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2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3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4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5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6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drawings/drawing7.xml" ContentType="application/vnd.openxmlformats-officedocument.drawing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drawings/drawing8.xml" ContentType="application/vnd.openxmlformats-officedocument.drawing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9.xml" ContentType="application/vnd.openxmlformats-officedocument.drawing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drawings/drawing10.xml" ContentType="application/vnd.openxmlformats-officedocument.drawing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drawings/drawing11.xml" ContentType="application/vnd.openxmlformats-officedocument.drawing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drawings/drawing12.xml" ContentType="application/vnd.openxmlformats-officedocument.drawing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drawings/drawing13.xml" ContentType="application/vnd.openxmlformats-officedocument.drawing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drawings/drawing14.xml" ContentType="application/vnd.openxmlformats-officedocument.drawing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drawings/drawing15.xml" ContentType="application/vnd.openxmlformats-officedocument.drawing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drawings/drawing16.xml" ContentType="application/vnd.openxmlformats-officedocument.drawing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drawings/drawing17.xml" ContentType="application/vnd.openxmlformats-officedocument.drawing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drawings/drawing18.xml" ContentType="application/vnd.openxmlformats-officedocument.drawing+xml"/>
  <Override PartName="/xl/charts/chart296.xml" ContentType="application/vnd.openxmlformats-officedocument.drawingml.chart+xml"/>
  <Override PartName="/xl/charts/chart297.xml" ContentType="application/vnd.openxmlformats-officedocument.drawingml.chart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charts/chart304.xml" ContentType="application/vnd.openxmlformats-officedocument.drawingml.chart+xml"/>
  <Override PartName="/xl/charts/chart305.xml" ContentType="application/vnd.openxmlformats-officedocument.drawingml.chart+xml"/>
  <Override PartName="/xl/drawings/drawing19.xml" ContentType="application/vnd.openxmlformats-officedocument.drawing+xml"/>
  <Override PartName="/xl/charts/chart306.xml" ContentType="application/vnd.openxmlformats-officedocument.drawingml.chart+xml"/>
  <Override PartName="/xl/drawings/drawing20.xml" ContentType="application/vnd.openxmlformats-officedocument.drawing+xml"/>
  <Override PartName="/xl/charts/chart307.xml" ContentType="application/vnd.openxmlformats-officedocument.drawingml.chart+xml"/>
  <Override PartName="/xl/charts/chart308.xml" ContentType="application/vnd.openxmlformats-officedocument.drawingml.chart+xml"/>
  <Override PartName="/xl/charts/chart309.xml" ContentType="application/vnd.openxmlformats-officedocument.drawingml.chart+xml"/>
  <Override PartName="/xl/charts/chart310.xml" ContentType="application/vnd.openxmlformats-officedocument.drawingml.chart+xml"/>
  <Override PartName="/xl/charts/chart311.xml" ContentType="application/vnd.openxmlformats-officedocument.drawingml.chart+xml"/>
  <Override PartName="/xl/drawings/drawing21.xml" ContentType="application/vnd.openxmlformats-officedocument.drawing+xml"/>
  <Override PartName="/xl/charts/chart312.xml" ContentType="application/vnd.openxmlformats-officedocument.drawingml.chart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charts/chart318.xml" ContentType="application/vnd.openxmlformats-officedocument.drawingml.chart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charts/chart321.xml" ContentType="application/vnd.openxmlformats-officedocument.drawingml.chart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charts/chart325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/>
  <mc:AlternateContent xmlns:mc="http://schemas.openxmlformats.org/markup-compatibility/2006">
    <mc:Choice Requires="x15">
      <x15ac:absPath xmlns:x15ac="http://schemas.microsoft.com/office/spreadsheetml/2010/11/ac" url="https://365no-my.sharepoint.com/personal/morten_roe_animalia_no/Documents/0020_Midlertidig/DYRESLAG/SAU/"/>
    </mc:Choice>
  </mc:AlternateContent>
  <xr:revisionPtr revIDLastSave="14" documentId="8_{8043141C-3E9A-417F-8080-0D7DCC9FF8E5}" xr6:coauthVersionLast="47" xr6:coauthVersionMax="47" xr10:uidLastSave="{428E4EB6-F3D8-4D9B-905A-84D2C33230E8}"/>
  <bookViews>
    <workbookView xWindow="-108" yWindow="-108" windowWidth="23256" windowHeight="12576" tabRatio="972" firstSheet="1" activeTab="1" xr2:uid="{00000000-000D-0000-FFFF-FFFF00000000}"/>
  </bookViews>
  <sheets>
    <sheet name="Ark1" sheetId="43" state="hidden" r:id="rId1"/>
    <sheet name="År" sheetId="2" r:id="rId2"/>
    <sheet name="Å" sheetId="64" r:id="rId3"/>
    <sheet name="Måned" sheetId="35" r:id="rId4"/>
    <sheet name="M" sheetId="65" r:id="rId5"/>
    <sheet name="RNR" sheetId="85" state="hidden" r:id="rId6"/>
    <sheet name="Uke" sheetId="1" r:id="rId7"/>
    <sheet name="U" sheetId="63" r:id="rId8"/>
    <sheet name="Regioner" sheetId="6" r:id="rId9"/>
    <sheet name="R" sheetId="69" r:id="rId10"/>
    <sheet name="Organisasjon" sheetId="16" r:id="rId11"/>
    <sheet name="O" sheetId="66" r:id="rId12"/>
    <sheet name="Regorg" sheetId="44" r:id="rId13"/>
    <sheet name="RO" sheetId="74" r:id="rId14"/>
    <sheet name="Bedrifter" sheetId="45" r:id="rId15"/>
    <sheet name="B" sheetId="75" r:id="rId16"/>
    <sheet name="Slakteri" sheetId="46" r:id="rId17"/>
    <sheet name="S" sheetId="71" r:id="rId18"/>
    <sheet name="Klasse" sheetId="48" r:id="rId19"/>
    <sheet name="KL" sheetId="70" r:id="rId20"/>
    <sheet name="Klasse per mnd" sheetId="60" r:id="rId21"/>
    <sheet name="KPM" sheetId="78" r:id="rId22"/>
    <sheet name="Klasse_Slakteri" sheetId="62" r:id="rId23"/>
    <sheet name="KLS" sheetId="77" r:id="rId24"/>
    <sheet name="KS" sheetId="81" r:id="rId25"/>
    <sheet name="Fettgruppe" sheetId="49" r:id="rId26"/>
    <sheet name="FE" sheetId="73" r:id="rId27"/>
    <sheet name="Fett per mnd" sheetId="61" r:id="rId28"/>
    <sheet name="Ark3" sheetId="84" r:id="rId29"/>
    <sheet name="Vektgrupper" sheetId="50" r:id="rId30"/>
    <sheet name="VK" sheetId="76" r:id="rId31"/>
    <sheet name="Variant" sheetId="47" r:id="rId32"/>
    <sheet name="V" sheetId="72" r:id="rId33"/>
    <sheet name="Fylker" sheetId="51" r:id="rId34"/>
    <sheet name="F" sheetId="68" r:id="rId35"/>
    <sheet name="Komm_nr" sheetId="80" state="hidden" r:id="rId36"/>
    <sheet name="Ark2" sheetId="56" state="hidden" r:id="rId37"/>
  </sheets>
  <externalReferences>
    <externalReference r:id="rId38"/>
    <externalReference r:id="rId39"/>
    <externalReference r:id="rId40"/>
  </externalReferences>
  <definedNames>
    <definedName name="__123Graph_ADIAGRAM1" localSheetId="15" hidden="1">Uke!#REF!</definedName>
    <definedName name="__123Graph_ADIAGRAM1" localSheetId="14" hidden="1">Uke!#REF!</definedName>
    <definedName name="__123Graph_ADIAGRAM1" localSheetId="34" hidden="1">Uke!#REF!</definedName>
    <definedName name="__123Graph_ADIAGRAM1" localSheetId="26" hidden="1">Uke!#REF!</definedName>
    <definedName name="__123Graph_ADIAGRAM1" localSheetId="27" hidden="1">[1]Uke!#REF!</definedName>
    <definedName name="__123Graph_ADIAGRAM1" localSheetId="25" hidden="1">Uke!#REF!</definedName>
    <definedName name="__123Graph_ADIAGRAM1" localSheetId="33" hidden="1">Uke!#REF!</definedName>
    <definedName name="__123Graph_ADIAGRAM1" localSheetId="19" hidden="1">Uke!#REF!</definedName>
    <definedName name="__123Graph_ADIAGRAM1" localSheetId="18" hidden="1">Uke!#REF!</definedName>
    <definedName name="__123Graph_ADIAGRAM1" localSheetId="20" hidden="1">[1]Uke!#REF!</definedName>
    <definedName name="__123Graph_ADIAGRAM1" localSheetId="22" hidden="1">[2]Uke!#REF!</definedName>
    <definedName name="__123Graph_ADIAGRAM1" localSheetId="4" hidden="1">M!#REF!</definedName>
    <definedName name="__123Graph_ADIAGRAM1" localSheetId="3" hidden="1">Måned!#REF!</definedName>
    <definedName name="__123Graph_ADIAGRAM1" localSheetId="11" hidden="1">Uke!#REF!</definedName>
    <definedName name="__123Graph_ADIAGRAM1" localSheetId="9" hidden="1">Uke!#REF!</definedName>
    <definedName name="__123Graph_ADIAGRAM1" localSheetId="12" hidden="1">Uke!#REF!</definedName>
    <definedName name="__123Graph_ADIAGRAM1" localSheetId="13" hidden="1">Uke!#REF!</definedName>
    <definedName name="__123Graph_ADIAGRAM1" localSheetId="17" hidden="1">Uke!#REF!</definedName>
    <definedName name="__123Graph_ADIAGRAM1" localSheetId="16" hidden="1">Uke!#REF!</definedName>
    <definedName name="__123Graph_ADIAGRAM1" localSheetId="7" hidden="1">U!#REF!</definedName>
    <definedName name="__123Graph_ADIAGRAM1" localSheetId="32" hidden="1">Uke!#REF!</definedName>
    <definedName name="__123Graph_ADIAGRAM1" localSheetId="31" hidden="1">Uke!#REF!</definedName>
    <definedName name="__123Graph_ADIAGRAM1" localSheetId="29" hidden="1">Uke!#REF!</definedName>
    <definedName name="__123Graph_ADIAGRAM1" localSheetId="30" hidden="1">Uke!#REF!</definedName>
    <definedName name="__123Graph_ADIAGRAM1" localSheetId="2" hidden="1">Uke!#REF!</definedName>
    <definedName name="__123Graph_ADIAGRAM1" hidden="1">Uke!#REF!</definedName>
    <definedName name="__123Graph_ADIAGRAM2" localSheetId="15" hidden="1">Uke!#REF!</definedName>
    <definedName name="__123Graph_ADIAGRAM2" localSheetId="14" hidden="1">Uke!#REF!</definedName>
    <definedName name="__123Graph_ADIAGRAM2" localSheetId="34" hidden="1">Uke!#REF!</definedName>
    <definedName name="__123Graph_ADIAGRAM2" localSheetId="26" hidden="1">Uke!#REF!</definedName>
    <definedName name="__123Graph_ADIAGRAM2" localSheetId="27" hidden="1">[1]Uke!#REF!</definedName>
    <definedName name="__123Graph_ADIAGRAM2" localSheetId="25" hidden="1">Uke!#REF!</definedName>
    <definedName name="__123Graph_ADIAGRAM2" localSheetId="33" hidden="1">Uke!#REF!</definedName>
    <definedName name="__123Graph_ADIAGRAM2" localSheetId="19" hidden="1">Uke!#REF!</definedName>
    <definedName name="__123Graph_ADIAGRAM2" localSheetId="18" hidden="1">Uke!#REF!</definedName>
    <definedName name="__123Graph_ADIAGRAM2" localSheetId="20" hidden="1">[1]Uke!#REF!</definedName>
    <definedName name="__123Graph_ADIAGRAM2" localSheetId="22" hidden="1">[2]Uke!#REF!</definedName>
    <definedName name="__123Graph_ADIAGRAM2" localSheetId="4" hidden="1">M!#REF!</definedName>
    <definedName name="__123Graph_ADIAGRAM2" localSheetId="3" hidden="1">Måned!#REF!</definedName>
    <definedName name="__123Graph_ADIAGRAM2" localSheetId="11" hidden="1">Uke!#REF!</definedName>
    <definedName name="__123Graph_ADIAGRAM2" localSheetId="9" hidden="1">Uke!#REF!</definedName>
    <definedName name="__123Graph_ADIAGRAM2" localSheetId="12" hidden="1">Uke!#REF!</definedName>
    <definedName name="__123Graph_ADIAGRAM2" localSheetId="13" hidden="1">Uke!#REF!</definedName>
    <definedName name="__123Graph_ADIAGRAM2" localSheetId="17" hidden="1">Uke!#REF!</definedName>
    <definedName name="__123Graph_ADIAGRAM2" localSheetId="16" hidden="1">Uke!#REF!</definedName>
    <definedName name="__123Graph_ADIAGRAM2" localSheetId="7" hidden="1">U!#REF!</definedName>
    <definedName name="__123Graph_ADIAGRAM2" localSheetId="32" hidden="1">Uke!#REF!</definedName>
    <definedName name="__123Graph_ADIAGRAM2" localSheetId="31" hidden="1">Uke!#REF!</definedName>
    <definedName name="__123Graph_ADIAGRAM2" localSheetId="29" hidden="1">Uke!#REF!</definedName>
    <definedName name="__123Graph_ADIAGRAM2" localSheetId="30" hidden="1">Uke!#REF!</definedName>
    <definedName name="__123Graph_ADIAGRAM2" localSheetId="2" hidden="1">Uke!#REF!</definedName>
    <definedName name="__123Graph_ADIAGRAM2" hidden="1">Uke!#REF!</definedName>
    <definedName name="__123Graph_ADIAGRAM3" localSheetId="15" hidden="1">Uke!#REF!</definedName>
    <definedName name="__123Graph_ADIAGRAM3" localSheetId="34" hidden="1">Uke!#REF!</definedName>
    <definedName name="__123Graph_ADIAGRAM3" localSheetId="26" hidden="1">Uke!#REF!</definedName>
    <definedName name="__123Graph_ADIAGRAM3" localSheetId="27" hidden="1">[1]Uke!#REF!</definedName>
    <definedName name="__123Graph_ADIAGRAM3" localSheetId="19" hidden="1">Uke!#REF!</definedName>
    <definedName name="__123Graph_ADIAGRAM3" localSheetId="20" hidden="1">[1]Uke!#REF!</definedName>
    <definedName name="__123Graph_ADIAGRAM3" localSheetId="22" hidden="1">[2]Uke!#REF!</definedName>
    <definedName name="__123Graph_ADIAGRAM3" localSheetId="4" hidden="1">M!#REF!</definedName>
    <definedName name="__123Graph_ADIAGRAM3" localSheetId="3" hidden="1">Måned!#REF!</definedName>
    <definedName name="__123Graph_ADIAGRAM3" localSheetId="11" hidden="1">Uke!#REF!</definedName>
    <definedName name="__123Graph_ADIAGRAM3" localSheetId="9" hidden="1">Uke!#REF!</definedName>
    <definedName name="__123Graph_ADIAGRAM3" localSheetId="13" hidden="1">Uke!#REF!</definedName>
    <definedName name="__123Graph_ADIAGRAM3" localSheetId="17" hidden="1">Uke!#REF!</definedName>
    <definedName name="__123Graph_ADIAGRAM3" localSheetId="7" hidden="1">U!#REF!</definedName>
    <definedName name="__123Graph_ADIAGRAM3" localSheetId="32" hidden="1">Uke!#REF!</definedName>
    <definedName name="__123Graph_ADIAGRAM3" localSheetId="30" hidden="1">Uke!#REF!</definedName>
    <definedName name="__123Graph_ADIAGRAM3" localSheetId="2" hidden="1">Uke!#REF!</definedName>
    <definedName name="__123Graph_ADIAGRAM3" hidden="1">Uke!#REF!</definedName>
    <definedName name="__123Graph_ADIAGRAM4" localSheetId="15" hidden="1">Uke!#REF!</definedName>
    <definedName name="__123Graph_ADIAGRAM4" localSheetId="14" hidden="1">Uke!#REF!</definedName>
    <definedName name="__123Graph_ADIAGRAM4" localSheetId="34" hidden="1">Uke!#REF!</definedName>
    <definedName name="__123Graph_ADIAGRAM4" localSheetId="26" hidden="1">Uke!#REF!</definedName>
    <definedName name="__123Graph_ADIAGRAM4" localSheetId="27" hidden="1">[1]Uke!#REF!</definedName>
    <definedName name="__123Graph_ADIAGRAM4" localSheetId="25" hidden="1">Uke!#REF!</definedName>
    <definedName name="__123Graph_ADIAGRAM4" localSheetId="33" hidden="1">Uke!#REF!</definedName>
    <definedName name="__123Graph_ADIAGRAM4" localSheetId="19" hidden="1">Uke!#REF!</definedName>
    <definedName name="__123Graph_ADIAGRAM4" localSheetId="18" hidden="1">Uke!#REF!</definedName>
    <definedName name="__123Graph_ADIAGRAM4" localSheetId="20" hidden="1">[1]Uke!#REF!</definedName>
    <definedName name="__123Graph_ADIAGRAM4" localSheetId="22" hidden="1">[2]Uke!#REF!</definedName>
    <definedName name="__123Graph_ADIAGRAM4" localSheetId="4" hidden="1">M!#REF!</definedName>
    <definedName name="__123Graph_ADIAGRAM4" localSheetId="3" hidden="1">Måned!#REF!</definedName>
    <definedName name="__123Graph_ADIAGRAM4" localSheetId="11" hidden="1">Uke!#REF!</definedName>
    <definedName name="__123Graph_ADIAGRAM4" localSheetId="9" hidden="1">Uke!#REF!</definedName>
    <definedName name="__123Graph_ADIAGRAM4" localSheetId="12" hidden="1">Uke!#REF!</definedName>
    <definedName name="__123Graph_ADIAGRAM4" localSheetId="13" hidden="1">Uke!#REF!</definedName>
    <definedName name="__123Graph_ADIAGRAM4" localSheetId="17" hidden="1">Uke!#REF!</definedName>
    <definedName name="__123Graph_ADIAGRAM4" localSheetId="16" hidden="1">Uke!#REF!</definedName>
    <definedName name="__123Graph_ADIAGRAM4" localSheetId="7" hidden="1">U!#REF!</definedName>
    <definedName name="__123Graph_ADIAGRAM4" localSheetId="32" hidden="1">Uke!#REF!</definedName>
    <definedName name="__123Graph_ADIAGRAM4" localSheetId="31" hidden="1">Uke!#REF!</definedName>
    <definedName name="__123Graph_ADIAGRAM4" localSheetId="29" hidden="1">Uke!#REF!</definedName>
    <definedName name="__123Graph_ADIAGRAM4" localSheetId="30" hidden="1">Uke!#REF!</definedName>
    <definedName name="__123Graph_ADIAGRAM4" localSheetId="2" hidden="1">Uke!#REF!</definedName>
    <definedName name="__123Graph_ADIAGRAM4" hidden="1">Uke!#REF!</definedName>
    <definedName name="__123Graph_ADIAGRAM5" localSheetId="15" hidden="1">Uke!#REF!</definedName>
    <definedName name="__123Graph_ADIAGRAM5" localSheetId="14" hidden="1">Uke!#REF!</definedName>
    <definedName name="__123Graph_ADIAGRAM5" localSheetId="34" hidden="1">Uke!#REF!</definedName>
    <definedName name="__123Graph_ADIAGRAM5" localSheetId="26" hidden="1">Uke!#REF!</definedName>
    <definedName name="__123Graph_ADIAGRAM5" localSheetId="27" hidden="1">[1]Uke!#REF!</definedName>
    <definedName name="__123Graph_ADIAGRAM5" localSheetId="25" hidden="1">Uke!#REF!</definedName>
    <definedName name="__123Graph_ADIAGRAM5" localSheetId="33" hidden="1">Uke!#REF!</definedName>
    <definedName name="__123Graph_ADIAGRAM5" localSheetId="19" hidden="1">Uke!#REF!</definedName>
    <definedName name="__123Graph_ADIAGRAM5" localSheetId="18" hidden="1">Uke!#REF!</definedName>
    <definedName name="__123Graph_ADIAGRAM5" localSheetId="20" hidden="1">[1]Uke!#REF!</definedName>
    <definedName name="__123Graph_ADIAGRAM5" localSheetId="22" hidden="1">[2]Uke!#REF!</definedName>
    <definedName name="__123Graph_ADIAGRAM5" localSheetId="4" hidden="1">M!#REF!</definedName>
    <definedName name="__123Graph_ADIAGRAM5" localSheetId="3" hidden="1">Måned!#REF!</definedName>
    <definedName name="__123Graph_ADIAGRAM5" localSheetId="11" hidden="1">Uke!#REF!</definedName>
    <definedName name="__123Graph_ADIAGRAM5" localSheetId="9" hidden="1">Uke!#REF!</definedName>
    <definedName name="__123Graph_ADIAGRAM5" localSheetId="12" hidden="1">Uke!#REF!</definedName>
    <definedName name="__123Graph_ADIAGRAM5" localSheetId="13" hidden="1">Uke!#REF!</definedName>
    <definedName name="__123Graph_ADIAGRAM5" localSheetId="17" hidden="1">Uke!#REF!</definedName>
    <definedName name="__123Graph_ADIAGRAM5" localSheetId="16" hidden="1">Uke!#REF!</definedName>
    <definedName name="__123Graph_ADIAGRAM5" localSheetId="7" hidden="1">U!#REF!</definedName>
    <definedName name="__123Graph_ADIAGRAM5" localSheetId="32" hidden="1">Uke!#REF!</definedName>
    <definedName name="__123Graph_ADIAGRAM5" localSheetId="31" hidden="1">Uke!#REF!</definedName>
    <definedName name="__123Graph_ADIAGRAM5" localSheetId="29" hidden="1">Uke!#REF!</definedName>
    <definedName name="__123Graph_ADIAGRAM5" localSheetId="30" hidden="1">Uke!#REF!</definedName>
    <definedName name="__123Graph_ADIAGRAM5" localSheetId="2" hidden="1">Uke!#REF!</definedName>
    <definedName name="__123Graph_ADIAGRAM5" hidden="1">Uke!#REF!</definedName>
    <definedName name="__123Graph_BDIAGRAM1" localSheetId="15" hidden="1">Uke!#REF!</definedName>
    <definedName name="__123Graph_BDIAGRAM1" localSheetId="14" hidden="1">Uke!#REF!</definedName>
    <definedName name="__123Graph_BDIAGRAM1" localSheetId="34" hidden="1">Uke!#REF!</definedName>
    <definedName name="__123Graph_BDIAGRAM1" localSheetId="26" hidden="1">Uke!#REF!</definedName>
    <definedName name="__123Graph_BDIAGRAM1" localSheetId="27" hidden="1">[1]Uke!#REF!</definedName>
    <definedName name="__123Graph_BDIAGRAM1" localSheetId="25" hidden="1">Uke!#REF!</definedName>
    <definedName name="__123Graph_BDIAGRAM1" localSheetId="33" hidden="1">Uke!#REF!</definedName>
    <definedName name="__123Graph_BDIAGRAM1" localSheetId="19" hidden="1">Uke!#REF!</definedName>
    <definedName name="__123Graph_BDIAGRAM1" localSheetId="18" hidden="1">Uke!#REF!</definedName>
    <definedName name="__123Graph_BDIAGRAM1" localSheetId="20" hidden="1">[1]Uke!#REF!</definedName>
    <definedName name="__123Graph_BDIAGRAM1" localSheetId="22" hidden="1">[2]Uke!#REF!</definedName>
    <definedName name="__123Graph_BDIAGRAM1" localSheetId="4" hidden="1">M!#REF!</definedName>
    <definedName name="__123Graph_BDIAGRAM1" localSheetId="3" hidden="1">Måned!#REF!</definedName>
    <definedName name="__123Graph_BDIAGRAM1" localSheetId="11" hidden="1">Uke!#REF!</definedName>
    <definedName name="__123Graph_BDIAGRAM1" localSheetId="9" hidden="1">Uke!#REF!</definedName>
    <definedName name="__123Graph_BDIAGRAM1" localSheetId="12" hidden="1">Uke!#REF!</definedName>
    <definedName name="__123Graph_BDIAGRAM1" localSheetId="13" hidden="1">Uke!#REF!</definedName>
    <definedName name="__123Graph_BDIAGRAM1" localSheetId="17" hidden="1">Uke!#REF!</definedName>
    <definedName name="__123Graph_BDIAGRAM1" localSheetId="16" hidden="1">Uke!#REF!</definedName>
    <definedName name="__123Graph_BDIAGRAM1" localSheetId="7" hidden="1">U!#REF!</definedName>
    <definedName name="__123Graph_BDIAGRAM1" localSheetId="32" hidden="1">Uke!#REF!</definedName>
    <definedName name="__123Graph_BDIAGRAM1" localSheetId="31" hidden="1">Uke!#REF!</definedName>
    <definedName name="__123Graph_BDIAGRAM1" localSheetId="29" hidden="1">Uke!#REF!</definedName>
    <definedName name="__123Graph_BDIAGRAM1" localSheetId="30" hidden="1">Uke!#REF!</definedName>
    <definedName name="__123Graph_BDIAGRAM1" localSheetId="2" hidden="1">Uke!#REF!</definedName>
    <definedName name="__123Graph_BDIAGRAM1" hidden="1">Uke!#REF!</definedName>
    <definedName name="__123Graph_BDIAGRAM2" localSheetId="15" hidden="1">Uke!#REF!</definedName>
    <definedName name="__123Graph_BDIAGRAM2" localSheetId="14" hidden="1">Uke!#REF!</definedName>
    <definedName name="__123Graph_BDIAGRAM2" localSheetId="34" hidden="1">Uke!#REF!</definedName>
    <definedName name="__123Graph_BDIAGRAM2" localSheetId="26" hidden="1">Uke!#REF!</definedName>
    <definedName name="__123Graph_BDIAGRAM2" localSheetId="27" hidden="1">[1]Uke!#REF!</definedName>
    <definedName name="__123Graph_BDIAGRAM2" localSheetId="25" hidden="1">Uke!#REF!</definedName>
    <definedName name="__123Graph_BDIAGRAM2" localSheetId="33" hidden="1">Uke!#REF!</definedName>
    <definedName name="__123Graph_BDIAGRAM2" localSheetId="19" hidden="1">Uke!#REF!</definedName>
    <definedName name="__123Graph_BDIAGRAM2" localSheetId="18" hidden="1">Uke!#REF!</definedName>
    <definedName name="__123Graph_BDIAGRAM2" localSheetId="20" hidden="1">[1]Uke!#REF!</definedName>
    <definedName name="__123Graph_BDIAGRAM2" localSheetId="22" hidden="1">[2]Uke!#REF!</definedName>
    <definedName name="__123Graph_BDIAGRAM2" localSheetId="4" hidden="1">M!#REF!</definedName>
    <definedName name="__123Graph_BDIAGRAM2" localSheetId="3" hidden="1">Måned!#REF!</definedName>
    <definedName name="__123Graph_BDIAGRAM2" localSheetId="11" hidden="1">Uke!#REF!</definedName>
    <definedName name="__123Graph_BDIAGRAM2" localSheetId="9" hidden="1">Uke!#REF!</definedName>
    <definedName name="__123Graph_BDIAGRAM2" localSheetId="12" hidden="1">Uke!#REF!</definedName>
    <definedName name="__123Graph_BDIAGRAM2" localSheetId="13" hidden="1">Uke!#REF!</definedName>
    <definedName name="__123Graph_BDIAGRAM2" localSheetId="17" hidden="1">Uke!#REF!</definedName>
    <definedName name="__123Graph_BDIAGRAM2" localSheetId="16" hidden="1">Uke!#REF!</definedName>
    <definedName name="__123Graph_BDIAGRAM2" localSheetId="7" hidden="1">U!#REF!</definedName>
    <definedName name="__123Graph_BDIAGRAM2" localSheetId="32" hidden="1">Uke!#REF!</definedName>
    <definedName name="__123Graph_BDIAGRAM2" localSheetId="31" hidden="1">Uke!#REF!</definedName>
    <definedName name="__123Graph_BDIAGRAM2" localSheetId="29" hidden="1">Uke!#REF!</definedName>
    <definedName name="__123Graph_BDIAGRAM2" localSheetId="30" hidden="1">Uke!#REF!</definedName>
    <definedName name="__123Graph_BDIAGRAM2" localSheetId="2" hidden="1">Uke!#REF!</definedName>
    <definedName name="__123Graph_BDIAGRAM2" hidden="1">Uke!#REF!</definedName>
    <definedName name="__123Graph_BDIAGRAM3" localSheetId="15" hidden="1">Uke!#REF!</definedName>
    <definedName name="__123Graph_BDIAGRAM3" localSheetId="34" hidden="1">Uke!#REF!</definedName>
    <definedName name="__123Graph_BDIAGRAM3" localSheetId="26" hidden="1">Uke!#REF!</definedName>
    <definedName name="__123Graph_BDIAGRAM3" localSheetId="27" hidden="1">[1]Uke!#REF!</definedName>
    <definedName name="__123Graph_BDIAGRAM3" localSheetId="19" hidden="1">Uke!#REF!</definedName>
    <definedName name="__123Graph_BDIAGRAM3" localSheetId="20" hidden="1">[1]Uke!#REF!</definedName>
    <definedName name="__123Graph_BDIAGRAM3" localSheetId="22" hidden="1">[2]Uke!#REF!</definedName>
    <definedName name="__123Graph_BDIAGRAM3" localSheetId="4" hidden="1">M!#REF!</definedName>
    <definedName name="__123Graph_BDIAGRAM3" localSheetId="3" hidden="1">Måned!#REF!</definedName>
    <definedName name="__123Graph_BDIAGRAM3" localSheetId="11" hidden="1">Uke!#REF!</definedName>
    <definedName name="__123Graph_BDIAGRAM3" localSheetId="9" hidden="1">Uke!#REF!</definedName>
    <definedName name="__123Graph_BDIAGRAM3" localSheetId="13" hidden="1">Uke!#REF!</definedName>
    <definedName name="__123Graph_BDIAGRAM3" localSheetId="17" hidden="1">Uke!#REF!</definedName>
    <definedName name="__123Graph_BDIAGRAM3" localSheetId="7" hidden="1">U!#REF!</definedName>
    <definedName name="__123Graph_BDIAGRAM3" localSheetId="32" hidden="1">Uke!#REF!</definedName>
    <definedName name="__123Graph_BDIAGRAM3" localSheetId="30" hidden="1">Uke!#REF!</definedName>
    <definedName name="__123Graph_BDIAGRAM3" localSheetId="2" hidden="1">Uke!#REF!</definedName>
    <definedName name="__123Graph_BDIAGRAM3" hidden="1">Uke!#REF!</definedName>
    <definedName name="__123Graph_BDIAGRAM4" localSheetId="15" hidden="1">Uke!#REF!</definedName>
    <definedName name="__123Graph_BDIAGRAM4" localSheetId="14" hidden="1">Uke!#REF!</definedName>
    <definedName name="__123Graph_BDIAGRAM4" localSheetId="34" hidden="1">Uke!#REF!</definedName>
    <definedName name="__123Graph_BDIAGRAM4" localSheetId="26" hidden="1">Uke!#REF!</definedName>
    <definedName name="__123Graph_BDIAGRAM4" localSheetId="27" hidden="1">[1]Uke!#REF!</definedName>
    <definedName name="__123Graph_BDIAGRAM4" localSheetId="25" hidden="1">Uke!#REF!</definedName>
    <definedName name="__123Graph_BDIAGRAM4" localSheetId="33" hidden="1">Uke!#REF!</definedName>
    <definedName name="__123Graph_BDIAGRAM4" localSheetId="19" hidden="1">Uke!#REF!</definedName>
    <definedName name="__123Graph_BDIAGRAM4" localSheetId="18" hidden="1">Uke!#REF!</definedName>
    <definedName name="__123Graph_BDIAGRAM4" localSheetId="20" hidden="1">[1]Uke!#REF!</definedName>
    <definedName name="__123Graph_BDIAGRAM4" localSheetId="22" hidden="1">[2]Uke!#REF!</definedName>
    <definedName name="__123Graph_BDIAGRAM4" localSheetId="4" hidden="1">M!#REF!</definedName>
    <definedName name="__123Graph_BDIAGRAM4" localSheetId="3" hidden="1">Måned!#REF!</definedName>
    <definedName name="__123Graph_BDIAGRAM4" localSheetId="11" hidden="1">Uke!#REF!</definedName>
    <definedName name="__123Graph_BDIAGRAM4" localSheetId="9" hidden="1">Uke!#REF!</definedName>
    <definedName name="__123Graph_BDIAGRAM4" localSheetId="12" hidden="1">Uke!#REF!</definedName>
    <definedName name="__123Graph_BDIAGRAM4" localSheetId="13" hidden="1">Uke!#REF!</definedName>
    <definedName name="__123Graph_BDIAGRAM4" localSheetId="17" hidden="1">Uke!#REF!</definedName>
    <definedName name="__123Graph_BDIAGRAM4" localSheetId="16" hidden="1">Uke!#REF!</definedName>
    <definedName name="__123Graph_BDIAGRAM4" localSheetId="7" hidden="1">U!#REF!</definedName>
    <definedName name="__123Graph_BDIAGRAM4" localSheetId="32" hidden="1">Uke!#REF!</definedName>
    <definedName name="__123Graph_BDIAGRAM4" localSheetId="31" hidden="1">Uke!#REF!</definedName>
    <definedName name="__123Graph_BDIAGRAM4" localSheetId="29" hidden="1">Uke!#REF!</definedName>
    <definedName name="__123Graph_BDIAGRAM4" localSheetId="30" hidden="1">Uke!#REF!</definedName>
    <definedName name="__123Graph_BDIAGRAM4" localSheetId="2" hidden="1">Uke!#REF!</definedName>
    <definedName name="__123Graph_BDIAGRAM4" hidden="1">Uke!#REF!</definedName>
    <definedName name="__123Graph_CDIAGRAM5" localSheetId="15" hidden="1">Uke!#REF!</definedName>
    <definedName name="__123Graph_CDIAGRAM5" localSheetId="14" hidden="1">Uke!#REF!</definedName>
    <definedName name="__123Graph_CDIAGRAM5" localSheetId="34" hidden="1">Uke!#REF!</definedName>
    <definedName name="__123Graph_CDIAGRAM5" localSheetId="26" hidden="1">Uke!#REF!</definedName>
    <definedName name="__123Graph_CDIAGRAM5" localSheetId="27" hidden="1">[1]Uke!#REF!</definedName>
    <definedName name="__123Graph_CDIAGRAM5" localSheetId="25" hidden="1">Uke!#REF!</definedName>
    <definedName name="__123Graph_CDIAGRAM5" localSheetId="33" hidden="1">Uke!#REF!</definedName>
    <definedName name="__123Graph_CDIAGRAM5" localSheetId="19" hidden="1">Uke!#REF!</definedName>
    <definedName name="__123Graph_CDIAGRAM5" localSheetId="18" hidden="1">Uke!#REF!</definedName>
    <definedName name="__123Graph_CDIAGRAM5" localSheetId="20" hidden="1">[1]Uke!#REF!</definedName>
    <definedName name="__123Graph_CDIAGRAM5" localSheetId="22" hidden="1">[2]Uke!#REF!</definedName>
    <definedName name="__123Graph_CDIAGRAM5" localSheetId="4" hidden="1">M!#REF!</definedName>
    <definedName name="__123Graph_CDIAGRAM5" localSheetId="3" hidden="1">Måned!#REF!</definedName>
    <definedName name="__123Graph_CDIAGRAM5" localSheetId="11" hidden="1">Uke!#REF!</definedName>
    <definedName name="__123Graph_CDIAGRAM5" localSheetId="9" hidden="1">Uke!#REF!</definedName>
    <definedName name="__123Graph_CDIAGRAM5" localSheetId="12" hidden="1">Uke!#REF!</definedName>
    <definedName name="__123Graph_CDIAGRAM5" localSheetId="13" hidden="1">Uke!#REF!</definedName>
    <definedName name="__123Graph_CDIAGRAM5" localSheetId="17" hidden="1">Uke!#REF!</definedName>
    <definedName name="__123Graph_CDIAGRAM5" localSheetId="16" hidden="1">Uke!#REF!</definedName>
    <definedName name="__123Graph_CDIAGRAM5" localSheetId="7" hidden="1">U!#REF!</definedName>
    <definedName name="__123Graph_CDIAGRAM5" localSheetId="32" hidden="1">Uke!#REF!</definedName>
    <definedName name="__123Graph_CDIAGRAM5" localSheetId="31" hidden="1">Uke!#REF!</definedName>
    <definedName name="__123Graph_CDIAGRAM5" localSheetId="29" hidden="1">Uke!#REF!</definedName>
    <definedName name="__123Graph_CDIAGRAM5" localSheetId="30" hidden="1">Uke!#REF!</definedName>
    <definedName name="__123Graph_CDIAGRAM5" localSheetId="2" hidden="1">Uke!#REF!</definedName>
    <definedName name="__123Graph_CDIAGRAM5" hidden="1">Uke!#REF!</definedName>
    <definedName name="__123Graph_XDIAGRAM1" localSheetId="15" hidden="1">Uke!#REF!</definedName>
    <definedName name="__123Graph_XDIAGRAM1" localSheetId="34" hidden="1">Uke!#REF!</definedName>
    <definedName name="__123Graph_XDIAGRAM1" localSheetId="26" hidden="1">Uke!#REF!</definedName>
    <definedName name="__123Graph_XDIAGRAM1" localSheetId="27" hidden="1">[1]Uke!#REF!</definedName>
    <definedName name="__123Graph_XDIAGRAM1" localSheetId="19" hidden="1">Uke!#REF!</definedName>
    <definedName name="__123Graph_XDIAGRAM1" localSheetId="20" hidden="1">[1]Uke!#REF!</definedName>
    <definedName name="__123Graph_XDIAGRAM1" localSheetId="22" hidden="1">[2]Uke!#REF!</definedName>
    <definedName name="__123Graph_XDIAGRAM1" localSheetId="4" hidden="1">M!#REF!</definedName>
    <definedName name="__123Graph_XDIAGRAM1" localSheetId="3" hidden="1">Måned!#REF!</definedName>
    <definedName name="__123Graph_XDIAGRAM1" localSheetId="11" hidden="1">Uke!#REF!</definedName>
    <definedName name="__123Graph_XDIAGRAM1" localSheetId="9" hidden="1">Uke!#REF!</definedName>
    <definedName name="__123Graph_XDIAGRAM1" localSheetId="13" hidden="1">Uke!#REF!</definedName>
    <definedName name="__123Graph_XDIAGRAM1" localSheetId="17" hidden="1">Uke!#REF!</definedName>
    <definedName name="__123Graph_XDIAGRAM1" localSheetId="7" hidden="1">U!#REF!</definedName>
    <definedName name="__123Graph_XDIAGRAM1" localSheetId="32" hidden="1">Uke!#REF!</definedName>
    <definedName name="__123Graph_XDIAGRAM1" localSheetId="30" hidden="1">Uke!#REF!</definedName>
    <definedName name="__123Graph_XDIAGRAM1" localSheetId="2" hidden="1">Uke!#REF!</definedName>
    <definedName name="__123Graph_XDIAGRAM1" hidden="1">Uke!#REF!</definedName>
    <definedName name="__123Graph_XDIAGRAM2" localSheetId="15" hidden="1">Uke!#REF!</definedName>
    <definedName name="__123Graph_XDIAGRAM2" localSheetId="34" hidden="1">Uke!#REF!</definedName>
    <definedName name="__123Graph_XDIAGRAM2" localSheetId="26" hidden="1">Uke!#REF!</definedName>
    <definedName name="__123Graph_XDIAGRAM2" localSheetId="27" hidden="1">[1]Uke!#REF!</definedName>
    <definedName name="__123Graph_XDIAGRAM2" localSheetId="19" hidden="1">Uke!#REF!</definedName>
    <definedName name="__123Graph_XDIAGRAM2" localSheetId="20" hidden="1">[1]Uke!#REF!</definedName>
    <definedName name="__123Graph_XDIAGRAM2" localSheetId="22" hidden="1">[2]Uke!#REF!</definedName>
    <definedName name="__123Graph_XDIAGRAM2" localSheetId="4" hidden="1">M!#REF!</definedName>
    <definedName name="__123Graph_XDIAGRAM2" localSheetId="3" hidden="1">Måned!#REF!</definedName>
    <definedName name="__123Graph_XDIAGRAM2" localSheetId="11" hidden="1">Uke!#REF!</definedName>
    <definedName name="__123Graph_XDIAGRAM2" localSheetId="9" hidden="1">Uke!#REF!</definedName>
    <definedName name="__123Graph_XDIAGRAM2" localSheetId="13" hidden="1">Uke!#REF!</definedName>
    <definedName name="__123Graph_XDIAGRAM2" localSheetId="17" hidden="1">Uke!#REF!</definedName>
    <definedName name="__123Graph_XDIAGRAM2" localSheetId="7" hidden="1">U!#REF!</definedName>
    <definedName name="__123Graph_XDIAGRAM2" localSheetId="32" hidden="1">Uke!#REF!</definedName>
    <definedName name="__123Graph_XDIAGRAM2" localSheetId="30" hidden="1">Uke!#REF!</definedName>
    <definedName name="__123Graph_XDIAGRAM2" localSheetId="2" hidden="1">Uke!#REF!</definedName>
    <definedName name="__123Graph_XDIAGRAM2" hidden="1">Uke!#REF!</definedName>
    <definedName name="__123Graph_XDIAGRAM3" localSheetId="15" hidden="1">Uke!#REF!</definedName>
    <definedName name="__123Graph_XDIAGRAM3" localSheetId="34" hidden="1">Uke!#REF!</definedName>
    <definedName name="__123Graph_XDIAGRAM3" localSheetId="26" hidden="1">Uke!#REF!</definedName>
    <definedName name="__123Graph_XDIAGRAM3" localSheetId="27" hidden="1">[1]Uke!#REF!</definedName>
    <definedName name="__123Graph_XDIAGRAM3" localSheetId="19" hidden="1">Uke!#REF!</definedName>
    <definedName name="__123Graph_XDIAGRAM3" localSheetId="20" hidden="1">[1]Uke!#REF!</definedName>
    <definedName name="__123Graph_XDIAGRAM3" localSheetId="22" hidden="1">[2]Uke!#REF!</definedName>
    <definedName name="__123Graph_XDIAGRAM3" localSheetId="4" hidden="1">M!#REF!</definedName>
    <definedName name="__123Graph_XDIAGRAM3" localSheetId="3" hidden="1">Måned!#REF!</definedName>
    <definedName name="__123Graph_XDIAGRAM3" localSheetId="11" hidden="1">Uke!#REF!</definedName>
    <definedName name="__123Graph_XDIAGRAM3" localSheetId="9" hidden="1">Uke!#REF!</definedName>
    <definedName name="__123Graph_XDIAGRAM3" localSheetId="13" hidden="1">Uke!#REF!</definedName>
    <definedName name="__123Graph_XDIAGRAM3" localSheetId="17" hidden="1">Uke!#REF!</definedName>
    <definedName name="__123Graph_XDIAGRAM3" localSheetId="7" hidden="1">U!#REF!</definedName>
    <definedName name="__123Graph_XDIAGRAM3" localSheetId="32" hidden="1">Uke!#REF!</definedName>
    <definedName name="__123Graph_XDIAGRAM3" localSheetId="30" hidden="1">Uke!#REF!</definedName>
    <definedName name="__123Graph_XDIAGRAM3" localSheetId="2" hidden="1">Uke!#REF!</definedName>
    <definedName name="__123Graph_XDIAGRAM3" hidden="1">Uke!#REF!</definedName>
    <definedName name="__123Graph_XDIAGRAM4" localSheetId="15" hidden="1">Uke!#REF!</definedName>
    <definedName name="__123Graph_XDIAGRAM4" localSheetId="34" hidden="1">Uke!#REF!</definedName>
    <definedName name="__123Graph_XDIAGRAM4" localSheetId="26" hidden="1">Uke!#REF!</definedName>
    <definedName name="__123Graph_XDIAGRAM4" localSheetId="27" hidden="1">[1]Uke!#REF!</definedName>
    <definedName name="__123Graph_XDIAGRAM4" localSheetId="19" hidden="1">Uke!#REF!</definedName>
    <definedName name="__123Graph_XDIAGRAM4" localSheetId="20" hidden="1">[1]Uke!#REF!</definedName>
    <definedName name="__123Graph_XDIAGRAM4" localSheetId="22" hidden="1">[2]Uke!#REF!</definedName>
    <definedName name="__123Graph_XDIAGRAM4" localSheetId="4" hidden="1">M!#REF!</definedName>
    <definedName name="__123Graph_XDIAGRAM4" localSheetId="3" hidden="1">Måned!#REF!</definedName>
    <definedName name="__123Graph_XDIAGRAM4" localSheetId="11" hidden="1">Uke!#REF!</definedName>
    <definedName name="__123Graph_XDIAGRAM4" localSheetId="9" hidden="1">Uke!#REF!</definedName>
    <definedName name="__123Graph_XDIAGRAM4" localSheetId="13" hidden="1">Uke!#REF!</definedName>
    <definedName name="__123Graph_XDIAGRAM4" localSheetId="17" hidden="1">Uke!#REF!</definedName>
    <definedName name="__123Graph_XDIAGRAM4" localSheetId="7" hidden="1">U!#REF!</definedName>
    <definedName name="__123Graph_XDIAGRAM4" localSheetId="32" hidden="1">Uke!#REF!</definedName>
    <definedName name="__123Graph_XDIAGRAM4" localSheetId="30" hidden="1">Uke!#REF!</definedName>
    <definedName name="__123Graph_XDIAGRAM4" localSheetId="2" hidden="1">Uke!#REF!</definedName>
    <definedName name="__123Graph_XDIAGRAM4" hidden="1">Uke!#REF!</definedName>
    <definedName name="__123Graph_XDIAGRAM5" localSheetId="15" hidden="1">Uke!#REF!</definedName>
    <definedName name="__123Graph_XDIAGRAM5" localSheetId="34" hidden="1">Uke!#REF!</definedName>
    <definedName name="__123Graph_XDIAGRAM5" localSheetId="26" hidden="1">Uke!#REF!</definedName>
    <definedName name="__123Graph_XDIAGRAM5" localSheetId="27" hidden="1">[1]Uke!#REF!</definedName>
    <definedName name="__123Graph_XDIAGRAM5" localSheetId="19" hidden="1">Uke!#REF!</definedName>
    <definedName name="__123Graph_XDIAGRAM5" localSheetId="20" hidden="1">[1]Uke!#REF!</definedName>
    <definedName name="__123Graph_XDIAGRAM5" localSheetId="22" hidden="1">[2]Uke!#REF!</definedName>
    <definedName name="__123Graph_XDIAGRAM5" localSheetId="4" hidden="1">M!#REF!</definedName>
    <definedName name="__123Graph_XDIAGRAM5" localSheetId="3" hidden="1">Måned!#REF!</definedName>
    <definedName name="__123Graph_XDIAGRAM5" localSheetId="11" hidden="1">Uke!#REF!</definedName>
    <definedName name="__123Graph_XDIAGRAM5" localSheetId="9" hidden="1">Uke!#REF!</definedName>
    <definedName name="__123Graph_XDIAGRAM5" localSheetId="13" hidden="1">Uke!#REF!</definedName>
    <definedName name="__123Graph_XDIAGRAM5" localSheetId="17" hidden="1">Uke!#REF!</definedName>
    <definedName name="__123Graph_XDIAGRAM5" localSheetId="7" hidden="1">U!#REF!</definedName>
    <definedName name="__123Graph_XDIAGRAM5" localSheetId="32" hidden="1">Uke!#REF!</definedName>
    <definedName name="__123Graph_XDIAGRAM5" localSheetId="30" hidden="1">Uke!#REF!</definedName>
    <definedName name="__123Graph_XDIAGRAM5" localSheetId="2" hidden="1">Uke!#REF!</definedName>
    <definedName name="__123Graph_XDIAGRAM5" hidden="1">Uke!#REF!</definedName>
    <definedName name="a" localSheetId="15" hidden="1">Uke!#REF!</definedName>
    <definedName name="a" localSheetId="34" hidden="1">Uke!#REF!</definedName>
    <definedName name="a" localSheetId="26" hidden="1">Uke!#REF!</definedName>
    <definedName name="a" localSheetId="27" hidden="1">[1]Uke!#REF!</definedName>
    <definedName name="a" localSheetId="19" hidden="1">Uke!#REF!</definedName>
    <definedName name="a" localSheetId="20" hidden="1">[1]Uke!#REF!</definedName>
    <definedName name="a" localSheetId="22" hidden="1">[2]Uke!#REF!</definedName>
    <definedName name="a" localSheetId="4" hidden="1">Uke!#REF!</definedName>
    <definedName name="a" localSheetId="11" hidden="1">Uke!#REF!</definedName>
    <definedName name="a" localSheetId="9" hidden="1">Uke!#REF!</definedName>
    <definedName name="a" localSheetId="13" hidden="1">Uke!#REF!</definedName>
    <definedName name="a" localSheetId="17" hidden="1">Uke!#REF!</definedName>
    <definedName name="a" localSheetId="7" hidden="1">U!#REF!</definedName>
    <definedName name="a" localSheetId="32" hidden="1">Uke!#REF!</definedName>
    <definedName name="a" localSheetId="30" hidden="1">Uke!#REF!</definedName>
    <definedName name="a" localSheetId="2" hidden="1">Uke!#REF!</definedName>
    <definedName name="a" hidden="1">Uke!#REF!</definedName>
    <definedName name="Ark1">'Ark1'!$A$1:$AH$2102</definedName>
    <definedName name="Ark2" localSheetId="27">#REF!</definedName>
    <definedName name="Ark2" localSheetId="20">#REF!</definedName>
    <definedName name="Ark2" localSheetId="22">#REF!</definedName>
    <definedName name="Ark2">'Ark2'!$A$1:$P$22</definedName>
    <definedName name="asdadsa" localSheetId="15" hidden="1">[3]Uke!#REF!</definedName>
    <definedName name="asdadsa" localSheetId="34" hidden="1">[3]Uke!#REF!</definedName>
    <definedName name="asdadsa" localSheetId="26" hidden="1">[3]Uke!#REF!</definedName>
    <definedName name="asdadsa" localSheetId="27" hidden="1">[3]Uke!#REF!</definedName>
    <definedName name="asdadsa" localSheetId="19" hidden="1">[3]Uke!#REF!</definedName>
    <definedName name="asdadsa" localSheetId="20" hidden="1">[3]Uke!#REF!</definedName>
    <definedName name="asdadsa" localSheetId="22" hidden="1">[3]Uke!#REF!</definedName>
    <definedName name="asdadsa" localSheetId="4" hidden="1">[3]Uke!#REF!</definedName>
    <definedName name="asdadsa" localSheetId="11" hidden="1">[3]Uke!#REF!</definedName>
    <definedName name="asdadsa" localSheetId="9" hidden="1">[3]Uke!#REF!</definedName>
    <definedName name="asdadsa" localSheetId="13" hidden="1">[3]Uke!#REF!</definedName>
    <definedName name="asdadsa" localSheetId="17" hidden="1">[3]Uke!#REF!</definedName>
    <definedName name="asdadsa" localSheetId="7" hidden="1">[3]Uke!#REF!</definedName>
    <definedName name="asdadsa" localSheetId="32" hidden="1">[3]Uke!#REF!</definedName>
    <definedName name="asdadsa" localSheetId="30" hidden="1">[3]Uke!#REF!</definedName>
    <definedName name="asdadsa" localSheetId="2" hidden="1">[3]Uke!#REF!</definedName>
    <definedName name="asdadsa" hidden="1">[3]Uke!#REF!</definedName>
    <definedName name="BBB" localSheetId="15" hidden="1">Uke!#REF!</definedName>
    <definedName name="BBB" localSheetId="34" hidden="1">Uke!#REF!</definedName>
    <definedName name="BBB" localSheetId="26" hidden="1">Uke!#REF!</definedName>
    <definedName name="BBB" localSheetId="27" hidden="1">[1]Uke!#REF!</definedName>
    <definedName name="BBB" localSheetId="25" hidden="1">Uke!#REF!</definedName>
    <definedName name="BBB" localSheetId="33" hidden="1">Uke!#REF!</definedName>
    <definedName name="BBB" localSheetId="19" hidden="1">Uke!#REF!</definedName>
    <definedName name="BBB" localSheetId="20" hidden="1">[1]Uke!#REF!</definedName>
    <definedName name="BBB" localSheetId="22" hidden="1">[2]Uke!#REF!</definedName>
    <definedName name="BBB" localSheetId="4" hidden="1">Uke!#REF!</definedName>
    <definedName name="BBB" localSheetId="11" hidden="1">Uke!#REF!</definedName>
    <definedName name="BBB" localSheetId="9" hidden="1">Uke!#REF!</definedName>
    <definedName name="BBB" localSheetId="13" hidden="1">Uke!#REF!</definedName>
    <definedName name="BBB" localSheetId="17" hidden="1">Uke!#REF!</definedName>
    <definedName name="BBB" localSheetId="7" hidden="1">U!#REF!</definedName>
    <definedName name="BBB" localSheetId="32" hidden="1">Uke!#REF!</definedName>
    <definedName name="BBB" localSheetId="29" hidden="1">Uke!#REF!</definedName>
    <definedName name="BBB" localSheetId="30" hidden="1">Uke!#REF!</definedName>
    <definedName name="BBB" localSheetId="2" hidden="1">Uke!#REF!</definedName>
    <definedName name="BBB" hidden="1">Uke!#REF!</definedName>
    <definedName name="BNM" localSheetId="15" hidden="1">Uke!#REF!</definedName>
    <definedName name="BNM" localSheetId="34" hidden="1">Uke!#REF!</definedName>
    <definedName name="BNM" localSheetId="26" hidden="1">Uke!#REF!</definedName>
    <definedName name="BNM" localSheetId="27" hidden="1">[1]Uke!#REF!</definedName>
    <definedName name="BNM" localSheetId="19" hidden="1">Uke!#REF!</definedName>
    <definedName name="BNM" localSheetId="20" hidden="1">[1]Uke!#REF!</definedName>
    <definedName name="BNM" localSheetId="22" hidden="1">[2]Uke!#REF!</definedName>
    <definedName name="BNM" localSheetId="4" hidden="1">Uke!#REF!</definedName>
    <definedName name="BNM" localSheetId="11" hidden="1">Uke!#REF!</definedName>
    <definedName name="BNM" localSheetId="9" hidden="1">Uke!#REF!</definedName>
    <definedName name="BNM" localSheetId="13" hidden="1">Uke!#REF!</definedName>
    <definedName name="BNM" localSheetId="17" hidden="1">Uke!#REF!</definedName>
    <definedName name="BNM" localSheetId="7" hidden="1">U!#REF!</definedName>
    <definedName name="BNM" localSheetId="32" hidden="1">Uke!#REF!</definedName>
    <definedName name="BNM" localSheetId="30" hidden="1">Uke!#REF!</definedName>
    <definedName name="BNM" localSheetId="2" hidden="1">Uke!#REF!</definedName>
    <definedName name="BNM" hidden="1">Uke!#REF!</definedName>
    <definedName name="bvnbvnbvn" localSheetId="15" hidden="1">[3]Uke!#REF!</definedName>
    <definedName name="bvnbvnbvn" localSheetId="34" hidden="1">[3]Uke!#REF!</definedName>
    <definedName name="bvnbvnbvn" localSheetId="26" hidden="1">[3]Uke!#REF!</definedName>
    <definedName name="bvnbvnbvn" localSheetId="27" hidden="1">[3]Uke!#REF!</definedName>
    <definedName name="bvnbvnbvn" localSheetId="19" hidden="1">[3]Uke!#REF!</definedName>
    <definedName name="bvnbvnbvn" localSheetId="20" hidden="1">[3]Uke!#REF!</definedName>
    <definedName name="bvnbvnbvn" localSheetId="22" hidden="1">[3]Uke!#REF!</definedName>
    <definedName name="bvnbvnbvn" localSheetId="4" hidden="1">[3]Uke!#REF!</definedName>
    <definedName name="bvnbvnbvn" localSheetId="11" hidden="1">[3]Uke!#REF!</definedName>
    <definedName name="bvnbvnbvn" localSheetId="9" hidden="1">[3]Uke!#REF!</definedName>
    <definedName name="bvnbvnbvn" localSheetId="13" hidden="1">[3]Uke!#REF!</definedName>
    <definedName name="bvnbvnbvn" localSheetId="17" hidden="1">[3]Uke!#REF!</definedName>
    <definedName name="bvnbvnbvn" localSheetId="7" hidden="1">[3]Uke!#REF!</definedName>
    <definedName name="bvnbvnbvn" localSheetId="32" hidden="1">[3]Uke!#REF!</definedName>
    <definedName name="bvnbvnbvn" localSheetId="30" hidden="1">[3]Uke!#REF!</definedName>
    <definedName name="bvnbvnbvn" localSheetId="2" hidden="1">[3]Uke!#REF!</definedName>
    <definedName name="bvnbvnbvn" hidden="1">[3]Uke!#REF!</definedName>
    <definedName name="cc" localSheetId="15" hidden="1">Uke!#REF!</definedName>
    <definedName name="cc" localSheetId="34" hidden="1">Uke!#REF!</definedName>
    <definedName name="cc" localSheetId="26" hidden="1">Uke!#REF!</definedName>
    <definedName name="cc" localSheetId="27" hidden="1">[1]Uke!#REF!</definedName>
    <definedName name="cc" localSheetId="19" hidden="1">Uke!#REF!</definedName>
    <definedName name="cc" localSheetId="20" hidden="1">[1]Uke!#REF!</definedName>
    <definedName name="cc" localSheetId="22" hidden="1">[2]Uke!#REF!</definedName>
    <definedName name="cc" localSheetId="4" hidden="1">Uke!#REF!</definedName>
    <definedName name="cc" localSheetId="11" hidden="1">Uke!#REF!</definedName>
    <definedName name="cc" localSheetId="9" hidden="1">Uke!#REF!</definedName>
    <definedName name="cc" localSheetId="13" hidden="1">Uke!#REF!</definedName>
    <definedName name="cc" localSheetId="17" hidden="1">Uke!#REF!</definedName>
    <definedName name="cc" localSheetId="7" hidden="1">U!#REF!</definedName>
    <definedName name="cc" localSheetId="32" hidden="1">Uke!#REF!</definedName>
    <definedName name="cc" localSheetId="30" hidden="1">Uke!#REF!</definedName>
    <definedName name="cc" localSheetId="2" hidden="1">Uke!#REF!</definedName>
    <definedName name="cc" hidden="1">Uke!#REF!</definedName>
    <definedName name="CFE" localSheetId="15" hidden="1">Uke!#REF!</definedName>
    <definedName name="CFE" localSheetId="34" hidden="1">Uke!#REF!</definedName>
    <definedName name="CFE" localSheetId="26" hidden="1">Uke!#REF!</definedName>
    <definedName name="CFE" localSheetId="27" hidden="1">[1]Uke!#REF!</definedName>
    <definedName name="CFE" localSheetId="33" hidden="1">Uke!#REF!</definedName>
    <definedName name="CFE" localSheetId="19" hidden="1">Uke!#REF!</definedName>
    <definedName name="CFE" localSheetId="20" hidden="1">[1]Uke!#REF!</definedName>
    <definedName name="CFE" localSheetId="22" hidden="1">[2]Uke!#REF!</definedName>
    <definedName name="CFE" localSheetId="4" hidden="1">Uke!#REF!</definedName>
    <definedName name="CFE" localSheetId="11" hidden="1">Uke!#REF!</definedName>
    <definedName name="CFE" localSheetId="9" hidden="1">Uke!#REF!</definedName>
    <definedName name="CFE" localSheetId="13" hidden="1">Uke!#REF!</definedName>
    <definedName name="CFE" localSheetId="17" hidden="1">Uke!#REF!</definedName>
    <definedName name="CFE" localSheetId="7" hidden="1">U!#REF!</definedName>
    <definedName name="CFE" localSheetId="32" hidden="1">Uke!#REF!</definedName>
    <definedName name="CFE" localSheetId="29" hidden="1">Uke!#REF!</definedName>
    <definedName name="CFE" localSheetId="30" hidden="1">Uke!#REF!</definedName>
    <definedName name="CFE" localSheetId="2" hidden="1">Uke!#REF!</definedName>
    <definedName name="CFE" hidden="1">Uke!#REF!</definedName>
    <definedName name="cvxvcxvc" localSheetId="15" hidden="1">[3]Uke!#REF!</definedName>
    <definedName name="cvxvcxvc" localSheetId="34" hidden="1">[3]Uke!#REF!</definedName>
    <definedName name="cvxvcxvc" localSheetId="26" hidden="1">[3]Uke!#REF!</definedName>
    <definedName name="cvxvcxvc" localSheetId="27" hidden="1">[3]Uke!#REF!</definedName>
    <definedName name="cvxvcxvc" localSheetId="19" hidden="1">[3]Uke!#REF!</definedName>
    <definedName name="cvxvcxvc" localSheetId="20" hidden="1">[3]Uke!#REF!</definedName>
    <definedName name="cvxvcxvc" localSheetId="22" hidden="1">[3]Uke!#REF!</definedName>
    <definedName name="cvxvcxvc" localSheetId="4" hidden="1">[3]Uke!#REF!</definedName>
    <definedName name="cvxvcxvc" localSheetId="11" hidden="1">[3]Uke!#REF!</definedName>
    <definedName name="cvxvcxvc" localSheetId="9" hidden="1">[3]Uke!#REF!</definedName>
    <definedName name="cvxvcxvc" localSheetId="13" hidden="1">[3]Uke!#REF!</definedName>
    <definedName name="cvxvcxvc" localSheetId="17" hidden="1">[3]Uke!#REF!</definedName>
    <definedName name="cvxvcxvc" localSheetId="7" hidden="1">[3]Uke!#REF!</definedName>
    <definedName name="cvxvcxvc" localSheetId="32" hidden="1">[3]Uke!#REF!</definedName>
    <definedName name="cvxvcxvc" localSheetId="30" hidden="1">[3]Uke!#REF!</definedName>
    <definedName name="cvxvcxvc" localSheetId="2" hidden="1">[3]Uke!#REF!</definedName>
    <definedName name="cvxvcxvc" hidden="1">[3]Uke!#REF!</definedName>
    <definedName name="d" localSheetId="15" hidden="1">Uke!#REF!</definedName>
    <definedName name="d" localSheetId="34" hidden="1">Uke!#REF!</definedName>
    <definedName name="d" localSheetId="26" hidden="1">Uke!#REF!</definedName>
    <definedName name="d" localSheetId="27" hidden="1">[1]Uke!#REF!</definedName>
    <definedName name="d" localSheetId="19" hidden="1">Uke!#REF!</definedName>
    <definedName name="d" localSheetId="20" hidden="1">[1]Uke!#REF!</definedName>
    <definedName name="d" localSheetId="22" hidden="1">[2]Uke!#REF!</definedName>
    <definedName name="d" localSheetId="4" hidden="1">Uke!#REF!</definedName>
    <definedName name="d" localSheetId="11" hidden="1">Uke!#REF!</definedName>
    <definedName name="d" localSheetId="9" hidden="1">Uke!#REF!</definedName>
    <definedName name="d" localSheetId="13" hidden="1">Uke!#REF!</definedName>
    <definedName name="d" localSheetId="17" hidden="1">Uke!#REF!</definedName>
    <definedName name="d" localSheetId="7" hidden="1">U!#REF!</definedName>
    <definedName name="d" localSheetId="32" hidden="1">Uke!#REF!</definedName>
    <definedName name="d" localSheetId="30" hidden="1">Uke!#REF!</definedName>
    <definedName name="d" localSheetId="2" hidden="1">Uke!#REF!</definedName>
    <definedName name="d" hidden="1">Uke!#REF!</definedName>
    <definedName name="DDD" localSheetId="15" hidden="1">Uke!#REF!</definedName>
    <definedName name="DDD" localSheetId="34" hidden="1">Uke!#REF!</definedName>
    <definedName name="DDD" localSheetId="26" hidden="1">Uke!#REF!</definedName>
    <definedName name="DDD" localSheetId="27" hidden="1">[1]Uke!#REF!</definedName>
    <definedName name="DDD" localSheetId="25" hidden="1">Uke!#REF!</definedName>
    <definedName name="DDD" localSheetId="33" hidden="1">Uke!#REF!</definedName>
    <definedName name="DDD" localSheetId="19" hidden="1">Uke!#REF!</definedName>
    <definedName name="DDD" localSheetId="18" hidden="1">Uke!#REF!</definedName>
    <definedName name="DDD" localSheetId="20" hidden="1">[1]Uke!#REF!</definedName>
    <definedName name="DDD" localSheetId="22" hidden="1">[2]Uke!#REF!</definedName>
    <definedName name="DDD" localSheetId="4" hidden="1">Uke!#REF!</definedName>
    <definedName name="DDD" localSheetId="11" hidden="1">Uke!#REF!</definedName>
    <definedName name="DDD" localSheetId="9" hidden="1">Uke!#REF!</definedName>
    <definedName name="DDD" localSheetId="13" hidden="1">Uke!#REF!</definedName>
    <definedName name="DDD" localSheetId="17" hidden="1">Uke!#REF!</definedName>
    <definedName name="DDD" localSheetId="16" hidden="1">Uke!#REF!</definedName>
    <definedName name="DDD" localSheetId="7" hidden="1">U!#REF!</definedName>
    <definedName name="DDD" localSheetId="32" hidden="1">Uke!#REF!</definedName>
    <definedName name="DDD" localSheetId="31" hidden="1">Uke!#REF!</definedName>
    <definedName name="DDD" localSheetId="29" hidden="1">Uke!#REF!</definedName>
    <definedName name="DDD" localSheetId="30" hidden="1">Uke!#REF!</definedName>
    <definedName name="DDD" localSheetId="2" hidden="1">Uke!#REF!</definedName>
    <definedName name="DDD" hidden="1">Uke!#REF!</definedName>
    <definedName name="dfd" localSheetId="15" hidden="1">[3]Uke!#REF!</definedName>
    <definedName name="dfd" localSheetId="34" hidden="1">[3]Uke!#REF!</definedName>
    <definedName name="dfd" localSheetId="26" hidden="1">[3]Uke!#REF!</definedName>
    <definedName name="dfd" localSheetId="27" hidden="1">[3]Uke!#REF!</definedName>
    <definedName name="dfd" localSheetId="19" hidden="1">[3]Uke!#REF!</definedName>
    <definedName name="dfd" localSheetId="20" hidden="1">[3]Uke!#REF!</definedName>
    <definedName name="dfd" localSheetId="22" hidden="1">[3]Uke!#REF!</definedName>
    <definedName name="dfd" localSheetId="4" hidden="1">[3]Uke!#REF!</definedName>
    <definedName name="dfd" localSheetId="11" hidden="1">[3]Uke!#REF!</definedName>
    <definedName name="dfd" localSheetId="9" hidden="1">[3]Uke!#REF!</definedName>
    <definedName name="dfd" localSheetId="13" hidden="1">[3]Uke!#REF!</definedName>
    <definedName name="dfd" localSheetId="17" hidden="1">[3]Uke!#REF!</definedName>
    <definedName name="dfd" localSheetId="7" hidden="1">[3]Uke!#REF!</definedName>
    <definedName name="dfd" localSheetId="32" hidden="1">[3]Uke!#REF!</definedName>
    <definedName name="dfd" localSheetId="30" hidden="1">[3]Uke!#REF!</definedName>
    <definedName name="dfd" localSheetId="2" hidden="1">[3]Uke!#REF!</definedName>
    <definedName name="dfd" hidden="1">[3]Uke!#REF!</definedName>
    <definedName name="EEE" localSheetId="15" hidden="1">Uke!#REF!</definedName>
    <definedName name="EEE" localSheetId="34" hidden="1">Uke!#REF!</definedName>
    <definedName name="EEE" localSheetId="26" hidden="1">Uke!#REF!</definedName>
    <definedName name="EEE" localSheetId="27" hidden="1">[1]Uke!#REF!</definedName>
    <definedName name="EEE" localSheetId="25" hidden="1">Uke!#REF!</definedName>
    <definedName name="EEE" localSheetId="33" hidden="1">Uke!#REF!</definedName>
    <definedName name="EEE" localSheetId="19" hidden="1">Uke!#REF!</definedName>
    <definedName name="EEE" localSheetId="20" hidden="1">[1]Uke!#REF!</definedName>
    <definedName name="EEE" localSheetId="22" hidden="1">[2]Uke!#REF!</definedName>
    <definedName name="EEE" localSheetId="4" hidden="1">Uke!#REF!</definedName>
    <definedName name="EEE" localSheetId="11" hidden="1">Uke!#REF!</definedName>
    <definedName name="EEE" localSheetId="9" hidden="1">Uke!#REF!</definedName>
    <definedName name="EEE" localSheetId="13" hidden="1">Uke!#REF!</definedName>
    <definedName name="EEE" localSheetId="17" hidden="1">Uke!#REF!</definedName>
    <definedName name="EEE" localSheetId="7" hidden="1">U!#REF!</definedName>
    <definedName name="EEE" localSheetId="32" hidden="1">Uke!#REF!</definedName>
    <definedName name="EEE" localSheetId="29" hidden="1">Uke!#REF!</definedName>
    <definedName name="EEE" localSheetId="30" hidden="1">Uke!#REF!</definedName>
    <definedName name="EEE" localSheetId="2" hidden="1">Uke!#REF!</definedName>
    <definedName name="EEE" hidden="1">Uke!#REF!</definedName>
    <definedName name="f" localSheetId="15" hidden="1">Uke!#REF!</definedName>
    <definedName name="f" localSheetId="34" hidden="1">Uke!#REF!</definedName>
    <definedName name="f" localSheetId="26" hidden="1">Uke!#REF!</definedName>
    <definedName name="f" localSheetId="27" hidden="1">[1]Uke!#REF!</definedName>
    <definedName name="f" localSheetId="19" hidden="1">Uke!#REF!</definedName>
    <definedName name="f" localSheetId="20" hidden="1">[1]Uke!#REF!</definedName>
    <definedName name="f" localSheetId="22" hidden="1">[2]Uke!#REF!</definedName>
    <definedName name="f" localSheetId="4" hidden="1">Uke!#REF!</definedName>
    <definedName name="f" localSheetId="11" hidden="1">Uke!#REF!</definedName>
    <definedName name="f" localSheetId="9" hidden="1">Uke!#REF!</definedName>
    <definedName name="f" localSheetId="13" hidden="1">Uke!#REF!</definedName>
    <definedName name="f" localSheetId="17" hidden="1">Uke!#REF!</definedName>
    <definedName name="f" localSheetId="7" hidden="1">U!#REF!</definedName>
    <definedName name="f" localSheetId="32" hidden="1">Uke!#REF!</definedName>
    <definedName name="f" localSheetId="30" hidden="1">Uke!#REF!</definedName>
    <definedName name="f" localSheetId="2" hidden="1">Uke!#REF!</definedName>
    <definedName name="f" hidden="1">Uke!#REF!</definedName>
    <definedName name="fdgfdg" localSheetId="15" hidden="1">[3]Uke!#REF!</definedName>
    <definedName name="fdgfdg" localSheetId="34" hidden="1">[3]Uke!#REF!</definedName>
    <definedName name="fdgfdg" localSheetId="26" hidden="1">[3]Uke!#REF!</definedName>
    <definedName name="fdgfdg" localSheetId="27" hidden="1">[3]Uke!#REF!</definedName>
    <definedName name="fdgfdg" localSheetId="19" hidden="1">[3]Uke!#REF!</definedName>
    <definedName name="fdgfdg" localSheetId="20" hidden="1">[3]Uke!#REF!</definedName>
    <definedName name="fdgfdg" localSheetId="22" hidden="1">[3]Uke!#REF!</definedName>
    <definedName name="fdgfdg" localSheetId="4" hidden="1">[3]Uke!#REF!</definedName>
    <definedName name="fdgfdg" localSheetId="11" hidden="1">[3]Uke!#REF!</definedName>
    <definedName name="fdgfdg" localSheetId="9" hidden="1">[3]Uke!#REF!</definedName>
    <definedName name="fdgfdg" localSheetId="13" hidden="1">[3]Uke!#REF!</definedName>
    <definedName name="fdgfdg" localSheetId="17" hidden="1">[3]Uke!#REF!</definedName>
    <definedName name="fdgfdg" localSheetId="7" hidden="1">[3]Uke!#REF!</definedName>
    <definedName name="fdgfdg" localSheetId="32" hidden="1">[3]Uke!#REF!</definedName>
    <definedName name="fdgfdg" localSheetId="30" hidden="1">[3]Uke!#REF!</definedName>
    <definedName name="fdgfdg" localSheetId="2" hidden="1">[3]Uke!#REF!</definedName>
    <definedName name="fdgfdg" hidden="1">[3]Uke!#REF!</definedName>
    <definedName name="FF" localSheetId="15" hidden="1">Uke!#REF!</definedName>
    <definedName name="FF" localSheetId="34" hidden="1">Uke!#REF!</definedName>
    <definedName name="FF" localSheetId="26" hidden="1">Uke!#REF!</definedName>
    <definedName name="FF" localSheetId="27" hidden="1">[1]Uke!#REF!</definedName>
    <definedName name="FF" localSheetId="19" hidden="1">Uke!#REF!</definedName>
    <definedName name="FF" localSheetId="20" hidden="1">[1]Uke!#REF!</definedName>
    <definedName name="FF" localSheetId="22" hidden="1">[2]Uke!#REF!</definedName>
    <definedName name="FF" localSheetId="4" hidden="1">Uke!#REF!</definedName>
    <definedName name="FF" localSheetId="11" hidden="1">Uke!#REF!</definedName>
    <definedName name="FF" localSheetId="9" hidden="1">Uke!#REF!</definedName>
    <definedName name="FF" localSheetId="13" hidden="1">Uke!#REF!</definedName>
    <definedName name="FF" localSheetId="17" hidden="1">Uke!#REF!</definedName>
    <definedName name="FF" localSheetId="7" hidden="1">U!#REF!</definedName>
    <definedName name="FF" localSheetId="32" hidden="1">Uke!#REF!</definedName>
    <definedName name="FF" localSheetId="30" hidden="1">Uke!#REF!</definedName>
    <definedName name="FF" localSheetId="2" hidden="1">Uke!#REF!</definedName>
    <definedName name="FF" hidden="1">Uke!#REF!</definedName>
    <definedName name="fff" localSheetId="15" hidden="1">[3]Uke!#REF!</definedName>
    <definedName name="fff" localSheetId="34" hidden="1">[3]Uke!#REF!</definedName>
    <definedName name="fff" localSheetId="26" hidden="1">[3]Uke!#REF!</definedName>
    <definedName name="fff" localSheetId="27" hidden="1">[3]Uke!#REF!</definedName>
    <definedName name="fff" localSheetId="19" hidden="1">[3]Uke!#REF!</definedName>
    <definedName name="fff" localSheetId="20" hidden="1">[3]Uke!#REF!</definedName>
    <definedName name="fff" localSheetId="22" hidden="1">[3]Uke!#REF!</definedName>
    <definedName name="fff" localSheetId="4" hidden="1">[3]Uke!#REF!</definedName>
    <definedName name="fff" localSheetId="11" hidden="1">[3]Uke!#REF!</definedName>
    <definedName name="fff" localSheetId="9" hidden="1">[3]Uke!#REF!</definedName>
    <definedName name="fff" localSheetId="13" hidden="1">[3]Uke!#REF!</definedName>
    <definedName name="fff" localSheetId="17" hidden="1">[3]Uke!#REF!</definedName>
    <definedName name="fff" localSheetId="7" hidden="1">[3]Uke!#REF!</definedName>
    <definedName name="fff" localSheetId="32" hidden="1">[3]Uke!#REF!</definedName>
    <definedName name="fff" localSheetId="30" hidden="1">[3]Uke!#REF!</definedName>
    <definedName name="fff" localSheetId="2" hidden="1">[3]Uke!#REF!</definedName>
    <definedName name="fff" hidden="1">[3]Uke!#REF!</definedName>
    <definedName name="fgfhg" localSheetId="15" hidden="1">[1]Uke!#REF!</definedName>
    <definedName name="fgfhg" localSheetId="34" hidden="1">[1]Uke!#REF!</definedName>
    <definedName name="fgfhg" localSheetId="26" hidden="1">[1]Uke!#REF!</definedName>
    <definedName name="fgfhg" localSheetId="27" hidden="1">[1]Uke!#REF!</definedName>
    <definedName name="fgfhg" localSheetId="19" hidden="1">[1]Uke!#REF!</definedName>
    <definedName name="fgfhg" localSheetId="20" hidden="1">[1]Uke!#REF!</definedName>
    <definedName name="fgfhg" localSheetId="22" hidden="1">[2]Uke!#REF!</definedName>
    <definedName name="fgfhg" localSheetId="4" hidden="1">[1]Uke!#REF!</definedName>
    <definedName name="fgfhg" localSheetId="11" hidden="1">[1]Uke!#REF!</definedName>
    <definedName name="fgfhg" localSheetId="9" hidden="1">[1]Uke!#REF!</definedName>
    <definedName name="fgfhg" localSheetId="13" hidden="1">[1]Uke!#REF!</definedName>
    <definedName name="fgfhg" localSheetId="17" hidden="1">[1]Uke!#REF!</definedName>
    <definedName name="fgfhg" localSheetId="7" hidden="1">[1]Uke!#REF!</definedName>
    <definedName name="fgfhg" localSheetId="32" hidden="1">[1]Uke!#REF!</definedName>
    <definedName name="fgfhg" localSheetId="30" hidden="1">[1]Uke!#REF!</definedName>
    <definedName name="fgfhg" localSheetId="2" hidden="1">[1]Uke!#REF!</definedName>
    <definedName name="fgfhg" hidden="1">[1]Uke!#REF!</definedName>
    <definedName name="fhgfhgfhg" localSheetId="15" hidden="1">[3]Uke!#REF!</definedName>
    <definedName name="fhgfhgfhg" localSheetId="34" hidden="1">[3]Uke!#REF!</definedName>
    <definedName name="fhgfhgfhg" localSheetId="26" hidden="1">[3]Uke!#REF!</definedName>
    <definedName name="fhgfhgfhg" localSheetId="27" hidden="1">[3]Uke!#REF!</definedName>
    <definedName name="fhgfhgfhg" localSheetId="19" hidden="1">[3]Uke!#REF!</definedName>
    <definedName name="fhgfhgfhg" localSheetId="20" hidden="1">[3]Uke!#REF!</definedName>
    <definedName name="fhgfhgfhg" localSheetId="22" hidden="1">[3]Uke!#REF!</definedName>
    <definedName name="fhgfhgfhg" localSheetId="4" hidden="1">[3]Uke!#REF!</definedName>
    <definedName name="fhgfhgfhg" localSheetId="11" hidden="1">[3]Uke!#REF!</definedName>
    <definedName name="fhgfhgfhg" localSheetId="9" hidden="1">[3]Uke!#REF!</definedName>
    <definedName name="fhgfhgfhg" localSheetId="13" hidden="1">[3]Uke!#REF!</definedName>
    <definedName name="fhgfhgfhg" localSheetId="17" hidden="1">[3]Uke!#REF!</definedName>
    <definedName name="fhgfhgfhg" localSheetId="7" hidden="1">[3]Uke!#REF!</definedName>
    <definedName name="fhgfhgfhg" localSheetId="32" hidden="1">[3]Uke!#REF!</definedName>
    <definedName name="fhgfhgfhg" localSheetId="30" hidden="1">[3]Uke!#REF!</definedName>
    <definedName name="fhgfhgfhg" localSheetId="2" hidden="1">[3]Uke!#REF!</definedName>
    <definedName name="fhgfhgfhg" hidden="1">[3]Uke!#REF!</definedName>
    <definedName name="GGG" localSheetId="15" hidden="1">Uke!#REF!</definedName>
    <definedName name="GGG" localSheetId="34" hidden="1">Uke!#REF!</definedName>
    <definedName name="GGG" localSheetId="26" hidden="1">Uke!#REF!</definedName>
    <definedName name="GGG" localSheetId="27" hidden="1">[1]Uke!#REF!</definedName>
    <definedName name="GGG" localSheetId="25" hidden="1">Uke!#REF!</definedName>
    <definedName name="GGG" localSheetId="33" hidden="1">Uke!#REF!</definedName>
    <definedName name="GGG" localSheetId="19" hidden="1">Uke!#REF!</definedName>
    <definedName name="GGG" localSheetId="20" hidden="1">[1]Uke!#REF!</definedName>
    <definedName name="GGG" localSheetId="22" hidden="1">[2]Uke!#REF!</definedName>
    <definedName name="GGG" localSheetId="4" hidden="1">Uke!#REF!</definedName>
    <definedName name="GGG" localSheetId="11" hidden="1">Uke!#REF!</definedName>
    <definedName name="GGG" localSheetId="9" hidden="1">Uke!#REF!</definedName>
    <definedName name="GGG" localSheetId="13" hidden="1">Uke!#REF!</definedName>
    <definedName name="GGG" localSheetId="17" hidden="1">Uke!#REF!</definedName>
    <definedName name="GGG" localSheetId="7" hidden="1">U!#REF!</definedName>
    <definedName name="GGG" localSheetId="32" hidden="1">Uke!#REF!</definedName>
    <definedName name="GGG" localSheetId="29" hidden="1">Uke!#REF!</definedName>
    <definedName name="GGG" localSheetId="30" hidden="1">Uke!#REF!</definedName>
    <definedName name="GGG" localSheetId="2" hidden="1">Uke!#REF!</definedName>
    <definedName name="GGG" hidden="1">Uke!#REF!</definedName>
    <definedName name="GH" localSheetId="15" hidden="1">Uke!#REF!</definedName>
    <definedName name="GH" localSheetId="34" hidden="1">Uke!#REF!</definedName>
    <definedName name="GH" localSheetId="26" hidden="1">Uke!#REF!</definedName>
    <definedName name="GH" localSheetId="27" hidden="1">[1]Uke!#REF!</definedName>
    <definedName name="GH" localSheetId="19" hidden="1">Uke!#REF!</definedName>
    <definedName name="GH" localSheetId="20" hidden="1">[1]Uke!#REF!</definedName>
    <definedName name="GH" localSheetId="22" hidden="1">[2]Uke!#REF!</definedName>
    <definedName name="GH" localSheetId="4" hidden="1">Uke!#REF!</definedName>
    <definedName name="GH" localSheetId="11" hidden="1">Uke!#REF!</definedName>
    <definedName name="GH" localSheetId="9" hidden="1">Uke!#REF!</definedName>
    <definedName name="GH" localSheetId="13" hidden="1">Uke!#REF!</definedName>
    <definedName name="GH" localSheetId="17" hidden="1">Uke!#REF!</definedName>
    <definedName name="GH" localSheetId="7" hidden="1">U!#REF!</definedName>
    <definedName name="GH" localSheetId="32" hidden="1">Uke!#REF!</definedName>
    <definedName name="GH" localSheetId="30" hidden="1">Uke!#REF!</definedName>
    <definedName name="GH" localSheetId="2" hidden="1">Uke!#REF!</definedName>
    <definedName name="GH" hidden="1">Uke!#REF!</definedName>
    <definedName name="ghj" localSheetId="15" hidden="1">[1]Uke!#REF!</definedName>
    <definedName name="ghj" localSheetId="34" hidden="1">[1]Uke!#REF!</definedName>
    <definedName name="ghj" localSheetId="26" hidden="1">[1]Uke!#REF!</definedName>
    <definedName name="ghj" localSheetId="27" hidden="1">[1]Uke!#REF!</definedName>
    <definedName name="ghj" localSheetId="19" hidden="1">[1]Uke!#REF!</definedName>
    <definedName name="ghj" localSheetId="20" hidden="1">[1]Uke!#REF!</definedName>
    <definedName name="ghj" localSheetId="22" hidden="1">[2]Uke!#REF!</definedName>
    <definedName name="ghj" localSheetId="4" hidden="1">[1]Uke!#REF!</definedName>
    <definedName name="ghj" localSheetId="11" hidden="1">[1]Uke!#REF!</definedName>
    <definedName name="ghj" localSheetId="9" hidden="1">[1]Uke!#REF!</definedName>
    <definedName name="ghj" localSheetId="13" hidden="1">[1]Uke!#REF!</definedName>
    <definedName name="ghj" localSheetId="17" hidden="1">[1]Uke!#REF!</definedName>
    <definedName name="ghj" localSheetId="7" hidden="1">[1]Uke!#REF!</definedName>
    <definedName name="ghj" localSheetId="32" hidden="1">[1]Uke!#REF!</definedName>
    <definedName name="ghj" localSheetId="30" hidden="1">[1]Uke!#REF!</definedName>
    <definedName name="ghj" localSheetId="2" hidden="1">[1]Uke!#REF!</definedName>
    <definedName name="ghj" hidden="1">[1]Uke!#REF!</definedName>
    <definedName name="ghjghj" localSheetId="15" hidden="1">[3]Uke!#REF!</definedName>
    <definedName name="ghjghj" localSheetId="34" hidden="1">[3]Uke!#REF!</definedName>
    <definedName name="ghjghj" localSheetId="26" hidden="1">[3]Uke!#REF!</definedName>
    <definedName name="ghjghj" localSheetId="27" hidden="1">[3]Uke!#REF!</definedName>
    <definedName name="ghjghj" localSheetId="19" hidden="1">[3]Uke!#REF!</definedName>
    <definedName name="ghjghj" localSheetId="20" hidden="1">[3]Uke!#REF!</definedName>
    <definedName name="ghjghj" localSheetId="22" hidden="1">[3]Uke!#REF!</definedName>
    <definedName name="ghjghj" localSheetId="4" hidden="1">[3]Uke!#REF!</definedName>
    <definedName name="ghjghj" localSheetId="11" hidden="1">[3]Uke!#REF!</definedName>
    <definedName name="ghjghj" localSheetId="9" hidden="1">[3]Uke!#REF!</definedName>
    <definedName name="ghjghj" localSheetId="13" hidden="1">[3]Uke!#REF!</definedName>
    <definedName name="ghjghj" localSheetId="17" hidden="1">[3]Uke!#REF!</definedName>
    <definedName name="ghjghj" localSheetId="7" hidden="1">[3]Uke!#REF!</definedName>
    <definedName name="ghjghj" localSheetId="32" hidden="1">[3]Uke!#REF!</definedName>
    <definedName name="ghjghj" localSheetId="30" hidden="1">[3]Uke!#REF!</definedName>
    <definedName name="ghjghj" localSheetId="2" hidden="1">[3]Uke!#REF!</definedName>
    <definedName name="ghjghj" hidden="1">[3]Uke!#REF!</definedName>
    <definedName name="GI" localSheetId="15" hidden="1">Uke!#REF!</definedName>
    <definedName name="GI" localSheetId="34" hidden="1">Uke!#REF!</definedName>
    <definedName name="GI" localSheetId="26" hidden="1">Uke!#REF!</definedName>
    <definedName name="GI" localSheetId="27" hidden="1">[1]Uke!#REF!</definedName>
    <definedName name="GI" localSheetId="19" hidden="1">Uke!#REF!</definedName>
    <definedName name="GI" localSheetId="20" hidden="1">[1]Uke!#REF!</definedName>
    <definedName name="GI" localSheetId="22" hidden="1">[2]Uke!#REF!</definedName>
    <definedName name="GI" localSheetId="4" hidden="1">Uke!#REF!</definedName>
    <definedName name="GI" localSheetId="11" hidden="1">Uke!#REF!</definedName>
    <definedName name="GI" localSheetId="9" hidden="1">Uke!#REF!</definedName>
    <definedName name="GI" localSheetId="13" hidden="1">Uke!#REF!</definedName>
    <definedName name="GI" localSheetId="17" hidden="1">Uke!#REF!</definedName>
    <definedName name="GI" localSheetId="7" hidden="1">U!#REF!</definedName>
    <definedName name="GI" localSheetId="32" hidden="1">Uke!#REF!</definedName>
    <definedName name="GI" localSheetId="30" hidden="1">Uke!#REF!</definedName>
    <definedName name="GI" localSheetId="2" hidden="1">Uke!#REF!</definedName>
    <definedName name="GI" hidden="1">Uke!#REF!</definedName>
    <definedName name="gjhghj" localSheetId="15" hidden="1">[3]Uke!#REF!</definedName>
    <definedName name="gjhghj" localSheetId="34" hidden="1">[3]Uke!#REF!</definedName>
    <definedName name="gjhghj" localSheetId="26" hidden="1">[3]Uke!#REF!</definedName>
    <definedName name="gjhghj" localSheetId="27" hidden="1">[3]Uke!#REF!</definedName>
    <definedName name="gjhghj" localSheetId="19" hidden="1">[3]Uke!#REF!</definedName>
    <definedName name="gjhghj" localSheetId="20" hidden="1">[3]Uke!#REF!</definedName>
    <definedName name="gjhghj" localSheetId="22" hidden="1">[3]Uke!#REF!</definedName>
    <definedName name="gjhghj" localSheetId="4" hidden="1">[3]Uke!#REF!</definedName>
    <definedName name="gjhghj" localSheetId="11" hidden="1">[3]Uke!#REF!</definedName>
    <definedName name="gjhghj" localSheetId="9" hidden="1">[3]Uke!#REF!</definedName>
    <definedName name="gjhghj" localSheetId="13" hidden="1">[3]Uke!#REF!</definedName>
    <definedName name="gjhghj" localSheetId="17" hidden="1">[3]Uke!#REF!</definedName>
    <definedName name="gjhghj" localSheetId="7" hidden="1">[3]Uke!#REF!</definedName>
    <definedName name="gjhghj" localSheetId="32" hidden="1">[3]Uke!#REF!</definedName>
    <definedName name="gjhghj" localSheetId="30" hidden="1">[3]Uke!#REF!</definedName>
    <definedName name="gjhghj" localSheetId="2" hidden="1">[3]Uke!#REF!</definedName>
    <definedName name="gjhghj" hidden="1">[3]Uke!#REF!</definedName>
    <definedName name="HG" localSheetId="15" hidden="1">Uke!#REF!</definedName>
    <definedName name="HG" localSheetId="34" hidden="1">Uke!#REF!</definedName>
    <definedName name="HG" localSheetId="26" hidden="1">Uke!#REF!</definedName>
    <definedName name="HG" localSheetId="27" hidden="1">[1]Uke!#REF!</definedName>
    <definedName name="HG" localSheetId="19" hidden="1">Uke!#REF!</definedName>
    <definedName name="HG" localSheetId="20" hidden="1">[1]Uke!#REF!</definedName>
    <definedName name="HG" localSheetId="22" hidden="1">[2]Uke!#REF!</definedName>
    <definedName name="HG" localSheetId="4" hidden="1">Uke!#REF!</definedName>
    <definedName name="HG" localSheetId="11" hidden="1">Uke!#REF!</definedName>
    <definedName name="HG" localSheetId="9" hidden="1">Uke!#REF!</definedName>
    <definedName name="HG" localSheetId="13" hidden="1">Uke!#REF!</definedName>
    <definedName name="HG" localSheetId="17" hidden="1">Uke!#REF!</definedName>
    <definedName name="HG" localSheetId="7" hidden="1">U!#REF!</definedName>
    <definedName name="HG" localSheetId="32" hidden="1">Uke!#REF!</definedName>
    <definedName name="HG" localSheetId="30" hidden="1">Uke!#REF!</definedName>
    <definedName name="HG" localSheetId="2" hidden="1">Uke!#REF!</definedName>
    <definedName name="HG" hidden="1">Uke!#REF!</definedName>
    <definedName name="hghjg" localSheetId="15" hidden="1">[3]Uke!#REF!</definedName>
    <definedName name="hghjg" localSheetId="34" hidden="1">[3]Uke!#REF!</definedName>
    <definedName name="hghjg" localSheetId="26" hidden="1">[3]Uke!#REF!</definedName>
    <definedName name="hghjg" localSheetId="27" hidden="1">[3]Uke!#REF!</definedName>
    <definedName name="hghjg" localSheetId="19" hidden="1">[3]Uke!#REF!</definedName>
    <definedName name="hghjg" localSheetId="20" hidden="1">[3]Uke!#REF!</definedName>
    <definedName name="hghjg" localSheetId="22" hidden="1">[3]Uke!#REF!</definedName>
    <definedName name="hghjg" localSheetId="4" hidden="1">[3]Uke!#REF!</definedName>
    <definedName name="hghjg" localSheetId="11" hidden="1">[3]Uke!#REF!</definedName>
    <definedName name="hghjg" localSheetId="9" hidden="1">[3]Uke!#REF!</definedName>
    <definedName name="hghjg" localSheetId="13" hidden="1">[3]Uke!#REF!</definedName>
    <definedName name="hghjg" localSheetId="17" hidden="1">[3]Uke!#REF!</definedName>
    <definedName name="hghjg" localSheetId="7" hidden="1">[3]Uke!#REF!</definedName>
    <definedName name="hghjg" localSheetId="32" hidden="1">[3]Uke!#REF!</definedName>
    <definedName name="hghjg" localSheetId="30" hidden="1">[3]Uke!#REF!</definedName>
    <definedName name="hghjg" localSheetId="2" hidden="1">[3]Uke!#REF!</definedName>
    <definedName name="hghjg" hidden="1">[3]Uke!#REF!</definedName>
    <definedName name="hjgjhgjh" localSheetId="15" hidden="1">[3]Uke!#REF!</definedName>
    <definedName name="hjgjhgjh" localSheetId="34" hidden="1">[3]Uke!#REF!</definedName>
    <definedName name="hjgjhgjh" localSheetId="26" hidden="1">[3]Uke!#REF!</definedName>
    <definedName name="hjgjhgjh" localSheetId="27" hidden="1">[3]Uke!#REF!</definedName>
    <definedName name="hjgjhgjh" localSheetId="19" hidden="1">[3]Uke!#REF!</definedName>
    <definedName name="hjgjhgjh" localSheetId="20" hidden="1">[3]Uke!#REF!</definedName>
    <definedName name="hjgjhgjh" localSheetId="22" hidden="1">[3]Uke!#REF!</definedName>
    <definedName name="hjgjhgjh" localSheetId="4" hidden="1">[3]Uke!#REF!</definedName>
    <definedName name="hjgjhgjh" localSheetId="11" hidden="1">[3]Uke!#REF!</definedName>
    <definedName name="hjgjhgjh" localSheetId="9" hidden="1">[3]Uke!#REF!</definedName>
    <definedName name="hjgjhgjh" localSheetId="13" hidden="1">[3]Uke!#REF!</definedName>
    <definedName name="hjgjhgjh" localSheetId="17" hidden="1">[3]Uke!#REF!</definedName>
    <definedName name="hjgjhgjh" localSheetId="7" hidden="1">[3]Uke!#REF!</definedName>
    <definedName name="hjgjhgjh" localSheetId="32" hidden="1">[3]Uke!#REF!</definedName>
    <definedName name="hjgjhgjh" localSheetId="30" hidden="1">[3]Uke!#REF!</definedName>
    <definedName name="hjgjhgjh" localSheetId="2" hidden="1">[3]Uke!#REF!</definedName>
    <definedName name="hjgjhgjh" hidden="1">[3]Uke!#REF!</definedName>
    <definedName name="hkjhkj" localSheetId="15" hidden="1">[3]Uke!#REF!</definedName>
    <definedName name="hkjhkj" localSheetId="34" hidden="1">[3]Uke!#REF!</definedName>
    <definedName name="hkjhkj" localSheetId="26" hidden="1">[3]Uke!#REF!</definedName>
    <definedName name="hkjhkj" localSheetId="27" hidden="1">[3]Uke!#REF!</definedName>
    <definedName name="hkjhkj" localSheetId="19" hidden="1">[3]Uke!#REF!</definedName>
    <definedName name="hkjhkj" localSheetId="20" hidden="1">[3]Uke!#REF!</definedName>
    <definedName name="hkjhkj" localSheetId="22" hidden="1">[3]Uke!#REF!</definedName>
    <definedName name="hkjhkj" localSheetId="4" hidden="1">[3]Uke!#REF!</definedName>
    <definedName name="hkjhkj" localSheetId="11" hidden="1">[3]Uke!#REF!</definedName>
    <definedName name="hkjhkj" localSheetId="9" hidden="1">[3]Uke!#REF!</definedName>
    <definedName name="hkjhkj" localSheetId="13" hidden="1">[3]Uke!#REF!</definedName>
    <definedName name="hkjhkj" localSheetId="17" hidden="1">[3]Uke!#REF!</definedName>
    <definedName name="hkjhkj" localSheetId="7" hidden="1">[3]Uke!#REF!</definedName>
    <definedName name="hkjhkj" localSheetId="32" hidden="1">[3]Uke!#REF!</definedName>
    <definedName name="hkjhkj" localSheetId="30" hidden="1">[3]Uke!#REF!</definedName>
    <definedName name="hkjhkj" localSheetId="2" hidden="1">[3]Uke!#REF!</definedName>
    <definedName name="hkjhkj" hidden="1">[3]Uke!#REF!</definedName>
    <definedName name="hkjhkjh" localSheetId="15" hidden="1">[3]Uke!#REF!</definedName>
    <definedName name="hkjhkjh" localSheetId="34" hidden="1">[3]Uke!#REF!</definedName>
    <definedName name="hkjhkjh" localSheetId="26" hidden="1">[3]Uke!#REF!</definedName>
    <definedName name="HKJHKJH" localSheetId="27" hidden="1">[1]Uke!#REF!</definedName>
    <definedName name="hkjhkjh" localSheetId="19" hidden="1">[3]Uke!#REF!</definedName>
    <definedName name="HKJHKJH" localSheetId="20" hidden="1">[1]Uke!#REF!</definedName>
    <definedName name="HKJHKJH" localSheetId="22" hidden="1">[2]Uke!#REF!</definedName>
    <definedName name="hkjhkjh" localSheetId="4" hidden="1">[3]Uke!#REF!</definedName>
    <definedName name="hkjhkjh" localSheetId="11" hidden="1">[3]Uke!#REF!</definedName>
    <definedName name="hkjhkjh" localSheetId="9" hidden="1">[3]Uke!#REF!</definedName>
    <definedName name="hkjhkjh" localSheetId="13" hidden="1">[3]Uke!#REF!</definedName>
    <definedName name="hkjhkjh" localSheetId="17" hidden="1">[3]Uke!#REF!</definedName>
    <definedName name="hkjhkjh" localSheetId="7" hidden="1">[3]Uke!#REF!</definedName>
    <definedName name="hkjhkjh" localSheetId="32" hidden="1">[3]Uke!#REF!</definedName>
    <definedName name="hkjhkjh" localSheetId="30" hidden="1">[3]Uke!#REF!</definedName>
    <definedName name="hkjhkjh" localSheetId="2" hidden="1">[3]Uke!#REF!</definedName>
    <definedName name="hkjhkjh" hidden="1">[3]Uke!#REF!</definedName>
    <definedName name="HT" localSheetId="15" hidden="1">Uke!#REF!</definedName>
    <definedName name="HT" localSheetId="34" hidden="1">Uke!#REF!</definedName>
    <definedName name="HT" localSheetId="26" hidden="1">Uke!#REF!</definedName>
    <definedName name="HT" localSheetId="27" hidden="1">[1]Uke!#REF!</definedName>
    <definedName name="HT" localSheetId="19" hidden="1">Uke!#REF!</definedName>
    <definedName name="HT" localSheetId="20" hidden="1">[1]Uke!#REF!</definedName>
    <definedName name="HT" localSheetId="22" hidden="1">[2]Uke!#REF!</definedName>
    <definedName name="HT" localSheetId="4" hidden="1">Uke!#REF!</definedName>
    <definedName name="HT" localSheetId="11" hidden="1">Uke!#REF!</definedName>
    <definedName name="HT" localSheetId="9" hidden="1">Uke!#REF!</definedName>
    <definedName name="HT" localSheetId="13" hidden="1">Uke!#REF!</definedName>
    <definedName name="HT" localSheetId="17" hidden="1">Uke!#REF!</definedName>
    <definedName name="HT" localSheetId="7" hidden="1">U!#REF!</definedName>
    <definedName name="HT" localSheetId="32" hidden="1">Uke!#REF!</definedName>
    <definedName name="HT" localSheetId="30" hidden="1">Uke!#REF!</definedName>
    <definedName name="HT" localSheetId="2" hidden="1">Uke!#REF!</definedName>
    <definedName name="HT" hidden="1">Uke!#REF!</definedName>
    <definedName name="htt" localSheetId="15" hidden="1">[3]Uke!#REF!</definedName>
    <definedName name="htt" localSheetId="34" hidden="1">[3]Uke!#REF!</definedName>
    <definedName name="htt" localSheetId="26" hidden="1">[3]Uke!#REF!</definedName>
    <definedName name="htt" localSheetId="27" hidden="1">[3]Uke!#REF!</definedName>
    <definedName name="htt" localSheetId="19" hidden="1">[3]Uke!#REF!</definedName>
    <definedName name="htt" localSheetId="20" hidden="1">[3]Uke!#REF!</definedName>
    <definedName name="htt" localSheetId="22" hidden="1">[3]Uke!#REF!</definedName>
    <definedName name="htt" localSheetId="4" hidden="1">[3]Uke!#REF!</definedName>
    <definedName name="htt" localSheetId="11" hidden="1">[3]Uke!#REF!</definedName>
    <definedName name="htt" localSheetId="9" hidden="1">[3]Uke!#REF!</definedName>
    <definedName name="htt" localSheetId="13" hidden="1">[3]Uke!#REF!</definedName>
    <definedName name="htt" localSheetId="17" hidden="1">[3]Uke!#REF!</definedName>
    <definedName name="htt" localSheetId="7" hidden="1">[3]Uke!#REF!</definedName>
    <definedName name="htt" localSheetId="32" hidden="1">[3]Uke!#REF!</definedName>
    <definedName name="htt" localSheetId="30" hidden="1">[3]Uke!#REF!</definedName>
    <definedName name="htt" localSheetId="2" hidden="1">[3]Uke!#REF!</definedName>
    <definedName name="htt" hidden="1">[3]Uke!#REF!</definedName>
    <definedName name="JHK" localSheetId="15" hidden="1">Uke!#REF!</definedName>
    <definedName name="JHK" localSheetId="34" hidden="1">Uke!#REF!</definedName>
    <definedName name="JHK" localSheetId="26" hidden="1">Uke!#REF!</definedName>
    <definedName name="JHK" localSheetId="27" hidden="1">[1]Uke!#REF!</definedName>
    <definedName name="JHK" localSheetId="19" hidden="1">Uke!#REF!</definedName>
    <definedName name="JHK" localSheetId="20" hidden="1">[1]Uke!#REF!</definedName>
    <definedName name="JHK" localSheetId="22" hidden="1">[2]Uke!#REF!</definedName>
    <definedName name="JHK" localSheetId="4" hidden="1">Uke!#REF!</definedName>
    <definedName name="JHK" localSheetId="11" hidden="1">Uke!#REF!</definedName>
    <definedName name="JHK" localSheetId="9" hidden="1">Uke!#REF!</definedName>
    <definedName name="JHK" localSheetId="13" hidden="1">Uke!#REF!</definedName>
    <definedName name="JHK" localSheetId="17" hidden="1">Uke!#REF!</definedName>
    <definedName name="JHK" localSheetId="7" hidden="1">U!#REF!</definedName>
    <definedName name="JHK" localSheetId="32" hidden="1">Uke!#REF!</definedName>
    <definedName name="JHK" localSheetId="30" hidden="1">Uke!#REF!</definedName>
    <definedName name="JHK" localSheetId="2" hidden="1">Uke!#REF!</definedName>
    <definedName name="JHK" hidden="1">Uke!#REF!</definedName>
    <definedName name="jhkjhjhjhkjhkj" localSheetId="15" hidden="1">[3]Uke!#REF!</definedName>
    <definedName name="jhkjhjhjhkjhkj" localSheetId="34" hidden="1">[3]Uke!#REF!</definedName>
    <definedName name="jhkjhjhjhkjhkj" localSheetId="26" hidden="1">[3]Uke!#REF!</definedName>
    <definedName name="jhkjhjhjhkjhkj" localSheetId="27" hidden="1">[3]Uke!#REF!</definedName>
    <definedName name="jhkjhjhjhkjhkj" localSheetId="19" hidden="1">[3]Uke!#REF!</definedName>
    <definedName name="jhkjhjhjhkjhkj" localSheetId="20" hidden="1">[3]Uke!#REF!</definedName>
    <definedName name="jhkjhjhjhkjhkj" localSheetId="22" hidden="1">[3]Uke!#REF!</definedName>
    <definedName name="jhkjhjhjhkjhkj" localSheetId="4" hidden="1">[3]Uke!#REF!</definedName>
    <definedName name="jhkjhjhjhkjhkj" localSheetId="11" hidden="1">[3]Uke!#REF!</definedName>
    <definedName name="jhkjhjhjhkjhkj" localSheetId="9" hidden="1">[3]Uke!#REF!</definedName>
    <definedName name="jhkjhjhjhkjhkj" localSheetId="13" hidden="1">[3]Uke!#REF!</definedName>
    <definedName name="jhkjhjhjhkjhkj" localSheetId="17" hidden="1">[3]Uke!#REF!</definedName>
    <definedName name="jhkjhjhjhkjhkj" localSheetId="7" hidden="1">[3]Uke!#REF!</definedName>
    <definedName name="jhkjhjhjhkjhkj" localSheetId="32" hidden="1">[3]Uke!#REF!</definedName>
    <definedName name="jhkjhjhjhkjhkj" localSheetId="30" hidden="1">[3]Uke!#REF!</definedName>
    <definedName name="jhkjhjhjhkjhkj" localSheetId="2" hidden="1">[3]Uke!#REF!</definedName>
    <definedName name="jhkjhjhjhkjhkj" hidden="1">[3]Uke!#REF!</definedName>
    <definedName name="jhkjhkjh" localSheetId="15" hidden="1">[3]Uke!#REF!</definedName>
    <definedName name="jhkjhkjh" localSheetId="34" hidden="1">[3]Uke!#REF!</definedName>
    <definedName name="jhkjhkjh" localSheetId="26" hidden="1">[3]Uke!#REF!</definedName>
    <definedName name="jhkjhkjh" localSheetId="27" hidden="1">[3]Uke!#REF!</definedName>
    <definedName name="jhkjhkjh" localSheetId="19" hidden="1">[3]Uke!#REF!</definedName>
    <definedName name="jhkjhkjh" localSheetId="20" hidden="1">[3]Uke!#REF!</definedName>
    <definedName name="jhkjhkjh" localSheetId="22" hidden="1">[3]Uke!#REF!</definedName>
    <definedName name="jhkjhkjh" localSheetId="4" hidden="1">[3]Uke!#REF!</definedName>
    <definedName name="jhkjhkjh" localSheetId="11" hidden="1">[3]Uke!#REF!</definedName>
    <definedName name="jhkjhkjh" localSheetId="9" hidden="1">[3]Uke!#REF!</definedName>
    <definedName name="jhkjhkjh" localSheetId="13" hidden="1">[3]Uke!#REF!</definedName>
    <definedName name="jhkjhkjh" localSheetId="17" hidden="1">[3]Uke!#REF!</definedName>
    <definedName name="jhkjhkjh" localSheetId="7" hidden="1">[3]Uke!#REF!</definedName>
    <definedName name="jhkjhkjh" localSheetId="32" hidden="1">[3]Uke!#REF!</definedName>
    <definedName name="jhkjhkjh" localSheetId="30" hidden="1">[3]Uke!#REF!</definedName>
    <definedName name="jhkjhkjh" localSheetId="2" hidden="1">[3]Uke!#REF!</definedName>
    <definedName name="jhkjhkjh" hidden="1">[3]Uke!#REF!</definedName>
    <definedName name="JK" localSheetId="15" hidden="1">[1]Uke!#REF!</definedName>
    <definedName name="JK" localSheetId="34" hidden="1">[1]Uke!#REF!</definedName>
    <definedName name="JK" localSheetId="26" hidden="1">[1]Uke!#REF!</definedName>
    <definedName name="JK" localSheetId="27" hidden="1">[1]Uke!#REF!</definedName>
    <definedName name="JK" localSheetId="19" hidden="1">[1]Uke!#REF!</definedName>
    <definedName name="JK" localSheetId="20" hidden="1">[1]Uke!#REF!</definedName>
    <definedName name="JK" localSheetId="22" hidden="1">[2]Uke!#REF!</definedName>
    <definedName name="JK" localSheetId="4" hidden="1">[1]Uke!#REF!</definedName>
    <definedName name="JK" localSheetId="11" hidden="1">[1]Uke!#REF!</definedName>
    <definedName name="JK" localSheetId="9" hidden="1">[1]Uke!#REF!</definedName>
    <definedName name="JK" localSheetId="13" hidden="1">[1]Uke!#REF!</definedName>
    <definedName name="JK" localSheetId="17" hidden="1">[1]Uke!#REF!</definedName>
    <definedName name="JK" localSheetId="7" hidden="1">[1]Uke!#REF!</definedName>
    <definedName name="JK" localSheetId="32" hidden="1">[1]Uke!#REF!</definedName>
    <definedName name="JK" localSheetId="30" hidden="1">[1]Uke!#REF!</definedName>
    <definedName name="JK" localSheetId="2" hidden="1">[1]Uke!#REF!</definedName>
    <definedName name="JK" hidden="1">[1]Uke!#REF!</definedName>
    <definedName name="JLK" localSheetId="15" hidden="1">Uke!#REF!</definedName>
    <definedName name="JLK" localSheetId="34" hidden="1">Uke!#REF!</definedName>
    <definedName name="JLK" localSheetId="26" hidden="1">Uke!#REF!</definedName>
    <definedName name="JLK" localSheetId="27" hidden="1">[1]Uke!#REF!</definedName>
    <definedName name="JLK" localSheetId="19" hidden="1">Uke!#REF!</definedName>
    <definedName name="JLK" localSheetId="20" hidden="1">[1]Uke!#REF!</definedName>
    <definedName name="JLK" localSheetId="22" hidden="1">[2]Uke!#REF!</definedName>
    <definedName name="JLK" localSheetId="4" hidden="1">Uke!#REF!</definedName>
    <definedName name="JLK" localSheetId="11" hidden="1">Uke!#REF!</definedName>
    <definedName name="JLK" localSheetId="9" hidden="1">Uke!#REF!</definedName>
    <definedName name="JLK" localSheetId="13" hidden="1">Uke!#REF!</definedName>
    <definedName name="JLK" localSheetId="17" hidden="1">Uke!#REF!</definedName>
    <definedName name="JLK" localSheetId="7" hidden="1">U!#REF!</definedName>
    <definedName name="JLK" localSheetId="32" hidden="1">Uke!#REF!</definedName>
    <definedName name="JLK" localSheetId="30" hidden="1">Uke!#REF!</definedName>
    <definedName name="JLK" localSheetId="2" hidden="1">Uke!#REF!</definedName>
    <definedName name="JLK" hidden="1">Uke!#REF!</definedName>
    <definedName name="JLKJ" localSheetId="15" hidden="1">Uke!#REF!</definedName>
    <definedName name="JLKJ" localSheetId="34" hidden="1">Uke!#REF!</definedName>
    <definedName name="JLKJ" localSheetId="26" hidden="1">Uke!#REF!</definedName>
    <definedName name="JLKJ" localSheetId="27" hidden="1">[1]Uke!#REF!</definedName>
    <definedName name="JLKJ" localSheetId="19" hidden="1">Uke!#REF!</definedName>
    <definedName name="JLKJ" localSheetId="20" hidden="1">[1]Uke!#REF!</definedName>
    <definedName name="JLKJ" localSheetId="22" hidden="1">[2]Uke!#REF!</definedName>
    <definedName name="JLKJ" localSheetId="4" hidden="1">Uke!#REF!</definedName>
    <definedName name="JLKJ" localSheetId="11" hidden="1">Uke!#REF!</definedName>
    <definedName name="JLKJ" localSheetId="9" hidden="1">Uke!#REF!</definedName>
    <definedName name="JLKJ" localSheetId="13" hidden="1">Uke!#REF!</definedName>
    <definedName name="JLKJ" localSheetId="17" hidden="1">Uke!#REF!</definedName>
    <definedName name="JLKJ" localSheetId="7" hidden="1">U!#REF!</definedName>
    <definedName name="JLKJ" localSheetId="32" hidden="1">Uke!#REF!</definedName>
    <definedName name="JLKJ" localSheetId="30" hidden="1">Uke!#REF!</definedName>
    <definedName name="JLKJ" localSheetId="2" hidden="1">Uke!#REF!</definedName>
    <definedName name="JLKJ" hidden="1">Uke!#REF!</definedName>
    <definedName name="JLKJL" localSheetId="15" hidden="1">[1]Uke!#REF!</definedName>
    <definedName name="JLKJL" localSheetId="34" hidden="1">[1]Uke!#REF!</definedName>
    <definedName name="JLKJL" localSheetId="26" hidden="1">[1]Uke!#REF!</definedName>
    <definedName name="JLKJL" localSheetId="27" hidden="1">[1]Uke!#REF!</definedName>
    <definedName name="JLKJL" localSheetId="19" hidden="1">[1]Uke!#REF!</definedName>
    <definedName name="JLKJL" localSheetId="20" hidden="1">[1]Uke!#REF!</definedName>
    <definedName name="JLKJL" localSheetId="22" hidden="1">[2]Uke!#REF!</definedName>
    <definedName name="JLKJL" localSheetId="4" hidden="1">[1]Uke!#REF!</definedName>
    <definedName name="JLKJL" localSheetId="11" hidden="1">[1]Uke!#REF!</definedName>
    <definedName name="JLKJL" localSheetId="9" hidden="1">[1]Uke!#REF!</definedName>
    <definedName name="JLKJL" localSheetId="13" hidden="1">[1]Uke!#REF!</definedName>
    <definedName name="JLKJL" localSheetId="17" hidden="1">[1]Uke!#REF!</definedName>
    <definedName name="JLKJL" localSheetId="7" hidden="1">[1]Uke!#REF!</definedName>
    <definedName name="JLKJL" localSheetId="32" hidden="1">[1]Uke!#REF!</definedName>
    <definedName name="JLKJL" localSheetId="30" hidden="1">[1]Uke!#REF!</definedName>
    <definedName name="JLKJL" localSheetId="2" hidden="1">[1]Uke!#REF!</definedName>
    <definedName name="JLKJL" hidden="1">[1]Uke!#REF!</definedName>
    <definedName name="JLKJLK" localSheetId="15" hidden="1">Uke!#REF!</definedName>
    <definedName name="JLKJLK" localSheetId="34" hidden="1">Uke!#REF!</definedName>
    <definedName name="JLKJLK" localSheetId="26" hidden="1">Uke!#REF!</definedName>
    <definedName name="JLKJLK" localSheetId="27" hidden="1">[1]Uke!#REF!</definedName>
    <definedName name="JLKJLK" localSheetId="19" hidden="1">Uke!#REF!</definedName>
    <definedName name="JLKJLK" localSheetId="20" hidden="1">[1]Uke!#REF!</definedName>
    <definedName name="JLKJLK" localSheetId="22" hidden="1">[2]Uke!#REF!</definedName>
    <definedName name="JLKJLK" localSheetId="4" hidden="1">Uke!#REF!</definedName>
    <definedName name="JLKJLK" localSheetId="11" hidden="1">Uke!#REF!</definedName>
    <definedName name="JLKJLK" localSheetId="9" hidden="1">Uke!#REF!</definedName>
    <definedName name="JLKJLK" localSheetId="13" hidden="1">Uke!#REF!</definedName>
    <definedName name="JLKJLK" localSheetId="17" hidden="1">Uke!#REF!</definedName>
    <definedName name="JLKJLK" localSheetId="7" hidden="1">U!#REF!</definedName>
    <definedName name="JLKJLK" localSheetId="32" hidden="1">Uke!#REF!</definedName>
    <definedName name="JLKJLK" localSheetId="30" hidden="1">Uke!#REF!</definedName>
    <definedName name="JLKJLK" localSheetId="2" hidden="1">Uke!#REF!</definedName>
    <definedName name="JLKJLK" hidden="1">Uke!#REF!</definedName>
    <definedName name="KJH" localSheetId="15" hidden="1">Uke!#REF!</definedName>
    <definedName name="KJH" localSheetId="34" hidden="1">Uke!#REF!</definedName>
    <definedName name="KJH" localSheetId="26" hidden="1">Uke!#REF!</definedName>
    <definedName name="KJH" localSheetId="27" hidden="1">[1]Uke!#REF!</definedName>
    <definedName name="KJH" localSheetId="33" hidden="1">Uke!#REF!</definedName>
    <definedName name="KJH" localSheetId="19" hidden="1">Uke!#REF!</definedName>
    <definedName name="KJH" localSheetId="20" hidden="1">[1]Uke!#REF!</definedName>
    <definedName name="KJH" localSheetId="22" hidden="1">[2]Uke!#REF!</definedName>
    <definedName name="KJH" localSheetId="4" hidden="1">Uke!#REF!</definedName>
    <definedName name="KJH" localSheetId="11" hidden="1">Uke!#REF!</definedName>
    <definedName name="KJH" localSheetId="9" hidden="1">Uke!#REF!</definedName>
    <definedName name="KJH" localSheetId="13" hidden="1">Uke!#REF!</definedName>
    <definedName name="KJH" localSheetId="17" hidden="1">Uke!#REF!</definedName>
    <definedName name="KJH" localSheetId="7" hidden="1">U!#REF!</definedName>
    <definedName name="KJH" localSheetId="32" hidden="1">Uke!#REF!</definedName>
    <definedName name="KJH" localSheetId="29" hidden="1">Uke!#REF!</definedName>
    <definedName name="KJH" localSheetId="30" hidden="1">Uke!#REF!</definedName>
    <definedName name="KJH" localSheetId="2" hidden="1">Uke!#REF!</definedName>
    <definedName name="KJH" hidden="1">Uke!#REF!</definedName>
    <definedName name="KJHK" localSheetId="15" hidden="1">Uke!#REF!</definedName>
    <definedName name="KJHK" localSheetId="34" hidden="1">Uke!#REF!</definedName>
    <definedName name="KJHK" localSheetId="26" hidden="1">Uke!#REF!</definedName>
    <definedName name="KJHK" localSheetId="27" hidden="1">[1]Uke!#REF!</definedName>
    <definedName name="KJHK" localSheetId="19" hidden="1">Uke!#REF!</definedName>
    <definedName name="KJHK" localSheetId="20" hidden="1">[1]Uke!#REF!</definedName>
    <definedName name="KJHK" localSheetId="22" hidden="1">[2]Uke!#REF!</definedName>
    <definedName name="KJHK" localSheetId="4" hidden="1">Uke!#REF!</definedName>
    <definedName name="KJHK" localSheetId="11" hidden="1">Uke!#REF!</definedName>
    <definedName name="KJHK" localSheetId="9" hidden="1">Uke!#REF!</definedName>
    <definedName name="KJHK" localSheetId="13" hidden="1">Uke!#REF!</definedName>
    <definedName name="KJHK" localSheetId="17" hidden="1">Uke!#REF!</definedName>
    <definedName name="KJHK" localSheetId="7" hidden="1">U!#REF!</definedName>
    <definedName name="KJHK" localSheetId="32" hidden="1">Uke!#REF!</definedName>
    <definedName name="KJHK" localSheetId="30" hidden="1">Uke!#REF!</definedName>
    <definedName name="KJHK" localSheetId="2" hidden="1">Uke!#REF!</definedName>
    <definedName name="KJHK" hidden="1">Uke!#REF!</definedName>
    <definedName name="KJLKJ" localSheetId="15" hidden="1">[1]Uke!#REF!</definedName>
    <definedName name="KJLKJ" localSheetId="34" hidden="1">[1]Uke!#REF!</definedName>
    <definedName name="KJLKJ" localSheetId="26" hidden="1">[1]Uke!#REF!</definedName>
    <definedName name="KJLKJ" localSheetId="27" hidden="1">[1]Uke!#REF!</definedName>
    <definedName name="KJLKJ" localSheetId="19" hidden="1">[1]Uke!#REF!</definedName>
    <definedName name="KJLKJ" localSheetId="20" hidden="1">[1]Uke!#REF!</definedName>
    <definedName name="KJLKJ" localSheetId="22" hidden="1">[2]Uke!#REF!</definedName>
    <definedName name="KJLKJ" localSheetId="4" hidden="1">[1]Uke!#REF!</definedName>
    <definedName name="KJLKJ" localSheetId="11" hidden="1">[1]Uke!#REF!</definedName>
    <definedName name="KJLKJ" localSheetId="9" hidden="1">[1]Uke!#REF!</definedName>
    <definedName name="KJLKJ" localSheetId="13" hidden="1">[1]Uke!#REF!</definedName>
    <definedName name="KJLKJ" localSheetId="17" hidden="1">[1]Uke!#REF!</definedName>
    <definedName name="KJLKJ" localSheetId="7" hidden="1">[1]Uke!#REF!</definedName>
    <definedName name="KJLKJ" localSheetId="32" hidden="1">[1]Uke!#REF!</definedName>
    <definedName name="KJLKJ" localSheetId="30" hidden="1">[1]Uke!#REF!</definedName>
    <definedName name="KJLKJ" localSheetId="2" hidden="1">[1]Uke!#REF!</definedName>
    <definedName name="KJLKJ" hidden="1">[1]Uke!#REF!</definedName>
    <definedName name="kkk" localSheetId="15" hidden="1">Uke!#REF!</definedName>
    <definedName name="kkk" localSheetId="34" hidden="1">Uke!#REF!</definedName>
    <definedName name="kkk" localSheetId="26" hidden="1">Uke!#REF!</definedName>
    <definedName name="kkk" localSheetId="27" hidden="1">[1]Uke!#REF!</definedName>
    <definedName name="kkk" localSheetId="19" hidden="1">Uke!#REF!</definedName>
    <definedName name="kkk" localSheetId="20" hidden="1">[1]Uke!#REF!</definedName>
    <definedName name="kkk" localSheetId="22" hidden="1">[2]Uke!#REF!</definedName>
    <definedName name="kkk" localSheetId="4" hidden="1">Uke!#REF!</definedName>
    <definedName name="kkk" localSheetId="11" hidden="1">Uke!#REF!</definedName>
    <definedName name="kkk" localSheetId="9" hidden="1">Uke!#REF!</definedName>
    <definedName name="kkk" localSheetId="13" hidden="1">Uke!#REF!</definedName>
    <definedName name="kkk" localSheetId="17" hidden="1">Uke!#REF!</definedName>
    <definedName name="kkk" localSheetId="7" hidden="1">U!#REF!</definedName>
    <definedName name="kkk" localSheetId="32" hidden="1">Uke!#REF!</definedName>
    <definedName name="kkk" localSheetId="30" hidden="1">Uke!#REF!</definedName>
    <definedName name="kkk" localSheetId="2" hidden="1">Uke!#REF!</definedName>
    <definedName name="kkk" hidden="1">Uke!#REF!</definedName>
    <definedName name="LKH" localSheetId="15" hidden="1">Uke!#REF!</definedName>
    <definedName name="LKH" localSheetId="34" hidden="1">Uke!#REF!</definedName>
    <definedName name="LKH" localSheetId="26" hidden="1">Uke!#REF!</definedName>
    <definedName name="LKH" localSheetId="27" hidden="1">[1]Uke!#REF!</definedName>
    <definedName name="LKH" localSheetId="33" hidden="1">Uke!#REF!</definedName>
    <definedName name="LKH" localSheetId="19" hidden="1">Uke!#REF!</definedName>
    <definedName name="LKH" localSheetId="20" hidden="1">[1]Uke!#REF!</definedName>
    <definedName name="LKH" localSheetId="22" hidden="1">[2]Uke!#REF!</definedName>
    <definedName name="LKH" localSheetId="4" hidden="1">Uke!#REF!</definedName>
    <definedName name="LKH" localSheetId="11" hidden="1">Uke!#REF!</definedName>
    <definedName name="LKH" localSheetId="9" hidden="1">Uke!#REF!</definedName>
    <definedName name="LKH" localSheetId="13" hidden="1">Uke!#REF!</definedName>
    <definedName name="LKH" localSheetId="17" hidden="1">Uke!#REF!</definedName>
    <definedName name="LKH" localSheetId="7" hidden="1">U!#REF!</definedName>
    <definedName name="LKH" localSheetId="32" hidden="1">Uke!#REF!</definedName>
    <definedName name="LKH" localSheetId="29" hidden="1">Uke!#REF!</definedName>
    <definedName name="LKH" localSheetId="30" hidden="1">Uke!#REF!</definedName>
    <definedName name="LKH" localSheetId="2" hidden="1">Uke!#REF!</definedName>
    <definedName name="LKH" hidden="1">Uke!#REF!</definedName>
    <definedName name="lll" localSheetId="15" hidden="1">Uke!#REF!</definedName>
    <definedName name="lll" localSheetId="34" hidden="1">Uke!#REF!</definedName>
    <definedName name="lll" localSheetId="26" hidden="1">Uke!#REF!</definedName>
    <definedName name="lll" localSheetId="27" hidden="1">[1]Uke!#REF!</definedName>
    <definedName name="lll" localSheetId="19" hidden="1">Uke!#REF!</definedName>
    <definedName name="lll" localSheetId="20" hidden="1">[1]Uke!#REF!</definedName>
    <definedName name="lll" localSheetId="22" hidden="1">[2]Uke!#REF!</definedName>
    <definedName name="lll" localSheetId="4" hidden="1">Uke!#REF!</definedName>
    <definedName name="lll" localSheetId="11" hidden="1">Uke!#REF!</definedName>
    <definedName name="lll" localSheetId="9" hidden="1">Uke!#REF!</definedName>
    <definedName name="lll" localSheetId="13" hidden="1">Uke!#REF!</definedName>
    <definedName name="lll" localSheetId="17" hidden="1">Uke!#REF!</definedName>
    <definedName name="lll" localSheetId="7" hidden="1">U!#REF!</definedName>
    <definedName name="lll" localSheetId="32" hidden="1">Uke!#REF!</definedName>
    <definedName name="lll" localSheetId="30" hidden="1">Uke!#REF!</definedName>
    <definedName name="lll" localSheetId="2" hidden="1">Uke!#REF!</definedName>
    <definedName name="lll" hidden="1">Uke!#REF!</definedName>
    <definedName name="MM" localSheetId="15" hidden="1">Uke!#REF!</definedName>
    <definedName name="MM" localSheetId="34" hidden="1">Uke!#REF!</definedName>
    <definedName name="MM" localSheetId="26" hidden="1">Uke!#REF!</definedName>
    <definedName name="MM" localSheetId="27" hidden="1">[1]Uke!#REF!</definedName>
    <definedName name="MM" localSheetId="19" hidden="1">Uke!#REF!</definedName>
    <definedName name="MM" localSheetId="20" hidden="1">[1]Uke!#REF!</definedName>
    <definedName name="MM" localSheetId="22" hidden="1">[2]Uke!#REF!</definedName>
    <definedName name="MM" localSheetId="4" hidden="1">Uke!#REF!</definedName>
    <definedName name="MM" localSheetId="11" hidden="1">Uke!#REF!</definedName>
    <definedName name="MM" localSheetId="9" hidden="1">Uke!#REF!</definedName>
    <definedName name="MM" localSheetId="13" hidden="1">Uke!#REF!</definedName>
    <definedName name="MM" localSheetId="17" hidden="1">Uke!#REF!</definedName>
    <definedName name="MM" localSheetId="7" hidden="1">U!#REF!</definedName>
    <definedName name="MM" localSheetId="32" hidden="1">Uke!#REF!</definedName>
    <definedName name="MM" localSheetId="30" hidden="1">Uke!#REF!</definedName>
    <definedName name="MM" localSheetId="2" hidden="1">Uke!#REF!</definedName>
    <definedName name="MM" hidden="1">Uke!#REF!</definedName>
    <definedName name="mmm" localSheetId="15" hidden="1">Uke!#REF!</definedName>
    <definedName name="mmm" localSheetId="34" hidden="1">Uke!#REF!</definedName>
    <definedName name="mmm" localSheetId="26" hidden="1">Uke!#REF!</definedName>
    <definedName name="mmm" localSheetId="27" hidden="1">[1]Uke!#REF!</definedName>
    <definedName name="mmm" localSheetId="19" hidden="1">Uke!#REF!</definedName>
    <definedName name="mmm" localSheetId="20" hidden="1">[1]Uke!#REF!</definedName>
    <definedName name="mmm" localSheetId="22" hidden="1">[2]Uke!#REF!</definedName>
    <definedName name="mmm" localSheetId="4" hidden="1">Uke!#REF!</definedName>
    <definedName name="mmm" localSheetId="11" hidden="1">Uke!#REF!</definedName>
    <definedName name="mmm" localSheetId="9" hidden="1">Uke!#REF!</definedName>
    <definedName name="mmm" localSheetId="13" hidden="1">Uke!#REF!</definedName>
    <definedName name="mmm" localSheetId="17" hidden="1">Uke!#REF!</definedName>
    <definedName name="mmm" localSheetId="7" hidden="1">U!#REF!</definedName>
    <definedName name="mmm" localSheetId="32" hidden="1">Uke!#REF!</definedName>
    <definedName name="mmm" localSheetId="30" hidden="1">Uke!#REF!</definedName>
    <definedName name="mmm" localSheetId="2" hidden="1">Uke!#REF!</definedName>
    <definedName name="mmm" hidden="1">Uke!#REF!</definedName>
    <definedName name="nn" localSheetId="15" hidden="1">Uke!#REF!</definedName>
    <definedName name="nn" localSheetId="34" hidden="1">Uke!#REF!</definedName>
    <definedName name="nn" localSheetId="26" hidden="1">Uke!#REF!</definedName>
    <definedName name="nn" localSheetId="27" hidden="1">[1]Uke!#REF!</definedName>
    <definedName name="nn" localSheetId="19" hidden="1">Uke!#REF!</definedName>
    <definedName name="nn" localSheetId="20" hidden="1">[1]Uke!#REF!</definedName>
    <definedName name="nn" localSheetId="22" hidden="1">[2]Uke!#REF!</definedName>
    <definedName name="nn" localSheetId="4" hidden="1">Uke!#REF!</definedName>
    <definedName name="nn" localSheetId="11" hidden="1">Uke!#REF!</definedName>
    <definedName name="nn" localSheetId="9" hidden="1">Uke!#REF!</definedName>
    <definedName name="nn" localSheetId="13" hidden="1">Uke!#REF!</definedName>
    <definedName name="nn" localSheetId="17" hidden="1">Uke!#REF!</definedName>
    <definedName name="nn" localSheetId="7" hidden="1">U!#REF!</definedName>
    <definedName name="nn" localSheetId="32" hidden="1">Uke!#REF!</definedName>
    <definedName name="nn" localSheetId="30" hidden="1">Uke!#REF!</definedName>
    <definedName name="nn" localSheetId="2" hidden="1">Uke!#REF!</definedName>
    <definedName name="nn" hidden="1">Uke!#REF!</definedName>
    <definedName name="NVN" localSheetId="15" hidden="1">Uke!#REF!</definedName>
    <definedName name="NVN" localSheetId="34" hidden="1">Uke!#REF!</definedName>
    <definedName name="NVN" localSheetId="26" hidden="1">Uke!#REF!</definedName>
    <definedName name="NVN" localSheetId="27" hidden="1">[1]Uke!#REF!</definedName>
    <definedName name="NVN" localSheetId="19" hidden="1">Uke!#REF!</definedName>
    <definedName name="NVN" localSheetId="20" hidden="1">[1]Uke!#REF!</definedName>
    <definedName name="NVN" localSheetId="22" hidden="1">[2]Uke!#REF!</definedName>
    <definedName name="NVN" localSheetId="4" hidden="1">Uke!#REF!</definedName>
    <definedName name="NVN" localSheetId="11" hidden="1">Uke!#REF!</definedName>
    <definedName name="NVN" localSheetId="9" hidden="1">Uke!#REF!</definedName>
    <definedName name="NVN" localSheetId="13" hidden="1">Uke!#REF!</definedName>
    <definedName name="NVN" localSheetId="17" hidden="1">Uke!#REF!</definedName>
    <definedName name="NVN" localSheetId="7" hidden="1">U!#REF!</definedName>
    <definedName name="NVN" localSheetId="32" hidden="1">Uke!#REF!</definedName>
    <definedName name="NVN" localSheetId="30" hidden="1">Uke!#REF!</definedName>
    <definedName name="NVN" localSheetId="2" hidden="1">Uke!#REF!</definedName>
    <definedName name="NVN" hidden="1">Uke!#REF!</definedName>
    <definedName name="q" localSheetId="15" hidden="1">Uke!#REF!</definedName>
    <definedName name="q" localSheetId="34" hidden="1">Uke!#REF!</definedName>
    <definedName name="q" localSheetId="26" hidden="1">Uke!#REF!</definedName>
    <definedName name="q" localSheetId="27" hidden="1">[1]Uke!#REF!</definedName>
    <definedName name="q" localSheetId="19" hidden="1">Uke!#REF!</definedName>
    <definedName name="q" localSheetId="20" hidden="1">[1]Uke!#REF!</definedName>
    <definedName name="q" localSheetId="22" hidden="1">[2]Uke!#REF!</definedName>
    <definedName name="q" localSheetId="4" hidden="1">Uke!#REF!</definedName>
    <definedName name="q" localSheetId="11" hidden="1">Uke!#REF!</definedName>
    <definedName name="q" localSheetId="9" hidden="1">Uke!#REF!</definedName>
    <definedName name="q" localSheetId="13" hidden="1">Uke!#REF!</definedName>
    <definedName name="q" localSheetId="17" hidden="1">Uke!#REF!</definedName>
    <definedName name="q" localSheetId="7" hidden="1">U!#REF!</definedName>
    <definedName name="q" localSheetId="32" hidden="1">Uke!#REF!</definedName>
    <definedName name="q" localSheetId="30" hidden="1">Uke!#REF!</definedName>
    <definedName name="q" localSheetId="2" hidden="1">Uke!#REF!</definedName>
    <definedName name="q" hidden="1">Uke!#REF!</definedName>
    <definedName name="reyteyt" localSheetId="15" hidden="1">[3]Uke!#REF!</definedName>
    <definedName name="reyteyt" localSheetId="34" hidden="1">[3]Uke!#REF!</definedName>
    <definedName name="reyteyt" localSheetId="26" hidden="1">[3]Uke!#REF!</definedName>
    <definedName name="reyteyt" localSheetId="27" hidden="1">[3]Uke!#REF!</definedName>
    <definedName name="reyteyt" localSheetId="19" hidden="1">[3]Uke!#REF!</definedName>
    <definedName name="reyteyt" localSheetId="20" hidden="1">[3]Uke!#REF!</definedName>
    <definedName name="reyteyt" localSheetId="22" hidden="1">[3]Uke!#REF!</definedName>
    <definedName name="reyteyt" localSheetId="4" hidden="1">[3]Uke!#REF!</definedName>
    <definedName name="reyteyt" localSheetId="11" hidden="1">[3]Uke!#REF!</definedName>
    <definedName name="reyteyt" localSheetId="9" hidden="1">[3]Uke!#REF!</definedName>
    <definedName name="reyteyt" localSheetId="13" hidden="1">[3]Uke!#REF!</definedName>
    <definedName name="reyteyt" localSheetId="17" hidden="1">[3]Uke!#REF!</definedName>
    <definedName name="reyteyt" localSheetId="7" hidden="1">[3]Uke!#REF!</definedName>
    <definedName name="reyteyt" localSheetId="32" hidden="1">[3]Uke!#REF!</definedName>
    <definedName name="reyteyt" localSheetId="30" hidden="1">[3]Uke!#REF!</definedName>
    <definedName name="reyteyt" localSheetId="2" hidden="1">[3]Uke!#REF!</definedName>
    <definedName name="reyteyt" hidden="1">[3]Uke!#REF!</definedName>
    <definedName name="rr" localSheetId="15" hidden="1">Uke!#REF!</definedName>
    <definedName name="rr" localSheetId="34" hidden="1">Uke!#REF!</definedName>
    <definedName name="rr" localSheetId="26" hidden="1">Uke!#REF!</definedName>
    <definedName name="rr" localSheetId="27" hidden="1">[1]Uke!#REF!</definedName>
    <definedName name="rr" localSheetId="19" hidden="1">Uke!#REF!</definedName>
    <definedName name="rr" localSheetId="20" hidden="1">[1]Uke!#REF!</definedName>
    <definedName name="rr" localSheetId="22" hidden="1">[2]Uke!#REF!</definedName>
    <definedName name="rr" localSheetId="4" hidden="1">Uke!#REF!</definedName>
    <definedName name="rr" localSheetId="11" hidden="1">Uke!#REF!</definedName>
    <definedName name="rr" localSheetId="9" hidden="1">Uke!#REF!</definedName>
    <definedName name="rr" localSheetId="13" hidden="1">Uke!#REF!</definedName>
    <definedName name="rr" localSheetId="17" hidden="1">Uke!#REF!</definedName>
    <definedName name="rr" localSheetId="7" hidden="1">U!#REF!</definedName>
    <definedName name="rr" localSheetId="32" hidden="1">Uke!#REF!</definedName>
    <definedName name="rr" localSheetId="30" hidden="1">Uke!#REF!</definedName>
    <definedName name="rr" localSheetId="2" hidden="1">Uke!#REF!</definedName>
    <definedName name="rr" hidden="1">Uke!#REF!</definedName>
    <definedName name="rw" localSheetId="15" hidden="1">[3]Uke!#REF!</definedName>
    <definedName name="rw" localSheetId="34" hidden="1">[3]Uke!#REF!</definedName>
    <definedName name="rw" localSheetId="26" hidden="1">[3]Uke!#REF!</definedName>
    <definedName name="rw" localSheetId="27" hidden="1">[3]Uke!#REF!</definedName>
    <definedName name="rw" localSheetId="19" hidden="1">[3]Uke!#REF!</definedName>
    <definedName name="rw" localSheetId="20" hidden="1">[3]Uke!#REF!</definedName>
    <definedName name="rw" localSheetId="22" hidden="1">[3]Uke!#REF!</definedName>
    <definedName name="rw" localSheetId="4" hidden="1">[3]Uke!#REF!</definedName>
    <definedName name="rw" localSheetId="11" hidden="1">[3]Uke!#REF!</definedName>
    <definedName name="rw" localSheetId="9" hidden="1">[3]Uke!#REF!</definedName>
    <definedName name="rw" localSheetId="13" hidden="1">[3]Uke!#REF!</definedName>
    <definedName name="rw" localSheetId="17" hidden="1">[3]Uke!#REF!</definedName>
    <definedName name="rw" localSheetId="7" hidden="1">[3]Uke!#REF!</definedName>
    <definedName name="rw" localSheetId="32" hidden="1">[3]Uke!#REF!</definedName>
    <definedName name="rw" localSheetId="30" hidden="1">[3]Uke!#REF!</definedName>
    <definedName name="rw" localSheetId="2" hidden="1">[3]Uke!#REF!</definedName>
    <definedName name="rw" hidden="1">[3]Uke!#REF!</definedName>
    <definedName name="saff" localSheetId="15" hidden="1">[3]Uke!#REF!</definedName>
    <definedName name="saff" localSheetId="34" hidden="1">[3]Uke!#REF!</definedName>
    <definedName name="saff" localSheetId="26" hidden="1">[3]Uke!#REF!</definedName>
    <definedName name="saff" localSheetId="27" hidden="1">[3]Uke!#REF!</definedName>
    <definedName name="saff" localSheetId="19" hidden="1">[3]Uke!#REF!</definedName>
    <definedName name="saff" localSheetId="20" hidden="1">[3]Uke!#REF!</definedName>
    <definedName name="saff" localSheetId="22" hidden="1">[3]Uke!#REF!</definedName>
    <definedName name="saff" localSheetId="4" hidden="1">[3]Uke!#REF!</definedName>
    <definedName name="saff" localSheetId="11" hidden="1">[3]Uke!#REF!</definedName>
    <definedName name="saff" localSheetId="9" hidden="1">[3]Uke!#REF!</definedName>
    <definedName name="saff" localSheetId="13" hidden="1">[3]Uke!#REF!</definedName>
    <definedName name="saff" localSheetId="17" hidden="1">[3]Uke!#REF!</definedName>
    <definedName name="saff" localSheetId="7" hidden="1">[3]Uke!#REF!</definedName>
    <definedName name="saff" localSheetId="32" hidden="1">[3]Uke!#REF!</definedName>
    <definedName name="saff" localSheetId="30" hidden="1">[3]Uke!#REF!</definedName>
    <definedName name="saff" localSheetId="2" hidden="1">[3]Uke!#REF!</definedName>
    <definedName name="saff" hidden="1">[3]Uke!#REF!</definedName>
    <definedName name="sdf" localSheetId="15" hidden="1">[3]Uke!#REF!</definedName>
    <definedName name="sdf" localSheetId="34" hidden="1">[3]Uke!#REF!</definedName>
    <definedName name="sdf" localSheetId="26" hidden="1">[3]Uke!#REF!</definedName>
    <definedName name="sdf" localSheetId="27" hidden="1">[3]Uke!#REF!</definedName>
    <definedName name="sdf" localSheetId="19" hidden="1">[3]Uke!#REF!</definedName>
    <definedName name="sdf" localSheetId="20" hidden="1">[3]Uke!#REF!</definedName>
    <definedName name="sdf" localSheetId="22" hidden="1">[3]Uke!#REF!</definedName>
    <definedName name="sdf" localSheetId="4" hidden="1">[3]Uke!#REF!</definedName>
    <definedName name="sdf" localSheetId="11" hidden="1">[3]Uke!#REF!</definedName>
    <definedName name="sdf" localSheetId="9" hidden="1">[3]Uke!#REF!</definedName>
    <definedName name="sdf" localSheetId="13" hidden="1">[3]Uke!#REF!</definedName>
    <definedName name="sdf" localSheetId="17" hidden="1">[3]Uke!#REF!</definedName>
    <definedName name="sdf" localSheetId="7" hidden="1">[3]Uke!#REF!</definedName>
    <definedName name="sdf" localSheetId="32" hidden="1">[3]Uke!#REF!</definedName>
    <definedName name="sdf" localSheetId="30" hidden="1">[3]Uke!#REF!</definedName>
    <definedName name="sdf" localSheetId="2" hidden="1">[3]Uke!#REF!</definedName>
    <definedName name="sdf" hidden="1">[3]Uke!#REF!</definedName>
    <definedName name="sdfdsa" localSheetId="15" hidden="1">[3]Uke!#REF!</definedName>
    <definedName name="sdfdsa" localSheetId="34" hidden="1">[3]Uke!#REF!</definedName>
    <definedName name="sdfdsa" localSheetId="26" hidden="1">[3]Uke!#REF!</definedName>
    <definedName name="sdfdsa" localSheetId="27" hidden="1">[3]Uke!#REF!</definedName>
    <definedName name="sdfdsa" localSheetId="19" hidden="1">[3]Uke!#REF!</definedName>
    <definedName name="sdfdsa" localSheetId="20" hidden="1">[3]Uke!#REF!</definedName>
    <definedName name="sdfdsa" localSheetId="22" hidden="1">[3]Uke!#REF!</definedName>
    <definedName name="sdfdsa" localSheetId="4" hidden="1">[3]Uke!#REF!</definedName>
    <definedName name="sdfdsa" localSheetId="11" hidden="1">[3]Uke!#REF!</definedName>
    <definedName name="sdfdsa" localSheetId="9" hidden="1">[3]Uke!#REF!</definedName>
    <definedName name="sdfdsa" localSheetId="13" hidden="1">[3]Uke!#REF!</definedName>
    <definedName name="sdfdsa" localSheetId="17" hidden="1">[3]Uke!#REF!</definedName>
    <definedName name="sdfdsa" localSheetId="7" hidden="1">[3]Uke!#REF!</definedName>
    <definedName name="sdfdsa" localSheetId="32" hidden="1">[3]Uke!#REF!</definedName>
    <definedName name="sdfdsa" localSheetId="30" hidden="1">[3]Uke!#REF!</definedName>
    <definedName name="sdfdsa" localSheetId="2" hidden="1">[3]Uke!#REF!</definedName>
    <definedName name="sdfdsa" hidden="1">[3]Uke!#REF!</definedName>
    <definedName name="sf" localSheetId="15" hidden="1">[3]Uke!#REF!</definedName>
    <definedName name="sf" localSheetId="34" hidden="1">[3]Uke!#REF!</definedName>
    <definedName name="sf" localSheetId="26" hidden="1">[3]Uke!#REF!</definedName>
    <definedName name="sf" localSheetId="27" hidden="1">[3]Uke!#REF!</definedName>
    <definedName name="sf" localSheetId="19" hidden="1">[3]Uke!#REF!</definedName>
    <definedName name="sf" localSheetId="20" hidden="1">[3]Uke!#REF!</definedName>
    <definedName name="sf" localSheetId="22" hidden="1">[3]Uke!#REF!</definedName>
    <definedName name="sf" localSheetId="4" hidden="1">[3]Uke!#REF!</definedName>
    <definedName name="sf" localSheetId="11" hidden="1">[3]Uke!#REF!</definedName>
    <definedName name="sf" localSheetId="9" hidden="1">[3]Uke!#REF!</definedName>
    <definedName name="sf" localSheetId="13" hidden="1">[3]Uke!#REF!</definedName>
    <definedName name="sf" localSheetId="17" hidden="1">[3]Uke!#REF!</definedName>
    <definedName name="sf" localSheetId="7" hidden="1">[3]Uke!#REF!</definedName>
    <definedName name="sf" localSheetId="32" hidden="1">[3]Uke!#REF!</definedName>
    <definedName name="sf" localSheetId="30" hidden="1">[3]Uke!#REF!</definedName>
    <definedName name="sf" localSheetId="2" hidden="1">[3]Uke!#REF!</definedName>
    <definedName name="sf" hidden="1">[3]Uke!#REF!</definedName>
    <definedName name="sfd" localSheetId="15" hidden="1">[3]Uke!#REF!</definedName>
    <definedName name="sfd" localSheetId="34" hidden="1">[3]Uke!#REF!</definedName>
    <definedName name="sfd" localSheetId="26" hidden="1">[3]Uke!#REF!</definedName>
    <definedName name="sfd" localSheetId="27" hidden="1">[3]Uke!#REF!</definedName>
    <definedName name="sfd" localSheetId="19" hidden="1">[3]Uke!#REF!</definedName>
    <definedName name="sfd" localSheetId="20" hidden="1">[3]Uke!#REF!</definedName>
    <definedName name="sfd" localSheetId="22" hidden="1">[3]Uke!#REF!</definedName>
    <definedName name="sfd" localSheetId="4" hidden="1">[3]Uke!#REF!</definedName>
    <definedName name="sfd" localSheetId="11" hidden="1">[3]Uke!#REF!</definedName>
    <definedName name="sfd" localSheetId="9" hidden="1">[3]Uke!#REF!</definedName>
    <definedName name="sfd" localSheetId="13" hidden="1">[3]Uke!#REF!</definedName>
    <definedName name="sfd" localSheetId="17" hidden="1">[3]Uke!#REF!</definedName>
    <definedName name="sfd" localSheetId="7" hidden="1">[3]Uke!#REF!</definedName>
    <definedName name="sfd" localSheetId="32" hidden="1">[3]Uke!#REF!</definedName>
    <definedName name="sfd" localSheetId="30" hidden="1">[3]Uke!#REF!</definedName>
    <definedName name="sfd" localSheetId="2" hidden="1">[3]Uke!#REF!</definedName>
    <definedName name="sfd" hidden="1">[3]Uke!#REF!</definedName>
    <definedName name="sfdd" localSheetId="15" hidden="1">[3]Uke!#REF!</definedName>
    <definedName name="sfdd" localSheetId="34" hidden="1">[3]Uke!#REF!</definedName>
    <definedName name="sfdd" localSheetId="26" hidden="1">[3]Uke!#REF!</definedName>
    <definedName name="sfdd" localSheetId="27" hidden="1">[3]Uke!#REF!</definedName>
    <definedName name="sfdd" localSheetId="19" hidden="1">[3]Uke!#REF!</definedName>
    <definedName name="sfdd" localSheetId="20" hidden="1">[3]Uke!#REF!</definedName>
    <definedName name="sfdd" localSheetId="22" hidden="1">[3]Uke!#REF!</definedName>
    <definedName name="sfdd" localSheetId="4" hidden="1">[3]Uke!#REF!</definedName>
    <definedName name="sfdd" localSheetId="11" hidden="1">[3]Uke!#REF!</definedName>
    <definedName name="sfdd" localSheetId="9" hidden="1">[3]Uke!#REF!</definedName>
    <definedName name="sfdd" localSheetId="13" hidden="1">[3]Uke!#REF!</definedName>
    <definedName name="sfdd" localSheetId="17" hidden="1">[3]Uke!#REF!</definedName>
    <definedName name="sfdd" localSheetId="7" hidden="1">[3]Uke!#REF!</definedName>
    <definedName name="sfdd" localSheetId="32" hidden="1">[3]Uke!#REF!</definedName>
    <definedName name="sfdd" localSheetId="30" hidden="1">[3]Uke!#REF!</definedName>
    <definedName name="sfdd" localSheetId="2" hidden="1">[3]Uke!#REF!</definedName>
    <definedName name="sfdd" hidden="1">[3]Uke!#REF!</definedName>
    <definedName name="SSS" localSheetId="15" hidden="1">Uke!#REF!</definedName>
    <definedName name="SSS" localSheetId="34" hidden="1">Uke!#REF!</definedName>
    <definedName name="SSS" localSheetId="26" hidden="1">Uke!#REF!</definedName>
    <definedName name="SSS" localSheetId="27" hidden="1">[1]Uke!#REF!</definedName>
    <definedName name="SSS" localSheetId="25" hidden="1">Uke!#REF!</definedName>
    <definedName name="SSS" localSheetId="33" hidden="1">Uke!#REF!</definedName>
    <definedName name="SSS" localSheetId="19" hidden="1">Uke!#REF!</definedName>
    <definedName name="SSS" localSheetId="20" hidden="1">[1]Uke!#REF!</definedName>
    <definedName name="SSS" localSheetId="22" hidden="1">[2]Uke!#REF!</definedName>
    <definedName name="SSS" localSheetId="4" hidden="1">Uke!#REF!</definedName>
    <definedName name="SSS" localSheetId="11" hidden="1">Uke!#REF!</definedName>
    <definedName name="SSS" localSheetId="9" hidden="1">Uke!#REF!</definedName>
    <definedName name="SSS" localSheetId="13" hidden="1">Uke!#REF!</definedName>
    <definedName name="SSS" localSheetId="17" hidden="1">Uke!#REF!</definedName>
    <definedName name="SSS" localSheetId="7" hidden="1">U!#REF!</definedName>
    <definedName name="SSS" localSheetId="32" hidden="1">Uke!#REF!</definedName>
    <definedName name="SSS" localSheetId="29" hidden="1">Uke!#REF!</definedName>
    <definedName name="SSS" localSheetId="30" hidden="1">Uke!#REF!</definedName>
    <definedName name="SSS" localSheetId="2" hidden="1">Uke!#REF!</definedName>
    <definedName name="SSS" hidden="1">Uke!#REF!</definedName>
    <definedName name="SSSS" localSheetId="15" hidden="1">Uke!#REF!</definedName>
    <definedName name="SSSS" localSheetId="34" hidden="1">Uke!#REF!</definedName>
    <definedName name="SSSS" localSheetId="26" hidden="1">Uke!#REF!</definedName>
    <definedName name="SSSS" localSheetId="27" hidden="1">[1]Uke!#REF!</definedName>
    <definedName name="SSSS" localSheetId="19" hidden="1">Uke!#REF!</definedName>
    <definedName name="SSSS" localSheetId="20" hidden="1">[1]Uke!#REF!</definedName>
    <definedName name="SSSS" localSheetId="22" hidden="1">[2]Uke!#REF!</definedName>
    <definedName name="SSSS" localSheetId="4" hidden="1">Uke!#REF!</definedName>
    <definedName name="SSSS" localSheetId="11" hidden="1">Uke!#REF!</definedName>
    <definedName name="SSSS" localSheetId="9" hidden="1">Uke!#REF!</definedName>
    <definedName name="SSSS" localSheetId="13" hidden="1">Uke!#REF!</definedName>
    <definedName name="SSSS" localSheetId="17" hidden="1">Uke!#REF!</definedName>
    <definedName name="SSSS" localSheetId="7" hidden="1">U!#REF!</definedName>
    <definedName name="SSSS" localSheetId="32" hidden="1">Uke!#REF!</definedName>
    <definedName name="SSSS" localSheetId="30" hidden="1">Uke!#REF!</definedName>
    <definedName name="SSSS" localSheetId="2" hidden="1">Uke!#REF!</definedName>
    <definedName name="SSSS" hidden="1">Uke!#REF!</definedName>
    <definedName name="T" localSheetId="15" hidden="1">Uke!#REF!</definedName>
    <definedName name="T" localSheetId="34" hidden="1">Uke!#REF!</definedName>
    <definedName name="T" localSheetId="26" hidden="1">Uke!#REF!</definedName>
    <definedName name="T" localSheetId="27" hidden="1">[1]Uke!#REF!</definedName>
    <definedName name="T" localSheetId="19" hidden="1">Uke!#REF!</definedName>
    <definedName name="T" localSheetId="20" hidden="1">[1]Uke!#REF!</definedName>
    <definedName name="T" localSheetId="22" hidden="1">[2]Uke!#REF!</definedName>
    <definedName name="T" localSheetId="4" hidden="1">Uke!#REF!</definedName>
    <definedName name="T" localSheetId="11" hidden="1">Uke!#REF!</definedName>
    <definedName name="T" localSheetId="9" hidden="1">Uke!#REF!</definedName>
    <definedName name="T" localSheetId="13" hidden="1">Uke!#REF!</definedName>
    <definedName name="T" localSheetId="17" hidden="1">Uke!#REF!</definedName>
    <definedName name="T" localSheetId="7" hidden="1">U!#REF!</definedName>
    <definedName name="T" localSheetId="32" hidden="1">Uke!#REF!</definedName>
    <definedName name="T" localSheetId="30" hidden="1">Uke!#REF!</definedName>
    <definedName name="T" localSheetId="2" hidden="1">Uke!#REF!</definedName>
    <definedName name="T" hidden="1">Uke!#REF!</definedName>
    <definedName name="TT" localSheetId="15" hidden="1">Uke!#REF!</definedName>
    <definedName name="TT" localSheetId="34" hidden="1">Uke!#REF!</definedName>
    <definedName name="TT" localSheetId="26" hidden="1">Uke!#REF!</definedName>
    <definedName name="TT" localSheetId="27" hidden="1">[1]Uke!#REF!</definedName>
    <definedName name="TT" localSheetId="19" hidden="1">Uke!#REF!</definedName>
    <definedName name="TT" localSheetId="20" hidden="1">[1]Uke!#REF!</definedName>
    <definedName name="TT" localSheetId="22" hidden="1">[2]Uke!#REF!</definedName>
    <definedName name="TT" localSheetId="4" hidden="1">Uke!#REF!</definedName>
    <definedName name="TT" localSheetId="11" hidden="1">Uke!#REF!</definedName>
    <definedName name="TT" localSheetId="9" hidden="1">Uke!#REF!</definedName>
    <definedName name="TT" localSheetId="13" hidden="1">Uke!#REF!</definedName>
    <definedName name="TT" localSheetId="17" hidden="1">Uke!#REF!</definedName>
    <definedName name="TT" localSheetId="7" hidden="1">U!#REF!</definedName>
    <definedName name="TT" localSheetId="32" hidden="1">Uke!#REF!</definedName>
    <definedName name="TT" localSheetId="30" hidden="1">Uke!#REF!</definedName>
    <definedName name="TT" localSheetId="2" hidden="1">Uke!#REF!</definedName>
    <definedName name="TT" hidden="1">Uke!#REF!</definedName>
    <definedName name="TTT" localSheetId="15" hidden="1">Uke!#REF!</definedName>
    <definedName name="TTT" localSheetId="34" hidden="1">Uke!#REF!</definedName>
    <definedName name="TTT" localSheetId="26" hidden="1">Uke!#REF!</definedName>
    <definedName name="TTT" localSheetId="27" hidden="1">[1]Uke!#REF!</definedName>
    <definedName name="TTT" localSheetId="25" hidden="1">Uke!#REF!</definedName>
    <definedName name="TTT" localSheetId="33" hidden="1">Uke!#REF!</definedName>
    <definedName name="TTT" localSheetId="19" hidden="1">Uke!#REF!</definedName>
    <definedName name="TTT" localSheetId="20" hidden="1">[1]Uke!#REF!</definedName>
    <definedName name="TTT" localSheetId="22" hidden="1">[2]Uke!#REF!</definedName>
    <definedName name="TTT" localSheetId="4" hidden="1">Uke!#REF!</definedName>
    <definedName name="TTT" localSheetId="11" hidden="1">Uke!#REF!</definedName>
    <definedName name="TTT" localSheetId="9" hidden="1">Uke!#REF!</definedName>
    <definedName name="TTT" localSheetId="13" hidden="1">Uke!#REF!</definedName>
    <definedName name="TTT" localSheetId="17" hidden="1">Uke!#REF!</definedName>
    <definedName name="TTT" localSheetId="7" hidden="1">U!#REF!</definedName>
    <definedName name="TTT" localSheetId="32" hidden="1">Uke!#REF!</definedName>
    <definedName name="TTT" localSheetId="29" hidden="1">Uke!#REF!</definedName>
    <definedName name="TTT" localSheetId="30" hidden="1">Uke!#REF!</definedName>
    <definedName name="TTT" localSheetId="2" hidden="1">Uke!#REF!</definedName>
    <definedName name="TTT" hidden="1">Uke!#REF!</definedName>
    <definedName name="tttt" localSheetId="15" hidden="1">[3]Uke!#REF!</definedName>
    <definedName name="tttt" localSheetId="34" hidden="1">[3]Uke!#REF!</definedName>
    <definedName name="tttt" localSheetId="26" hidden="1">[3]Uke!#REF!</definedName>
    <definedName name="tttt" localSheetId="27" hidden="1">[3]Uke!#REF!</definedName>
    <definedName name="tttt" localSheetId="19" hidden="1">[3]Uke!#REF!</definedName>
    <definedName name="tttt" localSheetId="20" hidden="1">[3]Uke!#REF!</definedName>
    <definedName name="tttt" localSheetId="22" hidden="1">[3]Uke!#REF!</definedName>
    <definedName name="tttt" localSheetId="4" hidden="1">[3]Uke!#REF!</definedName>
    <definedName name="tttt" localSheetId="11" hidden="1">[3]Uke!#REF!</definedName>
    <definedName name="tttt" localSheetId="9" hidden="1">[3]Uke!#REF!</definedName>
    <definedName name="tttt" localSheetId="13" hidden="1">[3]Uke!#REF!</definedName>
    <definedName name="tttt" localSheetId="17" hidden="1">[3]Uke!#REF!</definedName>
    <definedName name="tttt" localSheetId="7" hidden="1">[3]Uke!#REF!</definedName>
    <definedName name="tttt" localSheetId="32" hidden="1">[3]Uke!#REF!</definedName>
    <definedName name="tttt" localSheetId="30" hidden="1">[3]Uke!#REF!</definedName>
    <definedName name="tttt" localSheetId="2" hidden="1">[3]Uke!#REF!</definedName>
    <definedName name="tttt" hidden="1">[3]Uke!#REF!</definedName>
    <definedName name="ttyrytr" localSheetId="15" hidden="1">[3]Uke!#REF!</definedName>
    <definedName name="ttyrytr" localSheetId="34" hidden="1">[3]Uke!#REF!</definedName>
    <definedName name="ttyrytr" localSheetId="26" hidden="1">[3]Uke!#REF!</definedName>
    <definedName name="ttyrytr" localSheetId="27" hidden="1">[3]Uke!#REF!</definedName>
    <definedName name="ttyrytr" localSheetId="19" hidden="1">[3]Uke!#REF!</definedName>
    <definedName name="ttyrytr" localSheetId="20" hidden="1">[3]Uke!#REF!</definedName>
    <definedName name="ttyrytr" localSheetId="22" hidden="1">[3]Uke!#REF!</definedName>
    <definedName name="ttyrytr" localSheetId="4" hidden="1">[3]Uke!#REF!</definedName>
    <definedName name="ttyrytr" localSheetId="11" hidden="1">[3]Uke!#REF!</definedName>
    <definedName name="ttyrytr" localSheetId="9" hidden="1">[3]Uke!#REF!</definedName>
    <definedName name="ttyrytr" localSheetId="13" hidden="1">[3]Uke!#REF!</definedName>
    <definedName name="ttyrytr" localSheetId="17" hidden="1">[3]Uke!#REF!</definedName>
    <definedName name="ttyrytr" localSheetId="7" hidden="1">[3]Uke!#REF!</definedName>
    <definedName name="ttyrytr" localSheetId="32" hidden="1">[3]Uke!#REF!</definedName>
    <definedName name="ttyrytr" localSheetId="30" hidden="1">[3]Uke!#REF!</definedName>
    <definedName name="ttyrytr" localSheetId="2" hidden="1">[3]Uke!#REF!</definedName>
    <definedName name="ttyrytr" hidden="1">[3]Uke!#REF!</definedName>
    <definedName name="u" localSheetId="15" hidden="1">Uke!#REF!</definedName>
    <definedName name="u" localSheetId="34" hidden="1">Uke!#REF!</definedName>
    <definedName name="u" localSheetId="26" hidden="1">Uke!#REF!</definedName>
    <definedName name="u" localSheetId="27" hidden="1">[1]Uke!#REF!</definedName>
    <definedName name="u" localSheetId="19" hidden="1">Uke!#REF!</definedName>
    <definedName name="u" localSheetId="20" hidden="1">[1]Uke!#REF!</definedName>
    <definedName name="u" localSheetId="22" hidden="1">[2]Uke!#REF!</definedName>
    <definedName name="u" localSheetId="4" hidden="1">Uke!#REF!</definedName>
    <definedName name="u" localSheetId="11" hidden="1">Uke!#REF!</definedName>
    <definedName name="u" localSheetId="9" hidden="1">Uke!#REF!</definedName>
    <definedName name="u" localSheetId="13" hidden="1">Uke!#REF!</definedName>
    <definedName name="u" localSheetId="17" hidden="1">Uke!#REF!</definedName>
    <definedName name="u" localSheetId="7" hidden="1">U!#REF!</definedName>
    <definedName name="u" localSheetId="32" hidden="1">Uke!#REF!</definedName>
    <definedName name="u" localSheetId="30" hidden="1">Uke!#REF!</definedName>
    <definedName name="u" localSheetId="2" hidden="1">Uke!#REF!</definedName>
    <definedName name="u" hidden="1">Uke!#REF!</definedName>
    <definedName name="_xlnm.Print_Area" localSheetId="3">Måned!$A$1:$AL$47</definedName>
    <definedName name="_xlnm.Print_Area" localSheetId="2">Å!$A$277:$H$302</definedName>
    <definedName name="_xlnm.Print_Area" localSheetId="1">År!$A$4:$AJ$37</definedName>
    <definedName name="v" localSheetId="15" hidden="1">Uke!#REF!</definedName>
    <definedName name="v" localSheetId="34" hidden="1">Uke!#REF!</definedName>
    <definedName name="v" localSheetId="26" hidden="1">Uke!#REF!</definedName>
    <definedName name="v" localSheetId="27" hidden="1">[1]Uke!#REF!</definedName>
    <definedName name="v" localSheetId="19" hidden="1">Uke!#REF!</definedName>
    <definedName name="v" localSheetId="20" hidden="1">[1]Uke!#REF!</definedName>
    <definedName name="v" localSheetId="22" hidden="1">[2]Uke!#REF!</definedName>
    <definedName name="v" localSheetId="4" hidden="1">Uke!#REF!</definedName>
    <definedName name="v" localSheetId="11" hidden="1">Uke!#REF!</definedName>
    <definedName name="v" localSheetId="9" hidden="1">Uke!#REF!</definedName>
    <definedName name="v" localSheetId="13" hidden="1">Uke!#REF!</definedName>
    <definedName name="v" localSheetId="17" hidden="1">Uke!#REF!</definedName>
    <definedName name="v" localSheetId="7" hidden="1">U!#REF!</definedName>
    <definedName name="v" localSheetId="32" hidden="1">Uke!#REF!</definedName>
    <definedName name="v" localSheetId="30" hidden="1">Uke!#REF!</definedName>
    <definedName name="v" localSheetId="2" hidden="1">Uke!#REF!</definedName>
    <definedName name="v" hidden="1">Uke!#REF!</definedName>
    <definedName name="vv" localSheetId="15" hidden="1">Uke!#REF!</definedName>
    <definedName name="vv" localSheetId="34" hidden="1">Uke!#REF!</definedName>
    <definedName name="vv" localSheetId="26" hidden="1">Uke!#REF!</definedName>
    <definedName name="vv" localSheetId="27" hidden="1">[1]Uke!#REF!</definedName>
    <definedName name="vv" localSheetId="19" hidden="1">Uke!#REF!</definedName>
    <definedName name="vv" localSheetId="20" hidden="1">[1]Uke!#REF!</definedName>
    <definedName name="vv" localSheetId="22" hidden="1">[2]Uke!#REF!</definedName>
    <definedName name="vv" localSheetId="4" hidden="1">Uke!#REF!</definedName>
    <definedName name="vv" localSheetId="11" hidden="1">Uke!#REF!</definedName>
    <definedName name="vv" localSheetId="9" hidden="1">Uke!#REF!</definedName>
    <definedName name="vv" localSheetId="13" hidden="1">Uke!#REF!</definedName>
    <definedName name="vv" localSheetId="17" hidden="1">Uke!#REF!</definedName>
    <definedName name="vv" localSheetId="7" hidden="1">U!#REF!</definedName>
    <definedName name="vv" localSheetId="32" hidden="1">Uke!#REF!</definedName>
    <definedName name="vv" localSheetId="30" hidden="1">Uke!#REF!</definedName>
    <definedName name="vv" localSheetId="2" hidden="1">Uke!#REF!</definedName>
    <definedName name="vv" hidden="1">Uke!#REF!</definedName>
    <definedName name="VVV" localSheetId="15" hidden="1">Uke!#REF!</definedName>
    <definedName name="VVV" localSheetId="34" hidden="1">Uke!#REF!</definedName>
    <definedName name="VVV" localSheetId="26" hidden="1">Uke!#REF!</definedName>
    <definedName name="VVV" localSheetId="27" hidden="1">[1]Uke!#REF!</definedName>
    <definedName name="VVV" localSheetId="25" hidden="1">Uke!#REF!</definedName>
    <definedName name="VVV" localSheetId="33" hidden="1">Uke!#REF!</definedName>
    <definedName name="VVV" localSheetId="19" hidden="1">Uke!#REF!</definedName>
    <definedName name="VVV" localSheetId="20" hidden="1">[1]Uke!#REF!</definedName>
    <definedName name="VVV" localSheetId="22" hidden="1">[2]Uke!#REF!</definedName>
    <definedName name="VVV" localSheetId="4" hidden="1">Uke!#REF!</definedName>
    <definedName name="VVV" localSheetId="11" hidden="1">Uke!#REF!</definedName>
    <definedName name="VVV" localSheetId="9" hidden="1">Uke!#REF!</definedName>
    <definedName name="VVV" localSheetId="13" hidden="1">Uke!#REF!</definedName>
    <definedName name="VVV" localSheetId="17" hidden="1">Uke!#REF!</definedName>
    <definedName name="VVV" localSheetId="7" hidden="1">U!#REF!</definedName>
    <definedName name="VVV" localSheetId="32" hidden="1">Uke!#REF!</definedName>
    <definedName name="VVV" localSheetId="29" hidden="1">Uke!#REF!</definedName>
    <definedName name="VVV" localSheetId="30" hidden="1">Uke!#REF!</definedName>
    <definedName name="VVV" localSheetId="2" hidden="1">Uke!#REF!</definedName>
    <definedName name="VVV" hidden="1">Uke!#REF!</definedName>
    <definedName name="w" localSheetId="15" hidden="1">Uke!#REF!</definedName>
    <definedName name="w" localSheetId="34" hidden="1">Uke!#REF!</definedName>
    <definedName name="w" localSheetId="26" hidden="1">Uke!#REF!</definedName>
    <definedName name="w" localSheetId="27" hidden="1">[1]Uke!#REF!</definedName>
    <definedName name="w" localSheetId="19" hidden="1">Uke!#REF!</definedName>
    <definedName name="w" localSheetId="20" hidden="1">[1]Uke!#REF!</definedName>
    <definedName name="w" localSheetId="22" hidden="1">[2]Uke!#REF!</definedName>
    <definedName name="w" localSheetId="4" hidden="1">Uke!#REF!</definedName>
    <definedName name="w" localSheetId="11" hidden="1">Uke!#REF!</definedName>
    <definedName name="w" localSheetId="9" hidden="1">Uke!#REF!</definedName>
    <definedName name="w" localSheetId="13" hidden="1">Uke!#REF!</definedName>
    <definedName name="w" localSheetId="17" hidden="1">Uke!#REF!</definedName>
    <definedName name="w" localSheetId="7" hidden="1">U!#REF!</definedName>
    <definedName name="w" localSheetId="32" hidden="1">Uke!#REF!</definedName>
    <definedName name="w" localSheetId="30" hidden="1">Uke!#REF!</definedName>
    <definedName name="w" localSheetId="2" hidden="1">Uke!#REF!</definedName>
    <definedName name="w" hidden="1">Uke!#REF!</definedName>
    <definedName name="XCV" localSheetId="15" hidden="1">Uke!#REF!</definedName>
    <definedName name="XCV" localSheetId="34" hidden="1">Uke!#REF!</definedName>
    <definedName name="XCV" localSheetId="26" hidden="1">Uke!#REF!</definedName>
    <definedName name="XCV" localSheetId="27" hidden="1">[1]Uke!#REF!</definedName>
    <definedName name="XCV" localSheetId="33" hidden="1">Uke!#REF!</definedName>
    <definedName name="XCV" localSheetId="19" hidden="1">Uke!#REF!</definedName>
    <definedName name="XCV" localSheetId="20" hidden="1">[1]Uke!#REF!</definedName>
    <definedName name="XCV" localSheetId="22" hidden="1">[2]Uke!#REF!</definedName>
    <definedName name="XCV" localSheetId="4" hidden="1">Uke!#REF!</definedName>
    <definedName name="XCV" localSheetId="11" hidden="1">Uke!#REF!</definedName>
    <definedName name="XCV" localSheetId="9" hidden="1">Uke!#REF!</definedName>
    <definedName name="XCV" localSheetId="13" hidden="1">Uke!#REF!</definedName>
    <definedName name="XCV" localSheetId="17" hidden="1">Uke!#REF!</definedName>
    <definedName name="XCV" localSheetId="7" hidden="1">U!#REF!</definedName>
    <definedName name="XCV" localSheetId="32" hidden="1">Uke!#REF!</definedName>
    <definedName name="XCV" localSheetId="29" hidden="1">Uke!#REF!</definedName>
    <definedName name="XCV" localSheetId="30" hidden="1">Uke!#REF!</definedName>
    <definedName name="XCV" localSheetId="2" hidden="1">Uke!#REF!</definedName>
    <definedName name="XCV" hidden="1">Uke!#REF!</definedName>
    <definedName name="XGXGF" localSheetId="15" hidden="1">Uke!#REF!</definedName>
    <definedName name="XGXGF" localSheetId="34" hidden="1">Uke!#REF!</definedName>
    <definedName name="XGXGF" localSheetId="26" hidden="1">Uke!#REF!</definedName>
    <definedName name="XGXGF" localSheetId="27" hidden="1">[1]Uke!#REF!</definedName>
    <definedName name="XGXGF" localSheetId="19" hidden="1">Uke!#REF!</definedName>
    <definedName name="XGXGF" localSheetId="20" hidden="1">[1]Uke!#REF!</definedName>
    <definedName name="XGXGF" localSheetId="22" hidden="1">[2]Uke!#REF!</definedName>
    <definedName name="XGXGF" localSheetId="4" hidden="1">Uke!#REF!</definedName>
    <definedName name="XGXGF" localSheetId="11" hidden="1">Uke!#REF!</definedName>
    <definedName name="XGXGF" localSheetId="9" hidden="1">Uke!#REF!</definedName>
    <definedName name="XGXGF" localSheetId="13" hidden="1">Uke!#REF!</definedName>
    <definedName name="XGXGF" localSheetId="17" hidden="1">Uke!#REF!</definedName>
    <definedName name="XGXGF" localSheetId="7" hidden="1">U!#REF!</definedName>
    <definedName name="XGXGF" localSheetId="32" hidden="1">Uke!#REF!</definedName>
    <definedName name="XGXGF" localSheetId="30" hidden="1">Uke!#REF!</definedName>
    <definedName name="XGXGF" localSheetId="2" hidden="1">Uke!#REF!</definedName>
    <definedName name="XGXGF" hidden="1">Uke!#REF!</definedName>
    <definedName name="XXX" localSheetId="15" hidden="1">Uke!#REF!</definedName>
    <definedName name="XXX" localSheetId="34" hidden="1">Uke!#REF!</definedName>
    <definedName name="XXX" localSheetId="26" hidden="1">Uke!#REF!</definedName>
    <definedName name="XXX" localSheetId="27" hidden="1">[1]Uke!#REF!</definedName>
    <definedName name="XXX" localSheetId="25" hidden="1">Uke!#REF!</definedName>
    <definedName name="XXX" localSheetId="33" hidden="1">Uke!#REF!</definedName>
    <definedName name="XXX" localSheetId="19" hidden="1">Uke!#REF!</definedName>
    <definedName name="XXX" localSheetId="18" hidden="1">Uke!#REF!</definedName>
    <definedName name="XXX" localSheetId="20" hidden="1">[1]Uke!#REF!</definedName>
    <definedName name="XXX" localSheetId="22" hidden="1">[2]Uke!#REF!</definedName>
    <definedName name="XXX" localSheetId="4" hidden="1">Uke!#REF!</definedName>
    <definedName name="XXX" localSheetId="11" hidden="1">Uke!#REF!</definedName>
    <definedName name="XXX" localSheetId="9" hidden="1">Uke!#REF!</definedName>
    <definedName name="XXX" localSheetId="13" hidden="1">Uke!#REF!</definedName>
    <definedName name="XXX" localSheetId="17" hidden="1">Uke!#REF!</definedName>
    <definedName name="XXX" localSheetId="16" hidden="1">Uke!#REF!</definedName>
    <definedName name="XXX" localSheetId="7" hidden="1">U!#REF!</definedName>
    <definedName name="XXX" localSheetId="32" hidden="1">Uke!#REF!</definedName>
    <definedName name="XXX" localSheetId="31" hidden="1">Uke!#REF!</definedName>
    <definedName name="XXX" localSheetId="29" hidden="1">Uke!#REF!</definedName>
    <definedName name="XXX" localSheetId="30" hidden="1">Uke!#REF!</definedName>
    <definedName name="XXX" localSheetId="2" hidden="1">Uke!#REF!</definedName>
    <definedName name="XXX" hidden="1">Uke!#REF!</definedName>
    <definedName name="YUT" localSheetId="15" hidden="1">Uke!#REF!</definedName>
    <definedName name="YUT" localSheetId="34" hidden="1">Uke!#REF!</definedName>
    <definedName name="YUT" localSheetId="26" hidden="1">Uke!#REF!</definedName>
    <definedName name="YUT" localSheetId="27" hidden="1">[1]Uke!#REF!</definedName>
    <definedName name="YUT" localSheetId="19" hidden="1">Uke!#REF!</definedName>
    <definedName name="YUT" localSheetId="20" hidden="1">[1]Uke!#REF!</definedName>
    <definedName name="YUT" localSheetId="22" hidden="1">[2]Uke!#REF!</definedName>
    <definedName name="YUT" localSheetId="4" hidden="1">Uke!#REF!</definedName>
    <definedName name="YUT" localSheetId="11" hidden="1">Uke!#REF!</definedName>
    <definedName name="YUT" localSheetId="9" hidden="1">Uke!#REF!</definedName>
    <definedName name="YUT" localSheetId="13" hidden="1">Uke!#REF!</definedName>
    <definedName name="YUT" localSheetId="17" hidden="1">Uke!#REF!</definedName>
    <definedName name="YUT" localSheetId="7" hidden="1">U!#REF!</definedName>
    <definedName name="YUT" localSheetId="32" hidden="1">Uke!#REF!</definedName>
    <definedName name="YUT" localSheetId="30" hidden="1">Uke!#REF!</definedName>
    <definedName name="YUT" localSheetId="2" hidden="1">Uke!#REF!</definedName>
    <definedName name="YUT" hidden="1">Uke!#REF!</definedName>
    <definedName name="YY" localSheetId="15" hidden="1">Uke!#REF!</definedName>
    <definedName name="YY" localSheetId="34" hidden="1">Uke!#REF!</definedName>
    <definedName name="YY" localSheetId="26" hidden="1">Uke!#REF!</definedName>
    <definedName name="YY" localSheetId="27" hidden="1">[1]Uke!#REF!</definedName>
    <definedName name="YY" localSheetId="19" hidden="1">Uke!#REF!</definedName>
    <definedName name="YY" localSheetId="20" hidden="1">[1]Uke!#REF!</definedName>
    <definedName name="YY" localSheetId="22" hidden="1">[2]Uke!#REF!</definedName>
    <definedName name="YY" localSheetId="4" hidden="1">Uke!#REF!</definedName>
    <definedName name="YY" localSheetId="11" hidden="1">Uke!#REF!</definedName>
    <definedName name="YY" localSheetId="9" hidden="1">Uke!#REF!</definedName>
    <definedName name="YY" localSheetId="13" hidden="1">Uke!#REF!</definedName>
    <definedName name="YY" localSheetId="17" hidden="1">Uke!#REF!</definedName>
    <definedName name="YY" localSheetId="7" hidden="1">U!#REF!</definedName>
    <definedName name="YY" localSheetId="32" hidden="1">Uke!#REF!</definedName>
    <definedName name="YY" localSheetId="30" hidden="1">Uke!#REF!</definedName>
    <definedName name="YY" localSheetId="2" hidden="1">Uke!#REF!</definedName>
    <definedName name="YY" hidden="1">Uke!#REF!</definedName>
    <definedName name="YYY" localSheetId="15" hidden="1">Uke!#REF!</definedName>
    <definedName name="YYY" localSheetId="34" hidden="1">Uke!#REF!</definedName>
    <definedName name="YYY" localSheetId="26" hidden="1">Uke!#REF!</definedName>
    <definedName name="YYY" localSheetId="27" hidden="1">[1]Uke!#REF!</definedName>
    <definedName name="YYY" localSheetId="19" hidden="1">Uke!#REF!</definedName>
    <definedName name="YYY" localSheetId="20" hidden="1">[1]Uke!#REF!</definedName>
    <definedName name="YYY" localSheetId="22" hidden="1">[2]Uke!#REF!</definedName>
    <definedName name="YYY" localSheetId="4" hidden="1">Uke!#REF!</definedName>
    <definedName name="YYY" localSheetId="11" hidden="1">Uke!#REF!</definedName>
    <definedName name="YYY" localSheetId="9" hidden="1">Uke!#REF!</definedName>
    <definedName name="YYY" localSheetId="13" hidden="1">Uke!#REF!</definedName>
    <definedName name="YYY" localSheetId="17" hidden="1">Uke!#REF!</definedName>
    <definedName name="YYY" localSheetId="7" hidden="1">U!#REF!</definedName>
    <definedName name="YYY" localSheetId="32" hidden="1">Uke!#REF!</definedName>
    <definedName name="YYY" localSheetId="30" hidden="1">Uke!#REF!</definedName>
    <definedName name="YYY" localSheetId="2" hidden="1">Uke!#REF!</definedName>
    <definedName name="YYY" hidden="1">Uke!#REF!</definedName>
    <definedName name="YYYY" localSheetId="15" hidden="1">Uke!#REF!</definedName>
    <definedName name="YYYY" localSheetId="34" hidden="1">Uke!#REF!</definedName>
    <definedName name="YYYY" localSheetId="26" hidden="1">Uke!#REF!</definedName>
    <definedName name="YYYY" localSheetId="27" hidden="1">[1]Uke!#REF!</definedName>
    <definedName name="YYYY" localSheetId="19" hidden="1">Uke!#REF!</definedName>
    <definedName name="YYYY" localSheetId="20" hidden="1">[1]Uke!#REF!</definedName>
    <definedName name="YYYY" localSheetId="22" hidden="1">[2]Uke!#REF!</definedName>
    <definedName name="YYYY" localSheetId="4" hidden="1">Uke!#REF!</definedName>
    <definedName name="YYYY" localSheetId="11" hidden="1">Uke!#REF!</definedName>
    <definedName name="YYYY" localSheetId="9" hidden="1">Uke!#REF!</definedName>
    <definedName name="YYYY" localSheetId="13" hidden="1">Uke!#REF!</definedName>
    <definedName name="YYYY" localSheetId="17" hidden="1">Uke!#REF!</definedName>
    <definedName name="YYYY" localSheetId="7" hidden="1">U!#REF!</definedName>
    <definedName name="YYYY" localSheetId="32" hidden="1">Uke!#REF!</definedName>
    <definedName name="YYYY" localSheetId="30" hidden="1">Uke!#REF!</definedName>
    <definedName name="YYYY" localSheetId="2" hidden="1">Uke!#REF!</definedName>
    <definedName name="YYYY" hidden="1">Uke!#REF!</definedName>
    <definedName name="zz" localSheetId="15" hidden="1">Uke!#REF!</definedName>
    <definedName name="zz" localSheetId="34" hidden="1">Uke!#REF!</definedName>
    <definedName name="zz" localSheetId="26" hidden="1">Uke!#REF!</definedName>
    <definedName name="zz" localSheetId="27" hidden="1">[1]Uke!#REF!</definedName>
    <definedName name="zz" localSheetId="19" hidden="1">Uke!#REF!</definedName>
    <definedName name="zz" localSheetId="20" hidden="1">[1]Uke!#REF!</definedName>
    <definedName name="zz" localSheetId="22" hidden="1">[2]Uke!#REF!</definedName>
    <definedName name="zz" localSheetId="4" hidden="1">Uke!#REF!</definedName>
    <definedName name="zz" localSheetId="11" hidden="1">Uke!#REF!</definedName>
    <definedName name="zz" localSheetId="9" hidden="1">Uke!#REF!</definedName>
    <definedName name="zz" localSheetId="13" hidden="1">Uke!#REF!</definedName>
    <definedName name="zz" localSheetId="17" hidden="1">Uke!#REF!</definedName>
    <definedName name="zz" localSheetId="7" hidden="1">U!#REF!</definedName>
    <definedName name="zz" localSheetId="32" hidden="1">Uke!#REF!</definedName>
    <definedName name="zz" localSheetId="30" hidden="1">Uke!#REF!</definedName>
    <definedName name="zz" localSheetId="2" hidden="1">Uke!#REF!</definedName>
    <definedName name="zz" hidden="1">Uke!#REF!</definedName>
    <definedName name="øøø" localSheetId="15" hidden="1">Uke!#REF!</definedName>
    <definedName name="øøø" localSheetId="34" hidden="1">Uke!#REF!</definedName>
    <definedName name="øøø" localSheetId="26" hidden="1">Uke!#REF!</definedName>
    <definedName name="øøø" localSheetId="27" hidden="1">[1]Uke!#REF!</definedName>
    <definedName name="øøø" localSheetId="19" hidden="1">Uke!#REF!</definedName>
    <definedName name="øøø" localSheetId="20" hidden="1">[1]Uke!#REF!</definedName>
    <definedName name="øøø" localSheetId="22" hidden="1">[2]Uke!#REF!</definedName>
    <definedName name="øøø" localSheetId="4" hidden="1">Uke!#REF!</definedName>
    <definedName name="øøø" localSheetId="11" hidden="1">Uke!#REF!</definedName>
    <definedName name="øøø" localSheetId="9" hidden="1">Uke!#REF!</definedName>
    <definedName name="øøø" localSheetId="13" hidden="1">Uke!#REF!</definedName>
    <definedName name="øøø" localSheetId="17" hidden="1">Uke!#REF!</definedName>
    <definedName name="øøø" localSheetId="7" hidden="1">U!#REF!</definedName>
    <definedName name="øøø" localSheetId="32" hidden="1">Uke!#REF!</definedName>
    <definedName name="øøø" localSheetId="30" hidden="1">Uke!#REF!</definedName>
    <definedName name="øøø" localSheetId="2" hidden="1">Uke!#REF!</definedName>
    <definedName name="øøø" hidden="1">Uke!#REF!</definedName>
    <definedName name="aa" localSheetId="15" hidden="1">Uke!#REF!</definedName>
    <definedName name="aa" localSheetId="34" hidden="1">Uke!#REF!</definedName>
    <definedName name="aa" localSheetId="26" hidden="1">Uke!#REF!</definedName>
    <definedName name="aa" localSheetId="27" hidden="1">[1]Uke!#REF!</definedName>
    <definedName name="aa" localSheetId="25" hidden="1">Uke!#REF!</definedName>
    <definedName name="aa" localSheetId="33" hidden="1">Uke!#REF!</definedName>
    <definedName name="aa" localSheetId="19" hidden="1">Uke!#REF!</definedName>
    <definedName name="aa" localSheetId="18" hidden="1">Uke!#REF!</definedName>
    <definedName name="aa" localSheetId="20" hidden="1">[1]Uke!#REF!</definedName>
    <definedName name="aa" localSheetId="22" hidden="1">[2]Uke!#REF!</definedName>
    <definedName name="aa" localSheetId="4" hidden="1">Uke!#REF!</definedName>
    <definedName name="aa" localSheetId="11" hidden="1">Uke!#REF!</definedName>
    <definedName name="aa" localSheetId="9" hidden="1">Uke!#REF!</definedName>
    <definedName name="aa" localSheetId="13" hidden="1">Uke!#REF!</definedName>
    <definedName name="aa" localSheetId="17" hidden="1">Uke!#REF!</definedName>
    <definedName name="aa" localSheetId="7" hidden="1">U!#REF!</definedName>
    <definedName name="aa" localSheetId="32" hidden="1">Uke!#REF!</definedName>
    <definedName name="aa" localSheetId="31" hidden="1">Uke!#REF!</definedName>
    <definedName name="aa" localSheetId="29" hidden="1">Uke!#REF!</definedName>
    <definedName name="aa" localSheetId="30" hidden="1">Uke!#REF!</definedName>
    <definedName name="aa" localSheetId="2" hidden="1">Uke!#REF!</definedName>
    <definedName name="aa" hidden="1">Uke!#REF!</definedName>
    <definedName name="aaa" localSheetId="15" hidden="1">Uke!#REF!</definedName>
    <definedName name="aaa" localSheetId="34" hidden="1">Uke!#REF!</definedName>
    <definedName name="aaa" localSheetId="26" hidden="1">Uke!#REF!</definedName>
    <definedName name="aaa" localSheetId="27" hidden="1">[1]Uke!#REF!</definedName>
    <definedName name="aaa" localSheetId="25" hidden="1">Uke!#REF!</definedName>
    <definedName name="aaa" localSheetId="33" hidden="1">Uke!#REF!</definedName>
    <definedName name="aaa" localSheetId="19" hidden="1">Uke!#REF!</definedName>
    <definedName name="aaa" localSheetId="18" hidden="1">Uke!#REF!</definedName>
    <definedName name="aaa" localSheetId="20" hidden="1">[1]Uke!#REF!</definedName>
    <definedName name="aaa" localSheetId="22" hidden="1">[2]Uke!#REF!</definedName>
    <definedName name="aaa" localSheetId="4" hidden="1">Uke!#REF!</definedName>
    <definedName name="aaa" localSheetId="11" hidden="1">Uke!#REF!</definedName>
    <definedName name="aaa" localSheetId="9" hidden="1">Uke!#REF!</definedName>
    <definedName name="aaa" localSheetId="13" hidden="1">Uke!#REF!</definedName>
    <definedName name="aaa" localSheetId="17" hidden="1">Uke!#REF!</definedName>
    <definedName name="aaa" localSheetId="7" hidden="1">U!#REF!</definedName>
    <definedName name="aaa" localSheetId="32" hidden="1">Uke!#REF!</definedName>
    <definedName name="aaa" localSheetId="29" hidden="1">Uke!#REF!</definedName>
    <definedName name="aaa" localSheetId="30" hidden="1">Uke!#REF!</definedName>
    <definedName name="aaa" localSheetId="2" hidden="1">Uke!#REF!</definedName>
    <definedName name="aaa" hidden="1">Uke!#REF!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28" i="44" l="1"/>
  <c r="T28" i="44" s="1"/>
  <c r="Q28" i="44"/>
  <c r="O29" i="44"/>
  <c r="T29" i="44" s="1"/>
  <c r="Q29" i="44"/>
  <c r="O30" i="44"/>
  <c r="T30" i="44" s="1"/>
  <c r="Q30" i="44"/>
  <c r="O31" i="44"/>
  <c r="T31" i="44" s="1"/>
  <c r="Q31" i="44"/>
  <c r="O32" i="44"/>
  <c r="T32" i="44" s="1"/>
  <c r="Q32" i="44"/>
  <c r="O33" i="44"/>
  <c r="T33" i="44" s="1"/>
  <c r="Q33" i="44"/>
  <c r="V33" i="44"/>
  <c r="O34" i="44"/>
  <c r="T34" i="44" s="1"/>
  <c r="Q34" i="44"/>
  <c r="O35" i="44"/>
  <c r="T35" i="44" s="1"/>
  <c r="Q35" i="44"/>
  <c r="M33" i="47"/>
  <c r="S33" i="47" s="1"/>
  <c r="M34" i="47"/>
  <c r="S34" i="47" s="1"/>
  <c r="M35" i="47"/>
  <c r="U35" i="47" s="1"/>
  <c r="M36" i="47"/>
  <c r="S36" i="47" s="1"/>
  <c r="M37" i="47"/>
  <c r="S37" i="47" s="1"/>
  <c r="M38" i="47"/>
  <c r="U38" i="47" s="1"/>
  <c r="M39" i="47"/>
  <c r="U39" i="47" s="1"/>
  <c r="M40" i="47"/>
  <c r="S40" i="47" s="1"/>
  <c r="M41" i="47"/>
  <c r="S41" i="47" s="1"/>
  <c r="M42" i="47"/>
  <c r="S42" i="47" s="1"/>
  <c r="M41" i="51"/>
  <c r="R41" i="51" s="1"/>
  <c r="O41" i="51"/>
  <c r="P41" i="51" s="1"/>
  <c r="M42" i="51"/>
  <c r="R42" i="51" s="1"/>
  <c r="O42" i="51"/>
  <c r="P42" i="51" s="1"/>
  <c r="M43" i="51"/>
  <c r="R43" i="51" s="1"/>
  <c r="O43" i="51"/>
  <c r="P43" i="51" s="1"/>
  <c r="M44" i="51"/>
  <c r="R44" i="51" s="1"/>
  <c r="O44" i="51"/>
  <c r="P44" i="51" s="1"/>
  <c r="M45" i="51"/>
  <c r="T45" i="51" s="1"/>
  <c r="O45" i="51"/>
  <c r="P45" i="51" s="1"/>
  <c r="M46" i="51"/>
  <c r="R46" i="51" s="1"/>
  <c r="O46" i="51"/>
  <c r="P46" i="51" s="1"/>
  <c r="M47" i="51"/>
  <c r="T47" i="51" s="1"/>
  <c r="O47" i="51"/>
  <c r="P47" i="51" s="1"/>
  <c r="M48" i="51"/>
  <c r="R48" i="51" s="1"/>
  <c r="O48" i="51"/>
  <c r="P48" i="51" s="1"/>
  <c r="M49" i="51"/>
  <c r="R49" i="51" s="1"/>
  <c r="O49" i="51"/>
  <c r="P49" i="51" s="1"/>
  <c r="M50" i="51"/>
  <c r="R50" i="51" s="1"/>
  <c r="O50" i="51"/>
  <c r="P50" i="51" s="1"/>
  <c r="M51" i="51"/>
  <c r="R51" i="51" s="1"/>
  <c r="O51" i="51"/>
  <c r="P51" i="51" s="1"/>
  <c r="M52" i="51"/>
  <c r="R52" i="51" s="1"/>
  <c r="O52" i="51"/>
  <c r="P52" i="51" s="1"/>
  <c r="M53" i="51"/>
  <c r="R53" i="51" s="1"/>
  <c r="O53" i="51"/>
  <c r="P53" i="51" s="1"/>
  <c r="M54" i="51"/>
  <c r="R54" i="51" s="1"/>
  <c r="O54" i="51"/>
  <c r="P54" i="51" s="1"/>
  <c r="N44" i="50"/>
  <c r="S44" i="50" s="1"/>
  <c r="P44" i="50"/>
  <c r="N45" i="50"/>
  <c r="Q45" i="50" s="1"/>
  <c r="P45" i="50"/>
  <c r="N46" i="50"/>
  <c r="Q46" i="50" s="1"/>
  <c r="P46" i="50"/>
  <c r="N47" i="50"/>
  <c r="Q47" i="50" s="1"/>
  <c r="P47" i="50"/>
  <c r="N48" i="50"/>
  <c r="Q48" i="50" s="1"/>
  <c r="P48" i="50"/>
  <c r="N49" i="50"/>
  <c r="S49" i="50" s="1"/>
  <c r="P49" i="50"/>
  <c r="N50" i="50"/>
  <c r="Q50" i="50" s="1"/>
  <c r="P50" i="50"/>
  <c r="N51" i="50"/>
  <c r="Q51" i="50" s="1"/>
  <c r="P51" i="50"/>
  <c r="N52" i="50"/>
  <c r="S52" i="50" s="1"/>
  <c r="P52" i="50"/>
  <c r="N53" i="50"/>
  <c r="S53" i="50" s="1"/>
  <c r="P53" i="50"/>
  <c r="N54" i="50"/>
  <c r="S54" i="50" s="1"/>
  <c r="P54" i="50"/>
  <c r="N55" i="50"/>
  <c r="Q55" i="50" s="1"/>
  <c r="P55" i="50"/>
  <c r="N56" i="50"/>
  <c r="Q56" i="50" s="1"/>
  <c r="P56" i="50"/>
  <c r="N57" i="50"/>
  <c r="Q57" i="50" s="1"/>
  <c r="P57" i="50"/>
  <c r="N58" i="50"/>
  <c r="Q58" i="50" s="1"/>
  <c r="P58" i="50"/>
  <c r="N59" i="50"/>
  <c r="Q59" i="50" s="1"/>
  <c r="P59" i="50"/>
  <c r="K43" i="49"/>
  <c r="P43" i="49" s="1"/>
  <c r="K44" i="49"/>
  <c r="P44" i="49" s="1"/>
  <c r="K45" i="49"/>
  <c r="P45" i="49" s="1"/>
  <c r="K46" i="49"/>
  <c r="R46" i="49" s="1"/>
  <c r="K47" i="49"/>
  <c r="R47" i="49" s="1"/>
  <c r="K48" i="49"/>
  <c r="P48" i="49" s="1"/>
  <c r="K49" i="49"/>
  <c r="R49" i="49" s="1"/>
  <c r="K50" i="49"/>
  <c r="P50" i="49" s="1"/>
  <c r="K51" i="49"/>
  <c r="P51" i="49" s="1"/>
  <c r="K52" i="49"/>
  <c r="R52" i="49" s="1"/>
  <c r="K53" i="49"/>
  <c r="P53" i="49" s="1"/>
  <c r="K54" i="49"/>
  <c r="R54" i="49" s="1"/>
  <c r="K55" i="49"/>
  <c r="R55" i="49" s="1"/>
  <c r="K56" i="49"/>
  <c r="P56" i="49" s="1"/>
  <c r="K57" i="49"/>
  <c r="P57" i="49" s="1"/>
  <c r="L35" i="35"/>
  <c r="U35" i="35" s="1"/>
  <c r="L36" i="35"/>
  <c r="U36" i="35" s="1"/>
  <c r="L37" i="35"/>
  <c r="U37" i="35" s="1"/>
  <c r="L38" i="35"/>
  <c r="S38" i="35" s="1"/>
  <c r="L39" i="35"/>
  <c r="S39" i="35" s="1"/>
  <c r="L40" i="35"/>
  <c r="U40" i="35" s="1"/>
  <c r="L41" i="35"/>
  <c r="S41" i="35" s="1"/>
  <c r="L42" i="35"/>
  <c r="S42" i="35" s="1"/>
  <c r="L43" i="35"/>
  <c r="S43" i="35" s="1"/>
  <c r="L44" i="35"/>
  <c r="U44" i="35" s="1"/>
  <c r="L45" i="35"/>
  <c r="S45" i="35" s="1"/>
  <c r="L46" i="35"/>
  <c r="S46" i="35" s="1"/>
  <c r="P46" i="49" l="1"/>
  <c r="V31" i="44"/>
  <c r="Q49" i="50"/>
  <c r="V29" i="44"/>
  <c r="V35" i="44"/>
  <c r="V34" i="44"/>
  <c r="V32" i="44"/>
  <c r="V30" i="44"/>
  <c r="V28" i="44"/>
  <c r="U42" i="35"/>
  <c r="R57" i="49"/>
  <c r="P54" i="49"/>
  <c r="P49" i="49"/>
  <c r="T51" i="51"/>
  <c r="U43" i="35"/>
  <c r="R50" i="49"/>
  <c r="S37" i="35"/>
  <c r="S46" i="50"/>
  <c r="S45" i="50"/>
  <c r="U39" i="35"/>
  <c r="P52" i="49"/>
  <c r="Q44" i="50"/>
  <c r="T53" i="51"/>
  <c r="R45" i="51"/>
  <c r="T42" i="51"/>
  <c r="R51" i="49"/>
  <c r="R47" i="51"/>
  <c r="U46" i="35"/>
  <c r="Q53" i="50"/>
  <c r="S59" i="50"/>
  <c r="U40" i="47"/>
  <c r="U42" i="47"/>
  <c r="U34" i="47"/>
  <c r="U41" i="47"/>
  <c r="U37" i="47"/>
  <c r="S35" i="47"/>
  <c r="S39" i="47"/>
  <c r="S38" i="47"/>
  <c r="U33" i="47"/>
  <c r="U36" i="47"/>
  <c r="T48" i="51"/>
  <c r="T50" i="51"/>
  <c r="T43" i="51"/>
  <c r="T54" i="51"/>
  <c r="T46" i="51"/>
  <c r="T49" i="51"/>
  <c r="T41" i="51"/>
  <c r="T52" i="51"/>
  <c r="T44" i="51"/>
  <c r="S51" i="50"/>
  <c r="Q52" i="50"/>
  <c r="S58" i="50"/>
  <c r="S50" i="50"/>
  <c r="S57" i="50"/>
  <c r="Q54" i="50"/>
  <c r="S56" i="50"/>
  <c r="S48" i="50"/>
  <c r="S55" i="50"/>
  <c r="S47" i="50"/>
  <c r="R45" i="49"/>
  <c r="R44" i="49"/>
  <c r="R43" i="49"/>
  <c r="R53" i="49"/>
  <c r="P55" i="49"/>
  <c r="P47" i="49"/>
  <c r="R56" i="49"/>
  <c r="R48" i="49"/>
  <c r="U38" i="35"/>
  <c r="U45" i="35"/>
  <c r="U41" i="35"/>
  <c r="S44" i="35"/>
  <c r="S40" i="35"/>
  <c r="S36" i="35"/>
  <c r="S35" i="35"/>
  <c r="H4" i="1"/>
  <c r="R43" i="16" l="1"/>
  <c r="T43" i="16"/>
  <c r="D11" i="16"/>
  <c r="I47" i="16"/>
  <c r="M22" i="6"/>
  <c r="T22" i="6" s="1"/>
  <c r="O22" i="6"/>
  <c r="M23" i="6"/>
  <c r="R23" i="6" s="1"/>
  <c r="O23" i="6"/>
  <c r="M24" i="6"/>
  <c r="R24" i="6" s="1"/>
  <c r="O24" i="6"/>
  <c r="M21" i="6"/>
  <c r="T21" i="6" s="1"/>
  <c r="N14" i="62"/>
  <c r="R14" i="62" s="1"/>
  <c r="N15" i="62"/>
  <c r="R15" i="62" s="1"/>
  <c r="N16" i="62"/>
  <c r="R16" i="62" s="1"/>
  <c r="N17" i="62"/>
  <c r="R17" i="62" s="1"/>
  <c r="N18" i="62"/>
  <c r="R18" i="62" s="1"/>
  <c r="N19" i="62"/>
  <c r="R19" i="62" s="1"/>
  <c r="N20" i="62"/>
  <c r="R20" i="62" s="1"/>
  <c r="N21" i="62"/>
  <c r="R21" i="62" s="1"/>
  <c r="N22" i="62"/>
  <c r="R22" i="62" s="1"/>
  <c r="N23" i="62"/>
  <c r="R23" i="62" s="1"/>
  <c r="N24" i="62"/>
  <c r="R24" i="62" s="1"/>
  <c r="N25" i="62"/>
  <c r="N26" i="62"/>
  <c r="R26" i="62" s="1"/>
  <c r="N27" i="62"/>
  <c r="R27" i="62" s="1"/>
  <c r="N28" i="62"/>
  <c r="R28" i="62" s="1"/>
  <c r="N29" i="62"/>
  <c r="R29" i="62" s="1"/>
  <c r="N30" i="62"/>
  <c r="R30" i="62" s="1"/>
  <c r="N31" i="62"/>
  <c r="R31" i="62" s="1"/>
  <c r="N32" i="62"/>
  <c r="R32" i="62" s="1"/>
  <c r="N33" i="62"/>
  <c r="R33" i="62" s="1"/>
  <c r="N34" i="62"/>
  <c r="R34" i="62" s="1"/>
  <c r="N35" i="62"/>
  <c r="R35" i="62" s="1"/>
  <c r="N36" i="62"/>
  <c r="R36" i="62" s="1"/>
  <c r="N37" i="62"/>
  <c r="R37" i="62" s="1"/>
  <c r="N13" i="62"/>
  <c r="N42" i="62"/>
  <c r="R42" i="62" s="1"/>
  <c r="N43" i="62"/>
  <c r="R43" i="62" s="1"/>
  <c r="N44" i="62"/>
  <c r="R44" i="62" s="1"/>
  <c r="N45" i="62"/>
  <c r="R45" i="62" s="1"/>
  <c r="N46" i="62"/>
  <c r="R46" i="62" s="1"/>
  <c r="N47" i="62"/>
  <c r="R47" i="62" s="1"/>
  <c r="N48" i="62"/>
  <c r="R48" i="62" s="1"/>
  <c r="N49" i="62"/>
  <c r="R49" i="62" s="1"/>
  <c r="N50" i="62"/>
  <c r="R50" i="62" s="1"/>
  <c r="N51" i="62"/>
  <c r="R51" i="62" s="1"/>
  <c r="N52" i="62"/>
  <c r="R52" i="62" s="1"/>
  <c r="N53" i="62"/>
  <c r="R53" i="62" s="1"/>
  <c r="N54" i="62"/>
  <c r="R54" i="62" s="1"/>
  <c r="N55" i="62"/>
  <c r="R55" i="62" s="1"/>
  <c r="N56" i="62"/>
  <c r="R56" i="62" s="1"/>
  <c r="N57" i="62"/>
  <c r="N58" i="62"/>
  <c r="R58" i="62" s="1"/>
  <c r="N59" i="62"/>
  <c r="R59" i="62" s="1"/>
  <c r="N60" i="62"/>
  <c r="R60" i="62" s="1"/>
  <c r="N61" i="62"/>
  <c r="R61" i="62" s="1"/>
  <c r="N62" i="62"/>
  <c r="R62" i="62" s="1"/>
  <c r="N63" i="62"/>
  <c r="R63" i="62" s="1"/>
  <c r="N64" i="62"/>
  <c r="R64" i="62" s="1"/>
  <c r="N65" i="62"/>
  <c r="R65" i="62" s="1"/>
  <c r="N41" i="62"/>
  <c r="C41" i="62"/>
  <c r="E41" i="62"/>
  <c r="F41" i="62"/>
  <c r="G41" i="62" s="1"/>
  <c r="I41" i="62"/>
  <c r="P41" i="62" s="1"/>
  <c r="C42" i="62"/>
  <c r="E42" i="62"/>
  <c r="F42" i="62"/>
  <c r="G42" i="62" s="1"/>
  <c r="I42" i="62"/>
  <c r="P42" i="62" s="1"/>
  <c r="C43" i="62"/>
  <c r="E43" i="62"/>
  <c r="F43" i="62"/>
  <c r="G43" i="62" s="1"/>
  <c r="I43" i="62"/>
  <c r="V43" i="62" s="1"/>
  <c r="C44" i="62"/>
  <c r="E44" i="62"/>
  <c r="F44" i="62"/>
  <c r="G44" i="62" s="1"/>
  <c r="I44" i="62"/>
  <c r="J44" i="62" s="1"/>
  <c r="N70" i="62"/>
  <c r="R70" i="62" s="1"/>
  <c r="N71" i="62"/>
  <c r="R71" i="62" s="1"/>
  <c r="N72" i="62"/>
  <c r="R72" i="62" s="1"/>
  <c r="N73" i="62"/>
  <c r="R73" i="62" s="1"/>
  <c r="N74" i="62"/>
  <c r="R74" i="62" s="1"/>
  <c r="N75" i="62"/>
  <c r="R75" i="62" s="1"/>
  <c r="N76" i="62"/>
  <c r="R76" i="62" s="1"/>
  <c r="N77" i="62"/>
  <c r="R77" i="62" s="1"/>
  <c r="N78" i="62"/>
  <c r="R78" i="62" s="1"/>
  <c r="N79" i="62"/>
  <c r="R79" i="62" s="1"/>
  <c r="N80" i="62"/>
  <c r="R80" i="62" s="1"/>
  <c r="N81" i="62"/>
  <c r="R81" i="62" s="1"/>
  <c r="N82" i="62"/>
  <c r="R82" i="62" s="1"/>
  <c r="N83" i="62"/>
  <c r="R83" i="62" s="1"/>
  <c r="N84" i="62"/>
  <c r="R84" i="62" s="1"/>
  <c r="N85" i="62"/>
  <c r="R85" i="62" s="1"/>
  <c r="N86" i="62"/>
  <c r="R86" i="62" s="1"/>
  <c r="N87" i="62"/>
  <c r="R87" i="62" s="1"/>
  <c r="N88" i="62"/>
  <c r="R88" i="62" s="1"/>
  <c r="N89" i="62"/>
  <c r="N90" i="62"/>
  <c r="R90" i="62" s="1"/>
  <c r="N91" i="62"/>
  <c r="R91" i="62" s="1"/>
  <c r="N92" i="62"/>
  <c r="R92" i="62" s="1"/>
  <c r="N93" i="62"/>
  <c r="R93" i="62" s="1"/>
  <c r="N69" i="62"/>
  <c r="C69" i="62"/>
  <c r="E69" i="62"/>
  <c r="F69" i="62"/>
  <c r="G69" i="62" s="1"/>
  <c r="I69" i="62"/>
  <c r="AA69" i="62" s="1"/>
  <c r="C70" i="62"/>
  <c r="E70" i="62"/>
  <c r="F70" i="62"/>
  <c r="G70" i="62" s="1"/>
  <c r="I70" i="62"/>
  <c r="AA70" i="62" s="1"/>
  <c r="C71" i="62"/>
  <c r="E71" i="62"/>
  <c r="F71" i="62"/>
  <c r="G71" i="62" s="1"/>
  <c r="I71" i="62"/>
  <c r="AA71" i="62" s="1"/>
  <c r="C72" i="62"/>
  <c r="E72" i="62"/>
  <c r="F72" i="62"/>
  <c r="G72" i="62" s="1"/>
  <c r="I72" i="62"/>
  <c r="AD72" i="62" s="1"/>
  <c r="N98" i="62"/>
  <c r="R98" i="62" s="1"/>
  <c r="N99" i="62"/>
  <c r="R99" i="62" s="1"/>
  <c r="N100" i="62"/>
  <c r="R100" i="62" s="1"/>
  <c r="N101" i="62"/>
  <c r="R101" i="62" s="1"/>
  <c r="N102" i="62"/>
  <c r="R102" i="62" s="1"/>
  <c r="N103" i="62"/>
  <c r="R103" i="62" s="1"/>
  <c r="N104" i="62"/>
  <c r="R104" i="62" s="1"/>
  <c r="N105" i="62"/>
  <c r="R105" i="62" s="1"/>
  <c r="N106" i="62"/>
  <c r="R106" i="62" s="1"/>
  <c r="N107" i="62"/>
  <c r="R107" i="62" s="1"/>
  <c r="N108" i="62"/>
  <c r="R108" i="62" s="1"/>
  <c r="N109" i="62"/>
  <c r="N110" i="62"/>
  <c r="R110" i="62" s="1"/>
  <c r="N111" i="62"/>
  <c r="R111" i="62" s="1"/>
  <c r="N112" i="62"/>
  <c r="R112" i="62" s="1"/>
  <c r="N113" i="62"/>
  <c r="R113" i="62" s="1"/>
  <c r="N114" i="62"/>
  <c r="R114" i="62" s="1"/>
  <c r="N115" i="62"/>
  <c r="R115" i="62" s="1"/>
  <c r="N116" i="62"/>
  <c r="R116" i="62" s="1"/>
  <c r="N117" i="62"/>
  <c r="R117" i="62" s="1"/>
  <c r="N118" i="62"/>
  <c r="R118" i="62" s="1"/>
  <c r="N119" i="62"/>
  <c r="R119" i="62" s="1"/>
  <c r="N120" i="62"/>
  <c r="R120" i="62" s="1"/>
  <c r="N121" i="62"/>
  <c r="R121" i="62" s="1"/>
  <c r="N97" i="62"/>
  <c r="E97" i="62"/>
  <c r="F97" i="62"/>
  <c r="G97" i="62" s="1"/>
  <c r="I97" i="62"/>
  <c r="AD97" i="62" s="1"/>
  <c r="E98" i="62"/>
  <c r="F98" i="62"/>
  <c r="G98" i="62" s="1"/>
  <c r="I98" i="62"/>
  <c r="J98" i="62" s="1"/>
  <c r="E99" i="62"/>
  <c r="F99" i="62"/>
  <c r="G99" i="62" s="1"/>
  <c r="I99" i="62"/>
  <c r="H99" i="62" s="1"/>
  <c r="AF99" i="62" s="1"/>
  <c r="E100" i="62"/>
  <c r="F100" i="62"/>
  <c r="G100" i="62" s="1"/>
  <c r="I100" i="62"/>
  <c r="AD100" i="62" s="1"/>
  <c r="N126" i="62"/>
  <c r="R126" i="62" s="1"/>
  <c r="N127" i="62"/>
  <c r="R127" i="62" s="1"/>
  <c r="N128" i="62"/>
  <c r="R128" i="62" s="1"/>
  <c r="N129" i="62"/>
  <c r="R129" i="62" s="1"/>
  <c r="N130" i="62"/>
  <c r="R130" i="62" s="1"/>
  <c r="N131" i="62"/>
  <c r="R131" i="62" s="1"/>
  <c r="N132" i="62"/>
  <c r="R132" i="62" s="1"/>
  <c r="N133" i="62"/>
  <c r="R133" i="62" s="1"/>
  <c r="N134" i="62"/>
  <c r="R134" i="62" s="1"/>
  <c r="N135" i="62"/>
  <c r="R135" i="62" s="1"/>
  <c r="N136" i="62"/>
  <c r="R136" i="62" s="1"/>
  <c r="N137" i="62"/>
  <c r="N138" i="62"/>
  <c r="R138" i="62" s="1"/>
  <c r="N139" i="62"/>
  <c r="R139" i="62" s="1"/>
  <c r="N140" i="62"/>
  <c r="R140" i="62" s="1"/>
  <c r="N141" i="62"/>
  <c r="R141" i="62" s="1"/>
  <c r="N142" i="62"/>
  <c r="R142" i="62" s="1"/>
  <c r="N143" i="62"/>
  <c r="R143" i="62" s="1"/>
  <c r="N144" i="62"/>
  <c r="R144" i="62" s="1"/>
  <c r="N145" i="62"/>
  <c r="R145" i="62" s="1"/>
  <c r="N146" i="62"/>
  <c r="R146" i="62" s="1"/>
  <c r="N147" i="62"/>
  <c r="R147" i="62" s="1"/>
  <c r="N148" i="62"/>
  <c r="R148" i="62" s="1"/>
  <c r="N149" i="62"/>
  <c r="R149" i="62" s="1"/>
  <c r="N125" i="62"/>
  <c r="E125" i="62"/>
  <c r="F125" i="62"/>
  <c r="G125" i="62" s="1"/>
  <c r="I125" i="62"/>
  <c r="H125" i="62" s="1"/>
  <c r="E126" i="62"/>
  <c r="F126" i="62"/>
  <c r="G126" i="62" s="1"/>
  <c r="I126" i="62"/>
  <c r="E127" i="62"/>
  <c r="F127" i="62"/>
  <c r="G127" i="62" s="1"/>
  <c r="I127" i="62"/>
  <c r="L127" i="62" s="1"/>
  <c r="E128" i="62"/>
  <c r="F128" i="62"/>
  <c r="G128" i="62" s="1"/>
  <c r="I128" i="62"/>
  <c r="L128" i="62" s="1"/>
  <c r="N154" i="62"/>
  <c r="N155" i="62"/>
  <c r="R155" i="62" s="1"/>
  <c r="N156" i="62"/>
  <c r="R156" i="62" s="1"/>
  <c r="N157" i="62"/>
  <c r="R157" i="62" s="1"/>
  <c r="N158" i="62"/>
  <c r="R158" i="62" s="1"/>
  <c r="N159" i="62"/>
  <c r="N160" i="62"/>
  <c r="R160" i="62" s="1"/>
  <c r="N161" i="62"/>
  <c r="N162" i="62"/>
  <c r="R162" i="62" s="1"/>
  <c r="N163" i="62"/>
  <c r="R163" i="62" s="1"/>
  <c r="N164" i="62"/>
  <c r="R164" i="62" s="1"/>
  <c r="N165" i="62"/>
  <c r="N166" i="62"/>
  <c r="R166" i="62" s="1"/>
  <c r="N167" i="62"/>
  <c r="R167" i="62" s="1"/>
  <c r="N168" i="62"/>
  <c r="R168" i="62" s="1"/>
  <c r="N169" i="62"/>
  <c r="R169" i="62" s="1"/>
  <c r="N170" i="62"/>
  <c r="R170" i="62" s="1"/>
  <c r="N171" i="62"/>
  <c r="R171" i="62" s="1"/>
  <c r="N172" i="62"/>
  <c r="R172" i="62" s="1"/>
  <c r="N173" i="62"/>
  <c r="R173" i="62" s="1"/>
  <c r="N174" i="62"/>
  <c r="R174" i="62" s="1"/>
  <c r="N175" i="62"/>
  <c r="N176" i="62"/>
  <c r="R176" i="62" s="1"/>
  <c r="N177" i="62"/>
  <c r="R177" i="62" s="1"/>
  <c r="N153" i="62"/>
  <c r="E153" i="62"/>
  <c r="F153" i="62"/>
  <c r="G153" i="62" s="1"/>
  <c r="I153" i="62"/>
  <c r="E154" i="62"/>
  <c r="F154" i="62"/>
  <c r="G154" i="62" s="1"/>
  <c r="I154" i="62"/>
  <c r="X154" i="62" s="1"/>
  <c r="E155" i="62"/>
  <c r="F155" i="62"/>
  <c r="G155" i="62" s="1"/>
  <c r="I155" i="62"/>
  <c r="L155" i="62" s="1"/>
  <c r="E156" i="62"/>
  <c r="F156" i="62"/>
  <c r="G156" i="62" s="1"/>
  <c r="I156" i="62"/>
  <c r="X156" i="62" s="1"/>
  <c r="N182" i="62"/>
  <c r="R182" i="62" s="1"/>
  <c r="N183" i="62"/>
  <c r="R183" i="62" s="1"/>
  <c r="N184" i="62"/>
  <c r="R184" i="62" s="1"/>
  <c r="N185" i="62"/>
  <c r="T185" i="62" s="1"/>
  <c r="N186" i="62"/>
  <c r="R186" i="62" s="1"/>
  <c r="N187" i="62"/>
  <c r="R187" i="62" s="1"/>
  <c r="N188" i="62"/>
  <c r="R188" i="62" s="1"/>
  <c r="N189" i="62"/>
  <c r="N190" i="62"/>
  <c r="R190" i="62" s="1"/>
  <c r="N191" i="62"/>
  <c r="R191" i="62" s="1"/>
  <c r="N192" i="62"/>
  <c r="R192" i="62" s="1"/>
  <c r="N193" i="62"/>
  <c r="T193" i="62" s="1"/>
  <c r="N194" i="62"/>
  <c r="R194" i="62" s="1"/>
  <c r="N195" i="62"/>
  <c r="R195" i="62" s="1"/>
  <c r="N196" i="62"/>
  <c r="R196" i="62" s="1"/>
  <c r="N197" i="62"/>
  <c r="N198" i="62"/>
  <c r="R198" i="62" s="1"/>
  <c r="N199" i="62"/>
  <c r="T199" i="62" s="1"/>
  <c r="N200" i="62"/>
  <c r="R200" i="62" s="1"/>
  <c r="N201" i="62"/>
  <c r="T201" i="62" s="1"/>
  <c r="N202" i="62"/>
  <c r="R202" i="62" s="1"/>
  <c r="N203" i="62"/>
  <c r="R203" i="62" s="1"/>
  <c r="N204" i="62"/>
  <c r="R204" i="62" s="1"/>
  <c r="N181" i="62"/>
  <c r="R181" i="62" s="1"/>
  <c r="E181" i="62"/>
  <c r="F181" i="62"/>
  <c r="G181" i="62" s="1"/>
  <c r="I181" i="62"/>
  <c r="AD181" i="62" s="1"/>
  <c r="E182" i="62"/>
  <c r="F182" i="62"/>
  <c r="G182" i="62" s="1"/>
  <c r="I182" i="62"/>
  <c r="H182" i="62" s="1"/>
  <c r="AF182" i="62" s="1"/>
  <c r="E183" i="62"/>
  <c r="F183" i="62"/>
  <c r="G183" i="62" s="1"/>
  <c r="I183" i="62"/>
  <c r="J183" i="62" s="1"/>
  <c r="E184" i="62"/>
  <c r="F184" i="62"/>
  <c r="G184" i="62" s="1"/>
  <c r="I184" i="62"/>
  <c r="J184" i="62" s="1"/>
  <c r="N209" i="62"/>
  <c r="R209" i="62" s="1"/>
  <c r="N210" i="62"/>
  <c r="R210" i="62" s="1"/>
  <c r="N211" i="62"/>
  <c r="R211" i="62" s="1"/>
  <c r="N212" i="62"/>
  <c r="R212" i="62" s="1"/>
  <c r="N213" i="62"/>
  <c r="R213" i="62" s="1"/>
  <c r="N214" i="62"/>
  <c r="N215" i="62"/>
  <c r="R215" i="62" s="1"/>
  <c r="N216" i="62"/>
  <c r="R216" i="62" s="1"/>
  <c r="N217" i="62"/>
  <c r="R217" i="62" s="1"/>
  <c r="N218" i="62"/>
  <c r="R218" i="62" s="1"/>
  <c r="N219" i="62"/>
  <c r="R219" i="62" s="1"/>
  <c r="N220" i="62"/>
  <c r="N221" i="62"/>
  <c r="R221" i="62" s="1"/>
  <c r="N222" i="62"/>
  <c r="R222" i="62" s="1"/>
  <c r="N223" i="62"/>
  <c r="R223" i="62" s="1"/>
  <c r="N224" i="62"/>
  <c r="R224" i="62" s="1"/>
  <c r="N225" i="62"/>
  <c r="R225" i="62" s="1"/>
  <c r="N226" i="62"/>
  <c r="R226" i="62" s="1"/>
  <c r="N227" i="62"/>
  <c r="R227" i="62" s="1"/>
  <c r="N228" i="62"/>
  <c r="R228" i="62" s="1"/>
  <c r="N229" i="62"/>
  <c r="R229" i="62" s="1"/>
  <c r="N230" i="62"/>
  <c r="N231" i="62"/>
  <c r="R231" i="62" s="1"/>
  <c r="N232" i="62"/>
  <c r="N208" i="62"/>
  <c r="E208" i="62"/>
  <c r="F208" i="62"/>
  <c r="G208" i="62" s="1"/>
  <c r="I208" i="62"/>
  <c r="AB208" i="62" s="1"/>
  <c r="E209" i="62"/>
  <c r="F209" i="62"/>
  <c r="G209" i="62" s="1"/>
  <c r="I209" i="62"/>
  <c r="H209" i="62" s="1"/>
  <c r="AF209" i="62" s="1"/>
  <c r="E210" i="62"/>
  <c r="F210" i="62"/>
  <c r="G210" i="62" s="1"/>
  <c r="I210" i="62"/>
  <c r="AC210" i="62" s="1"/>
  <c r="E211" i="62"/>
  <c r="F211" i="62"/>
  <c r="G211" i="62" s="1"/>
  <c r="I211" i="62"/>
  <c r="H211" i="62" s="1"/>
  <c r="AF211" i="62" s="1"/>
  <c r="N237" i="62"/>
  <c r="R237" i="62" s="1"/>
  <c r="N238" i="62"/>
  <c r="R238" i="62" s="1"/>
  <c r="N239" i="62"/>
  <c r="R239" i="62" s="1"/>
  <c r="N240" i="62"/>
  <c r="N241" i="62"/>
  <c r="R241" i="62" s="1"/>
  <c r="N242" i="62"/>
  <c r="R242" i="62" s="1"/>
  <c r="N243" i="62"/>
  <c r="T243" i="62" s="1"/>
  <c r="N244" i="62"/>
  <c r="R244" i="62" s="1"/>
  <c r="N245" i="62"/>
  <c r="N246" i="62"/>
  <c r="R246" i="62" s="1"/>
  <c r="N247" i="62"/>
  <c r="T247" i="62" s="1"/>
  <c r="N248" i="62"/>
  <c r="R248" i="62" s="1"/>
  <c r="N249" i="62"/>
  <c r="T249" i="62" s="1"/>
  <c r="N250" i="62"/>
  <c r="R250" i="62" s="1"/>
  <c r="N251" i="62"/>
  <c r="R251" i="62" s="1"/>
  <c r="N252" i="62"/>
  <c r="R252" i="62" s="1"/>
  <c r="N253" i="62"/>
  <c r="N254" i="62"/>
  <c r="R254" i="62" s="1"/>
  <c r="N255" i="62"/>
  <c r="R255" i="62" s="1"/>
  <c r="N256" i="62"/>
  <c r="R256" i="62" s="1"/>
  <c r="N257" i="62"/>
  <c r="T257" i="62" s="1"/>
  <c r="N258" i="62"/>
  <c r="R258" i="62" s="1"/>
  <c r="N259" i="62"/>
  <c r="T259" i="62" s="1"/>
  <c r="N260" i="62"/>
  <c r="R260" i="62" s="1"/>
  <c r="N236" i="62"/>
  <c r="R236" i="62" s="1"/>
  <c r="C236" i="62"/>
  <c r="E236" i="62"/>
  <c r="F236" i="62"/>
  <c r="G236" i="62" s="1"/>
  <c r="I236" i="62"/>
  <c r="AA236" i="62" s="1"/>
  <c r="C237" i="62"/>
  <c r="E237" i="62"/>
  <c r="F237" i="62"/>
  <c r="G237" i="62" s="1"/>
  <c r="I237" i="62"/>
  <c r="AA237" i="62" s="1"/>
  <c r="C238" i="62"/>
  <c r="E238" i="62"/>
  <c r="F238" i="62"/>
  <c r="G238" i="62" s="1"/>
  <c r="I238" i="62"/>
  <c r="J238" i="62" s="1"/>
  <c r="C239" i="62"/>
  <c r="E239" i="62"/>
  <c r="F239" i="62"/>
  <c r="G239" i="62" s="1"/>
  <c r="I239" i="62"/>
  <c r="H239" i="62" s="1"/>
  <c r="AF239" i="62" s="1"/>
  <c r="N265" i="62"/>
  <c r="N266" i="62"/>
  <c r="N267" i="62"/>
  <c r="R267" i="62" s="1"/>
  <c r="N268" i="62"/>
  <c r="R268" i="62" s="1"/>
  <c r="N269" i="62"/>
  <c r="R269" i="62" s="1"/>
  <c r="N270" i="62"/>
  <c r="R270" i="62" s="1"/>
  <c r="N271" i="62"/>
  <c r="R271" i="62" s="1"/>
  <c r="N272" i="62"/>
  <c r="N273" i="62"/>
  <c r="N274" i="62"/>
  <c r="T274" i="62" s="1"/>
  <c r="N275" i="62"/>
  <c r="N276" i="62"/>
  <c r="T276" i="62" s="1"/>
  <c r="N277" i="62"/>
  <c r="N278" i="62"/>
  <c r="T278" i="62" s="1"/>
  <c r="N279" i="62"/>
  <c r="N280" i="62"/>
  <c r="T280" i="62" s="1"/>
  <c r="N281" i="62"/>
  <c r="R281" i="62" s="1"/>
  <c r="N282" i="62"/>
  <c r="T282" i="62" s="1"/>
  <c r="N283" i="62"/>
  <c r="T283" i="62" s="1"/>
  <c r="N284" i="62"/>
  <c r="N285" i="62"/>
  <c r="T285" i="62" s="1"/>
  <c r="N286" i="62"/>
  <c r="N287" i="62"/>
  <c r="T287" i="62" s="1"/>
  <c r="N288" i="62"/>
  <c r="N264" i="62"/>
  <c r="T264" i="62" s="1"/>
  <c r="E264" i="62"/>
  <c r="F264" i="62"/>
  <c r="G264" i="62" s="1"/>
  <c r="I264" i="62"/>
  <c r="AD264" i="62" s="1"/>
  <c r="E265" i="62"/>
  <c r="F265" i="62"/>
  <c r="G265" i="62" s="1"/>
  <c r="I265" i="62"/>
  <c r="J265" i="62" s="1"/>
  <c r="E266" i="62"/>
  <c r="F266" i="62"/>
  <c r="G266" i="62" s="1"/>
  <c r="I266" i="62"/>
  <c r="J266" i="62" s="1"/>
  <c r="E267" i="62"/>
  <c r="F267" i="62"/>
  <c r="G267" i="62" s="1"/>
  <c r="I267" i="62"/>
  <c r="P267" i="62" s="1"/>
  <c r="N293" i="62"/>
  <c r="R293" i="62" s="1"/>
  <c r="N294" i="62"/>
  <c r="N295" i="62"/>
  <c r="R295" i="62" s="1"/>
  <c r="N296" i="62"/>
  <c r="R296" i="62" s="1"/>
  <c r="N297" i="62"/>
  <c r="R297" i="62" s="1"/>
  <c r="N298" i="62"/>
  <c r="R298" i="62" s="1"/>
  <c r="N299" i="62"/>
  <c r="R299" i="62" s="1"/>
  <c r="N300" i="62"/>
  <c r="R300" i="62" s="1"/>
  <c r="N301" i="62"/>
  <c r="R301" i="62" s="1"/>
  <c r="N302" i="62"/>
  <c r="N303" i="62"/>
  <c r="R303" i="62" s="1"/>
  <c r="N304" i="62"/>
  <c r="R304" i="62" s="1"/>
  <c r="N305" i="62"/>
  <c r="R305" i="62" s="1"/>
  <c r="N306" i="62"/>
  <c r="R306" i="62" s="1"/>
  <c r="N307" i="62"/>
  <c r="R307" i="62" s="1"/>
  <c r="N308" i="62"/>
  <c r="R308" i="62" s="1"/>
  <c r="N309" i="62"/>
  <c r="R309" i="62" s="1"/>
  <c r="N310" i="62"/>
  <c r="N311" i="62"/>
  <c r="R311" i="62" s="1"/>
  <c r="N312" i="62"/>
  <c r="R312" i="62" s="1"/>
  <c r="N313" i="62"/>
  <c r="R313" i="62" s="1"/>
  <c r="N314" i="62"/>
  <c r="R314" i="62" s="1"/>
  <c r="N315" i="62"/>
  <c r="R315" i="62" s="1"/>
  <c r="N316" i="62"/>
  <c r="R316" i="62" s="1"/>
  <c r="N292" i="62"/>
  <c r="R292" i="62" s="1"/>
  <c r="E292" i="62"/>
  <c r="F292" i="62"/>
  <c r="G292" i="62" s="1"/>
  <c r="I292" i="62"/>
  <c r="P292" i="62" s="1"/>
  <c r="E293" i="62"/>
  <c r="F293" i="62"/>
  <c r="G293" i="62" s="1"/>
  <c r="I293" i="62"/>
  <c r="H293" i="62" s="1"/>
  <c r="AF293" i="62" s="1"/>
  <c r="E294" i="62"/>
  <c r="F294" i="62"/>
  <c r="G294" i="62" s="1"/>
  <c r="I294" i="62"/>
  <c r="L294" i="62" s="1"/>
  <c r="E295" i="62"/>
  <c r="F295" i="62"/>
  <c r="G295" i="62" s="1"/>
  <c r="I295" i="62"/>
  <c r="X295" i="62" s="1"/>
  <c r="N321" i="62"/>
  <c r="T321" i="62" s="1"/>
  <c r="N322" i="62"/>
  <c r="R322" i="62" s="1"/>
  <c r="N323" i="62"/>
  <c r="T323" i="62" s="1"/>
  <c r="N324" i="62"/>
  <c r="R324" i="62" s="1"/>
  <c r="N325" i="62"/>
  <c r="T325" i="62" s="1"/>
  <c r="N326" i="62"/>
  <c r="R326" i="62" s="1"/>
  <c r="N327" i="62"/>
  <c r="T327" i="62" s="1"/>
  <c r="N328" i="62"/>
  <c r="N329" i="62"/>
  <c r="T329" i="62" s="1"/>
  <c r="N330" i="62"/>
  <c r="R330" i="62" s="1"/>
  <c r="N331" i="62"/>
  <c r="T331" i="62" s="1"/>
  <c r="N332" i="62"/>
  <c r="R332" i="62" s="1"/>
  <c r="N333" i="62"/>
  <c r="T333" i="62" s="1"/>
  <c r="N334" i="62"/>
  <c r="R334" i="62" s="1"/>
  <c r="N335" i="62"/>
  <c r="T335" i="62" s="1"/>
  <c r="N336" i="62"/>
  <c r="N337" i="62"/>
  <c r="T337" i="62" s="1"/>
  <c r="N338" i="62"/>
  <c r="R338" i="62" s="1"/>
  <c r="N339" i="62"/>
  <c r="T339" i="62" s="1"/>
  <c r="N340" i="62"/>
  <c r="R340" i="62" s="1"/>
  <c r="N341" i="62"/>
  <c r="T341" i="62" s="1"/>
  <c r="N342" i="62"/>
  <c r="R342" i="62" s="1"/>
  <c r="N343" i="62"/>
  <c r="T343" i="62" s="1"/>
  <c r="N344" i="62"/>
  <c r="N320" i="62"/>
  <c r="T320" i="62" s="1"/>
  <c r="E320" i="62"/>
  <c r="F320" i="62"/>
  <c r="G320" i="62" s="1"/>
  <c r="I320" i="62"/>
  <c r="AD320" i="62" s="1"/>
  <c r="E321" i="62"/>
  <c r="F321" i="62"/>
  <c r="G321" i="62" s="1"/>
  <c r="I321" i="62"/>
  <c r="J321" i="62" s="1"/>
  <c r="E322" i="62"/>
  <c r="F322" i="62"/>
  <c r="G322" i="62" s="1"/>
  <c r="I322" i="62"/>
  <c r="E323" i="62"/>
  <c r="F323" i="62"/>
  <c r="G323" i="62" s="1"/>
  <c r="I323" i="62"/>
  <c r="AD323" i="62" s="1"/>
  <c r="E348" i="62"/>
  <c r="F348" i="62"/>
  <c r="G348" i="62" s="1"/>
  <c r="I348" i="62"/>
  <c r="H348" i="62" s="1"/>
  <c r="E349" i="62"/>
  <c r="F349" i="62"/>
  <c r="G349" i="62" s="1"/>
  <c r="I349" i="62"/>
  <c r="L349" i="62" s="1"/>
  <c r="E350" i="62"/>
  <c r="F350" i="62"/>
  <c r="G350" i="62" s="1"/>
  <c r="I350" i="62"/>
  <c r="L350" i="62" s="1"/>
  <c r="E351" i="62"/>
  <c r="F351" i="62"/>
  <c r="G351" i="62" s="1"/>
  <c r="I351" i="62"/>
  <c r="P351" i="62" s="1"/>
  <c r="E376" i="62"/>
  <c r="F376" i="62"/>
  <c r="G376" i="62" s="1"/>
  <c r="I376" i="62"/>
  <c r="AC376" i="62" s="1"/>
  <c r="E377" i="62"/>
  <c r="F377" i="62"/>
  <c r="G377" i="62" s="1"/>
  <c r="I377" i="62"/>
  <c r="J377" i="62" s="1"/>
  <c r="N377" i="62" s="1"/>
  <c r="R377" i="62" s="1"/>
  <c r="E378" i="62"/>
  <c r="F378" i="62"/>
  <c r="G378" i="62" s="1"/>
  <c r="I378" i="62"/>
  <c r="X378" i="62" s="1"/>
  <c r="E379" i="62"/>
  <c r="F379" i="62"/>
  <c r="G379" i="62" s="1"/>
  <c r="I379" i="62"/>
  <c r="AB379" i="62" s="1"/>
  <c r="N405" i="62"/>
  <c r="R405" i="62" s="1"/>
  <c r="N406" i="62"/>
  <c r="R406" i="62" s="1"/>
  <c r="N407" i="62"/>
  <c r="R407" i="62" s="1"/>
  <c r="N408" i="62"/>
  <c r="R408" i="62" s="1"/>
  <c r="N409" i="62"/>
  <c r="R409" i="62" s="1"/>
  <c r="N410" i="62"/>
  <c r="R410" i="62" s="1"/>
  <c r="N411" i="62"/>
  <c r="R411" i="62" s="1"/>
  <c r="N412" i="62"/>
  <c r="R412" i="62" s="1"/>
  <c r="N413" i="62"/>
  <c r="R413" i="62" s="1"/>
  <c r="N414" i="62"/>
  <c r="R414" i="62" s="1"/>
  <c r="N415" i="62"/>
  <c r="R415" i="62" s="1"/>
  <c r="N416" i="62"/>
  <c r="R416" i="62" s="1"/>
  <c r="N417" i="62"/>
  <c r="R417" i="62" s="1"/>
  <c r="N418" i="62"/>
  <c r="R418" i="62" s="1"/>
  <c r="N419" i="62"/>
  <c r="R419" i="62" s="1"/>
  <c r="N420" i="62"/>
  <c r="R420" i="62" s="1"/>
  <c r="N421" i="62"/>
  <c r="R421" i="62" s="1"/>
  <c r="N422" i="62"/>
  <c r="R422" i="62" s="1"/>
  <c r="N423" i="62"/>
  <c r="R423" i="62" s="1"/>
  <c r="N424" i="62"/>
  <c r="R424" i="62" s="1"/>
  <c r="N425" i="62"/>
  <c r="R425" i="62" s="1"/>
  <c r="N426" i="62"/>
  <c r="R426" i="62" s="1"/>
  <c r="N427" i="62"/>
  <c r="R427" i="62" s="1"/>
  <c r="N428" i="62"/>
  <c r="R428" i="62" s="1"/>
  <c r="N404" i="62"/>
  <c r="T404" i="62" s="1"/>
  <c r="E404" i="62"/>
  <c r="F404" i="62"/>
  <c r="G404" i="62" s="1"/>
  <c r="I404" i="62"/>
  <c r="H404" i="62" s="1"/>
  <c r="E405" i="62"/>
  <c r="F405" i="62"/>
  <c r="G405" i="62" s="1"/>
  <c r="I405" i="62"/>
  <c r="V405" i="62" s="1"/>
  <c r="E406" i="62"/>
  <c r="F406" i="62"/>
  <c r="G406" i="62" s="1"/>
  <c r="I406" i="62"/>
  <c r="X406" i="62" s="1"/>
  <c r="E407" i="62"/>
  <c r="F407" i="62"/>
  <c r="G407" i="62" s="1"/>
  <c r="I407" i="62"/>
  <c r="AC407" i="62" s="1"/>
  <c r="N462" i="62"/>
  <c r="R462" i="62" s="1"/>
  <c r="N463" i="62"/>
  <c r="N464" i="62"/>
  <c r="T464" i="62" s="1"/>
  <c r="N465" i="62"/>
  <c r="R465" i="62" s="1"/>
  <c r="N466" i="62"/>
  <c r="R466" i="62" s="1"/>
  <c r="N467" i="62"/>
  <c r="R467" i="62" s="1"/>
  <c r="N468" i="62"/>
  <c r="R468" i="62" s="1"/>
  <c r="N469" i="62"/>
  <c r="R469" i="62" s="1"/>
  <c r="N470" i="62"/>
  <c r="T470" i="62" s="1"/>
  <c r="N471" i="62"/>
  <c r="R471" i="62" s="1"/>
  <c r="N472" i="62"/>
  <c r="T472" i="62" s="1"/>
  <c r="N473" i="62"/>
  <c r="R473" i="62" s="1"/>
  <c r="N474" i="62"/>
  <c r="T474" i="62" s="1"/>
  <c r="N475" i="62"/>
  <c r="R475" i="62" s="1"/>
  <c r="N476" i="62"/>
  <c r="T476" i="62" s="1"/>
  <c r="N477" i="62"/>
  <c r="R477" i="62" s="1"/>
  <c r="N478" i="62"/>
  <c r="T478" i="62" s="1"/>
  <c r="N479" i="62"/>
  <c r="N480" i="62"/>
  <c r="R480" i="62" s="1"/>
  <c r="N481" i="62"/>
  <c r="R481" i="62" s="1"/>
  <c r="N482" i="62"/>
  <c r="R482" i="62" s="1"/>
  <c r="N483" i="62"/>
  <c r="R483" i="62" s="1"/>
  <c r="N484" i="62"/>
  <c r="R484" i="62" s="1"/>
  <c r="N485" i="62"/>
  <c r="R485" i="62" s="1"/>
  <c r="N461" i="62"/>
  <c r="T461" i="62" s="1"/>
  <c r="N490" i="62"/>
  <c r="R490" i="62" s="1"/>
  <c r="N491" i="62"/>
  <c r="R491" i="62" s="1"/>
  <c r="N492" i="62"/>
  <c r="R492" i="62" s="1"/>
  <c r="N493" i="62"/>
  <c r="R493" i="62" s="1"/>
  <c r="N494" i="62"/>
  <c r="R494" i="62" s="1"/>
  <c r="N495" i="62"/>
  <c r="R495" i="62" s="1"/>
  <c r="N496" i="62"/>
  <c r="R496" i="62" s="1"/>
  <c r="N497" i="62"/>
  <c r="R497" i="62" s="1"/>
  <c r="N498" i="62"/>
  <c r="R498" i="62" s="1"/>
  <c r="N499" i="62"/>
  <c r="R499" i="62" s="1"/>
  <c r="N500" i="62"/>
  <c r="R500" i="62" s="1"/>
  <c r="N501" i="62"/>
  <c r="R501" i="62" s="1"/>
  <c r="N502" i="62"/>
  <c r="R502" i="62" s="1"/>
  <c r="N503" i="62"/>
  <c r="R503" i="62" s="1"/>
  <c r="N504" i="62"/>
  <c r="R504" i="62" s="1"/>
  <c r="N505" i="62"/>
  <c r="N506" i="62"/>
  <c r="R506" i="62" s="1"/>
  <c r="N507" i="62"/>
  <c r="R507" i="62" s="1"/>
  <c r="N508" i="62"/>
  <c r="R508" i="62" s="1"/>
  <c r="N509" i="62"/>
  <c r="R509" i="62" s="1"/>
  <c r="N510" i="62"/>
  <c r="R510" i="62" s="1"/>
  <c r="N511" i="62"/>
  <c r="R511" i="62" s="1"/>
  <c r="N512" i="62"/>
  <c r="R512" i="62" s="1"/>
  <c r="N513" i="62"/>
  <c r="R513" i="62" s="1"/>
  <c r="N489" i="62"/>
  <c r="T489" i="62" s="1"/>
  <c r="N518" i="62"/>
  <c r="R518" i="62" s="1"/>
  <c r="N519" i="62"/>
  <c r="R519" i="62" s="1"/>
  <c r="N520" i="62"/>
  <c r="R520" i="62" s="1"/>
  <c r="N521" i="62"/>
  <c r="R521" i="62" s="1"/>
  <c r="N522" i="62"/>
  <c r="R522" i="62" s="1"/>
  <c r="N523" i="62"/>
  <c r="R523" i="62" s="1"/>
  <c r="N524" i="62"/>
  <c r="R524" i="62" s="1"/>
  <c r="N525" i="62"/>
  <c r="R525" i="62" s="1"/>
  <c r="N526" i="62"/>
  <c r="R526" i="62" s="1"/>
  <c r="N527" i="62"/>
  <c r="R527" i="62" s="1"/>
  <c r="N528" i="62"/>
  <c r="R528" i="62" s="1"/>
  <c r="N529" i="62"/>
  <c r="R529" i="62" s="1"/>
  <c r="N530" i="62"/>
  <c r="R530" i="62" s="1"/>
  <c r="N531" i="62"/>
  <c r="R531" i="62" s="1"/>
  <c r="N532" i="62"/>
  <c r="R532" i="62" s="1"/>
  <c r="N533" i="62"/>
  <c r="N534" i="62"/>
  <c r="R534" i="62" s="1"/>
  <c r="N535" i="62"/>
  <c r="R535" i="62" s="1"/>
  <c r="N536" i="62"/>
  <c r="R536" i="62" s="1"/>
  <c r="N537" i="62"/>
  <c r="R537" i="62" s="1"/>
  <c r="N538" i="62"/>
  <c r="R538" i="62" s="1"/>
  <c r="N539" i="62"/>
  <c r="R539" i="62" s="1"/>
  <c r="N540" i="62"/>
  <c r="R540" i="62" s="1"/>
  <c r="N541" i="62"/>
  <c r="R541" i="62" s="1"/>
  <c r="N517" i="62"/>
  <c r="T517" i="62" s="1"/>
  <c r="N546" i="62"/>
  <c r="R546" i="62" s="1"/>
  <c r="N547" i="62"/>
  <c r="R547" i="62" s="1"/>
  <c r="N548" i="62"/>
  <c r="T548" i="62" s="1"/>
  <c r="N549" i="62"/>
  <c r="R549" i="62" s="1"/>
  <c r="N550" i="62"/>
  <c r="R550" i="62" s="1"/>
  <c r="N551" i="62"/>
  <c r="R551" i="62" s="1"/>
  <c r="N552" i="62"/>
  <c r="T552" i="62" s="1"/>
  <c r="N553" i="62"/>
  <c r="R553" i="62" s="1"/>
  <c r="N554" i="62"/>
  <c r="R554" i="62" s="1"/>
  <c r="N555" i="62"/>
  <c r="R555" i="62" s="1"/>
  <c r="N556" i="62"/>
  <c r="R556" i="62" s="1"/>
  <c r="N557" i="62"/>
  <c r="R557" i="62" s="1"/>
  <c r="N558" i="62"/>
  <c r="R558" i="62" s="1"/>
  <c r="N559" i="62"/>
  <c r="R559" i="62" s="1"/>
  <c r="N560" i="62"/>
  <c r="R560" i="62" s="1"/>
  <c r="N561" i="62"/>
  <c r="R561" i="62" s="1"/>
  <c r="N562" i="62"/>
  <c r="R562" i="62" s="1"/>
  <c r="N563" i="62"/>
  <c r="R563" i="62" s="1"/>
  <c r="N564" i="62"/>
  <c r="R564" i="62" s="1"/>
  <c r="N565" i="62"/>
  <c r="R565" i="62" s="1"/>
  <c r="N566" i="62"/>
  <c r="R566" i="62" s="1"/>
  <c r="N567" i="62"/>
  <c r="R567" i="62" s="1"/>
  <c r="N568" i="62"/>
  <c r="R568" i="62" s="1"/>
  <c r="N569" i="62"/>
  <c r="R569" i="62" s="1"/>
  <c r="N545" i="62"/>
  <c r="N574" i="62"/>
  <c r="R574" i="62" s="1"/>
  <c r="N575" i="62"/>
  <c r="R575" i="62" s="1"/>
  <c r="N576" i="62"/>
  <c r="R576" i="62" s="1"/>
  <c r="N577" i="62"/>
  <c r="N578" i="62"/>
  <c r="R578" i="62" s="1"/>
  <c r="N579" i="62"/>
  <c r="T579" i="62" s="1"/>
  <c r="N580" i="62"/>
  <c r="R580" i="62" s="1"/>
  <c r="N581" i="62"/>
  <c r="R581" i="62" s="1"/>
  <c r="N582" i="62"/>
  <c r="R582" i="62" s="1"/>
  <c r="N583" i="62"/>
  <c r="T583" i="62" s="1"/>
  <c r="N584" i="62"/>
  <c r="R584" i="62" s="1"/>
  <c r="N585" i="62"/>
  <c r="N586" i="62"/>
  <c r="R586" i="62" s="1"/>
  <c r="N587" i="62"/>
  <c r="T587" i="62" s="1"/>
  <c r="N588" i="62"/>
  <c r="R588" i="62" s="1"/>
  <c r="N589" i="62"/>
  <c r="R589" i="62" s="1"/>
  <c r="N590" i="62"/>
  <c r="R590" i="62" s="1"/>
  <c r="N591" i="62"/>
  <c r="T591" i="62" s="1"/>
  <c r="N592" i="62"/>
  <c r="R592" i="62" s="1"/>
  <c r="N593" i="62"/>
  <c r="N594" i="62"/>
  <c r="R594" i="62" s="1"/>
  <c r="N595" i="62"/>
  <c r="T595" i="62" s="1"/>
  <c r="N596" i="62"/>
  <c r="R596" i="62" s="1"/>
  <c r="N597" i="62"/>
  <c r="R597" i="62" s="1"/>
  <c r="N573" i="62"/>
  <c r="R573" i="62" s="1"/>
  <c r="N602" i="62"/>
  <c r="R602" i="62" s="1"/>
  <c r="N603" i="62"/>
  <c r="R603" i="62" s="1"/>
  <c r="N604" i="62"/>
  <c r="R604" i="62" s="1"/>
  <c r="N605" i="62"/>
  <c r="R605" i="62" s="1"/>
  <c r="N606" i="62"/>
  <c r="R606" i="62" s="1"/>
  <c r="N607" i="62"/>
  <c r="R607" i="62" s="1"/>
  <c r="N608" i="62"/>
  <c r="R608" i="62" s="1"/>
  <c r="N609" i="62"/>
  <c r="R609" i="62" s="1"/>
  <c r="N610" i="62"/>
  <c r="R610" i="62" s="1"/>
  <c r="N611" i="62"/>
  <c r="R611" i="62" s="1"/>
  <c r="N612" i="62"/>
  <c r="R612" i="62" s="1"/>
  <c r="N613" i="62"/>
  <c r="N614" i="62"/>
  <c r="R614" i="62" s="1"/>
  <c r="N615" i="62"/>
  <c r="R615" i="62" s="1"/>
  <c r="N616" i="62"/>
  <c r="R616" i="62" s="1"/>
  <c r="N617" i="62"/>
  <c r="R617" i="62" s="1"/>
  <c r="N618" i="62"/>
  <c r="R618" i="62" s="1"/>
  <c r="N619" i="62"/>
  <c r="R619" i="62" s="1"/>
  <c r="N620" i="62"/>
  <c r="R620" i="62" s="1"/>
  <c r="N621" i="62"/>
  <c r="R621" i="62" s="1"/>
  <c r="N622" i="62"/>
  <c r="R622" i="62" s="1"/>
  <c r="N623" i="62"/>
  <c r="R623" i="62" s="1"/>
  <c r="N624" i="62"/>
  <c r="R624" i="62" s="1"/>
  <c r="N601" i="62"/>
  <c r="N629" i="62"/>
  <c r="T629" i="62" s="1"/>
  <c r="N630" i="62"/>
  <c r="R630" i="62" s="1"/>
  <c r="N631" i="62"/>
  <c r="T631" i="62" s="1"/>
  <c r="N632" i="62"/>
  <c r="R632" i="62" s="1"/>
  <c r="N633" i="62"/>
  <c r="R633" i="62" s="1"/>
  <c r="N634" i="62"/>
  <c r="R634" i="62" s="1"/>
  <c r="N635" i="62"/>
  <c r="T635" i="62" s="1"/>
  <c r="N636" i="62"/>
  <c r="T636" i="62" s="1"/>
  <c r="N637" i="62"/>
  <c r="R637" i="62" s="1"/>
  <c r="N638" i="62"/>
  <c r="R638" i="62" s="1"/>
  <c r="N639" i="62"/>
  <c r="R639" i="62" s="1"/>
  <c r="N640" i="62"/>
  <c r="R640" i="62" s="1"/>
  <c r="N641" i="62"/>
  <c r="R641" i="62" s="1"/>
  <c r="N642" i="62"/>
  <c r="R642" i="62" s="1"/>
  <c r="N643" i="62"/>
  <c r="T643" i="62" s="1"/>
  <c r="N644" i="62"/>
  <c r="R644" i="62" s="1"/>
  <c r="N645" i="62"/>
  <c r="R645" i="62" s="1"/>
  <c r="N646" i="62"/>
  <c r="R646" i="62" s="1"/>
  <c r="N647" i="62"/>
  <c r="R647" i="62" s="1"/>
  <c r="N648" i="62"/>
  <c r="R648" i="62" s="1"/>
  <c r="N649" i="62"/>
  <c r="R649" i="62" s="1"/>
  <c r="N650" i="62"/>
  <c r="T650" i="62" s="1"/>
  <c r="N651" i="62"/>
  <c r="T651" i="62" s="1"/>
  <c r="N652" i="62"/>
  <c r="T652" i="62" s="1"/>
  <c r="N628" i="62"/>
  <c r="R628" i="62" s="1"/>
  <c r="N657" i="62"/>
  <c r="R657" i="62" s="1"/>
  <c r="N658" i="62"/>
  <c r="R658" i="62" s="1"/>
  <c r="N659" i="62"/>
  <c r="R659" i="62" s="1"/>
  <c r="N660" i="62"/>
  <c r="R660" i="62" s="1"/>
  <c r="N661" i="62"/>
  <c r="R661" i="62" s="1"/>
  <c r="N662" i="62"/>
  <c r="R662" i="62" s="1"/>
  <c r="N663" i="62"/>
  <c r="R663" i="62" s="1"/>
  <c r="N664" i="62"/>
  <c r="R664" i="62" s="1"/>
  <c r="N665" i="62"/>
  <c r="R665" i="62" s="1"/>
  <c r="N666" i="62"/>
  <c r="R666" i="62" s="1"/>
  <c r="N667" i="62"/>
  <c r="R667" i="62" s="1"/>
  <c r="N668" i="62"/>
  <c r="R668" i="62" s="1"/>
  <c r="N669" i="62"/>
  <c r="R669" i="62" s="1"/>
  <c r="N670" i="62"/>
  <c r="R670" i="62" s="1"/>
  <c r="N671" i="62"/>
  <c r="R671" i="62" s="1"/>
  <c r="N672" i="62"/>
  <c r="R672" i="62" s="1"/>
  <c r="N673" i="62"/>
  <c r="R673" i="62" s="1"/>
  <c r="N674" i="62"/>
  <c r="R674" i="62" s="1"/>
  <c r="N675" i="62"/>
  <c r="R675" i="62" s="1"/>
  <c r="N676" i="62"/>
  <c r="R676" i="62" s="1"/>
  <c r="N677" i="62"/>
  <c r="R677" i="62" s="1"/>
  <c r="N678" i="62"/>
  <c r="R678" i="62" s="1"/>
  <c r="N679" i="62"/>
  <c r="R679" i="62" s="1"/>
  <c r="N680" i="62"/>
  <c r="R680" i="62" s="1"/>
  <c r="N656" i="62"/>
  <c r="T656" i="62" s="1"/>
  <c r="N685" i="62"/>
  <c r="R685" i="62" s="1"/>
  <c r="N686" i="62"/>
  <c r="R686" i="62" s="1"/>
  <c r="N687" i="62"/>
  <c r="R687" i="62" s="1"/>
  <c r="N688" i="62"/>
  <c r="R688" i="62" s="1"/>
  <c r="N689" i="62"/>
  <c r="R689" i="62" s="1"/>
  <c r="N690" i="62"/>
  <c r="R690" i="62" s="1"/>
  <c r="N691" i="62"/>
  <c r="R691" i="62" s="1"/>
  <c r="N692" i="62"/>
  <c r="R692" i="62" s="1"/>
  <c r="N693" i="62"/>
  <c r="R693" i="62" s="1"/>
  <c r="N694" i="62"/>
  <c r="R694" i="62" s="1"/>
  <c r="N695" i="62"/>
  <c r="R695" i="62" s="1"/>
  <c r="N696" i="62"/>
  <c r="R696" i="62" s="1"/>
  <c r="N697" i="62"/>
  <c r="R697" i="62" s="1"/>
  <c r="N698" i="62"/>
  <c r="R698" i="62" s="1"/>
  <c r="N699" i="62"/>
  <c r="R699" i="62" s="1"/>
  <c r="N700" i="62"/>
  <c r="R700" i="62" s="1"/>
  <c r="N701" i="62"/>
  <c r="R701" i="62" s="1"/>
  <c r="N702" i="62"/>
  <c r="R702" i="62" s="1"/>
  <c r="N703" i="62"/>
  <c r="R703" i="62" s="1"/>
  <c r="N704" i="62"/>
  <c r="R704" i="62" s="1"/>
  <c r="N705" i="62"/>
  <c r="R705" i="62" s="1"/>
  <c r="N706" i="62"/>
  <c r="R706" i="62" s="1"/>
  <c r="N707" i="62"/>
  <c r="R707" i="62" s="1"/>
  <c r="N708" i="62"/>
  <c r="R708" i="62" s="1"/>
  <c r="N684" i="62"/>
  <c r="T684" i="62" s="1"/>
  <c r="N713" i="62"/>
  <c r="R713" i="62" s="1"/>
  <c r="N714" i="62"/>
  <c r="R714" i="62" s="1"/>
  <c r="N715" i="62"/>
  <c r="R715" i="62" s="1"/>
  <c r="N716" i="62"/>
  <c r="R716" i="62" s="1"/>
  <c r="N717" i="62"/>
  <c r="R717" i="62" s="1"/>
  <c r="N718" i="62"/>
  <c r="R718" i="62" s="1"/>
  <c r="N719" i="62"/>
  <c r="R719" i="62" s="1"/>
  <c r="N720" i="62"/>
  <c r="R720" i="62" s="1"/>
  <c r="N721" i="62"/>
  <c r="R721" i="62" s="1"/>
  <c r="N722" i="62"/>
  <c r="R722" i="62" s="1"/>
  <c r="N723" i="62"/>
  <c r="R723" i="62" s="1"/>
  <c r="N724" i="62"/>
  <c r="R724" i="62" s="1"/>
  <c r="N725" i="62"/>
  <c r="R725" i="62" s="1"/>
  <c r="N726" i="62"/>
  <c r="R726" i="62" s="1"/>
  <c r="N727" i="62"/>
  <c r="R727" i="62" s="1"/>
  <c r="N728" i="62"/>
  <c r="R728" i="62" s="1"/>
  <c r="N729" i="62"/>
  <c r="R729" i="62" s="1"/>
  <c r="N730" i="62"/>
  <c r="R730" i="62" s="1"/>
  <c r="N731" i="62"/>
  <c r="R731" i="62" s="1"/>
  <c r="N732" i="62"/>
  <c r="R732" i="62" s="1"/>
  <c r="N733" i="62"/>
  <c r="R733" i="62" s="1"/>
  <c r="N734" i="62"/>
  <c r="R734" i="62" s="1"/>
  <c r="N735" i="62"/>
  <c r="R735" i="62" s="1"/>
  <c r="N736" i="62"/>
  <c r="R736" i="62" s="1"/>
  <c r="N712" i="62"/>
  <c r="R712" i="62" s="1"/>
  <c r="N769" i="62"/>
  <c r="R769" i="62" s="1"/>
  <c r="N770" i="62"/>
  <c r="R770" i="62" s="1"/>
  <c r="N771" i="62"/>
  <c r="R771" i="62" s="1"/>
  <c r="N772" i="62"/>
  <c r="R772" i="62" s="1"/>
  <c r="N773" i="62"/>
  <c r="R773" i="62" s="1"/>
  <c r="N774" i="62"/>
  <c r="R774" i="62" s="1"/>
  <c r="N775" i="62"/>
  <c r="R775" i="62" s="1"/>
  <c r="N776" i="62"/>
  <c r="R776" i="62" s="1"/>
  <c r="N777" i="62"/>
  <c r="R777" i="62" s="1"/>
  <c r="N778" i="62"/>
  <c r="R778" i="62" s="1"/>
  <c r="N779" i="62"/>
  <c r="R779" i="62" s="1"/>
  <c r="N780" i="62"/>
  <c r="R780" i="62" s="1"/>
  <c r="N781" i="62"/>
  <c r="R781" i="62" s="1"/>
  <c r="N782" i="62"/>
  <c r="R782" i="62" s="1"/>
  <c r="N783" i="62"/>
  <c r="R783" i="62" s="1"/>
  <c r="N784" i="62"/>
  <c r="R784" i="62" s="1"/>
  <c r="N785" i="62"/>
  <c r="R785" i="62" s="1"/>
  <c r="N786" i="62"/>
  <c r="R786" i="62" s="1"/>
  <c r="N787" i="62"/>
  <c r="R787" i="62" s="1"/>
  <c r="N788" i="62"/>
  <c r="R788" i="62" s="1"/>
  <c r="N789" i="62"/>
  <c r="R789" i="62" s="1"/>
  <c r="N790" i="62"/>
  <c r="R790" i="62" s="1"/>
  <c r="N791" i="62"/>
  <c r="R791" i="62" s="1"/>
  <c r="N792" i="62"/>
  <c r="R792" i="62" s="1"/>
  <c r="N741" i="62"/>
  <c r="R741" i="62" s="1"/>
  <c r="N742" i="62"/>
  <c r="R742" i="62" s="1"/>
  <c r="N743" i="62"/>
  <c r="R743" i="62" s="1"/>
  <c r="N744" i="62"/>
  <c r="R744" i="62" s="1"/>
  <c r="N745" i="62"/>
  <c r="R745" i="62" s="1"/>
  <c r="N746" i="62"/>
  <c r="R746" i="62" s="1"/>
  <c r="N747" i="62"/>
  <c r="R747" i="62" s="1"/>
  <c r="N748" i="62"/>
  <c r="R748" i="62" s="1"/>
  <c r="N749" i="62"/>
  <c r="R749" i="62" s="1"/>
  <c r="N750" i="62"/>
  <c r="R750" i="62" s="1"/>
  <c r="N751" i="62"/>
  <c r="R751" i="62" s="1"/>
  <c r="N752" i="62"/>
  <c r="R752" i="62" s="1"/>
  <c r="N753" i="62"/>
  <c r="R753" i="62" s="1"/>
  <c r="N754" i="62"/>
  <c r="R754" i="62" s="1"/>
  <c r="N755" i="62"/>
  <c r="R755" i="62" s="1"/>
  <c r="N756" i="62"/>
  <c r="R756" i="62" s="1"/>
  <c r="N757" i="62"/>
  <c r="R757" i="62" s="1"/>
  <c r="N758" i="62"/>
  <c r="R758" i="62" s="1"/>
  <c r="N759" i="62"/>
  <c r="R759" i="62" s="1"/>
  <c r="N760" i="62"/>
  <c r="R760" i="62" s="1"/>
  <c r="N761" i="62"/>
  <c r="R761" i="62" s="1"/>
  <c r="N762" i="62"/>
  <c r="R762" i="62" s="1"/>
  <c r="N763" i="62"/>
  <c r="R763" i="62" s="1"/>
  <c r="N764" i="62"/>
  <c r="R764" i="62" s="1"/>
  <c r="N740" i="62"/>
  <c r="T740" i="62" s="1"/>
  <c r="N768" i="62"/>
  <c r="R768" i="62" s="1"/>
  <c r="B13" i="62"/>
  <c r="C13" i="62"/>
  <c r="E13" i="62"/>
  <c r="F13" i="62"/>
  <c r="G13" i="62" s="1"/>
  <c r="I13" i="62"/>
  <c r="B14" i="62"/>
  <c r="C14" i="62"/>
  <c r="E14" i="62"/>
  <c r="F14" i="62"/>
  <c r="G14" i="62" s="1"/>
  <c r="I14" i="62"/>
  <c r="P14" i="62" s="1"/>
  <c r="B15" i="62"/>
  <c r="C15" i="62"/>
  <c r="E15" i="62"/>
  <c r="F15" i="62"/>
  <c r="G15" i="62" s="1"/>
  <c r="I15" i="62"/>
  <c r="B16" i="62"/>
  <c r="C16" i="62"/>
  <c r="E16" i="62"/>
  <c r="F16" i="62"/>
  <c r="G16" i="62" s="1"/>
  <c r="I16" i="62"/>
  <c r="B17" i="62"/>
  <c r="C17" i="62"/>
  <c r="E17" i="62"/>
  <c r="F17" i="62"/>
  <c r="G17" i="62" s="1"/>
  <c r="I17" i="62"/>
  <c r="B18" i="62"/>
  <c r="C18" i="62"/>
  <c r="E18" i="62"/>
  <c r="F18" i="62"/>
  <c r="G18" i="62" s="1"/>
  <c r="I18" i="62"/>
  <c r="B19" i="62"/>
  <c r="C19" i="62"/>
  <c r="E19" i="62"/>
  <c r="F19" i="62"/>
  <c r="G19" i="62" s="1"/>
  <c r="I19" i="62"/>
  <c r="B20" i="62"/>
  <c r="C20" i="62"/>
  <c r="E20" i="62"/>
  <c r="F20" i="62"/>
  <c r="G20" i="62" s="1"/>
  <c r="I20" i="62"/>
  <c r="D75" i="61"/>
  <c r="E75" i="61" s="1"/>
  <c r="F75" i="61"/>
  <c r="G75" i="61" s="1"/>
  <c r="H75" i="61"/>
  <c r="I75" i="61"/>
  <c r="Z75" i="61" s="1"/>
  <c r="M75" i="61"/>
  <c r="T75" i="61" s="1"/>
  <c r="AD75" i="61"/>
  <c r="D76" i="61"/>
  <c r="E76" i="61" s="1"/>
  <c r="F76" i="61"/>
  <c r="G76" i="61" s="1"/>
  <c r="H76" i="61"/>
  <c r="I76" i="61"/>
  <c r="AC76" i="61" s="1"/>
  <c r="M76" i="61"/>
  <c r="AD76" i="61"/>
  <c r="D77" i="61"/>
  <c r="E77" i="61" s="1"/>
  <c r="F77" i="61"/>
  <c r="G77" i="61" s="1"/>
  <c r="H77" i="61"/>
  <c r="I77" i="61"/>
  <c r="M77" i="61"/>
  <c r="T77" i="61" s="1"/>
  <c r="AD77" i="61"/>
  <c r="D78" i="61"/>
  <c r="E78" i="61" s="1"/>
  <c r="F78" i="61"/>
  <c r="G78" i="61" s="1"/>
  <c r="H78" i="61"/>
  <c r="I78" i="61"/>
  <c r="J78" i="61" s="1"/>
  <c r="M78" i="61"/>
  <c r="R78" i="61" s="1"/>
  <c r="AD78" i="61"/>
  <c r="D60" i="61"/>
  <c r="E60" i="61" s="1"/>
  <c r="F60" i="61"/>
  <c r="G60" i="61" s="1"/>
  <c r="H60" i="61"/>
  <c r="I60" i="61"/>
  <c r="O60" i="61" s="1"/>
  <c r="M60" i="61"/>
  <c r="R60" i="61" s="1"/>
  <c r="AD60" i="61"/>
  <c r="D61" i="61"/>
  <c r="E61" i="61" s="1"/>
  <c r="F61" i="61"/>
  <c r="G61" i="61" s="1"/>
  <c r="H61" i="61"/>
  <c r="I61" i="61"/>
  <c r="M61" i="61"/>
  <c r="R61" i="61" s="1"/>
  <c r="AD61" i="61"/>
  <c r="D62" i="61"/>
  <c r="E62" i="61" s="1"/>
  <c r="F62" i="61"/>
  <c r="G62" i="61" s="1"/>
  <c r="H62" i="61"/>
  <c r="I62" i="61"/>
  <c r="M62" i="61"/>
  <c r="R62" i="61" s="1"/>
  <c r="AD62" i="61"/>
  <c r="D63" i="61"/>
  <c r="E63" i="61" s="1"/>
  <c r="F63" i="61"/>
  <c r="G63" i="61" s="1"/>
  <c r="H63" i="61"/>
  <c r="I63" i="61"/>
  <c r="AC63" i="61" s="1"/>
  <c r="M63" i="61"/>
  <c r="T63" i="61" s="1"/>
  <c r="AD63" i="61"/>
  <c r="B45" i="61"/>
  <c r="D45" i="61"/>
  <c r="E45" i="61" s="1"/>
  <c r="F45" i="61"/>
  <c r="G45" i="61" s="1"/>
  <c r="H45" i="61"/>
  <c r="I45" i="61"/>
  <c r="K45" i="61" s="1"/>
  <c r="M45" i="61"/>
  <c r="R45" i="61" s="1"/>
  <c r="AD45" i="61"/>
  <c r="B46" i="61"/>
  <c r="D46" i="61"/>
  <c r="E46" i="61" s="1"/>
  <c r="F46" i="61"/>
  <c r="G46" i="61" s="1"/>
  <c r="H46" i="61"/>
  <c r="I46" i="61"/>
  <c r="M46" i="61"/>
  <c r="R46" i="61" s="1"/>
  <c r="AD46" i="61"/>
  <c r="B47" i="61"/>
  <c r="D47" i="61"/>
  <c r="E47" i="61" s="1"/>
  <c r="F47" i="61"/>
  <c r="G47" i="61" s="1"/>
  <c r="H47" i="61"/>
  <c r="I47" i="61"/>
  <c r="K47" i="61" s="1"/>
  <c r="M47" i="61"/>
  <c r="R47" i="61" s="1"/>
  <c r="AD47" i="61"/>
  <c r="B48" i="61"/>
  <c r="D48" i="61"/>
  <c r="E48" i="61" s="1"/>
  <c r="F48" i="61"/>
  <c r="G48" i="61" s="1"/>
  <c r="H48" i="61"/>
  <c r="I48" i="61"/>
  <c r="M48" i="61"/>
  <c r="R48" i="61" s="1"/>
  <c r="AD48" i="61"/>
  <c r="D210" i="61"/>
  <c r="E210" i="61" s="1"/>
  <c r="F210" i="61"/>
  <c r="G210" i="61" s="1"/>
  <c r="H210" i="61"/>
  <c r="I210" i="61"/>
  <c r="Z210" i="61" s="1"/>
  <c r="M210" i="61"/>
  <c r="R210" i="61" s="1"/>
  <c r="AD210" i="61"/>
  <c r="D211" i="61"/>
  <c r="E211" i="61" s="1"/>
  <c r="F211" i="61"/>
  <c r="G211" i="61" s="1"/>
  <c r="H211" i="61"/>
  <c r="I211" i="61"/>
  <c r="O211" i="61" s="1"/>
  <c r="M211" i="61"/>
  <c r="R211" i="61" s="1"/>
  <c r="AD211" i="61"/>
  <c r="D212" i="61"/>
  <c r="F212" i="61"/>
  <c r="G212" i="61" s="1"/>
  <c r="H212" i="61"/>
  <c r="I212" i="61"/>
  <c r="AC212" i="61" s="1"/>
  <c r="M212" i="61"/>
  <c r="R212" i="61" s="1"/>
  <c r="AD212" i="61"/>
  <c r="D213" i="61"/>
  <c r="E213" i="61" s="1"/>
  <c r="F213" i="61"/>
  <c r="G213" i="61" s="1"/>
  <c r="H213" i="61"/>
  <c r="I213" i="61"/>
  <c r="AC213" i="61" s="1"/>
  <c r="M213" i="61"/>
  <c r="R213" i="61" s="1"/>
  <c r="AD213" i="61"/>
  <c r="D225" i="61"/>
  <c r="E225" i="61" s="1"/>
  <c r="F225" i="61"/>
  <c r="G225" i="61" s="1"/>
  <c r="H225" i="61"/>
  <c r="I225" i="61"/>
  <c r="O225" i="61" s="1"/>
  <c r="M225" i="61"/>
  <c r="R225" i="61" s="1"/>
  <c r="AD225" i="61"/>
  <c r="D226" i="61"/>
  <c r="E226" i="61" s="1"/>
  <c r="F226" i="61"/>
  <c r="G226" i="61" s="1"/>
  <c r="H226" i="61"/>
  <c r="I226" i="61"/>
  <c r="M226" i="61"/>
  <c r="R226" i="61" s="1"/>
  <c r="AD226" i="61"/>
  <c r="D227" i="61"/>
  <c r="F227" i="61"/>
  <c r="G227" i="61" s="1"/>
  <c r="H227" i="61"/>
  <c r="I227" i="61"/>
  <c r="J227" i="61" s="1"/>
  <c r="M227" i="61"/>
  <c r="R227" i="61" s="1"/>
  <c r="AD227" i="61"/>
  <c r="D228" i="61"/>
  <c r="E228" i="61" s="1"/>
  <c r="F228" i="61"/>
  <c r="G228" i="61" s="1"/>
  <c r="H228" i="61"/>
  <c r="I228" i="61"/>
  <c r="J228" i="61" s="1"/>
  <c r="M228" i="61"/>
  <c r="R228" i="61" s="1"/>
  <c r="AD228" i="61"/>
  <c r="I5" i="61"/>
  <c r="B30" i="61"/>
  <c r="D30" i="61"/>
  <c r="E30" i="61" s="1"/>
  <c r="F30" i="61"/>
  <c r="G30" i="61" s="1"/>
  <c r="H30" i="61"/>
  <c r="I30" i="61"/>
  <c r="K30" i="61" s="1"/>
  <c r="M30" i="61"/>
  <c r="R30" i="61" s="1"/>
  <c r="AD30" i="61"/>
  <c r="B31" i="61"/>
  <c r="D31" i="61"/>
  <c r="E31" i="61" s="1"/>
  <c r="F31" i="61"/>
  <c r="G31" i="61" s="1"/>
  <c r="H31" i="61"/>
  <c r="I31" i="61"/>
  <c r="AC31" i="61" s="1"/>
  <c r="M31" i="61"/>
  <c r="R31" i="61" s="1"/>
  <c r="AD31" i="61"/>
  <c r="B32" i="61"/>
  <c r="D32" i="61"/>
  <c r="E32" i="61" s="1"/>
  <c r="F32" i="61"/>
  <c r="G32" i="61" s="1"/>
  <c r="H32" i="61"/>
  <c r="I32" i="61"/>
  <c r="O32" i="61" s="1"/>
  <c r="M32" i="61"/>
  <c r="R32" i="61" s="1"/>
  <c r="AD32" i="61"/>
  <c r="B33" i="61"/>
  <c r="D33" i="61"/>
  <c r="E33" i="61" s="1"/>
  <c r="F33" i="61"/>
  <c r="G33" i="61" s="1"/>
  <c r="H33" i="61"/>
  <c r="I33" i="61"/>
  <c r="V33" i="61" s="1"/>
  <c r="M33" i="61"/>
  <c r="R33" i="61" s="1"/>
  <c r="AD33" i="61"/>
  <c r="O73" i="61"/>
  <c r="O58" i="61"/>
  <c r="O43" i="61"/>
  <c r="B15" i="61"/>
  <c r="D15" i="61"/>
  <c r="E15" i="61" s="1"/>
  <c r="F15" i="61"/>
  <c r="G15" i="61" s="1"/>
  <c r="H15" i="61"/>
  <c r="I15" i="61"/>
  <c r="O15" i="61" s="1"/>
  <c r="M15" i="61"/>
  <c r="T15" i="61" s="1"/>
  <c r="AD15" i="61"/>
  <c r="B16" i="61"/>
  <c r="D16" i="61"/>
  <c r="E16" i="61" s="1"/>
  <c r="F16" i="61"/>
  <c r="G16" i="61" s="1"/>
  <c r="H16" i="61"/>
  <c r="I16" i="61"/>
  <c r="AA16" i="61" s="1"/>
  <c r="M16" i="61"/>
  <c r="R16" i="61" s="1"/>
  <c r="AD16" i="61"/>
  <c r="B17" i="61"/>
  <c r="D17" i="61"/>
  <c r="E17" i="61" s="1"/>
  <c r="F17" i="61"/>
  <c r="G17" i="61" s="1"/>
  <c r="H17" i="61"/>
  <c r="I17" i="61"/>
  <c r="O17" i="61" s="1"/>
  <c r="M17" i="61"/>
  <c r="R17" i="61" s="1"/>
  <c r="AD17" i="61"/>
  <c r="B18" i="61"/>
  <c r="D18" i="61"/>
  <c r="E18" i="61" s="1"/>
  <c r="F18" i="61"/>
  <c r="G18" i="61" s="1"/>
  <c r="H18" i="61"/>
  <c r="I18" i="61"/>
  <c r="AC18" i="61" s="1"/>
  <c r="M18" i="61"/>
  <c r="T18" i="61" s="1"/>
  <c r="AD18" i="61"/>
  <c r="B19" i="61"/>
  <c r="D19" i="61"/>
  <c r="E19" i="61" s="1"/>
  <c r="F19" i="61"/>
  <c r="G19" i="61" s="1"/>
  <c r="H19" i="61"/>
  <c r="I19" i="61"/>
  <c r="V19" i="61" s="1"/>
  <c r="M19" i="61"/>
  <c r="T19" i="61" s="1"/>
  <c r="AD19" i="61"/>
  <c r="B20" i="61"/>
  <c r="D20" i="61"/>
  <c r="E20" i="61" s="1"/>
  <c r="F20" i="61"/>
  <c r="G20" i="61" s="1"/>
  <c r="H20" i="61"/>
  <c r="I20" i="61"/>
  <c r="X20" i="61" s="1"/>
  <c r="M20" i="61"/>
  <c r="R20" i="61" s="1"/>
  <c r="AD20" i="61"/>
  <c r="B21" i="61"/>
  <c r="D21" i="61"/>
  <c r="E21" i="61" s="1"/>
  <c r="F21" i="61"/>
  <c r="G21" i="61" s="1"/>
  <c r="H21" i="61"/>
  <c r="I21" i="61"/>
  <c r="J21" i="61" s="1"/>
  <c r="M21" i="61"/>
  <c r="R21" i="61" s="1"/>
  <c r="AD21" i="61"/>
  <c r="B22" i="61"/>
  <c r="D22" i="61"/>
  <c r="E22" i="61" s="1"/>
  <c r="F22" i="61"/>
  <c r="G22" i="61" s="1"/>
  <c r="H22" i="61"/>
  <c r="I22" i="61"/>
  <c r="J22" i="61" s="1"/>
  <c r="M22" i="61"/>
  <c r="R22" i="61" s="1"/>
  <c r="AD22" i="61"/>
  <c r="B240" i="60"/>
  <c r="B241" i="60"/>
  <c r="B242" i="60"/>
  <c r="B243" i="60"/>
  <c r="B103" i="60"/>
  <c r="C103" i="60"/>
  <c r="D103" i="60" s="1"/>
  <c r="E103" i="60"/>
  <c r="F103" i="60" s="1"/>
  <c r="G103" i="60"/>
  <c r="H103" i="60"/>
  <c r="W103" i="60" s="1"/>
  <c r="L103" i="60"/>
  <c r="R103" i="60" s="1"/>
  <c r="B104" i="60"/>
  <c r="C104" i="60"/>
  <c r="D104" i="60" s="1"/>
  <c r="E104" i="60"/>
  <c r="F104" i="60" s="1"/>
  <c r="G104" i="60"/>
  <c r="H104" i="60"/>
  <c r="Z104" i="60" s="1"/>
  <c r="L104" i="60"/>
  <c r="P104" i="60" s="1"/>
  <c r="B105" i="60"/>
  <c r="C105" i="60"/>
  <c r="D105" i="60" s="1"/>
  <c r="E105" i="60"/>
  <c r="F105" i="60" s="1"/>
  <c r="G105" i="60"/>
  <c r="H105" i="60"/>
  <c r="J105" i="60" s="1"/>
  <c r="L105" i="60"/>
  <c r="P105" i="60" s="1"/>
  <c r="B106" i="60"/>
  <c r="C106" i="60"/>
  <c r="D106" i="60" s="1"/>
  <c r="E106" i="60"/>
  <c r="F106" i="60" s="1"/>
  <c r="G106" i="60"/>
  <c r="H106" i="60"/>
  <c r="Z106" i="60" s="1"/>
  <c r="L106" i="60"/>
  <c r="P106" i="60" s="1"/>
  <c r="B208" i="60"/>
  <c r="C208" i="60"/>
  <c r="D208" i="60" s="1"/>
  <c r="E208" i="60"/>
  <c r="F208" i="60" s="1"/>
  <c r="G208" i="60"/>
  <c r="H208" i="60"/>
  <c r="N208" i="60" s="1"/>
  <c r="L208" i="60"/>
  <c r="P208" i="60" s="1"/>
  <c r="B209" i="60"/>
  <c r="C209" i="60"/>
  <c r="D209" i="60" s="1"/>
  <c r="E209" i="60"/>
  <c r="F209" i="60" s="1"/>
  <c r="G209" i="60"/>
  <c r="H209" i="60"/>
  <c r="Z209" i="60" s="1"/>
  <c r="L209" i="60"/>
  <c r="P209" i="60" s="1"/>
  <c r="B210" i="60"/>
  <c r="C210" i="60"/>
  <c r="D210" i="60" s="1"/>
  <c r="E210" i="60"/>
  <c r="F210" i="60" s="1"/>
  <c r="G210" i="60"/>
  <c r="H210" i="60"/>
  <c r="AA210" i="60" s="1"/>
  <c r="L210" i="60"/>
  <c r="P210" i="60" s="1"/>
  <c r="B211" i="60"/>
  <c r="C211" i="60"/>
  <c r="D211" i="60" s="1"/>
  <c r="E211" i="60"/>
  <c r="F211" i="60" s="1"/>
  <c r="G211" i="60"/>
  <c r="H211" i="60"/>
  <c r="Z211" i="60" s="1"/>
  <c r="L211" i="60"/>
  <c r="P211" i="60" s="1"/>
  <c r="BH449" i="60"/>
  <c r="BI449" i="60" s="1"/>
  <c r="BJ449" i="60" s="1"/>
  <c r="BK449" i="60" s="1"/>
  <c r="BL449" i="60" s="1"/>
  <c r="BM449" i="60" s="1"/>
  <c r="BN449" i="60" s="1"/>
  <c r="BO449" i="60" s="1"/>
  <c r="BP449" i="60" s="1"/>
  <c r="BQ449" i="60" s="1"/>
  <c r="BR449" i="60" s="1"/>
  <c r="BF449" i="60"/>
  <c r="N448" i="60"/>
  <c r="AB448" i="60" s="1"/>
  <c r="BH434" i="60"/>
  <c r="BI434" i="60" s="1"/>
  <c r="BJ434" i="60" s="1"/>
  <c r="BK434" i="60" s="1"/>
  <c r="BL434" i="60" s="1"/>
  <c r="BM434" i="60" s="1"/>
  <c r="BN434" i="60" s="1"/>
  <c r="BO434" i="60" s="1"/>
  <c r="BP434" i="60" s="1"/>
  <c r="BQ434" i="60" s="1"/>
  <c r="BR434" i="60" s="1"/>
  <c r="BF434" i="60"/>
  <c r="N433" i="60"/>
  <c r="AB433" i="60" s="1"/>
  <c r="BH419" i="60"/>
  <c r="BI419" i="60" s="1"/>
  <c r="BJ419" i="60" s="1"/>
  <c r="BK419" i="60" s="1"/>
  <c r="BL419" i="60" s="1"/>
  <c r="BM419" i="60" s="1"/>
  <c r="BN419" i="60" s="1"/>
  <c r="BO419" i="60" s="1"/>
  <c r="BP419" i="60" s="1"/>
  <c r="BQ419" i="60" s="1"/>
  <c r="BR419" i="60" s="1"/>
  <c r="BF419" i="60"/>
  <c r="N418" i="60"/>
  <c r="AB418" i="60" s="1"/>
  <c r="BH404" i="60"/>
  <c r="BI404" i="60" s="1"/>
  <c r="BJ404" i="60" s="1"/>
  <c r="BK404" i="60" s="1"/>
  <c r="BL404" i="60" s="1"/>
  <c r="BM404" i="60" s="1"/>
  <c r="BN404" i="60" s="1"/>
  <c r="BO404" i="60" s="1"/>
  <c r="BP404" i="60" s="1"/>
  <c r="BQ404" i="60" s="1"/>
  <c r="BR404" i="60" s="1"/>
  <c r="BF404" i="60"/>
  <c r="N403" i="60"/>
  <c r="AB403" i="60" s="1"/>
  <c r="BH389" i="60"/>
  <c r="BI389" i="60" s="1"/>
  <c r="BJ389" i="60" s="1"/>
  <c r="BK389" i="60" s="1"/>
  <c r="BL389" i="60" s="1"/>
  <c r="BM389" i="60" s="1"/>
  <c r="BN389" i="60" s="1"/>
  <c r="BO389" i="60" s="1"/>
  <c r="BP389" i="60" s="1"/>
  <c r="BQ389" i="60" s="1"/>
  <c r="BR389" i="60" s="1"/>
  <c r="BF389" i="60"/>
  <c r="N388" i="60"/>
  <c r="AB388" i="60" s="1"/>
  <c r="BH374" i="60"/>
  <c r="BI374" i="60" s="1"/>
  <c r="BJ374" i="60" s="1"/>
  <c r="BK374" i="60" s="1"/>
  <c r="BL374" i="60" s="1"/>
  <c r="BM374" i="60" s="1"/>
  <c r="BN374" i="60" s="1"/>
  <c r="BO374" i="60" s="1"/>
  <c r="BP374" i="60" s="1"/>
  <c r="BQ374" i="60" s="1"/>
  <c r="BR374" i="60" s="1"/>
  <c r="BF374" i="60"/>
  <c r="N373" i="60"/>
  <c r="AB373" i="60" s="1"/>
  <c r="BH359" i="60"/>
  <c r="BI359" i="60" s="1"/>
  <c r="BJ359" i="60" s="1"/>
  <c r="BK359" i="60" s="1"/>
  <c r="BL359" i="60" s="1"/>
  <c r="BM359" i="60" s="1"/>
  <c r="BN359" i="60" s="1"/>
  <c r="BO359" i="60" s="1"/>
  <c r="BP359" i="60" s="1"/>
  <c r="BQ359" i="60" s="1"/>
  <c r="BR359" i="60" s="1"/>
  <c r="BF359" i="60"/>
  <c r="N358" i="60"/>
  <c r="AB358" i="60" s="1"/>
  <c r="BH344" i="60"/>
  <c r="BI344" i="60" s="1"/>
  <c r="BJ344" i="60" s="1"/>
  <c r="BK344" i="60" s="1"/>
  <c r="BL344" i="60" s="1"/>
  <c r="BM344" i="60" s="1"/>
  <c r="BN344" i="60" s="1"/>
  <c r="BO344" i="60" s="1"/>
  <c r="BP344" i="60" s="1"/>
  <c r="BQ344" i="60" s="1"/>
  <c r="BR344" i="60" s="1"/>
  <c r="BF344" i="60"/>
  <c r="N343" i="60"/>
  <c r="AB343" i="60" s="1"/>
  <c r="BH329" i="60"/>
  <c r="BI329" i="60" s="1"/>
  <c r="BJ329" i="60" s="1"/>
  <c r="BK329" i="60" s="1"/>
  <c r="BL329" i="60" s="1"/>
  <c r="BM329" i="60" s="1"/>
  <c r="BN329" i="60" s="1"/>
  <c r="BO329" i="60" s="1"/>
  <c r="BP329" i="60" s="1"/>
  <c r="BQ329" i="60" s="1"/>
  <c r="BR329" i="60" s="1"/>
  <c r="BF329" i="60"/>
  <c r="N328" i="60"/>
  <c r="AB328" i="60" s="1"/>
  <c r="BH314" i="60"/>
  <c r="BI314" i="60" s="1"/>
  <c r="BJ314" i="60" s="1"/>
  <c r="BK314" i="60" s="1"/>
  <c r="BL314" i="60" s="1"/>
  <c r="BM314" i="60" s="1"/>
  <c r="BN314" i="60" s="1"/>
  <c r="BO314" i="60" s="1"/>
  <c r="BP314" i="60" s="1"/>
  <c r="BQ314" i="60" s="1"/>
  <c r="BR314" i="60" s="1"/>
  <c r="BF314" i="60"/>
  <c r="N313" i="60"/>
  <c r="AB313" i="60" s="1"/>
  <c r="BH299" i="60"/>
  <c r="BI299" i="60" s="1"/>
  <c r="BJ299" i="60" s="1"/>
  <c r="BK299" i="60" s="1"/>
  <c r="BL299" i="60" s="1"/>
  <c r="BM299" i="60" s="1"/>
  <c r="BN299" i="60" s="1"/>
  <c r="BO299" i="60" s="1"/>
  <c r="BP299" i="60" s="1"/>
  <c r="BQ299" i="60" s="1"/>
  <c r="BR299" i="60" s="1"/>
  <c r="BF299" i="60"/>
  <c r="BH284" i="60"/>
  <c r="BI284" i="60" s="1"/>
  <c r="BJ284" i="60" s="1"/>
  <c r="BK284" i="60" s="1"/>
  <c r="BL284" i="60" s="1"/>
  <c r="BM284" i="60" s="1"/>
  <c r="BN284" i="60" s="1"/>
  <c r="BO284" i="60" s="1"/>
  <c r="BP284" i="60" s="1"/>
  <c r="BQ284" i="60" s="1"/>
  <c r="BR284" i="60" s="1"/>
  <c r="BF284" i="60"/>
  <c r="BH269" i="60"/>
  <c r="BI269" i="60" s="1"/>
  <c r="BJ269" i="60" s="1"/>
  <c r="BK269" i="60" s="1"/>
  <c r="BL269" i="60" s="1"/>
  <c r="BM269" i="60" s="1"/>
  <c r="BN269" i="60" s="1"/>
  <c r="BO269" i="60" s="1"/>
  <c r="BP269" i="60" s="1"/>
  <c r="BQ269" i="60" s="1"/>
  <c r="BR269" i="60" s="1"/>
  <c r="BF269" i="60"/>
  <c r="BH254" i="60"/>
  <c r="BI254" i="60" s="1"/>
  <c r="BJ254" i="60" s="1"/>
  <c r="BK254" i="60" s="1"/>
  <c r="BL254" i="60" s="1"/>
  <c r="BM254" i="60" s="1"/>
  <c r="BN254" i="60" s="1"/>
  <c r="BO254" i="60" s="1"/>
  <c r="BP254" i="60" s="1"/>
  <c r="BQ254" i="60" s="1"/>
  <c r="BR254" i="60" s="1"/>
  <c r="BF254" i="60"/>
  <c r="B223" i="60"/>
  <c r="C223" i="60"/>
  <c r="D223" i="60" s="1"/>
  <c r="E223" i="60"/>
  <c r="F223" i="60" s="1"/>
  <c r="G223" i="60"/>
  <c r="H223" i="60"/>
  <c r="N223" i="60" s="1"/>
  <c r="L223" i="60"/>
  <c r="P223" i="60" s="1"/>
  <c r="B224" i="60"/>
  <c r="C224" i="60"/>
  <c r="D224" i="60" s="1"/>
  <c r="E224" i="60"/>
  <c r="F224" i="60" s="1"/>
  <c r="G224" i="60"/>
  <c r="H224" i="60"/>
  <c r="X224" i="60" s="1"/>
  <c r="L224" i="60"/>
  <c r="P224" i="60" s="1"/>
  <c r="B225" i="60"/>
  <c r="C225" i="60"/>
  <c r="D225" i="60" s="1"/>
  <c r="E225" i="60"/>
  <c r="F225" i="60" s="1"/>
  <c r="G225" i="60"/>
  <c r="H225" i="60"/>
  <c r="AA225" i="60" s="1"/>
  <c r="L225" i="60"/>
  <c r="P225" i="60" s="1"/>
  <c r="B226" i="60"/>
  <c r="C226" i="60"/>
  <c r="D226" i="60" s="1"/>
  <c r="E226" i="60"/>
  <c r="F226" i="60" s="1"/>
  <c r="G226" i="60"/>
  <c r="H226" i="60"/>
  <c r="Z226" i="60" s="1"/>
  <c r="L226" i="60"/>
  <c r="P226" i="60" s="1"/>
  <c r="BH222" i="60"/>
  <c r="BI222" i="60" s="1"/>
  <c r="BJ222" i="60" s="1"/>
  <c r="BK222" i="60" s="1"/>
  <c r="BL222" i="60" s="1"/>
  <c r="BM222" i="60" s="1"/>
  <c r="BN222" i="60" s="1"/>
  <c r="BO222" i="60" s="1"/>
  <c r="BP222" i="60" s="1"/>
  <c r="BQ222" i="60" s="1"/>
  <c r="BR222" i="60" s="1"/>
  <c r="BF222" i="60"/>
  <c r="BH207" i="60"/>
  <c r="BI207" i="60" s="1"/>
  <c r="BJ207" i="60" s="1"/>
  <c r="BK207" i="60" s="1"/>
  <c r="BL207" i="60" s="1"/>
  <c r="BM207" i="60" s="1"/>
  <c r="BN207" i="60" s="1"/>
  <c r="BO207" i="60" s="1"/>
  <c r="BP207" i="60" s="1"/>
  <c r="BQ207" i="60" s="1"/>
  <c r="BR207" i="60" s="1"/>
  <c r="BF207" i="60"/>
  <c r="B193" i="60"/>
  <c r="C193" i="60"/>
  <c r="D193" i="60" s="1"/>
  <c r="E193" i="60"/>
  <c r="F193" i="60" s="1"/>
  <c r="G193" i="60"/>
  <c r="H193" i="60"/>
  <c r="L193" i="60"/>
  <c r="P193" i="60" s="1"/>
  <c r="B194" i="60"/>
  <c r="C194" i="60"/>
  <c r="D194" i="60" s="1"/>
  <c r="E194" i="60"/>
  <c r="F194" i="60" s="1"/>
  <c r="G194" i="60"/>
  <c r="H194" i="60"/>
  <c r="X194" i="60" s="1"/>
  <c r="L194" i="60"/>
  <c r="P194" i="60" s="1"/>
  <c r="B195" i="60"/>
  <c r="C195" i="60"/>
  <c r="D195" i="60" s="1"/>
  <c r="E195" i="60"/>
  <c r="F195" i="60" s="1"/>
  <c r="G195" i="60"/>
  <c r="H195" i="60"/>
  <c r="N195" i="60" s="1"/>
  <c r="L195" i="60"/>
  <c r="P195" i="60" s="1"/>
  <c r="B196" i="60"/>
  <c r="C196" i="60"/>
  <c r="D196" i="60" s="1"/>
  <c r="E196" i="60"/>
  <c r="F196" i="60" s="1"/>
  <c r="G196" i="60"/>
  <c r="H196" i="60"/>
  <c r="Z196" i="60" s="1"/>
  <c r="L196" i="60"/>
  <c r="P196" i="60" s="1"/>
  <c r="B178" i="60"/>
  <c r="C178" i="60"/>
  <c r="D178" i="60" s="1"/>
  <c r="E176" i="60" s="1"/>
  <c r="E178" i="60"/>
  <c r="F178" i="60" s="1"/>
  <c r="G178" i="60"/>
  <c r="H178" i="60"/>
  <c r="L178" i="60"/>
  <c r="R178" i="60" s="1"/>
  <c r="B179" i="60"/>
  <c r="C179" i="60"/>
  <c r="D179" i="60" s="1"/>
  <c r="E179" i="60"/>
  <c r="F179" i="60" s="1"/>
  <c r="G179" i="60"/>
  <c r="H179" i="60"/>
  <c r="X179" i="60" s="1"/>
  <c r="L179" i="60"/>
  <c r="P179" i="60" s="1"/>
  <c r="B180" i="60"/>
  <c r="C180" i="60"/>
  <c r="D180" i="60" s="1"/>
  <c r="E180" i="60"/>
  <c r="F180" i="60" s="1"/>
  <c r="G180" i="60"/>
  <c r="H180" i="60"/>
  <c r="U180" i="60" s="1"/>
  <c r="L180" i="60"/>
  <c r="P180" i="60" s="1"/>
  <c r="B181" i="60"/>
  <c r="C181" i="60"/>
  <c r="D181" i="60" s="1"/>
  <c r="E181" i="60"/>
  <c r="F181" i="60" s="1"/>
  <c r="G181" i="60"/>
  <c r="H181" i="60"/>
  <c r="Z181" i="60" s="1"/>
  <c r="L181" i="60"/>
  <c r="R181" i="60" s="1"/>
  <c r="B163" i="60"/>
  <c r="C163" i="60"/>
  <c r="D163" i="60" s="1"/>
  <c r="E163" i="60"/>
  <c r="F163" i="60" s="1"/>
  <c r="G163" i="60"/>
  <c r="H163" i="60"/>
  <c r="L163" i="60"/>
  <c r="P163" i="60" s="1"/>
  <c r="B164" i="60"/>
  <c r="C164" i="60"/>
  <c r="D164" i="60" s="1"/>
  <c r="E164" i="60"/>
  <c r="F164" i="60" s="1"/>
  <c r="G164" i="60"/>
  <c r="H164" i="60"/>
  <c r="X164" i="60" s="1"/>
  <c r="L164" i="60"/>
  <c r="R164" i="60" s="1"/>
  <c r="B165" i="60"/>
  <c r="C165" i="60"/>
  <c r="D165" i="60" s="1"/>
  <c r="E165" i="60"/>
  <c r="F165" i="60" s="1"/>
  <c r="G165" i="60"/>
  <c r="H165" i="60"/>
  <c r="Z165" i="60" s="1"/>
  <c r="L165" i="60"/>
  <c r="P165" i="60" s="1"/>
  <c r="B166" i="60"/>
  <c r="C166" i="60"/>
  <c r="D166" i="60" s="1"/>
  <c r="E166" i="60"/>
  <c r="F166" i="60" s="1"/>
  <c r="G166" i="60"/>
  <c r="H166" i="60"/>
  <c r="N166" i="60" s="1"/>
  <c r="L166" i="60"/>
  <c r="R166" i="60" s="1"/>
  <c r="B148" i="60"/>
  <c r="C148" i="60"/>
  <c r="D148" i="60" s="1"/>
  <c r="E148" i="60"/>
  <c r="F148" i="60" s="1"/>
  <c r="G148" i="60"/>
  <c r="H148" i="60"/>
  <c r="L148" i="60"/>
  <c r="P148" i="60" s="1"/>
  <c r="B149" i="60"/>
  <c r="C149" i="60"/>
  <c r="D149" i="60" s="1"/>
  <c r="E149" i="60"/>
  <c r="F149" i="60" s="1"/>
  <c r="G149" i="60"/>
  <c r="H149" i="60"/>
  <c r="N149" i="60" s="1"/>
  <c r="L149" i="60"/>
  <c r="P149" i="60" s="1"/>
  <c r="B150" i="60"/>
  <c r="C150" i="60"/>
  <c r="D150" i="60" s="1"/>
  <c r="E150" i="60"/>
  <c r="F150" i="60" s="1"/>
  <c r="G150" i="60"/>
  <c r="H150" i="60"/>
  <c r="Z150" i="60" s="1"/>
  <c r="L150" i="60"/>
  <c r="P150" i="60" s="1"/>
  <c r="B151" i="60"/>
  <c r="C151" i="60"/>
  <c r="D151" i="60" s="1"/>
  <c r="E151" i="60"/>
  <c r="F151" i="60" s="1"/>
  <c r="G151" i="60"/>
  <c r="H151" i="60"/>
  <c r="Z151" i="60" s="1"/>
  <c r="L151" i="60"/>
  <c r="R151" i="60" s="1"/>
  <c r="B133" i="60"/>
  <c r="C133" i="60"/>
  <c r="D133" i="60" s="1"/>
  <c r="E131" i="60" s="1"/>
  <c r="E133" i="60"/>
  <c r="F133" i="60" s="1"/>
  <c r="G133" i="60"/>
  <c r="H133" i="60"/>
  <c r="N133" i="60" s="1"/>
  <c r="L133" i="60"/>
  <c r="P133" i="60" s="1"/>
  <c r="B134" i="60"/>
  <c r="C134" i="60"/>
  <c r="D134" i="60" s="1"/>
  <c r="E134" i="60"/>
  <c r="F134" i="60" s="1"/>
  <c r="G134" i="60"/>
  <c r="H134" i="60"/>
  <c r="X134" i="60" s="1"/>
  <c r="L134" i="60"/>
  <c r="P134" i="60" s="1"/>
  <c r="B135" i="60"/>
  <c r="C135" i="60"/>
  <c r="D135" i="60" s="1"/>
  <c r="E135" i="60"/>
  <c r="F135" i="60" s="1"/>
  <c r="G135" i="60"/>
  <c r="H135" i="60"/>
  <c r="AA135" i="60" s="1"/>
  <c r="L135" i="60"/>
  <c r="P135" i="60" s="1"/>
  <c r="B136" i="60"/>
  <c r="C136" i="60"/>
  <c r="D136" i="60" s="1"/>
  <c r="E136" i="60"/>
  <c r="F136" i="60" s="1"/>
  <c r="G136" i="60"/>
  <c r="H136" i="60"/>
  <c r="Z136" i="60" s="1"/>
  <c r="L136" i="60"/>
  <c r="P136" i="60" s="1"/>
  <c r="B118" i="60"/>
  <c r="C118" i="60"/>
  <c r="D118" i="60" s="1"/>
  <c r="E118" i="60"/>
  <c r="F118" i="60" s="1"/>
  <c r="G118" i="60"/>
  <c r="H118" i="60"/>
  <c r="L118" i="60"/>
  <c r="P118" i="60" s="1"/>
  <c r="B119" i="60"/>
  <c r="C119" i="60"/>
  <c r="D119" i="60" s="1"/>
  <c r="E119" i="60"/>
  <c r="F119" i="60" s="1"/>
  <c r="G119" i="60"/>
  <c r="H119" i="60"/>
  <c r="N119" i="60" s="1"/>
  <c r="L119" i="60"/>
  <c r="P119" i="60" s="1"/>
  <c r="B120" i="60"/>
  <c r="C120" i="60"/>
  <c r="D120" i="60" s="1"/>
  <c r="E120" i="60"/>
  <c r="F120" i="60" s="1"/>
  <c r="G120" i="60"/>
  <c r="H120" i="60"/>
  <c r="V120" i="60" s="1"/>
  <c r="L120" i="60"/>
  <c r="P120" i="60" s="1"/>
  <c r="B121" i="60"/>
  <c r="C121" i="60"/>
  <c r="D121" i="60" s="1"/>
  <c r="E116" i="60" s="1"/>
  <c r="E121" i="60"/>
  <c r="F121" i="60" s="1"/>
  <c r="G121" i="60"/>
  <c r="H121" i="60"/>
  <c r="I121" i="60" s="1"/>
  <c r="L121" i="60"/>
  <c r="P121" i="60" s="1"/>
  <c r="B88" i="60"/>
  <c r="C88" i="60"/>
  <c r="D88" i="60" s="1"/>
  <c r="E88" i="60"/>
  <c r="F88" i="60" s="1"/>
  <c r="G88" i="60"/>
  <c r="H88" i="60"/>
  <c r="L88" i="60"/>
  <c r="P88" i="60" s="1"/>
  <c r="B89" i="60"/>
  <c r="C89" i="60"/>
  <c r="D89" i="60" s="1"/>
  <c r="E89" i="60"/>
  <c r="F89" i="60" s="1"/>
  <c r="G89" i="60"/>
  <c r="H89" i="60"/>
  <c r="X89" i="60" s="1"/>
  <c r="L89" i="60"/>
  <c r="P89" i="60" s="1"/>
  <c r="B90" i="60"/>
  <c r="C90" i="60"/>
  <c r="D90" i="60" s="1"/>
  <c r="E90" i="60"/>
  <c r="F90" i="60" s="1"/>
  <c r="G90" i="60"/>
  <c r="H90" i="60"/>
  <c r="N90" i="60" s="1"/>
  <c r="L90" i="60"/>
  <c r="P90" i="60" s="1"/>
  <c r="B91" i="60"/>
  <c r="C91" i="60"/>
  <c r="D91" i="60" s="1"/>
  <c r="E91" i="60"/>
  <c r="F91" i="60" s="1"/>
  <c r="G91" i="60"/>
  <c r="H91" i="60"/>
  <c r="I91" i="60" s="1"/>
  <c r="L91" i="60"/>
  <c r="P91" i="60" s="1"/>
  <c r="B73" i="60"/>
  <c r="C73" i="60"/>
  <c r="D73" i="60" s="1"/>
  <c r="E73" i="60"/>
  <c r="F73" i="60" s="1"/>
  <c r="G73" i="60"/>
  <c r="H73" i="60"/>
  <c r="J73" i="60" s="1"/>
  <c r="L73" i="60"/>
  <c r="P73" i="60" s="1"/>
  <c r="B74" i="60"/>
  <c r="C74" i="60"/>
  <c r="D74" i="60" s="1"/>
  <c r="E71" i="60" s="1"/>
  <c r="E74" i="60"/>
  <c r="F74" i="60" s="1"/>
  <c r="G74" i="60"/>
  <c r="H74" i="60"/>
  <c r="AA74" i="60" s="1"/>
  <c r="L74" i="60"/>
  <c r="R74" i="60" s="1"/>
  <c r="B75" i="60"/>
  <c r="C75" i="60"/>
  <c r="D75" i="60" s="1"/>
  <c r="E75" i="60"/>
  <c r="F75" i="60" s="1"/>
  <c r="G75" i="60"/>
  <c r="H75" i="60"/>
  <c r="N75" i="60" s="1"/>
  <c r="L75" i="60"/>
  <c r="P75" i="60" s="1"/>
  <c r="B76" i="60"/>
  <c r="C76" i="60"/>
  <c r="D76" i="60" s="1"/>
  <c r="E76" i="60"/>
  <c r="F76" i="60" s="1"/>
  <c r="G76" i="60"/>
  <c r="H76" i="60"/>
  <c r="J76" i="60" s="1"/>
  <c r="L76" i="60"/>
  <c r="P76" i="60" s="1"/>
  <c r="B58" i="60"/>
  <c r="C58" i="60"/>
  <c r="D58" i="60" s="1"/>
  <c r="E58" i="60"/>
  <c r="F58" i="60" s="1"/>
  <c r="G58" i="60"/>
  <c r="H58" i="60"/>
  <c r="N58" i="60" s="1"/>
  <c r="L58" i="60"/>
  <c r="P58" i="60" s="1"/>
  <c r="B59" i="60"/>
  <c r="C59" i="60"/>
  <c r="D59" i="60" s="1"/>
  <c r="E56" i="60" s="1"/>
  <c r="E59" i="60"/>
  <c r="F59" i="60" s="1"/>
  <c r="G59" i="60"/>
  <c r="H59" i="60"/>
  <c r="N59" i="60" s="1"/>
  <c r="L59" i="60"/>
  <c r="P59" i="60" s="1"/>
  <c r="B60" i="60"/>
  <c r="C60" i="60"/>
  <c r="D60" i="60" s="1"/>
  <c r="E60" i="60"/>
  <c r="F60" i="60" s="1"/>
  <c r="G60" i="60"/>
  <c r="H60" i="60"/>
  <c r="Z60" i="60" s="1"/>
  <c r="L60" i="60"/>
  <c r="P60" i="60" s="1"/>
  <c r="B61" i="60"/>
  <c r="C61" i="60"/>
  <c r="D61" i="60" s="1"/>
  <c r="E61" i="60"/>
  <c r="F61" i="60" s="1"/>
  <c r="G61" i="60"/>
  <c r="H61" i="60"/>
  <c r="AA61" i="60" s="1"/>
  <c r="L61" i="60"/>
  <c r="R61" i="60" s="1"/>
  <c r="B47" i="60"/>
  <c r="C47" i="60"/>
  <c r="D47" i="60" s="1"/>
  <c r="E47" i="60"/>
  <c r="F47" i="60" s="1"/>
  <c r="G47" i="60"/>
  <c r="H47" i="60"/>
  <c r="N47" i="60" s="1"/>
  <c r="L47" i="60"/>
  <c r="P47" i="60" s="1"/>
  <c r="B48" i="60"/>
  <c r="C48" i="60"/>
  <c r="D48" i="60" s="1"/>
  <c r="E48" i="60"/>
  <c r="F48" i="60" s="1"/>
  <c r="G48" i="60"/>
  <c r="H48" i="60"/>
  <c r="N48" i="60" s="1"/>
  <c r="L48" i="60"/>
  <c r="P48" i="60" s="1"/>
  <c r="B49" i="60"/>
  <c r="C49" i="60"/>
  <c r="D49" i="60" s="1"/>
  <c r="E49" i="60"/>
  <c r="F49" i="60" s="1"/>
  <c r="G49" i="60"/>
  <c r="H49" i="60"/>
  <c r="N49" i="60" s="1"/>
  <c r="L49" i="60"/>
  <c r="P49" i="60" s="1"/>
  <c r="B50" i="60"/>
  <c r="C50" i="60"/>
  <c r="D50" i="60" s="1"/>
  <c r="E50" i="60"/>
  <c r="F50" i="60" s="1"/>
  <c r="G50" i="60"/>
  <c r="H50" i="60"/>
  <c r="AA50" i="60" s="1"/>
  <c r="L50" i="60"/>
  <c r="R50" i="60" s="1"/>
  <c r="B51" i="60"/>
  <c r="C51" i="60"/>
  <c r="D51" i="60" s="1"/>
  <c r="E51" i="60"/>
  <c r="F51" i="60" s="1"/>
  <c r="G51" i="60"/>
  <c r="H51" i="60"/>
  <c r="Y51" i="60" s="1"/>
  <c r="L51" i="60"/>
  <c r="R51" i="60" s="1"/>
  <c r="B52" i="60"/>
  <c r="C52" i="60"/>
  <c r="D52" i="60" s="1"/>
  <c r="E52" i="60"/>
  <c r="F52" i="60" s="1"/>
  <c r="G52" i="60"/>
  <c r="H52" i="60"/>
  <c r="I52" i="60" s="1"/>
  <c r="L52" i="60"/>
  <c r="P52" i="60" s="1"/>
  <c r="B53" i="60"/>
  <c r="C53" i="60"/>
  <c r="D53" i="60" s="1"/>
  <c r="E53" i="60"/>
  <c r="F53" i="60" s="1"/>
  <c r="G53" i="60"/>
  <c r="H53" i="60"/>
  <c r="I53" i="60" s="1"/>
  <c r="L53" i="60"/>
  <c r="P53" i="60" s="1"/>
  <c r="B54" i="60"/>
  <c r="C54" i="60"/>
  <c r="D54" i="60" s="1"/>
  <c r="E54" i="60"/>
  <c r="F54" i="60" s="1"/>
  <c r="G54" i="60"/>
  <c r="H54" i="60"/>
  <c r="I54" i="60" s="1"/>
  <c r="L54" i="60"/>
  <c r="P54" i="60" s="1"/>
  <c r="B17" i="60"/>
  <c r="C17" i="60"/>
  <c r="D17" i="60" s="1"/>
  <c r="E17" i="60"/>
  <c r="F17" i="60" s="1"/>
  <c r="G17" i="60"/>
  <c r="H17" i="60"/>
  <c r="Z17" i="60" s="1"/>
  <c r="L17" i="60"/>
  <c r="P17" i="60" s="1"/>
  <c r="B18" i="60"/>
  <c r="C18" i="60"/>
  <c r="D18" i="60" s="1"/>
  <c r="E18" i="60"/>
  <c r="F18" i="60" s="1"/>
  <c r="G18" i="60"/>
  <c r="H18" i="60"/>
  <c r="N18" i="60" s="1"/>
  <c r="L18" i="60"/>
  <c r="P18" i="60" s="1"/>
  <c r="B19" i="60"/>
  <c r="C19" i="60"/>
  <c r="D19" i="60" s="1"/>
  <c r="E19" i="60"/>
  <c r="F19" i="60" s="1"/>
  <c r="G19" i="60"/>
  <c r="H19" i="60"/>
  <c r="I19" i="60" s="1"/>
  <c r="L19" i="60"/>
  <c r="P19" i="60" s="1"/>
  <c r="B20" i="60"/>
  <c r="C20" i="60"/>
  <c r="D20" i="60" s="1"/>
  <c r="E20" i="60"/>
  <c r="F20" i="60" s="1"/>
  <c r="G20" i="60"/>
  <c r="H20" i="60"/>
  <c r="AA20" i="60" s="1"/>
  <c r="L20" i="60"/>
  <c r="P20" i="60" s="1"/>
  <c r="B21" i="60"/>
  <c r="C21" i="60"/>
  <c r="D21" i="60" s="1"/>
  <c r="E21" i="60"/>
  <c r="F21" i="60" s="1"/>
  <c r="G21" i="60"/>
  <c r="H21" i="60"/>
  <c r="L21" i="60"/>
  <c r="P21" i="60" s="1"/>
  <c r="B22" i="60"/>
  <c r="C22" i="60"/>
  <c r="D22" i="60" s="1"/>
  <c r="E22" i="60"/>
  <c r="F22" i="60" s="1"/>
  <c r="G22" i="60"/>
  <c r="H22" i="60"/>
  <c r="T22" i="60" s="1"/>
  <c r="L22" i="60"/>
  <c r="P22" i="60" s="1"/>
  <c r="B23" i="60"/>
  <c r="C23" i="60"/>
  <c r="D23" i="60" s="1"/>
  <c r="E23" i="60"/>
  <c r="F23" i="60" s="1"/>
  <c r="G23" i="60"/>
  <c r="H23" i="60"/>
  <c r="T23" i="60" s="1"/>
  <c r="L23" i="60"/>
  <c r="P23" i="60" s="1"/>
  <c r="B24" i="60"/>
  <c r="C24" i="60"/>
  <c r="D24" i="60" s="1"/>
  <c r="E24" i="60"/>
  <c r="F24" i="60" s="1"/>
  <c r="G24" i="60"/>
  <c r="H24" i="60"/>
  <c r="I24" i="60" s="1"/>
  <c r="L24" i="60"/>
  <c r="R24" i="60" s="1"/>
  <c r="B14" i="60"/>
  <c r="C14" i="60"/>
  <c r="D14" i="60" s="1"/>
  <c r="E14" i="60"/>
  <c r="F14" i="60" s="1"/>
  <c r="G14" i="60"/>
  <c r="H14" i="60"/>
  <c r="N14" i="60" s="1"/>
  <c r="L14" i="60"/>
  <c r="P14" i="60" s="1"/>
  <c r="B15" i="60"/>
  <c r="C15" i="60"/>
  <c r="D15" i="60" s="1"/>
  <c r="E15" i="60"/>
  <c r="F15" i="60" s="1"/>
  <c r="G15" i="60"/>
  <c r="H15" i="60"/>
  <c r="T15" i="60" s="1"/>
  <c r="L15" i="60"/>
  <c r="P15" i="60" s="1"/>
  <c r="B16" i="60"/>
  <c r="C16" i="60"/>
  <c r="D16" i="60" s="1"/>
  <c r="E16" i="60"/>
  <c r="F16" i="60" s="1"/>
  <c r="G16" i="60"/>
  <c r="H16" i="60"/>
  <c r="J16" i="60" s="1"/>
  <c r="L16" i="60"/>
  <c r="P16" i="60" s="1"/>
  <c r="B28" i="60"/>
  <c r="C28" i="60"/>
  <c r="D28" i="60" s="1"/>
  <c r="E28" i="60"/>
  <c r="F28" i="60" s="1"/>
  <c r="G28" i="60"/>
  <c r="H28" i="60"/>
  <c r="AA28" i="60" s="1"/>
  <c r="L28" i="60"/>
  <c r="P28" i="60" s="1"/>
  <c r="B29" i="60"/>
  <c r="C29" i="60"/>
  <c r="D29" i="60" s="1"/>
  <c r="E29" i="60"/>
  <c r="F29" i="60" s="1"/>
  <c r="G29" i="60"/>
  <c r="H29" i="60"/>
  <c r="X29" i="60" s="1"/>
  <c r="L29" i="60"/>
  <c r="P29" i="60" s="1"/>
  <c r="B30" i="60"/>
  <c r="C30" i="60"/>
  <c r="D30" i="60" s="1"/>
  <c r="E30" i="60"/>
  <c r="F30" i="60" s="1"/>
  <c r="G30" i="60"/>
  <c r="H30" i="60"/>
  <c r="J30" i="60" s="1"/>
  <c r="L30" i="60"/>
  <c r="P30" i="60" s="1"/>
  <c r="B31" i="60"/>
  <c r="C31" i="60"/>
  <c r="D31" i="60" s="1"/>
  <c r="E31" i="60"/>
  <c r="F31" i="60" s="1"/>
  <c r="G31" i="60"/>
  <c r="H31" i="60"/>
  <c r="T31" i="60" s="1"/>
  <c r="L31" i="60"/>
  <c r="R31" i="60" s="1"/>
  <c r="L13" i="60"/>
  <c r="R13" i="60" s="1"/>
  <c r="H13" i="60"/>
  <c r="AA13" i="60" s="1"/>
  <c r="G13" i="60"/>
  <c r="E13" i="60"/>
  <c r="F13" i="60" s="1"/>
  <c r="C13" i="60"/>
  <c r="D13" i="60" s="1"/>
  <c r="B13" i="60"/>
  <c r="F5" i="45"/>
  <c r="E27" i="51"/>
  <c r="G27" i="51"/>
  <c r="I27" i="51"/>
  <c r="K27" i="51"/>
  <c r="M27" i="51"/>
  <c r="R27" i="51" s="1"/>
  <c r="O27" i="51"/>
  <c r="V27" i="51"/>
  <c r="W27" i="51"/>
  <c r="Y27" i="51"/>
  <c r="Z27" i="51"/>
  <c r="AA27" i="51"/>
  <c r="AB27" i="51"/>
  <c r="AC27" i="51"/>
  <c r="AD27" i="51"/>
  <c r="AE27" i="51"/>
  <c r="AF27" i="51"/>
  <c r="AG27" i="51"/>
  <c r="AH27" i="51"/>
  <c r="E28" i="51"/>
  <c r="G28" i="51"/>
  <c r="I28" i="51"/>
  <c r="K28" i="51"/>
  <c r="M28" i="51"/>
  <c r="T28" i="51" s="1"/>
  <c r="O28" i="51"/>
  <c r="V28" i="51"/>
  <c r="W28" i="51"/>
  <c r="Y28" i="51"/>
  <c r="Z28" i="51"/>
  <c r="AA28" i="51"/>
  <c r="AB28" i="51"/>
  <c r="AC28" i="51"/>
  <c r="AD28" i="51"/>
  <c r="AE28" i="51"/>
  <c r="AF28" i="51"/>
  <c r="AG28" i="51"/>
  <c r="AH28" i="51"/>
  <c r="E29" i="51"/>
  <c r="G29" i="51"/>
  <c r="I29" i="51"/>
  <c r="K29" i="51"/>
  <c r="M29" i="51"/>
  <c r="R29" i="51" s="1"/>
  <c r="O29" i="51"/>
  <c r="V29" i="51"/>
  <c r="W29" i="51"/>
  <c r="Y29" i="51"/>
  <c r="Z29" i="51"/>
  <c r="AA29" i="51"/>
  <c r="AB29" i="51"/>
  <c r="AC29" i="51"/>
  <c r="AD29" i="51"/>
  <c r="AE29" i="51"/>
  <c r="AF29" i="51"/>
  <c r="AG29" i="51"/>
  <c r="AH29" i="51"/>
  <c r="E30" i="51"/>
  <c r="G30" i="51"/>
  <c r="I30" i="51"/>
  <c r="K30" i="51"/>
  <c r="M30" i="51"/>
  <c r="R30" i="51" s="1"/>
  <c r="O30" i="51"/>
  <c r="V30" i="51"/>
  <c r="W30" i="51"/>
  <c r="Y30" i="51"/>
  <c r="Z30" i="51"/>
  <c r="AA30" i="51"/>
  <c r="AB30" i="51"/>
  <c r="AC30" i="51"/>
  <c r="AD30" i="51"/>
  <c r="AE30" i="51"/>
  <c r="AF30" i="51"/>
  <c r="AG30" i="51"/>
  <c r="AH30" i="51"/>
  <c r="E31" i="51"/>
  <c r="G31" i="51"/>
  <c r="I31" i="51"/>
  <c r="K31" i="51"/>
  <c r="M31" i="51"/>
  <c r="R31" i="51" s="1"/>
  <c r="O31" i="51"/>
  <c r="V31" i="51"/>
  <c r="W31" i="51"/>
  <c r="Y31" i="51"/>
  <c r="Z31" i="51"/>
  <c r="AA31" i="51"/>
  <c r="AB31" i="51"/>
  <c r="AC31" i="51"/>
  <c r="AD31" i="51"/>
  <c r="AE31" i="51"/>
  <c r="AF31" i="51"/>
  <c r="AG31" i="51"/>
  <c r="AH31" i="51"/>
  <c r="E32" i="51"/>
  <c r="G32" i="51"/>
  <c r="I32" i="51"/>
  <c r="K32" i="51"/>
  <c r="M32" i="51"/>
  <c r="R32" i="51" s="1"/>
  <c r="O32" i="51"/>
  <c r="V32" i="51"/>
  <c r="W32" i="51"/>
  <c r="Y32" i="51"/>
  <c r="Z32" i="51"/>
  <c r="AA32" i="51"/>
  <c r="AB32" i="51"/>
  <c r="AC32" i="51"/>
  <c r="AD32" i="51"/>
  <c r="AE32" i="51"/>
  <c r="AF32" i="51"/>
  <c r="AG32" i="51"/>
  <c r="AH32" i="51"/>
  <c r="E33" i="51"/>
  <c r="G33" i="51"/>
  <c r="I33" i="51"/>
  <c r="K33" i="51"/>
  <c r="M33" i="51"/>
  <c r="R33" i="51" s="1"/>
  <c r="O33" i="51"/>
  <c r="V33" i="51"/>
  <c r="W33" i="51"/>
  <c r="Y33" i="51"/>
  <c r="Z33" i="51"/>
  <c r="AA33" i="51"/>
  <c r="AB33" i="51"/>
  <c r="AC33" i="51"/>
  <c r="AD33" i="51"/>
  <c r="AE33" i="51"/>
  <c r="AF33" i="51"/>
  <c r="AG33" i="51"/>
  <c r="AH33" i="51"/>
  <c r="E34" i="51"/>
  <c r="G34" i="51"/>
  <c r="I34" i="51"/>
  <c r="K34" i="51"/>
  <c r="M34" i="51"/>
  <c r="T34" i="51" s="1"/>
  <c r="O34" i="51"/>
  <c r="V34" i="51"/>
  <c r="W34" i="51"/>
  <c r="Y34" i="51"/>
  <c r="Z34" i="51"/>
  <c r="AA34" i="51"/>
  <c r="AB34" i="51"/>
  <c r="AC34" i="51"/>
  <c r="AD34" i="51"/>
  <c r="AE34" i="51"/>
  <c r="AF34" i="51"/>
  <c r="AG34" i="51"/>
  <c r="AH34" i="51"/>
  <c r="E35" i="51"/>
  <c r="G35" i="51"/>
  <c r="I35" i="51"/>
  <c r="K35" i="51"/>
  <c r="M35" i="51"/>
  <c r="R35" i="51" s="1"/>
  <c r="O35" i="51"/>
  <c r="V35" i="51"/>
  <c r="W35" i="51"/>
  <c r="Y35" i="51"/>
  <c r="Z35" i="51"/>
  <c r="AA35" i="51"/>
  <c r="AB35" i="51"/>
  <c r="AC35" i="51"/>
  <c r="AD35" i="51"/>
  <c r="AE35" i="51"/>
  <c r="AF35" i="51"/>
  <c r="AG35" i="51"/>
  <c r="AH35" i="51"/>
  <c r="E36" i="51"/>
  <c r="G36" i="51"/>
  <c r="I36" i="51"/>
  <c r="K36" i="51"/>
  <c r="M36" i="51"/>
  <c r="R36" i="51" s="1"/>
  <c r="O36" i="51"/>
  <c r="V36" i="51"/>
  <c r="W36" i="51"/>
  <c r="Y36" i="51"/>
  <c r="Z36" i="51"/>
  <c r="AA36" i="51"/>
  <c r="AB36" i="51"/>
  <c r="AC36" i="51"/>
  <c r="AD36" i="51"/>
  <c r="AE36" i="51"/>
  <c r="AF36" i="51"/>
  <c r="AG36" i="51"/>
  <c r="AH36" i="51"/>
  <c r="E37" i="51"/>
  <c r="G37" i="51"/>
  <c r="I37" i="51"/>
  <c r="K37" i="51"/>
  <c r="M37" i="51"/>
  <c r="R37" i="51" s="1"/>
  <c r="O37" i="51"/>
  <c r="V37" i="51"/>
  <c r="W37" i="51"/>
  <c r="Y37" i="51"/>
  <c r="Z37" i="51"/>
  <c r="AA37" i="51"/>
  <c r="AB37" i="51"/>
  <c r="AC37" i="51"/>
  <c r="AD37" i="51"/>
  <c r="AE37" i="51"/>
  <c r="AF37" i="51"/>
  <c r="AG37" i="51"/>
  <c r="AH37" i="51"/>
  <c r="E38" i="51"/>
  <c r="G38" i="51"/>
  <c r="I38" i="51"/>
  <c r="K38" i="51"/>
  <c r="M38" i="51"/>
  <c r="R38" i="51" s="1"/>
  <c r="O38" i="51"/>
  <c r="V38" i="51"/>
  <c r="W38" i="51"/>
  <c r="Y38" i="51"/>
  <c r="Z38" i="51"/>
  <c r="AA38" i="51"/>
  <c r="AB38" i="51"/>
  <c r="AC38" i="51"/>
  <c r="AD38" i="51"/>
  <c r="AE38" i="51"/>
  <c r="AF38" i="51"/>
  <c r="AG38" i="51"/>
  <c r="AH38" i="51"/>
  <c r="E39" i="51"/>
  <c r="G39" i="51"/>
  <c r="I39" i="51"/>
  <c r="K39" i="51"/>
  <c r="M39" i="51"/>
  <c r="R39" i="51" s="1"/>
  <c r="O39" i="51"/>
  <c r="V39" i="51"/>
  <c r="W39" i="51"/>
  <c r="Y39" i="51"/>
  <c r="Z39" i="51"/>
  <c r="AA39" i="51"/>
  <c r="AB39" i="51"/>
  <c r="AC39" i="51"/>
  <c r="AD39" i="51"/>
  <c r="AE39" i="51"/>
  <c r="AF39" i="51"/>
  <c r="AG39" i="51"/>
  <c r="AH39" i="51"/>
  <c r="B42" i="51"/>
  <c r="C42" i="51"/>
  <c r="D42" i="51" s="1"/>
  <c r="E42" i="51"/>
  <c r="G42" i="51"/>
  <c r="I42" i="51"/>
  <c r="K42" i="51"/>
  <c r="V42" i="51"/>
  <c r="W42" i="51"/>
  <c r="Y42" i="51"/>
  <c r="Z42" i="51"/>
  <c r="AA42" i="51"/>
  <c r="AB42" i="51"/>
  <c r="AC42" i="51"/>
  <c r="AD42" i="51"/>
  <c r="AE42" i="51"/>
  <c r="AF42" i="51"/>
  <c r="AG42" i="51"/>
  <c r="AH42" i="51"/>
  <c r="B43" i="51"/>
  <c r="C43" i="51"/>
  <c r="D43" i="51" s="1"/>
  <c r="E43" i="51"/>
  <c r="G43" i="51"/>
  <c r="I43" i="51"/>
  <c r="K43" i="51"/>
  <c r="V43" i="51"/>
  <c r="W43" i="51"/>
  <c r="Y43" i="51"/>
  <c r="Z43" i="51"/>
  <c r="AA43" i="51"/>
  <c r="AB43" i="51"/>
  <c r="AC43" i="51"/>
  <c r="AD43" i="51"/>
  <c r="AE43" i="51"/>
  <c r="AF43" i="51"/>
  <c r="AG43" i="51"/>
  <c r="AH43" i="51"/>
  <c r="B44" i="51"/>
  <c r="C44" i="51"/>
  <c r="D44" i="51" s="1"/>
  <c r="E44" i="51"/>
  <c r="G44" i="51"/>
  <c r="I44" i="51"/>
  <c r="K44" i="51"/>
  <c r="V44" i="51"/>
  <c r="W44" i="51"/>
  <c r="Y44" i="51"/>
  <c r="Z44" i="51"/>
  <c r="AA44" i="51"/>
  <c r="AB44" i="51"/>
  <c r="AC44" i="51"/>
  <c r="AD44" i="51"/>
  <c r="AE44" i="51"/>
  <c r="AF44" i="51"/>
  <c r="AG44" i="51"/>
  <c r="AH44" i="51"/>
  <c r="B45" i="51"/>
  <c r="C45" i="51"/>
  <c r="D45" i="51" s="1"/>
  <c r="E45" i="51"/>
  <c r="G45" i="51"/>
  <c r="I45" i="51"/>
  <c r="K45" i="51"/>
  <c r="V45" i="51"/>
  <c r="W45" i="51"/>
  <c r="Y45" i="51"/>
  <c r="Z45" i="51"/>
  <c r="AA45" i="51"/>
  <c r="AB45" i="51"/>
  <c r="AC45" i="51"/>
  <c r="AD45" i="51"/>
  <c r="AE45" i="51"/>
  <c r="AF45" i="51"/>
  <c r="AG45" i="51"/>
  <c r="AH45" i="51"/>
  <c r="B46" i="51"/>
  <c r="C46" i="51"/>
  <c r="D46" i="51" s="1"/>
  <c r="E46" i="51"/>
  <c r="G46" i="51"/>
  <c r="I46" i="51"/>
  <c r="K46" i="51"/>
  <c r="V46" i="51"/>
  <c r="W46" i="51"/>
  <c r="Y46" i="51"/>
  <c r="Z46" i="51"/>
  <c r="AA46" i="51"/>
  <c r="AB46" i="51"/>
  <c r="AC46" i="51"/>
  <c r="AD46" i="51"/>
  <c r="AE46" i="51"/>
  <c r="AF46" i="51"/>
  <c r="AG46" i="51"/>
  <c r="AH46" i="51"/>
  <c r="B47" i="51"/>
  <c r="C47" i="51"/>
  <c r="D47" i="51" s="1"/>
  <c r="E47" i="51"/>
  <c r="G47" i="51"/>
  <c r="I47" i="51"/>
  <c r="K47" i="51"/>
  <c r="V47" i="51"/>
  <c r="W47" i="51"/>
  <c r="Y47" i="51"/>
  <c r="Z47" i="51"/>
  <c r="AA47" i="51"/>
  <c r="AB47" i="51"/>
  <c r="AC47" i="51"/>
  <c r="AD47" i="51"/>
  <c r="AE47" i="51"/>
  <c r="AF47" i="51"/>
  <c r="AG47" i="51"/>
  <c r="AH47" i="51"/>
  <c r="B48" i="51"/>
  <c r="C48" i="51"/>
  <c r="D48" i="51" s="1"/>
  <c r="E48" i="51"/>
  <c r="G48" i="51"/>
  <c r="I48" i="51"/>
  <c r="K48" i="51"/>
  <c r="V48" i="51"/>
  <c r="W48" i="51"/>
  <c r="Y48" i="51"/>
  <c r="Z48" i="51"/>
  <c r="AA48" i="51"/>
  <c r="AB48" i="51"/>
  <c r="AC48" i="51"/>
  <c r="AD48" i="51"/>
  <c r="AE48" i="51"/>
  <c r="AF48" i="51"/>
  <c r="AG48" i="51"/>
  <c r="AH48" i="51"/>
  <c r="B49" i="51"/>
  <c r="C49" i="51"/>
  <c r="D49" i="51" s="1"/>
  <c r="E49" i="51"/>
  <c r="G49" i="51"/>
  <c r="I49" i="51"/>
  <c r="K49" i="51"/>
  <c r="V49" i="51"/>
  <c r="W49" i="51"/>
  <c r="Y49" i="51"/>
  <c r="Z49" i="51"/>
  <c r="AA49" i="51"/>
  <c r="AB49" i="51"/>
  <c r="AC49" i="51"/>
  <c r="AD49" i="51"/>
  <c r="AE49" i="51"/>
  <c r="AF49" i="51"/>
  <c r="AG49" i="51"/>
  <c r="AH49" i="51"/>
  <c r="B50" i="51"/>
  <c r="C50" i="51"/>
  <c r="D50" i="51" s="1"/>
  <c r="E50" i="51"/>
  <c r="G50" i="51"/>
  <c r="I50" i="51"/>
  <c r="K50" i="51"/>
  <c r="V50" i="51"/>
  <c r="W50" i="51"/>
  <c r="Y50" i="51"/>
  <c r="Z50" i="51"/>
  <c r="AA50" i="51"/>
  <c r="AB50" i="51"/>
  <c r="AC50" i="51"/>
  <c r="AD50" i="51"/>
  <c r="AE50" i="51"/>
  <c r="AF50" i="51"/>
  <c r="AG50" i="51"/>
  <c r="AH50" i="51"/>
  <c r="B51" i="51"/>
  <c r="C51" i="51"/>
  <c r="D51" i="51" s="1"/>
  <c r="E51" i="51"/>
  <c r="G51" i="51"/>
  <c r="I51" i="51"/>
  <c r="K51" i="51"/>
  <c r="V51" i="51"/>
  <c r="W51" i="51"/>
  <c r="Y51" i="51"/>
  <c r="Z51" i="51"/>
  <c r="AA51" i="51"/>
  <c r="AB51" i="51"/>
  <c r="AC51" i="51"/>
  <c r="AD51" i="51"/>
  <c r="AE51" i="51"/>
  <c r="AF51" i="51"/>
  <c r="AG51" i="51"/>
  <c r="AH51" i="51"/>
  <c r="B52" i="51"/>
  <c r="C52" i="51"/>
  <c r="D52" i="51" s="1"/>
  <c r="E52" i="51"/>
  <c r="G52" i="51"/>
  <c r="I52" i="51"/>
  <c r="K52" i="51"/>
  <c r="V52" i="51"/>
  <c r="W52" i="51"/>
  <c r="Y52" i="51"/>
  <c r="Z52" i="51"/>
  <c r="AA52" i="51"/>
  <c r="AB52" i="51"/>
  <c r="AC52" i="51"/>
  <c r="AD52" i="51"/>
  <c r="AE52" i="51"/>
  <c r="AF52" i="51"/>
  <c r="AG52" i="51"/>
  <c r="AH52" i="51"/>
  <c r="B53" i="51"/>
  <c r="C53" i="51"/>
  <c r="D53" i="51" s="1"/>
  <c r="E53" i="51"/>
  <c r="G53" i="51"/>
  <c r="I53" i="51"/>
  <c r="K53" i="51"/>
  <c r="V53" i="51"/>
  <c r="W53" i="51"/>
  <c r="Y53" i="51"/>
  <c r="Z53" i="51"/>
  <c r="AA53" i="51"/>
  <c r="AB53" i="51"/>
  <c r="AC53" i="51"/>
  <c r="AD53" i="51"/>
  <c r="AE53" i="51"/>
  <c r="AF53" i="51"/>
  <c r="AG53" i="51"/>
  <c r="AH53" i="51"/>
  <c r="B54" i="51"/>
  <c r="C54" i="51"/>
  <c r="D54" i="51" s="1"/>
  <c r="E54" i="51"/>
  <c r="G54" i="51"/>
  <c r="I54" i="51"/>
  <c r="K54" i="51"/>
  <c r="V54" i="51"/>
  <c r="W54" i="51"/>
  <c r="Y54" i="51"/>
  <c r="Z54" i="51"/>
  <c r="AA54" i="51"/>
  <c r="AB54" i="51"/>
  <c r="AC54" i="51"/>
  <c r="AD54" i="51"/>
  <c r="AE54" i="51"/>
  <c r="AF54" i="51"/>
  <c r="AG54" i="51"/>
  <c r="AH54" i="51"/>
  <c r="AH41" i="51"/>
  <c r="AG41" i="51"/>
  <c r="AF41" i="51"/>
  <c r="AE41" i="51"/>
  <c r="AD41" i="51"/>
  <c r="AC41" i="51"/>
  <c r="AB41" i="51"/>
  <c r="AA41" i="51"/>
  <c r="Z41" i="51"/>
  <c r="Y41" i="51"/>
  <c r="W41" i="51"/>
  <c r="V41" i="51"/>
  <c r="K41" i="51"/>
  <c r="I41" i="51"/>
  <c r="G41" i="51"/>
  <c r="E41" i="51"/>
  <c r="C41" i="51"/>
  <c r="D41" i="51" s="1"/>
  <c r="B41" i="51"/>
  <c r="B61" i="48"/>
  <c r="C61" i="48"/>
  <c r="D61" i="48" s="1"/>
  <c r="E61" i="48"/>
  <c r="F61" i="48"/>
  <c r="G61" i="48"/>
  <c r="I61" i="48"/>
  <c r="M61" i="48"/>
  <c r="T61" i="48"/>
  <c r="V61" i="48"/>
  <c r="X61" i="48"/>
  <c r="Y61" i="48"/>
  <c r="Z61" i="48"/>
  <c r="AB61" i="48"/>
  <c r="AC61" i="48"/>
  <c r="AD61" i="48"/>
  <c r="B63" i="48"/>
  <c r="C63" i="48"/>
  <c r="D63" i="48" s="1"/>
  <c r="E63" i="48"/>
  <c r="F63" i="48"/>
  <c r="G63" i="48"/>
  <c r="I63" i="48"/>
  <c r="M63" i="48"/>
  <c r="T63" i="48"/>
  <c r="V63" i="48"/>
  <c r="X63" i="48"/>
  <c r="Y63" i="48"/>
  <c r="Z63" i="48"/>
  <c r="AB63" i="48"/>
  <c r="AC63" i="48"/>
  <c r="AD63" i="48"/>
  <c r="B27" i="51"/>
  <c r="C27" i="51"/>
  <c r="D27" i="51" s="1"/>
  <c r="B28" i="51"/>
  <c r="C28" i="51"/>
  <c r="D28" i="51" s="1"/>
  <c r="B29" i="51"/>
  <c r="C29" i="51"/>
  <c r="D29" i="51" s="1"/>
  <c r="B30" i="51"/>
  <c r="C30" i="51"/>
  <c r="D30" i="51" s="1"/>
  <c r="B31" i="51"/>
  <c r="C31" i="51"/>
  <c r="D31" i="51" s="1"/>
  <c r="B32" i="51"/>
  <c r="C32" i="51"/>
  <c r="D32" i="51" s="1"/>
  <c r="B33" i="51"/>
  <c r="C33" i="51"/>
  <c r="D33" i="51" s="1"/>
  <c r="B34" i="51"/>
  <c r="C34" i="51"/>
  <c r="D34" i="51" s="1"/>
  <c r="B35" i="51"/>
  <c r="C35" i="51"/>
  <c r="D35" i="51" s="1"/>
  <c r="B36" i="51"/>
  <c r="C36" i="51"/>
  <c r="D36" i="51" s="1"/>
  <c r="B37" i="51"/>
  <c r="C37" i="51"/>
  <c r="D37" i="51" s="1"/>
  <c r="B38" i="51"/>
  <c r="C38" i="51"/>
  <c r="D38" i="51" s="1"/>
  <c r="B39" i="51"/>
  <c r="C39" i="51"/>
  <c r="D39" i="51" s="1"/>
  <c r="B17" i="51"/>
  <c r="C17" i="51"/>
  <c r="D17" i="51" s="1"/>
  <c r="E17" i="51"/>
  <c r="G17" i="51"/>
  <c r="I17" i="51"/>
  <c r="K17" i="51"/>
  <c r="M17" i="51"/>
  <c r="R17" i="51" s="1"/>
  <c r="O17" i="51"/>
  <c r="V17" i="51"/>
  <c r="W17" i="51"/>
  <c r="Y17" i="51"/>
  <c r="Z17" i="51"/>
  <c r="AA17" i="51"/>
  <c r="AB17" i="51"/>
  <c r="AC17" i="51"/>
  <c r="AD17" i="51"/>
  <c r="AE17" i="51"/>
  <c r="AF17" i="51"/>
  <c r="AG17" i="51"/>
  <c r="AH17" i="51"/>
  <c r="B18" i="51"/>
  <c r="C18" i="51"/>
  <c r="D18" i="51" s="1"/>
  <c r="E18" i="51"/>
  <c r="G18" i="51"/>
  <c r="I18" i="51"/>
  <c r="K18" i="51"/>
  <c r="M18" i="51"/>
  <c r="R18" i="51" s="1"/>
  <c r="O18" i="51"/>
  <c r="V18" i="51"/>
  <c r="W18" i="51"/>
  <c r="Y18" i="51"/>
  <c r="Z18" i="51"/>
  <c r="AA18" i="51"/>
  <c r="AB18" i="51"/>
  <c r="AC18" i="51"/>
  <c r="AD18" i="51"/>
  <c r="AE18" i="51"/>
  <c r="AF18" i="51"/>
  <c r="AG18" i="51"/>
  <c r="AH18" i="51"/>
  <c r="B19" i="51"/>
  <c r="C19" i="51"/>
  <c r="D19" i="51" s="1"/>
  <c r="E19" i="51"/>
  <c r="G19" i="51"/>
  <c r="I19" i="51"/>
  <c r="K19" i="51"/>
  <c r="M19" i="51"/>
  <c r="R19" i="51" s="1"/>
  <c r="O19" i="51"/>
  <c r="V19" i="51"/>
  <c r="W19" i="51"/>
  <c r="Y19" i="51"/>
  <c r="Z19" i="51"/>
  <c r="AA19" i="51"/>
  <c r="AB19" i="51"/>
  <c r="AC19" i="51"/>
  <c r="AD19" i="51"/>
  <c r="AE19" i="51"/>
  <c r="AF19" i="51"/>
  <c r="AG19" i="51"/>
  <c r="AH19" i="51"/>
  <c r="B20" i="51"/>
  <c r="C20" i="51"/>
  <c r="D20" i="51" s="1"/>
  <c r="E20" i="51"/>
  <c r="G20" i="51"/>
  <c r="I20" i="51"/>
  <c r="K20" i="51"/>
  <c r="M20" i="51"/>
  <c r="T20" i="51" s="1"/>
  <c r="O20" i="51"/>
  <c r="V20" i="51"/>
  <c r="W20" i="51"/>
  <c r="Y20" i="51"/>
  <c r="Z20" i="51"/>
  <c r="AA20" i="51"/>
  <c r="AB20" i="51"/>
  <c r="AC20" i="51"/>
  <c r="AD20" i="51"/>
  <c r="AE20" i="51"/>
  <c r="AF20" i="51"/>
  <c r="AG20" i="51"/>
  <c r="AH20" i="51"/>
  <c r="B21" i="51"/>
  <c r="C21" i="51"/>
  <c r="D21" i="51" s="1"/>
  <c r="E21" i="51"/>
  <c r="F21" i="51" s="1"/>
  <c r="G21" i="51"/>
  <c r="H21" i="51" s="1"/>
  <c r="I21" i="51"/>
  <c r="J21" i="51" s="1"/>
  <c r="K21" i="51"/>
  <c r="M21" i="51"/>
  <c r="R21" i="51" s="1"/>
  <c r="O21" i="51"/>
  <c r="P21" i="51" s="1"/>
  <c r="V21" i="51"/>
  <c r="W21" i="51"/>
  <c r="X21" i="51" s="1"/>
  <c r="Y21" i="51"/>
  <c r="Z21" i="51"/>
  <c r="AA21" i="51"/>
  <c r="AB21" i="51"/>
  <c r="AC21" i="51"/>
  <c r="AD21" i="51"/>
  <c r="AE21" i="51"/>
  <c r="AF21" i="51"/>
  <c r="AG21" i="51"/>
  <c r="AH21" i="51"/>
  <c r="B22" i="51"/>
  <c r="C22" i="51"/>
  <c r="D22" i="51" s="1"/>
  <c r="E22" i="51"/>
  <c r="G22" i="51"/>
  <c r="I22" i="51"/>
  <c r="K22" i="51"/>
  <c r="M22" i="51"/>
  <c r="R22" i="51" s="1"/>
  <c r="O22" i="51"/>
  <c r="V22" i="51"/>
  <c r="W22" i="51"/>
  <c r="Y22" i="51"/>
  <c r="Z22" i="51"/>
  <c r="AA22" i="51"/>
  <c r="AB22" i="51"/>
  <c r="AC22" i="51"/>
  <c r="AD22" i="51"/>
  <c r="AE22" i="51"/>
  <c r="AF22" i="51"/>
  <c r="AG22" i="51"/>
  <c r="AH22" i="51"/>
  <c r="B23" i="51"/>
  <c r="C23" i="51"/>
  <c r="D23" i="51" s="1"/>
  <c r="E23" i="51"/>
  <c r="G23" i="51"/>
  <c r="I23" i="51"/>
  <c r="K23" i="51"/>
  <c r="M23" i="51"/>
  <c r="R23" i="51" s="1"/>
  <c r="O23" i="51"/>
  <c r="V23" i="51"/>
  <c r="W23" i="51"/>
  <c r="Y23" i="51"/>
  <c r="Z23" i="51"/>
  <c r="AA23" i="51"/>
  <c r="AB23" i="51"/>
  <c r="AC23" i="51"/>
  <c r="AD23" i="51"/>
  <c r="AE23" i="51"/>
  <c r="AF23" i="51"/>
  <c r="AG23" i="51"/>
  <c r="AH23" i="51"/>
  <c r="B24" i="51"/>
  <c r="C24" i="51"/>
  <c r="D24" i="51" s="1"/>
  <c r="E24" i="51"/>
  <c r="G24" i="51"/>
  <c r="I24" i="51"/>
  <c r="K24" i="51"/>
  <c r="M24" i="51"/>
  <c r="T24" i="51" s="1"/>
  <c r="O24" i="51"/>
  <c r="V24" i="51"/>
  <c r="W24" i="51"/>
  <c r="Y24" i="51"/>
  <c r="Z24" i="51"/>
  <c r="AA24" i="51"/>
  <c r="AB24" i="51"/>
  <c r="AC24" i="51"/>
  <c r="AD24" i="51"/>
  <c r="AE24" i="51"/>
  <c r="AF24" i="51"/>
  <c r="AG24" i="51"/>
  <c r="AH24" i="51"/>
  <c r="B43" i="48"/>
  <c r="C43" i="48"/>
  <c r="D43" i="48" s="1"/>
  <c r="E43" i="48"/>
  <c r="F43" i="48"/>
  <c r="G43" i="48"/>
  <c r="I43" i="48"/>
  <c r="K43" i="48"/>
  <c r="P43" i="48" s="1"/>
  <c r="M43" i="48"/>
  <c r="T43" i="48"/>
  <c r="V43" i="48"/>
  <c r="X43" i="48"/>
  <c r="Y43" i="48"/>
  <c r="Z43" i="48"/>
  <c r="AB43" i="48"/>
  <c r="AC43" i="48"/>
  <c r="AD43" i="48"/>
  <c r="B45" i="48"/>
  <c r="C45" i="48"/>
  <c r="D45" i="48" s="1"/>
  <c r="E45" i="48"/>
  <c r="F45" i="48"/>
  <c r="G45" i="48"/>
  <c r="I45" i="48"/>
  <c r="K45" i="48"/>
  <c r="P45" i="48" s="1"/>
  <c r="M45" i="48"/>
  <c r="T45" i="48"/>
  <c r="V45" i="48"/>
  <c r="X45" i="48"/>
  <c r="Y45" i="48"/>
  <c r="Z45" i="48"/>
  <c r="AB45" i="48"/>
  <c r="AC45" i="48"/>
  <c r="AD45" i="48"/>
  <c r="B25" i="48"/>
  <c r="C25" i="48"/>
  <c r="D25" i="48" s="1"/>
  <c r="E25" i="48"/>
  <c r="F25" i="48"/>
  <c r="G25" i="48"/>
  <c r="I25" i="48"/>
  <c r="K25" i="48"/>
  <c r="P25" i="48" s="1"/>
  <c r="M25" i="48"/>
  <c r="T25" i="48"/>
  <c r="V25" i="48"/>
  <c r="X25" i="48"/>
  <c r="Y25" i="48"/>
  <c r="Z25" i="48"/>
  <c r="AB25" i="48"/>
  <c r="AC25" i="48"/>
  <c r="AD25" i="48"/>
  <c r="B27" i="48"/>
  <c r="C27" i="48"/>
  <c r="D27" i="48" s="1"/>
  <c r="E27" i="48"/>
  <c r="F27" i="48"/>
  <c r="G27" i="48"/>
  <c r="H27" i="48" s="1"/>
  <c r="I27" i="48"/>
  <c r="K27" i="48"/>
  <c r="P27" i="48" s="1"/>
  <c r="M27" i="48"/>
  <c r="N27" i="48" s="1"/>
  <c r="T27" i="48"/>
  <c r="U27" i="48" s="1"/>
  <c r="V27" i="48"/>
  <c r="X27" i="48"/>
  <c r="Y27" i="48"/>
  <c r="Z27" i="48"/>
  <c r="AB27" i="48"/>
  <c r="AC27" i="48"/>
  <c r="AD27" i="48"/>
  <c r="V35" i="46"/>
  <c r="V36" i="46"/>
  <c r="V37" i="46"/>
  <c r="V38" i="46"/>
  <c r="V39" i="46"/>
  <c r="V40" i="46"/>
  <c r="V41" i="46"/>
  <c r="V42" i="46"/>
  <c r="V43" i="46"/>
  <c r="V44" i="46"/>
  <c r="V45" i="46"/>
  <c r="V46" i="46"/>
  <c r="V47" i="46"/>
  <c r="V48" i="46"/>
  <c r="V49" i="46"/>
  <c r="V50" i="46"/>
  <c r="V51" i="46"/>
  <c r="V52" i="46"/>
  <c r="V53" i="46"/>
  <c r="V54" i="46"/>
  <c r="V55" i="46"/>
  <c r="V56" i="46"/>
  <c r="V57" i="46"/>
  <c r="V58" i="46"/>
  <c r="V59" i="46"/>
  <c r="M73" i="16"/>
  <c r="M74" i="16"/>
  <c r="R73" i="16"/>
  <c r="T73" i="16"/>
  <c r="R74" i="16"/>
  <c r="T74" i="16"/>
  <c r="T75" i="16"/>
  <c r="R75" i="16"/>
  <c r="M75" i="16"/>
  <c r="T44" i="16"/>
  <c r="R44" i="16"/>
  <c r="M42" i="16"/>
  <c r="M43" i="16"/>
  <c r="M44" i="16"/>
  <c r="M10" i="16" s="1"/>
  <c r="B72" i="16"/>
  <c r="C72" i="16"/>
  <c r="E72" i="16"/>
  <c r="G72" i="16"/>
  <c r="I72" i="16"/>
  <c r="K72" i="16"/>
  <c r="O72" i="16"/>
  <c r="V72" i="16"/>
  <c r="X72" i="16"/>
  <c r="Z72" i="16"/>
  <c r="AA72" i="16"/>
  <c r="AB72" i="16"/>
  <c r="AC72" i="16"/>
  <c r="AD72" i="16"/>
  <c r="AE72" i="16"/>
  <c r="AF72" i="16"/>
  <c r="AG72" i="16"/>
  <c r="AH72" i="16"/>
  <c r="AI72" i="16"/>
  <c r="B73" i="16"/>
  <c r="C73" i="16"/>
  <c r="E73" i="16"/>
  <c r="G73" i="16"/>
  <c r="I73" i="16"/>
  <c r="K73" i="16"/>
  <c r="O73" i="16"/>
  <c r="V73" i="16"/>
  <c r="X73" i="16"/>
  <c r="Z73" i="16"/>
  <c r="AA73" i="16"/>
  <c r="AB73" i="16"/>
  <c r="AC73" i="16"/>
  <c r="AD73" i="16"/>
  <c r="AE73" i="16"/>
  <c r="AF73" i="16"/>
  <c r="AG73" i="16"/>
  <c r="AH73" i="16"/>
  <c r="AI73" i="16"/>
  <c r="B74" i="16"/>
  <c r="C74" i="16"/>
  <c r="E74" i="16"/>
  <c r="G74" i="16"/>
  <c r="I74" i="16"/>
  <c r="K74" i="16"/>
  <c r="O74" i="16"/>
  <c r="V74" i="16"/>
  <c r="X74" i="16"/>
  <c r="Z74" i="16"/>
  <c r="AA74" i="16"/>
  <c r="AB74" i="16"/>
  <c r="AC74" i="16"/>
  <c r="AD74" i="16"/>
  <c r="AE74" i="16"/>
  <c r="AF74" i="16"/>
  <c r="AG74" i="16"/>
  <c r="AH74" i="16"/>
  <c r="AI74" i="16"/>
  <c r="B75" i="16"/>
  <c r="C75" i="16"/>
  <c r="E75" i="16"/>
  <c r="G75" i="16"/>
  <c r="I75" i="16"/>
  <c r="K75" i="16"/>
  <c r="O75" i="16"/>
  <c r="V75" i="16"/>
  <c r="X75" i="16"/>
  <c r="Z75" i="16"/>
  <c r="AA75" i="16"/>
  <c r="AB75" i="16"/>
  <c r="AC75" i="16"/>
  <c r="AD75" i="16"/>
  <c r="AE75" i="16"/>
  <c r="AF75" i="16"/>
  <c r="AG75" i="16"/>
  <c r="AH75" i="16"/>
  <c r="AI75" i="16"/>
  <c r="B43" i="16"/>
  <c r="C43" i="16"/>
  <c r="E43" i="16"/>
  <c r="G43" i="16"/>
  <c r="I43" i="16"/>
  <c r="K43" i="16"/>
  <c r="O43" i="16"/>
  <c r="V43" i="16"/>
  <c r="X43" i="16"/>
  <c r="Z43" i="16"/>
  <c r="AA43" i="16"/>
  <c r="AB43" i="16"/>
  <c r="AC43" i="16"/>
  <c r="AD43" i="16"/>
  <c r="AE43" i="16"/>
  <c r="AF43" i="16"/>
  <c r="AG43" i="16"/>
  <c r="AH43" i="16"/>
  <c r="AI43" i="16"/>
  <c r="B44" i="16"/>
  <c r="C44" i="16"/>
  <c r="E44" i="16"/>
  <c r="G44" i="16"/>
  <c r="I44" i="16"/>
  <c r="K44" i="16"/>
  <c r="O44" i="16"/>
  <c r="V44" i="16"/>
  <c r="X44" i="16"/>
  <c r="Z44" i="16"/>
  <c r="AA44" i="16"/>
  <c r="AB44" i="16"/>
  <c r="AC44" i="16"/>
  <c r="AD44" i="16"/>
  <c r="AE44" i="16"/>
  <c r="AF44" i="16"/>
  <c r="AG44" i="16"/>
  <c r="AH44" i="16"/>
  <c r="AI44" i="16"/>
  <c r="B35" i="2"/>
  <c r="G35" i="2"/>
  <c r="I35" i="2"/>
  <c r="P35" i="2"/>
  <c r="L35" i="2"/>
  <c r="N35" i="2"/>
  <c r="S35" i="2"/>
  <c r="U35" i="2"/>
  <c r="W35" i="2"/>
  <c r="Y35" i="2"/>
  <c r="Z35" i="2"/>
  <c r="AA35" i="2"/>
  <c r="AB35" i="2"/>
  <c r="AF35" i="2"/>
  <c r="B36" i="2"/>
  <c r="G36" i="2"/>
  <c r="I36" i="2"/>
  <c r="Y48" i="64" s="1"/>
  <c r="P36" i="2"/>
  <c r="L36" i="2"/>
  <c r="N36" i="2"/>
  <c r="S36" i="2"/>
  <c r="U36" i="2"/>
  <c r="W36" i="2"/>
  <c r="Y36" i="2"/>
  <c r="Z36" i="2"/>
  <c r="AA36" i="2"/>
  <c r="AB36" i="2"/>
  <c r="AF36" i="2"/>
  <c r="O28" i="61"/>
  <c r="O88" i="61"/>
  <c r="O103" i="61"/>
  <c r="O118" i="61"/>
  <c r="O133" i="61"/>
  <c r="O148" i="61"/>
  <c r="O163" i="61"/>
  <c r="O178" i="61"/>
  <c r="O193" i="61"/>
  <c r="O208" i="61"/>
  <c r="O223" i="61"/>
  <c r="B364" i="61"/>
  <c r="D364" i="61"/>
  <c r="E364" i="61" s="1"/>
  <c r="C358" i="61" s="1"/>
  <c r="F364" i="61"/>
  <c r="G364" i="61" s="1"/>
  <c r="H364" i="61"/>
  <c r="I364" i="61"/>
  <c r="K364" i="61" s="1"/>
  <c r="AD364" i="61"/>
  <c r="B365" i="61"/>
  <c r="D365" i="61"/>
  <c r="E365" i="61" s="1"/>
  <c r="F365" i="61"/>
  <c r="G365" i="61" s="1"/>
  <c r="H365" i="61"/>
  <c r="I365" i="61"/>
  <c r="P365" i="61" s="1"/>
  <c r="AD365" i="61"/>
  <c r="B366" i="61"/>
  <c r="D366" i="61"/>
  <c r="E366" i="61" s="1"/>
  <c r="F366" i="61"/>
  <c r="G366" i="61" s="1"/>
  <c r="H366" i="61"/>
  <c r="I366" i="61"/>
  <c r="K366" i="61" s="1"/>
  <c r="AD366" i="61"/>
  <c r="AA10" i="50"/>
  <c r="T23" i="6" l="1"/>
  <c r="R21" i="6"/>
  <c r="T24" i="6"/>
  <c r="R22" i="6"/>
  <c r="T270" i="62"/>
  <c r="J351" i="62"/>
  <c r="N351" i="62" s="1"/>
  <c r="T351" i="62" s="1"/>
  <c r="T734" i="62"/>
  <c r="AA404" i="62"/>
  <c r="P76" i="61"/>
  <c r="X31" i="51"/>
  <c r="H30" i="51"/>
  <c r="L348" i="62"/>
  <c r="T306" i="62"/>
  <c r="T704" i="62"/>
  <c r="R464" i="62"/>
  <c r="T790" i="62"/>
  <c r="AF76" i="61"/>
  <c r="AA76" i="61"/>
  <c r="AE75" i="61"/>
  <c r="Y76" i="61"/>
  <c r="R636" i="62"/>
  <c r="R548" i="62"/>
  <c r="AE407" i="62"/>
  <c r="R243" i="62"/>
  <c r="Y211" i="62"/>
  <c r="AB210" i="60"/>
  <c r="T560" i="62"/>
  <c r="Z210" i="60"/>
  <c r="AD351" i="62"/>
  <c r="N210" i="60"/>
  <c r="AA351" i="62"/>
  <c r="Z351" i="62"/>
  <c r="X407" i="62"/>
  <c r="T322" i="62"/>
  <c r="T316" i="62"/>
  <c r="Y210" i="60"/>
  <c r="T640" i="62"/>
  <c r="Z105" i="60"/>
  <c r="X211" i="62"/>
  <c r="N106" i="60"/>
  <c r="AB106" i="60" s="1"/>
  <c r="AF48" i="61"/>
  <c r="T632" i="62"/>
  <c r="T615" i="62"/>
  <c r="T484" i="62"/>
  <c r="V211" i="62"/>
  <c r="X181" i="62"/>
  <c r="R185" i="62"/>
  <c r="T163" i="62"/>
  <c r="T149" i="62"/>
  <c r="T501" i="62"/>
  <c r="R476" i="62"/>
  <c r="W210" i="60"/>
  <c r="U106" i="60"/>
  <c r="AA105" i="60"/>
  <c r="P227" i="61"/>
  <c r="T575" i="62"/>
  <c r="AA265" i="62"/>
  <c r="V210" i="60"/>
  <c r="I208" i="60"/>
  <c r="AC78" i="61"/>
  <c r="Z76" i="61"/>
  <c r="R652" i="62"/>
  <c r="T507" i="62"/>
  <c r="T493" i="62"/>
  <c r="T296" i="62"/>
  <c r="X265" i="62"/>
  <c r="R283" i="62"/>
  <c r="T218" i="62"/>
  <c r="T212" i="62"/>
  <c r="AE61" i="48"/>
  <c r="AC210" i="60"/>
  <c r="X76" i="61"/>
  <c r="AD295" i="62"/>
  <c r="T308" i="62"/>
  <c r="H265" i="62"/>
  <c r="AF265" i="62" s="1"/>
  <c r="L211" i="62"/>
  <c r="V44" i="62"/>
  <c r="P44" i="62"/>
  <c r="AE44" i="62" s="1"/>
  <c r="P37" i="51"/>
  <c r="V76" i="61"/>
  <c r="R650" i="62"/>
  <c r="R643" i="62"/>
  <c r="T537" i="62"/>
  <c r="L295" i="62"/>
  <c r="T216" i="62"/>
  <c r="T210" i="62"/>
  <c r="X71" i="62"/>
  <c r="J42" i="62"/>
  <c r="AD236" i="62"/>
  <c r="AJ27" i="51"/>
  <c r="AB267" i="62"/>
  <c r="AD265" i="62"/>
  <c r="AC264" i="62"/>
  <c r="L236" i="62"/>
  <c r="AD211" i="62"/>
  <c r="T187" i="62"/>
  <c r="X210" i="60"/>
  <c r="Z208" i="60"/>
  <c r="Y106" i="60"/>
  <c r="AC227" i="61"/>
  <c r="O63" i="61"/>
  <c r="AF78" i="61"/>
  <c r="AB76" i="61"/>
  <c r="J76" i="61"/>
  <c r="R75" i="61"/>
  <c r="T786" i="62"/>
  <c r="T706" i="62"/>
  <c r="T535" i="62"/>
  <c r="R478" i="62"/>
  <c r="R472" i="62"/>
  <c r="AD404" i="62"/>
  <c r="Y376" i="62"/>
  <c r="T330" i="62"/>
  <c r="V267" i="62"/>
  <c r="AB265" i="62"/>
  <c r="AB264" i="62"/>
  <c r="R278" i="62"/>
  <c r="T271" i="62"/>
  <c r="J236" i="62"/>
  <c r="AB211" i="62"/>
  <c r="X210" i="62"/>
  <c r="AB225" i="61"/>
  <c r="Y211" i="60"/>
  <c r="U210" i="60"/>
  <c r="AC208" i="60"/>
  <c r="AF225" i="61"/>
  <c r="T46" i="61"/>
  <c r="AE63" i="61"/>
  <c r="R517" i="62"/>
  <c r="AD348" i="62"/>
  <c r="Z320" i="62"/>
  <c r="J294" i="62"/>
  <c r="T314" i="62"/>
  <c r="Z237" i="62"/>
  <c r="X97" i="62"/>
  <c r="T79" i="62"/>
  <c r="X42" i="62"/>
  <c r="N211" i="60"/>
  <c r="T210" i="60"/>
  <c r="AC209" i="60"/>
  <c r="AB208" i="60"/>
  <c r="J208" i="60"/>
  <c r="AE225" i="61"/>
  <c r="J225" i="61"/>
  <c r="AA210" i="61"/>
  <c r="T48" i="61"/>
  <c r="V45" i="61"/>
  <c r="T690" i="62"/>
  <c r="T648" i="62"/>
  <c r="T519" i="62"/>
  <c r="T485" i="62"/>
  <c r="P348" i="62"/>
  <c r="L320" i="62"/>
  <c r="T300" i="62"/>
  <c r="L237" i="62"/>
  <c r="AC236" i="62"/>
  <c r="T236" i="62"/>
  <c r="X209" i="62"/>
  <c r="X183" i="62"/>
  <c r="Y99" i="62"/>
  <c r="T101" i="62"/>
  <c r="T71" i="62"/>
  <c r="V42" i="62"/>
  <c r="W208" i="60"/>
  <c r="T228" i="61"/>
  <c r="AA225" i="61"/>
  <c r="AF45" i="61"/>
  <c r="O76" i="61"/>
  <c r="T688" i="62"/>
  <c r="R629" i="62"/>
  <c r="Z404" i="62"/>
  <c r="T338" i="62"/>
  <c r="T324" i="62"/>
  <c r="AD293" i="62"/>
  <c r="T292" i="62"/>
  <c r="T298" i="62"/>
  <c r="AB210" i="62"/>
  <c r="AA155" i="62"/>
  <c r="Y69" i="62"/>
  <c r="H42" i="62"/>
  <c r="AF42" i="62" s="1"/>
  <c r="AI36" i="51"/>
  <c r="T33" i="51"/>
  <c r="V208" i="60"/>
  <c r="Z225" i="61"/>
  <c r="T31" i="62"/>
  <c r="P36" i="51"/>
  <c r="U208" i="60"/>
  <c r="Y225" i="61"/>
  <c r="J60" i="61"/>
  <c r="Y78" i="61"/>
  <c r="K76" i="61"/>
  <c r="R591" i="62"/>
  <c r="J378" i="62"/>
  <c r="N378" i="62" s="1"/>
  <c r="R378" i="62" s="1"/>
  <c r="P376" i="62"/>
  <c r="P265" i="62"/>
  <c r="T195" i="62"/>
  <c r="T183" i="62"/>
  <c r="AC72" i="62"/>
  <c r="AD42" i="62"/>
  <c r="X208" i="60"/>
  <c r="T208" i="60"/>
  <c r="X225" i="61"/>
  <c r="AE45" i="61"/>
  <c r="X78" i="61"/>
  <c r="AF348" i="62"/>
  <c r="AD294" i="62"/>
  <c r="AB42" i="62"/>
  <c r="T268" i="62"/>
  <c r="AB236" i="62"/>
  <c r="AC211" i="62"/>
  <c r="J211" i="62"/>
  <c r="AB184" i="62"/>
  <c r="AD182" i="62"/>
  <c r="R193" i="62"/>
  <c r="T115" i="62"/>
  <c r="AB72" i="62"/>
  <c r="Y71" i="62"/>
  <c r="X44" i="62"/>
  <c r="AE42" i="62"/>
  <c r="J32" i="51"/>
  <c r="AA209" i="60"/>
  <c r="X105" i="60"/>
  <c r="AC105" i="60"/>
  <c r="AB227" i="61"/>
  <c r="AE227" i="61"/>
  <c r="V225" i="61"/>
  <c r="AF211" i="61"/>
  <c r="Z60" i="61"/>
  <c r="O78" i="61"/>
  <c r="R552" i="62"/>
  <c r="X404" i="62"/>
  <c r="Y351" i="62"/>
  <c r="AD321" i="62"/>
  <c r="AB266" i="62"/>
  <c r="Y236" i="62"/>
  <c r="AD98" i="62"/>
  <c r="X72" i="62"/>
  <c r="AJ28" i="51"/>
  <c r="I210" i="60"/>
  <c r="Y209" i="60"/>
  <c r="W105" i="60"/>
  <c r="AA227" i="61"/>
  <c r="P225" i="61"/>
  <c r="AE213" i="61"/>
  <c r="AB212" i="61"/>
  <c r="AB63" i="61"/>
  <c r="Y60" i="61"/>
  <c r="R651" i="62"/>
  <c r="T642" i="62"/>
  <c r="R587" i="62"/>
  <c r="R470" i="62"/>
  <c r="AF405" i="62"/>
  <c r="AF404" i="62"/>
  <c r="P404" i="62"/>
  <c r="X351" i="62"/>
  <c r="AC348" i="62"/>
  <c r="AB323" i="62"/>
  <c r="AC321" i="62"/>
  <c r="T312" i="62"/>
  <c r="AA266" i="62"/>
  <c r="X236" i="62"/>
  <c r="AA211" i="62"/>
  <c r="T203" i="62"/>
  <c r="AB127" i="62"/>
  <c r="AA98" i="62"/>
  <c r="T107" i="62"/>
  <c r="L72" i="62"/>
  <c r="J71" i="62"/>
  <c r="T65" i="62"/>
  <c r="X209" i="60"/>
  <c r="V105" i="60"/>
  <c r="Z227" i="61"/>
  <c r="AC225" i="61"/>
  <c r="P212" i="61"/>
  <c r="P63" i="61"/>
  <c r="X60" i="61"/>
  <c r="R635" i="62"/>
  <c r="R631" i="62"/>
  <c r="T609" i="62"/>
  <c r="T529" i="62"/>
  <c r="T483" i="62"/>
  <c r="R474" i="62"/>
  <c r="AD405" i="62"/>
  <c r="AE404" i="62"/>
  <c r="L404" i="62"/>
  <c r="AB377" i="62"/>
  <c r="V351" i="62"/>
  <c r="AA348" i="62"/>
  <c r="AB321" i="62"/>
  <c r="AC320" i="62"/>
  <c r="L266" i="62"/>
  <c r="V236" i="62"/>
  <c r="Z211" i="62"/>
  <c r="T224" i="62"/>
  <c r="T191" i="62"/>
  <c r="T169" i="62"/>
  <c r="J127" i="62"/>
  <c r="AF125" i="62"/>
  <c r="T143" i="62"/>
  <c r="AD99" i="62"/>
  <c r="Z98" i="62"/>
  <c r="AA97" i="62"/>
  <c r="T113" i="62"/>
  <c r="J72" i="62"/>
  <c r="AF69" i="62"/>
  <c r="T93" i="62"/>
  <c r="T49" i="62"/>
  <c r="H321" i="62"/>
  <c r="AF321" i="62" s="1"/>
  <c r="AJ38" i="51"/>
  <c r="W209" i="60"/>
  <c r="U105" i="60"/>
  <c r="V60" i="61"/>
  <c r="AA405" i="62"/>
  <c r="Z321" i="62"/>
  <c r="X98" i="62"/>
  <c r="AB60" i="61"/>
  <c r="P405" i="62"/>
  <c r="U209" i="60"/>
  <c r="T105" i="60"/>
  <c r="N104" i="60"/>
  <c r="AB104" i="60" s="1"/>
  <c r="P60" i="61"/>
  <c r="T736" i="62"/>
  <c r="T644" i="62"/>
  <c r="T641" i="62"/>
  <c r="T637" i="62"/>
  <c r="T630" i="62"/>
  <c r="T568" i="62"/>
  <c r="T482" i="62"/>
  <c r="T468" i="62"/>
  <c r="AF406" i="62"/>
  <c r="Y405" i="62"/>
  <c r="AC404" i="62"/>
  <c r="V321" i="62"/>
  <c r="AF292" i="62"/>
  <c r="R264" i="62"/>
  <c r="AA128" i="62"/>
  <c r="AA125" i="62"/>
  <c r="T135" i="62"/>
  <c r="J99" i="62"/>
  <c r="V98" i="62"/>
  <c r="P97" i="62"/>
  <c r="P98" i="62"/>
  <c r="X69" i="62"/>
  <c r="T77" i="62"/>
  <c r="AI52" i="51"/>
  <c r="AJ46" i="51"/>
  <c r="AJ30" i="51"/>
  <c r="N209" i="60"/>
  <c r="N105" i="60"/>
  <c r="AB105" i="60" s="1"/>
  <c r="AF60" i="61"/>
  <c r="AE76" i="61"/>
  <c r="T696" i="62"/>
  <c r="T649" i="62"/>
  <c r="T633" i="62"/>
  <c r="T607" i="62"/>
  <c r="T573" i="62"/>
  <c r="T527" i="62"/>
  <c r="T477" i="62"/>
  <c r="X405" i="62"/>
  <c r="AB404" i="62"/>
  <c r="Y378" i="62"/>
  <c r="AB351" i="62"/>
  <c r="H351" i="62"/>
  <c r="AF351" i="62" s="1"/>
  <c r="L321" i="62"/>
  <c r="R333" i="62"/>
  <c r="Y292" i="62"/>
  <c r="R259" i="62"/>
  <c r="T228" i="62"/>
  <c r="R201" i="62"/>
  <c r="T173" i="62"/>
  <c r="J128" i="62"/>
  <c r="L125" i="62"/>
  <c r="T141" i="62"/>
  <c r="L98" i="62"/>
  <c r="F28" i="51"/>
  <c r="T39" i="51"/>
  <c r="AJ35" i="51"/>
  <c r="F29" i="51"/>
  <c r="R209" i="60"/>
  <c r="V227" i="61"/>
  <c r="AF47" i="61"/>
  <c r="AA63" i="61"/>
  <c r="T646" i="62"/>
  <c r="T638" i="62"/>
  <c r="T556" i="62"/>
  <c r="T491" i="62"/>
  <c r="T480" i="62"/>
  <c r="T466" i="62"/>
  <c r="V407" i="62"/>
  <c r="AB378" i="62"/>
  <c r="X377" i="62"/>
  <c r="J376" i="62"/>
  <c r="N376" i="62" s="1"/>
  <c r="AF349" i="62"/>
  <c r="H349" i="62"/>
  <c r="Z348" i="62"/>
  <c r="P349" i="62"/>
  <c r="Y320" i="62"/>
  <c r="R320" i="62"/>
  <c r="T340" i="62"/>
  <c r="T334" i="62"/>
  <c r="AB295" i="62"/>
  <c r="AA294" i="62"/>
  <c r="AD267" i="62"/>
  <c r="L267" i="62"/>
  <c r="Z266" i="62"/>
  <c r="R285" i="62"/>
  <c r="R280" i="62"/>
  <c r="R274" i="62"/>
  <c r="P266" i="62"/>
  <c r="T255" i="62"/>
  <c r="P238" i="62"/>
  <c r="AE238" i="62" s="1"/>
  <c r="AD208" i="62"/>
  <c r="V183" i="62"/>
  <c r="AB182" i="62"/>
  <c r="P181" i="62"/>
  <c r="Y155" i="62"/>
  <c r="Y128" i="62"/>
  <c r="Y127" i="62"/>
  <c r="Z125" i="62"/>
  <c r="V99" i="62"/>
  <c r="L69" i="62"/>
  <c r="P29" i="51"/>
  <c r="AI29" i="51"/>
  <c r="J104" i="60"/>
  <c r="AB211" i="61"/>
  <c r="V63" i="61"/>
  <c r="R77" i="61"/>
  <c r="R579" i="62"/>
  <c r="T509" i="62"/>
  <c r="T469" i="62"/>
  <c r="AF407" i="62"/>
  <c r="J407" i="62"/>
  <c r="AE349" i="62"/>
  <c r="X348" i="62"/>
  <c r="V320" i="62"/>
  <c r="V295" i="62"/>
  <c r="X294" i="62"/>
  <c r="T307" i="62"/>
  <c r="AC267" i="62"/>
  <c r="J267" i="62"/>
  <c r="X266" i="62"/>
  <c r="T269" i="62"/>
  <c r="X238" i="62"/>
  <c r="Z236" i="62"/>
  <c r="H236" i="62"/>
  <c r="AF236" i="62" s="1"/>
  <c r="R249" i="62"/>
  <c r="AD210" i="62"/>
  <c r="AD209" i="62"/>
  <c r="J208" i="62"/>
  <c r="L183" i="62"/>
  <c r="X182" i="62"/>
  <c r="J181" i="62"/>
  <c r="P182" i="62"/>
  <c r="J155" i="62"/>
  <c r="T155" i="62"/>
  <c r="V128" i="62"/>
  <c r="X127" i="62"/>
  <c r="P125" i="62"/>
  <c r="T129" i="62"/>
  <c r="L99" i="62"/>
  <c r="J69" i="62"/>
  <c r="P72" i="62"/>
  <c r="AE72" i="62" s="1"/>
  <c r="AB44" i="62"/>
  <c r="AF41" i="62"/>
  <c r="T45" i="62"/>
  <c r="T23" i="62"/>
  <c r="T17" i="62"/>
  <c r="N543" i="62"/>
  <c r="AD349" i="62"/>
  <c r="P155" i="62"/>
  <c r="T63" i="62"/>
  <c r="T29" i="62"/>
  <c r="AC211" i="60"/>
  <c r="J210" i="60"/>
  <c r="J209" i="60"/>
  <c r="AC104" i="60"/>
  <c r="Z211" i="61"/>
  <c r="AE47" i="61"/>
  <c r="T645" i="62"/>
  <c r="R545" i="62"/>
  <c r="R489" i="62"/>
  <c r="AD407" i="62"/>
  <c r="H407" i="62"/>
  <c r="AC349" i="62"/>
  <c r="AA267" i="62"/>
  <c r="H267" i="62"/>
  <c r="AF267" i="62" s="1"/>
  <c r="P210" i="62"/>
  <c r="H183" i="62"/>
  <c r="AF183" i="62" s="1"/>
  <c r="AA211" i="61"/>
  <c r="X30" i="51"/>
  <c r="P38" i="51"/>
  <c r="X37" i="51"/>
  <c r="AA211" i="60"/>
  <c r="AA104" i="60"/>
  <c r="AC228" i="61"/>
  <c r="X211" i="61"/>
  <c r="T768" i="62"/>
  <c r="T634" i="62"/>
  <c r="R583" i="62"/>
  <c r="T545" i="62"/>
  <c r="T564" i="62"/>
  <c r="T521" i="62"/>
  <c r="R461" i="62"/>
  <c r="T475" i="62"/>
  <c r="AB407" i="62"/>
  <c r="AB376" i="62"/>
  <c r="Y349" i="62"/>
  <c r="AA321" i="62"/>
  <c r="AF320" i="62"/>
  <c r="H320" i="62"/>
  <c r="T342" i="62"/>
  <c r="T332" i="62"/>
  <c r="T326" i="62"/>
  <c r="H294" i="62"/>
  <c r="AF294" i="62" s="1"/>
  <c r="Z267" i="62"/>
  <c r="H266" i="62"/>
  <c r="AF266" i="62" s="1"/>
  <c r="V265" i="62"/>
  <c r="Y264" i="62"/>
  <c r="R247" i="62"/>
  <c r="V210" i="62"/>
  <c r="AB183" i="62"/>
  <c r="AD125" i="62"/>
  <c r="T127" i="62"/>
  <c r="AC99" i="62"/>
  <c r="Z72" i="62"/>
  <c r="AE69" i="62"/>
  <c r="P71" i="62"/>
  <c r="AE71" i="62" s="1"/>
  <c r="T55" i="62"/>
  <c r="T33" i="62"/>
  <c r="T21" i="62"/>
  <c r="T15" i="62"/>
  <c r="AJ49" i="51"/>
  <c r="J39" i="51"/>
  <c r="Y105" i="60"/>
  <c r="I105" i="60"/>
  <c r="Y104" i="60"/>
  <c r="V211" i="61"/>
  <c r="V47" i="61"/>
  <c r="T792" i="62"/>
  <c r="T647" i="62"/>
  <c r="T639" i="62"/>
  <c r="T617" i="62"/>
  <c r="R595" i="62"/>
  <c r="AA407" i="62"/>
  <c r="P378" i="62"/>
  <c r="X349" i="62"/>
  <c r="P321" i="62"/>
  <c r="T315" i="62"/>
  <c r="T299" i="62"/>
  <c r="P294" i="62"/>
  <c r="Y267" i="62"/>
  <c r="P264" i="62"/>
  <c r="R287" i="62"/>
  <c r="P236" i="62"/>
  <c r="AE236" i="62" s="1"/>
  <c r="R257" i="62"/>
  <c r="T251" i="62"/>
  <c r="J210" i="62"/>
  <c r="T226" i="62"/>
  <c r="P209" i="62"/>
  <c r="AA183" i="62"/>
  <c r="T177" i="62"/>
  <c r="T171" i="62"/>
  <c r="AD128" i="62"/>
  <c r="AC125" i="62"/>
  <c r="T145" i="62"/>
  <c r="P127" i="62"/>
  <c r="AB99" i="62"/>
  <c r="H98" i="62"/>
  <c r="AF98" i="62" s="1"/>
  <c r="T117" i="62"/>
  <c r="T105" i="62"/>
  <c r="T99" i="62"/>
  <c r="Y72" i="62"/>
  <c r="Z70" i="62"/>
  <c r="AD69" i="62"/>
  <c r="T81" i="62"/>
  <c r="H44" i="62"/>
  <c r="AF44" i="62" s="1"/>
  <c r="T61" i="62"/>
  <c r="X39" i="51"/>
  <c r="U211" i="60"/>
  <c r="W104" i="60"/>
  <c r="E227" i="61"/>
  <c r="T770" i="62"/>
  <c r="T623" i="62"/>
  <c r="T499" i="62"/>
  <c r="T467" i="62"/>
  <c r="Y407" i="62"/>
  <c r="AC377" i="62"/>
  <c r="X376" i="62"/>
  <c r="P377" i="62"/>
  <c r="J349" i="62"/>
  <c r="N349" i="62" s="1"/>
  <c r="R349" i="62" s="1"/>
  <c r="AB348" i="62"/>
  <c r="AA320" i="62"/>
  <c r="R341" i="62"/>
  <c r="R325" i="62"/>
  <c r="T304" i="62"/>
  <c r="X267" i="62"/>
  <c r="T281" i="62"/>
  <c r="Z183" i="62"/>
  <c r="AC181" i="62"/>
  <c r="R199" i="62"/>
  <c r="T157" i="62"/>
  <c r="AC128" i="62"/>
  <c r="AD127" i="62"/>
  <c r="AB125" i="62"/>
  <c r="Z99" i="62"/>
  <c r="P99" i="62"/>
  <c r="L70" i="62"/>
  <c r="T87" i="62"/>
  <c r="T47" i="62"/>
  <c r="P61" i="61"/>
  <c r="O61" i="61"/>
  <c r="V61" i="61"/>
  <c r="X61" i="61"/>
  <c r="Y61" i="61"/>
  <c r="J61" i="61"/>
  <c r="AA61" i="61"/>
  <c r="K61" i="61"/>
  <c r="AC61" i="61"/>
  <c r="R533" i="62"/>
  <c r="T533" i="62"/>
  <c r="R463" i="62"/>
  <c r="T463" i="62"/>
  <c r="AC62" i="61"/>
  <c r="P62" i="61"/>
  <c r="V62" i="61"/>
  <c r="Z62" i="61"/>
  <c r="AA62" i="61"/>
  <c r="AB62" i="61"/>
  <c r="O62" i="61"/>
  <c r="P77" i="61"/>
  <c r="V77" i="61"/>
  <c r="Y77" i="61"/>
  <c r="AE77" i="61"/>
  <c r="K77" i="61"/>
  <c r="X38" i="51"/>
  <c r="K48" i="61"/>
  <c r="V48" i="61"/>
  <c r="X48" i="61"/>
  <c r="AE48" i="61"/>
  <c r="J48" i="61"/>
  <c r="N599" i="62"/>
  <c r="T601" i="62"/>
  <c r="R601" i="62"/>
  <c r="T593" i="62"/>
  <c r="R593" i="62"/>
  <c r="R479" i="62"/>
  <c r="T479" i="62"/>
  <c r="K46" i="61"/>
  <c r="V46" i="61"/>
  <c r="X46" i="61"/>
  <c r="AE46" i="61"/>
  <c r="J46" i="61"/>
  <c r="R613" i="62"/>
  <c r="T613" i="62"/>
  <c r="R505" i="62"/>
  <c r="T505" i="62"/>
  <c r="T585" i="62"/>
  <c r="R585" i="62"/>
  <c r="I88" i="60"/>
  <c r="AA118" i="60"/>
  <c r="N148" i="60"/>
  <c r="AB148" i="60" s="1"/>
  <c r="Z163" i="60"/>
  <c r="N178" i="60"/>
  <c r="J193" i="60"/>
  <c r="N103" i="60"/>
  <c r="AB103" i="60" s="1"/>
  <c r="Z103" i="60"/>
  <c r="AA103" i="60"/>
  <c r="T103" i="60"/>
  <c r="U103" i="60"/>
  <c r="V103" i="60"/>
  <c r="I103" i="60"/>
  <c r="X103" i="60"/>
  <c r="J103" i="60"/>
  <c r="Y103" i="60"/>
  <c r="Z61" i="61"/>
  <c r="H19" i="62"/>
  <c r="AF19" i="62" s="1"/>
  <c r="P19" i="62"/>
  <c r="AE19" i="62" s="1"/>
  <c r="K226" i="61"/>
  <c r="O226" i="61"/>
  <c r="X226" i="61"/>
  <c r="Y226" i="61"/>
  <c r="Z226" i="61"/>
  <c r="AC226" i="61"/>
  <c r="J226" i="61"/>
  <c r="AF226" i="61"/>
  <c r="R76" i="61"/>
  <c r="T76" i="61"/>
  <c r="T577" i="62"/>
  <c r="R577" i="62"/>
  <c r="R286" i="62"/>
  <c r="T286" i="62"/>
  <c r="R161" i="62"/>
  <c r="T161" i="62"/>
  <c r="T38" i="51"/>
  <c r="AI37" i="51"/>
  <c r="J37" i="51"/>
  <c r="AI32" i="51"/>
  <c r="AI30" i="51"/>
  <c r="P28" i="51"/>
  <c r="AB228" i="61"/>
  <c r="AE210" i="61"/>
  <c r="AE78" i="61"/>
  <c r="V78" i="61"/>
  <c r="J13" i="62"/>
  <c r="T628" i="62"/>
  <c r="T566" i="62"/>
  <c r="T558" i="62"/>
  <c r="T550" i="62"/>
  <c r="R404" i="62"/>
  <c r="H39" i="51"/>
  <c r="H37" i="51"/>
  <c r="F34" i="51"/>
  <c r="AI27" i="51"/>
  <c r="AC106" i="60"/>
  <c r="X104" i="60"/>
  <c r="V228" i="61"/>
  <c r="O227" i="61"/>
  <c r="X47" i="61"/>
  <c r="X45" i="61"/>
  <c r="R63" i="61"/>
  <c r="AC60" i="61"/>
  <c r="K60" i="61"/>
  <c r="P78" i="61"/>
  <c r="L16" i="62"/>
  <c r="P16" i="62"/>
  <c r="AE16" i="62" s="1"/>
  <c r="T619" i="62"/>
  <c r="T603" i="62"/>
  <c r="T539" i="62"/>
  <c r="T523" i="62"/>
  <c r="T511" i="62"/>
  <c r="T495" i="62"/>
  <c r="T481" i="62"/>
  <c r="T465" i="62"/>
  <c r="J379" i="62"/>
  <c r="N379" i="62" s="1"/>
  <c r="R379" i="62" s="1"/>
  <c r="X379" i="62"/>
  <c r="P379" i="62"/>
  <c r="AC379" i="62"/>
  <c r="R328" i="62"/>
  <c r="T328" i="62"/>
  <c r="R294" i="62"/>
  <c r="T294" i="62"/>
  <c r="N290" i="62"/>
  <c r="U104" i="60"/>
  <c r="AC103" i="60"/>
  <c r="K225" i="61"/>
  <c r="T213" i="61"/>
  <c r="AA212" i="61"/>
  <c r="AE212" i="61"/>
  <c r="O210" i="61"/>
  <c r="T47" i="61"/>
  <c r="AF46" i="61"/>
  <c r="T45" i="61"/>
  <c r="AF61" i="61"/>
  <c r="AB78" i="61"/>
  <c r="T597" i="62"/>
  <c r="T589" i="62"/>
  <c r="T581" i="62"/>
  <c r="AA322" i="62"/>
  <c r="J322" i="62"/>
  <c r="L322" i="62"/>
  <c r="V322" i="62"/>
  <c r="X322" i="62"/>
  <c r="Y322" i="62"/>
  <c r="Z322" i="62"/>
  <c r="P322" i="62"/>
  <c r="H322" i="62"/>
  <c r="AF322" i="62" s="1"/>
  <c r="AC322" i="62"/>
  <c r="R302" i="62"/>
  <c r="T302" i="62"/>
  <c r="F37" i="51"/>
  <c r="H33" i="51"/>
  <c r="F31" i="51"/>
  <c r="R211" i="60"/>
  <c r="R106" i="60"/>
  <c r="R104" i="60"/>
  <c r="P228" i="61"/>
  <c r="Z212" i="61"/>
  <c r="AA78" i="61"/>
  <c r="K78" i="61"/>
  <c r="AA17" i="62"/>
  <c r="P17" i="62"/>
  <c r="AE17" i="62" s="1"/>
  <c r="T718" i="62"/>
  <c r="T708" i="62"/>
  <c r="T621" i="62"/>
  <c r="T605" i="62"/>
  <c r="T562" i="62"/>
  <c r="T554" i="62"/>
  <c r="T546" i="62"/>
  <c r="T541" i="62"/>
  <c r="T525" i="62"/>
  <c r="T513" i="62"/>
  <c r="T497" i="62"/>
  <c r="T471" i="62"/>
  <c r="L406" i="62"/>
  <c r="P406" i="62"/>
  <c r="J406" i="62"/>
  <c r="Y406" i="62"/>
  <c r="R336" i="62"/>
  <c r="T336" i="62"/>
  <c r="H31" i="51"/>
  <c r="F36" i="51"/>
  <c r="J35" i="51"/>
  <c r="T30" i="61"/>
  <c r="AE228" i="61"/>
  <c r="V212" i="61"/>
  <c r="K210" i="61"/>
  <c r="J47" i="61"/>
  <c r="J45" i="61"/>
  <c r="Z78" i="61"/>
  <c r="J20" i="62"/>
  <c r="P20" i="62"/>
  <c r="AE20" i="62" s="1"/>
  <c r="T774" i="62"/>
  <c r="T712" i="62"/>
  <c r="T724" i="62"/>
  <c r="T611" i="62"/>
  <c r="T531" i="62"/>
  <c r="T503" i="62"/>
  <c r="T473" i="62"/>
  <c r="L405" i="62"/>
  <c r="Z405" i="62"/>
  <c r="H405" i="62"/>
  <c r="AC405" i="62"/>
  <c r="J405" i="62"/>
  <c r="AE405" i="62"/>
  <c r="R284" i="62"/>
  <c r="T284" i="62"/>
  <c r="R232" i="62"/>
  <c r="T232" i="62"/>
  <c r="P35" i="51"/>
  <c r="J33" i="51"/>
  <c r="X29" i="51"/>
  <c r="X36" i="51"/>
  <c r="T31" i="51"/>
  <c r="P103" i="60"/>
  <c r="AE62" i="61"/>
  <c r="AC15" i="62"/>
  <c r="P15" i="62"/>
  <c r="AE15" i="62" s="1"/>
  <c r="R310" i="62"/>
  <c r="T310" i="62"/>
  <c r="L126" i="62"/>
  <c r="X126" i="62"/>
  <c r="Y126" i="62"/>
  <c r="AA126" i="62"/>
  <c r="AC126" i="62"/>
  <c r="H126" i="62"/>
  <c r="AF126" i="62" s="1"/>
  <c r="AD126" i="62"/>
  <c r="J126" i="62"/>
  <c r="P126" i="62"/>
  <c r="V126" i="62"/>
  <c r="AJ43" i="51"/>
  <c r="J34" i="51"/>
  <c r="H32" i="51"/>
  <c r="P31" i="51"/>
  <c r="F30" i="51"/>
  <c r="L18" i="62"/>
  <c r="P18" i="62"/>
  <c r="AE18" i="62" s="1"/>
  <c r="R344" i="62"/>
  <c r="T344" i="62"/>
  <c r="R288" i="62"/>
  <c r="T288" i="62"/>
  <c r="R272" i="62"/>
  <c r="T272" i="62"/>
  <c r="N262" i="62"/>
  <c r="N234" i="62" s="1"/>
  <c r="P153" i="62"/>
  <c r="AC153" i="62"/>
  <c r="H153" i="62"/>
  <c r="AF153" i="62" s="1"/>
  <c r="V153" i="62"/>
  <c r="X153" i="62"/>
  <c r="AA153" i="62"/>
  <c r="AC351" i="62"/>
  <c r="L351" i="62"/>
  <c r="V349" i="62"/>
  <c r="AC323" i="62"/>
  <c r="X321" i="62"/>
  <c r="X320" i="62"/>
  <c r="R343" i="62"/>
  <c r="R335" i="62"/>
  <c r="R327" i="62"/>
  <c r="AC295" i="62"/>
  <c r="J295" i="62"/>
  <c r="Y294" i="62"/>
  <c r="T309" i="62"/>
  <c r="T301" i="62"/>
  <c r="T293" i="62"/>
  <c r="Y266" i="62"/>
  <c r="AA264" i="62"/>
  <c r="R275" i="62"/>
  <c r="T275" i="62"/>
  <c r="R266" i="62"/>
  <c r="T266" i="62"/>
  <c r="AA184" i="62"/>
  <c r="R189" i="62"/>
  <c r="T189" i="62"/>
  <c r="AC156" i="62"/>
  <c r="AB156" i="62"/>
  <c r="P156" i="62"/>
  <c r="AD156" i="62"/>
  <c r="N123" i="62"/>
  <c r="X43" i="62"/>
  <c r="AB43" i="62"/>
  <c r="AD43" i="62"/>
  <c r="H43" i="62"/>
  <c r="AF43" i="62" s="1"/>
  <c r="J43" i="62"/>
  <c r="T37" i="62"/>
  <c r="P293" i="62"/>
  <c r="AC238" i="62"/>
  <c r="L238" i="62"/>
  <c r="V238" i="62"/>
  <c r="H238" i="62"/>
  <c r="AF238" i="62" s="1"/>
  <c r="AA238" i="62"/>
  <c r="R230" i="62"/>
  <c r="T230" i="62"/>
  <c r="Y184" i="62"/>
  <c r="R197" i="62"/>
  <c r="T197" i="62"/>
  <c r="R165" i="62"/>
  <c r="T165" i="62"/>
  <c r="R159" i="62"/>
  <c r="T159" i="62"/>
  <c r="N95" i="62"/>
  <c r="V41" i="62"/>
  <c r="X41" i="62"/>
  <c r="AB41" i="62"/>
  <c r="AD41" i="62"/>
  <c r="H41" i="62"/>
  <c r="AE41" i="62"/>
  <c r="J41" i="62"/>
  <c r="P407" i="62"/>
  <c r="Z323" i="62"/>
  <c r="AE320" i="62"/>
  <c r="P320" i="62"/>
  <c r="N318" i="62"/>
  <c r="R337" i="62"/>
  <c r="R329" i="62"/>
  <c r="R321" i="62"/>
  <c r="AA295" i="62"/>
  <c r="H295" i="62"/>
  <c r="AF295" i="62" s="1"/>
  <c r="V294" i="62"/>
  <c r="AB293" i="62"/>
  <c r="AA292" i="62"/>
  <c r="T311" i="62"/>
  <c r="T303" i="62"/>
  <c r="T295" i="62"/>
  <c r="V266" i="62"/>
  <c r="X264" i="62"/>
  <c r="R265" i="62"/>
  <c r="T265" i="62"/>
  <c r="H208" i="62"/>
  <c r="AF208" i="62" s="1"/>
  <c r="P208" i="62"/>
  <c r="X208" i="62"/>
  <c r="Y208" i="62"/>
  <c r="AA208" i="62"/>
  <c r="AC208" i="62"/>
  <c r="N179" i="62"/>
  <c r="H154" i="62"/>
  <c r="AF154" i="62" s="1"/>
  <c r="AD154" i="62"/>
  <c r="P154" i="62"/>
  <c r="T133" i="62"/>
  <c r="T121" i="62"/>
  <c r="T85" i="62"/>
  <c r="T53" i="62"/>
  <c r="P350" i="62"/>
  <c r="X323" i="62"/>
  <c r="Z295" i="62"/>
  <c r="AA293" i="62"/>
  <c r="P295" i="62"/>
  <c r="R277" i="62"/>
  <c r="T277" i="62"/>
  <c r="AB239" i="62"/>
  <c r="AD238" i="62"/>
  <c r="L184" i="62"/>
  <c r="AC184" i="62"/>
  <c r="P184" i="62"/>
  <c r="AD184" i="62"/>
  <c r="V184" i="62"/>
  <c r="X184" i="62"/>
  <c r="H184" i="62"/>
  <c r="AF184" i="62" s="1"/>
  <c r="Z184" i="62"/>
  <c r="L323" i="62"/>
  <c r="AB320" i="62"/>
  <c r="J320" i="62"/>
  <c r="R339" i="62"/>
  <c r="R331" i="62"/>
  <c r="R323" i="62"/>
  <c r="Y295" i="62"/>
  <c r="X293" i="62"/>
  <c r="X292" i="62"/>
  <c r="T313" i="62"/>
  <c r="T305" i="62"/>
  <c r="T297" i="62"/>
  <c r="AD266" i="62"/>
  <c r="J264" i="62"/>
  <c r="R282" i="62"/>
  <c r="R276" i="62"/>
  <c r="R273" i="62"/>
  <c r="T273" i="62"/>
  <c r="T267" i="62"/>
  <c r="V239" i="62"/>
  <c r="AB238" i="62"/>
  <c r="R220" i="62"/>
  <c r="T220" i="62"/>
  <c r="R214" i="62"/>
  <c r="T214" i="62"/>
  <c r="P43" i="62"/>
  <c r="AE43" i="62" s="1"/>
  <c r="R25" i="62"/>
  <c r="T25" i="62"/>
  <c r="P323" i="62"/>
  <c r="Z238" i="62"/>
  <c r="R245" i="62"/>
  <c r="T245" i="62"/>
  <c r="N206" i="62"/>
  <c r="T208" i="62"/>
  <c r="R208" i="62"/>
  <c r="R137" i="62"/>
  <c r="T137" i="62"/>
  <c r="R89" i="62"/>
  <c r="T89" i="62"/>
  <c r="N39" i="62"/>
  <c r="R57" i="62"/>
  <c r="T57" i="62"/>
  <c r="R279" i="62"/>
  <c r="T279" i="62"/>
  <c r="AC239" i="62"/>
  <c r="X239" i="62"/>
  <c r="P239" i="62"/>
  <c r="AE239" i="62" s="1"/>
  <c r="Z239" i="62"/>
  <c r="L239" i="62"/>
  <c r="Y238" i="62"/>
  <c r="R253" i="62"/>
  <c r="T253" i="62"/>
  <c r="R175" i="62"/>
  <c r="T175" i="62"/>
  <c r="R109" i="62"/>
  <c r="T109" i="62"/>
  <c r="P237" i="62"/>
  <c r="AE237" i="62" s="1"/>
  <c r="L210" i="62"/>
  <c r="AB209" i="62"/>
  <c r="T222" i="62"/>
  <c r="Y183" i="62"/>
  <c r="P183" i="62"/>
  <c r="X155" i="62"/>
  <c r="T167" i="62"/>
  <c r="X128" i="62"/>
  <c r="T139" i="62"/>
  <c r="X99" i="62"/>
  <c r="V97" i="62"/>
  <c r="T111" i="62"/>
  <c r="V69" i="62"/>
  <c r="T91" i="62"/>
  <c r="T75" i="62"/>
  <c r="AD44" i="62"/>
  <c r="T59" i="62"/>
  <c r="T43" i="62"/>
  <c r="T27" i="62"/>
  <c r="N151" i="62"/>
  <c r="AA210" i="62"/>
  <c r="H210" i="62"/>
  <c r="AF210" i="62" s="1"/>
  <c r="AB181" i="62"/>
  <c r="AD155" i="62"/>
  <c r="AC100" i="62"/>
  <c r="H97" i="62"/>
  <c r="AF97" i="62" s="1"/>
  <c r="Z210" i="62"/>
  <c r="P211" i="62"/>
  <c r="AD183" i="62"/>
  <c r="AA181" i="62"/>
  <c r="AC155" i="62"/>
  <c r="T147" i="62"/>
  <c r="T131" i="62"/>
  <c r="P128" i="62"/>
  <c r="AB100" i="62"/>
  <c r="AC97" i="62"/>
  <c r="T119" i="62"/>
  <c r="T103" i="62"/>
  <c r="P100" i="62"/>
  <c r="AC69" i="62"/>
  <c r="H69" i="62"/>
  <c r="T83" i="62"/>
  <c r="P70" i="62"/>
  <c r="AE70" i="62" s="1"/>
  <c r="T51" i="62"/>
  <c r="T35" i="62"/>
  <c r="T19" i="62"/>
  <c r="Y210" i="62"/>
  <c r="Y181" i="62"/>
  <c r="AB155" i="62"/>
  <c r="AB128" i="62"/>
  <c r="H128" i="62"/>
  <c r="AF128" i="62" s="1"/>
  <c r="X125" i="62"/>
  <c r="X100" i="62"/>
  <c r="AA99" i="62"/>
  <c r="AB97" i="62"/>
  <c r="Z69" i="62"/>
  <c r="N11" i="62"/>
  <c r="T36" i="62"/>
  <c r="T34" i="62"/>
  <c r="T32" i="62"/>
  <c r="T30" i="62"/>
  <c r="T28" i="62"/>
  <c r="T26" i="62"/>
  <c r="T24" i="62"/>
  <c r="T22" i="62"/>
  <c r="T20" i="62"/>
  <c r="T18" i="62"/>
  <c r="T16" i="62"/>
  <c r="T14" i="62"/>
  <c r="T64" i="62"/>
  <c r="T62" i="62"/>
  <c r="T60" i="62"/>
  <c r="T58" i="62"/>
  <c r="T56" i="62"/>
  <c r="T54" i="62"/>
  <c r="T52" i="62"/>
  <c r="T50" i="62"/>
  <c r="T48" i="62"/>
  <c r="T46" i="62"/>
  <c r="T44" i="62"/>
  <c r="T42" i="62"/>
  <c r="T41" i="62"/>
  <c r="R41" i="62"/>
  <c r="AC44" i="62"/>
  <c r="AC43" i="62"/>
  <c r="AC42" i="62"/>
  <c r="AC41" i="62"/>
  <c r="AA44" i="62"/>
  <c r="AA43" i="62"/>
  <c r="AA42" i="62"/>
  <c r="AA41" i="62"/>
  <c r="Z44" i="62"/>
  <c r="L44" i="62"/>
  <c r="Z43" i="62"/>
  <c r="L43" i="62"/>
  <c r="Z42" i="62"/>
  <c r="L42" i="62"/>
  <c r="Z41" i="62"/>
  <c r="L41" i="62"/>
  <c r="Y44" i="62"/>
  <c r="Y43" i="62"/>
  <c r="Y42" i="62"/>
  <c r="Y41" i="62"/>
  <c r="T73" i="62"/>
  <c r="T92" i="62"/>
  <c r="T90" i="62"/>
  <c r="T88" i="62"/>
  <c r="T86" i="62"/>
  <c r="T84" i="62"/>
  <c r="T82" i="62"/>
  <c r="T80" i="62"/>
  <c r="T78" i="62"/>
  <c r="T76" i="62"/>
  <c r="T74" i="62"/>
  <c r="T72" i="62"/>
  <c r="T70" i="62"/>
  <c r="N67" i="62"/>
  <c r="R69" i="62"/>
  <c r="T69" i="62"/>
  <c r="AA72" i="62"/>
  <c r="Z71" i="62"/>
  <c r="L71" i="62"/>
  <c r="Y70" i="62"/>
  <c r="J70" i="62"/>
  <c r="V70" i="62"/>
  <c r="H70" i="62"/>
  <c r="AF70" i="62" s="1"/>
  <c r="V71" i="62"/>
  <c r="H71" i="62"/>
  <c r="AF71" i="62" s="1"/>
  <c r="AD70" i="62"/>
  <c r="V72" i="62"/>
  <c r="H72" i="62"/>
  <c r="AF72" i="62" s="1"/>
  <c r="AD71" i="62"/>
  <c r="AC70" i="62"/>
  <c r="AB69" i="62"/>
  <c r="P69" i="62"/>
  <c r="AC71" i="62"/>
  <c r="AB70" i="62"/>
  <c r="X70" i="62"/>
  <c r="AB71" i="62"/>
  <c r="T120" i="62"/>
  <c r="T118" i="62"/>
  <c r="T116" i="62"/>
  <c r="T114" i="62"/>
  <c r="T112" i="62"/>
  <c r="T110" i="62"/>
  <c r="T108" i="62"/>
  <c r="T106" i="62"/>
  <c r="T104" i="62"/>
  <c r="T102" i="62"/>
  <c r="T100" i="62"/>
  <c r="T98" i="62"/>
  <c r="AA100" i="62"/>
  <c r="AC98" i="62"/>
  <c r="Z97" i="62"/>
  <c r="L97" i="62"/>
  <c r="Z100" i="62"/>
  <c r="L100" i="62"/>
  <c r="AB98" i="62"/>
  <c r="Y97" i="62"/>
  <c r="J97" i="62"/>
  <c r="Y100" i="62"/>
  <c r="J100" i="62"/>
  <c r="V100" i="62"/>
  <c r="H100" i="62"/>
  <c r="AF100" i="62" s="1"/>
  <c r="Y98" i="62"/>
  <c r="T148" i="62"/>
  <c r="T146" i="62"/>
  <c r="T144" i="62"/>
  <c r="T142" i="62"/>
  <c r="T140" i="62"/>
  <c r="T138" i="62"/>
  <c r="T136" i="62"/>
  <c r="T134" i="62"/>
  <c r="T132" i="62"/>
  <c r="T130" i="62"/>
  <c r="T128" i="62"/>
  <c r="T126" i="62"/>
  <c r="Z128" i="62"/>
  <c r="V127" i="62"/>
  <c r="H127" i="62"/>
  <c r="AF127" i="62" s="1"/>
  <c r="AB126" i="62"/>
  <c r="Y125" i="62"/>
  <c r="J125" i="62"/>
  <c r="AC127" i="62"/>
  <c r="Z126" i="62"/>
  <c r="V125" i="62"/>
  <c r="AA127" i="62"/>
  <c r="Z127" i="62"/>
  <c r="T176" i="62"/>
  <c r="T174" i="62"/>
  <c r="T172" i="62"/>
  <c r="T170" i="62"/>
  <c r="T168" i="62"/>
  <c r="T166" i="62"/>
  <c r="T164" i="62"/>
  <c r="T162" i="62"/>
  <c r="T160" i="62"/>
  <c r="T158" i="62"/>
  <c r="T156" i="62"/>
  <c r="T154" i="62"/>
  <c r="R154" i="62"/>
  <c r="AA156" i="62"/>
  <c r="AC154" i="62"/>
  <c r="Z153" i="62"/>
  <c r="L153" i="62"/>
  <c r="Z156" i="62"/>
  <c r="L156" i="62"/>
  <c r="V155" i="62"/>
  <c r="H155" i="62"/>
  <c r="AF155" i="62" s="1"/>
  <c r="AB154" i="62"/>
  <c r="Y153" i="62"/>
  <c r="J153" i="62"/>
  <c r="Y156" i="62"/>
  <c r="J156" i="62"/>
  <c r="AA154" i="62"/>
  <c r="Z154" i="62"/>
  <c r="L154" i="62"/>
  <c r="V156" i="62"/>
  <c r="H156" i="62"/>
  <c r="AF156" i="62" s="1"/>
  <c r="Y154" i="62"/>
  <c r="J154" i="62"/>
  <c r="AD153" i="62"/>
  <c r="Z155" i="62"/>
  <c r="V154" i="62"/>
  <c r="AB153" i="62"/>
  <c r="T204" i="62"/>
  <c r="T202" i="62"/>
  <c r="T200" i="62"/>
  <c r="T198" i="62"/>
  <c r="T196" i="62"/>
  <c r="T194" i="62"/>
  <c r="T192" i="62"/>
  <c r="T190" i="62"/>
  <c r="T188" i="62"/>
  <c r="T186" i="62"/>
  <c r="T184" i="62"/>
  <c r="T182" i="62"/>
  <c r="AC182" i="62"/>
  <c r="Z181" i="62"/>
  <c r="L181" i="62"/>
  <c r="AA182" i="62"/>
  <c r="AC183" i="62"/>
  <c r="Z182" i="62"/>
  <c r="L182" i="62"/>
  <c r="V181" i="62"/>
  <c r="H181" i="62"/>
  <c r="AF181" i="62" s="1"/>
  <c r="Y182" i="62"/>
  <c r="J182" i="62"/>
  <c r="T181" i="62"/>
  <c r="V182" i="62"/>
  <c r="T231" i="62"/>
  <c r="T229" i="62"/>
  <c r="T227" i="62"/>
  <c r="T225" i="62"/>
  <c r="T223" i="62"/>
  <c r="T221" i="62"/>
  <c r="T219" i="62"/>
  <c r="T217" i="62"/>
  <c r="T215" i="62"/>
  <c r="T213" i="62"/>
  <c r="T211" i="62"/>
  <c r="T209" i="62"/>
  <c r="AC209" i="62"/>
  <c r="Z208" i="62"/>
  <c r="L208" i="62"/>
  <c r="AA209" i="62"/>
  <c r="Z209" i="62"/>
  <c r="L209" i="62"/>
  <c r="V208" i="62"/>
  <c r="Y209" i="62"/>
  <c r="J209" i="62"/>
  <c r="V209" i="62"/>
  <c r="T260" i="62"/>
  <c r="T258" i="62"/>
  <c r="T256" i="62"/>
  <c r="T254" i="62"/>
  <c r="T252" i="62"/>
  <c r="T250" i="62"/>
  <c r="T248" i="62"/>
  <c r="T246" i="62"/>
  <c r="T244" i="62"/>
  <c r="T242" i="62"/>
  <c r="T240" i="62"/>
  <c r="T238" i="62"/>
  <c r="R240" i="62"/>
  <c r="T241" i="62"/>
  <c r="T239" i="62"/>
  <c r="T237" i="62"/>
  <c r="AA239" i="62"/>
  <c r="Y237" i="62"/>
  <c r="J237" i="62"/>
  <c r="Y239" i="62"/>
  <c r="J239" i="62"/>
  <c r="V237" i="62"/>
  <c r="H237" i="62"/>
  <c r="AF237" i="62" s="1"/>
  <c r="AD237" i="62"/>
  <c r="AC237" i="62"/>
  <c r="AD239" i="62"/>
  <c r="AB237" i="62"/>
  <c r="X237" i="62"/>
  <c r="AC265" i="62"/>
  <c r="Z264" i="62"/>
  <c r="L264" i="62"/>
  <c r="AC266" i="62"/>
  <c r="Z265" i="62"/>
  <c r="L265" i="62"/>
  <c r="V264" i="62"/>
  <c r="H264" i="62"/>
  <c r="AF264" i="62" s="1"/>
  <c r="Y265" i="62"/>
  <c r="AC293" i="62"/>
  <c r="Z292" i="62"/>
  <c r="L292" i="62"/>
  <c r="J292" i="62"/>
  <c r="AC294" i="62"/>
  <c r="Z293" i="62"/>
  <c r="L293" i="62"/>
  <c r="AE292" i="62"/>
  <c r="V292" i="62"/>
  <c r="H292" i="62"/>
  <c r="AB294" i="62"/>
  <c r="Y293" i="62"/>
  <c r="J293" i="62"/>
  <c r="AD292" i="62"/>
  <c r="AC292" i="62"/>
  <c r="Z294" i="62"/>
  <c r="V293" i="62"/>
  <c r="AB292" i="62"/>
  <c r="AA323" i="62"/>
  <c r="Y323" i="62"/>
  <c r="J323" i="62"/>
  <c r="AD322" i="62"/>
  <c r="V323" i="62"/>
  <c r="H323" i="62"/>
  <c r="AF323" i="62" s="1"/>
  <c r="AB322" i="62"/>
  <c r="Y321" i="62"/>
  <c r="V350" i="62"/>
  <c r="H350" i="62"/>
  <c r="AF350" i="62" s="1"/>
  <c r="AB349" i="62"/>
  <c r="Y348" i="62"/>
  <c r="J348" i="62"/>
  <c r="N348" i="62" s="1"/>
  <c r="Y350" i="62"/>
  <c r="J350" i="62"/>
  <c r="N350" i="62" s="1"/>
  <c r="X350" i="62"/>
  <c r="AD350" i="62"/>
  <c r="AA349" i="62"/>
  <c r="AC350" i="62"/>
  <c r="Z349" i="62"/>
  <c r="AE348" i="62"/>
  <c r="V348" i="62"/>
  <c r="AB350" i="62"/>
  <c r="AA350" i="62"/>
  <c r="Z350" i="62"/>
  <c r="T377" i="62"/>
  <c r="V379" i="62"/>
  <c r="H379" i="62"/>
  <c r="AA378" i="62"/>
  <c r="AE377" i="62"/>
  <c r="V377" i="62"/>
  <c r="H377" i="62"/>
  <c r="AA376" i="62"/>
  <c r="AD379" i="62"/>
  <c r="Z378" i="62"/>
  <c r="L378" i="62"/>
  <c r="AD377" i="62"/>
  <c r="Z376" i="62"/>
  <c r="L376" i="62"/>
  <c r="AA379" i="62"/>
  <c r="V378" i="62"/>
  <c r="H378" i="62"/>
  <c r="AA377" i="62"/>
  <c r="AE376" i="62"/>
  <c r="V376" i="62"/>
  <c r="H376" i="62"/>
  <c r="Z379" i="62"/>
  <c r="L379" i="62"/>
  <c r="AD378" i="62"/>
  <c r="Z377" i="62"/>
  <c r="L377" i="62"/>
  <c r="AD376" i="62"/>
  <c r="Y379" i="62"/>
  <c r="AC378" i="62"/>
  <c r="Y377" i="62"/>
  <c r="T428" i="62"/>
  <c r="T426" i="62"/>
  <c r="T424" i="62"/>
  <c r="T422" i="62"/>
  <c r="T420" i="62"/>
  <c r="T418" i="62"/>
  <c r="T416" i="62"/>
  <c r="T414" i="62"/>
  <c r="T412" i="62"/>
  <c r="T410" i="62"/>
  <c r="T408" i="62"/>
  <c r="T406" i="62"/>
  <c r="T427" i="62"/>
  <c r="T425" i="62"/>
  <c r="T423" i="62"/>
  <c r="T421" i="62"/>
  <c r="T419" i="62"/>
  <c r="T417" i="62"/>
  <c r="T415" i="62"/>
  <c r="T413" i="62"/>
  <c r="T411" i="62"/>
  <c r="T409" i="62"/>
  <c r="T407" i="62"/>
  <c r="T405" i="62"/>
  <c r="N402" i="62"/>
  <c r="Z407" i="62"/>
  <c r="L407" i="62"/>
  <c r="AE406" i="62"/>
  <c r="V406" i="62"/>
  <c r="H406" i="62"/>
  <c r="AB405" i="62"/>
  <c r="Y404" i="62"/>
  <c r="J404" i="62"/>
  <c r="AD406" i="62"/>
  <c r="AC406" i="62"/>
  <c r="V404" i="62"/>
  <c r="AB406" i="62"/>
  <c r="AA406" i="62"/>
  <c r="Z406" i="62"/>
  <c r="T462" i="62"/>
  <c r="N459" i="62"/>
  <c r="T512" i="62"/>
  <c r="T510" i="62"/>
  <c r="T508" i="62"/>
  <c r="T506" i="62"/>
  <c r="T504" i="62"/>
  <c r="T502" i="62"/>
  <c r="T500" i="62"/>
  <c r="T498" i="62"/>
  <c r="T496" i="62"/>
  <c r="T494" i="62"/>
  <c r="T492" i="62"/>
  <c r="T490" i="62"/>
  <c r="N487" i="62"/>
  <c r="T540" i="62"/>
  <c r="T538" i="62"/>
  <c r="T536" i="62"/>
  <c r="T534" i="62"/>
  <c r="T532" i="62"/>
  <c r="T530" i="62"/>
  <c r="T528" i="62"/>
  <c r="T526" i="62"/>
  <c r="T524" i="62"/>
  <c r="T522" i="62"/>
  <c r="T520" i="62"/>
  <c r="T518" i="62"/>
  <c r="N515" i="62"/>
  <c r="T569" i="62"/>
  <c r="T567" i="62"/>
  <c r="T565" i="62"/>
  <c r="T563" i="62"/>
  <c r="T561" i="62"/>
  <c r="T559" i="62"/>
  <c r="T557" i="62"/>
  <c r="T555" i="62"/>
  <c r="T553" i="62"/>
  <c r="T551" i="62"/>
  <c r="T549" i="62"/>
  <c r="T547" i="62"/>
  <c r="T596" i="62"/>
  <c r="T594" i="62"/>
  <c r="T592" i="62"/>
  <c r="T590" i="62"/>
  <c r="T588" i="62"/>
  <c r="T586" i="62"/>
  <c r="T584" i="62"/>
  <c r="T582" i="62"/>
  <c r="T580" i="62"/>
  <c r="T578" i="62"/>
  <c r="T576" i="62"/>
  <c r="T574" i="62"/>
  <c r="N571" i="62"/>
  <c r="T624" i="62"/>
  <c r="T622" i="62"/>
  <c r="T620" i="62"/>
  <c r="T618" i="62"/>
  <c r="T616" i="62"/>
  <c r="T614" i="62"/>
  <c r="T612" i="62"/>
  <c r="T610" i="62"/>
  <c r="T608" i="62"/>
  <c r="T606" i="62"/>
  <c r="T604" i="62"/>
  <c r="T602" i="62"/>
  <c r="T698" i="62"/>
  <c r="T692" i="62"/>
  <c r="T784" i="62"/>
  <c r="T776" i="62"/>
  <c r="R740" i="62"/>
  <c r="T726" i="62"/>
  <c r="T720" i="62"/>
  <c r="T700" i="62"/>
  <c r="R684" i="62"/>
  <c r="T780" i="62"/>
  <c r="T730" i="62"/>
  <c r="T714" i="62"/>
  <c r="T782" i="62"/>
  <c r="T732" i="62"/>
  <c r="T716" i="62"/>
  <c r="T702" i="62"/>
  <c r="T694" i="62"/>
  <c r="T686" i="62"/>
  <c r="R656" i="62"/>
  <c r="T788" i="62"/>
  <c r="T772" i="62"/>
  <c r="T722" i="62"/>
  <c r="T778" i="62"/>
  <c r="T728" i="62"/>
  <c r="N654" i="62"/>
  <c r="T680" i="62"/>
  <c r="T678" i="62"/>
  <c r="T676" i="62"/>
  <c r="T674" i="62"/>
  <c r="T672" i="62"/>
  <c r="T670" i="62"/>
  <c r="T668" i="62"/>
  <c r="T666" i="62"/>
  <c r="T664" i="62"/>
  <c r="T662" i="62"/>
  <c r="T660" i="62"/>
  <c r="T658" i="62"/>
  <c r="T679" i="62"/>
  <c r="T677" i="62"/>
  <c r="T675" i="62"/>
  <c r="T673" i="62"/>
  <c r="T671" i="62"/>
  <c r="T669" i="62"/>
  <c r="T667" i="62"/>
  <c r="T665" i="62"/>
  <c r="T663" i="62"/>
  <c r="T661" i="62"/>
  <c r="T659" i="62"/>
  <c r="T657" i="62"/>
  <c r="T707" i="62"/>
  <c r="T705" i="62"/>
  <c r="T703" i="62"/>
  <c r="T701" i="62"/>
  <c r="T699" i="62"/>
  <c r="T697" i="62"/>
  <c r="T695" i="62"/>
  <c r="T693" i="62"/>
  <c r="T691" i="62"/>
  <c r="T689" i="62"/>
  <c r="T687" i="62"/>
  <c r="T685" i="62"/>
  <c r="T735" i="62"/>
  <c r="T733" i="62"/>
  <c r="T731" i="62"/>
  <c r="T729" i="62"/>
  <c r="T727" i="62"/>
  <c r="T725" i="62"/>
  <c r="T723" i="62"/>
  <c r="T721" i="62"/>
  <c r="T719" i="62"/>
  <c r="T717" i="62"/>
  <c r="T715" i="62"/>
  <c r="T713" i="62"/>
  <c r="T791" i="62"/>
  <c r="T789" i="62"/>
  <c r="T787" i="62"/>
  <c r="T785" i="62"/>
  <c r="T783" i="62"/>
  <c r="T781" i="62"/>
  <c r="T779" i="62"/>
  <c r="T777" i="62"/>
  <c r="T775" i="62"/>
  <c r="T773" i="62"/>
  <c r="T771" i="62"/>
  <c r="T769" i="62"/>
  <c r="T764" i="62"/>
  <c r="T762" i="62"/>
  <c r="T760" i="62"/>
  <c r="T758" i="62"/>
  <c r="T756" i="62"/>
  <c r="T754" i="62"/>
  <c r="T752" i="62"/>
  <c r="T750" i="62"/>
  <c r="T748" i="62"/>
  <c r="T746" i="62"/>
  <c r="T744" i="62"/>
  <c r="T742" i="62"/>
  <c r="T763" i="62"/>
  <c r="T761" i="62"/>
  <c r="T759" i="62"/>
  <c r="T757" i="62"/>
  <c r="T755" i="62"/>
  <c r="T753" i="62"/>
  <c r="T751" i="62"/>
  <c r="T749" i="62"/>
  <c r="T747" i="62"/>
  <c r="T745" i="62"/>
  <c r="T743" i="62"/>
  <c r="T741" i="62"/>
  <c r="AF17" i="62"/>
  <c r="AE14" i="62"/>
  <c r="AC14" i="62"/>
  <c r="AB14" i="62"/>
  <c r="V14" i="62"/>
  <c r="J14" i="62"/>
  <c r="AA19" i="62"/>
  <c r="V20" i="62"/>
  <c r="V19" i="62"/>
  <c r="AB15" i="62"/>
  <c r="V15" i="62"/>
  <c r="X17" i="62"/>
  <c r="Y19" i="62"/>
  <c r="J17" i="62"/>
  <c r="AB16" i="62"/>
  <c r="X19" i="62"/>
  <c r="AD19" i="62"/>
  <c r="AC19" i="62"/>
  <c r="L19" i="62"/>
  <c r="Y18" i="62"/>
  <c r="AC17" i="62"/>
  <c r="AB19" i="62"/>
  <c r="J19" i="62"/>
  <c r="Z17" i="62"/>
  <c r="Z19" i="62"/>
  <c r="V17" i="62"/>
  <c r="V13" i="62"/>
  <c r="AA16" i="62"/>
  <c r="H16" i="62"/>
  <c r="AF16" i="62" s="1"/>
  <c r="AD14" i="62"/>
  <c r="L14" i="62"/>
  <c r="P13" i="62"/>
  <c r="X16" i="62"/>
  <c r="AE13" i="62"/>
  <c r="H13" i="62"/>
  <c r="Y16" i="62"/>
  <c r="V16" i="62"/>
  <c r="AA14" i="62"/>
  <c r="H14" i="62"/>
  <c r="AD13" i="62"/>
  <c r="L17" i="62"/>
  <c r="Z14" i="62"/>
  <c r="AB13" i="62"/>
  <c r="AD16" i="62"/>
  <c r="Y14" i="62"/>
  <c r="AA13" i="62"/>
  <c r="AB18" i="62"/>
  <c r="AC16" i="62"/>
  <c r="J16" i="62"/>
  <c r="AF14" i="62"/>
  <c r="X14" i="62"/>
  <c r="Y13" i="62"/>
  <c r="R13" i="62"/>
  <c r="T13" i="62"/>
  <c r="AD20" i="62"/>
  <c r="H20" i="62"/>
  <c r="AF20" i="62" s="1"/>
  <c r="X18" i="62"/>
  <c r="J18" i="62"/>
  <c r="Y17" i="62"/>
  <c r="Z16" i="62"/>
  <c r="AA15" i="62"/>
  <c r="AC13" i="62"/>
  <c r="AC20" i="62"/>
  <c r="AB20" i="62"/>
  <c r="AD18" i="62"/>
  <c r="H18" i="62"/>
  <c r="AF18" i="62" s="1"/>
  <c r="Y15" i="62"/>
  <c r="V18" i="62"/>
  <c r="Z15" i="62"/>
  <c r="L15" i="62"/>
  <c r="AA20" i="62"/>
  <c r="AC18" i="62"/>
  <c r="AD17" i="62"/>
  <c r="H17" i="62"/>
  <c r="X15" i="62"/>
  <c r="J15" i="62"/>
  <c r="Z13" i="62"/>
  <c r="L13" i="62"/>
  <c r="Z20" i="62"/>
  <c r="L20" i="62"/>
  <c r="Y20" i="62"/>
  <c r="AA18" i="62"/>
  <c r="AB17" i="62"/>
  <c r="AD15" i="62"/>
  <c r="H15" i="62"/>
  <c r="AF15" i="62" s="1"/>
  <c r="AF13" i="62"/>
  <c r="X13" i="62"/>
  <c r="X20" i="62"/>
  <c r="Z18" i="62"/>
  <c r="AA77" i="61"/>
  <c r="O77" i="61"/>
  <c r="Y75" i="61"/>
  <c r="K75" i="61"/>
  <c r="Z77" i="61"/>
  <c r="AF75" i="61"/>
  <c r="X75" i="61"/>
  <c r="J75" i="61"/>
  <c r="AF77" i="61"/>
  <c r="X77" i="61"/>
  <c r="J77" i="61"/>
  <c r="AC75" i="61"/>
  <c r="V75" i="61"/>
  <c r="AB75" i="61"/>
  <c r="P75" i="61"/>
  <c r="T78" i="61"/>
  <c r="AC77" i="61"/>
  <c r="AA75" i="61"/>
  <c r="O75" i="61"/>
  <c r="AB77" i="61"/>
  <c r="Z63" i="61"/>
  <c r="Y62" i="61"/>
  <c r="K62" i="61"/>
  <c r="AE60" i="61"/>
  <c r="Y63" i="61"/>
  <c r="K63" i="61"/>
  <c r="AF62" i="61"/>
  <c r="X62" i="61"/>
  <c r="J62" i="61"/>
  <c r="AE61" i="61"/>
  <c r="T60" i="61"/>
  <c r="AF63" i="61"/>
  <c r="X63" i="61"/>
  <c r="J63" i="61"/>
  <c r="T61" i="61"/>
  <c r="T62" i="61"/>
  <c r="AB61" i="61"/>
  <c r="AA60" i="61"/>
  <c r="AC48" i="61"/>
  <c r="AC47" i="61"/>
  <c r="AC46" i="61"/>
  <c r="AC45" i="61"/>
  <c r="AB48" i="61"/>
  <c r="P48" i="61"/>
  <c r="AB47" i="61"/>
  <c r="P47" i="61"/>
  <c r="AB46" i="61"/>
  <c r="P46" i="61"/>
  <c r="AB45" i="61"/>
  <c r="P45" i="61"/>
  <c r="AA48" i="61"/>
  <c r="O48" i="61"/>
  <c r="AA47" i="61"/>
  <c r="O47" i="61"/>
  <c r="AA46" i="61"/>
  <c r="O46" i="61"/>
  <c r="AA45" i="61"/>
  <c r="O45" i="61"/>
  <c r="Z48" i="61"/>
  <c r="Z47" i="61"/>
  <c r="Z46" i="61"/>
  <c r="Z45" i="61"/>
  <c r="Y48" i="61"/>
  <c r="Y47" i="61"/>
  <c r="Y46" i="61"/>
  <c r="Y45" i="61"/>
  <c r="O212" i="61"/>
  <c r="E212" i="61"/>
  <c r="AE226" i="61"/>
  <c r="V226" i="61"/>
  <c r="Z213" i="61"/>
  <c r="Y212" i="61"/>
  <c r="K212" i="61"/>
  <c r="O228" i="61"/>
  <c r="P226" i="61"/>
  <c r="V213" i="61"/>
  <c r="AF212" i="61"/>
  <c r="X212" i="61"/>
  <c r="J212" i="61"/>
  <c r="AE211" i="61"/>
  <c r="P211" i="61"/>
  <c r="AB213" i="61"/>
  <c r="AB226" i="61"/>
  <c r="P213" i="61"/>
  <c r="T212" i="61"/>
  <c r="AC211" i="61"/>
  <c r="J211" i="61"/>
  <c r="Y210" i="61"/>
  <c r="AA228" i="61"/>
  <c r="AA226" i="61"/>
  <c r="V210" i="61"/>
  <c r="AA213" i="61"/>
  <c r="O213" i="61"/>
  <c r="Y211" i="61"/>
  <c r="K211" i="61"/>
  <c r="AF210" i="61"/>
  <c r="X210" i="61"/>
  <c r="J210" i="61"/>
  <c r="Y213" i="61"/>
  <c r="K213" i="61"/>
  <c r="T210" i="61"/>
  <c r="AF213" i="61"/>
  <c r="X213" i="61"/>
  <c r="J213" i="61"/>
  <c r="T211" i="61"/>
  <c r="AC210" i="61"/>
  <c r="AB210" i="61"/>
  <c r="P210" i="61"/>
  <c r="Z228" i="61"/>
  <c r="Y227" i="61"/>
  <c r="K227" i="61"/>
  <c r="Y228" i="61"/>
  <c r="K228" i="61"/>
  <c r="AF227" i="61"/>
  <c r="X227" i="61"/>
  <c r="T225" i="61"/>
  <c r="AF228" i="61"/>
  <c r="X228" i="61"/>
  <c r="T226" i="61"/>
  <c r="T227" i="61"/>
  <c r="Z31" i="61"/>
  <c r="AC33" i="61"/>
  <c r="X30" i="61"/>
  <c r="AF32" i="61"/>
  <c r="AA32" i="61"/>
  <c r="X32" i="61"/>
  <c r="K32" i="61"/>
  <c r="X31" i="61"/>
  <c r="AB33" i="61"/>
  <c r="Z32" i="61"/>
  <c r="V31" i="61"/>
  <c r="J30" i="61"/>
  <c r="AA33" i="61"/>
  <c r="AE31" i="61"/>
  <c r="O31" i="61"/>
  <c r="Y33" i="61"/>
  <c r="X33" i="61"/>
  <c r="AB31" i="61"/>
  <c r="K31" i="61"/>
  <c r="O33" i="61"/>
  <c r="AA31" i="61"/>
  <c r="J31" i="61"/>
  <c r="Y30" i="61"/>
  <c r="AF33" i="61"/>
  <c r="J33" i="61"/>
  <c r="Y31" i="61"/>
  <c r="AF31" i="61"/>
  <c r="Z33" i="61"/>
  <c r="K33" i="61"/>
  <c r="Y32" i="61"/>
  <c r="J32" i="61"/>
  <c r="AE30" i="61"/>
  <c r="V30" i="61"/>
  <c r="AE32" i="61"/>
  <c r="V32" i="61"/>
  <c r="T31" i="61"/>
  <c r="AC30" i="61"/>
  <c r="AF30" i="61"/>
  <c r="AE33" i="61"/>
  <c r="T32" i="61"/>
  <c r="AB30" i="61"/>
  <c r="O30" i="61"/>
  <c r="T33" i="61"/>
  <c r="AC32" i="61"/>
  <c r="AA30" i="61"/>
  <c r="AB32" i="61"/>
  <c r="Z30" i="61"/>
  <c r="O20" i="61"/>
  <c r="J20" i="61"/>
  <c r="Z20" i="61"/>
  <c r="Y20" i="61"/>
  <c r="T20" i="61"/>
  <c r="X17" i="61"/>
  <c r="V17" i="61"/>
  <c r="T16" i="61"/>
  <c r="R15" i="61"/>
  <c r="Z15" i="61"/>
  <c r="AF22" i="61"/>
  <c r="AF19" i="61"/>
  <c r="X16" i="61"/>
  <c r="Y15" i="61"/>
  <c r="AF15" i="61"/>
  <c r="X15" i="61"/>
  <c r="X22" i="61"/>
  <c r="X19" i="61"/>
  <c r="AE15" i="61"/>
  <c r="V15" i="61"/>
  <c r="T22" i="61"/>
  <c r="AC20" i="61"/>
  <c r="R19" i="61"/>
  <c r="AE17" i="61"/>
  <c r="K16" i="61"/>
  <c r="AC15" i="61"/>
  <c r="J19" i="61"/>
  <c r="AA17" i="61"/>
  <c r="AB15" i="61"/>
  <c r="AA15" i="61"/>
  <c r="J15" i="61"/>
  <c r="AB21" i="61"/>
  <c r="AE20" i="61"/>
  <c r="V20" i="61"/>
  <c r="AA19" i="61"/>
  <c r="O18" i="61"/>
  <c r="AF17" i="61"/>
  <c r="J17" i="61"/>
  <c r="AC21" i="61"/>
  <c r="K21" i="61"/>
  <c r="Y19" i="61"/>
  <c r="Z16" i="61"/>
  <c r="K15" i="61"/>
  <c r="AA21" i="61"/>
  <c r="AB20" i="61"/>
  <c r="AF18" i="61"/>
  <c r="Z21" i="61"/>
  <c r="AA20" i="61"/>
  <c r="K20" i="61"/>
  <c r="Y17" i="61"/>
  <c r="X21" i="61"/>
  <c r="AB18" i="61"/>
  <c r="AF21" i="61"/>
  <c r="V21" i="61"/>
  <c r="X18" i="61"/>
  <c r="AE21" i="61"/>
  <c r="O21" i="61"/>
  <c r="AF20" i="61"/>
  <c r="AC19" i="61"/>
  <c r="R18" i="61"/>
  <c r="AF16" i="61"/>
  <c r="AE22" i="61"/>
  <c r="V22" i="61"/>
  <c r="T21" i="61"/>
  <c r="AB19" i="61"/>
  <c r="O19" i="61"/>
  <c r="AA18" i="61"/>
  <c r="Z17" i="61"/>
  <c r="K17" i="61"/>
  <c r="Y16" i="61"/>
  <c r="J16" i="61"/>
  <c r="Z18" i="61"/>
  <c r="K18" i="61"/>
  <c r="AC22" i="61"/>
  <c r="Z19" i="61"/>
  <c r="K19" i="61"/>
  <c r="Y18" i="61"/>
  <c r="J18" i="61"/>
  <c r="AE16" i="61"/>
  <c r="V16" i="61"/>
  <c r="AB22" i="61"/>
  <c r="O22" i="61"/>
  <c r="AA22" i="61"/>
  <c r="AE18" i="61"/>
  <c r="V18" i="61"/>
  <c r="T17" i="61"/>
  <c r="AC16" i="61"/>
  <c r="Z22" i="61"/>
  <c r="K22" i="61"/>
  <c r="Y21" i="61"/>
  <c r="AE19" i="61"/>
  <c r="AC17" i="61"/>
  <c r="AB16" i="61"/>
  <c r="O16" i="61"/>
  <c r="Y22" i="61"/>
  <c r="AB17" i="61"/>
  <c r="X106" i="60"/>
  <c r="V104" i="60"/>
  <c r="I104" i="60"/>
  <c r="W106" i="60"/>
  <c r="J106" i="60"/>
  <c r="V106" i="60"/>
  <c r="I106" i="60"/>
  <c r="T104" i="60"/>
  <c r="T106" i="60"/>
  <c r="R105" i="60"/>
  <c r="AA106" i="60"/>
  <c r="X211" i="60"/>
  <c r="V209" i="60"/>
  <c r="I209" i="60"/>
  <c r="W211" i="60"/>
  <c r="J211" i="60"/>
  <c r="V211" i="60"/>
  <c r="I211" i="60"/>
  <c r="AB209" i="60"/>
  <c r="T209" i="60"/>
  <c r="AA208" i="60"/>
  <c r="R208" i="60"/>
  <c r="AB211" i="60"/>
  <c r="T211" i="60"/>
  <c r="R210" i="60"/>
  <c r="Y208" i="60"/>
  <c r="W226" i="60"/>
  <c r="N226" i="60"/>
  <c r="J226" i="60"/>
  <c r="AC226" i="60"/>
  <c r="Y226" i="60"/>
  <c r="U226" i="60"/>
  <c r="R226" i="60"/>
  <c r="AB225" i="60"/>
  <c r="X225" i="60"/>
  <c r="I225" i="60"/>
  <c r="R194" i="60"/>
  <c r="Z223" i="60"/>
  <c r="Y166" i="60"/>
  <c r="W225" i="60"/>
  <c r="R224" i="60"/>
  <c r="X223" i="60"/>
  <c r="X148" i="60"/>
  <c r="T223" i="60"/>
  <c r="I223" i="60"/>
  <c r="AC148" i="60"/>
  <c r="Y163" i="60"/>
  <c r="Z225" i="60"/>
  <c r="AC223" i="60"/>
  <c r="Y225" i="60"/>
  <c r="J225" i="60"/>
  <c r="AB223" i="60"/>
  <c r="J223" i="60"/>
  <c r="Z166" i="60"/>
  <c r="V225" i="60"/>
  <c r="W223" i="60"/>
  <c r="U225" i="60"/>
  <c r="V223" i="60"/>
  <c r="AC225" i="60"/>
  <c r="T225" i="60"/>
  <c r="U223" i="60"/>
  <c r="N225" i="60"/>
  <c r="W224" i="60"/>
  <c r="J224" i="60"/>
  <c r="X226" i="60"/>
  <c r="V224" i="60"/>
  <c r="I224" i="60"/>
  <c r="V226" i="60"/>
  <c r="I226" i="60"/>
  <c r="AB224" i="60"/>
  <c r="T224" i="60"/>
  <c r="AA223" i="60"/>
  <c r="R223" i="60"/>
  <c r="AC224" i="60"/>
  <c r="AA224" i="60"/>
  <c r="AB226" i="60"/>
  <c r="T226" i="60"/>
  <c r="R225" i="60"/>
  <c r="Z224" i="60"/>
  <c r="Y223" i="60"/>
  <c r="U224" i="60"/>
  <c r="AA226" i="60"/>
  <c r="Y224" i="60"/>
  <c r="N224" i="60"/>
  <c r="AC149" i="60"/>
  <c r="X195" i="60"/>
  <c r="J195" i="60"/>
  <c r="V178" i="60"/>
  <c r="P181" i="60"/>
  <c r="U178" i="60"/>
  <c r="AB195" i="60"/>
  <c r="AC151" i="60"/>
  <c r="AC178" i="60"/>
  <c r="Y118" i="60"/>
  <c r="Z178" i="60"/>
  <c r="X178" i="60"/>
  <c r="AC194" i="60"/>
  <c r="W178" i="60"/>
  <c r="W194" i="60"/>
  <c r="I180" i="60"/>
  <c r="AA196" i="60"/>
  <c r="AC193" i="60"/>
  <c r="AB193" i="60"/>
  <c r="V193" i="60"/>
  <c r="U149" i="60"/>
  <c r="W166" i="60"/>
  <c r="AA165" i="60"/>
  <c r="P164" i="60"/>
  <c r="U163" i="60"/>
  <c r="AC181" i="60"/>
  <c r="U193" i="60"/>
  <c r="V165" i="60"/>
  <c r="R163" i="60"/>
  <c r="Y181" i="60"/>
  <c r="T193" i="60"/>
  <c r="J166" i="60"/>
  <c r="W181" i="60"/>
  <c r="U181" i="60"/>
  <c r="W180" i="60"/>
  <c r="I193" i="60"/>
  <c r="R136" i="60"/>
  <c r="AA148" i="60"/>
  <c r="X166" i="60"/>
  <c r="I166" i="60"/>
  <c r="T163" i="60"/>
  <c r="N181" i="60"/>
  <c r="AB181" i="60" s="1"/>
  <c r="X180" i="60"/>
  <c r="T178" i="60"/>
  <c r="AC196" i="60"/>
  <c r="J196" i="60"/>
  <c r="Z195" i="60"/>
  <c r="I195" i="60"/>
  <c r="U194" i="60"/>
  <c r="U151" i="60"/>
  <c r="Y150" i="60"/>
  <c r="V148" i="60"/>
  <c r="V166" i="60"/>
  <c r="J181" i="60"/>
  <c r="T180" i="60"/>
  <c r="R179" i="60"/>
  <c r="AB178" i="60"/>
  <c r="J178" i="60"/>
  <c r="Y196" i="60"/>
  <c r="W195" i="60"/>
  <c r="AC195" i="60"/>
  <c r="N151" i="60"/>
  <c r="AB151" i="60" s="1"/>
  <c r="AB149" i="60"/>
  <c r="T148" i="60"/>
  <c r="AC166" i="60"/>
  <c r="U166" i="60"/>
  <c r="N163" i="60"/>
  <c r="AB163" i="60" s="1"/>
  <c r="W196" i="60"/>
  <c r="V195" i="60"/>
  <c r="J194" i="60"/>
  <c r="AB166" i="60"/>
  <c r="T166" i="60"/>
  <c r="U196" i="60"/>
  <c r="U195" i="60"/>
  <c r="J148" i="60"/>
  <c r="AA166" i="60"/>
  <c r="R196" i="60"/>
  <c r="T195" i="60"/>
  <c r="N196" i="60"/>
  <c r="AB196" i="60" s="1"/>
  <c r="X196" i="60"/>
  <c r="V194" i="60"/>
  <c r="I194" i="60"/>
  <c r="V196" i="60"/>
  <c r="I196" i="60"/>
  <c r="AB194" i="60"/>
  <c r="T194" i="60"/>
  <c r="AA193" i="60"/>
  <c r="R193" i="60"/>
  <c r="AA194" i="60"/>
  <c r="Z193" i="60"/>
  <c r="T196" i="60"/>
  <c r="AA195" i="60"/>
  <c r="R195" i="60"/>
  <c r="Z194" i="60"/>
  <c r="Y193" i="60"/>
  <c r="N193" i="60"/>
  <c r="Y194" i="60"/>
  <c r="N194" i="60"/>
  <c r="X193" i="60"/>
  <c r="Y195" i="60"/>
  <c r="W193" i="60"/>
  <c r="N134" i="60"/>
  <c r="AB134" i="60" s="1"/>
  <c r="AB133" i="60"/>
  <c r="R149" i="60"/>
  <c r="P166" i="60"/>
  <c r="U165" i="60"/>
  <c r="X163" i="60"/>
  <c r="AA180" i="60"/>
  <c r="N180" i="60"/>
  <c r="AB180" i="60" s="1"/>
  <c r="I178" i="60"/>
  <c r="N165" i="60"/>
  <c r="AB165" i="60" s="1"/>
  <c r="W163" i="60"/>
  <c r="J163" i="60"/>
  <c r="Z180" i="60"/>
  <c r="AC179" i="60"/>
  <c r="J149" i="60"/>
  <c r="W164" i="60"/>
  <c r="V163" i="60"/>
  <c r="I163" i="60"/>
  <c r="Y180" i="60"/>
  <c r="J180" i="60"/>
  <c r="W179" i="60"/>
  <c r="AC165" i="60"/>
  <c r="I165" i="60"/>
  <c r="U164" i="60"/>
  <c r="U179" i="60"/>
  <c r="AC163" i="60"/>
  <c r="AA149" i="60"/>
  <c r="R148" i="60"/>
  <c r="Y165" i="60"/>
  <c r="AA163" i="60"/>
  <c r="V180" i="60"/>
  <c r="AC180" i="60"/>
  <c r="P178" i="60"/>
  <c r="W149" i="60"/>
  <c r="X165" i="60"/>
  <c r="J164" i="60"/>
  <c r="J179" i="60"/>
  <c r="X181" i="60"/>
  <c r="V179" i="60"/>
  <c r="I179" i="60"/>
  <c r="V181" i="60"/>
  <c r="I181" i="60"/>
  <c r="T179" i="60"/>
  <c r="AA178" i="60"/>
  <c r="AA179" i="60"/>
  <c r="T181" i="60"/>
  <c r="R180" i="60"/>
  <c r="Z179" i="60"/>
  <c r="Y178" i="60"/>
  <c r="AA181" i="60"/>
  <c r="Y179" i="60"/>
  <c r="N179" i="60"/>
  <c r="AB179" i="60" s="1"/>
  <c r="W165" i="60"/>
  <c r="J165" i="60"/>
  <c r="V164" i="60"/>
  <c r="I164" i="60"/>
  <c r="AC164" i="60"/>
  <c r="T164" i="60"/>
  <c r="T165" i="60"/>
  <c r="AA164" i="60"/>
  <c r="R165" i="60"/>
  <c r="Z164" i="60"/>
  <c r="Y164" i="60"/>
  <c r="N164" i="60"/>
  <c r="AB164" i="60" s="1"/>
  <c r="AC135" i="60"/>
  <c r="P151" i="60"/>
  <c r="I150" i="60"/>
  <c r="X149" i="60"/>
  <c r="W148" i="60"/>
  <c r="I148" i="60"/>
  <c r="X150" i="60"/>
  <c r="AC150" i="60"/>
  <c r="U148" i="60"/>
  <c r="Z121" i="60"/>
  <c r="V150" i="60"/>
  <c r="V135" i="60"/>
  <c r="AA134" i="60"/>
  <c r="U150" i="60"/>
  <c r="T135" i="60"/>
  <c r="W134" i="60"/>
  <c r="T150" i="60"/>
  <c r="U134" i="60"/>
  <c r="Y151" i="60"/>
  <c r="N150" i="60"/>
  <c r="AB150" i="60" s="1"/>
  <c r="Z148" i="60"/>
  <c r="X151" i="60"/>
  <c r="W150" i="60"/>
  <c r="J150" i="60"/>
  <c r="V149" i="60"/>
  <c r="I149" i="60"/>
  <c r="W151" i="60"/>
  <c r="J151" i="60"/>
  <c r="V151" i="60"/>
  <c r="I151" i="60"/>
  <c r="T149" i="60"/>
  <c r="T151" i="60"/>
  <c r="AA150" i="60"/>
  <c r="R150" i="60"/>
  <c r="Z149" i="60"/>
  <c r="Y148" i="60"/>
  <c r="AA151" i="60"/>
  <c r="Y149" i="60"/>
  <c r="Z14" i="60"/>
  <c r="T133" i="60"/>
  <c r="AC90" i="60"/>
  <c r="Z118" i="60"/>
  <c r="AC118" i="60"/>
  <c r="X121" i="60"/>
  <c r="X118" i="60"/>
  <c r="R134" i="60"/>
  <c r="Z133" i="60"/>
  <c r="AC133" i="60"/>
  <c r="W121" i="60"/>
  <c r="W118" i="60"/>
  <c r="X133" i="60"/>
  <c r="U121" i="60"/>
  <c r="U118" i="60"/>
  <c r="AA136" i="60"/>
  <c r="W133" i="60"/>
  <c r="Y136" i="60"/>
  <c r="V133" i="60"/>
  <c r="J121" i="60"/>
  <c r="I118" i="60"/>
  <c r="U136" i="60"/>
  <c r="W135" i="60"/>
  <c r="U133" i="60"/>
  <c r="AC91" i="60"/>
  <c r="T121" i="60"/>
  <c r="V118" i="60"/>
  <c r="N136" i="60"/>
  <c r="AB136" i="60" s="1"/>
  <c r="N135" i="60"/>
  <c r="AB135" i="60" s="1"/>
  <c r="J133" i="60"/>
  <c r="Y74" i="60"/>
  <c r="V91" i="60"/>
  <c r="AC121" i="60"/>
  <c r="R121" i="60"/>
  <c r="Z135" i="60"/>
  <c r="AC134" i="60"/>
  <c r="J134" i="60"/>
  <c r="I133" i="60"/>
  <c r="U74" i="60"/>
  <c r="U91" i="60"/>
  <c r="AA90" i="60"/>
  <c r="W89" i="60"/>
  <c r="V88" i="60"/>
  <c r="T118" i="60"/>
  <c r="Y135" i="60"/>
  <c r="J135" i="60"/>
  <c r="P61" i="60"/>
  <c r="N74" i="60"/>
  <c r="AB74" i="60" s="1"/>
  <c r="X90" i="60"/>
  <c r="R89" i="60"/>
  <c r="AA121" i="60"/>
  <c r="N121" i="60"/>
  <c r="AB121" i="60" s="1"/>
  <c r="N118" i="60"/>
  <c r="AB118" i="60" s="1"/>
  <c r="AC136" i="60"/>
  <c r="X135" i="60"/>
  <c r="I135" i="60"/>
  <c r="Y134" i="60"/>
  <c r="W120" i="60"/>
  <c r="U120" i="60"/>
  <c r="W119" i="60"/>
  <c r="U135" i="60"/>
  <c r="X136" i="60"/>
  <c r="V134" i="60"/>
  <c r="I134" i="60"/>
  <c r="W136" i="60"/>
  <c r="J136" i="60"/>
  <c r="V136" i="60"/>
  <c r="I136" i="60"/>
  <c r="T134" i="60"/>
  <c r="AA133" i="60"/>
  <c r="R133" i="60"/>
  <c r="T136" i="60"/>
  <c r="R135" i="60"/>
  <c r="Z134" i="60"/>
  <c r="Y133" i="60"/>
  <c r="AC60" i="60"/>
  <c r="T89" i="60"/>
  <c r="U88" i="60"/>
  <c r="Y121" i="60"/>
  <c r="AC120" i="60"/>
  <c r="T120" i="60"/>
  <c r="J119" i="60"/>
  <c r="J118" i="60"/>
  <c r="AC88" i="60"/>
  <c r="T88" i="60"/>
  <c r="AA120" i="60"/>
  <c r="N120" i="60"/>
  <c r="AB120" i="60" s="1"/>
  <c r="Z58" i="60"/>
  <c r="W74" i="60"/>
  <c r="N89" i="60"/>
  <c r="AB89" i="60" s="1"/>
  <c r="AA88" i="60"/>
  <c r="R88" i="60"/>
  <c r="Z120" i="60"/>
  <c r="W58" i="60"/>
  <c r="Z88" i="60"/>
  <c r="N88" i="60"/>
  <c r="AB88" i="60" s="1"/>
  <c r="Y120" i="60"/>
  <c r="J120" i="60"/>
  <c r="AC119" i="60"/>
  <c r="U58" i="60"/>
  <c r="R91" i="60"/>
  <c r="Y88" i="60"/>
  <c r="X120" i="60"/>
  <c r="I120" i="60"/>
  <c r="X119" i="60"/>
  <c r="T58" i="60"/>
  <c r="X88" i="60"/>
  <c r="J88" i="60"/>
  <c r="AA89" i="60"/>
  <c r="W88" i="60"/>
  <c r="U119" i="60"/>
  <c r="V119" i="60"/>
  <c r="I119" i="60"/>
  <c r="V121" i="60"/>
  <c r="AB119" i="60"/>
  <c r="T119" i="60"/>
  <c r="R118" i="60"/>
  <c r="AA119" i="60"/>
  <c r="R119" i="60"/>
  <c r="R120" i="60"/>
  <c r="Z119" i="60"/>
  <c r="Y119" i="60"/>
  <c r="Y76" i="60"/>
  <c r="T91" i="60"/>
  <c r="U90" i="60"/>
  <c r="AA58" i="60"/>
  <c r="J58" i="60"/>
  <c r="N76" i="60"/>
  <c r="AB76" i="60" s="1"/>
  <c r="Z75" i="60"/>
  <c r="Z74" i="60"/>
  <c r="J74" i="60"/>
  <c r="AA91" i="60"/>
  <c r="Z61" i="60"/>
  <c r="Y75" i="60"/>
  <c r="Z91" i="60"/>
  <c r="N91" i="60"/>
  <c r="AB91" i="60" s="1"/>
  <c r="Z89" i="60"/>
  <c r="Y61" i="60"/>
  <c r="Y60" i="60"/>
  <c r="X58" i="60"/>
  <c r="AC58" i="60"/>
  <c r="I76" i="60"/>
  <c r="X74" i="60"/>
  <c r="AC74" i="60"/>
  <c r="Y91" i="60"/>
  <c r="Y89" i="60"/>
  <c r="J89" i="60"/>
  <c r="AB48" i="60"/>
  <c r="U60" i="60"/>
  <c r="X91" i="60"/>
  <c r="J91" i="60"/>
  <c r="U49" i="60"/>
  <c r="X48" i="60"/>
  <c r="V58" i="60"/>
  <c r="AC75" i="60"/>
  <c r="V74" i="60"/>
  <c r="W91" i="60"/>
  <c r="U89" i="60"/>
  <c r="AC89" i="60"/>
  <c r="P50" i="60"/>
  <c r="W90" i="60"/>
  <c r="J90" i="60"/>
  <c r="V89" i="60"/>
  <c r="I89" i="60"/>
  <c r="V90" i="60"/>
  <c r="I90" i="60"/>
  <c r="AB90" i="60"/>
  <c r="T90" i="60"/>
  <c r="R90" i="60"/>
  <c r="Z90" i="60"/>
  <c r="Y90" i="60"/>
  <c r="R58" i="60"/>
  <c r="AC76" i="60"/>
  <c r="AA75" i="60"/>
  <c r="W73" i="60"/>
  <c r="X73" i="60"/>
  <c r="X51" i="60"/>
  <c r="V73" i="60"/>
  <c r="V51" i="60"/>
  <c r="AC73" i="60"/>
  <c r="U73" i="60"/>
  <c r="U54" i="60"/>
  <c r="AC53" i="60"/>
  <c r="I61" i="60"/>
  <c r="N60" i="60"/>
  <c r="AB60" i="60" s="1"/>
  <c r="J59" i="60"/>
  <c r="AB58" i="60"/>
  <c r="X76" i="60"/>
  <c r="X75" i="60"/>
  <c r="T73" i="60"/>
  <c r="R54" i="60"/>
  <c r="T53" i="60"/>
  <c r="J51" i="60"/>
  <c r="V76" i="60"/>
  <c r="U75" i="60"/>
  <c r="AA73" i="60"/>
  <c r="N73" i="60"/>
  <c r="AB73" i="60" s="1"/>
  <c r="U76" i="60"/>
  <c r="Z73" i="60"/>
  <c r="T76" i="60"/>
  <c r="Y73" i="60"/>
  <c r="I73" i="60"/>
  <c r="X52" i="60"/>
  <c r="U51" i="60"/>
  <c r="U52" i="60"/>
  <c r="AC51" i="60"/>
  <c r="T51" i="60"/>
  <c r="T52" i="60"/>
  <c r="P51" i="60"/>
  <c r="AB59" i="60"/>
  <c r="I58" i="60"/>
  <c r="AA76" i="60"/>
  <c r="R76" i="60"/>
  <c r="P74" i="60"/>
  <c r="AA51" i="60"/>
  <c r="N51" i="60"/>
  <c r="AB51" i="60" s="1"/>
  <c r="Z76" i="60"/>
  <c r="Z51" i="60"/>
  <c r="Z50" i="60"/>
  <c r="AC49" i="60"/>
  <c r="W51" i="60"/>
  <c r="I51" i="60"/>
  <c r="T48" i="60"/>
  <c r="W76" i="60"/>
  <c r="W75" i="60"/>
  <c r="J75" i="60"/>
  <c r="I74" i="60"/>
  <c r="V75" i="60"/>
  <c r="I75" i="60"/>
  <c r="T74" i="60"/>
  <c r="R73" i="60"/>
  <c r="AB75" i="60"/>
  <c r="T75" i="60"/>
  <c r="R75" i="60"/>
  <c r="Y53" i="60"/>
  <c r="AC52" i="60"/>
  <c r="R52" i="60"/>
  <c r="V48" i="60"/>
  <c r="V61" i="60"/>
  <c r="AA59" i="60"/>
  <c r="AC59" i="60"/>
  <c r="N52" i="60"/>
  <c r="AB52" i="60" s="1"/>
  <c r="U61" i="60"/>
  <c r="X59" i="60"/>
  <c r="AA52" i="60"/>
  <c r="X47" i="60"/>
  <c r="W59" i="60"/>
  <c r="Y52" i="60"/>
  <c r="J52" i="60"/>
  <c r="J48" i="60"/>
  <c r="V47" i="60"/>
  <c r="U59" i="60"/>
  <c r="R47" i="60"/>
  <c r="N61" i="60"/>
  <c r="AB61" i="60" s="1"/>
  <c r="T59" i="60"/>
  <c r="Y17" i="60"/>
  <c r="W52" i="60"/>
  <c r="AC61" i="60"/>
  <c r="X60" i="60"/>
  <c r="X61" i="60"/>
  <c r="W60" i="60"/>
  <c r="J60" i="60"/>
  <c r="V59" i="60"/>
  <c r="I59" i="60"/>
  <c r="W61" i="60"/>
  <c r="J61" i="60"/>
  <c r="V60" i="60"/>
  <c r="I60" i="60"/>
  <c r="T60" i="60"/>
  <c r="R59" i="60"/>
  <c r="T61" i="60"/>
  <c r="AA60" i="60"/>
  <c r="R60" i="60"/>
  <c r="Z59" i="60"/>
  <c r="Y58" i="60"/>
  <c r="Y59" i="60"/>
  <c r="I21" i="60"/>
  <c r="AC21" i="60"/>
  <c r="J47" i="60"/>
  <c r="X17" i="60"/>
  <c r="AC54" i="60"/>
  <c r="N53" i="60"/>
  <c r="AB53" i="60" s="1"/>
  <c r="N50" i="60"/>
  <c r="AB50" i="60" s="1"/>
  <c r="U48" i="60"/>
  <c r="W47" i="60"/>
  <c r="I47" i="60"/>
  <c r="AC50" i="60"/>
  <c r="I50" i="60"/>
  <c r="X49" i="60"/>
  <c r="AC48" i="60"/>
  <c r="U47" i="60"/>
  <c r="AC47" i="60"/>
  <c r="T47" i="60"/>
  <c r="Z52" i="60"/>
  <c r="Y50" i="60"/>
  <c r="AA48" i="60"/>
  <c r="I48" i="60"/>
  <c r="AB47" i="60"/>
  <c r="V50" i="60"/>
  <c r="AA47" i="60"/>
  <c r="W22" i="60"/>
  <c r="AC17" i="60"/>
  <c r="U53" i="60"/>
  <c r="U50" i="60"/>
  <c r="W48" i="60"/>
  <c r="Z47" i="60"/>
  <c r="T54" i="60"/>
  <c r="AA53" i="60"/>
  <c r="R53" i="60"/>
  <c r="X50" i="60"/>
  <c r="W49" i="60"/>
  <c r="J49" i="60"/>
  <c r="AA54" i="60"/>
  <c r="Z53" i="60"/>
  <c r="W50" i="60"/>
  <c r="J50" i="60"/>
  <c r="V49" i="60"/>
  <c r="I49" i="60"/>
  <c r="Z54" i="60"/>
  <c r="Y54" i="60"/>
  <c r="N54" i="60"/>
  <c r="AB54" i="60" s="1"/>
  <c r="X53" i="60"/>
  <c r="AB49" i="60"/>
  <c r="T49" i="60"/>
  <c r="R48" i="60"/>
  <c r="X54" i="60"/>
  <c r="W53" i="60"/>
  <c r="J53" i="60"/>
  <c r="V52" i="60"/>
  <c r="T50" i="60"/>
  <c r="AA49" i="60"/>
  <c r="R49" i="60"/>
  <c r="Z48" i="60"/>
  <c r="Y47" i="60"/>
  <c r="W54" i="60"/>
  <c r="J54" i="60"/>
  <c r="V53" i="60"/>
  <c r="Z49" i="60"/>
  <c r="Y48" i="60"/>
  <c r="V54" i="60"/>
  <c r="Y49" i="60"/>
  <c r="AA22" i="60"/>
  <c r="U17" i="60"/>
  <c r="J19" i="60"/>
  <c r="N17" i="60"/>
  <c r="AB17" i="60" s="1"/>
  <c r="AC15" i="60"/>
  <c r="X14" i="60"/>
  <c r="W14" i="60"/>
  <c r="X19" i="60"/>
  <c r="V20" i="60"/>
  <c r="W19" i="60"/>
  <c r="Z22" i="60"/>
  <c r="U19" i="60"/>
  <c r="AC19" i="60"/>
  <c r="T19" i="60"/>
  <c r="N22" i="60"/>
  <c r="AB22" i="60" s="1"/>
  <c r="U21" i="60"/>
  <c r="R20" i="60"/>
  <c r="AB19" i="60"/>
  <c r="R19" i="60"/>
  <c r="AA19" i="60"/>
  <c r="Y28" i="60"/>
  <c r="Z19" i="60"/>
  <c r="N19" i="60"/>
  <c r="W18" i="60"/>
  <c r="Y19" i="60"/>
  <c r="X30" i="60"/>
  <c r="AC30" i="60"/>
  <c r="X28" i="60"/>
  <c r="AC16" i="60"/>
  <c r="AA15" i="60"/>
  <c r="V14" i="60"/>
  <c r="W23" i="60"/>
  <c r="Y22" i="60"/>
  <c r="J22" i="60"/>
  <c r="U20" i="60"/>
  <c r="V18" i="60"/>
  <c r="V30" i="60"/>
  <c r="Y15" i="60"/>
  <c r="U14" i="60"/>
  <c r="V23" i="60"/>
  <c r="X22" i="60"/>
  <c r="I22" i="60"/>
  <c r="Y21" i="60"/>
  <c r="T20" i="60"/>
  <c r="AC18" i="60"/>
  <c r="U18" i="60"/>
  <c r="U30" i="60"/>
  <c r="U15" i="60"/>
  <c r="AC24" i="60"/>
  <c r="U23" i="60"/>
  <c r="AB18" i="60"/>
  <c r="T18" i="60"/>
  <c r="T30" i="60"/>
  <c r="AC28" i="60"/>
  <c r="R15" i="60"/>
  <c r="J14" i="60"/>
  <c r="U24" i="60"/>
  <c r="AC23" i="60"/>
  <c r="R23" i="60"/>
  <c r="V22" i="60"/>
  <c r="T21" i="60"/>
  <c r="AC20" i="60"/>
  <c r="V19" i="60"/>
  <c r="AA18" i="60"/>
  <c r="R18" i="60"/>
  <c r="N30" i="60"/>
  <c r="AB30" i="60" s="1"/>
  <c r="AC14" i="60"/>
  <c r="I14" i="60"/>
  <c r="P24" i="60"/>
  <c r="AC22" i="60"/>
  <c r="U22" i="60"/>
  <c r="N21" i="60"/>
  <c r="AB21" i="60" s="1"/>
  <c r="N20" i="60"/>
  <c r="AB20" i="60" s="1"/>
  <c r="Z18" i="60"/>
  <c r="Y30" i="60"/>
  <c r="Y23" i="60"/>
  <c r="R29" i="60"/>
  <c r="N15" i="60"/>
  <c r="AB15" i="60" s="1"/>
  <c r="AA23" i="60"/>
  <c r="Z20" i="60"/>
  <c r="Y18" i="60"/>
  <c r="J18" i="60"/>
  <c r="P31" i="60"/>
  <c r="I30" i="60"/>
  <c r="Z28" i="60"/>
  <c r="Z23" i="60"/>
  <c r="J23" i="60"/>
  <c r="Y20" i="60"/>
  <c r="I20" i="60"/>
  <c r="X18" i="60"/>
  <c r="I18" i="60"/>
  <c r="AB24" i="60"/>
  <c r="T24" i="60"/>
  <c r="N23" i="60"/>
  <c r="AB23" i="60" s="1"/>
  <c r="AA21" i="60"/>
  <c r="R21" i="60"/>
  <c r="X20" i="60"/>
  <c r="W17" i="60"/>
  <c r="J17" i="60"/>
  <c r="AA24" i="60"/>
  <c r="X23" i="60"/>
  <c r="Z21" i="60"/>
  <c r="W20" i="60"/>
  <c r="J20" i="60"/>
  <c r="V17" i="60"/>
  <c r="I17" i="60"/>
  <c r="Z24" i="60"/>
  <c r="Y24" i="60"/>
  <c r="N24" i="60"/>
  <c r="I23" i="60"/>
  <c r="R22" i="60"/>
  <c r="X21" i="60"/>
  <c r="T17" i="60"/>
  <c r="X24" i="60"/>
  <c r="W21" i="60"/>
  <c r="J21" i="60"/>
  <c r="AA17" i="60"/>
  <c r="R17" i="60"/>
  <c r="W24" i="60"/>
  <c r="J24" i="60"/>
  <c r="V21" i="60"/>
  <c r="V24" i="60"/>
  <c r="P13" i="60"/>
  <c r="U31" i="60"/>
  <c r="T29" i="60"/>
  <c r="U28" i="60"/>
  <c r="X16" i="60"/>
  <c r="V29" i="60"/>
  <c r="U29" i="60"/>
  <c r="AC31" i="60"/>
  <c r="T28" i="60"/>
  <c r="V16" i="60"/>
  <c r="AA31" i="60"/>
  <c r="N31" i="60"/>
  <c r="AB31" i="60" s="1"/>
  <c r="N28" i="60"/>
  <c r="AB28" i="60" s="1"/>
  <c r="U16" i="60"/>
  <c r="Z31" i="60"/>
  <c r="AA29" i="60"/>
  <c r="T16" i="60"/>
  <c r="W31" i="60"/>
  <c r="AC29" i="60"/>
  <c r="Y31" i="60"/>
  <c r="J31" i="60"/>
  <c r="Z29" i="60"/>
  <c r="J29" i="60"/>
  <c r="V31" i="60"/>
  <c r="X31" i="60"/>
  <c r="I31" i="60"/>
  <c r="W29" i="60"/>
  <c r="I29" i="60"/>
  <c r="I16" i="60"/>
  <c r="Z15" i="60"/>
  <c r="AA16" i="60"/>
  <c r="R16" i="60"/>
  <c r="X15" i="60"/>
  <c r="Z16" i="60"/>
  <c r="W15" i="60"/>
  <c r="J15" i="60"/>
  <c r="AB14" i="60"/>
  <c r="T14" i="60"/>
  <c r="Y16" i="60"/>
  <c r="N16" i="60"/>
  <c r="AB16" i="60" s="1"/>
  <c r="V15" i="60"/>
  <c r="I15" i="60"/>
  <c r="AA14" i="60"/>
  <c r="R14" i="60"/>
  <c r="W16" i="60"/>
  <c r="Y14" i="60"/>
  <c r="AA30" i="60"/>
  <c r="R30" i="60"/>
  <c r="Y29" i="60"/>
  <c r="N29" i="60"/>
  <c r="AB29" i="60" s="1"/>
  <c r="W28" i="60"/>
  <c r="J28" i="60"/>
  <c r="Z30" i="60"/>
  <c r="V28" i="60"/>
  <c r="I28" i="60"/>
  <c r="W30" i="60"/>
  <c r="R28" i="60"/>
  <c r="N13" i="60"/>
  <c r="Y13" i="60"/>
  <c r="Z13" i="60"/>
  <c r="T13" i="60"/>
  <c r="J13" i="60"/>
  <c r="W13" i="60"/>
  <c r="U13" i="60"/>
  <c r="I13" i="60"/>
  <c r="V13" i="60"/>
  <c r="X13" i="60"/>
  <c r="AI38" i="51"/>
  <c r="J38" i="51"/>
  <c r="AI35" i="51"/>
  <c r="H35" i="51"/>
  <c r="R34" i="51"/>
  <c r="AJ33" i="51"/>
  <c r="J31" i="51"/>
  <c r="J28" i="51"/>
  <c r="AE63" i="48"/>
  <c r="AI45" i="51"/>
  <c r="H38" i="51"/>
  <c r="J36" i="51"/>
  <c r="F35" i="51"/>
  <c r="P34" i="51"/>
  <c r="X32" i="51"/>
  <c r="J30" i="51"/>
  <c r="J29" i="51"/>
  <c r="X28" i="51"/>
  <c r="H28" i="51"/>
  <c r="P27" i="51"/>
  <c r="P33" i="51"/>
  <c r="H36" i="51"/>
  <c r="H29" i="51"/>
  <c r="AJ53" i="51"/>
  <c r="F39" i="51"/>
  <c r="F38" i="51"/>
  <c r="AJ37" i="51"/>
  <c r="T36" i="51"/>
  <c r="AJ34" i="51"/>
  <c r="X33" i="51"/>
  <c r="F32" i="51"/>
  <c r="R28" i="51"/>
  <c r="P39" i="51"/>
  <c r="AJ36" i="51"/>
  <c r="P32" i="51"/>
  <c r="AI31" i="51"/>
  <c r="AJ31" i="51"/>
  <c r="T30" i="51"/>
  <c r="J27" i="51"/>
  <c r="P30" i="51"/>
  <c r="H27" i="51"/>
  <c r="AJ47" i="51"/>
  <c r="X34" i="51"/>
  <c r="H34" i="51"/>
  <c r="F33" i="51"/>
  <c r="AJ29" i="51"/>
  <c r="AI28" i="51"/>
  <c r="F27" i="51"/>
  <c r="AJ39" i="51"/>
  <c r="X35" i="51"/>
  <c r="AI34" i="51"/>
  <c r="X27" i="51"/>
  <c r="AI39" i="51"/>
  <c r="T35" i="51"/>
  <c r="AI33" i="51"/>
  <c r="T27" i="51"/>
  <c r="T32" i="51"/>
  <c r="T37" i="51"/>
  <c r="AJ32" i="51"/>
  <c r="T29" i="51"/>
  <c r="AI53" i="51"/>
  <c r="AJ42" i="51"/>
  <c r="AJ51" i="51"/>
  <c r="AI51" i="51"/>
  <c r="AJ50" i="51"/>
  <c r="AI48" i="51"/>
  <c r="AJ45" i="51"/>
  <c r="AI42" i="51"/>
  <c r="AI43" i="51"/>
  <c r="AI50" i="51"/>
  <c r="AI47" i="51"/>
  <c r="AI49" i="51"/>
  <c r="AI46" i="51"/>
  <c r="AJ48" i="51"/>
  <c r="AI54" i="51"/>
  <c r="AJ44" i="51"/>
  <c r="AJ52" i="51"/>
  <c r="AI44" i="51"/>
  <c r="AJ54" i="51"/>
  <c r="AJ18" i="51"/>
  <c r="T18" i="51"/>
  <c r="AJ17" i="51"/>
  <c r="AE25" i="48"/>
  <c r="AE43" i="48"/>
  <c r="T36" i="2"/>
  <c r="AJ24" i="51"/>
  <c r="AJ22" i="51"/>
  <c r="AI18" i="51"/>
  <c r="R20" i="51"/>
  <c r="AI22" i="51"/>
  <c r="AJ21" i="51"/>
  <c r="R43" i="48"/>
  <c r="T22" i="51"/>
  <c r="AI21" i="51"/>
  <c r="AJ20" i="51"/>
  <c r="T19" i="51"/>
  <c r="AI17" i="51"/>
  <c r="AE27" i="48"/>
  <c r="AI23" i="51"/>
  <c r="R24" i="51"/>
  <c r="AI19" i="51"/>
  <c r="T23" i="51"/>
  <c r="AJ74" i="16"/>
  <c r="AE45" i="48"/>
  <c r="AI24" i="51"/>
  <c r="T21" i="51"/>
  <c r="AI20" i="51"/>
  <c r="T17" i="51"/>
  <c r="AJ23" i="51"/>
  <c r="AJ19" i="51"/>
  <c r="R45" i="48"/>
  <c r="R25" i="48"/>
  <c r="R27" i="48"/>
  <c r="Q36" i="2"/>
  <c r="P44" i="16"/>
  <c r="J75" i="16"/>
  <c r="AK73" i="16"/>
  <c r="H75" i="16"/>
  <c r="P74" i="16"/>
  <c r="C42" i="2"/>
  <c r="C36" i="2"/>
  <c r="J36" i="2"/>
  <c r="AJ75" i="16"/>
  <c r="F74" i="16"/>
  <c r="F73" i="16"/>
  <c r="AK44" i="16"/>
  <c r="AC36" i="2"/>
  <c r="W73" i="16"/>
  <c r="AK74" i="16"/>
  <c r="C41" i="2"/>
  <c r="AK43" i="16"/>
  <c r="AJ72" i="16"/>
  <c r="Y73" i="16"/>
  <c r="P75" i="16"/>
  <c r="AK72" i="16"/>
  <c r="F44" i="16"/>
  <c r="AJ43" i="16"/>
  <c r="W44" i="16"/>
  <c r="AD36" i="2"/>
  <c r="J44" i="16"/>
  <c r="W75" i="16"/>
  <c r="H73" i="16"/>
  <c r="H44" i="16"/>
  <c r="J73" i="16"/>
  <c r="Y44" i="16"/>
  <c r="Y75" i="16"/>
  <c r="AK75" i="16"/>
  <c r="J74" i="16"/>
  <c r="H74" i="16"/>
  <c r="W74" i="16"/>
  <c r="AG36" i="2"/>
  <c r="P73" i="16"/>
  <c r="F75" i="16"/>
  <c r="Y74" i="16"/>
  <c r="AJ73" i="16"/>
  <c r="AJ44" i="16"/>
  <c r="AG35" i="2"/>
  <c r="E36" i="2"/>
  <c r="AD35" i="2"/>
  <c r="X366" i="61"/>
  <c r="AC365" i="61"/>
  <c r="AA364" i="61"/>
  <c r="J366" i="61"/>
  <c r="AB365" i="61"/>
  <c r="Z364" i="61"/>
  <c r="AA366" i="61"/>
  <c r="AB366" i="61"/>
  <c r="AC366" i="61"/>
  <c r="O365" i="61"/>
  <c r="Z366" i="61"/>
  <c r="AF366" i="61"/>
  <c r="Z365" i="61"/>
  <c r="Y364" i="61"/>
  <c r="Y366" i="61"/>
  <c r="X365" i="61"/>
  <c r="J364" i="61"/>
  <c r="AE366" i="61"/>
  <c r="P366" i="61"/>
  <c r="V365" i="61"/>
  <c r="AF364" i="61"/>
  <c r="O366" i="61"/>
  <c r="AF365" i="61"/>
  <c r="K365" i="61"/>
  <c r="AE364" i="61"/>
  <c r="V366" i="61"/>
  <c r="AA365" i="61"/>
  <c r="J365" i="61"/>
  <c r="X364" i="61"/>
  <c r="P364" i="61"/>
  <c r="Y365" i="61"/>
  <c r="O364" i="61"/>
  <c r="AC364" i="61"/>
  <c r="V364" i="61"/>
  <c r="AE365" i="61"/>
  <c r="AB364" i="61"/>
  <c r="W29" i="2"/>
  <c r="W30" i="2"/>
  <c r="W31" i="2"/>
  <c r="W32" i="2"/>
  <c r="W33" i="2"/>
  <c r="W34" i="2"/>
  <c r="T349" i="62" l="1"/>
  <c r="R351" i="62"/>
  <c r="T378" i="62"/>
  <c r="T379" i="62"/>
  <c r="R376" i="62"/>
  <c r="T376" i="62"/>
  <c r="R348" i="62"/>
  <c r="T348" i="62"/>
  <c r="R350" i="62"/>
  <c r="T350" i="62"/>
  <c r="R97" i="62"/>
  <c r="T97" i="62"/>
  <c r="R125" i="62"/>
  <c r="T125" i="62"/>
  <c r="R153" i="62"/>
  <c r="T153" i="62"/>
  <c r="AH36" i="2"/>
  <c r="AC26" i="51"/>
  <c r="AC16" i="51"/>
  <c r="AC15" i="51"/>
  <c r="AC14" i="51"/>
  <c r="AC13" i="51"/>
  <c r="AC12" i="51"/>
  <c r="AC11" i="51"/>
  <c r="AA59" i="50"/>
  <c r="AA58" i="50"/>
  <c r="AA57" i="50"/>
  <c r="AA56" i="50"/>
  <c r="AA55" i="50"/>
  <c r="AA54" i="50"/>
  <c r="AA53" i="50"/>
  <c r="AA52" i="50"/>
  <c r="AA51" i="50"/>
  <c r="AA50" i="50"/>
  <c r="AA49" i="50"/>
  <c r="AA48" i="50"/>
  <c r="AA47" i="50"/>
  <c r="AA46" i="50"/>
  <c r="AA45" i="50"/>
  <c r="AA44" i="50"/>
  <c r="AA42" i="50"/>
  <c r="AA41" i="50"/>
  <c r="AA40" i="50"/>
  <c r="AA39" i="50"/>
  <c r="AA38" i="50"/>
  <c r="AA37" i="50"/>
  <c r="AA36" i="50"/>
  <c r="AA35" i="50"/>
  <c r="AA34" i="50"/>
  <c r="AA33" i="50"/>
  <c r="AA32" i="50"/>
  <c r="AA31" i="50"/>
  <c r="AA30" i="50"/>
  <c r="AA29" i="50"/>
  <c r="AA28" i="50"/>
  <c r="AA27" i="50"/>
  <c r="AA25" i="50"/>
  <c r="AA24" i="50"/>
  <c r="AA23" i="50"/>
  <c r="AA22" i="50"/>
  <c r="AA21" i="50"/>
  <c r="AA20" i="50"/>
  <c r="AA19" i="50"/>
  <c r="AA18" i="50"/>
  <c r="AA17" i="50"/>
  <c r="AA16" i="50"/>
  <c r="AA15" i="50"/>
  <c r="AA14" i="50"/>
  <c r="AA13" i="50"/>
  <c r="AA12" i="50"/>
  <c r="AA11" i="50"/>
  <c r="Z57" i="49"/>
  <c r="Z56" i="49"/>
  <c r="Z55" i="49"/>
  <c r="Z54" i="49"/>
  <c r="Z53" i="49"/>
  <c r="Z52" i="49"/>
  <c r="Z51" i="49"/>
  <c r="Z50" i="49"/>
  <c r="Z49" i="49"/>
  <c r="Z48" i="49"/>
  <c r="Z47" i="49"/>
  <c r="Z46" i="49"/>
  <c r="Z45" i="49"/>
  <c r="Z44" i="49"/>
  <c r="Z43" i="49"/>
  <c r="Z41" i="49"/>
  <c r="Z40" i="49"/>
  <c r="Z39" i="49"/>
  <c r="Z38" i="49"/>
  <c r="Z37" i="49"/>
  <c r="Z36" i="49"/>
  <c r="Z35" i="49"/>
  <c r="Z34" i="49"/>
  <c r="Z33" i="49"/>
  <c r="Z32" i="49"/>
  <c r="Z31" i="49"/>
  <c r="Z30" i="49"/>
  <c r="Z29" i="49"/>
  <c r="Z28" i="49"/>
  <c r="Z27" i="49"/>
  <c r="Z25" i="49"/>
  <c r="Z24" i="49"/>
  <c r="Z23" i="49"/>
  <c r="Z22" i="49"/>
  <c r="Z21" i="49"/>
  <c r="Z20" i="49"/>
  <c r="Z19" i="49"/>
  <c r="Z18" i="49"/>
  <c r="Z17" i="49"/>
  <c r="Z16" i="49"/>
  <c r="Z15" i="49"/>
  <c r="Z14" i="49"/>
  <c r="Z13" i="49"/>
  <c r="Z12" i="49"/>
  <c r="Z11" i="49"/>
  <c r="AB319" i="48"/>
  <c r="AB318" i="48"/>
  <c r="AB317" i="48"/>
  <c r="AB316" i="48"/>
  <c r="AB315" i="48"/>
  <c r="AB314" i="48"/>
  <c r="AB313" i="48"/>
  <c r="AB312" i="48"/>
  <c r="AB311" i="48"/>
  <c r="AB310" i="48"/>
  <c r="AB309" i="48"/>
  <c r="AB308" i="48"/>
  <c r="AB307" i="48"/>
  <c r="AB306" i="48"/>
  <c r="AB305" i="48"/>
  <c r="AB304" i="48"/>
  <c r="AB303" i="48"/>
  <c r="AB302" i="48"/>
  <c r="AB301" i="48"/>
  <c r="AB300" i="48"/>
  <c r="AB299" i="48"/>
  <c r="AB298" i="48"/>
  <c r="AB297" i="48"/>
  <c r="AB296" i="48"/>
  <c r="AB295" i="48"/>
  <c r="AB294" i="48"/>
  <c r="AB293" i="48"/>
  <c r="AB292" i="48"/>
  <c r="AB291" i="48"/>
  <c r="AB290" i="48"/>
  <c r="AB289" i="48"/>
  <c r="AB288" i="48"/>
  <c r="AB287" i="48"/>
  <c r="AB286" i="48"/>
  <c r="AB285" i="48"/>
  <c r="AB284" i="48"/>
  <c r="AB283" i="48"/>
  <c r="AB282" i="48"/>
  <c r="AB281" i="48"/>
  <c r="AB280" i="48"/>
  <c r="AB279" i="48"/>
  <c r="AB278" i="48"/>
  <c r="AB277" i="48"/>
  <c r="AB276" i="48"/>
  <c r="AB275" i="48"/>
  <c r="AB274" i="48"/>
  <c r="AB273" i="48"/>
  <c r="AB272" i="48"/>
  <c r="AB271" i="48"/>
  <c r="AB270" i="48"/>
  <c r="AB269" i="48"/>
  <c r="AB268" i="48"/>
  <c r="AB267" i="48"/>
  <c r="AB266" i="48"/>
  <c r="AB265" i="48"/>
  <c r="AB264" i="48"/>
  <c r="AB263" i="48"/>
  <c r="AB262" i="48"/>
  <c r="AB261" i="48"/>
  <c r="AB260" i="48"/>
  <c r="AB259" i="48"/>
  <c r="AB258" i="48"/>
  <c r="AB257" i="48"/>
  <c r="AB256" i="48"/>
  <c r="AB255" i="48"/>
  <c r="AB254" i="48"/>
  <c r="AB253" i="48"/>
  <c r="AB252" i="48"/>
  <c r="AB251" i="48"/>
  <c r="AB250" i="48"/>
  <c r="AB249" i="48"/>
  <c r="AB248" i="48"/>
  <c r="AB247" i="48"/>
  <c r="AB246" i="48"/>
  <c r="AB245" i="48"/>
  <c r="AB244" i="48"/>
  <c r="AB243" i="48"/>
  <c r="AB242" i="48"/>
  <c r="AB241" i="48"/>
  <c r="AB240" i="48"/>
  <c r="AB239" i="48"/>
  <c r="AB238" i="48"/>
  <c r="AB237" i="48"/>
  <c r="AB236" i="48"/>
  <c r="AB235" i="48"/>
  <c r="AB234" i="48"/>
  <c r="AB233" i="48"/>
  <c r="AB232" i="48"/>
  <c r="AB231" i="48"/>
  <c r="AB230" i="48"/>
  <c r="AB229" i="48"/>
  <c r="AB228" i="48"/>
  <c r="AB227" i="48"/>
  <c r="AB226" i="48"/>
  <c r="AB225" i="48"/>
  <c r="AB224" i="48"/>
  <c r="AB223" i="48"/>
  <c r="AB222" i="48"/>
  <c r="AB221" i="48"/>
  <c r="AB220" i="48"/>
  <c r="AB219" i="48"/>
  <c r="AB218" i="48"/>
  <c r="AB217" i="48"/>
  <c r="AB216" i="48"/>
  <c r="AB215" i="48"/>
  <c r="AB214" i="48"/>
  <c r="AB213" i="48"/>
  <c r="AB212" i="48"/>
  <c r="AB211" i="48"/>
  <c r="AB210" i="48"/>
  <c r="AB209" i="48"/>
  <c r="AB208" i="48"/>
  <c r="AB207" i="48"/>
  <c r="AB206" i="48"/>
  <c r="AB205" i="48"/>
  <c r="AB204" i="48"/>
  <c r="AB203" i="48"/>
  <c r="AB202" i="48"/>
  <c r="AB201" i="48"/>
  <c r="AB200" i="48"/>
  <c r="AB199" i="48"/>
  <c r="AB198" i="48"/>
  <c r="AB197" i="48"/>
  <c r="AB196" i="48"/>
  <c r="AB195" i="48"/>
  <c r="AB194" i="48"/>
  <c r="AB193" i="48"/>
  <c r="AB192" i="48"/>
  <c r="AB191" i="48"/>
  <c r="AB190" i="48"/>
  <c r="AB189" i="48"/>
  <c r="AB188" i="48"/>
  <c r="AB187" i="48"/>
  <c r="AB186" i="48"/>
  <c r="AB185" i="48"/>
  <c r="AB184" i="48"/>
  <c r="AB183" i="48"/>
  <c r="AB182" i="48"/>
  <c r="AB181" i="48"/>
  <c r="AB180" i="48"/>
  <c r="AB179" i="48"/>
  <c r="AB178" i="48"/>
  <c r="AB177" i="48"/>
  <c r="AB176" i="48"/>
  <c r="AB175" i="48"/>
  <c r="AB174" i="48"/>
  <c r="AB173" i="48"/>
  <c r="AB172" i="48"/>
  <c r="AB171" i="48"/>
  <c r="AB170" i="48"/>
  <c r="AB169" i="48"/>
  <c r="AB168" i="48"/>
  <c r="AB167" i="48"/>
  <c r="AB166" i="48"/>
  <c r="AB165" i="48"/>
  <c r="AB164" i="48"/>
  <c r="AB163" i="48"/>
  <c r="AB162" i="48"/>
  <c r="AB161" i="48"/>
  <c r="AB160" i="48"/>
  <c r="AB159" i="48"/>
  <c r="AB158" i="48"/>
  <c r="AB157" i="48"/>
  <c r="AB156" i="48"/>
  <c r="AB155" i="48"/>
  <c r="AB154" i="48"/>
  <c r="AB153" i="48"/>
  <c r="AB152" i="48"/>
  <c r="AB151" i="48"/>
  <c r="AB150" i="48"/>
  <c r="AB149" i="48"/>
  <c r="AB148" i="48"/>
  <c r="AB147" i="48"/>
  <c r="AB146" i="48"/>
  <c r="AB145" i="48"/>
  <c r="AB144" i="48"/>
  <c r="AB143" i="48"/>
  <c r="AB142" i="48"/>
  <c r="AB141" i="48"/>
  <c r="AB140" i="48"/>
  <c r="AB139" i="48"/>
  <c r="AB138" i="48"/>
  <c r="AB137" i="48"/>
  <c r="AB136" i="48"/>
  <c r="AB135" i="48"/>
  <c r="AB134" i="48"/>
  <c r="AB133" i="48"/>
  <c r="AB132" i="48"/>
  <c r="AB131" i="48"/>
  <c r="AB130" i="48"/>
  <c r="AB129" i="48"/>
  <c r="AB128" i="48"/>
  <c r="AB127" i="48"/>
  <c r="AB126" i="48"/>
  <c r="AB125" i="48"/>
  <c r="AB124" i="48"/>
  <c r="AB123" i="48"/>
  <c r="AB122" i="48"/>
  <c r="AB121" i="48"/>
  <c r="AB120" i="48"/>
  <c r="AB119" i="48"/>
  <c r="AB118" i="48"/>
  <c r="AB117" i="48"/>
  <c r="AB116" i="48"/>
  <c r="AB115" i="48"/>
  <c r="AB114" i="48"/>
  <c r="AB113" i="48"/>
  <c r="AB112" i="48"/>
  <c r="AB111" i="48"/>
  <c r="AB110" i="48"/>
  <c r="AB109" i="48"/>
  <c r="AB108" i="48"/>
  <c r="AB107" i="48"/>
  <c r="AB106" i="48"/>
  <c r="AB105" i="48"/>
  <c r="AB104" i="48"/>
  <c r="AB103" i="48"/>
  <c r="AB102" i="48"/>
  <c r="AB101" i="48"/>
  <c r="AB100" i="48"/>
  <c r="AB99" i="48"/>
  <c r="AB98" i="48"/>
  <c r="AB97" i="48"/>
  <c r="AB96" i="48"/>
  <c r="AB95" i="48"/>
  <c r="AB94" i="48"/>
  <c r="AB93" i="48"/>
  <c r="AB92" i="48"/>
  <c r="AB91" i="48"/>
  <c r="AB90" i="48"/>
  <c r="AB89" i="48"/>
  <c r="AB88" i="48"/>
  <c r="AB87" i="48"/>
  <c r="AB86" i="48"/>
  <c r="AB85" i="48"/>
  <c r="AB84" i="48"/>
  <c r="AB83" i="48"/>
  <c r="AB82" i="48"/>
  <c r="AB81" i="48"/>
  <c r="AB80" i="48"/>
  <c r="AB79" i="48"/>
  <c r="AB78" i="48"/>
  <c r="AB77" i="48"/>
  <c r="AB76" i="48"/>
  <c r="AB75" i="48"/>
  <c r="AB74" i="48"/>
  <c r="AB73" i="48"/>
  <c r="AB72" i="48"/>
  <c r="AB71" i="48"/>
  <c r="AB70" i="48"/>
  <c r="AB69" i="48"/>
  <c r="AB68" i="48"/>
  <c r="AB67" i="48"/>
  <c r="AB66" i="48"/>
  <c r="AB65" i="48"/>
  <c r="AB60" i="48"/>
  <c r="AB59" i="48"/>
  <c r="AB58" i="48"/>
  <c r="AB57" i="48"/>
  <c r="AB56" i="48"/>
  <c r="AB55" i="48"/>
  <c r="AB54" i="48"/>
  <c r="AB53" i="48"/>
  <c r="AB52" i="48"/>
  <c r="AB51" i="48"/>
  <c r="AB50" i="48"/>
  <c r="AB49" i="48"/>
  <c r="AB48" i="48"/>
  <c r="AB47" i="48"/>
  <c r="AB42" i="48"/>
  <c r="AB41" i="48"/>
  <c r="AB40" i="48"/>
  <c r="AB39" i="48"/>
  <c r="AB38" i="48"/>
  <c r="AB37" i="48"/>
  <c r="AB36" i="48"/>
  <c r="AB35" i="48"/>
  <c r="AB34" i="48"/>
  <c r="AB33" i="48"/>
  <c r="AB32" i="48"/>
  <c r="AB31" i="48"/>
  <c r="AB30" i="48"/>
  <c r="AB29" i="48"/>
  <c r="AB24" i="48"/>
  <c r="AB23" i="48"/>
  <c r="AB22" i="48"/>
  <c r="AB21" i="48"/>
  <c r="AB20" i="48"/>
  <c r="AB19" i="48"/>
  <c r="AB18" i="48"/>
  <c r="AB17" i="48"/>
  <c r="AB16" i="48"/>
  <c r="AB15" i="48"/>
  <c r="AB14" i="48"/>
  <c r="AB13" i="48"/>
  <c r="AB12" i="48"/>
  <c r="AB11" i="48"/>
  <c r="AF30" i="45"/>
  <c r="AF29" i="45"/>
  <c r="AF28" i="45"/>
  <c r="AF27" i="45"/>
  <c r="AF26" i="45"/>
  <c r="AF25" i="45"/>
  <c r="AF23" i="45"/>
  <c r="AF22" i="45"/>
  <c r="AF21" i="45"/>
  <c r="AF20" i="45"/>
  <c r="AF19" i="45"/>
  <c r="AF18" i="45"/>
  <c r="AF16" i="45"/>
  <c r="AF15" i="45"/>
  <c r="AF14" i="45"/>
  <c r="AF13" i="45"/>
  <c r="AF12" i="45"/>
  <c r="AF11" i="45"/>
  <c r="AH35" i="44"/>
  <c r="AH34" i="44"/>
  <c r="AH33" i="44"/>
  <c r="AH32" i="44"/>
  <c r="AH31" i="44"/>
  <c r="AH30" i="44"/>
  <c r="AH29" i="44"/>
  <c r="AH28" i="44"/>
  <c r="AH26" i="44"/>
  <c r="AH25" i="44"/>
  <c r="AH24" i="44"/>
  <c r="AH23" i="44"/>
  <c r="AH22" i="44"/>
  <c r="AH21" i="44"/>
  <c r="AH20" i="44"/>
  <c r="AH19" i="44"/>
  <c r="AH17" i="44"/>
  <c r="AH16" i="44"/>
  <c r="AH15" i="44"/>
  <c r="AH14" i="44"/>
  <c r="AH13" i="44"/>
  <c r="AH12" i="44"/>
  <c r="AH11" i="44"/>
  <c r="AH10" i="44"/>
  <c r="AD71" i="16"/>
  <c r="AD70" i="16"/>
  <c r="AD69" i="16"/>
  <c r="AD68" i="16"/>
  <c r="AD67" i="16"/>
  <c r="AD66" i="16"/>
  <c r="AD65" i="16"/>
  <c r="AD64" i="16"/>
  <c r="AD63" i="16"/>
  <c r="AD62" i="16"/>
  <c r="AD61" i="16"/>
  <c r="AD60" i="16"/>
  <c r="AD59" i="16"/>
  <c r="AD58" i="16"/>
  <c r="AD57" i="16"/>
  <c r="AD56" i="16"/>
  <c r="AD55" i="16"/>
  <c r="AD54" i="16"/>
  <c r="AD53" i="16"/>
  <c r="AD52" i="16"/>
  <c r="AD51" i="16"/>
  <c r="AD50" i="16"/>
  <c r="AD49" i="16"/>
  <c r="AD48" i="16"/>
  <c r="AD47" i="16"/>
  <c r="AD42" i="16"/>
  <c r="AD41" i="16"/>
  <c r="AD40" i="16"/>
  <c r="AD39" i="16"/>
  <c r="AD38" i="16"/>
  <c r="AD37" i="16"/>
  <c r="AD36" i="16"/>
  <c r="AD35" i="16"/>
  <c r="AD34" i="16"/>
  <c r="AD33" i="16"/>
  <c r="AD32" i="16"/>
  <c r="AD31" i="16"/>
  <c r="AD30" i="16"/>
  <c r="AD29" i="16"/>
  <c r="AD28" i="16"/>
  <c r="AD27" i="16"/>
  <c r="AD26" i="16"/>
  <c r="AD25" i="16"/>
  <c r="AD24" i="16"/>
  <c r="AD23" i="16"/>
  <c r="AD22" i="16"/>
  <c r="AD21" i="16"/>
  <c r="AD20" i="16"/>
  <c r="AD19" i="16"/>
  <c r="AD18" i="16"/>
  <c r="AD17" i="16"/>
  <c r="AD16" i="16"/>
  <c r="AD10" i="16"/>
  <c r="AE24" i="6"/>
  <c r="AE23" i="6"/>
  <c r="AE22" i="6"/>
  <c r="AE21" i="6"/>
  <c r="AE19" i="6"/>
  <c r="AE18" i="6"/>
  <c r="AE17" i="6"/>
  <c r="AE16" i="6"/>
  <c r="AE14" i="6"/>
  <c r="AE13" i="6"/>
  <c r="AE12" i="6"/>
  <c r="AE11" i="6"/>
  <c r="H4" i="60" l="1"/>
  <c r="M305" i="61" l="1"/>
  <c r="R305" i="61" s="1"/>
  <c r="M306" i="61"/>
  <c r="R306" i="61" s="1"/>
  <c r="M307" i="61"/>
  <c r="R307" i="61" s="1"/>
  <c r="M308" i="61"/>
  <c r="T308" i="61" s="1"/>
  <c r="M309" i="61"/>
  <c r="R309" i="61" s="1"/>
  <c r="M310" i="61"/>
  <c r="R310" i="61" s="1"/>
  <c r="M311" i="61"/>
  <c r="R311" i="61" s="1"/>
  <c r="M315" i="61"/>
  <c r="R315" i="61" s="1"/>
  <c r="M316" i="61"/>
  <c r="R316" i="61" s="1"/>
  <c r="M317" i="61"/>
  <c r="R317" i="61" s="1"/>
  <c r="M318" i="61"/>
  <c r="R318" i="61" s="1"/>
  <c r="M304" i="61"/>
  <c r="T304" i="61" s="1"/>
  <c r="M290" i="61"/>
  <c r="R290" i="61" s="1"/>
  <c r="M291" i="61"/>
  <c r="R291" i="61" s="1"/>
  <c r="M292" i="61"/>
  <c r="R292" i="61" s="1"/>
  <c r="M293" i="61"/>
  <c r="R293" i="61" s="1"/>
  <c r="M294" i="61"/>
  <c r="R294" i="61" s="1"/>
  <c r="M295" i="61"/>
  <c r="T295" i="61" s="1"/>
  <c r="M296" i="61"/>
  <c r="R296" i="61" s="1"/>
  <c r="M300" i="61"/>
  <c r="R300" i="61" s="1"/>
  <c r="M301" i="61"/>
  <c r="R301" i="61" s="1"/>
  <c r="M302" i="61"/>
  <c r="T302" i="61" s="1"/>
  <c r="M303" i="61"/>
  <c r="R303" i="61" s="1"/>
  <c r="M289" i="61"/>
  <c r="T289" i="61" s="1"/>
  <c r="M275" i="61"/>
  <c r="R275" i="61" s="1"/>
  <c r="M276" i="61"/>
  <c r="R276" i="61" s="1"/>
  <c r="M277" i="61"/>
  <c r="R277" i="61" s="1"/>
  <c r="M278" i="61"/>
  <c r="R278" i="61" s="1"/>
  <c r="M279" i="61"/>
  <c r="R279" i="61" s="1"/>
  <c r="M280" i="61"/>
  <c r="R280" i="61" s="1"/>
  <c r="M281" i="61"/>
  <c r="R281" i="61" s="1"/>
  <c r="M285" i="61"/>
  <c r="R285" i="61" s="1"/>
  <c r="M286" i="61"/>
  <c r="R286" i="61" s="1"/>
  <c r="M287" i="61"/>
  <c r="R287" i="61" s="1"/>
  <c r="M288" i="61"/>
  <c r="R288" i="61" s="1"/>
  <c r="M274" i="61"/>
  <c r="T274" i="61" s="1"/>
  <c r="M260" i="61"/>
  <c r="R260" i="61" s="1"/>
  <c r="M261" i="61"/>
  <c r="R261" i="61" s="1"/>
  <c r="M262" i="61"/>
  <c r="R262" i="61" s="1"/>
  <c r="M263" i="61"/>
  <c r="R263" i="61" s="1"/>
  <c r="M264" i="61"/>
  <c r="R264" i="61" s="1"/>
  <c r="M265" i="61"/>
  <c r="R265" i="61" s="1"/>
  <c r="M266" i="61"/>
  <c r="R266" i="61" s="1"/>
  <c r="M270" i="61"/>
  <c r="R270" i="61" s="1"/>
  <c r="M271" i="61"/>
  <c r="R271" i="61" s="1"/>
  <c r="M272" i="61"/>
  <c r="R272" i="61" s="1"/>
  <c r="M273" i="61"/>
  <c r="R273" i="61" s="1"/>
  <c r="M259" i="61"/>
  <c r="T259" i="61" s="1"/>
  <c r="M245" i="61"/>
  <c r="R245" i="61" s="1"/>
  <c r="M246" i="61"/>
  <c r="R246" i="61" s="1"/>
  <c r="M247" i="61"/>
  <c r="R247" i="61" s="1"/>
  <c r="M248" i="61"/>
  <c r="R248" i="61" s="1"/>
  <c r="M249" i="61"/>
  <c r="R249" i="61" s="1"/>
  <c r="M250" i="61"/>
  <c r="R250" i="61" s="1"/>
  <c r="M251" i="61"/>
  <c r="R251" i="61" s="1"/>
  <c r="M255" i="61"/>
  <c r="R255" i="61" s="1"/>
  <c r="M256" i="61"/>
  <c r="R256" i="61" s="1"/>
  <c r="M257" i="61"/>
  <c r="R257" i="61" s="1"/>
  <c r="M258" i="61"/>
  <c r="R258" i="61" s="1"/>
  <c r="M244" i="61"/>
  <c r="T244" i="61" s="1"/>
  <c r="M230" i="61"/>
  <c r="R230" i="61" s="1"/>
  <c r="M231" i="61"/>
  <c r="R231" i="61" s="1"/>
  <c r="M232" i="61"/>
  <c r="R232" i="61" s="1"/>
  <c r="M233" i="61"/>
  <c r="R233" i="61" s="1"/>
  <c r="M234" i="61"/>
  <c r="R234" i="61" s="1"/>
  <c r="M235" i="61"/>
  <c r="R235" i="61" s="1"/>
  <c r="M236" i="61"/>
  <c r="R236" i="61" s="1"/>
  <c r="M240" i="61"/>
  <c r="R240" i="61" s="1"/>
  <c r="M241" i="61"/>
  <c r="R241" i="61" s="1"/>
  <c r="M242" i="61"/>
  <c r="R242" i="61" s="1"/>
  <c r="M243" i="61"/>
  <c r="R243" i="61" s="1"/>
  <c r="M229" i="61"/>
  <c r="T229" i="61" s="1"/>
  <c r="B230" i="61"/>
  <c r="B231" i="61"/>
  <c r="B232" i="61"/>
  <c r="B233" i="61"/>
  <c r="B234" i="61"/>
  <c r="B235" i="61"/>
  <c r="B236" i="61"/>
  <c r="B240" i="61"/>
  <c r="B241" i="61"/>
  <c r="B242" i="61"/>
  <c r="B243" i="61"/>
  <c r="B229" i="61"/>
  <c r="M215" i="61"/>
  <c r="R215" i="61" s="1"/>
  <c r="M216" i="61"/>
  <c r="R216" i="61" s="1"/>
  <c r="M217" i="61"/>
  <c r="R217" i="61" s="1"/>
  <c r="M218" i="61"/>
  <c r="R218" i="61" s="1"/>
  <c r="M219" i="61"/>
  <c r="R219" i="61" s="1"/>
  <c r="M220" i="61"/>
  <c r="R220" i="61" s="1"/>
  <c r="M221" i="61"/>
  <c r="R221" i="61" s="1"/>
  <c r="M214" i="61"/>
  <c r="T214" i="61" s="1"/>
  <c r="M200" i="61"/>
  <c r="R200" i="61" s="1"/>
  <c r="M201" i="61"/>
  <c r="R201" i="61" s="1"/>
  <c r="M202" i="61"/>
  <c r="R202" i="61" s="1"/>
  <c r="M203" i="61"/>
  <c r="T203" i="61" s="1"/>
  <c r="M204" i="61"/>
  <c r="R204" i="61" s="1"/>
  <c r="M205" i="61"/>
  <c r="R205" i="61" s="1"/>
  <c r="M206" i="61"/>
  <c r="R206" i="61" s="1"/>
  <c r="M199" i="61"/>
  <c r="T199" i="61" s="1"/>
  <c r="M185" i="61"/>
  <c r="R185" i="61" s="1"/>
  <c r="M186" i="61"/>
  <c r="T186" i="61" s="1"/>
  <c r="M187" i="61"/>
  <c r="R187" i="61" s="1"/>
  <c r="M188" i="61"/>
  <c r="T188" i="61" s="1"/>
  <c r="M189" i="61"/>
  <c r="R189" i="61" s="1"/>
  <c r="M190" i="61"/>
  <c r="T190" i="61" s="1"/>
  <c r="M191" i="61"/>
  <c r="R191" i="61" s="1"/>
  <c r="M195" i="61"/>
  <c r="T195" i="61" s="1"/>
  <c r="M196" i="61"/>
  <c r="R196" i="61" s="1"/>
  <c r="M197" i="61"/>
  <c r="T197" i="61" s="1"/>
  <c r="M198" i="61"/>
  <c r="R198" i="61" s="1"/>
  <c r="M184" i="61"/>
  <c r="T184" i="61" s="1"/>
  <c r="M170" i="61"/>
  <c r="R170" i="61" s="1"/>
  <c r="M171" i="61"/>
  <c r="R171" i="61" s="1"/>
  <c r="M172" i="61"/>
  <c r="R172" i="61" s="1"/>
  <c r="M173" i="61"/>
  <c r="R173" i="61" s="1"/>
  <c r="M174" i="61"/>
  <c r="R174" i="61" s="1"/>
  <c r="M175" i="61"/>
  <c r="R175" i="61" s="1"/>
  <c r="M176" i="61"/>
  <c r="R176" i="61" s="1"/>
  <c r="M180" i="61"/>
  <c r="R180" i="61" s="1"/>
  <c r="M181" i="61"/>
  <c r="R181" i="61" s="1"/>
  <c r="M182" i="61"/>
  <c r="T182" i="61" s="1"/>
  <c r="M183" i="61"/>
  <c r="R183" i="61" s="1"/>
  <c r="M169" i="61"/>
  <c r="T169" i="61" s="1"/>
  <c r="M155" i="61"/>
  <c r="R155" i="61" s="1"/>
  <c r="M156" i="61"/>
  <c r="T156" i="61" s="1"/>
  <c r="M157" i="61"/>
  <c r="R157" i="61" s="1"/>
  <c r="M158" i="61"/>
  <c r="T158" i="61" s="1"/>
  <c r="M159" i="61"/>
  <c r="R159" i="61" s="1"/>
  <c r="M160" i="61"/>
  <c r="T160" i="61" s="1"/>
  <c r="M161" i="61"/>
  <c r="T161" i="61" s="1"/>
  <c r="M165" i="61"/>
  <c r="T165" i="61" s="1"/>
  <c r="M166" i="61"/>
  <c r="T166" i="61" s="1"/>
  <c r="M167" i="61"/>
  <c r="T167" i="61" s="1"/>
  <c r="M168" i="61"/>
  <c r="R168" i="61" s="1"/>
  <c r="M154" i="61"/>
  <c r="R154" i="61" s="1"/>
  <c r="B155" i="61"/>
  <c r="B156" i="61"/>
  <c r="B157" i="61"/>
  <c r="B158" i="61"/>
  <c r="B159" i="61"/>
  <c r="B160" i="61"/>
  <c r="B161" i="61"/>
  <c r="B165" i="61"/>
  <c r="B166" i="61"/>
  <c r="B167" i="61"/>
  <c r="B168" i="61"/>
  <c r="M140" i="61"/>
  <c r="R140" i="61" s="1"/>
  <c r="M141" i="61"/>
  <c r="T141" i="61" s="1"/>
  <c r="M142" i="61"/>
  <c r="T142" i="61" s="1"/>
  <c r="M143" i="61"/>
  <c r="T143" i="61" s="1"/>
  <c r="M144" i="61"/>
  <c r="R144" i="61" s="1"/>
  <c r="M145" i="61"/>
  <c r="T145" i="61" s="1"/>
  <c r="M146" i="61"/>
  <c r="R146" i="61" s="1"/>
  <c r="M150" i="61"/>
  <c r="T150" i="61" s="1"/>
  <c r="M151" i="61"/>
  <c r="R151" i="61" s="1"/>
  <c r="M152" i="61"/>
  <c r="T152" i="61" s="1"/>
  <c r="M153" i="61"/>
  <c r="T153" i="61" s="1"/>
  <c r="M139" i="61"/>
  <c r="R139" i="61" s="1"/>
  <c r="B140" i="61"/>
  <c r="B141" i="61"/>
  <c r="B142" i="61"/>
  <c r="B143" i="61"/>
  <c r="B144" i="61"/>
  <c r="B145" i="61"/>
  <c r="B146" i="61"/>
  <c r="B150" i="61"/>
  <c r="B151" i="61"/>
  <c r="B152" i="61"/>
  <c r="B153" i="61"/>
  <c r="M125" i="61"/>
  <c r="R125" i="61" s="1"/>
  <c r="M126" i="61"/>
  <c r="T126" i="61" s="1"/>
  <c r="M127" i="61"/>
  <c r="R127" i="61" s="1"/>
  <c r="M128" i="61"/>
  <c r="R128" i="61" s="1"/>
  <c r="M129" i="61"/>
  <c r="R129" i="61" s="1"/>
  <c r="M130" i="61"/>
  <c r="T130" i="61" s="1"/>
  <c r="M131" i="61"/>
  <c r="R131" i="61" s="1"/>
  <c r="M135" i="61"/>
  <c r="R135" i="61" s="1"/>
  <c r="M136" i="61"/>
  <c r="R136" i="61" s="1"/>
  <c r="M137" i="61"/>
  <c r="T137" i="61" s="1"/>
  <c r="M138" i="61"/>
  <c r="R138" i="61" s="1"/>
  <c r="M124" i="61"/>
  <c r="T124" i="61" s="1"/>
  <c r="B110" i="61"/>
  <c r="B111" i="61"/>
  <c r="B112" i="61"/>
  <c r="B113" i="61"/>
  <c r="B114" i="61"/>
  <c r="B115" i="61"/>
  <c r="B116" i="61"/>
  <c r="B120" i="61"/>
  <c r="B121" i="61"/>
  <c r="B122" i="61"/>
  <c r="B123" i="61"/>
  <c r="M110" i="61"/>
  <c r="R110" i="61" s="1"/>
  <c r="M111" i="61"/>
  <c r="T111" i="61" s="1"/>
  <c r="M112" i="61"/>
  <c r="R112" i="61" s="1"/>
  <c r="M113" i="61"/>
  <c r="R113" i="61" s="1"/>
  <c r="M114" i="61"/>
  <c r="R114" i="61" s="1"/>
  <c r="M115" i="61"/>
  <c r="R115" i="61" s="1"/>
  <c r="M116" i="61"/>
  <c r="R116" i="61" s="1"/>
  <c r="M120" i="61"/>
  <c r="R120" i="61" s="1"/>
  <c r="M121" i="61"/>
  <c r="R121" i="61" s="1"/>
  <c r="M122" i="61"/>
  <c r="R122" i="61" s="1"/>
  <c r="M123" i="61"/>
  <c r="R123" i="61" s="1"/>
  <c r="M109" i="61"/>
  <c r="R109" i="61" s="1"/>
  <c r="B95" i="61"/>
  <c r="B96" i="61"/>
  <c r="B97" i="61"/>
  <c r="B98" i="61"/>
  <c r="B99" i="61"/>
  <c r="B100" i="61"/>
  <c r="B101" i="61"/>
  <c r="B105" i="61"/>
  <c r="B106" i="61"/>
  <c r="B107" i="61"/>
  <c r="B108" i="61"/>
  <c r="B94" i="61"/>
  <c r="M95" i="61"/>
  <c r="R95" i="61" s="1"/>
  <c r="M96" i="61"/>
  <c r="R96" i="61" s="1"/>
  <c r="M97" i="61"/>
  <c r="R97" i="61" s="1"/>
  <c r="M98" i="61"/>
  <c r="R98" i="61" s="1"/>
  <c r="M99" i="61"/>
  <c r="R99" i="61" s="1"/>
  <c r="M100" i="61"/>
  <c r="R100" i="61" s="1"/>
  <c r="M101" i="61"/>
  <c r="R101" i="61" s="1"/>
  <c r="M105" i="61"/>
  <c r="R105" i="61" s="1"/>
  <c r="M106" i="61"/>
  <c r="R106" i="61" s="1"/>
  <c r="M107" i="61"/>
  <c r="R107" i="61" s="1"/>
  <c r="M108" i="61"/>
  <c r="R108" i="61" s="1"/>
  <c r="M94" i="61"/>
  <c r="T94" i="61" s="1"/>
  <c r="M80" i="61"/>
  <c r="R80" i="61" s="1"/>
  <c r="M81" i="61"/>
  <c r="R81" i="61" s="1"/>
  <c r="M82" i="61"/>
  <c r="T82" i="61" s="1"/>
  <c r="M83" i="61"/>
  <c r="R83" i="61" s="1"/>
  <c r="M84" i="61"/>
  <c r="T84" i="61" s="1"/>
  <c r="M85" i="61"/>
  <c r="R85" i="61" s="1"/>
  <c r="M86" i="61"/>
  <c r="T86" i="61" s="1"/>
  <c r="M90" i="61"/>
  <c r="R90" i="61" s="1"/>
  <c r="M91" i="61"/>
  <c r="T91" i="61" s="1"/>
  <c r="M92" i="61"/>
  <c r="R92" i="61" s="1"/>
  <c r="M93" i="61"/>
  <c r="T93" i="61" s="1"/>
  <c r="M79" i="61"/>
  <c r="R79" i="61" s="1"/>
  <c r="M65" i="61"/>
  <c r="R65" i="61" s="1"/>
  <c r="M66" i="61"/>
  <c r="R66" i="61" s="1"/>
  <c r="M67" i="61"/>
  <c r="R67" i="61" s="1"/>
  <c r="M68" i="61"/>
  <c r="T68" i="61" s="1"/>
  <c r="M69" i="61"/>
  <c r="R69" i="61" s="1"/>
  <c r="M70" i="61"/>
  <c r="T70" i="61" s="1"/>
  <c r="M71" i="61"/>
  <c r="R71" i="61" s="1"/>
  <c r="M64" i="61"/>
  <c r="T64" i="61" s="1"/>
  <c r="B215" i="61"/>
  <c r="B216" i="61"/>
  <c r="B217" i="61"/>
  <c r="B218" i="61"/>
  <c r="B219" i="61"/>
  <c r="B220" i="61"/>
  <c r="B221" i="61"/>
  <c r="B225" i="61"/>
  <c r="B226" i="61"/>
  <c r="B227" i="61"/>
  <c r="B228" i="61"/>
  <c r="B214" i="61"/>
  <c r="B200" i="61"/>
  <c r="B201" i="61"/>
  <c r="B202" i="61"/>
  <c r="B203" i="61"/>
  <c r="B204" i="61"/>
  <c r="B205" i="61"/>
  <c r="B206" i="61"/>
  <c r="B210" i="61"/>
  <c r="B211" i="61"/>
  <c r="B212" i="61"/>
  <c r="B213" i="61"/>
  <c r="B199" i="61"/>
  <c r="B185" i="61"/>
  <c r="B186" i="61"/>
  <c r="B187" i="61"/>
  <c r="B188" i="61"/>
  <c r="B189" i="61"/>
  <c r="B190" i="61"/>
  <c r="B191" i="61"/>
  <c r="B195" i="61"/>
  <c r="B196" i="61"/>
  <c r="B197" i="61"/>
  <c r="B198" i="61"/>
  <c r="B184" i="61"/>
  <c r="B170" i="61"/>
  <c r="B171" i="61"/>
  <c r="B172" i="61"/>
  <c r="B173" i="61"/>
  <c r="B174" i="61"/>
  <c r="B175" i="61"/>
  <c r="B176" i="61"/>
  <c r="B180" i="61"/>
  <c r="B181" i="61"/>
  <c r="B182" i="61"/>
  <c r="B183" i="61"/>
  <c r="B169" i="61"/>
  <c r="B154" i="61"/>
  <c r="B139" i="61"/>
  <c r="B125" i="61"/>
  <c r="B126" i="61"/>
  <c r="B127" i="61"/>
  <c r="B128" i="61"/>
  <c r="B129" i="61"/>
  <c r="B130" i="61"/>
  <c r="B131" i="61"/>
  <c r="B135" i="61"/>
  <c r="B136" i="61"/>
  <c r="B137" i="61"/>
  <c r="B138" i="61"/>
  <c r="B124" i="61"/>
  <c r="B109" i="61"/>
  <c r="B80" i="61"/>
  <c r="B81" i="61"/>
  <c r="B82" i="61"/>
  <c r="B83" i="61"/>
  <c r="B84" i="61"/>
  <c r="B85" i="61"/>
  <c r="B86" i="61"/>
  <c r="B90" i="61"/>
  <c r="B91" i="61"/>
  <c r="B92" i="61"/>
  <c r="B93" i="61"/>
  <c r="B79" i="61"/>
  <c r="B65" i="61"/>
  <c r="B66" i="61"/>
  <c r="B67" i="61"/>
  <c r="B68" i="61"/>
  <c r="B69" i="61"/>
  <c r="B70" i="61"/>
  <c r="B71" i="61"/>
  <c r="B75" i="61"/>
  <c r="B76" i="61"/>
  <c r="B77" i="61"/>
  <c r="B78" i="61"/>
  <c r="B64" i="61"/>
  <c r="M50" i="61"/>
  <c r="R50" i="61" s="1"/>
  <c r="M51" i="61"/>
  <c r="R51" i="61" s="1"/>
  <c r="M52" i="61"/>
  <c r="R52" i="61" s="1"/>
  <c r="M53" i="61"/>
  <c r="R53" i="61" s="1"/>
  <c r="M54" i="61"/>
  <c r="R54" i="61" s="1"/>
  <c r="M55" i="61"/>
  <c r="R55" i="61" s="1"/>
  <c r="M56" i="61"/>
  <c r="R56" i="61" s="1"/>
  <c r="M49" i="61"/>
  <c r="R49" i="61" s="1"/>
  <c r="M35" i="61"/>
  <c r="R35" i="61" s="1"/>
  <c r="M36" i="61"/>
  <c r="R36" i="61" s="1"/>
  <c r="M37" i="61"/>
  <c r="R37" i="61" s="1"/>
  <c r="M38" i="61"/>
  <c r="R38" i="61" s="1"/>
  <c r="M39" i="61"/>
  <c r="R39" i="61" s="1"/>
  <c r="M40" i="61"/>
  <c r="T40" i="61" s="1"/>
  <c r="M41" i="61"/>
  <c r="R41" i="61" s="1"/>
  <c r="M34" i="61"/>
  <c r="T34" i="61" s="1"/>
  <c r="M23" i="61"/>
  <c r="T23" i="61" s="1"/>
  <c r="M24" i="61"/>
  <c r="R24" i="61" s="1"/>
  <c r="M25" i="61"/>
  <c r="R25" i="61" s="1"/>
  <c r="M26" i="61"/>
  <c r="T26" i="61" s="1"/>
  <c r="N11" i="50"/>
  <c r="Q11" i="50" s="1"/>
  <c r="N12" i="50"/>
  <c r="Q12" i="50" s="1"/>
  <c r="N13" i="50"/>
  <c r="Q13" i="50" s="1"/>
  <c r="N14" i="50"/>
  <c r="S14" i="50" s="1"/>
  <c r="N15" i="50"/>
  <c r="Q15" i="50" s="1"/>
  <c r="N16" i="50"/>
  <c r="Q16" i="50" s="1"/>
  <c r="N17" i="50"/>
  <c r="Q17" i="50" s="1"/>
  <c r="N18" i="50"/>
  <c r="S18" i="50" s="1"/>
  <c r="N19" i="50"/>
  <c r="Q19" i="50" s="1"/>
  <c r="N20" i="50"/>
  <c r="Q20" i="50" s="1"/>
  <c r="N21" i="50"/>
  <c r="Q21" i="50" s="1"/>
  <c r="N22" i="50"/>
  <c r="Q22" i="50" s="1"/>
  <c r="N23" i="50"/>
  <c r="Q23" i="50" s="1"/>
  <c r="N24" i="50"/>
  <c r="Q24" i="50" s="1"/>
  <c r="N25" i="50"/>
  <c r="Q25" i="50" s="1"/>
  <c r="N27" i="50"/>
  <c r="S27" i="50" s="1"/>
  <c r="N28" i="50"/>
  <c r="Q28" i="50" s="1"/>
  <c r="N29" i="50"/>
  <c r="Q29" i="50" s="1"/>
  <c r="N30" i="50"/>
  <c r="Q30" i="50" s="1"/>
  <c r="N31" i="50"/>
  <c r="Q31" i="50" s="1"/>
  <c r="N32" i="50"/>
  <c r="Q32" i="50" s="1"/>
  <c r="N33" i="50"/>
  <c r="Q33" i="50" s="1"/>
  <c r="N34" i="50"/>
  <c r="Q34" i="50" s="1"/>
  <c r="N35" i="50"/>
  <c r="S35" i="50" s="1"/>
  <c r="N36" i="50"/>
  <c r="Q36" i="50" s="1"/>
  <c r="N37" i="50"/>
  <c r="Q37" i="50" s="1"/>
  <c r="N38" i="50"/>
  <c r="Q38" i="50" s="1"/>
  <c r="N39" i="50"/>
  <c r="Q39" i="50" s="1"/>
  <c r="N40" i="50"/>
  <c r="Q40" i="50" s="1"/>
  <c r="N41" i="50"/>
  <c r="Q41" i="50" s="1"/>
  <c r="N42" i="50"/>
  <c r="Q42" i="50" s="1"/>
  <c r="N10" i="50"/>
  <c r="Q10" i="50" s="1"/>
  <c r="M12" i="47"/>
  <c r="S12" i="47" s="1"/>
  <c r="M13" i="47"/>
  <c r="S13" i="47" s="1"/>
  <c r="M14" i="47"/>
  <c r="S14" i="47" s="1"/>
  <c r="M15" i="47"/>
  <c r="U15" i="47" s="1"/>
  <c r="M16" i="47"/>
  <c r="S16" i="47" s="1"/>
  <c r="M17" i="47"/>
  <c r="S17" i="47" s="1"/>
  <c r="M18" i="47"/>
  <c r="S18" i="47" s="1"/>
  <c r="M19" i="47"/>
  <c r="U19" i="47" s="1"/>
  <c r="M20" i="47"/>
  <c r="S20" i="47" s="1"/>
  <c r="M22" i="47"/>
  <c r="S22" i="47" s="1"/>
  <c r="M23" i="47"/>
  <c r="S23" i="47" s="1"/>
  <c r="M24" i="47"/>
  <c r="U24" i="47" s="1"/>
  <c r="M25" i="47"/>
  <c r="S25" i="47" s="1"/>
  <c r="M26" i="47"/>
  <c r="S26" i="47" s="1"/>
  <c r="M27" i="47"/>
  <c r="S27" i="47" s="1"/>
  <c r="M28" i="47"/>
  <c r="U28" i="47" s="1"/>
  <c r="M29" i="47"/>
  <c r="S29" i="47" s="1"/>
  <c r="M30" i="47"/>
  <c r="S30" i="47" s="1"/>
  <c r="M31" i="47"/>
  <c r="S31" i="47" s="1"/>
  <c r="M11" i="47"/>
  <c r="S11" i="47" s="1"/>
  <c r="M26" i="51"/>
  <c r="R26" i="51" s="1"/>
  <c r="M12" i="51"/>
  <c r="R12" i="51" s="1"/>
  <c r="M13" i="51"/>
  <c r="R13" i="51" s="1"/>
  <c r="M14" i="51"/>
  <c r="R14" i="51" s="1"/>
  <c r="M15" i="51"/>
  <c r="T15" i="51" s="1"/>
  <c r="M16" i="51"/>
  <c r="R16" i="51" s="1"/>
  <c r="M11" i="51"/>
  <c r="R11" i="51" s="1"/>
  <c r="K27" i="49"/>
  <c r="P27" i="49" s="1"/>
  <c r="K28" i="49"/>
  <c r="R28" i="49" s="1"/>
  <c r="K29" i="49"/>
  <c r="P29" i="49" s="1"/>
  <c r="K30" i="49"/>
  <c r="P30" i="49" s="1"/>
  <c r="K31" i="49"/>
  <c r="P31" i="49" s="1"/>
  <c r="K32" i="49"/>
  <c r="R32" i="49" s="1"/>
  <c r="K33" i="49"/>
  <c r="P33" i="49" s="1"/>
  <c r="K34" i="49"/>
  <c r="P34" i="49" s="1"/>
  <c r="K35" i="49"/>
  <c r="P35" i="49" s="1"/>
  <c r="K36" i="49"/>
  <c r="R36" i="49" s="1"/>
  <c r="K37" i="49"/>
  <c r="P37" i="49" s="1"/>
  <c r="K38" i="49"/>
  <c r="P38" i="49" s="1"/>
  <c r="K39" i="49"/>
  <c r="P39" i="49" s="1"/>
  <c r="K40" i="49"/>
  <c r="R40" i="49" s="1"/>
  <c r="K41" i="49"/>
  <c r="P41" i="49" s="1"/>
  <c r="K12" i="49"/>
  <c r="P12" i="49" s="1"/>
  <c r="K13" i="49"/>
  <c r="P13" i="49" s="1"/>
  <c r="K14" i="49"/>
  <c r="P14" i="49" s="1"/>
  <c r="K15" i="49"/>
  <c r="P15" i="49" s="1"/>
  <c r="K16" i="49"/>
  <c r="P16" i="49" s="1"/>
  <c r="K17" i="49"/>
  <c r="P17" i="49" s="1"/>
  <c r="K18" i="49"/>
  <c r="P18" i="49" s="1"/>
  <c r="K19" i="49"/>
  <c r="R19" i="49" s="1"/>
  <c r="K20" i="49"/>
  <c r="P20" i="49" s="1"/>
  <c r="K21" i="49"/>
  <c r="P21" i="49" s="1"/>
  <c r="K22" i="49"/>
  <c r="P22" i="49" s="1"/>
  <c r="K23" i="49"/>
  <c r="P23" i="49" s="1"/>
  <c r="K24" i="49"/>
  <c r="P24" i="49" s="1"/>
  <c r="K25" i="49"/>
  <c r="P25" i="49" s="1"/>
  <c r="K11" i="49"/>
  <c r="R11" i="49" s="1"/>
  <c r="L260" i="60"/>
  <c r="P260" i="60" s="1"/>
  <c r="L261" i="60"/>
  <c r="P261" i="60" s="1"/>
  <c r="L262" i="60"/>
  <c r="P262" i="60" s="1"/>
  <c r="L263" i="60"/>
  <c r="R263" i="60" s="1"/>
  <c r="L264" i="60"/>
  <c r="P264" i="60" s="1"/>
  <c r="L265" i="60"/>
  <c r="R265" i="60" s="1"/>
  <c r="L266" i="60"/>
  <c r="P266" i="60" s="1"/>
  <c r="L270" i="60"/>
  <c r="R270" i="60" s="1"/>
  <c r="L271" i="60"/>
  <c r="P271" i="60" s="1"/>
  <c r="L272" i="60"/>
  <c r="R272" i="60" s="1"/>
  <c r="L273" i="60"/>
  <c r="P273" i="60" s="1"/>
  <c r="L259" i="60"/>
  <c r="R259" i="60" s="1"/>
  <c r="L245" i="60"/>
  <c r="P245" i="60" s="1"/>
  <c r="L246" i="60"/>
  <c r="R246" i="60" s="1"/>
  <c r="L247" i="60"/>
  <c r="P247" i="60" s="1"/>
  <c r="L248" i="60"/>
  <c r="R248" i="60" s="1"/>
  <c r="L249" i="60"/>
  <c r="P249" i="60" s="1"/>
  <c r="L250" i="60"/>
  <c r="R250" i="60" s="1"/>
  <c r="L251" i="60"/>
  <c r="P251" i="60" s="1"/>
  <c r="L255" i="60"/>
  <c r="R255" i="60" s="1"/>
  <c r="L256" i="60"/>
  <c r="P256" i="60" s="1"/>
  <c r="L257" i="60"/>
  <c r="R257" i="60" s="1"/>
  <c r="L258" i="60"/>
  <c r="P258" i="60" s="1"/>
  <c r="L244" i="60"/>
  <c r="R244" i="60" s="1"/>
  <c r="L228" i="60"/>
  <c r="P228" i="60" s="1"/>
  <c r="L229" i="60"/>
  <c r="R229" i="60" s="1"/>
  <c r="L230" i="60"/>
  <c r="P230" i="60" s="1"/>
  <c r="L231" i="60"/>
  <c r="R231" i="60" s="1"/>
  <c r="L232" i="60"/>
  <c r="P232" i="60" s="1"/>
  <c r="L233" i="60"/>
  <c r="R233" i="60" s="1"/>
  <c r="L234" i="60"/>
  <c r="P234" i="60" s="1"/>
  <c r="L240" i="60"/>
  <c r="R240" i="60" s="1"/>
  <c r="L241" i="60"/>
  <c r="P241" i="60" s="1"/>
  <c r="L242" i="60"/>
  <c r="R242" i="60" s="1"/>
  <c r="L243" i="60"/>
  <c r="P243" i="60" s="1"/>
  <c r="L227" i="60"/>
  <c r="R227" i="60" s="1"/>
  <c r="L213" i="60"/>
  <c r="P213" i="60" s="1"/>
  <c r="L214" i="60"/>
  <c r="R214" i="60" s="1"/>
  <c r="L215" i="60"/>
  <c r="P215" i="60" s="1"/>
  <c r="L216" i="60"/>
  <c r="P216" i="60" s="1"/>
  <c r="L217" i="60"/>
  <c r="P217" i="60" s="1"/>
  <c r="L218" i="60"/>
  <c r="R218" i="60" s="1"/>
  <c r="L219" i="60"/>
  <c r="P219" i="60" s="1"/>
  <c r="L212" i="60"/>
  <c r="P212" i="60" s="1"/>
  <c r="L198" i="60"/>
  <c r="P198" i="60" s="1"/>
  <c r="L199" i="60"/>
  <c r="P199" i="60" s="1"/>
  <c r="L200" i="60"/>
  <c r="P200" i="60" s="1"/>
  <c r="L201" i="60"/>
  <c r="P201" i="60" s="1"/>
  <c r="L202" i="60"/>
  <c r="P202" i="60" s="1"/>
  <c r="L203" i="60"/>
  <c r="R203" i="60" s="1"/>
  <c r="L204" i="60"/>
  <c r="P204" i="60" s="1"/>
  <c r="L197" i="60"/>
  <c r="R197" i="60" s="1"/>
  <c r="L183" i="60"/>
  <c r="P183" i="60" s="1"/>
  <c r="L184" i="60"/>
  <c r="P184" i="60" s="1"/>
  <c r="L185" i="60"/>
  <c r="P185" i="60" s="1"/>
  <c r="L186" i="60"/>
  <c r="P186" i="60" s="1"/>
  <c r="L187" i="60"/>
  <c r="P187" i="60" s="1"/>
  <c r="L188" i="60"/>
  <c r="P188" i="60" s="1"/>
  <c r="L189" i="60"/>
  <c r="P189" i="60" s="1"/>
  <c r="L182" i="60"/>
  <c r="R182" i="60" s="1"/>
  <c r="L168" i="60"/>
  <c r="P168" i="60" s="1"/>
  <c r="L169" i="60"/>
  <c r="P169" i="60" s="1"/>
  <c r="L170" i="60"/>
  <c r="P170" i="60" s="1"/>
  <c r="L171" i="60"/>
  <c r="R171" i="60" s="1"/>
  <c r="L172" i="60"/>
  <c r="P172" i="60" s="1"/>
  <c r="L173" i="60"/>
  <c r="P173" i="60" s="1"/>
  <c r="L174" i="60"/>
  <c r="P174" i="60" s="1"/>
  <c r="L167" i="60"/>
  <c r="R167" i="60" s="1"/>
  <c r="L153" i="60"/>
  <c r="P153" i="60" s="1"/>
  <c r="L154" i="60"/>
  <c r="P154" i="60" s="1"/>
  <c r="L155" i="60"/>
  <c r="P155" i="60" s="1"/>
  <c r="L156" i="60"/>
  <c r="P156" i="60" s="1"/>
  <c r="L157" i="60"/>
  <c r="P157" i="60" s="1"/>
  <c r="L158" i="60"/>
  <c r="P158" i="60" s="1"/>
  <c r="L159" i="60"/>
  <c r="P159" i="60" s="1"/>
  <c r="L152" i="60"/>
  <c r="R152" i="60" s="1"/>
  <c r="L138" i="60"/>
  <c r="P138" i="60" s="1"/>
  <c r="L139" i="60"/>
  <c r="R139" i="60" s="1"/>
  <c r="L140" i="60"/>
  <c r="P140" i="60" s="1"/>
  <c r="L141" i="60"/>
  <c r="R141" i="60" s="1"/>
  <c r="L142" i="60"/>
  <c r="P142" i="60" s="1"/>
  <c r="L143" i="60"/>
  <c r="R143" i="60" s="1"/>
  <c r="L144" i="60"/>
  <c r="P144" i="60" s="1"/>
  <c r="L137" i="60"/>
  <c r="R137" i="60" s="1"/>
  <c r="L123" i="60"/>
  <c r="P123" i="60" s="1"/>
  <c r="L124" i="60"/>
  <c r="P124" i="60" s="1"/>
  <c r="L125" i="60"/>
  <c r="P125" i="60" s="1"/>
  <c r="L126" i="60"/>
  <c r="R126" i="60" s="1"/>
  <c r="L127" i="60"/>
  <c r="P127" i="60" s="1"/>
  <c r="L128" i="60"/>
  <c r="P128" i="60" s="1"/>
  <c r="L129" i="60"/>
  <c r="P129" i="60" s="1"/>
  <c r="L122" i="60"/>
  <c r="R122" i="60" s="1"/>
  <c r="L108" i="60"/>
  <c r="P108" i="60" s="1"/>
  <c r="L109" i="60"/>
  <c r="R109" i="60" s="1"/>
  <c r="L110" i="60"/>
  <c r="P110" i="60" s="1"/>
  <c r="L111" i="60"/>
  <c r="P111" i="60" s="1"/>
  <c r="L112" i="60"/>
  <c r="P112" i="60" s="1"/>
  <c r="L113" i="60"/>
  <c r="R113" i="60" s="1"/>
  <c r="L114" i="60"/>
  <c r="P114" i="60" s="1"/>
  <c r="L107" i="60"/>
  <c r="R107" i="60" s="1"/>
  <c r="L93" i="60"/>
  <c r="P93" i="60" s="1"/>
  <c r="L94" i="60"/>
  <c r="P94" i="60" s="1"/>
  <c r="L95" i="60"/>
  <c r="P95" i="60" s="1"/>
  <c r="L96" i="60"/>
  <c r="R96" i="60" s="1"/>
  <c r="L97" i="60"/>
  <c r="P97" i="60" s="1"/>
  <c r="L98" i="60"/>
  <c r="P98" i="60" s="1"/>
  <c r="L99" i="60"/>
  <c r="P99" i="60" s="1"/>
  <c r="L92" i="60"/>
  <c r="R92" i="60" s="1"/>
  <c r="L78" i="60"/>
  <c r="P78" i="60" s="1"/>
  <c r="L79" i="60"/>
  <c r="R79" i="60" s="1"/>
  <c r="L80" i="60"/>
  <c r="P80" i="60" s="1"/>
  <c r="L81" i="60"/>
  <c r="P81" i="60" s="1"/>
  <c r="L82" i="60"/>
  <c r="P82" i="60" s="1"/>
  <c r="L83" i="60"/>
  <c r="R83" i="60" s="1"/>
  <c r="L84" i="60"/>
  <c r="P84" i="60" s="1"/>
  <c r="L77" i="60"/>
  <c r="R77" i="60" s="1"/>
  <c r="L63" i="60"/>
  <c r="P63" i="60" s="1"/>
  <c r="L64" i="60"/>
  <c r="P64" i="60" s="1"/>
  <c r="L65" i="60"/>
  <c r="P65" i="60" s="1"/>
  <c r="L66" i="60"/>
  <c r="R66" i="60" s="1"/>
  <c r="L67" i="60"/>
  <c r="P67" i="60" s="1"/>
  <c r="L68" i="60"/>
  <c r="P68" i="60" s="1"/>
  <c r="L69" i="60"/>
  <c r="P69" i="60" s="1"/>
  <c r="L62" i="60"/>
  <c r="R62" i="60" s="1"/>
  <c r="L33" i="60"/>
  <c r="R33" i="60" s="1"/>
  <c r="L34" i="60"/>
  <c r="P34" i="60" s="1"/>
  <c r="L35" i="60"/>
  <c r="R35" i="60" s="1"/>
  <c r="L36" i="60"/>
  <c r="P36" i="60" s="1"/>
  <c r="L37" i="60"/>
  <c r="R37" i="60" s="1"/>
  <c r="L38" i="60"/>
  <c r="P38" i="60" s="1"/>
  <c r="L39" i="60"/>
  <c r="R39" i="60" s="1"/>
  <c r="L43" i="60"/>
  <c r="P43" i="60" s="1"/>
  <c r="L44" i="60"/>
  <c r="R44" i="60" s="1"/>
  <c r="L45" i="60"/>
  <c r="P45" i="60" s="1"/>
  <c r="L46" i="60"/>
  <c r="R46" i="60" s="1"/>
  <c r="L32" i="60"/>
  <c r="R32" i="60" s="1"/>
  <c r="K12" i="48"/>
  <c r="P12" i="48" s="1"/>
  <c r="K13" i="48"/>
  <c r="R13" i="48" s="1"/>
  <c r="K14" i="48"/>
  <c r="P14" i="48" s="1"/>
  <c r="K15" i="48"/>
  <c r="R15" i="48" s="1"/>
  <c r="K16" i="48"/>
  <c r="P16" i="48" s="1"/>
  <c r="K17" i="48"/>
  <c r="R17" i="48" s="1"/>
  <c r="K18" i="48"/>
  <c r="P18" i="48" s="1"/>
  <c r="K19" i="48"/>
  <c r="P19" i="48" s="1"/>
  <c r="K20" i="48"/>
  <c r="P20" i="48" s="1"/>
  <c r="K21" i="48"/>
  <c r="R21" i="48" s="1"/>
  <c r="K22" i="48"/>
  <c r="P22" i="48" s="1"/>
  <c r="K23" i="48"/>
  <c r="P23" i="48" s="1"/>
  <c r="K24" i="48"/>
  <c r="P24" i="48" s="1"/>
  <c r="K29" i="48"/>
  <c r="P29" i="48" s="1"/>
  <c r="K30" i="48"/>
  <c r="P30" i="48" s="1"/>
  <c r="K31" i="48"/>
  <c r="P31" i="48" s="1"/>
  <c r="K32" i="48"/>
  <c r="R32" i="48" s="1"/>
  <c r="K33" i="48"/>
  <c r="P33" i="48" s="1"/>
  <c r="K34" i="48"/>
  <c r="P34" i="48" s="1"/>
  <c r="K35" i="48"/>
  <c r="P35" i="48" s="1"/>
  <c r="K36" i="48"/>
  <c r="R36" i="48" s="1"/>
  <c r="K37" i="48"/>
  <c r="P37" i="48" s="1"/>
  <c r="K38" i="48"/>
  <c r="P38" i="48" s="1"/>
  <c r="K39" i="48"/>
  <c r="P39" i="48" s="1"/>
  <c r="K40" i="48"/>
  <c r="R40" i="48" s="1"/>
  <c r="K41" i="48"/>
  <c r="P41" i="48" s="1"/>
  <c r="K42" i="48"/>
  <c r="P42" i="48" s="1"/>
  <c r="K11" i="48"/>
  <c r="P11" i="48" s="1"/>
  <c r="R11" i="62" s="1"/>
  <c r="M10" i="46"/>
  <c r="R10" i="46" s="1"/>
  <c r="M11" i="46"/>
  <c r="R11" i="46" s="1"/>
  <c r="M12" i="46"/>
  <c r="R12" i="46" s="1"/>
  <c r="M13" i="46"/>
  <c r="R13" i="46" s="1"/>
  <c r="M14" i="46"/>
  <c r="R14" i="46" s="1"/>
  <c r="M15" i="46"/>
  <c r="R15" i="46" s="1"/>
  <c r="M16" i="46"/>
  <c r="R16" i="46" s="1"/>
  <c r="M17" i="46"/>
  <c r="R17" i="46" s="1"/>
  <c r="M18" i="46"/>
  <c r="R18" i="46" s="1"/>
  <c r="M19" i="46"/>
  <c r="R19" i="46" s="1"/>
  <c r="M20" i="46"/>
  <c r="R20" i="46" s="1"/>
  <c r="M21" i="46"/>
  <c r="T21" i="46" s="1"/>
  <c r="M22" i="46"/>
  <c r="R22" i="46" s="1"/>
  <c r="M23" i="46"/>
  <c r="R23" i="46" s="1"/>
  <c r="M24" i="46"/>
  <c r="R24" i="46" s="1"/>
  <c r="M25" i="46"/>
  <c r="R25" i="46" s="1"/>
  <c r="M26" i="46"/>
  <c r="R26" i="46" s="1"/>
  <c r="M27" i="46"/>
  <c r="R27" i="46" s="1"/>
  <c r="M28" i="46"/>
  <c r="R28" i="46" s="1"/>
  <c r="M29" i="46"/>
  <c r="T29" i="46" s="1"/>
  <c r="M30" i="46"/>
  <c r="R30" i="46" s="1"/>
  <c r="M31" i="46"/>
  <c r="R31" i="46" s="1"/>
  <c r="M32" i="46"/>
  <c r="R32" i="46" s="1"/>
  <c r="M33" i="46"/>
  <c r="R33" i="46" s="1"/>
  <c r="M35" i="46"/>
  <c r="R35" i="46" s="1"/>
  <c r="M36" i="46"/>
  <c r="R36" i="46" s="1"/>
  <c r="M37" i="46"/>
  <c r="R37" i="46" s="1"/>
  <c r="M38" i="46"/>
  <c r="T38" i="46" s="1"/>
  <c r="M39" i="46"/>
  <c r="R39" i="46" s="1"/>
  <c r="M40" i="46"/>
  <c r="R40" i="46" s="1"/>
  <c r="M41" i="46"/>
  <c r="R41" i="46" s="1"/>
  <c r="M42" i="46"/>
  <c r="R42" i="46" s="1"/>
  <c r="M43" i="46"/>
  <c r="R43" i="46" s="1"/>
  <c r="M44" i="46"/>
  <c r="R44" i="46" s="1"/>
  <c r="M45" i="46"/>
  <c r="R45" i="46" s="1"/>
  <c r="M46" i="46"/>
  <c r="T46" i="46" s="1"/>
  <c r="M47" i="46"/>
  <c r="R47" i="46" s="1"/>
  <c r="M48" i="46"/>
  <c r="R48" i="46" s="1"/>
  <c r="M49" i="46"/>
  <c r="R49" i="46" s="1"/>
  <c r="M50" i="46"/>
  <c r="R50" i="46" s="1"/>
  <c r="M51" i="46"/>
  <c r="R51" i="46" s="1"/>
  <c r="M52" i="46"/>
  <c r="R52" i="46" s="1"/>
  <c r="M53" i="46"/>
  <c r="R53" i="46" s="1"/>
  <c r="M54" i="46"/>
  <c r="T54" i="46" s="1"/>
  <c r="M55" i="46"/>
  <c r="R55" i="46" s="1"/>
  <c r="M56" i="46"/>
  <c r="R56" i="46" s="1"/>
  <c r="M57" i="46"/>
  <c r="R57" i="46" s="1"/>
  <c r="M58" i="46"/>
  <c r="R58" i="46" s="1"/>
  <c r="M59" i="46"/>
  <c r="R59" i="46" s="1"/>
  <c r="M9" i="46"/>
  <c r="T9" i="46" s="1"/>
  <c r="N18" i="45"/>
  <c r="S18" i="45" s="1"/>
  <c r="N19" i="45"/>
  <c r="S19" i="45" s="1"/>
  <c r="N20" i="45"/>
  <c r="S20" i="45" s="1"/>
  <c r="N21" i="45"/>
  <c r="S21" i="45" s="1"/>
  <c r="N22" i="45"/>
  <c r="U22" i="45" s="1"/>
  <c r="N23" i="45"/>
  <c r="S23" i="45" s="1"/>
  <c r="O20" i="44"/>
  <c r="O21" i="44"/>
  <c r="O22" i="44"/>
  <c r="O23" i="44"/>
  <c r="O24" i="44"/>
  <c r="O25" i="44"/>
  <c r="O26" i="44"/>
  <c r="O19" i="44"/>
  <c r="O11" i="44"/>
  <c r="O12" i="44"/>
  <c r="O13" i="44"/>
  <c r="O14" i="44"/>
  <c r="O15" i="44"/>
  <c r="O16" i="44"/>
  <c r="O17" i="44"/>
  <c r="O10" i="44"/>
  <c r="N12" i="45"/>
  <c r="U12" i="45" s="1"/>
  <c r="N13" i="45"/>
  <c r="U13" i="45" s="1"/>
  <c r="N14" i="45"/>
  <c r="S14" i="45" s="1"/>
  <c r="N15" i="45"/>
  <c r="S15" i="45" s="1"/>
  <c r="N16" i="45"/>
  <c r="S16" i="45" s="1"/>
  <c r="N11" i="45"/>
  <c r="S11" i="45" s="1"/>
  <c r="P26" i="60" l="1"/>
  <c r="R39" i="62"/>
  <c r="P143" i="60"/>
  <c r="R174" i="60"/>
  <c r="T96" i="61"/>
  <c r="R154" i="60"/>
  <c r="P240" i="60"/>
  <c r="R173" i="60"/>
  <c r="P66" i="60"/>
  <c r="P83" i="60"/>
  <c r="P263" i="60"/>
  <c r="R161" i="61"/>
  <c r="R195" i="61"/>
  <c r="R128" i="60"/>
  <c r="P214" i="60"/>
  <c r="R145" i="61"/>
  <c r="P246" i="60"/>
  <c r="T115" i="61"/>
  <c r="P113" i="60"/>
  <c r="R188" i="60"/>
  <c r="T309" i="61"/>
  <c r="U20" i="45"/>
  <c r="R98" i="60"/>
  <c r="P126" i="60"/>
  <c r="R295" i="61"/>
  <c r="R232" i="60"/>
  <c r="P96" i="60"/>
  <c r="P109" i="60"/>
  <c r="P171" i="60"/>
  <c r="P203" i="60"/>
  <c r="R216" i="60"/>
  <c r="R64" i="60"/>
  <c r="P79" i="60"/>
  <c r="R124" i="60"/>
  <c r="R302" i="61"/>
  <c r="P37" i="60"/>
  <c r="P255" i="60"/>
  <c r="P46" i="60"/>
  <c r="R172" i="60"/>
  <c r="R212" i="60"/>
  <c r="P218" i="60"/>
  <c r="R228" i="60"/>
  <c r="T300" i="61"/>
  <c r="T291" i="61"/>
  <c r="R308" i="61"/>
  <c r="R111" i="60"/>
  <c r="T311" i="61"/>
  <c r="P35" i="60"/>
  <c r="U23" i="45"/>
  <c r="R199" i="60"/>
  <c r="P272" i="60"/>
  <c r="T310" i="61"/>
  <c r="R241" i="60"/>
  <c r="P231" i="60"/>
  <c r="P257" i="60"/>
  <c r="R165" i="61"/>
  <c r="R156" i="61"/>
  <c r="P33" i="60"/>
  <c r="P141" i="60"/>
  <c r="R158" i="60"/>
  <c r="R169" i="60"/>
  <c r="P242" i="60"/>
  <c r="P229" i="60"/>
  <c r="Q35" i="50"/>
  <c r="T250" i="61"/>
  <c r="T316" i="61"/>
  <c r="T306" i="61"/>
  <c r="P39" i="60"/>
  <c r="P182" i="60"/>
  <c r="R184" i="60"/>
  <c r="R234" i="60"/>
  <c r="P248" i="60"/>
  <c r="P265" i="60"/>
  <c r="Q14" i="50"/>
  <c r="R150" i="61"/>
  <c r="T318" i="61"/>
  <c r="S22" i="45"/>
  <c r="R68" i="60"/>
  <c r="R81" i="60"/>
  <c r="R94" i="60"/>
  <c r="T293" i="61"/>
  <c r="T315" i="61"/>
  <c r="P44" i="60"/>
  <c r="R168" i="60"/>
  <c r="R186" i="60"/>
  <c r="R201" i="60"/>
  <c r="P233" i="60"/>
  <c r="P250" i="60"/>
  <c r="P270" i="60"/>
  <c r="R261" i="60"/>
  <c r="T155" i="61"/>
  <c r="T317" i="61"/>
  <c r="T305" i="61"/>
  <c r="P139" i="60"/>
  <c r="R156" i="60"/>
  <c r="R170" i="60"/>
  <c r="R243" i="60"/>
  <c r="R230" i="60"/>
  <c r="T218" i="61"/>
  <c r="T307" i="61"/>
  <c r="R304" i="61"/>
  <c r="T303" i="61"/>
  <c r="T301" i="61"/>
  <c r="T296" i="61"/>
  <c r="T294" i="61"/>
  <c r="T292" i="61"/>
  <c r="T290" i="61"/>
  <c r="R289" i="61"/>
  <c r="T144" i="61"/>
  <c r="T220" i="61"/>
  <c r="T280" i="61"/>
  <c r="T120" i="61"/>
  <c r="T265" i="61"/>
  <c r="T157" i="61"/>
  <c r="R68" i="61"/>
  <c r="R111" i="61"/>
  <c r="R137" i="61"/>
  <c r="R153" i="61"/>
  <c r="R166" i="61"/>
  <c r="R158" i="61"/>
  <c r="T107" i="61"/>
  <c r="R143" i="61"/>
  <c r="R182" i="61"/>
  <c r="R186" i="61"/>
  <c r="T276" i="61"/>
  <c r="T171" i="61"/>
  <c r="R130" i="61"/>
  <c r="R142" i="61"/>
  <c r="T270" i="61"/>
  <c r="R167" i="61"/>
  <c r="T216" i="61"/>
  <c r="T246" i="61"/>
  <c r="T285" i="61"/>
  <c r="T105" i="61"/>
  <c r="T122" i="61"/>
  <c r="R229" i="61"/>
  <c r="T255" i="61"/>
  <c r="T272" i="61"/>
  <c r="T261" i="61"/>
  <c r="R126" i="61"/>
  <c r="T278" i="61"/>
  <c r="R152" i="61"/>
  <c r="T175" i="61"/>
  <c r="T248" i="61"/>
  <c r="T263" i="61"/>
  <c r="T287" i="61"/>
  <c r="R94" i="61"/>
  <c r="T113" i="61"/>
  <c r="R190" i="61"/>
  <c r="T257" i="61"/>
  <c r="T288" i="61"/>
  <c r="T286" i="61"/>
  <c r="T281" i="61"/>
  <c r="T279" i="61"/>
  <c r="T277" i="61"/>
  <c r="T275" i="61"/>
  <c r="R274" i="61"/>
  <c r="T273" i="61"/>
  <c r="T271" i="61"/>
  <c r="T266" i="61"/>
  <c r="T264" i="61"/>
  <c r="T262" i="61"/>
  <c r="T260" i="61"/>
  <c r="R259" i="61"/>
  <c r="T258" i="61"/>
  <c r="T256" i="61"/>
  <c r="T251" i="61"/>
  <c r="T249" i="61"/>
  <c r="T247" i="61"/>
  <c r="T245" i="61"/>
  <c r="R244" i="61"/>
  <c r="T242" i="61"/>
  <c r="T240" i="61"/>
  <c r="T235" i="61"/>
  <c r="T233" i="61"/>
  <c r="T231" i="61"/>
  <c r="T243" i="61"/>
  <c r="T241" i="61"/>
  <c r="T236" i="61"/>
  <c r="T234" i="61"/>
  <c r="T232" i="61"/>
  <c r="T230" i="61"/>
  <c r="T135" i="61"/>
  <c r="T159" i="61"/>
  <c r="T173" i="61"/>
  <c r="R188" i="61"/>
  <c r="R91" i="61"/>
  <c r="T140" i="61"/>
  <c r="R197" i="61"/>
  <c r="T66" i="61"/>
  <c r="T154" i="61"/>
  <c r="T90" i="61"/>
  <c r="T98" i="61"/>
  <c r="T168" i="61"/>
  <c r="T128" i="61"/>
  <c r="T146" i="61"/>
  <c r="T180" i="61"/>
  <c r="T139" i="61"/>
  <c r="T151" i="61"/>
  <c r="R160" i="61"/>
  <c r="R214" i="61"/>
  <c r="R93" i="61"/>
  <c r="R86" i="61"/>
  <c r="T100" i="61"/>
  <c r="R141" i="61"/>
  <c r="R184" i="61"/>
  <c r="T221" i="61"/>
  <c r="T219" i="61"/>
  <c r="T217" i="61"/>
  <c r="T215" i="61"/>
  <c r="T205" i="61"/>
  <c r="T201" i="61"/>
  <c r="R203" i="61"/>
  <c r="T206" i="61"/>
  <c r="T204" i="61"/>
  <c r="T202" i="61"/>
  <c r="T200" i="61"/>
  <c r="R199" i="61"/>
  <c r="T198" i="61"/>
  <c r="T196" i="61"/>
  <c r="T191" i="61"/>
  <c r="T189" i="61"/>
  <c r="T187" i="61"/>
  <c r="T185" i="61"/>
  <c r="T183" i="61"/>
  <c r="T181" i="61"/>
  <c r="T176" i="61"/>
  <c r="T174" i="61"/>
  <c r="T172" i="61"/>
  <c r="T170" i="61"/>
  <c r="R169" i="61"/>
  <c r="T138" i="61"/>
  <c r="T136" i="61"/>
  <c r="T131" i="61"/>
  <c r="T129" i="61"/>
  <c r="T127" i="61"/>
  <c r="T125" i="61"/>
  <c r="R124" i="61"/>
  <c r="T123" i="61"/>
  <c r="T121" i="61"/>
  <c r="T116" i="61"/>
  <c r="T114" i="61"/>
  <c r="T112" i="61"/>
  <c r="T110" i="61"/>
  <c r="T109" i="61"/>
  <c r="T108" i="61"/>
  <c r="T106" i="61"/>
  <c r="T101" i="61"/>
  <c r="T99" i="61"/>
  <c r="T97" i="61"/>
  <c r="T95" i="61"/>
  <c r="R70" i="61"/>
  <c r="R84" i="61"/>
  <c r="T81" i="61"/>
  <c r="T83" i="61"/>
  <c r="T85" i="61"/>
  <c r="T92" i="61"/>
  <c r="R82" i="61"/>
  <c r="T80" i="61"/>
  <c r="T79" i="61"/>
  <c r="T71" i="61"/>
  <c r="T69" i="61"/>
  <c r="T67" i="61"/>
  <c r="T65" i="61"/>
  <c r="R64" i="61"/>
  <c r="T56" i="61"/>
  <c r="T51" i="61"/>
  <c r="T55" i="61"/>
  <c r="T54" i="61"/>
  <c r="T36" i="61"/>
  <c r="T53" i="61"/>
  <c r="R40" i="61"/>
  <c r="T49" i="61"/>
  <c r="T38" i="61"/>
  <c r="T50" i="61"/>
  <c r="T52" i="61"/>
  <c r="T41" i="61"/>
  <c r="T39" i="61"/>
  <c r="T37" i="61"/>
  <c r="T35" i="61"/>
  <c r="R34" i="61"/>
  <c r="R23" i="61"/>
  <c r="T24" i="61"/>
  <c r="R26" i="61"/>
  <c r="T25" i="61"/>
  <c r="S31" i="50"/>
  <c r="Q27" i="50"/>
  <c r="S22" i="50"/>
  <c r="S10" i="50"/>
  <c r="S39" i="50"/>
  <c r="Q18" i="50"/>
  <c r="S42" i="50"/>
  <c r="S38" i="50"/>
  <c r="S34" i="50"/>
  <c r="S30" i="50"/>
  <c r="S25" i="50"/>
  <c r="S21" i="50"/>
  <c r="S17" i="50"/>
  <c r="S13" i="50"/>
  <c r="S41" i="50"/>
  <c r="S37" i="50"/>
  <c r="S33" i="50"/>
  <c r="S29" i="50"/>
  <c r="S24" i="50"/>
  <c r="S20" i="50"/>
  <c r="S16" i="50"/>
  <c r="S12" i="50"/>
  <c r="S40" i="50"/>
  <c r="S36" i="50"/>
  <c r="S32" i="50"/>
  <c r="S28" i="50"/>
  <c r="S23" i="50"/>
  <c r="S19" i="50"/>
  <c r="S15" i="50"/>
  <c r="S11" i="50"/>
  <c r="S15" i="47"/>
  <c r="U11" i="47"/>
  <c r="S28" i="47"/>
  <c r="S24" i="47"/>
  <c r="S19" i="47"/>
  <c r="U31" i="47"/>
  <c r="U27" i="47"/>
  <c r="U23" i="47"/>
  <c r="U18" i="47"/>
  <c r="U14" i="47"/>
  <c r="U30" i="47"/>
  <c r="U26" i="47"/>
  <c r="U22" i="47"/>
  <c r="U17" i="47"/>
  <c r="U13" i="47"/>
  <c r="U29" i="47"/>
  <c r="U25" i="47"/>
  <c r="U20" i="47"/>
  <c r="U16" i="47"/>
  <c r="U12" i="47"/>
  <c r="T11" i="51"/>
  <c r="R15" i="51"/>
  <c r="T14" i="51"/>
  <c r="T12" i="51"/>
  <c r="T16" i="51"/>
  <c r="T26" i="51"/>
  <c r="T13" i="51"/>
  <c r="P40" i="49"/>
  <c r="P36" i="49"/>
  <c r="P32" i="49"/>
  <c r="P28" i="49"/>
  <c r="P19" i="49"/>
  <c r="R23" i="49"/>
  <c r="R15" i="49"/>
  <c r="R39" i="49"/>
  <c r="R35" i="49"/>
  <c r="R31" i="49"/>
  <c r="R27" i="49"/>
  <c r="R22" i="49"/>
  <c r="R18" i="49"/>
  <c r="R14" i="49"/>
  <c r="P11" i="49"/>
  <c r="R38" i="49"/>
  <c r="R34" i="49"/>
  <c r="R30" i="49"/>
  <c r="R25" i="49"/>
  <c r="R21" i="49"/>
  <c r="R17" i="49"/>
  <c r="R13" i="49"/>
  <c r="R41" i="49"/>
  <c r="R37" i="49"/>
  <c r="R33" i="49"/>
  <c r="R29" i="49"/>
  <c r="R24" i="49"/>
  <c r="R20" i="49"/>
  <c r="R16" i="49"/>
  <c r="R12" i="49"/>
  <c r="R273" i="60"/>
  <c r="R271" i="60"/>
  <c r="R266" i="60"/>
  <c r="R264" i="60"/>
  <c r="R262" i="60"/>
  <c r="R260" i="60"/>
  <c r="P259" i="60"/>
  <c r="R258" i="60"/>
  <c r="R256" i="60"/>
  <c r="R251" i="60"/>
  <c r="R249" i="60"/>
  <c r="R247" i="60"/>
  <c r="R245" i="60"/>
  <c r="P244" i="60"/>
  <c r="P227" i="60"/>
  <c r="R219" i="60"/>
  <c r="R217" i="60"/>
  <c r="R215" i="60"/>
  <c r="R213" i="60"/>
  <c r="R204" i="60"/>
  <c r="R202" i="60"/>
  <c r="R200" i="60"/>
  <c r="R198" i="60"/>
  <c r="P197" i="60"/>
  <c r="R189" i="60"/>
  <c r="R187" i="60"/>
  <c r="R185" i="60"/>
  <c r="R183" i="60"/>
  <c r="P167" i="60"/>
  <c r="R159" i="60"/>
  <c r="R157" i="60"/>
  <c r="R155" i="60"/>
  <c r="R153" i="60"/>
  <c r="P152" i="60"/>
  <c r="R144" i="60"/>
  <c r="R142" i="60"/>
  <c r="R140" i="60"/>
  <c r="R138" i="60"/>
  <c r="P137" i="60"/>
  <c r="R129" i="60"/>
  <c r="R127" i="60"/>
  <c r="R125" i="60"/>
  <c r="R123" i="60"/>
  <c r="P122" i="60"/>
  <c r="R114" i="60"/>
  <c r="R112" i="60"/>
  <c r="R110" i="60"/>
  <c r="R108" i="60"/>
  <c r="P107" i="60"/>
  <c r="R99" i="60"/>
  <c r="R97" i="60"/>
  <c r="R95" i="60"/>
  <c r="R93" i="60"/>
  <c r="P92" i="60"/>
  <c r="R84" i="60"/>
  <c r="R82" i="60"/>
  <c r="R80" i="60"/>
  <c r="R78" i="60"/>
  <c r="P77" i="60"/>
  <c r="R69" i="60"/>
  <c r="R67" i="60"/>
  <c r="R65" i="60"/>
  <c r="R63" i="60"/>
  <c r="P62" i="60"/>
  <c r="R45" i="60"/>
  <c r="R43" i="60"/>
  <c r="R38" i="60"/>
  <c r="R36" i="60"/>
  <c r="R34" i="60"/>
  <c r="P32" i="60"/>
  <c r="R30" i="48"/>
  <c r="R11" i="48"/>
  <c r="T11" i="62" s="1"/>
  <c r="P40" i="48"/>
  <c r="P21" i="48"/>
  <c r="R38" i="48"/>
  <c r="R19" i="48"/>
  <c r="P36" i="48"/>
  <c r="P17" i="48"/>
  <c r="P32" i="48"/>
  <c r="P13" i="48"/>
  <c r="P15" i="48"/>
  <c r="R41" i="48"/>
  <c r="R37" i="48"/>
  <c r="R33" i="48"/>
  <c r="R29" i="48"/>
  <c r="R22" i="48"/>
  <c r="R18" i="48"/>
  <c r="R14" i="48"/>
  <c r="R42" i="48"/>
  <c r="R34" i="48"/>
  <c r="R23" i="48"/>
  <c r="R39" i="48"/>
  <c r="R35" i="48"/>
  <c r="R31" i="48"/>
  <c r="R24" i="48"/>
  <c r="R20" i="48"/>
  <c r="R16" i="48"/>
  <c r="R12" i="48"/>
  <c r="T17" i="46"/>
  <c r="T58" i="46"/>
  <c r="T50" i="46"/>
  <c r="T42" i="46"/>
  <c r="T33" i="46"/>
  <c r="T25" i="46"/>
  <c r="T13" i="46"/>
  <c r="R54" i="46"/>
  <c r="R46" i="46"/>
  <c r="R38" i="46"/>
  <c r="R29" i="46"/>
  <c r="R21" i="46"/>
  <c r="T57" i="46"/>
  <c r="T53" i="46"/>
  <c r="T49" i="46"/>
  <c r="T45" i="46"/>
  <c r="T41" i="46"/>
  <c r="T37" i="46"/>
  <c r="T32" i="46"/>
  <c r="T28" i="46"/>
  <c r="T24" i="46"/>
  <c r="T20" i="46"/>
  <c r="T16" i="46"/>
  <c r="T12" i="46"/>
  <c r="R9" i="46"/>
  <c r="T56" i="46"/>
  <c r="T52" i="46"/>
  <c r="T48" i="46"/>
  <c r="T44" i="46"/>
  <c r="T40" i="46"/>
  <c r="T36" i="46"/>
  <c r="T31" i="46"/>
  <c r="T27" i="46"/>
  <c r="T23" i="46"/>
  <c r="T19" i="46"/>
  <c r="T15" i="46"/>
  <c r="T11" i="46"/>
  <c r="T59" i="46"/>
  <c r="T55" i="46"/>
  <c r="T51" i="46"/>
  <c r="T47" i="46"/>
  <c r="T43" i="46"/>
  <c r="T39" i="46"/>
  <c r="T35" i="46"/>
  <c r="T30" i="46"/>
  <c r="T26" i="46"/>
  <c r="T22" i="46"/>
  <c r="T18" i="46"/>
  <c r="T14" i="46"/>
  <c r="T10" i="46"/>
  <c r="S13" i="45"/>
  <c r="U19" i="45"/>
  <c r="U18" i="45"/>
  <c r="U21" i="45"/>
  <c r="S12" i="45"/>
  <c r="U11" i="45"/>
  <c r="U16" i="45"/>
  <c r="U15" i="45"/>
  <c r="U14" i="45"/>
  <c r="H117" i="1"/>
  <c r="J117" i="1"/>
  <c r="H118" i="1"/>
  <c r="J118" i="1"/>
  <c r="H119" i="1"/>
  <c r="J119" i="1"/>
  <c r="H120" i="1"/>
  <c r="J120" i="1"/>
  <c r="H121" i="1"/>
  <c r="J121" i="1"/>
  <c r="H122" i="1"/>
  <c r="J122" i="1"/>
  <c r="H123" i="1"/>
  <c r="J123" i="1"/>
  <c r="H124" i="1"/>
  <c r="J124" i="1"/>
  <c r="H125" i="1"/>
  <c r="J125" i="1"/>
  <c r="H126" i="1"/>
  <c r="J126" i="1"/>
  <c r="H127" i="1"/>
  <c r="J127" i="1"/>
  <c r="H128" i="1"/>
  <c r="J128" i="1"/>
  <c r="H129" i="1"/>
  <c r="J129" i="1"/>
  <c r="H130" i="1"/>
  <c r="J130" i="1"/>
  <c r="H131" i="1"/>
  <c r="J131" i="1"/>
  <c r="H132" i="1"/>
  <c r="J132" i="1"/>
  <c r="H133" i="1"/>
  <c r="J133" i="1"/>
  <c r="H134" i="1"/>
  <c r="J134" i="1"/>
  <c r="H135" i="1"/>
  <c r="J135" i="1"/>
  <c r="H136" i="1"/>
  <c r="J136" i="1"/>
  <c r="H137" i="1"/>
  <c r="J137" i="1"/>
  <c r="H138" i="1"/>
  <c r="J138" i="1"/>
  <c r="H139" i="1"/>
  <c r="J139" i="1"/>
  <c r="H140" i="1"/>
  <c r="J140" i="1"/>
  <c r="H141" i="1"/>
  <c r="J141" i="1"/>
  <c r="H142" i="1"/>
  <c r="J142" i="1"/>
  <c r="H143" i="1"/>
  <c r="J143" i="1"/>
  <c r="H144" i="1"/>
  <c r="J144" i="1"/>
  <c r="H145" i="1"/>
  <c r="J145" i="1"/>
  <c r="H146" i="1"/>
  <c r="J146" i="1"/>
  <c r="H147" i="1"/>
  <c r="J147" i="1"/>
  <c r="H148" i="1"/>
  <c r="J148" i="1"/>
  <c r="H149" i="1"/>
  <c r="J149" i="1"/>
  <c r="H150" i="1"/>
  <c r="J150" i="1"/>
  <c r="H151" i="1"/>
  <c r="J151" i="1"/>
  <c r="H152" i="1"/>
  <c r="J152" i="1"/>
  <c r="H153" i="1"/>
  <c r="J153" i="1"/>
  <c r="H154" i="1"/>
  <c r="J154" i="1"/>
  <c r="H155" i="1"/>
  <c r="J155" i="1"/>
  <c r="H156" i="1"/>
  <c r="J156" i="1"/>
  <c r="H157" i="1"/>
  <c r="J157" i="1"/>
  <c r="H158" i="1"/>
  <c r="J158" i="1"/>
  <c r="H159" i="1"/>
  <c r="J159" i="1"/>
  <c r="H160" i="1"/>
  <c r="J160" i="1"/>
  <c r="H161" i="1"/>
  <c r="J161" i="1"/>
  <c r="H162" i="1"/>
  <c r="J162" i="1"/>
  <c r="H163" i="1"/>
  <c r="J163" i="1"/>
  <c r="H164" i="1"/>
  <c r="J164" i="1"/>
  <c r="H165" i="1"/>
  <c r="J165" i="1"/>
  <c r="H166" i="1"/>
  <c r="J166" i="1"/>
  <c r="H167" i="1"/>
  <c r="J167" i="1"/>
  <c r="J116" i="1"/>
  <c r="H116" i="1"/>
  <c r="T22" i="44"/>
  <c r="T19" i="44"/>
  <c r="T20" i="44"/>
  <c r="V21" i="44"/>
  <c r="V22" i="44"/>
  <c r="T23" i="44"/>
  <c r="T24" i="44"/>
  <c r="T25" i="44"/>
  <c r="T26" i="44"/>
  <c r="T11" i="44"/>
  <c r="T12" i="44"/>
  <c r="V13" i="44"/>
  <c r="V14" i="44"/>
  <c r="T15" i="44"/>
  <c r="T16" i="44"/>
  <c r="T17" i="44"/>
  <c r="V10" i="44"/>
  <c r="T10" i="16"/>
  <c r="R26" i="60" l="1"/>
  <c r="T39" i="62"/>
  <c r="R10" i="16"/>
  <c r="M11" i="16"/>
  <c r="R11" i="16"/>
  <c r="T11" i="16"/>
  <c r="T14" i="44"/>
  <c r="T13" i="44"/>
  <c r="T21" i="44"/>
  <c r="V17" i="44"/>
  <c r="V25" i="44"/>
  <c r="V16" i="44"/>
  <c r="V12" i="44"/>
  <c r="V24" i="44"/>
  <c r="V20" i="44"/>
  <c r="T10" i="44"/>
  <c r="V26" i="44"/>
  <c r="V15" i="44"/>
  <c r="V11" i="44"/>
  <c r="V23" i="44"/>
  <c r="V19" i="44"/>
  <c r="M12" i="6" l="1"/>
  <c r="T12" i="6" s="1"/>
  <c r="M13" i="6"/>
  <c r="R13" i="6" s="1"/>
  <c r="M14" i="6"/>
  <c r="T14" i="6" s="1"/>
  <c r="M16" i="6"/>
  <c r="T16" i="6" s="1"/>
  <c r="M17" i="6"/>
  <c r="T17" i="6" s="1"/>
  <c r="M18" i="6"/>
  <c r="R18" i="6" s="1"/>
  <c r="M19" i="6"/>
  <c r="R19" i="6" s="1"/>
  <c r="M11" i="6"/>
  <c r="R11" i="6" s="1"/>
  <c r="R14" i="6" l="1"/>
  <c r="R16" i="6"/>
  <c r="T11" i="6"/>
  <c r="R17" i="6"/>
  <c r="R12" i="6"/>
  <c r="T19" i="6"/>
  <c r="T18" i="6"/>
  <c r="T13" i="6"/>
  <c r="L10" i="35" l="1"/>
  <c r="S10" i="35" s="1"/>
  <c r="L11" i="35"/>
  <c r="S11" i="35" s="1"/>
  <c r="L12" i="35"/>
  <c r="U12" i="35" s="1"/>
  <c r="L13" i="35"/>
  <c r="S13" i="35" s="1"/>
  <c r="L14" i="35"/>
  <c r="S14" i="35" s="1"/>
  <c r="L15" i="35"/>
  <c r="S15" i="35" s="1"/>
  <c r="L16" i="35"/>
  <c r="S16" i="35" s="1"/>
  <c r="L17" i="35"/>
  <c r="U17" i="35" s="1"/>
  <c r="L18" i="35"/>
  <c r="S18" i="35" s="1"/>
  <c r="L19" i="35"/>
  <c r="S19" i="35" s="1"/>
  <c r="L20" i="35"/>
  <c r="S20" i="35" s="1"/>
  <c r="L22" i="35"/>
  <c r="S22" i="35" s="1"/>
  <c r="L23" i="35"/>
  <c r="S23" i="35" s="1"/>
  <c r="L24" i="35"/>
  <c r="S24" i="35" s="1"/>
  <c r="L25" i="35"/>
  <c r="S25" i="35" s="1"/>
  <c r="L26" i="35"/>
  <c r="U26" i="35" s="1"/>
  <c r="L27" i="35"/>
  <c r="S27" i="35" s="1"/>
  <c r="L28" i="35"/>
  <c r="S28" i="35" s="1"/>
  <c r="L29" i="35"/>
  <c r="S29" i="35" s="1"/>
  <c r="L30" i="35"/>
  <c r="S30" i="35" s="1"/>
  <c r="L31" i="35"/>
  <c r="S31" i="35" s="1"/>
  <c r="L32" i="35"/>
  <c r="S32" i="35" s="1"/>
  <c r="L33" i="35"/>
  <c r="S33" i="35" s="1"/>
  <c r="L9" i="35"/>
  <c r="S9" i="35" s="1"/>
  <c r="L34" i="2"/>
  <c r="N34" i="2"/>
  <c r="G34" i="2"/>
  <c r="U11" i="35" l="1"/>
  <c r="S17" i="35"/>
  <c r="U16" i="35"/>
  <c r="S12" i="35"/>
  <c r="S26" i="35"/>
  <c r="U10" i="35"/>
  <c r="U33" i="35"/>
  <c r="U25" i="35"/>
  <c r="U9" i="35"/>
  <c r="U32" i="35"/>
  <c r="U24" i="35"/>
  <c r="U15" i="35"/>
  <c r="U31" i="35"/>
  <c r="U23" i="35"/>
  <c r="U14" i="35"/>
  <c r="U30" i="35"/>
  <c r="U22" i="35"/>
  <c r="U13" i="35"/>
  <c r="U29" i="35"/>
  <c r="U20" i="35"/>
  <c r="U28" i="35"/>
  <c r="U19" i="35"/>
  <c r="U27" i="35"/>
  <c r="U18" i="35"/>
  <c r="J2" i="46" l="1"/>
  <c r="K2" i="16"/>
  <c r="H2" i="6"/>
  <c r="W2" i="35"/>
  <c r="Y2" i="1"/>
  <c r="B829" i="62" l="1"/>
  <c r="C829" i="62"/>
  <c r="E829" i="62"/>
  <c r="F829" i="62"/>
  <c r="G829" i="62" s="1"/>
  <c r="I829" i="62"/>
  <c r="J829" i="62" s="1"/>
  <c r="N829" i="62" s="1"/>
  <c r="B830" i="62"/>
  <c r="C830" i="62"/>
  <c r="E830" i="62"/>
  <c r="F830" i="62"/>
  <c r="G830" i="62" s="1"/>
  <c r="I830" i="62"/>
  <c r="X830" i="62" s="1"/>
  <c r="B831" i="62"/>
  <c r="C831" i="62"/>
  <c r="E831" i="62"/>
  <c r="F831" i="62"/>
  <c r="G831" i="62" s="1"/>
  <c r="I831" i="62"/>
  <c r="J831" i="62" s="1"/>
  <c r="N831" i="62" s="1"/>
  <c r="B832" i="62"/>
  <c r="C832" i="62"/>
  <c r="E832" i="62"/>
  <c r="F832" i="62"/>
  <c r="G832" i="62" s="1"/>
  <c r="I832" i="62"/>
  <c r="L832" i="62" s="1"/>
  <c r="B833" i="62"/>
  <c r="C833" i="62"/>
  <c r="E833" i="62"/>
  <c r="F833" i="62"/>
  <c r="G833" i="62" s="1"/>
  <c r="I833" i="62"/>
  <c r="Y833" i="62" s="1"/>
  <c r="B834" i="62"/>
  <c r="C834" i="62"/>
  <c r="E834" i="62"/>
  <c r="F834" i="62"/>
  <c r="G834" i="62" s="1"/>
  <c r="I834" i="62"/>
  <c r="J834" i="62" s="1"/>
  <c r="N834" i="62" s="1"/>
  <c r="B835" i="62"/>
  <c r="C835" i="62"/>
  <c r="E835" i="62"/>
  <c r="F835" i="62"/>
  <c r="G835" i="62" s="1"/>
  <c r="I835" i="62"/>
  <c r="X835" i="62" s="1"/>
  <c r="B836" i="62"/>
  <c r="C836" i="62"/>
  <c r="E836" i="62"/>
  <c r="F836" i="62"/>
  <c r="G836" i="62" s="1"/>
  <c r="I836" i="62"/>
  <c r="L836" i="62" s="1"/>
  <c r="B837" i="62"/>
  <c r="C837" i="62"/>
  <c r="E837" i="62"/>
  <c r="F837" i="62"/>
  <c r="G837" i="62" s="1"/>
  <c r="I837" i="62"/>
  <c r="J837" i="62" s="1"/>
  <c r="N837" i="62" s="1"/>
  <c r="B838" i="62"/>
  <c r="C838" i="62"/>
  <c r="E838" i="62"/>
  <c r="F838" i="62"/>
  <c r="G838" i="62" s="1"/>
  <c r="I838" i="62"/>
  <c r="X838" i="62" s="1"/>
  <c r="B839" i="62"/>
  <c r="C839" i="62"/>
  <c r="E839" i="62"/>
  <c r="F839" i="62"/>
  <c r="G839" i="62" s="1"/>
  <c r="I839" i="62"/>
  <c r="J839" i="62" s="1"/>
  <c r="N839" i="62" s="1"/>
  <c r="B840" i="62"/>
  <c r="C840" i="62"/>
  <c r="E840" i="62"/>
  <c r="F840" i="62"/>
  <c r="G840" i="62" s="1"/>
  <c r="I840" i="62"/>
  <c r="L840" i="62" s="1"/>
  <c r="B841" i="62"/>
  <c r="C841" i="62"/>
  <c r="E841" i="62"/>
  <c r="F841" i="62"/>
  <c r="G841" i="62" s="1"/>
  <c r="I841" i="62"/>
  <c r="AA841" i="62" s="1"/>
  <c r="B842" i="62"/>
  <c r="C842" i="62"/>
  <c r="E842" i="62"/>
  <c r="F842" i="62"/>
  <c r="G842" i="62" s="1"/>
  <c r="I842" i="62"/>
  <c r="J842" i="62" s="1"/>
  <c r="N842" i="62" s="1"/>
  <c r="B843" i="62"/>
  <c r="C843" i="62"/>
  <c r="E843" i="62"/>
  <c r="F843" i="62"/>
  <c r="G843" i="62" s="1"/>
  <c r="I843" i="62"/>
  <c r="X843" i="62" s="1"/>
  <c r="B844" i="62"/>
  <c r="C844" i="62"/>
  <c r="E844" i="62"/>
  <c r="F844" i="62"/>
  <c r="G844" i="62" s="1"/>
  <c r="I844" i="62"/>
  <c r="X844" i="62" s="1"/>
  <c r="B845" i="62"/>
  <c r="C845" i="62"/>
  <c r="E845" i="62"/>
  <c r="F845" i="62"/>
  <c r="G845" i="62" s="1"/>
  <c r="I845" i="62"/>
  <c r="J845" i="62" s="1"/>
  <c r="N845" i="62" s="1"/>
  <c r="B846" i="62"/>
  <c r="C846" i="62"/>
  <c r="E846" i="62"/>
  <c r="F846" i="62"/>
  <c r="G846" i="62" s="1"/>
  <c r="I846" i="62"/>
  <c r="P846" i="62" s="1"/>
  <c r="B847" i="62"/>
  <c r="C847" i="62"/>
  <c r="E847" i="62"/>
  <c r="F847" i="62"/>
  <c r="G847" i="62" s="1"/>
  <c r="I847" i="62"/>
  <c r="J847" i="62" s="1"/>
  <c r="N847" i="62" s="1"/>
  <c r="B848" i="62"/>
  <c r="C848" i="62"/>
  <c r="E848" i="62"/>
  <c r="F848" i="62"/>
  <c r="G848" i="62" s="1"/>
  <c r="I848" i="62"/>
  <c r="L848" i="62" s="1"/>
  <c r="I828" i="62"/>
  <c r="AC828" i="62" s="1"/>
  <c r="F828" i="62"/>
  <c r="G828" i="62" s="1"/>
  <c r="E828" i="62"/>
  <c r="C828" i="62"/>
  <c r="B828" i="62"/>
  <c r="B801" i="62"/>
  <c r="C801" i="62"/>
  <c r="E801" i="62"/>
  <c r="F801" i="62"/>
  <c r="G801" i="62" s="1"/>
  <c r="I801" i="62"/>
  <c r="J801" i="62" s="1"/>
  <c r="N801" i="62" s="1"/>
  <c r="B802" i="62"/>
  <c r="C802" i="62"/>
  <c r="E802" i="62"/>
  <c r="F802" i="62"/>
  <c r="G802" i="62" s="1"/>
  <c r="I802" i="62"/>
  <c r="P802" i="62" s="1"/>
  <c r="B803" i="62"/>
  <c r="C803" i="62"/>
  <c r="E803" i="62"/>
  <c r="F803" i="62"/>
  <c r="G803" i="62" s="1"/>
  <c r="I803" i="62"/>
  <c r="J803" i="62" s="1"/>
  <c r="N803" i="62" s="1"/>
  <c r="B804" i="62"/>
  <c r="C804" i="62"/>
  <c r="E804" i="62"/>
  <c r="F804" i="62"/>
  <c r="G804" i="62" s="1"/>
  <c r="I804" i="62"/>
  <c r="J804" i="62" s="1"/>
  <c r="N804" i="62" s="1"/>
  <c r="B805" i="62"/>
  <c r="C805" i="62"/>
  <c r="E805" i="62"/>
  <c r="F805" i="62"/>
  <c r="G805" i="62" s="1"/>
  <c r="I805" i="62"/>
  <c r="Y805" i="62" s="1"/>
  <c r="B806" i="62"/>
  <c r="C806" i="62"/>
  <c r="E806" i="62"/>
  <c r="F806" i="62"/>
  <c r="G806" i="62" s="1"/>
  <c r="I806" i="62"/>
  <c r="J806" i="62" s="1"/>
  <c r="N806" i="62" s="1"/>
  <c r="B807" i="62"/>
  <c r="C807" i="62"/>
  <c r="E807" i="62"/>
  <c r="F807" i="62"/>
  <c r="G807" i="62" s="1"/>
  <c r="I807" i="62"/>
  <c r="P807" i="62" s="1"/>
  <c r="B808" i="62"/>
  <c r="C808" i="62"/>
  <c r="E808" i="62"/>
  <c r="F808" i="62"/>
  <c r="G808" i="62" s="1"/>
  <c r="I808" i="62"/>
  <c r="H808" i="62" s="1"/>
  <c r="B809" i="62"/>
  <c r="C809" i="62"/>
  <c r="E809" i="62"/>
  <c r="F809" i="62"/>
  <c r="G809" i="62" s="1"/>
  <c r="I809" i="62"/>
  <c r="J809" i="62" s="1"/>
  <c r="N809" i="62" s="1"/>
  <c r="B810" i="62"/>
  <c r="C810" i="62"/>
  <c r="E810" i="62"/>
  <c r="F810" i="62"/>
  <c r="G810" i="62" s="1"/>
  <c r="I810" i="62"/>
  <c r="P810" i="62" s="1"/>
  <c r="B811" i="62"/>
  <c r="C811" i="62"/>
  <c r="E811" i="62"/>
  <c r="F811" i="62"/>
  <c r="G811" i="62" s="1"/>
  <c r="I811" i="62"/>
  <c r="Y811" i="62" s="1"/>
  <c r="B812" i="62"/>
  <c r="C812" i="62"/>
  <c r="E812" i="62"/>
  <c r="F812" i="62"/>
  <c r="G812" i="62" s="1"/>
  <c r="I812" i="62"/>
  <c r="AE812" i="62" s="1"/>
  <c r="B813" i="62"/>
  <c r="C813" i="62"/>
  <c r="E813" i="62"/>
  <c r="F813" i="62"/>
  <c r="G813" i="62" s="1"/>
  <c r="I813" i="62"/>
  <c r="Y813" i="62" s="1"/>
  <c r="B814" i="62"/>
  <c r="C814" i="62"/>
  <c r="E814" i="62"/>
  <c r="F814" i="62"/>
  <c r="G814" i="62" s="1"/>
  <c r="I814" i="62"/>
  <c r="J814" i="62" s="1"/>
  <c r="N814" i="62" s="1"/>
  <c r="B815" i="62"/>
  <c r="C815" i="62"/>
  <c r="E815" i="62"/>
  <c r="F815" i="62"/>
  <c r="G815" i="62" s="1"/>
  <c r="I815" i="62"/>
  <c r="P815" i="62" s="1"/>
  <c r="B816" i="62"/>
  <c r="C816" i="62"/>
  <c r="E816" i="62"/>
  <c r="F816" i="62"/>
  <c r="G816" i="62" s="1"/>
  <c r="I816" i="62"/>
  <c r="Y816" i="62" s="1"/>
  <c r="B817" i="62"/>
  <c r="C817" i="62"/>
  <c r="E817" i="62"/>
  <c r="F817" i="62"/>
  <c r="G817" i="62" s="1"/>
  <c r="I817" i="62"/>
  <c r="J817" i="62" s="1"/>
  <c r="N817" i="62" s="1"/>
  <c r="B818" i="62"/>
  <c r="C818" i="62"/>
  <c r="E818" i="62"/>
  <c r="F818" i="62"/>
  <c r="G818" i="62" s="1"/>
  <c r="I818" i="62"/>
  <c r="B819" i="62"/>
  <c r="C819" i="62"/>
  <c r="E819" i="62"/>
  <c r="F819" i="62"/>
  <c r="G819" i="62" s="1"/>
  <c r="I819" i="62"/>
  <c r="J819" i="62" s="1"/>
  <c r="N819" i="62" s="1"/>
  <c r="B820" i="62"/>
  <c r="C820" i="62"/>
  <c r="E820" i="62"/>
  <c r="F820" i="62"/>
  <c r="G820" i="62" s="1"/>
  <c r="I820" i="62"/>
  <c r="V820" i="62" s="1"/>
  <c r="B824" i="62"/>
  <c r="C824" i="62"/>
  <c r="E824" i="62"/>
  <c r="F824" i="62"/>
  <c r="G824" i="62" s="1"/>
  <c r="I824" i="62"/>
  <c r="B825" i="62"/>
  <c r="C825" i="62"/>
  <c r="E825" i="62"/>
  <c r="F825" i="62"/>
  <c r="G825" i="62" s="1"/>
  <c r="I825" i="62"/>
  <c r="J825" i="62" s="1"/>
  <c r="N825" i="62" s="1"/>
  <c r="B826" i="62"/>
  <c r="C826" i="62"/>
  <c r="E826" i="62"/>
  <c r="F826" i="62"/>
  <c r="G826" i="62" s="1"/>
  <c r="I826" i="62"/>
  <c r="P826" i="62" s="1"/>
  <c r="B827" i="62"/>
  <c r="C827" i="62"/>
  <c r="E827" i="62"/>
  <c r="F827" i="62"/>
  <c r="G827" i="62" s="1"/>
  <c r="I827" i="62"/>
  <c r="Y827" i="62" s="1"/>
  <c r="I800" i="62"/>
  <c r="AD800" i="62" s="1"/>
  <c r="F800" i="62"/>
  <c r="G800" i="62" s="1"/>
  <c r="E800" i="62"/>
  <c r="C800" i="62"/>
  <c r="B800" i="62"/>
  <c r="B773" i="62"/>
  <c r="C773" i="62"/>
  <c r="E773" i="62"/>
  <c r="F773" i="62"/>
  <c r="G773" i="62" s="1"/>
  <c r="I773" i="62"/>
  <c r="B774" i="62"/>
  <c r="C774" i="62"/>
  <c r="E774" i="62"/>
  <c r="F774" i="62"/>
  <c r="G774" i="62" s="1"/>
  <c r="I774" i="62"/>
  <c r="B775" i="62"/>
  <c r="C775" i="62"/>
  <c r="E775" i="62"/>
  <c r="F775" i="62"/>
  <c r="G775" i="62" s="1"/>
  <c r="I775" i="62"/>
  <c r="B776" i="62"/>
  <c r="C776" i="62"/>
  <c r="E776" i="62"/>
  <c r="F776" i="62"/>
  <c r="G776" i="62" s="1"/>
  <c r="I776" i="62"/>
  <c r="B777" i="62"/>
  <c r="C777" i="62"/>
  <c r="E777" i="62"/>
  <c r="F777" i="62"/>
  <c r="G777" i="62" s="1"/>
  <c r="I777" i="62"/>
  <c r="B778" i="62"/>
  <c r="C778" i="62"/>
  <c r="E778" i="62"/>
  <c r="F778" i="62"/>
  <c r="G778" i="62" s="1"/>
  <c r="I778" i="62"/>
  <c r="B779" i="62"/>
  <c r="C779" i="62"/>
  <c r="E779" i="62"/>
  <c r="F779" i="62"/>
  <c r="G779" i="62" s="1"/>
  <c r="I779" i="62"/>
  <c r="P779" i="62" s="1"/>
  <c r="B780" i="62"/>
  <c r="C780" i="62"/>
  <c r="E780" i="62"/>
  <c r="F780" i="62"/>
  <c r="G780" i="62" s="1"/>
  <c r="I780" i="62"/>
  <c r="B781" i="62"/>
  <c r="C781" i="62"/>
  <c r="E781" i="62"/>
  <c r="F781" i="62"/>
  <c r="G781" i="62" s="1"/>
  <c r="I781" i="62"/>
  <c r="B782" i="62"/>
  <c r="C782" i="62"/>
  <c r="E782" i="62"/>
  <c r="F782" i="62"/>
  <c r="G782" i="62" s="1"/>
  <c r="I782" i="62"/>
  <c r="B783" i="62"/>
  <c r="C783" i="62"/>
  <c r="E783" i="62"/>
  <c r="F783" i="62"/>
  <c r="G783" i="62" s="1"/>
  <c r="I783" i="62"/>
  <c r="B784" i="62"/>
  <c r="C784" i="62"/>
  <c r="E784" i="62"/>
  <c r="F784" i="62"/>
  <c r="G784" i="62" s="1"/>
  <c r="I784" i="62"/>
  <c r="B785" i="62"/>
  <c r="C785" i="62"/>
  <c r="E785" i="62"/>
  <c r="F785" i="62"/>
  <c r="G785" i="62" s="1"/>
  <c r="I785" i="62"/>
  <c r="B786" i="62"/>
  <c r="C786" i="62"/>
  <c r="E786" i="62"/>
  <c r="F786" i="62"/>
  <c r="G786" i="62" s="1"/>
  <c r="I786" i="62"/>
  <c r="B787" i="62"/>
  <c r="C787" i="62"/>
  <c r="E787" i="62"/>
  <c r="F787" i="62"/>
  <c r="G787" i="62" s="1"/>
  <c r="I787" i="62"/>
  <c r="P787" i="62" s="1"/>
  <c r="B788" i="62"/>
  <c r="C788" i="62"/>
  <c r="E788" i="62"/>
  <c r="F788" i="62"/>
  <c r="G788" i="62" s="1"/>
  <c r="I788" i="62"/>
  <c r="B789" i="62"/>
  <c r="C789" i="62"/>
  <c r="E789" i="62"/>
  <c r="F789" i="62"/>
  <c r="G789" i="62" s="1"/>
  <c r="I789" i="62"/>
  <c r="B790" i="62"/>
  <c r="C790" i="62"/>
  <c r="E790" i="62"/>
  <c r="F790" i="62"/>
  <c r="G790" i="62" s="1"/>
  <c r="I790" i="62"/>
  <c r="B791" i="62"/>
  <c r="C791" i="62"/>
  <c r="E791" i="62"/>
  <c r="F791" i="62"/>
  <c r="G791" i="62" s="1"/>
  <c r="I791" i="62"/>
  <c r="B792" i="62"/>
  <c r="C792" i="62"/>
  <c r="E792" i="62"/>
  <c r="F792" i="62"/>
  <c r="G792" i="62" s="1"/>
  <c r="I792" i="62"/>
  <c r="B796" i="62"/>
  <c r="C796" i="62"/>
  <c r="E796" i="62"/>
  <c r="F796" i="62"/>
  <c r="G796" i="62" s="1"/>
  <c r="I796" i="62"/>
  <c r="B797" i="62"/>
  <c r="C797" i="62"/>
  <c r="E797" i="62"/>
  <c r="F797" i="62"/>
  <c r="G797" i="62" s="1"/>
  <c r="I797" i="62"/>
  <c r="J797" i="62" s="1"/>
  <c r="N797" i="62" s="1"/>
  <c r="B798" i="62"/>
  <c r="C798" i="62"/>
  <c r="E798" i="62"/>
  <c r="F798" i="62"/>
  <c r="G798" i="62" s="1"/>
  <c r="I798" i="62"/>
  <c r="AB798" i="62" s="1"/>
  <c r="B799" i="62"/>
  <c r="C799" i="62"/>
  <c r="E799" i="62"/>
  <c r="F799" i="62"/>
  <c r="G799" i="62" s="1"/>
  <c r="I799" i="62"/>
  <c r="L799" i="62" s="1"/>
  <c r="I772" i="62"/>
  <c r="F772" i="62"/>
  <c r="G772" i="62" s="1"/>
  <c r="E772" i="62"/>
  <c r="C772" i="62"/>
  <c r="B772" i="62"/>
  <c r="B745" i="62"/>
  <c r="C745" i="62"/>
  <c r="E745" i="62"/>
  <c r="F745" i="62"/>
  <c r="G745" i="62" s="1"/>
  <c r="I745" i="62"/>
  <c r="B746" i="62"/>
  <c r="C746" i="62"/>
  <c r="E746" i="62"/>
  <c r="F746" i="62"/>
  <c r="G746" i="62" s="1"/>
  <c r="I746" i="62"/>
  <c r="B747" i="62"/>
  <c r="C747" i="62"/>
  <c r="E747" i="62"/>
  <c r="F747" i="62"/>
  <c r="G747" i="62" s="1"/>
  <c r="I747" i="62"/>
  <c r="B748" i="62"/>
  <c r="C748" i="62"/>
  <c r="E748" i="62"/>
  <c r="F748" i="62"/>
  <c r="G748" i="62" s="1"/>
  <c r="I748" i="62"/>
  <c r="B749" i="62"/>
  <c r="C749" i="62"/>
  <c r="E749" i="62"/>
  <c r="F749" i="62"/>
  <c r="G749" i="62" s="1"/>
  <c r="I749" i="62"/>
  <c r="B750" i="62"/>
  <c r="C750" i="62"/>
  <c r="E750" i="62"/>
  <c r="F750" i="62"/>
  <c r="G750" i="62" s="1"/>
  <c r="I750" i="62"/>
  <c r="B751" i="62"/>
  <c r="C751" i="62"/>
  <c r="E751" i="62"/>
  <c r="F751" i="62"/>
  <c r="G751" i="62" s="1"/>
  <c r="I751" i="62"/>
  <c r="P751" i="62" s="1"/>
  <c r="B752" i="62"/>
  <c r="C752" i="62"/>
  <c r="E752" i="62"/>
  <c r="F752" i="62"/>
  <c r="G752" i="62" s="1"/>
  <c r="I752" i="62"/>
  <c r="P752" i="62" s="1"/>
  <c r="B753" i="62"/>
  <c r="C753" i="62"/>
  <c r="E753" i="62"/>
  <c r="F753" i="62"/>
  <c r="G753" i="62" s="1"/>
  <c r="I753" i="62"/>
  <c r="B754" i="62"/>
  <c r="C754" i="62"/>
  <c r="E754" i="62"/>
  <c r="F754" i="62"/>
  <c r="G754" i="62" s="1"/>
  <c r="I754" i="62"/>
  <c r="B755" i="62"/>
  <c r="C755" i="62"/>
  <c r="E755" i="62"/>
  <c r="F755" i="62"/>
  <c r="G755" i="62" s="1"/>
  <c r="I755" i="62"/>
  <c r="B756" i="62"/>
  <c r="C756" i="62"/>
  <c r="E756" i="62"/>
  <c r="F756" i="62"/>
  <c r="G756" i="62" s="1"/>
  <c r="I756" i="62"/>
  <c r="B757" i="62"/>
  <c r="C757" i="62"/>
  <c r="E757" i="62"/>
  <c r="F757" i="62"/>
  <c r="G757" i="62" s="1"/>
  <c r="I757" i="62"/>
  <c r="B758" i="62"/>
  <c r="C758" i="62"/>
  <c r="E758" i="62"/>
  <c r="F758" i="62"/>
  <c r="G758" i="62" s="1"/>
  <c r="I758" i="62"/>
  <c r="B759" i="62"/>
  <c r="C759" i="62"/>
  <c r="E759" i="62"/>
  <c r="F759" i="62"/>
  <c r="G759" i="62" s="1"/>
  <c r="I759" i="62"/>
  <c r="B760" i="62"/>
  <c r="C760" i="62"/>
  <c r="E760" i="62"/>
  <c r="F760" i="62"/>
  <c r="G760" i="62" s="1"/>
  <c r="I760" i="62"/>
  <c r="B761" i="62"/>
  <c r="C761" i="62"/>
  <c r="E761" i="62"/>
  <c r="F761" i="62"/>
  <c r="G761" i="62" s="1"/>
  <c r="I761" i="62"/>
  <c r="B762" i="62"/>
  <c r="C762" i="62"/>
  <c r="E762" i="62"/>
  <c r="F762" i="62"/>
  <c r="G762" i="62" s="1"/>
  <c r="I762" i="62"/>
  <c r="B763" i="62"/>
  <c r="C763" i="62"/>
  <c r="E763" i="62"/>
  <c r="F763" i="62"/>
  <c r="G763" i="62" s="1"/>
  <c r="I763" i="62"/>
  <c r="B764" i="62"/>
  <c r="C764" i="62"/>
  <c r="E764" i="62"/>
  <c r="F764" i="62"/>
  <c r="G764" i="62" s="1"/>
  <c r="I764" i="62"/>
  <c r="B768" i="62"/>
  <c r="C768" i="62"/>
  <c r="E768" i="62"/>
  <c r="F768" i="62"/>
  <c r="G768" i="62" s="1"/>
  <c r="I768" i="62"/>
  <c r="B769" i="62"/>
  <c r="C769" i="62"/>
  <c r="E769" i="62"/>
  <c r="F769" i="62"/>
  <c r="G769" i="62" s="1"/>
  <c r="I769" i="62"/>
  <c r="B770" i="62"/>
  <c r="C770" i="62"/>
  <c r="E770" i="62"/>
  <c r="F770" i="62"/>
  <c r="G770" i="62" s="1"/>
  <c r="I770" i="62"/>
  <c r="B771" i="62"/>
  <c r="C771" i="62"/>
  <c r="E771" i="62"/>
  <c r="F771" i="62"/>
  <c r="G771" i="62" s="1"/>
  <c r="I771" i="62"/>
  <c r="I744" i="62"/>
  <c r="F744" i="62"/>
  <c r="G744" i="62" s="1"/>
  <c r="E744" i="62"/>
  <c r="C744" i="62"/>
  <c r="B744" i="62"/>
  <c r="B717" i="62"/>
  <c r="C717" i="62"/>
  <c r="E717" i="62"/>
  <c r="F717" i="62"/>
  <c r="G717" i="62" s="1"/>
  <c r="I717" i="62"/>
  <c r="B718" i="62"/>
  <c r="C718" i="62"/>
  <c r="E718" i="62"/>
  <c r="F718" i="62"/>
  <c r="G718" i="62" s="1"/>
  <c r="I718" i="62"/>
  <c r="P718" i="62" s="1"/>
  <c r="B719" i="62"/>
  <c r="C719" i="62"/>
  <c r="E719" i="62"/>
  <c r="F719" i="62"/>
  <c r="G719" i="62" s="1"/>
  <c r="I719" i="62"/>
  <c r="B720" i="62"/>
  <c r="C720" i="62"/>
  <c r="E720" i="62"/>
  <c r="F720" i="62"/>
  <c r="G720" i="62" s="1"/>
  <c r="I720" i="62"/>
  <c r="B721" i="62"/>
  <c r="C721" i="62"/>
  <c r="E721" i="62"/>
  <c r="F721" i="62"/>
  <c r="G721" i="62" s="1"/>
  <c r="I721" i="62"/>
  <c r="B722" i="62"/>
  <c r="C722" i="62"/>
  <c r="E722" i="62"/>
  <c r="F722" i="62"/>
  <c r="G722" i="62" s="1"/>
  <c r="I722" i="62"/>
  <c r="B723" i="62"/>
  <c r="C723" i="62"/>
  <c r="E723" i="62"/>
  <c r="F723" i="62"/>
  <c r="G723" i="62" s="1"/>
  <c r="I723" i="62"/>
  <c r="B724" i="62"/>
  <c r="C724" i="62"/>
  <c r="E724" i="62"/>
  <c r="F724" i="62"/>
  <c r="G724" i="62" s="1"/>
  <c r="I724" i="62"/>
  <c r="B725" i="62"/>
  <c r="C725" i="62"/>
  <c r="E725" i="62"/>
  <c r="F725" i="62"/>
  <c r="G725" i="62" s="1"/>
  <c r="I725" i="62"/>
  <c r="B726" i="62"/>
  <c r="C726" i="62"/>
  <c r="E726" i="62"/>
  <c r="F726" i="62"/>
  <c r="G726" i="62" s="1"/>
  <c r="I726" i="62"/>
  <c r="B727" i="62"/>
  <c r="C727" i="62"/>
  <c r="E727" i="62"/>
  <c r="F727" i="62"/>
  <c r="G727" i="62" s="1"/>
  <c r="I727" i="62"/>
  <c r="B728" i="62"/>
  <c r="C728" i="62"/>
  <c r="E728" i="62"/>
  <c r="F728" i="62"/>
  <c r="G728" i="62" s="1"/>
  <c r="I728" i="62"/>
  <c r="B729" i="62"/>
  <c r="C729" i="62"/>
  <c r="E729" i="62"/>
  <c r="F729" i="62"/>
  <c r="G729" i="62" s="1"/>
  <c r="I729" i="62"/>
  <c r="B730" i="62"/>
  <c r="C730" i="62"/>
  <c r="E730" i="62"/>
  <c r="F730" i="62"/>
  <c r="G730" i="62" s="1"/>
  <c r="I730" i="62"/>
  <c r="B731" i="62"/>
  <c r="C731" i="62"/>
  <c r="E731" i="62"/>
  <c r="F731" i="62"/>
  <c r="G731" i="62" s="1"/>
  <c r="I731" i="62"/>
  <c r="B732" i="62"/>
  <c r="C732" i="62"/>
  <c r="E732" i="62"/>
  <c r="F732" i="62"/>
  <c r="G732" i="62" s="1"/>
  <c r="I732" i="62"/>
  <c r="B733" i="62"/>
  <c r="C733" i="62"/>
  <c r="E733" i="62"/>
  <c r="F733" i="62"/>
  <c r="G733" i="62" s="1"/>
  <c r="I733" i="62"/>
  <c r="B734" i="62"/>
  <c r="C734" i="62"/>
  <c r="E734" i="62"/>
  <c r="F734" i="62"/>
  <c r="G734" i="62" s="1"/>
  <c r="I734" i="62"/>
  <c r="P734" i="62" s="1"/>
  <c r="B735" i="62"/>
  <c r="C735" i="62"/>
  <c r="E735" i="62"/>
  <c r="F735" i="62"/>
  <c r="G735" i="62" s="1"/>
  <c r="I735" i="62"/>
  <c r="B736" i="62"/>
  <c r="C736" i="62"/>
  <c r="E736" i="62"/>
  <c r="F736" i="62"/>
  <c r="G736" i="62" s="1"/>
  <c r="I736" i="62"/>
  <c r="B740" i="62"/>
  <c r="C740" i="62"/>
  <c r="E740" i="62"/>
  <c r="F740" i="62"/>
  <c r="G740" i="62" s="1"/>
  <c r="I740" i="62"/>
  <c r="B741" i="62"/>
  <c r="C741" i="62"/>
  <c r="E741" i="62"/>
  <c r="F741" i="62"/>
  <c r="G741" i="62" s="1"/>
  <c r="I741" i="62"/>
  <c r="P741" i="62" s="1"/>
  <c r="B742" i="62"/>
  <c r="C742" i="62"/>
  <c r="E742" i="62"/>
  <c r="F742" i="62"/>
  <c r="G742" i="62" s="1"/>
  <c r="I742" i="62"/>
  <c r="B743" i="62"/>
  <c r="C743" i="62"/>
  <c r="E743" i="62"/>
  <c r="F743" i="62"/>
  <c r="G743" i="62" s="1"/>
  <c r="I743" i="62"/>
  <c r="I716" i="62"/>
  <c r="F716" i="62"/>
  <c r="G716" i="62" s="1"/>
  <c r="E716" i="62"/>
  <c r="C716" i="62"/>
  <c r="B716" i="62"/>
  <c r="B689" i="62"/>
  <c r="C689" i="62"/>
  <c r="E689" i="62"/>
  <c r="F689" i="62"/>
  <c r="G689" i="62" s="1"/>
  <c r="I689" i="62"/>
  <c r="B690" i="62"/>
  <c r="C690" i="62"/>
  <c r="E690" i="62"/>
  <c r="F690" i="62"/>
  <c r="G690" i="62" s="1"/>
  <c r="I690" i="62"/>
  <c r="B691" i="62"/>
  <c r="C691" i="62"/>
  <c r="E691" i="62"/>
  <c r="F691" i="62"/>
  <c r="G691" i="62" s="1"/>
  <c r="I691" i="62"/>
  <c r="B692" i="62"/>
  <c r="C692" i="62"/>
  <c r="E692" i="62"/>
  <c r="F692" i="62"/>
  <c r="G692" i="62" s="1"/>
  <c r="I692" i="62"/>
  <c r="B693" i="62"/>
  <c r="C693" i="62"/>
  <c r="E693" i="62"/>
  <c r="F693" i="62"/>
  <c r="G693" i="62" s="1"/>
  <c r="I693" i="62"/>
  <c r="B694" i="62"/>
  <c r="C694" i="62"/>
  <c r="E694" i="62"/>
  <c r="F694" i="62"/>
  <c r="G694" i="62" s="1"/>
  <c r="I694" i="62"/>
  <c r="B695" i="62"/>
  <c r="C695" i="62"/>
  <c r="E695" i="62"/>
  <c r="F695" i="62"/>
  <c r="G695" i="62" s="1"/>
  <c r="I695" i="62"/>
  <c r="B696" i="62"/>
  <c r="C696" i="62"/>
  <c r="E696" i="62"/>
  <c r="F696" i="62"/>
  <c r="G696" i="62" s="1"/>
  <c r="I696" i="62"/>
  <c r="B697" i="62"/>
  <c r="C697" i="62"/>
  <c r="E697" i="62"/>
  <c r="F697" i="62"/>
  <c r="G697" i="62" s="1"/>
  <c r="I697" i="62"/>
  <c r="B698" i="62"/>
  <c r="C698" i="62"/>
  <c r="E698" i="62"/>
  <c r="F698" i="62"/>
  <c r="G698" i="62" s="1"/>
  <c r="I698" i="62"/>
  <c r="B699" i="62"/>
  <c r="C699" i="62"/>
  <c r="E699" i="62"/>
  <c r="F699" i="62"/>
  <c r="G699" i="62" s="1"/>
  <c r="I699" i="62"/>
  <c r="B700" i="62"/>
  <c r="C700" i="62"/>
  <c r="E700" i="62"/>
  <c r="F700" i="62"/>
  <c r="G700" i="62" s="1"/>
  <c r="I700" i="62"/>
  <c r="B701" i="62"/>
  <c r="C701" i="62"/>
  <c r="E701" i="62"/>
  <c r="F701" i="62"/>
  <c r="G701" i="62" s="1"/>
  <c r="I701" i="62"/>
  <c r="B702" i="62"/>
  <c r="C702" i="62"/>
  <c r="E702" i="62"/>
  <c r="F702" i="62"/>
  <c r="G702" i="62" s="1"/>
  <c r="I702" i="62"/>
  <c r="B703" i="62"/>
  <c r="C703" i="62"/>
  <c r="E703" i="62"/>
  <c r="F703" i="62"/>
  <c r="G703" i="62" s="1"/>
  <c r="I703" i="62"/>
  <c r="B704" i="62"/>
  <c r="C704" i="62"/>
  <c r="E704" i="62"/>
  <c r="F704" i="62"/>
  <c r="G704" i="62" s="1"/>
  <c r="I704" i="62"/>
  <c r="B705" i="62"/>
  <c r="C705" i="62"/>
  <c r="E705" i="62"/>
  <c r="F705" i="62"/>
  <c r="G705" i="62" s="1"/>
  <c r="I705" i="62"/>
  <c r="B706" i="62"/>
  <c r="C706" i="62"/>
  <c r="E706" i="62"/>
  <c r="F706" i="62"/>
  <c r="G706" i="62" s="1"/>
  <c r="I706" i="62"/>
  <c r="P706" i="62" s="1"/>
  <c r="B707" i="62"/>
  <c r="C707" i="62"/>
  <c r="E707" i="62"/>
  <c r="F707" i="62"/>
  <c r="G707" i="62" s="1"/>
  <c r="I707" i="62"/>
  <c r="B708" i="62"/>
  <c r="C708" i="62"/>
  <c r="E708" i="62"/>
  <c r="F708" i="62"/>
  <c r="G708" i="62" s="1"/>
  <c r="I708" i="62"/>
  <c r="B712" i="62"/>
  <c r="C712" i="62"/>
  <c r="E712" i="62"/>
  <c r="F712" i="62"/>
  <c r="G712" i="62" s="1"/>
  <c r="I712" i="62"/>
  <c r="B713" i="62"/>
  <c r="C713" i="62"/>
  <c r="E713" i="62"/>
  <c r="F713" i="62"/>
  <c r="G713" i="62" s="1"/>
  <c r="I713" i="62"/>
  <c r="B714" i="62"/>
  <c r="C714" i="62"/>
  <c r="E714" i="62"/>
  <c r="F714" i="62"/>
  <c r="G714" i="62" s="1"/>
  <c r="I714" i="62"/>
  <c r="B715" i="62"/>
  <c r="C715" i="62"/>
  <c r="E715" i="62"/>
  <c r="F715" i="62"/>
  <c r="G715" i="62" s="1"/>
  <c r="I715" i="62"/>
  <c r="I688" i="62"/>
  <c r="F688" i="62"/>
  <c r="G688" i="62" s="1"/>
  <c r="E688" i="62"/>
  <c r="C688" i="62"/>
  <c r="B688" i="62"/>
  <c r="B661" i="62"/>
  <c r="C661" i="62"/>
  <c r="E661" i="62"/>
  <c r="F661" i="62"/>
  <c r="G661" i="62" s="1"/>
  <c r="I661" i="62"/>
  <c r="B662" i="62"/>
  <c r="C662" i="62"/>
  <c r="E662" i="62"/>
  <c r="F662" i="62"/>
  <c r="G662" i="62" s="1"/>
  <c r="I662" i="62"/>
  <c r="B663" i="62"/>
  <c r="C663" i="62"/>
  <c r="E663" i="62"/>
  <c r="F663" i="62"/>
  <c r="G663" i="62" s="1"/>
  <c r="I663" i="62"/>
  <c r="B664" i="62"/>
  <c r="C664" i="62"/>
  <c r="E664" i="62"/>
  <c r="F664" i="62"/>
  <c r="G664" i="62" s="1"/>
  <c r="I664" i="62"/>
  <c r="B665" i="62"/>
  <c r="C665" i="62"/>
  <c r="E665" i="62"/>
  <c r="F665" i="62"/>
  <c r="G665" i="62" s="1"/>
  <c r="I665" i="62"/>
  <c r="B666" i="62"/>
  <c r="C666" i="62"/>
  <c r="E666" i="62"/>
  <c r="F666" i="62"/>
  <c r="G666" i="62" s="1"/>
  <c r="I666" i="62"/>
  <c r="B667" i="62"/>
  <c r="C667" i="62"/>
  <c r="E667" i="62"/>
  <c r="F667" i="62"/>
  <c r="G667" i="62" s="1"/>
  <c r="I667" i="62"/>
  <c r="B668" i="62"/>
  <c r="C668" i="62"/>
  <c r="E668" i="62"/>
  <c r="F668" i="62"/>
  <c r="G668" i="62" s="1"/>
  <c r="I668" i="62"/>
  <c r="B669" i="62"/>
  <c r="C669" i="62"/>
  <c r="E669" i="62"/>
  <c r="F669" i="62"/>
  <c r="G669" i="62" s="1"/>
  <c r="I669" i="62"/>
  <c r="B670" i="62"/>
  <c r="C670" i="62"/>
  <c r="E670" i="62"/>
  <c r="F670" i="62"/>
  <c r="G670" i="62" s="1"/>
  <c r="I670" i="62"/>
  <c r="P670" i="62" s="1"/>
  <c r="B671" i="62"/>
  <c r="C671" i="62"/>
  <c r="E671" i="62"/>
  <c r="F671" i="62"/>
  <c r="G671" i="62" s="1"/>
  <c r="I671" i="62"/>
  <c r="P671" i="62" s="1"/>
  <c r="B672" i="62"/>
  <c r="C672" i="62"/>
  <c r="E672" i="62"/>
  <c r="F672" i="62"/>
  <c r="G672" i="62" s="1"/>
  <c r="I672" i="62"/>
  <c r="B673" i="62"/>
  <c r="C673" i="62"/>
  <c r="E673" i="62"/>
  <c r="F673" i="62"/>
  <c r="G673" i="62" s="1"/>
  <c r="I673" i="62"/>
  <c r="B674" i="62"/>
  <c r="C674" i="62"/>
  <c r="E674" i="62"/>
  <c r="F674" i="62"/>
  <c r="G674" i="62" s="1"/>
  <c r="I674" i="62"/>
  <c r="B675" i="62"/>
  <c r="C675" i="62"/>
  <c r="E675" i="62"/>
  <c r="F675" i="62"/>
  <c r="G675" i="62" s="1"/>
  <c r="I675" i="62"/>
  <c r="B676" i="62"/>
  <c r="C676" i="62"/>
  <c r="E676" i="62"/>
  <c r="F676" i="62"/>
  <c r="G676" i="62" s="1"/>
  <c r="I676" i="62"/>
  <c r="B677" i="62"/>
  <c r="C677" i="62"/>
  <c r="E677" i="62"/>
  <c r="F677" i="62"/>
  <c r="G677" i="62" s="1"/>
  <c r="I677" i="62"/>
  <c r="B678" i="62"/>
  <c r="C678" i="62"/>
  <c r="E678" i="62"/>
  <c r="F678" i="62"/>
  <c r="G678" i="62" s="1"/>
  <c r="I678" i="62"/>
  <c r="P678" i="62" s="1"/>
  <c r="B679" i="62"/>
  <c r="C679" i="62"/>
  <c r="E679" i="62"/>
  <c r="F679" i="62"/>
  <c r="G679" i="62" s="1"/>
  <c r="I679" i="62"/>
  <c r="P679" i="62" s="1"/>
  <c r="B680" i="62"/>
  <c r="C680" i="62"/>
  <c r="E680" i="62"/>
  <c r="F680" i="62"/>
  <c r="G680" i="62" s="1"/>
  <c r="I680" i="62"/>
  <c r="B684" i="62"/>
  <c r="C684" i="62"/>
  <c r="E684" i="62"/>
  <c r="F684" i="62"/>
  <c r="G684" i="62" s="1"/>
  <c r="I684" i="62"/>
  <c r="B685" i="62"/>
  <c r="C685" i="62"/>
  <c r="E685" i="62"/>
  <c r="F685" i="62"/>
  <c r="G685" i="62" s="1"/>
  <c r="I685" i="62"/>
  <c r="B686" i="62"/>
  <c r="C686" i="62"/>
  <c r="E686" i="62"/>
  <c r="F686" i="62"/>
  <c r="G686" i="62" s="1"/>
  <c r="I686" i="62"/>
  <c r="B687" i="62"/>
  <c r="C687" i="62"/>
  <c r="E687" i="62"/>
  <c r="F687" i="62"/>
  <c r="G687" i="62" s="1"/>
  <c r="I687" i="62"/>
  <c r="I660" i="62"/>
  <c r="F660" i="62"/>
  <c r="G660" i="62" s="1"/>
  <c r="E660" i="62"/>
  <c r="C660" i="62"/>
  <c r="B660" i="62"/>
  <c r="B633" i="62"/>
  <c r="C633" i="62"/>
  <c r="E633" i="62"/>
  <c r="F633" i="62"/>
  <c r="G633" i="62" s="1"/>
  <c r="I633" i="62"/>
  <c r="B634" i="62"/>
  <c r="C634" i="62"/>
  <c r="E634" i="62"/>
  <c r="F634" i="62"/>
  <c r="G634" i="62" s="1"/>
  <c r="I634" i="62"/>
  <c r="B635" i="62"/>
  <c r="C635" i="62"/>
  <c r="E635" i="62"/>
  <c r="F635" i="62"/>
  <c r="G635" i="62" s="1"/>
  <c r="I635" i="62"/>
  <c r="B636" i="62"/>
  <c r="C636" i="62"/>
  <c r="E636" i="62"/>
  <c r="F636" i="62"/>
  <c r="G636" i="62" s="1"/>
  <c r="I636" i="62"/>
  <c r="B637" i="62"/>
  <c r="C637" i="62"/>
  <c r="E637" i="62"/>
  <c r="F637" i="62"/>
  <c r="G637" i="62" s="1"/>
  <c r="I637" i="62"/>
  <c r="B638" i="62"/>
  <c r="C638" i="62"/>
  <c r="E638" i="62"/>
  <c r="F638" i="62"/>
  <c r="G638" i="62" s="1"/>
  <c r="I638" i="62"/>
  <c r="B639" i="62"/>
  <c r="C639" i="62"/>
  <c r="E639" i="62"/>
  <c r="F639" i="62"/>
  <c r="G639" i="62" s="1"/>
  <c r="I639" i="62"/>
  <c r="B640" i="62"/>
  <c r="C640" i="62"/>
  <c r="E640" i="62"/>
  <c r="F640" i="62"/>
  <c r="G640" i="62" s="1"/>
  <c r="I640" i="62"/>
  <c r="B641" i="62"/>
  <c r="C641" i="62"/>
  <c r="E641" i="62"/>
  <c r="F641" i="62"/>
  <c r="G641" i="62" s="1"/>
  <c r="I641" i="62"/>
  <c r="B642" i="62"/>
  <c r="C642" i="62"/>
  <c r="E642" i="62"/>
  <c r="F642" i="62"/>
  <c r="G642" i="62" s="1"/>
  <c r="I642" i="62"/>
  <c r="B643" i="62"/>
  <c r="C643" i="62"/>
  <c r="E643" i="62"/>
  <c r="F643" i="62"/>
  <c r="G643" i="62" s="1"/>
  <c r="I643" i="62"/>
  <c r="B644" i="62"/>
  <c r="C644" i="62"/>
  <c r="E644" i="62"/>
  <c r="F644" i="62"/>
  <c r="G644" i="62" s="1"/>
  <c r="I644" i="62"/>
  <c r="B645" i="62"/>
  <c r="C645" i="62"/>
  <c r="E645" i="62"/>
  <c r="F645" i="62"/>
  <c r="G645" i="62" s="1"/>
  <c r="I645" i="62"/>
  <c r="B646" i="62"/>
  <c r="C646" i="62"/>
  <c r="E646" i="62"/>
  <c r="F646" i="62"/>
  <c r="G646" i="62" s="1"/>
  <c r="I646" i="62"/>
  <c r="B647" i="62"/>
  <c r="C647" i="62"/>
  <c r="E647" i="62"/>
  <c r="F647" i="62"/>
  <c r="G647" i="62" s="1"/>
  <c r="I647" i="62"/>
  <c r="P647" i="62" s="1"/>
  <c r="B648" i="62"/>
  <c r="C648" i="62"/>
  <c r="E648" i="62"/>
  <c r="F648" i="62"/>
  <c r="G648" i="62" s="1"/>
  <c r="I648" i="62"/>
  <c r="B649" i="62"/>
  <c r="C649" i="62"/>
  <c r="E649" i="62"/>
  <c r="F649" i="62"/>
  <c r="G649" i="62" s="1"/>
  <c r="I649" i="62"/>
  <c r="B650" i="62"/>
  <c r="C650" i="62"/>
  <c r="E650" i="62"/>
  <c r="F650" i="62"/>
  <c r="G650" i="62" s="1"/>
  <c r="I650" i="62"/>
  <c r="B651" i="62"/>
  <c r="C651" i="62"/>
  <c r="E651" i="62"/>
  <c r="F651" i="62"/>
  <c r="G651" i="62" s="1"/>
  <c r="I651" i="62"/>
  <c r="B652" i="62"/>
  <c r="C652" i="62"/>
  <c r="E652" i="62"/>
  <c r="F652" i="62"/>
  <c r="G652" i="62" s="1"/>
  <c r="I652" i="62"/>
  <c r="B656" i="62"/>
  <c r="C656" i="62"/>
  <c r="E656" i="62"/>
  <c r="F656" i="62"/>
  <c r="G656" i="62" s="1"/>
  <c r="I656" i="62"/>
  <c r="B657" i="62"/>
  <c r="C657" i="62"/>
  <c r="E657" i="62"/>
  <c r="F657" i="62"/>
  <c r="G657" i="62" s="1"/>
  <c r="I657" i="62"/>
  <c r="B658" i="62"/>
  <c r="C658" i="62"/>
  <c r="E658" i="62"/>
  <c r="F658" i="62"/>
  <c r="G658" i="62" s="1"/>
  <c r="I658" i="62"/>
  <c r="P658" i="62" s="1"/>
  <c r="B659" i="62"/>
  <c r="C659" i="62"/>
  <c r="E659" i="62"/>
  <c r="F659" i="62"/>
  <c r="G659" i="62" s="1"/>
  <c r="I659" i="62"/>
  <c r="I632" i="62"/>
  <c r="F632" i="62"/>
  <c r="G632" i="62" s="1"/>
  <c r="E632" i="62"/>
  <c r="C632" i="62"/>
  <c r="B632" i="62"/>
  <c r="B606" i="62"/>
  <c r="C606" i="62"/>
  <c r="E606" i="62"/>
  <c r="F606" i="62"/>
  <c r="G606" i="62" s="1"/>
  <c r="I606" i="62"/>
  <c r="B607" i="62"/>
  <c r="C607" i="62"/>
  <c r="E607" i="62"/>
  <c r="F607" i="62"/>
  <c r="G607" i="62" s="1"/>
  <c r="I607" i="62"/>
  <c r="P607" i="62" s="1"/>
  <c r="B608" i="62"/>
  <c r="C608" i="62"/>
  <c r="E608" i="62"/>
  <c r="F608" i="62"/>
  <c r="G608" i="62" s="1"/>
  <c r="I608" i="62"/>
  <c r="B609" i="62"/>
  <c r="C609" i="62"/>
  <c r="E609" i="62"/>
  <c r="F609" i="62"/>
  <c r="G609" i="62" s="1"/>
  <c r="I609" i="62"/>
  <c r="B610" i="62"/>
  <c r="C610" i="62"/>
  <c r="E610" i="62"/>
  <c r="F610" i="62"/>
  <c r="G610" i="62" s="1"/>
  <c r="I610" i="62"/>
  <c r="B611" i="62"/>
  <c r="C611" i="62"/>
  <c r="E611" i="62"/>
  <c r="F611" i="62"/>
  <c r="G611" i="62" s="1"/>
  <c r="I611" i="62"/>
  <c r="B612" i="62"/>
  <c r="C612" i="62"/>
  <c r="E612" i="62"/>
  <c r="F612" i="62"/>
  <c r="G612" i="62" s="1"/>
  <c r="I612" i="62"/>
  <c r="B613" i="62"/>
  <c r="C613" i="62"/>
  <c r="E613" i="62"/>
  <c r="F613" i="62"/>
  <c r="G613" i="62" s="1"/>
  <c r="I613" i="62"/>
  <c r="B614" i="62"/>
  <c r="C614" i="62"/>
  <c r="E614" i="62"/>
  <c r="F614" i="62"/>
  <c r="G614" i="62" s="1"/>
  <c r="I614" i="62"/>
  <c r="B615" i="62"/>
  <c r="C615" i="62"/>
  <c r="E615" i="62"/>
  <c r="F615" i="62"/>
  <c r="G615" i="62" s="1"/>
  <c r="I615" i="62"/>
  <c r="P615" i="62" s="1"/>
  <c r="B616" i="62"/>
  <c r="C616" i="62"/>
  <c r="E616" i="62"/>
  <c r="F616" i="62"/>
  <c r="G616" i="62" s="1"/>
  <c r="I616" i="62"/>
  <c r="P616" i="62" s="1"/>
  <c r="B617" i="62"/>
  <c r="C617" i="62"/>
  <c r="E617" i="62"/>
  <c r="F617" i="62"/>
  <c r="G617" i="62" s="1"/>
  <c r="I617" i="62"/>
  <c r="B618" i="62"/>
  <c r="C618" i="62"/>
  <c r="E618" i="62"/>
  <c r="F618" i="62"/>
  <c r="G618" i="62" s="1"/>
  <c r="I618" i="62"/>
  <c r="B619" i="62"/>
  <c r="C619" i="62"/>
  <c r="E619" i="62"/>
  <c r="F619" i="62"/>
  <c r="G619" i="62" s="1"/>
  <c r="I619" i="62"/>
  <c r="B620" i="62"/>
  <c r="C620" i="62"/>
  <c r="E620" i="62"/>
  <c r="F620" i="62"/>
  <c r="G620" i="62" s="1"/>
  <c r="I620" i="62"/>
  <c r="B621" i="62"/>
  <c r="C621" i="62"/>
  <c r="E621" i="62"/>
  <c r="F621" i="62"/>
  <c r="G621" i="62" s="1"/>
  <c r="I621" i="62"/>
  <c r="B622" i="62"/>
  <c r="C622" i="62"/>
  <c r="E622" i="62"/>
  <c r="F622" i="62"/>
  <c r="G622" i="62" s="1"/>
  <c r="I622" i="62"/>
  <c r="B623" i="62"/>
  <c r="C623" i="62"/>
  <c r="E623" i="62"/>
  <c r="F623" i="62"/>
  <c r="G623" i="62" s="1"/>
  <c r="I623" i="62"/>
  <c r="B624" i="62"/>
  <c r="C624" i="62"/>
  <c r="E624" i="62"/>
  <c r="F624" i="62"/>
  <c r="G624" i="62" s="1"/>
  <c r="I624" i="62"/>
  <c r="P624" i="62" s="1"/>
  <c r="B628" i="62"/>
  <c r="C628" i="62"/>
  <c r="E628" i="62"/>
  <c r="F628" i="62"/>
  <c r="G628" i="62" s="1"/>
  <c r="I628" i="62"/>
  <c r="B629" i="62"/>
  <c r="C629" i="62"/>
  <c r="E629" i="62"/>
  <c r="F629" i="62"/>
  <c r="G629" i="62" s="1"/>
  <c r="I629" i="62"/>
  <c r="B630" i="62"/>
  <c r="C630" i="62"/>
  <c r="E630" i="62"/>
  <c r="F630" i="62"/>
  <c r="G630" i="62" s="1"/>
  <c r="I630" i="62"/>
  <c r="B631" i="62"/>
  <c r="C631" i="62"/>
  <c r="E631" i="62"/>
  <c r="F631" i="62"/>
  <c r="G631" i="62" s="1"/>
  <c r="I631" i="62"/>
  <c r="I605" i="62"/>
  <c r="F605" i="62"/>
  <c r="G605" i="62" s="1"/>
  <c r="E605" i="62"/>
  <c r="C605" i="62"/>
  <c r="B605" i="62"/>
  <c r="B578" i="62"/>
  <c r="C578" i="62"/>
  <c r="E578" i="62"/>
  <c r="F578" i="62"/>
  <c r="G578" i="62" s="1"/>
  <c r="I578" i="62"/>
  <c r="B579" i="62"/>
  <c r="C579" i="62"/>
  <c r="E579" i="62"/>
  <c r="F579" i="62"/>
  <c r="G579" i="62" s="1"/>
  <c r="I579" i="62"/>
  <c r="B580" i="62"/>
  <c r="C580" i="62"/>
  <c r="E580" i="62"/>
  <c r="F580" i="62"/>
  <c r="G580" i="62" s="1"/>
  <c r="I580" i="62"/>
  <c r="B581" i="62"/>
  <c r="C581" i="62"/>
  <c r="E581" i="62"/>
  <c r="F581" i="62"/>
  <c r="G581" i="62" s="1"/>
  <c r="I581" i="62"/>
  <c r="B582" i="62"/>
  <c r="C582" i="62"/>
  <c r="E582" i="62"/>
  <c r="F582" i="62"/>
  <c r="G582" i="62" s="1"/>
  <c r="I582" i="62"/>
  <c r="B583" i="62"/>
  <c r="C583" i="62"/>
  <c r="E583" i="62"/>
  <c r="F583" i="62"/>
  <c r="G583" i="62" s="1"/>
  <c r="I583" i="62"/>
  <c r="B584" i="62"/>
  <c r="C584" i="62"/>
  <c r="E584" i="62"/>
  <c r="F584" i="62"/>
  <c r="G584" i="62" s="1"/>
  <c r="I584" i="62"/>
  <c r="B585" i="62"/>
  <c r="C585" i="62"/>
  <c r="E585" i="62"/>
  <c r="F585" i="62"/>
  <c r="G585" i="62" s="1"/>
  <c r="I585" i="62"/>
  <c r="B586" i="62"/>
  <c r="C586" i="62"/>
  <c r="E586" i="62"/>
  <c r="F586" i="62"/>
  <c r="G586" i="62" s="1"/>
  <c r="I586" i="62"/>
  <c r="B587" i="62"/>
  <c r="C587" i="62"/>
  <c r="E587" i="62"/>
  <c r="F587" i="62"/>
  <c r="G587" i="62" s="1"/>
  <c r="I587" i="62"/>
  <c r="P587" i="62" s="1"/>
  <c r="B588" i="62"/>
  <c r="C588" i="62"/>
  <c r="E588" i="62"/>
  <c r="F588" i="62"/>
  <c r="G588" i="62" s="1"/>
  <c r="I588" i="62"/>
  <c r="B589" i="62"/>
  <c r="C589" i="62"/>
  <c r="E589" i="62"/>
  <c r="F589" i="62"/>
  <c r="G589" i="62" s="1"/>
  <c r="I589" i="62"/>
  <c r="B590" i="62"/>
  <c r="C590" i="62"/>
  <c r="E590" i="62"/>
  <c r="F590" i="62"/>
  <c r="G590" i="62" s="1"/>
  <c r="I590" i="62"/>
  <c r="B591" i="62"/>
  <c r="C591" i="62"/>
  <c r="E591" i="62"/>
  <c r="F591" i="62"/>
  <c r="G591" i="62" s="1"/>
  <c r="I591" i="62"/>
  <c r="B592" i="62"/>
  <c r="C592" i="62"/>
  <c r="E592" i="62"/>
  <c r="F592" i="62"/>
  <c r="G592" i="62" s="1"/>
  <c r="I592" i="62"/>
  <c r="B593" i="62"/>
  <c r="C593" i="62"/>
  <c r="E593" i="62"/>
  <c r="F593" i="62"/>
  <c r="G593" i="62" s="1"/>
  <c r="I593" i="62"/>
  <c r="B594" i="62"/>
  <c r="C594" i="62"/>
  <c r="E594" i="62"/>
  <c r="F594" i="62"/>
  <c r="G594" i="62" s="1"/>
  <c r="I594" i="62"/>
  <c r="B595" i="62"/>
  <c r="C595" i="62"/>
  <c r="E595" i="62"/>
  <c r="F595" i="62"/>
  <c r="G595" i="62" s="1"/>
  <c r="I595" i="62"/>
  <c r="P595" i="62" s="1"/>
  <c r="B596" i="62"/>
  <c r="C596" i="62"/>
  <c r="E596" i="62"/>
  <c r="F596" i="62"/>
  <c r="G596" i="62" s="1"/>
  <c r="I596" i="62"/>
  <c r="B597" i="62"/>
  <c r="C597" i="62"/>
  <c r="E597" i="62"/>
  <c r="F597" i="62"/>
  <c r="G597" i="62" s="1"/>
  <c r="I597" i="62"/>
  <c r="B601" i="62"/>
  <c r="C601" i="62"/>
  <c r="E601" i="62"/>
  <c r="F601" i="62"/>
  <c r="G601" i="62" s="1"/>
  <c r="I601" i="62"/>
  <c r="B602" i="62"/>
  <c r="C602" i="62"/>
  <c r="E602" i="62"/>
  <c r="F602" i="62"/>
  <c r="G602" i="62" s="1"/>
  <c r="I602" i="62"/>
  <c r="B603" i="62"/>
  <c r="C603" i="62"/>
  <c r="E603" i="62"/>
  <c r="F603" i="62"/>
  <c r="G603" i="62" s="1"/>
  <c r="I603" i="62"/>
  <c r="B604" i="62"/>
  <c r="C604" i="62"/>
  <c r="E604" i="62"/>
  <c r="F604" i="62"/>
  <c r="G604" i="62" s="1"/>
  <c r="I604" i="62"/>
  <c r="I577" i="62"/>
  <c r="F577" i="62"/>
  <c r="G577" i="62" s="1"/>
  <c r="E577" i="62"/>
  <c r="C577" i="62"/>
  <c r="B577" i="62"/>
  <c r="B550" i="62"/>
  <c r="C550" i="62"/>
  <c r="E550" i="62"/>
  <c r="F550" i="62"/>
  <c r="G550" i="62" s="1"/>
  <c r="I550" i="62"/>
  <c r="B551" i="62"/>
  <c r="C551" i="62"/>
  <c r="E551" i="62"/>
  <c r="F551" i="62"/>
  <c r="G551" i="62" s="1"/>
  <c r="I551" i="62"/>
  <c r="B552" i="62"/>
  <c r="C552" i="62"/>
  <c r="E552" i="62"/>
  <c r="F552" i="62"/>
  <c r="G552" i="62" s="1"/>
  <c r="I552" i="62"/>
  <c r="B553" i="62"/>
  <c r="C553" i="62"/>
  <c r="E553" i="62"/>
  <c r="F553" i="62"/>
  <c r="G553" i="62" s="1"/>
  <c r="I553" i="62"/>
  <c r="P553" i="62" s="1"/>
  <c r="B554" i="62"/>
  <c r="C554" i="62"/>
  <c r="E554" i="62"/>
  <c r="F554" i="62"/>
  <c r="G554" i="62" s="1"/>
  <c r="I554" i="62"/>
  <c r="B555" i="62"/>
  <c r="C555" i="62"/>
  <c r="E555" i="62"/>
  <c r="F555" i="62"/>
  <c r="G555" i="62" s="1"/>
  <c r="I555" i="62"/>
  <c r="B556" i="62"/>
  <c r="C556" i="62"/>
  <c r="E556" i="62"/>
  <c r="F556" i="62"/>
  <c r="G556" i="62" s="1"/>
  <c r="I556" i="62"/>
  <c r="B557" i="62"/>
  <c r="C557" i="62"/>
  <c r="E557" i="62"/>
  <c r="F557" i="62"/>
  <c r="G557" i="62" s="1"/>
  <c r="I557" i="62"/>
  <c r="B558" i="62"/>
  <c r="C558" i="62"/>
  <c r="E558" i="62"/>
  <c r="F558" i="62"/>
  <c r="G558" i="62" s="1"/>
  <c r="I558" i="62"/>
  <c r="B559" i="62"/>
  <c r="C559" i="62"/>
  <c r="E559" i="62"/>
  <c r="F559" i="62"/>
  <c r="G559" i="62" s="1"/>
  <c r="I559" i="62"/>
  <c r="P559" i="62" s="1"/>
  <c r="B560" i="62"/>
  <c r="C560" i="62"/>
  <c r="E560" i="62"/>
  <c r="F560" i="62"/>
  <c r="G560" i="62" s="1"/>
  <c r="I560" i="62"/>
  <c r="B561" i="62"/>
  <c r="C561" i="62"/>
  <c r="E561" i="62"/>
  <c r="F561" i="62"/>
  <c r="G561" i="62" s="1"/>
  <c r="I561" i="62"/>
  <c r="B562" i="62"/>
  <c r="C562" i="62"/>
  <c r="E562" i="62"/>
  <c r="F562" i="62"/>
  <c r="G562" i="62" s="1"/>
  <c r="I562" i="62"/>
  <c r="B563" i="62"/>
  <c r="C563" i="62"/>
  <c r="E563" i="62"/>
  <c r="F563" i="62"/>
  <c r="G563" i="62" s="1"/>
  <c r="I563" i="62"/>
  <c r="B564" i="62"/>
  <c r="C564" i="62"/>
  <c r="E564" i="62"/>
  <c r="F564" i="62"/>
  <c r="G564" i="62" s="1"/>
  <c r="I564" i="62"/>
  <c r="P564" i="62" s="1"/>
  <c r="B565" i="62"/>
  <c r="C565" i="62"/>
  <c r="E565" i="62"/>
  <c r="F565" i="62"/>
  <c r="G565" i="62" s="1"/>
  <c r="I565" i="62"/>
  <c r="B566" i="62"/>
  <c r="C566" i="62"/>
  <c r="E566" i="62"/>
  <c r="F566" i="62"/>
  <c r="G566" i="62" s="1"/>
  <c r="I566" i="62"/>
  <c r="B567" i="62"/>
  <c r="C567" i="62"/>
  <c r="E567" i="62"/>
  <c r="F567" i="62"/>
  <c r="G567" i="62" s="1"/>
  <c r="I567" i="62"/>
  <c r="P567" i="62" s="1"/>
  <c r="B568" i="62"/>
  <c r="C568" i="62"/>
  <c r="E568" i="62"/>
  <c r="F568" i="62"/>
  <c r="G568" i="62" s="1"/>
  <c r="I568" i="62"/>
  <c r="B569" i="62"/>
  <c r="C569" i="62"/>
  <c r="E569" i="62"/>
  <c r="F569" i="62"/>
  <c r="G569" i="62" s="1"/>
  <c r="I569" i="62"/>
  <c r="B573" i="62"/>
  <c r="C573" i="62"/>
  <c r="E573" i="62"/>
  <c r="F573" i="62"/>
  <c r="G573" i="62" s="1"/>
  <c r="I573" i="62"/>
  <c r="B574" i="62"/>
  <c r="C574" i="62"/>
  <c r="E574" i="62"/>
  <c r="F574" i="62"/>
  <c r="G574" i="62" s="1"/>
  <c r="I574" i="62"/>
  <c r="B575" i="62"/>
  <c r="C575" i="62"/>
  <c r="E575" i="62"/>
  <c r="F575" i="62"/>
  <c r="G575" i="62" s="1"/>
  <c r="I575" i="62"/>
  <c r="P575" i="62" s="1"/>
  <c r="B576" i="62"/>
  <c r="C576" i="62"/>
  <c r="E576" i="62"/>
  <c r="F576" i="62"/>
  <c r="G576" i="62" s="1"/>
  <c r="I576" i="62"/>
  <c r="I549" i="62"/>
  <c r="F549" i="62"/>
  <c r="G549" i="62" s="1"/>
  <c r="E549" i="62"/>
  <c r="C549" i="62"/>
  <c r="B549" i="62"/>
  <c r="B522" i="62"/>
  <c r="C522" i="62"/>
  <c r="E522" i="62"/>
  <c r="F522" i="62"/>
  <c r="G522" i="62" s="1"/>
  <c r="I522" i="62"/>
  <c r="B523" i="62"/>
  <c r="C523" i="62"/>
  <c r="E523" i="62"/>
  <c r="F523" i="62"/>
  <c r="G523" i="62" s="1"/>
  <c r="I523" i="62"/>
  <c r="B524" i="62"/>
  <c r="C524" i="62"/>
  <c r="E524" i="62"/>
  <c r="F524" i="62"/>
  <c r="G524" i="62" s="1"/>
  <c r="I524" i="62"/>
  <c r="B525" i="62"/>
  <c r="C525" i="62"/>
  <c r="E525" i="62"/>
  <c r="F525" i="62"/>
  <c r="G525" i="62" s="1"/>
  <c r="I525" i="62"/>
  <c r="B526" i="62"/>
  <c r="C526" i="62"/>
  <c r="E526" i="62"/>
  <c r="F526" i="62"/>
  <c r="G526" i="62" s="1"/>
  <c r="I526" i="62"/>
  <c r="B527" i="62"/>
  <c r="C527" i="62"/>
  <c r="E527" i="62"/>
  <c r="F527" i="62"/>
  <c r="G527" i="62" s="1"/>
  <c r="I527" i="62"/>
  <c r="B528" i="62"/>
  <c r="C528" i="62"/>
  <c r="E528" i="62"/>
  <c r="F528" i="62"/>
  <c r="G528" i="62" s="1"/>
  <c r="I528" i="62"/>
  <c r="B529" i="62"/>
  <c r="C529" i="62"/>
  <c r="E529" i="62"/>
  <c r="F529" i="62"/>
  <c r="G529" i="62" s="1"/>
  <c r="I529" i="62"/>
  <c r="B530" i="62"/>
  <c r="C530" i="62"/>
  <c r="E530" i="62"/>
  <c r="F530" i="62"/>
  <c r="G530" i="62" s="1"/>
  <c r="I530" i="62"/>
  <c r="B531" i="62"/>
  <c r="C531" i="62"/>
  <c r="E531" i="62"/>
  <c r="F531" i="62"/>
  <c r="G531" i="62" s="1"/>
  <c r="I531" i="62"/>
  <c r="P531" i="62" s="1"/>
  <c r="B532" i="62"/>
  <c r="C532" i="62"/>
  <c r="E532" i="62"/>
  <c r="F532" i="62"/>
  <c r="G532" i="62" s="1"/>
  <c r="I532" i="62"/>
  <c r="B533" i="62"/>
  <c r="C533" i="62"/>
  <c r="E533" i="62"/>
  <c r="F533" i="62"/>
  <c r="G533" i="62" s="1"/>
  <c r="I533" i="62"/>
  <c r="B534" i="62"/>
  <c r="C534" i="62"/>
  <c r="E534" i="62"/>
  <c r="F534" i="62"/>
  <c r="G534" i="62" s="1"/>
  <c r="I534" i="62"/>
  <c r="B535" i="62"/>
  <c r="C535" i="62"/>
  <c r="E535" i="62"/>
  <c r="F535" i="62"/>
  <c r="G535" i="62" s="1"/>
  <c r="I535" i="62"/>
  <c r="B536" i="62"/>
  <c r="C536" i="62"/>
  <c r="E536" i="62"/>
  <c r="F536" i="62"/>
  <c r="G536" i="62" s="1"/>
  <c r="I536" i="62"/>
  <c r="B537" i="62"/>
  <c r="C537" i="62"/>
  <c r="E537" i="62"/>
  <c r="F537" i="62"/>
  <c r="G537" i="62" s="1"/>
  <c r="I537" i="62"/>
  <c r="B538" i="62"/>
  <c r="C538" i="62"/>
  <c r="E538" i="62"/>
  <c r="F538" i="62"/>
  <c r="G538" i="62" s="1"/>
  <c r="I538" i="62"/>
  <c r="B539" i="62"/>
  <c r="C539" i="62"/>
  <c r="E539" i="62"/>
  <c r="F539" i="62"/>
  <c r="G539" i="62" s="1"/>
  <c r="I539" i="62"/>
  <c r="P539" i="62" s="1"/>
  <c r="B540" i="62"/>
  <c r="C540" i="62"/>
  <c r="E540" i="62"/>
  <c r="F540" i="62"/>
  <c r="G540" i="62" s="1"/>
  <c r="I540" i="62"/>
  <c r="B541" i="62"/>
  <c r="C541" i="62"/>
  <c r="E541" i="62"/>
  <c r="F541" i="62"/>
  <c r="G541" i="62" s="1"/>
  <c r="I541" i="62"/>
  <c r="B545" i="62"/>
  <c r="C545" i="62"/>
  <c r="E545" i="62"/>
  <c r="F545" i="62"/>
  <c r="G545" i="62" s="1"/>
  <c r="I545" i="62"/>
  <c r="B546" i="62"/>
  <c r="C546" i="62"/>
  <c r="E546" i="62"/>
  <c r="F546" i="62"/>
  <c r="G546" i="62" s="1"/>
  <c r="I546" i="62"/>
  <c r="B547" i="62"/>
  <c r="C547" i="62"/>
  <c r="E547" i="62"/>
  <c r="F547" i="62"/>
  <c r="G547" i="62" s="1"/>
  <c r="I547" i="62"/>
  <c r="P547" i="62" s="1"/>
  <c r="B548" i="62"/>
  <c r="C548" i="62"/>
  <c r="E548" i="62"/>
  <c r="F548" i="62"/>
  <c r="G548" i="62" s="1"/>
  <c r="I548" i="62"/>
  <c r="I521" i="62"/>
  <c r="F521" i="62"/>
  <c r="G521" i="62" s="1"/>
  <c r="E521" i="62"/>
  <c r="C521" i="62"/>
  <c r="B521" i="62"/>
  <c r="B494" i="62"/>
  <c r="C494" i="62"/>
  <c r="E494" i="62"/>
  <c r="F494" i="62"/>
  <c r="G494" i="62" s="1"/>
  <c r="I494" i="62"/>
  <c r="B495" i="62"/>
  <c r="C495" i="62"/>
  <c r="E495" i="62"/>
  <c r="F495" i="62"/>
  <c r="G495" i="62" s="1"/>
  <c r="I495" i="62"/>
  <c r="P495" i="62" s="1"/>
  <c r="B496" i="62"/>
  <c r="C496" i="62"/>
  <c r="E496" i="62"/>
  <c r="F496" i="62"/>
  <c r="G496" i="62" s="1"/>
  <c r="I496" i="62"/>
  <c r="B497" i="62"/>
  <c r="C497" i="62"/>
  <c r="E497" i="62"/>
  <c r="F497" i="62"/>
  <c r="G497" i="62" s="1"/>
  <c r="I497" i="62"/>
  <c r="P497" i="62" s="1"/>
  <c r="B498" i="62"/>
  <c r="C498" i="62"/>
  <c r="E498" i="62"/>
  <c r="F498" i="62"/>
  <c r="G498" i="62" s="1"/>
  <c r="I498" i="62"/>
  <c r="B499" i="62"/>
  <c r="C499" i="62"/>
  <c r="E499" i="62"/>
  <c r="F499" i="62"/>
  <c r="G499" i="62" s="1"/>
  <c r="I499" i="62"/>
  <c r="B500" i="62"/>
  <c r="C500" i="62"/>
  <c r="E500" i="62"/>
  <c r="F500" i="62"/>
  <c r="G500" i="62" s="1"/>
  <c r="I500" i="62"/>
  <c r="B501" i="62"/>
  <c r="C501" i="62"/>
  <c r="E501" i="62"/>
  <c r="F501" i="62"/>
  <c r="G501" i="62" s="1"/>
  <c r="I501" i="62"/>
  <c r="B502" i="62"/>
  <c r="C502" i="62"/>
  <c r="E502" i="62"/>
  <c r="F502" i="62"/>
  <c r="G502" i="62" s="1"/>
  <c r="I502" i="62"/>
  <c r="B503" i="62"/>
  <c r="C503" i="62"/>
  <c r="E503" i="62"/>
  <c r="F503" i="62"/>
  <c r="G503" i="62" s="1"/>
  <c r="I503" i="62"/>
  <c r="P503" i="62" s="1"/>
  <c r="B504" i="62"/>
  <c r="C504" i="62"/>
  <c r="E504" i="62"/>
  <c r="F504" i="62"/>
  <c r="G504" i="62" s="1"/>
  <c r="I504" i="62"/>
  <c r="B505" i="62"/>
  <c r="C505" i="62"/>
  <c r="E505" i="62"/>
  <c r="F505" i="62"/>
  <c r="G505" i="62" s="1"/>
  <c r="I505" i="62"/>
  <c r="B506" i="62"/>
  <c r="C506" i="62"/>
  <c r="E506" i="62"/>
  <c r="F506" i="62"/>
  <c r="G506" i="62" s="1"/>
  <c r="I506" i="62"/>
  <c r="B507" i="62"/>
  <c r="C507" i="62"/>
  <c r="E507" i="62"/>
  <c r="F507" i="62"/>
  <c r="G507" i="62" s="1"/>
  <c r="I507" i="62"/>
  <c r="B508" i="62"/>
  <c r="C508" i="62"/>
  <c r="E508" i="62"/>
  <c r="F508" i="62"/>
  <c r="G508" i="62" s="1"/>
  <c r="I508" i="62"/>
  <c r="B509" i="62"/>
  <c r="C509" i="62"/>
  <c r="E509" i="62"/>
  <c r="F509" i="62"/>
  <c r="G509" i="62" s="1"/>
  <c r="I509" i="62"/>
  <c r="B510" i="62"/>
  <c r="C510" i="62"/>
  <c r="E510" i="62"/>
  <c r="F510" i="62"/>
  <c r="G510" i="62" s="1"/>
  <c r="I510" i="62"/>
  <c r="B511" i="62"/>
  <c r="C511" i="62"/>
  <c r="E511" i="62"/>
  <c r="F511" i="62"/>
  <c r="G511" i="62" s="1"/>
  <c r="I511" i="62"/>
  <c r="P511" i="62" s="1"/>
  <c r="B512" i="62"/>
  <c r="C512" i="62"/>
  <c r="E512" i="62"/>
  <c r="F512" i="62"/>
  <c r="G512" i="62" s="1"/>
  <c r="I512" i="62"/>
  <c r="B513" i="62"/>
  <c r="C513" i="62"/>
  <c r="E513" i="62"/>
  <c r="F513" i="62"/>
  <c r="G513" i="62" s="1"/>
  <c r="I513" i="62"/>
  <c r="B517" i="62"/>
  <c r="C517" i="62"/>
  <c r="E517" i="62"/>
  <c r="F517" i="62"/>
  <c r="G517" i="62" s="1"/>
  <c r="I517" i="62"/>
  <c r="B518" i="62"/>
  <c r="C518" i="62"/>
  <c r="E518" i="62"/>
  <c r="F518" i="62"/>
  <c r="G518" i="62" s="1"/>
  <c r="I518" i="62"/>
  <c r="B519" i="62"/>
  <c r="C519" i="62"/>
  <c r="E519" i="62"/>
  <c r="F519" i="62"/>
  <c r="G519" i="62" s="1"/>
  <c r="I519" i="62"/>
  <c r="B520" i="62"/>
  <c r="C520" i="62"/>
  <c r="E520" i="62"/>
  <c r="F520" i="62"/>
  <c r="G520" i="62" s="1"/>
  <c r="I520" i="62"/>
  <c r="I493" i="62"/>
  <c r="F493" i="62"/>
  <c r="G493" i="62" s="1"/>
  <c r="E493" i="62"/>
  <c r="C493" i="62"/>
  <c r="B493" i="62"/>
  <c r="B466" i="62"/>
  <c r="C466" i="62"/>
  <c r="E466" i="62"/>
  <c r="F466" i="62"/>
  <c r="G466" i="62" s="1"/>
  <c r="I466" i="62"/>
  <c r="B467" i="62"/>
  <c r="C467" i="62"/>
  <c r="E467" i="62"/>
  <c r="F467" i="62"/>
  <c r="G467" i="62" s="1"/>
  <c r="I467" i="62"/>
  <c r="B468" i="62"/>
  <c r="C468" i="62"/>
  <c r="E468" i="62"/>
  <c r="F468" i="62"/>
  <c r="G468" i="62" s="1"/>
  <c r="I468" i="62"/>
  <c r="B469" i="62"/>
  <c r="C469" i="62"/>
  <c r="E469" i="62"/>
  <c r="F469" i="62"/>
  <c r="G469" i="62" s="1"/>
  <c r="I469" i="62"/>
  <c r="P469" i="62" s="1"/>
  <c r="B470" i="62"/>
  <c r="C470" i="62"/>
  <c r="E470" i="62"/>
  <c r="F470" i="62"/>
  <c r="G470" i="62" s="1"/>
  <c r="I470" i="62"/>
  <c r="B471" i="62"/>
  <c r="C471" i="62"/>
  <c r="E471" i="62"/>
  <c r="F471" i="62"/>
  <c r="G471" i="62" s="1"/>
  <c r="I471" i="62"/>
  <c r="B472" i="62"/>
  <c r="C472" i="62"/>
  <c r="E472" i="62"/>
  <c r="F472" i="62"/>
  <c r="G472" i="62" s="1"/>
  <c r="I472" i="62"/>
  <c r="B473" i="62"/>
  <c r="C473" i="62"/>
  <c r="E473" i="62"/>
  <c r="F473" i="62"/>
  <c r="G473" i="62" s="1"/>
  <c r="I473" i="62"/>
  <c r="B474" i="62"/>
  <c r="C474" i="62"/>
  <c r="E474" i="62"/>
  <c r="F474" i="62"/>
  <c r="G474" i="62" s="1"/>
  <c r="I474" i="62"/>
  <c r="B475" i="62"/>
  <c r="C475" i="62"/>
  <c r="E475" i="62"/>
  <c r="F475" i="62"/>
  <c r="G475" i="62" s="1"/>
  <c r="I475" i="62"/>
  <c r="P475" i="62" s="1"/>
  <c r="B476" i="62"/>
  <c r="C476" i="62"/>
  <c r="E476" i="62"/>
  <c r="F476" i="62"/>
  <c r="G476" i="62" s="1"/>
  <c r="I476" i="62"/>
  <c r="B477" i="62"/>
  <c r="C477" i="62"/>
  <c r="E477" i="62"/>
  <c r="F477" i="62"/>
  <c r="G477" i="62" s="1"/>
  <c r="I477" i="62"/>
  <c r="P477" i="62" s="1"/>
  <c r="B478" i="62"/>
  <c r="C478" i="62"/>
  <c r="E478" i="62"/>
  <c r="F478" i="62"/>
  <c r="G478" i="62" s="1"/>
  <c r="I478" i="62"/>
  <c r="B479" i="62"/>
  <c r="C479" i="62"/>
  <c r="E479" i="62"/>
  <c r="F479" i="62"/>
  <c r="G479" i="62" s="1"/>
  <c r="I479" i="62"/>
  <c r="B480" i="62"/>
  <c r="C480" i="62"/>
  <c r="E480" i="62"/>
  <c r="F480" i="62"/>
  <c r="G480" i="62" s="1"/>
  <c r="I480" i="62"/>
  <c r="B481" i="62"/>
  <c r="C481" i="62"/>
  <c r="E481" i="62"/>
  <c r="F481" i="62"/>
  <c r="G481" i="62" s="1"/>
  <c r="I481" i="62"/>
  <c r="B482" i="62"/>
  <c r="C482" i="62"/>
  <c r="E482" i="62"/>
  <c r="F482" i="62"/>
  <c r="G482" i="62" s="1"/>
  <c r="I482" i="62"/>
  <c r="B483" i="62"/>
  <c r="C483" i="62"/>
  <c r="E483" i="62"/>
  <c r="F483" i="62"/>
  <c r="G483" i="62" s="1"/>
  <c r="I483" i="62"/>
  <c r="P483" i="62" s="1"/>
  <c r="B484" i="62"/>
  <c r="C484" i="62"/>
  <c r="E484" i="62"/>
  <c r="F484" i="62"/>
  <c r="G484" i="62" s="1"/>
  <c r="I484" i="62"/>
  <c r="B485" i="62"/>
  <c r="C485" i="62"/>
  <c r="E485" i="62"/>
  <c r="F485" i="62"/>
  <c r="G485" i="62" s="1"/>
  <c r="I485" i="62"/>
  <c r="P485" i="62" s="1"/>
  <c r="B489" i="62"/>
  <c r="C489" i="62"/>
  <c r="E489" i="62"/>
  <c r="F489" i="62"/>
  <c r="G489" i="62" s="1"/>
  <c r="I489" i="62"/>
  <c r="B490" i="62"/>
  <c r="C490" i="62"/>
  <c r="E490" i="62"/>
  <c r="F490" i="62"/>
  <c r="G490" i="62" s="1"/>
  <c r="I490" i="62"/>
  <c r="B491" i="62"/>
  <c r="C491" i="62"/>
  <c r="E491" i="62"/>
  <c r="F491" i="62"/>
  <c r="G491" i="62" s="1"/>
  <c r="I491" i="62"/>
  <c r="B492" i="62"/>
  <c r="C492" i="62"/>
  <c r="E492" i="62"/>
  <c r="F492" i="62"/>
  <c r="G492" i="62" s="1"/>
  <c r="I492" i="62"/>
  <c r="I465" i="62"/>
  <c r="F465" i="62"/>
  <c r="G465" i="62" s="1"/>
  <c r="E465" i="62"/>
  <c r="C465" i="62"/>
  <c r="B465" i="62"/>
  <c r="J538" i="62" l="1"/>
  <c r="P538" i="62"/>
  <c r="J580" i="62"/>
  <c r="P580" i="62"/>
  <c r="AE580" i="62" s="1"/>
  <c r="J608" i="62"/>
  <c r="P608" i="62"/>
  <c r="AE608" i="62" s="1"/>
  <c r="L644" i="62"/>
  <c r="P644" i="62"/>
  <c r="AE644" i="62" s="1"/>
  <c r="L636" i="62"/>
  <c r="P636" i="62"/>
  <c r="AD465" i="62"/>
  <c r="P465" i="62"/>
  <c r="Y478" i="62"/>
  <c r="P478" i="62"/>
  <c r="L499" i="62"/>
  <c r="P499" i="62"/>
  <c r="AE499" i="62" s="1"/>
  <c r="J492" i="62"/>
  <c r="P492" i="62"/>
  <c r="J481" i="62"/>
  <c r="P481" i="62"/>
  <c r="AE481" i="62" s="1"/>
  <c r="H473" i="62"/>
  <c r="P473" i="62"/>
  <c r="AE473" i="62" s="1"/>
  <c r="J510" i="62"/>
  <c r="P510" i="62"/>
  <c r="J502" i="62"/>
  <c r="P502" i="62"/>
  <c r="J494" i="62"/>
  <c r="P494" i="62"/>
  <c r="X523" i="62"/>
  <c r="P523" i="62"/>
  <c r="AE523" i="62" s="1"/>
  <c r="J568" i="62"/>
  <c r="P568" i="62"/>
  <c r="J560" i="62"/>
  <c r="P560" i="62"/>
  <c r="J552" i="62"/>
  <c r="P552" i="62"/>
  <c r="AE552" i="62" s="1"/>
  <c r="L597" i="62"/>
  <c r="P597" i="62"/>
  <c r="AE597" i="62" s="1"/>
  <c r="L589" i="62"/>
  <c r="P589" i="62"/>
  <c r="AE589" i="62" s="1"/>
  <c r="V581" i="62"/>
  <c r="P581" i="62"/>
  <c r="AD605" i="62"/>
  <c r="P605" i="62"/>
  <c r="L628" i="62"/>
  <c r="I626" i="62"/>
  <c r="L617" i="62"/>
  <c r="P617" i="62"/>
  <c r="AE617" i="62" s="1"/>
  <c r="L609" i="62"/>
  <c r="P609" i="62"/>
  <c r="AD632" i="62"/>
  <c r="P632" i="62"/>
  <c r="Y645" i="62"/>
  <c r="P645" i="62"/>
  <c r="H637" i="62"/>
  <c r="AF637" i="62" s="1"/>
  <c r="P637" i="62"/>
  <c r="AE637" i="62" s="1"/>
  <c r="J527" i="62"/>
  <c r="P527" i="62"/>
  <c r="H621" i="62"/>
  <c r="P621" i="62"/>
  <c r="AE621" i="62" s="1"/>
  <c r="V491" i="62"/>
  <c r="P491" i="62"/>
  <c r="AE491" i="62" s="1"/>
  <c r="J509" i="62"/>
  <c r="P509" i="62"/>
  <c r="AE509" i="62" s="1"/>
  <c r="H596" i="62"/>
  <c r="AF596" i="62" s="1"/>
  <c r="P596" i="62"/>
  <c r="H588" i="62"/>
  <c r="AF588" i="62" s="1"/>
  <c r="P588" i="62"/>
  <c r="AE588" i="62" s="1"/>
  <c r="J484" i="62"/>
  <c r="P484" i="62"/>
  <c r="J476" i="62"/>
  <c r="P476" i="62"/>
  <c r="AE476" i="62" s="1"/>
  <c r="J468" i="62"/>
  <c r="P468" i="62"/>
  <c r="L513" i="62"/>
  <c r="P513" i="62"/>
  <c r="AE513" i="62" s="1"/>
  <c r="L505" i="62"/>
  <c r="P505" i="62"/>
  <c r="AE505" i="62" s="1"/>
  <c r="AD521" i="62"/>
  <c r="P521" i="62"/>
  <c r="Y545" i="62"/>
  <c r="I543" i="62"/>
  <c r="L534" i="62"/>
  <c r="P534" i="62"/>
  <c r="L526" i="62"/>
  <c r="P526" i="62"/>
  <c r="AE526" i="62" s="1"/>
  <c r="J574" i="62"/>
  <c r="P574" i="62"/>
  <c r="AE574" i="62" s="1"/>
  <c r="J563" i="62"/>
  <c r="P563" i="62"/>
  <c r="J555" i="62"/>
  <c r="P555" i="62"/>
  <c r="V603" i="62"/>
  <c r="P603" i="62"/>
  <c r="AE603" i="62" s="1"/>
  <c r="V592" i="62"/>
  <c r="P592" i="62"/>
  <c r="AE592" i="62" s="1"/>
  <c r="L584" i="62"/>
  <c r="P584" i="62"/>
  <c r="J631" i="62"/>
  <c r="P631" i="62"/>
  <c r="AE631" i="62" s="1"/>
  <c r="X620" i="62"/>
  <c r="P620" i="62"/>
  <c r="AE620" i="62" s="1"/>
  <c r="L612" i="62"/>
  <c r="P612" i="62"/>
  <c r="AE612" i="62" s="1"/>
  <c r="H648" i="62"/>
  <c r="AF648" i="62" s="1"/>
  <c r="P648" i="62"/>
  <c r="AE648" i="62" s="1"/>
  <c r="J640" i="62"/>
  <c r="P640" i="62"/>
  <c r="AE640" i="62" s="1"/>
  <c r="AB493" i="62"/>
  <c r="P493" i="62"/>
  <c r="J546" i="62"/>
  <c r="P546" i="62"/>
  <c r="AE546" i="62" s="1"/>
  <c r="V613" i="62"/>
  <c r="P613" i="62"/>
  <c r="X467" i="62"/>
  <c r="P467" i="62"/>
  <c r="AE467" i="62" s="1"/>
  <c r="Y489" i="62"/>
  <c r="I487" i="62"/>
  <c r="Y470" i="62"/>
  <c r="P470" i="62"/>
  <c r="AE470" i="62" s="1"/>
  <c r="L518" i="62"/>
  <c r="P518" i="62"/>
  <c r="J490" i="62"/>
  <c r="P490" i="62"/>
  <c r="J479" i="62"/>
  <c r="P479" i="62"/>
  <c r="AE479" i="62" s="1"/>
  <c r="J471" i="62"/>
  <c r="P471" i="62"/>
  <c r="AE471" i="62" s="1"/>
  <c r="V519" i="62"/>
  <c r="P519" i="62"/>
  <c r="V508" i="62"/>
  <c r="P508" i="62"/>
  <c r="X500" i="62"/>
  <c r="P500" i="62"/>
  <c r="AE500" i="62" s="1"/>
  <c r="H548" i="62"/>
  <c r="AF548" i="62" s="1"/>
  <c r="P548" i="62"/>
  <c r="AE548" i="62" s="1"/>
  <c r="H537" i="62"/>
  <c r="P537" i="62"/>
  <c r="H529" i="62"/>
  <c r="P529" i="62"/>
  <c r="AE529" i="62" s="1"/>
  <c r="J566" i="62"/>
  <c r="P566" i="62"/>
  <c r="AE566" i="62" s="1"/>
  <c r="J558" i="62"/>
  <c r="P558" i="62"/>
  <c r="AE558" i="62" s="1"/>
  <c r="J550" i="62"/>
  <c r="P550" i="62"/>
  <c r="X579" i="62"/>
  <c r="P579" i="62"/>
  <c r="AE579" i="62" s="1"/>
  <c r="X623" i="62"/>
  <c r="P623" i="62"/>
  <c r="V651" i="62"/>
  <c r="P651" i="62"/>
  <c r="L643" i="62"/>
  <c r="P643" i="62"/>
  <c r="AE643" i="62" s="1"/>
  <c r="J635" i="62"/>
  <c r="P635" i="62"/>
  <c r="AE635" i="62" s="1"/>
  <c r="X498" i="62"/>
  <c r="P498" i="62"/>
  <c r="AE498" i="62" s="1"/>
  <c r="X556" i="62"/>
  <c r="P556" i="62"/>
  <c r="AE556" i="62" s="1"/>
  <c r="Y593" i="62"/>
  <c r="P593" i="62"/>
  <c r="Y649" i="62"/>
  <c r="P649" i="62"/>
  <c r="AE649" i="62" s="1"/>
  <c r="V480" i="62"/>
  <c r="P480" i="62"/>
  <c r="AE480" i="62" s="1"/>
  <c r="L507" i="62"/>
  <c r="P507" i="62"/>
  <c r="AE507" i="62" s="1"/>
  <c r="J482" i="62"/>
  <c r="P482" i="62"/>
  <c r="J474" i="62"/>
  <c r="P474" i="62"/>
  <c r="AE474" i="62" s="1"/>
  <c r="J466" i="62"/>
  <c r="P466" i="62"/>
  <c r="AE466" i="62" s="1"/>
  <c r="L540" i="62"/>
  <c r="P540" i="62"/>
  <c r="J532" i="62"/>
  <c r="P532" i="62"/>
  <c r="J524" i="62"/>
  <c r="P524" i="62"/>
  <c r="AE524" i="62" s="1"/>
  <c r="V569" i="62"/>
  <c r="P569" i="62"/>
  <c r="AE569" i="62" s="1"/>
  <c r="V561" i="62"/>
  <c r="P561" i="62"/>
  <c r="AE561" i="62" s="1"/>
  <c r="AD577" i="62"/>
  <c r="P577" i="62"/>
  <c r="V601" i="62"/>
  <c r="I599" i="62"/>
  <c r="Y590" i="62"/>
  <c r="P590" i="62"/>
  <c r="L582" i="62"/>
  <c r="P582" i="62"/>
  <c r="AE582" i="62" s="1"/>
  <c r="Y629" i="62"/>
  <c r="P629" i="62"/>
  <c r="AE629" i="62" s="1"/>
  <c r="Y618" i="62"/>
  <c r="P618" i="62"/>
  <c r="Y610" i="62"/>
  <c r="P610" i="62"/>
  <c r="AE610" i="62" s="1"/>
  <c r="J646" i="62"/>
  <c r="P646" i="62"/>
  <c r="J638" i="62"/>
  <c r="P638" i="62"/>
  <c r="V641" i="62"/>
  <c r="P641" i="62"/>
  <c r="AE641" i="62" s="1"/>
  <c r="L633" i="62"/>
  <c r="P633" i="62"/>
  <c r="AE633" i="62" s="1"/>
  <c r="J535" i="62"/>
  <c r="P535" i="62"/>
  <c r="V604" i="62"/>
  <c r="P604" i="62"/>
  <c r="AE604" i="62" s="1"/>
  <c r="H585" i="62"/>
  <c r="P585" i="62"/>
  <c r="AE585" i="62" s="1"/>
  <c r="V472" i="62"/>
  <c r="P472" i="62"/>
  <c r="AE472" i="62" s="1"/>
  <c r="H520" i="62"/>
  <c r="AF520" i="62" s="1"/>
  <c r="P520" i="62"/>
  <c r="AE520" i="62" s="1"/>
  <c r="J530" i="62"/>
  <c r="P530" i="62"/>
  <c r="X551" i="62"/>
  <c r="P551" i="62"/>
  <c r="L652" i="62"/>
  <c r="P652" i="62"/>
  <c r="AE652" i="62" s="1"/>
  <c r="H512" i="62"/>
  <c r="P512" i="62"/>
  <c r="H504" i="62"/>
  <c r="P504" i="62"/>
  <c r="H496" i="62"/>
  <c r="P496" i="62"/>
  <c r="AE496" i="62" s="1"/>
  <c r="V541" i="62"/>
  <c r="P541" i="62"/>
  <c r="AE541" i="62" s="1"/>
  <c r="V533" i="62"/>
  <c r="P533" i="62"/>
  <c r="AE533" i="62" s="1"/>
  <c r="H525" i="62"/>
  <c r="AF525" i="62" s="1"/>
  <c r="P525" i="62"/>
  <c r="AC549" i="62"/>
  <c r="P549" i="62"/>
  <c r="X573" i="62"/>
  <c r="I571" i="62"/>
  <c r="X562" i="62"/>
  <c r="P562" i="62"/>
  <c r="X554" i="62"/>
  <c r="P554" i="62"/>
  <c r="L602" i="62"/>
  <c r="P602" i="62"/>
  <c r="AE602" i="62" s="1"/>
  <c r="V591" i="62"/>
  <c r="P591" i="62"/>
  <c r="AE591" i="62" s="1"/>
  <c r="J583" i="62"/>
  <c r="P583" i="62"/>
  <c r="AE583" i="62" s="1"/>
  <c r="J630" i="62"/>
  <c r="P630" i="62"/>
  <c r="J619" i="62"/>
  <c r="P619" i="62"/>
  <c r="AE619" i="62" s="1"/>
  <c r="J611" i="62"/>
  <c r="P611" i="62"/>
  <c r="AE611" i="62" s="1"/>
  <c r="V639" i="62"/>
  <c r="P639" i="62"/>
  <c r="AE639" i="62" s="1"/>
  <c r="X517" i="62"/>
  <c r="I515" i="62"/>
  <c r="X506" i="62"/>
  <c r="P506" i="62"/>
  <c r="H501" i="62"/>
  <c r="P501" i="62"/>
  <c r="AE501" i="62" s="1"/>
  <c r="J522" i="62"/>
  <c r="P522" i="62"/>
  <c r="AE522" i="62" s="1"/>
  <c r="L536" i="62"/>
  <c r="P536" i="62"/>
  <c r="X528" i="62"/>
  <c r="P528" i="62"/>
  <c r="X576" i="62"/>
  <c r="P576" i="62"/>
  <c r="AE576" i="62" s="1"/>
  <c r="L565" i="62"/>
  <c r="P565" i="62"/>
  <c r="AE565" i="62" s="1"/>
  <c r="X557" i="62"/>
  <c r="P557" i="62"/>
  <c r="J594" i="62"/>
  <c r="P594" i="62"/>
  <c r="AE594" i="62" s="1"/>
  <c r="J586" i="62"/>
  <c r="P586" i="62"/>
  <c r="AE586" i="62" s="1"/>
  <c r="J578" i="62"/>
  <c r="P578" i="62"/>
  <c r="AE578" i="62" s="1"/>
  <c r="Y622" i="62"/>
  <c r="P622" i="62"/>
  <c r="AE622" i="62" s="1"/>
  <c r="Y614" i="62"/>
  <c r="P614" i="62"/>
  <c r="AE614" i="62" s="1"/>
  <c r="V606" i="62"/>
  <c r="P606" i="62"/>
  <c r="AE606" i="62" s="1"/>
  <c r="J650" i="62"/>
  <c r="P650" i="62"/>
  <c r="AE650" i="62" s="1"/>
  <c r="X642" i="62"/>
  <c r="P642" i="62"/>
  <c r="AE642" i="62" s="1"/>
  <c r="Y634" i="62"/>
  <c r="P634" i="62"/>
  <c r="AE634" i="62" s="1"/>
  <c r="Y774" i="62"/>
  <c r="P774" i="62"/>
  <c r="H659" i="62"/>
  <c r="AF659" i="62" s="1"/>
  <c r="P659" i="62"/>
  <c r="AE659" i="62" s="1"/>
  <c r="J677" i="62"/>
  <c r="P677" i="62"/>
  <c r="AE677" i="62" s="1"/>
  <c r="J669" i="62"/>
  <c r="P669" i="62"/>
  <c r="AE669" i="62" s="1"/>
  <c r="J661" i="62"/>
  <c r="P661" i="62"/>
  <c r="AE661" i="62" s="1"/>
  <c r="Y698" i="62"/>
  <c r="P698" i="62"/>
  <c r="AE698" i="62" s="1"/>
  <c r="X690" i="62"/>
  <c r="P690" i="62"/>
  <c r="AE690" i="62" s="1"/>
  <c r="H735" i="62"/>
  <c r="P735" i="62"/>
  <c r="H727" i="62"/>
  <c r="P727" i="62"/>
  <c r="AE727" i="62" s="1"/>
  <c r="H719" i="62"/>
  <c r="AF719" i="62" s="1"/>
  <c r="P719" i="62"/>
  <c r="AE719" i="62" s="1"/>
  <c r="L764" i="62"/>
  <c r="P764" i="62"/>
  <c r="L756" i="62"/>
  <c r="P756" i="62"/>
  <c r="H748" i="62"/>
  <c r="AF748" i="62" s="1"/>
  <c r="P748" i="62"/>
  <c r="AE748" i="62" s="1"/>
  <c r="AD772" i="62"/>
  <c r="P772" i="62"/>
  <c r="Y796" i="62"/>
  <c r="I794" i="62"/>
  <c r="Y785" i="62"/>
  <c r="P785" i="62"/>
  <c r="H777" i="62"/>
  <c r="P777" i="62"/>
  <c r="J666" i="62"/>
  <c r="P666" i="62"/>
  <c r="AE666" i="62" s="1"/>
  <c r="V680" i="62"/>
  <c r="P680" i="62"/>
  <c r="AE680" i="62" s="1"/>
  <c r="V672" i="62"/>
  <c r="P672" i="62"/>
  <c r="AE672" i="62" s="1"/>
  <c r="H664" i="62"/>
  <c r="AF664" i="62" s="1"/>
  <c r="P664" i="62"/>
  <c r="AE664" i="62" s="1"/>
  <c r="AC688" i="62"/>
  <c r="P688" i="62"/>
  <c r="X712" i="62"/>
  <c r="I710" i="62"/>
  <c r="X701" i="62"/>
  <c r="P701" i="62"/>
  <c r="X693" i="62"/>
  <c r="P693" i="62"/>
  <c r="AE693" i="62" s="1"/>
  <c r="L730" i="62"/>
  <c r="P730" i="62"/>
  <c r="J722" i="62"/>
  <c r="P722" i="62"/>
  <c r="AE722" i="62" s="1"/>
  <c r="H770" i="62"/>
  <c r="P770" i="62"/>
  <c r="Y759" i="62"/>
  <c r="P759" i="62"/>
  <c r="AE759" i="62" s="1"/>
  <c r="H788" i="62"/>
  <c r="P788" i="62"/>
  <c r="Y780" i="62"/>
  <c r="P780" i="62"/>
  <c r="AE780" i="62" s="1"/>
  <c r="J714" i="62"/>
  <c r="P714" i="62"/>
  <c r="AE714" i="62" s="1"/>
  <c r="Y732" i="62"/>
  <c r="P732" i="62"/>
  <c r="Y724" i="62"/>
  <c r="P724" i="62"/>
  <c r="AE724" i="62" s="1"/>
  <c r="J761" i="62"/>
  <c r="P761" i="62"/>
  <c r="J745" i="62"/>
  <c r="P745" i="62"/>
  <c r="AE745" i="62" s="1"/>
  <c r="J657" i="62"/>
  <c r="P657" i="62"/>
  <c r="AE657" i="62" s="1"/>
  <c r="X686" i="62"/>
  <c r="P686" i="62"/>
  <c r="AE686" i="62" s="1"/>
  <c r="J675" i="62"/>
  <c r="P675" i="62"/>
  <c r="AE675" i="62" s="1"/>
  <c r="L667" i="62"/>
  <c r="P667" i="62"/>
  <c r="AE667" i="62" s="1"/>
  <c r="V715" i="62"/>
  <c r="P715" i="62"/>
  <c r="AE715" i="62" s="1"/>
  <c r="V704" i="62"/>
  <c r="P704" i="62"/>
  <c r="AE704" i="62" s="1"/>
  <c r="V696" i="62"/>
  <c r="P696" i="62"/>
  <c r="AE696" i="62" s="1"/>
  <c r="J733" i="62"/>
  <c r="P733" i="62"/>
  <c r="J725" i="62"/>
  <c r="P725" i="62"/>
  <c r="AE725" i="62" s="1"/>
  <c r="J717" i="62"/>
  <c r="P717" i="62"/>
  <c r="AE717" i="62" s="1"/>
  <c r="J762" i="62"/>
  <c r="P762" i="62"/>
  <c r="J754" i="62"/>
  <c r="P754" i="62"/>
  <c r="Y746" i="62"/>
  <c r="P746" i="62"/>
  <c r="AE746" i="62" s="1"/>
  <c r="Y791" i="62"/>
  <c r="P791" i="62"/>
  <c r="Y783" i="62"/>
  <c r="P783" i="62"/>
  <c r="J775" i="62"/>
  <c r="P775" i="62"/>
  <c r="J685" i="62"/>
  <c r="P685" i="62"/>
  <c r="AE685" i="62" s="1"/>
  <c r="X703" i="62"/>
  <c r="P703" i="62"/>
  <c r="AE703" i="62" s="1"/>
  <c r="X695" i="62"/>
  <c r="P695" i="62"/>
  <c r="AE695" i="62" s="1"/>
  <c r="Y743" i="62"/>
  <c r="P743" i="62"/>
  <c r="AE743" i="62" s="1"/>
  <c r="X662" i="62"/>
  <c r="P662" i="62"/>
  <c r="AE662" i="62" s="1"/>
  <c r="H707" i="62"/>
  <c r="AF707" i="62" s="1"/>
  <c r="P707" i="62"/>
  <c r="H699" i="62"/>
  <c r="AF699" i="62" s="1"/>
  <c r="P699" i="62"/>
  <c r="AE699" i="62" s="1"/>
  <c r="J691" i="62"/>
  <c r="P691" i="62"/>
  <c r="AE691" i="62" s="1"/>
  <c r="X736" i="62"/>
  <c r="P736" i="62"/>
  <c r="AE736" i="62" s="1"/>
  <c r="L728" i="62"/>
  <c r="P728" i="62"/>
  <c r="AE728" i="62" s="1"/>
  <c r="V720" i="62"/>
  <c r="P720" i="62"/>
  <c r="AE720" i="62" s="1"/>
  <c r="AA744" i="62"/>
  <c r="P744" i="62"/>
  <c r="X768" i="62"/>
  <c r="I766" i="62"/>
  <c r="X757" i="62"/>
  <c r="P757" i="62"/>
  <c r="X749" i="62"/>
  <c r="P749" i="62"/>
  <c r="J786" i="62"/>
  <c r="P786" i="62"/>
  <c r="J778" i="62"/>
  <c r="P778" i="62"/>
  <c r="AB660" i="62"/>
  <c r="P660" i="62"/>
  <c r="Y684" i="62"/>
  <c r="I682" i="62"/>
  <c r="Y673" i="62"/>
  <c r="P673" i="62"/>
  <c r="Y665" i="62"/>
  <c r="P665" i="62"/>
  <c r="AE665" i="62" s="1"/>
  <c r="L713" i="62"/>
  <c r="P713" i="62"/>
  <c r="AE713" i="62" s="1"/>
  <c r="L702" i="62"/>
  <c r="P702" i="62"/>
  <c r="J694" i="62"/>
  <c r="P694" i="62"/>
  <c r="AE694" i="62" s="1"/>
  <c r="V742" i="62"/>
  <c r="P742" i="62"/>
  <c r="V731" i="62"/>
  <c r="P731" i="62"/>
  <c r="AE731" i="62" s="1"/>
  <c r="V723" i="62"/>
  <c r="P723" i="62"/>
  <c r="AE723" i="62" s="1"/>
  <c r="L771" i="62"/>
  <c r="P771" i="62"/>
  <c r="L760" i="62"/>
  <c r="P760" i="62"/>
  <c r="AE760" i="62" s="1"/>
  <c r="V789" i="62"/>
  <c r="P789" i="62"/>
  <c r="L781" i="62"/>
  <c r="P781" i="62"/>
  <c r="V773" i="62"/>
  <c r="P773" i="62"/>
  <c r="AE773" i="62" s="1"/>
  <c r="Y656" i="62"/>
  <c r="I654" i="62"/>
  <c r="J674" i="62"/>
  <c r="P674" i="62"/>
  <c r="X790" i="62"/>
  <c r="P790" i="62"/>
  <c r="AE790" i="62" s="1"/>
  <c r="X782" i="62"/>
  <c r="P782" i="62"/>
  <c r="H687" i="62"/>
  <c r="P687" i="62"/>
  <c r="AE687" i="62" s="1"/>
  <c r="H676" i="62"/>
  <c r="AF676" i="62" s="1"/>
  <c r="P676" i="62"/>
  <c r="AE676" i="62" s="1"/>
  <c r="H668" i="62"/>
  <c r="P668" i="62"/>
  <c r="AE668" i="62" s="1"/>
  <c r="J705" i="62"/>
  <c r="P705" i="62"/>
  <c r="J697" i="62"/>
  <c r="P697" i="62"/>
  <c r="AE697" i="62" s="1"/>
  <c r="J689" i="62"/>
  <c r="P689" i="62"/>
  <c r="AE689" i="62" s="1"/>
  <c r="X726" i="62"/>
  <c r="P726" i="62"/>
  <c r="AE726" i="62" s="1"/>
  <c r="H763" i="62"/>
  <c r="P763" i="62"/>
  <c r="H755" i="62"/>
  <c r="P755" i="62"/>
  <c r="AE755" i="62" s="1"/>
  <c r="H747" i="62"/>
  <c r="AF747" i="62" s="1"/>
  <c r="P747" i="62"/>
  <c r="AE747" i="62" s="1"/>
  <c r="L792" i="62"/>
  <c r="P792" i="62"/>
  <c r="L784" i="62"/>
  <c r="P784" i="62"/>
  <c r="L776" i="62"/>
  <c r="P776" i="62"/>
  <c r="L824" i="62"/>
  <c r="I822" i="62"/>
  <c r="J753" i="62"/>
  <c r="P753" i="62"/>
  <c r="J663" i="62"/>
  <c r="P663" i="62"/>
  <c r="AE663" i="62" s="1"/>
  <c r="L708" i="62"/>
  <c r="P708" i="62"/>
  <c r="AE708" i="62" s="1"/>
  <c r="L700" i="62"/>
  <c r="P700" i="62"/>
  <c r="AE700" i="62" s="1"/>
  <c r="L692" i="62"/>
  <c r="P692" i="62"/>
  <c r="AE692" i="62" s="1"/>
  <c r="AD716" i="62"/>
  <c r="P716" i="62"/>
  <c r="X740" i="62"/>
  <c r="I738" i="62"/>
  <c r="X729" i="62"/>
  <c r="P729" i="62"/>
  <c r="X721" i="62"/>
  <c r="P721" i="62"/>
  <c r="L769" i="62"/>
  <c r="P769" i="62"/>
  <c r="L758" i="62"/>
  <c r="P758" i="62"/>
  <c r="L750" i="62"/>
  <c r="P750" i="62"/>
  <c r="AE750" i="62" s="1"/>
  <c r="T847" i="62"/>
  <c r="R847" i="62"/>
  <c r="T839" i="62"/>
  <c r="R839" i="62"/>
  <c r="T831" i="62"/>
  <c r="R831" i="62"/>
  <c r="T842" i="62"/>
  <c r="R842" i="62"/>
  <c r="T834" i="62"/>
  <c r="R834" i="62"/>
  <c r="R845" i="62"/>
  <c r="T845" i="62"/>
  <c r="R837" i="62"/>
  <c r="T837" i="62"/>
  <c r="R829" i="62"/>
  <c r="T829" i="62"/>
  <c r="T819" i="62"/>
  <c r="R819" i="62"/>
  <c r="T803" i="62"/>
  <c r="R803" i="62"/>
  <c r="T825" i="62"/>
  <c r="R825" i="62"/>
  <c r="T814" i="62"/>
  <c r="R814" i="62"/>
  <c r="T806" i="62"/>
  <c r="R806" i="62"/>
  <c r="R797" i="62"/>
  <c r="T797" i="62"/>
  <c r="T817" i="62"/>
  <c r="R817" i="62"/>
  <c r="T809" i="62"/>
  <c r="R809" i="62"/>
  <c r="T801" i="62"/>
  <c r="R801" i="62"/>
  <c r="T804" i="62"/>
  <c r="R804" i="62"/>
  <c r="AE782" i="62"/>
  <c r="AA782" i="62"/>
  <c r="X811" i="62"/>
  <c r="AC782" i="62"/>
  <c r="V826" i="62"/>
  <c r="AB782" i="62"/>
  <c r="P842" i="62"/>
  <c r="Z831" i="62"/>
  <c r="AA842" i="62"/>
  <c r="AA791" i="62"/>
  <c r="AA804" i="62"/>
  <c r="Y842" i="62"/>
  <c r="AC748" i="62"/>
  <c r="AA748" i="62"/>
  <c r="AC835" i="62"/>
  <c r="AF811" i="62"/>
  <c r="AB835" i="62"/>
  <c r="Z791" i="62"/>
  <c r="X791" i="62"/>
  <c r="J815" i="62"/>
  <c r="N815" i="62" s="1"/>
  <c r="AE679" i="62"/>
  <c r="Z835" i="62"/>
  <c r="AB748" i="62"/>
  <c r="AF831" i="62"/>
  <c r="AA811" i="62"/>
  <c r="J782" i="62"/>
  <c r="J811" i="62"/>
  <c r="N811" i="62" s="1"/>
  <c r="H842" i="62"/>
  <c r="AE799" i="62"/>
  <c r="Z847" i="62"/>
  <c r="AA844" i="62"/>
  <c r="L825" i="62"/>
  <c r="V803" i="62"/>
  <c r="AA834" i="62"/>
  <c r="L752" i="62"/>
  <c r="X752" i="62"/>
  <c r="P798" i="62"/>
  <c r="J798" i="62"/>
  <c r="N798" i="62" s="1"/>
  <c r="AD798" i="62"/>
  <c r="Y841" i="62"/>
  <c r="V841" i="62"/>
  <c r="X841" i="62"/>
  <c r="J734" i="62"/>
  <c r="L734" i="62"/>
  <c r="P818" i="62"/>
  <c r="V818" i="62"/>
  <c r="V812" i="62"/>
  <c r="L812" i="62"/>
  <c r="AB812" i="62"/>
  <c r="H799" i="62"/>
  <c r="J799" i="62"/>
  <c r="N799" i="62" s="1"/>
  <c r="AC799" i="62"/>
  <c r="AD799" i="62"/>
  <c r="J751" i="62"/>
  <c r="AE751" i="62"/>
  <c r="AF762" i="62"/>
  <c r="AE831" i="62"/>
  <c r="AB791" i="62"/>
  <c r="P800" i="62"/>
  <c r="AE842" i="62"/>
  <c r="AC831" i="62"/>
  <c r="AD803" i="62"/>
  <c r="Z842" i="62"/>
  <c r="Y831" i="62"/>
  <c r="P830" i="62"/>
  <c r="J833" i="62"/>
  <c r="N833" i="62" s="1"/>
  <c r="V831" i="62"/>
  <c r="V830" i="62"/>
  <c r="H791" i="62"/>
  <c r="P841" i="62"/>
  <c r="J836" i="62"/>
  <c r="N836" i="62" s="1"/>
  <c r="AA835" i="62"/>
  <c r="X831" i="62"/>
  <c r="Z829" i="62"/>
  <c r="H734" i="62"/>
  <c r="AF734" i="62" s="1"/>
  <c r="AF833" i="62"/>
  <c r="AA715" i="62"/>
  <c r="X748" i="62"/>
  <c r="J820" i="62"/>
  <c r="N820" i="62" s="1"/>
  <c r="Y844" i="62"/>
  <c r="AB843" i="62"/>
  <c r="AE838" i="62"/>
  <c r="P835" i="62"/>
  <c r="AE833" i="62"/>
  <c r="AD751" i="62"/>
  <c r="AD788" i="62"/>
  <c r="AC777" i="62"/>
  <c r="AE826" i="62"/>
  <c r="Z845" i="62"/>
  <c r="P844" i="62"/>
  <c r="Z843" i="62"/>
  <c r="AD838" i="62"/>
  <c r="J835" i="62"/>
  <c r="N835" i="62" s="1"/>
  <c r="AD833" i="62"/>
  <c r="AD831" i="62"/>
  <c r="H831" i="62"/>
  <c r="AC751" i="62"/>
  <c r="AB788" i="62"/>
  <c r="V777" i="62"/>
  <c r="AC826" i="62"/>
  <c r="AE825" i="62"/>
  <c r="AA846" i="62"/>
  <c r="V844" i="62"/>
  <c r="Y843" i="62"/>
  <c r="AF839" i="62"/>
  <c r="P838" i="62"/>
  <c r="AB833" i="62"/>
  <c r="Y751" i="62"/>
  <c r="L788" i="62"/>
  <c r="AA826" i="62"/>
  <c r="Z825" i="62"/>
  <c r="AA801" i="62"/>
  <c r="L846" i="62"/>
  <c r="L838" i="62"/>
  <c r="X833" i="62"/>
  <c r="AA831" i="62"/>
  <c r="AB743" i="62"/>
  <c r="AB770" i="62"/>
  <c r="AB773" i="62"/>
  <c r="Y826" i="62"/>
  <c r="H825" i="62"/>
  <c r="V824" i="62"/>
  <c r="X816" i="62"/>
  <c r="P806" i="62"/>
  <c r="AE806" i="62" s="1"/>
  <c r="Z805" i="62"/>
  <c r="Z803" i="62"/>
  <c r="H828" i="62"/>
  <c r="AA847" i="62"/>
  <c r="AC846" i="62"/>
  <c r="AD844" i="62"/>
  <c r="AD841" i="62"/>
  <c r="AA836" i="62"/>
  <c r="AD835" i="62"/>
  <c r="L835" i="62"/>
  <c r="V833" i="62"/>
  <c r="AC830" i="62"/>
  <c r="AA829" i="62"/>
  <c r="V744" i="62"/>
  <c r="L826" i="62"/>
  <c r="AC808" i="62"/>
  <c r="L803" i="62"/>
  <c r="V846" i="62"/>
  <c r="AD839" i="62"/>
  <c r="Y755" i="62"/>
  <c r="L782" i="62"/>
  <c r="AA778" i="62"/>
  <c r="AD826" i="62"/>
  <c r="J826" i="62"/>
  <c r="N826" i="62" s="1"/>
  <c r="AC825" i="62"/>
  <c r="AF813" i="62"/>
  <c r="Y808" i="62"/>
  <c r="AA840" i="62"/>
  <c r="L839" i="62"/>
  <c r="H835" i="62"/>
  <c r="H829" i="62"/>
  <c r="AF829" i="62" s="1"/>
  <c r="AC671" i="62"/>
  <c r="X762" i="62"/>
  <c r="AA814" i="62"/>
  <c r="AB813" i="62"/>
  <c r="X808" i="62"/>
  <c r="AB730" i="62"/>
  <c r="AB756" i="62"/>
  <c r="AB826" i="62"/>
  <c r="H826" i="62"/>
  <c r="P825" i="62"/>
  <c r="AD824" i="62"/>
  <c r="Z814" i="62"/>
  <c r="P813" i="62"/>
  <c r="AA812" i="62"/>
  <c r="L808" i="62"/>
  <c r="Y835" i="62"/>
  <c r="AA833" i="62"/>
  <c r="P831" i="62"/>
  <c r="AB824" i="62"/>
  <c r="Z826" i="62"/>
  <c r="Z824" i="62"/>
  <c r="AA805" i="62"/>
  <c r="AB803" i="62"/>
  <c r="AC847" i="62"/>
  <c r="AD846" i="62"/>
  <c r="AE844" i="62"/>
  <c r="AE841" i="62"/>
  <c r="AB836" i="62"/>
  <c r="AE835" i="62"/>
  <c r="V835" i="62"/>
  <c r="P833" i="62"/>
  <c r="L831" i="62"/>
  <c r="AE830" i="62"/>
  <c r="AE757" i="62"/>
  <c r="AA756" i="62"/>
  <c r="AA751" i="62"/>
  <c r="Y778" i="62"/>
  <c r="H815" i="62"/>
  <c r="P814" i="62"/>
  <c r="X805" i="62"/>
  <c r="V828" i="62"/>
  <c r="Y847" i="62"/>
  <c r="H845" i="62"/>
  <c r="AC844" i="62"/>
  <c r="L844" i="62"/>
  <c r="AF843" i="62"/>
  <c r="P843" i="62"/>
  <c r="AF841" i="62"/>
  <c r="J841" i="62"/>
  <c r="N841" i="62" s="1"/>
  <c r="AC839" i="62"/>
  <c r="H839" i="62"/>
  <c r="AC838" i="62"/>
  <c r="Z836" i="62"/>
  <c r="H836" i="62"/>
  <c r="Z834" i="62"/>
  <c r="L830" i="62"/>
  <c r="AB671" i="62"/>
  <c r="AC780" i="62"/>
  <c r="X778" i="62"/>
  <c r="Y777" i="62"/>
  <c r="AE820" i="62"/>
  <c r="L814" i="62"/>
  <c r="H811" i="62"/>
  <c r="J805" i="62"/>
  <c r="N805" i="62" s="1"/>
  <c r="AC803" i="62"/>
  <c r="H803" i="62"/>
  <c r="AF803" i="62" s="1"/>
  <c r="P828" i="62"/>
  <c r="X847" i="62"/>
  <c r="AB844" i="62"/>
  <c r="J844" i="62"/>
  <c r="N844" i="62" s="1"/>
  <c r="AE843" i="62"/>
  <c r="V843" i="62"/>
  <c r="AA839" i="62"/>
  <c r="AA838" i="62"/>
  <c r="Y836" i="62"/>
  <c r="Y834" i="62"/>
  <c r="AA832" i="62"/>
  <c r="AA671" i="62"/>
  <c r="AA759" i="62"/>
  <c r="AA781" i="62"/>
  <c r="AC820" i="62"/>
  <c r="AD815" i="62"/>
  <c r="X828" i="62"/>
  <c r="V847" i="62"/>
  <c r="AD843" i="62"/>
  <c r="L843" i="62"/>
  <c r="Z839" i="62"/>
  <c r="AA837" i="62"/>
  <c r="AF836" i="62"/>
  <c r="X836" i="62"/>
  <c r="Z675" i="62"/>
  <c r="AC741" i="62"/>
  <c r="X759" i="62"/>
  <c r="L751" i="62"/>
  <c r="AB820" i="62"/>
  <c r="AC815" i="62"/>
  <c r="H814" i="62"/>
  <c r="Y812" i="62"/>
  <c r="AB811" i="62"/>
  <c r="AF808" i="62"/>
  <c r="H805" i="62"/>
  <c r="AF805" i="62" s="1"/>
  <c r="AA803" i="62"/>
  <c r="Z828" i="62"/>
  <c r="AD847" i="62"/>
  <c r="L847" i="62"/>
  <c r="Z844" i="62"/>
  <c r="H844" i="62"/>
  <c r="AC843" i="62"/>
  <c r="J843" i="62"/>
  <c r="N843" i="62" s="1"/>
  <c r="AB841" i="62"/>
  <c r="Y839" i="62"/>
  <c r="V838" i="62"/>
  <c r="Z837" i="62"/>
  <c r="AE836" i="62"/>
  <c r="P836" i="62"/>
  <c r="H834" i="62"/>
  <c r="AD830" i="62"/>
  <c r="AE702" i="62"/>
  <c r="Y726" i="62"/>
  <c r="AA820" i="62"/>
  <c r="AD818" i="62"/>
  <c r="AB815" i="62"/>
  <c r="AA806" i="62"/>
  <c r="AD828" i="62"/>
  <c r="X839" i="62"/>
  <c r="AD836" i="62"/>
  <c r="V836" i="62"/>
  <c r="P768" i="62"/>
  <c r="J759" i="62"/>
  <c r="AD796" i="62"/>
  <c r="X827" i="62"/>
  <c r="AA825" i="62"/>
  <c r="P820" i="62"/>
  <c r="AA819" i="62"/>
  <c r="AA818" i="62"/>
  <c r="AA817" i="62"/>
  <c r="Z815" i="62"/>
  <c r="AC814" i="62"/>
  <c r="Z811" i="62"/>
  <c r="AA808" i="62"/>
  <c r="Z806" i="62"/>
  <c r="AB805" i="62"/>
  <c r="Y803" i="62"/>
  <c r="AB847" i="62"/>
  <c r="H847" i="62"/>
  <c r="AF847" i="62" s="1"/>
  <c r="AA845" i="62"/>
  <c r="AF844" i="62"/>
  <c r="AA843" i="62"/>
  <c r="H843" i="62"/>
  <c r="V839" i="62"/>
  <c r="H837" i="62"/>
  <c r="AC836" i="62"/>
  <c r="AA830" i="62"/>
  <c r="AA848" i="62"/>
  <c r="AB848" i="62"/>
  <c r="J848" i="62"/>
  <c r="N848" i="62" s="1"/>
  <c r="AB840" i="62"/>
  <c r="J840" i="62"/>
  <c r="N840" i="62" s="1"/>
  <c r="AB832" i="62"/>
  <c r="J832" i="62"/>
  <c r="N832" i="62" s="1"/>
  <c r="Z848" i="62"/>
  <c r="H848" i="62"/>
  <c r="P847" i="62"/>
  <c r="AE847" i="62" s="1"/>
  <c r="AB846" i="62"/>
  <c r="J846" i="62"/>
  <c r="N846" i="62" s="1"/>
  <c r="Y845" i="62"/>
  <c r="AF842" i="62"/>
  <c r="X842" i="62"/>
  <c r="AC841" i="62"/>
  <c r="L841" i="62"/>
  <c r="Z840" i="62"/>
  <c r="H840" i="62"/>
  <c r="AE839" i="62"/>
  <c r="P839" i="62"/>
  <c r="AB838" i="62"/>
  <c r="J838" i="62"/>
  <c r="N838" i="62" s="1"/>
  <c r="Y837" i="62"/>
  <c r="AF834" i="62"/>
  <c r="X834" i="62"/>
  <c r="AC833" i="62"/>
  <c r="L833" i="62"/>
  <c r="Z832" i="62"/>
  <c r="H832" i="62"/>
  <c r="AB830" i="62"/>
  <c r="J830" i="62"/>
  <c r="N830" i="62" s="1"/>
  <c r="Y829" i="62"/>
  <c r="Y848" i="62"/>
  <c r="AF845" i="62"/>
  <c r="X845" i="62"/>
  <c r="Y840" i="62"/>
  <c r="AF837" i="62"/>
  <c r="X837" i="62"/>
  <c r="AE834" i="62"/>
  <c r="P834" i="62"/>
  <c r="Y832" i="62"/>
  <c r="X829" i="62"/>
  <c r="AF848" i="62"/>
  <c r="X848" i="62"/>
  <c r="Z846" i="62"/>
  <c r="H846" i="62"/>
  <c r="AE845" i="62"/>
  <c r="P845" i="62"/>
  <c r="AD842" i="62"/>
  <c r="V842" i="62"/>
  <c r="AF840" i="62"/>
  <c r="X840" i="62"/>
  <c r="Z838" i="62"/>
  <c r="H838" i="62"/>
  <c r="AE837" i="62"/>
  <c r="P837" i="62"/>
  <c r="AD834" i="62"/>
  <c r="V834" i="62"/>
  <c r="AF832" i="62"/>
  <c r="X832" i="62"/>
  <c r="Z830" i="62"/>
  <c r="H830" i="62"/>
  <c r="P829" i="62"/>
  <c r="AE829" i="62" s="1"/>
  <c r="AE848" i="62"/>
  <c r="P848" i="62"/>
  <c r="Y846" i="62"/>
  <c r="AD845" i="62"/>
  <c r="V845" i="62"/>
  <c r="AC842" i="62"/>
  <c r="L842" i="62"/>
  <c r="Z841" i="62"/>
  <c r="H841" i="62"/>
  <c r="AE840" i="62"/>
  <c r="P840" i="62"/>
  <c r="AB839" i="62"/>
  <c r="Y838" i="62"/>
  <c r="AD837" i="62"/>
  <c r="V837" i="62"/>
  <c r="AF835" i="62"/>
  <c r="AC834" i="62"/>
  <c r="L834" i="62"/>
  <c r="Z833" i="62"/>
  <c r="H833" i="62"/>
  <c r="AE832" i="62"/>
  <c r="P832" i="62"/>
  <c r="AB831" i="62"/>
  <c r="Y830" i="62"/>
  <c r="AD829" i="62"/>
  <c r="V829" i="62"/>
  <c r="AD848" i="62"/>
  <c r="V848" i="62"/>
  <c r="AF846" i="62"/>
  <c r="X846" i="62"/>
  <c r="AC845" i="62"/>
  <c r="L845" i="62"/>
  <c r="AB842" i="62"/>
  <c r="AD840" i="62"/>
  <c r="V840" i="62"/>
  <c r="AF838" i="62"/>
  <c r="AC837" i="62"/>
  <c r="L837" i="62"/>
  <c r="AB834" i="62"/>
  <c r="AD832" i="62"/>
  <c r="V832" i="62"/>
  <c r="AF830" i="62"/>
  <c r="AC829" i="62"/>
  <c r="L829" i="62"/>
  <c r="AC848" i="62"/>
  <c r="AE846" i="62"/>
  <c r="AB845" i="62"/>
  <c r="AC840" i="62"/>
  <c r="AB837" i="62"/>
  <c r="AC832" i="62"/>
  <c r="AB829" i="62"/>
  <c r="Y828" i="62"/>
  <c r="AA828" i="62"/>
  <c r="J828" i="62"/>
  <c r="N828" i="62" s="1"/>
  <c r="AB828" i="62"/>
  <c r="L828" i="62"/>
  <c r="AA770" i="62"/>
  <c r="AC762" i="62"/>
  <c r="AA760" i="62"/>
  <c r="AB759" i="62"/>
  <c r="Y757" i="62"/>
  <c r="X751" i="62"/>
  <c r="AA788" i="62"/>
  <c r="AB780" i="62"/>
  <c r="H780" i="62"/>
  <c r="AF780" i="62" s="1"/>
  <c r="AF827" i="62"/>
  <c r="Y824" i="62"/>
  <c r="Y820" i="62"/>
  <c r="Z819" i="62"/>
  <c r="H819" i="62"/>
  <c r="AF816" i="62"/>
  <c r="X815" i="62"/>
  <c r="AE813" i="62"/>
  <c r="V813" i="62"/>
  <c r="J812" i="62"/>
  <c r="N812" i="62" s="1"/>
  <c r="AE811" i="62"/>
  <c r="P811" i="62"/>
  <c r="AD807" i="62"/>
  <c r="H807" i="62"/>
  <c r="P805" i="62"/>
  <c r="AE805" i="62" s="1"/>
  <c r="Z804" i="62"/>
  <c r="H804" i="62"/>
  <c r="AD802" i="62"/>
  <c r="Y770" i="62"/>
  <c r="AA762" i="62"/>
  <c r="AA798" i="62"/>
  <c r="Y786" i="62"/>
  <c r="AA780" i="62"/>
  <c r="AC827" i="62"/>
  <c r="AF824" i="62"/>
  <c r="X824" i="62"/>
  <c r="Y819" i="62"/>
  <c r="AC816" i="62"/>
  <c r="V815" i="62"/>
  <c r="AD813" i="62"/>
  <c r="L813" i="62"/>
  <c r="AD811" i="62"/>
  <c r="V811" i="62"/>
  <c r="AC807" i="62"/>
  <c r="AD805" i="62"/>
  <c r="V805" i="62"/>
  <c r="Y804" i="62"/>
  <c r="AA802" i="62"/>
  <c r="AC715" i="62"/>
  <c r="Y736" i="62"/>
  <c r="AD726" i="62"/>
  <c r="X770" i="62"/>
  <c r="AE768" i="62"/>
  <c r="Z762" i="62"/>
  <c r="Z759" i="62"/>
  <c r="Y752" i="62"/>
  <c r="V751" i="62"/>
  <c r="V798" i="62"/>
  <c r="X797" i="62"/>
  <c r="AA792" i="62"/>
  <c r="V788" i="62"/>
  <c r="AD787" i="62"/>
  <c r="X786" i="62"/>
  <c r="AB783" i="62"/>
  <c r="Z780" i="62"/>
  <c r="AA777" i="62"/>
  <c r="AA827" i="62"/>
  <c r="AF826" i="62"/>
  <c r="X826" i="62"/>
  <c r="AE824" i="62"/>
  <c r="P824" i="62"/>
  <c r="L820" i="62"/>
  <c r="AF819" i="62"/>
  <c r="X819" i="62"/>
  <c r="AA816" i="62"/>
  <c r="AF815" i="62"/>
  <c r="L815" i="62"/>
  <c r="AE814" i="62"/>
  <c r="AC813" i="62"/>
  <c r="J813" i="62"/>
  <c r="N813" i="62" s="1"/>
  <c r="AC812" i="62"/>
  <c r="AC811" i="62"/>
  <c r="L811" i="62"/>
  <c r="AA807" i="62"/>
  <c r="H806" i="62"/>
  <c r="AF806" i="62" s="1"/>
  <c r="AC805" i="62"/>
  <c r="L805" i="62"/>
  <c r="AF804" i="62"/>
  <c r="X804" i="62"/>
  <c r="V802" i="62"/>
  <c r="AF770" i="62"/>
  <c r="AB790" i="62"/>
  <c r="X780" i="62"/>
  <c r="AE819" i="62"/>
  <c r="P819" i="62"/>
  <c r="Z807" i="62"/>
  <c r="P804" i="62"/>
  <c r="AE804" i="62" s="1"/>
  <c r="AF807" i="62"/>
  <c r="J671" i="62"/>
  <c r="V726" i="62"/>
  <c r="AE770" i="62"/>
  <c r="V770" i="62"/>
  <c r="J769" i="62"/>
  <c r="AA790" i="62"/>
  <c r="AB789" i="62"/>
  <c r="AE788" i="62"/>
  <c r="J788" i="62"/>
  <c r="Z782" i="62"/>
  <c r="X777" i="62"/>
  <c r="L827" i="62"/>
  <c r="AC824" i="62"/>
  <c r="J824" i="62"/>
  <c r="N824" i="62" s="1"/>
  <c r="AD819" i="62"/>
  <c r="V819" i="62"/>
  <c r="L816" i="62"/>
  <c r="AA813" i="62"/>
  <c r="H813" i="62"/>
  <c r="AD810" i="62"/>
  <c r="X807" i="62"/>
  <c r="AD804" i="62"/>
  <c r="V804" i="62"/>
  <c r="AD770" i="62"/>
  <c r="L770" i="62"/>
  <c r="AC754" i="62"/>
  <c r="H751" i="62"/>
  <c r="AF751" i="62" s="1"/>
  <c r="Z790" i="62"/>
  <c r="AA789" i="62"/>
  <c r="V780" i="62"/>
  <c r="AC819" i="62"/>
  <c r="L819" i="62"/>
  <c r="Z813" i="62"/>
  <c r="AA810" i="62"/>
  <c r="V807" i="62"/>
  <c r="AC804" i="62"/>
  <c r="L804" i="62"/>
  <c r="Y721" i="62"/>
  <c r="AC770" i="62"/>
  <c r="J770" i="62"/>
  <c r="Z754" i="62"/>
  <c r="Z751" i="62"/>
  <c r="J789" i="62"/>
  <c r="AC788" i="62"/>
  <c r="AD780" i="62"/>
  <c r="L780" i="62"/>
  <c r="J779" i="62"/>
  <c r="AA824" i="62"/>
  <c r="H824" i="62"/>
  <c r="AB819" i="62"/>
  <c r="AA815" i="62"/>
  <c r="X813" i="62"/>
  <c r="P812" i="62"/>
  <c r="V810" i="62"/>
  <c r="L807" i="62"/>
  <c r="AB804" i="62"/>
  <c r="AA809" i="62"/>
  <c r="AE827" i="62"/>
  <c r="P827" i="62"/>
  <c r="Y825" i="62"/>
  <c r="AC818" i="62"/>
  <c r="L818" i="62"/>
  <c r="Z817" i="62"/>
  <c r="H817" i="62"/>
  <c r="AE816" i="62"/>
  <c r="P816" i="62"/>
  <c r="Y814" i="62"/>
  <c r="AC810" i="62"/>
  <c r="L810" i="62"/>
  <c r="Z809" i="62"/>
  <c r="H809" i="62"/>
  <c r="P808" i="62"/>
  <c r="AE808" i="62" s="1"/>
  <c r="AB807" i="62"/>
  <c r="J807" i="62"/>
  <c r="N807" i="62" s="1"/>
  <c r="Y806" i="62"/>
  <c r="X803" i="62"/>
  <c r="AC802" i="62"/>
  <c r="L802" i="62"/>
  <c r="Z801" i="62"/>
  <c r="H801" i="62"/>
  <c r="AF801" i="62" s="1"/>
  <c r="AD827" i="62"/>
  <c r="V827" i="62"/>
  <c r="AF825" i="62"/>
  <c r="X825" i="62"/>
  <c r="Z820" i="62"/>
  <c r="H820" i="62"/>
  <c r="AB818" i="62"/>
  <c r="J818" i="62"/>
  <c r="N818" i="62" s="1"/>
  <c r="Y817" i="62"/>
  <c r="AD816" i="62"/>
  <c r="V816" i="62"/>
  <c r="AF814" i="62"/>
  <c r="X814" i="62"/>
  <c r="Z812" i="62"/>
  <c r="H812" i="62"/>
  <c r="AB810" i="62"/>
  <c r="J810" i="62"/>
  <c r="N810" i="62" s="1"/>
  <c r="Y809" i="62"/>
  <c r="AD808" i="62"/>
  <c r="V808" i="62"/>
  <c r="X806" i="62"/>
  <c r="P803" i="62"/>
  <c r="AE803" i="62" s="1"/>
  <c r="AB802" i="62"/>
  <c r="J802" i="62"/>
  <c r="N802" i="62" s="1"/>
  <c r="Y801" i="62"/>
  <c r="AF817" i="62"/>
  <c r="X817" i="62"/>
  <c r="AF809" i="62"/>
  <c r="X809" i="62"/>
  <c r="X801" i="62"/>
  <c r="AB827" i="62"/>
  <c r="J827" i="62"/>
  <c r="N827" i="62" s="1"/>
  <c r="AD825" i="62"/>
  <c r="V825" i="62"/>
  <c r="AF820" i="62"/>
  <c r="X820" i="62"/>
  <c r="Z818" i="62"/>
  <c r="H818" i="62"/>
  <c r="AE817" i="62"/>
  <c r="P817" i="62"/>
  <c r="AB816" i="62"/>
  <c r="J816" i="62"/>
  <c r="N816" i="62" s="1"/>
  <c r="Y815" i="62"/>
  <c r="AD814" i="62"/>
  <c r="V814" i="62"/>
  <c r="AF812" i="62"/>
  <c r="X812" i="62"/>
  <c r="Z810" i="62"/>
  <c r="H810" i="62"/>
  <c r="AF810" i="62" s="1"/>
  <c r="AE809" i="62"/>
  <c r="P809" i="62"/>
  <c r="AB808" i="62"/>
  <c r="J808" i="62"/>
  <c r="N808" i="62" s="1"/>
  <c r="Y807" i="62"/>
  <c r="AD806" i="62"/>
  <c r="V806" i="62"/>
  <c r="Z802" i="62"/>
  <c r="H802" i="62"/>
  <c r="AF802" i="62" s="1"/>
  <c r="P801" i="62"/>
  <c r="AE801" i="62" s="1"/>
  <c r="Y818" i="62"/>
  <c r="AD817" i="62"/>
  <c r="V817" i="62"/>
  <c r="Y810" i="62"/>
  <c r="AD809" i="62"/>
  <c r="V809" i="62"/>
  <c r="AC806" i="62"/>
  <c r="L806" i="62"/>
  <c r="Y802" i="62"/>
  <c r="AD801" i="62"/>
  <c r="V801" i="62"/>
  <c r="Z827" i="62"/>
  <c r="H827" i="62"/>
  <c r="AB825" i="62"/>
  <c r="AD820" i="62"/>
  <c r="AF818" i="62"/>
  <c r="X818" i="62"/>
  <c r="AC817" i="62"/>
  <c r="L817" i="62"/>
  <c r="Z816" i="62"/>
  <c r="H816" i="62"/>
  <c r="AE815" i="62"/>
  <c r="AB814" i="62"/>
  <c r="AD812" i="62"/>
  <c r="X810" i="62"/>
  <c r="AC809" i="62"/>
  <c r="L809" i="62"/>
  <c r="Z808" i="62"/>
  <c r="AE807" i="62"/>
  <c r="AB806" i="62"/>
  <c r="X802" i="62"/>
  <c r="AC801" i="62"/>
  <c r="L801" i="62"/>
  <c r="AE818" i="62"/>
  <c r="AB817" i="62"/>
  <c r="AE810" i="62"/>
  <c r="AB809" i="62"/>
  <c r="AE802" i="62"/>
  <c r="AB801" i="62"/>
  <c r="X800" i="62"/>
  <c r="Y800" i="62"/>
  <c r="H800" i="62"/>
  <c r="Z800" i="62"/>
  <c r="AA800" i="62"/>
  <c r="J800" i="62"/>
  <c r="N800" i="62" s="1"/>
  <c r="AB800" i="62"/>
  <c r="L800" i="62"/>
  <c r="AC800" i="62"/>
  <c r="V800" i="62"/>
  <c r="AD688" i="62"/>
  <c r="L699" i="62"/>
  <c r="V695" i="62"/>
  <c r="Y742" i="62"/>
  <c r="L744" i="62"/>
  <c r="J764" i="62"/>
  <c r="Y763" i="62"/>
  <c r="J758" i="62"/>
  <c r="AA757" i="62"/>
  <c r="AA752" i="62"/>
  <c r="AE749" i="62"/>
  <c r="V799" i="62"/>
  <c r="Y797" i="62"/>
  <c r="AC789" i="62"/>
  <c r="L789" i="62"/>
  <c r="AA786" i="62"/>
  <c r="L785" i="62"/>
  <c r="AC783" i="62"/>
  <c r="J783" i="62"/>
  <c r="AB781" i="62"/>
  <c r="J781" i="62"/>
  <c r="V779" i="62"/>
  <c r="AE775" i="62"/>
  <c r="AE774" i="62"/>
  <c r="J774" i="62"/>
  <c r="AC773" i="62"/>
  <c r="J773" i="62"/>
  <c r="AD758" i="62"/>
  <c r="H758" i="62"/>
  <c r="AF758" i="62" s="1"/>
  <c r="H746" i="62"/>
  <c r="AF746" i="62" s="1"/>
  <c r="AF785" i="62"/>
  <c r="AA783" i="62"/>
  <c r="H783" i="62"/>
  <c r="Z781" i="62"/>
  <c r="H781" i="62"/>
  <c r="H775" i="62"/>
  <c r="AF775" i="62" s="1"/>
  <c r="AB774" i="62"/>
  <c r="AA773" i="62"/>
  <c r="H773" i="62"/>
  <c r="AF773" i="62" s="1"/>
  <c r="J715" i="62"/>
  <c r="AD732" i="62"/>
  <c r="AD764" i="62"/>
  <c r="Z760" i="62"/>
  <c r="AB758" i="62"/>
  <c r="AC796" i="62"/>
  <c r="Z789" i="62"/>
  <c r="H789" i="62"/>
  <c r="AD785" i="62"/>
  <c r="Z783" i="62"/>
  <c r="Y781" i="62"/>
  <c r="AA774" i="62"/>
  <c r="Z773" i="62"/>
  <c r="L645" i="62"/>
  <c r="AD642" i="62"/>
  <c r="AA732" i="62"/>
  <c r="AB764" i="62"/>
  <c r="Y760" i="62"/>
  <c r="AA758" i="62"/>
  <c r="J756" i="62"/>
  <c r="Y754" i="62"/>
  <c r="AB751" i="62"/>
  <c r="AD750" i="62"/>
  <c r="Y747" i="62"/>
  <c r="AB799" i="62"/>
  <c r="AA796" i="62"/>
  <c r="AF791" i="62"/>
  <c r="L790" i="62"/>
  <c r="Y789" i="62"/>
  <c r="AB787" i="62"/>
  <c r="AC785" i="62"/>
  <c r="X783" i="62"/>
  <c r="AF781" i="62"/>
  <c r="X781" i="62"/>
  <c r="J780" i="62"/>
  <c r="AF777" i="62"/>
  <c r="L777" i="62"/>
  <c r="AD775" i="62"/>
  <c r="Z774" i="62"/>
  <c r="Y773" i="62"/>
  <c r="AC774" i="62"/>
  <c r="Z732" i="62"/>
  <c r="AD720" i="62"/>
  <c r="Z770" i="62"/>
  <c r="AA764" i="62"/>
  <c r="H759" i="62"/>
  <c r="AF759" i="62" s="1"/>
  <c r="Z758" i="62"/>
  <c r="AB750" i="62"/>
  <c r="J748" i="62"/>
  <c r="AD746" i="62"/>
  <c r="AA799" i="62"/>
  <c r="X796" i="62"/>
  <c r="AE791" i="62"/>
  <c r="V791" i="62"/>
  <c r="J790" i="62"/>
  <c r="AF789" i="62"/>
  <c r="X789" i="62"/>
  <c r="AA787" i="62"/>
  <c r="AA785" i="62"/>
  <c r="AF783" i="62"/>
  <c r="AE781" i="62"/>
  <c r="AD779" i="62"/>
  <c r="AD777" i="62"/>
  <c r="J777" i="62"/>
  <c r="AA775" i="62"/>
  <c r="X774" i="62"/>
  <c r="X773" i="62"/>
  <c r="AB695" i="62"/>
  <c r="AA734" i="62"/>
  <c r="J732" i="62"/>
  <c r="AA721" i="62"/>
  <c r="AB720" i="62"/>
  <c r="X764" i="62"/>
  <c r="J760" i="62"/>
  <c r="Y758" i="62"/>
  <c r="AA750" i="62"/>
  <c r="AA749" i="62"/>
  <c r="AA746" i="62"/>
  <c r="Y799" i="62"/>
  <c r="V796" i="62"/>
  <c r="AD791" i="62"/>
  <c r="L791" i="62"/>
  <c r="AE789" i="62"/>
  <c r="V787" i="62"/>
  <c r="X785" i="62"/>
  <c r="AE783" i="62"/>
  <c r="V783" i="62"/>
  <c r="AD781" i="62"/>
  <c r="V781" i="62"/>
  <c r="AB779" i="62"/>
  <c r="Z775" i="62"/>
  <c r="AD699" i="62"/>
  <c r="Z695" i="62"/>
  <c r="AC742" i="62"/>
  <c r="V764" i="62"/>
  <c r="AA763" i="62"/>
  <c r="V758" i="62"/>
  <c r="Y749" i="62"/>
  <c r="X746" i="62"/>
  <c r="P799" i="62"/>
  <c r="AA797" i="62"/>
  <c r="L796" i="62"/>
  <c r="AC791" i="62"/>
  <c r="J791" i="62"/>
  <c r="AC790" i="62"/>
  <c r="H790" i="62"/>
  <c r="AF790" i="62" s="1"/>
  <c r="AD789" i="62"/>
  <c r="Y788" i="62"/>
  <c r="J787" i="62"/>
  <c r="AF786" i="62"/>
  <c r="V785" i="62"/>
  <c r="AA784" i="62"/>
  <c r="AD783" i="62"/>
  <c r="L783" i="62"/>
  <c r="AC781" i="62"/>
  <c r="AA779" i="62"/>
  <c r="AB777" i="62"/>
  <c r="X775" i="62"/>
  <c r="AF774" i="62"/>
  <c r="L774" i="62"/>
  <c r="L773" i="62"/>
  <c r="AA776" i="62"/>
  <c r="AF799" i="62"/>
  <c r="X799" i="62"/>
  <c r="AC798" i="62"/>
  <c r="L798" i="62"/>
  <c r="Z797" i="62"/>
  <c r="H797" i="62"/>
  <c r="AF797" i="62" s="1"/>
  <c r="P796" i="62"/>
  <c r="AE796" i="62" s="1"/>
  <c r="AB792" i="62"/>
  <c r="J792" i="62"/>
  <c r="AD790" i="62"/>
  <c r="V790" i="62"/>
  <c r="AF788" i="62"/>
  <c r="X788" i="62"/>
  <c r="AC787" i="62"/>
  <c r="L787" i="62"/>
  <c r="Z786" i="62"/>
  <c r="H786" i="62"/>
  <c r="AE785" i="62"/>
  <c r="AB784" i="62"/>
  <c r="J784" i="62"/>
  <c r="AD782" i="62"/>
  <c r="V782" i="62"/>
  <c r="AC779" i="62"/>
  <c r="L779" i="62"/>
  <c r="Z778" i="62"/>
  <c r="H778" i="62"/>
  <c r="AF778" i="62" s="1"/>
  <c r="AE777" i="62"/>
  <c r="AB776" i="62"/>
  <c r="J776" i="62"/>
  <c r="Y775" i="62"/>
  <c r="AD774" i="62"/>
  <c r="V774" i="62"/>
  <c r="Z792" i="62"/>
  <c r="H792" i="62"/>
  <c r="Z784" i="62"/>
  <c r="H784" i="62"/>
  <c r="AF784" i="62" s="1"/>
  <c r="Z776" i="62"/>
  <c r="H776" i="62"/>
  <c r="AF776" i="62" s="1"/>
  <c r="Z798" i="62"/>
  <c r="H798" i="62"/>
  <c r="P797" i="62"/>
  <c r="AE797" i="62" s="1"/>
  <c r="AB796" i="62"/>
  <c r="J796" i="62"/>
  <c r="N796" i="62" s="1"/>
  <c r="Y792" i="62"/>
  <c r="Z787" i="62"/>
  <c r="H787" i="62"/>
  <c r="AF787" i="62" s="1"/>
  <c r="AE786" i="62"/>
  <c r="AB785" i="62"/>
  <c r="J785" i="62"/>
  <c r="Y784" i="62"/>
  <c r="Z779" i="62"/>
  <c r="H779" i="62"/>
  <c r="AE778" i="62"/>
  <c r="Y776" i="62"/>
  <c r="V775" i="62"/>
  <c r="Y798" i="62"/>
  <c r="AD797" i="62"/>
  <c r="V797" i="62"/>
  <c r="AF792" i="62"/>
  <c r="X792" i="62"/>
  <c r="Y787" i="62"/>
  <c r="AD786" i="62"/>
  <c r="V786" i="62"/>
  <c r="X784" i="62"/>
  <c r="H782" i="62"/>
  <c r="AF782" i="62" s="1"/>
  <c r="Y779" i="62"/>
  <c r="AD778" i="62"/>
  <c r="V778" i="62"/>
  <c r="X776" i="62"/>
  <c r="AC775" i="62"/>
  <c r="L775" i="62"/>
  <c r="H774" i="62"/>
  <c r="AF798" i="62"/>
  <c r="X798" i="62"/>
  <c r="AC797" i="62"/>
  <c r="L797" i="62"/>
  <c r="Z796" i="62"/>
  <c r="H796" i="62"/>
  <c r="AF796" i="62" s="1"/>
  <c r="AE792" i="62"/>
  <c r="Y790" i="62"/>
  <c r="X787" i="62"/>
  <c r="AC786" i="62"/>
  <c r="L786" i="62"/>
  <c r="Z785" i="62"/>
  <c r="H785" i="62"/>
  <c r="AE784" i="62"/>
  <c r="Y782" i="62"/>
  <c r="AF779" i="62"/>
  <c r="X779" i="62"/>
  <c r="AC778" i="62"/>
  <c r="L778" i="62"/>
  <c r="Z777" i="62"/>
  <c r="AE776" i="62"/>
  <c r="AB775" i="62"/>
  <c r="AD773" i="62"/>
  <c r="Z799" i="62"/>
  <c r="AE798" i="62"/>
  <c r="AB797" i="62"/>
  <c r="AD792" i="62"/>
  <c r="V792" i="62"/>
  <c r="Z788" i="62"/>
  <c r="AE787" i="62"/>
  <c r="AB786" i="62"/>
  <c r="AD784" i="62"/>
  <c r="V784" i="62"/>
  <c r="AE779" i="62"/>
  <c r="AB778" i="62"/>
  <c r="AD776" i="62"/>
  <c r="V776" i="62"/>
  <c r="AC792" i="62"/>
  <c r="AC784" i="62"/>
  <c r="AC776" i="62"/>
  <c r="AC772" i="62"/>
  <c r="X772" i="62"/>
  <c r="Y772" i="62"/>
  <c r="H772" i="62"/>
  <c r="Z772" i="62"/>
  <c r="AA772" i="62"/>
  <c r="J772" i="62"/>
  <c r="AB772" i="62"/>
  <c r="L772" i="62"/>
  <c r="V772" i="62"/>
  <c r="H675" i="62"/>
  <c r="AF675" i="62" s="1"/>
  <c r="AE742" i="62"/>
  <c r="Z730" i="62"/>
  <c r="AA726" i="62"/>
  <c r="H722" i="62"/>
  <c r="AF722" i="62" s="1"/>
  <c r="AE721" i="62"/>
  <c r="AA720" i="62"/>
  <c r="Y719" i="62"/>
  <c r="X744" i="62"/>
  <c r="AA771" i="62"/>
  <c r="AD769" i="62"/>
  <c r="H769" i="62"/>
  <c r="AF769" i="62" s="1"/>
  <c r="AA768" i="62"/>
  <c r="AE762" i="62"/>
  <c r="V762" i="62"/>
  <c r="AD759" i="62"/>
  <c r="V759" i="62"/>
  <c r="X756" i="62"/>
  <c r="X754" i="62"/>
  <c r="AE752" i="62"/>
  <c r="Z750" i="62"/>
  <c r="V748" i="62"/>
  <c r="V746" i="62"/>
  <c r="AA745" i="62"/>
  <c r="V712" i="62"/>
  <c r="AA690" i="62"/>
  <c r="Y730" i="62"/>
  <c r="Y720" i="62"/>
  <c r="Y744" i="62"/>
  <c r="Z771" i="62"/>
  <c r="AB769" i="62"/>
  <c r="Y768" i="62"/>
  <c r="AD762" i="62"/>
  <c r="L762" i="62"/>
  <c r="AA761" i="62"/>
  <c r="AB760" i="62"/>
  <c r="H760" i="62"/>
  <c r="AF760" i="62" s="1"/>
  <c r="AC759" i="62"/>
  <c r="L759" i="62"/>
  <c r="V756" i="62"/>
  <c r="AA755" i="62"/>
  <c r="AE754" i="62"/>
  <c r="J752" i="62"/>
  <c r="Y750" i="62"/>
  <c r="AD748" i="62"/>
  <c r="L748" i="62"/>
  <c r="AA747" i="62"/>
  <c r="H714" i="62"/>
  <c r="AF714" i="62" s="1"/>
  <c r="H771" i="62"/>
  <c r="AF771" i="62" s="1"/>
  <c r="V670" i="62"/>
  <c r="V743" i="62"/>
  <c r="X730" i="62"/>
  <c r="AB744" i="62"/>
  <c r="Y771" i="62"/>
  <c r="AA769" i="62"/>
  <c r="V754" i="62"/>
  <c r="V750" i="62"/>
  <c r="L680" i="62"/>
  <c r="J672" i="62"/>
  <c r="V688" i="62"/>
  <c r="AE734" i="62"/>
  <c r="AA731" i="62"/>
  <c r="AE730" i="62"/>
  <c r="AC722" i="62"/>
  <c r="H720" i="62"/>
  <c r="AF720" i="62" s="1"/>
  <c r="AC744" i="62"/>
  <c r="X771" i="62"/>
  <c r="Z769" i="62"/>
  <c r="H762" i="62"/>
  <c r="AD754" i="62"/>
  <c r="L754" i="62"/>
  <c r="AA753" i="62"/>
  <c r="AB752" i="62"/>
  <c r="H752" i="62"/>
  <c r="AF752" i="62" s="1"/>
  <c r="J750" i="62"/>
  <c r="H730" i="62"/>
  <c r="AF730" i="62" s="1"/>
  <c r="AB673" i="62"/>
  <c r="V730" i="62"/>
  <c r="Z723" i="62"/>
  <c r="AA722" i="62"/>
  <c r="AD744" i="62"/>
  <c r="AE771" i="62"/>
  <c r="Y769" i="62"/>
  <c r="AA730" i="62"/>
  <c r="AB771" i="62"/>
  <c r="AA675" i="62"/>
  <c r="V673" i="62"/>
  <c r="AC714" i="62"/>
  <c r="AD736" i="62"/>
  <c r="L731" i="62"/>
  <c r="AD730" i="62"/>
  <c r="J730" i="62"/>
  <c r="X724" i="62"/>
  <c r="Z722" i="62"/>
  <c r="J744" i="62"/>
  <c r="J771" i="62"/>
  <c r="V769" i="62"/>
  <c r="Y762" i="62"/>
  <c r="X760" i="62"/>
  <c r="AD756" i="62"/>
  <c r="AA754" i="62"/>
  <c r="H754" i="62"/>
  <c r="AF754" i="62" s="1"/>
  <c r="Z752" i="62"/>
  <c r="AC750" i="62"/>
  <c r="H750" i="62"/>
  <c r="AF750" i="62" s="1"/>
  <c r="Y748" i="62"/>
  <c r="Z746" i="62"/>
  <c r="AD768" i="62"/>
  <c r="V768" i="62"/>
  <c r="AF763" i="62"/>
  <c r="X763" i="62"/>
  <c r="Z761" i="62"/>
  <c r="H761" i="62"/>
  <c r="AD757" i="62"/>
  <c r="V757" i="62"/>
  <c r="AF755" i="62"/>
  <c r="X755" i="62"/>
  <c r="Z753" i="62"/>
  <c r="H753" i="62"/>
  <c r="AF753" i="62" s="1"/>
  <c r="AD749" i="62"/>
  <c r="V749" i="62"/>
  <c r="X747" i="62"/>
  <c r="AC746" i="62"/>
  <c r="L746" i="62"/>
  <c r="Z745" i="62"/>
  <c r="H745" i="62"/>
  <c r="AF745" i="62" s="1"/>
  <c r="AD771" i="62"/>
  <c r="V771" i="62"/>
  <c r="X769" i="62"/>
  <c r="AC768" i="62"/>
  <c r="L768" i="62"/>
  <c r="Z764" i="62"/>
  <c r="H764" i="62"/>
  <c r="AF764" i="62" s="1"/>
  <c r="AE763" i="62"/>
  <c r="AB762" i="62"/>
  <c r="Y761" i="62"/>
  <c r="AD760" i="62"/>
  <c r="V760" i="62"/>
  <c r="X758" i="62"/>
  <c r="AC757" i="62"/>
  <c r="L757" i="62"/>
  <c r="Z756" i="62"/>
  <c r="H756" i="62"/>
  <c r="AF756" i="62" s="1"/>
  <c r="AB754" i="62"/>
  <c r="Y753" i="62"/>
  <c r="AD752" i="62"/>
  <c r="V752" i="62"/>
  <c r="X750" i="62"/>
  <c r="AC749" i="62"/>
  <c r="L749" i="62"/>
  <c r="Z748" i="62"/>
  <c r="AB746" i="62"/>
  <c r="J746" i="62"/>
  <c r="Y745" i="62"/>
  <c r="AC771" i="62"/>
  <c r="AE769" i="62"/>
  <c r="AB768" i="62"/>
  <c r="J768" i="62"/>
  <c r="Y764" i="62"/>
  <c r="AD763" i="62"/>
  <c r="V763" i="62"/>
  <c r="AF761" i="62"/>
  <c r="X761" i="62"/>
  <c r="AC760" i="62"/>
  <c r="AE758" i="62"/>
  <c r="AB757" i="62"/>
  <c r="J757" i="62"/>
  <c r="Y756" i="62"/>
  <c r="AD755" i="62"/>
  <c r="V755" i="62"/>
  <c r="X753" i="62"/>
  <c r="AC752" i="62"/>
  <c r="AB749" i="62"/>
  <c r="J749" i="62"/>
  <c r="AD747" i="62"/>
  <c r="V747" i="62"/>
  <c r="X745" i="62"/>
  <c r="AC763" i="62"/>
  <c r="L763" i="62"/>
  <c r="AE761" i="62"/>
  <c r="AC755" i="62"/>
  <c r="L755" i="62"/>
  <c r="AE753" i="62"/>
  <c r="AC747" i="62"/>
  <c r="L747" i="62"/>
  <c r="AC769" i="62"/>
  <c r="Z768" i="62"/>
  <c r="H768" i="62"/>
  <c r="AE764" i="62"/>
  <c r="AB763" i="62"/>
  <c r="J763" i="62"/>
  <c r="AD761" i="62"/>
  <c r="V761" i="62"/>
  <c r="AC758" i="62"/>
  <c r="Z757" i="62"/>
  <c r="H757" i="62"/>
  <c r="AF757" i="62" s="1"/>
  <c r="AE756" i="62"/>
  <c r="AB755" i="62"/>
  <c r="J755" i="62"/>
  <c r="AD753" i="62"/>
  <c r="V753" i="62"/>
  <c r="Z749" i="62"/>
  <c r="H749" i="62"/>
  <c r="AF749" i="62" s="1"/>
  <c r="AB747" i="62"/>
  <c r="J747" i="62"/>
  <c r="AD745" i="62"/>
  <c r="V745" i="62"/>
  <c r="AC761" i="62"/>
  <c r="AC753" i="62"/>
  <c r="L753" i="62"/>
  <c r="AC745" i="62"/>
  <c r="L745" i="62"/>
  <c r="L761" i="62"/>
  <c r="AF768" i="62"/>
  <c r="AC764" i="62"/>
  <c r="Z763" i="62"/>
  <c r="AB761" i="62"/>
  <c r="AC756" i="62"/>
  <c r="Z755" i="62"/>
  <c r="AB753" i="62"/>
  <c r="Z747" i="62"/>
  <c r="AB745" i="62"/>
  <c r="H744" i="62"/>
  <c r="Z744" i="62"/>
  <c r="AC645" i="62"/>
  <c r="J687" i="62"/>
  <c r="X672" i="62"/>
  <c r="H663" i="62"/>
  <c r="AF663" i="62" s="1"/>
  <c r="X715" i="62"/>
  <c r="AB704" i="62"/>
  <c r="Z743" i="62"/>
  <c r="X732" i="62"/>
  <c r="V728" i="62"/>
  <c r="Z720" i="62"/>
  <c r="AA714" i="62"/>
  <c r="AB696" i="62"/>
  <c r="AA693" i="62"/>
  <c r="H728" i="62"/>
  <c r="AF728" i="62" s="1"/>
  <c r="L722" i="62"/>
  <c r="X720" i="62"/>
  <c r="AE674" i="62"/>
  <c r="H715" i="62"/>
  <c r="AF715" i="62" s="1"/>
  <c r="V714" i="62"/>
  <c r="AA713" i="62"/>
  <c r="Z706" i="62"/>
  <c r="AD702" i="62"/>
  <c r="L696" i="62"/>
  <c r="Y694" i="62"/>
  <c r="V693" i="62"/>
  <c r="H743" i="62"/>
  <c r="AF743" i="62" s="1"/>
  <c r="AA742" i="62"/>
  <c r="AA736" i="62"/>
  <c r="Y735" i="62"/>
  <c r="AC734" i="62"/>
  <c r="H732" i="62"/>
  <c r="AF732" i="62" s="1"/>
  <c r="AC687" i="62"/>
  <c r="AD724" i="62"/>
  <c r="L720" i="62"/>
  <c r="AA687" i="62"/>
  <c r="Y707" i="62"/>
  <c r="H706" i="62"/>
  <c r="AF706" i="62" s="1"/>
  <c r="Y699" i="62"/>
  <c r="AD698" i="62"/>
  <c r="H694" i="62"/>
  <c r="AF694" i="62" s="1"/>
  <c r="V690" i="62"/>
  <c r="L742" i="62"/>
  <c r="Z741" i="62"/>
  <c r="V736" i="62"/>
  <c r="Z734" i="62"/>
  <c r="AB732" i="62"/>
  <c r="Y729" i="62"/>
  <c r="AD728" i="62"/>
  <c r="AB724" i="62"/>
  <c r="AC723" i="62"/>
  <c r="AC720" i="62"/>
  <c r="J720" i="62"/>
  <c r="AC719" i="62"/>
  <c r="Z718" i="62"/>
  <c r="AB604" i="62"/>
  <c r="AD651" i="62"/>
  <c r="AC648" i="62"/>
  <c r="Z635" i="62"/>
  <c r="Y687" i="62"/>
  <c r="X699" i="62"/>
  <c r="Z698" i="62"/>
  <c r="Z691" i="62"/>
  <c r="AD743" i="62"/>
  <c r="AB728" i="62"/>
  <c r="X604" i="62"/>
  <c r="AD645" i="62"/>
  <c r="X687" i="62"/>
  <c r="X728" i="62"/>
  <c r="Y604" i="62"/>
  <c r="V658" i="62"/>
  <c r="L649" i="62"/>
  <c r="AA680" i="62"/>
  <c r="L679" i="62"/>
  <c r="Z674" i="62"/>
  <c r="AA666" i="62"/>
  <c r="L664" i="62"/>
  <c r="V662" i="62"/>
  <c r="AB713" i="62"/>
  <c r="AA698" i="62"/>
  <c r="AA741" i="62"/>
  <c r="P740" i="62"/>
  <c r="AE740" i="62" s="1"/>
  <c r="Y727" i="62"/>
  <c r="Z724" i="62"/>
  <c r="AA723" i="62"/>
  <c r="AA718" i="62"/>
  <c r="AD686" i="62"/>
  <c r="Z714" i="62"/>
  <c r="Z713" i="62"/>
  <c r="AD703" i="62"/>
  <c r="X698" i="62"/>
  <c r="AD695" i="62"/>
  <c r="L695" i="62"/>
  <c r="X741" i="62"/>
  <c r="AC736" i="62"/>
  <c r="L736" i="62"/>
  <c r="Y734" i="62"/>
  <c r="AA728" i="62"/>
  <c r="AC726" i="62"/>
  <c r="L726" i="62"/>
  <c r="V724" i="62"/>
  <c r="Y723" i="62"/>
  <c r="Y722" i="62"/>
  <c r="X718" i="62"/>
  <c r="X656" i="62"/>
  <c r="AC649" i="62"/>
  <c r="AB642" i="62"/>
  <c r="AA636" i="62"/>
  <c r="H635" i="62"/>
  <c r="AF635" i="62" s="1"/>
  <c r="AA686" i="62"/>
  <c r="H674" i="62"/>
  <c r="AF674" i="62" s="1"/>
  <c r="AB715" i="62"/>
  <c r="Y714" i="62"/>
  <c r="Y713" i="62"/>
  <c r="AD706" i="62"/>
  <c r="AA703" i="62"/>
  <c r="AA700" i="62"/>
  <c r="AA699" i="62"/>
  <c r="Y696" i="62"/>
  <c r="AC695" i="62"/>
  <c r="J695" i="62"/>
  <c r="AD694" i="62"/>
  <c r="AD693" i="62"/>
  <c r="AD691" i="62"/>
  <c r="AD690" i="62"/>
  <c r="AA743" i="62"/>
  <c r="V741" i="62"/>
  <c r="AB736" i="62"/>
  <c r="J736" i="62"/>
  <c r="AA735" i="62"/>
  <c r="X734" i="62"/>
  <c r="V732" i="62"/>
  <c r="AC730" i="62"/>
  <c r="Z728" i="62"/>
  <c r="AB726" i="62"/>
  <c r="J726" i="62"/>
  <c r="AA725" i="62"/>
  <c r="J724" i="62"/>
  <c r="X723" i="62"/>
  <c r="X722" i="62"/>
  <c r="V718" i="62"/>
  <c r="Y621" i="62"/>
  <c r="AB649" i="62"/>
  <c r="Y686" i="62"/>
  <c r="X714" i="62"/>
  <c r="AC706" i="62"/>
  <c r="Y703" i="62"/>
  <c r="V698" i="62"/>
  <c r="AB692" i="62"/>
  <c r="AE741" i="62"/>
  <c r="L741" i="62"/>
  <c r="AE718" i="62"/>
  <c r="AA649" i="62"/>
  <c r="V686" i="62"/>
  <c r="V713" i="62"/>
  <c r="AD712" i="62"/>
  <c r="AA706" i="62"/>
  <c r="V703" i="62"/>
  <c r="AA702" i="62"/>
  <c r="L698" i="62"/>
  <c r="AA695" i="62"/>
  <c r="H695" i="62"/>
  <c r="AF695" i="62" s="1"/>
  <c r="AA692" i="62"/>
  <c r="Z690" i="62"/>
  <c r="X743" i="62"/>
  <c r="AD741" i="62"/>
  <c r="J741" i="62"/>
  <c r="Z736" i="62"/>
  <c r="H736" i="62"/>
  <c r="AF736" i="62" s="1"/>
  <c r="AD734" i="62"/>
  <c r="V734" i="62"/>
  <c r="AC731" i="62"/>
  <c r="AA729" i="62"/>
  <c r="Z726" i="62"/>
  <c r="H726" i="62"/>
  <c r="AF726" i="62" s="1"/>
  <c r="AC724" i="62"/>
  <c r="H724" i="62"/>
  <c r="AF724" i="62" s="1"/>
  <c r="AD723" i="62"/>
  <c r="L723" i="62"/>
  <c r="AD722" i="62"/>
  <c r="V722" i="62"/>
  <c r="AA719" i="62"/>
  <c r="H718" i="62"/>
  <c r="AF718" i="62" s="1"/>
  <c r="X649" i="62"/>
  <c r="AA664" i="62"/>
  <c r="AA662" i="62"/>
  <c r="AA740" i="62"/>
  <c r="X605" i="62"/>
  <c r="AA658" i="62"/>
  <c r="Y651" i="62"/>
  <c r="Y648" i="62"/>
  <c r="AB680" i="62"/>
  <c r="AB679" i="62"/>
  <c r="AA674" i="62"/>
  <c r="AB672" i="62"/>
  <c r="V664" i="62"/>
  <c r="AD663" i="62"/>
  <c r="AD714" i="62"/>
  <c r="L714" i="62"/>
  <c r="AD713" i="62"/>
  <c r="H713" i="62"/>
  <c r="AF713" i="62" s="1"/>
  <c r="L706" i="62"/>
  <c r="AC698" i="62"/>
  <c r="H698" i="62"/>
  <c r="AF698" i="62" s="1"/>
  <c r="Y695" i="62"/>
  <c r="L690" i="62"/>
  <c r="X716" i="62"/>
  <c r="J743" i="62"/>
  <c r="AB741" i="62"/>
  <c r="H741" i="62"/>
  <c r="AF741" i="62" s="1"/>
  <c r="Y740" i="62"/>
  <c r="AB734" i="62"/>
  <c r="Y731" i="62"/>
  <c r="AE729" i="62"/>
  <c r="J728" i="62"/>
  <c r="AA727" i="62"/>
  <c r="AA724" i="62"/>
  <c r="AB723" i="62"/>
  <c r="AB722" i="62"/>
  <c r="L719" i="62"/>
  <c r="AD718" i="62"/>
  <c r="AA733" i="62"/>
  <c r="AB742" i="62"/>
  <c r="J742" i="62"/>
  <c r="Y741" i="62"/>
  <c r="AD740" i="62"/>
  <c r="V740" i="62"/>
  <c r="AF735" i="62"/>
  <c r="X735" i="62"/>
  <c r="Z733" i="62"/>
  <c r="H733" i="62"/>
  <c r="AE732" i="62"/>
  <c r="AB731" i="62"/>
  <c r="J731" i="62"/>
  <c r="AD729" i="62"/>
  <c r="V729" i="62"/>
  <c r="AF727" i="62"/>
  <c r="X727" i="62"/>
  <c r="Z725" i="62"/>
  <c r="H725" i="62"/>
  <c r="AF725" i="62" s="1"/>
  <c r="J723" i="62"/>
  <c r="AD721" i="62"/>
  <c r="V721" i="62"/>
  <c r="X719" i="62"/>
  <c r="AC718" i="62"/>
  <c r="L718" i="62"/>
  <c r="Z717" i="62"/>
  <c r="H717" i="62"/>
  <c r="AF717" i="62" s="1"/>
  <c r="AA717" i="62"/>
  <c r="AC740" i="62"/>
  <c r="L740" i="62"/>
  <c r="AE735" i="62"/>
  <c r="Y733" i="62"/>
  <c r="AC729" i="62"/>
  <c r="L729" i="62"/>
  <c r="Y725" i="62"/>
  <c r="AC721" i="62"/>
  <c r="L721" i="62"/>
  <c r="AB718" i="62"/>
  <c r="J718" i="62"/>
  <c r="Y717" i="62"/>
  <c r="AC743" i="62"/>
  <c r="L743" i="62"/>
  <c r="Z742" i="62"/>
  <c r="H742" i="62"/>
  <c r="AF742" i="62" s="1"/>
  <c r="AB740" i="62"/>
  <c r="J740" i="62"/>
  <c r="AD735" i="62"/>
  <c r="V735" i="62"/>
  <c r="AF733" i="62"/>
  <c r="X733" i="62"/>
  <c r="AC732" i="62"/>
  <c r="L732" i="62"/>
  <c r="Z731" i="62"/>
  <c r="H731" i="62"/>
  <c r="AF731" i="62" s="1"/>
  <c r="AB729" i="62"/>
  <c r="J729" i="62"/>
  <c r="Y728" i="62"/>
  <c r="AD727" i="62"/>
  <c r="V727" i="62"/>
  <c r="X725" i="62"/>
  <c r="L724" i="62"/>
  <c r="H723" i="62"/>
  <c r="AF723" i="62" s="1"/>
  <c r="AB721" i="62"/>
  <c r="J721" i="62"/>
  <c r="AD719" i="62"/>
  <c r="V719" i="62"/>
  <c r="X717" i="62"/>
  <c r="AC735" i="62"/>
  <c r="L735" i="62"/>
  <c r="AE733" i="62"/>
  <c r="AC727" i="62"/>
  <c r="L727" i="62"/>
  <c r="X742" i="62"/>
  <c r="Z740" i="62"/>
  <c r="H740" i="62"/>
  <c r="AF740" i="62" s="1"/>
  <c r="AB735" i="62"/>
  <c r="J735" i="62"/>
  <c r="AD733" i="62"/>
  <c r="V733" i="62"/>
  <c r="X731" i="62"/>
  <c r="Z729" i="62"/>
  <c r="H729" i="62"/>
  <c r="AF729" i="62" s="1"/>
  <c r="AB727" i="62"/>
  <c r="J727" i="62"/>
  <c r="AD725" i="62"/>
  <c r="V725" i="62"/>
  <c r="Z721" i="62"/>
  <c r="H721" i="62"/>
  <c r="AF721" i="62" s="1"/>
  <c r="AB719" i="62"/>
  <c r="J719" i="62"/>
  <c r="Y718" i="62"/>
  <c r="AD717" i="62"/>
  <c r="V717" i="62"/>
  <c r="AC733" i="62"/>
  <c r="L733" i="62"/>
  <c r="AC725" i="62"/>
  <c r="L725" i="62"/>
  <c r="AC717" i="62"/>
  <c r="L717" i="62"/>
  <c r="AD742" i="62"/>
  <c r="Z735" i="62"/>
  <c r="AB733" i="62"/>
  <c r="AD731" i="62"/>
  <c r="AC728" i="62"/>
  <c r="Z727" i="62"/>
  <c r="AB725" i="62"/>
  <c r="Z719" i="62"/>
  <c r="AB717" i="62"/>
  <c r="Y716" i="62"/>
  <c r="H716" i="62"/>
  <c r="Z716" i="62"/>
  <c r="AA716" i="62"/>
  <c r="J716" i="62"/>
  <c r="AB716" i="62"/>
  <c r="L716" i="62"/>
  <c r="AC716" i="62"/>
  <c r="V716" i="62"/>
  <c r="Y580" i="62"/>
  <c r="Z614" i="62"/>
  <c r="Z648" i="62"/>
  <c r="X646" i="62"/>
  <c r="V645" i="62"/>
  <c r="AF687" i="62"/>
  <c r="L687" i="62"/>
  <c r="AD679" i="62"/>
  <c r="L676" i="62"/>
  <c r="V671" i="62"/>
  <c r="V665" i="62"/>
  <c r="AB664" i="62"/>
  <c r="X688" i="62"/>
  <c r="Y715" i="62"/>
  <c r="J708" i="62"/>
  <c r="AA707" i="62"/>
  <c r="V706" i="62"/>
  <c r="AC704" i="62"/>
  <c r="J704" i="62"/>
  <c r="Y702" i="62"/>
  <c r="V701" i="62"/>
  <c r="AB700" i="62"/>
  <c r="Z696" i="62"/>
  <c r="Z694" i="62"/>
  <c r="AA691" i="62"/>
  <c r="AA604" i="62"/>
  <c r="AD658" i="62"/>
  <c r="AC686" i="62"/>
  <c r="L686" i="62"/>
  <c r="Z679" i="62"/>
  <c r="X673" i="62"/>
  <c r="AD670" i="62"/>
  <c r="X664" i="62"/>
  <c r="AA712" i="62"/>
  <c r="X707" i="62"/>
  <c r="AA704" i="62"/>
  <c r="H704" i="62"/>
  <c r="AF704" i="62" s="1"/>
  <c r="AC703" i="62"/>
  <c r="L703" i="62"/>
  <c r="V702" i="62"/>
  <c r="J700" i="62"/>
  <c r="AC699" i="62"/>
  <c r="X696" i="62"/>
  <c r="V694" i="62"/>
  <c r="Y691" i="62"/>
  <c r="Z604" i="62"/>
  <c r="AB612" i="62"/>
  <c r="AB658" i="62"/>
  <c r="V648" i="62"/>
  <c r="AB639" i="62"/>
  <c r="AB687" i="62"/>
  <c r="AB686" i="62"/>
  <c r="J686" i="62"/>
  <c r="H685" i="62"/>
  <c r="AF685" i="62" s="1"/>
  <c r="Y679" i="62"/>
  <c r="AE673" i="62"/>
  <c r="AC672" i="62"/>
  <c r="H671" i="62"/>
  <c r="AF671" i="62" s="1"/>
  <c r="AA670" i="62"/>
  <c r="AD662" i="62"/>
  <c r="L715" i="62"/>
  <c r="P712" i="62"/>
  <c r="AE712" i="62" s="1"/>
  <c r="L707" i="62"/>
  <c r="Z704" i="62"/>
  <c r="AB703" i="62"/>
  <c r="J703" i="62"/>
  <c r="J702" i="62"/>
  <c r="X691" i="62"/>
  <c r="J612" i="62"/>
  <c r="J639" i="62"/>
  <c r="AD665" i="62"/>
  <c r="Y704" i="62"/>
  <c r="V691" i="62"/>
  <c r="Z686" i="62"/>
  <c r="H686" i="62"/>
  <c r="AF686" i="62" s="1"/>
  <c r="AC676" i="62"/>
  <c r="J673" i="62"/>
  <c r="AA665" i="62"/>
  <c r="AB708" i="62"/>
  <c r="X704" i="62"/>
  <c r="Z703" i="62"/>
  <c r="H703" i="62"/>
  <c r="AF703" i="62" s="1"/>
  <c r="AB702" i="62"/>
  <c r="H702" i="62"/>
  <c r="AF702" i="62" s="1"/>
  <c r="AD701" i="62"/>
  <c r="AC696" i="62"/>
  <c r="J696" i="62"/>
  <c r="L691" i="62"/>
  <c r="AB561" i="62"/>
  <c r="AD614" i="62"/>
  <c r="AE607" i="62"/>
  <c r="J658" i="62"/>
  <c r="AB648" i="62"/>
  <c r="AA676" i="62"/>
  <c r="X665" i="62"/>
  <c r="AA708" i="62"/>
  <c r="AA701" i="62"/>
  <c r="AA561" i="62"/>
  <c r="Z580" i="62"/>
  <c r="AB614" i="62"/>
  <c r="AA648" i="62"/>
  <c r="Y646" i="62"/>
  <c r="Y676" i="62"/>
  <c r="Z671" i="62"/>
  <c r="AD664" i="62"/>
  <c r="Z715" i="62"/>
  <c r="AB714" i="62"/>
  <c r="J713" i="62"/>
  <c r="X708" i="62"/>
  <c r="AC707" i="62"/>
  <c r="X706" i="62"/>
  <c r="L704" i="62"/>
  <c r="Z702" i="62"/>
  <c r="AE701" i="62"/>
  <c r="AA696" i="62"/>
  <c r="H696" i="62"/>
  <c r="AF696" i="62" s="1"/>
  <c r="AA694" i="62"/>
  <c r="J692" i="62"/>
  <c r="AC691" i="62"/>
  <c r="H691" i="62"/>
  <c r="AF691" i="62" s="1"/>
  <c r="AC690" i="62"/>
  <c r="AA705" i="62"/>
  <c r="AA689" i="62"/>
  <c r="Z705" i="62"/>
  <c r="H705" i="62"/>
  <c r="Z697" i="62"/>
  <c r="H697" i="62"/>
  <c r="AF697" i="62" s="1"/>
  <c r="Z689" i="62"/>
  <c r="H689" i="62"/>
  <c r="AF689" i="62" s="1"/>
  <c r="AD715" i="62"/>
  <c r="X713" i="62"/>
  <c r="AC712" i="62"/>
  <c r="L712" i="62"/>
  <c r="Z708" i="62"/>
  <c r="H708" i="62"/>
  <c r="AF708" i="62" s="1"/>
  <c r="AE707" i="62"/>
  <c r="AB706" i="62"/>
  <c r="J706" i="62"/>
  <c r="Y705" i="62"/>
  <c r="AD704" i="62"/>
  <c r="X702" i="62"/>
  <c r="AC701" i="62"/>
  <c r="L701" i="62"/>
  <c r="Z700" i="62"/>
  <c r="H700" i="62"/>
  <c r="AF700" i="62" s="1"/>
  <c r="AB698" i="62"/>
  <c r="J698" i="62"/>
  <c r="Y697" i="62"/>
  <c r="AD696" i="62"/>
  <c r="X694" i="62"/>
  <c r="AC693" i="62"/>
  <c r="L693" i="62"/>
  <c r="Z692" i="62"/>
  <c r="H692" i="62"/>
  <c r="AF692" i="62" s="1"/>
  <c r="AB690" i="62"/>
  <c r="J690" i="62"/>
  <c r="Y689" i="62"/>
  <c r="AB712" i="62"/>
  <c r="J712" i="62"/>
  <c r="Y708" i="62"/>
  <c r="AD707" i="62"/>
  <c r="V707" i="62"/>
  <c r="AF705" i="62"/>
  <c r="X705" i="62"/>
  <c r="AB701" i="62"/>
  <c r="J701" i="62"/>
  <c r="Y700" i="62"/>
  <c r="V699" i="62"/>
  <c r="X697" i="62"/>
  <c r="AB693" i="62"/>
  <c r="J693" i="62"/>
  <c r="Y692" i="62"/>
  <c r="X689" i="62"/>
  <c r="AE705" i="62"/>
  <c r="X700" i="62"/>
  <c r="X692" i="62"/>
  <c r="H690" i="62"/>
  <c r="AF690" i="62" s="1"/>
  <c r="AC713" i="62"/>
  <c r="Z712" i="62"/>
  <c r="H712" i="62"/>
  <c r="AF712" i="62" s="1"/>
  <c r="AB707" i="62"/>
  <c r="J707" i="62"/>
  <c r="Y706" i="62"/>
  <c r="AD705" i="62"/>
  <c r="V705" i="62"/>
  <c r="AC702" i="62"/>
  <c r="Z701" i="62"/>
  <c r="H701" i="62"/>
  <c r="AF701" i="62" s="1"/>
  <c r="AB699" i="62"/>
  <c r="J699" i="62"/>
  <c r="AD697" i="62"/>
  <c r="V697" i="62"/>
  <c r="AC694" i="62"/>
  <c r="L694" i="62"/>
  <c r="Z693" i="62"/>
  <c r="H693" i="62"/>
  <c r="AF693" i="62" s="1"/>
  <c r="AB691" i="62"/>
  <c r="Y690" i="62"/>
  <c r="AD689" i="62"/>
  <c r="V689" i="62"/>
  <c r="AA697" i="62"/>
  <c r="Y712" i="62"/>
  <c r="AD708" i="62"/>
  <c r="V708" i="62"/>
  <c r="AC705" i="62"/>
  <c r="L705" i="62"/>
  <c r="Y701" i="62"/>
  <c r="AD700" i="62"/>
  <c r="V700" i="62"/>
  <c r="AC697" i="62"/>
  <c r="L697" i="62"/>
  <c r="AB694" i="62"/>
  <c r="Y693" i="62"/>
  <c r="AD692" i="62"/>
  <c r="V692" i="62"/>
  <c r="AC689" i="62"/>
  <c r="L689" i="62"/>
  <c r="AC708" i="62"/>
  <c r="Z707" i="62"/>
  <c r="AE706" i="62"/>
  <c r="AB705" i="62"/>
  <c r="AC700" i="62"/>
  <c r="Z699" i="62"/>
  <c r="AB697" i="62"/>
  <c r="AC692" i="62"/>
  <c r="AB689" i="62"/>
  <c r="Y688" i="62"/>
  <c r="H688" i="62"/>
  <c r="Z688" i="62"/>
  <c r="AA688" i="62"/>
  <c r="J688" i="62"/>
  <c r="AB688" i="62"/>
  <c r="L688" i="62"/>
  <c r="AA656" i="62"/>
  <c r="Z651" i="62"/>
  <c r="AD640" i="62"/>
  <c r="L640" i="62"/>
  <c r="J637" i="62"/>
  <c r="H660" i="62"/>
  <c r="AD660" i="62"/>
  <c r="J684" i="62"/>
  <c r="V678" i="62"/>
  <c r="J668" i="62"/>
  <c r="AB667" i="62"/>
  <c r="J667" i="62"/>
  <c r="AC612" i="62"/>
  <c r="AA611" i="62"/>
  <c r="Z608" i="62"/>
  <c r="V656" i="62"/>
  <c r="AE651" i="62"/>
  <c r="AA650" i="62"/>
  <c r="J649" i="62"/>
  <c r="AA643" i="62"/>
  <c r="AA640" i="62"/>
  <c r="H640" i="62"/>
  <c r="AF640" i="62" s="1"/>
  <c r="AA639" i="62"/>
  <c r="AA638" i="62"/>
  <c r="AD637" i="62"/>
  <c r="L660" i="62"/>
  <c r="AD684" i="62"/>
  <c r="Y680" i="62"/>
  <c r="X679" i="62"/>
  <c r="X676" i="62"/>
  <c r="Y675" i="62"/>
  <c r="AA672" i="62"/>
  <c r="Y671" i="62"/>
  <c r="AB668" i="62"/>
  <c r="Z667" i="62"/>
  <c r="H667" i="62"/>
  <c r="AF667" i="62" s="1"/>
  <c r="Z666" i="62"/>
  <c r="J665" i="62"/>
  <c r="AC664" i="62"/>
  <c r="J664" i="62"/>
  <c r="AC663" i="62"/>
  <c r="AC640" i="62"/>
  <c r="AC668" i="62"/>
  <c r="L656" i="62"/>
  <c r="L651" i="62"/>
  <c r="Y650" i="62"/>
  <c r="Z640" i="62"/>
  <c r="X638" i="62"/>
  <c r="AC637" i="62"/>
  <c r="V660" i="62"/>
  <c r="AB684" i="62"/>
  <c r="X680" i="62"/>
  <c r="V679" i="62"/>
  <c r="X675" i="62"/>
  <c r="AD673" i="62"/>
  <c r="Y672" i="62"/>
  <c r="X671" i="62"/>
  <c r="AA668" i="62"/>
  <c r="Y667" i="62"/>
  <c r="AA663" i="62"/>
  <c r="L604" i="62"/>
  <c r="Z620" i="62"/>
  <c r="Y640" i="62"/>
  <c r="AB637" i="62"/>
  <c r="X660" i="62"/>
  <c r="AA684" i="62"/>
  <c r="Y668" i="62"/>
  <c r="X667" i="62"/>
  <c r="Z663" i="62"/>
  <c r="AC604" i="62"/>
  <c r="J604" i="62"/>
  <c r="AA630" i="62"/>
  <c r="Y620" i="62"/>
  <c r="X640" i="62"/>
  <c r="X637" i="62"/>
  <c r="AA635" i="62"/>
  <c r="AB634" i="62"/>
  <c r="Y660" i="62"/>
  <c r="AA685" i="62"/>
  <c r="X684" i="62"/>
  <c r="J680" i="62"/>
  <c r="AC679" i="62"/>
  <c r="J679" i="62"/>
  <c r="J676" i="62"/>
  <c r="AD675" i="62"/>
  <c r="V675" i="62"/>
  <c r="AA673" i="62"/>
  <c r="L672" i="62"/>
  <c r="AD671" i="62"/>
  <c r="L671" i="62"/>
  <c r="X668" i="62"/>
  <c r="H666" i="62"/>
  <c r="AF666" i="62" s="1"/>
  <c r="AB665" i="62"/>
  <c r="Y664" i="62"/>
  <c r="Y663" i="62"/>
  <c r="AD656" i="62"/>
  <c r="AA634" i="62"/>
  <c r="Z660" i="62"/>
  <c r="Z685" i="62"/>
  <c r="P684" i="62"/>
  <c r="AE684" i="62" s="1"/>
  <c r="AD678" i="62"/>
  <c r="AC675" i="62"/>
  <c r="L675" i="62"/>
  <c r="AD667" i="62"/>
  <c r="V667" i="62"/>
  <c r="V663" i="62"/>
  <c r="AA667" i="62"/>
  <c r="H604" i="62"/>
  <c r="AF604" i="62" s="1"/>
  <c r="AC656" i="62"/>
  <c r="AB651" i="62"/>
  <c r="AB641" i="62"/>
  <c r="V640" i="62"/>
  <c r="L637" i="62"/>
  <c r="X634" i="62"/>
  <c r="AC660" i="62"/>
  <c r="V684" i="62"/>
  <c r="AC680" i="62"/>
  <c r="AA679" i="62"/>
  <c r="H679" i="62"/>
  <c r="AF679" i="62" s="1"/>
  <c r="AA678" i="62"/>
  <c r="AB676" i="62"/>
  <c r="AB675" i="62"/>
  <c r="AF668" i="62"/>
  <c r="L668" i="62"/>
  <c r="AC667" i="62"/>
  <c r="L663" i="62"/>
  <c r="Y685" i="62"/>
  <c r="AC678" i="62"/>
  <c r="L678" i="62"/>
  <c r="Z677" i="62"/>
  <c r="H677" i="62"/>
  <c r="AF677" i="62" s="1"/>
  <c r="Y674" i="62"/>
  <c r="AC670" i="62"/>
  <c r="L670" i="62"/>
  <c r="Z669" i="62"/>
  <c r="H669" i="62"/>
  <c r="AF669" i="62" s="1"/>
  <c r="Y666" i="62"/>
  <c r="X663" i="62"/>
  <c r="AC662" i="62"/>
  <c r="L662" i="62"/>
  <c r="Z661" i="62"/>
  <c r="H661" i="62"/>
  <c r="AF661" i="62" s="1"/>
  <c r="AA677" i="62"/>
  <c r="AA661" i="62"/>
  <c r="AD687" i="62"/>
  <c r="V687" i="62"/>
  <c r="X685" i="62"/>
  <c r="AC684" i="62"/>
  <c r="L684" i="62"/>
  <c r="Z680" i="62"/>
  <c r="H680" i="62"/>
  <c r="AF680" i="62" s="1"/>
  <c r="AB678" i="62"/>
  <c r="J678" i="62"/>
  <c r="Y677" i="62"/>
  <c r="AD676" i="62"/>
  <c r="V676" i="62"/>
  <c r="X674" i="62"/>
  <c r="AC673" i="62"/>
  <c r="L673" i="62"/>
  <c r="Z672" i="62"/>
  <c r="H672" i="62"/>
  <c r="AF672" i="62" s="1"/>
  <c r="AE671" i="62"/>
  <c r="AB670" i="62"/>
  <c r="J670" i="62"/>
  <c r="Y669" i="62"/>
  <c r="AD668" i="62"/>
  <c r="V668" i="62"/>
  <c r="X666" i="62"/>
  <c r="AC665" i="62"/>
  <c r="L665" i="62"/>
  <c r="Z664" i="62"/>
  <c r="AB662" i="62"/>
  <c r="J662" i="62"/>
  <c r="Y661" i="62"/>
  <c r="AA669" i="62"/>
  <c r="X677" i="62"/>
  <c r="X669" i="62"/>
  <c r="X661" i="62"/>
  <c r="AD685" i="62"/>
  <c r="V685" i="62"/>
  <c r="Z678" i="62"/>
  <c r="H678" i="62"/>
  <c r="AF678" i="62" s="1"/>
  <c r="AD674" i="62"/>
  <c r="V674" i="62"/>
  <c r="Z670" i="62"/>
  <c r="H670" i="62"/>
  <c r="AF670" i="62" s="1"/>
  <c r="AD666" i="62"/>
  <c r="V666" i="62"/>
  <c r="Z662" i="62"/>
  <c r="H662" i="62"/>
  <c r="AF662" i="62" s="1"/>
  <c r="AC685" i="62"/>
  <c r="L685" i="62"/>
  <c r="Z684" i="62"/>
  <c r="H684" i="62"/>
  <c r="AF684" i="62" s="1"/>
  <c r="Y678" i="62"/>
  <c r="AD677" i="62"/>
  <c r="V677" i="62"/>
  <c r="AC674" i="62"/>
  <c r="L674" i="62"/>
  <c r="Z673" i="62"/>
  <c r="H673" i="62"/>
  <c r="AF673" i="62" s="1"/>
  <c r="Y670" i="62"/>
  <c r="AD669" i="62"/>
  <c r="V669" i="62"/>
  <c r="AC666" i="62"/>
  <c r="L666" i="62"/>
  <c r="Z665" i="62"/>
  <c r="H665" i="62"/>
  <c r="AF665" i="62" s="1"/>
  <c r="AB663" i="62"/>
  <c r="Y662" i="62"/>
  <c r="AD661" i="62"/>
  <c r="V661" i="62"/>
  <c r="Z687" i="62"/>
  <c r="AB685" i="62"/>
  <c r="AD680" i="62"/>
  <c r="X678" i="62"/>
  <c r="AC677" i="62"/>
  <c r="L677" i="62"/>
  <c r="Z676" i="62"/>
  <c r="AB674" i="62"/>
  <c r="AD672" i="62"/>
  <c r="X670" i="62"/>
  <c r="AC669" i="62"/>
  <c r="L669" i="62"/>
  <c r="Z668" i="62"/>
  <c r="AB666" i="62"/>
  <c r="AC661" i="62"/>
  <c r="L661" i="62"/>
  <c r="AE678" i="62"/>
  <c r="AB677" i="62"/>
  <c r="AE670" i="62"/>
  <c r="AB669" i="62"/>
  <c r="AB661" i="62"/>
  <c r="AA660" i="62"/>
  <c r="J660" i="62"/>
  <c r="AA601" i="62"/>
  <c r="L622" i="62"/>
  <c r="AC621" i="62"/>
  <c r="AA620" i="62"/>
  <c r="AC614" i="62"/>
  <c r="AD612" i="62"/>
  <c r="V612" i="62"/>
  <c r="J659" i="62"/>
  <c r="X651" i="62"/>
  <c r="Z650" i="62"/>
  <c r="H650" i="62"/>
  <c r="AF650" i="62" s="1"/>
  <c r="AD649" i="62"/>
  <c r="V649" i="62"/>
  <c r="J647" i="62"/>
  <c r="AA646" i="62"/>
  <c r="AB643" i="62"/>
  <c r="J643" i="62"/>
  <c r="AC642" i="62"/>
  <c r="H642" i="62"/>
  <c r="AF642" i="62" s="1"/>
  <c r="AC641" i="62"/>
  <c r="J641" i="62"/>
  <c r="Y638" i="62"/>
  <c r="V637" i="62"/>
  <c r="Z634" i="62"/>
  <c r="J633" i="62"/>
  <c r="AD659" i="62"/>
  <c r="X650" i="62"/>
  <c r="Z643" i="62"/>
  <c r="H643" i="62"/>
  <c r="AF643" i="62" s="1"/>
  <c r="AA642" i="62"/>
  <c r="AA641" i="62"/>
  <c r="H641" i="62"/>
  <c r="AF641" i="62" s="1"/>
  <c r="H633" i="62"/>
  <c r="AF633" i="62" s="1"/>
  <c r="AA531" i="62"/>
  <c r="Z561" i="62"/>
  <c r="X593" i="62"/>
  <c r="AB629" i="62"/>
  <c r="AA619" i="62"/>
  <c r="L614" i="62"/>
  <c r="AA612" i="62"/>
  <c r="H612" i="62"/>
  <c r="AF612" i="62" s="1"/>
  <c r="AB659" i="62"/>
  <c r="AC651" i="62"/>
  <c r="J651" i="62"/>
  <c r="Y643" i="62"/>
  <c r="Z642" i="62"/>
  <c r="Z641" i="62"/>
  <c r="Y635" i="62"/>
  <c r="V634" i="62"/>
  <c r="AC633" i="62"/>
  <c r="V531" i="62"/>
  <c r="X629" i="62"/>
  <c r="Y619" i="62"/>
  <c r="Z612" i="62"/>
  <c r="AA659" i="62"/>
  <c r="AA657" i="62"/>
  <c r="AD650" i="62"/>
  <c r="V650" i="62"/>
  <c r="Z649" i="62"/>
  <c r="H649" i="62"/>
  <c r="AF649" i="62" s="1"/>
  <c r="AD648" i="62"/>
  <c r="J648" i="62"/>
  <c r="AD647" i="62"/>
  <c r="AA645" i="62"/>
  <c r="X643" i="62"/>
  <c r="Y641" i="62"/>
  <c r="AB640" i="62"/>
  <c r="AA637" i="62"/>
  <c r="X635" i="62"/>
  <c r="AD634" i="62"/>
  <c r="L634" i="62"/>
  <c r="AB633" i="62"/>
  <c r="V629" i="62"/>
  <c r="AD622" i="62"/>
  <c r="H620" i="62"/>
  <c r="AF620" i="62" s="1"/>
  <c r="Y612" i="62"/>
  <c r="AC606" i="62"/>
  <c r="Y659" i="62"/>
  <c r="Y657" i="62"/>
  <c r="AA651" i="62"/>
  <c r="H651" i="62"/>
  <c r="AF651" i="62" s="1"/>
  <c r="AC650" i="62"/>
  <c r="L650" i="62"/>
  <c r="AB647" i="62"/>
  <c r="X645" i="62"/>
  <c r="L642" i="62"/>
  <c r="X641" i="62"/>
  <c r="Y637" i="62"/>
  <c r="AC634" i="62"/>
  <c r="J634" i="62"/>
  <c r="AA633" i="62"/>
  <c r="AB591" i="62"/>
  <c r="J629" i="62"/>
  <c r="X622" i="62"/>
  <c r="X612" i="62"/>
  <c r="AA606" i="62"/>
  <c r="X657" i="62"/>
  <c r="AB650" i="62"/>
  <c r="AA647" i="62"/>
  <c r="AA644" i="62"/>
  <c r="AD643" i="62"/>
  <c r="V643" i="62"/>
  <c r="J642" i="62"/>
  <c r="Z633" i="62"/>
  <c r="V659" i="62"/>
  <c r="V647" i="62"/>
  <c r="AC643" i="62"/>
  <c r="AD641" i="62"/>
  <c r="L641" i="62"/>
  <c r="Y633" i="62"/>
  <c r="X659" i="62"/>
  <c r="AC658" i="62"/>
  <c r="L658" i="62"/>
  <c r="Z657" i="62"/>
  <c r="H657" i="62"/>
  <c r="AF657" i="62" s="1"/>
  <c r="P656" i="62"/>
  <c r="AE656" i="62" s="1"/>
  <c r="AB652" i="62"/>
  <c r="J652" i="62"/>
  <c r="X648" i="62"/>
  <c r="AC647" i="62"/>
  <c r="L647" i="62"/>
  <c r="Z646" i="62"/>
  <c r="H646" i="62"/>
  <c r="AF646" i="62" s="1"/>
  <c r="AE645" i="62"/>
  <c r="AB644" i="62"/>
  <c r="J644" i="62"/>
  <c r="V642" i="62"/>
  <c r="AC639" i="62"/>
  <c r="L639" i="62"/>
  <c r="Z638" i="62"/>
  <c r="H638" i="62"/>
  <c r="AF638" i="62" s="1"/>
  <c r="AB636" i="62"/>
  <c r="J636" i="62"/>
  <c r="Z652" i="62"/>
  <c r="H652" i="62"/>
  <c r="AF652" i="62" s="1"/>
  <c r="Z644" i="62"/>
  <c r="H644" i="62"/>
  <c r="AF644" i="62" s="1"/>
  <c r="Z636" i="62"/>
  <c r="H636" i="62"/>
  <c r="AF636" i="62" s="1"/>
  <c r="AC659" i="62"/>
  <c r="L659" i="62"/>
  <c r="Z658" i="62"/>
  <c r="H658" i="62"/>
  <c r="AF658" i="62" s="1"/>
  <c r="AB656" i="62"/>
  <c r="J656" i="62"/>
  <c r="Y652" i="62"/>
  <c r="L648" i="62"/>
  <c r="Z647" i="62"/>
  <c r="H647" i="62"/>
  <c r="AF647" i="62" s="1"/>
  <c r="AE646" i="62"/>
  <c r="AB645" i="62"/>
  <c r="J645" i="62"/>
  <c r="Y644" i="62"/>
  <c r="Z639" i="62"/>
  <c r="H639" i="62"/>
  <c r="AF639" i="62" s="1"/>
  <c r="AE638" i="62"/>
  <c r="Y636" i="62"/>
  <c r="AD635" i="62"/>
  <c r="V635" i="62"/>
  <c r="X633" i="62"/>
  <c r="AA652" i="62"/>
  <c r="Y658" i="62"/>
  <c r="AD657" i="62"/>
  <c r="V657" i="62"/>
  <c r="X652" i="62"/>
  <c r="Y647" i="62"/>
  <c r="AD646" i="62"/>
  <c r="V646" i="62"/>
  <c r="X644" i="62"/>
  <c r="Y639" i="62"/>
  <c r="AD638" i="62"/>
  <c r="V638" i="62"/>
  <c r="X636" i="62"/>
  <c r="AC635" i="62"/>
  <c r="L635" i="62"/>
  <c r="H634" i="62"/>
  <c r="AF634" i="62" s="1"/>
  <c r="X658" i="62"/>
  <c r="AC657" i="62"/>
  <c r="L657" i="62"/>
  <c r="Z656" i="62"/>
  <c r="H656" i="62"/>
  <c r="AF656" i="62" s="1"/>
  <c r="X647" i="62"/>
  <c r="AC646" i="62"/>
  <c r="L646" i="62"/>
  <c r="Z645" i="62"/>
  <c r="H645" i="62"/>
  <c r="AF645" i="62" s="1"/>
  <c r="Y642" i="62"/>
  <c r="X639" i="62"/>
  <c r="AC638" i="62"/>
  <c r="L638" i="62"/>
  <c r="Z637" i="62"/>
  <c r="AE636" i="62"/>
  <c r="AB635" i="62"/>
  <c r="AD633" i="62"/>
  <c r="V633" i="62"/>
  <c r="Z659" i="62"/>
  <c r="AE658" i="62"/>
  <c r="AB657" i="62"/>
  <c r="AD652" i="62"/>
  <c r="V652" i="62"/>
  <c r="AE647" i="62"/>
  <c r="AB646" i="62"/>
  <c r="AD644" i="62"/>
  <c r="V644" i="62"/>
  <c r="AB638" i="62"/>
  <c r="AD636" i="62"/>
  <c r="V636" i="62"/>
  <c r="AC652" i="62"/>
  <c r="AC644" i="62"/>
  <c r="AD639" i="62"/>
  <c r="AC636" i="62"/>
  <c r="AC632" i="62"/>
  <c r="Y632" i="62"/>
  <c r="X632" i="62"/>
  <c r="H632" i="62"/>
  <c r="Z632" i="62"/>
  <c r="AA632" i="62"/>
  <c r="J632" i="62"/>
  <c r="AB632" i="62"/>
  <c r="L632" i="62"/>
  <c r="V632" i="62"/>
  <c r="AB622" i="62"/>
  <c r="J614" i="62"/>
  <c r="Y611" i="62"/>
  <c r="AA610" i="62"/>
  <c r="Y608" i="62"/>
  <c r="X606" i="62"/>
  <c r="AD580" i="62"/>
  <c r="Z622" i="62"/>
  <c r="L621" i="62"/>
  <c r="AC616" i="62"/>
  <c r="X608" i="62"/>
  <c r="L606" i="62"/>
  <c r="AA580" i="62"/>
  <c r="AC624" i="62"/>
  <c r="J621" i="62"/>
  <c r="AA616" i="62"/>
  <c r="V608" i="62"/>
  <c r="Z563" i="62"/>
  <c r="V553" i="62"/>
  <c r="Z624" i="62"/>
  <c r="Z616" i="62"/>
  <c r="X616" i="62"/>
  <c r="AD582" i="62"/>
  <c r="AB621" i="62"/>
  <c r="V616" i="62"/>
  <c r="AD608" i="62"/>
  <c r="V560" i="62"/>
  <c r="V582" i="62"/>
  <c r="H580" i="62"/>
  <c r="AF580" i="62" s="1"/>
  <c r="AA621" i="62"/>
  <c r="AA618" i="62"/>
  <c r="L616" i="62"/>
  <c r="AA609" i="62"/>
  <c r="AA608" i="62"/>
  <c r="AD540" i="62"/>
  <c r="Z601" i="62"/>
  <c r="AC592" i="62"/>
  <c r="H592" i="62"/>
  <c r="AF592" i="62" s="1"/>
  <c r="AB582" i="62"/>
  <c r="Z605" i="62"/>
  <c r="Z631" i="62"/>
  <c r="H631" i="62"/>
  <c r="AF631" i="62" s="1"/>
  <c r="Y630" i="62"/>
  <c r="AD629" i="62"/>
  <c r="X624" i="62"/>
  <c r="AC622" i="62"/>
  <c r="J622" i="62"/>
  <c r="AD620" i="62"/>
  <c r="V620" i="62"/>
  <c r="X618" i="62"/>
  <c r="AD616" i="62"/>
  <c r="J616" i="62"/>
  <c r="AC615" i="62"/>
  <c r="X614" i="62"/>
  <c r="AA613" i="62"/>
  <c r="H613" i="62"/>
  <c r="AF613" i="62" s="1"/>
  <c r="X610" i="62"/>
  <c r="L608" i="62"/>
  <c r="AC607" i="62"/>
  <c r="J606" i="62"/>
  <c r="AB613" i="62"/>
  <c r="Y601" i="62"/>
  <c r="AB592" i="62"/>
  <c r="AA582" i="62"/>
  <c r="AC605" i="62"/>
  <c r="Y631" i="62"/>
  <c r="V624" i="62"/>
  <c r="AC620" i="62"/>
  <c r="L620" i="62"/>
  <c r="V618" i="62"/>
  <c r="AA615" i="62"/>
  <c r="Z613" i="62"/>
  <c r="V610" i="62"/>
  <c r="AA607" i="62"/>
  <c r="AA603" i="62"/>
  <c r="X601" i="62"/>
  <c r="AA597" i="62"/>
  <c r="AA592" i="62"/>
  <c r="Z582" i="62"/>
  <c r="AB580" i="62"/>
  <c r="X631" i="62"/>
  <c r="AA629" i="62"/>
  <c r="L624" i="62"/>
  <c r="AA622" i="62"/>
  <c r="H622" i="62"/>
  <c r="AF622" i="62" s="1"/>
  <c r="AB620" i="62"/>
  <c r="J620" i="62"/>
  <c r="J618" i="62"/>
  <c r="AB616" i="62"/>
  <c r="H616" i="62"/>
  <c r="AF616" i="62" s="1"/>
  <c r="L615" i="62"/>
  <c r="V614" i="62"/>
  <c r="Y613" i="62"/>
  <c r="J610" i="62"/>
  <c r="AC608" i="62"/>
  <c r="H608" i="62"/>
  <c r="AF608" i="62" s="1"/>
  <c r="L607" i="62"/>
  <c r="AB606" i="62"/>
  <c r="H606" i="62"/>
  <c r="AF606" i="62" s="1"/>
  <c r="L601" i="62"/>
  <c r="Z592" i="62"/>
  <c r="AB590" i="62"/>
  <c r="X582" i="62"/>
  <c r="J581" i="62"/>
  <c r="H605" i="62"/>
  <c r="AD624" i="62"/>
  <c r="J624" i="62"/>
  <c r="AE623" i="62"/>
  <c r="X613" i="62"/>
  <c r="AA590" i="62"/>
  <c r="AD631" i="62"/>
  <c r="V631" i="62"/>
  <c r="AC623" i="62"/>
  <c r="AE613" i="62"/>
  <c r="Z606" i="62"/>
  <c r="H601" i="62"/>
  <c r="AF601" i="62" s="1"/>
  <c r="L592" i="62"/>
  <c r="Z590" i="62"/>
  <c r="L605" i="62"/>
  <c r="AC631" i="62"/>
  <c r="L631" i="62"/>
  <c r="AB624" i="62"/>
  <c r="H624" i="62"/>
  <c r="AF624" i="62" s="1"/>
  <c r="AD618" i="62"/>
  <c r="L613" i="62"/>
  <c r="AD610" i="62"/>
  <c r="AA631" i="62"/>
  <c r="AB601" i="62"/>
  <c r="J592" i="62"/>
  <c r="V590" i="62"/>
  <c r="AB631" i="62"/>
  <c r="AA624" i="62"/>
  <c r="L623" i="62"/>
  <c r="V622" i="62"/>
  <c r="AB618" i="62"/>
  <c r="AA614" i="62"/>
  <c r="H614" i="62"/>
  <c r="AF614" i="62" s="1"/>
  <c r="AC613" i="62"/>
  <c r="J613" i="62"/>
  <c r="AB610" i="62"/>
  <c r="Z630" i="62"/>
  <c r="H630" i="62"/>
  <c r="AF630" i="62" s="1"/>
  <c r="AB628" i="62"/>
  <c r="J628" i="62"/>
  <c r="Y624" i="62"/>
  <c r="AD623" i="62"/>
  <c r="V623" i="62"/>
  <c r="AF621" i="62"/>
  <c r="X621" i="62"/>
  <c r="Z619" i="62"/>
  <c r="H619" i="62"/>
  <c r="AF619" i="62" s="1"/>
  <c r="AE618" i="62"/>
  <c r="AB617" i="62"/>
  <c r="J617" i="62"/>
  <c r="Y616" i="62"/>
  <c r="AD615" i="62"/>
  <c r="V615" i="62"/>
  <c r="Z611" i="62"/>
  <c r="H611" i="62"/>
  <c r="AF611" i="62" s="1"/>
  <c r="AB609" i="62"/>
  <c r="J609" i="62"/>
  <c r="AD607" i="62"/>
  <c r="V607" i="62"/>
  <c r="AA617" i="62"/>
  <c r="X630" i="62"/>
  <c r="AC629" i="62"/>
  <c r="L629" i="62"/>
  <c r="Z628" i="62"/>
  <c r="H628" i="62"/>
  <c r="AF628" i="62" s="1"/>
  <c r="AE624" i="62"/>
  <c r="AB623" i="62"/>
  <c r="J623" i="62"/>
  <c r="AD621" i="62"/>
  <c r="V621" i="62"/>
  <c r="X619" i="62"/>
  <c r="AC618" i="62"/>
  <c r="L618" i="62"/>
  <c r="Z617" i="62"/>
  <c r="H617" i="62"/>
  <c r="AF617" i="62" s="1"/>
  <c r="AE616" i="62"/>
  <c r="AB615" i="62"/>
  <c r="J615" i="62"/>
  <c r="AD613" i="62"/>
  <c r="X611" i="62"/>
  <c r="AC610" i="62"/>
  <c r="L610" i="62"/>
  <c r="Z609" i="62"/>
  <c r="H609" i="62"/>
  <c r="AF609" i="62" s="1"/>
  <c r="AB607" i="62"/>
  <c r="J607" i="62"/>
  <c r="Y606" i="62"/>
  <c r="AA628" i="62"/>
  <c r="Y609" i="62"/>
  <c r="Y628" i="62"/>
  <c r="AA623" i="62"/>
  <c r="Y617" i="62"/>
  <c r="AD630" i="62"/>
  <c r="V630" i="62"/>
  <c r="X628" i="62"/>
  <c r="Z623" i="62"/>
  <c r="H623" i="62"/>
  <c r="AD619" i="62"/>
  <c r="V619" i="62"/>
  <c r="X617" i="62"/>
  <c r="Z615" i="62"/>
  <c r="H615" i="62"/>
  <c r="AF615" i="62" s="1"/>
  <c r="AD611" i="62"/>
  <c r="V611" i="62"/>
  <c r="X609" i="62"/>
  <c r="Z607" i="62"/>
  <c r="H607" i="62"/>
  <c r="AF607" i="62" s="1"/>
  <c r="AE630" i="62"/>
  <c r="AC630" i="62"/>
  <c r="L630" i="62"/>
  <c r="Z629" i="62"/>
  <c r="H629" i="62"/>
  <c r="AF629" i="62" s="1"/>
  <c r="P628" i="62"/>
  <c r="AE628" i="62" s="1"/>
  <c r="Y623" i="62"/>
  <c r="AC619" i="62"/>
  <c r="L619" i="62"/>
  <c r="Z618" i="62"/>
  <c r="H618" i="62"/>
  <c r="AF618" i="62" s="1"/>
  <c r="Y615" i="62"/>
  <c r="AC611" i="62"/>
  <c r="L611" i="62"/>
  <c r="Z610" i="62"/>
  <c r="H610" i="62"/>
  <c r="AF610" i="62" s="1"/>
  <c r="AE609" i="62"/>
  <c r="AB608" i="62"/>
  <c r="Y607" i="62"/>
  <c r="AD606" i="62"/>
  <c r="AB630" i="62"/>
  <c r="AD628" i="62"/>
  <c r="V628" i="62"/>
  <c r="AF623" i="62"/>
  <c r="Z621" i="62"/>
  <c r="AB619" i="62"/>
  <c r="AD617" i="62"/>
  <c r="V617" i="62"/>
  <c r="X615" i="62"/>
  <c r="AB611" i="62"/>
  <c r="AD609" i="62"/>
  <c r="V609" i="62"/>
  <c r="X607" i="62"/>
  <c r="AC628" i="62"/>
  <c r="AC617" i="62"/>
  <c r="AE615" i="62"/>
  <c r="AC609" i="62"/>
  <c r="Y605" i="62"/>
  <c r="AA605" i="62"/>
  <c r="J605" i="62"/>
  <c r="AB605" i="62"/>
  <c r="V605" i="62"/>
  <c r="Z526" i="62"/>
  <c r="AE525" i="62"/>
  <c r="Z574" i="62"/>
  <c r="J573" i="62"/>
  <c r="AE554" i="62"/>
  <c r="X553" i="62"/>
  <c r="V595" i="62"/>
  <c r="AA584" i="62"/>
  <c r="X580" i="62"/>
  <c r="AD579" i="62"/>
  <c r="AC576" i="62"/>
  <c r="AA568" i="62"/>
  <c r="V567" i="62"/>
  <c r="AA563" i="62"/>
  <c r="L561" i="62"/>
  <c r="AC557" i="62"/>
  <c r="AC603" i="62"/>
  <c r="P601" i="62"/>
  <c r="AE601" i="62" s="1"/>
  <c r="AD593" i="62"/>
  <c r="AE590" i="62"/>
  <c r="AA579" i="62"/>
  <c r="AB557" i="62"/>
  <c r="AD551" i="62"/>
  <c r="AD596" i="62"/>
  <c r="AD588" i="62"/>
  <c r="AA509" i="62"/>
  <c r="X497" i="62"/>
  <c r="AB532" i="62"/>
  <c r="AC528" i="62"/>
  <c r="H568" i="62"/>
  <c r="AF568" i="62" s="1"/>
  <c r="AE563" i="62"/>
  <c r="H561" i="62"/>
  <c r="AF561" i="62" s="1"/>
  <c r="AA557" i="62"/>
  <c r="AA551" i="62"/>
  <c r="Y602" i="62"/>
  <c r="AC601" i="62"/>
  <c r="J601" i="62"/>
  <c r="Y597" i="62"/>
  <c r="AA596" i="62"/>
  <c r="L593" i="62"/>
  <c r="J590" i="62"/>
  <c r="AB588" i="62"/>
  <c r="J582" i="62"/>
  <c r="AA581" i="62"/>
  <c r="AC580" i="62"/>
  <c r="V579" i="62"/>
  <c r="Z509" i="62"/>
  <c r="AC525" i="62"/>
  <c r="AA524" i="62"/>
  <c r="AD574" i="62"/>
  <c r="AB565" i="62"/>
  <c r="Y557" i="62"/>
  <c r="AE553" i="62"/>
  <c r="AE551" i="62"/>
  <c r="L603" i="62"/>
  <c r="J597" i="62"/>
  <c r="X596" i="62"/>
  <c r="X588" i="62"/>
  <c r="AD587" i="62"/>
  <c r="Z583" i="62"/>
  <c r="L509" i="62"/>
  <c r="AA506" i="62"/>
  <c r="V536" i="62"/>
  <c r="AC533" i="62"/>
  <c r="AA529" i="62"/>
  <c r="AB525" i="62"/>
  <c r="AA574" i="62"/>
  <c r="P573" i="62"/>
  <c r="AE573" i="62" s="1"/>
  <c r="AA565" i="62"/>
  <c r="V557" i="62"/>
  <c r="AB553" i="62"/>
  <c r="V551" i="62"/>
  <c r="V596" i="62"/>
  <c r="AD595" i="62"/>
  <c r="AD590" i="62"/>
  <c r="H590" i="62"/>
  <c r="AF590" i="62" s="1"/>
  <c r="J588" i="62"/>
  <c r="AA587" i="62"/>
  <c r="Y583" i="62"/>
  <c r="H582" i="62"/>
  <c r="AF582" i="62" s="1"/>
  <c r="AB602" i="62"/>
  <c r="AA589" i="62"/>
  <c r="X585" i="62"/>
  <c r="AD584" i="62"/>
  <c r="V584" i="62"/>
  <c r="AD576" i="62"/>
  <c r="AC569" i="62"/>
  <c r="AD556" i="62"/>
  <c r="Z551" i="62"/>
  <c r="AD604" i="62"/>
  <c r="Y603" i="62"/>
  <c r="Z602" i="62"/>
  <c r="AD601" i="62"/>
  <c r="Y596" i="62"/>
  <c r="V593" i="62"/>
  <c r="AC591" i="62"/>
  <c r="J591" i="62"/>
  <c r="X590" i="62"/>
  <c r="J589" i="62"/>
  <c r="V588" i="62"/>
  <c r="L585" i="62"/>
  <c r="AB584" i="62"/>
  <c r="J584" i="62"/>
  <c r="AA583" i="62"/>
  <c r="Y582" i="62"/>
  <c r="L581" i="62"/>
  <c r="AA540" i="62"/>
  <c r="AA576" i="62"/>
  <c r="X602" i="62"/>
  <c r="AA591" i="62"/>
  <c r="H591" i="62"/>
  <c r="AF591" i="62" s="1"/>
  <c r="AC585" i="62"/>
  <c r="Z584" i="62"/>
  <c r="H584" i="62"/>
  <c r="AF584" i="62" s="1"/>
  <c r="AA518" i="62"/>
  <c r="Z540" i="62"/>
  <c r="Y536" i="62"/>
  <c r="Z532" i="62"/>
  <c r="AA525" i="62"/>
  <c r="J565" i="62"/>
  <c r="V563" i="62"/>
  <c r="Y561" i="62"/>
  <c r="X560" i="62"/>
  <c r="V559" i="62"/>
  <c r="L553" i="62"/>
  <c r="AD603" i="62"/>
  <c r="J603" i="62"/>
  <c r="AB597" i="62"/>
  <c r="AA595" i="62"/>
  <c r="AA594" i="62"/>
  <c r="AC593" i="62"/>
  <c r="H593" i="62"/>
  <c r="AF593" i="62" s="1"/>
  <c r="Z591" i="62"/>
  <c r="AC590" i="62"/>
  <c r="L590" i="62"/>
  <c r="AA588" i="62"/>
  <c r="V587" i="62"/>
  <c r="AA585" i="62"/>
  <c r="Y584" i="62"/>
  <c r="Y540" i="62"/>
  <c r="V576" i="62"/>
  <c r="AB554" i="62"/>
  <c r="X577" i="62"/>
  <c r="AD602" i="62"/>
  <c r="V602" i="62"/>
  <c r="AA593" i="62"/>
  <c r="Y591" i="62"/>
  <c r="Z588" i="62"/>
  <c r="Z585" i="62"/>
  <c r="X584" i="62"/>
  <c r="AC581" i="62"/>
  <c r="AD585" i="62"/>
  <c r="AE540" i="62"/>
  <c r="AD528" i="62"/>
  <c r="L576" i="62"/>
  <c r="H563" i="62"/>
  <c r="AF563" i="62" s="1"/>
  <c r="AA554" i="62"/>
  <c r="Y577" i="62"/>
  <c r="AB603" i="62"/>
  <c r="H603" i="62"/>
  <c r="AF603" i="62" s="1"/>
  <c r="AC602" i="62"/>
  <c r="J602" i="62"/>
  <c r="Z593" i="62"/>
  <c r="X591" i="62"/>
  <c r="AB589" i="62"/>
  <c r="Y588" i="62"/>
  <c r="Y585" i="62"/>
  <c r="AE584" i="62"/>
  <c r="H583" i="62"/>
  <c r="AF583" i="62" s="1"/>
  <c r="AB581" i="62"/>
  <c r="Z469" i="62"/>
  <c r="X529" i="62"/>
  <c r="V528" i="62"/>
  <c r="AD563" i="62"/>
  <c r="AC561" i="62"/>
  <c r="J554" i="62"/>
  <c r="AD553" i="62"/>
  <c r="Z603" i="62"/>
  <c r="AA602" i="62"/>
  <c r="H602" i="62"/>
  <c r="AF602" i="62" s="1"/>
  <c r="AE593" i="62"/>
  <c r="L591" i="62"/>
  <c r="Y589" i="62"/>
  <c r="AF585" i="62"/>
  <c r="AC584" i="62"/>
  <c r="Y581" i="62"/>
  <c r="V580" i="62"/>
  <c r="AC595" i="62"/>
  <c r="L595" i="62"/>
  <c r="Z594" i="62"/>
  <c r="H594" i="62"/>
  <c r="AF594" i="62" s="1"/>
  <c r="AC587" i="62"/>
  <c r="L587" i="62"/>
  <c r="Z586" i="62"/>
  <c r="H586" i="62"/>
  <c r="AF586" i="62" s="1"/>
  <c r="AC579" i="62"/>
  <c r="L579" i="62"/>
  <c r="Z578" i="62"/>
  <c r="H578" i="62"/>
  <c r="AF578" i="62" s="1"/>
  <c r="AA578" i="62"/>
  <c r="Z597" i="62"/>
  <c r="H597" i="62"/>
  <c r="AF597" i="62" s="1"/>
  <c r="AE596" i="62"/>
  <c r="AB595" i="62"/>
  <c r="J595" i="62"/>
  <c r="Y594" i="62"/>
  <c r="Z589" i="62"/>
  <c r="H589" i="62"/>
  <c r="AF589" i="62" s="1"/>
  <c r="AB587" i="62"/>
  <c r="J587" i="62"/>
  <c r="Y586" i="62"/>
  <c r="V585" i="62"/>
  <c r="X583" i="62"/>
  <c r="AC582" i="62"/>
  <c r="Z581" i="62"/>
  <c r="H581" i="62"/>
  <c r="AF581" i="62" s="1"/>
  <c r="AB579" i="62"/>
  <c r="J579" i="62"/>
  <c r="Y578" i="62"/>
  <c r="X594" i="62"/>
  <c r="X586" i="62"/>
  <c r="X578" i="62"/>
  <c r="AA586" i="62"/>
  <c r="X597" i="62"/>
  <c r="AC596" i="62"/>
  <c r="L596" i="62"/>
  <c r="Z595" i="62"/>
  <c r="H595" i="62"/>
  <c r="AF595" i="62" s="1"/>
  <c r="AB593" i="62"/>
  <c r="J593" i="62"/>
  <c r="Y592" i="62"/>
  <c r="AD591" i="62"/>
  <c r="X589" i="62"/>
  <c r="AC588" i="62"/>
  <c r="L588" i="62"/>
  <c r="Z587" i="62"/>
  <c r="H587" i="62"/>
  <c r="AF587" i="62" s="1"/>
  <c r="AB585" i="62"/>
  <c r="J585" i="62"/>
  <c r="AD583" i="62"/>
  <c r="V583" i="62"/>
  <c r="X581" i="62"/>
  <c r="L580" i="62"/>
  <c r="Z579" i="62"/>
  <c r="H579" i="62"/>
  <c r="AF579" i="62" s="1"/>
  <c r="X603" i="62"/>
  <c r="AB596" i="62"/>
  <c r="J596" i="62"/>
  <c r="Y595" i="62"/>
  <c r="AD594" i="62"/>
  <c r="V594" i="62"/>
  <c r="X592" i="62"/>
  <c r="Y587" i="62"/>
  <c r="AD586" i="62"/>
  <c r="V586" i="62"/>
  <c r="AC583" i="62"/>
  <c r="L583" i="62"/>
  <c r="AE581" i="62"/>
  <c r="Y579" i="62"/>
  <c r="AD578" i="62"/>
  <c r="V578" i="62"/>
  <c r="AD597" i="62"/>
  <c r="V597" i="62"/>
  <c r="X595" i="62"/>
  <c r="AC594" i="62"/>
  <c r="L594" i="62"/>
  <c r="AD589" i="62"/>
  <c r="V589" i="62"/>
  <c r="X587" i="62"/>
  <c r="AC586" i="62"/>
  <c r="L586" i="62"/>
  <c r="AB583" i="62"/>
  <c r="AD581" i="62"/>
  <c r="AC578" i="62"/>
  <c r="L578" i="62"/>
  <c r="AC597" i="62"/>
  <c r="Z596" i="62"/>
  <c r="AE595" i="62"/>
  <c r="AB594" i="62"/>
  <c r="AD592" i="62"/>
  <c r="AC589" i="62"/>
  <c r="AE587" i="62"/>
  <c r="AB586" i="62"/>
  <c r="AB578" i="62"/>
  <c r="H577" i="62"/>
  <c r="Z577" i="62"/>
  <c r="AA577" i="62"/>
  <c r="J577" i="62"/>
  <c r="AB577" i="62"/>
  <c r="L577" i="62"/>
  <c r="AC577" i="62"/>
  <c r="V577" i="62"/>
  <c r="H555" i="62"/>
  <c r="AF555" i="62" s="1"/>
  <c r="H524" i="62"/>
  <c r="AF524" i="62" s="1"/>
  <c r="Z565" i="62"/>
  <c r="H565" i="62"/>
  <c r="AF565" i="62" s="1"/>
  <c r="J470" i="62"/>
  <c r="AA517" i="62"/>
  <c r="AC511" i="62"/>
  <c r="V540" i="62"/>
  <c r="AA539" i="62"/>
  <c r="AD532" i="62"/>
  <c r="AA528" i="62"/>
  <c r="AB576" i="62"/>
  <c r="J576" i="62"/>
  <c r="V574" i="62"/>
  <c r="AB569" i="62"/>
  <c r="AC568" i="62"/>
  <c r="Y565" i="62"/>
  <c r="H560" i="62"/>
  <c r="AF560" i="62" s="1"/>
  <c r="AE557" i="62"/>
  <c r="AC553" i="62"/>
  <c r="J553" i="62"/>
  <c r="J540" i="62"/>
  <c r="X565" i="62"/>
  <c r="AC560" i="62"/>
  <c r="AC541" i="62"/>
  <c r="Z576" i="62"/>
  <c r="H576" i="62"/>
  <c r="AF576" i="62" s="1"/>
  <c r="H574" i="62"/>
  <c r="AF574" i="62" s="1"/>
  <c r="H569" i="62"/>
  <c r="AF569" i="62" s="1"/>
  <c r="Z568" i="62"/>
  <c r="AA560" i="62"/>
  <c r="L557" i="62"/>
  <c r="AC556" i="62"/>
  <c r="AD555" i="62"/>
  <c r="AA553" i="62"/>
  <c r="AA496" i="62"/>
  <c r="X545" i="62"/>
  <c r="AB541" i="62"/>
  <c r="AB540" i="62"/>
  <c r="H540" i="62"/>
  <c r="AF540" i="62" s="1"/>
  <c r="X532" i="62"/>
  <c r="Y576" i="62"/>
  <c r="AD567" i="62"/>
  <c r="AA566" i="62"/>
  <c r="AD565" i="62"/>
  <c r="V565" i="62"/>
  <c r="Z560" i="62"/>
  <c r="AD557" i="62"/>
  <c r="J557" i="62"/>
  <c r="L556" i="62"/>
  <c r="AA555" i="62"/>
  <c r="Z553" i="62"/>
  <c r="AA546" i="62"/>
  <c r="AA541" i="62"/>
  <c r="AA526" i="62"/>
  <c r="AA567" i="62"/>
  <c r="AC565" i="62"/>
  <c r="Y560" i="62"/>
  <c r="AE555" i="62"/>
  <c r="Y553" i="62"/>
  <c r="AA569" i="62"/>
  <c r="AD552" i="62"/>
  <c r="AD575" i="62"/>
  <c r="H552" i="62"/>
  <c r="AF552" i="62" s="1"/>
  <c r="AA548" i="62"/>
  <c r="L541" i="62"/>
  <c r="AA533" i="62"/>
  <c r="AC575" i="62"/>
  <c r="Z569" i="62"/>
  <c r="Y568" i="62"/>
  <c r="AC564" i="62"/>
  <c r="AB556" i="62"/>
  <c r="H556" i="62"/>
  <c r="AF556" i="62" s="1"/>
  <c r="AC552" i="62"/>
  <c r="H575" i="62"/>
  <c r="AF575" i="62" s="1"/>
  <c r="AD564" i="62"/>
  <c r="H564" i="62"/>
  <c r="AF564" i="62" s="1"/>
  <c r="AD511" i="62"/>
  <c r="X509" i="62"/>
  <c r="Y548" i="62"/>
  <c r="J541" i="62"/>
  <c r="AD534" i="62"/>
  <c r="J533" i="62"/>
  <c r="Y528" i="62"/>
  <c r="Z525" i="62"/>
  <c r="AA575" i="62"/>
  <c r="Y569" i="62"/>
  <c r="X568" i="62"/>
  <c r="AA564" i="62"/>
  <c r="X561" i="62"/>
  <c r="AE560" i="62"/>
  <c r="Z557" i="62"/>
  <c r="H557" i="62"/>
  <c r="AF557" i="62" s="1"/>
  <c r="AA556" i="62"/>
  <c r="Z555" i="62"/>
  <c r="AA552" i="62"/>
  <c r="X548" i="62"/>
  <c r="Z575" i="62"/>
  <c r="X569" i="62"/>
  <c r="AE568" i="62"/>
  <c r="Z564" i="62"/>
  <c r="AB562" i="62"/>
  <c r="Z556" i="62"/>
  <c r="Z552" i="62"/>
  <c r="AC548" i="62"/>
  <c r="Z477" i="62"/>
  <c r="AA512" i="62"/>
  <c r="L528" i="62"/>
  <c r="J525" i="62"/>
  <c r="Y524" i="62"/>
  <c r="AD523" i="62"/>
  <c r="X549" i="62"/>
  <c r="Y575" i="62"/>
  <c r="AB573" i="62"/>
  <c r="L569" i="62"/>
  <c r="V568" i="62"/>
  <c r="Y564" i="62"/>
  <c r="AA562" i="62"/>
  <c r="J561" i="62"/>
  <c r="AD560" i="62"/>
  <c r="L560" i="62"/>
  <c r="Y556" i="62"/>
  <c r="V555" i="62"/>
  <c r="Y552" i="62"/>
  <c r="AF501" i="62"/>
  <c r="L548" i="62"/>
  <c r="AA536" i="62"/>
  <c r="V575" i="62"/>
  <c r="AA573" i="62"/>
  <c r="J569" i="62"/>
  <c r="AD568" i="62"/>
  <c r="L568" i="62"/>
  <c r="V564" i="62"/>
  <c r="AE562" i="62"/>
  <c r="AD559" i="62"/>
  <c r="V552" i="62"/>
  <c r="X501" i="62"/>
  <c r="L575" i="62"/>
  <c r="L564" i="62"/>
  <c r="J562" i="62"/>
  <c r="AA559" i="62"/>
  <c r="AA558" i="62"/>
  <c r="V556" i="62"/>
  <c r="L552" i="62"/>
  <c r="AB575" i="62"/>
  <c r="J575" i="62"/>
  <c r="Y574" i="62"/>
  <c r="AD573" i="62"/>
  <c r="V573" i="62"/>
  <c r="AC567" i="62"/>
  <c r="L567" i="62"/>
  <c r="Z566" i="62"/>
  <c r="H566" i="62"/>
  <c r="AB564" i="62"/>
  <c r="J564" i="62"/>
  <c r="Y563" i="62"/>
  <c r="AD562" i="62"/>
  <c r="V562" i="62"/>
  <c r="AC559" i="62"/>
  <c r="L559" i="62"/>
  <c r="Z558" i="62"/>
  <c r="H558" i="62"/>
  <c r="AF558" i="62" s="1"/>
  <c r="J556" i="62"/>
  <c r="Y555" i="62"/>
  <c r="AD554" i="62"/>
  <c r="V554" i="62"/>
  <c r="X552" i="62"/>
  <c r="AC551" i="62"/>
  <c r="L551" i="62"/>
  <c r="Z550" i="62"/>
  <c r="H550" i="62"/>
  <c r="AF550" i="62" s="1"/>
  <c r="AA550" i="62"/>
  <c r="X574" i="62"/>
  <c r="AC573" i="62"/>
  <c r="L573" i="62"/>
  <c r="AB567" i="62"/>
  <c r="J567" i="62"/>
  <c r="Y566" i="62"/>
  <c r="X563" i="62"/>
  <c r="AC562" i="62"/>
  <c r="L562" i="62"/>
  <c r="AB559" i="62"/>
  <c r="J559" i="62"/>
  <c r="Y558" i="62"/>
  <c r="X555" i="62"/>
  <c r="AC554" i="62"/>
  <c r="L554" i="62"/>
  <c r="H553" i="62"/>
  <c r="AF553" i="62" s="1"/>
  <c r="AB551" i="62"/>
  <c r="J551" i="62"/>
  <c r="Y550" i="62"/>
  <c r="AF566" i="62"/>
  <c r="X566" i="62"/>
  <c r="X558" i="62"/>
  <c r="X550" i="62"/>
  <c r="Z567" i="62"/>
  <c r="H567" i="62"/>
  <c r="AF567" i="62" s="1"/>
  <c r="Z559" i="62"/>
  <c r="H559" i="62"/>
  <c r="AF559" i="62" s="1"/>
  <c r="H551" i="62"/>
  <c r="AF551" i="62" s="1"/>
  <c r="AE550" i="62"/>
  <c r="X575" i="62"/>
  <c r="AC574" i="62"/>
  <c r="L574" i="62"/>
  <c r="Z573" i="62"/>
  <c r="H573" i="62"/>
  <c r="AF573" i="62" s="1"/>
  <c r="AB568" i="62"/>
  <c r="Y567" i="62"/>
  <c r="AD566" i="62"/>
  <c r="V566" i="62"/>
  <c r="X564" i="62"/>
  <c r="AC563" i="62"/>
  <c r="L563" i="62"/>
  <c r="Z562" i="62"/>
  <c r="H562" i="62"/>
  <c r="AF562" i="62" s="1"/>
  <c r="AB560" i="62"/>
  <c r="Y559" i="62"/>
  <c r="AD558" i="62"/>
  <c r="V558" i="62"/>
  <c r="AC555" i="62"/>
  <c r="L555" i="62"/>
  <c r="Z554" i="62"/>
  <c r="H554" i="62"/>
  <c r="AF554" i="62" s="1"/>
  <c r="AB552" i="62"/>
  <c r="Y551" i="62"/>
  <c r="AD550" i="62"/>
  <c r="V550" i="62"/>
  <c r="AE575" i="62"/>
  <c r="AB574" i="62"/>
  <c r="Y573" i="62"/>
  <c r="AD569" i="62"/>
  <c r="X567" i="62"/>
  <c r="AC566" i="62"/>
  <c r="L566" i="62"/>
  <c r="AE564" i="62"/>
  <c r="AB563" i="62"/>
  <c r="Y562" i="62"/>
  <c r="AD561" i="62"/>
  <c r="X559" i="62"/>
  <c r="AC558" i="62"/>
  <c r="L558" i="62"/>
  <c r="AB555" i="62"/>
  <c r="Y554" i="62"/>
  <c r="AC550" i="62"/>
  <c r="L550" i="62"/>
  <c r="AE567" i="62"/>
  <c r="AB566" i="62"/>
  <c r="AE559" i="62"/>
  <c r="AB558" i="62"/>
  <c r="AB550" i="62"/>
  <c r="V549" i="62"/>
  <c r="AD549" i="62"/>
  <c r="Y549" i="62"/>
  <c r="H549" i="62"/>
  <c r="Z549" i="62"/>
  <c r="AA549" i="62"/>
  <c r="J549" i="62"/>
  <c r="AB549" i="62"/>
  <c r="L549" i="62"/>
  <c r="AC509" i="62"/>
  <c r="H509" i="62"/>
  <c r="AF509" i="62" s="1"/>
  <c r="V507" i="62"/>
  <c r="Y499" i="62"/>
  <c r="AA495" i="62"/>
  <c r="H546" i="62"/>
  <c r="AF546" i="62" s="1"/>
  <c r="Y541" i="62"/>
  <c r="X540" i="62"/>
  <c r="L537" i="62"/>
  <c r="AB536" i="62"/>
  <c r="J534" i="62"/>
  <c r="H532" i="62"/>
  <c r="AF532" i="62" s="1"/>
  <c r="Y529" i="62"/>
  <c r="AE528" i="62"/>
  <c r="AB526" i="62"/>
  <c r="X525" i="62"/>
  <c r="H534" i="62"/>
  <c r="AF534" i="62" s="1"/>
  <c r="V511" i="62"/>
  <c r="Y509" i="62"/>
  <c r="AB501" i="62"/>
  <c r="AD497" i="62"/>
  <c r="AC540" i="62"/>
  <c r="X536" i="62"/>
  <c r="AA534" i="62"/>
  <c r="AA532" i="62"/>
  <c r="AF529" i="62"/>
  <c r="L529" i="62"/>
  <c r="AB528" i="62"/>
  <c r="J528" i="62"/>
  <c r="Y526" i="62"/>
  <c r="AA523" i="62"/>
  <c r="AB507" i="62"/>
  <c r="AC537" i="62"/>
  <c r="Z534" i="62"/>
  <c r="H507" i="62"/>
  <c r="AF507" i="62" s="1"/>
  <c r="AA507" i="62"/>
  <c r="AA505" i="62"/>
  <c r="AC547" i="62"/>
  <c r="Z546" i="62"/>
  <c r="AB545" i="62"/>
  <c r="AA537" i="62"/>
  <c r="J536" i="62"/>
  <c r="Y534" i="62"/>
  <c r="Y532" i="62"/>
  <c r="AC529" i="62"/>
  <c r="Z528" i="62"/>
  <c r="H528" i="62"/>
  <c r="AF528" i="62" s="1"/>
  <c r="V526" i="62"/>
  <c r="V523" i="62"/>
  <c r="Y507" i="62"/>
  <c r="Y537" i="62"/>
  <c r="AE534" i="62"/>
  <c r="AF537" i="62"/>
  <c r="AB534" i="62"/>
  <c r="X507" i="62"/>
  <c r="AD499" i="62"/>
  <c r="X537" i="62"/>
  <c r="AD536" i="62"/>
  <c r="V534" i="62"/>
  <c r="Z529" i="62"/>
  <c r="H526" i="62"/>
  <c r="AF526" i="62" s="1"/>
  <c r="AC465" i="62"/>
  <c r="J478" i="62"/>
  <c r="AA477" i="62"/>
  <c r="Y497" i="62"/>
  <c r="AD495" i="62"/>
  <c r="AD547" i="62"/>
  <c r="J547" i="62"/>
  <c r="Z545" i="62"/>
  <c r="Z536" i="62"/>
  <c r="H536" i="62"/>
  <c r="AF536" i="62" s="1"/>
  <c r="AE535" i="62"/>
  <c r="X534" i="62"/>
  <c r="L533" i="62"/>
  <c r="AD531" i="62"/>
  <c r="AE527" i="62"/>
  <c r="X477" i="62"/>
  <c r="AC500" i="62"/>
  <c r="L497" i="62"/>
  <c r="Y496" i="62"/>
  <c r="V495" i="62"/>
  <c r="AB547" i="62"/>
  <c r="H547" i="62"/>
  <c r="AF547" i="62" s="1"/>
  <c r="P545" i="62"/>
  <c r="AE545" i="62" s="1"/>
  <c r="H535" i="62"/>
  <c r="AF535" i="62" s="1"/>
  <c r="H527" i="62"/>
  <c r="AF527" i="62" s="1"/>
  <c r="AD526" i="62"/>
  <c r="J526" i="62"/>
  <c r="AD525" i="62"/>
  <c r="V525" i="62"/>
  <c r="V477" i="62"/>
  <c r="AB505" i="62"/>
  <c r="J497" i="62"/>
  <c r="AA547" i="62"/>
  <c r="V545" i="62"/>
  <c r="AE537" i="62"/>
  <c r="AE536" i="62"/>
  <c r="AC534" i="62"/>
  <c r="L525" i="62"/>
  <c r="AD524" i="62"/>
  <c r="AC478" i="62"/>
  <c r="J477" i="62"/>
  <c r="Z547" i="62"/>
  <c r="AD545" i="62"/>
  <c r="L545" i="62"/>
  <c r="X478" i="62"/>
  <c r="J505" i="62"/>
  <c r="AC497" i="62"/>
  <c r="X547" i="62"/>
  <c r="AC545" i="62"/>
  <c r="J545" i="62"/>
  <c r="AD539" i="62"/>
  <c r="AC536" i="62"/>
  <c r="AB533" i="62"/>
  <c r="Z524" i="62"/>
  <c r="AE478" i="62"/>
  <c r="AD477" i="62"/>
  <c r="AB497" i="62"/>
  <c r="V547" i="62"/>
  <c r="AA535" i="62"/>
  <c r="AA527" i="62"/>
  <c r="L478" i="62"/>
  <c r="AC477" i="62"/>
  <c r="AA497" i="62"/>
  <c r="L547" i="62"/>
  <c r="AA545" i="62"/>
  <c r="H545" i="62"/>
  <c r="AF545" i="62" s="1"/>
  <c r="V539" i="62"/>
  <c r="Z535" i="62"/>
  <c r="Y533" i="62"/>
  <c r="V532" i="62"/>
  <c r="Z527" i="62"/>
  <c r="X526" i="62"/>
  <c r="Y525" i="62"/>
  <c r="V524" i="62"/>
  <c r="AA530" i="62"/>
  <c r="Y546" i="62"/>
  <c r="AC539" i="62"/>
  <c r="L539" i="62"/>
  <c r="Z538" i="62"/>
  <c r="H538" i="62"/>
  <c r="AF538" i="62" s="1"/>
  <c r="Y535" i="62"/>
  <c r="AC531" i="62"/>
  <c r="L531" i="62"/>
  <c r="Z530" i="62"/>
  <c r="H530" i="62"/>
  <c r="AF530" i="62" s="1"/>
  <c r="Y527" i="62"/>
  <c r="X524" i="62"/>
  <c r="AC523" i="62"/>
  <c r="L523" i="62"/>
  <c r="Z522" i="62"/>
  <c r="H522" i="62"/>
  <c r="AF522" i="62" s="1"/>
  <c r="AA522" i="62"/>
  <c r="AD548" i="62"/>
  <c r="V548" i="62"/>
  <c r="X546" i="62"/>
  <c r="Z541" i="62"/>
  <c r="H541" i="62"/>
  <c r="AF541" i="62" s="1"/>
  <c r="AB539" i="62"/>
  <c r="J539" i="62"/>
  <c r="Y538" i="62"/>
  <c r="AD537" i="62"/>
  <c r="V537" i="62"/>
  <c r="X535" i="62"/>
  <c r="Z533" i="62"/>
  <c r="H533" i="62"/>
  <c r="AF533" i="62" s="1"/>
  <c r="AE532" i="62"/>
  <c r="AB531" i="62"/>
  <c r="J531" i="62"/>
  <c r="Y530" i="62"/>
  <c r="AD529" i="62"/>
  <c r="V529" i="62"/>
  <c r="X527" i="62"/>
  <c r="AC526" i="62"/>
  <c r="AB523" i="62"/>
  <c r="J523" i="62"/>
  <c r="Y522" i="62"/>
  <c r="X538" i="62"/>
  <c r="X530" i="62"/>
  <c r="X522" i="62"/>
  <c r="AB548" i="62"/>
  <c r="J548" i="62"/>
  <c r="Y547" i="62"/>
  <c r="AD546" i="62"/>
  <c r="V546" i="62"/>
  <c r="X541" i="62"/>
  <c r="Z539" i="62"/>
  <c r="H539" i="62"/>
  <c r="AF539" i="62" s="1"/>
  <c r="AE538" i="62"/>
  <c r="AB537" i="62"/>
  <c r="J537" i="62"/>
  <c r="AD535" i="62"/>
  <c r="V535" i="62"/>
  <c r="X533" i="62"/>
  <c r="AC532" i="62"/>
  <c r="L532" i="62"/>
  <c r="Z531" i="62"/>
  <c r="H531" i="62"/>
  <c r="AF531" i="62" s="1"/>
  <c r="AE530" i="62"/>
  <c r="AB529" i="62"/>
  <c r="J529" i="62"/>
  <c r="AD527" i="62"/>
  <c r="V527" i="62"/>
  <c r="AC524" i="62"/>
  <c r="L524" i="62"/>
  <c r="Z523" i="62"/>
  <c r="H523" i="62"/>
  <c r="AF523" i="62" s="1"/>
  <c r="AC546" i="62"/>
  <c r="L546" i="62"/>
  <c r="Y539" i="62"/>
  <c r="AD538" i="62"/>
  <c r="V538" i="62"/>
  <c r="AC535" i="62"/>
  <c r="L535" i="62"/>
  <c r="Y531" i="62"/>
  <c r="AD530" i="62"/>
  <c r="V530" i="62"/>
  <c r="AC527" i="62"/>
  <c r="L527" i="62"/>
  <c r="AB524" i="62"/>
  <c r="Y523" i="62"/>
  <c r="AD522" i="62"/>
  <c r="V522" i="62"/>
  <c r="AA538" i="62"/>
  <c r="Z548" i="62"/>
  <c r="AE547" i="62"/>
  <c r="AB546" i="62"/>
  <c r="AD541" i="62"/>
  <c r="X539" i="62"/>
  <c r="AC538" i="62"/>
  <c r="L538" i="62"/>
  <c r="Z537" i="62"/>
  <c r="AB535" i="62"/>
  <c r="AD533" i="62"/>
  <c r="X531" i="62"/>
  <c r="AC530" i="62"/>
  <c r="L530" i="62"/>
  <c r="AB527" i="62"/>
  <c r="AC522" i="62"/>
  <c r="L522" i="62"/>
  <c r="AE539" i="62"/>
  <c r="AB538" i="62"/>
  <c r="AE531" i="62"/>
  <c r="AB530" i="62"/>
  <c r="AB522" i="62"/>
  <c r="L521" i="62"/>
  <c r="X521" i="62"/>
  <c r="Y521" i="62"/>
  <c r="H521" i="62"/>
  <c r="Z521" i="62"/>
  <c r="AA521" i="62"/>
  <c r="J521" i="62"/>
  <c r="AB521" i="62"/>
  <c r="AC521" i="62"/>
  <c r="V521" i="62"/>
  <c r="L477" i="62"/>
  <c r="V476" i="62"/>
  <c r="AB469" i="62"/>
  <c r="L519" i="62"/>
  <c r="AB518" i="62"/>
  <c r="AA511" i="62"/>
  <c r="L510" i="62"/>
  <c r="AD509" i="62"/>
  <c r="V509" i="62"/>
  <c r="V503" i="62"/>
  <c r="Y501" i="62"/>
  <c r="AC481" i="62"/>
  <c r="X469" i="62"/>
  <c r="AD468" i="62"/>
  <c r="L493" i="62"/>
  <c r="H519" i="62"/>
  <c r="AF519" i="62" s="1"/>
  <c r="X518" i="62"/>
  <c r="AB509" i="62"/>
  <c r="Z507" i="62"/>
  <c r="H503" i="62"/>
  <c r="AF503" i="62" s="1"/>
  <c r="AB500" i="62"/>
  <c r="V497" i="62"/>
  <c r="AD492" i="62"/>
  <c r="AC492" i="62"/>
  <c r="L481" i="62"/>
  <c r="AB477" i="62"/>
  <c r="J469" i="62"/>
  <c r="L468" i="62"/>
  <c r="Z493" i="62"/>
  <c r="J518" i="62"/>
  <c r="H511" i="62"/>
  <c r="AF511" i="62" s="1"/>
  <c r="AD503" i="62"/>
  <c r="J501" i="62"/>
  <c r="Y500" i="62"/>
  <c r="L492" i="62"/>
  <c r="AC493" i="62"/>
  <c r="AC519" i="62"/>
  <c r="AC503" i="62"/>
  <c r="AA520" i="62"/>
  <c r="AB519" i="62"/>
  <c r="H518" i="62"/>
  <c r="AF518" i="62" s="1"/>
  <c r="Y504" i="62"/>
  <c r="AA503" i="62"/>
  <c r="J500" i="62"/>
  <c r="Z499" i="62"/>
  <c r="Y484" i="62"/>
  <c r="V483" i="62"/>
  <c r="AB475" i="62"/>
  <c r="AA519" i="62"/>
  <c r="Z503" i="62"/>
  <c r="AC469" i="62"/>
  <c r="Z519" i="62"/>
  <c r="AD518" i="62"/>
  <c r="Y506" i="62"/>
  <c r="X503" i="62"/>
  <c r="AA501" i="62"/>
  <c r="J499" i="62"/>
  <c r="Z497" i="62"/>
  <c r="AA492" i="62"/>
  <c r="Y520" i="62"/>
  <c r="AC508" i="62"/>
  <c r="Z492" i="62"/>
  <c r="AC489" i="62"/>
  <c r="Z481" i="62"/>
  <c r="H481" i="62"/>
  <c r="AF481" i="62" s="1"/>
  <c r="AD476" i="62"/>
  <c r="H476" i="62"/>
  <c r="AF476" i="62" s="1"/>
  <c r="AA468" i="62"/>
  <c r="X520" i="62"/>
  <c r="Y519" i="62"/>
  <c r="Z518" i="62"/>
  <c r="Y517" i="62"/>
  <c r="Z511" i="62"/>
  <c r="AB508" i="62"/>
  <c r="H508" i="62"/>
  <c r="AF508" i="62" s="1"/>
  <c r="AD507" i="62"/>
  <c r="J507" i="62"/>
  <c r="X505" i="62"/>
  <c r="L503" i="62"/>
  <c r="AA502" i="62"/>
  <c r="AD501" i="62"/>
  <c r="V501" i="62"/>
  <c r="V500" i="62"/>
  <c r="Z495" i="62"/>
  <c r="L465" i="62"/>
  <c r="Y492" i="62"/>
  <c r="AB489" i="62"/>
  <c r="Y481" i="62"/>
  <c r="H477" i="62"/>
  <c r="AF477" i="62" s="1"/>
  <c r="AC476" i="62"/>
  <c r="AA472" i="62"/>
  <c r="AA471" i="62"/>
  <c r="Y468" i="62"/>
  <c r="AB467" i="62"/>
  <c r="AE519" i="62"/>
  <c r="Y518" i="62"/>
  <c r="P517" i="62"/>
  <c r="AE517" i="62" s="1"/>
  <c r="X511" i="62"/>
  <c r="AA508" i="62"/>
  <c r="V505" i="62"/>
  <c r="AA504" i="62"/>
  <c r="AC501" i="62"/>
  <c r="L501" i="62"/>
  <c r="AD500" i="62"/>
  <c r="L500" i="62"/>
  <c r="V499" i="62"/>
  <c r="X495" i="62"/>
  <c r="AB485" i="62"/>
  <c r="V520" i="62"/>
  <c r="AA481" i="62"/>
  <c r="X492" i="62"/>
  <c r="AD520" i="62"/>
  <c r="Z508" i="62"/>
  <c r="AE492" i="62"/>
  <c r="L489" i="62"/>
  <c r="Z485" i="62"/>
  <c r="AD484" i="62"/>
  <c r="AA482" i="62"/>
  <c r="X479" i="62"/>
  <c r="Y476" i="62"/>
  <c r="AA473" i="62"/>
  <c r="AB470" i="62"/>
  <c r="H493" i="62"/>
  <c r="AC520" i="62"/>
  <c r="L520" i="62"/>
  <c r="J519" i="62"/>
  <c r="AE518" i="62"/>
  <c r="AB513" i="62"/>
  <c r="L511" i="62"/>
  <c r="AC510" i="62"/>
  <c r="Y508" i="62"/>
  <c r="H492" i="62"/>
  <c r="AF492" i="62" s="1"/>
  <c r="X489" i="62"/>
  <c r="X481" i="62"/>
  <c r="AA476" i="62"/>
  <c r="AD513" i="62"/>
  <c r="V492" i="62"/>
  <c r="J489" i="62"/>
  <c r="X485" i="62"/>
  <c r="AA484" i="62"/>
  <c r="AD481" i="62"/>
  <c r="V481" i="62"/>
  <c r="X470" i="62"/>
  <c r="AB520" i="62"/>
  <c r="J520" i="62"/>
  <c r="V518" i="62"/>
  <c r="X513" i="62"/>
  <c r="AA510" i="62"/>
  <c r="AE508" i="62"/>
  <c r="AE506" i="62"/>
  <c r="Z501" i="62"/>
  <c r="AA500" i="62"/>
  <c r="H500" i="62"/>
  <c r="AF500" i="62" s="1"/>
  <c r="AB499" i="62"/>
  <c r="H499" i="62"/>
  <c r="AF499" i="62" s="1"/>
  <c r="AA498" i="62"/>
  <c r="H495" i="62"/>
  <c r="AF495" i="62" s="1"/>
  <c r="V513" i="62"/>
  <c r="L508" i="62"/>
  <c r="AD505" i="62"/>
  <c r="Z500" i="62"/>
  <c r="AA499" i="62"/>
  <c r="Y498" i="62"/>
  <c r="AB481" i="62"/>
  <c r="L476" i="62"/>
  <c r="Z520" i="62"/>
  <c r="J513" i="62"/>
  <c r="J508" i="62"/>
  <c r="AA494" i="62"/>
  <c r="AF512" i="62"/>
  <c r="H510" i="62"/>
  <c r="AD506" i="62"/>
  <c r="V506" i="62"/>
  <c r="AF504" i="62"/>
  <c r="X504" i="62"/>
  <c r="Z502" i="62"/>
  <c r="H502" i="62"/>
  <c r="AF502" i="62" s="1"/>
  <c r="AD498" i="62"/>
  <c r="V498" i="62"/>
  <c r="AF496" i="62"/>
  <c r="X496" i="62"/>
  <c r="AC495" i="62"/>
  <c r="L495" i="62"/>
  <c r="Z494" i="62"/>
  <c r="H494" i="62"/>
  <c r="AF494" i="62" s="1"/>
  <c r="Y512" i="62"/>
  <c r="V517" i="62"/>
  <c r="AA513" i="62"/>
  <c r="X512" i="62"/>
  <c r="Z510" i="62"/>
  <c r="AC517" i="62"/>
  <c r="L517" i="62"/>
  <c r="Z513" i="62"/>
  <c r="H513" i="62"/>
  <c r="AF513" i="62" s="1"/>
  <c r="AE512" i="62"/>
  <c r="AB511" i="62"/>
  <c r="J511" i="62"/>
  <c r="Y510" i="62"/>
  <c r="AC506" i="62"/>
  <c r="L506" i="62"/>
  <c r="Z505" i="62"/>
  <c r="H505" i="62"/>
  <c r="AF505" i="62" s="1"/>
  <c r="AE504" i="62"/>
  <c r="AB503" i="62"/>
  <c r="J503" i="62"/>
  <c r="Y502" i="62"/>
  <c r="X499" i="62"/>
  <c r="AC498" i="62"/>
  <c r="L498" i="62"/>
  <c r="H497" i="62"/>
  <c r="AF497" i="62" s="1"/>
  <c r="AB495" i="62"/>
  <c r="J495" i="62"/>
  <c r="Y494" i="62"/>
  <c r="AD517" i="62"/>
  <c r="AB517" i="62"/>
  <c r="J517" i="62"/>
  <c r="Y513" i="62"/>
  <c r="AD512" i="62"/>
  <c r="V512" i="62"/>
  <c r="AF510" i="62"/>
  <c r="X510" i="62"/>
  <c r="AB506" i="62"/>
  <c r="J506" i="62"/>
  <c r="Y505" i="62"/>
  <c r="AD504" i="62"/>
  <c r="V504" i="62"/>
  <c r="X502" i="62"/>
  <c r="AB498" i="62"/>
  <c r="J498" i="62"/>
  <c r="AD496" i="62"/>
  <c r="V496" i="62"/>
  <c r="X494" i="62"/>
  <c r="AC512" i="62"/>
  <c r="AE510" i="62"/>
  <c r="AE494" i="62"/>
  <c r="L512" i="62"/>
  <c r="AC504" i="62"/>
  <c r="L504" i="62"/>
  <c r="AE502" i="62"/>
  <c r="AC496" i="62"/>
  <c r="L496" i="62"/>
  <c r="X519" i="62"/>
  <c r="AC518" i="62"/>
  <c r="Z517" i="62"/>
  <c r="H517" i="62"/>
  <c r="AF517" i="62" s="1"/>
  <c r="AB512" i="62"/>
  <c r="J512" i="62"/>
  <c r="Y511" i="62"/>
  <c r="AD510" i="62"/>
  <c r="V510" i="62"/>
  <c r="X508" i="62"/>
  <c r="AC507" i="62"/>
  <c r="Z506" i="62"/>
  <c r="H506" i="62"/>
  <c r="AF506" i="62" s="1"/>
  <c r="AB504" i="62"/>
  <c r="J504" i="62"/>
  <c r="Y503" i="62"/>
  <c r="AD502" i="62"/>
  <c r="V502" i="62"/>
  <c r="AC499" i="62"/>
  <c r="Z498" i="62"/>
  <c r="H498" i="62"/>
  <c r="AF498" i="62" s="1"/>
  <c r="AE497" i="62"/>
  <c r="AB496" i="62"/>
  <c r="J496" i="62"/>
  <c r="Y495" i="62"/>
  <c r="AD494" i="62"/>
  <c r="V494" i="62"/>
  <c r="AC502" i="62"/>
  <c r="AC494" i="62"/>
  <c r="L494" i="62"/>
  <c r="L502" i="62"/>
  <c r="AD519" i="62"/>
  <c r="AC513" i="62"/>
  <c r="Z512" i="62"/>
  <c r="AE511" i="62"/>
  <c r="AB510" i="62"/>
  <c r="AD508" i="62"/>
  <c r="AC505" i="62"/>
  <c r="Z504" i="62"/>
  <c r="AE503" i="62"/>
  <c r="AB502" i="62"/>
  <c r="Z496" i="62"/>
  <c r="AE495" i="62"/>
  <c r="AB494" i="62"/>
  <c r="AD493" i="62"/>
  <c r="X493" i="62"/>
  <c r="V493" i="62"/>
  <c r="Y493" i="62"/>
  <c r="AA493" i="62"/>
  <c r="J493" i="62"/>
  <c r="V485" i="62"/>
  <c r="AE484" i="62"/>
  <c r="AC480" i="62"/>
  <c r="H479" i="62"/>
  <c r="AF479" i="62" s="1"/>
  <c r="AA475" i="62"/>
  <c r="AF473" i="62"/>
  <c r="X473" i="62"/>
  <c r="Z471" i="62"/>
  <c r="V469" i="62"/>
  <c r="AE468" i="62"/>
  <c r="V467" i="62"/>
  <c r="AA466" i="62"/>
  <c r="Y473" i="62"/>
  <c r="AB492" i="62"/>
  <c r="AC491" i="62"/>
  <c r="AA490" i="62"/>
  <c r="P489" i="62"/>
  <c r="AE489" i="62" s="1"/>
  <c r="AD485" i="62"/>
  <c r="L485" i="62"/>
  <c r="V484" i="62"/>
  <c r="AA480" i="62"/>
  <c r="AB478" i="62"/>
  <c r="Y477" i="62"/>
  <c r="Z476" i="62"/>
  <c r="V475" i="62"/>
  <c r="AA474" i="62"/>
  <c r="X471" i="62"/>
  <c r="L470" i="62"/>
  <c r="AD469" i="62"/>
  <c r="L469" i="62"/>
  <c r="V468" i="62"/>
  <c r="J467" i="62"/>
  <c r="L491" i="62"/>
  <c r="Z490" i="62"/>
  <c r="AC485" i="62"/>
  <c r="J485" i="62"/>
  <c r="L484" i="62"/>
  <c r="L480" i="62"/>
  <c r="J475" i="62"/>
  <c r="AD473" i="62"/>
  <c r="V473" i="62"/>
  <c r="X490" i="62"/>
  <c r="AD483" i="62"/>
  <c r="AA479" i="62"/>
  <c r="AC473" i="62"/>
  <c r="L473" i="62"/>
  <c r="AE490" i="62"/>
  <c r="AA485" i="62"/>
  <c r="H485" i="62"/>
  <c r="AF485" i="62" s="1"/>
  <c r="AC484" i="62"/>
  <c r="H484" i="62"/>
  <c r="AF484" i="62" s="1"/>
  <c r="AB483" i="62"/>
  <c r="Z479" i="62"/>
  <c r="AB473" i="62"/>
  <c r="J473" i="62"/>
  <c r="AC472" i="62"/>
  <c r="H471" i="62"/>
  <c r="AF471" i="62" s="1"/>
  <c r="AC470" i="62"/>
  <c r="AA469" i="62"/>
  <c r="H469" i="62"/>
  <c r="AF469" i="62" s="1"/>
  <c r="AC468" i="62"/>
  <c r="H468" i="62"/>
  <c r="AF468" i="62" s="1"/>
  <c r="AD467" i="62"/>
  <c r="H490" i="62"/>
  <c r="AF490" i="62" s="1"/>
  <c r="Y485" i="62"/>
  <c r="Z484" i="62"/>
  <c r="J483" i="62"/>
  <c r="AD475" i="62"/>
  <c r="Z473" i="62"/>
  <c r="L472" i="62"/>
  <c r="AA470" i="62"/>
  <c r="Y469" i="62"/>
  <c r="Z468" i="62"/>
  <c r="AA467" i="62"/>
  <c r="AB491" i="62"/>
  <c r="J491" i="62"/>
  <c r="Y490" i="62"/>
  <c r="AD489" i="62"/>
  <c r="V489" i="62"/>
  <c r="X484" i="62"/>
  <c r="AC483" i="62"/>
  <c r="L483" i="62"/>
  <c r="Z482" i="62"/>
  <c r="H482" i="62"/>
  <c r="AB480" i="62"/>
  <c r="J480" i="62"/>
  <c r="Y479" i="62"/>
  <c r="AD478" i="62"/>
  <c r="V478" i="62"/>
  <c r="X476" i="62"/>
  <c r="AC475" i="62"/>
  <c r="L475" i="62"/>
  <c r="Z474" i="62"/>
  <c r="H474" i="62"/>
  <c r="AF474" i="62" s="1"/>
  <c r="AB472" i="62"/>
  <c r="J472" i="62"/>
  <c r="Y471" i="62"/>
  <c r="AD470" i="62"/>
  <c r="V470" i="62"/>
  <c r="X468" i="62"/>
  <c r="AC467" i="62"/>
  <c r="L467" i="62"/>
  <c r="Z466" i="62"/>
  <c r="H466" i="62"/>
  <c r="AF466" i="62" s="1"/>
  <c r="AA491" i="62"/>
  <c r="Y474" i="62"/>
  <c r="Y466" i="62"/>
  <c r="Y482" i="62"/>
  <c r="H491" i="62"/>
  <c r="AF491" i="62" s="1"/>
  <c r="X474" i="62"/>
  <c r="Z472" i="62"/>
  <c r="H472" i="62"/>
  <c r="AF472" i="62" s="1"/>
  <c r="X466" i="62"/>
  <c r="Z491" i="62"/>
  <c r="AF482" i="62"/>
  <c r="AA489" i="62"/>
  <c r="Z483" i="62"/>
  <c r="H483" i="62"/>
  <c r="AF483" i="62" s="1"/>
  <c r="AE482" i="62"/>
  <c r="Y480" i="62"/>
  <c r="AD479" i="62"/>
  <c r="AD471" i="62"/>
  <c r="V471" i="62"/>
  <c r="Z467" i="62"/>
  <c r="H467" i="62"/>
  <c r="AF467" i="62" s="1"/>
  <c r="AA483" i="62"/>
  <c r="X482" i="62"/>
  <c r="V490" i="62"/>
  <c r="V479" i="62"/>
  <c r="AA478" i="62"/>
  <c r="H475" i="62"/>
  <c r="AF475" i="62" s="1"/>
  <c r="Y472" i="62"/>
  <c r="X491" i="62"/>
  <c r="AC490" i="62"/>
  <c r="L490" i="62"/>
  <c r="Z489" i="62"/>
  <c r="H489" i="62"/>
  <c r="AF489" i="62" s="1"/>
  <c r="AE485" i="62"/>
  <c r="AB484" i="62"/>
  <c r="Y483" i="62"/>
  <c r="AD482" i="62"/>
  <c r="V482" i="62"/>
  <c r="X480" i="62"/>
  <c r="AC479" i="62"/>
  <c r="L479" i="62"/>
  <c r="Z478" i="62"/>
  <c r="H478" i="62"/>
  <c r="AF478" i="62" s="1"/>
  <c r="AE477" i="62"/>
  <c r="AB476" i="62"/>
  <c r="Y475" i="62"/>
  <c r="AD474" i="62"/>
  <c r="V474" i="62"/>
  <c r="X472" i="62"/>
  <c r="AC471" i="62"/>
  <c r="L471" i="62"/>
  <c r="Z470" i="62"/>
  <c r="H470" i="62"/>
  <c r="AF470" i="62" s="1"/>
  <c r="AE469" i="62"/>
  <c r="AB468" i="62"/>
  <c r="Y467" i="62"/>
  <c r="AD466" i="62"/>
  <c r="V466" i="62"/>
  <c r="Z480" i="62"/>
  <c r="H480" i="62"/>
  <c r="AF480" i="62" s="1"/>
  <c r="Y491" i="62"/>
  <c r="AD490" i="62"/>
  <c r="Z475" i="62"/>
  <c r="AB490" i="62"/>
  <c r="X483" i="62"/>
  <c r="AC482" i="62"/>
  <c r="L482" i="62"/>
  <c r="AB479" i="62"/>
  <c r="X475" i="62"/>
  <c r="AC474" i="62"/>
  <c r="L474" i="62"/>
  <c r="AB471" i="62"/>
  <c r="AC466" i="62"/>
  <c r="L466" i="62"/>
  <c r="AD491" i="62"/>
  <c r="AE483" i="62"/>
  <c r="AB482" i="62"/>
  <c r="AD480" i="62"/>
  <c r="AE475" i="62"/>
  <c r="AB474" i="62"/>
  <c r="AD472" i="62"/>
  <c r="AB466" i="62"/>
  <c r="X465" i="62"/>
  <c r="Y465" i="62"/>
  <c r="H465" i="62"/>
  <c r="Z465" i="62"/>
  <c r="AA465" i="62"/>
  <c r="J465" i="62"/>
  <c r="AB465" i="62"/>
  <c r="V465" i="62"/>
  <c r="B438" i="62"/>
  <c r="C438" i="62"/>
  <c r="E438" i="62"/>
  <c r="F438" i="62"/>
  <c r="G438" i="62" s="1"/>
  <c r="I438" i="62"/>
  <c r="B439" i="62"/>
  <c r="C439" i="62"/>
  <c r="E439" i="62"/>
  <c r="F439" i="62"/>
  <c r="G439" i="62" s="1"/>
  <c r="I439" i="62"/>
  <c r="B440" i="62"/>
  <c r="C440" i="62"/>
  <c r="E440" i="62"/>
  <c r="F440" i="62"/>
  <c r="G440" i="62" s="1"/>
  <c r="I440" i="62"/>
  <c r="B441" i="62"/>
  <c r="C441" i="62"/>
  <c r="E441" i="62"/>
  <c r="F441" i="62"/>
  <c r="G441" i="62" s="1"/>
  <c r="I441" i="62"/>
  <c r="P441" i="62" s="1"/>
  <c r="B442" i="62"/>
  <c r="C442" i="62"/>
  <c r="E442" i="62"/>
  <c r="F442" i="62"/>
  <c r="G442" i="62" s="1"/>
  <c r="I442" i="62"/>
  <c r="B443" i="62"/>
  <c r="C443" i="62"/>
  <c r="E443" i="62"/>
  <c r="F443" i="62"/>
  <c r="G443" i="62" s="1"/>
  <c r="I443" i="62"/>
  <c r="B444" i="62"/>
  <c r="C444" i="62"/>
  <c r="E444" i="62"/>
  <c r="F444" i="62"/>
  <c r="G444" i="62" s="1"/>
  <c r="I444" i="62"/>
  <c r="B445" i="62"/>
  <c r="C445" i="62"/>
  <c r="E445" i="62"/>
  <c r="F445" i="62"/>
  <c r="G445" i="62" s="1"/>
  <c r="I445" i="62"/>
  <c r="B446" i="62"/>
  <c r="C446" i="62"/>
  <c r="E446" i="62"/>
  <c r="F446" i="62"/>
  <c r="G446" i="62" s="1"/>
  <c r="I446" i="62"/>
  <c r="B447" i="62"/>
  <c r="C447" i="62"/>
  <c r="E447" i="62"/>
  <c r="F447" i="62"/>
  <c r="G447" i="62" s="1"/>
  <c r="I447" i="62"/>
  <c r="P447" i="62" s="1"/>
  <c r="B448" i="62"/>
  <c r="C448" i="62"/>
  <c r="E448" i="62"/>
  <c r="F448" i="62"/>
  <c r="G448" i="62" s="1"/>
  <c r="I448" i="62"/>
  <c r="B449" i="62"/>
  <c r="C449" i="62"/>
  <c r="E449" i="62"/>
  <c r="F449" i="62"/>
  <c r="G449" i="62" s="1"/>
  <c r="I449" i="62"/>
  <c r="P449" i="62" s="1"/>
  <c r="B450" i="62"/>
  <c r="C450" i="62"/>
  <c r="E450" i="62"/>
  <c r="F450" i="62"/>
  <c r="G450" i="62" s="1"/>
  <c r="I450" i="62"/>
  <c r="B451" i="62"/>
  <c r="C451" i="62"/>
  <c r="E451" i="62"/>
  <c r="F451" i="62"/>
  <c r="G451" i="62" s="1"/>
  <c r="I451" i="62"/>
  <c r="B452" i="62"/>
  <c r="C452" i="62"/>
  <c r="E452" i="62"/>
  <c r="F452" i="62"/>
  <c r="G452" i="62" s="1"/>
  <c r="I452" i="62"/>
  <c r="B453" i="62"/>
  <c r="C453" i="62"/>
  <c r="E453" i="62"/>
  <c r="F453" i="62"/>
  <c r="G453" i="62" s="1"/>
  <c r="I453" i="62"/>
  <c r="B454" i="62"/>
  <c r="C454" i="62"/>
  <c r="E454" i="62"/>
  <c r="F454" i="62"/>
  <c r="G454" i="62" s="1"/>
  <c r="I454" i="62"/>
  <c r="B455" i="62"/>
  <c r="C455" i="62"/>
  <c r="E455" i="62"/>
  <c r="F455" i="62"/>
  <c r="G455" i="62" s="1"/>
  <c r="I455" i="62"/>
  <c r="P455" i="62" s="1"/>
  <c r="B456" i="62"/>
  <c r="C456" i="62"/>
  <c r="E456" i="62"/>
  <c r="F456" i="62"/>
  <c r="G456" i="62" s="1"/>
  <c r="I456" i="62"/>
  <c r="B457" i="62"/>
  <c r="C457" i="62"/>
  <c r="E457" i="62"/>
  <c r="F457" i="62"/>
  <c r="G457" i="62" s="1"/>
  <c r="I457" i="62"/>
  <c r="B461" i="62"/>
  <c r="C461" i="62"/>
  <c r="E461" i="62"/>
  <c r="F461" i="62"/>
  <c r="G461" i="62" s="1"/>
  <c r="I461" i="62"/>
  <c r="B462" i="62"/>
  <c r="C462" i="62"/>
  <c r="E462" i="62"/>
  <c r="F462" i="62"/>
  <c r="G462" i="62" s="1"/>
  <c r="I462" i="62"/>
  <c r="B463" i="62"/>
  <c r="C463" i="62"/>
  <c r="E463" i="62"/>
  <c r="F463" i="62"/>
  <c r="G463" i="62" s="1"/>
  <c r="I463" i="62"/>
  <c r="B464" i="62"/>
  <c r="C464" i="62"/>
  <c r="E464" i="62"/>
  <c r="F464" i="62"/>
  <c r="G464" i="62" s="1"/>
  <c r="I464" i="62"/>
  <c r="I437" i="62"/>
  <c r="F437" i="62"/>
  <c r="G437" i="62" s="1"/>
  <c r="E437" i="62"/>
  <c r="C437" i="62"/>
  <c r="B437" i="62"/>
  <c r="B74" i="62"/>
  <c r="C74" i="62"/>
  <c r="E74" i="62"/>
  <c r="F74" i="62"/>
  <c r="G74" i="62" s="1"/>
  <c r="I74" i="62"/>
  <c r="B75" i="62"/>
  <c r="C75" i="62"/>
  <c r="E75" i="62"/>
  <c r="F75" i="62"/>
  <c r="G75" i="62" s="1"/>
  <c r="I75" i="62"/>
  <c r="P75" i="62" s="1"/>
  <c r="B76" i="62"/>
  <c r="C76" i="62"/>
  <c r="E76" i="62"/>
  <c r="F76" i="62"/>
  <c r="G76" i="62" s="1"/>
  <c r="I76" i="62"/>
  <c r="B77" i="62"/>
  <c r="C77" i="62"/>
  <c r="E77" i="62"/>
  <c r="F77" i="62"/>
  <c r="G77" i="62" s="1"/>
  <c r="I77" i="62"/>
  <c r="B78" i="62"/>
  <c r="C78" i="62"/>
  <c r="E78" i="62"/>
  <c r="F78" i="62"/>
  <c r="G78" i="62" s="1"/>
  <c r="I78" i="62"/>
  <c r="B79" i="62"/>
  <c r="C79" i="62"/>
  <c r="E79" i="62"/>
  <c r="F79" i="62"/>
  <c r="G79" i="62" s="1"/>
  <c r="I79" i="62"/>
  <c r="B80" i="62"/>
  <c r="C80" i="62"/>
  <c r="E80" i="62"/>
  <c r="F80" i="62"/>
  <c r="G80" i="62" s="1"/>
  <c r="I80" i="62"/>
  <c r="B81" i="62"/>
  <c r="C81" i="62"/>
  <c r="E81" i="62"/>
  <c r="F81" i="62"/>
  <c r="G81" i="62" s="1"/>
  <c r="I81" i="62"/>
  <c r="B82" i="62"/>
  <c r="C82" i="62"/>
  <c r="E82" i="62"/>
  <c r="F82" i="62"/>
  <c r="G82" i="62" s="1"/>
  <c r="I82" i="62"/>
  <c r="B83" i="62"/>
  <c r="C83" i="62"/>
  <c r="E83" i="62"/>
  <c r="F83" i="62"/>
  <c r="G83" i="62" s="1"/>
  <c r="I83" i="62"/>
  <c r="P83" i="62" s="1"/>
  <c r="B84" i="62"/>
  <c r="C84" i="62"/>
  <c r="E84" i="62"/>
  <c r="F84" i="62"/>
  <c r="G84" i="62" s="1"/>
  <c r="I84" i="62"/>
  <c r="P84" i="62" s="1"/>
  <c r="B85" i="62"/>
  <c r="C85" i="62"/>
  <c r="E85" i="62"/>
  <c r="F85" i="62"/>
  <c r="G85" i="62" s="1"/>
  <c r="I85" i="62"/>
  <c r="B86" i="62"/>
  <c r="C86" i="62"/>
  <c r="E86" i="62"/>
  <c r="F86" i="62"/>
  <c r="G86" i="62" s="1"/>
  <c r="I86" i="62"/>
  <c r="B87" i="62"/>
  <c r="C87" i="62"/>
  <c r="E87" i="62"/>
  <c r="F87" i="62"/>
  <c r="G87" i="62" s="1"/>
  <c r="I87" i="62"/>
  <c r="B88" i="62"/>
  <c r="C88" i="62"/>
  <c r="E88" i="62"/>
  <c r="F88" i="62"/>
  <c r="G88" i="62" s="1"/>
  <c r="I88" i="62"/>
  <c r="P88" i="62" s="1"/>
  <c r="B89" i="62"/>
  <c r="C89" i="62"/>
  <c r="E89" i="62"/>
  <c r="F89" i="62"/>
  <c r="G89" i="62" s="1"/>
  <c r="I89" i="62"/>
  <c r="B90" i="62"/>
  <c r="C90" i="62"/>
  <c r="E90" i="62"/>
  <c r="F90" i="62"/>
  <c r="G90" i="62" s="1"/>
  <c r="I90" i="62"/>
  <c r="B91" i="62"/>
  <c r="C91" i="62"/>
  <c r="E91" i="62"/>
  <c r="F91" i="62"/>
  <c r="G91" i="62" s="1"/>
  <c r="I91" i="62"/>
  <c r="P91" i="62" s="1"/>
  <c r="B92" i="62"/>
  <c r="C92" i="62"/>
  <c r="E92" i="62"/>
  <c r="F92" i="62"/>
  <c r="G92" i="62" s="1"/>
  <c r="I92" i="62"/>
  <c r="B93" i="62"/>
  <c r="C93" i="62"/>
  <c r="E93" i="62"/>
  <c r="F93" i="62"/>
  <c r="G93" i="62" s="1"/>
  <c r="I93" i="62"/>
  <c r="B97" i="62"/>
  <c r="C97" i="62"/>
  <c r="AE97" i="62" s="1"/>
  <c r="B98" i="62"/>
  <c r="C98" i="62"/>
  <c r="AE98" i="62" s="1"/>
  <c r="B99" i="62"/>
  <c r="C99" i="62"/>
  <c r="AE99" i="62" s="1"/>
  <c r="B100" i="62"/>
  <c r="C100" i="62"/>
  <c r="AE100" i="62" s="1"/>
  <c r="I73" i="62"/>
  <c r="F73" i="62"/>
  <c r="G73" i="62" s="1"/>
  <c r="E73" i="62"/>
  <c r="C73" i="62"/>
  <c r="B73" i="62"/>
  <c r="B72" i="62"/>
  <c r="B409" i="62"/>
  <c r="C409" i="62"/>
  <c r="E409" i="62"/>
  <c r="F409" i="62"/>
  <c r="G409" i="62" s="1"/>
  <c r="I409" i="62"/>
  <c r="B410" i="62"/>
  <c r="C410" i="62"/>
  <c r="E410" i="62"/>
  <c r="F410" i="62"/>
  <c r="G410" i="62" s="1"/>
  <c r="I410" i="62"/>
  <c r="B411" i="62"/>
  <c r="C411" i="62"/>
  <c r="E411" i="62"/>
  <c r="F411" i="62"/>
  <c r="G411" i="62" s="1"/>
  <c r="I411" i="62"/>
  <c r="B412" i="62"/>
  <c r="C412" i="62"/>
  <c r="E412" i="62"/>
  <c r="F412" i="62"/>
  <c r="G412" i="62" s="1"/>
  <c r="I412" i="62"/>
  <c r="B413" i="62"/>
  <c r="C413" i="62"/>
  <c r="E413" i="62"/>
  <c r="F413" i="62"/>
  <c r="G413" i="62" s="1"/>
  <c r="I413" i="62"/>
  <c r="B414" i="62"/>
  <c r="C414" i="62"/>
  <c r="E414" i="62"/>
  <c r="F414" i="62"/>
  <c r="G414" i="62" s="1"/>
  <c r="I414" i="62"/>
  <c r="B415" i="62"/>
  <c r="C415" i="62"/>
  <c r="E415" i="62"/>
  <c r="F415" i="62"/>
  <c r="G415" i="62" s="1"/>
  <c r="I415" i="62"/>
  <c r="B416" i="62"/>
  <c r="C416" i="62"/>
  <c r="E416" i="62"/>
  <c r="F416" i="62"/>
  <c r="G416" i="62" s="1"/>
  <c r="I416" i="62"/>
  <c r="B417" i="62"/>
  <c r="C417" i="62"/>
  <c r="E417" i="62"/>
  <c r="F417" i="62"/>
  <c r="G417" i="62" s="1"/>
  <c r="I417" i="62"/>
  <c r="B418" i="62"/>
  <c r="C418" i="62"/>
  <c r="E418" i="62"/>
  <c r="F418" i="62"/>
  <c r="G418" i="62" s="1"/>
  <c r="I418" i="62"/>
  <c r="B419" i="62"/>
  <c r="C419" i="62"/>
  <c r="E419" i="62"/>
  <c r="F419" i="62"/>
  <c r="G419" i="62" s="1"/>
  <c r="I419" i="62"/>
  <c r="B420" i="62"/>
  <c r="C420" i="62"/>
  <c r="E420" i="62"/>
  <c r="F420" i="62"/>
  <c r="G420" i="62" s="1"/>
  <c r="I420" i="62"/>
  <c r="B421" i="62"/>
  <c r="C421" i="62"/>
  <c r="E421" i="62"/>
  <c r="F421" i="62"/>
  <c r="G421" i="62" s="1"/>
  <c r="I421" i="62"/>
  <c r="B422" i="62"/>
  <c r="C422" i="62"/>
  <c r="E422" i="62"/>
  <c r="F422" i="62"/>
  <c r="G422" i="62" s="1"/>
  <c r="I422" i="62"/>
  <c r="B423" i="62"/>
  <c r="C423" i="62"/>
  <c r="E423" i="62"/>
  <c r="F423" i="62"/>
  <c r="G423" i="62" s="1"/>
  <c r="I423" i="62"/>
  <c r="B424" i="62"/>
  <c r="C424" i="62"/>
  <c r="E424" i="62"/>
  <c r="F424" i="62"/>
  <c r="G424" i="62" s="1"/>
  <c r="I424" i="62"/>
  <c r="B425" i="62"/>
  <c r="C425" i="62"/>
  <c r="E425" i="62"/>
  <c r="F425" i="62"/>
  <c r="G425" i="62" s="1"/>
  <c r="I425" i="62"/>
  <c r="P425" i="62" s="1"/>
  <c r="B426" i="62"/>
  <c r="C426" i="62"/>
  <c r="E426" i="62"/>
  <c r="F426" i="62"/>
  <c r="G426" i="62" s="1"/>
  <c r="I426" i="62"/>
  <c r="B427" i="62"/>
  <c r="C427" i="62"/>
  <c r="E427" i="62"/>
  <c r="F427" i="62"/>
  <c r="G427" i="62" s="1"/>
  <c r="I427" i="62"/>
  <c r="B428" i="62"/>
  <c r="C428" i="62"/>
  <c r="E428" i="62"/>
  <c r="F428" i="62"/>
  <c r="G428" i="62" s="1"/>
  <c r="I428" i="62"/>
  <c r="P428" i="62" s="1"/>
  <c r="B433" i="62"/>
  <c r="C433" i="62"/>
  <c r="E433" i="62"/>
  <c r="F433" i="62"/>
  <c r="G433" i="62" s="1"/>
  <c r="I433" i="62"/>
  <c r="B434" i="62"/>
  <c r="C434" i="62"/>
  <c r="E434" i="62"/>
  <c r="F434" i="62"/>
  <c r="G434" i="62" s="1"/>
  <c r="I434" i="62"/>
  <c r="B435" i="62"/>
  <c r="C435" i="62"/>
  <c r="E435" i="62"/>
  <c r="F435" i="62"/>
  <c r="G435" i="62" s="1"/>
  <c r="I435" i="62"/>
  <c r="P435" i="62" s="1"/>
  <c r="B436" i="62"/>
  <c r="C436" i="62"/>
  <c r="E436" i="62"/>
  <c r="F436" i="62"/>
  <c r="G436" i="62" s="1"/>
  <c r="I436" i="62"/>
  <c r="I408" i="62"/>
  <c r="F408" i="62"/>
  <c r="G408" i="62" s="1"/>
  <c r="E408" i="62"/>
  <c r="C408" i="62"/>
  <c r="B408" i="62"/>
  <c r="B381" i="62"/>
  <c r="C381" i="62"/>
  <c r="E381" i="62"/>
  <c r="F381" i="62"/>
  <c r="G381" i="62" s="1"/>
  <c r="I381" i="62"/>
  <c r="B382" i="62"/>
  <c r="C382" i="62"/>
  <c r="E382" i="62"/>
  <c r="F382" i="62"/>
  <c r="G382" i="62" s="1"/>
  <c r="I382" i="62"/>
  <c r="B383" i="62"/>
  <c r="C383" i="62"/>
  <c r="E383" i="62"/>
  <c r="F383" i="62"/>
  <c r="G383" i="62" s="1"/>
  <c r="I383" i="62"/>
  <c r="B384" i="62"/>
  <c r="C384" i="62"/>
  <c r="E384" i="62"/>
  <c r="F384" i="62"/>
  <c r="G384" i="62" s="1"/>
  <c r="I384" i="62"/>
  <c r="B385" i="62"/>
  <c r="C385" i="62"/>
  <c r="E385" i="62"/>
  <c r="F385" i="62"/>
  <c r="G385" i="62" s="1"/>
  <c r="I385" i="62"/>
  <c r="B386" i="62"/>
  <c r="C386" i="62"/>
  <c r="E386" i="62"/>
  <c r="F386" i="62"/>
  <c r="G386" i="62" s="1"/>
  <c r="I386" i="62"/>
  <c r="B387" i="62"/>
  <c r="C387" i="62"/>
  <c r="E387" i="62"/>
  <c r="F387" i="62"/>
  <c r="G387" i="62" s="1"/>
  <c r="I387" i="62"/>
  <c r="B388" i="62"/>
  <c r="C388" i="62"/>
  <c r="E388" i="62"/>
  <c r="F388" i="62"/>
  <c r="G388" i="62" s="1"/>
  <c r="I388" i="62"/>
  <c r="B389" i="62"/>
  <c r="C389" i="62"/>
  <c r="E389" i="62"/>
  <c r="F389" i="62"/>
  <c r="G389" i="62" s="1"/>
  <c r="I389" i="62"/>
  <c r="B390" i="62"/>
  <c r="C390" i="62"/>
  <c r="E390" i="62"/>
  <c r="F390" i="62"/>
  <c r="G390" i="62" s="1"/>
  <c r="I390" i="62"/>
  <c r="B391" i="62"/>
  <c r="C391" i="62"/>
  <c r="E391" i="62"/>
  <c r="F391" i="62"/>
  <c r="G391" i="62" s="1"/>
  <c r="I391" i="62"/>
  <c r="B392" i="62"/>
  <c r="C392" i="62"/>
  <c r="E392" i="62"/>
  <c r="F392" i="62"/>
  <c r="G392" i="62" s="1"/>
  <c r="I392" i="62"/>
  <c r="B393" i="62"/>
  <c r="C393" i="62"/>
  <c r="E393" i="62"/>
  <c r="F393" i="62"/>
  <c r="G393" i="62" s="1"/>
  <c r="I393" i="62"/>
  <c r="B394" i="62"/>
  <c r="C394" i="62"/>
  <c r="E394" i="62"/>
  <c r="F394" i="62"/>
  <c r="G394" i="62" s="1"/>
  <c r="I394" i="62"/>
  <c r="B395" i="62"/>
  <c r="C395" i="62"/>
  <c r="E395" i="62"/>
  <c r="F395" i="62"/>
  <c r="G395" i="62" s="1"/>
  <c r="I395" i="62"/>
  <c r="B396" i="62"/>
  <c r="C396" i="62"/>
  <c r="E396" i="62"/>
  <c r="F396" i="62"/>
  <c r="G396" i="62" s="1"/>
  <c r="I396" i="62"/>
  <c r="B397" i="62"/>
  <c r="C397" i="62"/>
  <c r="E397" i="62"/>
  <c r="F397" i="62"/>
  <c r="G397" i="62" s="1"/>
  <c r="I397" i="62"/>
  <c r="B398" i="62"/>
  <c r="C398" i="62"/>
  <c r="E398" i="62"/>
  <c r="F398" i="62"/>
  <c r="G398" i="62" s="1"/>
  <c r="I398" i="62"/>
  <c r="B399" i="62"/>
  <c r="C399" i="62"/>
  <c r="E399" i="62"/>
  <c r="F399" i="62"/>
  <c r="G399" i="62" s="1"/>
  <c r="I399" i="62"/>
  <c r="B400" i="62"/>
  <c r="C400" i="62"/>
  <c r="E400" i="62"/>
  <c r="F400" i="62"/>
  <c r="G400" i="62" s="1"/>
  <c r="I400" i="62"/>
  <c r="B404" i="62"/>
  <c r="C404" i="62"/>
  <c r="B405" i="62"/>
  <c r="C405" i="62"/>
  <c r="B406" i="62"/>
  <c r="C406" i="62"/>
  <c r="B407" i="62"/>
  <c r="C407" i="62"/>
  <c r="I380" i="62"/>
  <c r="F380" i="62"/>
  <c r="G380" i="62" s="1"/>
  <c r="E380" i="62"/>
  <c r="C380" i="62"/>
  <c r="B380" i="62"/>
  <c r="B353" i="62"/>
  <c r="C353" i="62"/>
  <c r="E353" i="62"/>
  <c r="F353" i="62"/>
  <c r="G353" i="62" s="1"/>
  <c r="I353" i="62"/>
  <c r="B354" i="62"/>
  <c r="C354" i="62"/>
  <c r="E354" i="62"/>
  <c r="F354" i="62"/>
  <c r="G354" i="62" s="1"/>
  <c r="I354" i="62"/>
  <c r="B355" i="62"/>
  <c r="C355" i="62"/>
  <c r="E355" i="62"/>
  <c r="F355" i="62"/>
  <c r="G355" i="62" s="1"/>
  <c r="I355" i="62"/>
  <c r="B356" i="62"/>
  <c r="C356" i="62"/>
  <c r="E356" i="62"/>
  <c r="F356" i="62"/>
  <c r="G356" i="62" s="1"/>
  <c r="I356" i="62"/>
  <c r="B357" i="62"/>
  <c r="C357" i="62"/>
  <c r="E357" i="62"/>
  <c r="F357" i="62"/>
  <c r="G357" i="62" s="1"/>
  <c r="I357" i="62"/>
  <c r="B358" i="62"/>
  <c r="C358" i="62"/>
  <c r="E358" i="62"/>
  <c r="F358" i="62"/>
  <c r="G358" i="62" s="1"/>
  <c r="I358" i="62"/>
  <c r="B359" i="62"/>
  <c r="C359" i="62"/>
  <c r="E359" i="62"/>
  <c r="F359" i="62"/>
  <c r="G359" i="62" s="1"/>
  <c r="I359" i="62"/>
  <c r="B360" i="62"/>
  <c r="C360" i="62"/>
  <c r="E360" i="62"/>
  <c r="F360" i="62"/>
  <c r="G360" i="62" s="1"/>
  <c r="I360" i="62"/>
  <c r="B361" i="62"/>
  <c r="C361" i="62"/>
  <c r="E361" i="62"/>
  <c r="F361" i="62"/>
  <c r="G361" i="62" s="1"/>
  <c r="I361" i="62"/>
  <c r="B362" i="62"/>
  <c r="C362" i="62"/>
  <c r="E362" i="62"/>
  <c r="F362" i="62"/>
  <c r="G362" i="62" s="1"/>
  <c r="I362" i="62"/>
  <c r="B363" i="62"/>
  <c r="C363" i="62"/>
  <c r="E363" i="62"/>
  <c r="F363" i="62"/>
  <c r="G363" i="62" s="1"/>
  <c r="I363" i="62"/>
  <c r="B364" i="62"/>
  <c r="C364" i="62"/>
  <c r="E364" i="62"/>
  <c r="F364" i="62"/>
  <c r="G364" i="62" s="1"/>
  <c r="I364" i="62"/>
  <c r="B365" i="62"/>
  <c r="C365" i="62"/>
  <c r="E365" i="62"/>
  <c r="F365" i="62"/>
  <c r="G365" i="62" s="1"/>
  <c r="I365" i="62"/>
  <c r="B366" i="62"/>
  <c r="C366" i="62"/>
  <c r="E366" i="62"/>
  <c r="F366" i="62"/>
  <c r="G366" i="62" s="1"/>
  <c r="I366" i="62"/>
  <c r="B367" i="62"/>
  <c r="C367" i="62"/>
  <c r="E367" i="62"/>
  <c r="F367" i="62"/>
  <c r="G367" i="62" s="1"/>
  <c r="I367" i="62"/>
  <c r="B368" i="62"/>
  <c r="C368" i="62"/>
  <c r="E368" i="62"/>
  <c r="F368" i="62"/>
  <c r="G368" i="62" s="1"/>
  <c r="I368" i="62"/>
  <c r="B369" i="62"/>
  <c r="C369" i="62"/>
  <c r="E369" i="62"/>
  <c r="F369" i="62"/>
  <c r="G369" i="62" s="1"/>
  <c r="I369" i="62"/>
  <c r="B370" i="62"/>
  <c r="C370" i="62"/>
  <c r="E370" i="62"/>
  <c r="F370" i="62"/>
  <c r="G370" i="62" s="1"/>
  <c r="I370" i="62"/>
  <c r="B371" i="62"/>
  <c r="C371" i="62"/>
  <c r="E371" i="62"/>
  <c r="F371" i="62"/>
  <c r="G371" i="62" s="1"/>
  <c r="I371" i="62"/>
  <c r="B372" i="62"/>
  <c r="C372" i="62"/>
  <c r="E372" i="62"/>
  <c r="F372" i="62"/>
  <c r="G372" i="62" s="1"/>
  <c r="I372" i="62"/>
  <c r="B376" i="62"/>
  <c r="C376" i="62"/>
  <c r="B377" i="62"/>
  <c r="C377" i="62"/>
  <c r="B378" i="62"/>
  <c r="C378" i="62"/>
  <c r="AE378" i="62" s="1"/>
  <c r="B379" i="62"/>
  <c r="C379" i="62"/>
  <c r="AE379" i="62" s="1"/>
  <c r="I352" i="62"/>
  <c r="F352" i="62"/>
  <c r="G352" i="62" s="1"/>
  <c r="E352" i="62"/>
  <c r="C352" i="62"/>
  <c r="B352" i="62"/>
  <c r="B325" i="62"/>
  <c r="C325" i="62"/>
  <c r="E325" i="62"/>
  <c r="F325" i="62"/>
  <c r="G325" i="62" s="1"/>
  <c r="I325" i="62"/>
  <c r="B326" i="62"/>
  <c r="C326" i="62"/>
  <c r="E326" i="62"/>
  <c r="F326" i="62"/>
  <c r="G326" i="62" s="1"/>
  <c r="I326" i="62"/>
  <c r="P326" i="62" s="1"/>
  <c r="B327" i="62"/>
  <c r="C327" i="62"/>
  <c r="E327" i="62"/>
  <c r="F327" i="62"/>
  <c r="G327" i="62" s="1"/>
  <c r="I327" i="62"/>
  <c r="P327" i="62" s="1"/>
  <c r="B328" i="62"/>
  <c r="C328" i="62"/>
  <c r="E328" i="62"/>
  <c r="F328" i="62"/>
  <c r="G328" i="62" s="1"/>
  <c r="I328" i="62"/>
  <c r="B329" i="62"/>
  <c r="C329" i="62"/>
  <c r="E329" i="62"/>
  <c r="F329" i="62"/>
  <c r="G329" i="62" s="1"/>
  <c r="I329" i="62"/>
  <c r="B330" i="62"/>
  <c r="C330" i="62"/>
  <c r="E330" i="62"/>
  <c r="F330" i="62"/>
  <c r="G330" i="62" s="1"/>
  <c r="I330" i="62"/>
  <c r="B331" i="62"/>
  <c r="C331" i="62"/>
  <c r="E331" i="62"/>
  <c r="F331" i="62"/>
  <c r="G331" i="62" s="1"/>
  <c r="I331" i="62"/>
  <c r="B332" i="62"/>
  <c r="C332" i="62"/>
  <c r="E332" i="62"/>
  <c r="F332" i="62"/>
  <c r="G332" i="62" s="1"/>
  <c r="I332" i="62"/>
  <c r="B333" i="62"/>
  <c r="C333" i="62"/>
  <c r="E333" i="62"/>
  <c r="F333" i="62"/>
  <c r="G333" i="62" s="1"/>
  <c r="I333" i="62"/>
  <c r="B334" i="62"/>
  <c r="C334" i="62"/>
  <c r="E334" i="62"/>
  <c r="F334" i="62"/>
  <c r="G334" i="62" s="1"/>
  <c r="I334" i="62"/>
  <c r="P334" i="62" s="1"/>
  <c r="B335" i="62"/>
  <c r="C335" i="62"/>
  <c r="E335" i="62"/>
  <c r="F335" i="62"/>
  <c r="G335" i="62" s="1"/>
  <c r="I335" i="62"/>
  <c r="P335" i="62" s="1"/>
  <c r="B336" i="62"/>
  <c r="C336" i="62"/>
  <c r="E336" i="62"/>
  <c r="F336" i="62"/>
  <c r="G336" i="62" s="1"/>
  <c r="I336" i="62"/>
  <c r="B337" i="62"/>
  <c r="C337" i="62"/>
  <c r="E337" i="62"/>
  <c r="F337" i="62"/>
  <c r="G337" i="62" s="1"/>
  <c r="I337" i="62"/>
  <c r="B338" i="62"/>
  <c r="C338" i="62"/>
  <c r="E338" i="62"/>
  <c r="F338" i="62"/>
  <c r="G338" i="62" s="1"/>
  <c r="I338" i="62"/>
  <c r="B339" i="62"/>
  <c r="C339" i="62"/>
  <c r="E339" i="62"/>
  <c r="F339" i="62"/>
  <c r="G339" i="62" s="1"/>
  <c r="I339" i="62"/>
  <c r="B340" i="62"/>
  <c r="C340" i="62"/>
  <c r="E340" i="62"/>
  <c r="F340" i="62"/>
  <c r="G340" i="62" s="1"/>
  <c r="I340" i="62"/>
  <c r="B341" i="62"/>
  <c r="C341" i="62"/>
  <c r="E341" i="62"/>
  <c r="F341" i="62"/>
  <c r="G341" i="62" s="1"/>
  <c r="I341" i="62"/>
  <c r="B342" i="62"/>
  <c r="C342" i="62"/>
  <c r="E342" i="62"/>
  <c r="F342" i="62"/>
  <c r="G342" i="62" s="1"/>
  <c r="I342" i="62"/>
  <c r="P342" i="62" s="1"/>
  <c r="B343" i="62"/>
  <c r="C343" i="62"/>
  <c r="E343" i="62"/>
  <c r="F343" i="62"/>
  <c r="G343" i="62" s="1"/>
  <c r="I343" i="62"/>
  <c r="P343" i="62" s="1"/>
  <c r="B344" i="62"/>
  <c r="C344" i="62"/>
  <c r="E344" i="62"/>
  <c r="F344" i="62"/>
  <c r="G344" i="62" s="1"/>
  <c r="I344" i="62"/>
  <c r="B348" i="62"/>
  <c r="C348" i="62"/>
  <c r="B349" i="62"/>
  <c r="C349" i="62"/>
  <c r="B350" i="62"/>
  <c r="C350" i="62"/>
  <c r="AE350" i="62" s="1"/>
  <c r="B351" i="62"/>
  <c r="C351" i="62"/>
  <c r="AE351" i="62" s="1"/>
  <c r="I324" i="62"/>
  <c r="F324" i="62"/>
  <c r="G324" i="62" s="1"/>
  <c r="E324" i="62"/>
  <c r="C324" i="62"/>
  <c r="B324" i="62"/>
  <c r="B297" i="62"/>
  <c r="C297" i="62"/>
  <c r="E297" i="62"/>
  <c r="F297" i="62"/>
  <c r="G297" i="62" s="1"/>
  <c r="I297" i="62"/>
  <c r="B298" i="62"/>
  <c r="C298" i="62"/>
  <c r="E298" i="62"/>
  <c r="F298" i="62"/>
  <c r="G298" i="62" s="1"/>
  <c r="I298" i="62"/>
  <c r="B299" i="62"/>
  <c r="C299" i="62"/>
  <c r="E299" i="62"/>
  <c r="F299" i="62"/>
  <c r="G299" i="62" s="1"/>
  <c r="I299" i="62"/>
  <c r="B300" i="62"/>
  <c r="C300" i="62"/>
  <c r="E300" i="62"/>
  <c r="F300" i="62"/>
  <c r="G300" i="62" s="1"/>
  <c r="I300" i="62"/>
  <c r="B301" i="62"/>
  <c r="C301" i="62"/>
  <c r="E301" i="62"/>
  <c r="F301" i="62"/>
  <c r="G301" i="62" s="1"/>
  <c r="I301" i="62"/>
  <c r="B302" i="62"/>
  <c r="C302" i="62"/>
  <c r="E302" i="62"/>
  <c r="F302" i="62"/>
  <c r="G302" i="62" s="1"/>
  <c r="I302" i="62"/>
  <c r="B303" i="62"/>
  <c r="C303" i="62"/>
  <c r="E303" i="62"/>
  <c r="F303" i="62"/>
  <c r="G303" i="62" s="1"/>
  <c r="I303" i="62"/>
  <c r="B304" i="62"/>
  <c r="C304" i="62"/>
  <c r="E304" i="62"/>
  <c r="F304" i="62"/>
  <c r="G304" i="62" s="1"/>
  <c r="I304" i="62"/>
  <c r="B305" i="62"/>
  <c r="C305" i="62"/>
  <c r="E305" i="62"/>
  <c r="F305" i="62"/>
  <c r="G305" i="62" s="1"/>
  <c r="I305" i="62"/>
  <c r="B306" i="62"/>
  <c r="C306" i="62"/>
  <c r="E306" i="62"/>
  <c r="F306" i="62"/>
  <c r="G306" i="62" s="1"/>
  <c r="I306" i="62"/>
  <c r="B307" i="62"/>
  <c r="C307" i="62"/>
  <c r="E307" i="62"/>
  <c r="F307" i="62"/>
  <c r="G307" i="62" s="1"/>
  <c r="I307" i="62"/>
  <c r="B308" i="62"/>
  <c r="C308" i="62"/>
  <c r="E308" i="62"/>
  <c r="F308" i="62"/>
  <c r="G308" i="62" s="1"/>
  <c r="I308" i="62"/>
  <c r="B309" i="62"/>
  <c r="C309" i="62"/>
  <c r="E309" i="62"/>
  <c r="F309" i="62"/>
  <c r="G309" i="62" s="1"/>
  <c r="I309" i="62"/>
  <c r="B310" i="62"/>
  <c r="C310" i="62"/>
  <c r="E310" i="62"/>
  <c r="F310" i="62"/>
  <c r="G310" i="62" s="1"/>
  <c r="I310" i="62"/>
  <c r="B311" i="62"/>
  <c r="C311" i="62"/>
  <c r="E311" i="62"/>
  <c r="F311" i="62"/>
  <c r="G311" i="62" s="1"/>
  <c r="I311" i="62"/>
  <c r="B312" i="62"/>
  <c r="C312" i="62"/>
  <c r="E312" i="62"/>
  <c r="F312" i="62"/>
  <c r="G312" i="62" s="1"/>
  <c r="I312" i="62"/>
  <c r="B313" i="62"/>
  <c r="C313" i="62"/>
  <c r="E313" i="62"/>
  <c r="F313" i="62"/>
  <c r="G313" i="62" s="1"/>
  <c r="I313" i="62"/>
  <c r="B314" i="62"/>
  <c r="C314" i="62"/>
  <c r="E314" i="62"/>
  <c r="F314" i="62"/>
  <c r="G314" i="62" s="1"/>
  <c r="I314" i="62"/>
  <c r="B315" i="62"/>
  <c r="C315" i="62"/>
  <c r="E315" i="62"/>
  <c r="F315" i="62"/>
  <c r="G315" i="62" s="1"/>
  <c r="I315" i="62"/>
  <c r="B316" i="62"/>
  <c r="C316" i="62"/>
  <c r="E316" i="62"/>
  <c r="F316" i="62"/>
  <c r="G316" i="62" s="1"/>
  <c r="I316" i="62"/>
  <c r="B320" i="62"/>
  <c r="C320" i="62"/>
  <c r="B321" i="62"/>
  <c r="C321" i="62"/>
  <c r="AE321" i="62" s="1"/>
  <c r="B322" i="62"/>
  <c r="C322" i="62"/>
  <c r="AE322" i="62" s="1"/>
  <c r="B323" i="62"/>
  <c r="C323" i="62"/>
  <c r="AE323" i="62" s="1"/>
  <c r="I296" i="62"/>
  <c r="F296" i="62"/>
  <c r="G296" i="62" s="1"/>
  <c r="E296" i="62"/>
  <c r="C296" i="62"/>
  <c r="B296" i="62"/>
  <c r="B269" i="62"/>
  <c r="C269" i="62"/>
  <c r="E269" i="62"/>
  <c r="F269" i="62"/>
  <c r="G269" i="62" s="1"/>
  <c r="I269" i="62"/>
  <c r="B270" i="62"/>
  <c r="C270" i="62"/>
  <c r="E270" i="62"/>
  <c r="F270" i="62"/>
  <c r="G270" i="62" s="1"/>
  <c r="I270" i="62"/>
  <c r="B271" i="62"/>
  <c r="C271" i="62"/>
  <c r="E271" i="62"/>
  <c r="F271" i="62"/>
  <c r="G271" i="62" s="1"/>
  <c r="I271" i="62"/>
  <c r="B272" i="62"/>
  <c r="C272" i="62"/>
  <c r="E272" i="62"/>
  <c r="F272" i="62"/>
  <c r="G272" i="62" s="1"/>
  <c r="I272" i="62"/>
  <c r="B273" i="62"/>
  <c r="C273" i="62"/>
  <c r="E273" i="62"/>
  <c r="F273" i="62"/>
  <c r="G273" i="62" s="1"/>
  <c r="I273" i="62"/>
  <c r="B274" i="62"/>
  <c r="C274" i="62"/>
  <c r="E274" i="62"/>
  <c r="F274" i="62"/>
  <c r="G274" i="62" s="1"/>
  <c r="I274" i="62"/>
  <c r="B275" i="62"/>
  <c r="C275" i="62"/>
  <c r="E275" i="62"/>
  <c r="F275" i="62"/>
  <c r="G275" i="62" s="1"/>
  <c r="I275" i="62"/>
  <c r="B276" i="62"/>
  <c r="C276" i="62"/>
  <c r="E276" i="62"/>
  <c r="F276" i="62"/>
  <c r="G276" i="62" s="1"/>
  <c r="I276" i="62"/>
  <c r="B277" i="62"/>
  <c r="C277" i="62"/>
  <c r="E277" i="62"/>
  <c r="F277" i="62"/>
  <c r="G277" i="62" s="1"/>
  <c r="I277" i="62"/>
  <c r="B278" i="62"/>
  <c r="C278" i="62"/>
  <c r="E278" i="62"/>
  <c r="F278" i="62"/>
  <c r="G278" i="62" s="1"/>
  <c r="I278" i="62"/>
  <c r="P278" i="62" s="1"/>
  <c r="B279" i="62"/>
  <c r="C279" i="62"/>
  <c r="E279" i="62"/>
  <c r="F279" i="62"/>
  <c r="G279" i="62" s="1"/>
  <c r="I279" i="62"/>
  <c r="B280" i="62"/>
  <c r="C280" i="62"/>
  <c r="E280" i="62"/>
  <c r="F280" i="62"/>
  <c r="G280" i="62" s="1"/>
  <c r="I280" i="62"/>
  <c r="B281" i="62"/>
  <c r="C281" i="62"/>
  <c r="E281" i="62"/>
  <c r="F281" i="62"/>
  <c r="G281" i="62" s="1"/>
  <c r="I281" i="62"/>
  <c r="B282" i="62"/>
  <c r="C282" i="62"/>
  <c r="E282" i="62"/>
  <c r="F282" i="62"/>
  <c r="G282" i="62" s="1"/>
  <c r="I282" i="62"/>
  <c r="B283" i="62"/>
  <c r="C283" i="62"/>
  <c r="E283" i="62"/>
  <c r="F283" i="62"/>
  <c r="G283" i="62" s="1"/>
  <c r="I283" i="62"/>
  <c r="B284" i="62"/>
  <c r="C284" i="62"/>
  <c r="E284" i="62"/>
  <c r="F284" i="62"/>
  <c r="G284" i="62" s="1"/>
  <c r="I284" i="62"/>
  <c r="B285" i="62"/>
  <c r="C285" i="62"/>
  <c r="E285" i="62"/>
  <c r="F285" i="62"/>
  <c r="G285" i="62" s="1"/>
  <c r="I285" i="62"/>
  <c r="B286" i="62"/>
  <c r="C286" i="62"/>
  <c r="E286" i="62"/>
  <c r="F286" i="62"/>
  <c r="G286" i="62" s="1"/>
  <c r="I286" i="62"/>
  <c r="P286" i="62" s="1"/>
  <c r="B287" i="62"/>
  <c r="C287" i="62"/>
  <c r="E287" i="62"/>
  <c r="F287" i="62"/>
  <c r="G287" i="62" s="1"/>
  <c r="I287" i="62"/>
  <c r="B288" i="62"/>
  <c r="C288" i="62"/>
  <c r="E288" i="62"/>
  <c r="F288" i="62"/>
  <c r="G288" i="62" s="1"/>
  <c r="I288" i="62"/>
  <c r="B292" i="62"/>
  <c r="C292" i="62"/>
  <c r="B293" i="62"/>
  <c r="C293" i="62"/>
  <c r="AE293" i="62" s="1"/>
  <c r="B294" i="62"/>
  <c r="C294" i="62"/>
  <c r="AE294" i="62" s="1"/>
  <c r="B295" i="62"/>
  <c r="C295" i="62"/>
  <c r="AE295" i="62" s="1"/>
  <c r="I268" i="62"/>
  <c r="F268" i="62"/>
  <c r="G268" i="62" s="1"/>
  <c r="E268" i="62"/>
  <c r="C268" i="62"/>
  <c r="B268" i="62"/>
  <c r="B241" i="62"/>
  <c r="C241" i="62"/>
  <c r="E241" i="62"/>
  <c r="F241" i="62"/>
  <c r="G241" i="62" s="1"/>
  <c r="I241" i="62"/>
  <c r="B242" i="62"/>
  <c r="C242" i="62"/>
  <c r="E242" i="62"/>
  <c r="F242" i="62"/>
  <c r="G242" i="62" s="1"/>
  <c r="I242" i="62"/>
  <c r="P242" i="62" s="1"/>
  <c r="B243" i="62"/>
  <c r="C243" i="62"/>
  <c r="E243" i="62"/>
  <c r="F243" i="62"/>
  <c r="G243" i="62" s="1"/>
  <c r="I243" i="62"/>
  <c r="B244" i="62"/>
  <c r="C244" i="62"/>
  <c r="E244" i="62"/>
  <c r="F244" i="62"/>
  <c r="G244" i="62" s="1"/>
  <c r="I244" i="62"/>
  <c r="B245" i="62"/>
  <c r="C245" i="62"/>
  <c r="E245" i="62"/>
  <c r="F245" i="62"/>
  <c r="G245" i="62" s="1"/>
  <c r="I245" i="62"/>
  <c r="P245" i="62" s="1"/>
  <c r="B246" i="62"/>
  <c r="C246" i="62"/>
  <c r="E246" i="62"/>
  <c r="F246" i="62"/>
  <c r="G246" i="62" s="1"/>
  <c r="I246" i="62"/>
  <c r="B247" i="62"/>
  <c r="C247" i="62"/>
  <c r="E247" i="62"/>
  <c r="F247" i="62"/>
  <c r="G247" i="62" s="1"/>
  <c r="I247" i="62"/>
  <c r="B248" i="62"/>
  <c r="C248" i="62"/>
  <c r="E248" i="62"/>
  <c r="F248" i="62"/>
  <c r="G248" i="62" s="1"/>
  <c r="I248" i="62"/>
  <c r="B249" i="62"/>
  <c r="C249" i="62"/>
  <c r="E249" i="62"/>
  <c r="F249" i="62"/>
  <c r="G249" i="62" s="1"/>
  <c r="I249" i="62"/>
  <c r="B250" i="62"/>
  <c r="C250" i="62"/>
  <c r="E250" i="62"/>
  <c r="F250" i="62"/>
  <c r="G250" i="62" s="1"/>
  <c r="I250" i="62"/>
  <c r="P250" i="62" s="1"/>
  <c r="B251" i="62"/>
  <c r="C251" i="62"/>
  <c r="E251" i="62"/>
  <c r="F251" i="62"/>
  <c r="G251" i="62" s="1"/>
  <c r="I251" i="62"/>
  <c r="B252" i="62"/>
  <c r="C252" i="62"/>
  <c r="E252" i="62"/>
  <c r="F252" i="62"/>
  <c r="G252" i="62" s="1"/>
  <c r="I252" i="62"/>
  <c r="B253" i="62"/>
  <c r="C253" i="62"/>
  <c r="E253" i="62"/>
  <c r="F253" i="62"/>
  <c r="G253" i="62" s="1"/>
  <c r="I253" i="62"/>
  <c r="B254" i="62"/>
  <c r="C254" i="62"/>
  <c r="E254" i="62"/>
  <c r="F254" i="62"/>
  <c r="G254" i="62" s="1"/>
  <c r="I254" i="62"/>
  <c r="B255" i="62"/>
  <c r="C255" i="62"/>
  <c r="E255" i="62"/>
  <c r="F255" i="62"/>
  <c r="G255" i="62" s="1"/>
  <c r="I255" i="62"/>
  <c r="B256" i="62"/>
  <c r="C256" i="62"/>
  <c r="E256" i="62"/>
  <c r="F256" i="62"/>
  <c r="G256" i="62" s="1"/>
  <c r="I256" i="62"/>
  <c r="B257" i="62"/>
  <c r="C257" i="62"/>
  <c r="E257" i="62"/>
  <c r="F257" i="62"/>
  <c r="G257" i="62" s="1"/>
  <c r="I257" i="62"/>
  <c r="P257" i="62" s="1"/>
  <c r="B258" i="62"/>
  <c r="C258" i="62"/>
  <c r="E258" i="62"/>
  <c r="F258" i="62"/>
  <c r="G258" i="62" s="1"/>
  <c r="I258" i="62"/>
  <c r="P258" i="62" s="1"/>
  <c r="B259" i="62"/>
  <c r="C259" i="62"/>
  <c r="E259" i="62"/>
  <c r="F259" i="62"/>
  <c r="G259" i="62" s="1"/>
  <c r="I259" i="62"/>
  <c r="B260" i="62"/>
  <c r="C260" i="62"/>
  <c r="E260" i="62"/>
  <c r="F260" i="62"/>
  <c r="G260" i="62" s="1"/>
  <c r="I260" i="62"/>
  <c r="B264" i="62"/>
  <c r="C264" i="62"/>
  <c r="AE264" i="62" s="1"/>
  <c r="B265" i="62"/>
  <c r="C265" i="62"/>
  <c r="AE265" i="62" s="1"/>
  <c r="B266" i="62"/>
  <c r="C266" i="62"/>
  <c r="AE266" i="62" s="1"/>
  <c r="B267" i="62"/>
  <c r="C267" i="62"/>
  <c r="AE267" i="62" s="1"/>
  <c r="I240" i="62"/>
  <c r="F240" i="62"/>
  <c r="G240" i="62" s="1"/>
  <c r="E240" i="62"/>
  <c r="C240" i="62"/>
  <c r="B240" i="62"/>
  <c r="B213" i="62"/>
  <c r="C213" i="62"/>
  <c r="E213" i="62"/>
  <c r="F213" i="62"/>
  <c r="G213" i="62" s="1"/>
  <c r="I213" i="62"/>
  <c r="B214" i="62"/>
  <c r="C214" i="62"/>
  <c r="E214" i="62"/>
  <c r="F214" i="62"/>
  <c r="G214" i="62" s="1"/>
  <c r="I214" i="62"/>
  <c r="B215" i="62"/>
  <c r="C215" i="62"/>
  <c r="E215" i="62"/>
  <c r="F215" i="62"/>
  <c r="G215" i="62" s="1"/>
  <c r="I215" i="62"/>
  <c r="B216" i="62"/>
  <c r="C216" i="62"/>
  <c r="E216" i="62"/>
  <c r="F216" i="62"/>
  <c r="G216" i="62" s="1"/>
  <c r="I216" i="62"/>
  <c r="B217" i="62"/>
  <c r="C217" i="62"/>
  <c r="E217" i="62"/>
  <c r="F217" i="62"/>
  <c r="G217" i="62" s="1"/>
  <c r="I217" i="62"/>
  <c r="B218" i="62"/>
  <c r="C218" i="62"/>
  <c r="E218" i="62"/>
  <c r="F218" i="62"/>
  <c r="G218" i="62" s="1"/>
  <c r="I218" i="62"/>
  <c r="B219" i="62"/>
  <c r="C219" i="62"/>
  <c r="E219" i="62"/>
  <c r="F219" i="62"/>
  <c r="G219" i="62" s="1"/>
  <c r="I219" i="62"/>
  <c r="B220" i="62"/>
  <c r="C220" i="62"/>
  <c r="E220" i="62"/>
  <c r="F220" i="62"/>
  <c r="G220" i="62" s="1"/>
  <c r="I220" i="62"/>
  <c r="B221" i="62"/>
  <c r="C221" i="62"/>
  <c r="E221" i="62"/>
  <c r="F221" i="62"/>
  <c r="G221" i="62" s="1"/>
  <c r="I221" i="62"/>
  <c r="B222" i="62"/>
  <c r="C222" i="62"/>
  <c r="E222" i="62"/>
  <c r="F222" i="62"/>
  <c r="G222" i="62" s="1"/>
  <c r="I222" i="62"/>
  <c r="B223" i="62"/>
  <c r="C223" i="62"/>
  <c r="E223" i="62"/>
  <c r="F223" i="62"/>
  <c r="G223" i="62" s="1"/>
  <c r="I223" i="62"/>
  <c r="B224" i="62"/>
  <c r="C224" i="62"/>
  <c r="E224" i="62"/>
  <c r="F224" i="62"/>
  <c r="G224" i="62" s="1"/>
  <c r="I224" i="62"/>
  <c r="B225" i="62"/>
  <c r="C225" i="62"/>
  <c r="E225" i="62"/>
  <c r="F225" i="62"/>
  <c r="G225" i="62" s="1"/>
  <c r="I225" i="62"/>
  <c r="B226" i="62"/>
  <c r="C226" i="62"/>
  <c r="E226" i="62"/>
  <c r="F226" i="62"/>
  <c r="G226" i="62" s="1"/>
  <c r="I226" i="62"/>
  <c r="B227" i="62"/>
  <c r="C227" i="62"/>
  <c r="E227" i="62"/>
  <c r="F227" i="62"/>
  <c r="G227" i="62" s="1"/>
  <c r="I227" i="62"/>
  <c r="P227" i="62" s="1"/>
  <c r="B228" i="62"/>
  <c r="C228" i="62"/>
  <c r="E228" i="62"/>
  <c r="F228" i="62"/>
  <c r="G228" i="62" s="1"/>
  <c r="I228" i="62"/>
  <c r="B229" i="62"/>
  <c r="C229" i="62"/>
  <c r="E229" i="62"/>
  <c r="F229" i="62"/>
  <c r="G229" i="62" s="1"/>
  <c r="I229" i="62"/>
  <c r="B230" i="62"/>
  <c r="C230" i="62"/>
  <c r="E230" i="62"/>
  <c r="F230" i="62"/>
  <c r="G230" i="62" s="1"/>
  <c r="I230" i="62"/>
  <c r="B231" i="62"/>
  <c r="C231" i="62"/>
  <c r="E231" i="62"/>
  <c r="F231" i="62"/>
  <c r="G231" i="62" s="1"/>
  <c r="I231" i="62"/>
  <c r="B232" i="62"/>
  <c r="C232" i="62"/>
  <c r="E232" i="62"/>
  <c r="F232" i="62"/>
  <c r="G232" i="62" s="1"/>
  <c r="I232" i="62"/>
  <c r="B236" i="62"/>
  <c r="B237" i="62"/>
  <c r="B238" i="62"/>
  <c r="B239" i="62"/>
  <c r="I212" i="62"/>
  <c r="F212" i="62"/>
  <c r="G212" i="62" s="1"/>
  <c r="E212" i="62"/>
  <c r="C212" i="62"/>
  <c r="B212" i="62"/>
  <c r="B186" i="62"/>
  <c r="C186" i="62"/>
  <c r="E186" i="62"/>
  <c r="F186" i="62"/>
  <c r="G186" i="62" s="1"/>
  <c r="I186" i="62"/>
  <c r="B187" i="62"/>
  <c r="C187" i="62"/>
  <c r="E187" i="62"/>
  <c r="F187" i="62"/>
  <c r="G187" i="62" s="1"/>
  <c r="I187" i="62"/>
  <c r="P187" i="62" s="1"/>
  <c r="B188" i="62"/>
  <c r="C188" i="62"/>
  <c r="E188" i="62"/>
  <c r="F188" i="62"/>
  <c r="G188" i="62" s="1"/>
  <c r="I188" i="62"/>
  <c r="B189" i="62"/>
  <c r="C189" i="62"/>
  <c r="E189" i="62"/>
  <c r="F189" i="62"/>
  <c r="G189" i="62" s="1"/>
  <c r="I189" i="62"/>
  <c r="B190" i="62"/>
  <c r="C190" i="62"/>
  <c r="E190" i="62"/>
  <c r="F190" i="62"/>
  <c r="G190" i="62" s="1"/>
  <c r="I190" i="62"/>
  <c r="B191" i="62"/>
  <c r="C191" i="62"/>
  <c r="E191" i="62"/>
  <c r="F191" i="62"/>
  <c r="G191" i="62" s="1"/>
  <c r="I191" i="62"/>
  <c r="P191" i="62" s="1"/>
  <c r="B192" i="62"/>
  <c r="C192" i="62"/>
  <c r="E192" i="62"/>
  <c r="F192" i="62"/>
  <c r="G192" i="62" s="1"/>
  <c r="I192" i="62"/>
  <c r="B193" i="62"/>
  <c r="C193" i="62"/>
  <c r="E193" i="62"/>
  <c r="F193" i="62"/>
  <c r="G193" i="62" s="1"/>
  <c r="I193" i="62"/>
  <c r="B194" i="62"/>
  <c r="C194" i="62"/>
  <c r="E194" i="62"/>
  <c r="F194" i="62"/>
  <c r="G194" i="62" s="1"/>
  <c r="I194" i="62"/>
  <c r="B195" i="62"/>
  <c r="C195" i="62"/>
  <c r="E195" i="62"/>
  <c r="F195" i="62"/>
  <c r="G195" i="62" s="1"/>
  <c r="I195" i="62"/>
  <c r="P195" i="62" s="1"/>
  <c r="B196" i="62"/>
  <c r="C196" i="62"/>
  <c r="E196" i="62"/>
  <c r="F196" i="62"/>
  <c r="G196" i="62" s="1"/>
  <c r="I196" i="62"/>
  <c r="B197" i="62"/>
  <c r="C197" i="62"/>
  <c r="E197" i="62"/>
  <c r="F197" i="62"/>
  <c r="G197" i="62" s="1"/>
  <c r="I197" i="62"/>
  <c r="B198" i="62"/>
  <c r="C198" i="62"/>
  <c r="E198" i="62"/>
  <c r="F198" i="62"/>
  <c r="G198" i="62" s="1"/>
  <c r="I198" i="62"/>
  <c r="B199" i="62"/>
  <c r="C199" i="62"/>
  <c r="E199" i="62"/>
  <c r="F199" i="62"/>
  <c r="G199" i="62" s="1"/>
  <c r="I199" i="62"/>
  <c r="P199" i="62" s="1"/>
  <c r="B200" i="62"/>
  <c r="C200" i="62"/>
  <c r="E200" i="62"/>
  <c r="F200" i="62"/>
  <c r="G200" i="62" s="1"/>
  <c r="I200" i="62"/>
  <c r="B201" i="62"/>
  <c r="C201" i="62"/>
  <c r="E201" i="62"/>
  <c r="F201" i="62"/>
  <c r="G201" i="62" s="1"/>
  <c r="I201" i="62"/>
  <c r="B202" i="62"/>
  <c r="C202" i="62"/>
  <c r="E202" i="62"/>
  <c r="F202" i="62"/>
  <c r="G202" i="62" s="1"/>
  <c r="I202" i="62"/>
  <c r="B203" i="62"/>
  <c r="C203" i="62"/>
  <c r="E203" i="62"/>
  <c r="F203" i="62"/>
  <c r="G203" i="62" s="1"/>
  <c r="I203" i="62"/>
  <c r="P203" i="62" s="1"/>
  <c r="B204" i="62"/>
  <c r="C204" i="62"/>
  <c r="E204" i="62"/>
  <c r="F204" i="62"/>
  <c r="G204" i="62" s="1"/>
  <c r="I204" i="62"/>
  <c r="B208" i="62"/>
  <c r="C208" i="62"/>
  <c r="AE208" i="62" s="1"/>
  <c r="B209" i="62"/>
  <c r="C209" i="62"/>
  <c r="AE209" i="62" s="1"/>
  <c r="B210" i="62"/>
  <c r="C210" i="62"/>
  <c r="AE210" i="62" s="1"/>
  <c r="B211" i="62"/>
  <c r="C211" i="62"/>
  <c r="AE211" i="62" s="1"/>
  <c r="I185" i="62"/>
  <c r="F185" i="62"/>
  <c r="G185" i="62" s="1"/>
  <c r="E185" i="62"/>
  <c r="C185" i="62"/>
  <c r="B185" i="62"/>
  <c r="B158" i="62"/>
  <c r="C158" i="62"/>
  <c r="E158" i="62"/>
  <c r="F158" i="62"/>
  <c r="G158" i="62" s="1"/>
  <c r="I158" i="62"/>
  <c r="B159" i="62"/>
  <c r="C159" i="62"/>
  <c r="E159" i="62"/>
  <c r="F159" i="62"/>
  <c r="G159" i="62" s="1"/>
  <c r="I159" i="62"/>
  <c r="P159" i="62" s="1"/>
  <c r="B160" i="62"/>
  <c r="C160" i="62"/>
  <c r="E160" i="62"/>
  <c r="F160" i="62"/>
  <c r="G160" i="62" s="1"/>
  <c r="I160" i="62"/>
  <c r="B161" i="62"/>
  <c r="C161" i="62"/>
  <c r="E161" i="62"/>
  <c r="F161" i="62"/>
  <c r="G161" i="62" s="1"/>
  <c r="I161" i="62"/>
  <c r="B162" i="62"/>
  <c r="C162" i="62"/>
  <c r="E162" i="62"/>
  <c r="F162" i="62"/>
  <c r="G162" i="62" s="1"/>
  <c r="I162" i="62"/>
  <c r="B163" i="62"/>
  <c r="C163" i="62"/>
  <c r="E163" i="62"/>
  <c r="F163" i="62"/>
  <c r="G163" i="62" s="1"/>
  <c r="I163" i="62"/>
  <c r="P163" i="62" s="1"/>
  <c r="B164" i="62"/>
  <c r="C164" i="62"/>
  <c r="E164" i="62"/>
  <c r="F164" i="62"/>
  <c r="G164" i="62" s="1"/>
  <c r="I164" i="62"/>
  <c r="B165" i="62"/>
  <c r="C165" i="62"/>
  <c r="E165" i="62"/>
  <c r="F165" i="62"/>
  <c r="G165" i="62" s="1"/>
  <c r="I165" i="62"/>
  <c r="P165" i="62" s="1"/>
  <c r="B166" i="62"/>
  <c r="C166" i="62"/>
  <c r="E166" i="62"/>
  <c r="F166" i="62"/>
  <c r="G166" i="62" s="1"/>
  <c r="I166" i="62"/>
  <c r="B167" i="62"/>
  <c r="C167" i="62"/>
  <c r="E167" i="62"/>
  <c r="F167" i="62"/>
  <c r="G167" i="62" s="1"/>
  <c r="I167" i="62"/>
  <c r="P167" i="62" s="1"/>
  <c r="B168" i="62"/>
  <c r="C168" i="62"/>
  <c r="E168" i="62"/>
  <c r="F168" i="62"/>
  <c r="G168" i="62" s="1"/>
  <c r="I168" i="62"/>
  <c r="B169" i="62"/>
  <c r="C169" i="62"/>
  <c r="E169" i="62"/>
  <c r="F169" i="62"/>
  <c r="G169" i="62" s="1"/>
  <c r="I169" i="62"/>
  <c r="B170" i="62"/>
  <c r="C170" i="62"/>
  <c r="E170" i="62"/>
  <c r="F170" i="62"/>
  <c r="G170" i="62" s="1"/>
  <c r="I170" i="62"/>
  <c r="B171" i="62"/>
  <c r="C171" i="62"/>
  <c r="E171" i="62"/>
  <c r="F171" i="62"/>
  <c r="G171" i="62" s="1"/>
  <c r="I171" i="62"/>
  <c r="P171" i="62" s="1"/>
  <c r="B172" i="62"/>
  <c r="C172" i="62"/>
  <c r="E172" i="62"/>
  <c r="F172" i="62"/>
  <c r="G172" i="62" s="1"/>
  <c r="I172" i="62"/>
  <c r="B173" i="62"/>
  <c r="C173" i="62"/>
  <c r="E173" i="62"/>
  <c r="F173" i="62"/>
  <c r="G173" i="62" s="1"/>
  <c r="I173" i="62"/>
  <c r="B174" i="62"/>
  <c r="C174" i="62"/>
  <c r="E174" i="62"/>
  <c r="F174" i="62"/>
  <c r="G174" i="62" s="1"/>
  <c r="I174" i="62"/>
  <c r="B175" i="62"/>
  <c r="C175" i="62"/>
  <c r="E175" i="62"/>
  <c r="F175" i="62"/>
  <c r="G175" i="62" s="1"/>
  <c r="I175" i="62"/>
  <c r="P175" i="62" s="1"/>
  <c r="B176" i="62"/>
  <c r="C176" i="62"/>
  <c r="E176" i="62"/>
  <c r="F176" i="62"/>
  <c r="G176" i="62" s="1"/>
  <c r="I176" i="62"/>
  <c r="B177" i="62"/>
  <c r="C177" i="62"/>
  <c r="E177" i="62"/>
  <c r="F177" i="62"/>
  <c r="G177" i="62" s="1"/>
  <c r="I177" i="62"/>
  <c r="B181" i="62"/>
  <c r="C181" i="62"/>
  <c r="AE181" i="62" s="1"/>
  <c r="B182" i="62"/>
  <c r="C182" i="62"/>
  <c r="AE182" i="62" s="1"/>
  <c r="B183" i="62"/>
  <c r="C183" i="62"/>
  <c r="AE183" i="62" s="1"/>
  <c r="B184" i="62"/>
  <c r="C184" i="62"/>
  <c r="AE184" i="62" s="1"/>
  <c r="I157" i="62"/>
  <c r="F157" i="62"/>
  <c r="G157" i="62" s="1"/>
  <c r="E157" i="62"/>
  <c r="C157" i="62"/>
  <c r="B157" i="62"/>
  <c r="B130" i="62"/>
  <c r="C130" i="62"/>
  <c r="E130" i="62"/>
  <c r="F130" i="62"/>
  <c r="G130" i="62" s="1"/>
  <c r="I130" i="62"/>
  <c r="B131" i="62"/>
  <c r="C131" i="62"/>
  <c r="E131" i="62"/>
  <c r="F131" i="62"/>
  <c r="G131" i="62" s="1"/>
  <c r="I131" i="62"/>
  <c r="P131" i="62" s="1"/>
  <c r="B132" i="62"/>
  <c r="C132" i="62"/>
  <c r="E132" i="62"/>
  <c r="F132" i="62"/>
  <c r="G132" i="62" s="1"/>
  <c r="I132" i="62"/>
  <c r="P132" i="62" s="1"/>
  <c r="B133" i="62"/>
  <c r="C133" i="62"/>
  <c r="E133" i="62"/>
  <c r="F133" i="62"/>
  <c r="G133" i="62" s="1"/>
  <c r="I133" i="62"/>
  <c r="B134" i="62"/>
  <c r="C134" i="62"/>
  <c r="E134" i="62"/>
  <c r="F134" i="62"/>
  <c r="G134" i="62" s="1"/>
  <c r="I134" i="62"/>
  <c r="B135" i="62"/>
  <c r="C135" i="62"/>
  <c r="E135" i="62"/>
  <c r="F135" i="62"/>
  <c r="G135" i="62" s="1"/>
  <c r="I135" i="62"/>
  <c r="P135" i="62" s="1"/>
  <c r="B136" i="62"/>
  <c r="C136" i="62"/>
  <c r="E136" i="62"/>
  <c r="F136" i="62"/>
  <c r="G136" i="62" s="1"/>
  <c r="I136" i="62"/>
  <c r="P136" i="62" s="1"/>
  <c r="B137" i="62"/>
  <c r="C137" i="62"/>
  <c r="E137" i="62"/>
  <c r="F137" i="62"/>
  <c r="G137" i="62" s="1"/>
  <c r="I137" i="62"/>
  <c r="B138" i="62"/>
  <c r="C138" i="62"/>
  <c r="E138" i="62"/>
  <c r="F138" i="62"/>
  <c r="G138" i="62" s="1"/>
  <c r="I138" i="62"/>
  <c r="B139" i="62"/>
  <c r="C139" i="62"/>
  <c r="E139" i="62"/>
  <c r="F139" i="62"/>
  <c r="G139" i="62" s="1"/>
  <c r="I139" i="62"/>
  <c r="P139" i="62" s="1"/>
  <c r="B140" i="62"/>
  <c r="C140" i="62"/>
  <c r="E140" i="62"/>
  <c r="F140" i="62"/>
  <c r="G140" i="62" s="1"/>
  <c r="I140" i="62"/>
  <c r="B141" i="62"/>
  <c r="C141" i="62"/>
  <c r="E141" i="62"/>
  <c r="F141" i="62"/>
  <c r="G141" i="62" s="1"/>
  <c r="I141" i="62"/>
  <c r="B142" i="62"/>
  <c r="C142" i="62"/>
  <c r="E142" i="62"/>
  <c r="F142" i="62"/>
  <c r="G142" i="62" s="1"/>
  <c r="I142" i="62"/>
  <c r="B143" i="62"/>
  <c r="C143" i="62"/>
  <c r="E143" i="62"/>
  <c r="F143" i="62"/>
  <c r="G143" i="62" s="1"/>
  <c r="I143" i="62"/>
  <c r="P143" i="62" s="1"/>
  <c r="B144" i="62"/>
  <c r="C144" i="62"/>
  <c r="E144" i="62"/>
  <c r="F144" i="62"/>
  <c r="G144" i="62" s="1"/>
  <c r="I144" i="62"/>
  <c r="B145" i="62"/>
  <c r="C145" i="62"/>
  <c r="E145" i="62"/>
  <c r="F145" i="62"/>
  <c r="G145" i="62" s="1"/>
  <c r="I145" i="62"/>
  <c r="B146" i="62"/>
  <c r="C146" i="62"/>
  <c r="E146" i="62"/>
  <c r="F146" i="62"/>
  <c r="G146" i="62" s="1"/>
  <c r="I146" i="62"/>
  <c r="B147" i="62"/>
  <c r="C147" i="62"/>
  <c r="E147" i="62"/>
  <c r="F147" i="62"/>
  <c r="G147" i="62" s="1"/>
  <c r="I147" i="62"/>
  <c r="P147" i="62" s="1"/>
  <c r="B148" i="62"/>
  <c r="C148" i="62"/>
  <c r="E148" i="62"/>
  <c r="F148" i="62"/>
  <c r="G148" i="62" s="1"/>
  <c r="I148" i="62"/>
  <c r="B149" i="62"/>
  <c r="C149" i="62"/>
  <c r="E149" i="62"/>
  <c r="F149" i="62"/>
  <c r="G149" i="62" s="1"/>
  <c r="I149" i="62"/>
  <c r="B153" i="62"/>
  <c r="C153" i="62"/>
  <c r="AE153" i="62" s="1"/>
  <c r="B154" i="62"/>
  <c r="C154" i="62"/>
  <c r="AE154" i="62" s="1"/>
  <c r="B155" i="62"/>
  <c r="C155" i="62"/>
  <c r="AE155" i="62" s="1"/>
  <c r="B156" i="62"/>
  <c r="C156" i="62"/>
  <c r="AE156" i="62" s="1"/>
  <c r="I129" i="62"/>
  <c r="F129" i="62"/>
  <c r="G129" i="62" s="1"/>
  <c r="E129" i="62"/>
  <c r="C129" i="62"/>
  <c r="B129" i="62"/>
  <c r="B125" i="62"/>
  <c r="C125" i="62"/>
  <c r="AE125" i="62" s="1"/>
  <c r="B126" i="62"/>
  <c r="C126" i="62"/>
  <c r="AE126" i="62" s="1"/>
  <c r="B127" i="62"/>
  <c r="C127" i="62"/>
  <c r="AE127" i="62" s="1"/>
  <c r="B128" i="62"/>
  <c r="C128" i="62"/>
  <c r="AE128" i="62" s="1"/>
  <c r="B102" i="62"/>
  <c r="C102" i="62"/>
  <c r="E102" i="62"/>
  <c r="F102" i="62"/>
  <c r="G102" i="62" s="1"/>
  <c r="I102" i="62"/>
  <c r="B103" i="62"/>
  <c r="C103" i="62"/>
  <c r="E103" i="62"/>
  <c r="F103" i="62"/>
  <c r="G103" i="62" s="1"/>
  <c r="I103" i="62"/>
  <c r="P103" i="62" s="1"/>
  <c r="B104" i="62"/>
  <c r="C104" i="62"/>
  <c r="E104" i="62"/>
  <c r="F104" i="62"/>
  <c r="G104" i="62" s="1"/>
  <c r="I104" i="62"/>
  <c r="P104" i="62" s="1"/>
  <c r="B105" i="62"/>
  <c r="C105" i="62"/>
  <c r="E105" i="62"/>
  <c r="F105" i="62"/>
  <c r="G105" i="62" s="1"/>
  <c r="I105" i="62"/>
  <c r="B106" i="62"/>
  <c r="C106" i="62"/>
  <c r="E106" i="62"/>
  <c r="F106" i="62"/>
  <c r="G106" i="62" s="1"/>
  <c r="I106" i="62"/>
  <c r="B107" i="62"/>
  <c r="C107" i="62"/>
  <c r="E107" i="62"/>
  <c r="F107" i="62"/>
  <c r="G107" i="62" s="1"/>
  <c r="I107" i="62"/>
  <c r="B108" i="62"/>
  <c r="C108" i="62"/>
  <c r="E108" i="62"/>
  <c r="F108" i="62"/>
  <c r="G108" i="62" s="1"/>
  <c r="I108" i="62"/>
  <c r="P108" i="62" s="1"/>
  <c r="B109" i="62"/>
  <c r="C109" i="62"/>
  <c r="E109" i="62"/>
  <c r="F109" i="62"/>
  <c r="G109" i="62" s="1"/>
  <c r="I109" i="62"/>
  <c r="B110" i="62"/>
  <c r="C110" i="62"/>
  <c r="E110" i="62"/>
  <c r="F110" i="62"/>
  <c r="G110" i="62" s="1"/>
  <c r="I110" i="62"/>
  <c r="B111" i="62"/>
  <c r="C111" i="62"/>
  <c r="E111" i="62"/>
  <c r="F111" i="62"/>
  <c r="G111" i="62" s="1"/>
  <c r="I111" i="62"/>
  <c r="P111" i="62" s="1"/>
  <c r="B112" i="62"/>
  <c r="C112" i="62"/>
  <c r="E112" i="62"/>
  <c r="F112" i="62"/>
  <c r="G112" i="62" s="1"/>
  <c r="I112" i="62"/>
  <c r="P112" i="62" s="1"/>
  <c r="B113" i="62"/>
  <c r="C113" i="62"/>
  <c r="E113" i="62"/>
  <c r="F113" i="62"/>
  <c r="G113" i="62" s="1"/>
  <c r="I113" i="62"/>
  <c r="B114" i="62"/>
  <c r="C114" i="62"/>
  <c r="E114" i="62"/>
  <c r="F114" i="62"/>
  <c r="G114" i="62" s="1"/>
  <c r="I114" i="62"/>
  <c r="B115" i="62"/>
  <c r="C115" i="62"/>
  <c r="E115" i="62"/>
  <c r="F115" i="62"/>
  <c r="G115" i="62" s="1"/>
  <c r="I115" i="62"/>
  <c r="B116" i="62"/>
  <c r="C116" i="62"/>
  <c r="E116" i="62"/>
  <c r="F116" i="62"/>
  <c r="G116" i="62" s="1"/>
  <c r="I116" i="62"/>
  <c r="P116" i="62" s="1"/>
  <c r="B117" i="62"/>
  <c r="C117" i="62"/>
  <c r="E117" i="62"/>
  <c r="F117" i="62"/>
  <c r="G117" i="62" s="1"/>
  <c r="I117" i="62"/>
  <c r="B118" i="62"/>
  <c r="C118" i="62"/>
  <c r="E118" i="62"/>
  <c r="F118" i="62"/>
  <c r="G118" i="62" s="1"/>
  <c r="I118" i="62"/>
  <c r="B119" i="62"/>
  <c r="C119" i="62"/>
  <c r="E119" i="62"/>
  <c r="F119" i="62"/>
  <c r="G119" i="62" s="1"/>
  <c r="I119" i="62"/>
  <c r="B120" i="62"/>
  <c r="C120" i="62"/>
  <c r="E120" i="62"/>
  <c r="F120" i="62"/>
  <c r="G120" i="62" s="1"/>
  <c r="I120" i="62"/>
  <c r="P120" i="62" s="1"/>
  <c r="B121" i="62"/>
  <c r="C121" i="62"/>
  <c r="E121" i="62"/>
  <c r="F121" i="62"/>
  <c r="G121" i="62" s="1"/>
  <c r="I121" i="62"/>
  <c r="I101" i="62"/>
  <c r="F101" i="62"/>
  <c r="G101" i="62" s="1"/>
  <c r="E101" i="62"/>
  <c r="C101" i="62"/>
  <c r="B101" i="62"/>
  <c r="B45" i="62"/>
  <c r="C45" i="62"/>
  <c r="E45" i="62"/>
  <c r="F45" i="62"/>
  <c r="G45" i="62" s="1"/>
  <c r="I45" i="62"/>
  <c r="B46" i="62"/>
  <c r="C46" i="62"/>
  <c r="E46" i="62"/>
  <c r="F46" i="62"/>
  <c r="G46" i="62" s="1"/>
  <c r="I46" i="62"/>
  <c r="G10" i="46"/>
  <c r="G11" i="46"/>
  <c r="G12" i="46"/>
  <c r="G13" i="46"/>
  <c r="G14" i="46"/>
  <c r="G15" i="46"/>
  <c r="G16" i="46"/>
  <c r="G17" i="46"/>
  <c r="G18" i="46"/>
  <c r="G19" i="46"/>
  <c r="G20" i="46"/>
  <c r="G21" i="46"/>
  <c r="G22" i="46"/>
  <c r="G23" i="46"/>
  <c r="G24" i="46"/>
  <c r="G25" i="46"/>
  <c r="G26" i="46"/>
  <c r="G27" i="46"/>
  <c r="G28" i="46"/>
  <c r="G29" i="46"/>
  <c r="G30" i="46"/>
  <c r="G31" i="46"/>
  <c r="G32" i="46"/>
  <c r="G33" i="46"/>
  <c r="B35" i="46"/>
  <c r="C35" i="46"/>
  <c r="D35" i="46" s="1"/>
  <c r="G35" i="46"/>
  <c r="K35" i="46"/>
  <c r="Y35" i="46"/>
  <c r="O35" i="46"/>
  <c r="B36" i="46"/>
  <c r="C36" i="46"/>
  <c r="D36" i="46" s="1"/>
  <c r="G36" i="46"/>
  <c r="K36" i="46"/>
  <c r="Y36" i="46"/>
  <c r="O36" i="46"/>
  <c r="B70" i="16"/>
  <c r="C70" i="16"/>
  <c r="E70" i="16"/>
  <c r="G70" i="16"/>
  <c r="I70" i="16"/>
  <c r="K70" i="16"/>
  <c r="O70" i="16"/>
  <c r="V70" i="16"/>
  <c r="X70" i="16"/>
  <c r="Z70" i="16"/>
  <c r="AA70" i="16"/>
  <c r="AB70" i="16"/>
  <c r="AC70" i="16"/>
  <c r="AE70" i="16"/>
  <c r="AF70" i="16"/>
  <c r="AG70" i="16"/>
  <c r="AH70" i="16"/>
  <c r="AI70" i="16"/>
  <c r="B71" i="16"/>
  <c r="C71" i="16"/>
  <c r="E71" i="16"/>
  <c r="F72" i="16" s="1"/>
  <c r="G71" i="16"/>
  <c r="H72" i="16" s="1"/>
  <c r="I71" i="16"/>
  <c r="J72" i="16" s="1"/>
  <c r="K71" i="16"/>
  <c r="O71" i="16"/>
  <c r="P72" i="16" s="1"/>
  <c r="V71" i="16"/>
  <c r="W72" i="16" s="1"/>
  <c r="X71" i="16"/>
  <c r="Y72" i="16" s="1"/>
  <c r="Z71" i="16"/>
  <c r="AA71" i="16"/>
  <c r="AB71" i="16"/>
  <c r="AC71" i="16"/>
  <c r="AE71" i="16"/>
  <c r="AF71" i="16"/>
  <c r="AG71" i="16"/>
  <c r="AH71" i="16"/>
  <c r="AI71" i="16"/>
  <c r="B42" i="16"/>
  <c r="C42" i="16"/>
  <c r="E42" i="16"/>
  <c r="F43" i="16" s="1"/>
  <c r="G42" i="16"/>
  <c r="H43" i="16" s="1"/>
  <c r="I42" i="16"/>
  <c r="J43" i="16" s="1"/>
  <c r="K42" i="16"/>
  <c r="O42" i="16"/>
  <c r="P43" i="16" s="1"/>
  <c r="V42" i="16"/>
  <c r="W43" i="16" s="1"/>
  <c r="X42" i="16"/>
  <c r="Y43" i="16" s="1"/>
  <c r="Z42" i="16"/>
  <c r="AA42" i="16"/>
  <c r="AB42" i="16"/>
  <c r="AC42" i="16"/>
  <c r="AE42" i="16"/>
  <c r="AF42" i="16"/>
  <c r="AG42" i="16"/>
  <c r="AH42" i="16"/>
  <c r="AI42" i="16"/>
  <c r="B34" i="2"/>
  <c r="I34" i="2"/>
  <c r="J35" i="2" s="1"/>
  <c r="P34" i="2"/>
  <c r="Q35" i="2" s="1"/>
  <c r="S34" i="2"/>
  <c r="T35" i="2" s="1"/>
  <c r="U34" i="2"/>
  <c r="Y34" i="2"/>
  <c r="Z34" i="2"/>
  <c r="AA34" i="2"/>
  <c r="AB34" i="2"/>
  <c r="AC35" i="2" s="1"/>
  <c r="AF34" i="2"/>
  <c r="AU9" i="35"/>
  <c r="AU10" i="35" s="1"/>
  <c r="AU11" i="35" s="1"/>
  <c r="AU12" i="35" s="1"/>
  <c r="AU13" i="35" s="1"/>
  <c r="AU14" i="35" s="1"/>
  <c r="AU15" i="35" s="1"/>
  <c r="AU16" i="35" s="1"/>
  <c r="AU17" i="35" s="1"/>
  <c r="AU18" i="35" s="1"/>
  <c r="AU19" i="35" s="1"/>
  <c r="AU20" i="35" s="1"/>
  <c r="AD212" i="62" l="1"/>
  <c r="P212" i="62"/>
  <c r="I206" i="62"/>
  <c r="X283" i="62"/>
  <c r="P283" i="62"/>
  <c r="L308" i="62"/>
  <c r="P308" i="62"/>
  <c r="AE308" i="62" s="1"/>
  <c r="J79" i="62"/>
  <c r="P79" i="62"/>
  <c r="Y463" i="62"/>
  <c r="P463" i="62"/>
  <c r="J452" i="62"/>
  <c r="N452" i="62" s="1"/>
  <c r="P452" i="62"/>
  <c r="L169" i="62"/>
  <c r="P169" i="62"/>
  <c r="AE169" i="62" s="1"/>
  <c r="AD185" i="62"/>
  <c r="P185" i="62"/>
  <c r="I179" i="62"/>
  <c r="L254" i="62"/>
  <c r="P254" i="62"/>
  <c r="J279" i="62"/>
  <c r="P279" i="62"/>
  <c r="AE279" i="62" s="1"/>
  <c r="J271" i="62"/>
  <c r="P271" i="62"/>
  <c r="AE271" i="62" s="1"/>
  <c r="X304" i="62"/>
  <c r="P304" i="62"/>
  <c r="X337" i="62"/>
  <c r="P337" i="62"/>
  <c r="J114" i="62"/>
  <c r="P114" i="62"/>
  <c r="J106" i="62"/>
  <c r="P106" i="62"/>
  <c r="AE106" i="62" s="1"/>
  <c r="L172" i="62"/>
  <c r="P172" i="62"/>
  <c r="V164" i="62"/>
  <c r="P164" i="62"/>
  <c r="X204" i="62"/>
  <c r="P204" i="62"/>
  <c r="AE204" i="62" s="1"/>
  <c r="X196" i="62"/>
  <c r="P196" i="62"/>
  <c r="AE196" i="62" s="1"/>
  <c r="X188" i="62"/>
  <c r="P188" i="62"/>
  <c r="H232" i="62"/>
  <c r="P232" i="62"/>
  <c r="H224" i="62"/>
  <c r="P224" i="62"/>
  <c r="AE224" i="62" s="1"/>
  <c r="H216" i="62"/>
  <c r="P216" i="62"/>
  <c r="AD240" i="62"/>
  <c r="P240" i="62"/>
  <c r="J249" i="62"/>
  <c r="P249" i="62"/>
  <c r="L241" i="62"/>
  <c r="P241" i="62"/>
  <c r="AE241" i="62" s="1"/>
  <c r="J282" i="62"/>
  <c r="P282" i="62"/>
  <c r="J274" i="62"/>
  <c r="P274" i="62"/>
  <c r="J315" i="62"/>
  <c r="P315" i="62"/>
  <c r="J307" i="62"/>
  <c r="P307" i="62"/>
  <c r="AE307" i="62" s="1"/>
  <c r="J299" i="62"/>
  <c r="P299" i="62"/>
  <c r="AE299" i="62" s="1"/>
  <c r="Y340" i="62"/>
  <c r="P340" i="62"/>
  <c r="Y332" i="62"/>
  <c r="P332" i="62"/>
  <c r="X365" i="62"/>
  <c r="P365" i="62"/>
  <c r="X357" i="62"/>
  <c r="P357" i="62"/>
  <c r="Y398" i="62"/>
  <c r="P398" i="62"/>
  <c r="Y390" i="62"/>
  <c r="P390" i="62"/>
  <c r="Y382" i="62"/>
  <c r="P382" i="62"/>
  <c r="J427" i="62"/>
  <c r="P427" i="62"/>
  <c r="J419" i="62"/>
  <c r="P419" i="62"/>
  <c r="J411" i="62"/>
  <c r="P411" i="62"/>
  <c r="X86" i="62"/>
  <c r="P86" i="62"/>
  <c r="Y78" i="62"/>
  <c r="P78" i="62"/>
  <c r="AE78" i="62" s="1"/>
  <c r="J462" i="62"/>
  <c r="P462" i="62"/>
  <c r="J451" i="62"/>
  <c r="N451" i="62" s="1"/>
  <c r="P451" i="62"/>
  <c r="J443" i="62"/>
  <c r="N443" i="62" s="1"/>
  <c r="P443" i="62"/>
  <c r="AE443" i="62" s="1"/>
  <c r="L316" i="62"/>
  <c r="P316" i="62"/>
  <c r="AE316" i="62" s="1"/>
  <c r="X444" i="62"/>
  <c r="P444" i="62"/>
  <c r="V119" i="62"/>
  <c r="P119" i="62"/>
  <c r="L177" i="62"/>
  <c r="P177" i="62"/>
  <c r="AE177" i="62" s="1"/>
  <c r="J201" i="62"/>
  <c r="P201" i="62"/>
  <c r="AE201" i="62" s="1"/>
  <c r="J193" i="62"/>
  <c r="P193" i="62"/>
  <c r="J221" i="62"/>
  <c r="P221" i="62"/>
  <c r="V246" i="62"/>
  <c r="P246" i="62"/>
  <c r="AE246" i="62" s="1"/>
  <c r="J287" i="62"/>
  <c r="P287" i="62"/>
  <c r="J117" i="62"/>
  <c r="P117" i="62"/>
  <c r="J109" i="62"/>
  <c r="P109" i="62"/>
  <c r="V142" i="62"/>
  <c r="P142" i="62"/>
  <c r="V134" i="62"/>
  <c r="P134" i="62"/>
  <c r="AE134" i="62" s="1"/>
  <c r="H219" i="62"/>
  <c r="AF219" i="62" s="1"/>
  <c r="P219" i="62"/>
  <c r="L260" i="62"/>
  <c r="P260" i="62"/>
  <c r="L252" i="62"/>
  <c r="P252" i="62"/>
  <c r="AE252" i="62" s="1"/>
  <c r="L244" i="62"/>
  <c r="P244" i="62"/>
  <c r="AB268" i="62"/>
  <c r="P268" i="62"/>
  <c r="I262" i="62"/>
  <c r="J285" i="62"/>
  <c r="P285" i="62"/>
  <c r="J277" i="62"/>
  <c r="P277" i="62"/>
  <c r="AE277" i="62" s="1"/>
  <c r="J269" i="62"/>
  <c r="P269" i="62"/>
  <c r="J310" i="62"/>
  <c r="P310" i="62"/>
  <c r="J302" i="62"/>
  <c r="P302" i="62"/>
  <c r="J368" i="62"/>
  <c r="N368" i="62" s="1"/>
  <c r="P368" i="62"/>
  <c r="L360" i="62"/>
  <c r="P360" i="62"/>
  <c r="J393" i="62"/>
  <c r="N393" i="62" s="1"/>
  <c r="P393" i="62"/>
  <c r="J385" i="62"/>
  <c r="N385" i="62" s="1"/>
  <c r="P385" i="62"/>
  <c r="J434" i="62"/>
  <c r="N434" i="62" s="1"/>
  <c r="P434" i="62"/>
  <c r="AE434" i="62" s="1"/>
  <c r="J422" i="62"/>
  <c r="P422" i="62"/>
  <c r="J414" i="62"/>
  <c r="P414" i="62"/>
  <c r="Y89" i="62"/>
  <c r="P89" i="62"/>
  <c r="H81" i="62"/>
  <c r="AF81" i="62" s="1"/>
  <c r="P81" i="62"/>
  <c r="AE81" i="62" s="1"/>
  <c r="J454" i="62"/>
  <c r="N454" i="62" s="1"/>
  <c r="P454" i="62"/>
  <c r="J446" i="62"/>
  <c r="N446" i="62" s="1"/>
  <c r="P446" i="62"/>
  <c r="AE446" i="62" s="1"/>
  <c r="J438" i="62"/>
  <c r="N438" i="62" s="1"/>
  <c r="P438" i="62"/>
  <c r="J45" i="62"/>
  <c r="P45" i="62"/>
  <c r="AE45" i="62" s="1"/>
  <c r="V107" i="62"/>
  <c r="P107" i="62"/>
  <c r="J189" i="62"/>
  <c r="P189" i="62"/>
  <c r="J275" i="62"/>
  <c r="P275" i="62"/>
  <c r="X144" i="62"/>
  <c r="P144" i="62"/>
  <c r="AE144" i="62" s="1"/>
  <c r="H161" i="62"/>
  <c r="AF161" i="62" s="1"/>
  <c r="P161" i="62"/>
  <c r="J229" i="62"/>
  <c r="P229" i="62"/>
  <c r="J213" i="62"/>
  <c r="P213" i="62"/>
  <c r="L312" i="62"/>
  <c r="P312" i="62"/>
  <c r="AE312" i="62" s="1"/>
  <c r="Y329" i="62"/>
  <c r="P329" i="62"/>
  <c r="J145" i="62"/>
  <c r="P145" i="62"/>
  <c r="J137" i="62"/>
  <c r="P137" i="62"/>
  <c r="J170" i="62"/>
  <c r="P170" i="62"/>
  <c r="J162" i="62"/>
  <c r="P162" i="62"/>
  <c r="J202" i="62"/>
  <c r="P202" i="62"/>
  <c r="J194" i="62"/>
  <c r="P194" i="62"/>
  <c r="J186" i="62"/>
  <c r="P186" i="62"/>
  <c r="AE186" i="62" s="1"/>
  <c r="V230" i="62"/>
  <c r="P230" i="62"/>
  <c r="X222" i="62"/>
  <c r="P222" i="62"/>
  <c r="V214" i="62"/>
  <c r="P214" i="62"/>
  <c r="V255" i="62"/>
  <c r="P255" i="62"/>
  <c r="AE255" i="62" s="1"/>
  <c r="V247" i="62"/>
  <c r="P247" i="62"/>
  <c r="V288" i="62"/>
  <c r="P288" i="62"/>
  <c r="V280" i="62"/>
  <c r="P280" i="62"/>
  <c r="V272" i="62"/>
  <c r="P272" i="62"/>
  <c r="AB296" i="62"/>
  <c r="P296" i="62"/>
  <c r="I290" i="62"/>
  <c r="L313" i="62"/>
  <c r="P313" i="62"/>
  <c r="H305" i="62"/>
  <c r="P305" i="62"/>
  <c r="AE305" i="62" s="1"/>
  <c r="V297" i="62"/>
  <c r="P297" i="62"/>
  <c r="AE297" i="62" s="1"/>
  <c r="J338" i="62"/>
  <c r="P338" i="62"/>
  <c r="J330" i="62"/>
  <c r="P330" i="62"/>
  <c r="H371" i="62"/>
  <c r="P371" i="62"/>
  <c r="H363" i="62"/>
  <c r="AF363" i="62" s="1"/>
  <c r="P363" i="62"/>
  <c r="AE363" i="62" s="1"/>
  <c r="H355" i="62"/>
  <c r="P355" i="62"/>
  <c r="Y396" i="62"/>
  <c r="P396" i="62"/>
  <c r="Y388" i="62"/>
  <c r="P388" i="62"/>
  <c r="L417" i="62"/>
  <c r="P417" i="62"/>
  <c r="V409" i="62"/>
  <c r="P409" i="62"/>
  <c r="J92" i="62"/>
  <c r="P92" i="62"/>
  <c r="H76" i="62"/>
  <c r="AF76" i="62" s="1"/>
  <c r="P76" i="62"/>
  <c r="AE76" i="62" s="1"/>
  <c r="V457" i="62"/>
  <c r="P457" i="62"/>
  <c r="V115" i="62"/>
  <c r="P115" i="62"/>
  <c r="H148" i="62"/>
  <c r="AF148" i="62" s="1"/>
  <c r="P148" i="62"/>
  <c r="L173" i="62"/>
  <c r="P173" i="62"/>
  <c r="AE173" i="62" s="1"/>
  <c r="J325" i="62"/>
  <c r="P325" i="62"/>
  <c r="AE325" i="62" s="1"/>
  <c r="J399" i="62"/>
  <c r="N399" i="62" s="1"/>
  <c r="P399" i="62"/>
  <c r="J383" i="62"/>
  <c r="N383" i="62" s="1"/>
  <c r="P383" i="62"/>
  <c r="L412" i="62"/>
  <c r="P412" i="62"/>
  <c r="J110" i="62"/>
  <c r="P110" i="62"/>
  <c r="AE110" i="62" s="1"/>
  <c r="H220" i="62"/>
  <c r="P220" i="62"/>
  <c r="J253" i="62"/>
  <c r="P253" i="62"/>
  <c r="X270" i="62"/>
  <c r="P270" i="62"/>
  <c r="AE270" i="62" s="1"/>
  <c r="V311" i="62"/>
  <c r="P311" i="62"/>
  <c r="AE311" i="62" s="1"/>
  <c r="V303" i="62"/>
  <c r="P303" i="62"/>
  <c r="L344" i="62"/>
  <c r="P344" i="62"/>
  <c r="L336" i="62"/>
  <c r="P336" i="62"/>
  <c r="AE336" i="62" s="1"/>
  <c r="L328" i="62"/>
  <c r="P328" i="62"/>
  <c r="AC352" i="62"/>
  <c r="P352" i="62"/>
  <c r="I346" i="62"/>
  <c r="J369" i="62"/>
  <c r="N369" i="62" s="1"/>
  <c r="P369" i="62"/>
  <c r="J361" i="62"/>
  <c r="N361" i="62" s="1"/>
  <c r="P361" i="62"/>
  <c r="J353" i="62"/>
  <c r="N353" i="62" s="1"/>
  <c r="P353" i="62"/>
  <c r="Y394" i="62"/>
  <c r="P394" i="62"/>
  <c r="Y386" i="62"/>
  <c r="P386" i="62"/>
  <c r="V423" i="62"/>
  <c r="P423" i="62"/>
  <c r="V415" i="62"/>
  <c r="P415" i="62"/>
  <c r="AA73" i="62"/>
  <c r="P73" i="62"/>
  <c r="I67" i="62"/>
  <c r="J90" i="62"/>
  <c r="P90" i="62"/>
  <c r="J82" i="62"/>
  <c r="P82" i="62"/>
  <c r="AE82" i="62" s="1"/>
  <c r="J74" i="62"/>
  <c r="P74" i="62"/>
  <c r="X439" i="62"/>
  <c r="P439" i="62"/>
  <c r="AC324" i="62"/>
  <c r="P324" i="62"/>
  <c r="I318" i="62"/>
  <c r="L366" i="62"/>
  <c r="P366" i="62"/>
  <c r="Z101" i="62"/>
  <c r="P101" i="62"/>
  <c r="I95" i="62"/>
  <c r="J118" i="62"/>
  <c r="P118" i="62"/>
  <c r="J176" i="62"/>
  <c r="P176" i="62"/>
  <c r="X160" i="62"/>
  <c r="P160" i="62"/>
  <c r="X200" i="62"/>
  <c r="P200" i="62"/>
  <c r="J121" i="62"/>
  <c r="P121" i="62"/>
  <c r="AE121" i="62" s="1"/>
  <c r="J113" i="62"/>
  <c r="P113" i="62"/>
  <c r="AE113" i="62" s="1"/>
  <c r="H105" i="62"/>
  <c r="AF105" i="62" s="1"/>
  <c r="P105" i="62"/>
  <c r="AD129" i="62"/>
  <c r="P129" i="62"/>
  <c r="I123" i="62"/>
  <c r="V146" i="62"/>
  <c r="P146" i="62"/>
  <c r="V138" i="62"/>
  <c r="P138" i="62"/>
  <c r="V130" i="62"/>
  <c r="P130" i="62"/>
  <c r="J231" i="62"/>
  <c r="P231" i="62"/>
  <c r="Z223" i="62"/>
  <c r="P223" i="62"/>
  <c r="AE223" i="62" s="1"/>
  <c r="H215" i="62"/>
  <c r="AF215" i="62" s="1"/>
  <c r="P215" i="62"/>
  <c r="J256" i="62"/>
  <c r="P256" i="62"/>
  <c r="J248" i="62"/>
  <c r="P248" i="62"/>
  <c r="Y281" i="62"/>
  <c r="P281" i="62"/>
  <c r="H273" i="62"/>
  <c r="AF273" i="62" s="1"/>
  <c r="P273" i="62"/>
  <c r="V314" i="62"/>
  <c r="P314" i="62"/>
  <c r="V306" i="62"/>
  <c r="P306" i="62"/>
  <c r="Y298" i="62"/>
  <c r="P298" i="62"/>
  <c r="AE298" i="62" s="1"/>
  <c r="L339" i="62"/>
  <c r="P339" i="62"/>
  <c r="L331" i="62"/>
  <c r="P331" i="62"/>
  <c r="L372" i="62"/>
  <c r="P372" i="62"/>
  <c r="L364" i="62"/>
  <c r="P364" i="62"/>
  <c r="AE364" i="62" s="1"/>
  <c r="L356" i="62"/>
  <c r="P356" i="62"/>
  <c r="AD380" i="62"/>
  <c r="P380" i="62"/>
  <c r="I374" i="62"/>
  <c r="J397" i="62"/>
  <c r="N397" i="62" s="1"/>
  <c r="P397" i="62"/>
  <c r="J389" i="62"/>
  <c r="N389" i="62" s="1"/>
  <c r="P389" i="62"/>
  <c r="J381" i="62"/>
  <c r="N381" i="62" s="1"/>
  <c r="P381" i="62"/>
  <c r="V426" i="62"/>
  <c r="P426" i="62"/>
  <c r="V418" i="62"/>
  <c r="P418" i="62"/>
  <c r="Y410" i="62"/>
  <c r="P410" i="62"/>
  <c r="L93" i="62"/>
  <c r="P93" i="62"/>
  <c r="L85" i="62"/>
  <c r="P85" i="62"/>
  <c r="L77" i="62"/>
  <c r="P77" i="62"/>
  <c r="AD437" i="62"/>
  <c r="P437" i="62"/>
  <c r="Y461" i="62"/>
  <c r="I459" i="62"/>
  <c r="Y450" i="62"/>
  <c r="P450" i="62"/>
  <c r="Y442" i="62"/>
  <c r="P442" i="62"/>
  <c r="J225" i="62"/>
  <c r="P225" i="62"/>
  <c r="J333" i="62"/>
  <c r="P333" i="62"/>
  <c r="L358" i="62"/>
  <c r="P358" i="62"/>
  <c r="J391" i="62"/>
  <c r="N391" i="62" s="1"/>
  <c r="P391" i="62"/>
  <c r="L420" i="62"/>
  <c r="P420" i="62"/>
  <c r="J102" i="62"/>
  <c r="P102" i="62"/>
  <c r="J168" i="62"/>
  <c r="P168" i="62"/>
  <c r="X192" i="62"/>
  <c r="P192" i="62"/>
  <c r="AE192" i="62" s="1"/>
  <c r="H228" i="62"/>
  <c r="AF228" i="62" s="1"/>
  <c r="P228" i="62"/>
  <c r="AE228" i="62" s="1"/>
  <c r="Z46" i="62"/>
  <c r="P46" i="62"/>
  <c r="J149" i="62"/>
  <c r="P149" i="62"/>
  <c r="J141" i="62"/>
  <c r="P141" i="62"/>
  <c r="AE141" i="62" s="1"/>
  <c r="J133" i="62"/>
  <c r="P133" i="62"/>
  <c r="AC157" i="62"/>
  <c r="P157" i="62"/>
  <c r="I151" i="62"/>
  <c r="J174" i="62"/>
  <c r="P174" i="62"/>
  <c r="J166" i="62"/>
  <c r="P166" i="62"/>
  <c r="AE166" i="62" s="1"/>
  <c r="J158" i="62"/>
  <c r="P158" i="62"/>
  <c r="J198" i="62"/>
  <c r="P198" i="62"/>
  <c r="J190" i="62"/>
  <c r="P190" i="62"/>
  <c r="AE190" i="62" s="1"/>
  <c r="V226" i="62"/>
  <c r="P226" i="62"/>
  <c r="V218" i="62"/>
  <c r="P218" i="62"/>
  <c r="H259" i="62"/>
  <c r="AF259" i="62" s="1"/>
  <c r="P259" i="62"/>
  <c r="H251" i="62"/>
  <c r="AF251" i="62" s="1"/>
  <c r="P251" i="62"/>
  <c r="AE251" i="62" s="1"/>
  <c r="H243" i="62"/>
  <c r="AF243" i="62" s="1"/>
  <c r="P243" i="62"/>
  <c r="AE243" i="62" s="1"/>
  <c r="V284" i="62"/>
  <c r="P284" i="62"/>
  <c r="V276" i="62"/>
  <c r="P276" i="62"/>
  <c r="X309" i="62"/>
  <c r="P309" i="62"/>
  <c r="H301" i="62"/>
  <c r="AF301" i="62" s="1"/>
  <c r="P301" i="62"/>
  <c r="AE301" i="62" s="1"/>
  <c r="V367" i="62"/>
  <c r="P367" i="62"/>
  <c r="X359" i="62"/>
  <c r="P359" i="62"/>
  <c r="AE359" i="62" s="1"/>
  <c r="Y400" i="62"/>
  <c r="P400" i="62"/>
  <c r="Y392" i="62"/>
  <c r="P392" i="62"/>
  <c r="Y384" i="62"/>
  <c r="P384" i="62"/>
  <c r="AD408" i="62"/>
  <c r="P408" i="62"/>
  <c r="I402" i="62"/>
  <c r="Y433" i="62"/>
  <c r="I431" i="62"/>
  <c r="Y421" i="62"/>
  <c r="P421" i="62"/>
  <c r="H413" i="62"/>
  <c r="P413" i="62"/>
  <c r="V80" i="62"/>
  <c r="P80" i="62"/>
  <c r="AE80" i="62" s="1"/>
  <c r="V464" i="62"/>
  <c r="P464" i="62"/>
  <c r="AE464" i="62" s="1"/>
  <c r="V453" i="62"/>
  <c r="P453" i="62"/>
  <c r="AE453" i="62" s="1"/>
  <c r="X445" i="62"/>
  <c r="P445" i="62"/>
  <c r="AE445" i="62" s="1"/>
  <c r="H140" i="62"/>
  <c r="AF140" i="62" s="1"/>
  <c r="P140" i="62"/>
  <c r="J197" i="62"/>
  <c r="P197" i="62"/>
  <c r="AE197" i="62" s="1"/>
  <c r="J217" i="62"/>
  <c r="P217" i="62"/>
  <c r="AE217" i="62" s="1"/>
  <c r="L300" i="62"/>
  <c r="P300" i="62"/>
  <c r="J341" i="62"/>
  <c r="P341" i="62"/>
  <c r="J87" i="62"/>
  <c r="P87" i="62"/>
  <c r="Y370" i="62"/>
  <c r="P370" i="62"/>
  <c r="AE370" i="62" s="1"/>
  <c r="Y362" i="62"/>
  <c r="P362" i="62"/>
  <c r="Y354" i="62"/>
  <c r="P354" i="62"/>
  <c r="J395" i="62"/>
  <c r="N395" i="62" s="1"/>
  <c r="P395" i="62"/>
  <c r="J387" i="62"/>
  <c r="N387" i="62" s="1"/>
  <c r="P387" i="62"/>
  <c r="L436" i="62"/>
  <c r="P436" i="62"/>
  <c r="AE436" i="62" s="1"/>
  <c r="L424" i="62"/>
  <c r="P424" i="62"/>
  <c r="L416" i="62"/>
  <c r="P416" i="62"/>
  <c r="J456" i="62"/>
  <c r="N456" i="62" s="1"/>
  <c r="P456" i="62"/>
  <c r="J448" i="62"/>
  <c r="N448" i="62" s="1"/>
  <c r="P448" i="62"/>
  <c r="J440" i="62"/>
  <c r="N440" i="62" s="1"/>
  <c r="P440" i="62"/>
  <c r="AG17" i="46"/>
  <c r="V17" i="46"/>
  <c r="AG26" i="46"/>
  <c r="V26" i="46"/>
  <c r="AG18" i="46"/>
  <c r="V18" i="46"/>
  <c r="AG10" i="46"/>
  <c r="V10" i="46"/>
  <c r="AG33" i="46"/>
  <c r="V33" i="46"/>
  <c r="AG32" i="46"/>
  <c r="V32" i="46"/>
  <c r="AG24" i="46"/>
  <c r="V24" i="46"/>
  <c r="AG16" i="46"/>
  <c r="V16" i="46"/>
  <c r="AG25" i="46"/>
  <c r="V25" i="46"/>
  <c r="AG31" i="46"/>
  <c r="V31" i="46"/>
  <c r="AG23" i="46"/>
  <c r="V23" i="46"/>
  <c r="AG15" i="46"/>
  <c r="V15" i="46"/>
  <c r="AG30" i="46"/>
  <c r="V30" i="46"/>
  <c r="AG22" i="46"/>
  <c r="V22" i="46"/>
  <c r="AG14" i="46"/>
  <c r="V14" i="46"/>
  <c r="AG29" i="46"/>
  <c r="V29" i="46"/>
  <c r="AG21" i="46"/>
  <c r="V21" i="46"/>
  <c r="AG13" i="46"/>
  <c r="V13" i="46"/>
  <c r="AG28" i="46"/>
  <c r="V28" i="46"/>
  <c r="AG20" i="46"/>
  <c r="V20" i="46"/>
  <c r="AG12" i="46"/>
  <c r="V12" i="46"/>
  <c r="AG27" i="46"/>
  <c r="V27" i="46"/>
  <c r="AG19" i="46"/>
  <c r="V19" i="46"/>
  <c r="AG11" i="46"/>
  <c r="V11" i="46"/>
  <c r="C40" i="2"/>
  <c r="C35" i="2"/>
  <c r="E35" i="2"/>
  <c r="T808" i="62"/>
  <c r="R808" i="62"/>
  <c r="T830" i="62"/>
  <c r="R830" i="62"/>
  <c r="T841" i="62"/>
  <c r="R841" i="62"/>
  <c r="T838" i="62"/>
  <c r="R838" i="62"/>
  <c r="T840" i="62"/>
  <c r="R840" i="62"/>
  <c r="T844" i="62"/>
  <c r="R844" i="62"/>
  <c r="R805" i="62"/>
  <c r="T805" i="62"/>
  <c r="R820" i="62"/>
  <c r="T820" i="62"/>
  <c r="T836" i="62"/>
  <c r="R836" i="62"/>
  <c r="T815" i="62"/>
  <c r="R815" i="62"/>
  <c r="T832" i="62"/>
  <c r="R832" i="62"/>
  <c r="T796" i="62"/>
  <c r="R796" i="62"/>
  <c r="T824" i="62"/>
  <c r="R824" i="62"/>
  <c r="T828" i="62"/>
  <c r="R828" i="62"/>
  <c r="T843" i="62"/>
  <c r="R843" i="62"/>
  <c r="T835" i="62"/>
  <c r="R835" i="62"/>
  <c r="T811" i="62"/>
  <c r="R811" i="62"/>
  <c r="T818" i="62"/>
  <c r="R818" i="62"/>
  <c r="T800" i="62"/>
  <c r="R800" i="62"/>
  <c r="T816" i="62"/>
  <c r="R816" i="62"/>
  <c r="R848" i="62"/>
  <c r="T848" i="62"/>
  <c r="T846" i="62"/>
  <c r="R846" i="62"/>
  <c r="T827" i="62"/>
  <c r="R827" i="62"/>
  <c r="T807" i="62"/>
  <c r="R807" i="62"/>
  <c r="T812" i="62"/>
  <c r="R812" i="62"/>
  <c r="T826" i="62"/>
  <c r="R826" i="62"/>
  <c r="T798" i="62"/>
  <c r="R798" i="62"/>
  <c r="R802" i="62"/>
  <c r="T802" i="62"/>
  <c r="R810" i="62"/>
  <c r="T810" i="62"/>
  <c r="T813" i="62"/>
  <c r="R813" i="62"/>
  <c r="T833" i="62"/>
  <c r="R833" i="62"/>
  <c r="T799" i="62"/>
  <c r="R799" i="62"/>
  <c r="I36" i="46"/>
  <c r="AG36" i="46"/>
  <c r="E35" i="46"/>
  <c r="AL35" i="46" s="1"/>
  <c r="AG35" i="46"/>
  <c r="I27" i="46"/>
  <c r="O27" i="46"/>
  <c r="I30" i="46"/>
  <c r="O30" i="46"/>
  <c r="O28" i="46"/>
  <c r="O20" i="46"/>
  <c r="Y12" i="46"/>
  <c r="O12" i="46"/>
  <c r="I11" i="46"/>
  <c r="O11" i="46"/>
  <c r="P26" i="46"/>
  <c r="Z26" i="46"/>
  <c r="W26" i="46"/>
  <c r="O26" i="46"/>
  <c r="Y33" i="46"/>
  <c r="O33" i="46"/>
  <c r="O25" i="46"/>
  <c r="O17" i="46"/>
  <c r="O32" i="46"/>
  <c r="W32" i="46"/>
  <c r="P32" i="46"/>
  <c r="Z32" i="46"/>
  <c r="O24" i="46"/>
  <c r="O16" i="46"/>
  <c r="O31" i="46"/>
  <c r="O23" i="46"/>
  <c r="I15" i="46"/>
  <c r="O15" i="46"/>
  <c r="I19" i="46"/>
  <c r="O19" i="46"/>
  <c r="O18" i="46"/>
  <c r="O14" i="46"/>
  <c r="O10" i="46"/>
  <c r="P10" i="46" s="1"/>
  <c r="H10" i="46"/>
  <c r="I22" i="46"/>
  <c r="O22" i="46"/>
  <c r="O29" i="46"/>
  <c r="I21" i="46"/>
  <c r="O21" i="46"/>
  <c r="I13" i="46"/>
  <c r="O13" i="46"/>
  <c r="AK71" i="16"/>
  <c r="AE441" i="62"/>
  <c r="I33" i="46"/>
  <c r="AE449" i="62"/>
  <c r="X442" i="62"/>
  <c r="AD439" i="62"/>
  <c r="AB442" i="62"/>
  <c r="AA439" i="62"/>
  <c r="AC87" i="62"/>
  <c r="V91" i="62"/>
  <c r="Z91" i="62"/>
  <c r="F71" i="16"/>
  <c r="P461" i="62"/>
  <c r="AE461" i="62" s="1"/>
  <c r="AD448" i="62"/>
  <c r="J73" i="62"/>
  <c r="AB73" i="62"/>
  <c r="AB461" i="62"/>
  <c r="AD34" i="2"/>
  <c r="AH35" i="46"/>
  <c r="Z87" i="62"/>
  <c r="AC448" i="62"/>
  <c r="AJ71" i="16"/>
  <c r="J71" i="16"/>
  <c r="I14" i="46"/>
  <c r="Y19" i="46"/>
  <c r="L87" i="62"/>
  <c r="J84" i="62"/>
  <c r="J81" i="62"/>
  <c r="Y448" i="62"/>
  <c r="AI35" i="46"/>
  <c r="H71" i="16"/>
  <c r="AD35" i="46"/>
  <c r="AA453" i="62"/>
  <c r="Y452" i="62"/>
  <c r="V448" i="62"/>
  <c r="H453" i="62"/>
  <c r="AF453" i="62" s="1"/>
  <c r="H448" i="62"/>
  <c r="AF448" i="62" s="1"/>
  <c r="AA445" i="62"/>
  <c r="AE439" i="62"/>
  <c r="W71" i="16"/>
  <c r="AK35" i="46"/>
  <c r="AD87" i="62"/>
  <c r="AB441" i="62"/>
  <c r="AE92" i="62"/>
  <c r="Y88" i="62"/>
  <c r="L75" i="62"/>
  <c r="X437" i="62"/>
  <c r="AC453" i="62"/>
  <c r="AA442" i="62"/>
  <c r="X453" i="62"/>
  <c r="AC452" i="62"/>
  <c r="AD445" i="62"/>
  <c r="Z452" i="62"/>
  <c r="J461" i="62"/>
  <c r="X452" i="62"/>
  <c r="H451" i="62"/>
  <c r="AF451" i="62" s="1"/>
  <c r="V445" i="62"/>
  <c r="L73" i="62"/>
  <c r="AD92" i="62"/>
  <c r="Z463" i="62"/>
  <c r="AE452" i="62"/>
  <c r="AC427" i="62"/>
  <c r="Y92" i="62"/>
  <c r="H462" i="62"/>
  <c r="AF462" i="62" s="1"/>
  <c r="V92" i="62"/>
  <c r="AD91" i="62"/>
  <c r="H88" i="62"/>
  <c r="AF88" i="62" s="1"/>
  <c r="AA87" i="62"/>
  <c r="H84" i="62"/>
  <c r="AF84" i="62" s="1"/>
  <c r="H463" i="62"/>
  <c r="AF463" i="62" s="1"/>
  <c r="X461" i="62"/>
  <c r="AC457" i="62"/>
  <c r="AB453" i="62"/>
  <c r="J449" i="62"/>
  <c r="N449" i="62" s="1"/>
  <c r="AA448" i="62"/>
  <c r="AC445" i="62"/>
  <c r="L445" i="62"/>
  <c r="AD444" i="62"/>
  <c r="Z443" i="62"/>
  <c r="L92" i="62"/>
  <c r="J457" i="62"/>
  <c r="N457" i="62" s="1"/>
  <c r="AB445" i="62"/>
  <c r="J445" i="62"/>
  <c r="N445" i="62" s="1"/>
  <c r="AD441" i="62"/>
  <c r="AD75" i="62"/>
  <c r="AC92" i="62"/>
  <c r="H92" i="62"/>
  <c r="AF92" i="62" s="1"/>
  <c r="AA76" i="62"/>
  <c r="AC75" i="62"/>
  <c r="L448" i="62"/>
  <c r="Z445" i="62"/>
  <c r="H445" i="62"/>
  <c r="AF445" i="62" s="1"/>
  <c r="H443" i="62"/>
  <c r="AF443" i="62" s="1"/>
  <c r="V441" i="62"/>
  <c r="AA93" i="62"/>
  <c r="AA92" i="62"/>
  <c r="H91" i="62"/>
  <c r="AF91" i="62" s="1"/>
  <c r="AB88" i="62"/>
  <c r="H87" i="62"/>
  <c r="AF87" i="62" s="1"/>
  <c r="Y76" i="62"/>
  <c r="AA75" i="62"/>
  <c r="AD463" i="62"/>
  <c r="Y445" i="62"/>
  <c r="L441" i="62"/>
  <c r="Z92" i="62"/>
  <c r="AA88" i="62"/>
  <c r="V84" i="62"/>
  <c r="J80" i="62"/>
  <c r="V75" i="62"/>
  <c r="AB463" i="62"/>
  <c r="Z462" i="62"/>
  <c r="Y28" i="46"/>
  <c r="I29" i="46"/>
  <c r="Y29" i="46"/>
  <c r="P71" i="16"/>
  <c r="Y20" i="46"/>
  <c r="Y32" i="46"/>
  <c r="L428" i="62"/>
  <c r="AA428" i="62"/>
  <c r="Y24" i="46"/>
  <c r="I25" i="46"/>
  <c r="Y25" i="46"/>
  <c r="AJ70" i="16"/>
  <c r="Y23" i="46"/>
  <c r="V455" i="62"/>
  <c r="AA455" i="62"/>
  <c r="AD455" i="62"/>
  <c r="Y31" i="46"/>
  <c r="Y27" i="46"/>
  <c r="Y21" i="46"/>
  <c r="Y14" i="46"/>
  <c r="AC89" i="62"/>
  <c r="X88" i="62"/>
  <c r="AE87" i="62"/>
  <c r="AC84" i="62"/>
  <c r="AB80" i="62"/>
  <c r="X76" i="62"/>
  <c r="X463" i="62"/>
  <c r="Y457" i="62"/>
  <c r="J453" i="62"/>
  <c r="N453" i="62" s="1"/>
  <c r="V452" i="62"/>
  <c r="V447" i="62"/>
  <c r="AB444" i="62"/>
  <c r="J442" i="62"/>
  <c r="N442" i="62" s="1"/>
  <c r="Z441" i="62"/>
  <c r="AD440" i="62"/>
  <c r="V439" i="62"/>
  <c r="Y16" i="46"/>
  <c r="H90" i="62"/>
  <c r="X89" i="62"/>
  <c r="AE88" i="62"/>
  <c r="V88" i="62"/>
  <c r="V87" i="62"/>
  <c r="AB84" i="62"/>
  <c r="AC81" i="62"/>
  <c r="AA80" i="62"/>
  <c r="AC464" i="62"/>
  <c r="AE463" i="62"/>
  <c r="X457" i="62"/>
  <c r="AD456" i="62"/>
  <c r="AD452" i="62"/>
  <c r="L452" i="62"/>
  <c r="AA451" i="62"/>
  <c r="AC449" i="62"/>
  <c r="Z444" i="62"/>
  <c r="AC440" i="62"/>
  <c r="Y18" i="46"/>
  <c r="AE89" i="62"/>
  <c r="AD88" i="62"/>
  <c r="L88" i="62"/>
  <c r="AB86" i="62"/>
  <c r="AA84" i="62"/>
  <c r="AD79" i="62"/>
  <c r="AD76" i="62"/>
  <c r="V76" i="62"/>
  <c r="AB464" i="62"/>
  <c r="V463" i="62"/>
  <c r="AA456" i="62"/>
  <c r="Z451" i="62"/>
  <c r="AA450" i="62"/>
  <c r="AB449" i="62"/>
  <c r="V444" i="62"/>
  <c r="AA440" i="62"/>
  <c r="Y30" i="46"/>
  <c r="Y11" i="46"/>
  <c r="AC88" i="62"/>
  <c r="J88" i="62"/>
  <c r="AA86" i="62"/>
  <c r="X84" i="62"/>
  <c r="Z79" i="62"/>
  <c r="AC76" i="62"/>
  <c r="L76" i="62"/>
  <c r="X464" i="62"/>
  <c r="J463" i="62"/>
  <c r="X456" i="62"/>
  <c r="AA452" i="62"/>
  <c r="H452" i="62"/>
  <c r="AF452" i="62" s="1"/>
  <c r="AE451" i="62"/>
  <c r="J450" i="62"/>
  <c r="N450" i="62" s="1"/>
  <c r="X449" i="62"/>
  <c r="L444" i="62"/>
  <c r="AA443" i="62"/>
  <c r="Z440" i="62"/>
  <c r="I17" i="46"/>
  <c r="Y22" i="46"/>
  <c r="Y13" i="46"/>
  <c r="AE79" i="62"/>
  <c r="AD78" i="62"/>
  <c r="AB76" i="62"/>
  <c r="J76" i="62"/>
  <c r="J464" i="62"/>
  <c r="V456" i="62"/>
  <c r="Y440" i="62"/>
  <c r="Y26" i="46"/>
  <c r="Y15" i="46"/>
  <c r="Y17" i="46"/>
  <c r="Z88" i="62"/>
  <c r="H79" i="62"/>
  <c r="AF79" i="62" s="1"/>
  <c r="Z76" i="62"/>
  <c r="AA463" i="62"/>
  <c r="H440" i="62"/>
  <c r="AF440" i="62" s="1"/>
  <c r="AF427" i="62"/>
  <c r="Z419" i="62"/>
  <c r="AF413" i="62"/>
  <c r="AD73" i="62"/>
  <c r="AA91" i="62"/>
  <c r="AA89" i="62"/>
  <c r="AD86" i="62"/>
  <c r="Y84" i="62"/>
  <c r="L83" i="62"/>
  <c r="Z82" i="62"/>
  <c r="L81" i="62"/>
  <c r="AC80" i="62"/>
  <c r="L80" i="62"/>
  <c r="J78" i="62"/>
  <c r="L464" i="62"/>
  <c r="AA457" i="62"/>
  <c r="Y456" i="62"/>
  <c r="Y453" i="62"/>
  <c r="AE450" i="62"/>
  <c r="AD449" i="62"/>
  <c r="L449" i="62"/>
  <c r="AA447" i="62"/>
  <c r="AA446" i="62"/>
  <c r="AE444" i="62"/>
  <c r="X441" i="62"/>
  <c r="H82" i="62"/>
  <c r="AF82" i="62" s="1"/>
  <c r="AB78" i="62"/>
  <c r="V424" i="62"/>
  <c r="J417" i="62"/>
  <c r="L411" i="62"/>
  <c r="V73" i="62"/>
  <c r="X92" i="62"/>
  <c r="L91" i="62"/>
  <c r="AA90" i="62"/>
  <c r="L89" i="62"/>
  <c r="Y87" i="62"/>
  <c r="AE86" i="62"/>
  <c r="AD84" i="62"/>
  <c r="L84" i="62"/>
  <c r="AB81" i="62"/>
  <c r="Z80" i="62"/>
  <c r="H80" i="62"/>
  <c r="AF80" i="62" s="1"/>
  <c r="AA79" i="62"/>
  <c r="AA78" i="62"/>
  <c r="AA464" i="62"/>
  <c r="H464" i="62"/>
  <c r="AF464" i="62" s="1"/>
  <c r="AC463" i="62"/>
  <c r="L463" i="62"/>
  <c r="AA461" i="62"/>
  <c r="L457" i="62"/>
  <c r="L456" i="62"/>
  <c r="AD453" i="62"/>
  <c r="L453" i="62"/>
  <c r="AA449" i="62"/>
  <c r="Z448" i="62"/>
  <c r="AC444" i="62"/>
  <c r="J444" i="62"/>
  <c r="N444" i="62" s="1"/>
  <c r="AE442" i="62"/>
  <c r="AC441" i="62"/>
  <c r="J441" i="62"/>
  <c r="N441" i="62" s="1"/>
  <c r="AD425" i="62"/>
  <c r="X73" i="62"/>
  <c r="Z90" i="62"/>
  <c r="J89" i="62"/>
  <c r="V86" i="62"/>
  <c r="AD83" i="62"/>
  <c r="AA81" i="62"/>
  <c r="Y80" i="62"/>
  <c r="Z78" i="62"/>
  <c r="AA74" i="62"/>
  <c r="Z464" i="62"/>
  <c r="Z449" i="62"/>
  <c r="X408" i="62"/>
  <c r="V425" i="62"/>
  <c r="Y73" i="62"/>
  <c r="J86" i="62"/>
  <c r="AE84" i="62"/>
  <c r="AC83" i="62"/>
  <c r="Y81" i="62"/>
  <c r="X80" i="62"/>
  <c r="Y79" i="62"/>
  <c r="X78" i="62"/>
  <c r="Z74" i="62"/>
  <c r="Y464" i="62"/>
  <c r="AA462" i="62"/>
  <c r="AC456" i="62"/>
  <c r="H456" i="62"/>
  <c r="AF456" i="62" s="1"/>
  <c r="AB450" i="62"/>
  <c r="Y449" i="62"/>
  <c r="AA444" i="62"/>
  <c r="H444" i="62"/>
  <c r="AF444" i="62" s="1"/>
  <c r="AA441" i="62"/>
  <c r="AA83" i="62"/>
  <c r="X81" i="62"/>
  <c r="AC419" i="62"/>
  <c r="AC73" i="62"/>
  <c r="AB92" i="62"/>
  <c r="AC91" i="62"/>
  <c r="AB89" i="62"/>
  <c r="Z84" i="62"/>
  <c r="V83" i="62"/>
  <c r="AA82" i="62"/>
  <c r="AD80" i="62"/>
  <c r="V79" i="62"/>
  <c r="V78" i="62"/>
  <c r="AA77" i="62"/>
  <c r="H74" i="62"/>
  <c r="AF74" i="62" s="1"/>
  <c r="AE462" i="62"/>
  <c r="AB457" i="62"/>
  <c r="Z456" i="62"/>
  <c r="Z453" i="62"/>
  <c r="AB452" i="62"/>
  <c r="X450" i="62"/>
  <c r="V449" i="62"/>
  <c r="AD447" i="62"/>
  <c r="Y444" i="62"/>
  <c r="Y441" i="62"/>
  <c r="V440" i="62"/>
  <c r="Y462" i="62"/>
  <c r="AD461" i="62"/>
  <c r="V461" i="62"/>
  <c r="AC455" i="62"/>
  <c r="L455" i="62"/>
  <c r="Z454" i="62"/>
  <c r="H454" i="62"/>
  <c r="Y451" i="62"/>
  <c r="AD450" i="62"/>
  <c r="V450" i="62"/>
  <c r="X448" i="62"/>
  <c r="AC447" i="62"/>
  <c r="L447" i="62"/>
  <c r="Z446" i="62"/>
  <c r="H446" i="62"/>
  <c r="AF446" i="62" s="1"/>
  <c r="Y443" i="62"/>
  <c r="AD442" i="62"/>
  <c r="V442" i="62"/>
  <c r="X440" i="62"/>
  <c r="AC439" i="62"/>
  <c r="L439" i="62"/>
  <c r="Z438" i="62"/>
  <c r="H438" i="62"/>
  <c r="AF438" i="62" s="1"/>
  <c r="AA438" i="62"/>
  <c r="AD464" i="62"/>
  <c r="X462" i="62"/>
  <c r="AC461" i="62"/>
  <c r="L461" i="62"/>
  <c r="Z457" i="62"/>
  <c r="H457" i="62"/>
  <c r="AF457" i="62" s="1"/>
  <c r="AE456" i="62"/>
  <c r="AB455" i="62"/>
  <c r="J455" i="62"/>
  <c r="N455" i="62" s="1"/>
  <c r="Y454" i="62"/>
  <c r="X451" i="62"/>
  <c r="AC450" i="62"/>
  <c r="L450" i="62"/>
  <c r="H449" i="62"/>
  <c r="AF449" i="62" s="1"/>
  <c r="AE448" i="62"/>
  <c r="AB447" i="62"/>
  <c r="J447" i="62"/>
  <c r="N447" i="62" s="1"/>
  <c r="Y446" i="62"/>
  <c r="X443" i="62"/>
  <c r="AC442" i="62"/>
  <c r="L442" i="62"/>
  <c r="H441" i="62"/>
  <c r="AF441" i="62" s="1"/>
  <c r="AE440" i="62"/>
  <c r="AB439" i="62"/>
  <c r="J439" i="62"/>
  <c r="N439" i="62" s="1"/>
  <c r="Y438" i="62"/>
  <c r="AF454" i="62"/>
  <c r="X454" i="62"/>
  <c r="X446" i="62"/>
  <c r="X438" i="62"/>
  <c r="AA454" i="62"/>
  <c r="AD462" i="62"/>
  <c r="V462" i="62"/>
  <c r="Z455" i="62"/>
  <c r="H455" i="62"/>
  <c r="AF455" i="62" s="1"/>
  <c r="AE454" i="62"/>
  <c r="AD451" i="62"/>
  <c r="V451" i="62"/>
  <c r="Z447" i="62"/>
  <c r="H447" i="62"/>
  <c r="AF447" i="62" s="1"/>
  <c r="AD443" i="62"/>
  <c r="V443" i="62"/>
  <c r="L440" i="62"/>
  <c r="Z439" i="62"/>
  <c r="H439" i="62"/>
  <c r="AF439" i="62" s="1"/>
  <c r="AE438" i="62"/>
  <c r="AC462" i="62"/>
  <c r="L462" i="62"/>
  <c r="Z461" i="62"/>
  <c r="H461" i="62"/>
  <c r="AF461" i="62" s="1"/>
  <c r="AE457" i="62"/>
  <c r="AB456" i="62"/>
  <c r="Y455" i="62"/>
  <c r="AD454" i="62"/>
  <c r="V454" i="62"/>
  <c r="AC451" i="62"/>
  <c r="L451" i="62"/>
  <c r="Z450" i="62"/>
  <c r="H450" i="62"/>
  <c r="AF450" i="62" s="1"/>
  <c r="AB448" i="62"/>
  <c r="Y447" i="62"/>
  <c r="AD446" i="62"/>
  <c r="V446" i="62"/>
  <c r="AC443" i="62"/>
  <c r="L443" i="62"/>
  <c r="Z442" i="62"/>
  <c r="H442" i="62"/>
  <c r="AF442" i="62" s="1"/>
  <c r="AB440" i="62"/>
  <c r="Y439" i="62"/>
  <c r="AD438" i="62"/>
  <c r="V438" i="62"/>
  <c r="AB462" i="62"/>
  <c r="AD457" i="62"/>
  <c r="X455" i="62"/>
  <c r="AC454" i="62"/>
  <c r="L454" i="62"/>
  <c r="AB451" i="62"/>
  <c r="X447" i="62"/>
  <c r="AC446" i="62"/>
  <c r="L446" i="62"/>
  <c r="AB443" i="62"/>
  <c r="AC438" i="62"/>
  <c r="L438" i="62"/>
  <c r="AE455" i="62"/>
  <c r="AB454" i="62"/>
  <c r="AE447" i="62"/>
  <c r="AB446" i="62"/>
  <c r="AB438" i="62"/>
  <c r="Y437" i="62"/>
  <c r="H437" i="62"/>
  <c r="Z437" i="62"/>
  <c r="AA437" i="62"/>
  <c r="J437" i="62"/>
  <c r="N437" i="62" s="1"/>
  <c r="AB437" i="62"/>
  <c r="L437" i="62"/>
  <c r="AC437" i="62"/>
  <c r="V437" i="62"/>
  <c r="AA85" i="62"/>
  <c r="AB93" i="62"/>
  <c r="J93" i="62"/>
  <c r="AB85" i="62"/>
  <c r="J85" i="62"/>
  <c r="AB77" i="62"/>
  <c r="J77" i="62"/>
  <c r="Z93" i="62"/>
  <c r="H93" i="62"/>
  <c r="AF93" i="62" s="1"/>
  <c r="AB91" i="62"/>
  <c r="J91" i="62"/>
  <c r="Y90" i="62"/>
  <c r="AD89" i="62"/>
  <c r="V89" i="62"/>
  <c r="X87" i="62"/>
  <c r="AC86" i="62"/>
  <c r="L86" i="62"/>
  <c r="Z85" i="62"/>
  <c r="H85" i="62"/>
  <c r="AF85" i="62" s="1"/>
  <c r="AB83" i="62"/>
  <c r="J83" i="62"/>
  <c r="Y82" i="62"/>
  <c r="AD81" i="62"/>
  <c r="V81" i="62"/>
  <c r="X79" i="62"/>
  <c r="AC78" i="62"/>
  <c r="L78" i="62"/>
  <c r="Z77" i="62"/>
  <c r="H77" i="62"/>
  <c r="AF77" i="62" s="1"/>
  <c r="AB75" i="62"/>
  <c r="J75" i="62"/>
  <c r="Y74" i="62"/>
  <c r="Y93" i="62"/>
  <c r="AF90" i="62"/>
  <c r="X90" i="62"/>
  <c r="Y85" i="62"/>
  <c r="X82" i="62"/>
  <c r="Y77" i="62"/>
  <c r="X74" i="62"/>
  <c r="X93" i="62"/>
  <c r="AE90" i="62"/>
  <c r="X85" i="62"/>
  <c r="Z83" i="62"/>
  <c r="H83" i="62"/>
  <c r="AF83" i="62" s="1"/>
  <c r="X77" i="62"/>
  <c r="Z75" i="62"/>
  <c r="H75" i="62"/>
  <c r="AF75" i="62" s="1"/>
  <c r="AE74" i="62"/>
  <c r="AE93" i="62"/>
  <c r="Y91" i="62"/>
  <c r="AD90" i="62"/>
  <c r="V90" i="62"/>
  <c r="Z86" i="62"/>
  <c r="H86" i="62"/>
  <c r="AF86" i="62" s="1"/>
  <c r="AE85" i="62"/>
  <c r="Y83" i="62"/>
  <c r="AD82" i="62"/>
  <c r="V82" i="62"/>
  <c r="AC79" i="62"/>
  <c r="L79" i="62"/>
  <c r="H78" i="62"/>
  <c r="AF78" i="62" s="1"/>
  <c r="AE77" i="62"/>
  <c r="Y75" i="62"/>
  <c r="AD74" i="62"/>
  <c r="V74" i="62"/>
  <c r="AD93" i="62"/>
  <c r="V93" i="62"/>
  <c r="X91" i="62"/>
  <c r="AC90" i="62"/>
  <c r="L90" i="62"/>
  <c r="Z89" i="62"/>
  <c r="H89" i="62"/>
  <c r="AF89" i="62" s="1"/>
  <c r="AB87" i="62"/>
  <c r="Y86" i="62"/>
  <c r="AD85" i="62"/>
  <c r="V85" i="62"/>
  <c r="X83" i="62"/>
  <c r="AC82" i="62"/>
  <c r="L82" i="62"/>
  <c r="Z81" i="62"/>
  <c r="AB79" i="62"/>
  <c r="AD77" i="62"/>
  <c r="V77" i="62"/>
  <c r="X75" i="62"/>
  <c r="AC74" i="62"/>
  <c r="L74" i="62"/>
  <c r="AC93" i="62"/>
  <c r="AE91" i="62"/>
  <c r="AB90" i="62"/>
  <c r="AC85" i="62"/>
  <c r="AE83" i="62"/>
  <c r="AB82" i="62"/>
  <c r="AC77" i="62"/>
  <c r="AE75" i="62"/>
  <c r="AB74" i="62"/>
  <c r="H73" i="62"/>
  <c r="AF73" i="62" s="1"/>
  <c r="Z73" i="62"/>
  <c r="AD409" i="62"/>
  <c r="AA427" i="62"/>
  <c r="Y422" i="62"/>
  <c r="AC413" i="62"/>
  <c r="AC409" i="62"/>
  <c r="AA434" i="62"/>
  <c r="AC433" i="62"/>
  <c r="L427" i="62"/>
  <c r="X422" i="62"/>
  <c r="AF419" i="62"/>
  <c r="Y414" i="62"/>
  <c r="J410" i="62"/>
  <c r="L409" i="62"/>
  <c r="J435" i="62"/>
  <c r="N435" i="62" s="1"/>
  <c r="X434" i="62"/>
  <c r="Y436" i="62"/>
  <c r="AE427" i="62"/>
  <c r="AB417" i="62"/>
  <c r="AD416" i="62"/>
  <c r="AD436" i="62"/>
  <c r="AD424" i="62"/>
  <c r="AA422" i="62"/>
  <c r="X418" i="62"/>
  <c r="AF411" i="62"/>
  <c r="AC410" i="62"/>
  <c r="AE409" i="62"/>
  <c r="AD359" i="62"/>
  <c r="AE384" i="62"/>
  <c r="V433" i="62"/>
  <c r="AA413" i="62"/>
  <c r="AB409" i="62"/>
  <c r="L433" i="62"/>
  <c r="Z427" i="62"/>
  <c r="AB415" i="62"/>
  <c r="V413" i="62"/>
  <c r="AA409" i="62"/>
  <c r="AC418" i="62"/>
  <c r="Z409" i="62"/>
  <c r="AB396" i="62"/>
  <c r="AA418" i="62"/>
  <c r="Y409" i="62"/>
  <c r="Y408" i="62"/>
  <c r="H427" i="62"/>
  <c r="AF422" i="62"/>
  <c r="X419" i="62"/>
  <c r="Y418" i="62"/>
  <c r="AE410" i="62"/>
  <c r="AF409" i="62"/>
  <c r="X409" i="62"/>
  <c r="V436" i="62"/>
  <c r="AC425" i="62"/>
  <c r="AF418" i="62"/>
  <c r="Y413" i="62"/>
  <c r="J436" i="62"/>
  <c r="N436" i="62" s="1"/>
  <c r="X427" i="62"/>
  <c r="AB426" i="62"/>
  <c r="AA425" i="62"/>
  <c r="L419" i="62"/>
  <c r="AE418" i="62"/>
  <c r="J418" i="62"/>
  <c r="AA417" i="62"/>
  <c r="AE416" i="62"/>
  <c r="X413" i="62"/>
  <c r="X329" i="62"/>
  <c r="AA384" i="62"/>
  <c r="AB436" i="62"/>
  <c r="H436" i="62"/>
  <c r="AF436" i="62" s="1"/>
  <c r="Y434" i="62"/>
  <c r="L425" i="62"/>
  <c r="AE419" i="62"/>
  <c r="H419" i="62"/>
  <c r="AB418" i="62"/>
  <c r="H418" i="62"/>
  <c r="J416" i="62"/>
  <c r="J415" i="62"/>
  <c r="AF414" i="62"/>
  <c r="L413" i="62"/>
  <c r="AA436" i="62"/>
  <c r="AD423" i="62"/>
  <c r="AE400" i="62"/>
  <c r="AA391" i="62"/>
  <c r="X388" i="62"/>
  <c r="Z436" i="62"/>
  <c r="AA423" i="62"/>
  <c r="AA419" i="62"/>
  <c r="Z418" i="62"/>
  <c r="AD413" i="62"/>
  <c r="Z426" i="62"/>
  <c r="AB425" i="62"/>
  <c r="J425" i="62"/>
  <c r="AE424" i="62"/>
  <c r="J424" i="62"/>
  <c r="AD421" i="62"/>
  <c r="Z417" i="62"/>
  <c r="H417" i="62"/>
  <c r="AB416" i="62"/>
  <c r="H416" i="62"/>
  <c r="AA415" i="62"/>
  <c r="AE411" i="62"/>
  <c r="H411" i="62"/>
  <c r="AB410" i="62"/>
  <c r="H410" i="62"/>
  <c r="J409" i="62"/>
  <c r="Y426" i="62"/>
  <c r="AC421" i="62"/>
  <c r="Y417" i="62"/>
  <c r="AA416" i="62"/>
  <c r="AC411" i="62"/>
  <c r="AA410" i="62"/>
  <c r="J388" i="62"/>
  <c r="N388" i="62" s="1"/>
  <c r="X384" i="62"/>
  <c r="AD435" i="62"/>
  <c r="AD433" i="62"/>
  <c r="AF426" i="62"/>
  <c r="X426" i="62"/>
  <c r="Z425" i="62"/>
  <c r="H425" i="62"/>
  <c r="AB424" i="62"/>
  <c r="H424" i="62"/>
  <c r="AB423" i="62"/>
  <c r="AA421" i="62"/>
  <c r="AD418" i="62"/>
  <c r="L418" i="62"/>
  <c r="AF417" i="62"/>
  <c r="X417" i="62"/>
  <c r="Z416" i="62"/>
  <c r="AA414" i="62"/>
  <c r="AA411" i="62"/>
  <c r="Z410" i="62"/>
  <c r="H409" i="62"/>
  <c r="AB435" i="62"/>
  <c r="AE426" i="62"/>
  <c r="Y425" i="62"/>
  <c r="AA424" i="62"/>
  <c r="X421" i="62"/>
  <c r="AE417" i="62"/>
  <c r="Y416" i="62"/>
  <c r="Z411" i="62"/>
  <c r="X410" i="62"/>
  <c r="J384" i="62"/>
  <c r="N384" i="62" s="1"/>
  <c r="AA435" i="62"/>
  <c r="AA433" i="62"/>
  <c r="AD426" i="62"/>
  <c r="L426" i="62"/>
  <c r="AF425" i="62"/>
  <c r="X425" i="62"/>
  <c r="Z424" i="62"/>
  <c r="J423" i="62"/>
  <c r="V421" i="62"/>
  <c r="AA420" i="62"/>
  <c r="AD417" i="62"/>
  <c r="V417" i="62"/>
  <c r="X414" i="62"/>
  <c r="X411" i="62"/>
  <c r="AE396" i="62"/>
  <c r="AE386" i="62"/>
  <c r="V435" i="62"/>
  <c r="X433" i="62"/>
  <c r="AC426" i="62"/>
  <c r="J426" i="62"/>
  <c r="AE425" i="62"/>
  <c r="Y424" i="62"/>
  <c r="L421" i="62"/>
  <c r="AC417" i="62"/>
  <c r="V416" i="62"/>
  <c r="AF410" i="62"/>
  <c r="L410" i="62"/>
  <c r="AA426" i="62"/>
  <c r="H426" i="62"/>
  <c r="AF421" i="62"/>
  <c r="X436" i="62"/>
  <c r="AC435" i="62"/>
  <c r="L435" i="62"/>
  <c r="Z434" i="62"/>
  <c r="H434" i="62"/>
  <c r="AF434" i="62" s="1"/>
  <c r="P433" i="62"/>
  <c r="AE433" i="62" s="1"/>
  <c r="AB428" i="62"/>
  <c r="J428" i="62"/>
  <c r="Y427" i="62"/>
  <c r="AF424" i="62"/>
  <c r="X424" i="62"/>
  <c r="AC423" i="62"/>
  <c r="L423" i="62"/>
  <c r="Z422" i="62"/>
  <c r="H422" i="62"/>
  <c r="AE421" i="62"/>
  <c r="AB420" i="62"/>
  <c r="J420" i="62"/>
  <c r="Y419" i="62"/>
  <c r="AF416" i="62"/>
  <c r="X416" i="62"/>
  <c r="AC415" i="62"/>
  <c r="L415" i="62"/>
  <c r="Z414" i="62"/>
  <c r="H414" i="62"/>
  <c r="AE413" i="62"/>
  <c r="AB412" i="62"/>
  <c r="J412" i="62"/>
  <c r="Y411" i="62"/>
  <c r="AD410" i="62"/>
  <c r="V410" i="62"/>
  <c r="Z428" i="62"/>
  <c r="H428" i="62"/>
  <c r="Z420" i="62"/>
  <c r="H420" i="62"/>
  <c r="Z412" i="62"/>
  <c r="H412" i="62"/>
  <c r="AC436" i="62"/>
  <c r="Z435" i="62"/>
  <c r="H435" i="62"/>
  <c r="AF435" i="62" s="1"/>
  <c r="AB433" i="62"/>
  <c r="J433" i="62"/>
  <c r="N433" i="62" s="1"/>
  <c r="Y428" i="62"/>
  <c r="AD427" i="62"/>
  <c r="V427" i="62"/>
  <c r="AC424" i="62"/>
  <c r="Z423" i="62"/>
  <c r="H423" i="62"/>
  <c r="AE422" i="62"/>
  <c r="AB421" i="62"/>
  <c r="J421" i="62"/>
  <c r="Y420" i="62"/>
  <c r="AD419" i="62"/>
  <c r="V419" i="62"/>
  <c r="AC416" i="62"/>
  <c r="Z415" i="62"/>
  <c r="H415" i="62"/>
  <c r="AE414" i="62"/>
  <c r="AB413" i="62"/>
  <c r="J413" i="62"/>
  <c r="Y412" i="62"/>
  <c r="AD411" i="62"/>
  <c r="V411" i="62"/>
  <c r="Y435" i="62"/>
  <c r="AD434" i="62"/>
  <c r="V434" i="62"/>
  <c r="AF428" i="62"/>
  <c r="X428" i="62"/>
  <c r="Y423" i="62"/>
  <c r="AD422" i="62"/>
  <c r="V422" i="62"/>
  <c r="AF420" i="62"/>
  <c r="X420" i="62"/>
  <c r="Y415" i="62"/>
  <c r="AD414" i="62"/>
  <c r="V414" i="62"/>
  <c r="AF412" i="62"/>
  <c r="X412" i="62"/>
  <c r="X435" i="62"/>
  <c r="AC434" i="62"/>
  <c r="L434" i="62"/>
  <c r="Z433" i="62"/>
  <c r="H433" i="62"/>
  <c r="AF433" i="62" s="1"/>
  <c r="AE428" i="62"/>
  <c r="AB427" i="62"/>
  <c r="AF423" i="62"/>
  <c r="X423" i="62"/>
  <c r="AC422" i="62"/>
  <c r="L422" i="62"/>
  <c r="Z421" i="62"/>
  <c r="H421" i="62"/>
  <c r="AE420" i="62"/>
  <c r="AB419" i="62"/>
  <c r="AF415" i="62"/>
  <c r="X415" i="62"/>
  <c r="AC414" i="62"/>
  <c r="L414" i="62"/>
  <c r="Z413" i="62"/>
  <c r="AE412" i="62"/>
  <c r="AB411" i="62"/>
  <c r="AE435" i="62"/>
  <c r="AB434" i="62"/>
  <c r="AD428" i="62"/>
  <c r="V428" i="62"/>
  <c r="AE423" i="62"/>
  <c r="AB422" i="62"/>
  <c r="AD420" i="62"/>
  <c r="V420" i="62"/>
  <c r="AE415" i="62"/>
  <c r="AB414" i="62"/>
  <c r="AD412" i="62"/>
  <c r="V412" i="62"/>
  <c r="AA412" i="62"/>
  <c r="AC428" i="62"/>
  <c r="AC420" i="62"/>
  <c r="AD415" i="62"/>
  <c r="AC412" i="62"/>
  <c r="H408" i="62"/>
  <c r="Z408" i="62"/>
  <c r="AA408" i="62"/>
  <c r="J408" i="62"/>
  <c r="AB408" i="62"/>
  <c r="L408" i="62"/>
  <c r="AC408" i="62"/>
  <c r="V408" i="62"/>
  <c r="AA400" i="62"/>
  <c r="J386" i="62"/>
  <c r="N386" i="62" s="1"/>
  <c r="AD329" i="62"/>
  <c r="AA396" i="62"/>
  <c r="AE392" i="62"/>
  <c r="AE390" i="62"/>
  <c r="AB398" i="62"/>
  <c r="X396" i="62"/>
  <c r="AB392" i="62"/>
  <c r="AB382" i="62"/>
  <c r="J329" i="62"/>
  <c r="AA392" i="62"/>
  <c r="AB384" i="62"/>
  <c r="X382" i="62"/>
  <c r="H360" i="62"/>
  <c r="AF360" i="62" s="1"/>
  <c r="J398" i="62"/>
  <c r="N398" i="62" s="1"/>
  <c r="J396" i="62"/>
  <c r="N396" i="62" s="1"/>
  <c r="X392" i="62"/>
  <c r="AE388" i="62"/>
  <c r="AB386" i="62"/>
  <c r="H329" i="62"/>
  <c r="AF329" i="62" s="1"/>
  <c r="J392" i="62"/>
  <c r="N392" i="62" s="1"/>
  <c r="AB388" i="62"/>
  <c r="AA387" i="62"/>
  <c r="AA386" i="62"/>
  <c r="X370" i="62"/>
  <c r="J394" i="62"/>
  <c r="N394" i="62" s="1"/>
  <c r="X390" i="62"/>
  <c r="AA389" i="62"/>
  <c r="AA388" i="62"/>
  <c r="AE382" i="62"/>
  <c r="AF305" i="62"/>
  <c r="AB400" i="62"/>
  <c r="AE398" i="62"/>
  <c r="J390" i="62"/>
  <c r="N390" i="62" s="1"/>
  <c r="X386" i="62"/>
  <c r="AA383" i="62"/>
  <c r="AA382" i="62"/>
  <c r="AE394" i="62"/>
  <c r="AD360" i="62"/>
  <c r="X400" i="62"/>
  <c r="AA399" i="62"/>
  <c r="AA398" i="62"/>
  <c r="AB394" i="62"/>
  <c r="AF341" i="62"/>
  <c r="X327" i="62"/>
  <c r="AF366" i="62"/>
  <c r="Z360" i="62"/>
  <c r="X380" i="62"/>
  <c r="X398" i="62"/>
  <c r="AA395" i="62"/>
  <c r="AA394" i="62"/>
  <c r="J382" i="62"/>
  <c r="N382" i="62" s="1"/>
  <c r="L332" i="62"/>
  <c r="J400" i="62"/>
  <c r="N400" i="62" s="1"/>
  <c r="X394" i="62"/>
  <c r="AA393" i="62"/>
  <c r="AB390" i="62"/>
  <c r="AA390" i="62"/>
  <c r="AD400" i="62"/>
  <c r="V400" i="62"/>
  <c r="Z399" i="62"/>
  <c r="H399" i="62"/>
  <c r="AD398" i="62"/>
  <c r="V398" i="62"/>
  <c r="Z397" i="62"/>
  <c r="H397" i="62"/>
  <c r="AD396" i="62"/>
  <c r="V396" i="62"/>
  <c r="Z395" i="62"/>
  <c r="H395" i="62"/>
  <c r="AD394" i="62"/>
  <c r="V394" i="62"/>
  <c r="Z393" i="62"/>
  <c r="H393" i="62"/>
  <c r="AD392" i="62"/>
  <c r="V392" i="62"/>
  <c r="Z391" i="62"/>
  <c r="H391" i="62"/>
  <c r="AD390" i="62"/>
  <c r="V390" i="62"/>
  <c r="Z389" i="62"/>
  <c r="H389" i="62"/>
  <c r="AD388" i="62"/>
  <c r="V388" i="62"/>
  <c r="Z387" i="62"/>
  <c r="H387" i="62"/>
  <c r="AD386" i="62"/>
  <c r="V386" i="62"/>
  <c r="Z385" i="62"/>
  <c r="H385" i="62"/>
  <c r="AD384" i="62"/>
  <c r="V384" i="62"/>
  <c r="Z383" i="62"/>
  <c r="H383" i="62"/>
  <c r="AD382" i="62"/>
  <c r="V382" i="62"/>
  <c r="Z381" i="62"/>
  <c r="H381" i="62"/>
  <c r="AA381" i="62"/>
  <c r="AC400" i="62"/>
  <c r="L400" i="62"/>
  <c r="Y399" i="62"/>
  <c r="AC398" i="62"/>
  <c r="L398" i="62"/>
  <c r="Y397" i="62"/>
  <c r="AC396" i="62"/>
  <c r="L396" i="62"/>
  <c r="Y395" i="62"/>
  <c r="AC394" i="62"/>
  <c r="L394" i="62"/>
  <c r="Y393" i="62"/>
  <c r="AC392" i="62"/>
  <c r="L392" i="62"/>
  <c r="Y391" i="62"/>
  <c r="AC390" i="62"/>
  <c r="L390" i="62"/>
  <c r="Y389" i="62"/>
  <c r="AC388" i="62"/>
  <c r="L388" i="62"/>
  <c r="Y387" i="62"/>
  <c r="AC386" i="62"/>
  <c r="L386" i="62"/>
  <c r="Y385" i="62"/>
  <c r="AC384" i="62"/>
  <c r="L384" i="62"/>
  <c r="Y383" i="62"/>
  <c r="AC382" i="62"/>
  <c r="L382" i="62"/>
  <c r="Y381" i="62"/>
  <c r="AA385" i="62"/>
  <c r="X399" i="62"/>
  <c r="X397" i="62"/>
  <c r="X395" i="62"/>
  <c r="X393" i="62"/>
  <c r="X391" i="62"/>
  <c r="X389" i="62"/>
  <c r="X387" i="62"/>
  <c r="X385" i="62"/>
  <c r="X383" i="62"/>
  <c r="X381" i="62"/>
  <c r="AE399" i="62"/>
  <c r="AE397" i="62"/>
  <c r="AE395" i="62"/>
  <c r="AE393" i="62"/>
  <c r="AE391" i="62"/>
  <c r="AE389" i="62"/>
  <c r="AE387" i="62"/>
  <c r="AE385" i="62"/>
  <c r="AE383" i="62"/>
  <c r="AE381" i="62"/>
  <c r="Z400" i="62"/>
  <c r="H400" i="62"/>
  <c r="AD399" i="62"/>
  <c r="V399" i="62"/>
  <c r="Z398" i="62"/>
  <c r="H398" i="62"/>
  <c r="AD397" i="62"/>
  <c r="V397" i="62"/>
  <c r="Z396" i="62"/>
  <c r="H396" i="62"/>
  <c r="AD395" i="62"/>
  <c r="V395" i="62"/>
  <c r="Z394" i="62"/>
  <c r="H394" i="62"/>
  <c r="AD393" i="62"/>
  <c r="V393" i="62"/>
  <c r="Z392" i="62"/>
  <c r="H392" i="62"/>
  <c r="AD391" i="62"/>
  <c r="V391" i="62"/>
  <c r="Z390" i="62"/>
  <c r="H390" i="62"/>
  <c r="AD389" i="62"/>
  <c r="V389" i="62"/>
  <c r="Z388" i="62"/>
  <c r="H388" i="62"/>
  <c r="AD387" i="62"/>
  <c r="V387" i="62"/>
  <c r="Z386" i="62"/>
  <c r="H386" i="62"/>
  <c r="AD385" i="62"/>
  <c r="V385" i="62"/>
  <c r="Z384" i="62"/>
  <c r="H384" i="62"/>
  <c r="AD383" i="62"/>
  <c r="V383" i="62"/>
  <c r="Z382" i="62"/>
  <c r="H382" i="62"/>
  <c r="AD381" i="62"/>
  <c r="V381" i="62"/>
  <c r="AA397" i="62"/>
  <c r="AC399" i="62"/>
  <c r="L399" i="62"/>
  <c r="AC397" i="62"/>
  <c r="L397" i="62"/>
  <c r="AC395" i="62"/>
  <c r="L395" i="62"/>
  <c r="AC393" i="62"/>
  <c r="L393" i="62"/>
  <c r="AC391" i="62"/>
  <c r="L391" i="62"/>
  <c r="AC389" i="62"/>
  <c r="L389" i="62"/>
  <c r="AC387" i="62"/>
  <c r="L387" i="62"/>
  <c r="AC385" i="62"/>
  <c r="L385" i="62"/>
  <c r="AC383" i="62"/>
  <c r="L383" i="62"/>
  <c r="AC381" i="62"/>
  <c r="L381" i="62"/>
  <c r="AB399" i="62"/>
  <c r="AB397" i="62"/>
  <c r="AB395" i="62"/>
  <c r="AB393" i="62"/>
  <c r="AB391" i="62"/>
  <c r="AB389" i="62"/>
  <c r="AB387" i="62"/>
  <c r="AB385" i="62"/>
  <c r="AB383" i="62"/>
  <c r="AB381" i="62"/>
  <c r="Y380" i="62"/>
  <c r="H380" i="62"/>
  <c r="Z380" i="62"/>
  <c r="AA380" i="62"/>
  <c r="J380" i="62"/>
  <c r="N380" i="62" s="1"/>
  <c r="AB380" i="62"/>
  <c r="L380" i="62"/>
  <c r="AC380" i="62"/>
  <c r="V380" i="62"/>
  <c r="AB327" i="62"/>
  <c r="AB370" i="62"/>
  <c r="AA360" i="62"/>
  <c r="Z329" i="62"/>
  <c r="L327" i="62"/>
  <c r="V360" i="62"/>
  <c r="AB343" i="62"/>
  <c r="Y342" i="62"/>
  <c r="V341" i="62"/>
  <c r="Y343" i="62"/>
  <c r="AD357" i="62"/>
  <c r="AC305" i="62"/>
  <c r="V343" i="62"/>
  <c r="X332" i="62"/>
  <c r="Z331" i="62"/>
  <c r="AD365" i="62"/>
  <c r="V357" i="62"/>
  <c r="Z354" i="62"/>
  <c r="X343" i="62"/>
  <c r="L338" i="62"/>
  <c r="AE332" i="62"/>
  <c r="AB331" i="62"/>
  <c r="AB329" i="62"/>
  <c r="AD327" i="62"/>
  <c r="AB360" i="62"/>
  <c r="AD324" i="62"/>
  <c r="AD343" i="62"/>
  <c r="L343" i="62"/>
  <c r="AE341" i="62"/>
  <c r="AD339" i="62"/>
  <c r="H338" i="62"/>
  <c r="AF338" i="62" s="1"/>
  <c r="X331" i="62"/>
  <c r="AA368" i="62"/>
  <c r="AA365" i="62"/>
  <c r="AA344" i="62"/>
  <c r="AC343" i="62"/>
  <c r="J343" i="62"/>
  <c r="AA341" i="62"/>
  <c r="AE340" i="62"/>
  <c r="AA339" i="62"/>
  <c r="J331" i="62"/>
  <c r="AE329" i="62"/>
  <c r="V327" i="62"/>
  <c r="Z368" i="62"/>
  <c r="AC367" i="62"/>
  <c r="H366" i="62"/>
  <c r="V365" i="62"/>
  <c r="AA362" i="62"/>
  <c r="Y360" i="62"/>
  <c r="AC354" i="62"/>
  <c r="Y339" i="62"/>
  <c r="AA343" i="62"/>
  <c r="H343" i="62"/>
  <c r="AF343" i="62" s="1"/>
  <c r="V339" i="62"/>
  <c r="AD338" i="62"/>
  <c r="AC332" i="62"/>
  <c r="H368" i="62"/>
  <c r="AF368" i="62" s="1"/>
  <c r="H362" i="62"/>
  <c r="AF362" i="62" s="1"/>
  <c r="J360" i="62"/>
  <c r="N360" i="62" s="1"/>
  <c r="AB359" i="62"/>
  <c r="AC355" i="62"/>
  <c r="X354" i="62"/>
  <c r="Z343" i="62"/>
  <c r="H341" i="62"/>
  <c r="J339" i="62"/>
  <c r="AC338" i="62"/>
  <c r="H333" i="62"/>
  <c r="AF333" i="62" s="1"/>
  <c r="AA332" i="62"/>
  <c r="AF371" i="62"/>
  <c r="AA359" i="62"/>
  <c r="Z338" i="62"/>
  <c r="Z305" i="62"/>
  <c r="AA340" i="62"/>
  <c r="AA334" i="62"/>
  <c r="H352" i="62"/>
  <c r="L340" i="62"/>
  <c r="Z352" i="62"/>
  <c r="AA371" i="62"/>
  <c r="AB367" i="62"/>
  <c r="AD366" i="62"/>
  <c r="Y365" i="62"/>
  <c r="X360" i="62"/>
  <c r="Y359" i="62"/>
  <c r="AA355" i="62"/>
  <c r="H342" i="62"/>
  <c r="AF342" i="62" s="1"/>
  <c r="AD341" i="62"/>
  <c r="J340" i="62"/>
  <c r="AB339" i="62"/>
  <c r="H339" i="62"/>
  <c r="AF339" i="62" s="1"/>
  <c r="AA338" i="62"/>
  <c r="AD331" i="62"/>
  <c r="H331" i="62"/>
  <c r="AF331" i="62" s="1"/>
  <c r="Y371" i="62"/>
  <c r="L367" i="62"/>
  <c r="AB366" i="62"/>
  <c r="AE360" i="62"/>
  <c r="AD358" i="62"/>
  <c r="Y355" i="62"/>
  <c r="AA366" i="62"/>
  <c r="V359" i="62"/>
  <c r="X341" i="62"/>
  <c r="Z339" i="62"/>
  <c r="AE338" i="62"/>
  <c r="AA331" i="62"/>
  <c r="V329" i="62"/>
  <c r="AA328" i="62"/>
  <c r="AC327" i="62"/>
  <c r="AA325" i="62"/>
  <c r="Z366" i="62"/>
  <c r="AB362" i="62"/>
  <c r="AC360" i="62"/>
  <c r="L359" i="62"/>
  <c r="H358" i="62"/>
  <c r="AF358" i="62" s="1"/>
  <c r="AE357" i="62"/>
  <c r="AC340" i="62"/>
  <c r="X366" i="62"/>
  <c r="AA305" i="62"/>
  <c r="AB340" i="62"/>
  <c r="X339" i="62"/>
  <c r="AC334" i="62"/>
  <c r="X333" i="62"/>
  <c r="Y331" i="62"/>
  <c r="Z327" i="62"/>
  <c r="H325" i="62"/>
  <c r="AF325" i="62" s="1"/>
  <c r="J366" i="62"/>
  <c r="N366" i="62" s="1"/>
  <c r="AE365" i="62"/>
  <c r="Y363" i="62"/>
  <c r="AC359" i="62"/>
  <c r="AC342" i="62"/>
  <c r="Z341" i="62"/>
  <c r="AE339" i="62"/>
  <c r="Y338" i="62"/>
  <c r="AA335" i="62"/>
  <c r="H335" i="62"/>
  <c r="AF335" i="62" s="1"/>
  <c r="L334" i="62"/>
  <c r="AD333" i="62"/>
  <c r="AE331" i="62"/>
  <c r="H330" i="62"/>
  <c r="AF330" i="62" s="1"/>
  <c r="J327" i="62"/>
  <c r="AE326" i="62"/>
  <c r="X371" i="62"/>
  <c r="V370" i="62"/>
  <c r="Y368" i="62"/>
  <c r="AA367" i="62"/>
  <c r="Y366" i="62"/>
  <c r="Z362" i="62"/>
  <c r="J359" i="62"/>
  <c r="N359" i="62" s="1"/>
  <c r="AB358" i="62"/>
  <c r="AA357" i="62"/>
  <c r="X355" i="62"/>
  <c r="AF354" i="62"/>
  <c r="AA342" i="62"/>
  <c r="Z335" i="62"/>
  <c r="AA333" i="62"/>
  <c r="V331" i="62"/>
  <c r="AD326" i="62"/>
  <c r="V352" i="62"/>
  <c r="AD370" i="62"/>
  <c r="L370" i="62"/>
  <c r="X368" i="62"/>
  <c r="Y367" i="62"/>
  <c r="AB364" i="62"/>
  <c r="X362" i="62"/>
  <c r="AA358" i="62"/>
  <c r="Y357" i="62"/>
  <c r="L355" i="62"/>
  <c r="AE354" i="62"/>
  <c r="V354" i="62"/>
  <c r="Z342" i="62"/>
  <c r="AC339" i="62"/>
  <c r="V338" i="62"/>
  <c r="Y335" i="62"/>
  <c r="Z333" i="62"/>
  <c r="AC331" i="62"/>
  <c r="AA329" i="62"/>
  <c r="AA327" i="62"/>
  <c r="H327" i="62"/>
  <c r="AF327" i="62" s="1"/>
  <c r="AC326" i="62"/>
  <c r="AC370" i="62"/>
  <c r="J370" i="62"/>
  <c r="N370" i="62" s="1"/>
  <c r="AA369" i="62"/>
  <c r="AE368" i="62"/>
  <c r="AE367" i="62"/>
  <c r="V366" i="62"/>
  <c r="J364" i="62"/>
  <c r="N364" i="62" s="1"/>
  <c r="AA363" i="62"/>
  <c r="AE362" i="62"/>
  <c r="Z358" i="62"/>
  <c r="AD354" i="62"/>
  <c r="L354" i="62"/>
  <c r="X335" i="62"/>
  <c r="AA330" i="62"/>
  <c r="AA326" i="62"/>
  <c r="AD368" i="62"/>
  <c r="V368" i="62"/>
  <c r="V362" i="62"/>
  <c r="Y358" i="62"/>
  <c r="AB356" i="62"/>
  <c r="L305" i="62"/>
  <c r="L342" i="62"/>
  <c r="AD337" i="62"/>
  <c r="V335" i="62"/>
  <c r="Z330" i="62"/>
  <c r="Y327" i="62"/>
  <c r="V326" i="62"/>
  <c r="Z325" i="62"/>
  <c r="AD352" i="62"/>
  <c r="AA370" i="62"/>
  <c r="H370" i="62"/>
  <c r="AF370" i="62" s="1"/>
  <c r="AC368" i="62"/>
  <c r="L368" i="62"/>
  <c r="J367" i="62"/>
  <c r="N367" i="62" s="1"/>
  <c r="X363" i="62"/>
  <c r="AD362" i="62"/>
  <c r="L362" i="62"/>
  <c r="V358" i="62"/>
  <c r="AA356" i="62"/>
  <c r="AF355" i="62"/>
  <c r="AB354" i="62"/>
  <c r="H354" i="62"/>
  <c r="AD287" i="62"/>
  <c r="AA337" i="62"/>
  <c r="AA336" i="62"/>
  <c r="AD335" i="62"/>
  <c r="L335" i="62"/>
  <c r="Y330" i="62"/>
  <c r="L326" i="62"/>
  <c r="AB372" i="62"/>
  <c r="Z370" i="62"/>
  <c r="AB368" i="62"/>
  <c r="AC362" i="62"/>
  <c r="J362" i="62"/>
  <c r="N362" i="62" s="1"/>
  <c r="J358" i="62"/>
  <c r="N358" i="62" s="1"/>
  <c r="J356" i="62"/>
  <c r="N356" i="62" s="1"/>
  <c r="AA354" i="62"/>
  <c r="AB335" i="62"/>
  <c r="V337" i="62"/>
  <c r="AC335" i="62"/>
  <c r="J335" i="62"/>
  <c r="AE330" i="62"/>
  <c r="J372" i="62"/>
  <c r="N372" i="62" s="1"/>
  <c r="H369" i="62"/>
  <c r="H361" i="62"/>
  <c r="H353" i="62"/>
  <c r="AF353" i="62" s="1"/>
  <c r="Z372" i="62"/>
  <c r="H372" i="62"/>
  <c r="AE371" i="62"/>
  <c r="Y369" i="62"/>
  <c r="AC365" i="62"/>
  <c r="L365" i="62"/>
  <c r="Z364" i="62"/>
  <c r="H364" i="62"/>
  <c r="AF364" i="62" s="1"/>
  <c r="Y361" i="62"/>
  <c r="X358" i="62"/>
  <c r="AC357" i="62"/>
  <c r="L357" i="62"/>
  <c r="Z356" i="62"/>
  <c r="H356" i="62"/>
  <c r="AF356" i="62" s="1"/>
  <c r="AE355" i="62"/>
  <c r="J354" i="62"/>
  <c r="N354" i="62" s="1"/>
  <c r="Y353" i="62"/>
  <c r="AA361" i="62"/>
  <c r="Z369" i="62"/>
  <c r="Z353" i="62"/>
  <c r="Y372" i="62"/>
  <c r="AD371" i="62"/>
  <c r="V371" i="62"/>
  <c r="AF369" i="62"/>
  <c r="X369" i="62"/>
  <c r="Z367" i="62"/>
  <c r="H367" i="62"/>
  <c r="AF367" i="62" s="1"/>
  <c r="AE366" i="62"/>
  <c r="AB365" i="62"/>
  <c r="J365" i="62"/>
  <c r="N365" i="62" s="1"/>
  <c r="Y364" i="62"/>
  <c r="AD363" i="62"/>
  <c r="V363" i="62"/>
  <c r="AF361" i="62"/>
  <c r="X361" i="62"/>
  <c r="Z359" i="62"/>
  <c r="H359" i="62"/>
  <c r="AF359" i="62" s="1"/>
  <c r="AE358" i="62"/>
  <c r="AB357" i="62"/>
  <c r="J357" i="62"/>
  <c r="N357" i="62" s="1"/>
  <c r="Y356" i="62"/>
  <c r="AD355" i="62"/>
  <c r="V355" i="62"/>
  <c r="X353" i="62"/>
  <c r="AF372" i="62"/>
  <c r="X372" i="62"/>
  <c r="AC371" i="62"/>
  <c r="L371" i="62"/>
  <c r="AE369" i="62"/>
  <c r="X364" i="62"/>
  <c r="AC363" i="62"/>
  <c r="L363" i="62"/>
  <c r="AE361" i="62"/>
  <c r="X356" i="62"/>
  <c r="AE353" i="62"/>
  <c r="AE372" i="62"/>
  <c r="AB371" i="62"/>
  <c r="J371" i="62"/>
  <c r="N371" i="62" s="1"/>
  <c r="AD369" i="62"/>
  <c r="V369" i="62"/>
  <c r="X367" i="62"/>
  <c r="AC366" i="62"/>
  <c r="Z365" i="62"/>
  <c r="H365" i="62"/>
  <c r="AB363" i="62"/>
  <c r="J363" i="62"/>
  <c r="N363" i="62" s="1"/>
  <c r="AD361" i="62"/>
  <c r="V361" i="62"/>
  <c r="AC358" i="62"/>
  <c r="Z357" i="62"/>
  <c r="H357" i="62"/>
  <c r="AE356" i="62"/>
  <c r="AB355" i="62"/>
  <c r="J355" i="62"/>
  <c r="N355" i="62" s="1"/>
  <c r="AD353" i="62"/>
  <c r="V353" i="62"/>
  <c r="AA353" i="62"/>
  <c r="AA372" i="62"/>
  <c r="AA364" i="62"/>
  <c r="Z361" i="62"/>
  <c r="AD372" i="62"/>
  <c r="V372" i="62"/>
  <c r="AC369" i="62"/>
  <c r="L369" i="62"/>
  <c r="AD364" i="62"/>
  <c r="V364" i="62"/>
  <c r="AC361" i="62"/>
  <c r="L361" i="62"/>
  <c r="AD356" i="62"/>
  <c r="V356" i="62"/>
  <c r="AC353" i="62"/>
  <c r="L353" i="62"/>
  <c r="AC372" i="62"/>
  <c r="Z371" i="62"/>
  <c r="AB369" i="62"/>
  <c r="AD367" i="62"/>
  <c r="AF365" i="62"/>
  <c r="AC364" i="62"/>
  <c r="Z363" i="62"/>
  <c r="AB361" i="62"/>
  <c r="AF357" i="62"/>
  <c r="AC356" i="62"/>
  <c r="Z355" i="62"/>
  <c r="AB353" i="62"/>
  <c r="X352" i="62"/>
  <c r="Y352" i="62"/>
  <c r="AA352" i="62"/>
  <c r="J352" i="62"/>
  <c r="N352" i="62" s="1"/>
  <c r="AB352" i="62"/>
  <c r="L352" i="62"/>
  <c r="AB344" i="62"/>
  <c r="J344" i="62"/>
  <c r="AD342" i="62"/>
  <c r="V342" i="62"/>
  <c r="X340" i="62"/>
  <c r="AE337" i="62"/>
  <c r="AB336" i="62"/>
  <c r="J336" i="62"/>
  <c r="AD334" i="62"/>
  <c r="V334" i="62"/>
  <c r="AB328" i="62"/>
  <c r="J328" i="62"/>
  <c r="Z344" i="62"/>
  <c r="H344" i="62"/>
  <c r="AF344" i="62" s="1"/>
  <c r="AE343" i="62"/>
  <c r="AB342" i="62"/>
  <c r="J342" i="62"/>
  <c r="Y341" i="62"/>
  <c r="AD340" i="62"/>
  <c r="V340" i="62"/>
  <c r="X338" i="62"/>
  <c r="AC337" i="62"/>
  <c r="L337" i="62"/>
  <c r="Z336" i="62"/>
  <c r="H336" i="62"/>
  <c r="AF336" i="62" s="1"/>
  <c r="AE335" i="62"/>
  <c r="AB334" i="62"/>
  <c r="J334" i="62"/>
  <c r="Y333" i="62"/>
  <c r="AD332" i="62"/>
  <c r="V332" i="62"/>
  <c r="X330" i="62"/>
  <c r="AC329" i="62"/>
  <c r="L329" i="62"/>
  <c r="Z328" i="62"/>
  <c r="H328" i="62"/>
  <c r="AF328" i="62" s="1"/>
  <c r="AE327" i="62"/>
  <c r="AB326" i="62"/>
  <c r="J326" i="62"/>
  <c r="Y325" i="62"/>
  <c r="Y344" i="62"/>
  <c r="AB337" i="62"/>
  <c r="J337" i="62"/>
  <c r="Y336" i="62"/>
  <c r="Y328" i="62"/>
  <c r="X325" i="62"/>
  <c r="X344" i="62"/>
  <c r="X336" i="62"/>
  <c r="Z334" i="62"/>
  <c r="H334" i="62"/>
  <c r="AF334" i="62" s="1"/>
  <c r="AE333" i="62"/>
  <c r="AB332" i="62"/>
  <c r="J332" i="62"/>
  <c r="AD330" i="62"/>
  <c r="V330" i="62"/>
  <c r="X328" i="62"/>
  <c r="Z326" i="62"/>
  <c r="H326" i="62"/>
  <c r="AF326" i="62" s="1"/>
  <c r="AE344" i="62"/>
  <c r="Z337" i="62"/>
  <c r="H337" i="62"/>
  <c r="AF337" i="62" s="1"/>
  <c r="Y334" i="62"/>
  <c r="V333" i="62"/>
  <c r="AC330" i="62"/>
  <c r="L330" i="62"/>
  <c r="AE328" i="62"/>
  <c r="Y326" i="62"/>
  <c r="AD325" i="62"/>
  <c r="V325" i="62"/>
  <c r="AD344" i="62"/>
  <c r="V344" i="62"/>
  <c r="X342" i="62"/>
  <c r="AC341" i="62"/>
  <c r="L341" i="62"/>
  <c r="Z340" i="62"/>
  <c r="H340" i="62"/>
  <c r="AF340" i="62" s="1"/>
  <c r="AB338" i="62"/>
  <c r="Y337" i="62"/>
  <c r="AD336" i="62"/>
  <c r="V336" i="62"/>
  <c r="X334" i="62"/>
  <c r="AC333" i="62"/>
  <c r="L333" i="62"/>
  <c r="Z332" i="62"/>
  <c r="H332" i="62"/>
  <c r="AF332" i="62" s="1"/>
  <c r="AB330" i="62"/>
  <c r="AD328" i="62"/>
  <c r="V328" i="62"/>
  <c r="X326" i="62"/>
  <c r="AC325" i="62"/>
  <c r="L325" i="62"/>
  <c r="AC344" i="62"/>
  <c r="AE342" i="62"/>
  <c r="AB341" i="62"/>
  <c r="AC336" i="62"/>
  <c r="AE334" i="62"/>
  <c r="AB333" i="62"/>
  <c r="AC328" i="62"/>
  <c r="AB325" i="62"/>
  <c r="X324" i="62"/>
  <c r="J305" i="62"/>
  <c r="AB297" i="62"/>
  <c r="AB305" i="62"/>
  <c r="AC297" i="62"/>
  <c r="X296" i="62"/>
  <c r="AB313" i="62"/>
  <c r="Z297" i="62"/>
  <c r="L284" i="62"/>
  <c r="Y296" i="62"/>
  <c r="AA313" i="62"/>
  <c r="X305" i="62"/>
  <c r="L271" i="62"/>
  <c r="V286" i="62"/>
  <c r="AC271" i="62"/>
  <c r="AC306" i="62"/>
  <c r="AD305" i="62"/>
  <c r="V305" i="62"/>
  <c r="AC301" i="62"/>
  <c r="AB324" i="62"/>
  <c r="AA278" i="62"/>
  <c r="Y275" i="62"/>
  <c r="Z314" i="62"/>
  <c r="AA315" i="62"/>
  <c r="AB311" i="62"/>
  <c r="Y305" i="62"/>
  <c r="J324" i="62"/>
  <c r="V324" i="62"/>
  <c r="AD301" i="62"/>
  <c r="Y324" i="62"/>
  <c r="H324" i="62"/>
  <c r="Z324" i="62"/>
  <c r="AA324" i="62"/>
  <c r="L324" i="62"/>
  <c r="H287" i="62"/>
  <c r="AF287" i="62" s="1"/>
  <c r="H306" i="62"/>
  <c r="AF306" i="62" s="1"/>
  <c r="Y297" i="62"/>
  <c r="AA311" i="62"/>
  <c r="AA301" i="62"/>
  <c r="AC298" i="62"/>
  <c r="L297" i="62"/>
  <c r="AD313" i="62"/>
  <c r="AD312" i="62"/>
  <c r="J311" i="62"/>
  <c r="AB298" i="62"/>
  <c r="AB314" i="62"/>
  <c r="AA298" i="62"/>
  <c r="L298" i="62"/>
  <c r="AA287" i="62"/>
  <c r="AB280" i="62"/>
  <c r="Z315" i="62"/>
  <c r="AA309" i="62"/>
  <c r="Y304" i="62"/>
  <c r="J303" i="62"/>
  <c r="AA299" i="62"/>
  <c r="Z268" i="62"/>
  <c r="L288" i="62"/>
  <c r="Z287" i="62"/>
  <c r="AD279" i="62"/>
  <c r="X275" i="62"/>
  <c r="V313" i="62"/>
  <c r="AB306" i="62"/>
  <c r="X301" i="62"/>
  <c r="AA300" i="62"/>
  <c r="H299" i="62"/>
  <c r="AF299" i="62" s="1"/>
  <c r="Z298" i="62"/>
  <c r="J297" i="62"/>
  <c r="AC280" i="62"/>
  <c r="V279" i="62"/>
  <c r="H315" i="62"/>
  <c r="AF315" i="62" s="1"/>
  <c r="J313" i="62"/>
  <c r="AA306" i="62"/>
  <c r="V301" i="62"/>
  <c r="Z306" i="62"/>
  <c r="L306" i="62"/>
  <c r="L296" i="62"/>
  <c r="AD309" i="62"/>
  <c r="AA308" i="62"/>
  <c r="J306" i="62"/>
  <c r="AD302" i="62"/>
  <c r="AC309" i="62"/>
  <c r="AA304" i="62"/>
  <c r="AB303" i="62"/>
  <c r="AA302" i="62"/>
  <c r="Y287" i="62"/>
  <c r="AA280" i="62"/>
  <c r="L279" i="62"/>
  <c r="AE275" i="62"/>
  <c r="AC296" i="62"/>
  <c r="X315" i="62"/>
  <c r="X314" i="62"/>
  <c r="Z313" i="62"/>
  <c r="H313" i="62"/>
  <c r="AF313" i="62" s="1"/>
  <c r="AA312" i="62"/>
  <c r="V309" i="62"/>
  <c r="AC307" i="62"/>
  <c r="Y306" i="62"/>
  <c r="AE304" i="62"/>
  <c r="Y302" i="62"/>
  <c r="L301" i="62"/>
  <c r="Z299" i="62"/>
  <c r="J298" i="62"/>
  <c r="AC242" i="62"/>
  <c r="V287" i="62"/>
  <c r="AD296" i="62"/>
  <c r="AE315" i="62"/>
  <c r="Y313" i="62"/>
  <c r="Z312" i="62"/>
  <c r="AD310" i="62"/>
  <c r="L309" i="62"/>
  <c r="AA307" i="62"/>
  <c r="X306" i="62"/>
  <c r="AD304" i="62"/>
  <c r="V304" i="62"/>
  <c r="X302" i="62"/>
  <c r="X299" i="62"/>
  <c r="AA283" i="62"/>
  <c r="AE282" i="62"/>
  <c r="L315" i="62"/>
  <c r="AE314" i="62"/>
  <c r="L314" i="62"/>
  <c r="X313" i="62"/>
  <c r="Y312" i="62"/>
  <c r="AA310" i="62"/>
  <c r="Z307" i="62"/>
  <c r="AE306" i="62"/>
  <c r="AC304" i="62"/>
  <c r="L304" i="62"/>
  <c r="V302" i="62"/>
  <c r="AA297" i="62"/>
  <c r="H297" i="62"/>
  <c r="AF297" i="62" s="1"/>
  <c r="L283" i="62"/>
  <c r="AC314" i="62"/>
  <c r="J314" i="62"/>
  <c r="AE313" i="62"/>
  <c r="Y310" i="62"/>
  <c r="X307" i="62"/>
  <c r="AB304" i="62"/>
  <c r="J304" i="62"/>
  <c r="V312" i="62"/>
  <c r="X310" i="62"/>
  <c r="AC288" i="62"/>
  <c r="AC287" i="62"/>
  <c r="V296" i="62"/>
  <c r="AC315" i="62"/>
  <c r="AA314" i="62"/>
  <c r="H314" i="62"/>
  <c r="AF314" i="62" s="1"/>
  <c r="AC313" i="62"/>
  <c r="J312" i="62"/>
  <c r="V310" i="62"/>
  <c r="L307" i="62"/>
  <c r="Z304" i="62"/>
  <c r="H304" i="62"/>
  <c r="AF304" i="62" s="1"/>
  <c r="AA303" i="62"/>
  <c r="Y301" i="62"/>
  <c r="X298" i="62"/>
  <c r="X297" i="62"/>
  <c r="Y314" i="62"/>
  <c r="AB312" i="62"/>
  <c r="H312" i="62"/>
  <c r="AF312" i="62" s="1"/>
  <c r="H307" i="62"/>
  <c r="AF307" i="62" s="1"/>
  <c r="AB316" i="62"/>
  <c r="J316" i="62"/>
  <c r="Y315" i="62"/>
  <c r="AD314" i="62"/>
  <c r="X312" i="62"/>
  <c r="AC311" i="62"/>
  <c r="L311" i="62"/>
  <c r="Z310" i="62"/>
  <c r="H310" i="62"/>
  <c r="AF310" i="62" s="1"/>
  <c r="AE309" i="62"/>
  <c r="AB308" i="62"/>
  <c r="J308" i="62"/>
  <c r="Y307" i="62"/>
  <c r="AD306" i="62"/>
  <c r="AC303" i="62"/>
  <c r="L303" i="62"/>
  <c r="Z302" i="62"/>
  <c r="H302" i="62"/>
  <c r="AF302" i="62" s="1"/>
  <c r="AB300" i="62"/>
  <c r="J300" i="62"/>
  <c r="Y299" i="62"/>
  <c r="AD298" i="62"/>
  <c r="V298" i="62"/>
  <c r="AA316" i="62"/>
  <c r="Z316" i="62"/>
  <c r="H316" i="62"/>
  <c r="AF316" i="62" s="1"/>
  <c r="Z308" i="62"/>
  <c r="H308" i="62"/>
  <c r="AF308" i="62" s="1"/>
  <c r="Z300" i="62"/>
  <c r="H300" i="62"/>
  <c r="AF300" i="62" s="1"/>
  <c r="Y316" i="62"/>
  <c r="AD315" i="62"/>
  <c r="V315" i="62"/>
  <c r="AC312" i="62"/>
  <c r="Z311" i="62"/>
  <c r="H311" i="62"/>
  <c r="AF311" i="62" s="1"/>
  <c r="AE310" i="62"/>
  <c r="AB309" i="62"/>
  <c r="J309" i="62"/>
  <c r="Y308" i="62"/>
  <c r="AD307" i="62"/>
  <c r="V307" i="62"/>
  <c r="Z303" i="62"/>
  <c r="H303" i="62"/>
  <c r="AF303" i="62" s="1"/>
  <c r="AE302" i="62"/>
  <c r="AB301" i="62"/>
  <c r="J301" i="62"/>
  <c r="Y300" i="62"/>
  <c r="AD299" i="62"/>
  <c r="V299" i="62"/>
  <c r="X316" i="62"/>
  <c r="Y311" i="62"/>
  <c r="X308" i="62"/>
  <c r="Y303" i="62"/>
  <c r="X300" i="62"/>
  <c r="AC299" i="62"/>
  <c r="L299" i="62"/>
  <c r="H298" i="62"/>
  <c r="AF298" i="62" s="1"/>
  <c r="AB315" i="62"/>
  <c r="X311" i="62"/>
  <c r="AC310" i="62"/>
  <c r="L310" i="62"/>
  <c r="Z309" i="62"/>
  <c r="H309" i="62"/>
  <c r="AF309" i="62" s="1"/>
  <c r="AB307" i="62"/>
  <c r="X303" i="62"/>
  <c r="AC302" i="62"/>
  <c r="L302" i="62"/>
  <c r="Z301" i="62"/>
  <c r="AE300" i="62"/>
  <c r="AB299" i="62"/>
  <c r="AD297" i="62"/>
  <c r="AD316" i="62"/>
  <c r="V316" i="62"/>
  <c r="AB310" i="62"/>
  <c r="Y309" i="62"/>
  <c r="AD308" i="62"/>
  <c r="V308" i="62"/>
  <c r="AE303" i="62"/>
  <c r="AB302" i="62"/>
  <c r="AD300" i="62"/>
  <c r="V300" i="62"/>
  <c r="AC316" i="62"/>
  <c r="AD311" i="62"/>
  <c r="AC308" i="62"/>
  <c r="AD303" i="62"/>
  <c r="AC300" i="62"/>
  <c r="H296" i="62"/>
  <c r="Z296" i="62"/>
  <c r="AA296" i="62"/>
  <c r="J296" i="62"/>
  <c r="AC248" i="62"/>
  <c r="L242" i="62"/>
  <c r="H268" i="62"/>
  <c r="AC276" i="62"/>
  <c r="AC272" i="62"/>
  <c r="AB276" i="62"/>
  <c r="AA272" i="62"/>
  <c r="AE249" i="62"/>
  <c r="V268" i="62"/>
  <c r="X287" i="62"/>
  <c r="AA276" i="62"/>
  <c r="Y272" i="62"/>
  <c r="AD271" i="62"/>
  <c r="Z276" i="62"/>
  <c r="L272" i="62"/>
  <c r="AA270" i="62"/>
  <c r="Y268" i="62"/>
  <c r="Y276" i="62"/>
  <c r="AB275" i="62"/>
  <c r="J272" i="62"/>
  <c r="V271" i="62"/>
  <c r="X276" i="62"/>
  <c r="AC268" i="62"/>
  <c r="AB288" i="62"/>
  <c r="Z283" i="62"/>
  <c r="Z282" i="62"/>
  <c r="V281" i="62"/>
  <c r="J276" i="62"/>
  <c r="X268" i="62"/>
  <c r="AE284" i="62"/>
  <c r="AC283" i="62"/>
  <c r="X279" i="62"/>
  <c r="AD278" i="62"/>
  <c r="Z275" i="62"/>
  <c r="J273" i="62"/>
  <c r="AB272" i="62"/>
  <c r="AD273" i="62"/>
  <c r="H248" i="62"/>
  <c r="AF248" i="62" s="1"/>
  <c r="AB284" i="62"/>
  <c r="H284" i="62"/>
  <c r="AF284" i="62" s="1"/>
  <c r="AC273" i="62"/>
  <c r="AA243" i="62"/>
  <c r="J242" i="62"/>
  <c r="AA284" i="62"/>
  <c r="Y280" i="62"/>
  <c r="AC279" i="62"/>
  <c r="AE276" i="62"/>
  <c r="AD275" i="62"/>
  <c r="V275" i="62"/>
  <c r="AB273" i="62"/>
  <c r="AA271" i="62"/>
  <c r="H271" i="62"/>
  <c r="AF271" i="62" s="1"/>
  <c r="Z219" i="62"/>
  <c r="AA250" i="62"/>
  <c r="Z284" i="62"/>
  <c r="X280" i="62"/>
  <c r="AA279" i="62"/>
  <c r="L276" i="62"/>
  <c r="AC275" i="62"/>
  <c r="L275" i="62"/>
  <c r="AA273" i="62"/>
  <c r="Z271" i="62"/>
  <c r="Y284" i="62"/>
  <c r="Z279" i="62"/>
  <c r="Y273" i="62"/>
  <c r="Y271" i="62"/>
  <c r="X284" i="62"/>
  <c r="Y279" i="62"/>
  <c r="AA275" i="62"/>
  <c r="H275" i="62"/>
  <c r="AF275" i="62" s="1"/>
  <c r="V273" i="62"/>
  <c r="X271" i="62"/>
  <c r="AB254" i="62"/>
  <c r="AD268" i="62"/>
  <c r="Y288" i="62"/>
  <c r="L287" i="62"/>
  <c r="AD286" i="62"/>
  <c r="AC284" i="62"/>
  <c r="J284" i="62"/>
  <c r="AE283" i="62"/>
  <c r="X281" i="62"/>
  <c r="J280" i="62"/>
  <c r="AB279" i="62"/>
  <c r="H279" i="62"/>
  <c r="AF279" i="62" s="1"/>
  <c r="V278" i="62"/>
  <c r="H276" i="62"/>
  <c r="AF276" i="62" s="1"/>
  <c r="Z274" i="62"/>
  <c r="AE273" i="62"/>
  <c r="AD270" i="62"/>
  <c r="X254" i="62"/>
  <c r="L268" i="62"/>
  <c r="X288" i="62"/>
  <c r="AA286" i="62"/>
  <c r="AA285" i="62"/>
  <c r="AD283" i="62"/>
  <c r="V283" i="62"/>
  <c r="AE281" i="62"/>
  <c r="AE274" i="62"/>
  <c r="AE256" i="62"/>
  <c r="J288" i="62"/>
  <c r="AB283" i="62"/>
  <c r="J283" i="62"/>
  <c r="AA282" i="62"/>
  <c r="J281" i="62"/>
  <c r="H274" i="62"/>
  <c r="AF274" i="62" s="1"/>
  <c r="V270" i="62"/>
  <c r="Z249" i="62"/>
  <c r="AD245" i="62"/>
  <c r="H283" i="62"/>
  <c r="AF283" i="62" s="1"/>
  <c r="AD281" i="62"/>
  <c r="Y283" i="62"/>
  <c r="AB281" i="62"/>
  <c r="AA288" i="62"/>
  <c r="H282" i="62"/>
  <c r="AF282" i="62" s="1"/>
  <c r="AA281" i="62"/>
  <c r="L280" i="62"/>
  <c r="AA274" i="62"/>
  <c r="X273" i="62"/>
  <c r="AB271" i="62"/>
  <c r="AA277" i="62"/>
  <c r="AC286" i="62"/>
  <c r="L286" i="62"/>
  <c r="Z285" i="62"/>
  <c r="H285" i="62"/>
  <c r="Y282" i="62"/>
  <c r="AC278" i="62"/>
  <c r="L278" i="62"/>
  <c r="Z277" i="62"/>
  <c r="H277" i="62"/>
  <c r="AF277" i="62" s="1"/>
  <c r="Y274" i="62"/>
  <c r="AC270" i="62"/>
  <c r="L270" i="62"/>
  <c r="Z269" i="62"/>
  <c r="H269" i="62"/>
  <c r="AF269" i="62" s="1"/>
  <c r="AA269" i="62"/>
  <c r="Z288" i="62"/>
  <c r="H288" i="62"/>
  <c r="AF288" i="62" s="1"/>
  <c r="AE287" i="62"/>
  <c r="AB286" i="62"/>
  <c r="J286" i="62"/>
  <c r="Y285" i="62"/>
  <c r="AD284" i="62"/>
  <c r="X282" i="62"/>
  <c r="AC281" i="62"/>
  <c r="L281" i="62"/>
  <c r="Z280" i="62"/>
  <c r="H280" i="62"/>
  <c r="AF280" i="62" s="1"/>
  <c r="AB278" i="62"/>
  <c r="J278" i="62"/>
  <c r="Y277" i="62"/>
  <c r="AD276" i="62"/>
  <c r="X274" i="62"/>
  <c r="L273" i="62"/>
  <c r="Z272" i="62"/>
  <c r="H272" i="62"/>
  <c r="AF272" i="62" s="1"/>
  <c r="AB270" i="62"/>
  <c r="J270" i="62"/>
  <c r="Y269" i="62"/>
  <c r="AF285" i="62"/>
  <c r="X285" i="62"/>
  <c r="X277" i="62"/>
  <c r="X269" i="62"/>
  <c r="Z286" i="62"/>
  <c r="H286" i="62"/>
  <c r="AF286" i="62" s="1"/>
  <c r="AE285" i="62"/>
  <c r="AD282" i="62"/>
  <c r="V282" i="62"/>
  <c r="Z278" i="62"/>
  <c r="H278" i="62"/>
  <c r="AF278" i="62" s="1"/>
  <c r="AD274" i="62"/>
  <c r="V274" i="62"/>
  <c r="X272" i="62"/>
  <c r="Z270" i="62"/>
  <c r="H270" i="62"/>
  <c r="AF270" i="62" s="1"/>
  <c r="AE269" i="62"/>
  <c r="AE288" i="62"/>
  <c r="AB287" i="62"/>
  <c r="Y286" i="62"/>
  <c r="AD285" i="62"/>
  <c r="V285" i="62"/>
  <c r="AC282" i="62"/>
  <c r="L282" i="62"/>
  <c r="Z281" i="62"/>
  <c r="H281" i="62"/>
  <c r="AF281" i="62" s="1"/>
  <c r="AE280" i="62"/>
  <c r="Y278" i="62"/>
  <c r="AD277" i="62"/>
  <c r="V277" i="62"/>
  <c r="AC274" i="62"/>
  <c r="L274" i="62"/>
  <c r="Z273" i="62"/>
  <c r="AE272" i="62"/>
  <c r="Y270" i="62"/>
  <c r="AD269" i="62"/>
  <c r="V269" i="62"/>
  <c r="AD288" i="62"/>
  <c r="X286" i="62"/>
  <c r="AC285" i="62"/>
  <c r="L285" i="62"/>
  <c r="AB282" i="62"/>
  <c r="AD280" i="62"/>
  <c r="X278" i="62"/>
  <c r="AC277" i="62"/>
  <c r="L277" i="62"/>
  <c r="AB274" i="62"/>
  <c r="AD272" i="62"/>
  <c r="AC269" i="62"/>
  <c r="L269" i="62"/>
  <c r="AE286" i="62"/>
  <c r="AB285" i="62"/>
  <c r="AE278" i="62"/>
  <c r="AB277" i="62"/>
  <c r="AB269" i="62"/>
  <c r="AA268" i="62"/>
  <c r="J268" i="62"/>
  <c r="AD256" i="62"/>
  <c r="AA249" i="62"/>
  <c r="AC245" i="62"/>
  <c r="H245" i="62"/>
  <c r="AF245" i="62" s="1"/>
  <c r="AA256" i="62"/>
  <c r="X253" i="62"/>
  <c r="AD248" i="62"/>
  <c r="AC246" i="62"/>
  <c r="AB245" i="62"/>
  <c r="AA245" i="62"/>
  <c r="V256" i="62"/>
  <c r="AA248" i="62"/>
  <c r="Z245" i="62"/>
  <c r="X243" i="62"/>
  <c r="L256" i="62"/>
  <c r="H249" i="62"/>
  <c r="AF249" i="62" s="1"/>
  <c r="AE248" i="62"/>
  <c r="Y245" i="62"/>
  <c r="J258" i="62"/>
  <c r="L245" i="62"/>
  <c r="J245" i="62"/>
  <c r="V257" i="62"/>
  <c r="AA259" i="62"/>
  <c r="AC257" i="62"/>
  <c r="L257" i="62"/>
  <c r="AA254" i="62"/>
  <c r="AE253" i="62"/>
  <c r="X251" i="62"/>
  <c r="AC250" i="62"/>
  <c r="Y249" i="62"/>
  <c r="Z248" i="62"/>
  <c r="AD243" i="62"/>
  <c r="AD257" i="62"/>
  <c r="X240" i="62"/>
  <c r="X259" i="62"/>
  <c r="AB257" i="62"/>
  <c r="J257" i="62"/>
  <c r="AC256" i="62"/>
  <c r="H256" i="62"/>
  <c r="AF256" i="62" s="1"/>
  <c r="Y254" i="62"/>
  <c r="V253" i="62"/>
  <c r="AB250" i="62"/>
  <c r="X249" i="62"/>
  <c r="Y248" i="62"/>
  <c r="Z257" i="62"/>
  <c r="H257" i="62"/>
  <c r="AF257" i="62" s="1"/>
  <c r="Z256" i="62"/>
  <c r="AE254" i="62"/>
  <c r="AD253" i="62"/>
  <c r="H253" i="62"/>
  <c r="AF253" i="62" s="1"/>
  <c r="X250" i="62"/>
  <c r="AD249" i="62"/>
  <c r="V249" i="62"/>
  <c r="V248" i="62"/>
  <c r="AA246" i="62"/>
  <c r="AA257" i="62"/>
  <c r="Y257" i="62"/>
  <c r="Y256" i="62"/>
  <c r="J254" i="62"/>
  <c r="AA253" i="62"/>
  <c r="L250" i="62"/>
  <c r="AC249" i="62"/>
  <c r="L249" i="62"/>
  <c r="L248" i="62"/>
  <c r="Y246" i="62"/>
  <c r="X257" i="62"/>
  <c r="Z253" i="62"/>
  <c r="J250" i="62"/>
  <c r="AB249" i="62"/>
  <c r="X246" i="62"/>
  <c r="AE257" i="62"/>
  <c r="Y253" i="62"/>
  <c r="AA241" i="62"/>
  <c r="J203" i="62"/>
  <c r="Y240" i="62"/>
  <c r="L258" i="62"/>
  <c r="AB246" i="62"/>
  <c r="AE245" i="62"/>
  <c r="AA244" i="62"/>
  <c r="AE242" i="62"/>
  <c r="AB241" i="62"/>
  <c r="J241" i="62"/>
  <c r="Y241" i="62"/>
  <c r="H241" i="62"/>
  <c r="AF241" i="62" s="1"/>
  <c r="AE259" i="62"/>
  <c r="AC258" i="62"/>
  <c r="AB255" i="62"/>
  <c r="AC253" i="62"/>
  <c r="L253" i="62"/>
  <c r="AB247" i="62"/>
  <c r="X245" i="62"/>
  <c r="V243" i="62"/>
  <c r="AB242" i="62"/>
  <c r="X241" i="62"/>
  <c r="AB258" i="62"/>
  <c r="J255" i="62"/>
  <c r="AB253" i="62"/>
  <c r="AA251" i="62"/>
  <c r="AA247" i="62"/>
  <c r="L246" i="62"/>
  <c r="V245" i="62"/>
  <c r="AA242" i="62"/>
  <c r="Z241" i="62"/>
  <c r="AA258" i="62"/>
  <c r="J247" i="62"/>
  <c r="AD246" i="62"/>
  <c r="J246" i="62"/>
  <c r="AD241" i="62"/>
  <c r="V241" i="62"/>
  <c r="X258" i="62"/>
  <c r="AC241" i="62"/>
  <c r="AA260" i="62"/>
  <c r="Z252" i="62"/>
  <c r="AB260" i="62"/>
  <c r="J260" i="62"/>
  <c r="Y259" i="62"/>
  <c r="AD258" i="62"/>
  <c r="V258" i="62"/>
  <c r="X256" i="62"/>
  <c r="AC255" i="62"/>
  <c r="L255" i="62"/>
  <c r="Z254" i="62"/>
  <c r="H254" i="62"/>
  <c r="AF254" i="62" s="1"/>
  <c r="AB252" i="62"/>
  <c r="J252" i="62"/>
  <c r="Y251" i="62"/>
  <c r="AD250" i="62"/>
  <c r="V250" i="62"/>
  <c r="X248" i="62"/>
  <c r="AC247" i="62"/>
  <c r="L247" i="62"/>
  <c r="Z246" i="62"/>
  <c r="H246" i="62"/>
  <c r="AF246" i="62" s="1"/>
  <c r="AB244" i="62"/>
  <c r="J244" i="62"/>
  <c r="Y243" i="62"/>
  <c r="AD242" i="62"/>
  <c r="V242" i="62"/>
  <c r="H252" i="62"/>
  <c r="AF252" i="62" s="1"/>
  <c r="Y260" i="62"/>
  <c r="AD259" i="62"/>
  <c r="V259" i="62"/>
  <c r="Z255" i="62"/>
  <c r="H255" i="62"/>
  <c r="AF255" i="62" s="1"/>
  <c r="Y252" i="62"/>
  <c r="AD251" i="62"/>
  <c r="V251" i="62"/>
  <c r="Z247" i="62"/>
  <c r="H247" i="62"/>
  <c r="AF247" i="62" s="1"/>
  <c r="Y244" i="62"/>
  <c r="AA255" i="62"/>
  <c r="Z244" i="62"/>
  <c r="X260" i="62"/>
  <c r="AC259" i="62"/>
  <c r="L259" i="62"/>
  <c r="Z258" i="62"/>
  <c r="H258" i="62"/>
  <c r="AF258" i="62" s="1"/>
  <c r="AB256" i="62"/>
  <c r="Y255" i="62"/>
  <c r="AD254" i="62"/>
  <c r="V254" i="62"/>
  <c r="X252" i="62"/>
  <c r="AC251" i="62"/>
  <c r="L251" i="62"/>
  <c r="Z250" i="62"/>
  <c r="H250" i="62"/>
  <c r="AF250" i="62" s="1"/>
  <c r="AB248" i="62"/>
  <c r="Y247" i="62"/>
  <c r="X244" i="62"/>
  <c r="AC243" i="62"/>
  <c r="L243" i="62"/>
  <c r="Z242" i="62"/>
  <c r="H242" i="62"/>
  <c r="AF242" i="62" s="1"/>
  <c r="Z260" i="62"/>
  <c r="AE260" i="62"/>
  <c r="AB259" i="62"/>
  <c r="J259" i="62"/>
  <c r="Y258" i="62"/>
  <c r="X255" i="62"/>
  <c r="AC254" i="62"/>
  <c r="AB251" i="62"/>
  <c r="J251" i="62"/>
  <c r="Y250" i="62"/>
  <c r="X247" i="62"/>
  <c r="AE244" i="62"/>
  <c r="AB243" i="62"/>
  <c r="J243" i="62"/>
  <c r="Y242" i="62"/>
  <c r="AD260" i="62"/>
  <c r="V260" i="62"/>
  <c r="AD252" i="62"/>
  <c r="V252" i="62"/>
  <c r="AE247" i="62"/>
  <c r="AD244" i="62"/>
  <c r="V244" i="62"/>
  <c r="X242" i="62"/>
  <c r="AA252" i="62"/>
  <c r="H260" i="62"/>
  <c r="AF260" i="62" s="1"/>
  <c r="H244" i="62"/>
  <c r="AF244" i="62" s="1"/>
  <c r="AC260" i="62"/>
  <c r="Z259" i="62"/>
  <c r="AE258" i="62"/>
  <c r="AD255" i="62"/>
  <c r="AC252" i="62"/>
  <c r="Z251" i="62"/>
  <c r="AE250" i="62"/>
  <c r="AD247" i="62"/>
  <c r="AC244" i="62"/>
  <c r="Z243" i="62"/>
  <c r="H240" i="62"/>
  <c r="Z240" i="62"/>
  <c r="AA240" i="62"/>
  <c r="J240" i="62"/>
  <c r="AB240" i="62"/>
  <c r="L240" i="62"/>
  <c r="AC240" i="62"/>
  <c r="V240" i="62"/>
  <c r="AD222" i="62"/>
  <c r="AB219" i="62"/>
  <c r="L218" i="62"/>
  <c r="H218" i="62"/>
  <c r="AF218" i="62" s="1"/>
  <c r="AB218" i="62"/>
  <c r="L219" i="62"/>
  <c r="Z186" i="62"/>
  <c r="AC229" i="62"/>
  <c r="AB230" i="62"/>
  <c r="AC195" i="62"/>
  <c r="AA230" i="62"/>
  <c r="H229" i="62"/>
  <c r="AF229" i="62" s="1"/>
  <c r="AC227" i="62"/>
  <c r="AB222" i="62"/>
  <c r="Z227" i="62"/>
  <c r="AD226" i="62"/>
  <c r="Z222" i="62"/>
  <c r="Y217" i="62"/>
  <c r="AE231" i="62"/>
  <c r="Z203" i="62"/>
  <c r="H231" i="62"/>
  <c r="AF231" i="62" s="1"/>
  <c r="Z230" i="62"/>
  <c r="Z228" i="62"/>
  <c r="AB226" i="62"/>
  <c r="AA219" i="62"/>
  <c r="AD218" i="62"/>
  <c r="Z213" i="62"/>
  <c r="Y230" i="62"/>
  <c r="Z226" i="62"/>
  <c r="Z189" i="62"/>
  <c r="AD231" i="62"/>
  <c r="L230" i="62"/>
  <c r="Y226" i="62"/>
  <c r="AC231" i="62"/>
  <c r="J230" i="62"/>
  <c r="AE226" i="62"/>
  <c r="H217" i="62"/>
  <c r="AF217" i="62" s="1"/>
  <c r="H189" i="62"/>
  <c r="AF189" i="62" s="1"/>
  <c r="AB231" i="62"/>
  <c r="L226" i="62"/>
  <c r="Z231" i="62"/>
  <c r="J226" i="62"/>
  <c r="V223" i="62"/>
  <c r="Z215" i="62"/>
  <c r="AC199" i="62"/>
  <c r="V231" i="62"/>
  <c r="Y229" i="62"/>
  <c r="Y222" i="62"/>
  <c r="H221" i="62"/>
  <c r="AF221" i="62" s="1"/>
  <c r="Y213" i="62"/>
  <c r="AB199" i="62"/>
  <c r="L231" i="62"/>
  <c r="AD230" i="62"/>
  <c r="H230" i="62"/>
  <c r="AF230" i="62" s="1"/>
  <c r="V229" i="62"/>
  <c r="V227" i="62"/>
  <c r="AC223" i="62"/>
  <c r="AE222" i="62"/>
  <c r="J219" i="62"/>
  <c r="AA218" i="62"/>
  <c r="AB215" i="62"/>
  <c r="X199" i="62"/>
  <c r="X191" i="62"/>
  <c r="V222" i="62"/>
  <c r="AE218" i="62"/>
  <c r="AB217" i="62"/>
  <c r="Z216" i="62"/>
  <c r="AA215" i="62"/>
  <c r="H213" i="62"/>
  <c r="AF213" i="62" s="1"/>
  <c r="V199" i="62"/>
  <c r="AB195" i="62"/>
  <c r="L222" i="62"/>
  <c r="AB221" i="62"/>
  <c r="AA177" i="62"/>
  <c r="L199" i="62"/>
  <c r="X195" i="62"/>
  <c r="AD192" i="62"/>
  <c r="Z188" i="62"/>
  <c r="Z212" i="62"/>
  <c r="AC222" i="62"/>
  <c r="J222" i="62"/>
  <c r="Z221" i="62"/>
  <c r="X215" i="62"/>
  <c r="Y177" i="62"/>
  <c r="Y221" i="62"/>
  <c r="J177" i="62"/>
  <c r="Y231" i="62"/>
  <c r="AA222" i="62"/>
  <c r="H222" i="62"/>
  <c r="AF222" i="62" s="1"/>
  <c r="L221" i="62"/>
  <c r="Z220" i="62"/>
  <c r="L134" i="62"/>
  <c r="Y202" i="62"/>
  <c r="AD227" i="62"/>
  <c r="AE227" i="62"/>
  <c r="L225" i="62"/>
  <c r="AD223" i="62"/>
  <c r="X219" i="62"/>
  <c r="AC214" i="62"/>
  <c r="J214" i="62"/>
  <c r="Y175" i="62"/>
  <c r="AA169" i="62"/>
  <c r="X231" i="62"/>
  <c r="AB229" i="62"/>
  <c r="AB227" i="62"/>
  <c r="L227" i="62"/>
  <c r="H225" i="62"/>
  <c r="AF225" i="62" s="1"/>
  <c r="AB223" i="62"/>
  <c r="L223" i="62"/>
  <c r="AD219" i="62"/>
  <c r="AE219" i="62"/>
  <c r="Z218" i="62"/>
  <c r="L217" i="62"/>
  <c r="AD215" i="62"/>
  <c r="AE215" i="62"/>
  <c r="AA214" i="62"/>
  <c r="H214" i="62"/>
  <c r="AF214" i="62" s="1"/>
  <c r="L175" i="62"/>
  <c r="Y169" i="62"/>
  <c r="Z199" i="62"/>
  <c r="H186" i="62"/>
  <c r="AF186" i="62" s="1"/>
  <c r="Z232" i="62"/>
  <c r="Z229" i="62"/>
  <c r="AA227" i="62"/>
  <c r="J227" i="62"/>
  <c r="AA223" i="62"/>
  <c r="J223" i="62"/>
  <c r="AC219" i="62"/>
  <c r="V219" i="62"/>
  <c r="Y218" i="62"/>
  <c r="AC215" i="62"/>
  <c r="V215" i="62"/>
  <c r="Z214" i="62"/>
  <c r="AB225" i="62"/>
  <c r="L215" i="62"/>
  <c r="Y214" i="62"/>
  <c r="Y227" i="62"/>
  <c r="H227" i="62"/>
  <c r="AF227" i="62" s="1"/>
  <c r="Z225" i="62"/>
  <c r="Y223" i="62"/>
  <c r="H223" i="62"/>
  <c r="AF223" i="62" s="1"/>
  <c r="J215" i="62"/>
  <c r="X227" i="62"/>
  <c r="Y225" i="62"/>
  <c r="X223" i="62"/>
  <c r="AE214" i="62"/>
  <c r="AB214" i="62"/>
  <c r="AA231" i="62"/>
  <c r="AE230" i="62"/>
  <c r="L229" i="62"/>
  <c r="AA226" i="62"/>
  <c r="H226" i="62"/>
  <c r="AF226" i="62" s="1"/>
  <c r="Z224" i="62"/>
  <c r="Y219" i="62"/>
  <c r="AC218" i="62"/>
  <c r="J218" i="62"/>
  <c r="Z217" i="62"/>
  <c r="Y215" i="62"/>
  <c r="AD214" i="62"/>
  <c r="L214" i="62"/>
  <c r="AF232" i="62"/>
  <c r="X232" i="62"/>
  <c r="X228" i="62"/>
  <c r="AF224" i="62"/>
  <c r="X224" i="62"/>
  <c r="AF220" i="62"/>
  <c r="X220" i="62"/>
  <c r="AF216" i="62"/>
  <c r="X216" i="62"/>
  <c r="AD232" i="62"/>
  <c r="AE232" i="62"/>
  <c r="X229" i="62"/>
  <c r="AD228" i="62"/>
  <c r="X225" i="62"/>
  <c r="AD224" i="62"/>
  <c r="X221" i="62"/>
  <c r="AD220" i="62"/>
  <c r="AE220" i="62"/>
  <c r="X217" i="62"/>
  <c r="AD216" i="62"/>
  <c r="AE216" i="62"/>
  <c r="X213" i="62"/>
  <c r="AC232" i="62"/>
  <c r="V232" i="62"/>
  <c r="AC228" i="62"/>
  <c r="V228" i="62"/>
  <c r="AC224" i="62"/>
  <c r="V224" i="62"/>
  <c r="AC220" i="62"/>
  <c r="V220" i="62"/>
  <c r="AC216" i="62"/>
  <c r="V216" i="62"/>
  <c r="AB232" i="62"/>
  <c r="L232" i="62"/>
  <c r="X230" i="62"/>
  <c r="AD229" i="62"/>
  <c r="AE229" i="62"/>
  <c r="AB228" i="62"/>
  <c r="L228" i="62"/>
  <c r="X226" i="62"/>
  <c r="AD225" i="62"/>
  <c r="AE225" i="62"/>
  <c r="AB224" i="62"/>
  <c r="L224" i="62"/>
  <c r="AD221" i="62"/>
  <c r="AE221" i="62"/>
  <c r="AB220" i="62"/>
  <c r="L220" i="62"/>
  <c r="X218" i="62"/>
  <c r="AD217" i="62"/>
  <c r="AB216" i="62"/>
  <c r="L216" i="62"/>
  <c r="X214" i="62"/>
  <c r="AD213" i="62"/>
  <c r="AE213" i="62"/>
  <c r="AA232" i="62"/>
  <c r="J232" i="62"/>
  <c r="AA228" i="62"/>
  <c r="J228" i="62"/>
  <c r="AC225" i="62"/>
  <c r="V225" i="62"/>
  <c r="AA224" i="62"/>
  <c r="J224" i="62"/>
  <c r="AC221" i="62"/>
  <c r="V221" i="62"/>
  <c r="AA220" i="62"/>
  <c r="J220" i="62"/>
  <c r="AC217" i="62"/>
  <c r="V217" i="62"/>
  <c r="AA216" i="62"/>
  <c r="J216" i="62"/>
  <c r="AC213" i="62"/>
  <c r="V213" i="62"/>
  <c r="AB213" i="62"/>
  <c r="L213" i="62"/>
  <c r="Y232" i="62"/>
  <c r="AC230" i="62"/>
  <c r="AA229" i="62"/>
  <c r="Y228" i="62"/>
  <c r="AC226" i="62"/>
  <c r="AA225" i="62"/>
  <c r="Y224" i="62"/>
  <c r="AA221" i="62"/>
  <c r="Y220" i="62"/>
  <c r="AA217" i="62"/>
  <c r="Y216" i="62"/>
  <c r="AA213" i="62"/>
  <c r="X212" i="62"/>
  <c r="H212" i="62"/>
  <c r="Y212" i="62"/>
  <c r="J212" i="62"/>
  <c r="AA212" i="62"/>
  <c r="L212" i="62"/>
  <c r="AB212" i="62"/>
  <c r="V212" i="62"/>
  <c r="AC212" i="62"/>
  <c r="AA199" i="62"/>
  <c r="AC187" i="62"/>
  <c r="AB201" i="62"/>
  <c r="Y189" i="62"/>
  <c r="X187" i="62"/>
  <c r="AB187" i="62"/>
  <c r="AC203" i="62"/>
  <c r="Z191" i="62"/>
  <c r="V187" i="62"/>
  <c r="X203" i="62"/>
  <c r="V192" i="62"/>
  <c r="J191" i="62"/>
  <c r="Z201" i="62"/>
  <c r="AC175" i="62"/>
  <c r="Y201" i="62"/>
  <c r="H194" i="62"/>
  <c r="AF194" i="62" s="1"/>
  <c r="AE189" i="62"/>
  <c r="AD188" i="62"/>
  <c r="L187" i="62"/>
  <c r="Y186" i="62"/>
  <c r="AB175" i="62"/>
  <c r="AD200" i="62"/>
  <c r="AD197" i="62"/>
  <c r="L189" i="62"/>
  <c r="AC188" i="62"/>
  <c r="J187" i="62"/>
  <c r="AD147" i="62"/>
  <c r="L201" i="62"/>
  <c r="AC200" i="62"/>
  <c r="Z198" i="62"/>
  <c r="AC204" i="62"/>
  <c r="Z200" i="62"/>
  <c r="Z204" i="62"/>
  <c r="H201" i="62"/>
  <c r="AF201" i="62" s="1"/>
  <c r="H198" i="62"/>
  <c r="AF198" i="62" s="1"/>
  <c r="AC192" i="62"/>
  <c r="AC191" i="62"/>
  <c r="AD189" i="62"/>
  <c r="AE188" i="62"/>
  <c r="AA187" i="62"/>
  <c r="L121" i="62"/>
  <c r="Z118" i="62"/>
  <c r="V204" i="62"/>
  <c r="AD201" i="62"/>
  <c r="AE200" i="62"/>
  <c r="AD193" i="62"/>
  <c r="Y190" i="62"/>
  <c r="AB189" i="62"/>
  <c r="Z187" i="62"/>
  <c r="J103" i="62"/>
  <c r="V203" i="62"/>
  <c r="X201" i="62"/>
  <c r="V200" i="62"/>
  <c r="J199" i="62"/>
  <c r="Y198" i="62"/>
  <c r="AA195" i="62"/>
  <c r="AB193" i="62"/>
  <c r="H193" i="62"/>
  <c r="AF193" i="62" s="1"/>
  <c r="Z192" i="62"/>
  <c r="V191" i="62"/>
  <c r="X189" i="62"/>
  <c r="V188" i="62"/>
  <c r="L203" i="62"/>
  <c r="Z202" i="62"/>
  <c r="L197" i="62"/>
  <c r="AD196" i="62"/>
  <c r="Z195" i="62"/>
  <c r="Z193" i="62"/>
  <c r="L191" i="62"/>
  <c r="Z190" i="62"/>
  <c r="AC196" i="62"/>
  <c r="Y193" i="62"/>
  <c r="AD164" i="62"/>
  <c r="AB197" i="62"/>
  <c r="H197" i="62"/>
  <c r="AF197" i="62" s="1"/>
  <c r="Z196" i="62"/>
  <c r="V195" i="62"/>
  <c r="X193" i="62"/>
  <c r="V147" i="62"/>
  <c r="AA164" i="62"/>
  <c r="AB203" i="62"/>
  <c r="H202" i="62"/>
  <c r="AF202" i="62" s="1"/>
  <c r="Z197" i="62"/>
  <c r="L195" i="62"/>
  <c r="Z194" i="62"/>
  <c r="AB191" i="62"/>
  <c r="H190" i="62"/>
  <c r="AF190" i="62" s="1"/>
  <c r="AB165" i="62"/>
  <c r="AE164" i="62"/>
  <c r="Z161" i="62"/>
  <c r="AD204" i="62"/>
  <c r="AA203" i="62"/>
  <c r="Y197" i="62"/>
  <c r="J195" i="62"/>
  <c r="Y194" i="62"/>
  <c r="AE193" i="62"/>
  <c r="AA191" i="62"/>
  <c r="AC176" i="62"/>
  <c r="X197" i="62"/>
  <c r="V196" i="62"/>
  <c r="L193" i="62"/>
  <c r="AB204" i="62"/>
  <c r="L204" i="62"/>
  <c r="X202" i="62"/>
  <c r="AB200" i="62"/>
  <c r="L200" i="62"/>
  <c r="X198" i="62"/>
  <c r="AB196" i="62"/>
  <c r="L196" i="62"/>
  <c r="X194" i="62"/>
  <c r="AB192" i="62"/>
  <c r="L192" i="62"/>
  <c r="X190" i="62"/>
  <c r="AB188" i="62"/>
  <c r="L188" i="62"/>
  <c r="X186" i="62"/>
  <c r="AA204" i="62"/>
  <c r="J204" i="62"/>
  <c r="Y203" i="62"/>
  <c r="H203" i="62"/>
  <c r="AF203" i="62" s="1"/>
  <c r="AC201" i="62"/>
  <c r="V201" i="62"/>
  <c r="AA200" i="62"/>
  <c r="J200" i="62"/>
  <c r="Y199" i="62"/>
  <c r="H199" i="62"/>
  <c r="AF199" i="62" s="1"/>
  <c r="AC197" i="62"/>
  <c r="V197" i="62"/>
  <c r="AA196" i="62"/>
  <c r="J196" i="62"/>
  <c r="Y195" i="62"/>
  <c r="H195" i="62"/>
  <c r="AF195" i="62" s="1"/>
  <c r="AC193" i="62"/>
  <c r="V193" i="62"/>
  <c r="AA192" i="62"/>
  <c r="J192" i="62"/>
  <c r="Y191" i="62"/>
  <c r="H191" i="62"/>
  <c r="AF191" i="62" s="1"/>
  <c r="AC189" i="62"/>
  <c r="V189" i="62"/>
  <c r="AA188" i="62"/>
  <c r="J188" i="62"/>
  <c r="Y187" i="62"/>
  <c r="H187" i="62"/>
  <c r="AF187" i="62" s="1"/>
  <c r="AD202" i="62"/>
  <c r="AE202" i="62"/>
  <c r="AD198" i="62"/>
  <c r="AE198" i="62"/>
  <c r="AD194" i="62"/>
  <c r="AE194" i="62"/>
  <c r="AD190" i="62"/>
  <c r="AD186" i="62"/>
  <c r="Y204" i="62"/>
  <c r="H204" i="62"/>
  <c r="AF204" i="62" s="1"/>
  <c r="AE203" i="62"/>
  <c r="AC202" i="62"/>
  <c r="V202" i="62"/>
  <c r="AA201" i="62"/>
  <c r="Y200" i="62"/>
  <c r="H200" i="62"/>
  <c r="AF200" i="62" s="1"/>
  <c r="AE199" i="62"/>
  <c r="AC198" i="62"/>
  <c r="V198" i="62"/>
  <c r="AA197" i="62"/>
  <c r="Y196" i="62"/>
  <c r="H196" i="62"/>
  <c r="AF196" i="62" s="1"/>
  <c r="AE195" i="62"/>
  <c r="AC194" i="62"/>
  <c r="V194" i="62"/>
  <c r="AA193" i="62"/>
  <c r="Y192" i="62"/>
  <c r="H192" i="62"/>
  <c r="AF192" i="62" s="1"/>
  <c r="AE191" i="62"/>
  <c r="AC190" i="62"/>
  <c r="V190" i="62"/>
  <c r="AA189" i="62"/>
  <c r="Y188" i="62"/>
  <c r="H188" i="62"/>
  <c r="AF188" i="62" s="1"/>
  <c r="AE187" i="62"/>
  <c r="AC186" i="62"/>
  <c r="V186" i="62"/>
  <c r="AD203" i="62"/>
  <c r="AB202" i="62"/>
  <c r="L202" i="62"/>
  <c r="AD199" i="62"/>
  <c r="AB198" i="62"/>
  <c r="L198" i="62"/>
  <c r="AD195" i="62"/>
  <c r="AB194" i="62"/>
  <c r="L194" i="62"/>
  <c r="AD191" i="62"/>
  <c r="AB190" i="62"/>
  <c r="L190" i="62"/>
  <c r="AD187" i="62"/>
  <c r="AB186" i="62"/>
  <c r="L186" i="62"/>
  <c r="AA202" i="62"/>
  <c r="AA198" i="62"/>
  <c r="AA194" i="62"/>
  <c r="AA190" i="62"/>
  <c r="AA186" i="62"/>
  <c r="X185" i="62"/>
  <c r="H185" i="62"/>
  <c r="Y185" i="62"/>
  <c r="Z185" i="62"/>
  <c r="J185" i="62"/>
  <c r="AA185" i="62"/>
  <c r="AB185" i="62"/>
  <c r="V185" i="62"/>
  <c r="AC185" i="62"/>
  <c r="L185" i="62"/>
  <c r="J160" i="62"/>
  <c r="AA147" i="62"/>
  <c r="Z165" i="62"/>
  <c r="Y164" i="62"/>
  <c r="AD160" i="62"/>
  <c r="Z147" i="62"/>
  <c r="X138" i="62"/>
  <c r="V175" i="62"/>
  <c r="Z174" i="62"/>
  <c r="J169" i="62"/>
  <c r="X164" i="62"/>
  <c r="AB160" i="62"/>
  <c r="Z160" i="62"/>
  <c r="AE175" i="62"/>
  <c r="H175" i="62"/>
  <c r="AF175" i="62" s="1"/>
  <c r="AD169" i="62"/>
  <c r="L160" i="62"/>
  <c r="X161" i="62"/>
  <c r="AB176" i="62"/>
  <c r="H176" i="62"/>
  <c r="AF176" i="62" s="1"/>
  <c r="H168" i="62"/>
  <c r="AF168" i="62" s="1"/>
  <c r="X147" i="62"/>
  <c r="AD177" i="62"/>
  <c r="Z176" i="62"/>
  <c r="AD161" i="62"/>
  <c r="AE161" i="62"/>
  <c r="AE160" i="62"/>
  <c r="AB159" i="62"/>
  <c r="AE147" i="62"/>
  <c r="AA146" i="62"/>
  <c r="AB177" i="62"/>
  <c r="Y176" i="62"/>
  <c r="AC173" i="62"/>
  <c r="Z172" i="62"/>
  <c r="AB168" i="62"/>
  <c r="AC161" i="62"/>
  <c r="V161" i="62"/>
  <c r="Y159" i="62"/>
  <c r="AA173" i="62"/>
  <c r="Z168" i="62"/>
  <c r="L165" i="62"/>
  <c r="AB163" i="62"/>
  <c r="AB161" i="62"/>
  <c r="L161" i="62"/>
  <c r="V159" i="62"/>
  <c r="J147" i="62"/>
  <c r="H146" i="62"/>
  <c r="AF146" i="62" s="1"/>
  <c r="AB134" i="62"/>
  <c r="Z177" i="62"/>
  <c r="AE176" i="62"/>
  <c r="V173" i="62"/>
  <c r="AB169" i="62"/>
  <c r="H169" i="62"/>
  <c r="AF169" i="62" s="1"/>
  <c r="Y168" i="62"/>
  <c r="Y163" i="62"/>
  <c r="AA161" i="62"/>
  <c r="J161" i="62"/>
  <c r="L159" i="62"/>
  <c r="V176" i="62"/>
  <c r="Z167" i="62"/>
  <c r="AC147" i="62"/>
  <c r="AD176" i="62"/>
  <c r="L176" i="62"/>
  <c r="Z169" i="62"/>
  <c r="L168" i="62"/>
  <c r="L163" i="62"/>
  <c r="Y161" i="62"/>
  <c r="AA160" i="62"/>
  <c r="AE139" i="62"/>
  <c r="Z138" i="62"/>
  <c r="L137" i="62"/>
  <c r="AD134" i="62"/>
  <c r="AD173" i="62"/>
  <c r="AA172" i="62"/>
  <c r="J172" i="62"/>
  <c r="AE171" i="62"/>
  <c r="L171" i="62"/>
  <c r="AB167" i="62"/>
  <c r="AC165" i="62"/>
  <c r="V165" i="62"/>
  <c r="AE138" i="62"/>
  <c r="Y134" i="62"/>
  <c r="J157" i="62"/>
  <c r="AC177" i="62"/>
  <c r="V177" i="62"/>
  <c r="X176" i="62"/>
  <c r="Z175" i="62"/>
  <c r="AB173" i="62"/>
  <c r="J173" i="62"/>
  <c r="Y172" i="62"/>
  <c r="H172" i="62"/>
  <c r="AF172" i="62" s="1"/>
  <c r="AB171" i="62"/>
  <c r="H171" i="62"/>
  <c r="AF171" i="62" s="1"/>
  <c r="AC169" i="62"/>
  <c r="V169" i="62"/>
  <c r="X168" i="62"/>
  <c r="Y167" i="62"/>
  <c r="AA165" i="62"/>
  <c r="J165" i="62"/>
  <c r="V163" i="62"/>
  <c r="X172" i="62"/>
  <c r="AA171" i="62"/>
  <c r="Y103" i="62"/>
  <c r="AB142" i="62"/>
  <c r="Z173" i="62"/>
  <c r="H173" i="62"/>
  <c r="AF173" i="62" s="1"/>
  <c r="Z171" i="62"/>
  <c r="AD168" i="62"/>
  <c r="AE168" i="62"/>
  <c r="V167" i="62"/>
  <c r="Y165" i="62"/>
  <c r="H165" i="62"/>
  <c r="AF165" i="62" s="1"/>
  <c r="AC164" i="62"/>
  <c r="L164" i="62"/>
  <c r="AE163" i="62"/>
  <c r="H159" i="62"/>
  <c r="AF159" i="62" s="1"/>
  <c r="AC171" i="62"/>
  <c r="AB121" i="62"/>
  <c r="X103" i="62"/>
  <c r="Z142" i="62"/>
  <c r="AD139" i="62"/>
  <c r="X157" i="62"/>
  <c r="H177" i="62"/>
  <c r="AF177" i="62" s="1"/>
  <c r="Y173" i="62"/>
  <c r="AD172" i="62"/>
  <c r="AE172" i="62"/>
  <c r="Y171" i="62"/>
  <c r="AC168" i="62"/>
  <c r="V168" i="62"/>
  <c r="L167" i="62"/>
  <c r="Z166" i="62"/>
  <c r="X165" i="62"/>
  <c r="AB164" i="62"/>
  <c r="J164" i="62"/>
  <c r="AC163" i="62"/>
  <c r="H163" i="62"/>
  <c r="AF163" i="62" s="1"/>
  <c r="AC159" i="62"/>
  <c r="AC139" i="62"/>
  <c r="AA157" i="62"/>
  <c r="X173" i="62"/>
  <c r="AC172" i="62"/>
  <c r="V172" i="62"/>
  <c r="AE167" i="62"/>
  <c r="AE165" i="62"/>
  <c r="Z139" i="62"/>
  <c r="AD138" i="62"/>
  <c r="AD157" i="62"/>
  <c r="X177" i="62"/>
  <c r="AA176" i="62"/>
  <c r="AB172" i="62"/>
  <c r="V171" i="62"/>
  <c r="X169" i="62"/>
  <c r="AA168" i="62"/>
  <c r="AC167" i="62"/>
  <c r="H167" i="62"/>
  <c r="AF167" i="62" s="1"/>
  <c r="AD165" i="62"/>
  <c r="Z164" i="62"/>
  <c r="H164" i="62"/>
  <c r="AF164" i="62" s="1"/>
  <c r="Z163" i="62"/>
  <c r="Z159" i="62"/>
  <c r="AA175" i="62"/>
  <c r="J175" i="62"/>
  <c r="Y174" i="62"/>
  <c r="H174" i="62"/>
  <c r="J171" i="62"/>
  <c r="Y170" i="62"/>
  <c r="H170" i="62"/>
  <c r="AF170" i="62" s="1"/>
  <c r="AA167" i="62"/>
  <c r="J167" i="62"/>
  <c r="Y166" i="62"/>
  <c r="H166" i="62"/>
  <c r="AF166" i="62" s="1"/>
  <c r="AA163" i="62"/>
  <c r="J163" i="62"/>
  <c r="Y162" i="62"/>
  <c r="H162" i="62"/>
  <c r="AF162" i="62" s="1"/>
  <c r="AC160" i="62"/>
  <c r="V160" i="62"/>
  <c r="AA159" i="62"/>
  <c r="J159" i="62"/>
  <c r="Y158" i="62"/>
  <c r="H158" i="62"/>
  <c r="AF158" i="62" s="1"/>
  <c r="Z170" i="62"/>
  <c r="Z158" i="62"/>
  <c r="AF174" i="62"/>
  <c r="X174" i="62"/>
  <c r="X170" i="62"/>
  <c r="X166" i="62"/>
  <c r="X162" i="62"/>
  <c r="X158" i="62"/>
  <c r="AE174" i="62"/>
  <c r="X175" i="62"/>
  <c r="AD174" i="62"/>
  <c r="X171" i="62"/>
  <c r="AD170" i="62"/>
  <c r="AE170" i="62"/>
  <c r="X167" i="62"/>
  <c r="AD166" i="62"/>
  <c r="X163" i="62"/>
  <c r="AD162" i="62"/>
  <c r="AE162" i="62"/>
  <c r="X159" i="62"/>
  <c r="AD158" i="62"/>
  <c r="AE158" i="62"/>
  <c r="AC174" i="62"/>
  <c r="V174" i="62"/>
  <c r="AC170" i="62"/>
  <c r="V170" i="62"/>
  <c r="AC166" i="62"/>
  <c r="V166" i="62"/>
  <c r="AC162" i="62"/>
  <c r="V162" i="62"/>
  <c r="Y160" i="62"/>
  <c r="H160" i="62"/>
  <c r="AF160" i="62" s="1"/>
  <c r="AE159" i="62"/>
  <c r="AC158" i="62"/>
  <c r="V158" i="62"/>
  <c r="AD175" i="62"/>
  <c r="AB174" i="62"/>
  <c r="L174" i="62"/>
  <c r="AD171" i="62"/>
  <c r="AB170" i="62"/>
  <c r="L170" i="62"/>
  <c r="AD167" i="62"/>
  <c r="AB166" i="62"/>
  <c r="L166" i="62"/>
  <c r="AD163" i="62"/>
  <c r="AB162" i="62"/>
  <c r="L162" i="62"/>
  <c r="AD159" i="62"/>
  <c r="AB158" i="62"/>
  <c r="L158" i="62"/>
  <c r="Z162" i="62"/>
  <c r="AA174" i="62"/>
  <c r="AA170" i="62"/>
  <c r="AA166" i="62"/>
  <c r="AA162" i="62"/>
  <c r="AA158" i="62"/>
  <c r="H157" i="62"/>
  <c r="Y157" i="62"/>
  <c r="Z157" i="62"/>
  <c r="L157" i="62"/>
  <c r="AB157" i="62"/>
  <c r="V157" i="62"/>
  <c r="AA139" i="62"/>
  <c r="J138" i="62"/>
  <c r="H134" i="62"/>
  <c r="AF134" i="62" s="1"/>
  <c r="AD131" i="62"/>
  <c r="AA129" i="62"/>
  <c r="AC131" i="62"/>
  <c r="Z148" i="62"/>
  <c r="AB138" i="62"/>
  <c r="H138" i="62"/>
  <c r="AF138" i="62" s="1"/>
  <c r="AD135" i="62"/>
  <c r="AA131" i="62"/>
  <c r="X148" i="62"/>
  <c r="AA138" i="62"/>
  <c r="X135" i="62"/>
  <c r="AA134" i="62"/>
  <c r="Z131" i="62"/>
  <c r="V131" i="62"/>
  <c r="V148" i="62"/>
  <c r="Y138" i="62"/>
  <c r="X134" i="62"/>
  <c r="AB133" i="62"/>
  <c r="J131" i="62"/>
  <c r="AD117" i="62"/>
  <c r="AB113" i="62"/>
  <c r="AC136" i="62"/>
  <c r="AC135" i="62"/>
  <c r="AD103" i="62"/>
  <c r="AB146" i="62"/>
  <c r="AC144" i="62"/>
  <c r="X139" i="62"/>
  <c r="L138" i="62"/>
  <c r="Y137" i="62"/>
  <c r="Z136" i="62"/>
  <c r="Z135" i="62"/>
  <c r="AD143" i="62"/>
  <c r="AD120" i="62"/>
  <c r="AC120" i="62"/>
  <c r="Y146" i="62"/>
  <c r="AC143" i="62"/>
  <c r="J139" i="62"/>
  <c r="AE135" i="62"/>
  <c r="J134" i="62"/>
  <c r="AE120" i="62"/>
  <c r="Z119" i="62"/>
  <c r="Z115" i="62"/>
  <c r="AE108" i="62"/>
  <c r="AB105" i="62"/>
  <c r="J129" i="62"/>
  <c r="X146" i="62"/>
  <c r="Z143" i="62"/>
  <c r="AC140" i="62"/>
  <c r="V135" i="62"/>
  <c r="V120" i="62"/>
  <c r="J115" i="62"/>
  <c r="Z105" i="62"/>
  <c r="X143" i="62"/>
  <c r="Z141" i="62"/>
  <c r="Z140" i="62"/>
  <c r="J135" i="62"/>
  <c r="V143" i="62"/>
  <c r="V121" i="62"/>
  <c r="X115" i="62"/>
  <c r="X113" i="62"/>
  <c r="AB103" i="62"/>
  <c r="V129" i="62"/>
  <c r="AC148" i="62"/>
  <c r="Z146" i="62"/>
  <c r="AA143" i="62"/>
  <c r="AA142" i="62"/>
  <c r="H142" i="62"/>
  <c r="AF142" i="62" s="1"/>
  <c r="Y141" i="62"/>
  <c r="H133" i="62"/>
  <c r="AF133" i="62" s="1"/>
  <c r="V132" i="62"/>
  <c r="AB130" i="62"/>
  <c r="J130" i="62"/>
  <c r="H149" i="62"/>
  <c r="AF149" i="62" s="1"/>
  <c r="H145" i="62"/>
  <c r="AF145" i="62" s="1"/>
  <c r="Y142" i="62"/>
  <c r="Z130" i="62"/>
  <c r="H130" i="62"/>
  <c r="AF130" i="62" s="1"/>
  <c r="X119" i="62"/>
  <c r="AE117" i="62"/>
  <c r="H109" i="62"/>
  <c r="AF109" i="62" s="1"/>
  <c r="Y105" i="62"/>
  <c r="AE103" i="62"/>
  <c r="AC129" i="62"/>
  <c r="Z144" i="62"/>
  <c r="AE143" i="62"/>
  <c r="X142" i="62"/>
  <c r="H141" i="62"/>
  <c r="AF141" i="62" s="1"/>
  <c r="X140" i="62"/>
  <c r="V139" i="62"/>
  <c r="H137" i="62"/>
  <c r="AF137" i="62" s="1"/>
  <c r="V136" i="62"/>
  <c r="Z133" i="62"/>
  <c r="Y130" i="62"/>
  <c r="L119" i="62"/>
  <c r="V117" i="62"/>
  <c r="V103" i="62"/>
  <c r="L146" i="62"/>
  <c r="AE142" i="62"/>
  <c r="Y133" i="62"/>
  <c r="X131" i="62"/>
  <c r="X130" i="62"/>
  <c r="AD121" i="62"/>
  <c r="AB111" i="62"/>
  <c r="AD146" i="62"/>
  <c r="J146" i="62"/>
  <c r="AB145" i="62"/>
  <c r="V144" i="62"/>
  <c r="J143" i="62"/>
  <c r="L142" i="62"/>
  <c r="V140" i="62"/>
  <c r="AB137" i="62"/>
  <c r="AA135" i="62"/>
  <c r="Z134" i="62"/>
  <c r="AE131" i="62"/>
  <c r="AA130" i="62"/>
  <c r="AC121" i="62"/>
  <c r="AC113" i="62"/>
  <c r="AA111" i="62"/>
  <c r="Z149" i="62"/>
  <c r="Z145" i="62"/>
  <c r="AD142" i="62"/>
  <c r="J142" i="62"/>
  <c r="Z137" i="62"/>
  <c r="L133" i="62"/>
  <c r="AC132" i="62"/>
  <c r="AE130" i="62"/>
  <c r="Y149" i="62"/>
  <c r="Y145" i="62"/>
  <c r="Z132" i="62"/>
  <c r="AD130" i="62"/>
  <c r="L130" i="62"/>
  <c r="X149" i="62"/>
  <c r="AD148" i="62"/>
  <c r="AE148" i="62"/>
  <c r="AB147" i="62"/>
  <c r="L147" i="62"/>
  <c r="X145" i="62"/>
  <c r="AD144" i="62"/>
  <c r="AB143" i="62"/>
  <c r="L143" i="62"/>
  <c r="X141" i="62"/>
  <c r="AD140" i="62"/>
  <c r="AE140" i="62"/>
  <c r="AB139" i="62"/>
  <c r="L139" i="62"/>
  <c r="X137" i="62"/>
  <c r="AD136" i="62"/>
  <c r="AE136" i="62"/>
  <c r="AB135" i="62"/>
  <c r="L135" i="62"/>
  <c r="X133" i="62"/>
  <c r="AD132" i="62"/>
  <c r="AE132" i="62"/>
  <c r="AB131" i="62"/>
  <c r="L131" i="62"/>
  <c r="AD149" i="62"/>
  <c r="AE149" i="62"/>
  <c r="AB148" i="62"/>
  <c r="L148" i="62"/>
  <c r="AD145" i="62"/>
  <c r="AE145" i="62"/>
  <c r="AB144" i="62"/>
  <c r="L144" i="62"/>
  <c r="AD141" i="62"/>
  <c r="AB140" i="62"/>
  <c r="L140" i="62"/>
  <c r="AD137" i="62"/>
  <c r="AE137" i="62"/>
  <c r="AB136" i="62"/>
  <c r="L136" i="62"/>
  <c r="AD133" i="62"/>
  <c r="AE133" i="62"/>
  <c r="AB132" i="62"/>
  <c r="L132" i="62"/>
  <c r="AC149" i="62"/>
  <c r="V149" i="62"/>
  <c r="AA148" i="62"/>
  <c r="J148" i="62"/>
  <c r="Y147" i="62"/>
  <c r="H147" i="62"/>
  <c r="AF147" i="62" s="1"/>
  <c r="AE146" i="62"/>
  <c r="AC145" i="62"/>
  <c r="V145" i="62"/>
  <c r="AA144" i="62"/>
  <c r="J144" i="62"/>
  <c r="Y143" i="62"/>
  <c r="H143" i="62"/>
  <c r="AF143" i="62" s="1"/>
  <c r="AC141" i="62"/>
  <c r="V141" i="62"/>
  <c r="AA140" i="62"/>
  <c r="J140" i="62"/>
  <c r="Y139" i="62"/>
  <c r="H139" i="62"/>
  <c r="AF139" i="62" s="1"/>
  <c r="AC137" i="62"/>
  <c r="V137" i="62"/>
  <c r="AA136" i="62"/>
  <c r="J136" i="62"/>
  <c r="Y135" i="62"/>
  <c r="H135" i="62"/>
  <c r="AF135" i="62" s="1"/>
  <c r="AC133" i="62"/>
  <c r="V133" i="62"/>
  <c r="AA132" i="62"/>
  <c r="J132" i="62"/>
  <c r="Y131" i="62"/>
  <c r="H131" i="62"/>
  <c r="AF131" i="62" s="1"/>
  <c r="AB149" i="62"/>
  <c r="L149" i="62"/>
  <c r="L145" i="62"/>
  <c r="AB141" i="62"/>
  <c r="L141" i="62"/>
  <c r="AA149" i="62"/>
  <c r="Y148" i="62"/>
  <c r="AC146" i="62"/>
  <c r="AA145" i="62"/>
  <c r="Y144" i="62"/>
  <c r="H144" i="62"/>
  <c r="AF144" i="62" s="1"/>
  <c r="AC142" i="62"/>
  <c r="AA141" i="62"/>
  <c r="Y140" i="62"/>
  <c r="AC138" i="62"/>
  <c r="AA137" i="62"/>
  <c r="Y136" i="62"/>
  <c r="H136" i="62"/>
  <c r="AF136" i="62" s="1"/>
  <c r="AC134" i="62"/>
  <c r="AA133" i="62"/>
  <c r="Y132" i="62"/>
  <c r="H132" i="62"/>
  <c r="AF132" i="62" s="1"/>
  <c r="AC130" i="62"/>
  <c r="X136" i="62"/>
  <c r="X132" i="62"/>
  <c r="X129" i="62"/>
  <c r="H129" i="62"/>
  <c r="Y129" i="62"/>
  <c r="Z129" i="62"/>
  <c r="L129" i="62"/>
  <c r="AB129" i="62"/>
  <c r="Z108" i="62"/>
  <c r="J119" i="62"/>
  <c r="AD104" i="62"/>
  <c r="AC104" i="62"/>
  <c r="L113" i="62"/>
  <c r="Z104" i="62"/>
  <c r="AB119" i="62"/>
  <c r="AB109" i="62"/>
  <c r="AE104" i="62"/>
  <c r="AA119" i="62"/>
  <c r="AA115" i="62"/>
  <c r="Z109" i="62"/>
  <c r="AC108" i="62"/>
  <c r="J107" i="62"/>
  <c r="V104" i="62"/>
  <c r="AA103" i="62"/>
  <c r="AC107" i="62"/>
  <c r="Z121" i="62"/>
  <c r="H121" i="62"/>
  <c r="AF121" i="62" s="1"/>
  <c r="Z120" i="62"/>
  <c r="AC117" i="62"/>
  <c r="L117" i="62"/>
  <c r="AD116" i="62"/>
  <c r="L115" i="62"/>
  <c r="AD113" i="62"/>
  <c r="V113" i="62"/>
  <c r="Y111" i="62"/>
  <c r="X109" i="62"/>
  <c r="V108" i="62"/>
  <c r="AB107" i="62"/>
  <c r="X105" i="62"/>
  <c r="AC103" i="62"/>
  <c r="L103" i="62"/>
  <c r="AC116" i="62"/>
  <c r="Y109" i="62"/>
  <c r="X121" i="62"/>
  <c r="Z117" i="62"/>
  <c r="H117" i="62"/>
  <c r="AF117" i="62" s="1"/>
  <c r="Z116" i="62"/>
  <c r="AC112" i="62"/>
  <c r="V111" i="62"/>
  <c r="AE109" i="62"/>
  <c r="Z107" i="62"/>
  <c r="AE105" i="62"/>
  <c r="AB117" i="62"/>
  <c r="AD112" i="62"/>
  <c r="X111" i="62"/>
  <c r="Y117" i="62"/>
  <c r="AE116" i="62"/>
  <c r="Z113" i="62"/>
  <c r="H113" i="62"/>
  <c r="AF113" i="62" s="1"/>
  <c r="Z112" i="62"/>
  <c r="L111" i="62"/>
  <c r="Z110" i="62"/>
  <c r="AD109" i="62"/>
  <c r="V109" i="62"/>
  <c r="Y107" i="62"/>
  <c r="AD105" i="62"/>
  <c r="V105" i="62"/>
  <c r="Z103" i="62"/>
  <c r="H103" i="62"/>
  <c r="AF103" i="62" s="1"/>
  <c r="Z111" i="62"/>
  <c r="Y121" i="62"/>
  <c r="AA107" i="62"/>
  <c r="X117" i="62"/>
  <c r="V116" i="62"/>
  <c r="AB115" i="62"/>
  <c r="Y113" i="62"/>
  <c r="AE112" i="62"/>
  <c r="AC111" i="62"/>
  <c r="J111" i="62"/>
  <c r="AC109" i="62"/>
  <c r="L109" i="62"/>
  <c r="AD108" i="62"/>
  <c r="X107" i="62"/>
  <c r="AC105" i="62"/>
  <c r="L105" i="62"/>
  <c r="V112" i="62"/>
  <c r="L107" i="62"/>
  <c r="Y118" i="62"/>
  <c r="H118" i="62"/>
  <c r="Y114" i="62"/>
  <c r="H114" i="62"/>
  <c r="AF114" i="62" s="1"/>
  <c r="Y110" i="62"/>
  <c r="H110" i="62"/>
  <c r="AF110" i="62" s="1"/>
  <c r="Y106" i="62"/>
  <c r="H106" i="62"/>
  <c r="AF106" i="62" s="1"/>
  <c r="Y102" i="62"/>
  <c r="H102" i="62"/>
  <c r="AF102" i="62" s="1"/>
  <c r="AB120" i="62"/>
  <c r="L120" i="62"/>
  <c r="AF118" i="62"/>
  <c r="X118" i="62"/>
  <c r="AB116" i="62"/>
  <c r="L116" i="62"/>
  <c r="X114" i="62"/>
  <c r="AB112" i="62"/>
  <c r="L112" i="62"/>
  <c r="X110" i="62"/>
  <c r="AB108" i="62"/>
  <c r="L108" i="62"/>
  <c r="X106" i="62"/>
  <c r="AB104" i="62"/>
  <c r="L104" i="62"/>
  <c r="X102" i="62"/>
  <c r="Z102" i="62"/>
  <c r="AA120" i="62"/>
  <c r="J120" i="62"/>
  <c r="Y119" i="62"/>
  <c r="H119" i="62"/>
  <c r="AF119" i="62" s="1"/>
  <c r="AE118" i="62"/>
  <c r="AA116" i="62"/>
  <c r="J116" i="62"/>
  <c r="Y115" i="62"/>
  <c r="H115" i="62"/>
  <c r="AF115" i="62" s="1"/>
  <c r="AA112" i="62"/>
  <c r="J112" i="62"/>
  <c r="H111" i="62"/>
  <c r="AF111" i="62" s="1"/>
  <c r="AA108" i="62"/>
  <c r="J108" i="62"/>
  <c r="H107" i="62"/>
  <c r="AF107" i="62" s="1"/>
  <c r="AA104" i="62"/>
  <c r="J104" i="62"/>
  <c r="AD118" i="62"/>
  <c r="AD114" i="62"/>
  <c r="AE114" i="62"/>
  <c r="AD110" i="62"/>
  <c r="AD106" i="62"/>
  <c r="AD102" i="62"/>
  <c r="AE102" i="62"/>
  <c r="Z114" i="62"/>
  <c r="Z106" i="62"/>
  <c r="AA121" i="62"/>
  <c r="Y120" i="62"/>
  <c r="H120" i="62"/>
  <c r="AF120" i="62" s="1"/>
  <c r="AC118" i="62"/>
  <c r="V118" i="62"/>
  <c r="AA117" i="62"/>
  <c r="Y116" i="62"/>
  <c r="H116" i="62"/>
  <c r="AF116" i="62" s="1"/>
  <c r="AC114" i="62"/>
  <c r="V114" i="62"/>
  <c r="AA113" i="62"/>
  <c r="Y112" i="62"/>
  <c r="H112" i="62"/>
  <c r="AF112" i="62" s="1"/>
  <c r="AE111" i="62"/>
  <c r="AC110" i="62"/>
  <c r="V110" i="62"/>
  <c r="AA109" i="62"/>
  <c r="Y108" i="62"/>
  <c r="H108" i="62"/>
  <c r="AF108" i="62" s="1"/>
  <c r="AC106" i="62"/>
  <c r="V106" i="62"/>
  <c r="AA105" i="62"/>
  <c r="J105" i="62"/>
  <c r="Y104" i="62"/>
  <c r="H104" i="62"/>
  <c r="AF104" i="62" s="1"/>
  <c r="AC102" i="62"/>
  <c r="V102" i="62"/>
  <c r="X120" i="62"/>
  <c r="AD119" i="62"/>
  <c r="AE119" i="62"/>
  <c r="AB118" i="62"/>
  <c r="L118" i="62"/>
  <c r="X116" i="62"/>
  <c r="AD115" i="62"/>
  <c r="AE115" i="62"/>
  <c r="AB114" i="62"/>
  <c r="L114" i="62"/>
  <c r="X112" i="62"/>
  <c r="AD111" i="62"/>
  <c r="AB110" i="62"/>
  <c r="L110" i="62"/>
  <c r="X108" i="62"/>
  <c r="AD107" i="62"/>
  <c r="AE107" i="62"/>
  <c r="AB106" i="62"/>
  <c r="L106" i="62"/>
  <c r="X104" i="62"/>
  <c r="AB102" i="62"/>
  <c r="L102" i="62"/>
  <c r="AC119" i="62"/>
  <c r="AA118" i="62"/>
  <c r="AC115" i="62"/>
  <c r="AA114" i="62"/>
  <c r="AA110" i="62"/>
  <c r="AA106" i="62"/>
  <c r="AA102" i="62"/>
  <c r="J101" i="62"/>
  <c r="AC101" i="62"/>
  <c r="V101" i="62"/>
  <c r="L101" i="62"/>
  <c r="AD101" i="62"/>
  <c r="X101" i="62"/>
  <c r="Y101" i="62"/>
  <c r="H101" i="62"/>
  <c r="AA101" i="62"/>
  <c r="AB101" i="62"/>
  <c r="AE73" i="62"/>
  <c r="J46" i="62"/>
  <c r="X45" i="62"/>
  <c r="X46" i="62"/>
  <c r="H46" i="62"/>
  <c r="AF46" i="62" s="1"/>
  <c r="Y45" i="62"/>
  <c r="H45" i="62"/>
  <c r="AF45" i="62" s="1"/>
  <c r="AD45" i="62"/>
  <c r="AD46" i="62"/>
  <c r="AE46" i="62"/>
  <c r="AC45" i="62"/>
  <c r="V45" i="62"/>
  <c r="AC46" i="62"/>
  <c r="V46" i="62"/>
  <c r="AB45" i="62"/>
  <c r="L45" i="62"/>
  <c r="AB46" i="62"/>
  <c r="L46" i="62"/>
  <c r="AA45" i="62"/>
  <c r="Y46" i="62"/>
  <c r="AA46" i="62"/>
  <c r="Z45" i="62"/>
  <c r="I28" i="46"/>
  <c r="I20" i="46"/>
  <c r="I12" i="46"/>
  <c r="I31" i="46"/>
  <c r="I23" i="46"/>
  <c r="I26" i="46"/>
  <c r="I18" i="46"/>
  <c r="I10" i="46"/>
  <c r="I32" i="46"/>
  <c r="I24" i="46"/>
  <c r="I16" i="46"/>
  <c r="AA35" i="46"/>
  <c r="AC36" i="46"/>
  <c r="AA36" i="46"/>
  <c r="AE35" i="46"/>
  <c r="I35" i="46"/>
  <c r="E36" i="46"/>
  <c r="AL36" i="46" s="1"/>
  <c r="AK36" i="46"/>
  <c r="AI36" i="46"/>
  <c r="AC35" i="46"/>
  <c r="AH36" i="46"/>
  <c r="AD36" i="46"/>
  <c r="AE36" i="46"/>
  <c r="Y71" i="16"/>
  <c r="AK70" i="16"/>
  <c r="AK42" i="16"/>
  <c r="AJ42" i="16"/>
  <c r="AG34" i="2"/>
  <c r="AH35" i="2" s="1"/>
  <c r="A10" i="35"/>
  <c r="A11" i="35" s="1"/>
  <c r="A12" i="35" s="1"/>
  <c r="A13" i="35" s="1"/>
  <c r="A14" i="35" s="1"/>
  <c r="A15" i="35" s="1"/>
  <c r="A16" i="35" s="1"/>
  <c r="A17" i="35" s="1"/>
  <c r="A18" i="35" s="1"/>
  <c r="A19" i="35" s="1"/>
  <c r="A20" i="35" s="1"/>
  <c r="B245" i="61"/>
  <c r="B246" i="61"/>
  <c r="B247" i="61"/>
  <c r="B248" i="61"/>
  <c r="B249" i="61"/>
  <c r="B250" i="61"/>
  <c r="B251" i="61"/>
  <c r="B255" i="61"/>
  <c r="B256" i="61"/>
  <c r="B257" i="61"/>
  <c r="B258" i="61"/>
  <c r="B259" i="61"/>
  <c r="B260" i="61"/>
  <c r="B261" i="61"/>
  <c r="B262" i="61"/>
  <c r="B263" i="61"/>
  <c r="B264" i="61"/>
  <c r="B265" i="61"/>
  <c r="B266" i="61"/>
  <c r="B270" i="61"/>
  <c r="B271" i="61"/>
  <c r="B272" i="61"/>
  <c r="B273" i="61"/>
  <c r="B274" i="61"/>
  <c r="B275" i="61"/>
  <c r="B276" i="61"/>
  <c r="B277" i="61"/>
  <c r="B278" i="61"/>
  <c r="B279" i="61"/>
  <c r="B280" i="61"/>
  <c r="B281" i="61"/>
  <c r="B285" i="61"/>
  <c r="B286" i="61"/>
  <c r="B287" i="61"/>
  <c r="B288" i="61"/>
  <c r="B289" i="61"/>
  <c r="B290" i="61"/>
  <c r="B291" i="61"/>
  <c r="B292" i="61"/>
  <c r="B293" i="61"/>
  <c r="B294" i="61"/>
  <c r="B295" i="61"/>
  <c r="B296" i="61"/>
  <c r="B300" i="61"/>
  <c r="B301" i="61"/>
  <c r="B302" i="61"/>
  <c r="B303" i="61"/>
  <c r="B304" i="61"/>
  <c r="B305" i="61"/>
  <c r="B306" i="61"/>
  <c r="B307" i="61"/>
  <c r="B308" i="61"/>
  <c r="B309" i="61"/>
  <c r="B310" i="61"/>
  <c r="B311" i="61"/>
  <c r="B315" i="61"/>
  <c r="B316" i="61"/>
  <c r="B317" i="61"/>
  <c r="B318" i="61"/>
  <c r="B319" i="61"/>
  <c r="B320" i="61"/>
  <c r="B321" i="61"/>
  <c r="B322" i="61"/>
  <c r="B323" i="61"/>
  <c r="B324" i="61"/>
  <c r="B325" i="61"/>
  <c r="B326" i="61"/>
  <c r="B330" i="61"/>
  <c r="B331" i="61"/>
  <c r="B332" i="61"/>
  <c r="B333" i="61"/>
  <c r="B334" i="61"/>
  <c r="B335" i="61"/>
  <c r="B336" i="61"/>
  <c r="B337" i="61"/>
  <c r="B338" i="61"/>
  <c r="B339" i="61"/>
  <c r="B340" i="61"/>
  <c r="B341" i="61"/>
  <c r="B345" i="61"/>
  <c r="B346" i="61"/>
  <c r="B347" i="61"/>
  <c r="B348" i="61"/>
  <c r="B349" i="61"/>
  <c r="B350" i="61"/>
  <c r="B351" i="61"/>
  <c r="B352" i="61"/>
  <c r="B353" i="61"/>
  <c r="B354" i="61"/>
  <c r="B355" i="61"/>
  <c r="B356" i="61"/>
  <c r="B360" i="61"/>
  <c r="B361" i="61"/>
  <c r="B362" i="61"/>
  <c r="B363" i="61"/>
  <c r="B367" i="61"/>
  <c r="B368" i="61"/>
  <c r="B369" i="61"/>
  <c r="B370" i="61"/>
  <c r="B371" i="61"/>
  <c r="B375" i="61"/>
  <c r="B376" i="61"/>
  <c r="B377" i="61"/>
  <c r="B378" i="61"/>
  <c r="B379" i="61"/>
  <c r="B380" i="61"/>
  <c r="B381" i="61"/>
  <c r="B382" i="61"/>
  <c r="B383" i="61"/>
  <c r="B384" i="61"/>
  <c r="B385" i="61"/>
  <c r="B386" i="61"/>
  <c r="B390" i="61"/>
  <c r="B391" i="61"/>
  <c r="B392" i="61"/>
  <c r="B393" i="61"/>
  <c r="B394" i="61"/>
  <c r="B395" i="61"/>
  <c r="B396" i="61"/>
  <c r="B397" i="61"/>
  <c r="B398" i="61"/>
  <c r="B399" i="61"/>
  <c r="B400" i="61"/>
  <c r="B401" i="61"/>
  <c r="B405" i="61"/>
  <c r="B406" i="61"/>
  <c r="B407" i="61"/>
  <c r="B408" i="61"/>
  <c r="B409" i="61"/>
  <c r="B410" i="61"/>
  <c r="B411" i="61"/>
  <c r="B412" i="61"/>
  <c r="B413" i="61"/>
  <c r="B414" i="61"/>
  <c r="B415" i="61"/>
  <c r="B416" i="61"/>
  <c r="B420" i="61"/>
  <c r="B421" i="61"/>
  <c r="B422" i="61"/>
  <c r="B423" i="61"/>
  <c r="B424" i="61"/>
  <c r="B425" i="61"/>
  <c r="B426" i="61"/>
  <c r="B427" i="61"/>
  <c r="B428" i="61"/>
  <c r="B429" i="61"/>
  <c r="B430" i="61"/>
  <c r="B431" i="61"/>
  <c r="B435" i="61"/>
  <c r="B436" i="61"/>
  <c r="B437" i="61"/>
  <c r="B438" i="61"/>
  <c r="B439" i="61"/>
  <c r="B440" i="61"/>
  <c r="B441" i="61"/>
  <c r="B442" i="61"/>
  <c r="B443" i="61"/>
  <c r="B444" i="61"/>
  <c r="B445" i="61"/>
  <c r="B446" i="61"/>
  <c r="B450" i="61"/>
  <c r="B451" i="61"/>
  <c r="B452" i="61"/>
  <c r="B453" i="61"/>
  <c r="B454" i="61"/>
  <c r="B455" i="61"/>
  <c r="B456" i="61"/>
  <c r="B457" i="61"/>
  <c r="B458" i="61"/>
  <c r="B459" i="61"/>
  <c r="B460" i="61"/>
  <c r="B461" i="61"/>
  <c r="B244" i="61"/>
  <c r="D443" i="61"/>
  <c r="E443" i="61" s="1"/>
  <c r="F443" i="61"/>
  <c r="G443" i="61" s="1"/>
  <c r="H443" i="61"/>
  <c r="I443" i="61"/>
  <c r="AD443" i="61"/>
  <c r="D444" i="61"/>
  <c r="E444" i="61" s="1"/>
  <c r="F444" i="61"/>
  <c r="G444" i="61" s="1"/>
  <c r="H444" i="61"/>
  <c r="I444" i="61"/>
  <c r="AD444" i="61"/>
  <c r="D445" i="61"/>
  <c r="E445" i="61" s="1"/>
  <c r="F445" i="61"/>
  <c r="G445" i="61" s="1"/>
  <c r="H445" i="61"/>
  <c r="I445" i="61"/>
  <c r="AD445" i="61"/>
  <c r="D446" i="61"/>
  <c r="E446" i="61" s="1"/>
  <c r="F446" i="61"/>
  <c r="G446" i="61" s="1"/>
  <c r="H446" i="61"/>
  <c r="I446" i="61"/>
  <c r="AD446" i="61"/>
  <c r="D450" i="61"/>
  <c r="E450" i="61" s="1"/>
  <c r="F450" i="61"/>
  <c r="G450" i="61" s="1"/>
  <c r="H450" i="61"/>
  <c r="I450" i="61"/>
  <c r="AB450" i="61" s="1"/>
  <c r="AD450" i="61"/>
  <c r="D451" i="61"/>
  <c r="E451" i="61" s="1"/>
  <c r="F451" i="61"/>
  <c r="G451" i="61" s="1"/>
  <c r="H451" i="61"/>
  <c r="I451" i="61"/>
  <c r="AD451" i="61"/>
  <c r="D452" i="61"/>
  <c r="E452" i="61" s="1"/>
  <c r="F452" i="61"/>
  <c r="G452" i="61" s="1"/>
  <c r="H452" i="61"/>
  <c r="I452" i="61"/>
  <c r="AB452" i="61" s="1"/>
  <c r="AD452" i="61"/>
  <c r="D453" i="61"/>
  <c r="E453" i="61" s="1"/>
  <c r="F453" i="61"/>
  <c r="G453" i="61" s="1"/>
  <c r="H453" i="61"/>
  <c r="I453" i="61"/>
  <c r="AD453" i="61"/>
  <c r="D454" i="61"/>
  <c r="E454" i="61" s="1"/>
  <c r="C448" i="61" s="1"/>
  <c r="F454" i="61"/>
  <c r="G454" i="61" s="1"/>
  <c r="H454" i="61"/>
  <c r="I454" i="61"/>
  <c r="AD454" i="61"/>
  <c r="D455" i="61"/>
  <c r="E455" i="61" s="1"/>
  <c r="F455" i="61"/>
  <c r="G455" i="61" s="1"/>
  <c r="H455" i="61"/>
  <c r="I455" i="61"/>
  <c r="AD455" i="61"/>
  <c r="D456" i="61"/>
  <c r="E456" i="61" s="1"/>
  <c r="F456" i="61"/>
  <c r="G456" i="61" s="1"/>
  <c r="H456" i="61"/>
  <c r="I456" i="61"/>
  <c r="AD456" i="61"/>
  <c r="D457" i="61"/>
  <c r="E457" i="61" s="1"/>
  <c r="F457" i="61"/>
  <c r="G457" i="61" s="1"/>
  <c r="H457" i="61"/>
  <c r="I457" i="61"/>
  <c r="AD457" i="61"/>
  <c r="D458" i="61"/>
  <c r="E458" i="61" s="1"/>
  <c r="F458" i="61"/>
  <c r="G458" i="61" s="1"/>
  <c r="H458" i="61"/>
  <c r="I458" i="61"/>
  <c r="AD458" i="61"/>
  <c r="D459" i="61"/>
  <c r="E459" i="61" s="1"/>
  <c r="F459" i="61"/>
  <c r="G459" i="61" s="1"/>
  <c r="H459" i="61"/>
  <c r="I459" i="61"/>
  <c r="AD459" i="61"/>
  <c r="D460" i="61"/>
  <c r="E460" i="61" s="1"/>
  <c r="F460" i="61"/>
  <c r="G460" i="61" s="1"/>
  <c r="H460" i="61"/>
  <c r="I460" i="61"/>
  <c r="AD460" i="61"/>
  <c r="D461" i="61"/>
  <c r="E461" i="61" s="1"/>
  <c r="F461" i="61"/>
  <c r="G461" i="61" s="1"/>
  <c r="H461" i="61"/>
  <c r="I461" i="61"/>
  <c r="AD461" i="61"/>
  <c r="D415" i="61"/>
  <c r="E415" i="61" s="1"/>
  <c r="F415" i="61"/>
  <c r="G415" i="61" s="1"/>
  <c r="H415" i="61"/>
  <c r="I415" i="61"/>
  <c r="AD415" i="61"/>
  <c r="D416" i="61"/>
  <c r="E416" i="61" s="1"/>
  <c r="F416" i="61"/>
  <c r="G416" i="61" s="1"/>
  <c r="H416" i="61"/>
  <c r="I416" i="61"/>
  <c r="AD416" i="61"/>
  <c r="D420" i="61"/>
  <c r="E420" i="61" s="1"/>
  <c r="F420" i="61"/>
  <c r="G420" i="61" s="1"/>
  <c r="H420" i="61"/>
  <c r="I420" i="61"/>
  <c r="AB420" i="61" s="1"/>
  <c r="AD420" i="61"/>
  <c r="D421" i="61"/>
  <c r="E421" i="61" s="1"/>
  <c r="F421" i="61"/>
  <c r="G421" i="61" s="1"/>
  <c r="H421" i="61"/>
  <c r="I421" i="61"/>
  <c r="AB421" i="61" s="1"/>
  <c r="AD421" i="61"/>
  <c r="D422" i="61"/>
  <c r="E422" i="61" s="1"/>
  <c r="F422" i="61"/>
  <c r="G422" i="61" s="1"/>
  <c r="H422" i="61"/>
  <c r="I422" i="61"/>
  <c r="AD422" i="61"/>
  <c r="D423" i="61"/>
  <c r="E423" i="61" s="1"/>
  <c r="F423" i="61"/>
  <c r="G423" i="61" s="1"/>
  <c r="H423" i="61"/>
  <c r="I423" i="61"/>
  <c r="AD423" i="61"/>
  <c r="D424" i="61"/>
  <c r="E424" i="61" s="1"/>
  <c r="C418" i="61" s="1"/>
  <c r="F424" i="61"/>
  <c r="G424" i="61" s="1"/>
  <c r="H424" i="61"/>
  <c r="I424" i="61"/>
  <c r="AD424" i="61"/>
  <c r="D425" i="61"/>
  <c r="E425" i="61" s="1"/>
  <c r="F425" i="61"/>
  <c r="G425" i="61" s="1"/>
  <c r="H425" i="61"/>
  <c r="I425" i="61"/>
  <c r="AD425" i="61"/>
  <c r="D426" i="61"/>
  <c r="E426" i="61" s="1"/>
  <c r="F426" i="61"/>
  <c r="G426" i="61" s="1"/>
  <c r="H426" i="61"/>
  <c r="I426" i="61"/>
  <c r="AD426" i="61"/>
  <c r="D427" i="61"/>
  <c r="E427" i="61" s="1"/>
  <c r="F427" i="61"/>
  <c r="G427" i="61" s="1"/>
  <c r="H427" i="61"/>
  <c r="I427" i="61"/>
  <c r="AD427" i="61"/>
  <c r="D428" i="61"/>
  <c r="E428" i="61" s="1"/>
  <c r="F428" i="61"/>
  <c r="G428" i="61" s="1"/>
  <c r="H428" i="61"/>
  <c r="I428" i="61"/>
  <c r="AD428" i="61"/>
  <c r="D429" i="61"/>
  <c r="E429" i="61" s="1"/>
  <c r="F429" i="61"/>
  <c r="G429" i="61" s="1"/>
  <c r="H429" i="61"/>
  <c r="I429" i="61"/>
  <c r="AD429" i="61"/>
  <c r="D430" i="61"/>
  <c r="E430" i="61" s="1"/>
  <c r="F430" i="61"/>
  <c r="G430" i="61" s="1"/>
  <c r="H430" i="61"/>
  <c r="I430" i="61"/>
  <c r="AD430" i="61"/>
  <c r="D431" i="61"/>
  <c r="E431" i="61" s="1"/>
  <c r="F431" i="61"/>
  <c r="G431" i="61" s="1"/>
  <c r="H431" i="61"/>
  <c r="I431" i="61"/>
  <c r="AD431" i="61"/>
  <c r="D435" i="61"/>
  <c r="E435" i="61" s="1"/>
  <c r="F435" i="61"/>
  <c r="G435" i="61" s="1"/>
  <c r="H435" i="61"/>
  <c r="I435" i="61"/>
  <c r="AD435" i="61"/>
  <c r="D436" i="61"/>
  <c r="E436" i="61" s="1"/>
  <c r="F436" i="61"/>
  <c r="G436" i="61" s="1"/>
  <c r="H436" i="61"/>
  <c r="I436" i="61"/>
  <c r="AD436" i="61"/>
  <c r="D437" i="61"/>
  <c r="E437" i="61" s="1"/>
  <c r="F437" i="61"/>
  <c r="G437" i="61" s="1"/>
  <c r="H437" i="61"/>
  <c r="I437" i="61"/>
  <c r="AD437" i="61"/>
  <c r="D438" i="61"/>
  <c r="E438" i="61" s="1"/>
  <c r="F438" i="61"/>
  <c r="G438" i="61" s="1"/>
  <c r="H438" i="61"/>
  <c r="I438" i="61"/>
  <c r="AD438" i="61"/>
  <c r="D439" i="61"/>
  <c r="E439" i="61" s="1"/>
  <c r="C433" i="61" s="1"/>
  <c r="F439" i="61"/>
  <c r="G439" i="61" s="1"/>
  <c r="H439" i="61"/>
  <c r="I439" i="61"/>
  <c r="AB439" i="61" s="1"/>
  <c r="AD439" i="61"/>
  <c r="D440" i="61"/>
  <c r="E440" i="61" s="1"/>
  <c r="F440" i="61"/>
  <c r="G440" i="61" s="1"/>
  <c r="H440" i="61"/>
  <c r="I440" i="61"/>
  <c r="AB440" i="61" s="1"/>
  <c r="AD440" i="61"/>
  <c r="D441" i="61"/>
  <c r="E441" i="61" s="1"/>
  <c r="F441" i="61"/>
  <c r="G441" i="61" s="1"/>
  <c r="H441" i="61"/>
  <c r="I441" i="61"/>
  <c r="AD441" i="61"/>
  <c r="D442" i="61"/>
  <c r="E442" i="61" s="1"/>
  <c r="F442" i="61"/>
  <c r="G442" i="61" s="1"/>
  <c r="H442" i="61"/>
  <c r="I442" i="61"/>
  <c r="AD442" i="61"/>
  <c r="D355" i="61"/>
  <c r="E355" i="61" s="1"/>
  <c r="F355" i="61"/>
  <c r="G355" i="61" s="1"/>
  <c r="H355" i="61"/>
  <c r="I355" i="61"/>
  <c r="AD355" i="61"/>
  <c r="D356" i="61"/>
  <c r="E356" i="61" s="1"/>
  <c r="F356" i="61"/>
  <c r="G356" i="61" s="1"/>
  <c r="H356" i="61"/>
  <c r="I356" i="61"/>
  <c r="AD356" i="61"/>
  <c r="D360" i="61"/>
  <c r="E360" i="61" s="1"/>
  <c r="F360" i="61"/>
  <c r="G360" i="61" s="1"/>
  <c r="H360" i="61"/>
  <c r="I360" i="61"/>
  <c r="AD360" i="61"/>
  <c r="D361" i="61"/>
  <c r="E361" i="61" s="1"/>
  <c r="F361" i="61"/>
  <c r="G361" i="61" s="1"/>
  <c r="H361" i="61"/>
  <c r="I361" i="61"/>
  <c r="AD361" i="61"/>
  <c r="D362" i="61"/>
  <c r="E362" i="61" s="1"/>
  <c r="F362" i="61"/>
  <c r="G362" i="61" s="1"/>
  <c r="H362" i="61"/>
  <c r="I362" i="61"/>
  <c r="AD362" i="61"/>
  <c r="D363" i="61"/>
  <c r="E363" i="61" s="1"/>
  <c r="F363" i="61"/>
  <c r="G363" i="61" s="1"/>
  <c r="H363" i="61"/>
  <c r="I363" i="61"/>
  <c r="AB363" i="61" s="1"/>
  <c r="AD363" i="61"/>
  <c r="D367" i="61"/>
  <c r="E367" i="61" s="1"/>
  <c r="F367" i="61"/>
  <c r="G367" i="61" s="1"/>
  <c r="H367" i="61"/>
  <c r="I367" i="61"/>
  <c r="AD367" i="61"/>
  <c r="D368" i="61"/>
  <c r="E368" i="61" s="1"/>
  <c r="F368" i="61"/>
  <c r="G368" i="61" s="1"/>
  <c r="H368" i="61"/>
  <c r="I368" i="61"/>
  <c r="AD368" i="61"/>
  <c r="D369" i="61"/>
  <c r="E369" i="61" s="1"/>
  <c r="F369" i="61"/>
  <c r="G369" i="61" s="1"/>
  <c r="H369" i="61"/>
  <c r="I369" i="61"/>
  <c r="AD369" i="61"/>
  <c r="D370" i="61"/>
  <c r="E370" i="61" s="1"/>
  <c r="F370" i="61"/>
  <c r="G370" i="61" s="1"/>
  <c r="H370" i="61"/>
  <c r="I370" i="61"/>
  <c r="AD370" i="61"/>
  <c r="D371" i="61"/>
  <c r="E371" i="61" s="1"/>
  <c r="F371" i="61"/>
  <c r="G371" i="61" s="1"/>
  <c r="H371" i="61"/>
  <c r="I371" i="61"/>
  <c r="AD371" i="61"/>
  <c r="D375" i="61"/>
  <c r="E375" i="61" s="1"/>
  <c r="F375" i="61"/>
  <c r="G375" i="61" s="1"/>
  <c r="H375" i="61"/>
  <c r="I375" i="61"/>
  <c r="AD375" i="61"/>
  <c r="D376" i="61"/>
  <c r="E376" i="61" s="1"/>
  <c r="F376" i="61"/>
  <c r="G376" i="61" s="1"/>
  <c r="H376" i="61"/>
  <c r="I376" i="61"/>
  <c r="AD376" i="61"/>
  <c r="D377" i="61"/>
  <c r="E377" i="61" s="1"/>
  <c r="F377" i="61"/>
  <c r="G377" i="61" s="1"/>
  <c r="H377" i="61"/>
  <c r="I377" i="61"/>
  <c r="AD377" i="61"/>
  <c r="D378" i="61"/>
  <c r="E378" i="61" s="1"/>
  <c r="F378" i="61"/>
  <c r="G378" i="61" s="1"/>
  <c r="H378" i="61"/>
  <c r="I378" i="61"/>
  <c r="AD378" i="61"/>
  <c r="D379" i="61"/>
  <c r="E379" i="61" s="1"/>
  <c r="C373" i="61" s="1"/>
  <c r="F379" i="61"/>
  <c r="G379" i="61" s="1"/>
  <c r="H379" i="61"/>
  <c r="I379" i="61"/>
  <c r="AD379" i="61"/>
  <c r="D380" i="61"/>
  <c r="E380" i="61" s="1"/>
  <c r="F380" i="61"/>
  <c r="G380" i="61" s="1"/>
  <c r="H380" i="61"/>
  <c r="I380" i="61"/>
  <c r="AD380" i="61"/>
  <c r="D381" i="61"/>
  <c r="E381" i="61" s="1"/>
  <c r="F381" i="61"/>
  <c r="G381" i="61" s="1"/>
  <c r="H381" i="61"/>
  <c r="I381" i="61"/>
  <c r="AD381" i="61"/>
  <c r="D382" i="61"/>
  <c r="E382" i="61" s="1"/>
  <c r="F382" i="61"/>
  <c r="G382" i="61" s="1"/>
  <c r="H382" i="61"/>
  <c r="I382" i="61"/>
  <c r="AD382" i="61"/>
  <c r="D383" i="61"/>
  <c r="E383" i="61" s="1"/>
  <c r="F383" i="61"/>
  <c r="G383" i="61" s="1"/>
  <c r="H383" i="61"/>
  <c r="I383" i="61"/>
  <c r="AB383" i="61" s="1"/>
  <c r="AD383" i="61"/>
  <c r="D384" i="61"/>
  <c r="E384" i="61" s="1"/>
  <c r="F384" i="61"/>
  <c r="G384" i="61" s="1"/>
  <c r="H384" i="61"/>
  <c r="I384" i="61"/>
  <c r="AD384" i="61"/>
  <c r="D385" i="61"/>
  <c r="E385" i="61" s="1"/>
  <c r="F385" i="61"/>
  <c r="G385" i="61" s="1"/>
  <c r="H385" i="61"/>
  <c r="I385" i="61"/>
  <c r="AD385" i="61"/>
  <c r="D386" i="61"/>
  <c r="E386" i="61" s="1"/>
  <c r="F386" i="61"/>
  <c r="G386" i="61" s="1"/>
  <c r="H386" i="61"/>
  <c r="I386" i="61"/>
  <c r="AD386" i="61"/>
  <c r="D390" i="61"/>
  <c r="E390" i="61" s="1"/>
  <c r="F390" i="61"/>
  <c r="G390" i="61" s="1"/>
  <c r="H390" i="61"/>
  <c r="I390" i="61"/>
  <c r="AD390" i="61"/>
  <c r="D391" i="61"/>
  <c r="E391" i="61" s="1"/>
  <c r="F391" i="61"/>
  <c r="G391" i="61" s="1"/>
  <c r="H391" i="61"/>
  <c r="I391" i="61"/>
  <c r="AD391" i="61"/>
  <c r="D392" i="61"/>
  <c r="E392" i="61" s="1"/>
  <c r="F392" i="61"/>
  <c r="G392" i="61" s="1"/>
  <c r="H392" i="61"/>
  <c r="I392" i="61"/>
  <c r="AD392" i="61"/>
  <c r="D393" i="61"/>
  <c r="E393" i="61" s="1"/>
  <c r="F393" i="61"/>
  <c r="G393" i="61" s="1"/>
  <c r="H393" i="61"/>
  <c r="I393" i="61"/>
  <c r="AD393" i="61"/>
  <c r="D394" i="61"/>
  <c r="E394" i="61" s="1"/>
  <c r="C388" i="61" s="1"/>
  <c r="F394" i="61"/>
  <c r="G394" i="61" s="1"/>
  <c r="H394" i="61"/>
  <c r="I394" i="61"/>
  <c r="AD394" i="61"/>
  <c r="D395" i="61"/>
  <c r="E395" i="61" s="1"/>
  <c r="F395" i="61"/>
  <c r="G395" i="61" s="1"/>
  <c r="H395" i="61"/>
  <c r="I395" i="61"/>
  <c r="AD395" i="61"/>
  <c r="D396" i="61"/>
  <c r="E396" i="61" s="1"/>
  <c r="F396" i="61"/>
  <c r="G396" i="61" s="1"/>
  <c r="H396" i="61"/>
  <c r="I396" i="61"/>
  <c r="AD396" i="61"/>
  <c r="D397" i="61"/>
  <c r="E397" i="61" s="1"/>
  <c r="F397" i="61"/>
  <c r="G397" i="61" s="1"/>
  <c r="H397" i="61"/>
  <c r="I397" i="61"/>
  <c r="AD397" i="61"/>
  <c r="D398" i="61"/>
  <c r="E398" i="61" s="1"/>
  <c r="F398" i="61"/>
  <c r="G398" i="61" s="1"/>
  <c r="H398" i="61"/>
  <c r="I398" i="61"/>
  <c r="AD398" i="61"/>
  <c r="D399" i="61"/>
  <c r="E399" i="61" s="1"/>
  <c r="F399" i="61"/>
  <c r="G399" i="61" s="1"/>
  <c r="H399" i="61"/>
  <c r="I399" i="61"/>
  <c r="AD399" i="61"/>
  <c r="D400" i="61"/>
  <c r="E400" i="61" s="1"/>
  <c r="F400" i="61"/>
  <c r="G400" i="61" s="1"/>
  <c r="H400" i="61"/>
  <c r="I400" i="61"/>
  <c r="AD400" i="61"/>
  <c r="D401" i="61"/>
  <c r="E401" i="61" s="1"/>
  <c r="F401" i="61"/>
  <c r="G401" i="61" s="1"/>
  <c r="H401" i="61"/>
  <c r="I401" i="61"/>
  <c r="AD401" i="61"/>
  <c r="D405" i="61"/>
  <c r="E405" i="61" s="1"/>
  <c r="F405" i="61"/>
  <c r="G405" i="61" s="1"/>
  <c r="H405" i="61"/>
  <c r="I405" i="61"/>
  <c r="AD405" i="61"/>
  <c r="D406" i="61"/>
  <c r="E406" i="61" s="1"/>
  <c r="F406" i="61"/>
  <c r="G406" i="61" s="1"/>
  <c r="H406" i="61"/>
  <c r="I406" i="61"/>
  <c r="AD406" i="61"/>
  <c r="D407" i="61"/>
  <c r="E407" i="61" s="1"/>
  <c r="F407" i="61"/>
  <c r="G407" i="61" s="1"/>
  <c r="H407" i="61"/>
  <c r="I407" i="61"/>
  <c r="AD407" i="61"/>
  <c r="D408" i="61"/>
  <c r="E408" i="61" s="1"/>
  <c r="F408" i="61"/>
  <c r="G408" i="61" s="1"/>
  <c r="H408" i="61"/>
  <c r="I408" i="61"/>
  <c r="AD408" i="61"/>
  <c r="D409" i="61"/>
  <c r="E409" i="61" s="1"/>
  <c r="C403" i="61" s="1"/>
  <c r="F409" i="61"/>
  <c r="G409" i="61" s="1"/>
  <c r="H409" i="61"/>
  <c r="I409" i="61"/>
  <c r="AD409" i="61"/>
  <c r="D410" i="61"/>
  <c r="E410" i="61" s="1"/>
  <c r="F410" i="61"/>
  <c r="G410" i="61" s="1"/>
  <c r="H410" i="61"/>
  <c r="I410" i="61"/>
  <c r="AD410" i="61"/>
  <c r="D411" i="61"/>
  <c r="E411" i="61" s="1"/>
  <c r="F411" i="61"/>
  <c r="G411" i="61" s="1"/>
  <c r="H411" i="61"/>
  <c r="I411" i="61"/>
  <c r="AD411" i="61"/>
  <c r="D412" i="61"/>
  <c r="E412" i="61" s="1"/>
  <c r="F412" i="61"/>
  <c r="G412" i="61" s="1"/>
  <c r="H412" i="61"/>
  <c r="I412" i="61"/>
  <c r="AD412" i="61"/>
  <c r="D413" i="61"/>
  <c r="E413" i="61" s="1"/>
  <c r="F413" i="61"/>
  <c r="G413" i="61" s="1"/>
  <c r="H413" i="61"/>
  <c r="I413" i="61"/>
  <c r="AD413" i="61"/>
  <c r="D414" i="61"/>
  <c r="E414" i="61" s="1"/>
  <c r="F414" i="61"/>
  <c r="G414" i="61" s="1"/>
  <c r="H414" i="61"/>
  <c r="I414" i="61"/>
  <c r="AD414" i="61"/>
  <c r="D258" i="61"/>
  <c r="E258" i="61" s="1"/>
  <c r="F258" i="61"/>
  <c r="G258" i="61" s="1"/>
  <c r="H258" i="61"/>
  <c r="I258" i="61"/>
  <c r="AB258" i="61" s="1"/>
  <c r="AD258" i="61"/>
  <c r="D259" i="61"/>
  <c r="E259" i="61" s="1"/>
  <c r="F259" i="61"/>
  <c r="G259" i="61" s="1"/>
  <c r="H259" i="61"/>
  <c r="I259" i="61"/>
  <c r="AD259" i="61"/>
  <c r="D260" i="61"/>
  <c r="E260" i="61" s="1"/>
  <c r="F260" i="61"/>
  <c r="G260" i="61" s="1"/>
  <c r="H260" i="61"/>
  <c r="I260" i="61"/>
  <c r="AB260" i="61" s="1"/>
  <c r="AD260" i="61"/>
  <c r="D261" i="61"/>
  <c r="E261" i="61" s="1"/>
  <c r="F261" i="61"/>
  <c r="G261" i="61" s="1"/>
  <c r="H261" i="61"/>
  <c r="I261" i="61"/>
  <c r="AD261" i="61"/>
  <c r="D262" i="61"/>
  <c r="E262" i="61" s="1"/>
  <c r="F262" i="61"/>
  <c r="G262" i="61" s="1"/>
  <c r="H262" i="61"/>
  <c r="I262" i="61"/>
  <c r="AD262" i="61"/>
  <c r="D263" i="61"/>
  <c r="E263" i="61" s="1"/>
  <c r="F263" i="61"/>
  <c r="G263" i="61" s="1"/>
  <c r="H263" i="61"/>
  <c r="I263" i="61"/>
  <c r="AB263" i="61" s="1"/>
  <c r="AD263" i="61"/>
  <c r="D264" i="61"/>
  <c r="E264" i="61" s="1"/>
  <c r="F264" i="61"/>
  <c r="G264" i="61" s="1"/>
  <c r="H264" i="61"/>
  <c r="I264" i="61"/>
  <c r="AB264" i="61" s="1"/>
  <c r="AD264" i="61"/>
  <c r="D265" i="61"/>
  <c r="E265" i="61" s="1"/>
  <c r="F265" i="61"/>
  <c r="G265" i="61" s="1"/>
  <c r="H265" i="61"/>
  <c r="I265" i="61"/>
  <c r="AB265" i="61" s="1"/>
  <c r="AD265" i="61"/>
  <c r="D266" i="61"/>
  <c r="E266" i="61" s="1"/>
  <c r="F266" i="61"/>
  <c r="G266" i="61" s="1"/>
  <c r="H266" i="61"/>
  <c r="I266" i="61"/>
  <c r="AD266" i="61"/>
  <c r="D270" i="61"/>
  <c r="E270" i="61" s="1"/>
  <c r="F270" i="61"/>
  <c r="G270" i="61" s="1"/>
  <c r="H270" i="61"/>
  <c r="I270" i="61"/>
  <c r="AB270" i="61" s="1"/>
  <c r="AD270" i="61"/>
  <c r="D271" i="61"/>
  <c r="E271" i="61" s="1"/>
  <c r="F271" i="61"/>
  <c r="G271" i="61" s="1"/>
  <c r="H271" i="61"/>
  <c r="I271" i="61"/>
  <c r="AB271" i="61" s="1"/>
  <c r="AD271" i="61"/>
  <c r="D272" i="61"/>
  <c r="E272" i="61" s="1"/>
  <c r="F272" i="61"/>
  <c r="G272" i="61" s="1"/>
  <c r="H272" i="61"/>
  <c r="I272" i="61"/>
  <c r="AB272" i="61" s="1"/>
  <c r="AD272" i="61"/>
  <c r="D273" i="61"/>
  <c r="E273" i="61" s="1"/>
  <c r="F273" i="61"/>
  <c r="G273" i="61" s="1"/>
  <c r="H273" i="61"/>
  <c r="I273" i="61"/>
  <c r="AD273" i="61"/>
  <c r="D274" i="61"/>
  <c r="E274" i="61" s="1"/>
  <c r="C268" i="61" s="1"/>
  <c r="F274" i="61"/>
  <c r="G274" i="61" s="1"/>
  <c r="H274" i="61"/>
  <c r="I274" i="61"/>
  <c r="AB274" i="61" s="1"/>
  <c r="AD274" i="61"/>
  <c r="D275" i="61"/>
  <c r="E275" i="61" s="1"/>
  <c r="F275" i="61"/>
  <c r="G275" i="61" s="1"/>
  <c r="H275" i="61"/>
  <c r="I275" i="61"/>
  <c r="AB275" i="61" s="1"/>
  <c r="AD275" i="61"/>
  <c r="D276" i="61"/>
  <c r="E276" i="61" s="1"/>
  <c r="F276" i="61"/>
  <c r="G276" i="61" s="1"/>
  <c r="H276" i="61"/>
  <c r="I276" i="61"/>
  <c r="AB276" i="61" s="1"/>
  <c r="AD276" i="61"/>
  <c r="D277" i="61"/>
  <c r="E277" i="61" s="1"/>
  <c r="F277" i="61"/>
  <c r="G277" i="61" s="1"/>
  <c r="H277" i="61"/>
  <c r="I277" i="61"/>
  <c r="AB277" i="61" s="1"/>
  <c r="AD277" i="61"/>
  <c r="D278" i="61"/>
  <c r="E278" i="61" s="1"/>
  <c r="F278" i="61"/>
  <c r="G278" i="61" s="1"/>
  <c r="H278" i="61"/>
  <c r="I278" i="61"/>
  <c r="AB278" i="61" s="1"/>
  <c r="AD278" i="61"/>
  <c r="D279" i="61"/>
  <c r="E279" i="61" s="1"/>
  <c r="F279" i="61"/>
  <c r="G279" i="61" s="1"/>
  <c r="H279" i="61"/>
  <c r="I279" i="61"/>
  <c r="AB279" i="61" s="1"/>
  <c r="AD279" i="61"/>
  <c r="D280" i="61"/>
  <c r="E280" i="61" s="1"/>
  <c r="F280" i="61"/>
  <c r="G280" i="61" s="1"/>
  <c r="H280" i="61"/>
  <c r="I280" i="61"/>
  <c r="AB280" i="61" s="1"/>
  <c r="AD280" i="61"/>
  <c r="D281" i="61"/>
  <c r="E281" i="61" s="1"/>
  <c r="F281" i="61"/>
  <c r="G281" i="61" s="1"/>
  <c r="H281" i="61"/>
  <c r="I281" i="61"/>
  <c r="AD281" i="61"/>
  <c r="D285" i="61"/>
  <c r="E285" i="61" s="1"/>
  <c r="F285" i="61"/>
  <c r="G285" i="61" s="1"/>
  <c r="H285" i="61"/>
  <c r="I285" i="61"/>
  <c r="AB285" i="61" s="1"/>
  <c r="AD285" i="61"/>
  <c r="D286" i="61"/>
  <c r="E286" i="61" s="1"/>
  <c r="F286" i="61"/>
  <c r="G286" i="61" s="1"/>
  <c r="H286" i="61"/>
  <c r="I286" i="61"/>
  <c r="AB286" i="61" s="1"/>
  <c r="AD286" i="61"/>
  <c r="D287" i="61"/>
  <c r="E287" i="61" s="1"/>
  <c r="F287" i="61"/>
  <c r="G287" i="61" s="1"/>
  <c r="H287" i="61"/>
  <c r="I287" i="61"/>
  <c r="AB287" i="61" s="1"/>
  <c r="AD287" i="61"/>
  <c r="D288" i="61"/>
  <c r="E288" i="61" s="1"/>
  <c r="F288" i="61"/>
  <c r="G288" i="61" s="1"/>
  <c r="H288" i="61"/>
  <c r="I288" i="61"/>
  <c r="AB288" i="61" s="1"/>
  <c r="AD288" i="61"/>
  <c r="D289" i="61"/>
  <c r="E289" i="61" s="1"/>
  <c r="C283" i="61" s="1"/>
  <c r="F289" i="61"/>
  <c r="G289" i="61" s="1"/>
  <c r="H289" i="61"/>
  <c r="I289" i="61"/>
  <c r="AD289" i="61"/>
  <c r="D290" i="61"/>
  <c r="E290" i="61" s="1"/>
  <c r="F290" i="61"/>
  <c r="G290" i="61" s="1"/>
  <c r="H290" i="61"/>
  <c r="I290" i="61"/>
  <c r="AB290" i="61" s="1"/>
  <c r="AD290" i="61"/>
  <c r="D291" i="61"/>
  <c r="E291" i="61" s="1"/>
  <c r="F291" i="61"/>
  <c r="G291" i="61" s="1"/>
  <c r="H291" i="61"/>
  <c r="I291" i="61"/>
  <c r="AB291" i="61" s="1"/>
  <c r="AD291" i="61"/>
  <c r="D292" i="61"/>
  <c r="E292" i="61" s="1"/>
  <c r="F292" i="61"/>
  <c r="G292" i="61" s="1"/>
  <c r="H292" i="61"/>
  <c r="I292" i="61"/>
  <c r="AB292" i="61" s="1"/>
  <c r="AD292" i="61"/>
  <c r="D293" i="61"/>
  <c r="E293" i="61" s="1"/>
  <c r="F293" i="61"/>
  <c r="G293" i="61" s="1"/>
  <c r="H293" i="61"/>
  <c r="I293" i="61"/>
  <c r="AB293" i="61" s="1"/>
  <c r="AD293" i="61"/>
  <c r="D294" i="61"/>
  <c r="E294" i="61" s="1"/>
  <c r="F294" i="61"/>
  <c r="G294" i="61" s="1"/>
  <c r="H294" i="61"/>
  <c r="I294" i="61"/>
  <c r="AD294" i="61"/>
  <c r="D295" i="61"/>
  <c r="E295" i="61" s="1"/>
  <c r="F295" i="61"/>
  <c r="G295" i="61" s="1"/>
  <c r="H295" i="61"/>
  <c r="I295" i="61"/>
  <c r="AB295" i="61" s="1"/>
  <c r="AD295" i="61"/>
  <c r="D296" i="61"/>
  <c r="E296" i="61" s="1"/>
  <c r="F296" i="61"/>
  <c r="G296" i="61" s="1"/>
  <c r="H296" i="61"/>
  <c r="I296" i="61"/>
  <c r="AD296" i="61"/>
  <c r="D300" i="61"/>
  <c r="E300" i="61" s="1"/>
  <c r="F300" i="61"/>
  <c r="G300" i="61" s="1"/>
  <c r="H300" i="61"/>
  <c r="I300" i="61"/>
  <c r="AB300" i="61" s="1"/>
  <c r="AD300" i="61"/>
  <c r="D301" i="61"/>
  <c r="E301" i="61" s="1"/>
  <c r="F301" i="61"/>
  <c r="G301" i="61" s="1"/>
  <c r="H301" i="61"/>
  <c r="I301" i="61"/>
  <c r="AB301" i="61" s="1"/>
  <c r="AD301" i="61"/>
  <c r="D302" i="61"/>
  <c r="E302" i="61" s="1"/>
  <c r="F302" i="61"/>
  <c r="G302" i="61" s="1"/>
  <c r="H302" i="61"/>
  <c r="I302" i="61"/>
  <c r="AB302" i="61" s="1"/>
  <c r="AD302" i="61"/>
  <c r="D303" i="61"/>
  <c r="E303" i="61" s="1"/>
  <c r="F303" i="61"/>
  <c r="G303" i="61" s="1"/>
  <c r="H303" i="61"/>
  <c r="I303" i="61"/>
  <c r="AB303" i="61" s="1"/>
  <c r="AD303" i="61"/>
  <c r="D304" i="61"/>
  <c r="E304" i="61" s="1"/>
  <c r="C298" i="61" s="1"/>
  <c r="F304" i="61"/>
  <c r="G304" i="61" s="1"/>
  <c r="H304" i="61"/>
  <c r="I304" i="61"/>
  <c r="AB304" i="61" s="1"/>
  <c r="AD304" i="61"/>
  <c r="D305" i="61"/>
  <c r="E305" i="61" s="1"/>
  <c r="F305" i="61"/>
  <c r="G305" i="61" s="1"/>
  <c r="H305" i="61"/>
  <c r="I305" i="61"/>
  <c r="AB305" i="61" s="1"/>
  <c r="AD305" i="61"/>
  <c r="D306" i="61"/>
  <c r="E306" i="61" s="1"/>
  <c r="F306" i="61"/>
  <c r="G306" i="61" s="1"/>
  <c r="H306" i="61"/>
  <c r="I306" i="61"/>
  <c r="AB306" i="61" s="1"/>
  <c r="AD306" i="61"/>
  <c r="D307" i="61"/>
  <c r="E307" i="61" s="1"/>
  <c r="F307" i="61"/>
  <c r="G307" i="61" s="1"/>
  <c r="H307" i="61"/>
  <c r="I307" i="61"/>
  <c r="AD307" i="61"/>
  <c r="D308" i="61"/>
  <c r="E308" i="61" s="1"/>
  <c r="F308" i="61"/>
  <c r="G308" i="61" s="1"/>
  <c r="H308" i="61"/>
  <c r="I308" i="61"/>
  <c r="AB308" i="61" s="1"/>
  <c r="AD308" i="61"/>
  <c r="D309" i="61"/>
  <c r="E309" i="61" s="1"/>
  <c r="F309" i="61"/>
  <c r="G309" i="61" s="1"/>
  <c r="H309" i="61"/>
  <c r="I309" i="61"/>
  <c r="AB309" i="61" s="1"/>
  <c r="AD309" i="61"/>
  <c r="D310" i="61"/>
  <c r="E310" i="61" s="1"/>
  <c r="F310" i="61"/>
  <c r="G310" i="61" s="1"/>
  <c r="H310" i="61"/>
  <c r="I310" i="61"/>
  <c r="AB310" i="61" s="1"/>
  <c r="AD310" i="61"/>
  <c r="D311" i="61"/>
  <c r="E311" i="61" s="1"/>
  <c r="F311" i="61"/>
  <c r="G311" i="61" s="1"/>
  <c r="H311" i="61"/>
  <c r="I311" i="61"/>
  <c r="AB311" i="61" s="1"/>
  <c r="AD311" i="61"/>
  <c r="D315" i="61"/>
  <c r="E315" i="61" s="1"/>
  <c r="F315" i="61"/>
  <c r="G315" i="61" s="1"/>
  <c r="H315" i="61"/>
  <c r="I315" i="61"/>
  <c r="AB315" i="61" s="1"/>
  <c r="AD315" i="61"/>
  <c r="D316" i="61"/>
  <c r="E316" i="61" s="1"/>
  <c r="F316" i="61"/>
  <c r="G316" i="61" s="1"/>
  <c r="H316" i="61"/>
  <c r="I316" i="61"/>
  <c r="AB316" i="61" s="1"/>
  <c r="AD316" i="61"/>
  <c r="D317" i="61"/>
  <c r="E317" i="61" s="1"/>
  <c r="F317" i="61"/>
  <c r="G317" i="61" s="1"/>
  <c r="H317" i="61"/>
  <c r="I317" i="61"/>
  <c r="AB317" i="61" s="1"/>
  <c r="AD317" i="61"/>
  <c r="D318" i="61"/>
  <c r="E318" i="61" s="1"/>
  <c r="F318" i="61"/>
  <c r="G318" i="61" s="1"/>
  <c r="H318" i="61"/>
  <c r="I318" i="61"/>
  <c r="AD318" i="61"/>
  <c r="D319" i="61"/>
  <c r="E319" i="61" s="1"/>
  <c r="C313" i="61" s="1"/>
  <c r="F319" i="61"/>
  <c r="G319" i="61" s="1"/>
  <c r="H319" i="61"/>
  <c r="I319" i="61"/>
  <c r="AD319" i="61"/>
  <c r="D320" i="61"/>
  <c r="E320" i="61" s="1"/>
  <c r="F320" i="61"/>
  <c r="G320" i="61" s="1"/>
  <c r="H320" i="61"/>
  <c r="I320" i="61"/>
  <c r="AD320" i="61"/>
  <c r="D321" i="61"/>
  <c r="E321" i="61" s="1"/>
  <c r="F321" i="61"/>
  <c r="G321" i="61" s="1"/>
  <c r="H321" i="61"/>
  <c r="I321" i="61"/>
  <c r="AD321" i="61"/>
  <c r="D322" i="61"/>
  <c r="E322" i="61" s="1"/>
  <c r="F322" i="61"/>
  <c r="G322" i="61" s="1"/>
  <c r="H322" i="61"/>
  <c r="I322" i="61"/>
  <c r="AD322" i="61"/>
  <c r="D323" i="61"/>
  <c r="E323" i="61" s="1"/>
  <c r="F323" i="61"/>
  <c r="G323" i="61" s="1"/>
  <c r="H323" i="61"/>
  <c r="I323" i="61"/>
  <c r="AD323" i="61"/>
  <c r="D324" i="61"/>
  <c r="E324" i="61" s="1"/>
  <c r="F324" i="61"/>
  <c r="G324" i="61" s="1"/>
  <c r="H324" i="61"/>
  <c r="I324" i="61"/>
  <c r="AD324" i="61"/>
  <c r="D325" i="61"/>
  <c r="E325" i="61" s="1"/>
  <c r="F325" i="61"/>
  <c r="G325" i="61" s="1"/>
  <c r="H325" i="61"/>
  <c r="I325" i="61"/>
  <c r="AD325" i="61"/>
  <c r="D326" i="61"/>
  <c r="E326" i="61" s="1"/>
  <c r="F326" i="61"/>
  <c r="G326" i="61" s="1"/>
  <c r="H326" i="61"/>
  <c r="I326" i="61"/>
  <c r="AD326" i="61"/>
  <c r="D330" i="61"/>
  <c r="E330" i="61" s="1"/>
  <c r="F330" i="61"/>
  <c r="G330" i="61" s="1"/>
  <c r="H330" i="61"/>
  <c r="I330" i="61"/>
  <c r="AD330" i="61"/>
  <c r="D331" i="61"/>
  <c r="E331" i="61" s="1"/>
  <c r="F331" i="61"/>
  <c r="G331" i="61" s="1"/>
  <c r="H331" i="61"/>
  <c r="I331" i="61"/>
  <c r="AB331" i="61" s="1"/>
  <c r="AD331" i="61"/>
  <c r="D332" i="61"/>
  <c r="E332" i="61" s="1"/>
  <c r="F332" i="61"/>
  <c r="G332" i="61" s="1"/>
  <c r="H332" i="61"/>
  <c r="I332" i="61"/>
  <c r="AD332" i="61"/>
  <c r="D333" i="61"/>
  <c r="E333" i="61" s="1"/>
  <c r="F333" i="61"/>
  <c r="G333" i="61" s="1"/>
  <c r="H333" i="61"/>
  <c r="I333" i="61"/>
  <c r="AD333" i="61"/>
  <c r="D334" i="61"/>
  <c r="E334" i="61" s="1"/>
  <c r="C328" i="61" s="1"/>
  <c r="F334" i="61"/>
  <c r="G334" i="61" s="1"/>
  <c r="H334" i="61"/>
  <c r="I334" i="61"/>
  <c r="AD334" i="61"/>
  <c r="D335" i="61"/>
  <c r="E335" i="61" s="1"/>
  <c r="F335" i="61"/>
  <c r="G335" i="61" s="1"/>
  <c r="H335" i="61"/>
  <c r="I335" i="61"/>
  <c r="AD335" i="61"/>
  <c r="D336" i="61"/>
  <c r="E336" i="61" s="1"/>
  <c r="F336" i="61"/>
  <c r="G336" i="61" s="1"/>
  <c r="H336" i="61"/>
  <c r="I336" i="61"/>
  <c r="AD336" i="61"/>
  <c r="D337" i="61"/>
  <c r="E337" i="61" s="1"/>
  <c r="F337" i="61"/>
  <c r="G337" i="61" s="1"/>
  <c r="H337" i="61"/>
  <c r="I337" i="61"/>
  <c r="AD337" i="61"/>
  <c r="D338" i="61"/>
  <c r="E338" i="61" s="1"/>
  <c r="F338" i="61"/>
  <c r="G338" i="61" s="1"/>
  <c r="H338" i="61"/>
  <c r="I338" i="61"/>
  <c r="AD338" i="61"/>
  <c r="D339" i="61"/>
  <c r="E339" i="61" s="1"/>
  <c r="F339" i="61"/>
  <c r="G339" i="61" s="1"/>
  <c r="H339" i="61"/>
  <c r="I339" i="61"/>
  <c r="AD339" i="61"/>
  <c r="D340" i="61"/>
  <c r="E340" i="61" s="1"/>
  <c r="F340" i="61"/>
  <c r="G340" i="61" s="1"/>
  <c r="H340" i="61"/>
  <c r="I340" i="61"/>
  <c r="AD340" i="61"/>
  <c r="D341" i="61"/>
  <c r="E341" i="61" s="1"/>
  <c r="F341" i="61"/>
  <c r="G341" i="61" s="1"/>
  <c r="H341" i="61"/>
  <c r="I341" i="61"/>
  <c r="AD341" i="61"/>
  <c r="D345" i="61"/>
  <c r="E345" i="61" s="1"/>
  <c r="F345" i="61"/>
  <c r="G345" i="61" s="1"/>
  <c r="H345" i="61"/>
  <c r="I345" i="61"/>
  <c r="AD345" i="61"/>
  <c r="D346" i="61"/>
  <c r="E346" i="61" s="1"/>
  <c r="F346" i="61"/>
  <c r="G346" i="61" s="1"/>
  <c r="H346" i="61"/>
  <c r="I346" i="61"/>
  <c r="AD346" i="61"/>
  <c r="D347" i="61"/>
  <c r="E347" i="61" s="1"/>
  <c r="F347" i="61"/>
  <c r="G347" i="61" s="1"/>
  <c r="H347" i="61"/>
  <c r="I347" i="61"/>
  <c r="AD347" i="61"/>
  <c r="D348" i="61"/>
  <c r="E348" i="61" s="1"/>
  <c r="F348" i="61"/>
  <c r="G348" i="61" s="1"/>
  <c r="H348" i="61"/>
  <c r="I348" i="61"/>
  <c r="AD348" i="61"/>
  <c r="D349" i="61"/>
  <c r="E349" i="61" s="1"/>
  <c r="C343" i="61" s="1"/>
  <c r="F349" i="61"/>
  <c r="G349" i="61" s="1"/>
  <c r="H349" i="61"/>
  <c r="I349" i="61"/>
  <c r="AD349" i="61"/>
  <c r="D350" i="61"/>
  <c r="E350" i="61" s="1"/>
  <c r="F350" i="61"/>
  <c r="G350" i="61" s="1"/>
  <c r="H350" i="61"/>
  <c r="I350" i="61"/>
  <c r="AD350" i="61"/>
  <c r="D351" i="61"/>
  <c r="E351" i="61" s="1"/>
  <c r="F351" i="61"/>
  <c r="G351" i="61" s="1"/>
  <c r="H351" i="61"/>
  <c r="I351" i="61"/>
  <c r="AD351" i="61"/>
  <c r="D352" i="61"/>
  <c r="E352" i="61" s="1"/>
  <c r="F352" i="61"/>
  <c r="G352" i="61" s="1"/>
  <c r="H352" i="61"/>
  <c r="I352" i="61"/>
  <c r="AD352" i="61"/>
  <c r="D353" i="61"/>
  <c r="E353" i="61" s="1"/>
  <c r="F353" i="61"/>
  <c r="G353" i="61" s="1"/>
  <c r="H353" i="61"/>
  <c r="I353" i="61"/>
  <c r="AD353" i="61"/>
  <c r="D354" i="61"/>
  <c r="E354" i="61" s="1"/>
  <c r="F354" i="61"/>
  <c r="G354" i="61" s="1"/>
  <c r="H354" i="61"/>
  <c r="I354" i="61"/>
  <c r="AD354" i="61"/>
  <c r="D244" i="61"/>
  <c r="E244" i="61" s="1"/>
  <c r="F244" i="61"/>
  <c r="G244" i="61" s="1"/>
  <c r="H244" i="61"/>
  <c r="I244" i="61"/>
  <c r="AB244" i="61" s="1"/>
  <c r="AD244" i="61"/>
  <c r="D245" i="61"/>
  <c r="E245" i="61" s="1"/>
  <c r="F245" i="61"/>
  <c r="G245" i="61" s="1"/>
  <c r="H245" i="61"/>
  <c r="I245" i="61"/>
  <c r="AB245" i="61" s="1"/>
  <c r="AD245" i="61"/>
  <c r="D246" i="61"/>
  <c r="E246" i="61" s="1"/>
  <c r="F246" i="61"/>
  <c r="G246" i="61" s="1"/>
  <c r="H246" i="61"/>
  <c r="I246" i="61"/>
  <c r="AB246" i="61" s="1"/>
  <c r="AD246" i="61"/>
  <c r="D247" i="61"/>
  <c r="E247" i="61" s="1"/>
  <c r="F247" i="61"/>
  <c r="G247" i="61" s="1"/>
  <c r="H247" i="61"/>
  <c r="I247" i="61"/>
  <c r="AD247" i="61"/>
  <c r="D248" i="61"/>
  <c r="E248" i="61" s="1"/>
  <c r="F248" i="61"/>
  <c r="G248" i="61" s="1"/>
  <c r="H248" i="61"/>
  <c r="I248" i="61"/>
  <c r="AB248" i="61" s="1"/>
  <c r="AD248" i="61"/>
  <c r="D249" i="61"/>
  <c r="E249" i="61" s="1"/>
  <c r="F249" i="61"/>
  <c r="G249" i="61" s="1"/>
  <c r="H249" i="61"/>
  <c r="I249" i="61"/>
  <c r="AB249" i="61" s="1"/>
  <c r="AD249" i="61"/>
  <c r="D250" i="61"/>
  <c r="E250" i="61" s="1"/>
  <c r="F250" i="61"/>
  <c r="G250" i="61" s="1"/>
  <c r="H250" i="61"/>
  <c r="I250" i="61"/>
  <c r="AB250" i="61" s="1"/>
  <c r="AD250" i="61"/>
  <c r="D251" i="61"/>
  <c r="E251" i="61" s="1"/>
  <c r="F251" i="61"/>
  <c r="G251" i="61" s="1"/>
  <c r="H251" i="61"/>
  <c r="I251" i="61"/>
  <c r="AB251" i="61" s="1"/>
  <c r="AD251" i="61"/>
  <c r="D255" i="61"/>
  <c r="E255" i="61" s="1"/>
  <c r="F255" i="61"/>
  <c r="G255" i="61" s="1"/>
  <c r="H255" i="61"/>
  <c r="I255" i="61"/>
  <c r="AB255" i="61" s="1"/>
  <c r="AD255" i="61"/>
  <c r="D256" i="61"/>
  <c r="E256" i="61" s="1"/>
  <c r="F256" i="61"/>
  <c r="G256" i="61" s="1"/>
  <c r="H256" i="61"/>
  <c r="I256" i="61"/>
  <c r="AB256" i="61" s="1"/>
  <c r="AD256" i="61"/>
  <c r="D257" i="61"/>
  <c r="E257" i="61" s="1"/>
  <c r="F257" i="61"/>
  <c r="G257" i="61" s="1"/>
  <c r="H257" i="61"/>
  <c r="I257" i="61"/>
  <c r="AB257" i="61" s="1"/>
  <c r="AD257" i="61"/>
  <c r="B50" i="61"/>
  <c r="B51" i="61"/>
  <c r="B52" i="61"/>
  <c r="B53" i="61"/>
  <c r="B54" i="61"/>
  <c r="B55" i="61"/>
  <c r="B56" i="61"/>
  <c r="B60" i="61"/>
  <c r="B61" i="61"/>
  <c r="B62" i="61"/>
  <c r="B63" i="61"/>
  <c r="J10" i="46" l="1"/>
  <c r="T433" i="62"/>
  <c r="R433" i="62"/>
  <c r="N431" i="62"/>
  <c r="R437" i="62"/>
  <c r="T437" i="62"/>
  <c r="R444" i="62"/>
  <c r="T444" i="62"/>
  <c r="R352" i="62"/>
  <c r="T352" i="62"/>
  <c r="N346" i="62"/>
  <c r="T365" i="62"/>
  <c r="R365" i="62"/>
  <c r="R400" i="62"/>
  <c r="T400" i="62"/>
  <c r="R439" i="62"/>
  <c r="T439" i="62"/>
  <c r="R447" i="62"/>
  <c r="T447" i="62"/>
  <c r="R455" i="62"/>
  <c r="T455" i="62"/>
  <c r="R441" i="62"/>
  <c r="T441" i="62"/>
  <c r="R453" i="62"/>
  <c r="T453" i="62"/>
  <c r="R456" i="62"/>
  <c r="T456" i="62"/>
  <c r="R387" i="62"/>
  <c r="T387" i="62"/>
  <c r="R389" i="62"/>
  <c r="T389" i="62"/>
  <c r="R454" i="62"/>
  <c r="T454" i="62"/>
  <c r="R356" i="62"/>
  <c r="T356" i="62"/>
  <c r="R366" i="62"/>
  <c r="T366" i="62"/>
  <c r="R392" i="62"/>
  <c r="T392" i="62"/>
  <c r="T361" i="62"/>
  <c r="R361" i="62"/>
  <c r="R450" i="62"/>
  <c r="T450" i="62"/>
  <c r="T355" i="62"/>
  <c r="R355" i="62"/>
  <c r="R372" i="62"/>
  <c r="T372" i="62"/>
  <c r="R358" i="62"/>
  <c r="T358" i="62"/>
  <c r="R364" i="62"/>
  <c r="T364" i="62"/>
  <c r="T359" i="62"/>
  <c r="R359" i="62"/>
  <c r="R382" i="62"/>
  <c r="T382" i="62"/>
  <c r="R395" i="62"/>
  <c r="T395" i="62"/>
  <c r="R391" i="62"/>
  <c r="T391" i="62"/>
  <c r="R397" i="62"/>
  <c r="T397" i="62"/>
  <c r="R434" i="62"/>
  <c r="T434" i="62"/>
  <c r="R368" i="62"/>
  <c r="T368" i="62"/>
  <c r="T369" i="62"/>
  <c r="R369" i="62"/>
  <c r="R443" i="62"/>
  <c r="T443" i="62"/>
  <c r="T363" i="62"/>
  <c r="R363" i="62"/>
  <c r="R362" i="62"/>
  <c r="T362" i="62"/>
  <c r="T371" i="62"/>
  <c r="R371" i="62"/>
  <c r="R360" i="62"/>
  <c r="T360" i="62"/>
  <c r="R380" i="62"/>
  <c r="T380" i="62"/>
  <c r="N374" i="62"/>
  <c r="R390" i="62"/>
  <c r="T390" i="62"/>
  <c r="R394" i="62"/>
  <c r="T394" i="62"/>
  <c r="R436" i="62"/>
  <c r="T436" i="62"/>
  <c r="R442" i="62"/>
  <c r="T442" i="62"/>
  <c r="R445" i="62"/>
  <c r="T445" i="62"/>
  <c r="R440" i="62"/>
  <c r="T440" i="62"/>
  <c r="R383" i="62"/>
  <c r="T383" i="62"/>
  <c r="R438" i="62"/>
  <c r="T438" i="62"/>
  <c r="R385" i="62"/>
  <c r="T385" i="62"/>
  <c r="R452" i="62"/>
  <c r="T452" i="62"/>
  <c r="R386" i="62"/>
  <c r="T386" i="62"/>
  <c r="R384" i="62"/>
  <c r="T384" i="62"/>
  <c r="R449" i="62"/>
  <c r="T449" i="62"/>
  <c r="R451" i="62"/>
  <c r="T451" i="62"/>
  <c r="R388" i="62"/>
  <c r="T388" i="62"/>
  <c r="T357" i="62"/>
  <c r="R357" i="62"/>
  <c r="R354" i="62"/>
  <c r="T354" i="62"/>
  <c r="R396" i="62"/>
  <c r="T396" i="62"/>
  <c r="R435" i="62"/>
  <c r="T435" i="62"/>
  <c r="R457" i="62"/>
  <c r="T457" i="62"/>
  <c r="R448" i="62"/>
  <c r="T448" i="62"/>
  <c r="R381" i="62"/>
  <c r="T381" i="62"/>
  <c r="R399" i="62"/>
  <c r="T399" i="62"/>
  <c r="R446" i="62"/>
  <c r="T446" i="62"/>
  <c r="R393" i="62"/>
  <c r="T393" i="62"/>
  <c r="T367" i="62"/>
  <c r="R367" i="62"/>
  <c r="R370" i="62"/>
  <c r="T370" i="62"/>
  <c r="R398" i="62"/>
  <c r="T398" i="62"/>
  <c r="T353" i="62"/>
  <c r="R353" i="62"/>
  <c r="V354" i="61"/>
  <c r="AB354" i="61"/>
  <c r="V346" i="61"/>
  <c r="AB346" i="61"/>
  <c r="V335" i="61"/>
  <c r="AB335" i="61"/>
  <c r="K324" i="61"/>
  <c r="AB324" i="61"/>
  <c r="V294" i="61"/>
  <c r="AB294" i="61"/>
  <c r="K413" i="61"/>
  <c r="AB413" i="61"/>
  <c r="K405" i="61"/>
  <c r="AB405" i="61"/>
  <c r="K394" i="61"/>
  <c r="AB394" i="61"/>
  <c r="K375" i="61"/>
  <c r="AB375" i="61"/>
  <c r="O441" i="61"/>
  <c r="AB441" i="61"/>
  <c r="J430" i="61"/>
  <c r="AB430" i="61"/>
  <c r="J422" i="61"/>
  <c r="AB422" i="61"/>
  <c r="J454" i="61"/>
  <c r="AB454" i="61"/>
  <c r="J443" i="61"/>
  <c r="AB443" i="61"/>
  <c r="V261" i="61"/>
  <c r="AB261" i="61"/>
  <c r="P438" i="61"/>
  <c r="AB438" i="61"/>
  <c r="K349" i="61"/>
  <c r="AB349" i="61"/>
  <c r="K338" i="61"/>
  <c r="AB338" i="61"/>
  <c r="P330" i="61"/>
  <c r="AB330" i="61"/>
  <c r="P319" i="61"/>
  <c r="AB319" i="61"/>
  <c r="V289" i="61"/>
  <c r="AB289" i="61"/>
  <c r="V259" i="61"/>
  <c r="AB259" i="61"/>
  <c r="J408" i="61"/>
  <c r="AB408" i="61"/>
  <c r="J397" i="61"/>
  <c r="AB397" i="61"/>
  <c r="J386" i="61"/>
  <c r="AB386" i="61"/>
  <c r="J378" i="61"/>
  <c r="AB378" i="61"/>
  <c r="J367" i="61"/>
  <c r="AB367" i="61"/>
  <c r="J356" i="61"/>
  <c r="AB356" i="61"/>
  <c r="Y436" i="61"/>
  <c r="AB436" i="61"/>
  <c r="V425" i="61"/>
  <c r="AB425" i="61"/>
  <c r="V457" i="61"/>
  <c r="AB457" i="61"/>
  <c r="V446" i="61"/>
  <c r="AB446" i="61"/>
  <c r="J410" i="61"/>
  <c r="AB410" i="61"/>
  <c r="J352" i="61"/>
  <c r="AB352" i="61"/>
  <c r="J341" i="61"/>
  <c r="AB341" i="61"/>
  <c r="J333" i="61"/>
  <c r="AB333" i="61"/>
  <c r="P322" i="61"/>
  <c r="AB322" i="61"/>
  <c r="V281" i="61"/>
  <c r="AB281" i="61"/>
  <c r="V273" i="61"/>
  <c r="AB273" i="61"/>
  <c r="V262" i="61"/>
  <c r="AB262" i="61"/>
  <c r="O411" i="61"/>
  <c r="AB411" i="61"/>
  <c r="K400" i="61"/>
  <c r="AB400" i="61"/>
  <c r="J392" i="61"/>
  <c r="AB392" i="61"/>
  <c r="K381" i="61"/>
  <c r="AB381" i="61"/>
  <c r="J370" i="61"/>
  <c r="AB370" i="61"/>
  <c r="J362" i="61"/>
  <c r="AB362" i="61"/>
  <c r="X428" i="61"/>
  <c r="AB428" i="61"/>
  <c r="K460" i="61"/>
  <c r="AB460" i="61"/>
  <c r="O332" i="61"/>
  <c r="AB332" i="61"/>
  <c r="J321" i="61"/>
  <c r="AB321" i="61"/>
  <c r="X399" i="61"/>
  <c r="AB399" i="61"/>
  <c r="P427" i="61"/>
  <c r="AB427" i="61"/>
  <c r="O416" i="61"/>
  <c r="AB416" i="61"/>
  <c r="P459" i="61"/>
  <c r="AB459" i="61"/>
  <c r="V347" i="61"/>
  <c r="AB347" i="61"/>
  <c r="V336" i="61"/>
  <c r="AB336" i="61"/>
  <c r="J325" i="61"/>
  <c r="AB325" i="61"/>
  <c r="V414" i="61"/>
  <c r="AB414" i="61"/>
  <c r="J406" i="61"/>
  <c r="AB406" i="61"/>
  <c r="J395" i="61"/>
  <c r="AB395" i="61"/>
  <c r="Y384" i="61"/>
  <c r="AB384" i="61"/>
  <c r="J376" i="61"/>
  <c r="AB376" i="61"/>
  <c r="P442" i="61"/>
  <c r="AB442" i="61"/>
  <c r="P431" i="61"/>
  <c r="AB431" i="61"/>
  <c r="P423" i="61"/>
  <c r="AB423" i="61"/>
  <c r="P455" i="61"/>
  <c r="AB455" i="61"/>
  <c r="AC444" i="61"/>
  <c r="AB444" i="61"/>
  <c r="O351" i="61"/>
  <c r="AB351" i="61"/>
  <c r="O340" i="61"/>
  <c r="AB340" i="61"/>
  <c r="V247" i="61"/>
  <c r="AB247" i="61"/>
  <c r="Y350" i="61"/>
  <c r="AB350" i="61"/>
  <c r="Y339" i="61"/>
  <c r="AB339" i="61"/>
  <c r="J320" i="61"/>
  <c r="AB320" i="61"/>
  <c r="X409" i="61"/>
  <c r="AB409" i="61"/>
  <c r="X398" i="61"/>
  <c r="AB398" i="61"/>
  <c r="X390" i="61"/>
  <c r="AB390" i="61"/>
  <c r="P379" i="61"/>
  <c r="AB379" i="61"/>
  <c r="X368" i="61"/>
  <c r="AB368" i="61"/>
  <c r="X360" i="61"/>
  <c r="AB360" i="61"/>
  <c r="V437" i="61"/>
  <c r="AB437" i="61"/>
  <c r="X426" i="61"/>
  <c r="AB426" i="61"/>
  <c r="J415" i="61"/>
  <c r="AB415" i="61"/>
  <c r="K458" i="61"/>
  <c r="AB458" i="61"/>
  <c r="V391" i="61"/>
  <c r="AB391" i="61"/>
  <c r="V380" i="61"/>
  <c r="AB380" i="61"/>
  <c r="V369" i="61"/>
  <c r="AB369" i="61"/>
  <c r="V361" i="61"/>
  <c r="AB361" i="61"/>
  <c r="X451" i="61"/>
  <c r="AB451" i="61"/>
  <c r="X353" i="61"/>
  <c r="AB353" i="61"/>
  <c r="X345" i="61"/>
  <c r="AB345" i="61"/>
  <c r="X334" i="61"/>
  <c r="AB334" i="61"/>
  <c r="J323" i="61"/>
  <c r="AB323" i="61"/>
  <c r="P412" i="61"/>
  <c r="AB412" i="61"/>
  <c r="P401" i="61"/>
  <c r="AB401" i="61"/>
  <c r="P393" i="61"/>
  <c r="AB393" i="61"/>
  <c r="P382" i="61"/>
  <c r="AB382" i="61"/>
  <c r="P371" i="61"/>
  <c r="AB371" i="61"/>
  <c r="V429" i="61"/>
  <c r="AB429" i="61"/>
  <c r="Y461" i="61"/>
  <c r="AB461" i="61"/>
  <c r="J453" i="61"/>
  <c r="AB453" i="61"/>
  <c r="O348" i="61"/>
  <c r="AB348" i="61"/>
  <c r="V337" i="61"/>
  <c r="AB337" i="61"/>
  <c r="V326" i="61"/>
  <c r="AB326" i="61"/>
  <c r="V318" i="61"/>
  <c r="AB318" i="61"/>
  <c r="V307" i="61"/>
  <c r="AB307" i="61"/>
  <c r="V296" i="61"/>
  <c r="AB296" i="61"/>
  <c r="V266" i="61"/>
  <c r="AB266" i="61"/>
  <c r="O407" i="61"/>
  <c r="AB407" i="61"/>
  <c r="O396" i="61"/>
  <c r="AB396" i="61"/>
  <c r="O385" i="61"/>
  <c r="AB385" i="61"/>
  <c r="O377" i="61"/>
  <c r="AB377" i="61"/>
  <c r="O355" i="61"/>
  <c r="AB355" i="61"/>
  <c r="K435" i="61"/>
  <c r="AB435" i="61"/>
  <c r="K424" i="61"/>
  <c r="AB424" i="61"/>
  <c r="J456" i="61"/>
  <c r="AB456" i="61"/>
  <c r="J445" i="61"/>
  <c r="AB445" i="61"/>
  <c r="V316" i="61"/>
  <c r="K308" i="61"/>
  <c r="V308" i="61"/>
  <c r="P311" i="61"/>
  <c r="V311" i="61"/>
  <c r="X303" i="61"/>
  <c r="V303" i="61"/>
  <c r="X292" i="61"/>
  <c r="V292" i="61"/>
  <c r="P300" i="61"/>
  <c r="V300" i="61"/>
  <c r="J317" i="61"/>
  <c r="V317" i="61"/>
  <c r="J306" i="61"/>
  <c r="V306" i="61"/>
  <c r="J295" i="61"/>
  <c r="V295" i="61"/>
  <c r="J309" i="61"/>
  <c r="V309" i="61"/>
  <c r="J301" i="61"/>
  <c r="V301" i="61"/>
  <c r="K290" i="61"/>
  <c r="V290" i="61"/>
  <c r="J315" i="61"/>
  <c r="V315" i="61"/>
  <c r="Y304" i="61"/>
  <c r="V304" i="61"/>
  <c r="Y293" i="61"/>
  <c r="V293" i="61"/>
  <c r="Y305" i="61"/>
  <c r="V305" i="61"/>
  <c r="J310" i="61"/>
  <c r="V310" i="61"/>
  <c r="O302" i="61"/>
  <c r="V302" i="61"/>
  <c r="O291" i="61"/>
  <c r="V291" i="61"/>
  <c r="J256" i="61"/>
  <c r="V256" i="61"/>
  <c r="J277" i="61"/>
  <c r="V277" i="61"/>
  <c r="K250" i="61"/>
  <c r="V250" i="61"/>
  <c r="Y285" i="61"/>
  <c r="V285" i="61"/>
  <c r="X274" i="61"/>
  <c r="V274" i="61"/>
  <c r="X263" i="61"/>
  <c r="V263" i="61"/>
  <c r="J288" i="61"/>
  <c r="V288" i="61"/>
  <c r="J248" i="61"/>
  <c r="V248" i="61"/>
  <c r="O280" i="61"/>
  <c r="V280" i="61"/>
  <c r="O272" i="61"/>
  <c r="V272" i="61"/>
  <c r="J251" i="61"/>
  <c r="V251" i="61"/>
  <c r="Z286" i="61"/>
  <c r="V286" i="61"/>
  <c r="K275" i="61"/>
  <c r="V275" i="61"/>
  <c r="K264" i="61"/>
  <c r="V264" i="61"/>
  <c r="Y257" i="61"/>
  <c r="V257" i="61"/>
  <c r="Y246" i="61"/>
  <c r="V246" i="61"/>
  <c r="P278" i="61"/>
  <c r="V278" i="61"/>
  <c r="K270" i="61"/>
  <c r="V270" i="61"/>
  <c r="J249" i="61"/>
  <c r="V249" i="61"/>
  <c r="O255" i="61"/>
  <c r="V255" i="61"/>
  <c r="K244" i="61"/>
  <c r="V244" i="61"/>
  <c r="J287" i="61"/>
  <c r="V287" i="61"/>
  <c r="J276" i="61"/>
  <c r="V276" i="61"/>
  <c r="J265" i="61"/>
  <c r="V265" i="61"/>
  <c r="J245" i="61"/>
  <c r="V245" i="61"/>
  <c r="AA258" i="61"/>
  <c r="V258" i="61"/>
  <c r="J279" i="61"/>
  <c r="V279" i="61"/>
  <c r="K271" i="61"/>
  <c r="V271" i="61"/>
  <c r="Y260" i="61"/>
  <c r="V260" i="61"/>
  <c r="V443" i="61"/>
  <c r="X438" i="61"/>
  <c r="Y410" i="61"/>
  <c r="AA410" i="61"/>
  <c r="X410" i="61"/>
  <c r="Y414" i="61"/>
  <c r="O410" i="61"/>
  <c r="AE308" i="61"/>
  <c r="Z317" i="61"/>
  <c r="AF285" i="61"/>
  <c r="AC443" i="61"/>
  <c r="Y317" i="61"/>
  <c r="P399" i="61"/>
  <c r="AC272" i="61"/>
  <c r="J266" i="61"/>
  <c r="AA443" i="61"/>
  <c r="Y443" i="61"/>
  <c r="AC285" i="61"/>
  <c r="K285" i="61"/>
  <c r="AC392" i="61"/>
  <c r="AE443" i="61"/>
  <c r="AF443" i="61"/>
  <c r="AF271" i="61"/>
  <c r="Z410" i="61"/>
  <c r="AF410" i="61"/>
  <c r="Z423" i="61"/>
  <c r="Z325" i="61"/>
  <c r="AE410" i="61"/>
  <c r="P410" i="61"/>
  <c r="Y249" i="61"/>
  <c r="Y325" i="61"/>
  <c r="J332" i="61"/>
  <c r="P325" i="61"/>
  <c r="AC410" i="61"/>
  <c r="V410" i="61"/>
  <c r="K410" i="61"/>
  <c r="O428" i="61"/>
  <c r="AA270" i="61"/>
  <c r="AC399" i="61"/>
  <c r="O251" i="61"/>
  <c r="AA368" i="61"/>
  <c r="AC259" i="61"/>
  <c r="O368" i="61"/>
  <c r="V334" i="61"/>
  <c r="Z406" i="61"/>
  <c r="O360" i="61"/>
  <c r="AE289" i="61"/>
  <c r="AF380" i="61"/>
  <c r="AE437" i="61"/>
  <c r="AA302" i="61"/>
  <c r="AE368" i="61"/>
  <c r="AC355" i="61"/>
  <c r="AE304" i="61"/>
  <c r="AE406" i="61"/>
  <c r="AF319" i="61"/>
  <c r="AE274" i="61"/>
  <c r="AA272" i="61"/>
  <c r="AA308" i="61"/>
  <c r="Z272" i="61"/>
  <c r="AC271" i="61"/>
  <c r="AF360" i="61"/>
  <c r="AA415" i="61"/>
  <c r="AE347" i="61"/>
  <c r="P308" i="61"/>
  <c r="AE287" i="61"/>
  <c r="AA271" i="61"/>
  <c r="O308" i="61"/>
  <c r="AC302" i="61"/>
  <c r="K293" i="61"/>
  <c r="AA290" i="61"/>
  <c r="Z289" i="61"/>
  <c r="J272" i="61"/>
  <c r="O271" i="61"/>
  <c r="AF438" i="61"/>
  <c r="AC347" i="61"/>
  <c r="Y362" i="61"/>
  <c r="AA347" i="61"/>
  <c r="AC438" i="61"/>
  <c r="Z255" i="61"/>
  <c r="P347" i="61"/>
  <c r="AA335" i="61"/>
  <c r="Z319" i="61"/>
  <c r="AF274" i="61"/>
  <c r="AA438" i="61"/>
  <c r="AC423" i="61"/>
  <c r="X457" i="61"/>
  <c r="Z350" i="61"/>
  <c r="J331" i="61"/>
  <c r="AE317" i="61"/>
  <c r="J296" i="61"/>
  <c r="AC278" i="61"/>
  <c r="Z407" i="61"/>
  <c r="Y399" i="61"/>
  <c r="Z362" i="61"/>
  <c r="V442" i="61"/>
  <c r="AF437" i="61"/>
  <c r="K437" i="61"/>
  <c r="K436" i="61"/>
  <c r="AE430" i="61"/>
  <c r="Z455" i="61"/>
  <c r="J451" i="61"/>
  <c r="Z445" i="61"/>
  <c r="Z248" i="61"/>
  <c r="K354" i="61"/>
  <c r="AA278" i="61"/>
  <c r="Z271" i="61"/>
  <c r="O399" i="61"/>
  <c r="O398" i="61"/>
  <c r="J375" i="61"/>
  <c r="Z368" i="61"/>
  <c r="X362" i="61"/>
  <c r="O438" i="61"/>
  <c r="AC430" i="61"/>
  <c r="AE429" i="61"/>
  <c r="Z347" i="61"/>
  <c r="P317" i="61"/>
  <c r="AF308" i="61"/>
  <c r="AA296" i="61"/>
  <c r="Z278" i="61"/>
  <c r="Y271" i="61"/>
  <c r="Y259" i="61"/>
  <c r="AE399" i="61"/>
  <c r="V399" i="61"/>
  <c r="P368" i="61"/>
  <c r="O362" i="61"/>
  <c r="J438" i="61"/>
  <c r="AC416" i="61"/>
  <c r="Y347" i="61"/>
  <c r="Z334" i="61"/>
  <c r="Y333" i="61"/>
  <c r="J322" i="61"/>
  <c r="AA319" i="61"/>
  <c r="O317" i="61"/>
  <c r="Z296" i="61"/>
  <c r="AE296" i="61"/>
  <c r="X278" i="61"/>
  <c r="X271" i="61"/>
  <c r="P259" i="61"/>
  <c r="AE407" i="61"/>
  <c r="J399" i="61"/>
  <c r="O376" i="61"/>
  <c r="AA437" i="61"/>
  <c r="P430" i="61"/>
  <c r="AA429" i="61"/>
  <c r="AA416" i="61"/>
  <c r="X296" i="61"/>
  <c r="J368" i="61"/>
  <c r="AC362" i="61"/>
  <c r="AF362" i="61"/>
  <c r="Y437" i="61"/>
  <c r="V430" i="61"/>
  <c r="J429" i="61"/>
  <c r="Z416" i="61"/>
  <c r="AE454" i="61"/>
  <c r="O453" i="61"/>
  <c r="AF350" i="61"/>
  <c r="O347" i="61"/>
  <c r="K334" i="61"/>
  <c r="V323" i="61"/>
  <c r="V319" i="61"/>
  <c r="Z308" i="61"/>
  <c r="O296" i="61"/>
  <c r="P295" i="61"/>
  <c r="AA399" i="61"/>
  <c r="AF399" i="61"/>
  <c r="P437" i="61"/>
  <c r="AC455" i="61"/>
  <c r="X308" i="61"/>
  <c r="K296" i="61"/>
  <c r="O295" i="61"/>
  <c r="AF288" i="61"/>
  <c r="P276" i="61"/>
  <c r="J271" i="61"/>
  <c r="J270" i="61"/>
  <c r="AC407" i="61"/>
  <c r="Z399" i="61"/>
  <c r="AA362" i="61"/>
  <c r="AE362" i="61"/>
  <c r="AF441" i="61"/>
  <c r="O437" i="61"/>
  <c r="O436" i="61"/>
  <c r="AF430" i="61"/>
  <c r="AF429" i="61"/>
  <c r="AA455" i="61"/>
  <c r="V454" i="61"/>
  <c r="AF384" i="61"/>
  <c r="J354" i="61"/>
  <c r="AA351" i="61"/>
  <c r="P318" i="61"/>
  <c r="AF309" i="61"/>
  <c r="AA307" i="61"/>
  <c r="Z302" i="61"/>
  <c r="Y289" i="61"/>
  <c r="AE288" i="61"/>
  <c r="Z270" i="61"/>
  <c r="AF270" i="61"/>
  <c r="P263" i="61"/>
  <c r="Z260" i="61"/>
  <c r="AA405" i="61"/>
  <c r="AF398" i="61"/>
  <c r="AF392" i="61"/>
  <c r="AE384" i="61"/>
  <c r="AC379" i="61"/>
  <c r="K362" i="61"/>
  <c r="X427" i="61"/>
  <c r="X416" i="61"/>
  <c r="Y455" i="61"/>
  <c r="V445" i="61"/>
  <c r="K351" i="61"/>
  <c r="V350" i="61"/>
  <c r="J347" i="61"/>
  <c r="Z304" i="61"/>
  <c r="AE293" i="61"/>
  <c r="P289" i="61"/>
  <c r="Y270" i="61"/>
  <c r="AE398" i="61"/>
  <c r="V416" i="61"/>
  <c r="Z454" i="61"/>
  <c r="O325" i="61"/>
  <c r="X304" i="61"/>
  <c r="AF296" i="61"/>
  <c r="K289" i="61"/>
  <c r="Z288" i="61"/>
  <c r="P287" i="61"/>
  <c r="X270" i="61"/>
  <c r="AE270" i="61"/>
  <c r="AF263" i="61"/>
  <c r="Z412" i="61"/>
  <c r="AC384" i="61"/>
  <c r="AA379" i="61"/>
  <c r="K416" i="61"/>
  <c r="AF455" i="61"/>
  <c r="Y454" i="61"/>
  <c r="AE322" i="61"/>
  <c r="K304" i="61"/>
  <c r="Y296" i="61"/>
  <c r="P288" i="61"/>
  <c r="P270" i="61"/>
  <c r="AF266" i="61"/>
  <c r="K412" i="61"/>
  <c r="AC400" i="61"/>
  <c r="Z379" i="61"/>
  <c r="P425" i="61"/>
  <c r="J416" i="61"/>
  <c r="X454" i="61"/>
  <c r="AF379" i="61"/>
  <c r="AC331" i="61"/>
  <c r="AE323" i="61"/>
  <c r="AC321" i="61"/>
  <c r="AC309" i="61"/>
  <c r="Z293" i="61"/>
  <c r="Z276" i="61"/>
  <c r="O270" i="61"/>
  <c r="AC414" i="61"/>
  <c r="AA400" i="61"/>
  <c r="Z398" i="61"/>
  <c r="Z384" i="61"/>
  <c r="Y379" i="61"/>
  <c r="AF376" i="61"/>
  <c r="AA375" i="61"/>
  <c r="P454" i="61"/>
  <c r="J247" i="61"/>
  <c r="AE350" i="61"/>
  <c r="AA332" i="61"/>
  <c r="V331" i="61"/>
  <c r="V321" i="61"/>
  <c r="Y309" i="61"/>
  <c r="P296" i="61"/>
  <c r="X293" i="61"/>
  <c r="AC289" i="61"/>
  <c r="Y276" i="61"/>
  <c r="AC270" i="61"/>
  <c r="AA266" i="61"/>
  <c r="P265" i="61"/>
  <c r="AA414" i="61"/>
  <c r="Z400" i="61"/>
  <c r="P398" i="61"/>
  <c r="P384" i="61"/>
  <c r="O379" i="61"/>
  <c r="Z375" i="61"/>
  <c r="AF454" i="61"/>
  <c r="O454" i="61"/>
  <c r="AC390" i="61"/>
  <c r="AF458" i="61"/>
  <c r="X257" i="61"/>
  <c r="J250" i="61"/>
  <c r="AA249" i="61"/>
  <c r="K348" i="61"/>
  <c r="Y341" i="61"/>
  <c r="J336" i="61"/>
  <c r="O279" i="61"/>
  <c r="O277" i="61"/>
  <c r="K266" i="61"/>
  <c r="Y265" i="61"/>
  <c r="X259" i="61"/>
  <c r="O412" i="61"/>
  <c r="J409" i="61"/>
  <c r="J390" i="61"/>
  <c r="X376" i="61"/>
  <c r="V371" i="61"/>
  <c r="Y370" i="61"/>
  <c r="Y438" i="61"/>
  <c r="V458" i="61"/>
  <c r="K451" i="61"/>
  <c r="X249" i="61"/>
  <c r="Z246" i="61"/>
  <c r="AA330" i="61"/>
  <c r="AC290" i="61"/>
  <c r="Y288" i="61"/>
  <c r="AF279" i="61"/>
  <c r="Y278" i="61"/>
  <c r="AF277" i="61"/>
  <c r="O276" i="61"/>
  <c r="K259" i="61"/>
  <c r="V376" i="61"/>
  <c r="Z415" i="61"/>
  <c r="Z461" i="61"/>
  <c r="AE348" i="61"/>
  <c r="AC336" i="61"/>
  <c r="O330" i="61"/>
  <c r="Z320" i="61"/>
  <c r="X288" i="61"/>
  <c r="K286" i="61"/>
  <c r="J259" i="61"/>
  <c r="K414" i="61"/>
  <c r="V400" i="61"/>
  <c r="AA390" i="61"/>
  <c r="AC385" i="61"/>
  <c r="J441" i="61"/>
  <c r="AE438" i="61"/>
  <c r="V438" i="61"/>
  <c r="AA427" i="61"/>
  <c r="O426" i="61"/>
  <c r="X415" i="61"/>
  <c r="AC458" i="61"/>
  <c r="K249" i="61"/>
  <c r="P248" i="61"/>
  <c r="J302" i="61"/>
  <c r="AC279" i="61"/>
  <c r="O278" i="61"/>
  <c r="AE409" i="61"/>
  <c r="Z390" i="61"/>
  <c r="Z380" i="61"/>
  <c r="K379" i="61"/>
  <c r="AA458" i="61"/>
  <c r="AF336" i="61"/>
  <c r="K353" i="61"/>
  <c r="AA336" i="61"/>
  <c r="AA279" i="61"/>
  <c r="AC277" i="61"/>
  <c r="Z266" i="61"/>
  <c r="O260" i="61"/>
  <c r="AA259" i="61"/>
  <c r="AF414" i="61"/>
  <c r="AA409" i="61"/>
  <c r="Y390" i="61"/>
  <c r="Y380" i="61"/>
  <c r="AC376" i="61"/>
  <c r="AF369" i="61"/>
  <c r="J427" i="61"/>
  <c r="AF422" i="61"/>
  <c r="AF415" i="61"/>
  <c r="Z458" i="61"/>
  <c r="AC451" i="61"/>
  <c r="AC249" i="61"/>
  <c r="AA348" i="61"/>
  <c r="X336" i="61"/>
  <c r="Z279" i="61"/>
  <c r="K278" i="61"/>
  <c r="AA277" i="61"/>
  <c r="AE276" i="61"/>
  <c r="Y266" i="61"/>
  <c r="Z259" i="61"/>
  <c r="Z409" i="61"/>
  <c r="X406" i="61"/>
  <c r="AF390" i="61"/>
  <c r="P390" i="61"/>
  <c r="X380" i="61"/>
  <c r="AA376" i="61"/>
  <c r="X458" i="61"/>
  <c r="Z348" i="61"/>
  <c r="Z341" i="61"/>
  <c r="K336" i="61"/>
  <c r="AC288" i="61"/>
  <c r="X279" i="61"/>
  <c r="J278" i="61"/>
  <c r="X277" i="61"/>
  <c r="X266" i="61"/>
  <c r="O409" i="61"/>
  <c r="AE390" i="61"/>
  <c r="V390" i="61"/>
  <c r="J380" i="61"/>
  <c r="Y376" i="61"/>
  <c r="AA370" i="61"/>
  <c r="P458" i="61"/>
  <c r="O457" i="61"/>
  <c r="AA451" i="61"/>
  <c r="AE257" i="61"/>
  <c r="AC255" i="61"/>
  <c r="AE251" i="61"/>
  <c r="AC246" i="61"/>
  <c r="V351" i="61"/>
  <c r="K345" i="61"/>
  <c r="Z338" i="61"/>
  <c r="Z333" i="61"/>
  <c r="X330" i="61"/>
  <c r="AE330" i="61"/>
  <c r="AE326" i="61"/>
  <c r="V324" i="61"/>
  <c r="Y323" i="61"/>
  <c r="AC320" i="61"/>
  <c r="O319" i="61"/>
  <c r="AF318" i="61"/>
  <c r="AF315" i="61"/>
  <c r="K315" i="61"/>
  <c r="Y301" i="61"/>
  <c r="O300" i="61"/>
  <c r="X290" i="61"/>
  <c r="J280" i="61"/>
  <c r="O266" i="61"/>
  <c r="AA413" i="61"/>
  <c r="X411" i="61"/>
  <c r="V401" i="61"/>
  <c r="P395" i="61"/>
  <c r="K391" i="61"/>
  <c r="K390" i="61"/>
  <c r="X384" i="61"/>
  <c r="J381" i="61"/>
  <c r="K377" i="61"/>
  <c r="J361" i="61"/>
  <c r="K441" i="61"/>
  <c r="Z426" i="61"/>
  <c r="V459" i="61"/>
  <c r="AF456" i="61"/>
  <c r="J446" i="61"/>
  <c r="K255" i="61"/>
  <c r="AC251" i="61"/>
  <c r="X246" i="61"/>
  <c r="AE246" i="61"/>
  <c r="Z244" i="61"/>
  <c r="Z354" i="61"/>
  <c r="AC353" i="61"/>
  <c r="J351" i="61"/>
  <c r="O350" i="61"/>
  <c r="P348" i="61"/>
  <c r="K347" i="61"/>
  <c r="AA346" i="61"/>
  <c r="Z332" i="61"/>
  <c r="V330" i="61"/>
  <c r="AA326" i="61"/>
  <c r="K323" i="61"/>
  <c r="X320" i="61"/>
  <c r="AC319" i="61"/>
  <c r="K319" i="61"/>
  <c r="AA318" i="61"/>
  <c r="AC315" i="61"/>
  <c r="AE307" i="61"/>
  <c r="J290" i="61"/>
  <c r="AA398" i="61"/>
  <c r="AC396" i="61"/>
  <c r="O384" i="61"/>
  <c r="J379" i="61"/>
  <c r="AE361" i="61"/>
  <c r="AF459" i="61"/>
  <c r="V456" i="61"/>
  <c r="Z257" i="61"/>
  <c r="J255" i="61"/>
  <c r="Y251" i="61"/>
  <c r="AA250" i="61"/>
  <c r="P246" i="61"/>
  <c r="Z346" i="61"/>
  <c r="AC345" i="61"/>
  <c r="V332" i="61"/>
  <c r="AC330" i="61"/>
  <c r="K330" i="61"/>
  <c r="X326" i="61"/>
  <c r="AF322" i="61"/>
  <c r="O320" i="61"/>
  <c r="J319" i="61"/>
  <c r="X318" i="61"/>
  <c r="Z310" i="61"/>
  <c r="AA309" i="61"/>
  <c r="J308" i="61"/>
  <c r="Y307" i="61"/>
  <c r="Z287" i="61"/>
  <c r="AE285" i="61"/>
  <c r="Z277" i="61"/>
  <c r="AA392" i="61"/>
  <c r="K384" i="61"/>
  <c r="AE381" i="61"/>
  <c r="K370" i="61"/>
  <c r="Z369" i="61"/>
  <c r="AC441" i="61"/>
  <c r="K438" i="61"/>
  <c r="J437" i="61"/>
  <c r="Z451" i="61"/>
  <c r="AF451" i="61"/>
  <c r="O246" i="61"/>
  <c r="J348" i="61"/>
  <c r="K346" i="61"/>
  <c r="AE345" i="61"/>
  <c r="K332" i="61"/>
  <c r="J330" i="61"/>
  <c r="P326" i="61"/>
  <c r="AC324" i="61"/>
  <c r="AE324" i="61"/>
  <c r="V320" i="61"/>
  <c r="Z315" i="61"/>
  <c r="AE315" i="61"/>
  <c r="X307" i="61"/>
  <c r="AE300" i="61"/>
  <c r="AF290" i="61"/>
  <c r="Y287" i="61"/>
  <c r="AC280" i="61"/>
  <c r="AF278" i="61"/>
  <c r="Y277" i="61"/>
  <c r="K265" i="61"/>
  <c r="AF406" i="61"/>
  <c r="Y398" i="61"/>
  <c r="Z396" i="61"/>
  <c r="AE395" i="61"/>
  <c r="Y392" i="61"/>
  <c r="Y369" i="61"/>
  <c r="AC361" i="61"/>
  <c r="AC422" i="61"/>
  <c r="Y416" i="61"/>
  <c r="AF416" i="61"/>
  <c r="Y415" i="61"/>
  <c r="Y451" i="61"/>
  <c r="AC446" i="61"/>
  <c r="J346" i="61"/>
  <c r="P345" i="61"/>
  <c r="J340" i="61"/>
  <c r="X315" i="61"/>
  <c r="X309" i="61"/>
  <c r="P307" i="61"/>
  <c r="AA280" i="61"/>
  <c r="AE259" i="61"/>
  <c r="AC401" i="61"/>
  <c r="Y396" i="61"/>
  <c r="X392" i="61"/>
  <c r="AC381" i="61"/>
  <c r="AC377" i="61"/>
  <c r="J369" i="61"/>
  <c r="AA361" i="61"/>
  <c r="AA441" i="61"/>
  <c r="AF457" i="61"/>
  <c r="V455" i="61"/>
  <c r="P451" i="61"/>
  <c r="AA446" i="61"/>
  <c r="AF445" i="61"/>
  <c r="AF255" i="61"/>
  <c r="AC351" i="61"/>
  <c r="O345" i="61"/>
  <c r="AA337" i="61"/>
  <c r="Z330" i="61"/>
  <c r="P324" i="61"/>
  <c r="AF320" i="61"/>
  <c r="Y319" i="61"/>
  <c r="P315" i="61"/>
  <c r="O309" i="61"/>
  <c r="J307" i="61"/>
  <c r="AA300" i="61"/>
  <c r="Z290" i="61"/>
  <c r="O287" i="61"/>
  <c r="Z285" i="61"/>
  <c r="Z280" i="61"/>
  <c r="P277" i="61"/>
  <c r="AE266" i="61"/>
  <c r="AE263" i="61"/>
  <c r="Z401" i="61"/>
  <c r="V396" i="61"/>
  <c r="AA395" i="61"/>
  <c r="O392" i="61"/>
  <c r="Z391" i="61"/>
  <c r="O390" i="61"/>
  <c r="AA384" i="61"/>
  <c r="V382" i="61"/>
  <c r="AA381" i="61"/>
  <c r="AE379" i="61"/>
  <c r="Z377" i="61"/>
  <c r="Z361" i="61"/>
  <c r="AE360" i="61"/>
  <c r="Z355" i="61"/>
  <c r="Z441" i="61"/>
  <c r="Z438" i="61"/>
  <c r="Z437" i="61"/>
  <c r="Z431" i="61"/>
  <c r="AF425" i="61"/>
  <c r="P422" i="61"/>
  <c r="AE416" i="61"/>
  <c r="P416" i="61"/>
  <c r="P415" i="61"/>
  <c r="AC459" i="61"/>
  <c r="K455" i="61"/>
  <c r="AC454" i="61"/>
  <c r="K454" i="61"/>
  <c r="AE451" i="61"/>
  <c r="O451" i="61"/>
  <c r="Z446" i="61"/>
  <c r="AE445" i="61"/>
  <c r="O249" i="61"/>
  <c r="AE248" i="61"/>
  <c r="AF246" i="61"/>
  <c r="V345" i="61"/>
  <c r="J337" i="61"/>
  <c r="AC332" i="61"/>
  <c r="Y330" i="61"/>
  <c r="O324" i="61"/>
  <c r="AC323" i="61"/>
  <c r="X319" i="61"/>
  <c r="AE319" i="61"/>
  <c r="Z301" i="61"/>
  <c r="X300" i="61"/>
  <c r="Y290" i="61"/>
  <c r="X285" i="61"/>
  <c r="P266" i="61"/>
  <c r="AE265" i="61"/>
  <c r="O259" i="61"/>
  <c r="O401" i="61"/>
  <c r="J398" i="61"/>
  <c r="K396" i="61"/>
  <c r="Z395" i="61"/>
  <c r="AE392" i="61"/>
  <c r="V392" i="61"/>
  <c r="X391" i="61"/>
  <c r="X381" i="61"/>
  <c r="AA380" i="61"/>
  <c r="X379" i="61"/>
  <c r="Y377" i="61"/>
  <c r="P361" i="61"/>
  <c r="X441" i="61"/>
  <c r="AE440" i="61"/>
  <c r="Y431" i="61"/>
  <c r="V422" i="61"/>
  <c r="AE415" i="61"/>
  <c r="O415" i="61"/>
  <c r="Z459" i="61"/>
  <c r="V451" i="61"/>
  <c r="AF450" i="61"/>
  <c r="O446" i="61"/>
  <c r="AC244" i="61"/>
  <c r="P353" i="61"/>
  <c r="Z340" i="61"/>
  <c r="X255" i="61"/>
  <c r="X251" i="61"/>
  <c r="AC257" i="61"/>
  <c r="AF251" i="61"/>
  <c r="P251" i="61"/>
  <c r="AF249" i="61"/>
  <c r="P249" i="61"/>
  <c r="AE249" i="61"/>
  <c r="AF248" i="61"/>
  <c r="K247" i="61"/>
  <c r="AA244" i="61"/>
  <c r="J244" i="61"/>
  <c r="AA354" i="61"/>
  <c r="V353" i="61"/>
  <c r="Y352" i="61"/>
  <c r="P350" i="61"/>
  <c r="AC348" i="61"/>
  <c r="V348" i="61"/>
  <c r="AF347" i="61"/>
  <c r="X347" i="61"/>
  <c r="Z345" i="61"/>
  <c r="K340" i="61"/>
  <c r="AE339" i="61"/>
  <c r="V339" i="61"/>
  <c r="K337" i="61"/>
  <c r="O336" i="61"/>
  <c r="O334" i="61"/>
  <c r="O331" i="61"/>
  <c r="AF330" i="61"/>
  <c r="Y326" i="61"/>
  <c r="Y324" i="61"/>
  <c r="AF323" i="61"/>
  <c r="P323" i="61"/>
  <c r="Y320" i="61"/>
  <c r="Y318" i="61"/>
  <c r="Y315" i="61"/>
  <c r="Z309" i="61"/>
  <c r="Y308" i="61"/>
  <c r="Z307" i="61"/>
  <c r="O306" i="61"/>
  <c r="K305" i="61"/>
  <c r="AC304" i="61"/>
  <c r="AA301" i="61"/>
  <c r="Y300" i="61"/>
  <c r="Y295" i="61"/>
  <c r="AC293" i="61"/>
  <c r="J291" i="61"/>
  <c r="AA289" i="61"/>
  <c r="AF289" i="61"/>
  <c r="O261" i="61"/>
  <c r="Z261" i="61"/>
  <c r="AA261" i="61"/>
  <c r="AC261" i="61"/>
  <c r="J261" i="61"/>
  <c r="J444" i="61"/>
  <c r="V444" i="61"/>
  <c r="AE444" i="61"/>
  <c r="X444" i="61"/>
  <c r="Y444" i="61"/>
  <c r="Z444" i="61"/>
  <c r="AA444" i="61"/>
  <c r="K444" i="61"/>
  <c r="Z337" i="61"/>
  <c r="V440" i="61"/>
  <c r="O440" i="61"/>
  <c r="P440" i="61"/>
  <c r="X440" i="61"/>
  <c r="Z440" i="61"/>
  <c r="AA440" i="61"/>
  <c r="J440" i="61"/>
  <c r="AF440" i="61"/>
  <c r="X244" i="61"/>
  <c r="O326" i="61"/>
  <c r="AE318" i="61"/>
  <c r="O318" i="61"/>
  <c r="Z311" i="61"/>
  <c r="AE306" i="61"/>
  <c r="X301" i="61"/>
  <c r="K383" i="61"/>
  <c r="Z383" i="61"/>
  <c r="AA383" i="61"/>
  <c r="J383" i="61"/>
  <c r="V421" i="61"/>
  <c r="P421" i="61"/>
  <c r="X421" i="61"/>
  <c r="Z421" i="61"/>
  <c r="AA421" i="61"/>
  <c r="AE421" i="61"/>
  <c r="J421" i="61"/>
  <c r="K452" i="61"/>
  <c r="Z452" i="61"/>
  <c r="AC339" i="61"/>
  <c r="P257" i="61"/>
  <c r="AF244" i="61"/>
  <c r="O257" i="61"/>
  <c r="AA251" i="61"/>
  <c r="Y248" i="61"/>
  <c r="AE244" i="61"/>
  <c r="P244" i="61"/>
  <c r="Z353" i="61"/>
  <c r="Z339" i="61"/>
  <c r="X337" i="61"/>
  <c r="Z336" i="61"/>
  <c r="K335" i="61"/>
  <c r="AC334" i="61"/>
  <c r="AF331" i="61"/>
  <c r="AC326" i="61"/>
  <c r="K326" i="61"/>
  <c r="AA321" i="61"/>
  <c r="K318" i="61"/>
  <c r="X311" i="61"/>
  <c r="AC310" i="61"/>
  <c r="AC308" i="61"/>
  <c r="AF307" i="61"/>
  <c r="O307" i="61"/>
  <c r="P304" i="61"/>
  <c r="O301" i="61"/>
  <c r="AC300" i="61"/>
  <c r="K300" i="61"/>
  <c r="P293" i="61"/>
  <c r="AF292" i="61"/>
  <c r="AC291" i="61"/>
  <c r="O289" i="61"/>
  <c r="Y244" i="61"/>
  <c r="AC340" i="61"/>
  <c r="AA339" i="61"/>
  <c r="Y337" i="61"/>
  <c r="Z335" i="61"/>
  <c r="Y348" i="61"/>
  <c r="AF257" i="61"/>
  <c r="AA255" i="61"/>
  <c r="Z251" i="61"/>
  <c r="Z249" i="61"/>
  <c r="X248" i="61"/>
  <c r="O244" i="61"/>
  <c r="Y353" i="61"/>
  <c r="AE353" i="61"/>
  <c r="AC350" i="61"/>
  <c r="AF348" i="61"/>
  <c r="X348" i="61"/>
  <c r="AA340" i="61"/>
  <c r="X339" i="61"/>
  <c r="AF337" i="61"/>
  <c r="P337" i="61"/>
  <c r="AE337" i="61"/>
  <c r="Y336" i="61"/>
  <c r="J335" i="61"/>
  <c r="J326" i="61"/>
  <c r="Z323" i="61"/>
  <c r="Z321" i="61"/>
  <c r="J318" i="61"/>
  <c r="AA310" i="61"/>
  <c r="K307" i="61"/>
  <c r="Z306" i="61"/>
  <c r="AF304" i="61"/>
  <c r="AF301" i="61"/>
  <c r="J300" i="61"/>
  <c r="AC296" i="61"/>
  <c r="AE295" i="61"/>
  <c r="AF293" i="61"/>
  <c r="AA291" i="61"/>
  <c r="O290" i="61"/>
  <c r="K258" i="61"/>
  <c r="AC258" i="61"/>
  <c r="O258" i="61"/>
  <c r="P258" i="61"/>
  <c r="AE258" i="61"/>
  <c r="X258" i="61"/>
  <c r="AF258" i="61"/>
  <c r="Y258" i="61"/>
  <c r="Z258" i="61"/>
  <c r="J258" i="61"/>
  <c r="P363" i="61"/>
  <c r="V363" i="61"/>
  <c r="O363" i="61"/>
  <c r="Y363" i="61"/>
  <c r="Z363" i="61"/>
  <c r="AA363" i="61"/>
  <c r="AC363" i="61"/>
  <c r="J363" i="61"/>
  <c r="Y306" i="61"/>
  <c r="Z291" i="61"/>
  <c r="X420" i="61"/>
  <c r="Z420" i="61"/>
  <c r="O420" i="61"/>
  <c r="AA247" i="61"/>
  <c r="P339" i="61"/>
  <c r="O337" i="61"/>
  <c r="Z247" i="61"/>
  <c r="O353" i="61"/>
  <c r="Z352" i="61"/>
  <c r="X350" i="61"/>
  <c r="V340" i="61"/>
  <c r="AF339" i="61"/>
  <c r="O339" i="61"/>
  <c r="AC337" i="61"/>
  <c r="AE336" i="61"/>
  <c r="P336" i="61"/>
  <c r="P334" i="61"/>
  <c r="AE334" i="61"/>
  <c r="Z326" i="61"/>
  <c r="AF326" i="61"/>
  <c r="X323" i="61"/>
  <c r="Z318" i="61"/>
  <c r="P306" i="61"/>
  <c r="AC301" i="61"/>
  <c r="Z300" i="61"/>
  <c r="AF300" i="61"/>
  <c r="Z295" i="61"/>
  <c r="X289" i="61"/>
  <c r="J289" i="61"/>
  <c r="X439" i="61"/>
  <c r="Z439" i="61"/>
  <c r="O439" i="61"/>
  <c r="AF421" i="61"/>
  <c r="K450" i="61"/>
  <c r="P450" i="61"/>
  <c r="X450" i="61"/>
  <c r="Z450" i="61"/>
  <c r="AA450" i="61"/>
  <c r="AE450" i="61"/>
  <c r="J450" i="61"/>
  <c r="O288" i="61"/>
  <c r="Y279" i="61"/>
  <c r="AC274" i="61"/>
  <c r="AC260" i="61"/>
  <c r="AF259" i="61"/>
  <c r="O414" i="61"/>
  <c r="AC412" i="61"/>
  <c r="Y411" i="61"/>
  <c r="P409" i="61"/>
  <c r="Y406" i="61"/>
  <c r="AF400" i="61"/>
  <c r="K399" i="61"/>
  <c r="K398" i="61"/>
  <c r="AF395" i="61"/>
  <c r="X395" i="61"/>
  <c r="Z392" i="61"/>
  <c r="Y391" i="61"/>
  <c r="O382" i="61"/>
  <c r="V381" i="61"/>
  <c r="V379" i="61"/>
  <c r="Z376" i="61"/>
  <c r="O371" i="61"/>
  <c r="AC370" i="61"/>
  <c r="V370" i="61"/>
  <c r="AE369" i="61"/>
  <c r="K369" i="61"/>
  <c r="K361" i="61"/>
  <c r="Y442" i="61"/>
  <c r="AE441" i="61"/>
  <c r="V441" i="61"/>
  <c r="X437" i="61"/>
  <c r="P436" i="61"/>
  <c r="AC431" i="61"/>
  <c r="X430" i="61"/>
  <c r="P429" i="61"/>
  <c r="Z428" i="61"/>
  <c r="AC427" i="61"/>
  <c r="K427" i="61"/>
  <c r="AE426" i="61"/>
  <c r="P426" i="61"/>
  <c r="Y425" i="61"/>
  <c r="X422" i="61"/>
  <c r="Z457" i="61"/>
  <c r="O456" i="61"/>
  <c r="O455" i="61"/>
  <c r="P453" i="61"/>
  <c r="O445" i="61"/>
  <c r="O443" i="61"/>
  <c r="K288" i="61"/>
  <c r="AE277" i="61"/>
  <c r="Z274" i="61"/>
  <c r="O265" i="61"/>
  <c r="AC263" i="61"/>
  <c r="X260" i="61"/>
  <c r="J414" i="61"/>
  <c r="J413" i="61"/>
  <c r="V411" i="61"/>
  <c r="Y407" i="61"/>
  <c r="P406" i="61"/>
  <c r="Y400" i="61"/>
  <c r="O395" i="61"/>
  <c r="AC393" i="61"/>
  <c r="AC426" i="61"/>
  <c r="V426" i="61"/>
  <c r="O425" i="61"/>
  <c r="AF444" i="61"/>
  <c r="K443" i="61"/>
  <c r="AA288" i="61"/>
  <c r="P285" i="61"/>
  <c r="P274" i="61"/>
  <c r="K411" i="61"/>
  <c r="V407" i="61"/>
  <c r="O406" i="61"/>
  <c r="X400" i="61"/>
  <c r="AC395" i="61"/>
  <c r="V395" i="61"/>
  <c r="AA394" i="61"/>
  <c r="Z393" i="61"/>
  <c r="P392" i="61"/>
  <c r="AF391" i="61"/>
  <c r="J391" i="61"/>
  <c r="Z385" i="61"/>
  <c r="Z381" i="61"/>
  <c r="AF381" i="61"/>
  <c r="V377" i="61"/>
  <c r="AE376" i="61"/>
  <c r="P376" i="61"/>
  <c r="Z370" i="61"/>
  <c r="AF370" i="61"/>
  <c r="AA369" i="61"/>
  <c r="Y361" i="61"/>
  <c r="AF361" i="61"/>
  <c r="Z360" i="61"/>
  <c r="AC437" i="61"/>
  <c r="AE436" i="61"/>
  <c r="J436" i="61"/>
  <c r="V431" i="61"/>
  <c r="K430" i="61"/>
  <c r="Z427" i="61"/>
  <c r="AF427" i="61"/>
  <c r="K426" i="61"/>
  <c r="AE425" i="61"/>
  <c r="K425" i="61"/>
  <c r="Y423" i="61"/>
  <c r="AE422" i="61"/>
  <c r="K422" i="61"/>
  <c r="AC415" i="61"/>
  <c r="K415" i="61"/>
  <c r="AE461" i="61"/>
  <c r="J457" i="61"/>
  <c r="AC456" i="61"/>
  <c r="J455" i="61"/>
  <c r="AF281" i="61"/>
  <c r="K277" i="61"/>
  <c r="Z263" i="61"/>
  <c r="Z414" i="61"/>
  <c r="V412" i="61"/>
  <c r="AC411" i="61"/>
  <c r="J411" i="61"/>
  <c r="K407" i="61"/>
  <c r="AC406" i="61"/>
  <c r="V406" i="61"/>
  <c r="O400" i="61"/>
  <c r="K395" i="61"/>
  <c r="J394" i="61"/>
  <c r="O393" i="61"/>
  <c r="Y385" i="61"/>
  <c r="Y381" i="61"/>
  <c r="X361" i="61"/>
  <c r="P360" i="61"/>
  <c r="AC429" i="61"/>
  <c r="Y427" i="61"/>
  <c r="AA426" i="61"/>
  <c r="J426" i="61"/>
  <c r="J425" i="61"/>
  <c r="V423" i="61"/>
  <c r="AE453" i="61"/>
  <c r="AC445" i="61"/>
  <c r="Z443" i="61"/>
  <c r="K274" i="61"/>
  <c r="K406" i="61"/>
  <c r="V393" i="61"/>
  <c r="V385" i="61"/>
  <c r="X370" i="61"/>
  <c r="Z456" i="61"/>
  <c r="AF260" i="61"/>
  <c r="X414" i="61"/>
  <c r="AA411" i="61"/>
  <c r="AF411" i="61"/>
  <c r="AF407" i="61"/>
  <c r="AA406" i="61"/>
  <c r="J405" i="61"/>
  <c r="J400" i="61"/>
  <c r="AA391" i="61"/>
  <c r="K385" i="61"/>
  <c r="V384" i="61"/>
  <c r="AC382" i="61"/>
  <c r="P381" i="61"/>
  <c r="K380" i="61"/>
  <c r="K376" i="61"/>
  <c r="AC371" i="61"/>
  <c r="P370" i="61"/>
  <c r="AE370" i="61"/>
  <c r="X369" i="61"/>
  <c r="K368" i="61"/>
  <c r="V362" i="61"/>
  <c r="O361" i="61"/>
  <c r="K360" i="61"/>
  <c r="V355" i="61"/>
  <c r="AC442" i="61"/>
  <c r="AA436" i="61"/>
  <c r="AA430" i="61"/>
  <c r="Z429" i="61"/>
  <c r="O427" i="61"/>
  <c r="Y426" i="61"/>
  <c r="AA425" i="61"/>
  <c r="P461" i="61"/>
  <c r="X459" i="61"/>
  <c r="AE458" i="61"/>
  <c r="J458" i="61"/>
  <c r="AC457" i="61"/>
  <c r="Y456" i="61"/>
  <c r="AE456" i="61"/>
  <c r="X455" i="61"/>
  <c r="AA454" i="61"/>
  <c r="Z453" i="61"/>
  <c r="Y445" i="61"/>
  <c r="X443" i="61"/>
  <c r="Z265" i="61"/>
  <c r="K263" i="61"/>
  <c r="AE414" i="61"/>
  <c r="P414" i="61"/>
  <c r="Z411" i="61"/>
  <c r="Y395" i="61"/>
  <c r="Z382" i="61"/>
  <c r="O381" i="61"/>
  <c r="Z371" i="61"/>
  <c r="O370" i="61"/>
  <c r="P369" i="61"/>
  <c r="K355" i="61"/>
  <c r="Z442" i="61"/>
  <c r="P441" i="61"/>
  <c r="Z436" i="61"/>
  <c r="Z430" i="61"/>
  <c r="X429" i="61"/>
  <c r="V427" i="61"/>
  <c r="AF426" i="61"/>
  <c r="Z425" i="61"/>
  <c r="Z422" i="61"/>
  <c r="AA457" i="61"/>
  <c r="X456" i="61"/>
  <c r="AE455" i="61"/>
  <c r="Y453" i="61"/>
  <c r="X445" i="61"/>
  <c r="P443" i="61"/>
  <c r="AF461" i="61"/>
  <c r="X461" i="61"/>
  <c r="AA460" i="61"/>
  <c r="J460" i="61"/>
  <c r="O459" i="61"/>
  <c r="Y458" i="61"/>
  <c r="K457" i="61"/>
  <c r="P456" i="61"/>
  <c r="AF453" i="61"/>
  <c r="X453" i="61"/>
  <c r="AA452" i="61"/>
  <c r="J452" i="61"/>
  <c r="Y450" i="61"/>
  <c r="K446" i="61"/>
  <c r="P445" i="61"/>
  <c r="O461" i="61"/>
  <c r="Y460" i="61"/>
  <c r="K459" i="61"/>
  <c r="Y452" i="61"/>
  <c r="Z460" i="61"/>
  <c r="AC461" i="61"/>
  <c r="V461" i="61"/>
  <c r="AF460" i="61"/>
  <c r="X460" i="61"/>
  <c r="AA459" i="61"/>
  <c r="J459" i="61"/>
  <c r="O458" i="61"/>
  <c r="Y457" i="61"/>
  <c r="K456" i="61"/>
  <c r="AC453" i="61"/>
  <c r="V453" i="61"/>
  <c r="AF452" i="61"/>
  <c r="X452" i="61"/>
  <c r="O450" i="61"/>
  <c r="Y446" i="61"/>
  <c r="K445" i="61"/>
  <c r="P444" i="61"/>
  <c r="K461" i="61"/>
  <c r="AE460" i="61"/>
  <c r="P460" i="61"/>
  <c r="AA456" i="61"/>
  <c r="K453" i="61"/>
  <c r="AE452" i="61"/>
  <c r="P452" i="61"/>
  <c r="AC450" i="61"/>
  <c r="V450" i="61"/>
  <c r="AF446" i="61"/>
  <c r="X446" i="61"/>
  <c r="AA445" i="61"/>
  <c r="O444" i="61"/>
  <c r="AA461" i="61"/>
  <c r="J461" i="61"/>
  <c r="O460" i="61"/>
  <c r="Y459" i="61"/>
  <c r="AE457" i="61"/>
  <c r="P457" i="61"/>
  <c r="AA453" i="61"/>
  <c r="O452" i="61"/>
  <c r="AE446" i="61"/>
  <c r="P446" i="61"/>
  <c r="AC460" i="61"/>
  <c r="V460" i="61"/>
  <c r="AC452" i="61"/>
  <c r="V452" i="61"/>
  <c r="AE459" i="61"/>
  <c r="O442" i="61"/>
  <c r="Y441" i="61"/>
  <c r="K440" i="61"/>
  <c r="AE439" i="61"/>
  <c r="P439" i="61"/>
  <c r="AF436" i="61"/>
  <c r="X436" i="61"/>
  <c r="AA435" i="61"/>
  <c r="J435" i="61"/>
  <c r="O431" i="61"/>
  <c r="Y430" i="61"/>
  <c r="K429" i="61"/>
  <c r="AE428" i="61"/>
  <c r="P428" i="61"/>
  <c r="X425" i="61"/>
  <c r="AA424" i="61"/>
  <c r="J424" i="61"/>
  <c r="O423" i="61"/>
  <c r="Y422" i="61"/>
  <c r="K421" i="61"/>
  <c r="AE420" i="61"/>
  <c r="P420" i="61"/>
  <c r="V415" i="61"/>
  <c r="Z424" i="61"/>
  <c r="K442" i="61"/>
  <c r="AC439" i="61"/>
  <c r="V439" i="61"/>
  <c r="Y435" i="61"/>
  <c r="K431" i="61"/>
  <c r="AC428" i="61"/>
  <c r="V428" i="61"/>
  <c r="Y424" i="61"/>
  <c r="K423" i="61"/>
  <c r="AC420" i="61"/>
  <c r="V420" i="61"/>
  <c r="AA442" i="61"/>
  <c r="J442" i="61"/>
  <c r="Y440" i="61"/>
  <c r="K439" i="61"/>
  <c r="AC436" i="61"/>
  <c r="V436" i="61"/>
  <c r="AF435" i="61"/>
  <c r="X435" i="61"/>
  <c r="AA431" i="61"/>
  <c r="J431" i="61"/>
  <c r="O430" i="61"/>
  <c r="Y429" i="61"/>
  <c r="K428" i="61"/>
  <c r="AE427" i="61"/>
  <c r="AC425" i="61"/>
  <c r="AF424" i="61"/>
  <c r="X424" i="61"/>
  <c r="AA423" i="61"/>
  <c r="J423" i="61"/>
  <c r="O422" i="61"/>
  <c r="Y421" i="61"/>
  <c r="K420" i="61"/>
  <c r="AA439" i="61"/>
  <c r="J439" i="61"/>
  <c r="AE435" i="61"/>
  <c r="P435" i="61"/>
  <c r="AA428" i="61"/>
  <c r="J428" i="61"/>
  <c r="AE424" i="61"/>
  <c r="P424" i="61"/>
  <c r="AA420" i="61"/>
  <c r="J420" i="61"/>
  <c r="O435" i="61"/>
  <c r="O424" i="61"/>
  <c r="AF442" i="61"/>
  <c r="X442" i="61"/>
  <c r="Y439" i="61"/>
  <c r="AC435" i="61"/>
  <c r="V435" i="61"/>
  <c r="AF431" i="61"/>
  <c r="X431" i="61"/>
  <c r="O429" i="61"/>
  <c r="Y428" i="61"/>
  <c r="AC424" i="61"/>
  <c r="V424" i="61"/>
  <c r="AF423" i="61"/>
  <c r="X423" i="61"/>
  <c r="AA422" i="61"/>
  <c r="O421" i="61"/>
  <c r="Y420" i="61"/>
  <c r="Z435" i="61"/>
  <c r="AE442" i="61"/>
  <c r="AC440" i="61"/>
  <c r="AF439" i="61"/>
  <c r="AE431" i="61"/>
  <c r="AF428" i="61"/>
  <c r="AE423" i="61"/>
  <c r="AC421" i="61"/>
  <c r="AF420" i="61"/>
  <c r="Z408" i="61"/>
  <c r="Z378" i="61"/>
  <c r="Z413" i="61"/>
  <c r="Z405" i="61"/>
  <c r="Z397" i="61"/>
  <c r="Z394" i="61"/>
  <c r="Y356" i="61"/>
  <c r="Y413" i="61"/>
  <c r="AE411" i="61"/>
  <c r="P411" i="61"/>
  <c r="AC409" i="61"/>
  <c r="V409" i="61"/>
  <c r="AF408" i="61"/>
  <c r="X408" i="61"/>
  <c r="AA407" i="61"/>
  <c r="J407" i="61"/>
  <c r="Y405" i="61"/>
  <c r="K401" i="61"/>
  <c r="AE400" i="61"/>
  <c r="P400" i="61"/>
  <c r="AC398" i="61"/>
  <c r="V398" i="61"/>
  <c r="AF397" i="61"/>
  <c r="X397" i="61"/>
  <c r="AA396" i="61"/>
  <c r="J396" i="61"/>
  <c r="Y394" i="61"/>
  <c r="K393" i="61"/>
  <c r="AF386" i="61"/>
  <c r="X386" i="61"/>
  <c r="AA385" i="61"/>
  <c r="J385" i="61"/>
  <c r="Y383" i="61"/>
  <c r="K382" i="61"/>
  <c r="AF378" i="61"/>
  <c r="X378" i="61"/>
  <c r="AA377" i="61"/>
  <c r="J377" i="61"/>
  <c r="Y375" i="61"/>
  <c r="K371" i="61"/>
  <c r="AC368" i="61"/>
  <c r="V368" i="61"/>
  <c r="AF367" i="61"/>
  <c r="X367" i="61"/>
  <c r="K363" i="61"/>
  <c r="P362" i="61"/>
  <c r="AC360" i="61"/>
  <c r="V360" i="61"/>
  <c r="AF356" i="61"/>
  <c r="X356" i="61"/>
  <c r="AA355" i="61"/>
  <c r="J355" i="61"/>
  <c r="AF413" i="61"/>
  <c r="X413" i="61"/>
  <c r="AA412" i="61"/>
  <c r="J412" i="61"/>
  <c r="K409" i="61"/>
  <c r="AE408" i="61"/>
  <c r="P408" i="61"/>
  <c r="AF405" i="61"/>
  <c r="X405" i="61"/>
  <c r="AA401" i="61"/>
  <c r="J401" i="61"/>
  <c r="AE397" i="61"/>
  <c r="P397" i="61"/>
  <c r="AF394" i="61"/>
  <c r="X394" i="61"/>
  <c r="AA393" i="61"/>
  <c r="J393" i="61"/>
  <c r="AE386" i="61"/>
  <c r="P386" i="61"/>
  <c r="AF383" i="61"/>
  <c r="X383" i="61"/>
  <c r="AA382" i="61"/>
  <c r="J382" i="61"/>
  <c r="AE378" i="61"/>
  <c r="P378" i="61"/>
  <c r="AF375" i="61"/>
  <c r="X375" i="61"/>
  <c r="AA371" i="61"/>
  <c r="J371" i="61"/>
  <c r="AE367" i="61"/>
  <c r="P367" i="61"/>
  <c r="AE356" i="61"/>
  <c r="P356" i="61"/>
  <c r="Z367" i="61"/>
  <c r="Z356" i="61"/>
  <c r="Y408" i="61"/>
  <c r="AE413" i="61"/>
  <c r="P413" i="61"/>
  <c r="O408" i="61"/>
  <c r="AE405" i="61"/>
  <c r="P405" i="61"/>
  <c r="O397" i="61"/>
  <c r="AE394" i="61"/>
  <c r="P394" i="61"/>
  <c r="O386" i="61"/>
  <c r="AE383" i="61"/>
  <c r="P383" i="61"/>
  <c r="O378" i="61"/>
  <c r="AE375" i="61"/>
  <c r="P375" i="61"/>
  <c r="O367" i="61"/>
  <c r="AA360" i="61"/>
  <c r="J360" i="61"/>
  <c r="O356" i="61"/>
  <c r="Y355" i="61"/>
  <c r="Z386" i="61"/>
  <c r="O413" i="61"/>
  <c r="Y412" i="61"/>
  <c r="AC408" i="61"/>
  <c r="V408" i="61"/>
  <c r="X407" i="61"/>
  <c r="O405" i="61"/>
  <c r="Y401" i="61"/>
  <c r="AC397" i="61"/>
  <c r="V397" i="61"/>
  <c r="AF396" i="61"/>
  <c r="X396" i="61"/>
  <c r="O394" i="61"/>
  <c r="Y393" i="61"/>
  <c r="K392" i="61"/>
  <c r="AE391" i="61"/>
  <c r="P391" i="61"/>
  <c r="AC386" i="61"/>
  <c r="V386" i="61"/>
  <c r="AF385" i="61"/>
  <c r="X385" i="61"/>
  <c r="J384" i="61"/>
  <c r="O383" i="61"/>
  <c r="Y382" i="61"/>
  <c r="AE380" i="61"/>
  <c r="P380" i="61"/>
  <c r="AC378" i="61"/>
  <c r="V378" i="61"/>
  <c r="AF377" i="61"/>
  <c r="X377" i="61"/>
  <c r="O375" i="61"/>
  <c r="Y371" i="61"/>
  <c r="AC367" i="61"/>
  <c r="V367" i="61"/>
  <c r="AC356" i="61"/>
  <c r="V356" i="61"/>
  <c r="AF355" i="61"/>
  <c r="X355" i="61"/>
  <c r="Y397" i="61"/>
  <c r="Y386" i="61"/>
  <c r="Y367" i="61"/>
  <c r="AC413" i="61"/>
  <c r="V413" i="61"/>
  <c r="AF412" i="61"/>
  <c r="X412" i="61"/>
  <c r="Y409" i="61"/>
  <c r="K408" i="61"/>
  <c r="P407" i="61"/>
  <c r="AC405" i="61"/>
  <c r="V405" i="61"/>
  <c r="AF401" i="61"/>
  <c r="X401" i="61"/>
  <c r="K397" i="61"/>
  <c r="AE396" i="61"/>
  <c r="P396" i="61"/>
  <c r="AC394" i="61"/>
  <c r="V394" i="61"/>
  <c r="AF393" i="61"/>
  <c r="X393" i="61"/>
  <c r="O391" i="61"/>
  <c r="K386" i="61"/>
  <c r="AE385" i="61"/>
  <c r="P385" i="61"/>
  <c r="AC383" i="61"/>
  <c r="V383" i="61"/>
  <c r="AF382" i="61"/>
  <c r="X382" i="61"/>
  <c r="O380" i="61"/>
  <c r="K378" i="61"/>
  <c r="AE377" i="61"/>
  <c r="P377" i="61"/>
  <c r="AC375" i="61"/>
  <c r="V375" i="61"/>
  <c r="AF371" i="61"/>
  <c r="X371" i="61"/>
  <c r="O369" i="61"/>
  <c r="Y368" i="61"/>
  <c r="K367" i="61"/>
  <c r="AF363" i="61"/>
  <c r="X363" i="61"/>
  <c r="Y360" i="61"/>
  <c r="K356" i="61"/>
  <c r="AE355" i="61"/>
  <c r="P355" i="61"/>
  <c r="Y378" i="61"/>
  <c r="AE412" i="61"/>
  <c r="AF409" i="61"/>
  <c r="AA408" i="61"/>
  <c r="AE401" i="61"/>
  <c r="AA397" i="61"/>
  <c r="AE393" i="61"/>
  <c r="AC391" i="61"/>
  <c r="AA386" i="61"/>
  <c r="AE382" i="61"/>
  <c r="AC380" i="61"/>
  <c r="AA378" i="61"/>
  <c r="AE371" i="61"/>
  <c r="AC369" i="61"/>
  <c r="AF368" i="61"/>
  <c r="AA367" i="61"/>
  <c r="AE363" i="61"/>
  <c r="AA356" i="61"/>
  <c r="AA349" i="61"/>
  <c r="J349" i="61"/>
  <c r="AA338" i="61"/>
  <c r="J338" i="61"/>
  <c r="K316" i="61"/>
  <c r="AC294" i="61"/>
  <c r="O294" i="61"/>
  <c r="P294" i="61"/>
  <c r="AE294" i="61"/>
  <c r="X294" i="61"/>
  <c r="AF294" i="61"/>
  <c r="Y294" i="61"/>
  <c r="J294" i="61"/>
  <c r="AA294" i="61"/>
  <c r="X281" i="61"/>
  <c r="J273" i="61"/>
  <c r="AA273" i="61"/>
  <c r="K273" i="61"/>
  <c r="AC273" i="61"/>
  <c r="O273" i="61"/>
  <c r="P273" i="61"/>
  <c r="AE273" i="61"/>
  <c r="Y273" i="61"/>
  <c r="J262" i="61"/>
  <c r="AA262" i="61"/>
  <c r="K262" i="61"/>
  <c r="AC262" i="61"/>
  <c r="O262" i="61"/>
  <c r="P262" i="61"/>
  <c r="AE262" i="61"/>
  <c r="Y262" i="61"/>
  <c r="J303" i="61"/>
  <c r="AA303" i="61"/>
  <c r="K303" i="61"/>
  <c r="AC303" i="61"/>
  <c r="O303" i="61"/>
  <c r="P303" i="61"/>
  <c r="AE303" i="61"/>
  <c r="Y303" i="61"/>
  <c r="AF352" i="61"/>
  <c r="X352" i="61"/>
  <c r="Y349" i="61"/>
  <c r="AF341" i="61"/>
  <c r="X341" i="61"/>
  <c r="Y338" i="61"/>
  <c r="AF333" i="61"/>
  <c r="X333" i="61"/>
  <c r="K322" i="61"/>
  <c r="V322" i="61"/>
  <c r="AC322" i="61"/>
  <c r="O322" i="61"/>
  <c r="Y322" i="61"/>
  <c r="AC305" i="61"/>
  <c r="O305" i="61"/>
  <c r="P305" i="61"/>
  <c r="AE305" i="61"/>
  <c r="X305" i="61"/>
  <c r="AF305" i="61"/>
  <c r="J305" i="61"/>
  <c r="AA305" i="61"/>
  <c r="AC286" i="61"/>
  <c r="O286" i="61"/>
  <c r="P286" i="61"/>
  <c r="AE286" i="61"/>
  <c r="X286" i="61"/>
  <c r="AF286" i="61"/>
  <c r="Y286" i="61"/>
  <c r="J286" i="61"/>
  <c r="AA286" i="61"/>
  <c r="P352" i="61"/>
  <c r="Z351" i="61"/>
  <c r="AF349" i="61"/>
  <c r="X349" i="61"/>
  <c r="Y346" i="61"/>
  <c r="AE341" i="61"/>
  <c r="P341" i="61"/>
  <c r="AF338" i="61"/>
  <c r="X338" i="61"/>
  <c r="Y335" i="61"/>
  <c r="AE333" i="61"/>
  <c r="P333" i="61"/>
  <c r="K331" i="61"/>
  <c r="P331" i="61"/>
  <c r="AE331" i="61"/>
  <c r="J311" i="61"/>
  <c r="AA311" i="61"/>
  <c r="K311" i="61"/>
  <c r="AC311" i="61"/>
  <c r="O311" i="61"/>
  <c r="Y311" i="61"/>
  <c r="Y354" i="61"/>
  <c r="AE352" i="61"/>
  <c r="AF354" i="61"/>
  <c r="X354" i="61"/>
  <c r="AA353" i="61"/>
  <c r="J353" i="61"/>
  <c r="O352" i="61"/>
  <c r="Y351" i="61"/>
  <c r="K350" i="61"/>
  <c r="AE349" i="61"/>
  <c r="P349" i="61"/>
  <c r="AF346" i="61"/>
  <c r="X346" i="61"/>
  <c r="AA345" i="61"/>
  <c r="J345" i="61"/>
  <c r="O341" i="61"/>
  <c r="Y340" i="61"/>
  <c r="K339" i="61"/>
  <c r="AE338" i="61"/>
  <c r="P338" i="61"/>
  <c r="AF335" i="61"/>
  <c r="X335" i="61"/>
  <c r="AA334" i="61"/>
  <c r="J334" i="61"/>
  <c r="O333" i="61"/>
  <c r="Y332" i="61"/>
  <c r="AA331" i="61"/>
  <c r="AE325" i="61"/>
  <c r="K325" i="61"/>
  <c r="AF273" i="61"/>
  <c r="AF262" i="61"/>
  <c r="AC275" i="61"/>
  <c r="O275" i="61"/>
  <c r="P275" i="61"/>
  <c r="AE275" i="61"/>
  <c r="X275" i="61"/>
  <c r="AF275" i="61"/>
  <c r="Y275" i="61"/>
  <c r="J275" i="61"/>
  <c r="AA275" i="61"/>
  <c r="AE354" i="61"/>
  <c r="P354" i="61"/>
  <c r="AC352" i="61"/>
  <c r="V352" i="61"/>
  <c r="AF351" i="61"/>
  <c r="X351" i="61"/>
  <c r="AA350" i="61"/>
  <c r="J350" i="61"/>
  <c r="O349" i="61"/>
  <c r="AE346" i="61"/>
  <c r="P346" i="61"/>
  <c r="AC341" i="61"/>
  <c r="V341" i="61"/>
  <c r="AF340" i="61"/>
  <c r="X340" i="61"/>
  <c r="J339" i="61"/>
  <c r="O338" i="61"/>
  <c r="AE335" i="61"/>
  <c r="P335" i="61"/>
  <c r="AC333" i="61"/>
  <c r="V333" i="61"/>
  <c r="AF332" i="61"/>
  <c r="X332" i="61"/>
  <c r="Z331" i="61"/>
  <c r="X324" i="61"/>
  <c r="AF324" i="61"/>
  <c r="J324" i="61"/>
  <c r="AA324" i="61"/>
  <c r="AA322" i="61"/>
  <c r="O321" i="61"/>
  <c r="P321" i="61"/>
  <c r="AE321" i="61"/>
  <c r="X321" i="61"/>
  <c r="AF321" i="61"/>
  <c r="Y321" i="61"/>
  <c r="K321" i="61"/>
  <c r="AF311" i="61"/>
  <c r="AF303" i="61"/>
  <c r="Z292" i="61"/>
  <c r="Z349" i="61"/>
  <c r="AC316" i="61"/>
  <c r="O316" i="61"/>
  <c r="P316" i="61"/>
  <c r="AE316" i="61"/>
  <c r="X316" i="61"/>
  <c r="AF316" i="61"/>
  <c r="J316" i="61"/>
  <c r="AA316" i="61"/>
  <c r="J281" i="61"/>
  <c r="AA281" i="61"/>
  <c r="K281" i="61"/>
  <c r="AC281" i="61"/>
  <c r="O281" i="61"/>
  <c r="P281" i="61"/>
  <c r="AE281" i="61"/>
  <c r="Y281" i="61"/>
  <c r="AC264" i="61"/>
  <c r="O264" i="61"/>
  <c r="P264" i="61"/>
  <c r="AE264" i="61"/>
  <c r="X264" i="61"/>
  <c r="AF264" i="61"/>
  <c r="Y264" i="61"/>
  <c r="J264" i="61"/>
  <c r="AA264" i="61"/>
  <c r="O354" i="61"/>
  <c r="K352" i="61"/>
  <c r="AE351" i="61"/>
  <c r="P351" i="61"/>
  <c r="AC349" i="61"/>
  <c r="V349" i="61"/>
  <c r="O346" i="61"/>
  <c r="Y345" i="61"/>
  <c r="K341" i="61"/>
  <c r="AE340" i="61"/>
  <c r="P340" i="61"/>
  <c r="AC338" i="61"/>
  <c r="V338" i="61"/>
  <c r="O335" i="61"/>
  <c r="Y334" i="61"/>
  <c r="K333" i="61"/>
  <c r="AE332" i="61"/>
  <c r="P332" i="61"/>
  <c r="Y331" i="61"/>
  <c r="V325" i="61"/>
  <c r="AC325" i="61"/>
  <c r="X325" i="61"/>
  <c r="AF325" i="61"/>
  <c r="Z322" i="61"/>
  <c r="Z316" i="61"/>
  <c r="AE311" i="61"/>
  <c r="O310" i="61"/>
  <c r="P310" i="61"/>
  <c r="AE310" i="61"/>
  <c r="X310" i="61"/>
  <c r="AF310" i="61"/>
  <c r="Y310" i="61"/>
  <c r="K310" i="61"/>
  <c r="Z294" i="61"/>
  <c r="Z273" i="61"/>
  <c r="Z262" i="61"/>
  <c r="AC354" i="61"/>
  <c r="AF353" i="61"/>
  <c r="AA352" i="61"/>
  <c r="AC346" i="61"/>
  <c r="AF345" i="61"/>
  <c r="AA341" i="61"/>
  <c r="AC335" i="61"/>
  <c r="AF334" i="61"/>
  <c r="AA333" i="61"/>
  <c r="X331" i="61"/>
  <c r="AA325" i="61"/>
  <c r="Z324" i="61"/>
  <c r="X322" i="61"/>
  <c r="Y316" i="61"/>
  <c r="Z305" i="61"/>
  <c r="Z303" i="61"/>
  <c r="K294" i="61"/>
  <c r="J292" i="61"/>
  <c r="AA292" i="61"/>
  <c r="K292" i="61"/>
  <c r="AC292" i="61"/>
  <c r="O292" i="61"/>
  <c r="P292" i="61"/>
  <c r="AE292" i="61"/>
  <c r="Y292" i="61"/>
  <c r="Z281" i="61"/>
  <c r="Z275" i="61"/>
  <c r="X273" i="61"/>
  <c r="Z264" i="61"/>
  <c r="X262" i="61"/>
  <c r="O323" i="61"/>
  <c r="AE320" i="61"/>
  <c r="P320" i="61"/>
  <c r="AC318" i="61"/>
  <c r="AF317" i="61"/>
  <c r="X317" i="61"/>
  <c r="O315" i="61"/>
  <c r="AE309" i="61"/>
  <c r="P309" i="61"/>
  <c r="AC307" i="61"/>
  <c r="AF306" i="61"/>
  <c r="X306" i="61"/>
  <c r="O304" i="61"/>
  <c r="K302" i="61"/>
  <c r="AE301" i="61"/>
  <c r="P301" i="61"/>
  <c r="AF295" i="61"/>
  <c r="X295" i="61"/>
  <c r="O293" i="61"/>
  <c r="K291" i="61"/>
  <c r="AE290" i="61"/>
  <c r="P290" i="61"/>
  <c r="AF287" i="61"/>
  <c r="X287" i="61"/>
  <c r="O285" i="61"/>
  <c r="K280" i="61"/>
  <c r="AE279" i="61"/>
  <c r="P279" i="61"/>
  <c r="AF276" i="61"/>
  <c r="X276" i="61"/>
  <c r="O274" i="61"/>
  <c r="K272" i="61"/>
  <c r="AE271" i="61"/>
  <c r="P271" i="61"/>
  <c r="AC266" i="61"/>
  <c r="AF265" i="61"/>
  <c r="X265" i="61"/>
  <c r="O263" i="61"/>
  <c r="K261" i="61"/>
  <c r="AE260" i="61"/>
  <c r="P260" i="61"/>
  <c r="AA323" i="61"/>
  <c r="K320" i="61"/>
  <c r="AC317" i="61"/>
  <c r="AA315" i="61"/>
  <c r="K309" i="61"/>
  <c r="AC306" i="61"/>
  <c r="AA304" i="61"/>
  <c r="J304" i="61"/>
  <c r="Y302" i="61"/>
  <c r="K301" i="61"/>
  <c r="AC295" i="61"/>
  <c r="AA293" i="61"/>
  <c r="J293" i="61"/>
  <c r="Y291" i="61"/>
  <c r="AC287" i="61"/>
  <c r="AA285" i="61"/>
  <c r="J285" i="61"/>
  <c r="Y280" i="61"/>
  <c r="K279" i="61"/>
  <c r="AE278" i="61"/>
  <c r="AC276" i="61"/>
  <c r="AA274" i="61"/>
  <c r="J274" i="61"/>
  <c r="Y272" i="61"/>
  <c r="AC265" i="61"/>
  <c r="AA263" i="61"/>
  <c r="J263" i="61"/>
  <c r="Y261" i="61"/>
  <c r="K260" i="61"/>
  <c r="AA320" i="61"/>
  <c r="K317" i="61"/>
  <c r="K306" i="61"/>
  <c r="AF302" i="61"/>
  <c r="X302" i="61"/>
  <c r="K295" i="61"/>
  <c r="AF291" i="61"/>
  <c r="X291" i="61"/>
  <c r="K287" i="61"/>
  <c r="AF280" i="61"/>
  <c r="X280" i="61"/>
  <c r="K276" i="61"/>
  <c r="AF272" i="61"/>
  <c r="X272" i="61"/>
  <c r="AF261" i="61"/>
  <c r="X261" i="61"/>
  <c r="AA260" i="61"/>
  <c r="J260" i="61"/>
  <c r="AA317" i="61"/>
  <c r="AA306" i="61"/>
  <c r="AE302" i="61"/>
  <c r="P302" i="61"/>
  <c r="AA295" i="61"/>
  <c r="AE291" i="61"/>
  <c r="P291" i="61"/>
  <c r="AA287" i="61"/>
  <c r="AE280" i="61"/>
  <c r="P280" i="61"/>
  <c r="AA276" i="61"/>
  <c r="Y274" i="61"/>
  <c r="AE272" i="61"/>
  <c r="P272" i="61"/>
  <c r="AA265" i="61"/>
  <c r="Y263" i="61"/>
  <c r="AE261" i="61"/>
  <c r="P261" i="61"/>
  <c r="Z245" i="61"/>
  <c r="Y250" i="61"/>
  <c r="AF245" i="61"/>
  <c r="X245" i="61"/>
  <c r="Z256" i="61"/>
  <c r="Z250" i="61"/>
  <c r="X256" i="61"/>
  <c r="K257" i="61"/>
  <c r="AE256" i="61"/>
  <c r="P256" i="61"/>
  <c r="AF250" i="61"/>
  <c r="X250" i="61"/>
  <c r="O248" i="61"/>
  <c r="Y247" i="61"/>
  <c r="K246" i="61"/>
  <c r="AE245" i="61"/>
  <c r="P245" i="61"/>
  <c r="AF256" i="61"/>
  <c r="AA257" i="61"/>
  <c r="J257" i="61"/>
  <c r="O256" i="61"/>
  <c r="Y255" i="61"/>
  <c r="K251" i="61"/>
  <c r="AE250" i="61"/>
  <c r="P250" i="61"/>
  <c r="AC248" i="61"/>
  <c r="AF247" i="61"/>
  <c r="X247" i="61"/>
  <c r="AA246" i="61"/>
  <c r="J246" i="61"/>
  <c r="O245" i="61"/>
  <c r="AC256" i="61"/>
  <c r="O250" i="61"/>
  <c r="K248" i="61"/>
  <c r="AE247" i="61"/>
  <c r="P247" i="61"/>
  <c r="AC245" i="61"/>
  <c r="Y245" i="61"/>
  <c r="K256" i="61"/>
  <c r="AE255" i="61"/>
  <c r="P255" i="61"/>
  <c r="AC250" i="61"/>
  <c r="AA248" i="61"/>
  <c r="O247" i="61"/>
  <c r="K245" i="61"/>
  <c r="Y256" i="61"/>
  <c r="AA256" i="61"/>
  <c r="AC247" i="61"/>
  <c r="AA245" i="61"/>
  <c r="B304" i="60" l="1"/>
  <c r="C304" i="60"/>
  <c r="D304" i="60" s="1"/>
  <c r="E304" i="60"/>
  <c r="F304" i="60" s="1"/>
  <c r="G304" i="60"/>
  <c r="H304" i="60"/>
  <c r="Y304" i="60" s="1"/>
  <c r="B305" i="60"/>
  <c r="C305" i="60"/>
  <c r="D305" i="60" s="1"/>
  <c r="E305" i="60"/>
  <c r="F305" i="60" s="1"/>
  <c r="G305" i="60"/>
  <c r="H305" i="60"/>
  <c r="J305" i="60" l="1"/>
  <c r="Y305" i="60"/>
  <c r="I305" i="60"/>
  <c r="AA305" i="60"/>
  <c r="J304" i="60"/>
  <c r="Z305" i="60"/>
  <c r="AA304" i="60"/>
  <c r="W304" i="60"/>
  <c r="V305" i="60"/>
  <c r="W305" i="60"/>
  <c r="N305" i="60"/>
  <c r="AB305" i="60" s="1"/>
  <c r="T305" i="60"/>
  <c r="AC304" i="60"/>
  <c r="X305" i="60"/>
  <c r="AC305" i="60"/>
  <c r="I304" i="60"/>
  <c r="N304" i="60"/>
  <c r="AB304" i="60" s="1"/>
  <c r="Z304" i="60"/>
  <c r="X304" i="60"/>
  <c r="U304" i="60"/>
  <c r="U305" i="60"/>
  <c r="V304" i="60"/>
  <c r="T304" i="60"/>
  <c r="X2" i="60"/>
  <c r="B68" i="16" l="1"/>
  <c r="C68" i="16"/>
  <c r="E68" i="16"/>
  <c r="G68" i="16"/>
  <c r="I68" i="16"/>
  <c r="K68" i="16"/>
  <c r="O68" i="16"/>
  <c r="V68" i="16"/>
  <c r="X68" i="16"/>
  <c r="Z68" i="16"/>
  <c r="AA68" i="16"/>
  <c r="AB68" i="16"/>
  <c r="AC68" i="16"/>
  <c r="AE68" i="16"/>
  <c r="AF68" i="16"/>
  <c r="AG68" i="16"/>
  <c r="AH68" i="16"/>
  <c r="AI68" i="16"/>
  <c r="B69" i="16"/>
  <c r="C69" i="16"/>
  <c r="E69" i="16"/>
  <c r="F70" i="16" s="1"/>
  <c r="G69" i="16"/>
  <c r="H70" i="16" s="1"/>
  <c r="I69" i="16"/>
  <c r="J70" i="16" s="1"/>
  <c r="K69" i="16"/>
  <c r="O69" i="16"/>
  <c r="P70" i="16" s="1"/>
  <c r="V69" i="16"/>
  <c r="W70" i="16" s="1"/>
  <c r="X69" i="16"/>
  <c r="Y70" i="16" s="1"/>
  <c r="Z69" i="16"/>
  <c r="AA69" i="16"/>
  <c r="AB69" i="16"/>
  <c r="AC69" i="16"/>
  <c r="AE69" i="16"/>
  <c r="AF69" i="16"/>
  <c r="AG69" i="16"/>
  <c r="AH69" i="16"/>
  <c r="AI69" i="16"/>
  <c r="B41" i="16"/>
  <c r="C41" i="16"/>
  <c r="E41" i="16"/>
  <c r="F42" i="16" s="1"/>
  <c r="G41" i="16"/>
  <c r="H42" i="16" s="1"/>
  <c r="I41" i="16"/>
  <c r="J42" i="16" s="1"/>
  <c r="K41" i="16"/>
  <c r="O41" i="16"/>
  <c r="P42" i="16" s="1"/>
  <c r="V41" i="16"/>
  <c r="W42" i="16" s="1"/>
  <c r="X41" i="16"/>
  <c r="Y42" i="16" s="1"/>
  <c r="Z41" i="16"/>
  <c r="AA41" i="16"/>
  <c r="AB41" i="16"/>
  <c r="AC41" i="16"/>
  <c r="AE41" i="16"/>
  <c r="AF41" i="16"/>
  <c r="AG41" i="16"/>
  <c r="AH41" i="16"/>
  <c r="AI41" i="16"/>
  <c r="B33" i="2"/>
  <c r="I33" i="2"/>
  <c r="P33" i="2"/>
  <c r="Q34" i="2" s="1"/>
  <c r="S33" i="2"/>
  <c r="T34" i="2" s="1"/>
  <c r="U33" i="2"/>
  <c r="Y33" i="2"/>
  <c r="Z33" i="2"/>
  <c r="AA33" i="2"/>
  <c r="AB33" i="2"/>
  <c r="AC34" i="2" s="1"/>
  <c r="AF33" i="2"/>
  <c r="AT9" i="35"/>
  <c r="AT10" i="35" s="1"/>
  <c r="AT11" i="35" s="1"/>
  <c r="AT12" i="35" s="1"/>
  <c r="AT13" i="35" s="1"/>
  <c r="AT14" i="35" s="1"/>
  <c r="AT15" i="35" s="1"/>
  <c r="AT16" i="35" s="1"/>
  <c r="AT17" i="35" s="1"/>
  <c r="AT18" i="35" s="1"/>
  <c r="AT19" i="35" s="1"/>
  <c r="AT20" i="35" s="1"/>
  <c r="Y286" i="64"/>
  <c r="J34" i="2" l="1"/>
  <c r="C34" i="2"/>
  <c r="E34" i="2"/>
  <c r="H69" i="16"/>
  <c r="P84" i="65"/>
  <c r="AS9" i="35"/>
  <c r="AS10" i="35" s="1"/>
  <c r="AS11" i="35" s="1"/>
  <c r="AS12" i="35" s="1"/>
  <c r="AS13" i="35" s="1"/>
  <c r="AS14" i="35" s="1"/>
  <c r="AS15" i="35" s="1"/>
  <c r="AS16" i="35" s="1"/>
  <c r="AS17" i="35" s="1"/>
  <c r="AS18" i="35" s="1"/>
  <c r="AS19" i="35" s="1"/>
  <c r="AS20" i="35" s="1"/>
  <c r="AK68" i="16"/>
  <c r="P69" i="16"/>
  <c r="W69" i="16"/>
  <c r="Y69" i="16"/>
  <c r="AD33" i="2"/>
  <c r="AJ69" i="16"/>
  <c r="F69" i="16"/>
  <c r="J69" i="16"/>
  <c r="AK69" i="16"/>
  <c r="AK41" i="16"/>
  <c r="AJ68" i="16"/>
  <c r="AJ41" i="16"/>
  <c r="AG33" i="2"/>
  <c r="AH34" i="2" s="1"/>
  <c r="B39" i="46"/>
  <c r="C39" i="46"/>
  <c r="D39" i="46" s="1"/>
  <c r="G39" i="46"/>
  <c r="K39" i="46"/>
  <c r="Y39" i="46"/>
  <c r="Z13" i="46" s="1"/>
  <c r="O39" i="46"/>
  <c r="P13" i="46" s="1"/>
  <c r="B40" i="46"/>
  <c r="C40" i="46"/>
  <c r="D40" i="46" s="1"/>
  <c r="G40" i="46"/>
  <c r="K40" i="46"/>
  <c r="Y40" i="46"/>
  <c r="Z14" i="46" s="1"/>
  <c r="O40" i="46"/>
  <c r="P14" i="46" s="1"/>
  <c r="B41" i="46"/>
  <c r="C41" i="46"/>
  <c r="D41" i="46" s="1"/>
  <c r="G41" i="46"/>
  <c r="K41" i="46"/>
  <c r="Y41" i="46"/>
  <c r="Z15" i="46" s="1"/>
  <c r="O41" i="46"/>
  <c r="P15" i="46" s="1"/>
  <c r="B42" i="46"/>
  <c r="C42" i="46"/>
  <c r="D42" i="46" s="1"/>
  <c r="G42" i="46"/>
  <c r="K42" i="46"/>
  <c r="Y42" i="46"/>
  <c r="Z16" i="46" s="1"/>
  <c r="O42" i="46"/>
  <c r="P16" i="46" s="1"/>
  <c r="B43" i="46"/>
  <c r="C43" i="46"/>
  <c r="D43" i="46" s="1"/>
  <c r="G43" i="46"/>
  <c r="K43" i="46"/>
  <c r="Y43" i="46"/>
  <c r="Z17" i="46" s="1"/>
  <c r="O43" i="46"/>
  <c r="P17" i="46" s="1"/>
  <c r="B44" i="46"/>
  <c r="C44" i="46"/>
  <c r="D44" i="46" s="1"/>
  <c r="G44" i="46"/>
  <c r="K44" i="46"/>
  <c r="Y44" i="46"/>
  <c r="Z18" i="46" s="1"/>
  <c r="O44" i="46"/>
  <c r="P18" i="46" s="1"/>
  <c r="B45" i="46"/>
  <c r="C45" i="46"/>
  <c r="D45" i="46" s="1"/>
  <c r="G45" i="46"/>
  <c r="K45" i="46"/>
  <c r="Y45" i="46"/>
  <c r="Z19" i="46" s="1"/>
  <c r="O45" i="46"/>
  <c r="P19" i="46" s="1"/>
  <c r="B46" i="46"/>
  <c r="C46" i="46"/>
  <c r="D46" i="46" s="1"/>
  <c r="G46" i="46"/>
  <c r="K46" i="46"/>
  <c r="Y46" i="46"/>
  <c r="Z20" i="46" s="1"/>
  <c r="O46" i="46"/>
  <c r="P20" i="46" s="1"/>
  <c r="B47" i="46"/>
  <c r="C47" i="46"/>
  <c r="D47" i="46" s="1"/>
  <c r="G47" i="46"/>
  <c r="K47" i="46"/>
  <c r="Y47" i="46"/>
  <c r="Z21" i="46" s="1"/>
  <c r="O47" i="46"/>
  <c r="P21" i="46" s="1"/>
  <c r="B48" i="46"/>
  <c r="C48" i="46"/>
  <c r="D48" i="46" s="1"/>
  <c r="G48" i="46"/>
  <c r="K48" i="46"/>
  <c r="Y48" i="46"/>
  <c r="Z22" i="46" s="1"/>
  <c r="O48" i="46"/>
  <c r="P22" i="46" s="1"/>
  <c r="B49" i="46"/>
  <c r="C49" i="46"/>
  <c r="D49" i="46" s="1"/>
  <c r="G49" i="46"/>
  <c r="K49" i="46"/>
  <c r="Y49" i="46"/>
  <c r="Z23" i="46" s="1"/>
  <c r="O49" i="46"/>
  <c r="P23" i="46" s="1"/>
  <c r="B50" i="46"/>
  <c r="C50" i="46"/>
  <c r="D50" i="46" s="1"/>
  <c r="G50" i="46"/>
  <c r="K50" i="46"/>
  <c r="Y50" i="46"/>
  <c r="Z24" i="46" s="1"/>
  <c r="O50" i="46"/>
  <c r="P24" i="46" s="1"/>
  <c r="B51" i="46"/>
  <c r="C51" i="46"/>
  <c r="D51" i="46" s="1"/>
  <c r="G51" i="46"/>
  <c r="K51" i="46"/>
  <c r="Y51" i="46"/>
  <c r="Z25" i="46" s="1"/>
  <c r="O51" i="46"/>
  <c r="P25" i="46" s="1"/>
  <c r="B52" i="46"/>
  <c r="C52" i="46"/>
  <c r="D52" i="46" s="1"/>
  <c r="G52" i="46"/>
  <c r="K52" i="46"/>
  <c r="Y52" i="46"/>
  <c r="O52" i="46"/>
  <c r="B53" i="46"/>
  <c r="C53" i="46"/>
  <c r="D53" i="46" s="1"/>
  <c r="G53" i="46"/>
  <c r="K53" i="46"/>
  <c r="Y53" i="46"/>
  <c r="Z27" i="46" s="1"/>
  <c r="O53" i="46"/>
  <c r="P27" i="46" s="1"/>
  <c r="B54" i="46"/>
  <c r="C54" i="46"/>
  <c r="D54" i="46" s="1"/>
  <c r="G54" i="46"/>
  <c r="K54" i="46"/>
  <c r="Y54" i="46"/>
  <c r="Z28" i="46" s="1"/>
  <c r="O54" i="46"/>
  <c r="P28" i="46" s="1"/>
  <c r="B55" i="46"/>
  <c r="C55" i="46"/>
  <c r="D55" i="46" s="1"/>
  <c r="G55" i="46"/>
  <c r="K55" i="46"/>
  <c r="Y55" i="46"/>
  <c r="Z29" i="46" s="1"/>
  <c r="O55" i="46"/>
  <c r="P29" i="46" s="1"/>
  <c r="B56" i="46"/>
  <c r="C56" i="46"/>
  <c r="D56" i="46" s="1"/>
  <c r="G56" i="46"/>
  <c r="K56" i="46"/>
  <c r="Y56" i="46"/>
  <c r="Z30" i="46" s="1"/>
  <c r="O56" i="46"/>
  <c r="P30" i="46" s="1"/>
  <c r="B57" i="46"/>
  <c r="C57" i="46"/>
  <c r="D57" i="46" s="1"/>
  <c r="G57" i="46"/>
  <c r="K57" i="46"/>
  <c r="Y57" i="46"/>
  <c r="Z31" i="46" s="1"/>
  <c r="O57" i="46"/>
  <c r="P31" i="46" s="1"/>
  <c r="B58" i="46"/>
  <c r="C58" i="46"/>
  <c r="D58" i="46" s="1"/>
  <c r="G58" i="46"/>
  <c r="K58" i="46"/>
  <c r="Y58" i="46"/>
  <c r="O58" i="46"/>
  <c r="B59" i="46"/>
  <c r="C59" i="46"/>
  <c r="D59" i="46" s="1"/>
  <c r="G59" i="46"/>
  <c r="K59" i="46"/>
  <c r="Y59" i="46"/>
  <c r="Z33" i="46" s="1"/>
  <c r="O59" i="46"/>
  <c r="P33" i="46" s="1"/>
  <c r="K31" i="46"/>
  <c r="K32" i="46"/>
  <c r="K33" i="46"/>
  <c r="B31" i="46"/>
  <c r="C31" i="46"/>
  <c r="D31" i="46" s="1"/>
  <c r="B32" i="46"/>
  <c r="C32" i="46"/>
  <c r="D32" i="46" s="1"/>
  <c r="B33" i="46"/>
  <c r="C33" i="46"/>
  <c r="D33" i="46" s="1"/>
  <c r="H30" i="46" l="1"/>
  <c r="AG56" i="46"/>
  <c r="H22" i="46"/>
  <c r="AG48" i="46"/>
  <c r="H14" i="46"/>
  <c r="AG40" i="46"/>
  <c r="H13" i="46"/>
  <c r="AG39" i="46"/>
  <c r="H31" i="46"/>
  <c r="AG57" i="46"/>
  <c r="H23" i="46"/>
  <c r="AG49" i="46"/>
  <c r="H15" i="46"/>
  <c r="AG41" i="46"/>
  <c r="H32" i="46"/>
  <c r="AG58" i="46"/>
  <c r="H24" i="46"/>
  <c r="AG50" i="46"/>
  <c r="H16" i="46"/>
  <c r="AG42" i="46"/>
  <c r="H21" i="46"/>
  <c r="AG47" i="46"/>
  <c r="H33" i="46"/>
  <c r="AG59" i="46"/>
  <c r="H25" i="46"/>
  <c r="AG51" i="46"/>
  <c r="H17" i="46"/>
  <c r="AG43" i="46"/>
  <c r="H26" i="46"/>
  <c r="AG52" i="46"/>
  <c r="H18" i="46"/>
  <c r="AG44" i="46"/>
  <c r="H29" i="46"/>
  <c r="AG55" i="46"/>
  <c r="H27" i="46"/>
  <c r="AG53" i="46"/>
  <c r="H19" i="46"/>
  <c r="AG45" i="46"/>
  <c r="H28" i="46"/>
  <c r="AG54" i="46"/>
  <c r="H20" i="46"/>
  <c r="AG46" i="46"/>
  <c r="E54" i="46"/>
  <c r="AL54" i="46" s="1"/>
  <c r="E46" i="46"/>
  <c r="AL46" i="46" s="1"/>
  <c r="AH55" i="46"/>
  <c r="AH47" i="46"/>
  <c r="E56" i="46"/>
  <c r="AL56" i="46" s="1"/>
  <c r="E48" i="46"/>
  <c r="AL48" i="46" s="1"/>
  <c r="E40" i="46"/>
  <c r="AL40" i="46" s="1"/>
  <c r="AH39" i="46"/>
  <c r="AH57" i="46"/>
  <c r="AH49" i="46"/>
  <c r="AH41" i="46"/>
  <c r="E58" i="46"/>
  <c r="AL58" i="46" s="1"/>
  <c r="E42" i="46"/>
  <c r="AL42" i="46" s="1"/>
  <c r="AH51" i="46"/>
  <c r="AH43" i="46"/>
  <c r="AH59" i="46"/>
  <c r="E52" i="46"/>
  <c r="AL52" i="46" s="1"/>
  <c r="E44" i="46"/>
  <c r="AL44" i="46" s="1"/>
  <c r="E50" i="46"/>
  <c r="AL50" i="46" s="1"/>
  <c r="AH53" i="46"/>
  <c r="AH45" i="46"/>
  <c r="AK44" i="46"/>
  <c r="AE40" i="46"/>
  <c r="AE50" i="46"/>
  <c r="AE44" i="46"/>
  <c r="AI50" i="46"/>
  <c r="AD50" i="46"/>
  <c r="I56" i="46"/>
  <c r="J30" i="46" s="1"/>
  <c r="I44" i="46"/>
  <c r="J18" i="46" s="1"/>
  <c r="AE45" i="46"/>
  <c r="I40" i="46"/>
  <c r="J14" i="46" s="1"/>
  <c r="I47" i="46"/>
  <c r="J21" i="46" s="1"/>
  <c r="I39" i="46"/>
  <c r="J13" i="46" s="1"/>
  <c r="I55" i="46"/>
  <c r="J29" i="46" s="1"/>
  <c r="I49" i="46"/>
  <c r="J23" i="46" s="1"/>
  <c r="AI44" i="46"/>
  <c r="AD55" i="46"/>
  <c r="AE49" i="46"/>
  <c r="AD44" i="46"/>
  <c r="I41" i="46"/>
  <c r="J15" i="46" s="1"/>
  <c r="AA44" i="46"/>
  <c r="AE54" i="46"/>
  <c r="AE43" i="46"/>
  <c r="AD56" i="46"/>
  <c r="I51" i="46"/>
  <c r="J25" i="46" s="1"/>
  <c r="AA50" i="46"/>
  <c r="AD43" i="46"/>
  <c r="AA56" i="46"/>
  <c r="AE52" i="46"/>
  <c r="AE56" i="46"/>
  <c r="AI32" i="46"/>
  <c r="AE58" i="46"/>
  <c r="AK56" i="46"/>
  <c r="AE42" i="46"/>
  <c r="AE51" i="46"/>
  <c r="AK50" i="46"/>
  <c r="AK42" i="46"/>
  <c r="AE57" i="46"/>
  <c r="I53" i="46"/>
  <c r="J27" i="46" s="1"/>
  <c r="AE48" i="46"/>
  <c r="I59" i="46"/>
  <c r="J33" i="46" s="1"/>
  <c r="AI56" i="46"/>
  <c r="I43" i="46"/>
  <c r="J17" i="46" s="1"/>
  <c r="AE46" i="46"/>
  <c r="AD40" i="46"/>
  <c r="W33" i="46"/>
  <c r="I58" i="46"/>
  <c r="J32" i="46" s="1"/>
  <c r="AE55" i="46"/>
  <c r="AA54" i="46"/>
  <c r="I52" i="46"/>
  <c r="J26" i="46" s="1"/>
  <c r="AA48" i="46"/>
  <c r="I46" i="46"/>
  <c r="J20" i="46" s="1"/>
  <c r="AA42" i="46"/>
  <c r="AD39" i="46"/>
  <c r="AD58" i="46"/>
  <c r="E33" i="46"/>
  <c r="AE31" i="46"/>
  <c r="AE59" i="46"/>
  <c r="AA58" i="46"/>
  <c r="AK54" i="46"/>
  <c r="AE53" i="46"/>
  <c r="AA52" i="46"/>
  <c r="I50" i="46"/>
  <c r="J24" i="46" s="1"/>
  <c r="AK48" i="46"/>
  <c r="AE47" i="46"/>
  <c r="AA46" i="46"/>
  <c r="AE41" i="46"/>
  <c r="AC40" i="46"/>
  <c r="AD52" i="46"/>
  <c r="AH33" i="46"/>
  <c r="AD31" i="46"/>
  <c r="AD59" i="46"/>
  <c r="I57" i="46"/>
  <c r="J31" i="46" s="1"/>
  <c r="AI54" i="46"/>
  <c r="AD53" i="46"/>
  <c r="AI48" i="46"/>
  <c r="AD47" i="46"/>
  <c r="I45" i="46"/>
  <c r="J19" i="46" s="1"/>
  <c r="AI42" i="46"/>
  <c r="AD41" i="46"/>
  <c r="AA40" i="46"/>
  <c r="AD33" i="46"/>
  <c r="AA31" i="46"/>
  <c r="I54" i="46"/>
  <c r="J28" i="46" s="1"/>
  <c r="I48" i="46"/>
  <c r="J22" i="46" s="1"/>
  <c r="I42" i="46"/>
  <c r="J16" i="46" s="1"/>
  <c r="AC33" i="46"/>
  <c r="AK58" i="46"/>
  <c r="AK52" i="46"/>
  <c r="AK46" i="46"/>
  <c r="AK40" i="46"/>
  <c r="AH31" i="46"/>
  <c r="AD46" i="46"/>
  <c r="W31" i="46"/>
  <c r="AI58" i="46"/>
  <c r="AD57" i="46"/>
  <c r="AD54" i="46"/>
  <c r="AI52" i="46"/>
  <c r="AD51" i="46"/>
  <c r="AD48" i="46"/>
  <c r="AI46" i="46"/>
  <c r="AD45" i="46"/>
  <c r="AD42" i="46"/>
  <c r="AI40" i="46"/>
  <c r="AE39" i="46"/>
  <c r="AD49" i="46"/>
  <c r="AC59" i="46"/>
  <c r="E59" i="46"/>
  <c r="AL59" i="46" s="1"/>
  <c r="AH58" i="46"/>
  <c r="AC57" i="46"/>
  <c r="E57" i="46"/>
  <c r="AL57" i="46" s="1"/>
  <c r="AH56" i="46"/>
  <c r="AC55" i="46"/>
  <c r="E55" i="46"/>
  <c r="AL55" i="46" s="1"/>
  <c r="AH54" i="46"/>
  <c r="AC53" i="46"/>
  <c r="E53" i="46"/>
  <c r="AL53" i="46" s="1"/>
  <c r="AH52" i="46"/>
  <c r="AC51" i="46"/>
  <c r="E51" i="46"/>
  <c r="AL51" i="46" s="1"/>
  <c r="AH50" i="46"/>
  <c r="AC49" i="46"/>
  <c r="E49" i="46"/>
  <c r="AL49" i="46" s="1"/>
  <c r="AH48" i="46"/>
  <c r="AC47" i="46"/>
  <c r="E47" i="46"/>
  <c r="AL47" i="46" s="1"/>
  <c r="AH46" i="46"/>
  <c r="AC45" i="46"/>
  <c r="E45" i="46"/>
  <c r="AL45" i="46" s="1"/>
  <c r="AH44" i="46"/>
  <c r="AC43" i="46"/>
  <c r="E43" i="46"/>
  <c r="AL43" i="46" s="1"/>
  <c r="AH42" i="46"/>
  <c r="AC41" i="46"/>
  <c r="E41" i="46"/>
  <c r="AL41" i="46" s="1"/>
  <c r="AH40" i="46"/>
  <c r="AC39" i="46"/>
  <c r="E39" i="46"/>
  <c r="AL39" i="46" s="1"/>
  <c r="AA59" i="46"/>
  <c r="AA57" i="46"/>
  <c r="AA55" i="46"/>
  <c r="AA53" i="46"/>
  <c r="AA51" i="46"/>
  <c r="AA49" i="46"/>
  <c r="AA47" i="46"/>
  <c r="AA45" i="46"/>
  <c r="AA43" i="46"/>
  <c r="AA41" i="46"/>
  <c r="AA39" i="46"/>
  <c r="AK57" i="46"/>
  <c r="AK55" i="46"/>
  <c r="AK53" i="46"/>
  <c r="AK51" i="46"/>
  <c r="AK49" i="46"/>
  <c r="AK47" i="46"/>
  <c r="AK45" i="46"/>
  <c r="AK43" i="46"/>
  <c r="AK41" i="46"/>
  <c r="AK39" i="46"/>
  <c r="AI59" i="46"/>
  <c r="AI57" i="46"/>
  <c r="AI55" i="46"/>
  <c r="AI53" i="46"/>
  <c r="AI51" i="46"/>
  <c r="AI49" i="46"/>
  <c r="AI47" i="46"/>
  <c r="AI45" i="46"/>
  <c r="AI43" i="46"/>
  <c r="AI41" i="46"/>
  <c r="AI39" i="46"/>
  <c r="AK59" i="46"/>
  <c r="AC58" i="46"/>
  <c r="AC56" i="46"/>
  <c r="AC54" i="46"/>
  <c r="AC52" i="46"/>
  <c r="AC50" i="46"/>
  <c r="AC48" i="46"/>
  <c r="AC46" i="46"/>
  <c r="AC44" i="46"/>
  <c r="AC42" i="46"/>
  <c r="AC32" i="46"/>
  <c r="E31" i="46"/>
  <c r="AE32" i="46"/>
  <c r="AE33" i="46"/>
  <c r="AD32" i="46"/>
  <c r="AK32" i="46"/>
  <c r="E32" i="46"/>
  <c r="AC31" i="46"/>
  <c r="AA32" i="46"/>
  <c r="AA33" i="46"/>
  <c r="AI31" i="46"/>
  <c r="AI33" i="46"/>
  <c r="AH32" i="46"/>
  <c r="F32" i="46" l="1"/>
  <c r="F31" i="46"/>
  <c r="F33" i="46"/>
  <c r="AL33" i="46"/>
  <c r="AL32" i="46"/>
  <c r="AL31" i="46"/>
  <c r="AK33" i="46"/>
  <c r="AK31" i="46"/>
  <c r="B49" i="61"/>
  <c r="B35" i="61"/>
  <c r="B36" i="61"/>
  <c r="B37" i="61"/>
  <c r="B38" i="61"/>
  <c r="B39" i="61"/>
  <c r="B40" i="61"/>
  <c r="B41" i="61"/>
  <c r="B34" i="61"/>
  <c r="B23" i="61"/>
  <c r="B24" i="61"/>
  <c r="B25" i="61"/>
  <c r="B26" i="61"/>
  <c r="P822" i="62" l="1"/>
  <c r="P794" i="62"/>
  <c r="P766" i="62"/>
  <c r="B228" i="60"/>
  <c r="B229" i="60"/>
  <c r="B230" i="60"/>
  <c r="B231" i="60"/>
  <c r="B232" i="60"/>
  <c r="B233" i="60"/>
  <c r="B234" i="60"/>
  <c r="B227" i="60"/>
  <c r="B213" i="60"/>
  <c r="B214" i="60"/>
  <c r="B215" i="60"/>
  <c r="B216" i="60"/>
  <c r="B217" i="60"/>
  <c r="B218" i="60"/>
  <c r="B219" i="60"/>
  <c r="B212" i="60"/>
  <c r="B198" i="60"/>
  <c r="B199" i="60"/>
  <c r="B200" i="60"/>
  <c r="B201" i="60"/>
  <c r="B202" i="60"/>
  <c r="B203" i="60"/>
  <c r="B204" i="60"/>
  <c r="B183" i="60"/>
  <c r="B184" i="60"/>
  <c r="B185" i="60"/>
  <c r="B186" i="60"/>
  <c r="B187" i="60"/>
  <c r="B188" i="60"/>
  <c r="B189" i="60"/>
  <c r="B182" i="60"/>
  <c r="B174" i="60"/>
  <c r="B173" i="60"/>
  <c r="B172" i="60"/>
  <c r="B171" i="60"/>
  <c r="B170" i="60"/>
  <c r="B169" i="60"/>
  <c r="B168" i="60"/>
  <c r="B197" i="60"/>
  <c r="B167" i="60"/>
  <c r="B153" i="60"/>
  <c r="B154" i="60"/>
  <c r="B155" i="60"/>
  <c r="B156" i="60"/>
  <c r="B157" i="60"/>
  <c r="B158" i="60"/>
  <c r="B159" i="60"/>
  <c r="B152" i="60"/>
  <c r="B138" i="60"/>
  <c r="B139" i="60"/>
  <c r="B140" i="60"/>
  <c r="B141" i="60"/>
  <c r="B142" i="60"/>
  <c r="B143" i="60"/>
  <c r="B144" i="60"/>
  <c r="B137" i="60"/>
  <c r="C137" i="60"/>
  <c r="D137" i="60" s="1"/>
  <c r="B129" i="60"/>
  <c r="B128" i="60"/>
  <c r="B127" i="60"/>
  <c r="B126" i="60"/>
  <c r="B125" i="60"/>
  <c r="B124" i="60"/>
  <c r="B123" i="60"/>
  <c r="B122" i="60"/>
  <c r="AF493" i="62" l="1"/>
  <c r="AE493" i="62"/>
  <c r="AF605" i="62"/>
  <c r="AE605" i="62"/>
  <c r="B108" i="60"/>
  <c r="B109" i="60"/>
  <c r="B110" i="60"/>
  <c r="B111" i="60"/>
  <c r="B112" i="60"/>
  <c r="B113" i="60"/>
  <c r="B114" i="60"/>
  <c r="B107" i="60"/>
  <c r="B93" i="60"/>
  <c r="B94" i="60"/>
  <c r="B95" i="60"/>
  <c r="B96" i="60"/>
  <c r="B97" i="60"/>
  <c r="B98" i="60"/>
  <c r="B99" i="60"/>
  <c r="B92" i="60"/>
  <c r="B78" i="60"/>
  <c r="B79" i="60"/>
  <c r="B80" i="60"/>
  <c r="B81" i="60"/>
  <c r="B82" i="60"/>
  <c r="B83" i="60"/>
  <c r="B84" i="60"/>
  <c r="B77" i="60"/>
  <c r="B63" i="60"/>
  <c r="B64" i="60"/>
  <c r="B65" i="60"/>
  <c r="B66" i="60"/>
  <c r="B67" i="60"/>
  <c r="B68" i="60"/>
  <c r="B69" i="60"/>
  <c r="B62" i="60"/>
  <c r="BH239" i="60"/>
  <c r="BI239" i="60" s="1"/>
  <c r="BJ239" i="60" s="1"/>
  <c r="BK239" i="60" s="1"/>
  <c r="BL239" i="60" s="1"/>
  <c r="BM239" i="60" s="1"/>
  <c r="BN239" i="60" s="1"/>
  <c r="BO239" i="60" s="1"/>
  <c r="BP239" i="60" s="1"/>
  <c r="BQ239" i="60" s="1"/>
  <c r="BR239" i="60" s="1"/>
  <c r="BF239" i="60"/>
  <c r="BH192" i="60"/>
  <c r="BI192" i="60" s="1"/>
  <c r="BJ192" i="60" s="1"/>
  <c r="BK192" i="60" s="1"/>
  <c r="BL192" i="60" s="1"/>
  <c r="BM192" i="60" s="1"/>
  <c r="BN192" i="60" s="1"/>
  <c r="BO192" i="60" s="1"/>
  <c r="BP192" i="60" s="1"/>
  <c r="BQ192" i="60" s="1"/>
  <c r="BR192" i="60" s="1"/>
  <c r="BF192" i="60"/>
  <c r="BH177" i="60"/>
  <c r="BI177" i="60" s="1"/>
  <c r="BJ177" i="60" s="1"/>
  <c r="BK177" i="60" s="1"/>
  <c r="BL177" i="60" s="1"/>
  <c r="BM177" i="60" s="1"/>
  <c r="BN177" i="60" s="1"/>
  <c r="BO177" i="60" s="1"/>
  <c r="BP177" i="60" s="1"/>
  <c r="BQ177" i="60" s="1"/>
  <c r="BR177" i="60" s="1"/>
  <c r="BF177" i="60"/>
  <c r="BH162" i="60"/>
  <c r="BI162" i="60" s="1"/>
  <c r="BJ162" i="60" s="1"/>
  <c r="BK162" i="60" s="1"/>
  <c r="BL162" i="60" s="1"/>
  <c r="BM162" i="60" s="1"/>
  <c r="BN162" i="60" s="1"/>
  <c r="BO162" i="60" s="1"/>
  <c r="BP162" i="60" s="1"/>
  <c r="BQ162" i="60" s="1"/>
  <c r="BR162" i="60" s="1"/>
  <c r="BF162" i="60"/>
  <c r="BH132" i="60"/>
  <c r="BI132" i="60" s="1"/>
  <c r="BJ132" i="60" s="1"/>
  <c r="BK132" i="60" s="1"/>
  <c r="BL132" i="60" s="1"/>
  <c r="BM132" i="60" s="1"/>
  <c r="BN132" i="60" s="1"/>
  <c r="BO132" i="60" s="1"/>
  <c r="BP132" i="60" s="1"/>
  <c r="BQ132" i="60" s="1"/>
  <c r="BR132" i="60" s="1"/>
  <c r="BF132" i="60"/>
  <c r="BH147" i="60"/>
  <c r="BI147" i="60" s="1"/>
  <c r="BJ147" i="60" s="1"/>
  <c r="BK147" i="60" s="1"/>
  <c r="BL147" i="60" s="1"/>
  <c r="BM147" i="60" s="1"/>
  <c r="BN147" i="60" s="1"/>
  <c r="BO147" i="60" s="1"/>
  <c r="BP147" i="60" s="1"/>
  <c r="BQ147" i="60" s="1"/>
  <c r="BR147" i="60" s="1"/>
  <c r="BF147" i="60"/>
  <c r="BH117" i="60"/>
  <c r="BI117" i="60" s="1"/>
  <c r="BJ117" i="60" s="1"/>
  <c r="BK117" i="60" s="1"/>
  <c r="BL117" i="60" s="1"/>
  <c r="BM117" i="60" s="1"/>
  <c r="BN117" i="60" s="1"/>
  <c r="BO117" i="60" s="1"/>
  <c r="BP117" i="60" s="1"/>
  <c r="BQ117" i="60" s="1"/>
  <c r="BR117" i="60" s="1"/>
  <c r="BF117" i="60"/>
  <c r="BH102" i="60"/>
  <c r="BI102" i="60" s="1"/>
  <c r="BJ102" i="60" s="1"/>
  <c r="BK102" i="60" s="1"/>
  <c r="BL102" i="60" s="1"/>
  <c r="BM102" i="60" s="1"/>
  <c r="BN102" i="60" s="1"/>
  <c r="BO102" i="60" s="1"/>
  <c r="BP102" i="60" s="1"/>
  <c r="BQ102" i="60" s="1"/>
  <c r="BR102" i="60" s="1"/>
  <c r="BF102" i="60"/>
  <c r="BH87" i="60"/>
  <c r="BI87" i="60" s="1"/>
  <c r="BJ87" i="60" s="1"/>
  <c r="BK87" i="60" s="1"/>
  <c r="BL87" i="60" s="1"/>
  <c r="BM87" i="60" s="1"/>
  <c r="BN87" i="60" s="1"/>
  <c r="BO87" i="60" s="1"/>
  <c r="BP87" i="60" s="1"/>
  <c r="BQ87" i="60" s="1"/>
  <c r="BR87" i="60" s="1"/>
  <c r="BF87" i="60"/>
  <c r="BH72" i="60"/>
  <c r="BI72" i="60" s="1"/>
  <c r="BJ72" i="60" s="1"/>
  <c r="BK72" i="60" s="1"/>
  <c r="BL72" i="60" s="1"/>
  <c r="BM72" i="60" s="1"/>
  <c r="BN72" i="60" s="1"/>
  <c r="BO72" i="60" s="1"/>
  <c r="BP72" i="60" s="1"/>
  <c r="BQ72" i="60" s="1"/>
  <c r="BR72" i="60" s="1"/>
  <c r="BF72" i="60"/>
  <c r="X96" i="64" l="1"/>
  <c r="X95" i="64" s="1"/>
  <c r="X94" i="64" s="1"/>
  <c r="X93" i="64" s="1"/>
  <c r="X92" i="64" s="1"/>
  <c r="B40" i="16" l="1"/>
  <c r="C40" i="16"/>
  <c r="E40" i="16"/>
  <c r="F41" i="16" s="1"/>
  <c r="G40" i="16"/>
  <c r="H41" i="16" s="1"/>
  <c r="I40" i="16"/>
  <c r="J41" i="16" s="1"/>
  <c r="K40" i="16"/>
  <c r="O40" i="16"/>
  <c r="P41" i="16" s="1"/>
  <c r="V40" i="16"/>
  <c r="W41" i="16" s="1"/>
  <c r="X40" i="16"/>
  <c r="Y41" i="16" s="1"/>
  <c r="Z40" i="16"/>
  <c r="AA40" i="16"/>
  <c r="AB40" i="16"/>
  <c r="AC40" i="16"/>
  <c r="AE40" i="16"/>
  <c r="AF40" i="16"/>
  <c r="AG40" i="16"/>
  <c r="AH40" i="16"/>
  <c r="AI40" i="16"/>
  <c r="B66" i="16"/>
  <c r="C66" i="16"/>
  <c r="E66" i="16"/>
  <c r="G66" i="16"/>
  <c r="I66" i="16"/>
  <c r="K66" i="16"/>
  <c r="O66" i="16"/>
  <c r="V66" i="16"/>
  <c r="X66" i="16"/>
  <c r="Z66" i="16"/>
  <c r="AA66" i="16"/>
  <c r="AB66" i="16"/>
  <c r="AC66" i="16"/>
  <c r="AE66" i="16"/>
  <c r="AF66" i="16"/>
  <c r="AG66" i="16"/>
  <c r="AH66" i="16"/>
  <c r="AI66" i="16"/>
  <c r="B67" i="16"/>
  <c r="C67" i="16"/>
  <c r="E67" i="16"/>
  <c r="F68" i="16" s="1"/>
  <c r="G67" i="16"/>
  <c r="H68" i="16" s="1"/>
  <c r="I67" i="16"/>
  <c r="J68" i="16" s="1"/>
  <c r="K67" i="16"/>
  <c r="O67" i="16"/>
  <c r="P68" i="16" s="1"/>
  <c r="V67" i="16"/>
  <c r="W68" i="16" s="1"/>
  <c r="X67" i="16"/>
  <c r="Y68" i="16" s="1"/>
  <c r="Z67" i="16"/>
  <c r="AA67" i="16"/>
  <c r="AB67" i="16"/>
  <c r="AC67" i="16"/>
  <c r="AE67" i="16"/>
  <c r="AF67" i="16"/>
  <c r="AG67" i="16"/>
  <c r="AH67" i="16"/>
  <c r="AI67" i="16"/>
  <c r="B32" i="2"/>
  <c r="I32" i="2"/>
  <c r="J33" i="2" s="1"/>
  <c r="P32" i="2"/>
  <c r="Q33" i="2" s="1"/>
  <c r="S32" i="2"/>
  <c r="T33" i="2" s="1"/>
  <c r="U32" i="2"/>
  <c r="Y32" i="2"/>
  <c r="Z32" i="2"/>
  <c r="AA32" i="2"/>
  <c r="AB32" i="2"/>
  <c r="AC33" i="2" s="1"/>
  <c r="AF32" i="2"/>
  <c r="Y19" i="64"/>
  <c r="E33" i="2" l="1"/>
  <c r="C33" i="2"/>
  <c r="X207" i="64"/>
  <c r="AT8" i="2"/>
  <c r="AT9" i="2" s="1"/>
  <c r="AT10" i="2" s="1"/>
  <c r="AT11" i="2" s="1"/>
  <c r="AT12" i="2" s="1"/>
  <c r="AT13" i="2" s="1"/>
  <c r="AT14" i="2" s="1"/>
  <c r="AT15" i="2" s="1"/>
  <c r="AT16" i="2" s="1"/>
  <c r="AT17" i="2" s="1"/>
  <c r="AT18" i="2" s="1"/>
  <c r="AT19" i="2" s="1"/>
  <c r="AT20" i="2" s="1"/>
  <c r="AT21" i="2" s="1"/>
  <c r="AT22" i="2" s="1"/>
  <c r="AT23" i="2" s="1"/>
  <c r="AT24" i="2" s="1"/>
  <c r="AT25" i="2" s="1"/>
  <c r="AT26" i="2" s="1"/>
  <c r="AT27" i="2" s="1"/>
  <c r="AT28" i="2" s="1"/>
  <c r="AT29" i="2" s="1"/>
  <c r="AT30" i="2" s="1"/>
  <c r="AT31" i="2" s="1"/>
  <c r="AT32" i="2" s="1"/>
  <c r="AT33" i="2" s="1"/>
  <c r="AT34" i="2" s="1"/>
  <c r="AT35" i="2" s="1"/>
  <c r="AT36" i="2" s="1"/>
  <c r="X83" i="64"/>
  <c r="AS8" i="2"/>
  <c r="AS9" i="2" s="1"/>
  <c r="AS10" i="2" s="1"/>
  <c r="AS11" i="2" s="1"/>
  <c r="AS12" i="2" s="1"/>
  <c r="AS13" i="2" s="1"/>
  <c r="AS14" i="2" s="1"/>
  <c r="AS15" i="2" s="1"/>
  <c r="AS16" i="2" s="1"/>
  <c r="AS17" i="2" s="1"/>
  <c r="AS18" i="2" s="1"/>
  <c r="AS19" i="2" s="1"/>
  <c r="AS20" i="2" s="1"/>
  <c r="AS21" i="2" s="1"/>
  <c r="AS22" i="2" s="1"/>
  <c r="AS23" i="2" s="1"/>
  <c r="AS24" i="2" s="1"/>
  <c r="AS25" i="2" s="1"/>
  <c r="AS26" i="2" s="1"/>
  <c r="AS27" i="2" s="1"/>
  <c r="AS28" i="2" s="1"/>
  <c r="AS29" i="2" s="1"/>
  <c r="AS30" i="2" s="1"/>
  <c r="AS31" i="2" s="1"/>
  <c r="AS32" i="2" s="1"/>
  <c r="AS33" i="2" s="1"/>
  <c r="AS34" i="2" s="1"/>
  <c r="AS35" i="2" s="1"/>
  <c r="AS36" i="2" s="1"/>
  <c r="W67" i="16"/>
  <c r="AJ40" i="16"/>
  <c r="Y67" i="16"/>
  <c r="J67" i="16"/>
  <c r="P67" i="16"/>
  <c r="F67" i="16"/>
  <c r="AG32" i="2"/>
  <c r="AH33" i="2" s="1"/>
  <c r="AJ66" i="16"/>
  <c r="AK40" i="16"/>
  <c r="AQ8" i="2"/>
  <c r="AJ67" i="16"/>
  <c r="AK67" i="16"/>
  <c r="AK66" i="16"/>
  <c r="H67" i="16"/>
  <c r="AD32" i="2"/>
  <c r="B50" i="62"/>
  <c r="B51" i="62"/>
  <c r="B52" i="62"/>
  <c r="B53" i="62"/>
  <c r="B54" i="62"/>
  <c r="B55" i="62"/>
  <c r="B56" i="62"/>
  <c r="B57" i="62"/>
  <c r="B58" i="62"/>
  <c r="B59" i="62"/>
  <c r="B60" i="62"/>
  <c r="B61" i="62"/>
  <c r="B62" i="62"/>
  <c r="B63" i="62"/>
  <c r="B64" i="62"/>
  <c r="B65" i="62"/>
  <c r="B69" i="62"/>
  <c r="B70" i="62"/>
  <c r="B71" i="62"/>
  <c r="B47" i="62"/>
  <c r="B48" i="62"/>
  <c r="B49" i="62"/>
  <c r="F59" i="1"/>
  <c r="L59" i="1" s="1"/>
  <c r="F60" i="1"/>
  <c r="L60" i="1" s="1"/>
  <c r="Q59" i="1" l="1"/>
  <c r="S59" i="1"/>
  <c r="Q60" i="1"/>
  <c r="S60" i="1"/>
  <c r="U60" i="1"/>
  <c r="J60" i="1"/>
  <c r="H60" i="1"/>
  <c r="U59" i="1"/>
  <c r="H59" i="1"/>
  <c r="J59" i="1"/>
  <c r="AE772" i="62"/>
  <c r="AF521" i="62"/>
  <c r="AB59" i="1"/>
  <c r="AE521" i="62"/>
  <c r="N59" i="1"/>
  <c r="AC59" i="1"/>
  <c r="AE577" i="62"/>
  <c r="AE744" i="62"/>
  <c r="AC60" i="1"/>
  <c r="AE632" i="62"/>
  <c r="AF744" i="62"/>
  <c r="N60" i="1"/>
  <c r="AA60" i="1"/>
  <c r="X60" i="1"/>
  <c r="AF632" i="62"/>
  <c r="AE688" i="62"/>
  <c r="AF688" i="62"/>
  <c r="AF660" i="62"/>
  <c r="AE660" i="62"/>
  <c r="AE549" i="62"/>
  <c r="AF549" i="62"/>
  <c r="AF577" i="62"/>
  <c r="AF828" i="62"/>
  <c r="AE828" i="62"/>
  <c r="AF800" i="62"/>
  <c r="AE800" i="62"/>
  <c r="AF772" i="62"/>
  <c r="AF716" i="62"/>
  <c r="AE716" i="62"/>
  <c r="AF465" i="62"/>
  <c r="AE465" i="62"/>
  <c r="AE437" i="62"/>
  <c r="AF437" i="62"/>
  <c r="X59" i="1"/>
  <c r="AB60" i="1"/>
  <c r="AA59" i="1"/>
  <c r="F57" i="1"/>
  <c r="L57" i="1" s="1"/>
  <c r="F58" i="1"/>
  <c r="L58" i="1" s="1"/>
  <c r="Q57" i="1" l="1"/>
  <c r="S57" i="1"/>
  <c r="S58" i="1"/>
  <c r="Q58" i="1"/>
  <c r="J57" i="1"/>
  <c r="H57" i="1"/>
  <c r="H58" i="1"/>
  <c r="J58" i="1"/>
  <c r="AB58" i="1"/>
  <c r="AA58" i="1"/>
  <c r="U58" i="1"/>
  <c r="N58" i="1"/>
  <c r="AA57" i="1"/>
  <c r="Z57" i="1"/>
  <c r="X57" i="1"/>
  <c r="Z58" i="1"/>
  <c r="X58" i="1"/>
  <c r="AC57" i="1"/>
  <c r="AC58" i="1"/>
  <c r="AB57" i="1"/>
  <c r="N57" i="1"/>
  <c r="U57" i="1"/>
  <c r="Y109" i="72"/>
  <c r="Y110" i="72" s="1"/>
  <c r="Y111" i="72" s="1"/>
  <c r="Y112" i="72" s="1"/>
  <c r="Y113" i="72" s="1"/>
  <c r="Y114" i="72" s="1"/>
  <c r="Y115" i="72" s="1"/>
  <c r="AQ9" i="2" l="1"/>
  <c r="AQ10" i="2" s="1"/>
  <c r="AQ11" i="2" s="1"/>
  <c r="AQ12" i="2" s="1"/>
  <c r="AQ13" i="2" s="1"/>
  <c r="AQ14" i="2" s="1"/>
  <c r="AQ15" i="2" s="1"/>
  <c r="AQ16" i="2" s="1"/>
  <c r="AQ17" i="2" s="1"/>
  <c r="AQ18" i="2" s="1"/>
  <c r="AQ19" i="2" s="1"/>
  <c r="AQ20" i="2" s="1"/>
  <c r="AQ21" i="2" s="1"/>
  <c r="AQ22" i="2" s="1"/>
  <c r="AQ23" i="2" s="1"/>
  <c r="AQ24" i="2" s="1"/>
  <c r="AQ25" i="2" s="1"/>
  <c r="AQ26" i="2" s="1"/>
  <c r="AQ27" i="2" s="1"/>
  <c r="AQ28" i="2" s="1"/>
  <c r="AQ29" i="2" s="1"/>
  <c r="AQ30" i="2" s="1"/>
  <c r="AQ31" i="2" s="1"/>
  <c r="AQ32" i="2" s="1"/>
  <c r="AQ33" i="2" s="1"/>
  <c r="AQ34" i="2" s="1"/>
  <c r="AQ35" i="2" s="1"/>
  <c r="AQ36" i="2" s="1"/>
  <c r="G12" i="6" l="1"/>
  <c r="I12" i="6"/>
  <c r="K12" i="6"/>
  <c r="O12" i="6"/>
  <c r="V12" i="6"/>
  <c r="X12" i="6"/>
  <c r="Z12" i="6"/>
  <c r="G13" i="6"/>
  <c r="I13" i="6"/>
  <c r="K13" i="6"/>
  <c r="O13" i="6"/>
  <c r="V13" i="6"/>
  <c r="X13" i="6"/>
  <c r="Z13" i="6"/>
  <c r="G14" i="6"/>
  <c r="I14" i="6"/>
  <c r="K14" i="6"/>
  <c r="O14" i="6"/>
  <c r="V14" i="6"/>
  <c r="X14" i="6"/>
  <c r="Z14" i="6"/>
  <c r="G16" i="6"/>
  <c r="I16" i="6"/>
  <c r="K16" i="6"/>
  <c r="O16" i="6"/>
  <c r="V16" i="6"/>
  <c r="X16" i="6"/>
  <c r="Z16" i="6"/>
  <c r="G17" i="6"/>
  <c r="I17" i="6"/>
  <c r="K17" i="6"/>
  <c r="O17" i="6"/>
  <c r="V17" i="6"/>
  <c r="X17" i="6"/>
  <c r="Z17" i="6"/>
  <c r="G18" i="6"/>
  <c r="I18" i="6"/>
  <c r="K18" i="6"/>
  <c r="O18" i="6"/>
  <c r="V18" i="6"/>
  <c r="X18" i="6"/>
  <c r="Z18" i="6"/>
  <c r="G19" i="6"/>
  <c r="I19" i="6"/>
  <c r="K19" i="6"/>
  <c r="O19" i="6"/>
  <c r="V19" i="6"/>
  <c r="X19" i="6"/>
  <c r="Z19" i="6"/>
  <c r="G21" i="6"/>
  <c r="I21" i="6"/>
  <c r="K21" i="6"/>
  <c r="O21" i="6"/>
  <c r="V21" i="6"/>
  <c r="X21" i="6"/>
  <c r="Z21" i="6"/>
  <c r="G22" i="6"/>
  <c r="I22" i="6"/>
  <c r="K22" i="6"/>
  <c r="V22" i="6"/>
  <c r="X22" i="6"/>
  <c r="Z22" i="6"/>
  <c r="G23" i="6"/>
  <c r="I23" i="6"/>
  <c r="K23" i="6"/>
  <c r="V23" i="6"/>
  <c r="X23" i="6"/>
  <c r="Z23" i="6"/>
  <c r="G24" i="6"/>
  <c r="I24" i="6"/>
  <c r="K24" i="6"/>
  <c r="V24" i="6"/>
  <c r="X24" i="6"/>
  <c r="Z24" i="6"/>
  <c r="Y18" i="6" l="1"/>
  <c r="P16" i="6"/>
  <c r="J13" i="6"/>
  <c r="Y16" i="6"/>
  <c r="W16" i="6"/>
  <c r="J18" i="6"/>
  <c r="Y13" i="6"/>
  <c r="P18" i="6"/>
  <c r="J16" i="6"/>
  <c r="H16" i="6"/>
  <c r="H18" i="6"/>
  <c r="W18" i="6"/>
  <c r="P13" i="6"/>
  <c r="H13" i="6"/>
  <c r="W13" i="6"/>
  <c r="Y19" i="6"/>
  <c r="J19" i="6"/>
  <c r="Y17" i="6"/>
  <c r="J17" i="6"/>
  <c r="Y14" i="6"/>
  <c r="J14" i="6"/>
  <c r="Y12" i="6"/>
  <c r="J12" i="6"/>
  <c r="W19" i="6"/>
  <c r="H19" i="6"/>
  <c r="W17" i="6"/>
  <c r="H17" i="6"/>
  <c r="W14" i="6"/>
  <c r="H14" i="6"/>
  <c r="W12" i="6"/>
  <c r="H12" i="6"/>
  <c r="P19" i="6"/>
  <c r="P17" i="6"/>
  <c r="P14" i="6"/>
  <c r="P12" i="6"/>
  <c r="H17" i="51" l="1"/>
  <c r="J17" i="51"/>
  <c r="P17" i="51"/>
  <c r="X17" i="51"/>
  <c r="H18" i="51"/>
  <c r="J18" i="51"/>
  <c r="P18" i="51"/>
  <c r="X18" i="51"/>
  <c r="H19" i="51"/>
  <c r="J19" i="51"/>
  <c r="P19" i="51"/>
  <c r="X19" i="51"/>
  <c r="H20" i="51"/>
  <c r="J20" i="51"/>
  <c r="P20" i="51"/>
  <c r="X20" i="51"/>
  <c r="G12" i="51" l="1"/>
  <c r="I12" i="51"/>
  <c r="K12" i="51"/>
  <c r="O12" i="51"/>
  <c r="V12" i="51"/>
  <c r="W12" i="51"/>
  <c r="G13" i="51"/>
  <c r="I13" i="51"/>
  <c r="K13" i="51"/>
  <c r="O13" i="51"/>
  <c r="V13" i="51"/>
  <c r="W13" i="51"/>
  <c r="G14" i="51"/>
  <c r="I14" i="51"/>
  <c r="K14" i="51"/>
  <c r="O14" i="51"/>
  <c r="V14" i="51"/>
  <c r="W14" i="51"/>
  <c r="G15" i="51"/>
  <c r="I15" i="51"/>
  <c r="K15" i="51"/>
  <c r="O15" i="51"/>
  <c r="V15" i="51"/>
  <c r="W15" i="51"/>
  <c r="G16" i="51"/>
  <c r="I16" i="51"/>
  <c r="K16" i="51"/>
  <c r="O16" i="51"/>
  <c r="V16" i="51"/>
  <c r="W16" i="51"/>
  <c r="B58" i="16" l="1"/>
  <c r="C58" i="16"/>
  <c r="E58" i="16"/>
  <c r="G58" i="16"/>
  <c r="I58" i="16"/>
  <c r="K58" i="16"/>
  <c r="O58" i="16"/>
  <c r="V58" i="16"/>
  <c r="X58" i="16"/>
  <c r="Z58" i="16"/>
  <c r="AA58" i="16"/>
  <c r="AB58" i="16"/>
  <c r="AC58" i="16"/>
  <c r="AE58" i="16"/>
  <c r="AF58" i="16"/>
  <c r="AG58" i="16"/>
  <c r="AH58" i="16"/>
  <c r="AI58" i="16"/>
  <c r="B59" i="16"/>
  <c r="C59" i="16"/>
  <c r="E59" i="16"/>
  <c r="G59" i="16"/>
  <c r="I59" i="16"/>
  <c r="K59" i="16"/>
  <c r="O59" i="16"/>
  <c r="V59" i="16"/>
  <c r="X59" i="16"/>
  <c r="Z59" i="16"/>
  <c r="AA59" i="16"/>
  <c r="AB59" i="16"/>
  <c r="AC59" i="16"/>
  <c r="AE59" i="16"/>
  <c r="AF59" i="16"/>
  <c r="AG59" i="16"/>
  <c r="AH59" i="16"/>
  <c r="AI59" i="16"/>
  <c r="B60" i="16"/>
  <c r="C60" i="16"/>
  <c r="E60" i="16"/>
  <c r="G60" i="16"/>
  <c r="I60" i="16"/>
  <c r="K60" i="16"/>
  <c r="O60" i="16"/>
  <c r="V60" i="16"/>
  <c r="X60" i="16"/>
  <c r="Z60" i="16"/>
  <c r="AA60" i="16"/>
  <c r="AB60" i="16"/>
  <c r="AC60" i="16"/>
  <c r="AE60" i="16"/>
  <c r="AF60" i="16"/>
  <c r="AG60" i="16"/>
  <c r="AH60" i="16"/>
  <c r="AI60" i="16"/>
  <c r="B61" i="16"/>
  <c r="C61" i="16"/>
  <c r="E61" i="16"/>
  <c r="G61" i="16"/>
  <c r="I61" i="16"/>
  <c r="K61" i="16"/>
  <c r="O61" i="16"/>
  <c r="V61" i="16"/>
  <c r="X61" i="16"/>
  <c r="Z61" i="16"/>
  <c r="AA61" i="16"/>
  <c r="AB61" i="16"/>
  <c r="AC61" i="16"/>
  <c r="AE61" i="16"/>
  <c r="AF61" i="16"/>
  <c r="AG61" i="16"/>
  <c r="AH61" i="16"/>
  <c r="AI61" i="16"/>
  <c r="B62" i="16"/>
  <c r="C62" i="16"/>
  <c r="E62" i="16"/>
  <c r="G62" i="16"/>
  <c r="I62" i="16"/>
  <c r="K62" i="16"/>
  <c r="O62" i="16"/>
  <c r="V62" i="16"/>
  <c r="X62" i="16"/>
  <c r="Z62" i="16"/>
  <c r="AA62" i="16"/>
  <c r="AB62" i="16"/>
  <c r="AC62" i="16"/>
  <c r="AE62" i="16"/>
  <c r="AF62" i="16"/>
  <c r="AG62" i="16"/>
  <c r="AH62" i="16"/>
  <c r="AI62" i="16"/>
  <c r="B63" i="16"/>
  <c r="C63" i="16"/>
  <c r="E63" i="16"/>
  <c r="G63" i="16"/>
  <c r="I63" i="16"/>
  <c r="K63" i="16"/>
  <c r="O63" i="16"/>
  <c r="V63" i="16"/>
  <c r="X63" i="16"/>
  <c r="Z63" i="16"/>
  <c r="AA63" i="16"/>
  <c r="AB63" i="16"/>
  <c r="AC63" i="16"/>
  <c r="AE63" i="16"/>
  <c r="AF63" i="16"/>
  <c r="AG63" i="16"/>
  <c r="AH63" i="16"/>
  <c r="AI63" i="16"/>
  <c r="B64" i="16"/>
  <c r="C64" i="16"/>
  <c r="E64" i="16"/>
  <c r="G64" i="16"/>
  <c r="I64" i="16"/>
  <c r="K64" i="16"/>
  <c r="O64" i="16"/>
  <c r="V64" i="16"/>
  <c r="X64" i="16"/>
  <c r="Z64" i="16"/>
  <c r="AA64" i="16"/>
  <c r="AB64" i="16"/>
  <c r="AC64" i="16"/>
  <c r="AE64" i="16"/>
  <c r="AF64" i="16"/>
  <c r="AG64" i="16"/>
  <c r="AH64" i="16"/>
  <c r="AI64" i="16"/>
  <c r="B65" i="16"/>
  <c r="C65" i="16"/>
  <c r="E65" i="16"/>
  <c r="F66" i="16" s="1"/>
  <c r="G65" i="16"/>
  <c r="H66" i="16" s="1"/>
  <c r="I65" i="16"/>
  <c r="J66" i="16" s="1"/>
  <c r="K65" i="16"/>
  <c r="O65" i="16"/>
  <c r="P66" i="16" s="1"/>
  <c r="V65" i="16"/>
  <c r="W66" i="16" s="1"/>
  <c r="X65" i="16"/>
  <c r="Y66" i="16" s="1"/>
  <c r="Z65" i="16"/>
  <c r="AA65" i="16"/>
  <c r="AB65" i="16"/>
  <c r="AC65" i="16"/>
  <c r="AE65" i="16"/>
  <c r="AF65" i="16"/>
  <c r="AG65" i="16"/>
  <c r="AH65" i="16"/>
  <c r="AI65" i="16"/>
  <c r="B48" i="16"/>
  <c r="C48" i="16"/>
  <c r="E48" i="16"/>
  <c r="G48" i="16"/>
  <c r="I48" i="16"/>
  <c r="K48" i="16"/>
  <c r="O48" i="16"/>
  <c r="V48" i="16"/>
  <c r="X48" i="16"/>
  <c r="Z48" i="16"/>
  <c r="AA48" i="16"/>
  <c r="AB48" i="16"/>
  <c r="AC48" i="16"/>
  <c r="AE48" i="16"/>
  <c r="AF48" i="16"/>
  <c r="AG48" i="16"/>
  <c r="AH48" i="16"/>
  <c r="AI48" i="16"/>
  <c r="B49" i="16"/>
  <c r="C49" i="16"/>
  <c r="E49" i="16"/>
  <c r="G49" i="16"/>
  <c r="I49" i="16"/>
  <c r="K49" i="16"/>
  <c r="O49" i="16"/>
  <c r="V49" i="16"/>
  <c r="X49" i="16"/>
  <c r="Z49" i="16"/>
  <c r="AA49" i="16"/>
  <c r="AB49" i="16"/>
  <c r="AC49" i="16"/>
  <c r="AE49" i="16"/>
  <c r="AF49" i="16"/>
  <c r="AG49" i="16"/>
  <c r="AH49" i="16"/>
  <c r="AI49" i="16"/>
  <c r="B50" i="16"/>
  <c r="C50" i="16"/>
  <c r="E50" i="16"/>
  <c r="G50" i="16"/>
  <c r="I50" i="16"/>
  <c r="K50" i="16"/>
  <c r="O50" i="16"/>
  <c r="V50" i="16"/>
  <c r="X50" i="16"/>
  <c r="Z50" i="16"/>
  <c r="AA50" i="16"/>
  <c r="AB50" i="16"/>
  <c r="AC50" i="16"/>
  <c r="AE50" i="16"/>
  <c r="AF50" i="16"/>
  <c r="AG50" i="16"/>
  <c r="AH50" i="16"/>
  <c r="AI50" i="16"/>
  <c r="B51" i="16"/>
  <c r="C51" i="16"/>
  <c r="E51" i="16"/>
  <c r="G51" i="16"/>
  <c r="I51" i="16"/>
  <c r="K51" i="16"/>
  <c r="O51" i="16"/>
  <c r="V51" i="16"/>
  <c r="X51" i="16"/>
  <c r="Z51" i="16"/>
  <c r="AA51" i="16"/>
  <c r="AB51" i="16"/>
  <c r="AC51" i="16"/>
  <c r="AE51" i="16"/>
  <c r="AF51" i="16"/>
  <c r="AG51" i="16"/>
  <c r="AH51" i="16"/>
  <c r="AI51" i="16"/>
  <c r="B52" i="16"/>
  <c r="C52" i="16"/>
  <c r="E52" i="16"/>
  <c r="G52" i="16"/>
  <c r="I52" i="16"/>
  <c r="K52" i="16"/>
  <c r="O52" i="16"/>
  <c r="V52" i="16"/>
  <c r="X52" i="16"/>
  <c r="Z52" i="16"/>
  <c r="AA52" i="16"/>
  <c r="AB52" i="16"/>
  <c r="AC52" i="16"/>
  <c r="AE52" i="16"/>
  <c r="AF52" i="16"/>
  <c r="AG52" i="16"/>
  <c r="AH52" i="16"/>
  <c r="AI52" i="16"/>
  <c r="B53" i="16"/>
  <c r="C53" i="16"/>
  <c r="E53" i="16"/>
  <c r="G53" i="16"/>
  <c r="I53" i="16"/>
  <c r="K53" i="16"/>
  <c r="O53" i="16"/>
  <c r="V53" i="16"/>
  <c r="X53" i="16"/>
  <c r="Z53" i="16"/>
  <c r="AA53" i="16"/>
  <c r="AB53" i="16"/>
  <c r="AC53" i="16"/>
  <c r="AE53" i="16"/>
  <c r="AF53" i="16"/>
  <c r="AG53" i="16"/>
  <c r="AH53" i="16"/>
  <c r="AI53" i="16"/>
  <c r="B54" i="16"/>
  <c r="C54" i="16"/>
  <c r="E54" i="16"/>
  <c r="G54" i="16"/>
  <c r="I54" i="16"/>
  <c r="K54" i="16"/>
  <c r="O54" i="16"/>
  <c r="V54" i="16"/>
  <c r="X54" i="16"/>
  <c r="Z54" i="16"/>
  <c r="AA54" i="16"/>
  <c r="AB54" i="16"/>
  <c r="AC54" i="16"/>
  <c r="AE54" i="16"/>
  <c r="AF54" i="16"/>
  <c r="AG54" i="16"/>
  <c r="AH54" i="16"/>
  <c r="AI54" i="16"/>
  <c r="B55" i="16"/>
  <c r="C55" i="16"/>
  <c r="E55" i="16"/>
  <c r="G55" i="16"/>
  <c r="I55" i="16"/>
  <c r="K55" i="16"/>
  <c r="O55" i="16"/>
  <c r="V55" i="16"/>
  <c r="X55" i="16"/>
  <c r="Z55" i="16"/>
  <c r="AA55" i="16"/>
  <c r="AB55" i="16"/>
  <c r="AC55" i="16"/>
  <c r="AE55" i="16"/>
  <c r="AF55" i="16"/>
  <c r="AG55" i="16"/>
  <c r="AH55" i="16"/>
  <c r="AI55" i="16"/>
  <c r="B56" i="16"/>
  <c r="C56" i="16"/>
  <c r="E56" i="16"/>
  <c r="G56" i="16"/>
  <c r="I56" i="16"/>
  <c r="K56" i="16"/>
  <c r="O56" i="16"/>
  <c r="V56" i="16"/>
  <c r="X56" i="16"/>
  <c r="Z56" i="16"/>
  <c r="AA56" i="16"/>
  <c r="AB56" i="16"/>
  <c r="AC56" i="16"/>
  <c r="AE56" i="16"/>
  <c r="AF56" i="16"/>
  <c r="AG56" i="16"/>
  <c r="AH56" i="16"/>
  <c r="AI56" i="16"/>
  <c r="B57" i="16"/>
  <c r="C57" i="16"/>
  <c r="E57" i="16"/>
  <c r="G57" i="16"/>
  <c r="I57" i="16"/>
  <c r="K57" i="16"/>
  <c r="O57" i="16"/>
  <c r="V57" i="16"/>
  <c r="X57" i="16"/>
  <c r="Z57" i="16"/>
  <c r="AA57" i="16"/>
  <c r="AB57" i="16"/>
  <c r="AC57" i="16"/>
  <c r="AE57" i="16"/>
  <c r="AF57" i="16"/>
  <c r="AG57" i="16"/>
  <c r="AH57" i="16"/>
  <c r="AI57" i="16"/>
  <c r="B36" i="16"/>
  <c r="C36" i="16"/>
  <c r="E36" i="16"/>
  <c r="G36" i="16"/>
  <c r="I36" i="16"/>
  <c r="K36" i="16"/>
  <c r="O36" i="16"/>
  <c r="V36" i="16"/>
  <c r="X36" i="16"/>
  <c r="Z36" i="16"/>
  <c r="AA36" i="16"/>
  <c r="AB36" i="16"/>
  <c r="AC36" i="16"/>
  <c r="AE36" i="16"/>
  <c r="AF36" i="16"/>
  <c r="AG36" i="16"/>
  <c r="AH36" i="16"/>
  <c r="AI36" i="16"/>
  <c r="B37" i="16"/>
  <c r="C37" i="16"/>
  <c r="E37" i="16"/>
  <c r="G37" i="16"/>
  <c r="I37" i="16"/>
  <c r="K37" i="16"/>
  <c r="O37" i="16"/>
  <c r="V37" i="16"/>
  <c r="X37" i="16"/>
  <c r="Z37" i="16"/>
  <c r="AA37" i="16"/>
  <c r="AB37" i="16"/>
  <c r="AC37" i="16"/>
  <c r="AE37" i="16"/>
  <c r="AF37" i="16"/>
  <c r="AG37" i="16"/>
  <c r="AH37" i="16"/>
  <c r="AI37" i="16"/>
  <c r="B38" i="16"/>
  <c r="C38" i="16"/>
  <c r="E38" i="16"/>
  <c r="G38" i="16"/>
  <c r="I38" i="16"/>
  <c r="K38" i="16"/>
  <c r="O38" i="16"/>
  <c r="V38" i="16"/>
  <c r="X38" i="16"/>
  <c r="Z38" i="16"/>
  <c r="AA38" i="16"/>
  <c r="AB38" i="16"/>
  <c r="AC38" i="16"/>
  <c r="AE38" i="16"/>
  <c r="AF38" i="16"/>
  <c r="AG38" i="16"/>
  <c r="AH38" i="16"/>
  <c r="AI38" i="16"/>
  <c r="B39" i="16"/>
  <c r="C39" i="16"/>
  <c r="E39" i="16"/>
  <c r="F40" i="16" s="1"/>
  <c r="G39" i="16"/>
  <c r="H40" i="16" s="1"/>
  <c r="I39" i="16"/>
  <c r="J40" i="16" s="1"/>
  <c r="K39" i="16"/>
  <c r="O39" i="16"/>
  <c r="P40" i="16" s="1"/>
  <c r="V39" i="16"/>
  <c r="W40" i="16" s="1"/>
  <c r="X39" i="16"/>
  <c r="Y40" i="16" s="1"/>
  <c r="Z39" i="16"/>
  <c r="AA39" i="16"/>
  <c r="AB39" i="16"/>
  <c r="AC39" i="16"/>
  <c r="AE39" i="16"/>
  <c r="AF39" i="16"/>
  <c r="AG39" i="16"/>
  <c r="AH39" i="16"/>
  <c r="AI39" i="16"/>
  <c r="B12" i="6"/>
  <c r="C12" i="6"/>
  <c r="D12" i="6" s="1"/>
  <c r="E12" i="6"/>
  <c r="AB12" i="6"/>
  <c r="AC12" i="6"/>
  <c r="AD12" i="6"/>
  <c r="AF12" i="6"/>
  <c r="AG12" i="6"/>
  <c r="B13" i="6"/>
  <c r="C13" i="6"/>
  <c r="D13" i="6" s="1"/>
  <c r="E13" i="6"/>
  <c r="AB13" i="6"/>
  <c r="AC13" i="6"/>
  <c r="AD13" i="6"/>
  <c r="AF13" i="6"/>
  <c r="AG13" i="6"/>
  <c r="B14" i="6"/>
  <c r="C14" i="6"/>
  <c r="D14" i="6" s="1"/>
  <c r="E14" i="6"/>
  <c r="AB14" i="6"/>
  <c r="AC14" i="6"/>
  <c r="AD14" i="6"/>
  <c r="AF14" i="6"/>
  <c r="AG14" i="6"/>
  <c r="B16" i="6"/>
  <c r="C16" i="6"/>
  <c r="D16" i="6" s="1"/>
  <c r="E16" i="6"/>
  <c r="AB16" i="6"/>
  <c r="AC16" i="6"/>
  <c r="AD16" i="6"/>
  <c r="AF16" i="6"/>
  <c r="AG16" i="6"/>
  <c r="B17" i="6"/>
  <c r="C17" i="6"/>
  <c r="D17" i="6" s="1"/>
  <c r="E17" i="6"/>
  <c r="AB17" i="6"/>
  <c r="AC17" i="6"/>
  <c r="AD17" i="6"/>
  <c r="AF17" i="6"/>
  <c r="AG17" i="6"/>
  <c r="B18" i="6"/>
  <c r="C18" i="6"/>
  <c r="D18" i="6" s="1"/>
  <c r="E18" i="6"/>
  <c r="AB18" i="6"/>
  <c r="AC18" i="6"/>
  <c r="AD18" i="6"/>
  <c r="AF18" i="6"/>
  <c r="AG18" i="6"/>
  <c r="B19" i="6"/>
  <c r="C19" i="6"/>
  <c r="D19" i="6" s="1"/>
  <c r="E19" i="6"/>
  <c r="AB19" i="6"/>
  <c r="AC19" i="6"/>
  <c r="AD19" i="6"/>
  <c r="AF19" i="6"/>
  <c r="AG19" i="6"/>
  <c r="B21" i="6"/>
  <c r="C21" i="6"/>
  <c r="D21" i="6" s="1"/>
  <c r="E21" i="6"/>
  <c r="AB21" i="6"/>
  <c r="AC21" i="6"/>
  <c r="AD21" i="6"/>
  <c r="AF21" i="6"/>
  <c r="AG21" i="6"/>
  <c r="B22" i="6"/>
  <c r="C22" i="6"/>
  <c r="D22" i="6" s="1"/>
  <c r="E22" i="6"/>
  <c r="AB22" i="6"/>
  <c r="AC22" i="6"/>
  <c r="AD22" i="6"/>
  <c r="AF22" i="6"/>
  <c r="AG22" i="6"/>
  <c r="B23" i="6"/>
  <c r="C23" i="6"/>
  <c r="D23" i="6" s="1"/>
  <c r="E23" i="6"/>
  <c r="AB23" i="6"/>
  <c r="AC23" i="6"/>
  <c r="AD23" i="6"/>
  <c r="AF23" i="6"/>
  <c r="AG23" i="6"/>
  <c r="B24" i="6"/>
  <c r="C24" i="6"/>
  <c r="D24" i="6" s="1"/>
  <c r="E24" i="6"/>
  <c r="AB24" i="6"/>
  <c r="AC24" i="6"/>
  <c r="AD24" i="6"/>
  <c r="AF24" i="6"/>
  <c r="AG24" i="6"/>
  <c r="AG11" i="6"/>
  <c r="AF11" i="6"/>
  <c r="AD11" i="6"/>
  <c r="AC11" i="6"/>
  <c r="AB11" i="6"/>
  <c r="Z11" i="6"/>
  <c r="X11" i="6"/>
  <c r="Y11" i="6" s="1"/>
  <c r="V11" i="6"/>
  <c r="W11" i="6" s="1"/>
  <c r="O11" i="6"/>
  <c r="P11" i="6" s="1"/>
  <c r="K11" i="6"/>
  <c r="I11" i="6"/>
  <c r="J11" i="6" s="1"/>
  <c r="G11" i="6"/>
  <c r="E11" i="6"/>
  <c r="C11" i="6"/>
  <c r="D11" i="6" s="1"/>
  <c r="B11" i="6"/>
  <c r="AR8" i="2"/>
  <c r="AR9" i="2" s="1"/>
  <c r="AR10" i="2" s="1"/>
  <c r="AR11" i="2" s="1"/>
  <c r="AR12" i="2" s="1"/>
  <c r="AR13" i="2" s="1"/>
  <c r="AR14" i="2" s="1"/>
  <c r="AR15" i="2" s="1"/>
  <c r="AR16" i="2" s="1"/>
  <c r="AR17" i="2" s="1"/>
  <c r="AR18" i="2" s="1"/>
  <c r="AR19" i="2" s="1"/>
  <c r="AR20" i="2" s="1"/>
  <c r="AR21" i="2" s="1"/>
  <c r="AR22" i="2" s="1"/>
  <c r="AR23" i="2" s="1"/>
  <c r="AR24" i="2" s="1"/>
  <c r="AR25" i="2" s="1"/>
  <c r="AR26" i="2" s="1"/>
  <c r="AR27" i="2" s="1"/>
  <c r="AR28" i="2" s="1"/>
  <c r="AR29" i="2" s="1"/>
  <c r="AR30" i="2" s="1"/>
  <c r="AR31" i="2" s="1"/>
  <c r="AR32" i="2" s="1"/>
  <c r="AR33" i="2" s="1"/>
  <c r="AR34" i="2" s="1"/>
  <c r="AR35" i="2" s="1"/>
  <c r="AR36" i="2" s="1"/>
  <c r="AF31" i="2"/>
  <c r="AB31" i="2"/>
  <c r="AC32" i="2" s="1"/>
  <c r="AA31" i="2"/>
  <c r="Z31" i="2"/>
  <c r="Y31" i="2"/>
  <c r="U31" i="2"/>
  <c r="S31" i="2"/>
  <c r="T32" i="2" s="1"/>
  <c r="P31" i="2"/>
  <c r="Q32" i="2" s="1"/>
  <c r="I31" i="2"/>
  <c r="J32" i="2" s="1"/>
  <c r="B31" i="2"/>
  <c r="AF30" i="2"/>
  <c r="AB30" i="2"/>
  <c r="AA30" i="2"/>
  <c r="Z30" i="2"/>
  <c r="Y30" i="2"/>
  <c r="U30" i="2"/>
  <c r="S30" i="2"/>
  <c r="P30" i="2"/>
  <c r="I30" i="2"/>
  <c r="B30" i="2"/>
  <c r="AF29" i="2"/>
  <c r="AB29" i="2"/>
  <c r="AA29" i="2"/>
  <c r="Z29" i="2"/>
  <c r="Y29" i="2"/>
  <c r="U29" i="2"/>
  <c r="S29" i="2"/>
  <c r="P29" i="2"/>
  <c r="I29" i="2"/>
  <c r="B29" i="2"/>
  <c r="AF28" i="2"/>
  <c r="AB28" i="2"/>
  <c r="AA28" i="2"/>
  <c r="Z28" i="2"/>
  <c r="Y28" i="2"/>
  <c r="U28" i="2"/>
  <c r="S28" i="2"/>
  <c r="P28" i="2"/>
  <c r="I28" i="2"/>
  <c r="B28" i="2"/>
  <c r="AD28" i="2" l="1"/>
  <c r="H11" i="6"/>
  <c r="U5" i="6"/>
  <c r="E32" i="2"/>
  <c r="C32" i="2"/>
  <c r="H61" i="16"/>
  <c r="P60" i="16"/>
  <c r="AK60" i="16"/>
  <c r="W60" i="16"/>
  <c r="W59" i="16"/>
  <c r="H60" i="16"/>
  <c r="P61" i="16"/>
  <c r="F61" i="16"/>
  <c r="W63" i="16"/>
  <c r="AK62" i="16"/>
  <c r="P52" i="16"/>
  <c r="W52" i="16"/>
  <c r="AK58" i="16"/>
  <c r="P53" i="16"/>
  <c r="F53" i="16"/>
  <c r="J63" i="16"/>
  <c r="W62" i="16"/>
  <c r="H57" i="16"/>
  <c r="AK56" i="16"/>
  <c r="Y54" i="16"/>
  <c r="J54" i="16"/>
  <c r="H52" i="16"/>
  <c r="J65" i="16"/>
  <c r="F11" i="6"/>
  <c r="F17" i="6"/>
  <c r="F12" i="6"/>
  <c r="F18" i="6"/>
  <c r="F13" i="6"/>
  <c r="F16" i="6"/>
  <c r="F19" i="6"/>
  <c r="F14" i="6"/>
  <c r="AI12" i="6"/>
  <c r="T30" i="2"/>
  <c r="P57" i="16"/>
  <c r="AK48" i="16"/>
  <c r="Y56" i="16"/>
  <c r="J56" i="16"/>
  <c r="H55" i="16"/>
  <c r="F49" i="16"/>
  <c r="F57" i="16"/>
  <c r="W54" i="16"/>
  <c r="J50" i="16"/>
  <c r="AI21" i="6"/>
  <c r="P55" i="16"/>
  <c r="F55" i="16"/>
  <c r="Y53" i="16"/>
  <c r="J52" i="16"/>
  <c r="W51" i="16"/>
  <c r="P50" i="16"/>
  <c r="AJ49" i="16"/>
  <c r="Y58" i="16"/>
  <c r="AK54" i="16"/>
  <c r="P49" i="16"/>
  <c r="AJ52" i="16"/>
  <c r="Y50" i="16"/>
  <c r="AI13" i="6"/>
  <c r="AJ55" i="16"/>
  <c r="Y51" i="16"/>
  <c r="J51" i="16"/>
  <c r="W50" i="16"/>
  <c r="AJ48" i="16"/>
  <c r="J49" i="16"/>
  <c r="AJ64" i="16"/>
  <c r="J62" i="16"/>
  <c r="F52" i="16"/>
  <c r="AH12" i="6"/>
  <c r="F50" i="16"/>
  <c r="P63" i="16"/>
  <c r="J39" i="16"/>
  <c r="P37" i="16"/>
  <c r="AJ56" i="16"/>
  <c r="AJ54" i="16"/>
  <c r="AJ51" i="16"/>
  <c r="J59" i="16"/>
  <c r="AG29" i="2"/>
  <c r="W39" i="16"/>
  <c r="H39" i="16"/>
  <c r="F38" i="16"/>
  <c r="Y57" i="16"/>
  <c r="P56" i="16"/>
  <c r="W55" i="16"/>
  <c r="J55" i="16"/>
  <c r="F54" i="16"/>
  <c r="AK53" i="16"/>
  <c r="J53" i="16"/>
  <c r="P51" i="16"/>
  <c r="AJ50" i="16"/>
  <c r="W65" i="16"/>
  <c r="AD29" i="2"/>
  <c r="H56" i="16"/>
  <c r="AC30" i="2"/>
  <c r="P39" i="16"/>
  <c r="Y37" i="16"/>
  <c r="J37" i="16"/>
  <c r="AK57" i="16"/>
  <c r="W53" i="16"/>
  <c r="H53" i="16"/>
  <c r="AK52" i="16"/>
  <c r="Y52" i="16"/>
  <c r="F51" i="16"/>
  <c r="W49" i="16"/>
  <c r="F59" i="16"/>
  <c r="T31" i="2"/>
  <c r="AI22" i="6"/>
  <c r="AH16" i="6"/>
  <c r="AH14" i="6"/>
  <c r="AJ57" i="16"/>
  <c r="AJ53" i="16"/>
  <c r="Y49" i="16"/>
  <c r="Y65" i="16"/>
  <c r="W64" i="16"/>
  <c r="F63" i="16"/>
  <c r="W61" i="16"/>
  <c r="AJ58" i="16"/>
  <c r="J57" i="16"/>
  <c r="F56" i="16"/>
  <c r="AK55" i="16"/>
  <c r="Y55" i="16"/>
  <c r="P54" i="16"/>
  <c r="P62" i="16"/>
  <c r="J61" i="16"/>
  <c r="P58" i="16"/>
  <c r="Q29" i="2"/>
  <c r="P64" i="16"/>
  <c r="AK64" i="16"/>
  <c r="F62" i="16"/>
  <c r="H49" i="16"/>
  <c r="AK49" i="16"/>
  <c r="Y62" i="16"/>
  <c r="AJ62" i="16"/>
  <c r="Y38" i="16"/>
  <c r="H51" i="16"/>
  <c r="AK51" i="16"/>
  <c r="H50" i="16"/>
  <c r="AK50" i="16"/>
  <c r="AK63" i="16"/>
  <c r="H63" i="16"/>
  <c r="Q30" i="2"/>
  <c r="W57" i="16"/>
  <c r="W58" i="16"/>
  <c r="Y63" i="16"/>
  <c r="AJ63" i="16"/>
  <c r="Y61" i="16"/>
  <c r="AJ61" i="16"/>
  <c r="Y59" i="16"/>
  <c r="AJ59" i="16"/>
  <c r="AD31" i="2"/>
  <c r="C31" i="2"/>
  <c r="Y60" i="16"/>
  <c r="AJ60" i="16"/>
  <c r="H58" i="16"/>
  <c r="AH22" i="6"/>
  <c r="W37" i="16"/>
  <c r="AG30" i="2"/>
  <c r="W56" i="16"/>
  <c r="H54" i="16"/>
  <c r="H64" i="16"/>
  <c r="H62" i="16"/>
  <c r="AK61" i="16"/>
  <c r="AK59" i="16"/>
  <c r="C30" i="2"/>
  <c r="AC31" i="2"/>
  <c r="AJ65" i="16"/>
  <c r="H65" i="16"/>
  <c r="F64" i="16"/>
  <c r="J60" i="16"/>
  <c r="H59" i="16"/>
  <c r="F58" i="16"/>
  <c r="Y64" i="16"/>
  <c r="F60" i="16"/>
  <c r="E29" i="2"/>
  <c r="AC29" i="2"/>
  <c r="E30" i="2"/>
  <c r="P65" i="16"/>
  <c r="F65" i="16"/>
  <c r="J64" i="16"/>
  <c r="P59" i="16"/>
  <c r="J58" i="16"/>
  <c r="AK65" i="16"/>
  <c r="AK39" i="16"/>
  <c r="J38" i="16"/>
  <c r="F37" i="16"/>
  <c r="W38" i="16"/>
  <c r="H37" i="16"/>
  <c r="P38" i="16"/>
  <c r="AK38" i="16"/>
  <c r="AK37" i="16"/>
  <c r="AK36" i="16"/>
  <c r="Y39" i="16"/>
  <c r="AJ37" i="16"/>
  <c r="AJ39" i="16"/>
  <c r="F39" i="16"/>
  <c r="AJ38" i="16"/>
  <c r="AJ36" i="16"/>
  <c r="H38" i="16"/>
  <c r="AI17" i="6"/>
  <c r="AI18" i="6"/>
  <c r="AH18" i="6"/>
  <c r="AI14" i="6"/>
  <c r="AH23" i="6"/>
  <c r="AI16" i="6"/>
  <c r="AH24" i="6"/>
  <c r="AI19" i="6"/>
  <c r="AH17" i="6"/>
  <c r="AH19" i="6"/>
  <c r="AH13" i="6"/>
  <c r="AI24" i="6"/>
  <c r="AH21" i="6"/>
  <c r="AI23" i="6"/>
  <c r="J29" i="2"/>
  <c r="T29" i="2"/>
  <c r="AD30" i="2"/>
  <c r="E31" i="2"/>
  <c r="Q31" i="2"/>
  <c r="AG31" i="2"/>
  <c r="AH32" i="2" s="1"/>
  <c r="AG28" i="2"/>
  <c r="C29" i="2"/>
  <c r="J30" i="2"/>
  <c r="J31" i="2"/>
  <c r="AH30" i="2" l="1"/>
  <c r="AH31" i="2"/>
  <c r="AH29" i="2"/>
  <c r="B114" i="1" l="1"/>
  <c r="C114" i="1"/>
  <c r="F114" i="1"/>
  <c r="L114" i="1" s="1"/>
  <c r="Q114" i="1" l="1"/>
  <c r="S114" i="1"/>
  <c r="H114" i="1"/>
  <c r="J114" i="1"/>
  <c r="AD114" i="1"/>
  <c r="AB114" i="1"/>
  <c r="Z114" i="1"/>
  <c r="X114" i="1"/>
  <c r="AF114" i="1"/>
  <c r="AC114" i="1"/>
  <c r="AA114" i="1"/>
  <c r="N114" i="1"/>
  <c r="U114" i="1"/>
  <c r="AE114" i="1"/>
  <c r="D114" i="1"/>
  <c r="AG114" i="1" l="1"/>
  <c r="B11" i="16"/>
  <c r="C11" i="16"/>
  <c r="E11" i="16"/>
  <c r="G11" i="16"/>
  <c r="I11" i="16"/>
  <c r="K11" i="16"/>
  <c r="O11" i="16"/>
  <c r="V11" i="16"/>
  <c r="X11" i="16"/>
  <c r="Z11" i="16"/>
  <c r="AA11" i="16"/>
  <c r="AB11" i="16"/>
  <c r="AC11" i="16"/>
  <c r="AD11" i="16"/>
  <c r="AE11" i="16"/>
  <c r="AF11" i="16"/>
  <c r="AG11" i="16"/>
  <c r="AH11" i="16"/>
  <c r="AI11" i="16"/>
  <c r="B10" i="16"/>
  <c r="C10" i="16"/>
  <c r="E10" i="16"/>
  <c r="G10" i="16"/>
  <c r="I10" i="16"/>
  <c r="K10" i="16"/>
  <c r="O10" i="16"/>
  <c r="V10" i="16"/>
  <c r="X10" i="16"/>
  <c r="AJ11" i="16" l="1"/>
  <c r="AE5" i="16"/>
  <c r="Y10" i="16"/>
  <c r="AK11" i="16"/>
  <c r="H11" i="16"/>
  <c r="F10" i="16"/>
  <c r="W11" i="16"/>
  <c r="J10" i="16"/>
  <c r="Y11" i="16"/>
  <c r="P11" i="16"/>
  <c r="J11" i="16"/>
  <c r="F11" i="16"/>
  <c r="P10" i="16"/>
  <c r="W10" i="16"/>
  <c r="H10" i="16"/>
  <c r="F53" i="1" l="1"/>
  <c r="L53" i="1" s="1"/>
  <c r="F54" i="1"/>
  <c r="L54" i="1" s="1"/>
  <c r="F55" i="1"/>
  <c r="L55" i="1" s="1"/>
  <c r="F56" i="1"/>
  <c r="L56" i="1" s="1"/>
  <c r="Q56" i="1" l="1"/>
  <c r="S56" i="1"/>
  <c r="Q55" i="1"/>
  <c r="S55" i="1"/>
  <c r="S54" i="1"/>
  <c r="Q54" i="1"/>
  <c r="Q53" i="1"/>
  <c r="S53" i="1"/>
  <c r="J55" i="1"/>
  <c r="H55" i="1"/>
  <c r="H53" i="1"/>
  <c r="J53" i="1"/>
  <c r="H56" i="1"/>
  <c r="J56" i="1"/>
  <c r="H54" i="1"/>
  <c r="J54" i="1"/>
  <c r="N56" i="1"/>
  <c r="AB56" i="1"/>
  <c r="AC56" i="1"/>
  <c r="AA56" i="1"/>
  <c r="N55" i="1"/>
  <c r="AA55" i="1"/>
  <c r="AC55" i="1"/>
  <c r="AB55" i="1"/>
  <c r="N54" i="1"/>
  <c r="AB54" i="1"/>
  <c r="AC54" i="1"/>
  <c r="AA54" i="1"/>
  <c r="N53" i="1"/>
  <c r="AA53" i="1"/>
  <c r="AB53" i="1"/>
  <c r="AC53" i="1"/>
  <c r="U56" i="1"/>
  <c r="U55" i="1"/>
  <c r="U54" i="1"/>
  <c r="U53" i="1"/>
  <c r="B458" i="60" l="1"/>
  <c r="C458" i="60"/>
  <c r="D458" i="60" s="1"/>
  <c r="E458" i="60"/>
  <c r="F458" i="60" s="1"/>
  <c r="G458" i="60"/>
  <c r="H458" i="60"/>
  <c r="B459" i="60"/>
  <c r="C459" i="60"/>
  <c r="D459" i="60" s="1"/>
  <c r="E459" i="60"/>
  <c r="F459" i="60" s="1"/>
  <c r="G459" i="60"/>
  <c r="H459" i="60"/>
  <c r="B460" i="60"/>
  <c r="C460" i="60"/>
  <c r="D460" i="60" s="1"/>
  <c r="E460" i="60"/>
  <c r="F460" i="60" s="1"/>
  <c r="G460" i="60"/>
  <c r="H460" i="60"/>
  <c r="B461" i="60"/>
  <c r="C461" i="60"/>
  <c r="D461" i="60" s="1"/>
  <c r="E461" i="60"/>
  <c r="F461" i="60" s="1"/>
  <c r="G461" i="60"/>
  <c r="H461" i="60"/>
  <c r="B442" i="60"/>
  <c r="C442" i="60"/>
  <c r="D442" i="60" s="1"/>
  <c r="E442" i="60"/>
  <c r="F442" i="60" s="1"/>
  <c r="G442" i="60"/>
  <c r="H442" i="60"/>
  <c r="Y442" i="60" s="1"/>
  <c r="B443" i="60"/>
  <c r="C443" i="60"/>
  <c r="D443" i="60" s="1"/>
  <c r="E443" i="60"/>
  <c r="F443" i="60" s="1"/>
  <c r="G443" i="60"/>
  <c r="H443" i="60"/>
  <c r="B444" i="60"/>
  <c r="C444" i="60"/>
  <c r="D444" i="60" s="1"/>
  <c r="E444" i="60"/>
  <c r="F444" i="60" s="1"/>
  <c r="G444" i="60"/>
  <c r="H444" i="60"/>
  <c r="B445" i="60"/>
  <c r="C445" i="60"/>
  <c r="D445" i="60" s="1"/>
  <c r="E445" i="60"/>
  <c r="F445" i="60" s="1"/>
  <c r="G445" i="60"/>
  <c r="H445" i="60"/>
  <c r="Y445" i="60" s="1"/>
  <c r="B446" i="60"/>
  <c r="C446" i="60"/>
  <c r="D446" i="60" s="1"/>
  <c r="E446" i="60"/>
  <c r="F446" i="60" s="1"/>
  <c r="G446" i="60"/>
  <c r="H446" i="60"/>
  <c r="Y446" i="60" s="1"/>
  <c r="B450" i="60"/>
  <c r="C450" i="60"/>
  <c r="D450" i="60" s="1"/>
  <c r="E450" i="60"/>
  <c r="F450" i="60" s="1"/>
  <c r="G450" i="60"/>
  <c r="H450" i="60"/>
  <c r="B451" i="60"/>
  <c r="C451" i="60"/>
  <c r="D451" i="60" s="1"/>
  <c r="E451" i="60"/>
  <c r="F451" i="60" s="1"/>
  <c r="G451" i="60"/>
  <c r="H451" i="60"/>
  <c r="B452" i="60"/>
  <c r="C452" i="60"/>
  <c r="D452" i="60" s="1"/>
  <c r="E452" i="60"/>
  <c r="F452" i="60" s="1"/>
  <c r="G452" i="60"/>
  <c r="H452" i="60"/>
  <c r="B453" i="60"/>
  <c r="C453" i="60"/>
  <c r="D453" i="60" s="1"/>
  <c r="E448" i="60" s="1"/>
  <c r="E453" i="60"/>
  <c r="F453" i="60" s="1"/>
  <c r="G453" i="60"/>
  <c r="H453" i="60"/>
  <c r="B454" i="60"/>
  <c r="C454" i="60"/>
  <c r="D454" i="60" s="1"/>
  <c r="E454" i="60"/>
  <c r="F454" i="60" s="1"/>
  <c r="G454" i="60"/>
  <c r="H454" i="60"/>
  <c r="Y454" i="60" s="1"/>
  <c r="B455" i="60"/>
  <c r="C455" i="60"/>
  <c r="D455" i="60" s="1"/>
  <c r="E455" i="60"/>
  <c r="F455" i="60" s="1"/>
  <c r="G455" i="60"/>
  <c r="H455" i="60"/>
  <c r="B456" i="60"/>
  <c r="C456" i="60"/>
  <c r="D456" i="60" s="1"/>
  <c r="E456" i="60"/>
  <c r="F456" i="60" s="1"/>
  <c r="G456" i="60"/>
  <c r="H456" i="60"/>
  <c r="B457" i="60"/>
  <c r="C457" i="60"/>
  <c r="D457" i="60" s="1"/>
  <c r="E457" i="60"/>
  <c r="F457" i="60" s="1"/>
  <c r="G457" i="60"/>
  <c r="H457" i="60"/>
  <c r="B410" i="60"/>
  <c r="C410" i="60"/>
  <c r="D410" i="60" s="1"/>
  <c r="E410" i="60"/>
  <c r="F410" i="60" s="1"/>
  <c r="G410" i="60"/>
  <c r="H410" i="60"/>
  <c r="B411" i="60"/>
  <c r="C411" i="60"/>
  <c r="D411" i="60" s="1"/>
  <c r="E411" i="60"/>
  <c r="F411" i="60" s="1"/>
  <c r="G411" i="60"/>
  <c r="H411" i="60"/>
  <c r="B412" i="60"/>
  <c r="C412" i="60"/>
  <c r="D412" i="60" s="1"/>
  <c r="E412" i="60"/>
  <c r="F412" i="60" s="1"/>
  <c r="G412" i="60"/>
  <c r="H412" i="60"/>
  <c r="B413" i="60"/>
  <c r="C413" i="60"/>
  <c r="D413" i="60" s="1"/>
  <c r="E413" i="60"/>
  <c r="F413" i="60" s="1"/>
  <c r="G413" i="60"/>
  <c r="H413" i="60"/>
  <c r="B414" i="60"/>
  <c r="C414" i="60"/>
  <c r="D414" i="60" s="1"/>
  <c r="E414" i="60"/>
  <c r="F414" i="60" s="1"/>
  <c r="G414" i="60"/>
  <c r="H414" i="60"/>
  <c r="Y414" i="60" s="1"/>
  <c r="B415" i="60"/>
  <c r="C415" i="60"/>
  <c r="D415" i="60" s="1"/>
  <c r="E415" i="60"/>
  <c r="F415" i="60" s="1"/>
  <c r="G415" i="60"/>
  <c r="H415" i="60"/>
  <c r="B416" i="60"/>
  <c r="C416" i="60"/>
  <c r="D416" i="60" s="1"/>
  <c r="E416" i="60"/>
  <c r="F416" i="60" s="1"/>
  <c r="G416" i="60"/>
  <c r="H416" i="60"/>
  <c r="Y416" i="60" s="1"/>
  <c r="B420" i="60"/>
  <c r="C420" i="60"/>
  <c r="D420" i="60" s="1"/>
  <c r="E420" i="60"/>
  <c r="F420" i="60" s="1"/>
  <c r="G420" i="60"/>
  <c r="H420" i="60"/>
  <c r="Y420" i="60" s="1"/>
  <c r="B421" i="60"/>
  <c r="C421" i="60"/>
  <c r="D421" i="60" s="1"/>
  <c r="E421" i="60"/>
  <c r="F421" i="60" s="1"/>
  <c r="G421" i="60"/>
  <c r="H421" i="60"/>
  <c r="Y421" i="60" s="1"/>
  <c r="B422" i="60"/>
  <c r="C422" i="60"/>
  <c r="D422" i="60" s="1"/>
  <c r="E422" i="60"/>
  <c r="F422" i="60" s="1"/>
  <c r="G422" i="60"/>
  <c r="H422" i="60"/>
  <c r="Y422" i="60" s="1"/>
  <c r="B423" i="60"/>
  <c r="C423" i="60"/>
  <c r="D423" i="60" s="1"/>
  <c r="E418" i="60" s="1"/>
  <c r="E423" i="60"/>
  <c r="F423" i="60" s="1"/>
  <c r="G423" i="60"/>
  <c r="H423" i="60"/>
  <c r="B424" i="60"/>
  <c r="C424" i="60"/>
  <c r="D424" i="60" s="1"/>
  <c r="E424" i="60"/>
  <c r="F424" i="60" s="1"/>
  <c r="G424" i="60"/>
  <c r="H424" i="60"/>
  <c r="Y424" i="60" s="1"/>
  <c r="B425" i="60"/>
  <c r="C425" i="60"/>
  <c r="D425" i="60" s="1"/>
  <c r="E425" i="60"/>
  <c r="F425" i="60" s="1"/>
  <c r="G425" i="60"/>
  <c r="H425" i="60"/>
  <c r="Y425" i="60" s="1"/>
  <c r="B426" i="60"/>
  <c r="C426" i="60"/>
  <c r="D426" i="60" s="1"/>
  <c r="E426" i="60"/>
  <c r="F426" i="60" s="1"/>
  <c r="G426" i="60"/>
  <c r="H426" i="60"/>
  <c r="B427" i="60"/>
  <c r="C427" i="60"/>
  <c r="D427" i="60" s="1"/>
  <c r="E427" i="60"/>
  <c r="F427" i="60" s="1"/>
  <c r="G427" i="60"/>
  <c r="H427" i="60"/>
  <c r="Y427" i="60" s="1"/>
  <c r="B428" i="60"/>
  <c r="C428" i="60"/>
  <c r="D428" i="60" s="1"/>
  <c r="E428" i="60"/>
  <c r="F428" i="60" s="1"/>
  <c r="G428" i="60"/>
  <c r="H428" i="60"/>
  <c r="B429" i="60"/>
  <c r="C429" i="60"/>
  <c r="D429" i="60" s="1"/>
  <c r="E429" i="60"/>
  <c r="F429" i="60" s="1"/>
  <c r="G429" i="60"/>
  <c r="H429" i="60"/>
  <c r="Y429" i="60" s="1"/>
  <c r="B430" i="60"/>
  <c r="C430" i="60"/>
  <c r="D430" i="60" s="1"/>
  <c r="E430" i="60"/>
  <c r="F430" i="60" s="1"/>
  <c r="G430" i="60"/>
  <c r="H430" i="60"/>
  <c r="B431" i="60"/>
  <c r="C431" i="60"/>
  <c r="D431" i="60" s="1"/>
  <c r="E431" i="60"/>
  <c r="F431" i="60" s="1"/>
  <c r="G431" i="60"/>
  <c r="H431" i="60"/>
  <c r="Y431" i="60" s="1"/>
  <c r="B435" i="60"/>
  <c r="C435" i="60"/>
  <c r="D435" i="60" s="1"/>
  <c r="E435" i="60"/>
  <c r="F435" i="60" s="1"/>
  <c r="G435" i="60"/>
  <c r="H435" i="60"/>
  <c r="B436" i="60"/>
  <c r="C436" i="60"/>
  <c r="D436" i="60" s="1"/>
  <c r="E436" i="60"/>
  <c r="F436" i="60" s="1"/>
  <c r="G436" i="60"/>
  <c r="H436" i="60"/>
  <c r="B437" i="60"/>
  <c r="C437" i="60"/>
  <c r="D437" i="60" s="1"/>
  <c r="E437" i="60"/>
  <c r="F437" i="60" s="1"/>
  <c r="G437" i="60"/>
  <c r="H437" i="60"/>
  <c r="B438" i="60"/>
  <c r="C438" i="60"/>
  <c r="D438" i="60" s="1"/>
  <c r="E433" i="60" s="1"/>
  <c r="E438" i="60"/>
  <c r="F438" i="60" s="1"/>
  <c r="G438" i="60"/>
  <c r="H438" i="60"/>
  <c r="Y438" i="60" s="1"/>
  <c r="B439" i="60"/>
  <c r="C439" i="60"/>
  <c r="D439" i="60" s="1"/>
  <c r="E439" i="60"/>
  <c r="F439" i="60" s="1"/>
  <c r="G439" i="60"/>
  <c r="H439" i="60"/>
  <c r="Y439" i="60" s="1"/>
  <c r="B440" i="60"/>
  <c r="C440" i="60"/>
  <c r="D440" i="60" s="1"/>
  <c r="E440" i="60"/>
  <c r="F440" i="60" s="1"/>
  <c r="G440" i="60"/>
  <c r="H440" i="60"/>
  <c r="Y440" i="60" s="1"/>
  <c r="B441" i="60"/>
  <c r="C441" i="60"/>
  <c r="D441" i="60" s="1"/>
  <c r="E441" i="60"/>
  <c r="F441" i="60" s="1"/>
  <c r="G441" i="60"/>
  <c r="H441" i="60"/>
  <c r="B356" i="60"/>
  <c r="C356" i="60"/>
  <c r="D356" i="60" s="1"/>
  <c r="E356" i="60"/>
  <c r="F356" i="60" s="1"/>
  <c r="G356" i="60"/>
  <c r="H356" i="60"/>
  <c r="B360" i="60"/>
  <c r="C360" i="60"/>
  <c r="D360" i="60" s="1"/>
  <c r="E360" i="60"/>
  <c r="F360" i="60" s="1"/>
  <c r="G360" i="60"/>
  <c r="H360" i="60"/>
  <c r="B361" i="60"/>
  <c r="C361" i="60"/>
  <c r="D361" i="60" s="1"/>
  <c r="E361" i="60"/>
  <c r="F361" i="60" s="1"/>
  <c r="G361" i="60"/>
  <c r="H361" i="60"/>
  <c r="B362" i="60"/>
  <c r="C362" i="60"/>
  <c r="D362" i="60" s="1"/>
  <c r="E362" i="60"/>
  <c r="F362" i="60" s="1"/>
  <c r="G362" i="60"/>
  <c r="H362" i="60"/>
  <c r="B363" i="60"/>
  <c r="C363" i="60"/>
  <c r="D363" i="60" s="1"/>
  <c r="E358" i="60" s="1"/>
  <c r="E363" i="60"/>
  <c r="F363" i="60" s="1"/>
  <c r="G363" i="60"/>
  <c r="H363" i="60"/>
  <c r="B364" i="60"/>
  <c r="C364" i="60"/>
  <c r="D364" i="60" s="1"/>
  <c r="E364" i="60"/>
  <c r="F364" i="60" s="1"/>
  <c r="G364" i="60"/>
  <c r="H364" i="60"/>
  <c r="Y364" i="60" s="1"/>
  <c r="B365" i="60"/>
  <c r="C365" i="60"/>
  <c r="D365" i="60" s="1"/>
  <c r="E365" i="60"/>
  <c r="F365" i="60" s="1"/>
  <c r="G365" i="60"/>
  <c r="H365" i="60"/>
  <c r="B366" i="60"/>
  <c r="C366" i="60"/>
  <c r="D366" i="60" s="1"/>
  <c r="E366" i="60"/>
  <c r="F366" i="60" s="1"/>
  <c r="G366" i="60"/>
  <c r="H366" i="60"/>
  <c r="B367" i="60"/>
  <c r="C367" i="60"/>
  <c r="D367" i="60" s="1"/>
  <c r="E367" i="60"/>
  <c r="F367" i="60" s="1"/>
  <c r="G367" i="60"/>
  <c r="H367" i="60"/>
  <c r="Y367" i="60" s="1"/>
  <c r="B368" i="60"/>
  <c r="C368" i="60"/>
  <c r="D368" i="60" s="1"/>
  <c r="E368" i="60"/>
  <c r="F368" i="60" s="1"/>
  <c r="G368" i="60"/>
  <c r="H368" i="60"/>
  <c r="Y368" i="60" s="1"/>
  <c r="B369" i="60"/>
  <c r="C369" i="60"/>
  <c r="D369" i="60" s="1"/>
  <c r="E369" i="60"/>
  <c r="F369" i="60" s="1"/>
  <c r="G369" i="60"/>
  <c r="H369" i="60"/>
  <c r="Y369" i="60" s="1"/>
  <c r="B370" i="60"/>
  <c r="C370" i="60"/>
  <c r="D370" i="60" s="1"/>
  <c r="E370" i="60"/>
  <c r="F370" i="60" s="1"/>
  <c r="G370" i="60"/>
  <c r="H370" i="60"/>
  <c r="B371" i="60"/>
  <c r="C371" i="60"/>
  <c r="D371" i="60" s="1"/>
  <c r="E371" i="60"/>
  <c r="F371" i="60" s="1"/>
  <c r="G371" i="60"/>
  <c r="H371" i="60"/>
  <c r="B375" i="60"/>
  <c r="C375" i="60"/>
  <c r="D375" i="60" s="1"/>
  <c r="E375" i="60"/>
  <c r="F375" i="60" s="1"/>
  <c r="G375" i="60"/>
  <c r="H375" i="60"/>
  <c r="B376" i="60"/>
  <c r="C376" i="60"/>
  <c r="D376" i="60" s="1"/>
  <c r="E376" i="60"/>
  <c r="F376" i="60" s="1"/>
  <c r="G376" i="60"/>
  <c r="H376" i="60"/>
  <c r="B377" i="60"/>
  <c r="C377" i="60"/>
  <c r="D377" i="60" s="1"/>
  <c r="E377" i="60"/>
  <c r="F377" i="60" s="1"/>
  <c r="G377" i="60"/>
  <c r="H377" i="60"/>
  <c r="B378" i="60"/>
  <c r="C378" i="60"/>
  <c r="D378" i="60" s="1"/>
  <c r="E373" i="60" s="1"/>
  <c r="E378" i="60"/>
  <c r="F378" i="60" s="1"/>
  <c r="G378" i="60"/>
  <c r="H378" i="60"/>
  <c r="Y378" i="60" s="1"/>
  <c r="B379" i="60"/>
  <c r="C379" i="60"/>
  <c r="D379" i="60" s="1"/>
  <c r="E379" i="60"/>
  <c r="F379" i="60" s="1"/>
  <c r="G379" i="60"/>
  <c r="H379" i="60"/>
  <c r="Y379" i="60" s="1"/>
  <c r="B380" i="60"/>
  <c r="C380" i="60"/>
  <c r="D380" i="60" s="1"/>
  <c r="E380" i="60"/>
  <c r="F380" i="60" s="1"/>
  <c r="G380" i="60"/>
  <c r="H380" i="60"/>
  <c r="B381" i="60"/>
  <c r="C381" i="60"/>
  <c r="D381" i="60" s="1"/>
  <c r="E381" i="60"/>
  <c r="F381" i="60" s="1"/>
  <c r="G381" i="60"/>
  <c r="H381" i="60"/>
  <c r="B382" i="60"/>
  <c r="C382" i="60"/>
  <c r="D382" i="60" s="1"/>
  <c r="E382" i="60"/>
  <c r="F382" i="60" s="1"/>
  <c r="G382" i="60"/>
  <c r="H382" i="60"/>
  <c r="B383" i="60"/>
  <c r="C383" i="60"/>
  <c r="D383" i="60" s="1"/>
  <c r="E383" i="60"/>
  <c r="F383" i="60" s="1"/>
  <c r="G383" i="60"/>
  <c r="H383" i="60"/>
  <c r="B384" i="60"/>
  <c r="C384" i="60"/>
  <c r="D384" i="60" s="1"/>
  <c r="E384" i="60"/>
  <c r="F384" i="60" s="1"/>
  <c r="G384" i="60"/>
  <c r="H384" i="60"/>
  <c r="Y384" i="60" s="1"/>
  <c r="B385" i="60"/>
  <c r="C385" i="60"/>
  <c r="D385" i="60" s="1"/>
  <c r="E385" i="60"/>
  <c r="F385" i="60" s="1"/>
  <c r="G385" i="60"/>
  <c r="H385" i="60"/>
  <c r="B386" i="60"/>
  <c r="C386" i="60"/>
  <c r="D386" i="60" s="1"/>
  <c r="E386" i="60"/>
  <c r="F386" i="60" s="1"/>
  <c r="G386" i="60"/>
  <c r="H386" i="60"/>
  <c r="Y386" i="60" s="1"/>
  <c r="B390" i="60"/>
  <c r="C390" i="60"/>
  <c r="D390" i="60" s="1"/>
  <c r="E390" i="60"/>
  <c r="F390" i="60" s="1"/>
  <c r="G390" i="60"/>
  <c r="H390" i="60"/>
  <c r="B391" i="60"/>
  <c r="C391" i="60"/>
  <c r="D391" i="60" s="1"/>
  <c r="E391" i="60"/>
  <c r="F391" i="60" s="1"/>
  <c r="G391" i="60"/>
  <c r="H391" i="60"/>
  <c r="B392" i="60"/>
  <c r="C392" i="60"/>
  <c r="D392" i="60" s="1"/>
  <c r="E392" i="60"/>
  <c r="F392" i="60" s="1"/>
  <c r="G392" i="60"/>
  <c r="H392" i="60"/>
  <c r="B393" i="60"/>
  <c r="C393" i="60"/>
  <c r="D393" i="60" s="1"/>
  <c r="E388" i="60" s="1"/>
  <c r="E393" i="60"/>
  <c r="F393" i="60" s="1"/>
  <c r="G393" i="60"/>
  <c r="H393" i="60"/>
  <c r="B394" i="60"/>
  <c r="C394" i="60"/>
  <c r="D394" i="60" s="1"/>
  <c r="E394" i="60"/>
  <c r="F394" i="60" s="1"/>
  <c r="G394" i="60"/>
  <c r="H394" i="60"/>
  <c r="Y394" i="60" s="1"/>
  <c r="B395" i="60"/>
  <c r="C395" i="60"/>
  <c r="D395" i="60" s="1"/>
  <c r="E395" i="60"/>
  <c r="F395" i="60" s="1"/>
  <c r="G395" i="60"/>
  <c r="H395" i="60"/>
  <c r="B396" i="60"/>
  <c r="C396" i="60"/>
  <c r="D396" i="60" s="1"/>
  <c r="E396" i="60"/>
  <c r="F396" i="60" s="1"/>
  <c r="G396" i="60"/>
  <c r="H396" i="60"/>
  <c r="B397" i="60"/>
  <c r="C397" i="60"/>
  <c r="D397" i="60" s="1"/>
  <c r="E397" i="60"/>
  <c r="F397" i="60" s="1"/>
  <c r="G397" i="60"/>
  <c r="H397" i="60"/>
  <c r="Y397" i="60" s="1"/>
  <c r="B398" i="60"/>
  <c r="C398" i="60"/>
  <c r="D398" i="60" s="1"/>
  <c r="E398" i="60"/>
  <c r="F398" i="60" s="1"/>
  <c r="G398" i="60"/>
  <c r="H398" i="60"/>
  <c r="Y398" i="60" s="1"/>
  <c r="B399" i="60"/>
  <c r="C399" i="60"/>
  <c r="D399" i="60" s="1"/>
  <c r="E399" i="60"/>
  <c r="F399" i="60" s="1"/>
  <c r="G399" i="60"/>
  <c r="H399" i="60"/>
  <c r="B400" i="60"/>
  <c r="C400" i="60"/>
  <c r="D400" i="60" s="1"/>
  <c r="E400" i="60"/>
  <c r="F400" i="60" s="1"/>
  <c r="G400" i="60"/>
  <c r="H400" i="60"/>
  <c r="B401" i="60"/>
  <c r="C401" i="60"/>
  <c r="D401" i="60" s="1"/>
  <c r="E401" i="60"/>
  <c r="F401" i="60" s="1"/>
  <c r="G401" i="60"/>
  <c r="H401" i="60"/>
  <c r="B405" i="60"/>
  <c r="C405" i="60"/>
  <c r="D405" i="60" s="1"/>
  <c r="E405" i="60"/>
  <c r="F405" i="60" s="1"/>
  <c r="G405" i="60"/>
  <c r="H405" i="60"/>
  <c r="B406" i="60"/>
  <c r="C406" i="60"/>
  <c r="D406" i="60" s="1"/>
  <c r="E406" i="60"/>
  <c r="F406" i="60" s="1"/>
  <c r="G406" i="60"/>
  <c r="H406" i="60"/>
  <c r="B407" i="60"/>
  <c r="C407" i="60"/>
  <c r="D407" i="60" s="1"/>
  <c r="E407" i="60"/>
  <c r="F407" i="60" s="1"/>
  <c r="G407" i="60"/>
  <c r="H407" i="60"/>
  <c r="B408" i="60"/>
  <c r="C408" i="60"/>
  <c r="D408" i="60" s="1"/>
  <c r="E403" i="60" s="1"/>
  <c r="E408" i="60"/>
  <c r="F408" i="60" s="1"/>
  <c r="G408" i="60"/>
  <c r="H408" i="60"/>
  <c r="Y408" i="60" s="1"/>
  <c r="B409" i="60"/>
  <c r="C409" i="60"/>
  <c r="D409" i="60" s="1"/>
  <c r="E409" i="60"/>
  <c r="F409" i="60" s="1"/>
  <c r="G409" i="60"/>
  <c r="H409" i="60"/>
  <c r="Y409" i="60" s="1"/>
  <c r="B245" i="60"/>
  <c r="C245" i="60"/>
  <c r="D245" i="60" s="1"/>
  <c r="E245" i="60"/>
  <c r="F245" i="60" s="1"/>
  <c r="G245" i="60"/>
  <c r="H245" i="60"/>
  <c r="Y245" i="60" s="1"/>
  <c r="B246" i="60"/>
  <c r="C246" i="60"/>
  <c r="D246" i="60" s="1"/>
  <c r="E246" i="60"/>
  <c r="F246" i="60" s="1"/>
  <c r="G246" i="60"/>
  <c r="H246" i="60"/>
  <c r="Y246" i="60" s="1"/>
  <c r="B247" i="60"/>
  <c r="C247" i="60"/>
  <c r="D247" i="60" s="1"/>
  <c r="E247" i="60"/>
  <c r="F247" i="60" s="1"/>
  <c r="G247" i="60"/>
  <c r="H247" i="60"/>
  <c r="Y247" i="60" s="1"/>
  <c r="B248" i="60"/>
  <c r="C248" i="60"/>
  <c r="D248" i="60" s="1"/>
  <c r="E248" i="60"/>
  <c r="F248" i="60" s="1"/>
  <c r="G248" i="60"/>
  <c r="H248" i="60"/>
  <c r="B249" i="60"/>
  <c r="C249" i="60"/>
  <c r="D249" i="60" s="1"/>
  <c r="E249" i="60"/>
  <c r="F249" i="60" s="1"/>
  <c r="G249" i="60"/>
  <c r="H249" i="60"/>
  <c r="Y249" i="60" s="1"/>
  <c r="B250" i="60"/>
  <c r="C250" i="60"/>
  <c r="D250" i="60" s="1"/>
  <c r="E250" i="60"/>
  <c r="F250" i="60" s="1"/>
  <c r="G250" i="60"/>
  <c r="H250" i="60"/>
  <c r="Y250" i="60" s="1"/>
  <c r="B251" i="60"/>
  <c r="C251" i="60"/>
  <c r="D251" i="60" s="1"/>
  <c r="E251" i="60"/>
  <c r="F251" i="60" s="1"/>
  <c r="G251" i="60"/>
  <c r="H251" i="60"/>
  <c r="Y251" i="60" s="1"/>
  <c r="B255" i="60"/>
  <c r="C255" i="60"/>
  <c r="D255" i="60" s="1"/>
  <c r="E255" i="60"/>
  <c r="F255" i="60" s="1"/>
  <c r="G255" i="60"/>
  <c r="H255" i="60"/>
  <c r="Y255" i="60" s="1"/>
  <c r="B256" i="60"/>
  <c r="C256" i="60"/>
  <c r="D256" i="60" s="1"/>
  <c r="E256" i="60"/>
  <c r="F256" i="60" s="1"/>
  <c r="G256" i="60"/>
  <c r="H256" i="60"/>
  <c r="Y256" i="60" s="1"/>
  <c r="B257" i="60"/>
  <c r="C257" i="60"/>
  <c r="D257" i="60" s="1"/>
  <c r="E257" i="60"/>
  <c r="F257" i="60" s="1"/>
  <c r="G257" i="60"/>
  <c r="H257" i="60"/>
  <c r="B258" i="60"/>
  <c r="C258" i="60"/>
  <c r="D258" i="60" s="1"/>
  <c r="E253" i="60" s="1"/>
  <c r="E258" i="60"/>
  <c r="F258" i="60" s="1"/>
  <c r="G258" i="60"/>
  <c r="H258" i="60"/>
  <c r="B259" i="60"/>
  <c r="C259" i="60"/>
  <c r="D259" i="60" s="1"/>
  <c r="E259" i="60"/>
  <c r="F259" i="60" s="1"/>
  <c r="G259" i="60"/>
  <c r="H259" i="60"/>
  <c r="B260" i="60"/>
  <c r="C260" i="60"/>
  <c r="D260" i="60" s="1"/>
  <c r="E260" i="60"/>
  <c r="F260" i="60" s="1"/>
  <c r="G260" i="60"/>
  <c r="H260" i="60"/>
  <c r="B261" i="60"/>
  <c r="C261" i="60"/>
  <c r="D261" i="60" s="1"/>
  <c r="E261" i="60"/>
  <c r="F261" i="60" s="1"/>
  <c r="G261" i="60"/>
  <c r="H261" i="60"/>
  <c r="Y261" i="60" s="1"/>
  <c r="B262" i="60"/>
  <c r="C262" i="60"/>
  <c r="D262" i="60" s="1"/>
  <c r="E262" i="60"/>
  <c r="F262" i="60" s="1"/>
  <c r="G262" i="60"/>
  <c r="H262" i="60"/>
  <c r="Y262" i="60" s="1"/>
  <c r="B263" i="60"/>
  <c r="C263" i="60"/>
  <c r="D263" i="60" s="1"/>
  <c r="E263" i="60"/>
  <c r="F263" i="60" s="1"/>
  <c r="G263" i="60"/>
  <c r="H263" i="60"/>
  <c r="B264" i="60"/>
  <c r="C264" i="60"/>
  <c r="D264" i="60" s="1"/>
  <c r="E264" i="60"/>
  <c r="F264" i="60" s="1"/>
  <c r="G264" i="60"/>
  <c r="H264" i="60"/>
  <c r="B265" i="60"/>
  <c r="C265" i="60"/>
  <c r="D265" i="60" s="1"/>
  <c r="E265" i="60"/>
  <c r="F265" i="60" s="1"/>
  <c r="G265" i="60"/>
  <c r="H265" i="60"/>
  <c r="Y265" i="60" s="1"/>
  <c r="B266" i="60"/>
  <c r="C266" i="60"/>
  <c r="D266" i="60" s="1"/>
  <c r="E266" i="60"/>
  <c r="F266" i="60" s="1"/>
  <c r="G266" i="60"/>
  <c r="H266" i="60"/>
  <c r="Y266" i="60" s="1"/>
  <c r="B270" i="60"/>
  <c r="C270" i="60"/>
  <c r="D270" i="60" s="1"/>
  <c r="E270" i="60"/>
  <c r="F270" i="60" s="1"/>
  <c r="G270" i="60"/>
  <c r="H270" i="60"/>
  <c r="Y270" i="60" s="1"/>
  <c r="B271" i="60"/>
  <c r="C271" i="60"/>
  <c r="D271" i="60" s="1"/>
  <c r="E271" i="60"/>
  <c r="F271" i="60" s="1"/>
  <c r="G271" i="60"/>
  <c r="H271" i="60"/>
  <c r="B272" i="60"/>
  <c r="C272" i="60"/>
  <c r="D272" i="60" s="1"/>
  <c r="E272" i="60"/>
  <c r="F272" i="60" s="1"/>
  <c r="G272" i="60"/>
  <c r="H272" i="60"/>
  <c r="Y272" i="60" s="1"/>
  <c r="B273" i="60"/>
  <c r="C273" i="60"/>
  <c r="D273" i="60" s="1"/>
  <c r="E268" i="60" s="1"/>
  <c r="E273" i="60"/>
  <c r="F273" i="60" s="1"/>
  <c r="G273" i="60"/>
  <c r="H273" i="60"/>
  <c r="B274" i="60"/>
  <c r="C274" i="60"/>
  <c r="D274" i="60" s="1"/>
  <c r="E274" i="60"/>
  <c r="F274" i="60" s="1"/>
  <c r="G274" i="60"/>
  <c r="H274" i="60"/>
  <c r="Y274" i="60" s="1"/>
  <c r="B275" i="60"/>
  <c r="C275" i="60"/>
  <c r="D275" i="60" s="1"/>
  <c r="E275" i="60"/>
  <c r="F275" i="60" s="1"/>
  <c r="G275" i="60"/>
  <c r="H275" i="60"/>
  <c r="B276" i="60"/>
  <c r="C276" i="60"/>
  <c r="D276" i="60" s="1"/>
  <c r="E276" i="60"/>
  <c r="F276" i="60" s="1"/>
  <c r="G276" i="60"/>
  <c r="H276" i="60"/>
  <c r="B277" i="60"/>
  <c r="C277" i="60"/>
  <c r="D277" i="60" s="1"/>
  <c r="E277" i="60"/>
  <c r="F277" i="60" s="1"/>
  <c r="G277" i="60"/>
  <c r="H277" i="60"/>
  <c r="B278" i="60"/>
  <c r="C278" i="60"/>
  <c r="D278" i="60" s="1"/>
  <c r="E278" i="60"/>
  <c r="F278" i="60" s="1"/>
  <c r="G278" i="60"/>
  <c r="H278" i="60"/>
  <c r="B279" i="60"/>
  <c r="C279" i="60"/>
  <c r="D279" i="60" s="1"/>
  <c r="E279" i="60"/>
  <c r="F279" i="60" s="1"/>
  <c r="G279" i="60"/>
  <c r="H279" i="60"/>
  <c r="Y279" i="60" s="1"/>
  <c r="B280" i="60"/>
  <c r="C280" i="60"/>
  <c r="D280" i="60" s="1"/>
  <c r="E280" i="60"/>
  <c r="F280" i="60" s="1"/>
  <c r="G280" i="60"/>
  <c r="H280" i="60"/>
  <c r="Y280" i="60" s="1"/>
  <c r="B281" i="60"/>
  <c r="C281" i="60"/>
  <c r="D281" i="60" s="1"/>
  <c r="E281" i="60"/>
  <c r="F281" i="60" s="1"/>
  <c r="G281" i="60"/>
  <c r="H281" i="60"/>
  <c r="Y281" i="60" s="1"/>
  <c r="B285" i="60"/>
  <c r="C285" i="60"/>
  <c r="D285" i="60" s="1"/>
  <c r="E285" i="60"/>
  <c r="F285" i="60" s="1"/>
  <c r="G285" i="60"/>
  <c r="H285" i="60"/>
  <c r="B286" i="60"/>
  <c r="C286" i="60"/>
  <c r="D286" i="60" s="1"/>
  <c r="E286" i="60"/>
  <c r="F286" i="60" s="1"/>
  <c r="G286" i="60"/>
  <c r="H286" i="60"/>
  <c r="B287" i="60"/>
  <c r="C287" i="60"/>
  <c r="D287" i="60" s="1"/>
  <c r="E287" i="60"/>
  <c r="F287" i="60" s="1"/>
  <c r="G287" i="60"/>
  <c r="H287" i="60"/>
  <c r="B288" i="60"/>
  <c r="C288" i="60"/>
  <c r="D288" i="60" s="1"/>
  <c r="E283" i="60" s="1"/>
  <c r="E288" i="60"/>
  <c r="F288" i="60" s="1"/>
  <c r="G288" i="60"/>
  <c r="H288" i="60"/>
  <c r="B289" i="60"/>
  <c r="C289" i="60"/>
  <c r="D289" i="60" s="1"/>
  <c r="E289" i="60"/>
  <c r="F289" i="60" s="1"/>
  <c r="G289" i="60"/>
  <c r="H289" i="60"/>
  <c r="Y289" i="60" s="1"/>
  <c r="B290" i="60"/>
  <c r="C290" i="60"/>
  <c r="D290" i="60" s="1"/>
  <c r="E290" i="60"/>
  <c r="F290" i="60" s="1"/>
  <c r="G290" i="60"/>
  <c r="H290" i="60"/>
  <c r="B291" i="60"/>
  <c r="C291" i="60"/>
  <c r="D291" i="60" s="1"/>
  <c r="E291" i="60"/>
  <c r="F291" i="60" s="1"/>
  <c r="G291" i="60"/>
  <c r="H291" i="60"/>
  <c r="Y291" i="60" s="1"/>
  <c r="B292" i="60"/>
  <c r="C292" i="60"/>
  <c r="D292" i="60" s="1"/>
  <c r="E292" i="60"/>
  <c r="F292" i="60" s="1"/>
  <c r="G292" i="60"/>
  <c r="H292" i="60"/>
  <c r="B293" i="60"/>
  <c r="C293" i="60"/>
  <c r="D293" i="60" s="1"/>
  <c r="E293" i="60"/>
  <c r="F293" i="60" s="1"/>
  <c r="G293" i="60"/>
  <c r="H293" i="60"/>
  <c r="Y293" i="60" s="1"/>
  <c r="B294" i="60"/>
  <c r="C294" i="60"/>
  <c r="D294" i="60" s="1"/>
  <c r="E294" i="60"/>
  <c r="F294" i="60" s="1"/>
  <c r="G294" i="60"/>
  <c r="H294" i="60"/>
  <c r="B295" i="60"/>
  <c r="C295" i="60"/>
  <c r="D295" i="60" s="1"/>
  <c r="E295" i="60"/>
  <c r="F295" i="60" s="1"/>
  <c r="G295" i="60"/>
  <c r="H295" i="60"/>
  <c r="B296" i="60"/>
  <c r="C296" i="60"/>
  <c r="D296" i="60" s="1"/>
  <c r="E296" i="60"/>
  <c r="F296" i="60" s="1"/>
  <c r="G296" i="60"/>
  <c r="H296" i="60"/>
  <c r="B300" i="60"/>
  <c r="C300" i="60"/>
  <c r="D300" i="60" s="1"/>
  <c r="E300" i="60"/>
  <c r="F300" i="60" s="1"/>
  <c r="G300" i="60"/>
  <c r="H300" i="60"/>
  <c r="B301" i="60"/>
  <c r="C301" i="60"/>
  <c r="D301" i="60" s="1"/>
  <c r="E301" i="60"/>
  <c r="F301" i="60" s="1"/>
  <c r="G301" i="60"/>
  <c r="H301" i="60"/>
  <c r="Y301" i="60" s="1"/>
  <c r="B302" i="60"/>
  <c r="C302" i="60"/>
  <c r="D302" i="60" s="1"/>
  <c r="E302" i="60"/>
  <c r="F302" i="60" s="1"/>
  <c r="G302" i="60"/>
  <c r="H302" i="60"/>
  <c r="B303" i="60"/>
  <c r="C303" i="60"/>
  <c r="D303" i="60" s="1"/>
  <c r="E298" i="60" s="1"/>
  <c r="E303" i="60"/>
  <c r="F303" i="60" s="1"/>
  <c r="G303" i="60"/>
  <c r="H303" i="60"/>
  <c r="B306" i="60"/>
  <c r="C306" i="60"/>
  <c r="D306" i="60" s="1"/>
  <c r="E306" i="60"/>
  <c r="F306" i="60" s="1"/>
  <c r="G306" i="60"/>
  <c r="H306" i="60"/>
  <c r="Y306" i="60" s="1"/>
  <c r="B307" i="60"/>
  <c r="C307" i="60"/>
  <c r="D307" i="60" s="1"/>
  <c r="E307" i="60"/>
  <c r="F307" i="60" s="1"/>
  <c r="G307" i="60"/>
  <c r="H307" i="60"/>
  <c r="B308" i="60"/>
  <c r="C308" i="60"/>
  <c r="D308" i="60" s="1"/>
  <c r="E308" i="60"/>
  <c r="F308" i="60" s="1"/>
  <c r="G308" i="60"/>
  <c r="H308" i="60"/>
  <c r="B309" i="60"/>
  <c r="C309" i="60"/>
  <c r="D309" i="60" s="1"/>
  <c r="E309" i="60"/>
  <c r="F309" i="60" s="1"/>
  <c r="G309" i="60"/>
  <c r="H309" i="60"/>
  <c r="Y309" i="60" s="1"/>
  <c r="B310" i="60"/>
  <c r="C310" i="60"/>
  <c r="D310" i="60" s="1"/>
  <c r="E310" i="60"/>
  <c r="F310" i="60" s="1"/>
  <c r="G310" i="60"/>
  <c r="H310" i="60"/>
  <c r="Y310" i="60" s="1"/>
  <c r="B311" i="60"/>
  <c r="C311" i="60"/>
  <c r="D311" i="60" s="1"/>
  <c r="E311" i="60"/>
  <c r="F311" i="60" s="1"/>
  <c r="G311" i="60"/>
  <c r="H311" i="60"/>
  <c r="B315" i="60"/>
  <c r="C315" i="60"/>
  <c r="D315" i="60" s="1"/>
  <c r="E315" i="60"/>
  <c r="F315" i="60" s="1"/>
  <c r="G315" i="60"/>
  <c r="H315" i="60"/>
  <c r="Y315" i="60" s="1"/>
  <c r="B316" i="60"/>
  <c r="C316" i="60"/>
  <c r="D316" i="60" s="1"/>
  <c r="E316" i="60"/>
  <c r="F316" i="60" s="1"/>
  <c r="G316" i="60"/>
  <c r="H316" i="60"/>
  <c r="B317" i="60"/>
  <c r="C317" i="60"/>
  <c r="D317" i="60" s="1"/>
  <c r="E317" i="60"/>
  <c r="F317" i="60" s="1"/>
  <c r="G317" i="60"/>
  <c r="H317" i="60"/>
  <c r="B318" i="60"/>
  <c r="C318" i="60"/>
  <c r="D318" i="60" s="1"/>
  <c r="E313" i="60" s="1"/>
  <c r="E318" i="60"/>
  <c r="F318" i="60" s="1"/>
  <c r="G318" i="60"/>
  <c r="H318" i="60"/>
  <c r="B319" i="60"/>
  <c r="C319" i="60"/>
  <c r="D319" i="60" s="1"/>
  <c r="E319" i="60"/>
  <c r="F319" i="60" s="1"/>
  <c r="G319" i="60"/>
  <c r="H319" i="60"/>
  <c r="Y319" i="60" s="1"/>
  <c r="B320" i="60"/>
  <c r="C320" i="60"/>
  <c r="D320" i="60" s="1"/>
  <c r="E320" i="60"/>
  <c r="F320" i="60" s="1"/>
  <c r="G320" i="60"/>
  <c r="H320" i="60"/>
  <c r="B321" i="60"/>
  <c r="C321" i="60"/>
  <c r="D321" i="60" s="1"/>
  <c r="E321" i="60"/>
  <c r="F321" i="60" s="1"/>
  <c r="G321" i="60"/>
  <c r="H321" i="60"/>
  <c r="B322" i="60"/>
  <c r="C322" i="60"/>
  <c r="D322" i="60" s="1"/>
  <c r="E322" i="60"/>
  <c r="F322" i="60" s="1"/>
  <c r="G322" i="60"/>
  <c r="H322" i="60"/>
  <c r="B323" i="60"/>
  <c r="C323" i="60"/>
  <c r="D323" i="60" s="1"/>
  <c r="E323" i="60"/>
  <c r="F323" i="60" s="1"/>
  <c r="G323" i="60"/>
  <c r="H323" i="60"/>
  <c r="B324" i="60"/>
  <c r="C324" i="60"/>
  <c r="D324" i="60" s="1"/>
  <c r="E324" i="60"/>
  <c r="F324" i="60" s="1"/>
  <c r="G324" i="60"/>
  <c r="H324" i="60"/>
  <c r="B325" i="60"/>
  <c r="C325" i="60"/>
  <c r="D325" i="60" s="1"/>
  <c r="E325" i="60"/>
  <c r="F325" i="60" s="1"/>
  <c r="G325" i="60"/>
  <c r="H325" i="60"/>
  <c r="B326" i="60"/>
  <c r="C326" i="60"/>
  <c r="D326" i="60" s="1"/>
  <c r="E326" i="60"/>
  <c r="F326" i="60" s="1"/>
  <c r="G326" i="60"/>
  <c r="H326" i="60"/>
  <c r="B330" i="60"/>
  <c r="C330" i="60"/>
  <c r="D330" i="60" s="1"/>
  <c r="E330" i="60"/>
  <c r="F330" i="60" s="1"/>
  <c r="G330" i="60"/>
  <c r="H330" i="60"/>
  <c r="B331" i="60"/>
  <c r="C331" i="60"/>
  <c r="D331" i="60" s="1"/>
  <c r="E331" i="60"/>
  <c r="F331" i="60" s="1"/>
  <c r="G331" i="60"/>
  <c r="H331" i="60"/>
  <c r="B332" i="60"/>
  <c r="C332" i="60"/>
  <c r="D332" i="60" s="1"/>
  <c r="E332" i="60"/>
  <c r="F332" i="60" s="1"/>
  <c r="G332" i="60"/>
  <c r="H332" i="60"/>
  <c r="B333" i="60"/>
  <c r="C333" i="60"/>
  <c r="D333" i="60" s="1"/>
  <c r="E328" i="60" s="1"/>
  <c r="E333" i="60"/>
  <c r="F333" i="60" s="1"/>
  <c r="G333" i="60"/>
  <c r="H333" i="60"/>
  <c r="Y333" i="60" s="1"/>
  <c r="B334" i="60"/>
  <c r="C334" i="60"/>
  <c r="D334" i="60" s="1"/>
  <c r="E334" i="60"/>
  <c r="F334" i="60" s="1"/>
  <c r="G334" i="60"/>
  <c r="H334" i="60"/>
  <c r="Y334" i="60" s="1"/>
  <c r="B335" i="60"/>
  <c r="C335" i="60"/>
  <c r="D335" i="60" s="1"/>
  <c r="E335" i="60"/>
  <c r="F335" i="60" s="1"/>
  <c r="G335" i="60"/>
  <c r="H335" i="60"/>
  <c r="B336" i="60"/>
  <c r="C336" i="60"/>
  <c r="D336" i="60" s="1"/>
  <c r="E336" i="60"/>
  <c r="F336" i="60" s="1"/>
  <c r="G336" i="60"/>
  <c r="H336" i="60"/>
  <c r="B337" i="60"/>
  <c r="C337" i="60"/>
  <c r="D337" i="60" s="1"/>
  <c r="E337" i="60"/>
  <c r="F337" i="60" s="1"/>
  <c r="G337" i="60"/>
  <c r="H337" i="60"/>
  <c r="B338" i="60"/>
  <c r="C338" i="60"/>
  <c r="D338" i="60" s="1"/>
  <c r="E338" i="60"/>
  <c r="F338" i="60" s="1"/>
  <c r="G338" i="60"/>
  <c r="H338" i="60"/>
  <c r="B339" i="60"/>
  <c r="C339" i="60"/>
  <c r="D339" i="60" s="1"/>
  <c r="E339" i="60"/>
  <c r="F339" i="60" s="1"/>
  <c r="G339" i="60"/>
  <c r="H339" i="60"/>
  <c r="B340" i="60"/>
  <c r="C340" i="60"/>
  <c r="D340" i="60" s="1"/>
  <c r="E340" i="60"/>
  <c r="F340" i="60" s="1"/>
  <c r="G340" i="60"/>
  <c r="H340" i="60"/>
  <c r="B341" i="60"/>
  <c r="C341" i="60"/>
  <c r="D341" i="60" s="1"/>
  <c r="E341" i="60"/>
  <c r="F341" i="60" s="1"/>
  <c r="G341" i="60"/>
  <c r="H341" i="60"/>
  <c r="B345" i="60"/>
  <c r="C345" i="60"/>
  <c r="D345" i="60" s="1"/>
  <c r="E345" i="60"/>
  <c r="F345" i="60" s="1"/>
  <c r="G345" i="60"/>
  <c r="H345" i="60"/>
  <c r="B346" i="60"/>
  <c r="C346" i="60"/>
  <c r="D346" i="60" s="1"/>
  <c r="E346" i="60"/>
  <c r="F346" i="60" s="1"/>
  <c r="G346" i="60"/>
  <c r="H346" i="60"/>
  <c r="B347" i="60"/>
  <c r="C347" i="60"/>
  <c r="D347" i="60" s="1"/>
  <c r="E347" i="60"/>
  <c r="F347" i="60" s="1"/>
  <c r="G347" i="60"/>
  <c r="H347" i="60"/>
  <c r="B348" i="60"/>
  <c r="C348" i="60"/>
  <c r="D348" i="60" s="1"/>
  <c r="E343" i="60" s="1"/>
  <c r="E348" i="60"/>
  <c r="F348" i="60" s="1"/>
  <c r="G348" i="60"/>
  <c r="H348" i="60"/>
  <c r="B349" i="60"/>
  <c r="C349" i="60"/>
  <c r="D349" i="60" s="1"/>
  <c r="E349" i="60"/>
  <c r="F349" i="60" s="1"/>
  <c r="G349" i="60"/>
  <c r="H349" i="60"/>
  <c r="Y349" i="60" s="1"/>
  <c r="B350" i="60"/>
  <c r="C350" i="60"/>
  <c r="D350" i="60" s="1"/>
  <c r="E350" i="60"/>
  <c r="F350" i="60" s="1"/>
  <c r="G350" i="60"/>
  <c r="H350" i="60"/>
  <c r="B351" i="60"/>
  <c r="C351" i="60"/>
  <c r="D351" i="60" s="1"/>
  <c r="E351" i="60"/>
  <c r="F351" i="60" s="1"/>
  <c r="G351" i="60"/>
  <c r="H351" i="60"/>
  <c r="B352" i="60"/>
  <c r="C352" i="60"/>
  <c r="D352" i="60" s="1"/>
  <c r="E352" i="60"/>
  <c r="F352" i="60" s="1"/>
  <c r="G352" i="60"/>
  <c r="H352" i="60"/>
  <c r="B353" i="60"/>
  <c r="C353" i="60"/>
  <c r="D353" i="60" s="1"/>
  <c r="E353" i="60"/>
  <c r="F353" i="60" s="1"/>
  <c r="G353" i="60"/>
  <c r="H353" i="60"/>
  <c r="B354" i="60"/>
  <c r="C354" i="60"/>
  <c r="D354" i="60" s="1"/>
  <c r="E354" i="60"/>
  <c r="F354" i="60" s="1"/>
  <c r="G354" i="60"/>
  <c r="H354" i="60"/>
  <c r="B355" i="60"/>
  <c r="C355" i="60"/>
  <c r="D355" i="60" s="1"/>
  <c r="E355" i="60"/>
  <c r="F355" i="60" s="1"/>
  <c r="G355" i="60"/>
  <c r="H355" i="60"/>
  <c r="Y355" i="60" s="1"/>
  <c r="B244" i="60"/>
  <c r="C244" i="60"/>
  <c r="D244" i="60" s="1"/>
  <c r="E244" i="60"/>
  <c r="F244" i="60" s="1"/>
  <c r="G244" i="60"/>
  <c r="H244" i="60"/>
  <c r="N348" i="60" l="1"/>
  <c r="Y348" i="60"/>
  <c r="I318" i="60"/>
  <c r="Y318" i="60"/>
  <c r="T248" i="60"/>
  <c r="Y248" i="60"/>
  <c r="J351" i="60"/>
  <c r="Y351" i="60"/>
  <c r="J340" i="60"/>
  <c r="Y340" i="60"/>
  <c r="J332" i="60"/>
  <c r="Y332" i="60"/>
  <c r="J321" i="60"/>
  <c r="Y321" i="60"/>
  <c r="T300" i="60"/>
  <c r="Y300" i="60"/>
  <c r="T278" i="60"/>
  <c r="Y278" i="60"/>
  <c r="T259" i="60"/>
  <c r="Y259" i="60"/>
  <c r="J401" i="60"/>
  <c r="Y401" i="60"/>
  <c r="U393" i="60"/>
  <c r="Y393" i="60"/>
  <c r="T382" i="60"/>
  <c r="Y382" i="60"/>
  <c r="T371" i="60"/>
  <c r="Y371" i="60"/>
  <c r="T363" i="60"/>
  <c r="Y363" i="60"/>
  <c r="W456" i="60"/>
  <c r="Y456" i="60"/>
  <c r="AC460" i="60"/>
  <c r="Y460" i="60"/>
  <c r="J324" i="60"/>
  <c r="Y324" i="60"/>
  <c r="AA316" i="60"/>
  <c r="Y316" i="60"/>
  <c r="I303" i="60"/>
  <c r="Y303" i="60"/>
  <c r="I292" i="60"/>
  <c r="Y292" i="60"/>
  <c r="T273" i="60"/>
  <c r="Y273" i="60"/>
  <c r="T407" i="60"/>
  <c r="Y407" i="60"/>
  <c r="T396" i="60"/>
  <c r="Y396" i="60"/>
  <c r="Z385" i="60"/>
  <c r="Y385" i="60"/>
  <c r="J377" i="60"/>
  <c r="Y377" i="60"/>
  <c r="W366" i="60"/>
  <c r="Y366" i="60"/>
  <c r="W441" i="60"/>
  <c r="Y441" i="60"/>
  <c r="J430" i="60"/>
  <c r="Y430" i="60"/>
  <c r="J411" i="60"/>
  <c r="Y411" i="60"/>
  <c r="I451" i="60"/>
  <c r="Y451" i="60"/>
  <c r="W360" i="60"/>
  <c r="Y360" i="60"/>
  <c r="I435" i="60"/>
  <c r="Y435" i="60"/>
  <c r="T354" i="60"/>
  <c r="Y354" i="60"/>
  <c r="T335" i="60"/>
  <c r="Y335" i="60"/>
  <c r="T338" i="60"/>
  <c r="Y338" i="60"/>
  <c r="I330" i="60"/>
  <c r="Y330" i="60"/>
  <c r="W308" i="60"/>
  <c r="Y308" i="60"/>
  <c r="J295" i="60"/>
  <c r="Y295" i="60"/>
  <c r="I287" i="60"/>
  <c r="Y287" i="60"/>
  <c r="Z276" i="60"/>
  <c r="Y276" i="60"/>
  <c r="T399" i="60"/>
  <c r="Y399" i="60"/>
  <c r="N391" i="60"/>
  <c r="Y391" i="60"/>
  <c r="W380" i="60"/>
  <c r="Y380" i="60"/>
  <c r="I361" i="60"/>
  <c r="Y361" i="60"/>
  <c r="I436" i="60"/>
  <c r="Y436" i="60"/>
  <c r="N443" i="60"/>
  <c r="AB443" i="60" s="1"/>
  <c r="Y443" i="60"/>
  <c r="W458" i="60"/>
  <c r="Y458" i="60"/>
  <c r="I326" i="60"/>
  <c r="Y326" i="60"/>
  <c r="AA294" i="60"/>
  <c r="Y294" i="60"/>
  <c r="T286" i="60"/>
  <c r="Y286" i="60"/>
  <c r="J275" i="60"/>
  <c r="Y275" i="60"/>
  <c r="T264" i="60"/>
  <c r="Y264" i="60"/>
  <c r="W352" i="60"/>
  <c r="Y352" i="60"/>
  <c r="N341" i="60"/>
  <c r="Y341" i="60"/>
  <c r="J322" i="60"/>
  <c r="Y322" i="60"/>
  <c r="I311" i="60"/>
  <c r="Y311" i="60"/>
  <c r="I290" i="60"/>
  <c r="Y290" i="60"/>
  <c r="T271" i="60"/>
  <c r="Y271" i="60"/>
  <c r="T260" i="60"/>
  <c r="Y260" i="60"/>
  <c r="T257" i="60"/>
  <c r="Y257" i="60"/>
  <c r="I405" i="60"/>
  <c r="Y405" i="60"/>
  <c r="J383" i="60"/>
  <c r="Y383" i="60"/>
  <c r="Z375" i="60"/>
  <c r="Y375" i="60"/>
  <c r="T428" i="60"/>
  <c r="Y428" i="60"/>
  <c r="W457" i="60"/>
  <c r="Y457" i="60"/>
  <c r="J461" i="60"/>
  <c r="Y461" i="60"/>
  <c r="T346" i="60"/>
  <c r="Y346" i="60"/>
  <c r="J347" i="60"/>
  <c r="Y347" i="60"/>
  <c r="J336" i="60"/>
  <c r="Y336" i="60"/>
  <c r="I325" i="60"/>
  <c r="Y325" i="60"/>
  <c r="J317" i="60"/>
  <c r="Y317" i="60"/>
  <c r="W285" i="60"/>
  <c r="Y285" i="60"/>
  <c r="T263" i="60"/>
  <c r="Y263" i="60"/>
  <c r="T356" i="60"/>
  <c r="Y356" i="60"/>
  <c r="W423" i="60"/>
  <c r="Y423" i="60"/>
  <c r="W412" i="60"/>
  <c r="Y412" i="60"/>
  <c r="I452" i="60"/>
  <c r="Y452" i="60"/>
  <c r="N337" i="60"/>
  <c r="AB337" i="60" s="1"/>
  <c r="Y337" i="60"/>
  <c r="I307" i="60"/>
  <c r="Y307" i="60"/>
  <c r="W390" i="60"/>
  <c r="Y390" i="60"/>
  <c r="T350" i="60"/>
  <c r="Y350" i="60"/>
  <c r="T339" i="60"/>
  <c r="Y339" i="60"/>
  <c r="N331" i="60"/>
  <c r="AB331" i="60" s="1"/>
  <c r="Y331" i="60"/>
  <c r="J320" i="60"/>
  <c r="Y320" i="60"/>
  <c r="I296" i="60"/>
  <c r="Y296" i="60"/>
  <c r="I288" i="60"/>
  <c r="Y288" i="60"/>
  <c r="I277" i="60"/>
  <c r="Y277" i="60"/>
  <c r="T258" i="60"/>
  <c r="Y258" i="60"/>
  <c r="W400" i="60"/>
  <c r="Y400" i="60"/>
  <c r="I392" i="60"/>
  <c r="Y392" i="60"/>
  <c r="J381" i="60"/>
  <c r="Y381" i="60"/>
  <c r="T370" i="60"/>
  <c r="Y370" i="60"/>
  <c r="J362" i="60"/>
  <c r="Y362" i="60"/>
  <c r="J437" i="60"/>
  <c r="Y437" i="60"/>
  <c r="AA426" i="60"/>
  <c r="Y426" i="60"/>
  <c r="W415" i="60"/>
  <c r="Y415" i="60"/>
  <c r="W455" i="60"/>
  <c r="Y455" i="60"/>
  <c r="W444" i="60"/>
  <c r="Y444" i="60"/>
  <c r="J459" i="60"/>
  <c r="Y459" i="60"/>
  <c r="I413" i="60"/>
  <c r="Y413" i="60"/>
  <c r="J453" i="60"/>
  <c r="Y453" i="60"/>
  <c r="T244" i="60"/>
  <c r="Y244" i="60"/>
  <c r="I353" i="60"/>
  <c r="Y353" i="60"/>
  <c r="I345" i="60"/>
  <c r="Y345" i="60"/>
  <c r="W323" i="60"/>
  <c r="Y323" i="60"/>
  <c r="J302" i="60"/>
  <c r="Y302" i="60"/>
  <c r="V406" i="60"/>
  <c r="Y406" i="60"/>
  <c r="T395" i="60"/>
  <c r="Y395" i="60"/>
  <c r="I376" i="60"/>
  <c r="Y376" i="60"/>
  <c r="I365" i="60"/>
  <c r="Y365" i="60"/>
  <c r="T410" i="60"/>
  <c r="Y410" i="60"/>
  <c r="T450" i="60"/>
  <c r="Y450" i="60"/>
  <c r="U255" i="60"/>
  <c r="T255" i="60"/>
  <c r="AA270" i="60"/>
  <c r="T270" i="60"/>
  <c r="N262" i="60"/>
  <c r="AB262" i="60" s="1"/>
  <c r="T262" i="60"/>
  <c r="N256" i="60"/>
  <c r="AB256" i="60" s="1"/>
  <c r="T256" i="60"/>
  <c r="J249" i="60"/>
  <c r="T249" i="60"/>
  <c r="T245" i="60"/>
  <c r="I265" i="60"/>
  <c r="T265" i="60"/>
  <c r="J250" i="60"/>
  <c r="T250" i="60"/>
  <c r="I246" i="60"/>
  <c r="T246" i="60"/>
  <c r="I266" i="60"/>
  <c r="T266" i="60"/>
  <c r="I251" i="60"/>
  <c r="T251" i="60"/>
  <c r="I247" i="60"/>
  <c r="T247" i="60"/>
  <c r="Z272" i="60"/>
  <c r="T272" i="60"/>
  <c r="Z261" i="60"/>
  <c r="T261" i="60"/>
  <c r="J454" i="60"/>
  <c r="H448" i="60"/>
  <c r="H433" i="60" s="1"/>
  <c r="H418" i="60" s="1"/>
  <c r="H403" i="60" s="1"/>
  <c r="H388" i="60" s="1"/>
  <c r="H373" i="60" s="1"/>
  <c r="H358" i="60" s="1"/>
  <c r="H343" i="60" s="1"/>
  <c r="H328" i="60" s="1"/>
  <c r="H313" i="60" s="1"/>
  <c r="H298" i="60" s="1"/>
  <c r="H283" i="60" s="1"/>
  <c r="H268" i="60" s="1"/>
  <c r="H253" i="60" s="1"/>
  <c r="H238" i="60" s="1"/>
  <c r="W439" i="60"/>
  <c r="I409" i="60"/>
  <c r="I394" i="60"/>
  <c r="W379" i="60"/>
  <c r="T349" i="60"/>
  <c r="I319" i="60"/>
  <c r="T334" i="60"/>
  <c r="T274" i="60"/>
  <c r="I244" i="60"/>
  <c r="AC408" i="60"/>
  <c r="AC421" i="60"/>
  <c r="AA443" i="60"/>
  <c r="X338" i="60"/>
  <c r="J413" i="60"/>
  <c r="AA436" i="60"/>
  <c r="X461" i="60"/>
  <c r="V292" i="60"/>
  <c r="W326" i="60"/>
  <c r="AA292" i="60"/>
  <c r="AC335" i="60"/>
  <c r="V244" i="60"/>
  <c r="U244" i="60"/>
  <c r="AC251" i="60"/>
  <c r="AA428" i="60"/>
  <c r="Z244" i="60"/>
  <c r="J244" i="60"/>
  <c r="W324" i="60"/>
  <c r="AC255" i="60"/>
  <c r="W338" i="60"/>
  <c r="AA255" i="60"/>
  <c r="AA251" i="60"/>
  <c r="X382" i="60"/>
  <c r="U436" i="60"/>
  <c r="AA420" i="60"/>
  <c r="W420" i="60"/>
  <c r="AA338" i="60"/>
  <c r="N338" i="60"/>
  <c r="AB338" i="60" s="1"/>
  <c r="Z326" i="60"/>
  <c r="T420" i="60"/>
  <c r="X326" i="60"/>
  <c r="N326" i="60"/>
  <c r="AB326" i="60" s="1"/>
  <c r="Z292" i="60"/>
  <c r="U292" i="60"/>
  <c r="Z246" i="60"/>
  <c r="Z397" i="60"/>
  <c r="X383" i="60"/>
  <c r="W382" i="60"/>
  <c r="U428" i="60"/>
  <c r="Z420" i="60"/>
  <c r="I420" i="60"/>
  <c r="X411" i="60"/>
  <c r="Z452" i="60"/>
  <c r="X246" i="60"/>
  <c r="AA430" i="60"/>
  <c r="W351" i="60"/>
  <c r="AA326" i="60"/>
  <c r="V326" i="60"/>
  <c r="W292" i="60"/>
  <c r="AC292" i="60"/>
  <c r="U246" i="60"/>
  <c r="AC397" i="60"/>
  <c r="AA382" i="60"/>
  <c r="AC382" i="60"/>
  <c r="W430" i="60"/>
  <c r="Z428" i="60"/>
  <c r="AA423" i="60"/>
  <c r="V420" i="60"/>
  <c r="W265" i="60"/>
  <c r="AA435" i="60"/>
  <c r="AC244" i="60"/>
  <c r="X244" i="60"/>
  <c r="AA339" i="60"/>
  <c r="AC265" i="60"/>
  <c r="U265" i="60"/>
  <c r="W435" i="60"/>
  <c r="N428" i="60"/>
  <c r="AB428" i="60" s="1"/>
  <c r="AA244" i="60"/>
  <c r="W244" i="60"/>
  <c r="AA351" i="60"/>
  <c r="U339" i="60"/>
  <c r="AA265" i="60"/>
  <c r="N265" i="60"/>
  <c r="AB265" i="60" s="1"/>
  <c r="X262" i="60"/>
  <c r="AA405" i="60"/>
  <c r="AA377" i="60"/>
  <c r="V428" i="60"/>
  <c r="AC339" i="60"/>
  <c r="AC330" i="60"/>
  <c r="AC392" i="60"/>
  <c r="X377" i="60"/>
  <c r="Z453" i="60"/>
  <c r="W330" i="60"/>
  <c r="X339" i="60"/>
  <c r="J339" i="60"/>
  <c r="AC331" i="60"/>
  <c r="AA330" i="60"/>
  <c r="V330" i="60"/>
  <c r="Z319" i="60"/>
  <c r="AA307" i="60"/>
  <c r="Z259" i="60"/>
  <c r="V377" i="60"/>
  <c r="AC361" i="60"/>
  <c r="N430" i="60"/>
  <c r="AB430" i="60" s="1"/>
  <c r="AA412" i="60"/>
  <c r="X453" i="60"/>
  <c r="W339" i="60"/>
  <c r="I339" i="60"/>
  <c r="Z330" i="60"/>
  <c r="U330" i="60"/>
  <c r="V319" i="60"/>
  <c r="N307" i="60"/>
  <c r="AB307" i="60" s="1"/>
  <c r="Z300" i="60"/>
  <c r="W274" i="60"/>
  <c r="W393" i="60"/>
  <c r="U392" i="60"/>
  <c r="N377" i="60"/>
  <c r="AB377" i="60" s="1"/>
  <c r="W454" i="60"/>
  <c r="T453" i="60"/>
  <c r="AA353" i="60"/>
  <c r="AC353" i="60"/>
  <c r="N351" i="60"/>
  <c r="AB351" i="60" s="1"/>
  <c r="AA345" i="60"/>
  <c r="U324" i="60"/>
  <c r="U319" i="60"/>
  <c r="U300" i="60"/>
  <c r="W286" i="60"/>
  <c r="Z277" i="60"/>
  <c r="AA273" i="60"/>
  <c r="AA266" i="60"/>
  <c r="U262" i="60"/>
  <c r="N246" i="60"/>
  <c r="AB246" i="60" s="1"/>
  <c r="W409" i="60"/>
  <c r="AC401" i="60"/>
  <c r="X392" i="60"/>
  <c r="W383" i="60"/>
  <c r="W377" i="60"/>
  <c r="T377" i="60"/>
  <c r="AC371" i="60"/>
  <c r="W371" i="60"/>
  <c r="Z435" i="60"/>
  <c r="V435" i="60"/>
  <c r="V411" i="60"/>
  <c r="W452" i="60"/>
  <c r="AA392" i="60"/>
  <c r="W392" i="60"/>
  <c r="U371" i="60"/>
  <c r="AA362" i="60"/>
  <c r="AA356" i="60"/>
  <c r="AC435" i="60"/>
  <c r="U435" i="60"/>
  <c r="AA411" i="60"/>
  <c r="Z450" i="60"/>
  <c r="W353" i="60"/>
  <c r="W345" i="60"/>
  <c r="X319" i="60"/>
  <c r="Z317" i="60"/>
  <c r="AA287" i="60"/>
  <c r="AC409" i="60"/>
  <c r="U409" i="60"/>
  <c r="W405" i="60"/>
  <c r="AA401" i="60"/>
  <c r="X354" i="60"/>
  <c r="U353" i="60"/>
  <c r="X351" i="60"/>
  <c r="N345" i="60"/>
  <c r="AB345" i="60" s="1"/>
  <c r="AA324" i="60"/>
  <c r="AC324" i="60"/>
  <c r="AA319" i="60"/>
  <c r="W319" i="60"/>
  <c r="N319" i="60"/>
  <c r="AB319" i="60" s="1"/>
  <c r="Z287" i="60"/>
  <c r="U273" i="60"/>
  <c r="U261" i="60"/>
  <c r="AA246" i="60"/>
  <c r="V246" i="60"/>
  <c r="AA409" i="60"/>
  <c r="N409" i="60"/>
  <c r="AB409" i="60" s="1"/>
  <c r="N405" i="60"/>
  <c r="AB405" i="60" s="1"/>
  <c r="Z401" i="60"/>
  <c r="AC396" i="60"/>
  <c r="Z392" i="60"/>
  <c r="V392" i="60"/>
  <c r="W378" i="60"/>
  <c r="Z377" i="60"/>
  <c r="AA371" i="60"/>
  <c r="N371" i="60"/>
  <c r="AB371" i="60" s="1"/>
  <c r="X362" i="60"/>
  <c r="W356" i="60"/>
  <c r="X436" i="60"/>
  <c r="X435" i="60"/>
  <c r="Z411" i="60"/>
  <c r="N411" i="60"/>
  <c r="AB411" i="60" s="1"/>
  <c r="AA451" i="60"/>
  <c r="N450" i="60"/>
  <c r="AB450" i="60" s="1"/>
  <c r="W354" i="60"/>
  <c r="Z353" i="60"/>
  <c r="N353" i="60"/>
  <c r="AB353" i="60" s="1"/>
  <c r="U346" i="60"/>
  <c r="N323" i="60"/>
  <c r="AB323" i="60" s="1"/>
  <c r="AA300" i="60"/>
  <c r="W300" i="60"/>
  <c r="J300" i="60"/>
  <c r="W288" i="60"/>
  <c r="I255" i="60"/>
  <c r="N392" i="60"/>
  <c r="AB392" i="60" s="1"/>
  <c r="AA391" i="60"/>
  <c r="N435" i="60"/>
  <c r="AB435" i="60" s="1"/>
  <c r="AA354" i="60"/>
  <c r="J353" i="60"/>
  <c r="Z350" i="60"/>
  <c r="AA347" i="60"/>
  <c r="X334" i="60"/>
  <c r="T392" i="60"/>
  <c r="W362" i="60"/>
  <c r="J435" i="60"/>
  <c r="AC428" i="60"/>
  <c r="T319" i="60"/>
  <c r="AC300" i="60"/>
  <c r="Z296" i="60"/>
  <c r="T292" i="60"/>
  <c r="W277" i="60"/>
  <c r="X255" i="60"/>
  <c r="J392" i="60"/>
  <c r="AA366" i="60"/>
  <c r="Z364" i="60"/>
  <c r="V362" i="60"/>
  <c r="V453" i="60"/>
  <c r="AC452" i="60"/>
  <c r="V452" i="60"/>
  <c r="N451" i="60"/>
  <c r="AB451" i="60" s="1"/>
  <c r="X450" i="60"/>
  <c r="T330" i="60"/>
  <c r="J319" i="60"/>
  <c r="V302" i="60"/>
  <c r="X300" i="60"/>
  <c r="N300" i="60"/>
  <c r="AB300" i="60" s="1"/>
  <c r="J292" i="60"/>
  <c r="W255" i="60"/>
  <c r="U250" i="60"/>
  <c r="U382" i="60"/>
  <c r="N366" i="60"/>
  <c r="AB366" i="60" s="1"/>
  <c r="T362" i="60"/>
  <c r="J428" i="60"/>
  <c r="U413" i="60"/>
  <c r="AA410" i="60"/>
  <c r="AA452" i="60"/>
  <c r="N452" i="60"/>
  <c r="AB452" i="60" s="1"/>
  <c r="U450" i="60"/>
  <c r="Z461" i="60"/>
  <c r="W335" i="60"/>
  <c r="AA323" i="60"/>
  <c r="Z321" i="60"/>
  <c r="W318" i="60"/>
  <c r="W311" i="60"/>
  <c r="W307" i="60"/>
  <c r="AA302" i="60"/>
  <c r="J273" i="60"/>
  <c r="N255" i="60"/>
  <c r="AB255" i="60" s="1"/>
  <c r="Z250" i="60"/>
  <c r="W246" i="60"/>
  <c r="V401" i="60"/>
  <c r="X397" i="60"/>
  <c r="X396" i="60"/>
  <c r="I393" i="60"/>
  <c r="N382" i="60"/>
  <c r="AB382" i="60" s="1"/>
  <c r="Z368" i="60"/>
  <c r="AA365" i="60"/>
  <c r="AC354" i="60"/>
  <c r="W275" i="60"/>
  <c r="W273" i="60"/>
  <c r="I273" i="60"/>
  <c r="W396" i="60"/>
  <c r="J382" i="60"/>
  <c r="AA379" i="60"/>
  <c r="W376" i="60"/>
  <c r="AA370" i="60"/>
  <c r="N365" i="60"/>
  <c r="AB365" i="60" s="1"/>
  <c r="Z362" i="60"/>
  <c r="AA361" i="60"/>
  <c r="N354" i="60"/>
  <c r="AB354" i="60" s="1"/>
  <c r="I338" i="60"/>
  <c r="J335" i="60"/>
  <c r="N250" i="60"/>
  <c r="AB250" i="60" s="1"/>
  <c r="W249" i="60"/>
  <c r="W248" i="60"/>
  <c r="T435" i="60"/>
  <c r="J354" i="60"/>
  <c r="AC318" i="60"/>
  <c r="AA311" i="60"/>
  <c r="I300" i="60"/>
  <c r="U296" i="60"/>
  <c r="W401" i="60"/>
  <c r="I377" i="60"/>
  <c r="J371" i="60"/>
  <c r="AC365" i="60"/>
  <c r="N461" i="60"/>
  <c r="AB461" i="60" s="1"/>
  <c r="W459" i="60"/>
  <c r="U350" i="60"/>
  <c r="T440" i="60"/>
  <c r="J440" i="60"/>
  <c r="J425" i="60"/>
  <c r="U425" i="60"/>
  <c r="I425" i="60"/>
  <c r="AA425" i="60"/>
  <c r="W309" i="60"/>
  <c r="N309" i="60"/>
  <c r="AB309" i="60" s="1"/>
  <c r="I293" i="60"/>
  <c r="X293" i="60"/>
  <c r="N293" i="60"/>
  <c r="AB293" i="60" s="1"/>
  <c r="AA293" i="60"/>
  <c r="V257" i="60"/>
  <c r="Z257" i="60"/>
  <c r="I257" i="60"/>
  <c r="X257" i="60"/>
  <c r="J257" i="60"/>
  <c r="U257" i="60"/>
  <c r="AC257" i="60"/>
  <c r="U429" i="60"/>
  <c r="AC429" i="60"/>
  <c r="W422" i="60"/>
  <c r="I422" i="60"/>
  <c r="AA422" i="60"/>
  <c r="N422" i="60"/>
  <c r="AB422" i="60" s="1"/>
  <c r="N446" i="60"/>
  <c r="AB446" i="60" s="1"/>
  <c r="W446" i="60"/>
  <c r="J446" i="60"/>
  <c r="AC446" i="60"/>
  <c r="U446" i="60"/>
  <c r="X347" i="60"/>
  <c r="AA346" i="60"/>
  <c r="Z345" i="60"/>
  <c r="V345" i="60"/>
  <c r="T345" i="60"/>
  <c r="W340" i="60"/>
  <c r="X336" i="60"/>
  <c r="AA335" i="60"/>
  <c r="U335" i="60"/>
  <c r="I335" i="60"/>
  <c r="AA331" i="60"/>
  <c r="J310" i="60"/>
  <c r="Z310" i="60"/>
  <c r="I280" i="60"/>
  <c r="W280" i="60"/>
  <c r="AC280" i="60"/>
  <c r="U280" i="60"/>
  <c r="Z280" i="60"/>
  <c r="V280" i="60"/>
  <c r="AA280" i="60"/>
  <c r="I276" i="60"/>
  <c r="W276" i="60"/>
  <c r="T276" i="60"/>
  <c r="V276" i="60"/>
  <c r="J272" i="60"/>
  <c r="N272" i="60"/>
  <c r="AB272" i="60" s="1"/>
  <c r="AC272" i="60"/>
  <c r="U272" i="60"/>
  <c r="N260" i="60"/>
  <c r="AB260" i="60" s="1"/>
  <c r="W260" i="60"/>
  <c r="J259" i="60"/>
  <c r="N259" i="60"/>
  <c r="AB259" i="60" s="1"/>
  <c r="X259" i="60"/>
  <c r="I259" i="60"/>
  <c r="V259" i="60"/>
  <c r="AA259" i="60"/>
  <c r="W259" i="60"/>
  <c r="AA257" i="60"/>
  <c r="I384" i="60"/>
  <c r="W384" i="60"/>
  <c r="AA384" i="60"/>
  <c r="J368" i="60"/>
  <c r="N368" i="60"/>
  <c r="AB368" i="60" s="1"/>
  <c r="X368" i="60"/>
  <c r="I368" i="60"/>
  <c r="V368" i="60"/>
  <c r="AA368" i="60"/>
  <c r="T368" i="60"/>
  <c r="W368" i="60"/>
  <c r="I438" i="60"/>
  <c r="N438" i="60"/>
  <c r="AB438" i="60" s="1"/>
  <c r="AA438" i="60"/>
  <c r="U457" i="60"/>
  <c r="AC457" i="60"/>
  <c r="J457" i="60"/>
  <c r="N457" i="60"/>
  <c r="AB457" i="60" s="1"/>
  <c r="AA457" i="60"/>
  <c r="T443" i="60"/>
  <c r="V443" i="60"/>
  <c r="Z443" i="60"/>
  <c r="I443" i="60"/>
  <c r="X443" i="60"/>
  <c r="J443" i="60"/>
  <c r="U443" i="60"/>
  <c r="J350" i="60"/>
  <c r="U345" i="60"/>
  <c r="W257" i="60"/>
  <c r="J408" i="60"/>
  <c r="Z408" i="60"/>
  <c r="U408" i="60"/>
  <c r="W408" i="60"/>
  <c r="J398" i="60"/>
  <c r="AA398" i="60"/>
  <c r="N398" i="60"/>
  <c r="AB398" i="60" s="1"/>
  <c r="J375" i="60"/>
  <c r="W375" i="60"/>
  <c r="T375" i="60"/>
  <c r="I416" i="60"/>
  <c r="W416" i="60"/>
  <c r="J306" i="60"/>
  <c r="N306" i="60"/>
  <c r="AB306" i="60" s="1"/>
  <c r="X306" i="60"/>
  <c r="I306" i="60"/>
  <c r="V306" i="60"/>
  <c r="AA306" i="60"/>
  <c r="T306" i="60"/>
  <c r="W306" i="60"/>
  <c r="X350" i="60"/>
  <c r="AA349" i="60"/>
  <c r="J346" i="60"/>
  <c r="AC345" i="60"/>
  <c r="J345" i="60"/>
  <c r="T331" i="60"/>
  <c r="J331" i="60"/>
  <c r="W331" i="60"/>
  <c r="I331" i="60"/>
  <c r="U331" i="60"/>
  <c r="Z306" i="60"/>
  <c r="N291" i="60"/>
  <c r="AB291" i="60" s="1"/>
  <c r="Z291" i="60"/>
  <c r="AA264" i="60"/>
  <c r="N264" i="60"/>
  <c r="AB264" i="60" s="1"/>
  <c r="X355" i="60"/>
  <c r="AC350" i="60"/>
  <c r="V350" i="60"/>
  <c r="I350" i="60"/>
  <c r="W349" i="60"/>
  <c r="W346" i="60"/>
  <c r="I346" i="60"/>
  <c r="X345" i="60"/>
  <c r="X335" i="60"/>
  <c r="N335" i="60"/>
  <c r="AB335" i="60" s="1"/>
  <c r="X331" i="60"/>
  <c r="T323" i="60"/>
  <c r="V323" i="60"/>
  <c r="Z323" i="60"/>
  <c r="I323" i="60"/>
  <c r="X323" i="60"/>
  <c r="J323" i="60"/>
  <c r="U323" i="60"/>
  <c r="T315" i="60"/>
  <c r="W315" i="60"/>
  <c r="AA315" i="60"/>
  <c r="J308" i="60"/>
  <c r="V308" i="60"/>
  <c r="T308" i="60"/>
  <c r="Z308" i="60"/>
  <c r="N308" i="60"/>
  <c r="AB308" i="60" s="1"/>
  <c r="AA308" i="60"/>
  <c r="N301" i="60"/>
  <c r="AB301" i="60" s="1"/>
  <c r="W301" i="60"/>
  <c r="W293" i="60"/>
  <c r="T281" i="60"/>
  <c r="N281" i="60"/>
  <c r="AB281" i="60" s="1"/>
  <c r="X281" i="60"/>
  <c r="AC281" i="60"/>
  <c r="I281" i="60"/>
  <c r="U281" i="60"/>
  <c r="AA281" i="60"/>
  <c r="J281" i="60"/>
  <c r="W281" i="60"/>
  <c r="AA263" i="60"/>
  <c r="N263" i="60"/>
  <c r="AB263" i="60" s="1"/>
  <c r="W263" i="60"/>
  <c r="J258" i="60"/>
  <c r="W258" i="60"/>
  <c r="N257" i="60"/>
  <c r="AB257" i="60" s="1"/>
  <c r="J386" i="60"/>
  <c r="J385" i="60"/>
  <c r="N385" i="60"/>
  <c r="AB385" i="60" s="1"/>
  <c r="X385" i="60"/>
  <c r="I385" i="60"/>
  <c r="V385" i="60"/>
  <c r="AA385" i="60"/>
  <c r="T385" i="60"/>
  <c r="W385" i="60"/>
  <c r="T367" i="60"/>
  <c r="U367" i="60"/>
  <c r="I439" i="60"/>
  <c r="V439" i="60"/>
  <c r="T439" i="60"/>
  <c r="Z439" i="60"/>
  <c r="N439" i="60"/>
  <c r="AB439" i="60" s="1"/>
  <c r="AA439" i="60"/>
  <c r="W425" i="60"/>
  <c r="X422" i="60"/>
  <c r="W443" i="60"/>
  <c r="T442" i="60"/>
  <c r="U442" i="60"/>
  <c r="AC311" i="60"/>
  <c r="N311" i="60"/>
  <c r="AB311" i="60" s="1"/>
  <c r="W295" i="60"/>
  <c r="U287" i="60"/>
  <c r="W278" i="60"/>
  <c r="I262" i="60"/>
  <c r="AA256" i="60"/>
  <c r="N251" i="60"/>
  <c r="AB251" i="60" s="1"/>
  <c r="T401" i="60"/>
  <c r="N400" i="60"/>
  <c r="AB400" i="60" s="1"/>
  <c r="W399" i="60"/>
  <c r="U397" i="60"/>
  <c r="N370" i="60"/>
  <c r="AB370" i="60" s="1"/>
  <c r="W437" i="60"/>
  <c r="W421" i="60"/>
  <c r="N410" i="60"/>
  <c r="AB410" i="60" s="1"/>
  <c r="N445" i="60"/>
  <c r="AB445" i="60" s="1"/>
  <c r="AA461" i="60"/>
  <c r="V461" i="60"/>
  <c r="I461" i="60"/>
  <c r="T326" i="60"/>
  <c r="N324" i="60"/>
  <c r="AB324" i="60" s="1"/>
  <c r="AC323" i="60"/>
  <c r="U318" i="60"/>
  <c r="U311" i="60"/>
  <c r="AC308" i="60"/>
  <c r="Z290" i="60"/>
  <c r="V287" i="60"/>
  <c r="V286" i="60"/>
  <c r="U266" i="60"/>
  <c r="AC262" i="60"/>
  <c r="W251" i="60"/>
  <c r="J409" i="60"/>
  <c r="U401" i="60"/>
  <c r="I383" i="60"/>
  <c r="I382" i="60"/>
  <c r="W370" i="60"/>
  <c r="AC439" i="60"/>
  <c r="AC436" i="60"/>
  <c r="J436" i="60"/>
  <c r="I411" i="60"/>
  <c r="W410" i="60"/>
  <c r="T452" i="60"/>
  <c r="AC443" i="60"/>
  <c r="W461" i="60"/>
  <c r="T461" i="60"/>
  <c r="I355" i="60"/>
  <c r="V353" i="60"/>
  <c r="T353" i="60"/>
  <c r="I351" i="60"/>
  <c r="N349" i="60"/>
  <c r="AB349" i="60" s="1"/>
  <c r="N321" i="60"/>
  <c r="AB321" i="60" s="1"/>
  <c r="X315" i="60"/>
  <c r="J307" i="60"/>
  <c r="W303" i="60"/>
  <c r="Z302" i="60"/>
  <c r="V300" i="60"/>
  <c r="N296" i="60"/>
  <c r="AB296" i="60" s="1"/>
  <c r="J287" i="60"/>
  <c r="J280" i="60"/>
  <c r="X278" i="60"/>
  <c r="I278" i="60"/>
  <c r="J251" i="60"/>
  <c r="N247" i="60"/>
  <c r="AB247" i="60" s="1"/>
  <c r="J397" i="60"/>
  <c r="N396" i="60"/>
  <c r="AB396" i="60" s="1"/>
  <c r="Z395" i="60"/>
  <c r="W394" i="60"/>
  <c r="AA376" i="60"/>
  <c r="J370" i="60"/>
  <c r="AC367" i="60"/>
  <c r="J367" i="60"/>
  <c r="AA363" i="60"/>
  <c r="N362" i="60"/>
  <c r="AB362" i="60" s="1"/>
  <c r="N361" i="60"/>
  <c r="AB361" i="60" s="1"/>
  <c r="N356" i="60"/>
  <c r="AB356" i="60" s="1"/>
  <c r="X437" i="60"/>
  <c r="I437" i="60"/>
  <c r="N416" i="60"/>
  <c r="AB416" i="60" s="1"/>
  <c r="AA413" i="60"/>
  <c r="J410" i="60"/>
  <c r="AA453" i="60"/>
  <c r="W453" i="60"/>
  <c r="N453" i="60"/>
  <c r="AB453" i="60" s="1"/>
  <c r="AA450" i="60"/>
  <c r="W450" i="60"/>
  <c r="I450" i="60"/>
  <c r="AA446" i="60"/>
  <c r="W442" i="60"/>
  <c r="U460" i="60"/>
  <c r="U459" i="60"/>
  <c r="N458" i="60"/>
  <c r="AB458" i="60" s="1"/>
  <c r="W336" i="60"/>
  <c r="AA334" i="60"/>
  <c r="N334" i="60"/>
  <c r="AB334" i="60" s="1"/>
  <c r="J330" i="60"/>
  <c r="V277" i="60"/>
  <c r="Z265" i="60"/>
  <c r="V265" i="60"/>
  <c r="X263" i="60"/>
  <c r="I263" i="60"/>
  <c r="AC246" i="60"/>
  <c r="AC405" i="60"/>
  <c r="U405" i="60"/>
  <c r="N399" i="60"/>
  <c r="AB399" i="60" s="1"/>
  <c r="V397" i="60"/>
  <c r="I397" i="60"/>
  <c r="N384" i="60"/>
  <c r="AB384" i="60" s="1"/>
  <c r="W363" i="60"/>
  <c r="N244" i="60"/>
  <c r="AB244" i="60" s="1"/>
  <c r="X353" i="60"/>
  <c r="AA332" i="60"/>
  <c r="X321" i="60"/>
  <c r="N315" i="60"/>
  <c r="AB315" i="60" s="1"/>
  <c r="X310" i="60"/>
  <c r="AC307" i="60"/>
  <c r="U307" i="60"/>
  <c r="N287" i="60"/>
  <c r="AB287" i="60" s="1"/>
  <c r="AA286" i="60"/>
  <c r="N286" i="60"/>
  <c r="AB286" i="60" s="1"/>
  <c r="N280" i="60"/>
  <c r="AB280" i="60" s="1"/>
  <c r="AA277" i="60"/>
  <c r="N277" i="60"/>
  <c r="AB277" i="60" s="1"/>
  <c r="AA276" i="60"/>
  <c r="N276" i="60"/>
  <c r="AB276" i="60" s="1"/>
  <c r="N275" i="60"/>
  <c r="AB275" i="60" s="1"/>
  <c r="J265" i="60"/>
  <c r="U251" i="60"/>
  <c r="AA247" i="60"/>
  <c r="AC247" i="60"/>
  <c r="J246" i="60"/>
  <c r="T408" i="60"/>
  <c r="W381" i="60"/>
  <c r="N376" i="60"/>
  <c r="AB376" i="60" s="1"/>
  <c r="AC370" i="60"/>
  <c r="U370" i="60"/>
  <c r="W367" i="60"/>
  <c r="N363" i="60"/>
  <c r="AB363" i="60" s="1"/>
  <c r="I362" i="60"/>
  <c r="U439" i="60"/>
  <c r="J439" i="60"/>
  <c r="X430" i="60"/>
  <c r="I430" i="60"/>
  <c r="AA416" i="60"/>
  <c r="W413" i="60"/>
  <c r="AC410" i="60"/>
  <c r="U410" i="60"/>
  <c r="AC453" i="60"/>
  <c r="U453" i="60"/>
  <c r="I453" i="60"/>
  <c r="AC450" i="60"/>
  <c r="AC442" i="60"/>
  <c r="J442" i="60"/>
  <c r="W334" i="60"/>
  <c r="X332" i="60"/>
  <c r="N330" i="60"/>
  <c r="AB330" i="60" s="1"/>
  <c r="AC287" i="60"/>
  <c r="W287" i="60"/>
  <c r="T287" i="60"/>
  <c r="Z286" i="60"/>
  <c r="T280" i="60"/>
  <c r="AA278" i="60"/>
  <c r="N278" i="60"/>
  <c r="AB278" i="60" s="1"/>
  <c r="T277" i="60"/>
  <c r="X265" i="60"/>
  <c r="N248" i="60"/>
  <c r="AB248" i="60" s="1"/>
  <c r="W247" i="60"/>
  <c r="J405" i="60"/>
  <c r="W440" i="60"/>
  <c r="X439" i="60"/>
  <c r="AA437" i="60"/>
  <c r="N437" i="60"/>
  <c r="AB437" i="60" s="1"/>
  <c r="AA350" i="60"/>
  <c r="W350" i="60"/>
  <c r="N350" i="60"/>
  <c r="AB350" i="60" s="1"/>
  <c r="U349" i="60"/>
  <c r="J349" i="60"/>
  <c r="AC346" i="60"/>
  <c r="X346" i="60"/>
  <c r="N346" i="60"/>
  <c r="AB346" i="60" s="1"/>
  <c r="X340" i="60"/>
  <c r="I340" i="60"/>
  <c r="N339" i="60"/>
  <c r="AB339" i="60" s="1"/>
  <c r="U338" i="60"/>
  <c r="J338" i="60"/>
  <c r="AA336" i="60"/>
  <c r="I336" i="60"/>
  <c r="U334" i="60"/>
  <c r="J334" i="60"/>
  <c r="I332" i="60"/>
  <c r="AA321" i="60"/>
  <c r="V321" i="60"/>
  <c r="I321" i="60"/>
  <c r="W320" i="60"/>
  <c r="AC319" i="60"/>
  <c r="J318" i="60"/>
  <c r="W317" i="60"/>
  <c r="T317" i="60"/>
  <c r="AC315" i="60"/>
  <c r="U315" i="60"/>
  <c r="J315" i="60"/>
  <c r="AA310" i="60"/>
  <c r="V310" i="60"/>
  <c r="I310" i="60"/>
  <c r="X308" i="60"/>
  <c r="I308" i="60"/>
  <c r="J303" i="60"/>
  <c r="W302" i="60"/>
  <c r="T302" i="60"/>
  <c r="AA296" i="60"/>
  <c r="V296" i="60"/>
  <c r="J296" i="60"/>
  <c r="AA295" i="60"/>
  <c r="N295" i="60"/>
  <c r="AB295" i="60" s="1"/>
  <c r="J293" i="60"/>
  <c r="U293" i="60"/>
  <c r="AC293" i="60"/>
  <c r="T293" i="60"/>
  <c r="V293" i="60"/>
  <c r="Z293" i="60"/>
  <c r="J291" i="60"/>
  <c r="U291" i="60"/>
  <c r="I289" i="60"/>
  <c r="W289" i="60"/>
  <c r="X288" i="60"/>
  <c r="I270" i="60"/>
  <c r="X270" i="60"/>
  <c r="N270" i="60"/>
  <c r="AB270" i="60" s="1"/>
  <c r="W270" i="60"/>
  <c r="AC406" i="60"/>
  <c r="X349" i="60"/>
  <c r="I349" i="60"/>
  <c r="I347" i="60"/>
  <c r="I334" i="60"/>
  <c r="AA317" i="60"/>
  <c r="V317" i="60"/>
  <c r="I317" i="60"/>
  <c r="N316" i="60"/>
  <c r="AB316" i="60" s="1"/>
  <c r="I315" i="60"/>
  <c r="I302" i="60"/>
  <c r="Z295" i="60"/>
  <c r="T295" i="60"/>
  <c r="J288" i="60"/>
  <c r="U288" i="60"/>
  <c r="AC288" i="60"/>
  <c r="T288" i="60"/>
  <c r="V288" i="60"/>
  <c r="Z288" i="60"/>
  <c r="J271" i="60"/>
  <c r="AA271" i="60"/>
  <c r="N271" i="60"/>
  <c r="AB271" i="60" s="1"/>
  <c r="W271" i="60"/>
  <c r="N310" i="60"/>
  <c r="AB310" i="60" s="1"/>
  <c r="AC303" i="60"/>
  <c r="U303" i="60"/>
  <c r="T294" i="60"/>
  <c r="N294" i="60"/>
  <c r="AB294" i="60" s="1"/>
  <c r="W294" i="60"/>
  <c r="T285" i="60"/>
  <c r="I285" i="60"/>
  <c r="X285" i="60"/>
  <c r="N285" i="60"/>
  <c r="AB285" i="60" s="1"/>
  <c r="AA285" i="60"/>
  <c r="J279" i="60"/>
  <c r="N279" i="60"/>
  <c r="AB279" i="60" s="1"/>
  <c r="W279" i="60"/>
  <c r="AA279" i="60"/>
  <c r="I261" i="60"/>
  <c r="X261" i="60"/>
  <c r="J261" i="60"/>
  <c r="V261" i="60"/>
  <c r="AA261" i="60"/>
  <c r="W261" i="60"/>
  <c r="N261" i="60"/>
  <c r="AB261" i="60" s="1"/>
  <c r="J406" i="60"/>
  <c r="T406" i="60"/>
  <c r="W406" i="60"/>
  <c r="I406" i="60"/>
  <c r="X406" i="60"/>
  <c r="N406" i="60"/>
  <c r="AB406" i="60" s="1"/>
  <c r="Z406" i="60"/>
  <c r="AA406" i="60"/>
  <c r="U354" i="60"/>
  <c r="I354" i="60"/>
  <c r="Z349" i="60"/>
  <c r="V349" i="60"/>
  <c r="AC349" i="60"/>
  <c r="W347" i="60"/>
  <c r="AA340" i="60"/>
  <c r="N340" i="60"/>
  <c r="AB340" i="60" s="1"/>
  <c r="Z338" i="60"/>
  <c r="V338" i="60"/>
  <c r="AC338" i="60"/>
  <c r="Z334" i="60"/>
  <c r="V334" i="60"/>
  <c r="AC334" i="60"/>
  <c r="X330" i="60"/>
  <c r="AC326" i="60"/>
  <c r="U326" i="60"/>
  <c r="J326" i="60"/>
  <c r="Z325" i="60"/>
  <c r="W321" i="60"/>
  <c r="T321" i="60"/>
  <c r="AA318" i="60"/>
  <c r="N318" i="60"/>
  <c r="AB318" i="60" s="1"/>
  <c r="X317" i="60"/>
  <c r="N317" i="60"/>
  <c r="AB317" i="60" s="1"/>
  <c r="Z315" i="60"/>
  <c r="V315" i="60"/>
  <c r="J311" i="60"/>
  <c r="W310" i="60"/>
  <c r="T310" i="60"/>
  <c r="U308" i="60"/>
  <c r="AA303" i="60"/>
  <c r="N303" i="60"/>
  <c r="AB303" i="60" s="1"/>
  <c r="X302" i="60"/>
  <c r="N302" i="60"/>
  <c r="AB302" i="60" s="1"/>
  <c r="AC296" i="60"/>
  <c r="W296" i="60"/>
  <c r="T296" i="60"/>
  <c r="V295" i="60"/>
  <c r="AC289" i="60"/>
  <c r="AA288" i="60"/>
  <c r="N288" i="60"/>
  <c r="AB288" i="60" s="1"/>
  <c r="N245" i="60"/>
  <c r="AB245" i="60" s="1"/>
  <c r="AA245" i="60"/>
  <c r="J245" i="60"/>
  <c r="AC245" i="60"/>
  <c r="U245" i="60"/>
  <c r="W245" i="60"/>
  <c r="AA381" i="60"/>
  <c r="N381" i="60"/>
  <c r="AB381" i="60" s="1"/>
  <c r="J379" i="60"/>
  <c r="I379" i="60"/>
  <c r="X379" i="60"/>
  <c r="T378" i="60"/>
  <c r="N378" i="60"/>
  <c r="AB378" i="60" s="1"/>
  <c r="X378" i="60"/>
  <c r="AC378" i="60"/>
  <c r="I378" i="60"/>
  <c r="U378" i="60"/>
  <c r="AA378" i="60"/>
  <c r="I369" i="60"/>
  <c r="N369" i="60"/>
  <c r="AB369" i="60" s="1"/>
  <c r="W369" i="60"/>
  <c r="AA369" i="60"/>
  <c r="I360" i="60"/>
  <c r="X360" i="60"/>
  <c r="J360" i="60"/>
  <c r="U360" i="60"/>
  <c r="AC360" i="60"/>
  <c r="T360" i="60"/>
  <c r="V360" i="60"/>
  <c r="Z360" i="60"/>
  <c r="T424" i="60"/>
  <c r="V424" i="60"/>
  <c r="Z424" i="60"/>
  <c r="I424" i="60"/>
  <c r="U424" i="60"/>
  <c r="AA424" i="60"/>
  <c r="J424" i="60"/>
  <c r="W424" i="60"/>
  <c r="AC424" i="60"/>
  <c r="N424" i="60"/>
  <c r="AB424" i="60" s="1"/>
  <c r="X424" i="60"/>
  <c r="AC277" i="60"/>
  <c r="U277" i="60"/>
  <c r="J277" i="60"/>
  <c r="U276" i="60"/>
  <c r="J276" i="60"/>
  <c r="AA274" i="60"/>
  <c r="N274" i="60"/>
  <c r="AB274" i="60" s="1"/>
  <c r="W272" i="60"/>
  <c r="J266" i="60"/>
  <c r="J264" i="60"/>
  <c r="W264" i="60"/>
  <c r="J262" i="60"/>
  <c r="W262" i="60"/>
  <c r="AC261" i="60"/>
  <c r="J260" i="60"/>
  <c r="AA260" i="60"/>
  <c r="AC258" i="60"/>
  <c r="N258" i="60"/>
  <c r="AB258" i="60" s="1"/>
  <c r="J256" i="60"/>
  <c r="W256" i="60"/>
  <c r="J255" i="60"/>
  <c r="V255" i="60"/>
  <c r="Z255" i="60"/>
  <c r="AC250" i="60"/>
  <c r="W250" i="60"/>
  <c r="N249" i="60"/>
  <c r="AB249" i="60" s="1"/>
  <c r="X248" i="60"/>
  <c r="AA408" i="60"/>
  <c r="V408" i="60"/>
  <c r="X399" i="60"/>
  <c r="N395" i="60"/>
  <c r="AB395" i="60" s="1"/>
  <c r="AA395" i="60"/>
  <c r="T393" i="60"/>
  <c r="N393" i="60"/>
  <c r="AB393" i="60" s="1"/>
  <c r="X393" i="60"/>
  <c r="AC393" i="60"/>
  <c r="I391" i="60"/>
  <c r="T391" i="60"/>
  <c r="Z391" i="60"/>
  <c r="I390" i="60"/>
  <c r="N390" i="60"/>
  <c r="AB390" i="60" s="1"/>
  <c r="AA390" i="60"/>
  <c r="T386" i="60"/>
  <c r="N386" i="60"/>
  <c r="AB386" i="60" s="1"/>
  <c r="X386" i="60"/>
  <c r="AC386" i="60"/>
  <c r="I386" i="60"/>
  <c r="U386" i="60"/>
  <c r="AA386" i="60"/>
  <c r="AA360" i="60"/>
  <c r="J441" i="60"/>
  <c r="I441" i="60"/>
  <c r="X441" i="60"/>
  <c r="N441" i="60"/>
  <c r="AB441" i="60" s="1"/>
  <c r="AA441" i="60"/>
  <c r="J426" i="60"/>
  <c r="I426" i="60"/>
  <c r="X426" i="60"/>
  <c r="N426" i="60"/>
  <c r="AB426" i="60" s="1"/>
  <c r="W426" i="60"/>
  <c r="T414" i="60"/>
  <c r="U414" i="60"/>
  <c r="AC414" i="60"/>
  <c r="J414" i="60"/>
  <c r="AA414" i="60"/>
  <c r="N414" i="60"/>
  <c r="AB414" i="60" s="1"/>
  <c r="W414" i="60"/>
  <c r="N292" i="60"/>
  <c r="AB292" i="60" s="1"/>
  <c r="Z281" i="60"/>
  <c r="V281" i="60"/>
  <c r="X277" i="60"/>
  <c r="AC276" i="60"/>
  <c r="X276" i="60"/>
  <c r="AA275" i="60"/>
  <c r="X274" i="60"/>
  <c r="I274" i="60"/>
  <c r="AC273" i="60"/>
  <c r="X273" i="60"/>
  <c r="N273" i="60"/>
  <c r="AB273" i="60" s="1"/>
  <c r="AA272" i="60"/>
  <c r="V272" i="60"/>
  <c r="W266" i="60"/>
  <c r="AA262" i="60"/>
  <c r="AA258" i="60"/>
  <c r="AA250" i="60"/>
  <c r="V250" i="60"/>
  <c r="AA249" i="60"/>
  <c r="J248" i="60"/>
  <c r="I248" i="60"/>
  <c r="V248" i="60"/>
  <c r="Z248" i="60"/>
  <c r="I408" i="60"/>
  <c r="X408" i="60"/>
  <c r="I401" i="60"/>
  <c r="X401" i="60"/>
  <c r="J399" i="60"/>
  <c r="I399" i="60"/>
  <c r="V399" i="60"/>
  <c r="Z399" i="60"/>
  <c r="I398" i="60"/>
  <c r="U398" i="60"/>
  <c r="AC398" i="60"/>
  <c r="I396" i="60"/>
  <c r="J396" i="60"/>
  <c r="V396" i="60"/>
  <c r="Z396" i="60"/>
  <c r="W395" i="60"/>
  <c r="AA393" i="60"/>
  <c r="W391" i="60"/>
  <c r="W386" i="60"/>
  <c r="I381" i="60"/>
  <c r="X381" i="60"/>
  <c r="T381" i="60"/>
  <c r="V381" i="60"/>
  <c r="Z381" i="60"/>
  <c r="I380" i="60"/>
  <c r="AA380" i="60"/>
  <c r="N380" i="60"/>
  <c r="AB380" i="60" s="1"/>
  <c r="I431" i="60"/>
  <c r="W431" i="60"/>
  <c r="N431" i="60"/>
  <c r="AB431" i="60" s="1"/>
  <c r="AA431" i="60"/>
  <c r="I427" i="60"/>
  <c r="AA427" i="60"/>
  <c r="N427" i="60"/>
  <c r="AB427" i="60" s="1"/>
  <c r="W427" i="60"/>
  <c r="J415" i="60"/>
  <c r="I415" i="60"/>
  <c r="V415" i="60"/>
  <c r="AA415" i="60"/>
  <c r="T415" i="60"/>
  <c r="X415" i="60"/>
  <c r="N415" i="60"/>
  <c r="AB415" i="60" s="1"/>
  <c r="Z415" i="60"/>
  <c r="I272" i="60"/>
  <c r="X272" i="60"/>
  <c r="N266" i="60"/>
  <c r="AB266" i="60" s="1"/>
  <c r="X266" i="60"/>
  <c r="AC266" i="60"/>
  <c r="I258" i="60"/>
  <c r="U258" i="60"/>
  <c r="I250" i="60"/>
  <c r="X250" i="60"/>
  <c r="U249" i="60"/>
  <c r="AC249" i="60"/>
  <c r="AA248" i="60"/>
  <c r="AC248" i="60"/>
  <c r="N408" i="60"/>
  <c r="AB408" i="60" s="1"/>
  <c r="N401" i="60"/>
  <c r="AB401" i="60" s="1"/>
  <c r="T400" i="60"/>
  <c r="AA400" i="60"/>
  <c r="AA399" i="60"/>
  <c r="AC399" i="60"/>
  <c r="W398" i="60"/>
  <c r="T397" i="60"/>
  <c r="N397" i="60"/>
  <c r="AB397" i="60" s="1"/>
  <c r="W397" i="60"/>
  <c r="AA397" i="60"/>
  <c r="AA396" i="60"/>
  <c r="U396" i="60"/>
  <c r="V395" i="60"/>
  <c r="X394" i="60"/>
  <c r="J393" i="60"/>
  <c r="V391" i="60"/>
  <c r="U381" i="60"/>
  <c r="N379" i="60"/>
  <c r="AB379" i="60" s="1"/>
  <c r="J378" i="60"/>
  <c r="I366" i="60"/>
  <c r="X366" i="60"/>
  <c r="J366" i="60"/>
  <c r="U366" i="60"/>
  <c r="AC366" i="60"/>
  <c r="T366" i="60"/>
  <c r="V366" i="60"/>
  <c r="Z366" i="60"/>
  <c r="J364" i="60"/>
  <c r="I364" i="60"/>
  <c r="V364" i="60"/>
  <c r="AA364" i="60"/>
  <c r="T364" i="60"/>
  <c r="W364" i="60"/>
  <c r="N364" i="60"/>
  <c r="AB364" i="60" s="1"/>
  <c r="X364" i="60"/>
  <c r="N360" i="60"/>
  <c r="AB360" i="60" s="1"/>
  <c r="T429" i="60"/>
  <c r="J429" i="60"/>
  <c r="W429" i="60"/>
  <c r="I429" i="60"/>
  <c r="X429" i="60"/>
  <c r="N429" i="60"/>
  <c r="AB429" i="60" s="1"/>
  <c r="AA429" i="60"/>
  <c r="T421" i="60"/>
  <c r="I421" i="60"/>
  <c r="U421" i="60"/>
  <c r="AA421" i="60"/>
  <c r="J421" i="60"/>
  <c r="X421" i="60"/>
  <c r="N421" i="60"/>
  <c r="AB421" i="60" s="1"/>
  <c r="AC385" i="60"/>
  <c r="U385" i="60"/>
  <c r="AA383" i="60"/>
  <c r="N383" i="60"/>
  <c r="AB383" i="60" s="1"/>
  <c r="AC381" i="60"/>
  <c r="AC377" i="60"/>
  <c r="U377" i="60"/>
  <c r="AA375" i="60"/>
  <c r="V375" i="60"/>
  <c r="I375" i="60"/>
  <c r="X370" i="60"/>
  <c r="I370" i="60"/>
  <c r="AA367" i="60"/>
  <c r="N367" i="60"/>
  <c r="AB367" i="60" s="1"/>
  <c r="W365" i="60"/>
  <c r="AC364" i="60"/>
  <c r="J363" i="60"/>
  <c r="AC362" i="60"/>
  <c r="U362" i="60"/>
  <c r="W361" i="60"/>
  <c r="J356" i="60"/>
  <c r="AA440" i="60"/>
  <c r="U440" i="60"/>
  <c r="I440" i="60"/>
  <c r="W438" i="60"/>
  <c r="W436" i="60"/>
  <c r="W428" i="60"/>
  <c r="I423" i="60"/>
  <c r="N423" i="60"/>
  <c r="AB423" i="60" s="1"/>
  <c r="J422" i="60"/>
  <c r="J420" i="60"/>
  <c r="U420" i="60"/>
  <c r="AC420" i="60"/>
  <c r="T413" i="60"/>
  <c r="V413" i="60"/>
  <c r="Z413" i="60"/>
  <c r="AA455" i="60"/>
  <c r="I445" i="60"/>
  <c r="T445" i="60"/>
  <c r="AC445" i="60"/>
  <c r="V445" i="60"/>
  <c r="AA445" i="60"/>
  <c r="I444" i="60"/>
  <c r="AA444" i="60"/>
  <c r="N444" i="60"/>
  <c r="AB444" i="60" s="1"/>
  <c r="AA459" i="60"/>
  <c r="N459" i="60"/>
  <c r="AB459" i="60" s="1"/>
  <c r="T458" i="60"/>
  <c r="J458" i="60"/>
  <c r="U458" i="60"/>
  <c r="AC458" i="60"/>
  <c r="T436" i="60"/>
  <c r="N436" i="60"/>
  <c r="AB436" i="60" s="1"/>
  <c r="X420" i="60"/>
  <c r="N420" i="60"/>
  <c r="AB420" i="60" s="1"/>
  <c r="X413" i="60"/>
  <c r="N413" i="60"/>
  <c r="AB413" i="60" s="1"/>
  <c r="I412" i="60"/>
  <c r="N412" i="60"/>
  <c r="AB412" i="60" s="1"/>
  <c r="T457" i="60"/>
  <c r="V457" i="60"/>
  <c r="Z457" i="60"/>
  <c r="I457" i="60"/>
  <c r="X457" i="60"/>
  <c r="T456" i="60"/>
  <c r="N456" i="60"/>
  <c r="AB456" i="60" s="1"/>
  <c r="AA456" i="60"/>
  <c r="I446" i="60"/>
  <c r="X446" i="60"/>
  <c r="T446" i="60"/>
  <c r="V446" i="60"/>
  <c r="Z446" i="60"/>
  <c r="Z445" i="60"/>
  <c r="I460" i="60"/>
  <c r="W460" i="60"/>
  <c r="N460" i="60"/>
  <c r="AA460" i="60"/>
  <c r="AA458" i="60"/>
  <c r="X375" i="60"/>
  <c r="N375" i="60"/>
  <c r="AB375" i="60" s="1"/>
  <c r="Z370" i="60"/>
  <c r="V370" i="60"/>
  <c r="AC363" i="60"/>
  <c r="U363" i="60"/>
  <c r="AC356" i="60"/>
  <c r="U356" i="60"/>
  <c r="AC440" i="60"/>
  <c r="X440" i="60"/>
  <c r="N440" i="60"/>
  <c r="AB440" i="60" s="1"/>
  <c r="I428" i="60"/>
  <c r="X428" i="60"/>
  <c r="T425" i="60"/>
  <c r="N425" i="60"/>
  <c r="AB425" i="60" s="1"/>
  <c r="X425" i="60"/>
  <c r="AC425" i="60"/>
  <c r="I455" i="60"/>
  <c r="N455" i="60"/>
  <c r="AB455" i="60" s="1"/>
  <c r="X455" i="60"/>
  <c r="T454" i="60"/>
  <c r="N454" i="60"/>
  <c r="AB454" i="60" s="1"/>
  <c r="X454" i="60"/>
  <c r="AC454" i="60"/>
  <c r="I454" i="60"/>
  <c r="U454" i="60"/>
  <c r="AA454" i="60"/>
  <c r="W445" i="60"/>
  <c r="T459" i="60"/>
  <c r="V459" i="60"/>
  <c r="Z459" i="60"/>
  <c r="I459" i="60"/>
  <c r="X459" i="60"/>
  <c r="AC413" i="60"/>
  <c r="W411" i="60"/>
  <c r="T411" i="60"/>
  <c r="W451" i="60"/>
  <c r="V450" i="60"/>
  <c r="J450" i="60"/>
  <c r="AA442" i="60"/>
  <c r="N442" i="60"/>
  <c r="AB442" i="60" s="1"/>
  <c r="AC461" i="60"/>
  <c r="U461" i="60"/>
  <c r="AC459" i="60"/>
  <c r="Z460" i="60"/>
  <c r="V460" i="60"/>
  <c r="T460" i="60"/>
  <c r="X458" i="60"/>
  <c r="I458" i="60"/>
  <c r="J460" i="60"/>
  <c r="AB460" i="60"/>
  <c r="X460" i="60"/>
  <c r="Z458" i="60"/>
  <c r="V458" i="60"/>
  <c r="AC456" i="60"/>
  <c r="U456" i="60"/>
  <c r="J456" i="60"/>
  <c r="Z455" i="60"/>
  <c r="V455" i="60"/>
  <c r="T455" i="60"/>
  <c r="U452" i="60"/>
  <c r="J452" i="60"/>
  <c r="Z451" i="60"/>
  <c r="V451" i="60"/>
  <c r="T451" i="60"/>
  <c r="U445" i="60"/>
  <c r="J445" i="60"/>
  <c r="Z444" i="60"/>
  <c r="V444" i="60"/>
  <c r="T444" i="60"/>
  <c r="X442" i="60"/>
  <c r="I442" i="60"/>
  <c r="X456" i="60"/>
  <c r="I456" i="60"/>
  <c r="AC455" i="60"/>
  <c r="U455" i="60"/>
  <c r="J455" i="60"/>
  <c r="Z454" i="60"/>
  <c r="V454" i="60"/>
  <c r="X452" i="60"/>
  <c r="AC451" i="60"/>
  <c r="U451" i="60"/>
  <c r="J451" i="60"/>
  <c r="X445" i="60"/>
  <c r="AC444" i="60"/>
  <c r="U444" i="60"/>
  <c r="J444" i="60"/>
  <c r="X451" i="60"/>
  <c r="X444" i="60"/>
  <c r="Z442" i="60"/>
  <c r="V442" i="60"/>
  <c r="Z456" i="60"/>
  <c r="V456" i="60"/>
  <c r="Z438" i="60"/>
  <c r="V438" i="60"/>
  <c r="T438" i="60"/>
  <c r="Z431" i="60"/>
  <c r="V431" i="60"/>
  <c r="T431" i="60"/>
  <c r="Z427" i="60"/>
  <c r="V427" i="60"/>
  <c r="T427" i="60"/>
  <c r="Z423" i="60"/>
  <c r="V423" i="60"/>
  <c r="T423" i="60"/>
  <c r="Z416" i="60"/>
  <c r="V416" i="60"/>
  <c r="T416" i="60"/>
  <c r="X414" i="60"/>
  <c r="I414" i="60"/>
  <c r="Z412" i="60"/>
  <c r="V412" i="60"/>
  <c r="T412" i="60"/>
  <c r="X410" i="60"/>
  <c r="I410" i="60"/>
  <c r="Z441" i="60"/>
  <c r="V441" i="60"/>
  <c r="T441" i="60"/>
  <c r="AC438" i="60"/>
  <c r="U438" i="60"/>
  <c r="J438" i="60"/>
  <c r="Z437" i="60"/>
  <c r="V437" i="60"/>
  <c r="T437" i="60"/>
  <c r="AC431" i="60"/>
  <c r="U431" i="60"/>
  <c r="J431" i="60"/>
  <c r="Z430" i="60"/>
  <c r="V430" i="60"/>
  <c r="T430" i="60"/>
  <c r="AC427" i="60"/>
  <c r="U427" i="60"/>
  <c r="J427" i="60"/>
  <c r="Z426" i="60"/>
  <c r="V426" i="60"/>
  <c r="T426" i="60"/>
  <c r="AC423" i="60"/>
  <c r="U423" i="60"/>
  <c r="J423" i="60"/>
  <c r="Z422" i="60"/>
  <c r="V422" i="60"/>
  <c r="T422" i="60"/>
  <c r="AC416" i="60"/>
  <c r="U416" i="60"/>
  <c r="J416" i="60"/>
  <c r="AC412" i="60"/>
  <c r="U412" i="60"/>
  <c r="J412" i="60"/>
  <c r="AC441" i="60"/>
  <c r="U441" i="60"/>
  <c r="Z440" i="60"/>
  <c r="V440" i="60"/>
  <c r="X438" i="60"/>
  <c r="AC437" i="60"/>
  <c r="U437" i="60"/>
  <c r="Z436" i="60"/>
  <c r="V436" i="60"/>
  <c r="X431" i="60"/>
  <c r="AC430" i="60"/>
  <c r="U430" i="60"/>
  <c r="Z429" i="60"/>
  <c r="V429" i="60"/>
  <c r="X427" i="60"/>
  <c r="AC426" i="60"/>
  <c r="U426" i="60"/>
  <c r="Z425" i="60"/>
  <c r="V425" i="60"/>
  <c r="X423" i="60"/>
  <c r="AC422" i="60"/>
  <c r="U422" i="60"/>
  <c r="Z421" i="60"/>
  <c r="V421" i="60"/>
  <c r="X416" i="60"/>
  <c r="AC415" i="60"/>
  <c r="U415" i="60"/>
  <c r="Z414" i="60"/>
  <c r="V414" i="60"/>
  <c r="X412" i="60"/>
  <c r="AC411" i="60"/>
  <c r="U411" i="60"/>
  <c r="Z410" i="60"/>
  <c r="V410" i="60"/>
  <c r="AC407" i="60"/>
  <c r="U407" i="60"/>
  <c r="J407" i="60"/>
  <c r="AC400" i="60"/>
  <c r="U400" i="60"/>
  <c r="J400" i="60"/>
  <c r="AA407" i="60"/>
  <c r="N407" i="60"/>
  <c r="AB407" i="60" s="1"/>
  <c r="Z409" i="60"/>
  <c r="V409" i="60"/>
  <c r="T409" i="60"/>
  <c r="X407" i="60"/>
  <c r="I407" i="60"/>
  <c r="U406" i="60"/>
  <c r="Z405" i="60"/>
  <c r="V405" i="60"/>
  <c r="T405" i="60"/>
  <c r="X400" i="60"/>
  <c r="I400" i="60"/>
  <c r="U399" i="60"/>
  <c r="Z398" i="60"/>
  <c r="V398" i="60"/>
  <c r="T398" i="60"/>
  <c r="J394" i="60"/>
  <c r="U394" i="60"/>
  <c r="AC394" i="60"/>
  <c r="T394" i="60"/>
  <c r="V394" i="60"/>
  <c r="Z394" i="60"/>
  <c r="W407" i="60"/>
  <c r="X409" i="60"/>
  <c r="Z407" i="60"/>
  <c r="V407" i="60"/>
  <c r="X405" i="60"/>
  <c r="Z400" i="60"/>
  <c r="V400" i="60"/>
  <c r="X398" i="60"/>
  <c r="I395" i="60"/>
  <c r="X395" i="60"/>
  <c r="J395" i="60"/>
  <c r="U395" i="60"/>
  <c r="AC395" i="60"/>
  <c r="AA394" i="60"/>
  <c r="N394" i="60"/>
  <c r="AB394" i="60" s="1"/>
  <c r="Z384" i="60"/>
  <c r="V384" i="60"/>
  <c r="T384" i="60"/>
  <c r="Z380" i="60"/>
  <c r="V380" i="60"/>
  <c r="T380" i="60"/>
  <c r="Z376" i="60"/>
  <c r="V376" i="60"/>
  <c r="T376" i="60"/>
  <c r="X371" i="60"/>
  <c r="I371" i="60"/>
  <c r="Z369" i="60"/>
  <c r="V369" i="60"/>
  <c r="T369" i="60"/>
  <c r="X367" i="60"/>
  <c r="I367" i="60"/>
  <c r="Z365" i="60"/>
  <c r="V365" i="60"/>
  <c r="T365" i="60"/>
  <c r="X363" i="60"/>
  <c r="I363" i="60"/>
  <c r="Z361" i="60"/>
  <c r="V361" i="60"/>
  <c r="T361" i="60"/>
  <c r="X356" i="60"/>
  <c r="I356" i="60"/>
  <c r="AC391" i="60"/>
  <c r="U391" i="60"/>
  <c r="J391" i="60"/>
  <c r="Z390" i="60"/>
  <c r="V390" i="60"/>
  <c r="T390" i="60"/>
  <c r="AC384" i="60"/>
  <c r="U384" i="60"/>
  <c r="J384" i="60"/>
  <c r="Z383" i="60"/>
  <c r="V383" i="60"/>
  <c r="T383" i="60"/>
  <c r="AC380" i="60"/>
  <c r="U380" i="60"/>
  <c r="J380" i="60"/>
  <c r="Z379" i="60"/>
  <c r="V379" i="60"/>
  <c r="T379" i="60"/>
  <c r="AC376" i="60"/>
  <c r="U376" i="60"/>
  <c r="J376" i="60"/>
  <c r="AC369" i="60"/>
  <c r="U369" i="60"/>
  <c r="J369" i="60"/>
  <c r="U365" i="60"/>
  <c r="J365" i="60"/>
  <c r="U361" i="60"/>
  <c r="J361" i="60"/>
  <c r="Z393" i="60"/>
  <c r="V393" i="60"/>
  <c r="AB391" i="60"/>
  <c r="X391" i="60"/>
  <c r="AC390" i="60"/>
  <c r="U390" i="60"/>
  <c r="J390" i="60"/>
  <c r="Z386" i="60"/>
  <c r="V386" i="60"/>
  <c r="X384" i="60"/>
  <c r="AC383" i="60"/>
  <c r="U383" i="60"/>
  <c r="Z382" i="60"/>
  <c r="V382" i="60"/>
  <c r="X380" i="60"/>
  <c r="AC379" i="60"/>
  <c r="U379" i="60"/>
  <c r="Z378" i="60"/>
  <c r="V378" i="60"/>
  <c r="X376" i="60"/>
  <c r="AC375" i="60"/>
  <c r="U375" i="60"/>
  <c r="Z371" i="60"/>
  <c r="V371" i="60"/>
  <c r="X369" i="60"/>
  <c r="AC368" i="60"/>
  <c r="U368" i="60"/>
  <c r="Z367" i="60"/>
  <c r="V367" i="60"/>
  <c r="X365" i="60"/>
  <c r="U364" i="60"/>
  <c r="Z363" i="60"/>
  <c r="V363" i="60"/>
  <c r="X361" i="60"/>
  <c r="Z356" i="60"/>
  <c r="V356" i="60"/>
  <c r="X390" i="60"/>
  <c r="V333" i="60"/>
  <c r="I333" i="60"/>
  <c r="X333" i="60"/>
  <c r="T333" i="60"/>
  <c r="Z333" i="60"/>
  <c r="J333" i="60"/>
  <c r="U333" i="60"/>
  <c r="AC333" i="60"/>
  <c r="W355" i="60"/>
  <c r="Z348" i="60"/>
  <c r="I348" i="60"/>
  <c r="X348" i="60"/>
  <c r="AB348" i="60"/>
  <c r="V348" i="60"/>
  <c r="J348" i="60"/>
  <c r="U348" i="60"/>
  <c r="AC348" i="60"/>
  <c r="T348" i="60"/>
  <c r="Z341" i="60"/>
  <c r="I341" i="60"/>
  <c r="X341" i="60"/>
  <c r="AB341" i="60"/>
  <c r="J341" i="60"/>
  <c r="U341" i="60"/>
  <c r="AC341" i="60"/>
  <c r="T341" i="60"/>
  <c r="V341" i="60"/>
  <c r="T337" i="60"/>
  <c r="I337" i="60"/>
  <c r="X337" i="60"/>
  <c r="Z337" i="60"/>
  <c r="J337" i="60"/>
  <c r="U337" i="60"/>
  <c r="AC337" i="60"/>
  <c r="V337" i="60"/>
  <c r="AA348" i="60"/>
  <c r="AA341" i="60"/>
  <c r="AA337" i="60"/>
  <c r="W333" i="60"/>
  <c r="I352" i="60"/>
  <c r="X352" i="60"/>
  <c r="V352" i="60"/>
  <c r="J352" i="60"/>
  <c r="U352" i="60"/>
  <c r="AC352" i="60"/>
  <c r="T352" i="60"/>
  <c r="Z352" i="60"/>
  <c r="J355" i="60"/>
  <c r="U355" i="60"/>
  <c r="AC355" i="60"/>
  <c r="T355" i="60"/>
  <c r="V355" i="60"/>
  <c r="Z355" i="60"/>
  <c r="AA352" i="60"/>
  <c r="AA333" i="60"/>
  <c r="AA355" i="60"/>
  <c r="N355" i="60"/>
  <c r="AB355" i="60" s="1"/>
  <c r="N352" i="60"/>
  <c r="AB352" i="60" s="1"/>
  <c r="W348" i="60"/>
  <c r="W341" i="60"/>
  <c r="W337" i="60"/>
  <c r="N333" i="60"/>
  <c r="AB333" i="60" s="1"/>
  <c r="N347" i="60"/>
  <c r="AB347" i="60" s="1"/>
  <c r="N332" i="60"/>
  <c r="AB332" i="60" s="1"/>
  <c r="X325" i="60"/>
  <c r="N325" i="60"/>
  <c r="AB325" i="60" s="1"/>
  <c r="I322" i="60"/>
  <c r="X322" i="60"/>
  <c r="T322" i="60"/>
  <c r="V322" i="60"/>
  <c r="Z322" i="60"/>
  <c r="U320" i="60"/>
  <c r="Z351" i="60"/>
  <c r="V351" i="60"/>
  <c r="T351" i="60"/>
  <c r="Z347" i="60"/>
  <c r="V347" i="60"/>
  <c r="T347" i="60"/>
  <c r="Z340" i="60"/>
  <c r="V340" i="60"/>
  <c r="T340" i="60"/>
  <c r="Z336" i="60"/>
  <c r="V336" i="60"/>
  <c r="T336" i="60"/>
  <c r="Z332" i="60"/>
  <c r="V332" i="60"/>
  <c r="T332" i="60"/>
  <c r="W325" i="60"/>
  <c r="T325" i="60"/>
  <c r="AC322" i="60"/>
  <c r="U322" i="60"/>
  <c r="AA320" i="60"/>
  <c r="N320" i="60"/>
  <c r="AB320" i="60" s="1"/>
  <c r="T309" i="60"/>
  <c r="V309" i="60"/>
  <c r="Z309" i="60"/>
  <c r="I309" i="60"/>
  <c r="X309" i="60"/>
  <c r="J309" i="60"/>
  <c r="U309" i="60"/>
  <c r="AC309" i="60"/>
  <c r="T301" i="60"/>
  <c r="V301" i="60"/>
  <c r="Z301" i="60"/>
  <c r="I301" i="60"/>
  <c r="X301" i="60"/>
  <c r="J301" i="60"/>
  <c r="U301" i="60"/>
  <c r="AC301" i="60"/>
  <c r="N336" i="60"/>
  <c r="AB336" i="60" s="1"/>
  <c r="W332" i="60"/>
  <c r="W322" i="60"/>
  <c r="T316" i="60"/>
  <c r="V316" i="60"/>
  <c r="Z316" i="60"/>
  <c r="I316" i="60"/>
  <c r="X316" i="60"/>
  <c r="J316" i="60"/>
  <c r="U316" i="60"/>
  <c r="AC316" i="60"/>
  <c r="Z354" i="60"/>
  <c r="V354" i="60"/>
  <c r="AC351" i="60"/>
  <c r="U351" i="60"/>
  <c r="AC347" i="60"/>
  <c r="U347" i="60"/>
  <c r="Z346" i="60"/>
  <c r="V346" i="60"/>
  <c r="AC340" i="60"/>
  <c r="U340" i="60"/>
  <c r="Z339" i="60"/>
  <c r="V339" i="60"/>
  <c r="AC336" i="60"/>
  <c r="U336" i="60"/>
  <c r="Z335" i="60"/>
  <c r="V335" i="60"/>
  <c r="AC332" i="60"/>
  <c r="U332" i="60"/>
  <c r="Z331" i="60"/>
  <c r="V331" i="60"/>
  <c r="AA325" i="60"/>
  <c r="V325" i="60"/>
  <c r="T324" i="60"/>
  <c r="V324" i="60"/>
  <c r="Z324" i="60"/>
  <c r="I324" i="60"/>
  <c r="X324" i="60"/>
  <c r="AA322" i="60"/>
  <c r="N322" i="60"/>
  <c r="AB322" i="60" s="1"/>
  <c r="W316" i="60"/>
  <c r="AA309" i="60"/>
  <c r="AA301" i="60"/>
  <c r="J325" i="60"/>
  <c r="U325" i="60"/>
  <c r="AC325" i="60"/>
  <c r="T320" i="60"/>
  <c r="V320" i="60"/>
  <c r="Z320" i="60"/>
  <c r="I320" i="60"/>
  <c r="X320" i="60"/>
  <c r="AC320" i="60"/>
  <c r="X295" i="60"/>
  <c r="I295" i="60"/>
  <c r="AC294" i="60"/>
  <c r="U294" i="60"/>
  <c r="J294" i="60"/>
  <c r="AA291" i="60"/>
  <c r="V291" i="60"/>
  <c r="W290" i="60"/>
  <c r="T290" i="60"/>
  <c r="X289" i="60"/>
  <c r="J286" i="60"/>
  <c r="U286" i="60"/>
  <c r="AC286" i="60"/>
  <c r="I286" i="60"/>
  <c r="X286" i="60"/>
  <c r="Z318" i="60"/>
  <c r="V318" i="60"/>
  <c r="T318" i="60"/>
  <c r="Z311" i="60"/>
  <c r="V311" i="60"/>
  <c r="T311" i="60"/>
  <c r="Z307" i="60"/>
  <c r="V307" i="60"/>
  <c r="T307" i="60"/>
  <c r="Z303" i="60"/>
  <c r="V303" i="60"/>
  <c r="T303" i="60"/>
  <c r="X294" i="60"/>
  <c r="I294" i="60"/>
  <c r="I291" i="60"/>
  <c r="X291" i="60"/>
  <c r="AA290" i="60"/>
  <c r="V290" i="60"/>
  <c r="T289" i="60"/>
  <c r="V289" i="60"/>
  <c r="Z289" i="60"/>
  <c r="J289" i="60"/>
  <c r="U289" i="60"/>
  <c r="J290" i="60"/>
  <c r="U290" i="60"/>
  <c r="AC290" i="60"/>
  <c r="AC321" i="60"/>
  <c r="U321" i="60"/>
  <c r="X318" i="60"/>
  <c r="AC317" i="60"/>
  <c r="U317" i="60"/>
  <c r="X311" i="60"/>
  <c r="AC310" i="60"/>
  <c r="U310" i="60"/>
  <c r="X307" i="60"/>
  <c r="AC306" i="60"/>
  <c r="U306" i="60"/>
  <c r="X303" i="60"/>
  <c r="AC302" i="60"/>
  <c r="U302" i="60"/>
  <c r="X296" i="60"/>
  <c r="AC295" i="60"/>
  <c r="U295" i="60"/>
  <c r="Z294" i="60"/>
  <c r="V294" i="60"/>
  <c r="X292" i="60"/>
  <c r="AC291" i="60"/>
  <c r="W291" i="60"/>
  <c r="T291" i="60"/>
  <c r="X290" i="60"/>
  <c r="N290" i="60"/>
  <c r="AB290" i="60" s="1"/>
  <c r="AA289" i="60"/>
  <c r="N289" i="60"/>
  <c r="AB289" i="60" s="1"/>
  <c r="AC285" i="60"/>
  <c r="U285" i="60"/>
  <c r="J285" i="60"/>
  <c r="X279" i="60"/>
  <c r="I279" i="60"/>
  <c r="AC278" i="60"/>
  <c r="U278" i="60"/>
  <c r="J278" i="60"/>
  <c r="X275" i="60"/>
  <c r="I275" i="60"/>
  <c r="AC274" i="60"/>
  <c r="U274" i="60"/>
  <c r="J274" i="60"/>
  <c r="Z273" i="60"/>
  <c r="V273" i="60"/>
  <c r="X271" i="60"/>
  <c r="I271" i="60"/>
  <c r="AC270" i="60"/>
  <c r="U270" i="60"/>
  <c r="J270" i="60"/>
  <c r="Z266" i="60"/>
  <c r="V266" i="60"/>
  <c r="X264" i="60"/>
  <c r="I264" i="60"/>
  <c r="AC263" i="60"/>
  <c r="U263" i="60"/>
  <c r="J263" i="60"/>
  <c r="Z262" i="60"/>
  <c r="V262" i="60"/>
  <c r="X260" i="60"/>
  <c r="I260" i="60"/>
  <c r="AC259" i="60"/>
  <c r="U259" i="60"/>
  <c r="Z258" i="60"/>
  <c r="V258" i="60"/>
  <c r="X256" i="60"/>
  <c r="I256" i="60"/>
  <c r="Z251" i="60"/>
  <c r="V251" i="60"/>
  <c r="X249" i="60"/>
  <c r="I249" i="60"/>
  <c r="U248" i="60"/>
  <c r="Z247" i="60"/>
  <c r="V247" i="60"/>
  <c r="X245" i="60"/>
  <c r="I245" i="60"/>
  <c r="U247" i="60"/>
  <c r="J247" i="60"/>
  <c r="Z279" i="60"/>
  <c r="V279" i="60"/>
  <c r="T279" i="60"/>
  <c r="Z275" i="60"/>
  <c r="V275" i="60"/>
  <c r="T275" i="60"/>
  <c r="Z271" i="60"/>
  <c r="V271" i="60"/>
  <c r="Z264" i="60"/>
  <c r="V264" i="60"/>
  <c r="Z260" i="60"/>
  <c r="V260" i="60"/>
  <c r="X258" i="60"/>
  <c r="Z256" i="60"/>
  <c r="V256" i="60"/>
  <c r="X251" i="60"/>
  <c r="Z249" i="60"/>
  <c r="V249" i="60"/>
  <c r="X247" i="60"/>
  <c r="Z245" i="60"/>
  <c r="V245" i="60"/>
  <c r="X287" i="60"/>
  <c r="Z285" i="60"/>
  <c r="V285" i="60"/>
  <c r="X280" i="60"/>
  <c r="AC279" i="60"/>
  <c r="U279" i="60"/>
  <c r="Z278" i="60"/>
  <c r="V278" i="60"/>
  <c r="AC275" i="60"/>
  <c r="U275" i="60"/>
  <c r="Z274" i="60"/>
  <c r="V274" i="60"/>
  <c r="AC271" i="60"/>
  <c r="U271" i="60"/>
  <c r="Z270" i="60"/>
  <c r="V270" i="60"/>
  <c r="AC264" i="60"/>
  <c r="U264" i="60"/>
  <c r="Z263" i="60"/>
  <c r="V263" i="60"/>
  <c r="AC260" i="60"/>
  <c r="U260" i="60"/>
  <c r="AC256" i="60"/>
  <c r="U256" i="60"/>
  <c r="D20" i="44" l="1"/>
  <c r="D29" i="44" s="1"/>
  <c r="D21" i="44"/>
  <c r="D30" i="44" s="1"/>
  <c r="D22" i="44"/>
  <c r="D31" i="44" s="1"/>
  <c r="D23" i="44"/>
  <c r="D32" i="44" s="1"/>
  <c r="D24" i="44"/>
  <c r="D33" i="44" s="1"/>
  <c r="D25" i="44"/>
  <c r="D34" i="44" s="1"/>
  <c r="D26" i="44"/>
  <c r="D35" i="44" s="1"/>
  <c r="D19" i="44"/>
  <c r="D28" i="44" s="1"/>
  <c r="B44" i="62" l="1"/>
  <c r="K10" i="46"/>
  <c r="K11" i="46"/>
  <c r="K12" i="46"/>
  <c r="K13" i="46"/>
  <c r="K14" i="46"/>
  <c r="K15" i="46"/>
  <c r="K16" i="46"/>
  <c r="K17" i="46"/>
  <c r="K18" i="46"/>
  <c r="K19" i="46"/>
  <c r="K20" i="46"/>
  <c r="K21" i="46"/>
  <c r="K22" i="46"/>
  <c r="K23" i="46"/>
  <c r="K24" i="46"/>
  <c r="K25" i="46"/>
  <c r="K26" i="46"/>
  <c r="K27" i="46"/>
  <c r="K28" i="46"/>
  <c r="K29" i="46"/>
  <c r="K30" i="46"/>
  <c r="E26" i="46" l="1"/>
  <c r="F26" i="46" s="1"/>
  <c r="W24" i="46"/>
  <c r="W20" i="46"/>
  <c r="W16" i="46"/>
  <c r="W14" i="46"/>
  <c r="E10" i="46"/>
  <c r="F10" i="46" s="1"/>
  <c r="Y10" i="46"/>
  <c r="Z10" i="46" s="1"/>
  <c r="W10" i="46"/>
  <c r="E29" i="46"/>
  <c r="F29" i="46" s="1"/>
  <c r="W29" i="46"/>
  <c r="E27" i="46"/>
  <c r="F27" i="46" s="1"/>
  <c r="W27" i="46"/>
  <c r="E25" i="46"/>
  <c r="F25" i="46" s="1"/>
  <c r="W25" i="46"/>
  <c r="E23" i="46"/>
  <c r="F23" i="46" s="1"/>
  <c r="W23" i="46"/>
  <c r="E21" i="46"/>
  <c r="F21" i="46" s="1"/>
  <c r="W21" i="46"/>
  <c r="AE19" i="46"/>
  <c r="W19" i="46"/>
  <c r="E17" i="46"/>
  <c r="F17" i="46" s="1"/>
  <c r="W17" i="46"/>
  <c r="E15" i="46"/>
  <c r="F15" i="46" s="1"/>
  <c r="W15" i="46"/>
  <c r="W13" i="46"/>
  <c r="E11" i="46"/>
  <c r="W30" i="46"/>
  <c r="E28" i="46"/>
  <c r="F28" i="46" s="1"/>
  <c r="W28" i="46"/>
  <c r="W22" i="46"/>
  <c r="W18" i="46"/>
  <c r="AI13" i="46"/>
  <c r="AH13" i="46"/>
  <c r="AI30" i="46"/>
  <c r="AE30" i="46"/>
  <c r="AE13" i="46"/>
  <c r="AC13" i="46"/>
  <c r="AA21" i="46"/>
  <c r="AH15" i="46"/>
  <c r="AC15" i="46"/>
  <c r="AA15" i="46"/>
  <c r="AE15" i="46"/>
  <c r="AI15" i="46"/>
  <c r="AD15" i="46"/>
  <c r="AI21" i="46"/>
  <c r="AI29" i="46"/>
  <c r="AE28" i="46"/>
  <c r="AD21" i="46"/>
  <c r="AE21" i="46"/>
  <c r="AI17" i="46"/>
  <c r="E13" i="46"/>
  <c r="F13" i="46" s="1"/>
  <c r="AE27" i="46"/>
  <c r="AE18" i="46"/>
  <c r="E18" i="46"/>
  <c r="F18" i="46" s="1"/>
  <c r="AD17" i="46"/>
  <c r="AH10" i="46"/>
  <c r="AC18" i="46"/>
  <c r="AA17" i="46"/>
  <c r="AE10" i="46"/>
  <c r="AE29" i="46"/>
  <c r="AD28" i="46"/>
  <c r="AE22" i="46"/>
  <c r="AE11" i="46"/>
  <c r="AD29" i="46"/>
  <c r="AA11" i="46"/>
  <c r="AC29" i="46"/>
  <c r="AE23" i="46"/>
  <c r="AH11" i="46"/>
  <c r="AH29" i="46"/>
  <c r="AD25" i="46"/>
  <c r="AE24" i="46"/>
  <c r="AD23" i="46"/>
  <c r="AC22" i="46"/>
  <c r="E22" i="46"/>
  <c r="F22" i="46" s="1"/>
  <c r="AD13" i="46"/>
  <c r="AI23" i="46"/>
  <c r="AA23" i="46"/>
  <c r="AH22" i="46"/>
  <c r="AE16" i="46"/>
  <c r="AD27" i="46"/>
  <c r="AI27" i="46"/>
  <c r="AA27" i="46"/>
  <c r="AE26" i="46"/>
  <c r="AE12" i="46"/>
  <c r="AE20" i="46"/>
  <c r="AA19" i="46"/>
  <c r="E19" i="46"/>
  <c r="F19" i="46" s="1"/>
  <c r="AC19" i="46"/>
  <c r="AH19" i="46"/>
  <c r="AD19" i="46"/>
  <c r="AI19" i="46"/>
  <c r="AH14" i="46"/>
  <c r="E14" i="46"/>
  <c r="F14" i="46" s="1"/>
  <c r="AC14" i="46"/>
  <c r="AE14" i="46"/>
  <c r="AH28" i="46"/>
  <c r="AH27" i="46"/>
  <c r="AC27" i="46"/>
  <c r="AH26" i="46"/>
  <c r="AE25" i="46"/>
  <c r="AH24" i="46"/>
  <c r="AH23" i="46"/>
  <c r="AC23" i="46"/>
  <c r="AH18" i="46"/>
  <c r="AE17" i="46"/>
  <c r="AA13" i="46"/>
  <c r="AI11" i="46"/>
  <c r="AD11" i="46"/>
  <c r="AC10" i="46"/>
  <c r="AC11" i="46"/>
  <c r="AC26" i="46"/>
  <c r="AI25" i="46"/>
  <c r="AA25" i="46"/>
  <c r="AH30" i="46"/>
  <c r="AC30" i="46"/>
  <c r="E30" i="46"/>
  <c r="F30" i="46" s="1"/>
  <c r="AA29" i="46"/>
  <c r="AI28" i="46"/>
  <c r="AC28" i="46"/>
  <c r="AA30" i="46"/>
  <c r="AA16" i="46"/>
  <c r="E16" i="46"/>
  <c r="F16" i="46" s="1"/>
  <c r="AC16" i="46"/>
  <c r="AH16" i="46"/>
  <c r="AD16" i="46"/>
  <c r="AI16" i="46"/>
  <c r="AA28" i="46"/>
  <c r="AA24" i="46"/>
  <c r="AD24" i="46"/>
  <c r="AI24" i="46"/>
  <c r="AA20" i="46"/>
  <c r="E20" i="46"/>
  <c r="F20" i="46" s="1"/>
  <c r="AC20" i="46"/>
  <c r="AH20" i="46"/>
  <c r="AD20" i="46"/>
  <c r="AI20" i="46"/>
  <c r="AD30" i="46"/>
  <c r="AD26" i="46"/>
  <c r="AI26" i="46"/>
  <c r="AA26" i="46"/>
  <c r="AC24" i="46"/>
  <c r="E24" i="46"/>
  <c r="F24" i="46" s="1"/>
  <c r="AA22" i="46"/>
  <c r="AA18" i="46"/>
  <c r="AA14" i="46"/>
  <c r="AI12" i="46"/>
  <c r="AD12" i="46"/>
  <c r="AA10" i="46"/>
  <c r="AH12" i="46"/>
  <c r="AC12" i="46"/>
  <c r="E12" i="46"/>
  <c r="AH25" i="46"/>
  <c r="AC25" i="46"/>
  <c r="AI22" i="46"/>
  <c r="AD22" i="46"/>
  <c r="AH21" i="46"/>
  <c r="AC21" i="46"/>
  <c r="AI18" i="46"/>
  <c r="AD18" i="46"/>
  <c r="AH17" i="46"/>
  <c r="AC17" i="46"/>
  <c r="AI14" i="46"/>
  <c r="AD14" i="46"/>
  <c r="AA12" i="46"/>
  <c r="AI10" i="46"/>
  <c r="AD10" i="46"/>
  <c r="H230" i="61"/>
  <c r="I230" i="61"/>
  <c r="AD230" i="61"/>
  <c r="H231" i="61"/>
  <c r="I231" i="61"/>
  <c r="AD231" i="61"/>
  <c r="H232" i="61"/>
  <c r="I232" i="61"/>
  <c r="AD232" i="61"/>
  <c r="H233" i="61"/>
  <c r="I233" i="61"/>
  <c r="AD233" i="61"/>
  <c r="H234" i="61"/>
  <c r="I234" i="61"/>
  <c r="AD234" i="61"/>
  <c r="H235" i="61"/>
  <c r="I235" i="61"/>
  <c r="AD235" i="61"/>
  <c r="H236" i="61"/>
  <c r="I236" i="61"/>
  <c r="AD236" i="61"/>
  <c r="H240" i="61"/>
  <c r="I240" i="61"/>
  <c r="AD240" i="61"/>
  <c r="H241" i="61"/>
  <c r="I241" i="61"/>
  <c r="AD241" i="61"/>
  <c r="H242" i="61"/>
  <c r="I242" i="61"/>
  <c r="AD242" i="61"/>
  <c r="H243" i="61"/>
  <c r="I243" i="61"/>
  <c r="AD243" i="61"/>
  <c r="AD229" i="61"/>
  <c r="I229" i="61"/>
  <c r="H229" i="61"/>
  <c r="D230" i="61"/>
  <c r="E230" i="61" s="1"/>
  <c r="F230" i="61"/>
  <c r="G230" i="61" s="1"/>
  <c r="D231" i="61"/>
  <c r="E231" i="61" s="1"/>
  <c r="F231" i="61"/>
  <c r="G231" i="61" s="1"/>
  <c r="D232" i="61"/>
  <c r="E232" i="61" s="1"/>
  <c r="F232" i="61"/>
  <c r="G232" i="61" s="1"/>
  <c r="D233" i="61"/>
  <c r="E233" i="61" s="1"/>
  <c r="F233" i="61"/>
  <c r="G233" i="61" s="1"/>
  <c r="D234" i="61"/>
  <c r="E234" i="61" s="1"/>
  <c r="F234" i="61"/>
  <c r="G234" i="61" s="1"/>
  <c r="D235" i="61"/>
  <c r="E235" i="61" s="1"/>
  <c r="F235" i="61"/>
  <c r="G235" i="61" s="1"/>
  <c r="D236" i="61"/>
  <c r="E236" i="61" s="1"/>
  <c r="F236" i="61"/>
  <c r="G236" i="61" s="1"/>
  <c r="D240" i="61"/>
  <c r="E240" i="61" s="1"/>
  <c r="F240" i="61"/>
  <c r="G240" i="61" s="1"/>
  <c r="D241" i="61"/>
  <c r="E241" i="61" s="1"/>
  <c r="F241" i="61"/>
  <c r="G241" i="61" s="1"/>
  <c r="D242" i="61"/>
  <c r="E242" i="61" s="1"/>
  <c r="F242" i="61"/>
  <c r="G242" i="61" s="1"/>
  <c r="D243" i="61"/>
  <c r="E243" i="61" s="1"/>
  <c r="F243" i="61"/>
  <c r="G243" i="61" s="1"/>
  <c r="F229" i="61"/>
  <c r="G229" i="61" s="1"/>
  <c r="H215" i="61"/>
  <c r="I215" i="61"/>
  <c r="AB215" i="61" s="1"/>
  <c r="AD215" i="61"/>
  <c r="H216" i="61"/>
  <c r="I216" i="61"/>
  <c r="AB216" i="61" s="1"/>
  <c r="AD216" i="61"/>
  <c r="H217" i="61"/>
  <c r="I217" i="61"/>
  <c r="AB217" i="61" s="1"/>
  <c r="AD217" i="61"/>
  <c r="H218" i="61"/>
  <c r="I218" i="61"/>
  <c r="AB218" i="61" s="1"/>
  <c r="AD218" i="61"/>
  <c r="H219" i="61"/>
  <c r="I219" i="61"/>
  <c r="AB219" i="61" s="1"/>
  <c r="AD219" i="61"/>
  <c r="H220" i="61"/>
  <c r="I220" i="61"/>
  <c r="AD220" i="61"/>
  <c r="H221" i="61"/>
  <c r="I221" i="61"/>
  <c r="AD221" i="61"/>
  <c r="AD214" i="61"/>
  <c r="I214" i="61"/>
  <c r="H214" i="61"/>
  <c r="D215" i="61"/>
  <c r="E215" i="61" s="1"/>
  <c r="F215" i="61"/>
  <c r="G215" i="61" s="1"/>
  <c r="D216" i="61"/>
  <c r="E216" i="61" s="1"/>
  <c r="F216" i="61"/>
  <c r="G216" i="61" s="1"/>
  <c r="D217" i="61"/>
  <c r="E217" i="61" s="1"/>
  <c r="F217" i="61"/>
  <c r="G217" i="61" s="1"/>
  <c r="D218" i="61"/>
  <c r="E218" i="61" s="1"/>
  <c r="F218" i="61"/>
  <c r="G218" i="61" s="1"/>
  <c r="D219" i="61"/>
  <c r="E219" i="61" s="1"/>
  <c r="F219" i="61"/>
  <c r="G219" i="61" s="1"/>
  <c r="D220" i="61"/>
  <c r="E220" i="61" s="1"/>
  <c r="F220" i="61"/>
  <c r="G220" i="61" s="1"/>
  <c r="D221" i="61"/>
  <c r="E221" i="61" s="1"/>
  <c r="F221" i="61"/>
  <c r="G221" i="61" s="1"/>
  <c r="C223" i="61"/>
  <c r="F214" i="61"/>
  <c r="G214" i="61" s="1"/>
  <c r="H200" i="61"/>
  <c r="I200" i="61"/>
  <c r="AB200" i="61" s="1"/>
  <c r="AD200" i="61"/>
  <c r="H201" i="61"/>
  <c r="I201" i="61"/>
  <c r="AB201" i="61" s="1"/>
  <c r="AD201" i="61"/>
  <c r="H202" i="61"/>
  <c r="I202" i="61"/>
  <c r="AB202" i="61" s="1"/>
  <c r="AD202" i="61"/>
  <c r="H203" i="61"/>
  <c r="I203" i="61"/>
  <c r="AB203" i="61" s="1"/>
  <c r="AD203" i="61"/>
  <c r="H204" i="61"/>
  <c r="I204" i="61"/>
  <c r="AB204" i="61" s="1"/>
  <c r="AD204" i="61"/>
  <c r="H205" i="61"/>
  <c r="I205" i="61"/>
  <c r="AD205" i="61"/>
  <c r="H206" i="61"/>
  <c r="I206" i="61"/>
  <c r="AB206" i="61" s="1"/>
  <c r="AD206" i="61"/>
  <c r="AD199" i="61"/>
  <c r="I199" i="61"/>
  <c r="H199" i="61"/>
  <c r="D200" i="61"/>
  <c r="E200" i="61" s="1"/>
  <c r="F200" i="61"/>
  <c r="G200" i="61" s="1"/>
  <c r="D201" i="61"/>
  <c r="E201" i="61" s="1"/>
  <c r="F201" i="61"/>
  <c r="G201" i="61" s="1"/>
  <c r="D202" i="61"/>
  <c r="E202" i="61" s="1"/>
  <c r="F202" i="61"/>
  <c r="G202" i="61" s="1"/>
  <c r="D203" i="61"/>
  <c r="E203" i="61" s="1"/>
  <c r="F203" i="61"/>
  <c r="G203" i="61" s="1"/>
  <c r="D204" i="61"/>
  <c r="E204" i="61" s="1"/>
  <c r="F204" i="61"/>
  <c r="G204" i="61" s="1"/>
  <c r="D205" i="61"/>
  <c r="E205" i="61" s="1"/>
  <c r="F205" i="61"/>
  <c r="G205" i="61" s="1"/>
  <c r="D206" i="61"/>
  <c r="E206" i="61" s="1"/>
  <c r="F206" i="61"/>
  <c r="G206" i="61" s="1"/>
  <c r="F199" i="61"/>
  <c r="G199" i="61" s="1"/>
  <c r="I208" i="61" l="1"/>
  <c r="I223" i="61"/>
  <c r="AB199" i="61"/>
  <c r="AB214" i="61"/>
  <c r="V241" i="61"/>
  <c r="AB241" i="61"/>
  <c r="V230" i="61"/>
  <c r="AB230" i="61"/>
  <c r="V229" i="61"/>
  <c r="AB229" i="61"/>
  <c r="V205" i="61"/>
  <c r="AB205" i="61"/>
  <c r="V235" i="61"/>
  <c r="AB235" i="61"/>
  <c r="V221" i="61"/>
  <c r="AB221" i="61"/>
  <c r="V243" i="61"/>
  <c r="AB243" i="61"/>
  <c r="V232" i="61"/>
  <c r="AB232" i="61"/>
  <c r="V233" i="61"/>
  <c r="AB233" i="61"/>
  <c r="V240" i="61"/>
  <c r="AB240" i="61"/>
  <c r="V234" i="61"/>
  <c r="AB234" i="61"/>
  <c r="V220" i="61"/>
  <c r="AB220" i="61"/>
  <c r="V242" i="61"/>
  <c r="AB242" i="61"/>
  <c r="V231" i="61"/>
  <c r="AB231" i="61"/>
  <c r="V236" i="61"/>
  <c r="AB236" i="61"/>
  <c r="J201" i="61"/>
  <c r="V201" i="61"/>
  <c r="J206" i="61"/>
  <c r="V206" i="61"/>
  <c r="J217" i="61"/>
  <c r="V217" i="61"/>
  <c r="J236" i="61"/>
  <c r="J242" i="61"/>
  <c r="AC199" i="61"/>
  <c r="V199" i="61"/>
  <c r="J203" i="61"/>
  <c r="V203" i="61"/>
  <c r="J233" i="61"/>
  <c r="J200" i="61"/>
  <c r="V200" i="61"/>
  <c r="Y219" i="61"/>
  <c r="V219" i="61"/>
  <c r="J241" i="61"/>
  <c r="J230" i="61"/>
  <c r="J216" i="61"/>
  <c r="V216" i="61"/>
  <c r="J235" i="61"/>
  <c r="J231" i="61"/>
  <c r="J202" i="61"/>
  <c r="V202" i="61"/>
  <c r="AC243" i="61"/>
  <c r="J232" i="61"/>
  <c r="V214" i="61"/>
  <c r="J218" i="61"/>
  <c r="V218" i="61"/>
  <c r="J240" i="61"/>
  <c r="J204" i="61"/>
  <c r="V204" i="61"/>
  <c r="J215" i="61"/>
  <c r="V215" i="61"/>
  <c r="J234" i="61"/>
  <c r="AL14" i="46"/>
  <c r="AL11" i="46"/>
  <c r="AK11" i="46"/>
  <c r="AL20" i="46"/>
  <c r="AL28" i="46"/>
  <c r="AL22" i="46"/>
  <c r="AL18" i="46"/>
  <c r="AL24" i="46"/>
  <c r="AL17" i="46"/>
  <c r="AL21" i="46"/>
  <c r="AL25" i="46"/>
  <c r="AL29" i="46"/>
  <c r="AL26" i="46"/>
  <c r="AL12" i="46"/>
  <c r="AL19" i="46"/>
  <c r="AL13" i="46"/>
  <c r="AL16" i="46"/>
  <c r="AL30" i="46"/>
  <c r="AL15" i="46"/>
  <c r="AL23" i="46"/>
  <c r="AL27" i="46"/>
  <c r="AL10" i="46"/>
  <c r="AK28" i="46"/>
  <c r="AK23" i="46"/>
  <c r="AK14" i="46"/>
  <c r="AK20" i="46"/>
  <c r="AK10" i="46"/>
  <c r="AK26" i="46"/>
  <c r="AK12" i="46"/>
  <c r="AK25" i="46"/>
  <c r="AK29" i="46"/>
  <c r="AK22" i="46"/>
  <c r="AK30" i="46"/>
  <c r="AK19" i="46"/>
  <c r="AK15" i="46"/>
  <c r="AK17" i="46"/>
  <c r="AK21" i="46"/>
  <c r="AK27" i="46"/>
  <c r="AK16" i="46"/>
  <c r="AK24" i="46"/>
  <c r="AK13" i="46"/>
  <c r="AK18" i="46"/>
  <c r="Z220" i="61"/>
  <c r="Z240" i="61"/>
  <c r="Z202" i="61"/>
  <c r="AC215" i="61"/>
  <c r="Z204" i="61"/>
  <c r="O202" i="61"/>
  <c r="AC201" i="61"/>
  <c r="Z235" i="61"/>
  <c r="Z205" i="61"/>
  <c r="Z215" i="61"/>
  <c r="O240" i="61"/>
  <c r="Z236" i="61"/>
  <c r="Z243" i="61"/>
  <c r="O236" i="61"/>
  <c r="O230" i="61"/>
  <c r="O220" i="61"/>
  <c r="AC219" i="61"/>
  <c r="Z218" i="61"/>
  <c r="AC217" i="61"/>
  <c r="Y215" i="61"/>
  <c r="Y229" i="61"/>
  <c r="Z242" i="61"/>
  <c r="Z200" i="61"/>
  <c r="Z217" i="61"/>
  <c r="AC216" i="61"/>
  <c r="AC229" i="61"/>
  <c r="O242" i="61"/>
  <c r="Z241" i="61"/>
  <c r="O235" i="61"/>
  <c r="Z234" i="61"/>
  <c r="Z231" i="61"/>
  <c r="Y200" i="61"/>
  <c r="Z216" i="61"/>
  <c r="O241" i="61"/>
  <c r="O234" i="61"/>
  <c r="Z233" i="61"/>
  <c r="O231" i="61"/>
  <c r="Z230" i="61"/>
  <c r="Y243" i="61"/>
  <c r="AC242" i="61"/>
  <c r="Y241" i="61"/>
  <c r="Y240" i="61"/>
  <c r="AC236" i="61"/>
  <c r="Y236" i="61"/>
  <c r="AC235" i="61"/>
  <c r="Y235" i="61"/>
  <c r="AC234" i="61"/>
  <c r="AF243" i="61"/>
  <c r="X243" i="61"/>
  <c r="K243" i="61"/>
  <c r="AF242" i="61"/>
  <c r="X242" i="61"/>
  <c r="K242" i="61"/>
  <c r="AF241" i="61"/>
  <c r="X241" i="61"/>
  <c r="K241" i="61"/>
  <c r="AF240" i="61"/>
  <c r="X240" i="61"/>
  <c r="K240" i="61"/>
  <c r="AF236" i="61"/>
  <c r="X236" i="61"/>
  <c r="K236" i="61"/>
  <c r="AF235" i="61"/>
  <c r="X235" i="61"/>
  <c r="K235" i="61"/>
  <c r="AF234" i="61"/>
  <c r="X234" i="61"/>
  <c r="K234" i="61"/>
  <c r="AF233" i="61"/>
  <c r="X233" i="61"/>
  <c r="K233" i="61"/>
  <c r="AF232" i="61"/>
  <c r="X232" i="61"/>
  <c r="K232" i="61"/>
  <c r="AF231" i="61"/>
  <c r="X231" i="61"/>
  <c r="K231" i="61"/>
  <c r="AF230" i="61"/>
  <c r="X230" i="61"/>
  <c r="K230" i="61"/>
  <c r="O233" i="61"/>
  <c r="Z232" i="61"/>
  <c r="O232" i="61"/>
  <c r="Y242" i="61"/>
  <c r="AC241" i="61"/>
  <c r="AC240" i="61"/>
  <c r="Y234" i="61"/>
  <c r="AC233" i="61"/>
  <c r="Y233" i="61"/>
  <c r="AC232" i="61"/>
  <c r="Y232" i="61"/>
  <c r="AC231" i="61"/>
  <c r="Y231" i="61"/>
  <c r="AC230" i="61"/>
  <c r="Y230" i="61"/>
  <c r="AE243" i="61"/>
  <c r="AA243" i="61"/>
  <c r="P243" i="61"/>
  <c r="J243" i="61"/>
  <c r="AE242" i="61"/>
  <c r="AA242" i="61"/>
  <c r="P242" i="61"/>
  <c r="AE241" i="61"/>
  <c r="AA241" i="61"/>
  <c r="P241" i="61"/>
  <c r="AE240" i="61"/>
  <c r="AA240" i="61"/>
  <c r="P240" i="61"/>
  <c r="AE236" i="61"/>
  <c r="AA236" i="61"/>
  <c r="P236" i="61"/>
  <c r="AE235" i="61"/>
  <c r="AA235" i="61"/>
  <c r="P235" i="61"/>
  <c r="AE234" i="61"/>
  <c r="AA234" i="61"/>
  <c r="P234" i="61"/>
  <c r="AE233" i="61"/>
  <c r="AA233" i="61"/>
  <c r="P233" i="61"/>
  <c r="AE232" i="61"/>
  <c r="AA232" i="61"/>
  <c r="P232" i="61"/>
  <c r="AE231" i="61"/>
  <c r="AA231" i="61"/>
  <c r="P231" i="61"/>
  <c r="AE230" i="61"/>
  <c r="AA230" i="61"/>
  <c r="P230" i="61"/>
  <c r="O243" i="61"/>
  <c r="O229" i="61"/>
  <c r="Z229" i="61"/>
  <c r="J229" i="61"/>
  <c r="P229" i="61"/>
  <c r="AA229" i="61"/>
  <c r="K229" i="61"/>
  <c r="X229" i="61"/>
  <c r="O203" i="61"/>
  <c r="AC202" i="61"/>
  <c r="O201" i="61"/>
  <c r="AC200" i="61"/>
  <c r="AC214" i="61"/>
  <c r="Z221" i="61"/>
  <c r="O219" i="61"/>
  <c r="O218" i="61"/>
  <c r="O217" i="61"/>
  <c r="O216" i="61"/>
  <c r="O215" i="61"/>
  <c r="O221" i="61"/>
  <c r="AC218" i="61"/>
  <c r="O205" i="61"/>
  <c r="Z203" i="61"/>
  <c r="Z201" i="61"/>
  <c r="O200" i="61"/>
  <c r="Y214" i="61"/>
  <c r="Z219" i="61"/>
  <c r="Y218" i="61"/>
  <c r="Y217" i="61"/>
  <c r="Y216" i="61"/>
  <c r="Y220" i="61"/>
  <c r="AF221" i="61"/>
  <c r="X221" i="61"/>
  <c r="K221" i="61"/>
  <c r="AF220" i="61"/>
  <c r="X220" i="61"/>
  <c r="K220" i="61"/>
  <c r="AF219" i="61"/>
  <c r="X219" i="61"/>
  <c r="K219" i="61"/>
  <c r="AF218" i="61"/>
  <c r="X218" i="61"/>
  <c r="K218" i="61"/>
  <c r="AF217" i="61"/>
  <c r="X217" i="61"/>
  <c r="K217" i="61"/>
  <c r="AF216" i="61"/>
  <c r="X216" i="61"/>
  <c r="K216" i="61"/>
  <c r="AF215" i="61"/>
  <c r="X215" i="61"/>
  <c r="K215" i="61"/>
  <c r="AC221" i="61"/>
  <c r="AE221" i="61"/>
  <c r="AA221" i="61"/>
  <c r="P221" i="61"/>
  <c r="J221" i="61"/>
  <c r="AE220" i="61"/>
  <c r="AA220" i="61"/>
  <c r="P220" i="61"/>
  <c r="J220" i="61"/>
  <c r="AE219" i="61"/>
  <c r="AA219" i="61"/>
  <c r="P219" i="61"/>
  <c r="J219" i="61"/>
  <c r="AE218" i="61"/>
  <c r="AA218" i="61"/>
  <c r="P218" i="61"/>
  <c r="AE217" i="61"/>
  <c r="AA217" i="61"/>
  <c r="P217" i="61"/>
  <c r="AE216" i="61"/>
  <c r="AA216" i="61"/>
  <c r="P216" i="61"/>
  <c r="AE215" i="61"/>
  <c r="AA215" i="61"/>
  <c r="P215" i="61"/>
  <c r="Y221" i="61"/>
  <c r="AC220" i="61"/>
  <c r="J214" i="61"/>
  <c r="P214" i="61"/>
  <c r="AA214" i="61"/>
  <c r="O214" i="61"/>
  <c r="Z214" i="61"/>
  <c r="K214" i="61"/>
  <c r="X214" i="61"/>
  <c r="O204" i="61"/>
  <c r="AC203" i="61"/>
  <c r="Z206" i="61"/>
  <c r="O206" i="61"/>
  <c r="Y203" i="61"/>
  <c r="Y202" i="61"/>
  <c r="Y201" i="61"/>
  <c r="AC206" i="61"/>
  <c r="AC205" i="61"/>
  <c r="Y205" i="61"/>
  <c r="AC204" i="61"/>
  <c r="AF206" i="61"/>
  <c r="X206" i="61"/>
  <c r="K206" i="61"/>
  <c r="AF205" i="61"/>
  <c r="X205" i="61"/>
  <c r="K205" i="61"/>
  <c r="AF204" i="61"/>
  <c r="X204" i="61"/>
  <c r="K204" i="61"/>
  <c r="AF203" i="61"/>
  <c r="X203" i="61"/>
  <c r="K203" i="61"/>
  <c r="AF202" i="61"/>
  <c r="X202" i="61"/>
  <c r="K202" i="61"/>
  <c r="AF201" i="61"/>
  <c r="X201" i="61"/>
  <c r="K201" i="61"/>
  <c r="AF200" i="61"/>
  <c r="X200" i="61"/>
  <c r="K200" i="61"/>
  <c r="Y206" i="61"/>
  <c r="Y204" i="61"/>
  <c r="AE206" i="61"/>
  <c r="AA206" i="61"/>
  <c r="P206" i="61"/>
  <c r="AE205" i="61"/>
  <c r="AA205" i="61"/>
  <c r="P205" i="61"/>
  <c r="J205" i="61"/>
  <c r="AE204" i="61"/>
  <c r="AA204" i="61"/>
  <c r="P204" i="61"/>
  <c r="AE203" i="61"/>
  <c r="AA203" i="61"/>
  <c r="P203" i="61"/>
  <c r="AE202" i="61"/>
  <c r="AA202" i="61"/>
  <c r="P202" i="61"/>
  <c r="AE201" i="61"/>
  <c r="AA201" i="61"/>
  <c r="P201" i="61"/>
  <c r="AE200" i="61"/>
  <c r="AA200" i="61"/>
  <c r="P200" i="61"/>
  <c r="Z199" i="61"/>
  <c r="J199" i="61"/>
  <c r="P199" i="61"/>
  <c r="AA199" i="61"/>
  <c r="O199" i="61"/>
  <c r="K199" i="61"/>
  <c r="X199" i="61"/>
  <c r="Y199" i="61"/>
  <c r="Z47" i="16"/>
  <c r="AA47" i="16"/>
  <c r="AB47" i="16"/>
  <c r="AC47" i="16"/>
  <c r="AE47" i="16"/>
  <c r="AF47" i="16"/>
  <c r="AG47" i="16"/>
  <c r="AH47" i="16"/>
  <c r="AI47" i="16"/>
  <c r="AI10" i="16"/>
  <c r="AH10" i="16"/>
  <c r="AG10" i="16"/>
  <c r="AF10" i="16"/>
  <c r="AE10" i="16"/>
  <c r="AC10" i="16"/>
  <c r="AB10" i="16"/>
  <c r="AA10" i="16"/>
  <c r="Z10" i="16"/>
  <c r="Z17" i="16"/>
  <c r="AA17" i="16"/>
  <c r="AB17" i="16"/>
  <c r="AC17" i="16"/>
  <c r="AE17" i="16"/>
  <c r="AF17" i="16"/>
  <c r="AG17" i="16"/>
  <c r="AH17" i="16"/>
  <c r="AI17" i="16"/>
  <c r="Z18" i="16"/>
  <c r="AA18" i="16"/>
  <c r="AB18" i="16"/>
  <c r="AC18" i="16"/>
  <c r="AE18" i="16"/>
  <c r="AF18" i="16"/>
  <c r="AG18" i="16"/>
  <c r="AH18" i="16"/>
  <c r="AI18" i="16"/>
  <c r="Z19" i="16"/>
  <c r="AA19" i="16"/>
  <c r="AB19" i="16"/>
  <c r="AC19" i="16"/>
  <c r="AE19" i="16"/>
  <c r="AF19" i="16"/>
  <c r="AG19" i="16"/>
  <c r="AH19" i="16"/>
  <c r="AI19" i="16"/>
  <c r="Z20" i="16"/>
  <c r="AA20" i="16"/>
  <c r="AB20" i="16"/>
  <c r="AC20" i="16"/>
  <c r="AE20" i="16"/>
  <c r="AF20" i="16"/>
  <c r="AG20" i="16"/>
  <c r="AH20" i="16"/>
  <c r="AI20" i="16"/>
  <c r="Z21" i="16"/>
  <c r="AA21" i="16"/>
  <c r="AB21" i="16"/>
  <c r="AC21" i="16"/>
  <c r="AE21" i="16"/>
  <c r="AF21" i="16"/>
  <c r="AG21" i="16"/>
  <c r="AH21" i="16"/>
  <c r="AI21" i="16"/>
  <c r="Z22" i="16"/>
  <c r="AA22" i="16"/>
  <c r="AB22" i="16"/>
  <c r="AC22" i="16"/>
  <c r="AE22" i="16"/>
  <c r="AF22" i="16"/>
  <c r="AG22" i="16"/>
  <c r="AH22" i="16"/>
  <c r="AI22" i="16"/>
  <c r="Z23" i="16"/>
  <c r="AA23" i="16"/>
  <c r="AB23" i="16"/>
  <c r="AC23" i="16"/>
  <c r="AE23" i="16"/>
  <c r="AF23" i="16"/>
  <c r="AG23" i="16"/>
  <c r="AH23" i="16"/>
  <c r="AI23" i="16"/>
  <c r="Z24" i="16"/>
  <c r="AA24" i="16"/>
  <c r="AB24" i="16"/>
  <c r="AC24" i="16"/>
  <c r="AE24" i="16"/>
  <c r="AF24" i="16"/>
  <c r="AG24" i="16"/>
  <c r="AH24" i="16"/>
  <c r="AI24" i="16"/>
  <c r="Z25" i="16"/>
  <c r="AA25" i="16"/>
  <c r="AB25" i="16"/>
  <c r="AC25" i="16"/>
  <c r="AE25" i="16"/>
  <c r="AF25" i="16"/>
  <c r="AG25" i="16"/>
  <c r="AH25" i="16"/>
  <c r="AI25" i="16"/>
  <c r="Z26" i="16"/>
  <c r="AA26" i="16"/>
  <c r="AB26" i="16"/>
  <c r="AC26" i="16"/>
  <c r="AE26" i="16"/>
  <c r="AF26" i="16"/>
  <c r="AG26" i="16"/>
  <c r="AH26" i="16"/>
  <c r="AI26" i="16"/>
  <c r="Z27" i="16"/>
  <c r="AA27" i="16"/>
  <c r="AB27" i="16"/>
  <c r="AC27" i="16"/>
  <c r="AE27" i="16"/>
  <c r="AF27" i="16"/>
  <c r="AG27" i="16"/>
  <c r="AH27" i="16"/>
  <c r="AI27" i="16"/>
  <c r="Z28" i="16"/>
  <c r="AA28" i="16"/>
  <c r="AB28" i="16"/>
  <c r="AC28" i="16"/>
  <c r="AE28" i="16"/>
  <c r="AF28" i="16"/>
  <c r="AG28" i="16"/>
  <c r="AH28" i="16"/>
  <c r="AI28" i="16"/>
  <c r="Z29" i="16"/>
  <c r="AA29" i="16"/>
  <c r="AB29" i="16"/>
  <c r="AC29" i="16"/>
  <c r="AE29" i="16"/>
  <c r="AF29" i="16"/>
  <c r="AG29" i="16"/>
  <c r="AH29" i="16"/>
  <c r="AI29" i="16"/>
  <c r="Z30" i="16"/>
  <c r="AA30" i="16"/>
  <c r="AB30" i="16"/>
  <c r="AC30" i="16"/>
  <c r="AE30" i="16"/>
  <c r="AF30" i="16"/>
  <c r="AG30" i="16"/>
  <c r="AH30" i="16"/>
  <c r="AI30" i="16"/>
  <c r="Z31" i="16"/>
  <c r="AA31" i="16"/>
  <c r="AB31" i="16"/>
  <c r="AC31" i="16"/>
  <c r="AE31" i="16"/>
  <c r="AF31" i="16"/>
  <c r="AG31" i="16"/>
  <c r="AH31" i="16"/>
  <c r="AI31" i="16"/>
  <c r="Z32" i="16"/>
  <c r="AA32" i="16"/>
  <c r="AB32" i="16"/>
  <c r="AC32" i="16"/>
  <c r="AE32" i="16"/>
  <c r="AF32" i="16"/>
  <c r="AG32" i="16"/>
  <c r="AH32" i="16"/>
  <c r="AI32" i="16"/>
  <c r="Z33" i="16"/>
  <c r="AA33" i="16"/>
  <c r="AB33" i="16"/>
  <c r="AC33" i="16"/>
  <c r="AE33" i="16"/>
  <c r="AF33" i="16"/>
  <c r="AG33" i="16"/>
  <c r="AH33" i="16"/>
  <c r="AI33" i="16"/>
  <c r="Z34" i="16"/>
  <c r="AA34" i="16"/>
  <c r="AB34" i="16"/>
  <c r="AC34" i="16"/>
  <c r="AE34" i="16"/>
  <c r="AF34" i="16"/>
  <c r="AG34" i="16"/>
  <c r="AH34" i="16"/>
  <c r="AI34" i="16"/>
  <c r="Z35" i="16"/>
  <c r="AA35" i="16"/>
  <c r="AB35" i="16"/>
  <c r="AC35" i="16"/>
  <c r="AE35" i="16"/>
  <c r="AF35" i="16"/>
  <c r="AG35" i="16"/>
  <c r="AH35" i="16"/>
  <c r="AI35" i="16"/>
  <c r="AI16" i="16"/>
  <c r="AH16" i="16"/>
  <c r="AG16" i="16"/>
  <c r="AF16" i="16"/>
  <c r="AE16" i="16"/>
  <c r="AC16" i="16"/>
  <c r="AB16" i="16"/>
  <c r="AA16" i="16"/>
  <c r="Z16" i="16"/>
  <c r="X17" i="16"/>
  <c r="X18" i="16"/>
  <c r="X19" i="16"/>
  <c r="X20" i="16"/>
  <c r="X21" i="16"/>
  <c r="X22" i="16"/>
  <c r="X23" i="16"/>
  <c r="X24" i="16"/>
  <c r="X25" i="16"/>
  <c r="X26" i="16"/>
  <c r="X27" i="16"/>
  <c r="X28" i="16"/>
  <c r="X29" i="16"/>
  <c r="X30" i="16"/>
  <c r="X31" i="16"/>
  <c r="X32" i="16"/>
  <c r="X33" i="16"/>
  <c r="X34" i="16"/>
  <c r="X35" i="16"/>
  <c r="Y36" i="16" s="1"/>
  <c r="V17" i="16"/>
  <c r="V18" i="16"/>
  <c r="V19" i="16"/>
  <c r="V20" i="16"/>
  <c r="V21" i="16"/>
  <c r="V22" i="16"/>
  <c r="V23" i="16"/>
  <c r="V24" i="16"/>
  <c r="V25" i="16"/>
  <c r="V26" i="16"/>
  <c r="V27" i="16"/>
  <c r="V28" i="16"/>
  <c r="V29" i="16"/>
  <c r="V30" i="16"/>
  <c r="V31" i="16"/>
  <c r="V32" i="16"/>
  <c r="V33" i="16"/>
  <c r="V34" i="16"/>
  <c r="V35" i="16"/>
  <c r="W36" i="16" s="1"/>
  <c r="X16" i="16"/>
  <c r="V16" i="16"/>
  <c r="X47" i="16"/>
  <c r="Y48" i="16" s="1"/>
  <c r="V47" i="16"/>
  <c r="W48" i="16" s="1"/>
  <c r="D319" i="48" l="1"/>
  <c r="D318" i="48"/>
  <c r="D317" i="48"/>
  <c r="D316" i="48"/>
  <c r="D315" i="48"/>
  <c r="D314" i="48"/>
  <c r="D313" i="48"/>
  <c r="D312" i="48"/>
  <c r="D311" i="48"/>
  <c r="D310" i="48"/>
  <c r="D309" i="48"/>
  <c r="D308" i="48"/>
  <c r="D307" i="48"/>
  <c r="D306" i="48"/>
  <c r="D305" i="48"/>
  <c r="D289" i="48"/>
  <c r="D288" i="48"/>
  <c r="D287" i="48"/>
  <c r="D286" i="48"/>
  <c r="D285" i="48"/>
  <c r="D284" i="48"/>
  <c r="D283" i="48"/>
  <c r="D282" i="48"/>
  <c r="D281" i="48"/>
  <c r="D280" i="48"/>
  <c r="D279" i="48"/>
  <c r="D278" i="48"/>
  <c r="D277" i="48"/>
  <c r="D276" i="48"/>
  <c r="D275" i="48"/>
  <c r="D259" i="48"/>
  <c r="D258" i="48"/>
  <c r="D257" i="48"/>
  <c r="D256" i="48"/>
  <c r="D255" i="48"/>
  <c r="D254" i="48"/>
  <c r="D253" i="48"/>
  <c r="D252" i="48"/>
  <c r="D251" i="48"/>
  <c r="D250" i="48"/>
  <c r="D249" i="48"/>
  <c r="D248" i="48"/>
  <c r="D247" i="48"/>
  <c r="D246" i="48"/>
  <c r="D245" i="48"/>
  <c r="D229" i="48"/>
  <c r="D228" i="48"/>
  <c r="D227" i="48"/>
  <c r="D226" i="48"/>
  <c r="D225" i="48"/>
  <c r="D224" i="48"/>
  <c r="D223" i="48"/>
  <c r="D222" i="48"/>
  <c r="D221" i="48"/>
  <c r="D220" i="48"/>
  <c r="D219" i="48"/>
  <c r="D218" i="48"/>
  <c r="D217" i="48"/>
  <c r="D216" i="48"/>
  <c r="D215" i="48"/>
  <c r="D199" i="48"/>
  <c r="D198" i="48"/>
  <c r="D197" i="48"/>
  <c r="D196" i="48"/>
  <c r="D195" i="48"/>
  <c r="D194" i="48"/>
  <c r="D193" i="48"/>
  <c r="D192" i="48"/>
  <c r="D191" i="48"/>
  <c r="D190" i="48"/>
  <c r="D189" i="48"/>
  <c r="D188" i="48"/>
  <c r="D187" i="48"/>
  <c r="D186" i="48"/>
  <c r="D185" i="48"/>
  <c r="D169" i="48"/>
  <c r="D168" i="48"/>
  <c r="D167" i="48"/>
  <c r="D166" i="48"/>
  <c r="D165" i="48"/>
  <c r="D164" i="48"/>
  <c r="D163" i="48"/>
  <c r="D162" i="48"/>
  <c r="D161" i="48"/>
  <c r="D160" i="48"/>
  <c r="D159" i="48"/>
  <c r="D158" i="48"/>
  <c r="D157" i="48"/>
  <c r="D156" i="48"/>
  <c r="D155" i="48"/>
  <c r="D139" i="48"/>
  <c r="D138" i="48"/>
  <c r="D137" i="48"/>
  <c r="D136" i="48"/>
  <c r="D135" i="48"/>
  <c r="D134" i="48"/>
  <c r="D133" i="48"/>
  <c r="D132" i="48"/>
  <c r="D131" i="48"/>
  <c r="D130" i="48"/>
  <c r="D129" i="48"/>
  <c r="D128" i="48"/>
  <c r="D127" i="48"/>
  <c r="D126" i="48"/>
  <c r="D125" i="48"/>
  <c r="D109" i="48"/>
  <c r="D108" i="48"/>
  <c r="D107" i="48"/>
  <c r="D106" i="48"/>
  <c r="D105" i="48"/>
  <c r="D104" i="48"/>
  <c r="D103" i="48"/>
  <c r="D102" i="48"/>
  <c r="D101" i="48"/>
  <c r="D100" i="48"/>
  <c r="D99" i="48"/>
  <c r="D98" i="48"/>
  <c r="D97" i="48"/>
  <c r="D96" i="48"/>
  <c r="D95" i="48"/>
  <c r="D79" i="48"/>
  <c r="B21" i="62" l="1"/>
  <c r="B22" i="62"/>
  <c r="B23" i="62"/>
  <c r="B24" i="62"/>
  <c r="B25" i="62"/>
  <c r="B26" i="62"/>
  <c r="B27" i="62"/>
  <c r="B28" i="62"/>
  <c r="B29" i="62"/>
  <c r="B30" i="62"/>
  <c r="B31" i="62"/>
  <c r="B32" i="62"/>
  <c r="B33" i="62"/>
  <c r="B34" i="62"/>
  <c r="B35" i="62"/>
  <c r="B36" i="62"/>
  <c r="B37" i="62"/>
  <c r="B41" i="62"/>
  <c r="B42" i="62"/>
  <c r="B43" i="62"/>
  <c r="BH57" i="60" l="1"/>
  <c r="BI57" i="60" s="1"/>
  <c r="BJ57" i="60" s="1"/>
  <c r="BK57" i="60" s="1"/>
  <c r="BL57" i="60" s="1"/>
  <c r="BM57" i="60" s="1"/>
  <c r="BN57" i="60" s="1"/>
  <c r="BO57" i="60" s="1"/>
  <c r="BP57" i="60" s="1"/>
  <c r="BQ57" i="60" s="1"/>
  <c r="BR57" i="60" s="1"/>
  <c r="BF57" i="60"/>
  <c r="C62" i="60"/>
  <c r="D62" i="60" s="1"/>
  <c r="E62" i="60"/>
  <c r="F62" i="60" s="1"/>
  <c r="G62" i="60"/>
  <c r="H62" i="60"/>
  <c r="C63" i="60"/>
  <c r="D63" i="60" s="1"/>
  <c r="E63" i="60"/>
  <c r="F63" i="60" s="1"/>
  <c r="G63" i="60"/>
  <c r="H63" i="60"/>
  <c r="Y63" i="60" s="1"/>
  <c r="C64" i="60"/>
  <c r="D64" i="60" s="1"/>
  <c r="E64" i="60"/>
  <c r="F64" i="60" s="1"/>
  <c r="G64" i="60"/>
  <c r="H64" i="60"/>
  <c r="C65" i="60"/>
  <c r="D65" i="60" s="1"/>
  <c r="E65" i="60"/>
  <c r="F65" i="60" s="1"/>
  <c r="G65" i="60"/>
  <c r="H65" i="60"/>
  <c r="Y65" i="60" s="1"/>
  <c r="C66" i="60"/>
  <c r="D66" i="60" s="1"/>
  <c r="E66" i="60"/>
  <c r="F66" i="60" s="1"/>
  <c r="G66" i="60"/>
  <c r="H66" i="60"/>
  <c r="Y66" i="60" s="1"/>
  <c r="C67" i="60"/>
  <c r="D67" i="60" s="1"/>
  <c r="E67" i="60"/>
  <c r="F67" i="60" s="1"/>
  <c r="G67" i="60"/>
  <c r="H67" i="60"/>
  <c r="Y67" i="60" s="1"/>
  <c r="B33" i="60"/>
  <c r="B34" i="60"/>
  <c r="B35" i="60"/>
  <c r="B36" i="60"/>
  <c r="B37" i="60"/>
  <c r="B38" i="60"/>
  <c r="B39" i="60"/>
  <c r="B43" i="60"/>
  <c r="B44" i="60"/>
  <c r="B45" i="60"/>
  <c r="B46" i="60"/>
  <c r="B32" i="60"/>
  <c r="Y62" i="60" l="1"/>
  <c r="T64" i="60"/>
  <c r="Y64" i="60"/>
  <c r="I63" i="60"/>
  <c r="T63" i="60"/>
  <c r="I62" i="60"/>
  <c r="T62" i="60"/>
  <c r="I65" i="60"/>
  <c r="T65" i="60"/>
  <c r="I66" i="60"/>
  <c r="T66" i="60"/>
  <c r="I67" i="60"/>
  <c r="T67" i="60"/>
  <c r="Z62" i="60"/>
  <c r="U62" i="60"/>
  <c r="W62" i="60"/>
  <c r="AA63" i="60"/>
  <c r="AA62" i="60"/>
  <c r="V62" i="60"/>
  <c r="J62" i="60"/>
  <c r="N62" i="60"/>
  <c r="AB62" i="60" s="1"/>
  <c r="W66" i="60"/>
  <c r="AA65" i="60"/>
  <c r="V65" i="60"/>
  <c r="AC64" i="60"/>
  <c r="X64" i="60"/>
  <c r="AA66" i="60"/>
  <c r="N66" i="60"/>
  <c r="AB66" i="60" s="1"/>
  <c r="Z65" i="60"/>
  <c r="W64" i="60"/>
  <c r="V66" i="60"/>
  <c r="Z66" i="60"/>
  <c r="W65" i="60"/>
  <c r="AA64" i="60"/>
  <c r="N64" i="60"/>
  <c r="AB64" i="60" s="1"/>
  <c r="AC65" i="60"/>
  <c r="X65" i="60"/>
  <c r="N65" i="60"/>
  <c r="AB65" i="60" s="1"/>
  <c r="Z64" i="60"/>
  <c r="U64" i="60"/>
  <c r="X62" i="60"/>
  <c r="AC62" i="60"/>
  <c r="W67" i="60"/>
  <c r="J64" i="60"/>
  <c r="N63" i="60"/>
  <c r="AB63" i="60" s="1"/>
  <c r="I64" i="60"/>
  <c r="AA67" i="60"/>
  <c r="U65" i="60"/>
  <c r="J65" i="60"/>
  <c r="V64" i="60"/>
  <c r="W63" i="60"/>
  <c r="N67" i="60"/>
  <c r="AB67" i="60" s="1"/>
  <c r="Z67" i="60"/>
  <c r="V67" i="60"/>
  <c r="AC66" i="60"/>
  <c r="U66" i="60"/>
  <c r="J66" i="60"/>
  <c r="Z63" i="60"/>
  <c r="V63" i="60"/>
  <c r="AC67" i="60"/>
  <c r="U67" i="60"/>
  <c r="J67" i="60"/>
  <c r="X66" i="60"/>
  <c r="AC63" i="60"/>
  <c r="U63" i="60"/>
  <c r="J63" i="60"/>
  <c r="X67" i="60"/>
  <c r="X63" i="60"/>
  <c r="C10" i="46"/>
  <c r="D10" i="46" s="1"/>
  <c r="C11" i="46"/>
  <c r="D11" i="46" s="1"/>
  <c r="C12" i="46"/>
  <c r="D12" i="46" s="1"/>
  <c r="C13" i="46"/>
  <c r="D13" i="46" s="1"/>
  <c r="C14" i="46"/>
  <c r="D14" i="46" s="1"/>
  <c r="C15" i="46"/>
  <c r="D15" i="46" s="1"/>
  <c r="C16" i="46"/>
  <c r="D16" i="46" s="1"/>
  <c r="C17" i="46"/>
  <c r="D17" i="46" s="1"/>
  <c r="C18" i="46"/>
  <c r="D18" i="46" s="1"/>
  <c r="C19" i="46"/>
  <c r="D19" i="46" s="1"/>
  <c r="C20" i="46"/>
  <c r="D20" i="46" s="1"/>
  <c r="C21" i="46"/>
  <c r="D21" i="46" s="1"/>
  <c r="C22" i="46"/>
  <c r="C23" i="46"/>
  <c r="D23" i="46" s="1"/>
  <c r="C24" i="46"/>
  <c r="D24" i="46" s="1"/>
  <c r="C25" i="46"/>
  <c r="D25" i="46" s="1"/>
  <c r="C26" i="46"/>
  <c r="D26" i="46" s="1"/>
  <c r="C27" i="46"/>
  <c r="D27" i="46" s="1"/>
  <c r="C28" i="46"/>
  <c r="D28" i="46" s="1"/>
  <c r="C29" i="46"/>
  <c r="D29" i="46" s="1"/>
  <c r="C30" i="46"/>
  <c r="D30" i="46" s="1"/>
  <c r="C9" i="46"/>
  <c r="D9" i="46" s="1"/>
  <c r="D22" i="46" l="1"/>
  <c r="D229" i="61" l="1"/>
  <c r="E229" i="61" s="1"/>
  <c r="D214" i="61"/>
  <c r="E214" i="61" s="1"/>
  <c r="C208" i="61" s="1"/>
  <c r="D199" i="61"/>
  <c r="E199" i="61" s="1"/>
  <c r="AD198" i="61"/>
  <c r="I198" i="61"/>
  <c r="H198" i="61"/>
  <c r="F198" i="61"/>
  <c r="G198" i="61" s="1"/>
  <c r="D198" i="61"/>
  <c r="E198" i="61" s="1"/>
  <c r="AD197" i="61"/>
  <c r="I197" i="61"/>
  <c r="AB197" i="61" s="1"/>
  <c r="H197" i="61"/>
  <c r="F197" i="61"/>
  <c r="G197" i="61" s="1"/>
  <c r="D197" i="61"/>
  <c r="E197" i="61" s="1"/>
  <c r="AD196" i="61"/>
  <c r="I196" i="61"/>
  <c r="H196" i="61"/>
  <c r="F196" i="61"/>
  <c r="G196" i="61" s="1"/>
  <c r="D196" i="61"/>
  <c r="E196" i="61" s="1"/>
  <c r="C193" i="61" s="1"/>
  <c r="AD195" i="61"/>
  <c r="I195" i="61"/>
  <c r="H195" i="61"/>
  <c r="F195" i="61"/>
  <c r="G195" i="61" s="1"/>
  <c r="D195" i="61"/>
  <c r="E195" i="61" s="1"/>
  <c r="AD191" i="61"/>
  <c r="I191" i="61"/>
  <c r="H191" i="61"/>
  <c r="F191" i="61"/>
  <c r="G191" i="61" s="1"/>
  <c r="D191" i="61"/>
  <c r="E191" i="61" s="1"/>
  <c r="AD190" i="61"/>
  <c r="I190" i="61"/>
  <c r="AB190" i="61" s="1"/>
  <c r="H190" i="61"/>
  <c r="F190" i="61"/>
  <c r="G190" i="61" s="1"/>
  <c r="D190" i="61"/>
  <c r="E190" i="61" s="1"/>
  <c r="AD189" i="61"/>
  <c r="I189" i="61"/>
  <c r="H189" i="61"/>
  <c r="F189" i="61"/>
  <c r="G189" i="61" s="1"/>
  <c r="D189" i="61"/>
  <c r="E189" i="61" s="1"/>
  <c r="AD188" i="61"/>
  <c r="I188" i="61"/>
  <c r="AB188" i="61" s="1"/>
  <c r="H188" i="61"/>
  <c r="F188" i="61"/>
  <c r="G188" i="61" s="1"/>
  <c r="D188" i="61"/>
  <c r="E188" i="61" s="1"/>
  <c r="AD187" i="61"/>
  <c r="I187" i="61"/>
  <c r="H187" i="61"/>
  <c r="F187" i="61"/>
  <c r="G187" i="61" s="1"/>
  <c r="D187" i="61"/>
  <c r="E187" i="61" s="1"/>
  <c r="AD186" i="61"/>
  <c r="I186" i="61"/>
  <c r="AB186" i="61" s="1"/>
  <c r="H186" i="61"/>
  <c r="F186" i="61"/>
  <c r="G186" i="61" s="1"/>
  <c r="D186" i="61"/>
  <c r="E186" i="61" s="1"/>
  <c r="AD185" i="61"/>
  <c r="I185" i="61"/>
  <c r="H185" i="61"/>
  <c r="F185" i="61"/>
  <c r="G185" i="61" s="1"/>
  <c r="D185" i="61"/>
  <c r="E185" i="61" s="1"/>
  <c r="AD184" i="61"/>
  <c r="I184" i="61"/>
  <c r="H184" i="61"/>
  <c r="F184" i="61"/>
  <c r="G184" i="61" s="1"/>
  <c r="D184" i="61"/>
  <c r="E184" i="61" s="1"/>
  <c r="AD183" i="61"/>
  <c r="I183" i="61"/>
  <c r="H183" i="61"/>
  <c r="F183" i="61"/>
  <c r="G183" i="61" s="1"/>
  <c r="D183" i="61"/>
  <c r="E183" i="61" s="1"/>
  <c r="AD182" i="61"/>
  <c r="I182" i="61"/>
  <c r="H182" i="61"/>
  <c r="F182" i="61"/>
  <c r="G182" i="61" s="1"/>
  <c r="D182" i="61"/>
  <c r="E182" i="61" s="1"/>
  <c r="AD181" i="61"/>
  <c r="I181" i="61"/>
  <c r="H181" i="61"/>
  <c r="F181" i="61"/>
  <c r="G181" i="61" s="1"/>
  <c r="D181" i="61"/>
  <c r="E181" i="61" s="1"/>
  <c r="C178" i="61" s="1"/>
  <c r="AD180" i="61"/>
  <c r="I180" i="61"/>
  <c r="H180" i="61"/>
  <c r="F180" i="61"/>
  <c r="G180" i="61" s="1"/>
  <c r="D180" i="61"/>
  <c r="E180" i="61" s="1"/>
  <c r="AD176" i="61"/>
  <c r="I176" i="61"/>
  <c r="H176" i="61"/>
  <c r="F176" i="61"/>
  <c r="G176" i="61" s="1"/>
  <c r="D176" i="61"/>
  <c r="E176" i="61" s="1"/>
  <c r="AD175" i="61"/>
  <c r="I175" i="61"/>
  <c r="H175" i="61"/>
  <c r="F175" i="61"/>
  <c r="G175" i="61" s="1"/>
  <c r="D175" i="61"/>
  <c r="E175" i="61" s="1"/>
  <c r="AD174" i="61"/>
  <c r="I174" i="61"/>
  <c r="H174" i="61"/>
  <c r="F174" i="61"/>
  <c r="G174" i="61" s="1"/>
  <c r="D174" i="61"/>
  <c r="E174" i="61" s="1"/>
  <c r="AD173" i="61"/>
  <c r="I173" i="61"/>
  <c r="AB173" i="61" s="1"/>
  <c r="H173" i="61"/>
  <c r="F173" i="61"/>
  <c r="G173" i="61" s="1"/>
  <c r="D173" i="61"/>
  <c r="E173" i="61" s="1"/>
  <c r="AD172" i="61"/>
  <c r="I172" i="61"/>
  <c r="H172" i="61"/>
  <c r="F172" i="61"/>
  <c r="G172" i="61" s="1"/>
  <c r="D172" i="61"/>
  <c r="E172" i="61" s="1"/>
  <c r="AD171" i="61"/>
  <c r="I171" i="61"/>
  <c r="AB171" i="61" s="1"/>
  <c r="H171" i="61"/>
  <c r="F171" i="61"/>
  <c r="G171" i="61" s="1"/>
  <c r="D171" i="61"/>
  <c r="E171" i="61" s="1"/>
  <c r="AD170" i="61"/>
  <c r="I170" i="61"/>
  <c r="H170" i="61"/>
  <c r="F170" i="61"/>
  <c r="G170" i="61" s="1"/>
  <c r="D170" i="61"/>
  <c r="E170" i="61" s="1"/>
  <c r="AD169" i="61"/>
  <c r="I169" i="61"/>
  <c r="H169" i="61"/>
  <c r="F169" i="61"/>
  <c r="G169" i="61" s="1"/>
  <c r="D169" i="61"/>
  <c r="E169" i="61" s="1"/>
  <c r="AD168" i="61"/>
  <c r="I168" i="61"/>
  <c r="H168" i="61"/>
  <c r="F168" i="61"/>
  <c r="G168" i="61" s="1"/>
  <c r="D168" i="61"/>
  <c r="E168" i="61" s="1"/>
  <c r="AD167" i="61"/>
  <c r="I167" i="61"/>
  <c r="AB167" i="61" s="1"/>
  <c r="H167" i="61"/>
  <c r="F167" i="61"/>
  <c r="G167" i="61" s="1"/>
  <c r="D167" i="61"/>
  <c r="E167" i="61" s="1"/>
  <c r="C163" i="61" s="1"/>
  <c r="AD166" i="61"/>
  <c r="I166" i="61"/>
  <c r="H166" i="61"/>
  <c r="F166" i="61"/>
  <c r="G166" i="61" s="1"/>
  <c r="D166" i="61"/>
  <c r="E166" i="61" s="1"/>
  <c r="AD165" i="61"/>
  <c r="I165" i="61"/>
  <c r="H165" i="61"/>
  <c r="F165" i="61"/>
  <c r="G165" i="61" s="1"/>
  <c r="D165" i="61"/>
  <c r="E165" i="61" s="1"/>
  <c r="AD161" i="61"/>
  <c r="I161" i="61"/>
  <c r="H161" i="61"/>
  <c r="F161" i="61"/>
  <c r="G161" i="61" s="1"/>
  <c r="D161" i="61"/>
  <c r="E161" i="61" s="1"/>
  <c r="AD160" i="61"/>
  <c r="I160" i="61"/>
  <c r="AB160" i="61" s="1"/>
  <c r="H160" i="61"/>
  <c r="F160" i="61"/>
  <c r="G160" i="61" s="1"/>
  <c r="D160" i="61"/>
  <c r="E160" i="61" s="1"/>
  <c r="AD159" i="61"/>
  <c r="I159" i="61"/>
  <c r="H159" i="61"/>
  <c r="F159" i="61"/>
  <c r="G159" i="61" s="1"/>
  <c r="D159" i="61"/>
  <c r="E159" i="61" s="1"/>
  <c r="AD158" i="61"/>
  <c r="I158" i="61"/>
  <c r="AB158" i="61" s="1"/>
  <c r="H158" i="61"/>
  <c r="F158" i="61"/>
  <c r="G158" i="61" s="1"/>
  <c r="D158" i="61"/>
  <c r="E158" i="61" s="1"/>
  <c r="AD157" i="61"/>
  <c r="I157" i="61"/>
  <c r="H157" i="61"/>
  <c r="F157" i="61"/>
  <c r="G157" i="61" s="1"/>
  <c r="D157" i="61"/>
  <c r="E157" i="61" s="1"/>
  <c r="AD156" i="61"/>
  <c r="I156" i="61"/>
  <c r="AB156" i="61" s="1"/>
  <c r="H156" i="61"/>
  <c r="F156" i="61"/>
  <c r="G156" i="61" s="1"/>
  <c r="D156" i="61"/>
  <c r="E156" i="61" s="1"/>
  <c r="AD155" i="61"/>
  <c r="I155" i="61"/>
  <c r="AB155" i="61" s="1"/>
  <c r="H155" i="61"/>
  <c r="F155" i="61"/>
  <c r="G155" i="61" s="1"/>
  <c r="D155" i="61"/>
  <c r="E155" i="61" s="1"/>
  <c r="AD154" i="61"/>
  <c r="I154" i="61"/>
  <c r="H154" i="61"/>
  <c r="F154" i="61"/>
  <c r="G154" i="61" s="1"/>
  <c r="D154" i="61"/>
  <c r="E154" i="61" s="1"/>
  <c r="AD153" i="61"/>
  <c r="I153" i="61"/>
  <c r="H153" i="61"/>
  <c r="F153" i="61"/>
  <c r="G153" i="61" s="1"/>
  <c r="D153" i="61"/>
  <c r="E153" i="61" s="1"/>
  <c r="AD152" i="61"/>
  <c r="I152" i="61"/>
  <c r="AB152" i="61" s="1"/>
  <c r="H152" i="61"/>
  <c r="F152" i="61"/>
  <c r="G152" i="61" s="1"/>
  <c r="D152" i="61"/>
  <c r="E152" i="61" s="1"/>
  <c r="AD151" i="61"/>
  <c r="I151" i="61"/>
  <c r="H151" i="61"/>
  <c r="F151" i="61"/>
  <c r="G151" i="61" s="1"/>
  <c r="D151" i="61"/>
  <c r="E151" i="61" s="1"/>
  <c r="C148" i="61" s="1"/>
  <c r="AD150" i="61"/>
  <c r="I150" i="61"/>
  <c r="H150" i="61"/>
  <c r="F150" i="61"/>
  <c r="G150" i="61" s="1"/>
  <c r="D150" i="61"/>
  <c r="E150" i="61" s="1"/>
  <c r="AD146" i="61"/>
  <c r="I146" i="61"/>
  <c r="H146" i="61"/>
  <c r="F146" i="61"/>
  <c r="G146" i="61" s="1"/>
  <c r="D146" i="61"/>
  <c r="E146" i="61" s="1"/>
  <c r="AD145" i="61"/>
  <c r="I145" i="61"/>
  <c r="AB145" i="61" s="1"/>
  <c r="H145" i="61"/>
  <c r="F145" i="61"/>
  <c r="G145" i="61" s="1"/>
  <c r="D145" i="61"/>
  <c r="E145" i="61" s="1"/>
  <c r="AD144" i="61"/>
  <c r="I144" i="61"/>
  <c r="H144" i="61"/>
  <c r="F144" i="61"/>
  <c r="G144" i="61" s="1"/>
  <c r="D144" i="61"/>
  <c r="E144" i="61" s="1"/>
  <c r="AD143" i="61"/>
  <c r="I143" i="61"/>
  <c r="AB143" i="61" s="1"/>
  <c r="H143" i="61"/>
  <c r="F143" i="61"/>
  <c r="G143" i="61" s="1"/>
  <c r="D143" i="61"/>
  <c r="E143" i="61" s="1"/>
  <c r="AD142" i="61"/>
  <c r="I142" i="61"/>
  <c r="H142" i="61"/>
  <c r="F142" i="61"/>
  <c r="G142" i="61" s="1"/>
  <c r="D142" i="61"/>
  <c r="E142" i="61" s="1"/>
  <c r="AD141" i="61"/>
  <c r="I141" i="61"/>
  <c r="AB141" i="61" s="1"/>
  <c r="H141" i="61"/>
  <c r="F141" i="61"/>
  <c r="G141" i="61" s="1"/>
  <c r="D141" i="61"/>
  <c r="E141" i="61" s="1"/>
  <c r="AD140" i="61"/>
  <c r="I140" i="61"/>
  <c r="H140" i="61"/>
  <c r="F140" i="61"/>
  <c r="G140" i="61" s="1"/>
  <c r="D140" i="61"/>
  <c r="E140" i="61" s="1"/>
  <c r="AD139" i="61"/>
  <c r="I139" i="61"/>
  <c r="H139" i="61"/>
  <c r="F139" i="61"/>
  <c r="G139" i="61" s="1"/>
  <c r="D139" i="61"/>
  <c r="E139" i="61" s="1"/>
  <c r="AD138" i="61"/>
  <c r="I138" i="61"/>
  <c r="H138" i="61"/>
  <c r="F138" i="61"/>
  <c r="G138" i="61" s="1"/>
  <c r="D138" i="61"/>
  <c r="E138" i="61" s="1"/>
  <c r="AD137" i="61"/>
  <c r="I137" i="61"/>
  <c r="H137" i="61"/>
  <c r="F137" i="61"/>
  <c r="G137" i="61" s="1"/>
  <c r="D137" i="61"/>
  <c r="E137" i="61" s="1"/>
  <c r="AD136" i="61"/>
  <c r="I136" i="61"/>
  <c r="H136" i="61"/>
  <c r="F136" i="61"/>
  <c r="G136" i="61" s="1"/>
  <c r="D136" i="61"/>
  <c r="E136" i="61" s="1"/>
  <c r="C133" i="61" s="1"/>
  <c r="AD135" i="61"/>
  <c r="I135" i="61"/>
  <c r="H135" i="61"/>
  <c r="F135" i="61"/>
  <c r="G135" i="61" s="1"/>
  <c r="D135" i="61"/>
  <c r="E135" i="61" s="1"/>
  <c r="AD131" i="61"/>
  <c r="I131" i="61"/>
  <c r="H131" i="61"/>
  <c r="F131" i="61"/>
  <c r="G131" i="61" s="1"/>
  <c r="D131" i="61"/>
  <c r="E131" i="61" s="1"/>
  <c r="AD130" i="61"/>
  <c r="I130" i="61"/>
  <c r="AB130" i="61" s="1"/>
  <c r="H130" i="61"/>
  <c r="F130" i="61"/>
  <c r="G130" i="61" s="1"/>
  <c r="D130" i="61"/>
  <c r="E130" i="61" s="1"/>
  <c r="AD129" i="61"/>
  <c r="I129" i="61"/>
  <c r="AB129" i="61" s="1"/>
  <c r="H129" i="61"/>
  <c r="F129" i="61"/>
  <c r="G129" i="61" s="1"/>
  <c r="D129" i="61"/>
  <c r="E129" i="61" s="1"/>
  <c r="AD128" i="61"/>
  <c r="I128" i="61"/>
  <c r="AB128" i="61" s="1"/>
  <c r="H128" i="61"/>
  <c r="F128" i="61"/>
  <c r="G128" i="61" s="1"/>
  <c r="D128" i="61"/>
  <c r="E128" i="61" s="1"/>
  <c r="AD127" i="61"/>
  <c r="I127" i="61"/>
  <c r="H127" i="61"/>
  <c r="F127" i="61"/>
  <c r="G127" i="61" s="1"/>
  <c r="D127" i="61"/>
  <c r="E127" i="61" s="1"/>
  <c r="AD126" i="61"/>
  <c r="I126" i="61"/>
  <c r="AB126" i="61" s="1"/>
  <c r="H126" i="61"/>
  <c r="F126" i="61"/>
  <c r="G126" i="61" s="1"/>
  <c r="D126" i="61"/>
  <c r="E126" i="61" s="1"/>
  <c r="AD125" i="61"/>
  <c r="I125" i="61"/>
  <c r="H125" i="61"/>
  <c r="F125" i="61"/>
  <c r="G125" i="61" s="1"/>
  <c r="D125" i="61"/>
  <c r="E125" i="61" s="1"/>
  <c r="AD124" i="61"/>
  <c r="I124" i="61"/>
  <c r="H124" i="61"/>
  <c r="F124" i="61"/>
  <c r="G124" i="61" s="1"/>
  <c r="D124" i="61"/>
  <c r="E124" i="61" s="1"/>
  <c r="F109" i="61"/>
  <c r="G109" i="61" s="1"/>
  <c r="H109" i="61"/>
  <c r="I109" i="61"/>
  <c r="AD109" i="61"/>
  <c r="F110" i="61"/>
  <c r="G110" i="61" s="1"/>
  <c r="H110" i="61"/>
  <c r="I110" i="61"/>
  <c r="AB110" i="61" s="1"/>
  <c r="AD110" i="61"/>
  <c r="F111" i="61"/>
  <c r="G111" i="61" s="1"/>
  <c r="H111" i="61"/>
  <c r="I111" i="61"/>
  <c r="AB111" i="61" s="1"/>
  <c r="AD111" i="61"/>
  <c r="F112" i="61"/>
  <c r="G112" i="61" s="1"/>
  <c r="H112" i="61"/>
  <c r="I112" i="61"/>
  <c r="AB112" i="61" s="1"/>
  <c r="AD112" i="61"/>
  <c r="F113" i="61"/>
  <c r="G113" i="61" s="1"/>
  <c r="H113" i="61"/>
  <c r="I113" i="61"/>
  <c r="AB113" i="61" s="1"/>
  <c r="AD113" i="61"/>
  <c r="F114" i="61"/>
  <c r="G114" i="61" s="1"/>
  <c r="H114" i="61"/>
  <c r="I114" i="61"/>
  <c r="AB114" i="61" s="1"/>
  <c r="AD114" i="61"/>
  <c r="F115" i="61"/>
  <c r="G115" i="61" s="1"/>
  <c r="H115" i="61"/>
  <c r="I115" i="61"/>
  <c r="AB115" i="61" s="1"/>
  <c r="AD115" i="61"/>
  <c r="F116" i="61"/>
  <c r="G116" i="61" s="1"/>
  <c r="H116" i="61"/>
  <c r="I116" i="61"/>
  <c r="AB116" i="61" s="1"/>
  <c r="AD116" i="61"/>
  <c r="F120" i="61"/>
  <c r="G120" i="61" s="1"/>
  <c r="H120" i="61"/>
  <c r="I120" i="61"/>
  <c r="AD120" i="61"/>
  <c r="F121" i="61"/>
  <c r="G121" i="61" s="1"/>
  <c r="H121" i="61"/>
  <c r="I121" i="61"/>
  <c r="AB121" i="61" s="1"/>
  <c r="AD121" i="61"/>
  <c r="F122" i="61"/>
  <c r="G122" i="61" s="1"/>
  <c r="H122" i="61"/>
  <c r="I122" i="61"/>
  <c r="AB122" i="61" s="1"/>
  <c r="AD122" i="61"/>
  <c r="F123" i="61"/>
  <c r="G123" i="61" s="1"/>
  <c r="H123" i="61"/>
  <c r="I123" i="61"/>
  <c r="AB123" i="61" s="1"/>
  <c r="AD123" i="61"/>
  <c r="D123" i="61"/>
  <c r="E123" i="61" s="1"/>
  <c r="D122" i="61"/>
  <c r="E122" i="61" s="1"/>
  <c r="D121" i="61"/>
  <c r="E121" i="61" s="1"/>
  <c r="C118" i="61" s="1"/>
  <c r="D120" i="61"/>
  <c r="E120" i="61" s="1"/>
  <c r="D116" i="61"/>
  <c r="E116" i="61" s="1"/>
  <c r="D115" i="61"/>
  <c r="E115" i="61" s="1"/>
  <c r="D114" i="61"/>
  <c r="E114" i="61" s="1"/>
  <c r="D113" i="61"/>
  <c r="E113" i="61" s="1"/>
  <c r="D112" i="61"/>
  <c r="E112" i="61" s="1"/>
  <c r="D111" i="61"/>
  <c r="E111" i="61" s="1"/>
  <c r="D110" i="61"/>
  <c r="E110" i="61" s="1"/>
  <c r="D109" i="61"/>
  <c r="E109" i="61" s="1"/>
  <c r="AD108" i="61"/>
  <c r="I108" i="61"/>
  <c r="H108" i="61"/>
  <c r="F108" i="61"/>
  <c r="G108" i="61" s="1"/>
  <c r="D108" i="61"/>
  <c r="E108" i="61" s="1"/>
  <c r="AD107" i="61"/>
  <c r="I107" i="61"/>
  <c r="AB107" i="61" s="1"/>
  <c r="H107" i="61"/>
  <c r="F107" i="61"/>
  <c r="G107" i="61" s="1"/>
  <c r="D107" i="61"/>
  <c r="E107" i="61" s="1"/>
  <c r="AD106" i="61"/>
  <c r="I106" i="61"/>
  <c r="H106" i="61"/>
  <c r="F106" i="61"/>
  <c r="G106" i="61" s="1"/>
  <c r="D106" i="61"/>
  <c r="E106" i="61" s="1"/>
  <c r="C103" i="61" s="1"/>
  <c r="AD105" i="61"/>
  <c r="I105" i="61"/>
  <c r="H105" i="61"/>
  <c r="F105" i="61"/>
  <c r="G105" i="61" s="1"/>
  <c r="D105" i="61"/>
  <c r="E105" i="61" s="1"/>
  <c r="AD101" i="61"/>
  <c r="I101" i="61"/>
  <c r="H101" i="61"/>
  <c r="F101" i="61"/>
  <c r="G101" i="61" s="1"/>
  <c r="D101" i="61"/>
  <c r="E101" i="61" s="1"/>
  <c r="AD100" i="61"/>
  <c r="I100" i="61"/>
  <c r="AB100" i="61" s="1"/>
  <c r="H100" i="61"/>
  <c r="F100" i="61"/>
  <c r="G100" i="61" s="1"/>
  <c r="D100" i="61"/>
  <c r="E100" i="61" s="1"/>
  <c r="AD99" i="61"/>
  <c r="I99" i="61"/>
  <c r="H99" i="61"/>
  <c r="F99" i="61"/>
  <c r="G99" i="61" s="1"/>
  <c r="D99" i="61"/>
  <c r="E99" i="61" s="1"/>
  <c r="AD98" i="61"/>
  <c r="I98" i="61"/>
  <c r="AB98" i="61" s="1"/>
  <c r="H98" i="61"/>
  <c r="F98" i="61"/>
  <c r="G98" i="61" s="1"/>
  <c r="D98" i="61"/>
  <c r="E98" i="61" s="1"/>
  <c r="AD97" i="61"/>
  <c r="I97" i="61"/>
  <c r="H97" i="61"/>
  <c r="F97" i="61"/>
  <c r="G97" i="61" s="1"/>
  <c r="D97" i="61"/>
  <c r="E97" i="61" s="1"/>
  <c r="AD96" i="61"/>
  <c r="I96" i="61"/>
  <c r="AB96" i="61" s="1"/>
  <c r="H96" i="61"/>
  <c r="F96" i="61"/>
  <c r="G96" i="61" s="1"/>
  <c r="D96" i="61"/>
  <c r="E96" i="61" s="1"/>
  <c r="AD95" i="61"/>
  <c r="I95" i="61"/>
  <c r="H95" i="61"/>
  <c r="F95" i="61"/>
  <c r="G95" i="61" s="1"/>
  <c r="D95" i="61"/>
  <c r="E95" i="61" s="1"/>
  <c r="AD94" i="61"/>
  <c r="I94" i="61"/>
  <c r="H94" i="61"/>
  <c r="F94" i="61"/>
  <c r="G94" i="61" s="1"/>
  <c r="D94" i="61"/>
  <c r="E94" i="61" s="1"/>
  <c r="AD93" i="61"/>
  <c r="I93" i="61"/>
  <c r="H93" i="61"/>
  <c r="F93" i="61"/>
  <c r="G93" i="61" s="1"/>
  <c r="D93" i="61"/>
  <c r="E93" i="61" s="1"/>
  <c r="AD92" i="61"/>
  <c r="I92" i="61"/>
  <c r="H92" i="61"/>
  <c r="F92" i="61"/>
  <c r="G92" i="61" s="1"/>
  <c r="D92" i="61"/>
  <c r="E92" i="61" s="1"/>
  <c r="C88" i="61" s="1"/>
  <c r="AD91" i="61"/>
  <c r="I91" i="61"/>
  <c r="H91" i="61"/>
  <c r="F91" i="61"/>
  <c r="G91" i="61" s="1"/>
  <c r="D91" i="61"/>
  <c r="E91" i="61" s="1"/>
  <c r="AD90" i="61"/>
  <c r="I90" i="61"/>
  <c r="H90" i="61"/>
  <c r="F90" i="61"/>
  <c r="G90" i="61" s="1"/>
  <c r="D90" i="61"/>
  <c r="E90" i="61" s="1"/>
  <c r="AD86" i="61"/>
  <c r="I86" i="61"/>
  <c r="H86" i="61"/>
  <c r="F86" i="61"/>
  <c r="G86" i="61" s="1"/>
  <c r="D86" i="61"/>
  <c r="E86" i="61" s="1"/>
  <c r="AD85" i="61"/>
  <c r="I85" i="61"/>
  <c r="AB85" i="61" s="1"/>
  <c r="H85" i="61"/>
  <c r="F85" i="61"/>
  <c r="G85" i="61" s="1"/>
  <c r="D85" i="61"/>
  <c r="E85" i="61" s="1"/>
  <c r="AD84" i="61"/>
  <c r="I84" i="61"/>
  <c r="H84" i="61"/>
  <c r="F84" i="61"/>
  <c r="G84" i="61" s="1"/>
  <c r="D84" i="61"/>
  <c r="E84" i="61" s="1"/>
  <c r="AD83" i="61"/>
  <c r="I83" i="61"/>
  <c r="AB83" i="61" s="1"/>
  <c r="H83" i="61"/>
  <c r="F83" i="61"/>
  <c r="G83" i="61" s="1"/>
  <c r="D83" i="61"/>
  <c r="E83" i="61" s="1"/>
  <c r="AD82" i="61"/>
  <c r="I82" i="61"/>
  <c r="H82" i="61"/>
  <c r="F82" i="61"/>
  <c r="G82" i="61" s="1"/>
  <c r="D82" i="61"/>
  <c r="E82" i="61" s="1"/>
  <c r="AD81" i="61"/>
  <c r="I81" i="61"/>
  <c r="H81" i="61"/>
  <c r="F81" i="61"/>
  <c r="G81" i="61" s="1"/>
  <c r="D81" i="61"/>
  <c r="E81" i="61" s="1"/>
  <c r="AD80" i="61"/>
  <c r="I80" i="61"/>
  <c r="AB80" i="61" s="1"/>
  <c r="H80" i="61"/>
  <c r="F80" i="61"/>
  <c r="G80" i="61" s="1"/>
  <c r="D80" i="61"/>
  <c r="E80" i="61" s="1"/>
  <c r="AD79" i="61"/>
  <c r="I79" i="61"/>
  <c r="H79" i="61"/>
  <c r="F79" i="61"/>
  <c r="G79" i="61" s="1"/>
  <c r="D79" i="61"/>
  <c r="E79" i="61" s="1"/>
  <c r="C73" i="61"/>
  <c r="AD71" i="61"/>
  <c r="I71" i="61"/>
  <c r="H71" i="61"/>
  <c r="F71" i="61"/>
  <c r="G71" i="61" s="1"/>
  <c r="D71" i="61"/>
  <c r="E71" i="61" s="1"/>
  <c r="AD70" i="61"/>
  <c r="I70" i="61"/>
  <c r="AB70" i="61" s="1"/>
  <c r="H70" i="61"/>
  <c r="F70" i="61"/>
  <c r="G70" i="61" s="1"/>
  <c r="D70" i="61"/>
  <c r="E70" i="61" s="1"/>
  <c r="AD69" i="61"/>
  <c r="I69" i="61"/>
  <c r="H69" i="61"/>
  <c r="F69" i="61"/>
  <c r="G69" i="61" s="1"/>
  <c r="D69" i="61"/>
  <c r="E69" i="61" s="1"/>
  <c r="AD68" i="61"/>
  <c r="I68" i="61"/>
  <c r="AB68" i="61" s="1"/>
  <c r="H68" i="61"/>
  <c r="F68" i="61"/>
  <c r="G68" i="61" s="1"/>
  <c r="D68" i="61"/>
  <c r="E68" i="61" s="1"/>
  <c r="AD67" i="61"/>
  <c r="I67" i="61"/>
  <c r="H67" i="61"/>
  <c r="F67" i="61"/>
  <c r="G67" i="61" s="1"/>
  <c r="D67" i="61"/>
  <c r="E67" i="61" s="1"/>
  <c r="AD66" i="61"/>
  <c r="I66" i="61"/>
  <c r="AB66" i="61" s="1"/>
  <c r="H66" i="61"/>
  <c r="F66" i="61"/>
  <c r="G66" i="61" s="1"/>
  <c r="D66" i="61"/>
  <c r="E66" i="61" s="1"/>
  <c r="AD65" i="61"/>
  <c r="I65" i="61"/>
  <c r="AB65" i="61" s="1"/>
  <c r="H65" i="61"/>
  <c r="F65" i="61"/>
  <c r="G65" i="61" s="1"/>
  <c r="D65" i="61"/>
  <c r="E65" i="61" s="1"/>
  <c r="AD64" i="61"/>
  <c r="I64" i="61"/>
  <c r="H64" i="61"/>
  <c r="F64" i="61"/>
  <c r="G64" i="61" s="1"/>
  <c r="D64" i="61"/>
  <c r="E64" i="61" s="1"/>
  <c r="C58" i="61"/>
  <c r="AD56" i="61"/>
  <c r="I56" i="61"/>
  <c r="H56" i="61"/>
  <c r="F56" i="61"/>
  <c r="G56" i="61" s="1"/>
  <c r="D56" i="61"/>
  <c r="E56" i="61" s="1"/>
  <c r="AD55" i="61"/>
  <c r="I55" i="61"/>
  <c r="AB55" i="61" s="1"/>
  <c r="H55" i="61"/>
  <c r="F55" i="61"/>
  <c r="G55" i="61" s="1"/>
  <c r="D55" i="61"/>
  <c r="E55" i="61" s="1"/>
  <c r="AD54" i="61"/>
  <c r="I54" i="61"/>
  <c r="H54" i="61"/>
  <c r="F54" i="61"/>
  <c r="G54" i="61" s="1"/>
  <c r="D54" i="61"/>
  <c r="E54" i="61" s="1"/>
  <c r="AD53" i="61"/>
  <c r="I53" i="61"/>
  <c r="AB53" i="61" s="1"/>
  <c r="H53" i="61"/>
  <c r="F53" i="61"/>
  <c r="G53" i="61" s="1"/>
  <c r="D53" i="61"/>
  <c r="E53" i="61" s="1"/>
  <c r="AD52" i="61"/>
  <c r="I52" i="61"/>
  <c r="H52" i="61"/>
  <c r="F52" i="61"/>
  <c r="G52" i="61" s="1"/>
  <c r="D52" i="61"/>
  <c r="E52" i="61" s="1"/>
  <c r="AD51" i="61"/>
  <c r="I51" i="61"/>
  <c r="AB51" i="61" s="1"/>
  <c r="H51" i="61"/>
  <c r="F51" i="61"/>
  <c r="G51" i="61" s="1"/>
  <c r="D51" i="61"/>
  <c r="E51" i="61" s="1"/>
  <c r="AD50" i="61"/>
  <c r="I50" i="61"/>
  <c r="H50" i="61"/>
  <c r="F50" i="61"/>
  <c r="G50" i="61" s="1"/>
  <c r="D50" i="61"/>
  <c r="E50" i="61" s="1"/>
  <c r="AD49" i="61"/>
  <c r="I49" i="61"/>
  <c r="H49" i="61"/>
  <c r="F49" i="61"/>
  <c r="G49" i="61" s="1"/>
  <c r="D49" i="61"/>
  <c r="E49" i="61" s="1"/>
  <c r="C43" i="61"/>
  <c r="AD41" i="61"/>
  <c r="I41" i="61"/>
  <c r="AB41" i="61" s="1"/>
  <c r="H41" i="61"/>
  <c r="F41" i="61"/>
  <c r="G41" i="61" s="1"/>
  <c r="D41" i="61"/>
  <c r="E41" i="61" s="1"/>
  <c r="AD40" i="61"/>
  <c r="I40" i="61"/>
  <c r="AB40" i="61" s="1"/>
  <c r="H40" i="61"/>
  <c r="F40" i="61"/>
  <c r="G40" i="61" s="1"/>
  <c r="D40" i="61"/>
  <c r="E40" i="61" s="1"/>
  <c r="AD39" i="61"/>
  <c r="I39" i="61"/>
  <c r="H39" i="61"/>
  <c r="F39" i="61"/>
  <c r="G39" i="61" s="1"/>
  <c r="D39" i="61"/>
  <c r="E39" i="61" s="1"/>
  <c r="AD38" i="61"/>
  <c r="I38" i="61"/>
  <c r="AB38" i="61" s="1"/>
  <c r="H38" i="61"/>
  <c r="F38" i="61"/>
  <c r="G38" i="61" s="1"/>
  <c r="D38" i="61"/>
  <c r="E38" i="61" s="1"/>
  <c r="AD37" i="61"/>
  <c r="I37" i="61"/>
  <c r="H37" i="61"/>
  <c r="F37" i="61"/>
  <c r="G37" i="61" s="1"/>
  <c r="D37" i="61"/>
  <c r="E37" i="61" s="1"/>
  <c r="AD36" i="61"/>
  <c r="I36" i="61"/>
  <c r="AB36" i="61" s="1"/>
  <c r="H36" i="61"/>
  <c r="F36" i="61"/>
  <c r="G36" i="61" s="1"/>
  <c r="D36" i="61"/>
  <c r="E36" i="61" s="1"/>
  <c r="AD35" i="61"/>
  <c r="I35" i="61"/>
  <c r="AB35" i="61" s="1"/>
  <c r="H35" i="61"/>
  <c r="F35" i="61"/>
  <c r="G35" i="61" s="1"/>
  <c r="D35" i="61"/>
  <c r="E35" i="61" s="1"/>
  <c r="AD34" i="61"/>
  <c r="I34" i="61"/>
  <c r="H34" i="61"/>
  <c r="F34" i="61"/>
  <c r="G34" i="61" s="1"/>
  <c r="D34" i="61"/>
  <c r="E34" i="61" s="1"/>
  <c r="C28" i="61" s="1"/>
  <c r="D23" i="61"/>
  <c r="E23" i="61" s="1"/>
  <c r="F23" i="61"/>
  <c r="G23" i="61" s="1"/>
  <c r="H23" i="61"/>
  <c r="I23" i="61"/>
  <c r="AD23" i="61"/>
  <c r="D24" i="61"/>
  <c r="E24" i="61" s="1"/>
  <c r="F24" i="61"/>
  <c r="G24" i="61" s="1"/>
  <c r="H24" i="61"/>
  <c r="I24" i="61"/>
  <c r="AD24" i="61"/>
  <c r="D25" i="61"/>
  <c r="E25" i="61" s="1"/>
  <c r="F25" i="61"/>
  <c r="G25" i="61" s="1"/>
  <c r="H25" i="61"/>
  <c r="I25" i="61"/>
  <c r="AD25" i="61"/>
  <c r="D26" i="61"/>
  <c r="E26" i="61" s="1"/>
  <c r="F26" i="61"/>
  <c r="G26" i="61" s="1"/>
  <c r="H26" i="61"/>
  <c r="I26" i="61"/>
  <c r="AD26" i="61"/>
  <c r="C13" i="61"/>
  <c r="BH42" i="60"/>
  <c r="BI42" i="60" s="1"/>
  <c r="BJ42" i="60" s="1"/>
  <c r="BK42" i="60" s="1"/>
  <c r="BL42" i="60" s="1"/>
  <c r="BM42" i="60" s="1"/>
  <c r="BN42" i="60" s="1"/>
  <c r="BO42" i="60" s="1"/>
  <c r="BP42" i="60" s="1"/>
  <c r="BQ42" i="60" s="1"/>
  <c r="BR42" i="60" s="1"/>
  <c r="BF42" i="60"/>
  <c r="E41" i="60"/>
  <c r="I73" i="61" l="1"/>
  <c r="I193" i="61"/>
  <c r="AB180" i="61"/>
  <c r="I178" i="61"/>
  <c r="AB90" i="61"/>
  <c r="I88" i="61"/>
  <c r="AB150" i="61"/>
  <c r="I148" i="61"/>
  <c r="AB105" i="61"/>
  <c r="I103" i="61"/>
  <c r="AB135" i="61"/>
  <c r="I133" i="61"/>
  <c r="AB165" i="61"/>
  <c r="I163" i="61"/>
  <c r="I43" i="61"/>
  <c r="AB120" i="61"/>
  <c r="I118" i="61"/>
  <c r="I58" i="61"/>
  <c r="I28" i="61"/>
  <c r="I13" i="61"/>
  <c r="V79" i="61"/>
  <c r="AB79" i="61"/>
  <c r="V125" i="61"/>
  <c r="AB125" i="61"/>
  <c r="V185" i="61"/>
  <c r="AB185" i="61"/>
  <c r="V81" i="61"/>
  <c r="AB81" i="61"/>
  <c r="V92" i="61"/>
  <c r="AB92" i="61"/>
  <c r="V182" i="61"/>
  <c r="AB182" i="61"/>
  <c r="V49" i="61"/>
  <c r="AB49" i="61"/>
  <c r="V139" i="61"/>
  <c r="AB139" i="61"/>
  <c r="V37" i="61"/>
  <c r="AB37" i="61"/>
  <c r="V56" i="61"/>
  <c r="AB56" i="61"/>
  <c r="V67" i="61"/>
  <c r="AB67" i="61"/>
  <c r="V86" i="61"/>
  <c r="AB86" i="61"/>
  <c r="V97" i="61"/>
  <c r="AB97" i="61"/>
  <c r="V108" i="61"/>
  <c r="AB108" i="61"/>
  <c r="V127" i="61"/>
  <c r="AB127" i="61"/>
  <c r="V138" i="61"/>
  <c r="AB138" i="61"/>
  <c r="V146" i="61"/>
  <c r="AB146" i="61"/>
  <c r="V157" i="61"/>
  <c r="AB157" i="61"/>
  <c r="V168" i="61"/>
  <c r="AB168" i="61"/>
  <c r="V176" i="61"/>
  <c r="AB176" i="61"/>
  <c r="V187" i="61"/>
  <c r="AB187" i="61"/>
  <c r="V198" i="61"/>
  <c r="AB198" i="61"/>
  <c r="J24" i="61"/>
  <c r="AB24" i="61"/>
  <c r="V54" i="61"/>
  <c r="AB54" i="61"/>
  <c r="V95" i="61"/>
  <c r="AB95" i="61"/>
  <c r="V144" i="61"/>
  <c r="AB144" i="61"/>
  <c r="V166" i="61"/>
  <c r="AB166" i="61"/>
  <c r="V154" i="61"/>
  <c r="AB154" i="61"/>
  <c r="V184" i="61"/>
  <c r="AB184" i="61"/>
  <c r="V195" i="61"/>
  <c r="AB195" i="61"/>
  <c r="V124" i="61"/>
  <c r="AB124" i="61"/>
  <c r="V39" i="61"/>
  <c r="AB39" i="61"/>
  <c r="V50" i="61"/>
  <c r="AB50" i="61"/>
  <c r="V69" i="61"/>
  <c r="AB69" i="61"/>
  <c r="V91" i="61"/>
  <c r="AB91" i="61"/>
  <c r="V99" i="61"/>
  <c r="AB99" i="61"/>
  <c r="V140" i="61"/>
  <c r="AB140" i="61"/>
  <c r="V151" i="61"/>
  <c r="AB151" i="61"/>
  <c r="V159" i="61"/>
  <c r="AB159" i="61"/>
  <c r="V170" i="61"/>
  <c r="AB170" i="61"/>
  <c r="V181" i="61"/>
  <c r="AB181" i="61"/>
  <c r="V189" i="61"/>
  <c r="AB189" i="61"/>
  <c r="V169" i="61"/>
  <c r="AB169" i="61"/>
  <c r="V84" i="61"/>
  <c r="AB84" i="61"/>
  <c r="V106" i="61"/>
  <c r="AB106" i="61"/>
  <c r="V136" i="61"/>
  <c r="AB136" i="61"/>
  <c r="V196" i="61"/>
  <c r="AB196" i="61"/>
  <c r="V34" i="61"/>
  <c r="AB34" i="61"/>
  <c r="V64" i="61"/>
  <c r="AB64" i="61"/>
  <c r="V23" i="61"/>
  <c r="AB23" i="61"/>
  <c r="V109" i="61"/>
  <c r="AB109" i="61"/>
  <c r="V137" i="61"/>
  <c r="AB137" i="61"/>
  <c r="V175" i="61"/>
  <c r="AB175" i="61"/>
  <c r="V174" i="61"/>
  <c r="AB174" i="61"/>
  <c r="J25" i="61"/>
  <c r="AB25" i="61"/>
  <c r="V94" i="61"/>
  <c r="AB94" i="61"/>
  <c r="J26" i="61"/>
  <c r="AB26" i="61"/>
  <c r="V52" i="61"/>
  <c r="AB52" i="61"/>
  <c r="V71" i="61"/>
  <c r="AB71" i="61"/>
  <c r="V82" i="61"/>
  <c r="AB82" i="61"/>
  <c r="V93" i="61"/>
  <c r="AB93" i="61"/>
  <c r="V101" i="61"/>
  <c r="AB101" i="61"/>
  <c r="V131" i="61"/>
  <c r="AB131" i="61"/>
  <c r="V142" i="61"/>
  <c r="AB142" i="61"/>
  <c r="V153" i="61"/>
  <c r="AB153" i="61"/>
  <c r="V161" i="61"/>
  <c r="AB161" i="61"/>
  <c r="V172" i="61"/>
  <c r="AB172" i="61"/>
  <c r="V183" i="61"/>
  <c r="AB183" i="61"/>
  <c r="V191" i="61"/>
  <c r="AB191" i="61"/>
  <c r="AC155" i="61"/>
  <c r="V155" i="61"/>
  <c r="AC100" i="61"/>
  <c r="V100" i="61"/>
  <c r="AA123" i="61"/>
  <c r="V123" i="61"/>
  <c r="J121" i="61"/>
  <c r="V121" i="61"/>
  <c r="J116" i="61"/>
  <c r="V116" i="61"/>
  <c r="J114" i="61"/>
  <c r="V114" i="61"/>
  <c r="AA112" i="61"/>
  <c r="V112" i="61"/>
  <c r="J110" i="61"/>
  <c r="V110" i="61"/>
  <c r="V130" i="61"/>
  <c r="X141" i="61"/>
  <c r="V141" i="61"/>
  <c r="X152" i="61"/>
  <c r="V152" i="61"/>
  <c r="Z160" i="61"/>
  <c r="V160" i="61"/>
  <c r="Z171" i="61"/>
  <c r="V171" i="61"/>
  <c r="Z190" i="61"/>
  <c r="V190" i="61"/>
  <c r="Z188" i="61"/>
  <c r="V188" i="61"/>
  <c r="Z158" i="61"/>
  <c r="V158" i="61"/>
  <c r="AC105" i="61"/>
  <c r="V105" i="61"/>
  <c r="Z135" i="61"/>
  <c r="V135" i="61"/>
  <c r="Z143" i="61"/>
  <c r="V143" i="61"/>
  <c r="X165" i="61"/>
  <c r="V165" i="61"/>
  <c r="Z173" i="61"/>
  <c r="V173" i="61"/>
  <c r="Y129" i="61"/>
  <c r="V129" i="61"/>
  <c r="AC98" i="61"/>
  <c r="V98" i="61"/>
  <c r="Z128" i="61"/>
  <c r="V128" i="61"/>
  <c r="AC96" i="61"/>
  <c r="V96" i="61"/>
  <c r="AC107" i="61"/>
  <c r="V107" i="61"/>
  <c r="J122" i="61"/>
  <c r="V122" i="61"/>
  <c r="K120" i="61"/>
  <c r="V120" i="61"/>
  <c r="J115" i="61"/>
  <c r="V115" i="61"/>
  <c r="Z113" i="61"/>
  <c r="V113" i="61"/>
  <c r="Y111" i="61"/>
  <c r="V111" i="61"/>
  <c r="V126" i="61"/>
  <c r="Z145" i="61"/>
  <c r="V145" i="61"/>
  <c r="Z156" i="61"/>
  <c r="V156" i="61"/>
  <c r="Z167" i="61"/>
  <c r="V167" i="61"/>
  <c r="Z186" i="61"/>
  <c r="V186" i="61"/>
  <c r="Z197" i="61"/>
  <c r="V197" i="61"/>
  <c r="Z150" i="61"/>
  <c r="V150" i="61"/>
  <c r="Z180" i="61"/>
  <c r="V180" i="61"/>
  <c r="X68" i="61"/>
  <c r="V68" i="61"/>
  <c r="Z90" i="61"/>
  <c r="V90" i="61"/>
  <c r="Y65" i="61"/>
  <c r="V65" i="61"/>
  <c r="Z83" i="61"/>
  <c r="V83" i="61"/>
  <c r="AA80" i="61"/>
  <c r="V80" i="61"/>
  <c r="Z66" i="61"/>
  <c r="V66" i="61"/>
  <c r="Z85" i="61"/>
  <c r="V85" i="61"/>
  <c r="Z70" i="61"/>
  <c r="V70" i="61"/>
  <c r="AC35" i="61"/>
  <c r="V35" i="61"/>
  <c r="Z40" i="61"/>
  <c r="V40" i="61"/>
  <c r="V51" i="61"/>
  <c r="Z53" i="61"/>
  <c r="V53" i="61"/>
  <c r="V38" i="61"/>
  <c r="Z36" i="61"/>
  <c r="V36" i="61"/>
  <c r="X55" i="61"/>
  <c r="V55" i="61"/>
  <c r="Y41" i="61"/>
  <c r="V41" i="61"/>
  <c r="AE137" i="61"/>
  <c r="AF153" i="61"/>
  <c r="AF168" i="61"/>
  <c r="AF198" i="61"/>
  <c r="AF183" i="61"/>
  <c r="AF108" i="61"/>
  <c r="AF92" i="61"/>
  <c r="AF91" i="61"/>
  <c r="AE106" i="61"/>
  <c r="AF166" i="61"/>
  <c r="AF181" i="61"/>
  <c r="AF196" i="61"/>
  <c r="AE195" i="61"/>
  <c r="AF56" i="61"/>
  <c r="AF71" i="61"/>
  <c r="AF86" i="61"/>
  <c r="AE101" i="61"/>
  <c r="AF131" i="61"/>
  <c r="AF146" i="61"/>
  <c r="AE176" i="61"/>
  <c r="AF39" i="61"/>
  <c r="AF84" i="61"/>
  <c r="AF144" i="61"/>
  <c r="AF159" i="61"/>
  <c r="AF174" i="61"/>
  <c r="AF189" i="61"/>
  <c r="AF69" i="61"/>
  <c r="AF99" i="61"/>
  <c r="Z184" i="61"/>
  <c r="Z169" i="61"/>
  <c r="Z154" i="61"/>
  <c r="X139" i="61"/>
  <c r="X124" i="61"/>
  <c r="O109" i="61"/>
  <c r="AC94" i="61"/>
  <c r="Y79" i="61"/>
  <c r="Z64" i="61"/>
  <c r="AE97" i="61"/>
  <c r="AE172" i="61"/>
  <c r="Z34" i="61"/>
  <c r="AF37" i="61"/>
  <c r="AF52" i="61"/>
  <c r="AF127" i="61"/>
  <c r="AF142" i="61"/>
  <c r="AF157" i="61"/>
  <c r="AF187" i="61"/>
  <c r="AE23" i="61"/>
  <c r="P156" i="61"/>
  <c r="AF139" i="61"/>
  <c r="K40" i="61"/>
  <c r="AF81" i="61"/>
  <c r="Z23" i="61"/>
  <c r="J180" i="61"/>
  <c r="K23" i="61"/>
  <c r="AA64" i="61"/>
  <c r="AA180" i="61"/>
  <c r="Z122" i="61"/>
  <c r="AC120" i="61"/>
  <c r="AA184" i="61"/>
  <c r="J36" i="61"/>
  <c r="J84" i="61"/>
  <c r="AA120" i="61"/>
  <c r="O122" i="61"/>
  <c r="AE120" i="61"/>
  <c r="Z120" i="61"/>
  <c r="AC85" i="61"/>
  <c r="K176" i="61"/>
  <c r="P123" i="61"/>
  <c r="O113" i="61"/>
  <c r="AE112" i="61"/>
  <c r="Z25" i="61"/>
  <c r="X23" i="61"/>
  <c r="J23" i="61"/>
  <c r="Y39" i="61"/>
  <c r="X101" i="61"/>
  <c r="AC122" i="61"/>
  <c r="X137" i="61"/>
  <c r="J190" i="61"/>
  <c r="AF190" i="61"/>
  <c r="AE68" i="61"/>
  <c r="K145" i="61"/>
  <c r="AE165" i="61"/>
  <c r="P169" i="61"/>
  <c r="K172" i="61"/>
  <c r="K190" i="61"/>
  <c r="Z26" i="61"/>
  <c r="AF23" i="61"/>
  <c r="AA23" i="61"/>
  <c r="O23" i="61"/>
  <c r="K36" i="61"/>
  <c r="J40" i="61"/>
  <c r="Y122" i="61"/>
  <c r="Z109" i="61"/>
  <c r="K158" i="61"/>
  <c r="AE170" i="61"/>
  <c r="Y189" i="61"/>
  <c r="O25" i="61"/>
  <c r="K83" i="61"/>
  <c r="AA84" i="61"/>
  <c r="AC111" i="61"/>
  <c r="AA128" i="61"/>
  <c r="K150" i="61"/>
  <c r="X176" i="61"/>
  <c r="K188" i="61"/>
  <c r="AF197" i="61"/>
  <c r="Y35" i="61"/>
  <c r="Y56" i="61"/>
  <c r="X83" i="61"/>
  <c r="AE123" i="61"/>
  <c r="P120" i="61"/>
  <c r="AC115" i="61"/>
  <c r="P112" i="61"/>
  <c r="AF111" i="61"/>
  <c r="K109" i="61"/>
  <c r="K124" i="61"/>
  <c r="Y146" i="61"/>
  <c r="P150" i="61"/>
  <c r="AF156" i="61"/>
  <c r="X172" i="61"/>
  <c r="AC183" i="61"/>
  <c r="AC189" i="61"/>
  <c r="P190" i="61"/>
  <c r="J197" i="61"/>
  <c r="AF150" i="61"/>
  <c r="K51" i="61"/>
  <c r="AE95" i="61"/>
  <c r="O120" i="61"/>
  <c r="AE111" i="61"/>
  <c r="Z111" i="61"/>
  <c r="AC127" i="61"/>
  <c r="AE141" i="61"/>
  <c r="AC146" i="61"/>
  <c r="AE152" i="61"/>
  <c r="J156" i="61"/>
  <c r="AC172" i="61"/>
  <c r="P197" i="61"/>
  <c r="AA34" i="61"/>
  <c r="K38" i="61"/>
  <c r="AF49" i="61"/>
  <c r="J53" i="61"/>
  <c r="AF53" i="61"/>
  <c r="J66" i="61"/>
  <c r="AF66" i="61"/>
  <c r="J70" i="61"/>
  <c r="AF70" i="61"/>
  <c r="AE80" i="61"/>
  <c r="J80" i="61"/>
  <c r="K90" i="61"/>
  <c r="J91" i="61"/>
  <c r="AE91" i="61"/>
  <c r="K108" i="61"/>
  <c r="Z116" i="61"/>
  <c r="Z115" i="61"/>
  <c r="X126" i="61"/>
  <c r="K130" i="61"/>
  <c r="AE130" i="61"/>
  <c r="J135" i="61"/>
  <c r="AF135" i="61"/>
  <c r="J143" i="61"/>
  <c r="AF143" i="61"/>
  <c r="AE154" i="61"/>
  <c r="J154" i="61"/>
  <c r="Y157" i="61"/>
  <c r="J160" i="61"/>
  <c r="AF160" i="61"/>
  <c r="J167" i="61"/>
  <c r="AF167" i="61"/>
  <c r="P171" i="61"/>
  <c r="J173" i="61"/>
  <c r="AE173" i="61"/>
  <c r="AF185" i="61"/>
  <c r="J186" i="61"/>
  <c r="AF186" i="61"/>
  <c r="Y198" i="61"/>
  <c r="AE34" i="61"/>
  <c r="J34" i="61"/>
  <c r="AF36" i="61"/>
  <c r="AC39" i="61"/>
  <c r="AF40" i="61"/>
  <c r="P53" i="61"/>
  <c r="AC56" i="61"/>
  <c r="AE64" i="61"/>
  <c r="J64" i="61"/>
  <c r="P66" i="61"/>
  <c r="P70" i="61"/>
  <c r="Y71" i="61"/>
  <c r="P80" i="61"/>
  <c r="X90" i="61"/>
  <c r="P91" i="61"/>
  <c r="Y92" i="61"/>
  <c r="K97" i="61"/>
  <c r="K101" i="61"/>
  <c r="AC101" i="61"/>
  <c r="AC106" i="61"/>
  <c r="X108" i="61"/>
  <c r="Y120" i="61"/>
  <c r="J120" i="61"/>
  <c r="AF116" i="61"/>
  <c r="X116" i="61"/>
  <c r="Y115" i="61"/>
  <c r="AF109" i="61"/>
  <c r="X109" i="61"/>
  <c r="J128" i="61"/>
  <c r="AF128" i="61"/>
  <c r="X130" i="61"/>
  <c r="P135" i="61"/>
  <c r="P143" i="61"/>
  <c r="Y144" i="61"/>
  <c r="AA150" i="61"/>
  <c r="P154" i="61"/>
  <c r="AA156" i="61"/>
  <c r="P160" i="61"/>
  <c r="P167" i="61"/>
  <c r="Y168" i="61"/>
  <c r="P173" i="61"/>
  <c r="AE184" i="61"/>
  <c r="J184" i="61"/>
  <c r="P186" i="61"/>
  <c r="Y187" i="61"/>
  <c r="AA190" i="61"/>
  <c r="AC196" i="61"/>
  <c r="AA197" i="61"/>
  <c r="K34" i="61"/>
  <c r="AA36" i="61"/>
  <c r="AE38" i="61"/>
  <c r="AA40" i="61"/>
  <c r="AC52" i="61"/>
  <c r="AA53" i="61"/>
  <c r="P64" i="61"/>
  <c r="AC65" i="61"/>
  <c r="AA66" i="61"/>
  <c r="AC69" i="61"/>
  <c r="AA70" i="61"/>
  <c r="AE84" i="61"/>
  <c r="P86" i="61"/>
  <c r="AA91" i="61"/>
  <c r="AC95" i="61"/>
  <c r="X97" i="61"/>
  <c r="AF124" i="61"/>
  <c r="P128" i="61"/>
  <c r="AC131" i="61"/>
  <c r="AA135" i="61"/>
  <c r="AC142" i="61"/>
  <c r="AA143" i="61"/>
  <c r="J150" i="61"/>
  <c r="AC153" i="61"/>
  <c r="AA154" i="61"/>
  <c r="AC159" i="61"/>
  <c r="AA160" i="61"/>
  <c r="AC166" i="61"/>
  <c r="AA167" i="61"/>
  <c r="AC170" i="61"/>
  <c r="AA173" i="61"/>
  <c r="AE180" i="61"/>
  <c r="P184" i="61"/>
  <c r="AC185" i="61"/>
  <c r="AA186" i="61"/>
  <c r="AC25" i="61"/>
  <c r="Y25" i="61"/>
  <c r="V25" i="61"/>
  <c r="Z24" i="61"/>
  <c r="Y37" i="61"/>
  <c r="X38" i="61"/>
  <c r="K49" i="61"/>
  <c r="AF50" i="61"/>
  <c r="AC50" i="61"/>
  <c r="X51" i="61"/>
  <c r="AF67" i="61"/>
  <c r="AC67" i="61"/>
  <c r="Y67" i="61"/>
  <c r="Z81" i="61"/>
  <c r="X81" i="61"/>
  <c r="AC81" i="61"/>
  <c r="K81" i="61"/>
  <c r="AE99" i="61"/>
  <c r="X99" i="61"/>
  <c r="AC99" i="61"/>
  <c r="K99" i="61"/>
  <c r="J123" i="61"/>
  <c r="K123" i="61"/>
  <c r="X123" i="61"/>
  <c r="AF123" i="61"/>
  <c r="Y123" i="61"/>
  <c r="AC123" i="61"/>
  <c r="O123" i="61"/>
  <c r="Z123" i="61"/>
  <c r="J112" i="61"/>
  <c r="K112" i="61"/>
  <c r="X112" i="61"/>
  <c r="AF112" i="61"/>
  <c r="Y112" i="61"/>
  <c r="AC112" i="61"/>
  <c r="O112" i="61"/>
  <c r="Z112" i="61"/>
  <c r="Z182" i="61"/>
  <c r="AA182" i="61"/>
  <c r="P182" i="61"/>
  <c r="AE182" i="61"/>
  <c r="J182" i="61"/>
  <c r="AF191" i="61"/>
  <c r="AC191" i="61"/>
  <c r="Y191" i="61"/>
  <c r="Z49" i="61"/>
  <c r="AA49" i="61"/>
  <c r="J49" i="61"/>
  <c r="P49" i="61"/>
  <c r="AF82" i="61"/>
  <c r="AA82" i="61"/>
  <c r="P82" i="61"/>
  <c r="AE82" i="61"/>
  <c r="J82" i="61"/>
  <c r="AF25" i="61"/>
  <c r="X25" i="61"/>
  <c r="K25" i="61"/>
  <c r="O24" i="61"/>
  <c r="AC23" i="61"/>
  <c r="Y23" i="61"/>
  <c r="X34" i="61"/>
  <c r="AF34" i="61"/>
  <c r="AF35" i="61"/>
  <c r="X36" i="61"/>
  <c r="AE36" i="61"/>
  <c r="AC37" i="61"/>
  <c r="X49" i="61"/>
  <c r="Y50" i="61"/>
  <c r="Z68" i="61"/>
  <c r="P68" i="61"/>
  <c r="K68" i="61"/>
  <c r="AF68" i="61"/>
  <c r="AA68" i="61"/>
  <c r="J68" i="61"/>
  <c r="Z79" i="61"/>
  <c r="X79" i="61"/>
  <c r="AC79" i="61"/>
  <c r="K79" i="61"/>
  <c r="Y81" i="61"/>
  <c r="AF93" i="61"/>
  <c r="AA93" i="61"/>
  <c r="P93" i="61"/>
  <c r="AE93" i="61"/>
  <c r="J93" i="61"/>
  <c r="Y99" i="61"/>
  <c r="J113" i="61"/>
  <c r="P113" i="61"/>
  <c r="AA113" i="61"/>
  <c r="AE113" i="61"/>
  <c r="K113" i="61"/>
  <c r="X113" i="61"/>
  <c r="AF113" i="61"/>
  <c r="Y113" i="61"/>
  <c r="AC113" i="61"/>
  <c r="Z55" i="61"/>
  <c r="P55" i="61"/>
  <c r="K55" i="61"/>
  <c r="AF55" i="61"/>
  <c r="AA55" i="61"/>
  <c r="J55" i="61"/>
  <c r="AE25" i="61"/>
  <c r="AA25" i="61"/>
  <c r="Z38" i="61"/>
  <c r="AF38" i="61"/>
  <c r="AA38" i="61"/>
  <c r="J38" i="61"/>
  <c r="AF41" i="61"/>
  <c r="AC41" i="61"/>
  <c r="Z51" i="61"/>
  <c r="AF51" i="61"/>
  <c r="AA51" i="61"/>
  <c r="J51" i="61"/>
  <c r="AE51" i="61"/>
  <c r="P51" i="61"/>
  <c r="AF54" i="61"/>
  <c r="AC54" i="61"/>
  <c r="Y54" i="61"/>
  <c r="AE55" i="61"/>
  <c r="Z92" i="61"/>
  <c r="X92" i="61"/>
  <c r="AC92" i="61"/>
  <c r="K92" i="61"/>
  <c r="AF125" i="61"/>
  <c r="AC125" i="61"/>
  <c r="Y125" i="61"/>
  <c r="Y52" i="61"/>
  <c r="K53" i="61"/>
  <c r="K64" i="61"/>
  <c r="K66" i="61"/>
  <c r="X70" i="61"/>
  <c r="AE70" i="61"/>
  <c r="AC71" i="61"/>
  <c r="Y83" i="61"/>
  <c r="AF83" i="61"/>
  <c r="X85" i="61"/>
  <c r="AA86" i="61"/>
  <c r="AC90" i="61"/>
  <c r="X95" i="61"/>
  <c r="AC97" i="61"/>
  <c r="Y101" i="61"/>
  <c r="AF101" i="61"/>
  <c r="X106" i="61"/>
  <c r="AC108" i="61"/>
  <c r="Z121" i="61"/>
  <c r="AF120" i="61"/>
  <c r="X120" i="61"/>
  <c r="AC116" i="61"/>
  <c r="Y116" i="61"/>
  <c r="K116" i="61"/>
  <c r="O115" i="61"/>
  <c r="Y109" i="61"/>
  <c r="AC109" i="61"/>
  <c r="J109" i="61"/>
  <c r="P109" i="61"/>
  <c r="AA109" i="61"/>
  <c r="AE109" i="61"/>
  <c r="Z130" i="61"/>
  <c r="AF130" i="61"/>
  <c r="AA130" i="61"/>
  <c r="J130" i="61"/>
  <c r="P130" i="61"/>
  <c r="Z175" i="61"/>
  <c r="AA175" i="61"/>
  <c r="P175" i="61"/>
  <c r="AE175" i="61"/>
  <c r="J175" i="61"/>
  <c r="Z195" i="61"/>
  <c r="P195" i="61"/>
  <c r="K195" i="61"/>
  <c r="AF195" i="61"/>
  <c r="AA195" i="61"/>
  <c r="J195" i="61"/>
  <c r="Y85" i="61"/>
  <c r="AF85" i="61"/>
  <c r="Y95" i="61"/>
  <c r="AF95" i="61"/>
  <c r="Y106" i="61"/>
  <c r="AF106" i="61"/>
  <c r="Z126" i="61"/>
  <c r="P126" i="61"/>
  <c r="AF126" i="61"/>
  <c r="AA126" i="61"/>
  <c r="J126" i="61"/>
  <c r="AF136" i="61"/>
  <c r="AC136" i="61"/>
  <c r="Y136" i="61"/>
  <c r="AF138" i="61"/>
  <c r="AC138" i="61"/>
  <c r="Y138" i="61"/>
  <c r="AF140" i="61"/>
  <c r="AC140" i="61"/>
  <c r="Y140" i="61"/>
  <c r="AF151" i="61"/>
  <c r="AC151" i="61"/>
  <c r="Y151" i="61"/>
  <c r="AF161" i="61"/>
  <c r="AC161" i="61"/>
  <c r="Y161" i="61"/>
  <c r="AE174" i="61"/>
  <c r="X174" i="61"/>
  <c r="AC174" i="61"/>
  <c r="K174" i="61"/>
  <c r="X195" i="61"/>
  <c r="X40" i="61"/>
  <c r="AE40" i="61"/>
  <c r="AE49" i="61"/>
  <c r="X53" i="61"/>
  <c r="AE53" i="61"/>
  <c r="X64" i="61"/>
  <c r="AF64" i="61"/>
  <c r="AF65" i="61"/>
  <c r="X66" i="61"/>
  <c r="AE66" i="61"/>
  <c r="Y69" i="61"/>
  <c r="K70" i="61"/>
  <c r="AF79" i="61"/>
  <c r="AF80" i="61"/>
  <c r="AC83" i="61"/>
  <c r="P84" i="61"/>
  <c r="K85" i="61"/>
  <c r="J86" i="61"/>
  <c r="AE86" i="61"/>
  <c r="Y90" i="61"/>
  <c r="AF90" i="61"/>
  <c r="K95" i="61"/>
  <c r="Y97" i="61"/>
  <c r="AF97" i="61"/>
  <c r="K106" i="61"/>
  <c r="Y108" i="61"/>
  <c r="AE116" i="61"/>
  <c r="AA116" i="61"/>
  <c r="O116" i="61"/>
  <c r="J111" i="61"/>
  <c r="O111" i="61"/>
  <c r="Z124" i="61"/>
  <c r="P124" i="61"/>
  <c r="AA124" i="61"/>
  <c r="J124" i="61"/>
  <c r="K126" i="61"/>
  <c r="AE126" i="61"/>
  <c r="AF129" i="61"/>
  <c r="AC129" i="61"/>
  <c r="Z137" i="61"/>
  <c r="P137" i="61"/>
  <c r="K137" i="61"/>
  <c r="AA137" i="61"/>
  <c r="J137" i="61"/>
  <c r="Z139" i="61"/>
  <c r="P139" i="61"/>
  <c r="K139" i="61"/>
  <c r="AA139" i="61"/>
  <c r="J139" i="61"/>
  <c r="Z141" i="61"/>
  <c r="P141" i="61"/>
  <c r="K141" i="61"/>
  <c r="AF141" i="61"/>
  <c r="AA141" i="61"/>
  <c r="J141" i="61"/>
  <c r="Z152" i="61"/>
  <c r="P152" i="61"/>
  <c r="K152" i="61"/>
  <c r="AF152" i="61"/>
  <c r="AA152" i="61"/>
  <c r="J152" i="61"/>
  <c r="Z165" i="61"/>
  <c r="P165" i="61"/>
  <c r="K165" i="61"/>
  <c r="AF165" i="61"/>
  <c r="AA165" i="61"/>
  <c r="J165" i="61"/>
  <c r="Y174" i="61"/>
  <c r="AE124" i="61"/>
  <c r="X128" i="61"/>
  <c r="AE128" i="61"/>
  <c r="Y131" i="61"/>
  <c r="K135" i="61"/>
  <c r="AE139" i="61"/>
  <c r="X143" i="61"/>
  <c r="AE143" i="61"/>
  <c r="AC144" i="61"/>
  <c r="P145" i="61"/>
  <c r="X154" i="61"/>
  <c r="AF154" i="61"/>
  <c r="AF155" i="61"/>
  <c r="X156" i="61"/>
  <c r="AE156" i="61"/>
  <c r="AC157" i="61"/>
  <c r="P158" i="61"/>
  <c r="Y159" i="61"/>
  <c r="K160" i="61"/>
  <c r="X167" i="61"/>
  <c r="AE167" i="61"/>
  <c r="AC168" i="61"/>
  <c r="AA169" i="61"/>
  <c r="X170" i="61"/>
  <c r="AA171" i="61"/>
  <c r="Y176" i="61"/>
  <c r="AF176" i="61"/>
  <c r="X181" i="61"/>
  <c r="X184" i="61"/>
  <c r="AF184" i="61"/>
  <c r="X186" i="61"/>
  <c r="AE186" i="61"/>
  <c r="AC187" i="61"/>
  <c r="P188" i="61"/>
  <c r="X197" i="61"/>
  <c r="AE197" i="61"/>
  <c r="AC198" i="61"/>
  <c r="X145" i="61"/>
  <c r="AE145" i="61"/>
  <c r="X158" i="61"/>
  <c r="AE158" i="61"/>
  <c r="Y170" i="61"/>
  <c r="AF170" i="61"/>
  <c r="Y181" i="61"/>
  <c r="X188" i="61"/>
  <c r="AE188" i="61"/>
  <c r="Y127" i="61"/>
  <c r="K128" i="61"/>
  <c r="X135" i="61"/>
  <c r="AE135" i="61"/>
  <c r="Y142" i="61"/>
  <c r="K143" i="61"/>
  <c r="J145" i="61"/>
  <c r="AA145" i="61"/>
  <c r="AF145" i="61"/>
  <c r="X150" i="61"/>
  <c r="AE150" i="61"/>
  <c r="Y153" i="61"/>
  <c r="K154" i="61"/>
  <c r="Y155" i="61"/>
  <c r="K156" i="61"/>
  <c r="J158" i="61"/>
  <c r="AA158" i="61"/>
  <c r="AF158" i="61"/>
  <c r="X160" i="61"/>
  <c r="AE160" i="61"/>
  <c r="Y166" i="61"/>
  <c r="K167" i="61"/>
  <c r="AE169" i="61"/>
  <c r="J169" i="61"/>
  <c r="K170" i="61"/>
  <c r="J171" i="61"/>
  <c r="AE171" i="61"/>
  <c r="Y172" i="61"/>
  <c r="AF172" i="61"/>
  <c r="AC176" i="61"/>
  <c r="P180" i="61"/>
  <c r="K181" i="61"/>
  <c r="AC181" i="61"/>
  <c r="Y183" i="61"/>
  <c r="K184" i="61"/>
  <c r="Y185" i="61"/>
  <c r="K186" i="61"/>
  <c r="J188" i="61"/>
  <c r="AA188" i="61"/>
  <c r="AF188" i="61"/>
  <c r="X190" i="61"/>
  <c r="AE190" i="61"/>
  <c r="Y196" i="61"/>
  <c r="K197" i="61"/>
  <c r="O185" i="61"/>
  <c r="Z185" i="61"/>
  <c r="O187" i="61"/>
  <c r="Z187" i="61"/>
  <c r="O189" i="61"/>
  <c r="Z189" i="61"/>
  <c r="O191" i="61"/>
  <c r="Z191" i="61"/>
  <c r="O196" i="61"/>
  <c r="Z196" i="61"/>
  <c r="O198" i="61"/>
  <c r="Z198" i="61"/>
  <c r="Y184" i="61"/>
  <c r="AC184" i="61"/>
  <c r="J185" i="61"/>
  <c r="P185" i="61"/>
  <c r="AA185" i="61"/>
  <c r="AE185" i="61"/>
  <c r="Y186" i="61"/>
  <c r="AC186" i="61"/>
  <c r="J187" i="61"/>
  <c r="P187" i="61"/>
  <c r="AA187" i="61"/>
  <c r="AE187" i="61"/>
  <c r="Y188" i="61"/>
  <c r="AC188" i="61"/>
  <c r="J189" i="61"/>
  <c r="P189" i="61"/>
  <c r="AA189" i="61"/>
  <c r="AE189" i="61"/>
  <c r="Y190" i="61"/>
  <c r="AC190" i="61"/>
  <c r="J191" i="61"/>
  <c r="P191" i="61"/>
  <c r="AA191" i="61"/>
  <c r="AE191" i="61"/>
  <c r="Y195" i="61"/>
  <c r="AC195" i="61"/>
  <c r="J196" i="61"/>
  <c r="P196" i="61"/>
  <c r="AA196" i="61"/>
  <c r="AE196" i="61"/>
  <c r="Y197" i="61"/>
  <c r="AC197" i="61"/>
  <c r="J198" i="61"/>
  <c r="P198" i="61"/>
  <c r="AA198" i="61"/>
  <c r="AE198" i="61"/>
  <c r="O184" i="61"/>
  <c r="K185" i="61"/>
  <c r="X185" i="61"/>
  <c r="O186" i="61"/>
  <c r="K187" i="61"/>
  <c r="X187" i="61"/>
  <c r="O188" i="61"/>
  <c r="K189" i="61"/>
  <c r="X189" i="61"/>
  <c r="O190" i="61"/>
  <c r="K191" i="61"/>
  <c r="X191" i="61"/>
  <c r="O195" i="61"/>
  <c r="K196" i="61"/>
  <c r="X196" i="61"/>
  <c r="O197" i="61"/>
  <c r="K198" i="61"/>
  <c r="X198" i="61"/>
  <c r="K169" i="61"/>
  <c r="X169" i="61"/>
  <c r="AF169" i="61"/>
  <c r="O170" i="61"/>
  <c r="Z170" i="61"/>
  <c r="K171" i="61"/>
  <c r="X171" i="61"/>
  <c r="AF171" i="61"/>
  <c r="O172" i="61"/>
  <c r="Z172" i="61"/>
  <c r="K173" i="61"/>
  <c r="X173" i="61"/>
  <c r="AF173" i="61"/>
  <c r="O174" i="61"/>
  <c r="Z174" i="61"/>
  <c r="K175" i="61"/>
  <c r="X175" i="61"/>
  <c r="AF175" i="61"/>
  <c r="O176" i="61"/>
  <c r="Z176" i="61"/>
  <c r="K180" i="61"/>
  <c r="X180" i="61"/>
  <c r="AF180" i="61"/>
  <c r="O181" i="61"/>
  <c r="Z181" i="61"/>
  <c r="K182" i="61"/>
  <c r="X182" i="61"/>
  <c r="AF182" i="61"/>
  <c r="O183" i="61"/>
  <c r="Z183" i="61"/>
  <c r="Y169" i="61"/>
  <c r="AC169" i="61"/>
  <c r="J170" i="61"/>
  <c r="P170" i="61"/>
  <c r="AA170" i="61"/>
  <c r="Y171" i="61"/>
  <c r="AC171" i="61"/>
  <c r="J172" i="61"/>
  <c r="P172" i="61"/>
  <c r="AA172" i="61"/>
  <c r="Y173" i="61"/>
  <c r="AC173" i="61"/>
  <c r="J174" i="61"/>
  <c r="P174" i="61"/>
  <c r="AA174" i="61"/>
  <c r="Y175" i="61"/>
  <c r="AC175" i="61"/>
  <c r="J176" i="61"/>
  <c r="P176" i="61"/>
  <c r="AA176" i="61"/>
  <c r="Y180" i="61"/>
  <c r="AC180" i="61"/>
  <c r="J181" i="61"/>
  <c r="P181" i="61"/>
  <c r="AA181" i="61"/>
  <c r="AE181" i="61"/>
  <c r="Y182" i="61"/>
  <c r="AC182" i="61"/>
  <c r="J183" i="61"/>
  <c r="P183" i="61"/>
  <c r="AA183" i="61"/>
  <c r="AE183" i="61"/>
  <c r="O169" i="61"/>
  <c r="O171" i="61"/>
  <c r="O173" i="61"/>
  <c r="O175" i="61"/>
  <c r="O180" i="61"/>
  <c r="O182" i="61"/>
  <c r="K183" i="61"/>
  <c r="X183" i="61"/>
  <c r="O155" i="61"/>
  <c r="Z155" i="61"/>
  <c r="O157" i="61"/>
  <c r="Z157" i="61"/>
  <c r="O159" i="61"/>
  <c r="Z159" i="61"/>
  <c r="O161" i="61"/>
  <c r="Z161" i="61"/>
  <c r="O166" i="61"/>
  <c r="Z166" i="61"/>
  <c r="O168" i="61"/>
  <c r="Z168" i="61"/>
  <c r="Y154" i="61"/>
  <c r="AC154" i="61"/>
  <c r="J155" i="61"/>
  <c r="P155" i="61"/>
  <c r="AA155" i="61"/>
  <c r="AE155" i="61"/>
  <c r="Y156" i="61"/>
  <c r="AC156" i="61"/>
  <c r="J157" i="61"/>
  <c r="P157" i="61"/>
  <c r="AA157" i="61"/>
  <c r="AE157" i="61"/>
  <c r="Y158" i="61"/>
  <c r="AC158" i="61"/>
  <c r="J159" i="61"/>
  <c r="P159" i="61"/>
  <c r="AA159" i="61"/>
  <c r="AE159" i="61"/>
  <c r="Y160" i="61"/>
  <c r="AC160" i="61"/>
  <c r="J161" i="61"/>
  <c r="P161" i="61"/>
  <c r="AA161" i="61"/>
  <c r="AE161" i="61"/>
  <c r="Y165" i="61"/>
  <c r="AC165" i="61"/>
  <c r="J166" i="61"/>
  <c r="P166" i="61"/>
  <c r="AA166" i="61"/>
  <c r="AE166" i="61"/>
  <c r="Y167" i="61"/>
  <c r="AC167" i="61"/>
  <c r="J168" i="61"/>
  <c r="P168" i="61"/>
  <c r="AA168" i="61"/>
  <c r="AE168" i="61"/>
  <c r="O154" i="61"/>
  <c r="K155" i="61"/>
  <c r="X155" i="61"/>
  <c r="O156" i="61"/>
  <c r="K157" i="61"/>
  <c r="X157" i="61"/>
  <c r="O158" i="61"/>
  <c r="K159" i="61"/>
  <c r="X159" i="61"/>
  <c r="O160" i="61"/>
  <c r="K161" i="61"/>
  <c r="X161" i="61"/>
  <c r="O165" i="61"/>
  <c r="K166" i="61"/>
  <c r="X166" i="61"/>
  <c r="O167" i="61"/>
  <c r="K168" i="61"/>
  <c r="X168" i="61"/>
  <c r="Y139" i="61"/>
  <c r="AC139" i="61"/>
  <c r="J140" i="61"/>
  <c r="P140" i="61"/>
  <c r="AA140" i="61"/>
  <c r="AE140" i="61"/>
  <c r="Y141" i="61"/>
  <c r="AC141" i="61"/>
  <c r="J142" i="61"/>
  <c r="P142" i="61"/>
  <c r="AA142" i="61"/>
  <c r="AE142" i="61"/>
  <c r="Y143" i="61"/>
  <c r="AC143" i="61"/>
  <c r="J144" i="61"/>
  <c r="P144" i="61"/>
  <c r="AA144" i="61"/>
  <c r="AE144" i="61"/>
  <c r="Y145" i="61"/>
  <c r="AC145" i="61"/>
  <c r="J146" i="61"/>
  <c r="P146" i="61"/>
  <c r="AA146" i="61"/>
  <c r="AE146" i="61"/>
  <c r="Y150" i="61"/>
  <c r="AC150" i="61"/>
  <c r="J151" i="61"/>
  <c r="P151" i="61"/>
  <c r="AA151" i="61"/>
  <c r="AE151" i="61"/>
  <c r="Y152" i="61"/>
  <c r="AC152" i="61"/>
  <c r="J153" i="61"/>
  <c r="P153" i="61"/>
  <c r="AA153" i="61"/>
  <c r="AE153" i="61"/>
  <c r="O140" i="61"/>
  <c r="Z140" i="61"/>
  <c r="O142" i="61"/>
  <c r="Z142" i="61"/>
  <c r="O144" i="61"/>
  <c r="Z144" i="61"/>
  <c r="O146" i="61"/>
  <c r="Z146" i="61"/>
  <c r="O151" i="61"/>
  <c r="Z151" i="61"/>
  <c r="O153" i="61"/>
  <c r="Z153" i="61"/>
  <c r="O139" i="61"/>
  <c r="K140" i="61"/>
  <c r="X140" i="61"/>
  <c r="O141" i="61"/>
  <c r="K142" i="61"/>
  <c r="X142" i="61"/>
  <c r="O143" i="61"/>
  <c r="K144" i="61"/>
  <c r="X144" i="61"/>
  <c r="O145" i="61"/>
  <c r="K146" i="61"/>
  <c r="X146" i="61"/>
  <c r="O150" i="61"/>
  <c r="K151" i="61"/>
  <c r="X151" i="61"/>
  <c r="O152" i="61"/>
  <c r="K153" i="61"/>
  <c r="X153" i="61"/>
  <c r="O125" i="61"/>
  <c r="Z125" i="61"/>
  <c r="O127" i="61"/>
  <c r="Z127" i="61"/>
  <c r="O129" i="61"/>
  <c r="Z129" i="61"/>
  <c r="O131" i="61"/>
  <c r="Z131" i="61"/>
  <c r="O136" i="61"/>
  <c r="Z136" i="61"/>
  <c r="AF137" i="61"/>
  <c r="O138" i="61"/>
  <c r="Z138" i="61"/>
  <c r="Y124" i="61"/>
  <c r="AC124" i="61"/>
  <c r="J125" i="61"/>
  <c r="P125" i="61"/>
  <c r="AA125" i="61"/>
  <c r="AE125" i="61"/>
  <c r="Y126" i="61"/>
  <c r="AC126" i="61"/>
  <c r="J127" i="61"/>
  <c r="P127" i="61"/>
  <c r="AA127" i="61"/>
  <c r="AE127" i="61"/>
  <c r="Y128" i="61"/>
  <c r="AC128" i="61"/>
  <c r="J129" i="61"/>
  <c r="P129" i="61"/>
  <c r="AA129" i="61"/>
  <c r="AE129" i="61"/>
  <c r="Y130" i="61"/>
  <c r="AC130" i="61"/>
  <c r="J131" i="61"/>
  <c r="P131" i="61"/>
  <c r="AA131" i="61"/>
  <c r="AE131" i="61"/>
  <c r="Y135" i="61"/>
  <c r="AC135" i="61"/>
  <c r="J136" i="61"/>
  <c r="P136" i="61"/>
  <c r="AA136" i="61"/>
  <c r="AE136" i="61"/>
  <c r="Y137" i="61"/>
  <c r="AC137" i="61"/>
  <c r="J138" i="61"/>
  <c r="P138" i="61"/>
  <c r="AA138" i="61"/>
  <c r="AE138" i="61"/>
  <c r="O124" i="61"/>
  <c r="K125" i="61"/>
  <c r="X125" i="61"/>
  <c r="O126" i="61"/>
  <c r="K127" i="61"/>
  <c r="X127" i="61"/>
  <c r="O128" i="61"/>
  <c r="K129" i="61"/>
  <c r="X129" i="61"/>
  <c r="O130" i="61"/>
  <c r="K131" i="61"/>
  <c r="X131" i="61"/>
  <c r="O135" i="61"/>
  <c r="K136" i="61"/>
  <c r="X136" i="61"/>
  <c r="O137" i="61"/>
  <c r="K138" i="61"/>
  <c r="X138" i="61"/>
  <c r="O121" i="61"/>
  <c r="Z114" i="61"/>
  <c r="Z110" i="61"/>
  <c r="O110" i="61"/>
  <c r="AF122" i="61"/>
  <c r="X122" i="61"/>
  <c r="K122" i="61"/>
  <c r="AC121" i="61"/>
  <c r="Y121" i="61"/>
  <c r="P116" i="61"/>
  <c r="AF115" i="61"/>
  <c r="X115" i="61"/>
  <c r="K115" i="61"/>
  <c r="AC114" i="61"/>
  <c r="Y114" i="61"/>
  <c r="X111" i="61"/>
  <c r="K111" i="61"/>
  <c r="AC110" i="61"/>
  <c r="Y110" i="61"/>
  <c r="O114" i="61"/>
  <c r="AE122" i="61"/>
  <c r="AA122" i="61"/>
  <c r="P122" i="61"/>
  <c r="AF121" i="61"/>
  <c r="X121" i="61"/>
  <c r="K121" i="61"/>
  <c r="AE115" i="61"/>
  <c r="AA115" i="61"/>
  <c r="P115" i="61"/>
  <c r="AF114" i="61"/>
  <c r="X114" i="61"/>
  <c r="K114" i="61"/>
  <c r="AA111" i="61"/>
  <c r="P111" i="61"/>
  <c r="AF110" i="61"/>
  <c r="X110" i="61"/>
  <c r="K110" i="61"/>
  <c r="AE121" i="61"/>
  <c r="AA121" i="61"/>
  <c r="P121" i="61"/>
  <c r="AE114" i="61"/>
  <c r="AA114" i="61"/>
  <c r="P114" i="61"/>
  <c r="AE110" i="61"/>
  <c r="AA110" i="61"/>
  <c r="P110" i="61"/>
  <c r="O94" i="61"/>
  <c r="O98" i="61"/>
  <c r="Z100" i="61"/>
  <c r="O105" i="61"/>
  <c r="Z105" i="61"/>
  <c r="Z107" i="61"/>
  <c r="P94" i="61"/>
  <c r="AE94" i="61"/>
  <c r="J96" i="61"/>
  <c r="AA96" i="61"/>
  <c r="AE96" i="61"/>
  <c r="P98" i="61"/>
  <c r="AE98" i="61"/>
  <c r="J100" i="61"/>
  <c r="P105" i="61"/>
  <c r="AE105" i="61"/>
  <c r="P107" i="61"/>
  <c r="AE107" i="61"/>
  <c r="K94" i="61"/>
  <c r="X94" i="61"/>
  <c r="AF94" i="61"/>
  <c r="O95" i="61"/>
  <c r="Z95" i="61"/>
  <c r="K96" i="61"/>
  <c r="X96" i="61"/>
  <c r="AF96" i="61"/>
  <c r="O97" i="61"/>
  <c r="Z97" i="61"/>
  <c r="K98" i="61"/>
  <c r="X98" i="61"/>
  <c r="AF98" i="61"/>
  <c r="O99" i="61"/>
  <c r="Z99" i="61"/>
  <c r="K100" i="61"/>
  <c r="X100" i="61"/>
  <c r="AF100" i="61"/>
  <c r="O101" i="61"/>
  <c r="Z101" i="61"/>
  <c r="K105" i="61"/>
  <c r="X105" i="61"/>
  <c r="AF105" i="61"/>
  <c r="O106" i="61"/>
  <c r="Z106" i="61"/>
  <c r="K107" i="61"/>
  <c r="X107" i="61"/>
  <c r="AF107" i="61"/>
  <c r="O108" i="61"/>
  <c r="Z108" i="61"/>
  <c r="Z94" i="61"/>
  <c r="O96" i="61"/>
  <c r="Z96" i="61"/>
  <c r="Z98" i="61"/>
  <c r="O100" i="61"/>
  <c r="O107" i="61"/>
  <c r="J94" i="61"/>
  <c r="AA94" i="61"/>
  <c r="P96" i="61"/>
  <c r="J98" i="61"/>
  <c r="AA98" i="61"/>
  <c r="P100" i="61"/>
  <c r="AA100" i="61"/>
  <c r="AE100" i="61"/>
  <c r="J105" i="61"/>
  <c r="AA105" i="61"/>
  <c r="J107" i="61"/>
  <c r="AA107" i="61"/>
  <c r="Y94" i="61"/>
  <c r="J95" i="61"/>
  <c r="P95" i="61"/>
  <c r="AA95" i="61"/>
  <c r="Y96" i="61"/>
  <c r="J97" i="61"/>
  <c r="P97" i="61"/>
  <c r="AA97" i="61"/>
  <c r="Y98" i="61"/>
  <c r="J99" i="61"/>
  <c r="P99" i="61"/>
  <c r="AA99" i="61"/>
  <c r="Y100" i="61"/>
  <c r="J101" i="61"/>
  <c r="P101" i="61"/>
  <c r="AA101" i="61"/>
  <c r="Y105" i="61"/>
  <c r="J106" i="61"/>
  <c r="P106" i="61"/>
  <c r="AA106" i="61"/>
  <c r="Y107" i="61"/>
  <c r="J108" i="61"/>
  <c r="P108" i="61"/>
  <c r="AA108" i="61"/>
  <c r="AE108" i="61"/>
  <c r="J79" i="61"/>
  <c r="P79" i="61"/>
  <c r="AA79" i="61"/>
  <c r="AE79" i="61"/>
  <c r="Y80" i="61"/>
  <c r="AC80" i="61"/>
  <c r="J81" i="61"/>
  <c r="P81" i="61"/>
  <c r="AA81" i="61"/>
  <c r="AE81" i="61"/>
  <c r="Y82" i="61"/>
  <c r="AC82" i="61"/>
  <c r="J83" i="61"/>
  <c r="P83" i="61"/>
  <c r="AA83" i="61"/>
  <c r="AE83" i="61"/>
  <c r="Y84" i="61"/>
  <c r="AC84" i="61"/>
  <c r="J85" i="61"/>
  <c r="P85" i="61"/>
  <c r="AA85" i="61"/>
  <c r="AE85" i="61"/>
  <c r="Y86" i="61"/>
  <c r="AC86" i="61"/>
  <c r="J90" i="61"/>
  <c r="P90" i="61"/>
  <c r="AA90" i="61"/>
  <c r="AE90" i="61"/>
  <c r="Y91" i="61"/>
  <c r="AC91" i="61"/>
  <c r="J92" i="61"/>
  <c r="P92" i="61"/>
  <c r="AA92" i="61"/>
  <c r="AE92" i="61"/>
  <c r="Y93" i="61"/>
  <c r="AC93" i="61"/>
  <c r="O80" i="61"/>
  <c r="Z80" i="61"/>
  <c r="O82" i="61"/>
  <c r="Z82" i="61"/>
  <c r="O84" i="61"/>
  <c r="Z84" i="61"/>
  <c r="O86" i="61"/>
  <c r="Z86" i="61"/>
  <c r="O91" i="61"/>
  <c r="Z91" i="61"/>
  <c r="O93" i="61"/>
  <c r="Z93" i="61"/>
  <c r="O79" i="61"/>
  <c r="K80" i="61"/>
  <c r="X80" i="61"/>
  <c r="O81" i="61"/>
  <c r="K82" i="61"/>
  <c r="X82" i="61"/>
  <c r="O83" i="61"/>
  <c r="K84" i="61"/>
  <c r="X84" i="61"/>
  <c r="O85" i="61"/>
  <c r="K86" i="61"/>
  <c r="X86" i="61"/>
  <c r="O90" i="61"/>
  <c r="K91" i="61"/>
  <c r="X91" i="61"/>
  <c r="O92" i="61"/>
  <c r="K93" i="61"/>
  <c r="X93" i="61"/>
  <c r="O65" i="61"/>
  <c r="Z65" i="61"/>
  <c r="O67" i="61"/>
  <c r="Z67" i="61"/>
  <c r="O69" i="61"/>
  <c r="Z69" i="61"/>
  <c r="O71" i="61"/>
  <c r="Z71" i="61"/>
  <c r="Y64" i="61"/>
  <c r="AC64" i="61"/>
  <c r="J65" i="61"/>
  <c r="P65" i="61"/>
  <c r="AA65" i="61"/>
  <c r="AE65" i="61"/>
  <c r="Y66" i="61"/>
  <c r="AC66" i="61"/>
  <c r="J67" i="61"/>
  <c r="P67" i="61"/>
  <c r="AA67" i="61"/>
  <c r="AE67" i="61"/>
  <c r="Y68" i="61"/>
  <c r="AC68" i="61"/>
  <c r="J69" i="61"/>
  <c r="P69" i="61"/>
  <c r="AA69" i="61"/>
  <c r="AE69" i="61"/>
  <c r="Y70" i="61"/>
  <c r="AC70" i="61"/>
  <c r="J71" i="61"/>
  <c r="P71" i="61"/>
  <c r="AA71" i="61"/>
  <c r="AE71" i="61"/>
  <c r="O64" i="61"/>
  <c r="K65" i="61"/>
  <c r="X65" i="61"/>
  <c r="O66" i="61"/>
  <c r="K67" i="61"/>
  <c r="X67" i="61"/>
  <c r="O68" i="61"/>
  <c r="K69" i="61"/>
  <c r="X69" i="61"/>
  <c r="O70" i="61"/>
  <c r="K71" i="61"/>
  <c r="X71" i="61"/>
  <c r="O50" i="61"/>
  <c r="Z50" i="61"/>
  <c r="O52" i="61"/>
  <c r="Z52" i="61"/>
  <c r="O54" i="61"/>
  <c r="Z54" i="61"/>
  <c r="O56" i="61"/>
  <c r="Z56" i="61"/>
  <c r="Y49" i="61"/>
  <c r="AC49" i="61"/>
  <c r="J50" i="61"/>
  <c r="P50" i="61"/>
  <c r="AA50" i="61"/>
  <c r="AE50" i="61"/>
  <c r="Y51" i="61"/>
  <c r="AC51" i="61"/>
  <c r="J52" i="61"/>
  <c r="P52" i="61"/>
  <c r="AA52" i="61"/>
  <c r="AE52" i="61"/>
  <c r="Y53" i="61"/>
  <c r="AC53" i="61"/>
  <c r="J54" i="61"/>
  <c r="P54" i="61"/>
  <c r="AA54" i="61"/>
  <c r="AE54" i="61"/>
  <c r="Y55" i="61"/>
  <c r="AC55" i="61"/>
  <c r="J56" i="61"/>
  <c r="P56" i="61"/>
  <c r="AA56" i="61"/>
  <c r="AE56" i="61"/>
  <c r="O49" i="61"/>
  <c r="K50" i="61"/>
  <c r="X50" i="61"/>
  <c r="O51" i="61"/>
  <c r="K52" i="61"/>
  <c r="X52" i="61"/>
  <c r="O53" i="61"/>
  <c r="K54" i="61"/>
  <c r="X54" i="61"/>
  <c r="O55" i="61"/>
  <c r="K56" i="61"/>
  <c r="X56" i="61"/>
  <c r="O35" i="61"/>
  <c r="O37" i="61"/>
  <c r="Z39" i="61"/>
  <c r="O41" i="61"/>
  <c r="Y34" i="61"/>
  <c r="AC34" i="61"/>
  <c r="J35" i="61"/>
  <c r="AA35" i="61"/>
  <c r="AE35" i="61"/>
  <c r="Y36" i="61"/>
  <c r="AC36" i="61"/>
  <c r="J37" i="61"/>
  <c r="AA37" i="61"/>
  <c r="AE37" i="61"/>
  <c r="Y38" i="61"/>
  <c r="AC38" i="61"/>
  <c r="J39" i="61"/>
  <c r="AA39" i="61"/>
  <c r="AE39" i="61"/>
  <c r="Y40" i="61"/>
  <c r="AC40" i="61"/>
  <c r="J41" i="61"/>
  <c r="AA41" i="61"/>
  <c r="AE41" i="61"/>
  <c r="Z35" i="61"/>
  <c r="Z37" i="61"/>
  <c r="O39" i="61"/>
  <c r="Z41" i="61"/>
  <c r="O34" i="61"/>
  <c r="K35" i="61"/>
  <c r="X35" i="61"/>
  <c r="O36" i="61"/>
  <c r="K37" i="61"/>
  <c r="X37" i="61"/>
  <c r="O38" i="61"/>
  <c r="K39" i="61"/>
  <c r="X39" i="61"/>
  <c r="O40" i="61"/>
  <c r="K41" i="61"/>
  <c r="X41" i="61"/>
  <c r="AC26" i="61"/>
  <c r="Y26" i="61"/>
  <c r="V26" i="61"/>
  <c r="AC24" i="61"/>
  <c r="Y24" i="61"/>
  <c r="V24" i="61"/>
  <c r="AF26" i="61"/>
  <c r="X26" i="61"/>
  <c r="K26" i="61"/>
  <c r="AF24" i="61"/>
  <c r="X24" i="61"/>
  <c r="K24" i="61"/>
  <c r="O26" i="61"/>
  <c r="AE26" i="61"/>
  <c r="AA26" i="61"/>
  <c r="AE24" i="61"/>
  <c r="AA24" i="61"/>
  <c r="X22" i="51" l="1"/>
  <c r="P22" i="51"/>
  <c r="J22" i="51"/>
  <c r="H22" i="51"/>
  <c r="F22" i="51"/>
  <c r="F20" i="51"/>
  <c r="F19" i="51"/>
  <c r="F18" i="51"/>
  <c r="F23" i="51" l="1"/>
  <c r="F24" i="51"/>
  <c r="X24" i="51"/>
  <c r="H23" i="51"/>
  <c r="J23" i="51"/>
  <c r="H24" i="51"/>
  <c r="J24" i="51"/>
  <c r="P24" i="51"/>
  <c r="P23" i="51"/>
  <c r="X23" i="51"/>
  <c r="AJ41" i="51"/>
  <c r="AI41" i="51"/>
  <c r="A14" i="2" l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F42" i="47" l="1"/>
  <c r="C42" i="47"/>
  <c r="D42" i="47" s="1"/>
  <c r="B42" i="47"/>
  <c r="F41" i="47"/>
  <c r="C41" i="47"/>
  <c r="D41" i="47" s="1"/>
  <c r="B41" i="47"/>
  <c r="F40" i="47"/>
  <c r="C40" i="47"/>
  <c r="D40" i="47" s="1"/>
  <c r="B40" i="47"/>
  <c r="F39" i="47"/>
  <c r="C39" i="47"/>
  <c r="D39" i="47" s="1"/>
  <c r="B39" i="47"/>
  <c r="F38" i="47"/>
  <c r="C38" i="47"/>
  <c r="D38" i="47" s="1"/>
  <c r="B38" i="47"/>
  <c r="F37" i="47"/>
  <c r="C37" i="47"/>
  <c r="D37" i="47" s="1"/>
  <c r="B37" i="47"/>
  <c r="F36" i="47"/>
  <c r="C36" i="47"/>
  <c r="D36" i="47" s="1"/>
  <c r="B36" i="47"/>
  <c r="F35" i="47"/>
  <c r="C35" i="47"/>
  <c r="D35" i="47" s="1"/>
  <c r="B35" i="47"/>
  <c r="F34" i="47"/>
  <c r="C34" i="47"/>
  <c r="D34" i="47" s="1"/>
  <c r="B34" i="47"/>
  <c r="F33" i="47"/>
  <c r="C33" i="47"/>
  <c r="D33" i="47" s="1"/>
  <c r="B33" i="47"/>
  <c r="B23" i="47"/>
  <c r="C23" i="47"/>
  <c r="D23" i="47" s="1"/>
  <c r="F23" i="47"/>
  <c r="E23" i="47" s="1"/>
  <c r="AG23" i="47" s="1"/>
  <c r="B24" i="47"/>
  <c r="C24" i="47"/>
  <c r="D24" i="47" s="1"/>
  <c r="F24" i="47"/>
  <c r="I24" i="47" s="1"/>
  <c r="B25" i="47"/>
  <c r="C25" i="47"/>
  <c r="D25" i="47" s="1"/>
  <c r="F25" i="47"/>
  <c r="I25" i="47" s="1"/>
  <c r="B26" i="47"/>
  <c r="C26" i="47"/>
  <c r="D26" i="47" s="1"/>
  <c r="F26" i="47"/>
  <c r="E26" i="47" s="1"/>
  <c r="B27" i="47"/>
  <c r="C27" i="47"/>
  <c r="D27" i="47" s="1"/>
  <c r="F27" i="47"/>
  <c r="E27" i="47" s="1"/>
  <c r="AG27" i="47" s="1"/>
  <c r="B28" i="47"/>
  <c r="C28" i="47"/>
  <c r="D28" i="47" s="1"/>
  <c r="F28" i="47"/>
  <c r="G28" i="47" s="1"/>
  <c r="B29" i="47"/>
  <c r="C29" i="47"/>
  <c r="D29" i="47" s="1"/>
  <c r="F29" i="47"/>
  <c r="G29" i="47" s="1"/>
  <c r="B30" i="47"/>
  <c r="C30" i="47"/>
  <c r="D30" i="47" s="1"/>
  <c r="F30" i="47"/>
  <c r="E30" i="47" s="1"/>
  <c r="B31" i="47"/>
  <c r="C31" i="47"/>
  <c r="D31" i="47" s="1"/>
  <c r="F31" i="47"/>
  <c r="I31" i="47" s="1"/>
  <c r="AF37" i="47" l="1"/>
  <c r="Q37" i="47"/>
  <c r="O37" i="47"/>
  <c r="AF40" i="47"/>
  <c r="O40" i="47"/>
  <c r="Q40" i="47"/>
  <c r="AE35" i="47"/>
  <c r="O35" i="47"/>
  <c r="Q35" i="47"/>
  <c r="AE38" i="47"/>
  <c r="O38" i="47"/>
  <c r="Q38" i="47"/>
  <c r="AF33" i="47"/>
  <c r="O33" i="47"/>
  <c r="Q33" i="47"/>
  <c r="AF41" i="47"/>
  <c r="O41" i="47"/>
  <c r="Q41" i="47"/>
  <c r="AF36" i="47"/>
  <c r="O36" i="47"/>
  <c r="Q36" i="47"/>
  <c r="AE39" i="47"/>
  <c r="Q39" i="47"/>
  <c r="O39" i="47"/>
  <c r="AE34" i="47"/>
  <c r="O34" i="47"/>
  <c r="Q34" i="47"/>
  <c r="O42" i="47"/>
  <c r="Q42" i="47"/>
  <c r="I37" i="47"/>
  <c r="AB25" i="47"/>
  <c r="X25" i="47"/>
  <c r="AF28" i="47"/>
  <c r="Z34" i="47"/>
  <c r="Z23" i="47"/>
  <c r="X28" i="47"/>
  <c r="Z27" i="47"/>
  <c r="AA25" i="47"/>
  <c r="AB23" i="47"/>
  <c r="AC41" i="47"/>
  <c r="O25" i="47"/>
  <c r="AF24" i="47"/>
  <c r="G23" i="47"/>
  <c r="K33" i="47"/>
  <c r="AA29" i="47"/>
  <c r="X24" i="47"/>
  <c r="Y27" i="47"/>
  <c r="AC24" i="47"/>
  <c r="K24" i="47"/>
  <c r="G37" i="47"/>
  <c r="K27" i="47"/>
  <c r="AF27" i="47"/>
  <c r="AB24" i="47"/>
  <c r="Q24" i="47"/>
  <c r="G31" i="47"/>
  <c r="AF30" i="47"/>
  <c r="AF29" i="47"/>
  <c r="AD27" i="47"/>
  <c r="Q27" i="47"/>
  <c r="Q26" i="47"/>
  <c r="AF25" i="47"/>
  <c r="Q25" i="47"/>
  <c r="Y24" i="47"/>
  <c r="G24" i="47"/>
  <c r="AF23" i="47"/>
  <c r="K23" i="47"/>
  <c r="I34" i="47"/>
  <c r="K41" i="47"/>
  <c r="Q29" i="47"/>
  <c r="AE28" i="47"/>
  <c r="W28" i="47"/>
  <c r="E28" i="47"/>
  <c r="AG28" i="47" s="1"/>
  <c r="AF26" i="47"/>
  <c r="AF31" i="47"/>
  <c r="AD29" i="47"/>
  <c r="X29" i="47"/>
  <c r="O29" i="47"/>
  <c r="AB28" i="47"/>
  <c r="Q28" i="47"/>
  <c r="AB26" i="47"/>
  <c r="AE24" i="47"/>
  <c r="AA24" i="47"/>
  <c r="W24" i="47"/>
  <c r="O24" i="47"/>
  <c r="E24" i="47"/>
  <c r="AG24" i="47" s="1"/>
  <c r="AD23" i="47"/>
  <c r="Y23" i="47"/>
  <c r="Q23" i="47"/>
  <c r="G33" i="47"/>
  <c r="Z33" i="47"/>
  <c r="G36" i="47"/>
  <c r="Y37" i="47"/>
  <c r="Z29" i="47"/>
  <c r="E29" i="47"/>
  <c r="AG29" i="47" s="1"/>
  <c r="Y33" i="47"/>
  <c r="Y31" i="47"/>
  <c r="AB29" i="47"/>
  <c r="W29" i="47"/>
  <c r="I29" i="47"/>
  <c r="AA28" i="47"/>
  <c r="O28" i="47"/>
  <c r="X26" i="47"/>
  <c r="AD24" i="47"/>
  <c r="Z24" i="47"/>
  <c r="AC23" i="47"/>
  <c r="X23" i="47"/>
  <c r="I23" i="47"/>
  <c r="I33" i="47"/>
  <c r="AC33" i="47"/>
  <c r="K36" i="47"/>
  <c r="Z37" i="47"/>
  <c r="AE29" i="47"/>
  <c r="AC31" i="47"/>
  <c r="K31" i="47"/>
  <c r="X30" i="47"/>
  <c r="AD28" i="47"/>
  <c r="Z28" i="47"/>
  <c r="I28" i="47"/>
  <c r="AC27" i="47"/>
  <c r="X27" i="47"/>
  <c r="I27" i="47"/>
  <c r="AA34" i="47"/>
  <c r="I38" i="47"/>
  <c r="Z38" i="47"/>
  <c r="G40" i="47"/>
  <c r="AD41" i="47"/>
  <c r="X31" i="47"/>
  <c r="AB30" i="47"/>
  <c r="AB31" i="47"/>
  <c r="Q31" i="47"/>
  <c r="Q30" i="47"/>
  <c r="AC28" i="47"/>
  <c r="Y28" i="47"/>
  <c r="K28" i="47"/>
  <c r="AB27" i="47"/>
  <c r="G27" i="47"/>
  <c r="AE25" i="47"/>
  <c r="W25" i="47"/>
  <c r="E25" i="47"/>
  <c r="AG25" i="47" s="1"/>
  <c r="AD33" i="47"/>
  <c r="E34" i="47"/>
  <c r="AG34" i="47" s="1"/>
  <c r="AD34" i="47"/>
  <c r="Y36" i="47"/>
  <c r="K37" i="47"/>
  <c r="AC37" i="47"/>
  <c r="AA38" i="47"/>
  <c r="K40" i="47"/>
  <c r="G41" i="47"/>
  <c r="Y41" i="47"/>
  <c r="W42" i="47"/>
  <c r="W34" i="47"/>
  <c r="AC36" i="47"/>
  <c r="AD37" i="47"/>
  <c r="E38" i="47"/>
  <c r="AG38" i="47" s="1"/>
  <c r="AD38" i="47"/>
  <c r="Y40" i="47"/>
  <c r="I41" i="47"/>
  <c r="Z41" i="47"/>
  <c r="E42" i="47"/>
  <c r="AG42" i="47" s="1"/>
  <c r="AA42" i="47"/>
  <c r="W38" i="47"/>
  <c r="AC40" i="47"/>
  <c r="AE42" i="47"/>
  <c r="AB35" i="47"/>
  <c r="X39" i="47"/>
  <c r="E33" i="47"/>
  <c r="AG33" i="47" s="1"/>
  <c r="W33" i="47"/>
  <c r="AA33" i="47"/>
  <c r="AE33" i="47"/>
  <c r="X34" i="47"/>
  <c r="AB34" i="47"/>
  <c r="AF34" i="47"/>
  <c r="G35" i="47"/>
  <c r="K35" i="47"/>
  <c r="Y35" i="47"/>
  <c r="AC35" i="47"/>
  <c r="I36" i="47"/>
  <c r="Z36" i="47"/>
  <c r="AD36" i="47"/>
  <c r="E37" i="47"/>
  <c r="AG37" i="47" s="1"/>
  <c r="W37" i="47"/>
  <c r="AA37" i="47"/>
  <c r="AE37" i="47"/>
  <c r="X38" i="47"/>
  <c r="AB38" i="47"/>
  <c r="AF38" i="47"/>
  <c r="G39" i="47"/>
  <c r="K39" i="47"/>
  <c r="Y39" i="47"/>
  <c r="AC39" i="47"/>
  <c r="I40" i="47"/>
  <c r="Z40" i="47"/>
  <c r="AD40" i="47"/>
  <c r="E41" i="47"/>
  <c r="AG41" i="47" s="1"/>
  <c r="W41" i="47"/>
  <c r="AA41" i="47"/>
  <c r="AE41" i="47"/>
  <c r="X42" i="47"/>
  <c r="AB42" i="47"/>
  <c r="AF42" i="47"/>
  <c r="X35" i="47"/>
  <c r="AF35" i="47"/>
  <c r="AB39" i="47"/>
  <c r="AF39" i="47"/>
  <c r="X33" i="47"/>
  <c r="AB33" i="47"/>
  <c r="G34" i="47"/>
  <c r="K34" i="47"/>
  <c r="Y34" i="47"/>
  <c r="AC34" i="47"/>
  <c r="I35" i="47"/>
  <c r="Z35" i="47"/>
  <c r="AD35" i="47"/>
  <c r="E36" i="47"/>
  <c r="AG36" i="47" s="1"/>
  <c r="W36" i="47"/>
  <c r="AA36" i="47"/>
  <c r="AE36" i="47"/>
  <c r="X37" i="47"/>
  <c r="AB37" i="47"/>
  <c r="G38" i="47"/>
  <c r="K38" i="47"/>
  <c r="Y38" i="47"/>
  <c r="AC38" i="47"/>
  <c r="I39" i="47"/>
  <c r="Z39" i="47"/>
  <c r="AD39" i="47"/>
  <c r="E40" i="47"/>
  <c r="AG40" i="47" s="1"/>
  <c r="W40" i="47"/>
  <c r="AA40" i="47"/>
  <c r="AE40" i="47"/>
  <c r="X41" i="47"/>
  <c r="AB41" i="47"/>
  <c r="G42" i="47"/>
  <c r="K42" i="47"/>
  <c r="Y42" i="47"/>
  <c r="AC42" i="47"/>
  <c r="E35" i="47"/>
  <c r="AG35" i="47" s="1"/>
  <c r="W35" i="47"/>
  <c r="AA35" i="47"/>
  <c r="X36" i="47"/>
  <c r="AB36" i="47"/>
  <c r="E39" i="47"/>
  <c r="AG39" i="47" s="1"/>
  <c r="W39" i="47"/>
  <c r="AA39" i="47"/>
  <c r="X40" i="47"/>
  <c r="AB40" i="47"/>
  <c r="I42" i="47"/>
  <c r="Z42" i="47"/>
  <c r="AD42" i="47"/>
  <c r="AE31" i="47"/>
  <c r="AA31" i="47"/>
  <c r="W31" i="47"/>
  <c r="O31" i="47"/>
  <c r="E31" i="47"/>
  <c r="AG31" i="47" s="1"/>
  <c r="AG30" i="47"/>
  <c r="AD30" i="47"/>
  <c r="Z30" i="47"/>
  <c r="I30" i="47"/>
  <c r="AC29" i="47"/>
  <c r="Y29" i="47"/>
  <c r="K29" i="47"/>
  <c r="AE27" i="47"/>
  <c r="AA27" i="47"/>
  <c r="W27" i="47"/>
  <c r="O27" i="47"/>
  <c r="AG26" i="47"/>
  <c r="AD26" i="47"/>
  <c r="Z26" i="47"/>
  <c r="I26" i="47"/>
  <c r="AC25" i="47"/>
  <c r="Y25" i="47"/>
  <c r="K25" i="47"/>
  <c r="G25" i="47"/>
  <c r="AE23" i="47"/>
  <c r="AA23" i="47"/>
  <c r="W23" i="47"/>
  <c r="O23" i="47"/>
  <c r="AD31" i="47"/>
  <c r="Z31" i="47"/>
  <c r="AC30" i="47"/>
  <c r="Y30" i="47"/>
  <c r="K30" i="47"/>
  <c r="G30" i="47"/>
  <c r="AC26" i="47"/>
  <c r="Y26" i="47"/>
  <c r="K26" i="47"/>
  <c r="G26" i="47"/>
  <c r="AE30" i="47"/>
  <c r="AA30" i="47"/>
  <c r="W30" i="47"/>
  <c r="O30" i="47"/>
  <c r="AE26" i="47"/>
  <c r="AA26" i="47"/>
  <c r="W26" i="47"/>
  <c r="O26" i="47"/>
  <c r="AD25" i="47"/>
  <c r="Z25" i="47"/>
  <c r="B16" i="47"/>
  <c r="C16" i="47"/>
  <c r="D16" i="47" s="1"/>
  <c r="F16" i="47"/>
  <c r="E16" i="47" l="1"/>
  <c r="AG16" i="47" s="1"/>
  <c r="AE16" i="47"/>
  <c r="Y16" i="47"/>
  <c r="AC16" i="47"/>
  <c r="W16" i="47"/>
  <c r="AB16" i="47"/>
  <c r="K16" i="47"/>
  <c r="AF16" i="47"/>
  <c r="AA16" i="47"/>
  <c r="Q16" i="47"/>
  <c r="X16" i="47"/>
  <c r="G16" i="47"/>
  <c r="H16" i="47" s="1"/>
  <c r="O16" i="47"/>
  <c r="P16" i="47" s="1"/>
  <c r="AD16" i="47"/>
  <c r="Z16" i="47"/>
  <c r="I16" i="47"/>
  <c r="AJ10" i="16" l="1"/>
  <c r="AK10" i="16"/>
  <c r="F52" i="1" l="1"/>
  <c r="L52" i="1" s="1"/>
  <c r="O11" i="51"/>
  <c r="Q52" i="1" l="1"/>
  <c r="S52" i="1"/>
  <c r="J52" i="1"/>
  <c r="H52" i="1"/>
  <c r="N52" i="1"/>
  <c r="AB52" i="1"/>
  <c r="AC52" i="1"/>
  <c r="AA52" i="1"/>
  <c r="U52" i="1"/>
  <c r="B17" i="47"/>
  <c r="B18" i="47"/>
  <c r="B19" i="47"/>
  <c r="B20" i="47"/>
  <c r="F17" i="47"/>
  <c r="F18" i="47"/>
  <c r="F19" i="47"/>
  <c r="F20" i="47"/>
  <c r="C20" i="47"/>
  <c r="D20" i="47" s="1"/>
  <c r="C18" i="47"/>
  <c r="D18" i="47" s="1"/>
  <c r="C19" i="47"/>
  <c r="D19" i="47" s="1"/>
  <c r="C17" i="47"/>
  <c r="D17" i="47" s="1"/>
  <c r="I17" i="47" l="1"/>
  <c r="I19" i="47"/>
  <c r="P19" i="47"/>
  <c r="H19" i="47"/>
  <c r="E20" i="47"/>
  <c r="AG20" i="47" s="1"/>
  <c r="I18" i="47"/>
  <c r="AF17" i="47"/>
  <c r="X17" i="47"/>
  <c r="G17" i="47"/>
  <c r="H17" i="47" s="1"/>
  <c r="Y17" i="47"/>
  <c r="G18" i="47"/>
  <c r="H18" i="47" s="1"/>
  <c r="AB17" i="47"/>
  <c r="Q17" i="47"/>
  <c r="AC17" i="47"/>
  <c r="K17" i="47"/>
  <c r="X18" i="47"/>
  <c r="AF18" i="47"/>
  <c r="Y18" i="47"/>
  <c r="AB18" i="47"/>
  <c r="Q18" i="47"/>
  <c r="X20" i="47"/>
  <c r="AC18" i="47"/>
  <c r="K18" i="47"/>
  <c r="AF19" i="47"/>
  <c r="AE18" i="47"/>
  <c r="AA18" i="47"/>
  <c r="W18" i="47"/>
  <c r="O18" i="47"/>
  <c r="P18" i="47" s="1"/>
  <c r="E18" i="47"/>
  <c r="AG18" i="47" s="1"/>
  <c r="AF20" i="47"/>
  <c r="X19" i="47"/>
  <c r="AD18" i="47"/>
  <c r="Z18" i="47"/>
  <c r="AB20" i="47"/>
  <c r="AB19" i="47"/>
  <c r="Q19" i="47"/>
  <c r="AD20" i="47"/>
  <c r="Z20" i="47"/>
  <c r="I20" i="47"/>
  <c r="AC20" i="47"/>
  <c r="Y20" i="47"/>
  <c r="K20" i="47"/>
  <c r="G20" i="47"/>
  <c r="H20" i="47" s="1"/>
  <c r="AC19" i="47"/>
  <c r="K19" i="47"/>
  <c r="Q20" i="47"/>
  <c r="AE20" i="47"/>
  <c r="AA20" i="47"/>
  <c r="W20" i="47"/>
  <c r="O20" i="47"/>
  <c r="P20" i="47" s="1"/>
  <c r="Y19" i="47"/>
  <c r="G19" i="47"/>
  <c r="AE19" i="47"/>
  <c r="AA19" i="47"/>
  <c r="W19" i="47"/>
  <c r="O19" i="47"/>
  <c r="E19" i="47"/>
  <c r="AG19" i="47" s="1"/>
  <c r="AE17" i="47"/>
  <c r="AA17" i="47"/>
  <c r="W17" i="47"/>
  <c r="O17" i="47"/>
  <c r="P17" i="47" s="1"/>
  <c r="E17" i="47"/>
  <c r="AG17" i="47" s="1"/>
  <c r="AD19" i="47"/>
  <c r="Z19" i="47"/>
  <c r="AD17" i="47"/>
  <c r="Z17" i="47"/>
  <c r="BH27" i="60"/>
  <c r="BI27" i="60" s="1"/>
  <c r="BJ27" i="60" s="1"/>
  <c r="BK27" i="60" s="1"/>
  <c r="BL27" i="60" s="1"/>
  <c r="BM27" i="60" s="1"/>
  <c r="BN27" i="60" s="1"/>
  <c r="BO27" i="60" s="1"/>
  <c r="BP27" i="60" s="1"/>
  <c r="BQ27" i="60" s="1"/>
  <c r="BR27" i="60" s="1"/>
  <c r="BF27" i="60"/>
  <c r="C32" i="60"/>
  <c r="D32" i="60" s="1"/>
  <c r="E26" i="60" s="1"/>
  <c r="E32" i="60"/>
  <c r="F32" i="60" s="1"/>
  <c r="G32" i="60"/>
  <c r="H32" i="60"/>
  <c r="C33" i="60"/>
  <c r="D33" i="60" s="1"/>
  <c r="E33" i="60"/>
  <c r="F33" i="60" s="1"/>
  <c r="G33" i="60"/>
  <c r="H33" i="60"/>
  <c r="Y33" i="60" s="1"/>
  <c r="C34" i="60"/>
  <c r="D34" i="60" s="1"/>
  <c r="E34" i="60"/>
  <c r="F34" i="60" s="1"/>
  <c r="G34" i="60"/>
  <c r="H34" i="60"/>
  <c r="Y34" i="60" s="1"/>
  <c r="C35" i="60"/>
  <c r="D35" i="60" s="1"/>
  <c r="E35" i="60"/>
  <c r="F35" i="60" s="1"/>
  <c r="G35" i="60"/>
  <c r="H35" i="60"/>
  <c r="Y35" i="60" s="1"/>
  <c r="C36" i="60"/>
  <c r="D36" i="60" s="1"/>
  <c r="E36" i="60"/>
  <c r="F36" i="60" s="1"/>
  <c r="G36" i="60"/>
  <c r="H36" i="60"/>
  <c r="Y36" i="60" s="1"/>
  <c r="C37" i="60"/>
  <c r="D37" i="60" s="1"/>
  <c r="E37" i="60"/>
  <c r="F37" i="60" s="1"/>
  <c r="G37" i="60"/>
  <c r="H37" i="60"/>
  <c r="Y37" i="60" s="1"/>
  <c r="E11" i="60"/>
  <c r="Y32" i="60" l="1"/>
  <c r="I33" i="60"/>
  <c r="T33" i="60"/>
  <c r="I36" i="60"/>
  <c r="T36" i="60"/>
  <c r="I34" i="60"/>
  <c r="T34" i="60"/>
  <c r="I37" i="60"/>
  <c r="T37" i="60"/>
  <c r="I32" i="60"/>
  <c r="T32" i="60"/>
  <c r="I35" i="60"/>
  <c r="T35" i="60"/>
  <c r="N32" i="60"/>
  <c r="AB32" i="60" s="1"/>
  <c r="W37" i="60"/>
  <c r="N37" i="60"/>
  <c r="AB37" i="60" s="1"/>
  <c r="AA36" i="60"/>
  <c r="W36" i="60"/>
  <c r="N36" i="60"/>
  <c r="AB36" i="60" s="1"/>
  <c r="W33" i="60"/>
  <c r="AA32" i="60"/>
  <c r="N34" i="60"/>
  <c r="AB34" i="60" s="1"/>
  <c r="N33" i="60"/>
  <c r="AB33" i="60" s="1"/>
  <c r="W32" i="60"/>
  <c r="AA35" i="60"/>
  <c r="W35" i="60"/>
  <c r="AA34" i="60"/>
  <c r="AA37" i="60"/>
  <c r="N35" i="60"/>
  <c r="AB35" i="60" s="1"/>
  <c r="W34" i="60"/>
  <c r="AA33" i="60"/>
  <c r="Z37" i="60"/>
  <c r="V37" i="60"/>
  <c r="Z36" i="60"/>
  <c r="V36" i="60"/>
  <c r="Z35" i="60"/>
  <c r="V35" i="60"/>
  <c r="Z34" i="60"/>
  <c r="V34" i="60"/>
  <c r="Z33" i="60"/>
  <c r="V33" i="60"/>
  <c r="Z32" i="60"/>
  <c r="V32" i="60"/>
  <c r="AC37" i="60"/>
  <c r="U37" i="60"/>
  <c r="J37" i="60"/>
  <c r="AC36" i="60"/>
  <c r="U36" i="60"/>
  <c r="J36" i="60"/>
  <c r="AC35" i="60"/>
  <c r="U35" i="60"/>
  <c r="J35" i="60"/>
  <c r="AC34" i="60"/>
  <c r="U34" i="60"/>
  <c r="J34" i="60"/>
  <c r="AC33" i="60"/>
  <c r="U33" i="60"/>
  <c r="J33" i="60"/>
  <c r="AC32" i="60"/>
  <c r="U32" i="60"/>
  <c r="J32" i="60"/>
  <c r="X37" i="60"/>
  <c r="X36" i="60"/>
  <c r="X35" i="60"/>
  <c r="X34" i="60"/>
  <c r="X33" i="60"/>
  <c r="X32" i="60"/>
  <c r="B23" i="35"/>
  <c r="B36" i="35" s="1"/>
  <c r="B24" i="35"/>
  <c r="B37" i="35" s="1"/>
  <c r="B25" i="35"/>
  <c r="B38" i="35" s="1"/>
  <c r="B26" i="35"/>
  <c r="B39" i="35" s="1"/>
  <c r="B27" i="35"/>
  <c r="B40" i="35" s="1"/>
  <c r="B28" i="35"/>
  <c r="B41" i="35" s="1"/>
  <c r="B29" i="35"/>
  <c r="B42" i="35" s="1"/>
  <c r="B30" i="35"/>
  <c r="B43" i="35" s="1"/>
  <c r="B31" i="35"/>
  <c r="B44" i="35" s="1"/>
  <c r="B32" i="35"/>
  <c r="B45" i="35" s="1"/>
  <c r="B33" i="35"/>
  <c r="B46" i="35" s="1"/>
  <c r="B22" i="35"/>
  <c r="B35" i="35" s="1"/>
  <c r="I4" i="62" l="1"/>
  <c r="AF101" i="62"/>
  <c r="I65" i="62"/>
  <c r="F65" i="62"/>
  <c r="G65" i="62" s="1"/>
  <c r="E65" i="62"/>
  <c r="C65" i="62"/>
  <c r="I64" i="62"/>
  <c r="P64" i="62" s="1"/>
  <c r="F64" i="62"/>
  <c r="G64" i="62" s="1"/>
  <c r="E64" i="62"/>
  <c r="C64" i="62"/>
  <c r="I63" i="62"/>
  <c r="P63" i="62" s="1"/>
  <c r="F63" i="62"/>
  <c r="G63" i="62" s="1"/>
  <c r="E63" i="62"/>
  <c r="C63" i="62"/>
  <c r="I62" i="62"/>
  <c r="P62" i="62" s="1"/>
  <c r="F62" i="62"/>
  <c r="G62" i="62" s="1"/>
  <c r="E62" i="62"/>
  <c r="C62" i="62"/>
  <c r="I61" i="62"/>
  <c r="F61" i="62"/>
  <c r="G61" i="62" s="1"/>
  <c r="E61" i="62"/>
  <c r="C61" i="62"/>
  <c r="I60" i="62"/>
  <c r="P60" i="62" s="1"/>
  <c r="F60" i="62"/>
  <c r="G60" i="62" s="1"/>
  <c r="E60" i="62"/>
  <c r="C60" i="62"/>
  <c r="I59" i="62"/>
  <c r="P59" i="62" s="1"/>
  <c r="F59" i="62"/>
  <c r="G59" i="62" s="1"/>
  <c r="E59" i="62"/>
  <c r="C59" i="62"/>
  <c r="I58" i="62"/>
  <c r="P58" i="62" s="1"/>
  <c r="F58" i="62"/>
  <c r="G58" i="62" s="1"/>
  <c r="E58" i="62"/>
  <c r="C58" i="62"/>
  <c r="I57" i="62"/>
  <c r="F57" i="62"/>
  <c r="G57" i="62" s="1"/>
  <c r="E57" i="62"/>
  <c r="C57" i="62"/>
  <c r="I56" i="62"/>
  <c r="P56" i="62" s="1"/>
  <c r="F56" i="62"/>
  <c r="G56" i="62" s="1"/>
  <c r="E56" i="62"/>
  <c r="C56" i="62"/>
  <c r="I55" i="62"/>
  <c r="P55" i="62" s="1"/>
  <c r="F55" i="62"/>
  <c r="G55" i="62" s="1"/>
  <c r="E55" i="62"/>
  <c r="C55" i="62"/>
  <c r="I54" i="62"/>
  <c r="P54" i="62" s="1"/>
  <c r="F54" i="62"/>
  <c r="G54" i="62" s="1"/>
  <c r="E54" i="62"/>
  <c r="C54" i="62"/>
  <c r="I53" i="62"/>
  <c r="F53" i="62"/>
  <c r="G53" i="62" s="1"/>
  <c r="E53" i="62"/>
  <c r="C53" i="62"/>
  <c r="I52" i="62"/>
  <c r="P52" i="62" s="1"/>
  <c r="F52" i="62"/>
  <c r="G52" i="62" s="1"/>
  <c r="E52" i="62"/>
  <c r="C52" i="62"/>
  <c r="I51" i="62"/>
  <c r="P51" i="62" s="1"/>
  <c r="F51" i="62"/>
  <c r="G51" i="62" s="1"/>
  <c r="E51" i="62"/>
  <c r="C51" i="62"/>
  <c r="I50" i="62"/>
  <c r="P50" i="62" s="1"/>
  <c r="F50" i="62"/>
  <c r="G50" i="62" s="1"/>
  <c r="E50" i="62"/>
  <c r="C50" i="62"/>
  <c r="I49" i="62"/>
  <c r="F49" i="62"/>
  <c r="G49" i="62" s="1"/>
  <c r="E49" i="62"/>
  <c r="C49" i="62"/>
  <c r="I48" i="62"/>
  <c r="P48" i="62" s="1"/>
  <c r="F48" i="62"/>
  <c r="G48" i="62" s="1"/>
  <c r="E48" i="62"/>
  <c r="C48" i="62"/>
  <c r="I47" i="62"/>
  <c r="F47" i="62"/>
  <c r="G47" i="62" s="1"/>
  <c r="E47" i="62"/>
  <c r="C47" i="62"/>
  <c r="I37" i="62"/>
  <c r="P37" i="62" s="1"/>
  <c r="F37" i="62"/>
  <c r="G37" i="62" s="1"/>
  <c r="E37" i="62"/>
  <c r="C37" i="62"/>
  <c r="I36" i="62"/>
  <c r="P36" i="62" s="1"/>
  <c r="F36" i="62"/>
  <c r="G36" i="62" s="1"/>
  <c r="E36" i="62"/>
  <c r="C36" i="62"/>
  <c r="I35" i="62"/>
  <c r="P35" i="62" s="1"/>
  <c r="F35" i="62"/>
  <c r="G35" i="62" s="1"/>
  <c r="E35" i="62"/>
  <c r="C35" i="62"/>
  <c r="I34" i="62"/>
  <c r="P34" i="62" s="1"/>
  <c r="F34" i="62"/>
  <c r="G34" i="62" s="1"/>
  <c r="E34" i="62"/>
  <c r="C34" i="62"/>
  <c r="I33" i="62"/>
  <c r="P33" i="62" s="1"/>
  <c r="F33" i="62"/>
  <c r="G33" i="62" s="1"/>
  <c r="E33" i="62"/>
  <c r="C33" i="62"/>
  <c r="I32" i="62"/>
  <c r="F32" i="62"/>
  <c r="G32" i="62" s="1"/>
  <c r="E32" i="62"/>
  <c r="C32" i="62"/>
  <c r="I31" i="62"/>
  <c r="P31" i="62" s="1"/>
  <c r="F31" i="62"/>
  <c r="G31" i="62" s="1"/>
  <c r="E31" i="62"/>
  <c r="C31" i="62"/>
  <c r="I30" i="62"/>
  <c r="F30" i="62"/>
  <c r="G30" i="62" s="1"/>
  <c r="E30" i="62"/>
  <c r="C30" i="62"/>
  <c r="I29" i="62"/>
  <c r="P29" i="62" s="1"/>
  <c r="F29" i="62"/>
  <c r="G29" i="62" s="1"/>
  <c r="E29" i="62"/>
  <c r="C29" i="62"/>
  <c r="I28" i="62"/>
  <c r="F28" i="62"/>
  <c r="G28" i="62" s="1"/>
  <c r="E28" i="62"/>
  <c r="C28" i="62"/>
  <c r="I27" i="62"/>
  <c r="P27" i="62" s="1"/>
  <c r="F27" i="62"/>
  <c r="G27" i="62" s="1"/>
  <c r="E27" i="62"/>
  <c r="C27" i="62"/>
  <c r="I26" i="62"/>
  <c r="P26" i="62" s="1"/>
  <c r="F26" i="62"/>
  <c r="G26" i="62" s="1"/>
  <c r="E26" i="62"/>
  <c r="C26" i="62"/>
  <c r="I25" i="62"/>
  <c r="P25" i="62" s="1"/>
  <c r="F25" i="62"/>
  <c r="G25" i="62" s="1"/>
  <c r="E25" i="62"/>
  <c r="C25" i="62"/>
  <c r="I24" i="62"/>
  <c r="F24" i="62"/>
  <c r="G24" i="62" s="1"/>
  <c r="E24" i="62"/>
  <c r="C24" i="62"/>
  <c r="I23" i="62"/>
  <c r="P23" i="62" s="1"/>
  <c r="F23" i="62"/>
  <c r="G23" i="62" s="1"/>
  <c r="E23" i="62"/>
  <c r="C23" i="62"/>
  <c r="I22" i="62"/>
  <c r="P22" i="62" s="1"/>
  <c r="F22" i="62"/>
  <c r="G22" i="62" s="1"/>
  <c r="E22" i="62"/>
  <c r="C22" i="62"/>
  <c r="I21" i="62"/>
  <c r="F21" i="62"/>
  <c r="G21" i="62" s="1"/>
  <c r="E21" i="62"/>
  <c r="C21" i="62"/>
  <c r="AB24" i="62" l="1"/>
  <c r="P24" i="62"/>
  <c r="AC49" i="62"/>
  <c r="P49" i="62"/>
  <c r="J53" i="62"/>
  <c r="P53" i="62"/>
  <c r="AC57" i="62"/>
  <c r="P57" i="62"/>
  <c r="AE57" i="62" s="1"/>
  <c r="V61" i="62"/>
  <c r="P61" i="62"/>
  <c r="AE61" i="62" s="1"/>
  <c r="AC65" i="62"/>
  <c r="P65" i="62"/>
  <c r="L28" i="62"/>
  <c r="P28" i="62"/>
  <c r="X30" i="62"/>
  <c r="P30" i="62"/>
  <c r="AB32" i="62"/>
  <c r="P32" i="62"/>
  <c r="P47" i="62"/>
  <c r="I39" i="62"/>
  <c r="P21" i="62"/>
  <c r="I11" i="62"/>
  <c r="X61" i="62"/>
  <c r="H61" i="62"/>
  <c r="AF61" i="62" s="1"/>
  <c r="J61" i="62"/>
  <c r="AA49" i="62"/>
  <c r="J49" i="62"/>
  <c r="AB28" i="62"/>
  <c r="L36" i="62"/>
  <c r="J65" i="62"/>
  <c r="X24" i="62"/>
  <c r="V53" i="62"/>
  <c r="AA57" i="62"/>
  <c r="H53" i="62"/>
  <c r="AF53" i="62" s="1"/>
  <c r="X53" i="62"/>
  <c r="AC61" i="62"/>
  <c r="AC53" i="62"/>
  <c r="L24" i="62"/>
  <c r="J57" i="62"/>
  <c r="AA65" i="62"/>
  <c r="AC26" i="62"/>
  <c r="AA31" i="62"/>
  <c r="AC22" i="62"/>
  <c r="AA27" i="62"/>
  <c r="X22" i="62"/>
  <c r="AC36" i="62"/>
  <c r="AB36" i="62"/>
  <c r="AC50" i="62"/>
  <c r="AB51" i="62"/>
  <c r="AA52" i="62"/>
  <c r="AC58" i="62"/>
  <c r="AB59" i="62"/>
  <c r="AA60" i="62"/>
  <c r="AA29" i="62"/>
  <c r="AC32" i="62"/>
  <c r="X32" i="62"/>
  <c r="L32" i="62"/>
  <c r="AA33" i="62"/>
  <c r="AD49" i="62"/>
  <c r="X49" i="62"/>
  <c r="H49" i="62"/>
  <c r="AF49" i="62" s="1"/>
  <c r="V49" i="62"/>
  <c r="AD57" i="62"/>
  <c r="X57" i="62"/>
  <c r="H57" i="62"/>
  <c r="AF57" i="62" s="1"/>
  <c r="V57" i="62"/>
  <c r="AD65" i="62"/>
  <c r="X65" i="62"/>
  <c r="H65" i="62"/>
  <c r="AF65" i="62" s="1"/>
  <c r="V65" i="62"/>
  <c r="AA23" i="62"/>
  <c r="AC28" i="62"/>
  <c r="AC30" i="62"/>
  <c r="AC34" i="62"/>
  <c r="AD53" i="62"/>
  <c r="AA53" i="62"/>
  <c r="AD61" i="62"/>
  <c r="AA61" i="62"/>
  <c r="AF185" i="62"/>
  <c r="AE324" i="62"/>
  <c r="AA21" i="62"/>
  <c r="AC24" i="62"/>
  <c r="AA25" i="62"/>
  <c r="AA35" i="62"/>
  <c r="AA37" i="62"/>
  <c r="AB47" i="62"/>
  <c r="AA48" i="62"/>
  <c r="AC54" i="62"/>
  <c r="AB55" i="62"/>
  <c r="AA56" i="62"/>
  <c r="AC62" i="62"/>
  <c r="AB63" i="62"/>
  <c r="AA64" i="62"/>
  <c r="X26" i="62"/>
  <c r="X34" i="62"/>
  <c r="V47" i="62"/>
  <c r="AC47" i="62"/>
  <c r="X50" i="62"/>
  <c r="V51" i="62"/>
  <c r="AC51" i="62"/>
  <c r="X54" i="62"/>
  <c r="V55" i="62"/>
  <c r="AC55" i="62"/>
  <c r="X58" i="62"/>
  <c r="V59" i="62"/>
  <c r="AC59" i="62"/>
  <c r="X62" i="62"/>
  <c r="V63" i="62"/>
  <c r="AC63" i="62"/>
  <c r="AE240" i="62"/>
  <c r="L22" i="62"/>
  <c r="AB26" i="62"/>
  <c r="X28" i="62"/>
  <c r="L30" i="62"/>
  <c r="AB34" i="62"/>
  <c r="X36" i="62"/>
  <c r="H47" i="62"/>
  <c r="AF47" i="62" s="1"/>
  <c r="AB49" i="62"/>
  <c r="AB50" i="62"/>
  <c r="H51" i="62"/>
  <c r="AF51" i="62" s="1"/>
  <c r="AB53" i="62"/>
  <c r="AB54" i="62"/>
  <c r="H55" i="62"/>
  <c r="AF55" i="62" s="1"/>
  <c r="AB57" i="62"/>
  <c r="AB58" i="62"/>
  <c r="H59" i="62"/>
  <c r="AF59" i="62" s="1"/>
  <c r="AB61" i="62"/>
  <c r="AB62" i="62"/>
  <c r="H63" i="62"/>
  <c r="AF63" i="62" s="1"/>
  <c r="AB65" i="62"/>
  <c r="Y47" i="62"/>
  <c r="Y51" i="62"/>
  <c r="Y55" i="62"/>
  <c r="Y59" i="62"/>
  <c r="Y63" i="62"/>
  <c r="AF157" i="62"/>
  <c r="AB22" i="62"/>
  <c r="L26" i="62"/>
  <c r="AB30" i="62"/>
  <c r="L34" i="62"/>
  <c r="J47" i="62"/>
  <c r="AA47" i="62"/>
  <c r="L49" i="62"/>
  <c r="Y49" i="62"/>
  <c r="L50" i="62"/>
  <c r="J51" i="62"/>
  <c r="AA51" i="62"/>
  <c r="L53" i="62"/>
  <c r="Y53" i="62"/>
  <c r="L54" i="62"/>
  <c r="J55" i="62"/>
  <c r="AA55" i="62"/>
  <c r="L57" i="62"/>
  <c r="Y57" i="62"/>
  <c r="L58" i="62"/>
  <c r="J59" i="62"/>
  <c r="AA59" i="62"/>
  <c r="L61" i="62"/>
  <c r="Y61" i="62"/>
  <c r="L62" i="62"/>
  <c r="J63" i="62"/>
  <c r="AA63" i="62"/>
  <c r="L65" i="62"/>
  <c r="Y65" i="62"/>
  <c r="AF129" i="62"/>
  <c r="AE296" i="62"/>
  <c r="AF408" i="62"/>
  <c r="L21" i="62"/>
  <c r="X21" i="62"/>
  <c r="AB21" i="62"/>
  <c r="AE22" i="62"/>
  <c r="Z22" i="62"/>
  <c r="AD22" i="62"/>
  <c r="L23" i="62"/>
  <c r="X23" i="62"/>
  <c r="AB23" i="62"/>
  <c r="AE24" i="62"/>
  <c r="Z24" i="62"/>
  <c r="AD24" i="62"/>
  <c r="L25" i="62"/>
  <c r="X25" i="62"/>
  <c r="AB25" i="62"/>
  <c r="AE26" i="62"/>
  <c r="Z26" i="62"/>
  <c r="AD26" i="62"/>
  <c r="L27" i="62"/>
  <c r="X27" i="62"/>
  <c r="AB27" i="62"/>
  <c r="AE28" i="62"/>
  <c r="Z28" i="62"/>
  <c r="AD28" i="62"/>
  <c r="L29" i="62"/>
  <c r="X29" i="62"/>
  <c r="AB29" i="62"/>
  <c r="AE30" i="62"/>
  <c r="Z30" i="62"/>
  <c r="AD30" i="62"/>
  <c r="L31" i="62"/>
  <c r="X31" i="62"/>
  <c r="AB31" i="62"/>
  <c r="AE32" i="62"/>
  <c r="Z32" i="62"/>
  <c r="AD32" i="62"/>
  <c r="L33" i="62"/>
  <c r="X33" i="62"/>
  <c r="AB33" i="62"/>
  <c r="AE34" i="62"/>
  <c r="Z34" i="62"/>
  <c r="AD34" i="62"/>
  <c r="L35" i="62"/>
  <c r="X35" i="62"/>
  <c r="AB35" i="62"/>
  <c r="AE36" i="62"/>
  <c r="Z36" i="62"/>
  <c r="AD36" i="62"/>
  <c r="L37" i="62"/>
  <c r="X37" i="62"/>
  <c r="AB37" i="62"/>
  <c r="L48" i="62"/>
  <c r="X48" i="62"/>
  <c r="AB48" i="62"/>
  <c r="AE50" i="62"/>
  <c r="Z50" i="62"/>
  <c r="AD50" i="62"/>
  <c r="L52" i="62"/>
  <c r="X52" i="62"/>
  <c r="AB52" i="62"/>
  <c r="AE54" i="62"/>
  <c r="Z54" i="62"/>
  <c r="AD54" i="62"/>
  <c r="L56" i="62"/>
  <c r="X56" i="62"/>
  <c r="AB56" i="62"/>
  <c r="AE58" i="62"/>
  <c r="Z58" i="62"/>
  <c r="AD58" i="62"/>
  <c r="L60" i="62"/>
  <c r="X60" i="62"/>
  <c r="AB60" i="62"/>
  <c r="AE62" i="62"/>
  <c r="Z62" i="62"/>
  <c r="AD62" i="62"/>
  <c r="L64" i="62"/>
  <c r="X64" i="62"/>
  <c r="AB64" i="62"/>
  <c r="AF212" i="62"/>
  <c r="H21" i="62"/>
  <c r="AF21" i="62" s="1"/>
  <c r="V21" i="62"/>
  <c r="Y21" i="62"/>
  <c r="AC21" i="62"/>
  <c r="J22" i="62"/>
  <c r="AA22" i="62"/>
  <c r="H23" i="62"/>
  <c r="AF23" i="62" s="1"/>
  <c r="V23" i="62"/>
  <c r="Y23" i="62"/>
  <c r="AC23" i="62"/>
  <c r="J24" i="62"/>
  <c r="AA24" i="62"/>
  <c r="H25" i="62"/>
  <c r="AF25" i="62" s="1"/>
  <c r="V25" i="62"/>
  <c r="Y25" i="62"/>
  <c r="AC25" i="62"/>
  <c r="J26" i="62"/>
  <c r="AA26" i="62"/>
  <c r="H27" i="62"/>
  <c r="AF27" i="62" s="1"/>
  <c r="V27" i="62"/>
  <c r="Y27" i="62"/>
  <c r="AC27" i="62"/>
  <c r="J28" i="62"/>
  <c r="AA28" i="62"/>
  <c r="H29" i="62"/>
  <c r="AF29" i="62" s="1"/>
  <c r="V29" i="62"/>
  <c r="Y29" i="62"/>
  <c r="AC29" i="62"/>
  <c r="J30" i="62"/>
  <c r="AA30" i="62"/>
  <c r="H31" i="62"/>
  <c r="AF31" i="62" s="1"/>
  <c r="V31" i="62"/>
  <c r="Y31" i="62"/>
  <c r="AC31" i="62"/>
  <c r="J32" i="62"/>
  <c r="AA32" i="62"/>
  <c r="H33" i="62"/>
  <c r="AF33" i="62" s="1"/>
  <c r="V33" i="62"/>
  <c r="Y33" i="62"/>
  <c r="AC33" i="62"/>
  <c r="J34" i="62"/>
  <c r="AA34" i="62"/>
  <c r="H35" i="62"/>
  <c r="AF35" i="62" s="1"/>
  <c r="V35" i="62"/>
  <c r="Y35" i="62"/>
  <c r="AC35" i="62"/>
  <c r="J36" i="62"/>
  <c r="AA36" i="62"/>
  <c r="H37" i="62"/>
  <c r="AF37" i="62" s="1"/>
  <c r="V37" i="62"/>
  <c r="Y37" i="62"/>
  <c r="AC37" i="62"/>
  <c r="AE47" i="62"/>
  <c r="Z47" i="62"/>
  <c r="AD47" i="62"/>
  <c r="H48" i="62"/>
  <c r="AF48" i="62" s="1"/>
  <c r="V48" i="62"/>
  <c r="Y48" i="62"/>
  <c r="AC48" i="62"/>
  <c r="J50" i="62"/>
  <c r="AA50" i="62"/>
  <c r="AE51" i="62"/>
  <c r="Z51" i="62"/>
  <c r="AD51" i="62"/>
  <c r="H52" i="62"/>
  <c r="AF52" i="62" s="1"/>
  <c r="V52" i="62"/>
  <c r="Y52" i="62"/>
  <c r="AC52" i="62"/>
  <c r="J54" i="62"/>
  <c r="AA54" i="62"/>
  <c r="AE55" i="62"/>
  <c r="Z55" i="62"/>
  <c r="AD55" i="62"/>
  <c r="H56" i="62"/>
  <c r="AF56" i="62" s="1"/>
  <c r="V56" i="62"/>
  <c r="Y56" i="62"/>
  <c r="AC56" i="62"/>
  <c r="J58" i="62"/>
  <c r="AA58" i="62"/>
  <c r="AE59" i="62"/>
  <c r="Z59" i="62"/>
  <c r="AD59" i="62"/>
  <c r="H60" i="62"/>
  <c r="AF60" i="62" s="1"/>
  <c r="V60" i="62"/>
  <c r="Y60" i="62"/>
  <c r="AC60" i="62"/>
  <c r="J62" i="62"/>
  <c r="AA62" i="62"/>
  <c r="AE63" i="62"/>
  <c r="Z63" i="62"/>
  <c r="AD63" i="62"/>
  <c r="H64" i="62"/>
  <c r="AF64" i="62" s="1"/>
  <c r="V64" i="62"/>
  <c r="Y64" i="62"/>
  <c r="AC64" i="62"/>
  <c r="AE212" i="62"/>
  <c r="AE21" i="62"/>
  <c r="Z21" i="62"/>
  <c r="AD21" i="62"/>
  <c r="AE23" i="62"/>
  <c r="Z23" i="62"/>
  <c r="AD23" i="62"/>
  <c r="AE25" i="62"/>
  <c r="Z25" i="62"/>
  <c r="AD25" i="62"/>
  <c r="AE27" i="62"/>
  <c r="Z27" i="62"/>
  <c r="AD27" i="62"/>
  <c r="AE29" i="62"/>
  <c r="Z29" i="62"/>
  <c r="AD29" i="62"/>
  <c r="AE31" i="62"/>
  <c r="Z31" i="62"/>
  <c r="AD31" i="62"/>
  <c r="AE33" i="62"/>
  <c r="Z33" i="62"/>
  <c r="AD33" i="62"/>
  <c r="AE35" i="62"/>
  <c r="Z35" i="62"/>
  <c r="AD35" i="62"/>
  <c r="AE37" i="62"/>
  <c r="Z37" i="62"/>
  <c r="AD37" i="62"/>
  <c r="AE48" i="62"/>
  <c r="Z48" i="62"/>
  <c r="AD48" i="62"/>
  <c r="AE52" i="62"/>
  <c r="Z52" i="62"/>
  <c r="AD52" i="62"/>
  <c r="AE56" i="62"/>
  <c r="Z56" i="62"/>
  <c r="AD56" i="62"/>
  <c r="AE60" i="62"/>
  <c r="Z60" i="62"/>
  <c r="AD60" i="62"/>
  <c r="AE64" i="62"/>
  <c r="Z64" i="62"/>
  <c r="AD64" i="62"/>
  <c r="AF268" i="62"/>
  <c r="J21" i="62"/>
  <c r="H22" i="62"/>
  <c r="AF22" i="62" s="1"/>
  <c r="V22" i="62"/>
  <c r="Y22" i="62"/>
  <c r="J23" i="62"/>
  <c r="H24" i="62"/>
  <c r="AF24" i="62" s="1"/>
  <c r="V24" i="62"/>
  <c r="Y24" i="62"/>
  <c r="J25" i="62"/>
  <c r="H26" i="62"/>
  <c r="AF26" i="62" s="1"/>
  <c r="V26" i="62"/>
  <c r="Y26" i="62"/>
  <c r="J27" i="62"/>
  <c r="H28" i="62"/>
  <c r="AF28" i="62" s="1"/>
  <c r="V28" i="62"/>
  <c r="Y28" i="62"/>
  <c r="J29" i="62"/>
  <c r="H30" i="62"/>
  <c r="AF30" i="62" s="1"/>
  <c r="V30" i="62"/>
  <c r="Y30" i="62"/>
  <c r="J31" i="62"/>
  <c r="H32" i="62"/>
  <c r="AF32" i="62" s="1"/>
  <c r="V32" i="62"/>
  <c r="Y32" i="62"/>
  <c r="J33" i="62"/>
  <c r="H34" i="62"/>
  <c r="AF34" i="62" s="1"/>
  <c r="V34" i="62"/>
  <c r="Y34" i="62"/>
  <c r="J35" i="62"/>
  <c r="H36" i="62"/>
  <c r="AF36" i="62" s="1"/>
  <c r="V36" i="62"/>
  <c r="Y36" i="62"/>
  <c r="J37" i="62"/>
  <c r="L47" i="62"/>
  <c r="X47" i="62"/>
  <c r="J48" i="62"/>
  <c r="AE49" i="62"/>
  <c r="Z49" i="62"/>
  <c r="H50" i="62"/>
  <c r="AF50" i="62" s="1"/>
  <c r="V50" i="62"/>
  <c r="Y50" i="62"/>
  <c r="L51" i="62"/>
  <c r="X51" i="62"/>
  <c r="J52" i="62"/>
  <c r="AE53" i="62"/>
  <c r="Z53" i="62"/>
  <c r="H54" i="62"/>
  <c r="AF54" i="62" s="1"/>
  <c r="V54" i="62"/>
  <c r="Y54" i="62"/>
  <c r="L55" i="62"/>
  <c r="X55" i="62"/>
  <c r="J56" i="62"/>
  <c r="Z57" i="62"/>
  <c r="H58" i="62"/>
  <c r="AF58" i="62" s="1"/>
  <c r="V58" i="62"/>
  <c r="Y58" i="62"/>
  <c r="L59" i="62"/>
  <c r="X59" i="62"/>
  <c r="J60" i="62"/>
  <c r="Z61" i="62"/>
  <c r="H62" i="62"/>
  <c r="AF62" i="62" s="1"/>
  <c r="V62" i="62"/>
  <c r="Y62" i="62"/>
  <c r="L63" i="62"/>
  <c r="X63" i="62"/>
  <c r="J64" i="62"/>
  <c r="AE65" i="62"/>
  <c r="Z65" i="62"/>
  <c r="AE268" i="62"/>
  <c r="AE129" i="62"/>
  <c r="AE185" i="62"/>
  <c r="AF324" i="62"/>
  <c r="AE101" i="62"/>
  <c r="AE157" i="62"/>
  <c r="AF240" i="62"/>
  <c r="AF352" i="62"/>
  <c r="AF296" i="62"/>
  <c r="AE352" i="62"/>
  <c r="AE380" i="62"/>
  <c r="AE408" i="62"/>
  <c r="I234" i="62"/>
  <c r="H243" i="60"/>
  <c r="Y243" i="60" s="1"/>
  <c r="G243" i="60"/>
  <c r="E243" i="60"/>
  <c r="F243" i="60" s="1"/>
  <c r="C243" i="60"/>
  <c r="D243" i="60" s="1"/>
  <c r="E238" i="60" s="1"/>
  <c r="H242" i="60"/>
  <c r="Y242" i="60" s="1"/>
  <c r="G242" i="60"/>
  <c r="E242" i="60"/>
  <c r="F242" i="60" s="1"/>
  <c r="C242" i="60"/>
  <c r="D242" i="60" s="1"/>
  <c r="H241" i="60"/>
  <c r="G241" i="60"/>
  <c r="E241" i="60"/>
  <c r="F241" i="60" s="1"/>
  <c r="C241" i="60"/>
  <c r="D241" i="60" s="1"/>
  <c r="H240" i="60"/>
  <c r="Y240" i="60" s="1"/>
  <c r="G240" i="60"/>
  <c r="E240" i="60"/>
  <c r="F240" i="60" s="1"/>
  <c r="C240" i="60"/>
  <c r="D240" i="60" s="1"/>
  <c r="H234" i="60"/>
  <c r="G234" i="60"/>
  <c r="E234" i="60"/>
  <c r="F234" i="60" s="1"/>
  <c r="C234" i="60"/>
  <c r="D234" i="60" s="1"/>
  <c r="H233" i="60"/>
  <c r="Y233" i="60" s="1"/>
  <c r="G233" i="60"/>
  <c r="E233" i="60"/>
  <c r="F233" i="60" s="1"/>
  <c r="C233" i="60"/>
  <c r="D233" i="60" s="1"/>
  <c r="H232" i="60"/>
  <c r="G232" i="60"/>
  <c r="E232" i="60"/>
  <c r="F232" i="60" s="1"/>
  <c r="C232" i="60"/>
  <c r="D232" i="60" s="1"/>
  <c r="H231" i="60"/>
  <c r="Y231" i="60" s="1"/>
  <c r="G231" i="60"/>
  <c r="E231" i="60"/>
  <c r="F231" i="60" s="1"/>
  <c r="C231" i="60"/>
  <c r="D231" i="60" s="1"/>
  <c r="H230" i="60"/>
  <c r="Y230" i="60" s="1"/>
  <c r="G230" i="60"/>
  <c r="E230" i="60"/>
  <c r="F230" i="60" s="1"/>
  <c r="C230" i="60"/>
  <c r="D230" i="60" s="1"/>
  <c r="H229" i="60"/>
  <c r="G229" i="60"/>
  <c r="E229" i="60"/>
  <c r="F229" i="60" s="1"/>
  <c r="C229" i="60"/>
  <c r="D229" i="60" s="1"/>
  <c r="H228" i="60"/>
  <c r="G228" i="60"/>
  <c r="E228" i="60"/>
  <c r="F228" i="60" s="1"/>
  <c r="C228" i="60"/>
  <c r="D228" i="60" s="1"/>
  <c r="H227" i="60"/>
  <c r="G227" i="60"/>
  <c r="E227" i="60"/>
  <c r="F227" i="60" s="1"/>
  <c r="C227" i="60"/>
  <c r="D227" i="60" s="1"/>
  <c r="E221" i="60"/>
  <c r="H219" i="60"/>
  <c r="Y219" i="60" s="1"/>
  <c r="G219" i="60"/>
  <c r="E219" i="60"/>
  <c r="F219" i="60" s="1"/>
  <c r="C219" i="60"/>
  <c r="D219" i="60" s="1"/>
  <c r="H218" i="60"/>
  <c r="G218" i="60"/>
  <c r="E218" i="60"/>
  <c r="F218" i="60" s="1"/>
  <c r="C218" i="60"/>
  <c r="D218" i="60" s="1"/>
  <c r="H217" i="60"/>
  <c r="Y217" i="60" s="1"/>
  <c r="G217" i="60"/>
  <c r="E217" i="60"/>
  <c r="F217" i="60" s="1"/>
  <c r="C217" i="60"/>
  <c r="D217" i="60" s="1"/>
  <c r="H216" i="60"/>
  <c r="G216" i="60"/>
  <c r="E216" i="60"/>
  <c r="F216" i="60" s="1"/>
  <c r="C216" i="60"/>
  <c r="D216" i="60" s="1"/>
  <c r="H215" i="60"/>
  <c r="Y215" i="60" s="1"/>
  <c r="G215" i="60"/>
  <c r="E215" i="60"/>
  <c r="F215" i="60" s="1"/>
  <c r="C215" i="60"/>
  <c r="D215" i="60" s="1"/>
  <c r="H214" i="60"/>
  <c r="G214" i="60"/>
  <c r="E214" i="60"/>
  <c r="F214" i="60" s="1"/>
  <c r="C214" i="60"/>
  <c r="D214" i="60" s="1"/>
  <c r="H213" i="60"/>
  <c r="G213" i="60"/>
  <c r="E213" i="60"/>
  <c r="F213" i="60" s="1"/>
  <c r="C213" i="60"/>
  <c r="D213" i="60" s="1"/>
  <c r="H212" i="60"/>
  <c r="G212" i="60"/>
  <c r="E212" i="60"/>
  <c r="F212" i="60" s="1"/>
  <c r="C212" i="60"/>
  <c r="D212" i="60" s="1"/>
  <c r="H204" i="60"/>
  <c r="G204" i="60"/>
  <c r="E204" i="60"/>
  <c r="F204" i="60" s="1"/>
  <c r="C204" i="60"/>
  <c r="D204" i="60" s="1"/>
  <c r="H203" i="60"/>
  <c r="Y203" i="60" s="1"/>
  <c r="G203" i="60"/>
  <c r="E203" i="60"/>
  <c r="F203" i="60" s="1"/>
  <c r="C203" i="60"/>
  <c r="D203" i="60" s="1"/>
  <c r="H202" i="60"/>
  <c r="Y202" i="60" s="1"/>
  <c r="G202" i="60"/>
  <c r="E202" i="60"/>
  <c r="F202" i="60" s="1"/>
  <c r="C202" i="60"/>
  <c r="D202" i="60" s="1"/>
  <c r="H201" i="60"/>
  <c r="G201" i="60"/>
  <c r="E201" i="60"/>
  <c r="F201" i="60" s="1"/>
  <c r="C201" i="60"/>
  <c r="D201" i="60" s="1"/>
  <c r="H200" i="60"/>
  <c r="Y200" i="60" s="1"/>
  <c r="G200" i="60"/>
  <c r="E200" i="60"/>
  <c r="F200" i="60" s="1"/>
  <c r="C200" i="60"/>
  <c r="D200" i="60" s="1"/>
  <c r="E191" i="60" s="1"/>
  <c r="H199" i="60"/>
  <c r="G199" i="60"/>
  <c r="E199" i="60"/>
  <c r="F199" i="60" s="1"/>
  <c r="C199" i="60"/>
  <c r="D199" i="60" s="1"/>
  <c r="H198" i="60"/>
  <c r="G198" i="60"/>
  <c r="E198" i="60"/>
  <c r="F198" i="60" s="1"/>
  <c r="C198" i="60"/>
  <c r="D198" i="60" s="1"/>
  <c r="H197" i="60"/>
  <c r="G197" i="60"/>
  <c r="E197" i="60"/>
  <c r="F197" i="60" s="1"/>
  <c r="C197" i="60"/>
  <c r="D197" i="60" s="1"/>
  <c r="H189" i="60"/>
  <c r="Y189" i="60" s="1"/>
  <c r="G189" i="60"/>
  <c r="E189" i="60"/>
  <c r="F189" i="60" s="1"/>
  <c r="C189" i="60"/>
  <c r="D189" i="60" s="1"/>
  <c r="H188" i="60"/>
  <c r="Y188" i="60" s="1"/>
  <c r="G188" i="60"/>
  <c r="E188" i="60"/>
  <c r="F188" i="60" s="1"/>
  <c r="C188" i="60"/>
  <c r="D188" i="60" s="1"/>
  <c r="H187" i="60"/>
  <c r="Y187" i="60" s="1"/>
  <c r="G187" i="60"/>
  <c r="E187" i="60"/>
  <c r="F187" i="60" s="1"/>
  <c r="C187" i="60"/>
  <c r="D187" i="60" s="1"/>
  <c r="H186" i="60"/>
  <c r="Y186" i="60" s="1"/>
  <c r="G186" i="60"/>
  <c r="E186" i="60"/>
  <c r="F186" i="60" s="1"/>
  <c r="C186" i="60"/>
  <c r="D186" i="60" s="1"/>
  <c r="H185" i="60"/>
  <c r="G185" i="60"/>
  <c r="E185" i="60"/>
  <c r="F185" i="60" s="1"/>
  <c r="C185" i="60"/>
  <c r="D185" i="60" s="1"/>
  <c r="H184" i="60"/>
  <c r="Y184" i="60" s="1"/>
  <c r="G184" i="60"/>
  <c r="E184" i="60"/>
  <c r="F184" i="60" s="1"/>
  <c r="C184" i="60"/>
  <c r="D184" i="60" s="1"/>
  <c r="H183" i="60"/>
  <c r="G183" i="60"/>
  <c r="E183" i="60"/>
  <c r="F183" i="60" s="1"/>
  <c r="C183" i="60"/>
  <c r="D183" i="60" s="1"/>
  <c r="H182" i="60"/>
  <c r="G182" i="60"/>
  <c r="E182" i="60"/>
  <c r="F182" i="60" s="1"/>
  <c r="C182" i="60"/>
  <c r="D182" i="60" s="1"/>
  <c r="H174" i="60"/>
  <c r="G174" i="60"/>
  <c r="E174" i="60"/>
  <c r="F174" i="60" s="1"/>
  <c r="C174" i="60"/>
  <c r="D174" i="60" s="1"/>
  <c r="H173" i="60"/>
  <c r="Y173" i="60" s="1"/>
  <c r="G173" i="60"/>
  <c r="E173" i="60"/>
  <c r="F173" i="60" s="1"/>
  <c r="C173" i="60"/>
  <c r="D173" i="60" s="1"/>
  <c r="H172" i="60"/>
  <c r="G172" i="60"/>
  <c r="E172" i="60"/>
  <c r="F172" i="60" s="1"/>
  <c r="C172" i="60"/>
  <c r="D172" i="60" s="1"/>
  <c r="H171" i="60"/>
  <c r="G171" i="60"/>
  <c r="E171" i="60"/>
  <c r="F171" i="60" s="1"/>
  <c r="C171" i="60"/>
  <c r="D171" i="60" s="1"/>
  <c r="H170" i="60"/>
  <c r="G170" i="60"/>
  <c r="E170" i="60"/>
  <c r="F170" i="60" s="1"/>
  <c r="C170" i="60"/>
  <c r="D170" i="60" s="1"/>
  <c r="H169" i="60"/>
  <c r="Y169" i="60" s="1"/>
  <c r="G169" i="60"/>
  <c r="E169" i="60"/>
  <c r="F169" i="60" s="1"/>
  <c r="C169" i="60"/>
  <c r="D169" i="60" s="1"/>
  <c r="H168" i="60"/>
  <c r="Y168" i="60" s="1"/>
  <c r="G168" i="60"/>
  <c r="E168" i="60"/>
  <c r="F168" i="60" s="1"/>
  <c r="C168" i="60"/>
  <c r="D168" i="60" s="1"/>
  <c r="H167" i="60"/>
  <c r="G167" i="60"/>
  <c r="E167" i="60"/>
  <c r="F167" i="60" s="1"/>
  <c r="C167" i="60"/>
  <c r="D167" i="60" s="1"/>
  <c r="E161" i="60"/>
  <c r="H159" i="60"/>
  <c r="G159" i="60"/>
  <c r="E159" i="60"/>
  <c r="F159" i="60" s="1"/>
  <c r="C159" i="60"/>
  <c r="D159" i="60" s="1"/>
  <c r="H158" i="60"/>
  <c r="Y158" i="60" s="1"/>
  <c r="G158" i="60"/>
  <c r="E158" i="60"/>
  <c r="F158" i="60" s="1"/>
  <c r="C158" i="60"/>
  <c r="D158" i="60" s="1"/>
  <c r="H157" i="60"/>
  <c r="Y157" i="60" s="1"/>
  <c r="G157" i="60"/>
  <c r="E157" i="60"/>
  <c r="F157" i="60" s="1"/>
  <c r="C157" i="60"/>
  <c r="D157" i="60" s="1"/>
  <c r="H156" i="60"/>
  <c r="Y156" i="60" s="1"/>
  <c r="G156" i="60"/>
  <c r="E156" i="60"/>
  <c r="F156" i="60" s="1"/>
  <c r="C156" i="60"/>
  <c r="D156" i="60" s="1"/>
  <c r="H155" i="60"/>
  <c r="Y155" i="60" s="1"/>
  <c r="G155" i="60"/>
  <c r="E155" i="60"/>
  <c r="F155" i="60" s="1"/>
  <c r="C155" i="60"/>
  <c r="D155" i="60" s="1"/>
  <c r="H154" i="60"/>
  <c r="G154" i="60"/>
  <c r="E154" i="60"/>
  <c r="F154" i="60" s="1"/>
  <c r="C154" i="60"/>
  <c r="D154" i="60" s="1"/>
  <c r="H153" i="60"/>
  <c r="Y153" i="60" s="1"/>
  <c r="G153" i="60"/>
  <c r="E153" i="60"/>
  <c r="F153" i="60" s="1"/>
  <c r="C153" i="60"/>
  <c r="D153" i="60" s="1"/>
  <c r="H152" i="60"/>
  <c r="G152" i="60"/>
  <c r="E152" i="60"/>
  <c r="F152" i="60" s="1"/>
  <c r="C152" i="60"/>
  <c r="D152" i="60" s="1"/>
  <c r="E146" i="60"/>
  <c r="H144" i="60"/>
  <c r="G144" i="60"/>
  <c r="E144" i="60"/>
  <c r="F144" i="60" s="1"/>
  <c r="C144" i="60"/>
  <c r="D144" i="60" s="1"/>
  <c r="H143" i="60"/>
  <c r="G143" i="60"/>
  <c r="E143" i="60"/>
  <c r="F143" i="60" s="1"/>
  <c r="C143" i="60"/>
  <c r="D143" i="60" s="1"/>
  <c r="H142" i="60"/>
  <c r="G142" i="60"/>
  <c r="E142" i="60"/>
  <c r="F142" i="60" s="1"/>
  <c r="C142" i="60"/>
  <c r="D142" i="60" s="1"/>
  <c r="H141" i="60"/>
  <c r="Y141" i="60" s="1"/>
  <c r="G141" i="60"/>
  <c r="E141" i="60"/>
  <c r="F141" i="60" s="1"/>
  <c r="C141" i="60"/>
  <c r="D141" i="60" s="1"/>
  <c r="H140" i="60"/>
  <c r="G140" i="60"/>
  <c r="E140" i="60"/>
  <c r="F140" i="60" s="1"/>
  <c r="C140" i="60"/>
  <c r="D140" i="60" s="1"/>
  <c r="H139" i="60"/>
  <c r="Y139" i="60" s="1"/>
  <c r="G139" i="60"/>
  <c r="E139" i="60"/>
  <c r="F139" i="60" s="1"/>
  <c r="C139" i="60"/>
  <c r="D139" i="60" s="1"/>
  <c r="H138" i="60"/>
  <c r="G138" i="60"/>
  <c r="E138" i="60"/>
  <c r="F138" i="60" s="1"/>
  <c r="C138" i="60"/>
  <c r="D138" i="60" s="1"/>
  <c r="H137" i="60"/>
  <c r="G137" i="60"/>
  <c r="E137" i="60"/>
  <c r="F137" i="60" s="1"/>
  <c r="H129" i="60"/>
  <c r="Y129" i="60" s="1"/>
  <c r="G129" i="60"/>
  <c r="E129" i="60"/>
  <c r="F129" i="60" s="1"/>
  <c r="C129" i="60"/>
  <c r="D129" i="60" s="1"/>
  <c r="H128" i="60"/>
  <c r="G128" i="60"/>
  <c r="E128" i="60"/>
  <c r="F128" i="60" s="1"/>
  <c r="C128" i="60"/>
  <c r="D128" i="60" s="1"/>
  <c r="H127" i="60"/>
  <c r="Y127" i="60" s="1"/>
  <c r="G127" i="60"/>
  <c r="E127" i="60"/>
  <c r="F127" i="60" s="1"/>
  <c r="C127" i="60"/>
  <c r="D127" i="60" s="1"/>
  <c r="H126" i="60"/>
  <c r="Y126" i="60" s="1"/>
  <c r="G126" i="60"/>
  <c r="E126" i="60"/>
  <c r="F126" i="60" s="1"/>
  <c r="C126" i="60"/>
  <c r="D126" i="60" s="1"/>
  <c r="H125" i="60"/>
  <c r="Y125" i="60" s="1"/>
  <c r="G125" i="60"/>
  <c r="E125" i="60"/>
  <c r="F125" i="60" s="1"/>
  <c r="C125" i="60"/>
  <c r="D125" i="60" s="1"/>
  <c r="H124" i="60"/>
  <c r="Y124" i="60" s="1"/>
  <c r="G124" i="60"/>
  <c r="E124" i="60"/>
  <c r="F124" i="60" s="1"/>
  <c r="C124" i="60"/>
  <c r="D124" i="60" s="1"/>
  <c r="H123" i="60"/>
  <c r="Y123" i="60" s="1"/>
  <c r="G123" i="60"/>
  <c r="E123" i="60"/>
  <c r="F123" i="60" s="1"/>
  <c r="C123" i="60"/>
  <c r="D123" i="60" s="1"/>
  <c r="H122" i="60"/>
  <c r="G122" i="60"/>
  <c r="E122" i="60"/>
  <c r="F122" i="60" s="1"/>
  <c r="C122" i="60"/>
  <c r="D122" i="60" s="1"/>
  <c r="H114" i="60"/>
  <c r="Y114" i="60" s="1"/>
  <c r="G114" i="60"/>
  <c r="E114" i="60"/>
  <c r="F114" i="60" s="1"/>
  <c r="C114" i="60"/>
  <c r="D114" i="60" s="1"/>
  <c r="H113" i="60"/>
  <c r="G113" i="60"/>
  <c r="E113" i="60"/>
  <c r="F113" i="60" s="1"/>
  <c r="C113" i="60"/>
  <c r="D113" i="60" s="1"/>
  <c r="H112" i="60"/>
  <c r="Y112" i="60" s="1"/>
  <c r="G112" i="60"/>
  <c r="E112" i="60"/>
  <c r="F112" i="60" s="1"/>
  <c r="C112" i="60"/>
  <c r="D112" i="60" s="1"/>
  <c r="H111" i="60"/>
  <c r="G111" i="60"/>
  <c r="E111" i="60"/>
  <c r="F111" i="60" s="1"/>
  <c r="C111" i="60"/>
  <c r="D111" i="60" s="1"/>
  <c r="H110" i="60"/>
  <c r="Y110" i="60" s="1"/>
  <c r="G110" i="60"/>
  <c r="E110" i="60"/>
  <c r="F110" i="60" s="1"/>
  <c r="C110" i="60"/>
  <c r="D110" i="60" s="1"/>
  <c r="H109" i="60"/>
  <c r="G109" i="60"/>
  <c r="E109" i="60"/>
  <c r="F109" i="60" s="1"/>
  <c r="C109" i="60"/>
  <c r="D109" i="60" s="1"/>
  <c r="H108" i="60"/>
  <c r="Y108" i="60" s="1"/>
  <c r="G108" i="60"/>
  <c r="E108" i="60"/>
  <c r="F108" i="60" s="1"/>
  <c r="C108" i="60"/>
  <c r="D108" i="60" s="1"/>
  <c r="H107" i="60"/>
  <c r="G107" i="60"/>
  <c r="E107" i="60"/>
  <c r="F107" i="60" s="1"/>
  <c r="C107" i="60"/>
  <c r="D107" i="60" s="1"/>
  <c r="E101" i="60"/>
  <c r="H99" i="60"/>
  <c r="Y99" i="60" s="1"/>
  <c r="G99" i="60"/>
  <c r="E99" i="60"/>
  <c r="F99" i="60" s="1"/>
  <c r="C99" i="60"/>
  <c r="D99" i="60" s="1"/>
  <c r="H98" i="60"/>
  <c r="G98" i="60"/>
  <c r="E98" i="60"/>
  <c r="F98" i="60" s="1"/>
  <c r="C98" i="60"/>
  <c r="D98" i="60" s="1"/>
  <c r="H97" i="60"/>
  <c r="Y97" i="60" s="1"/>
  <c r="G97" i="60"/>
  <c r="E97" i="60"/>
  <c r="F97" i="60" s="1"/>
  <c r="C97" i="60"/>
  <c r="D97" i="60" s="1"/>
  <c r="H96" i="60"/>
  <c r="Y96" i="60" s="1"/>
  <c r="G96" i="60"/>
  <c r="E96" i="60"/>
  <c r="F96" i="60" s="1"/>
  <c r="C96" i="60"/>
  <c r="D96" i="60" s="1"/>
  <c r="H95" i="60"/>
  <c r="G95" i="60"/>
  <c r="E95" i="60"/>
  <c r="F95" i="60" s="1"/>
  <c r="C95" i="60"/>
  <c r="D95" i="60" s="1"/>
  <c r="H94" i="60"/>
  <c r="Y94" i="60" s="1"/>
  <c r="G94" i="60"/>
  <c r="E94" i="60"/>
  <c r="F94" i="60" s="1"/>
  <c r="C94" i="60"/>
  <c r="D94" i="60" s="1"/>
  <c r="H93" i="60"/>
  <c r="Y93" i="60" s="1"/>
  <c r="G93" i="60"/>
  <c r="E93" i="60"/>
  <c r="F93" i="60" s="1"/>
  <c r="C93" i="60"/>
  <c r="D93" i="60" s="1"/>
  <c r="H92" i="60"/>
  <c r="G92" i="60"/>
  <c r="E92" i="60"/>
  <c r="F92" i="60" s="1"/>
  <c r="C92" i="60"/>
  <c r="D92" i="60" s="1"/>
  <c r="E86" i="60"/>
  <c r="H84" i="60"/>
  <c r="Y84" i="60" s="1"/>
  <c r="G84" i="60"/>
  <c r="E84" i="60"/>
  <c r="F84" i="60" s="1"/>
  <c r="C84" i="60"/>
  <c r="D84" i="60" s="1"/>
  <c r="H83" i="60"/>
  <c r="G83" i="60"/>
  <c r="E83" i="60"/>
  <c r="F83" i="60" s="1"/>
  <c r="C83" i="60"/>
  <c r="D83" i="60" s="1"/>
  <c r="H82" i="60"/>
  <c r="Y82" i="60" s="1"/>
  <c r="G82" i="60"/>
  <c r="E82" i="60"/>
  <c r="F82" i="60" s="1"/>
  <c r="C82" i="60"/>
  <c r="D82" i="60" s="1"/>
  <c r="H81" i="60"/>
  <c r="G81" i="60"/>
  <c r="E81" i="60"/>
  <c r="F81" i="60" s="1"/>
  <c r="C81" i="60"/>
  <c r="D81" i="60" s="1"/>
  <c r="H80" i="60"/>
  <c r="Y80" i="60" s="1"/>
  <c r="G80" i="60"/>
  <c r="E80" i="60"/>
  <c r="F80" i="60" s="1"/>
  <c r="C80" i="60"/>
  <c r="D80" i="60" s="1"/>
  <c r="H79" i="60"/>
  <c r="G79" i="60"/>
  <c r="E79" i="60"/>
  <c r="F79" i="60" s="1"/>
  <c r="C79" i="60"/>
  <c r="D79" i="60" s="1"/>
  <c r="H78" i="60"/>
  <c r="G78" i="60"/>
  <c r="E78" i="60"/>
  <c r="F78" i="60" s="1"/>
  <c r="C78" i="60"/>
  <c r="D78" i="60" s="1"/>
  <c r="H77" i="60"/>
  <c r="G77" i="60"/>
  <c r="E77" i="60"/>
  <c r="F77" i="60" s="1"/>
  <c r="C77" i="60"/>
  <c r="D77" i="60" s="1"/>
  <c r="H69" i="60"/>
  <c r="G69" i="60"/>
  <c r="E69" i="60"/>
  <c r="F69" i="60" s="1"/>
  <c r="C69" i="60"/>
  <c r="D69" i="60" s="1"/>
  <c r="H68" i="60"/>
  <c r="G68" i="60"/>
  <c r="E68" i="60"/>
  <c r="F68" i="60" s="1"/>
  <c r="C68" i="60"/>
  <c r="D68" i="60" s="1"/>
  <c r="H46" i="60"/>
  <c r="G46" i="60"/>
  <c r="E46" i="60"/>
  <c r="F46" i="60" s="1"/>
  <c r="C46" i="60"/>
  <c r="D46" i="60" s="1"/>
  <c r="H45" i="60"/>
  <c r="Y45" i="60" s="1"/>
  <c r="G45" i="60"/>
  <c r="E45" i="60"/>
  <c r="F45" i="60" s="1"/>
  <c r="C45" i="60"/>
  <c r="D45" i="60" s="1"/>
  <c r="H44" i="60"/>
  <c r="Y44" i="60" s="1"/>
  <c r="G44" i="60"/>
  <c r="E44" i="60"/>
  <c r="F44" i="60" s="1"/>
  <c r="C44" i="60"/>
  <c r="D44" i="60" s="1"/>
  <c r="H43" i="60"/>
  <c r="Y43" i="60" s="1"/>
  <c r="G43" i="60"/>
  <c r="E43" i="60"/>
  <c r="F43" i="60" s="1"/>
  <c r="C43" i="60"/>
  <c r="D43" i="60" s="1"/>
  <c r="H39" i="60"/>
  <c r="Y39" i="60" s="1"/>
  <c r="G39" i="60"/>
  <c r="E39" i="60"/>
  <c r="F39" i="60" s="1"/>
  <c r="C39" i="60"/>
  <c r="D39" i="60" s="1"/>
  <c r="H38" i="60"/>
  <c r="G38" i="60"/>
  <c r="E38" i="60"/>
  <c r="F38" i="60" s="1"/>
  <c r="C38" i="60"/>
  <c r="D38" i="60" s="1"/>
  <c r="BH23" i="60"/>
  <c r="BI23" i="60" s="1"/>
  <c r="BJ23" i="60" s="1"/>
  <c r="BK23" i="60" s="1"/>
  <c r="BL23" i="60" s="1"/>
  <c r="BM23" i="60" s="1"/>
  <c r="BN23" i="60" s="1"/>
  <c r="BO23" i="60" s="1"/>
  <c r="BP23" i="60" s="1"/>
  <c r="BQ23" i="60" s="1"/>
  <c r="BR23" i="60" s="1"/>
  <c r="BH22" i="60"/>
  <c r="BI22" i="60" s="1"/>
  <c r="BJ22" i="60" s="1"/>
  <c r="BK22" i="60" s="1"/>
  <c r="BL22" i="60" s="1"/>
  <c r="BM22" i="60" s="1"/>
  <c r="BN22" i="60" s="1"/>
  <c r="BO22" i="60" s="1"/>
  <c r="BP22" i="60" s="1"/>
  <c r="BQ22" i="60" s="1"/>
  <c r="BR22" i="60" s="1"/>
  <c r="BH21" i="60"/>
  <c r="BI21" i="60" s="1"/>
  <c r="BJ21" i="60" s="1"/>
  <c r="BK21" i="60" s="1"/>
  <c r="BL21" i="60" s="1"/>
  <c r="BM21" i="60" s="1"/>
  <c r="BN21" i="60" s="1"/>
  <c r="BO21" i="60" s="1"/>
  <c r="BP21" i="60" s="1"/>
  <c r="BQ21" i="60" s="1"/>
  <c r="BR21" i="60" s="1"/>
  <c r="BH16" i="60"/>
  <c r="BI16" i="60" s="1"/>
  <c r="BJ16" i="60" s="1"/>
  <c r="BK16" i="60" s="1"/>
  <c r="BL16" i="60" s="1"/>
  <c r="BM16" i="60" s="1"/>
  <c r="BN16" i="60" s="1"/>
  <c r="BO16" i="60" s="1"/>
  <c r="BP16" i="60" s="1"/>
  <c r="BQ16" i="60" s="1"/>
  <c r="BR16" i="60" s="1"/>
  <c r="BH15" i="60"/>
  <c r="BI15" i="60" s="1"/>
  <c r="BJ15" i="60" s="1"/>
  <c r="BK15" i="60" s="1"/>
  <c r="BL15" i="60" s="1"/>
  <c r="BM15" i="60" s="1"/>
  <c r="BN15" i="60" s="1"/>
  <c r="BO15" i="60" s="1"/>
  <c r="BP15" i="60" s="1"/>
  <c r="BQ15" i="60" s="1"/>
  <c r="BR15" i="60" s="1"/>
  <c r="BH14" i="60"/>
  <c r="BI14" i="60" s="1"/>
  <c r="BJ14" i="60" s="1"/>
  <c r="BK14" i="60" s="1"/>
  <c r="BL14" i="60" s="1"/>
  <c r="BM14" i="60" s="1"/>
  <c r="BN14" i="60" s="1"/>
  <c r="BO14" i="60" s="1"/>
  <c r="BP14" i="60" s="1"/>
  <c r="BQ14" i="60" s="1"/>
  <c r="BR14" i="60" s="1"/>
  <c r="BH13" i="60"/>
  <c r="BI13" i="60" s="1"/>
  <c r="BJ13" i="60" s="1"/>
  <c r="BK13" i="60" s="1"/>
  <c r="BL13" i="60" s="1"/>
  <c r="BM13" i="60" s="1"/>
  <c r="BN13" i="60" s="1"/>
  <c r="BO13" i="60" s="1"/>
  <c r="BP13" i="60" s="1"/>
  <c r="BQ13" i="60" s="1"/>
  <c r="BR13" i="60" s="1"/>
  <c r="BH9" i="60"/>
  <c r="BI9" i="60" s="1"/>
  <c r="BJ9" i="60" s="1"/>
  <c r="BK9" i="60" s="1"/>
  <c r="BL9" i="60" s="1"/>
  <c r="BM9" i="60" s="1"/>
  <c r="BN9" i="60" s="1"/>
  <c r="BO9" i="60" s="1"/>
  <c r="BP9" i="60" s="1"/>
  <c r="BQ9" i="60" s="1"/>
  <c r="BR9" i="60" s="1"/>
  <c r="BH8" i="60"/>
  <c r="BI8" i="60" s="1"/>
  <c r="BJ8" i="60" s="1"/>
  <c r="BK8" i="60" s="1"/>
  <c r="BL8" i="60" s="1"/>
  <c r="BM8" i="60" s="1"/>
  <c r="BN8" i="60" s="1"/>
  <c r="BO8" i="60" s="1"/>
  <c r="BP8" i="60" s="1"/>
  <c r="BQ8" i="60" s="1"/>
  <c r="BR8" i="60" s="1"/>
  <c r="BH7" i="60"/>
  <c r="BI7" i="60" s="1"/>
  <c r="BJ7" i="60" s="1"/>
  <c r="BK7" i="60" s="1"/>
  <c r="BL7" i="60" s="1"/>
  <c r="BM7" i="60" s="1"/>
  <c r="BN7" i="60" s="1"/>
  <c r="BO7" i="60" s="1"/>
  <c r="BP7" i="60" s="1"/>
  <c r="BQ7" i="60" s="1"/>
  <c r="BR7" i="60" s="1"/>
  <c r="BH6" i="60"/>
  <c r="BI6" i="60" s="1"/>
  <c r="BJ6" i="60" s="1"/>
  <c r="BK6" i="60" s="1"/>
  <c r="BL6" i="60" s="1"/>
  <c r="BM6" i="60" s="1"/>
  <c r="BN6" i="60" s="1"/>
  <c r="BO6" i="60" s="1"/>
  <c r="BP6" i="60" s="1"/>
  <c r="BQ6" i="60" s="1"/>
  <c r="BR6" i="60" s="1"/>
  <c r="BH5" i="60"/>
  <c r="BI5" i="60" s="1"/>
  <c r="BJ5" i="60" s="1"/>
  <c r="BK5" i="60" s="1"/>
  <c r="BL5" i="60" s="1"/>
  <c r="BM5" i="60" s="1"/>
  <c r="BN5" i="60" s="1"/>
  <c r="BO5" i="60" s="1"/>
  <c r="BP5" i="60" s="1"/>
  <c r="BQ5" i="60" s="1"/>
  <c r="BR5" i="60" s="1"/>
  <c r="BJ4" i="60"/>
  <c r="BK4" i="60" s="1"/>
  <c r="BL4" i="60" s="1"/>
  <c r="BM4" i="60" s="1"/>
  <c r="BN4" i="60" s="1"/>
  <c r="BO4" i="60" s="1"/>
  <c r="BP4" i="60" s="1"/>
  <c r="BQ4" i="60" s="1"/>
  <c r="BR4" i="60" s="1"/>
  <c r="BS4" i="60" s="1"/>
  <c r="BT4" i="60" s="1"/>
  <c r="BH4" i="60"/>
  <c r="BF5" i="60" s="1"/>
  <c r="BF6" i="60" s="1"/>
  <c r="BF7" i="60" s="1"/>
  <c r="BF8" i="60" s="1"/>
  <c r="BF9" i="60" s="1"/>
  <c r="BF13" i="60" s="1"/>
  <c r="BF14" i="60" s="1"/>
  <c r="BF15" i="60" s="1"/>
  <c r="BF16" i="60" s="1"/>
  <c r="BF21" i="60" s="1"/>
  <c r="BF22" i="60" s="1"/>
  <c r="BF23" i="60" s="1"/>
  <c r="BH3" i="60"/>
  <c r="BI3" i="60" s="1"/>
  <c r="BJ3" i="60" s="1"/>
  <c r="BK3" i="60" s="1"/>
  <c r="BL3" i="60" s="1"/>
  <c r="BM3" i="60" s="1"/>
  <c r="BN3" i="60" s="1"/>
  <c r="BO3" i="60" s="1"/>
  <c r="BP3" i="60" s="1"/>
  <c r="BQ3" i="60" s="1"/>
  <c r="BR3" i="60" s="1"/>
  <c r="H86" i="60" l="1"/>
  <c r="H116" i="60"/>
  <c r="H146" i="60"/>
  <c r="H221" i="60"/>
  <c r="H101" i="60"/>
  <c r="K43" i="62"/>
  <c r="K41" i="62"/>
  <c r="K42" i="62"/>
  <c r="K44" i="62"/>
  <c r="H161" i="60"/>
  <c r="H176" i="60"/>
  <c r="H191" i="60"/>
  <c r="H206" i="60"/>
  <c r="K19" i="62"/>
  <c r="K13" i="62"/>
  <c r="K14" i="62"/>
  <c r="K16" i="62"/>
  <c r="K18" i="62"/>
  <c r="K17" i="62"/>
  <c r="K20" i="62"/>
  <c r="K15" i="62"/>
  <c r="H131" i="60"/>
  <c r="E206" i="60"/>
  <c r="H56" i="60"/>
  <c r="H71" i="60"/>
  <c r="H26" i="60"/>
  <c r="T142" i="60"/>
  <c r="Y142" i="60"/>
  <c r="T159" i="60"/>
  <c r="Y159" i="60"/>
  <c r="T174" i="60"/>
  <c r="Y174" i="60"/>
  <c r="T185" i="60"/>
  <c r="Y185" i="60"/>
  <c r="T213" i="60"/>
  <c r="Y213" i="60"/>
  <c r="T69" i="60"/>
  <c r="Y69" i="60"/>
  <c r="T138" i="60"/>
  <c r="Y138" i="60"/>
  <c r="T170" i="60"/>
  <c r="Y170" i="60"/>
  <c r="T183" i="60"/>
  <c r="Y183" i="60"/>
  <c r="T234" i="60"/>
  <c r="Y234" i="60"/>
  <c r="T241" i="60"/>
  <c r="Y241" i="60"/>
  <c r="T78" i="60"/>
  <c r="Y78" i="60"/>
  <c r="T172" i="60"/>
  <c r="Y172" i="60"/>
  <c r="T198" i="60"/>
  <c r="Y198" i="60"/>
  <c r="T204" i="60"/>
  <c r="Y204" i="60"/>
  <c r="T228" i="60"/>
  <c r="Y228" i="60"/>
  <c r="T232" i="60"/>
  <c r="Y232" i="60"/>
  <c r="T137" i="60"/>
  <c r="Y137" i="60"/>
  <c r="T143" i="60"/>
  <c r="Y143" i="60"/>
  <c r="T152" i="60"/>
  <c r="Y152" i="60"/>
  <c r="T154" i="60"/>
  <c r="Y154" i="60"/>
  <c r="T167" i="60"/>
  <c r="Y167" i="60"/>
  <c r="T171" i="60"/>
  <c r="Y171" i="60"/>
  <c r="T182" i="60"/>
  <c r="Y182" i="60"/>
  <c r="T197" i="60"/>
  <c r="Y197" i="60"/>
  <c r="T199" i="60"/>
  <c r="Y199" i="60"/>
  <c r="T201" i="60"/>
  <c r="Y201" i="60"/>
  <c r="T212" i="60"/>
  <c r="Y212" i="60"/>
  <c r="T214" i="60"/>
  <c r="Y214" i="60"/>
  <c r="T216" i="60"/>
  <c r="Y216" i="60"/>
  <c r="T218" i="60"/>
  <c r="Y218" i="60"/>
  <c r="T227" i="60"/>
  <c r="Y227" i="60"/>
  <c r="T229" i="60"/>
  <c r="Y229" i="60"/>
  <c r="T107" i="60"/>
  <c r="Y107" i="60"/>
  <c r="T109" i="60"/>
  <c r="Y109" i="60"/>
  <c r="T111" i="60"/>
  <c r="Y111" i="60"/>
  <c r="T113" i="60"/>
  <c r="Y113" i="60"/>
  <c r="T122" i="60"/>
  <c r="Y122" i="60"/>
  <c r="T128" i="60"/>
  <c r="Y128" i="60"/>
  <c r="T144" i="60"/>
  <c r="Y144" i="60"/>
  <c r="T46" i="60"/>
  <c r="Y46" i="60"/>
  <c r="T95" i="60"/>
  <c r="Y95" i="60"/>
  <c r="T38" i="60"/>
  <c r="Y38" i="60"/>
  <c r="T68" i="60"/>
  <c r="Y68" i="60"/>
  <c r="T77" i="60"/>
  <c r="Y77" i="60"/>
  <c r="T79" i="60"/>
  <c r="Y79" i="60"/>
  <c r="T81" i="60"/>
  <c r="Y81" i="60"/>
  <c r="T83" i="60"/>
  <c r="Y83" i="60"/>
  <c r="T92" i="60"/>
  <c r="Y92" i="60"/>
  <c r="T98" i="60"/>
  <c r="Y98" i="60"/>
  <c r="T140" i="60"/>
  <c r="Y140" i="60"/>
  <c r="AA139" i="60"/>
  <c r="T139" i="60"/>
  <c r="AA141" i="60"/>
  <c r="T141" i="60"/>
  <c r="U156" i="60"/>
  <c r="T156" i="60"/>
  <c r="T158" i="60"/>
  <c r="T169" i="60"/>
  <c r="AA173" i="60"/>
  <c r="T173" i="60"/>
  <c r="J184" i="60"/>
  <c r="T184" i="60"/>
  <c r="J186" i="60"/>
  <c r="T186" i="60"/>
  <c r="J188" i="60"/>
  <c r="T188" i="60"/>
  <c r="AA203" i="60"/>
  <c r="T203" i="60"/>
  <c r="V231" i="60"/>
  <c r="T231" i="60"/>
  <c r="AB233" i="60"/>
  <c r="T233" i="60"/>
  <c r="AA240" i="60"/>
  <c r="T240" i="60"/>
  <c r="X242" i="60"/>
  <c r="T242" i="60"/>
  <c r="AA43" i="60"/>
  <c r="T43" i="60"/>
  <c r="AA45" i="60"/>
  <c r="T45" i="60"/>
  <c r="W94" i="60"/>
  <c r="T94" i="60"/>
  <c r="W96" i="60"/>
  <c r="T96" i="60"/>
  <c r="W124" i="60"/>
  <c r="T124" i="60"/>
  <c r="N126" i="60"/>
  <c r="AB126" i="60" s="1"/>
  <c r="T126" i="60"/>
  <c r="X153" i="60"/>
  <c r="T153" i="60"/>
  <c r="J155" i="60"/>
  <c r="T155" i="60"/>
  <c r="X157" i="60"/>
  <c r="T157" i="60"/>
  <c r="U168" i="60"/>
  <c r="T168" i="60"/>
  <c r="T187" i="60"/>
  <c r="U189" i="60"/>
  <c r="T189" i="60"/>
  <c r="N200" i="60"/>
  <c r="T200" i="60"/>
  <c r="AA202" i="60"/>
  <c r="T202" i="60"/>
  <c r="Z215" i="60"/>
  <c r="T215" i="60"/>
  <c r="Z217" i="60"/>
  <c r="T217" i="60"/>
  <c r="J219" i="60"/>
  <c r="T219" i="60"/>
  <c r="V230" i="60"/>
  <c r="T230" i="60"/>
  <c r="AC243" i="60"/>
  <c r="T243" i="60"/>
  <c r="X39" i="60"/>
  <c r="T39" i="60"/>
  <c r="J44" i="60"/>
  <c r="T44" i="60"/>
  <c r="J80" i="60"/>
  <c r="T80" i="60"/>
  <c r="N82" i="60"/>
  <c r="AB82" i="60" s="1"/>
  <c r="T82" i="60"/>
  <c r="W84" i="60"/>
  <c r="T84" i="60"/>
  <c r="AA93" i="60"/>
  <c r="T93" i="60"/>
  <c r="AA97" i="60"/>
  <c r="T97" i="60"/>
  <c r="W99" i="60"/>
  <c r="T99" i="60"/>
  <c r="AA108" i="60"/>
  <c r="T108" i="60"/>
  <c r="W110" i="60"/>
  <c r="T110" i="60"/>
  <c r="AA112" i="60"/>
  <c r="T112" i="60"/>
  <c r="W114" i="60"/>
  <c r="T114" i="60"/>
  <c r="AA123" i="60"/>
  <c r="T123" i="60"/>
  <c r="W125" i="60"/>
  <c r="T125" i="60"/>
  <c r="AA127" i="60"/>
  <c r="T127" i="60"/>
  <c r="W129" i="60"/>
  <c r="T129" i="60"/>
  <c r="K46" i="62"/>
  <c r="K45" i="62"/>
  <c r="AA4" i="62"/>
  <c r="Z212" i="60"/>
  <c r="W137" i="60"/>
  <c r="U152" i="60"/>
  <c r="K57" i="62"/>
  <c r="K22" i="62"/>
  <c r="AC230" i="60"/>
  <c r="X68" i="60"/>
  <c r="AC174" i="60"/>
  <c r="AC204" i="60"/>
  <c r="AC232" i="60"/>
  <c r="U232" i="60"/>
  <c r="AC189" i="60"/>
  <c r="AC157" i="60"/>
  <c r="AC152" i="60"/>
  <c r="K31" i="62"/>
  <c r="U157" i="60"/>
  <c r="V215" i="60"/>
  <c r="I45" i="60"/>
  <c r="AC199" i="60"/>
  <c r="K55" i="62"/>
  <c r="AA82" i="60"/>
  <c r="K48" i="62"/>
  <c r="K51" i="62"/>
  <c r="AC125" i="60"/>
  <c r="AF229" i="61"/>
  <c r="AC114" i="60"/>
  <c r="AC170" i="60"/>
  <c r="AC182" i="60"/>
  <c r="K64" i="62"/>
  <c r="K60" i="62"/>
  <c r="I68" i="60"/>
  <c r="J182" i="60"/>
  <c r="AC217" i="60"/>
  <c r="W187" i="60"/>
  <c r="AC229" i="60"/>
  <c r="K62" i="62"/>
  <c r="K49" i="62"/>
  <c r="K29" i="62"/>
  <c r="K58" i="62"/>
  <c r="AC129" i="60"/>
  <c r="N96" i="60"/>
  <c r="AB96" i="60" s="1"/>
  <c r="N137" i="60"/>
  <c r="AB137" i="60" s="1"/>
  <c r="Z189" i="60"/>
  <c r="J231" i="60"/>
  <c r="K37" i="62"/>
  <c r="K25" i="62"/>
  <c r="K21" i="62"/>
  <c r="K53" i="62"/>
  <c r="K30" i="62"/>
  <c r="K23" i="62"/>
  <c r="K36" i="62"/>
  <c r="K27" i="62"/>
  <c r="AC45" i="60"/>
  <c r="AA96" i="60"/>
  <c r="N202" i="60"/>
  <c r="AB202" i="60" s="1"/>
  <c r="U217" i="60"/>
  <c r="K61" i="62"/>
  <c r="K65" i="62"/>
  <c r="K33" i="62"/>
  <c r="K32" i="62"/>
  <c r="K59" i="62"/>
  <c r="K52" i="62"/>
  <c r="K50" i="62"/>
  <c r="K26" i="62"/>
  <c r="AC141" i="60"/>
  <c r="AC202" i="60"/>
  <c r="AC96" i="60"/>
  <c r="K63" i="62"/>
  <c r="K56" i="62"/>
  <c r="K54" i="62"/>
  <c r="K47" i="62"/>
  <c r="K35" i="62"/>
  <c r="K24" i="62"/>
  <c r="K34" i="62"/>
  <c r="K28" i="62"/>
  <c r="AC228" i="60"/>
  <c r="AC242" i="60"/>
  <c r="J45" i="60"/>
  <c r="AC185" i="60"/>
  <c r="I240" i="60"/>
  <c r="J240" i="60"/>
  <c r="Z68" i="60"/>
  <c r="U153" i="60"/>
  <c r="AC155" i="60"/>
  <c r="AC156" i="60"/>
  <c r="U228" i="60"/>
  <c r="Z45" i="60"/>
  <c r="W80" i="60"/>
  <c r="W126" i="60"/>
  <c r="AA126" i="60"/>
  <c r="N143" i="60"/>
  <c r="AB143" i="60" s="1"/>
  <c r="AA143" i="60"/>
  <c r="AA199" i="60"/>
  <c r="W199" i="60"/>
  <c r="AA215" i="60"/>
  <c r="I215" i="60"/>
  <c r="AA230" i="60"/>
  <c r="Z230" i="60"/>
  <c r="J230" i="60"/>
  <c r="X230" i="60"/>
  <c r="I230" i="60"/>
  <c r="Z232" i="60"/>
  <c r="I232" i="60"/>
  <c r="AA186" i="60"/>
  <c r="W186" i="60"/>
  <c r="AA234" i="60"/>
  <c r="V234" i="60"/>
  <c r="AA243" i="60"/>
  <c r="V243" i="60"/>
  <c r="AA212" i="60"/>
  <c r="J212" i="60"/>
  <c r="I212" i="60"/>
  <c r="V216" i="60"/>
  <c r="J216" i="60"/>
  <c r="AA227" i="60"/>
  <c r="U227" i="60"/>
  <c r="I227" i="60"/>
  <c r="J234" i="60"/>
  <c r="J243" i="60"/>
  <c r="AC44" i="60"/>
  <c r="AC69" i="60"/>
  <c r="AC234" i="60"/>
  <c r="AB243" i="60"/>
  <c r="U45" i="60"/>
  <c r="AA182" i="60"/>
  <c r="N182" i="60"/>
  <c r="AB182" i="60" s="1"/>
  <c r="U212" i="60"/>
  <c r="X219" i="60"/>
  <c r="U219" i="60"/>
  <c r="Z227" i="60"/>
  <c r="AC111" i="60"/>
  <c r="AC137" i="60"/>
  <c r="AC153" i="60"/>
  <c r="U240" i="60"/>
  <c r="AC126" i="60"/>
  <c r="Z240" i="60"/>
  <c r="W107" i="60"/>
  <c r="N107" i="60"/>
  <c r="AB107" i="60" s="1"/>
  <c r="AA171" i="60"/>
  <c r="W171" i="60"/>
  <c r="J171" i="60"/>
  <c r="AC107" i="60"/>
  <c r="W83" i="60"/>
  <c r="AC112" i="60"/>
  <c r="X43" i="60"/>
  <c r="AA44" i="60"/>
  <c r="X44" i="60"/>
  <c r="I44" i="60"/>
  <c r="J77" i="60"/>
  <c r="I77" i="60"/>
  <c r="U80" i="60"/>
  <c r="X80" i="60"/>
  <c r="I80" i="60"/>
  <c r="N80" i="60"/>
  <c r="AB80" i="60" s="1"/>
  <c r="AA94" i="60"/>
  <c r="N94" i="60"/>
  <c r="AB94" i="60" s="1"/>
  <c r="X152" i="60"/>
  <c r="J152" i="60"/>
  <c r="X156" i="60"/>
  <c r="J156" i="60"/>
  <c r="AA231" i="60"/>
  <c r="U231" i="60"/>
  <c r="Z231" i="60"/>
  <c r="I231" i="60"/>
  <c r="Z241" i="60"/>
  <c r="U241" i="60"/>
  <c r="W78" i="60"/>
  <c r="U78" i="60"/>
  <c r="I78" i="60"/>
  <c r="AA83" i="60"/>
  <c r="N83" i="60"/>
  <c r="AB83" i="60" s="1"/>
  <c r="W95" i="60"/>
  <c r="AC95" i="60"/>
  <c r="AA124" i="60"/>
  <c r="N124" i="60"/>
  <c r="AB124" i="60" s="1"/>
  <c r="W183" i="60"/>
  <c r="X229" i="60"/>
  <c r="N78" i="60"/>
  <c r="AB78" i="60" s="1"/>
  <c r="AA107" i="60"/>
  <c r="AA113" i="60"/>
  <c r="N113" i="60"/>
  <c r="AB113" i="60" s="1"/>
  <c r="X167" i="60"/>
  <c r="J167" i="60"/>
  <c r="V197" i="60"/>
  <c r="N197" i="60"/>
  <c r="AB197" i="60" s="1"/>
  <c r="AA197" i="60"/>
  <c r="J197" i="60"/>
  <c r="AC218" i="60"/>
  <c r="AC77" i="60"/>
  <c r="AC110" i="60"/>
  <c r="AC203" i="60"/>
  <c r="AA38" i="60"/>
  <c r="Z38" i="60"/>
  <c r="AC38" i="60"/>
  <c r="V44" i="60"/>
  <c r="AA78" i="60"/>
  <c r="W79" i="60"/>
  <c r="J79" i="60"/>
  <c r="AA80" i="60"/>
  <c r="W82" i="60"/>
  <c r="U82" i="60"/>
  <c r="I82" i="60"/>
  <c r="W113" i="60"/>
  <c r="U167" i="60"/>
  <c r="X168" i="60"/>
  <c r="J168" i="60"/>
  <c r="W172" i="60"/>
  <c r="X214" i="60"/>
  <c r="AC214" i="60"/>
  <c r="AA216" i="60"/>
  <c r="Z216" i="60"/>
  <c r="I216" i="60"/>
  <c r="U216" i="60"/>
  <c r="X218" i="60"/>
  <c r="AA219" i="60"/>
  <c r="V219" i="60"/>
  <c r="I219" i="60"/>
  <c r="V45" i="60"/>
  <c r="AA137" i="60"/>
  <c r="W182" i="60"/>
  <c r="V212" i="60"/>
  <c r="J215" i="60"/>
  <c r="X215" i="60"/>
  <c r="J227" i="60"/>
  <c r="U230" i="60"/>
  <c r="X234" i="60"/>
  <c r="V240" i="60"/>
  <c r="X243" i="60"/>
  <c r="AC81" i="60"/>
  <c r="U215" i="60"/>
  <c r="V227" i="60"/>
  <c r="AA46" i="60"/>
  <c r="X46" i="60"/>
  <c r="AC46" i="60"/>
  <c r="V46" i="60"/>
  <c r="J46" i="60"/>
  <c r="Z46" i="60"/>
  <c r="U46" i="60"/>
  <c r="I46" i="60"/>
  <c r="AA213" i="60"/>
  <c r="V213" i="60"/>
  <c r="J213" i="60"/>
  <c r="X213" i="60"/>
  <c r="U213" i="60"/>
  <c r="Z213" i="60"/>
  <c r="I213" i="60"/>
  <c r="V39" i="60"/>
  <c r="U39" i="60"/>
  <c r="AC39" i="60"/>
  <c r="Z39" i="60"/>
  <c r="I39" i="60"/>
  <c r="W92" i="60"/>
  <c r="N92" i="60"/>
  <c r="AB92" i="60" s="1"/>
  <c r="AA92" i="60"/>
  <c r="AC92" i="60"/>
  <c r="X140" i="60"/>
  <c r="J140" i="60"/>
  <c r="U140" i="60"/>
  <c r="AA140" i="60"/>
  <c r="W140" i="60"/>
  <c r="I140" i="60"/>
  <c r="U174" i="60"/>
  <c r="AA233" i="60"/>
  <c r="Z233" i="60"/>
  <c r="U233" i="60"/>
  <c r="I233" i="60"/>
  <c r="V233" i="60"/>
  <c r="J233" i="60"/>
  <c r="X233" i="60"/>
  <c r="AC233" i="60"/>
  <c r="N109" i="60"/>
  <c r="AB109" i="60" s="1"/>
  <c r="W109" i="60"/>
  <c r="AA109" i="60"/>
  <c r="X144" i="60"/>
  <c r="J144" i="60"/>
  <c r="U144" i="60"/>
  <c r="AA144" i="60"/>
  <c r="I144" i="60"/>
  <c r="W144" i="60"/>
  <c r="X170" i="60"/>
  <c r="U170" i="60"/>
  <c r="Z170" i="60"/>
  <c r="J170" i="60"/>
  <c r="N98" i="60"/>
  <c r="AB98" i="60" s="1"/>
  <c r="W98" i="60"/>
  <c r="W139" i="60"/>
  <c r="I139" i="60"/>
  <c r="X139" i="60"/>
  <c r="J139" i="60"/>
  <c r="AC43" i="60"/>
  <c r="AC241" i="60"/>
  <c r="V38" i="60"/>
  <c r="I43" i="60"/>
  <c r="U43" i="60"/>
  <c r="Z43" i="60"/>
  <c r="X45" i="60"/>
  <c r="AA69" i="60"/>
  <c r="Z69" i="60"/>
  <c r="U69" i="60"/>
  <c r="I69" i="60"/>
  <c r="V69" i="60"/>
  <c r="AA98" i="60"/>
  <c r="W111" i="60"/>
  <c r="N111" i="60"/>
  <c r="AB111" i="60" s="1"/>
  <c r="AA111" i="60"/>
  <c r="N128" i="60"/>
  <c r="AB128" i="60" s="1"/>
  <c r="W128" i="60"/>
  <c r="N139" i="60"/>
  <c r="AB139" i="60" s="1"/>
  <c r="X154" i="60"/>
  <c r="J154" i="60"/>
  <c r="U154" i="60"/>
  <c r="X159" i="60"/>
  <c r="U159" i="60"/>
  <c r="N173" i="60"/>
  <c r="AB173" i="60" s="1"/>
  <c r="V173" i="60"/>
  <c r="Z198" i="60"/>
  <c r="W198" i="60"/>
  <c r="W203" i="60"/>
  <c r="N204" i="60"/>
  <c r="AB204" i="60" s="1"/>
  <c r="W204" i="60"/>
  <c r="I217" i="60"/>
  <c r="AA218" i="60"/>
  <c r="Z218" i="60"/>
  <c r="U218" i="60"/>
  <c r="I218" i="60"/>
  <c r="V218" i="60"/>
  <c r="J218" i="60"/>
  <c r="AA228" i="60"/>
  <c r="V228" i="60"/>
  <c r="J228" i="60"/>
  <c r="X228" i="60"/>
  <c r="I241" i="60"/>
  <c r="AA242" i="60"/>
  <c r="Z242" i="60"/>
  <c r="U242" i="60"/>
  <c r="I242" i="60"/>
  <c r="V242" i="60"/>
  <c r="J242" i="60"/>
  <c r="W122" i="60"/>
  <c r="N122" i="60"/>
  <c r="AB122" i="60" s="1"/>
  <c r="AA122" i="60"/>
  <c r="AC138" i="60"/>
  <c r="W143" i="60"/>
  <c r="I143" i="60"/>
  <c r="X143" i="60"/>
  <c r="J143" i="60"/>
  <c r="X158" i="60"/>
  <c r="J158" i="60"/>
  <c r="U158" i="60"/>
  <c r="V184" i="60"/>
  <c r="AA184" i="60"/>
  <c r="AA214" i="60"/>
  <c r="Z214" i="60"/>
  <c r="U214" i="60"/>
  <c r="I214" i="60"/>
  <c r="V214" i="60"/>
  <c r="J214" i="60"/>
  <c r="AA217" i="60"/>
  <c r="V217" i="60"/>
  <c r="J217" i="60"/>
  <c r="X217" i="60"/>
  <c r="AA241" i="60"/>
  <c r="V241" i="60"/>
  <c r="J241" i="60"/>
  <c r="X241" i="60"/>
  <c r="AC122" i="60"/>
  <c r="I38" i="60"/>
  <c r="X38" i="60"/>
  <c r="J43" i="60"/>
  <c r="V43" i="60"/>
  <c r="U44" i="60"/>
  <c r="Z44" i="60"/>
  <c r="AA68" i="60"/>
  <c r="V68" i="60"/>
  <c r="J68" i="60"/>
  <c r="U68" i="60"/>
  <c r="J69" i="60"/>
  <c r="X69" i="60"/>
  <c r="AA128" i="60"/>
  <c r="U139" i="60"/>
  <c r="I141" i="60"/>
  <c r="U141" i="60"/>
  <c r="U143" i="60"/>
  <c r="X155" i="60"/>
  <c r="U155" i="60"/>
  <c r="J159" i="60"/>
  <c r="X169" i="60"/>
  <c r="J169" i="60"/>
  <c r="U169" i="60"/>
  <c r="J173" i="60"/>
  <c r="V188" i="60"/>
  <c r="AA188" i="60"/>
  <c r="W200" i="60"/>
  <c r="AA200" i="60"/>
  <c r="I228" i="60"/>
  <c r="Z228" i="60"/>
  <c r="AA229" i="60"/>
  <c r="Z229" i="60"/>
  <c r="U229" i="60"/>
  <c r="I229" i="60"/>
  <c r="V229" i="60"/>
  <c r="J229" i="60"/>
  <c r="AA232" i="60"/>
  <c r="V232" i="60"/>
  <c r="J232" i="60"/>
  <c r="X232" i="60"/>
  <c r="J153" i="60"/>
  <c r="J157" i="60"/>
  <c r="V171" i="60"/>
  <c r="V182" i="60"/>
  <c r="V186" i="60"/>
  <c r="W197" i="60"/>
  <c r="Z219" i="60"/>
  <c r="I234" i="60"/>
  <c r="U234" i="60"/>
  <c r="Z234" i="60"/>
  <c r="I243" i="60"/>
  <c r="U243" i="60"/>
  <c r="Z243" i="60"/>
  <c r="X78" i="60"/>
  <c r="X82" i="60"/>
  <c r="N171" i="60"/>
  <c r="AB171" i="60" s="1"/>
  <c r="N186" i="60"/>
  <c r="AB186" i="60" s="1"/>
  <c r="X212" i="60"/>
  <c r="X216" i="60"/>
  <c r="X227" i="60"/>
  <c r="X231" i="60"/>
  <c r="X240" i="60"/>
  <c r="AE214" i="61"/>
  <c r="AE229" i="61"/>
  <c r="AF199" i="61"/>
  <c r="AE199" i="61"/>
  <c r="AF214" i="61"/>
  <c r="AC93" i="60"/>
  <c r="AC97" i="60"/>
  <c r="Z81" i="60"/>
  <c r="V81" i="60"/>
  <c r="AA81" i="60"/>
  <c r="U81" i="60"/>
  <c r="I81" i="60"/>
  <c r="X81" i="60"/>
  <c r="N81" i="60"/>
  <c r="AB81" i="60" s="1"/>
  <c r="Z84" i="60"/>
  <c r="V84" i="60"/>
  <c r="U84" i="60"/>
  <c r="J84" i="60"/>
  <c r="X84" i="60"/>
  <c r="I84" i="60"/>
  <c r="W93" i="60"/>
  <c r="Z95" i="60"/>
  <c r="V95" i="60"/>
  <c r="U95" i="60"/>
  <c r="J95" i="60"/>
  <c r="X95" i="60"/>
  <c r="I95" i="60"/>
  <c r="W97" i="60"/>
  <c r="Z99" i="60"/>
  <c r="V99" i="60"/>
  <c r="U99" i="60"/>
  <c r="J99" i="60"/>
  <c r="X99" i="60"/>
  <c r="I99" i="60"/>
  <c r="W108" i="60"/>
  <c r="Z110" i="60"/>
  <c r="V110" i="60"/>
  <c r="U110" i="60"/>
  <c r="J110" i="60"/>
  <c r="X110" i="60"/>
  <c r="I110" i="60"/>
  <c r="W112" i="60"/>
  <c r="Z114" i="60"/>
  <c r="V114" i="60"/>
  <c r="U114" i="60"/>
  <c r="J114" i="60"/>
  <c r="X114" i="60"/>
  <c r="I114" i="60"/>
  <c r="W123" i="60"/>
  <c r="Z125" i="60"/>
  <c r="V125" i="60"/>
  <c r="U125" i="60"/>
  <c r="J125" i="60"/>
  <c r="X125" i="60"/>
  <c r="I125" i="60"/>
  <c r="W127" i="60"/>
  <c r="Z129" i="60"/>
  <c r="V129" i="60"/>
  <c r="U129" i="60"/>
  <c r="J129" i="60"/>
  <c r="X129" i="60"/>
  <c r="I129" i="60"/>
  <c r="X138" i="60"/>
  <c r="AC13" i="60"/>
  <c r="J38" i="60"/>
  <c r="U38" i="60"/>
  <c r="J39" i="60"/>
  <c r="Z79" i="60"/>
  <c r="V79" i="60"/>
  <c r="X79" i="60"/>
  <c r="N79" i="60"/>
  <c r="AB79" i="60" s="1"/>
  <c r="AA79" i="60"/>
  <c r="U79" i="60"/>
  <c r="I79" i="60"/>
  <c r="J81" i="60"/>
  <c r="Z83" i="60"/>
  <c r="V83" i="60"/>
  <c r="U83" i="60"/>
  <c r="J83" i="60"/>
  <c r="X83" i="60"/>
  <c r="I83" i="60"/>
  <c r="N84" i="60"/>
  <c r="AB84" i="60" s="1"/>
  <c r="Z94" i="60"/>
  <c r="V94" i="60"/>
  <c r="U94" i="60"/>
  <c r="J94" i="60"/>
  <c r="X94" i="60"/>
  <c r="I94" i="60"/>
  <c r="N95" i="60"/>
  <c r="AB95" i="60" s="1"/>
  <c r="Z98" i="60"/>
  <c r="V98" i="60"/>
  <c r="U98" i="60"/>
  <c r="J98" i="60"/>
  <c r="X98" i="60"/>
  <c r="I98" i="60"/>
  <c r="N99" i="60"/>
  <c r="AB99" i="60" s="1"/>
  <c r="Z109" i="60"/>
  <c r="V109" i="60"/>
  <c r="U109" i="60"/>
  <c r="J109" i="60"/>
  <c r="X109" i="60"/>
  <c r="I109" i="60"/>
  <c r="N110" i="60"/>
  <c r="AB110" i="60" s="1"/>
  <c r="Z113" i="60"/>
  <c r="V113" i="60"/>
  <c r="U113" i="60"/>
  <c r="J113" i="60"/>
  <c r="X113" i="60"/>
  <c r="I113" i="60"/>
  <c r="N114" i="60"/>
  <c r="AB114" i="60" s="1"/>
  <c r="Z124" i="60"/>
  <c r="V124" i="60"/>
  <c r="U124" i="60"/>
  <c r="J124" i="60"/>
  <c r="X124" i="60"/>
  <c r="I124" i="60"/>
  <c r="N125" i="60"/>
  <c r="AB125" i="60" s="1"/>
  <c r="Z128" i="60"/>
  <c r="V128" i="60"/>
  <c r="U128" i="60"/>
  <c r="J128" i="60"/>
  <c r="X128" i="60"/>
  <c r="I128" i="60"/>
  <c r="N129" i="60"/>
  <c r="AB129" i="60" s="1"/>
  <c r="Z93" i="60"/>
  <c r="V93" i="60"/>
  <c r="U93" i="60"/>
  <c r="J93" i="60"/>
  <c r="X93" i="60"/>
  <c r="I93" i="60"/>
  <c r="Z97" i="60"/>
  <c r="V97" i="60"/>
  <c r="U97" i="60"/>
  <c r="J97" i="60"/>
  <c r="X97" i="60"/>
  <c r="I97" i="60"/>
  <c r="Z108" i="60"/>
  <c r="V108" i="60"/>
  <c r="U108" i="60"/>
  <c r="J108" i="60"/>
  <c r="X108" i="60"/>
  <c r="I108" i="60"/>
  <c r="Z112" i="60"/>
  <c r="V112" i="60"/>
  <c r="U112" i="60"/>
  <c r="J112" i="60"/>
  <c r="X112" i="60"/>
  <c r="I112" i="60"/>
  <c r="Z123" i="60"/>
  <c r="V123" i="60"/>
  <c r="U123" i="60"/>
  <c r="J123" i="60"/>
  <c r="X123" i="60"/>
  <c r="I123" i="60"/>
  <c r="Z127" i="60"/>
  <c r="V127" i="60"/>
  <c r="U127" i="60"/>
  <c r="J127" i="60"/>
  <c r="X127" i="60"/>
  <c r="I127" i="60"/>
  <c r="Z138" i="60"/>
  <c r="V138" i="60"/>
  <c r="W138" i="60"/>
  <c r="AA138" i="60"/>
  <c r="U138" i="60"/>
  <c r="J138" i="60"/>
  <c r="I138" i="60"/>
  <c r="AB13" i="60"/>
  <c r="N38" i="60"/>
  <c r="AB38" i="60" s="1"/>
  <c r="W38" i="60"/>
  <c r="AA39" i="60"/>
  <c r="W39" i="60"/>
  <c r="N39" i="60"/>
  <c r="AB39" i="60" s="1"/>
  <c r="Z77" i="60"/>
  <c r="V77" i="60"/>
  <c r="AA77" i="60"/>
  <c r="U77" i="60"/>
  <c r="X77" i="60"/>
  <c r="N77" i="60"/>
  <c r="AB77" i="60" s="1"/>
  <c r="W77" i="60"/>
  <c r="W81" i="60"/>
  <c r="AA84" i="60"/>
  <c r="Z92" i="60"/>
  <c r="V92" i="60"/>
  <c r="U92" i="60"/>
  <c r="J92" i="60"/>
  <c r="X92" i="60"/>
  <c r="I92" i="60"/>
  <c r="N93" i="60"/>
  <c r="AB93" i="60" s="1"/>
  <c r="AA95" i="60"/>
  <c r="Z96" i="60"/>
  <c r="V96" i="60"/>
  <c r="U96" i="60"/>
  <c r="J96" i="60"/>
  <c r="X96" i="60"/>
  <c r="I96" i="60"/>
  <c r="N97" i="60"/>
  <c r="AB97" i="60" s="1"/>
  <c r="AA99" i="60"/>
  <c r="Z107" i="60"/>
  <c r="V107" i="60"/>
  <c r="U107" i="60"/>
  <c r="J107" i="60"/>
  <c r="X107" i="60"/>
  <c r="I107" i="60"/>
  <c r="N108" i="60"/>
  <c r="AB108" i="60" s="1"/>
  <c r="AA110" i="60"/>
  <c r="Z111" i="60"/>
  <c r="V111" i="60"/>
  <c r="U111" i="60"/>
  <c r="J111" i="60"/>
  <c r="X111" i="60"/>
  <c r="I111" i="60"/>
  <c r="N112" i="60"/>
  <c r="AB112" i="60" s="1"/>
  <c r="AA114" i="60"/>
  <c r="Z122" i="60"/>
  <c r="V122" i="60"/>
  <c r="U122" i="60"/>
  <c r="J122" i="60"/>
  <c r="X122" i="60"/>
  <c r="I122" i="60"/>
  <c r="N123" i="60"/>
  <c r="AB123" i="60" s="1"/>
  <c r="AA125" i="60"/>
  <c r="Z126" i="60"/>
  <c r="V126" i="60"/>
  <c r="U126" i="60"/>
  <c r="J126" i="60"/>
  <c r="X126" i="60"/>
  <c r="I126" i="60"/>
  <c r="N127" i="60"/>
  <c r="AB127" i="60" s="1"/>
  <c r="AA129" i="60"/>
  <c r="Z137" i="60"/>
  <c r="V137" i="60"/>
  <c r="U137" i="60"/>
  <c r="J137" i="60"/>
  <c r="X137" i="60"/>
  <c r="I137" i="60"/>
  <c r="N138" i="60"/>
  <c r="AB138" i="60" s="1"/>
  <c r="Z142" i="60"/>
  <c r="V142" i="60"/>
  <c r="W142" i="60"/>
  <c r="J142" i="60"/>
  <c r="AA142" i="60"/>
  <c r="U142" i="60"/>
  <c r="I142" i="60"/>
  <c r="X142" i="60"/>
  <c r="N142" i="60"/>
  <c r="AB142" i="60" s="1"/>
  <c r="X185" i="60"/>
  <c r="I185" i="60"/>
  <c r="N185" i="60"/>
  <c r="AB185" i="60" s="1"/>
  <c r="W185" i="60"/>
  <c r="AA185" i="60"/>
  <c r="V185" i="60"/>
  <c r="J185" i="60"/>
  <c r="Z185" i="60"/>
  <c r="U185" i="60"/>
  <c r="N43" i="60"/>
  <c r="AB43" i="60" s="1"/>
  <c r="W43" i="60"/>
  <c r="N44" i="60"/>
  <c r="AB44" i="60" s="1"/>
  <c r="W44" i="60"/>
  <c r="N45" i="60"/>
  <c r="AB45" i="60" s="1"/>
  <c r="W45" i="60"/>
  <c r="N46" i="60"/>
  <c r="AB46" i="60" s="1"/>
  <c r="W46" i="60"/>
  <c r="N68" i="60"/>
  <c r="AB68" i="60" s="1"/>
  <c r="W68" i="60"/>
  <c r="N69" i="60"/>
  <c r="AB69" i="60" s="1"/>
  <c r="W69" i="60"/>
  <c r="J78" i="60"/>
  <c r="Z80" i="60"/>
  <c r="V80" i="60"/>
  <c r="J82" i="60"/>
  <c r="Z78" i="60"/>
  <c r="V78" i="60"/>
  <c r="Z82" i="60"/>
  <c r="V82" i="60"/>
  <c r="Z141" i="60"/>
  <c r="V141" i="60"/>
  <c r="X141" i="60"/>
  <c r="N141" i="60"/>
  <c r="AB141" i="60" s="1"/>
  <c r="W141" i="60"/>
  <c r="J141" i="60"/>
  <c r="X174" i="60"/>
  <c r="I174" i="60"/>
  <c r="N174" i="60"/>
  <c r="AB174" i="60" s="1"/>
  <c r="W174" i="60"/>
  <c r="AA174" i="60"/>
  <c r="V174" i="60"/>
  <c r="J174" i="60"/>
  <c r="Z174" i="60"/>
  <c r="Z139" i="60"/>
  <c r="V139" i="60"/>
  <c r="N140" i="60"/>
  <c r="AB140" i="60" s="1"/>
  <c r="Z143" i="60"/>
  <c r="V143" i="60"/>
  <c r="N144" i="60"/>
  <c r="AB144" i="60" s="1"/>
  <c r="X189" i="60"/>
  <c r="I189" i="60"/>
  <c r="N189" i="60"/>
  <c r="AB189" i="60" s="1"/>
  <c r="W189" i="60"/>
  <c r="AA189" i="60"/>
  <c r="V189" i="60"/>
  <c r="J189" i="60"/>
  <c r="Z140" i="60"/>
  <c r="V140" i="60"/>
  <c r="Z144" i="60"/>
  <c r="V144" i="60"/>
  <c r="Z201" i="60"/>
  <c r="V201" i="60"/>
  <c r="U201" i="60"/>
  <c r="J201" i="60"/>
  <c r="X201" i="60"/>
  <c r="I201" i="60"/>
  <c r="AA201" i="60"/>
  <c r="W201" i="60"/>
  <c r="N201" i="60"/>
  <c r="AB201" i="60" s="1"/>
  <c r="V152" i="60"/>
  <c r="Z152" i="60"/>
  <c r="V153" i="60"/>
  <c r="Z153" i="60"/>
  <c r="V154" i="60"/>
  <c r="Z154" i="60"/>
  <c r="V155" i="60"/>
  <c r="Z155" i="60"/>
  <c r="V156" i="60"/>
  <c r="Z156" i="60"/>
  <c r="V157" i="60"/>
  <c r="Z157" i="60"/>
  <c r="V158" i="60"/>
  <c r="Z158" i="60"/>
  <c r="V159" i="60"/>
  <c r="Z159" i="60"/>
  <c r="V167" i="60"/>
  <c r="Z167" i="60"/>
  <c r="V168" i="60"/>
  <c r="Z168" i="60"/>
  <c r="V169" i="60"/>
  <c r="Z169" i="60"/>
  <c r="V170" i="60"/>
  <c r="AA170" i="60"/>
  <c r="X171" i="60"/>
  <c r="I171" i="60"/>
  <c r="U171" i="60"/>
  <c r="Z171" i="60"/>
  <c r="N172" i="60"/>
  <c r="AB172" i="60" s="1"/>
  <c r="W173" i="60"/>
  <c r="X182" i="60"/>
  <c r="I182" i="60"/>
  <c r="U182" i="60"/>
  <c r="Z182" i="60"/>
  <c r="N183" i="60"/>
  <c r="AB183" i="60" s="1"/>
  <c r="W184" i="60"/>
  <c r="X186" i="60"/>
  <c r="I186" i="60"/>
  <c r="U186" i="60"/>
  <c r="Z186" i="60"/>
  <c r="N187" i="60"/>
  <c r="AB187" i="60" s="1"/>
  <c r="W188" i="60"/>
  <c r="X197" i="60"/>
  <c r="I197" i="60"/>
  <c r="U197" i="60"/>
  <c r="Z197" i="60"/>
  <c r="N198" i="60"/>
  <c r="AB198" i="60" s="1"/>
  <c r="Z200" i="60"/>
  <c r="V200" i="60"/>
  <c r="U200" i="60"/>
  <c r="J200" i="60"/>
  <c r="X200" i="60"/>
  <c r="I200" i="60"/>
  <c r="W202" i="60"/>
  <c r="AA204" i="60"/>
  <c r="Z204" i="60"/>
  <c r="V204" i="60"/>
  <c r="U204" i="60"/>
  <c r="J204" i="60"/>
  <c r="X204" i="60"/>
  <c r="I204" i="60"/>
  <c r="N152" i="60"/>
  <c r="AB152" i="60" s="1"/>
  <c r="W152" i="60"/>
  <c r="AA152" i="60"/>
  <c r="N153" i="60"/>
  <c r="AB153" i="60" s="1"/>
  <c r="W153" i="60"/>
  <c r="AA153" i="60"/>
  <c r="N154" i="60"/>
  <c r="AB154" i="60" s="1"/>
  <c r="W154" i="60"/>
  <c r="AA154" i="60"/>
  <c r="N155" i="60"/>
  <c r="AB155" i="60" s="1"/>
  <c r="W155" i="60"/>
  <c r="AA155" i="60"/>
  <c r="N156" i="60"/>
  <c r="AB156" i="60" s="1"/>
  <c r="W156" i="60"/>
  <c r="AA156" i="60"/>
  <c r="N157" i="60"/>
  <c r="AB157" i="60" s="1"/>
  <c r="W157" i="60"/>
  <c r="AA157" i="60"/>
  <c r="N158" i="60"/>
  <c r="AB158" i="60" s="1"/>
  <c r="W158" i="60"/>
  <c r="AA158" i="60"/>
  <c r="N159" i="60"/>
  <c r="AB159" i="60" s="1"/>
  <c r="W159" i="60"/>
  <c r="AA159" i="60"/>
  <c r="N167" i="60"/>
  <c r="AB167" i="60" s="1"/>
  <c r="W167" i="60"/>
  <c r="AA167" i="60"/>
  <c r="N168" i="60"/>
  <c r="AB168" i="60" s="1"/>
  <c r="W168" i="60"/>
  <c r="AA168" i="60"/>
  <c r="N169" i="60"/>
  <c r="AB169" i="60" s="1"/>
  <c r="W169" i="60"/>
  <c r="AA169" i="60"/>
  <c r="N170" i="60"/>
  <c r="AB170" i="60" s="1"/>
  <c r="W170" i="60"/>
  <c r="X172" i="60"/>
  <c r="I172" i="60"/>
  <c r="U172" i="60"/>
  <c r="Z172" i="60"/>
  <c r="X183" i="60"/>
  <c r="I183" i="60"/>
  <c r="U183" i="60"/>
  <c r="Z183" i="60"/>
  <c r="N184" i="60"/>
  <c r="AB184" i="60" s="1"/>
  <c r="X187" i="60"/>
  <c r="I187" i="60"/>
  <c r="U187" i="60"/>
  <c r="Z187" i="60"/>
  <c r="N188" i="60"/>
  <c r="AB188" i="60" s="1"/>
  <c r="X198" i="60"/>
  <c r="I198" i="60"/>
  <c r="U198" i="60"/>
  <c r="AA198" i="60"/>
  <c r="Z199" i="60"/>
  <c r="V199" i="60"/>
  <c r="U199" i="60"/>
  <c r="J199" i="60"/>
  <c r="X199" i="60"/>
  <c r="I199" i="60"/>
  <c r="Z203" i="60"/>
  <c r="V203" i="60"/>
  <c r="U203" i="60"/>
  <c r="J203" i="60"/>
  <c r="X203" i="60"/>
  <c r="I203" i="60"/>
  <c r="I152" i="60"/>
  <c r="I153" i="60"/>
  <c r="I154" i="60"/>
  <c r="I155" i="60"/>
  <c r="I156" i="60"/>
  <c r="I157" i="60"/>
  <c r="I158" i="60"/>
  <c r="I159" i="60"/>
  <c r="I167" i="60"/>
  <c r="I168" i="60"/>
  <c r="I169" i="60"/>
  <c r="I170" i="60"/>
  <c r="J172" i="60"/>
  <c r="V172" i="60"/>
  <c r="AA172" i="60"/>
  <c r="X173" i="60"/>
  <c r="I173" i="60"/>
  <c r="U173" i="60"/>
  <c r="Z173" i="60"/>
  <c r="J183" i="60"/>
  <c r="V183" i="60"/>
  <c r="AA183" i="60"/>
  <c r="X184" i="60"/>
  <c r="I184" i="60"/>
  <c r="U184" i="60"/>
  <c r="Z184" i="60"/>
  <c r="J187" i="60"/>
  <c r="V187" i="60"/>
  <c r="AA187" i="60"/>
  <c r="X188" i="60"/>
  <c r="I188" i="60"/>
  <c r="U188" i="60"/>
  <c r="Z188" i="60"/>
  <c r="J198" i="60"/>
  <c r="V198" i="60"/>
  <c r="N199" i="60"/>
  <c r="AB199" i="60" s="1"/>
  <c r="Z202" i="60"/>
  <c r="V202" i="60"/>
  <c r="U202" i="60"/>
  <c r="J202" i="60"/>
  <c r="X202" i="60"/>
  <c r="I202" i="60"/>
  <c r="N203" i="60"/>
  <c r="AB203" i="60" s="1"/>
  <c r="N212" i="60"/>
  <c r="AB212" i="60" s="1"/>
  <c r="W212" i="60"/>
  <c r="N213" i="60"/>
  <c r="AB213" i="60" s="1"/>
  <c r="W213" i="60"/>
  <c r="N214" i="60"/>
  <c r="AB214" i="60" s="1"/>
  <c r="W214" i="60"/>
  <c r="N215" i="60"/>
  <c r="AB215" i="60" s="1"/>
  <c r="W215" i="60"/>
  <c r="N216" i="60"/>
  <c r="AB216" i="60" s="1"/>
  <c r="W216" i="60"/>
  <c r="N217" i="60"/>
  <c r="AB217" i="60" s="1"/>
  <c r="W217" i="60"/>
  <c r="N218" i="60"/>
  <c r="AB218" i="60" s="1"/>
  <c r="W218" i="60"/>
  <c r="N219" i="60"/>
  <c r="AB219" i="60" s="1"/>
  <c r="W219" i="60"/>
  <c r="N227" i="60"/>
  <c r="AB227" i="60" s="1"/>
  <c r="W227" i="60"/>
  <c r="N228" i="60"/>
  <c r="AB228" i="60" s="1"/>
  <c r="W228" i="60"/>
  <c r="N229" i="60"/>
  <c r="AB229" i="60" s="1"/>
  <c r="W229" i="60"/>
  <c r="N230" i="60"/>
  <c r="AB230" i="60" s="1"/>
  <c r="W230" i="60"/>
  <c r="N231" i="60"/>
  <c r="AB231" i="60" s="1"/>
  <c r="W231" i="60"/>
  <c r="N232" i="60"/>
  <c r="AB232" i="60" s="1"/>
  <c r="W232" i="60"/>
  <c r="N233" i="60"/>
  <c r="W233" i="60"/>
  <c r="N234" i="60"/>
  <c r="AB234" i="60" s="1"/>
  <c r="W234" i="60"/>
  <c r="N240" i="60"/>
  <c r="AB240" i="60" s="1"/>
  <c r="W240" i="60"/>
  <c r="N241" i="60"/>
  <c r="AB241" i="60" s="1"/>
  <c r="W241" i="60"/>
  <c r="N242" i="60"/>
  <c r="AB242" i="60" s="1"/>
  <c r="W242" i="60"/>
  <c r="N243" i="60"/>
  <c r="W243" i="60"/>
  <c r="AC79" i="60"/>
  <c r="AC142" i="60"/>
  <c r="AC169" i="60"/>
  <c r="AC188" i="60"/>
  <c r="AC80" i="60"/>
  <c r="AC98" i="60"/>
  <c r="AC99" i="60"/>
  <c r="AC123" i="60"/>
  <c r="AC167" i="60"/>
  <c r="AC168" i="60"/>
  <c r="AC186" i="60"/>
  <c r="AC187" i="60"/>
  <c r="AC213" i="60"/>
  <c r="AC215" i="60"/>
  <c r="AC68" i="60"/>
  <c r="AC78" i="60"/>
  <c r="AC84" i="60"/>
  <c r="AC94" i="60"/>
  <c r="AC108" i="60"/>
  <c r="AC127" i="60"/>
  <c r="AC139" i="60"/>
  <c r="AC140" i="60"/>
  <c r="AC158" i="60"/>
  <c r="AC159" i="60"/>
  <c r="AC184" i="60"/>
  <c r="AC212" i="60"/>
  <c r="AC231" i="60"/>
  <c r="AC82" i="60"/>
  <c r="AC113" i="60"/>
  <c r="AC144" i="60"/>
  <c r="AC154" i="60"/>
  <c r="AC183" i="60"/>
  <c r="AC197" i="60"/>
  <c r="AB200" i="60"/>
  <c r="AC200" i="60"/>
  <c r="AC83" i="60"/>
  <c r="AC124" i="60"/>
  <c r="AC143" i="60"/>
  <c r="AC171" i="60"/>
  <c r="AC173" i="60"/>
  <c r="AC201" i="60"/>
  <c r="AC240" i="60"/>
  <c r="AC109" i="60"/>
  <c r="AC128" i="60"/>
  <c r="AC198" i="60"/>
  <c r="AC172" i="60"/>
  <c r="AC219" i="60"/>
  <c r="AC216" i="60"/>
  <c r="AC227" i="60"/>
  <c r="F113" i="1" l="1"/>
  <c r="L113" i="1" s="1"/>
  <c r="C113" i="1"/>
  <c r="B113" i="1"/>
  <c r="F112" i="1"/>
  <c r="L112" i="1" s="1"/>
  <c r="C112" i="1"/>
  <c r="B112" i="1"/>
  <c r="F111" i="1"/>
  <c r="L111" i="1" s="1"/>
  <c r="C111" i="1"/>
  <c r="B111" i="1"/>
  <c r="F110" i="1"/>
  <c r="L110" i="1" s="1"/>
  <c r="C110" i="1"/>
  <c r="B110" i="1"/>
  <c r="F109" i="1"/>
  <c r="L109" i="1" s="1"/>
  <c r="C109" i="1"/>
  <c r="B109" i="1"/>
  <c r="F108" i="1"/>
  <c r="L108" i="1" s="1"/>
  <c r="C108" i="1"/>
  <c r="B108" i="1"/>
  <c r="F107" i="1"/>
  <c r="L107" i="1" s="1"/>
  <c r="C107" i="1"/>
  <c r="B107" i="1"/>
  <c r="F106" i="1"/>
  <c r="L106" i="1" s="1"/>
  <c r="C106" i="1"/>
  <c r="B106" i="1"/>
  <c r="F105" i="1"/>
  <c r="L105" i="1" s="1"/>
  <c r="C105" i="1"/>
  <c r="B105" i="1"/>
  <c r="F104" i="1"/>
  <c r="L104" i="1" s="1"/>
  <c r="C104" i="1"/>
  <c r="B104" i="1"/>
  <c r="F103" i="1"/>
  <c r="L103" i="1" s="1"/>
  <c r="C103" i="1"/>
  <c r="B103" i="1"/>
  <c r="F102" i="1"/>
  <c r="L102" i="1" s="1"/>
  <c r="C102" i="1"/>
  <c r="B102" i="1"/>
  <c r="F101" i="1"/>
  <c r="L101" i="1" s="1"/>
  <c r="C101" i="1"/>
  <c r="B101" i="1"/>
  <c r="F100" i="1"/>
  <c r="L100" i="1" s="1"/>
  <c r="C100" i="1"/>
  <c r="B100" i="1"/>
  <c r="F99" i="1"/>
  <c r="L99" i="1" s="1"/>
  <c r="C99" i="1"/>
  <c r="B99" i="1"/>
  <c r="F98" i="1"/>
  <c r="L98" i="1" s="1"/>
  <c r="C98" i="1"/>
  <c r="B98" i="1"/>
  <c r="F97" i="1"/>
  <c r="L97" i="1" s="1"/>
  <c r="C97" i="1"/>
  <c r="B97" i="1"/>
  <c r="F96" i="1"/>
  <c r="L96" i="1" s="1"/>
  <c r="C96" i="1"/>
  <c r="B96" i="1"/>
  <c r="F95" i="1"/>
  <c r="L95" i="1" s="1"/>
  <c r="C95" i="1"/>
  <c r="B95" i="1"/>
  <c r="F94" i="1"/>
  <c r="L94" i="1" s="1"/>
  <c r="C94" i="1"/>
  <c r="B94" i="1"/>
  <c r="F93" i="1"/>
  <c r="L93" i="1" s="1"/>
  <c r="C93" i="1"/>
  <c r="B93" i="1"/>
  <c r="F92" i="1"/>
  <c r="L92" i="1" s="1"/>
  <c r="C92" i="1"/>
  <c r="B92" i="1"/>
  <c r="F91" i="1"/>
  <c r="L91" i="1" s="1"/>
  <c r="C91" i="1"/>
  <c r="B91" i="1"/>
  <c r="F90" i="1"/>
  <c r="L90" i="1" s="1"/>
  <c r="C90" i="1"/>
  <c r="B90" i="1"/>
  <c r="F89" i="1"/>
  <c r="L89" i="1" s="1"/>
  <c r="C89" i="1"/>
  <c r="B89" i="1"/>
  <c r="F88" i="1"/>
  <c r="L88" i="1" s="1"/>
  <c r="C88" i="1"/>
  <c r="B88" i="1"/>
  <c r="F87" i="1"/>
  <c r="L87" i="1" s="1"/>
  <c r="C87" i="1"/>
  <c r="B87" i="1"/>
  <c r="F86" i="1"/>
  <c r="L86" i="1" s="1"/>
  <c r="C86" i="1"/>
  <c r="B86" i="1"/>
  <c r="F85" i="1"/>
  <c r="L85" i="1" s="1"/>
  <c r="C85" i="1"/>
  <c r="B85" i="1"/>
  <c r="F84" i="1"/>
  <c r="L84" i="1" s="1"/>
  <c r="C84" i="1"/>
  <c r="B84" i="1"/>
  <c r="F83" i="1"/>
  <c r="L83" i="1" s="1"/>
  <c r="C83" i="1"/>
  <c r="B83" i="1"/>
  <c r="F82" i="1"/>
  <c r="L82" i="1" s="1"/>
  <c r="C82" i="1"/>
  <c r="B82" i="1"/>
  <c r="F81" i="1"/>
  <c r="L81" i="1" s="1"/>
  <c r="C81" i="1"/>
  <c r="B81" i="1"/>
  <c r="F80" i="1"/>
  <c r="L80" i="1" s="1"/>
  <c r="C80" i="1"/>
  <c r="B80" i="1"/>
  <c r="F79" i="1"/>
  <c r="L79" i="1" s="1"/>
  <c r="C79" i="1"/>
  <c r="B79" i="1"/>
  <c r="F78" i="1"/>
  <c r="L78" i="1" s="1"/>
  <c r="C78" i="1"/>
  <c r="B78" i="1"/>
  <c r="F77" i="1"/>
  <c r="L77" i="1" s="1"/>
  <c r="C77" i="1"/>
  <c r="B77" i="1"/>
  <c r="F76" i="1"/>
  <c r="L76" i="1" s="1"/>
  <c r="C76" i="1"/>
  <c r="B76" i="1"/>
  <c r="F75" i="1"/>
  <c r="L75" i="1" s="1"/>
  <c r="C75" i="1"/>
  <c r="B75" i="1"/>
  <c r="F74" i="1"/>
  <c r="L74" i="1" s="1"/>
  <c r="C74" i="1"/>
  <c r="B74" i="1"/>
  <c r="F73" i="1"/>
  <c r="L73" i="1" s="1"/>
  <c r="C73" i="1"/>
  <c r="B73" i="1"/>
  <c r="F72" i="1"/>
  <c r="L72" i="1" s="1"/>
  <c r="C72" i="1"/>
  <c r="B72" i="1"/>
  <c r="F71" i="1"/>
  <c r="L71" i="1" s="1"/>
  <c r="C71" i="1"/>
  <c r="B71" i="1"/>
  <c r="F70" i="1"/>
  <c r="L70" i="1" s="1"/>
  <c r="C70" i="1"/>
  <c r="B70" i="1"/>
  <c r="F69" i="1"/>
  <c r="L69" i="1" s="1"/>
  <c r="C69" i="1"/>
  <c r="B69" i="1"/>
  <c r="F68" i="1"/>
  <c r="L68" i="1" s="1"/>
  <c r="C68" i="1"/>
  <c r="B68" i="1"/>
  <c r="F67" i="1"/>
  <c r="L67" i="1" s="1"/>
  <c r="C67" i="1"/>
  <c r="B67" i="1"/>
  <c r="F66" i="1"/>
  <c r="L66" i="1" s="1"/>
  <c r="C66" i="1"/>
  <c r="B66" i="1"/>
  <c r="F65" i="1"/>
  <c r="L65" i="1" s="1"/>
  <c r="C65" i="1"/>
  <c r="B65" i="1"/>
  <c r="F64" i="1"/>
  <c r="L64" i="1" s="1"/>
  <c r="C64" i="1"/>
  <c r="B64" i="1"/>
  <c r="F63" i="1"/>
  <c r="L63" i="1" s="1"/>
  <c r="C63" i="1"/>
  <c r="B63" i="1"/>
  <c r="F11" i="1"/>
  <c r="L11" i="1" s="1"/>
  <c r="F12" i="1"/>
  <c r="L12" i="1" s="1"/>
  <c r="F13" i="1"/>
  <c r="L13" i="1" s="1"/>
  <c r="F14" i="1"/>
  <c r="L14" i="1" s="1"/>
  <c r="F15" i="1"/>
  <c r="L15" i="1" s="1"/>
  <c r="F16" i="1"/>
  <c r="L16" i="1" s="1"/>
  <c r="F17" i="1"/>
  <c r="L17" i="1" s="1"/>
  <c r="F18" i="1"/>
  <c r="L18" i="1" s="1"/>
  <c r="F19" i="1"/>
  <c r="L19" i="1" s="1"/>
  <c r="F20" i="1"/>
  <c r="L20" i="1" s="1"/>
  <c r="F21" i="1"/>
  <c r="L21" i="1" s="1"/>
  <c r="F22" i="1"/>
  <c r="L22" i="1" s="1"/>
  <c r="F23" i="1"/>
  <c r="L23" i="1" s="1"/>
  <c r="F24" i="1"/>
  <c r="F25" i="1"/>
  <c r="F26" i="1"/>
  <c r="F27" i="1"/>
  <c r="L27" i="1" s="1"/>
  <c r="F28" i="1"/>
  <c r="L28" i="1" s="1"/>
  <c r="F29" i="1"/>
  <c r="L29" i="1" s="1"/>
  <c r="F30" i="1"/>
  <c r="L30" i="1" s="1"/>
  <c r="F31" i="1"/>
  <c r="L31" i="1" s="1"/>
  <c r="F32" i="1"/>
  <c r="L32" i="1" s="1"/>
  <c r="F33" i="1"/>
  <c r="L33" i="1" s="1"/>
  <c r="F34" i="1"/>
  <c r="L34" i="1" s="1"/>
  <c r="F35" i="1"/>
  <c r="L35" i="1" s="1"/>
  <c r="F36" i="1"/>
  <c r="L36" i="1" s="1"/>
  <c r="F37" i="1"/>
  <c r="L37" i="1" s="1"/>
  <c r="F38" i="1"/>
  <c r="L38" i="1" s="1"/>
  <c r="F39" i="1"/>
  <c r="L39" i="1" s="1"/>
  <c r="F40" i="1"/>
  <c r="L40" i="1" s="1"/>
  <c r="F41" i="1"/>
  <c r="L41" i="1" s="1"/>
  <c r="F42" i="1"/>
  <c r="L42" i="1" s="1"/>
  <c r="F43" i="1"/>
  <c r="L43" i="1" s="1"/>
  <c r="F44" i="1"/>
  <c r="L44" i="1" s="1"/>
  <c r="F45" i="1"/>
  <c r="L45" i="1" s="1"/>
  <c r="F46" i="1"/>
  <c r="L46" i="1" s="1"/>
  <c r="F47" i="1"/>
  <c r="L47" i="1" s="1"/>
  <c r="F48" i="1"/>
  <c r="L48" i="1" s="1"/>
  <c r="F49" i="1"/>
  <c r="L49" i="1" s="1"/>
  <c r="F50" i="1"/>
  <c r="L50" i="1" s="1"/>
  <c r="F51" i="1"/>
  <c r="L51" i="1" s="1"/>
  <c r="AD52" i="1"/>
  <c r="AF53" i="1"/>
  <c r="AE58" i="1"/>
  <c r="F61" i="1"/>
  <c r="L61" i="1" s="1"/>
  <c r="L24" i="1" l="1"/>
  <c r="Q24" i="1" s="1"/>
  <c r="Z24" i="1"/>
  <c r="AA24" i="1"/>
  <c r="D24" i="1"/>
  <c r="AB24" i="1"/>
  <c r="AC24" i="1"/>
  <c r="AE24" i="1"/>
  <c r="AD24" i="1"/>
  <c r="AF24" i="1"/>
  <c r="L26" i="1"/>
  <c r="S26" i="1" s="1"/>
  <c r="AB26" i="1"/>
  <c r="AA26" i="1"/>
  <c r="AC26" i="1"/>
  <c r="AD26" i="1"/>
  <c r="AE26" i="1"/>
  <c r="AF26" i="1"/>
  <c r="D26" i="1"/>
  <c r="Z26" i="1"/>
  <c r="L25" i="1"/>
  <c r="Q25" i="1" s="1"/>
  <c r="AA25" i="1"/>
  <c r="AB25" i="1"/>
  <c r="AC25" i="1"/>
  <c r="AF25" i="1"/>
  <c r="AD25" i="1"/>
  <c r="AE25" i="1"/>
  <c r="D25" i="1"/>
  <c r="Z25" i="1"/>
  <c r="Q61" i="1"/>
  <c r="S61" i="1"/>
  <c r="Q66" i="1"/>
  <c r="S66" i="1"/>
  <c r="Q90" i="1"/>
  <c r="S90" i="1"/>
  <c r="S22" i="1"/>
  <c r="Q22" i="1"/>
  <c r="Q48" i="1"/>
  <c r="S48" i="1"/>
  <c r="Q40" i="1"/>
  <c r="S40" i="1"/>
  <c r="Q32" i="1"/>
  <c r="S32" i="1"/>
  <c r="Q16" i="1"/>
  <c r="S16" i="1"/>
  <c r="S63" i="1"/>
  <c r="Q63" i="1"/>
  <c r="S71" i="1"/>
  <c r="Q71" i="1"/>
  <c r="S79" i="1"/>
  <c r="Q79" i="1"/>
  <c r="S87" i="1"/>
  <c r="Q87" i="1"/>
  <c r="S95" i="1"/>
  <c r="Q95" i="1"/>
  <c r="S103" i="1"/>
  <c r="Q103" i="1"/>
  <c r="S111" i="1"/>
  <c r="Q111" i="1"/>
  <c r="Q39" i="1"/>
  <c r="S39" i="1"/>
  <c r="Q74" i="1"/>
  <c r="S74" i="1"/>
  <c r="Q98" i="1"/>
  <c r="S98" i="1"/>
  <c r="S38" i="1"/>
  <c r="Q38" i="1"/>
  <c r="Q109" i="1"/>
  <c r="S109" i="1"/>
  <c r="Q13" i="1"/>
  <c r="S13" i="1"/>
  <c r="Q64" i="1"/>
  <c r="S64" i="1"/>
  <c r="Q72" i="1"/>
  <c r="S72" i="1"/>
  <c r="Q80" i="1"/>
  <c r="S80" i="1"/>
  <c r="Q88" i="1"/>
  <c r="S88" i="1"/>
  <c r="Q96" i="1"/>
  <c r="S96" i="1"/>
  <c r="Q104" i="1"/>
  <c r="S104" i="1"/>
  <c r="Q112" i="1"/>
  <c r="S112" i="1"/>
  <c r="Q47" i="1"/>
  <c r="S47" i="1"/>
  <c r="Q106" i="1"/>
  <c r="S106" i="1"/>
  <c r="S14" i="1"/>
  <c r="Q14" i="1"/>
  <c r="Q93" i="1"/>
  <c r="S93" i="1"/>
  <c r="Q21" i="1"/>
  <c r="S21" i="1"/>
  <c r="Q44" i="1"/>
  <c r="S44" i="1"/>
  <c r="Q36" i="1"/>
  <c r="S36" i="1"/>
  <c r="Q28" i="1"/>
  <c r="S28" i="1"/>
  <c r="Q20" i="1"/>
  <c r="S20" i="1"/>
  <c r="Q12" i="1"/>
  <c r="S12" i="1"/>
  <c r="S67" i="1"/>
  <c r="Q67" i="1"/>
  <c r="S75" i="1"/>
  <c r="Q75" i="1"/>
  <c r="S83" i="1"/>
  <c r="Q83" i="1"/>
  <c r="S91" i="1"/>
  <c r="Q91" i="1"/>
  <c r="S99" i="1"/>
  <c r="Q99" i="1"/>
  <c r="S107" i="1"/>
  <c r="Q107" i="1"/>
  <c r="Q31" i="1"/>
  <c r="S31" i="1"/>
  <c r="Q82" i="1"/>
  <c r="S82" i="1"/>
  <c r="S30" i="1"/>
  <c r="Q30" i="1"/>
  <c r="Q85" i="1"/>
  <c r="S85" i="1"/>
  <c r="Q45" i="1"/>
  <c r="S45" i="1"/>
  <c r="Q51" i="1"/>
  <c r="S51" i="1"/>
  <c r="Q43" i="1"/>
  <c r="S43" i="1"/>
  <c r="Q35" i="1"/>
  <c r="S35" i="1"/>
  <c r="Q27" i="1"/>
  <c r="S27" i="1"/>
  <c r="Q19" i="1"/>
  <c r="S19" i="1"/>
  <c r="Q11" i="1"/>
  <c r="S11" i="1"/>
  <c r="Q70" i="1"/>
  <c r="S70" i="1"/>
  <c r="Q78" i="1"/>
  <c r="S78" i="1"/>
  <c r="Q86" i="1"/>
  <c r="S86" i="1"/>
  <c r="Q94" i="1"/>
  <c r="S94" i="1"/>
  <c r="Q102" i="1"/>
  <c r="S102" i="1"/>
  <c r="Q110" i="1"/>
  <c r="S110" i="1"/>
  <c r="Q15" i="1"/>
  <c r="S15" i="1"/>
  <c r="Q69" i="1"/>
  <c r="S69" i="1"/>
  <c r="Q101" i="1"/>
  <c r="S101" i="1"/>
  <c r="Q29" i="1"/>
  <c r="S29" i="1"/>
  <c r="S50" i="1"/>
  <c r="Q50" i="1"/>
  <c r="S42" i="1"/>
  <c r="Q42" i="1"/>
  <c r="S34" i="1"/>
  <c r="Q34" i="1"/>
  <c r="S18" i="1"/>
  <c r="Q18" i="1"/>
  <c r="Q65" i="1"/>
  <c r="S65" i="1"/>
  <c r="Q73" i="1"/>
  <c r="S73" i="1"/>
  <c r="Q81" i="1"/>
  <c r="S81" i="1"/>
  <c r="Q89" i="1"/>
  <c r="S89" i="1"/>
  <c r="Q97" i="1"/>
  <c r="S97" i="1"/>
  <c r="Q105" i="1"/>
  <c r="S105" i="1"/>
  <c r="Q113" i="1"/>
  <c r="S113" i="1"/>
  <c r="Q23" i="1"/>
  <c r="S23" i="1"/>
  <c r="S46" i="1"/>
  <c r="Q46" i="1"/>
  <c r="Q77" i="1"/>
  <c r="S77" i="1"/>
  <c r="Q37" i="1"/>
  <c r="S37" i="1"/>
  <c r="Q49" i="1"/>
  <c r="S49" i="1"/>
  <c r="Q41" i="1"/>
  <c r="S41" i="1"/>
  <c r="Q33" i="1"/>
  <c r="S33" i="1"/>
  <c r="Q17" i="1"/>
  <c r="S17" i="1"/>
  <c r="Q68" i="1"/>
  <c r="S68" i="1"/>
  <c r="Q76" i="1"/>
  <c r="S76" i="1"/>
  <c r="Q84" i="1"/>
  <c r="S84" i="1"/>
  <c r="Q92" i="1"/>
  <c r="S92" i="1"/>
  <c r="Q100" i="1"/>
  <c r="S100" i="1"/>
  <c r="Q108" i="1"/>
  <c r="S108" i="1"/>
  <c r="H16" i="1"/>
  <c r="J16" i="1"/>
  <c r="H61" i="1"/>
  <c r="I61" i="1"/>
  <c r="J61" i="1"/>
  <c r="J47" i="1"/>
  <c r="H47" i="1"/>
  <c r="J39" i="1"/>
  <c r="H39" i="1"/>
  <c r="J31" i="1"/>
  <c r="H31" i="1"/>
  <c r="H23" i="1"/>
  <c r="J23" i="1"/>
  <c r="H15" i="1"/>
  <c r="J15" i="1"/>
  <c r="D66" i="1"/>
  <c r="H66" i="1"/>
  <c r="J66" i="1"/>
  <c r="H74" i="1"/>
  <c r="J74" i="1"/>
  <c r="AD82" i="1"/>
  <c r="H82" i="1"/>
  <c r="J82" i="1"/>
  <c r="H90" i="1"/>
  <c r="J90" i="1"/>
  <c r="Z98" i="1"/>
  <c r="H98" i="1"/>
  <c r="J98" i="1"/>
  <c r="H106" i="1"/>
  <c r="I53" i="1" s="1"/>
  <c r="J106" i="1"/>
  <c r="X24" i="1"/>
  <c r="H24" i="1"/>
  <c r="J24" i="1"/>
  <c r="J87" i="1"/>
  <c r="H87" i="1"/>
  <c r="H46" i="1"/>
  <c r="J46" i="1"/>
  <c r="H38" i="1"/>
  <c r="J38" i="1"/>
  <c r="N30" i="1"/>
  <c r="H30" i="1"/>
  <c r="J30" i="1"/>
  <c r="H22" i="1"/>
  <c r="J22" i="1"/>
  <c r="J14" i="1"/>
  <c r="H14" i="1"/>
  <c r="H69" i="1"/>
  <c r="J69" i="1"/>
  <c r="H77" i="1"/>
  <c r="J77" i="1"/>
  <c r="H85" i="1"/>
  <c r="J85" i="1"/>
  <c r="H93" i="1"/>
  <c r="J93" i="1"/>
  <c r="H101" i="1"/>
  <c r="J101" i="1"/>
  <c r="H109" i="1"/>
  <c r="I56" i="1" s="1"/>
  <c r="J109" i="1"/>
  <c r="H48" i="1"/>
  <c r="J48" i="1"/>
  <c r="J103" i="1"/>
  <c r="H103" i="1"/>
  <c r="H45" i="1"/>
  <c r="J45" i="1"/>
  <c r="H37" i="1"/>
  <c r="J37" i="1"/>
  <c r="H29" i="1"/>
  <c r="J29" i="1"/>
  <c r="H21" i="1"/>
  <c r="J21" i="1"/>
  <c r="H13" i="1"/>
  <c r="J13" i="1"/>
  <c r="H64" i="1"/>
  <c r="J64" i="1"/>
  <c r="H72" i="1"/>
  <c r="J72" i="1"/>
  <c r="AF80" i="1"/>
  <c r="H80" i="1"/>
  <c r="J80" i="1"/>
  <c r="H88" i="1"/>
  <c r="J88" i="1"/>
  <c r="AD96" i="1"/>
  <c r="H96" i="1"/>
  <c r="J96" i="1"/>
  <c r="AC104" i="1"/>
  <c r="H104" i="1"/>
  <c r="J104" i="1"/>
  <c r="H112" i="1"/>
  <c r="I59" i="1" s="1"/>
  <c r="J112" i="1"/>
  <c r="D63" i="1"/>
  <c r="H63" i="1"/>
  <c r="J63" i="1"/>
  <c r="H79" i="1"/>
  <c r="J79" i="1"/>
  <c r="J95" i="1"/>
  <c r="H95" i="1"/>
  <c r="J44" i="1"/>
  <c r="H44" i="1"/>
  <c r="X36" i="1"/>
  <c r="J36" i="1"/>
  <c r="H36" i="1"/>
  <c r="AD28" i="1"/>
  <c r="J28" i="1"/>
  <c r="H28" i="1"/>
  <c r="X20" i="1"/>
  <c r="J20" i="1"/>
  <c r="H20" i="1"/>
  <c r="X12" i="1"/>
  <c r="H12" i="1"/>
  <c r="J12" i="1"/>
  <c r="J67" i="1"/>
  <c r="H67" i="1"/>
  <c r="J75" i="1"/>
  <c r="H75" i="1"/>
  <c r="J83" i="1"/>
  <c r="H83" i="1"/>
  <c r="AC91" i="1"/>
  <c r="J91" i="1"/>
  <c r="H91" i="1"/>
  <c r="H99" i="1"/>
  <c r="J99" i="1"/>
  <c r="J107" i="1"/>
  <c r="H107" i="1"/>
  <c r="I54" i="1" s="1"/>
  <c r="H40" i="1"/>
  <c r="J40" i="1"/>
  <c r="J71" i="1"/>
  <c r="H71" i="1"/>
  <c r="G58" i="1"/>
  <c r="H111" i="1"/>
  <c r="I58" i="1" s="1"/>
  <c r="J111" i="1"/>
  <c r="H51" i="1"/>
  <c r="J51" i="1"/>
  <c r="H43" i="1"/>
  <c r="J43" i="1"/>
  <c r="H35" i="1"/>
  <c r="J35" i="1"/>
  <c r="H27" i="1"/>
  <c r="J27" i="1"/>
  <c r="H19" i="1"/>
  <c r="J19" i="1"/>
  <c r="N11" i="1"/>
  <c r="H11" i="1"/>
  <c r="J11" i="1"/>
  <c r="AF70" i="1"/>
  <c r="H70" i="1"/>
  <c r="J70" i="1"/>
  <c r="AD78" i="1"/>
  <c r="H78" i="1"/>
  <c r="J78" i="1"/>
  <c r="Z86" i="1"/>
  <c r="H86" i="1"/>
  <c r="J86" i="1"/>
  <c r="H94" i="1"/>
  <c r="J94" i="1"/>
  <c r="H102" i="1"/>
  <c r="J102" i="1"/>
  <c r="G57" i="1"/>
  <c r="H110" i="1"/>
  <c r="I57" i="1" s="1"/>
  <c r="J110" i="1"/>
  <c r="H32" i="1"/>
  <c r="J32" i="1"/>
  <c r="H50" i="1"/>
  <c r="J50" i="1"/>
  <c r="H42" i="1"/>
  <c r="J42" i="1"/>
  <c r="H34" i="1"/>
  <c r="J34" i="1"/>
  <c r="H26" i="1"/>
  <c r="J26" i="1"/>
  <c r="H18" i="1"/>
  <c r="J18" i="1"/>
  <c r="H65" i="1"/>
  <c r="J65" i="1"/>
  <c r="AE73" i="1"/>
  <c r="H73" i="1"/>
  <c r="J73" i="1"/>
  <c r="H81" i="1"/>
  <c r="J81" i="1"/>
  <c r="H89" i="1"/>
  <c r="J89" i="1"/>
  <c r="H97" i="1"/>
  <c r="J97" i="1"/>
  <c r="AD105" i="1"/>
  <c r="H105" i="1"/>
  <c r="I52" i="1" s="1"/>
  <c r="J105" i="1"/>
  <c r="AA113" i="1"/>
  <c r="H113" i="1"/>
  <c r="I60" i="1" s="1"/>
  <c r="J113" i="1"/>
  <c r="H49" i="1"/>
  <c r="J49" i="1"/>
  <c r="J41" i="1"/>
  <c r="H41" i="1"/>
  <c r="J33" i="1"/>
  <c r="H33" i="1"/>
  <c r="H25" i="1"/>
  <c r="J25" i="1"/>
  <c r="J17" i="1"/>
  <c r="H17" i="1"/>
  <c r="H68" i="1"/>
  <c r="J68" i="1"/>
  <c r="H76" i="1"/>
  <c r="J76" i="1"/>
  <c r="AD84" i="1"/>
  <c r="H84" i="1"/>
  <c r="J84" i="1"/>
  <c r="AD92" i="1"/>
  <c r="H92" i="1"/>
  <c r="J92" i="1"/>
  <c r="AD100" i="1"/>
  <c r="H100" i="1"/>
  <c r="J100" i="1"/>
  <c r="AE108" i="1"/>
  <c r="H108" i="1"/>
  <c r="I55" i="1" s="1"/>
  <c r="J108" i="1"/>
  <c r="AA51" i="1"/>
  <c r="AC51" i="1"/>
  <c r="AB51" i="1"/>
  <c r="AA48" i="1"/>
  <c r="AB48" i="1"/>
  <c r="AC48" i="1"/>
  <c r="AC47" i="1"/>
  <c r="AA47" i="1"/>
  <c r="AB47" i="1"/>
  <c r="AB46" i="1"/>
  <c r="AC46" i="1"/>
  <c r="AA46" i="1"/>
  <c r="U50" i="1"/>
  <c r="AB50" i="1"/>
  <c r="AC50" i="1"/>
  <c r="AA50" i="1"/>
  <c r="AA49" i="1"/>
  <c r="AB49" i="1"/>
  <c r="AC49" i="1"/>
  <c r="AA45" i="1"/>
  <c r="AB45" i="1"/>
  <c r="AC45" i="1"/>
  <c r="AA43" i="1"/>
  <c r="AB43" i="1"/>
  <c r="AC43" i="1"/>
  <c r="AB44" i="1"/>
  <c r="AC44" i="1"/>
  <c r="AA44" i="1"/>
  <c r="Z90" i="1"/>
  <c r="D91" i="1"/>
  <c r="N63" i="1"/>
  <c r="U69" i="1"/>
  <c r="U48" i="1"/>
  <c r="N26" i="1"/>
  <c r="U87" i="1"/>
  <c r="U110" i="1"/>
  <c r="V57" i="1" s="1"/>
  <c r="AF84" i="1"/>
  <c r="D84" i="1"/>
  <c r="D104" i="1"/>
  <c r="AA66" i="1"/>
  <c r="U73" i="1"/>
  <c r="X77" i="1"/>
  <c r="Z100" i="1"/>
  <c r="AE110" i="1"/>
  <c r="AB32" i="1"/>
  <c r="AA80" i="1"/>
  <c r="AA107" i="1"/>
  <c r="G14" i="1"/>
  <c r="D107" i="1"/>
  <c r="X97" i="1"/>
  <c r="U106" i="1"/>
  <c r="AC108" i="1"/>
  <c r="AG52" i="1"/>
  <c r="Z55" i="1"/>
  <c r="X71" i="1"/>
  <c r="D80" i="1"/>
  <c r="U81" i="1"/>
  <c r="X85" i="1"/>
  <c r="D90" i="1"/>
  <c r="U91" i="1"/>
  <c r="U104" i="1"/>
  <c r="AB106" i="1"/>
  <c r="Z70" i="1"/>
  <c r="G18" i="1"/>
  <c r="N50" i="1"/>
  <c r="AD20" i="1"/>
  <c r="D108" i="1"/>
  <c r="AF46" i="1"/>
  <c r="U46" i="1"/>
  <c r="U67" i="1"/>
  <c r="G36" i="1"/>
  <c r="Z32" i="1"/>
  <c r="U32" i="1"/>
  <c r="N32" i="1"/>
  <c r="U31" i="1"/>
  <c r="X26" i="1"/>
  <c r="AC22" i="1"/>
  <c r="X22" i="1"/>
  <c r="AF22" i="1"/>
  <c r="N12" i="1"/>
  <c r="X52" i="1"/>
  <c r="X48" i="1"/>
  <c r="X40" i="1"/>
  <c r="U18" i="1"/>
  <c r="AF59" i="1"/>
  <c r="Z52" i="1"/>
  <c r="AA22" i="1"/>
  <c r="Z60" i="1"/>
  <c r="AB36" i="1"/>
  <c r="U36" i="1"/>
  <c r="AD36" i="1"/>
  <c r="N36" i="1"/>
  <c r="N34" i="1"/>
  <c r="AE21" i="1"/>
  <c r="N14" i="1"/>
  <c r="U14" i="1"/>
  <c r="G52" i="1"/>
  <c r="G42" i="1"/>
  <c r="AF30" i="1"/>
  <c r="X30" i="1"/>
  <c r="N46" i="1"/>
  <c r="X42" i="1"/>
  <c r="X32" i="1"/>
  <c r="U30" i="1"/>
  <c r="U26" i="1"/>
  <c r="N22" i="1"/>
  <c r="U11" i="1"/>
  <c r="Z36" i="1"/>
  <c r="N67" i="1"/>
  <c r="X83" i="1"/>
  <c r="AD86" i="1"/>
  <c r="AC86" i="1"/>
  <c r="D86" i="1"/>
  <c r="AF86" i="1"/>
  <c r="AD103" i="1"/>
  <c r="AF103" i="1"/>
  <c r="Z103" i="1"/>
  <c r="D103" i="1"/>
  <c r="AA109" i="1"/>
  <c r="AF109" i="1"/>
  <c r="AA111" i="1"/>
  <c r="AF112" i="1"/>
  <c r="AA112" i="1"/>
  <c r="G48" i="1"/>
  <c r="X44" i="1"/>
  <c r="Z44" i="1"/>
  <c r="AF42" i="1"/>
  <c r="AC42" i="1"/>
  <c r="U42" i="1"/>
  <c r="N42" i="1"/>
  <c r="AE37" i="1"/>
  <c r="G32" i="1"/>
  <c r="G26" i="1"/>
  <c r="G22" i="1"/>
  <c r="AC18" i="1"/>
  <c r="X18" i="1"/>
  <c r="N48" i="1"/>
  <c r="X46" i="1"/>
  <c r="U34" i="1"/>
  <c r="U22" i="1"/>
  <c r="N18" i="1"/>
  <c r="X14" i="1"/>
  <c r="AD57" i="1"/>
  <c r="AC34" i="1"/>
  <c r="AA30" i="1"/>
  <c r="AB15" i="1"/>
  <c r="AD88" i="1"/>
  <c r="X95" i="1"/>
  <c r="D95" i="1"/>
  <c r="AC95" i="1"/>
  <c r="U95" i="1"/>
  <c r="X101" i="1"/>
  <c r="N112" i="1"/>
  <c r="AA82" i="1"/>
  <c r="Z105" i="1"/>
  <c r="AD70" i="1"/>
  <c r="X73" i="1"/>
  <c r="AE81" i="1"/>
  <c r="AF82" i="1"/>
  <c r="AC84" i="1"/>
  <c r="AE87" i="1"/>
  <c r="X91" i="1"/>
  <c r="Z92" i="1"/>
  <c r="X104" i="1"/>
  <c r="AF107" i="1"/>
  <c r="D78" i="1"/>
  <c r="AF78" i="1"/>
  <c r="AC80" i="1"/>
  <c r="Z82" i="1"/>
  <c r="AD90" i="1"/>
  <c r="Z96" i="1"/>
  <c r="N110" i="1"/>
  <c r="O57" i="1" s="1"/>
  <c r="D113" i="1"/>
  <c r="AC113" i="1"/>
  <c r="G43" i="1"/>
  <c r="Z43" i="1"/>
  <c r="AD43" i="1"/>
  <c r="AE43" i="1"/>
  <c r="AF43" i="1"/>
  <c r="X43" i="1"/>
  <c r="U43" i="1"/>
  <c r="N43" i="1"/>
  <c r="G61" i="1"/>
  <c r="AE61" i="1"/>
  <c r="U61" i="1"/>
  <c r="N61" i="1"/>
  <c r="O61" i="1" s="1"/>
  <c r="X61" i="1"/>
  <c r="Y61" i="1" s="1"/>
  <c r="G45" i="1"/>
  <c r="AF45" i="1"/>
  <c r="Z45" i="1"/>
  <c r="AD45" i="1"/>
  <c r="U45" i="1"/>
  <c r="N45" i="1"/>
  <c r="X45" i="1"/>
  <c r="Z38" i="1"/>
  <c r="AB38" i="1"/>
  <c r="AD38" i="1"/>
  <c r="AE38" i="1"/>
  <c r="AC38" i="1"/>
  <c r="Z16" i="1"/>
  <c r="AE16" i="1"/>
  <c r="AC16" i="1"/>
  <c r="AF16" i="1"/>
  <c r="AA16" i="1"/>
  <c r="AD16" i="1"/>
  <c r="G16" i="1"/>
  <c r="X56" i="1"/>
  <c r="U38" i="1"/>
  <c r="X16" i="1"/>
  <c r="AB61" i="1"/>
  <c r="AB16" i="1"/>
  <c r="AF60" i="1"/>
  <c r="G60" i="1"/>
  <c r="AE60" i="1"/>
  <c r="AD58" i="1"/>
  <c r="AF58" i="1"/>
  <c r="G55" i="1"/>
  <c r="AE55" i="1"/>
  <c r="X55" i="1"/>
  <c r="AF55" i="1"/>
  <c r="Z50" i="1"/>
  <c r="AD50" i="1"/>
  <c r="AE50" i="1"/>
  <c r="AF50" i="1"/>
  <c r="G50" i="1"/>
  <c r="AE44" i="1"/>
  <c r="AF44" i="1"/>
  <c r="G44" i="1"/>
  <c r="AE40" i="1"/>
  <c r="AA40" i="1"/>
  <c r="AC40" i="1"/>
  <c r="AF40" i="1"/>
  <c r="Z40" i="1"/>
  <c r="AD40" i="1"/>
  <c r="G40" i="1"/>
  <c r="G29" i="1"/>
  <c r="AA29" i="1"/>
  <c r="AC29" i="1"/>
  <c r="AF29" i="1"/>
  <c r="AB29" i="1"/>
  <c r="Z29" i="1"/>
  <c r="AD29" i="1"/>
  <c r="U29" i="1"/>
  <c r="N29" i="1"/>
  <c r="X29" i="1"/>
  <c r="G24" i="1"/>
  <c r="AE20" i="1"/>
  <c r="AA20" i="1"/>
  <c r="AC20" i="1"/>
  <c r="AF20" i="1"/>
  <c r="G20" i="1"/>
  <c r="AB20" i="1"/>
  <c r="Z13" i="1"/>
  <c r="AB13" i="1"/>
  <c r="AD13" i="1"/>
  <c r="AE13" i="1"/>
  <c r="AC13" i="1"/>
  <c r="U13" i="1"/>
  <c r="N13" i="1"/>
  <c r="AF13" i="1"/>
  <c r="X13" i="1"/>
  <c r="X50" i="1"/>
  <c r="N44" i="1"/>
  <c r="U40" i="1"/>
  <c r="X34" i="1"/>
  <c r="N28" i="1"/>
  <c r="U24" i="1"/>
  <c r="N20" i="1"/>
  <c r="U16" i="1"/>
  <c r="AF61" i="1"/>
  <c r="AA61" i="1"/>
  <c r="AD60" i="1"/>
  <c r="AF57" i="1"/>
  <c r="AD55" i="1"/>
  <c r="AE45" i="1"/>
  <c r="Z20" i="1"/>
  <c r="AF56" i="1"/>
  <c r="AD56" i="1"/>
  <c r="G56" i="1"/>
  <c r="Z56" i="1"/>
  <c r="Z54" i="1"/>
  <c r="AD54" i="1"/>
  <c r="AF54" i="1"/>
  <c r="AE54" i="1"/>
  <c r="AE28" i="1"/>
  <c r="AA28" i="1"/>
  <c r="AC28" i="1"/>
  <c r="AF28" i="1"/>
  <c r="AB28" i="1"/>
  <c r="G28" i="1"/>
  <c r="AA17" i="1"/>
  <c r="AC17" i="1"/>
  <c r="AF17" i="1"/>
  <c r="Z17" i="1"/>
  <c r="AD17" i="1"/>
  <c r="AB17" i="1"/>
  <c r="AE17" i="1"/>
  <c r="U17" i="1"/>
  <c r="N17" i="1"/>
  <c r="X17" i="1"/>
  <c r="N38" i="1"/>
  <c r="X28" i="1"/>
  <c r="AD61" i="1"/>
  <c r="Z61" i="1"/>
  <c r="AF38" i="1"/>
  <c r="Z28" i="1"/>
  <c r="AE75" i="1"/>
  <c r="U75" i="1"/>
  <c r="N75" i="1"/>
  <c r="X75" i="1"/>
  <c r="AD102" i="1"/>
  <c r="Z102" i="1"/>
  <c r="G59" i="1"/>
  <c r="AE59" i="1"/>
  <c r="Z59" i="1"/>
  <c r="AD59" i="1"/>
  <c r="AE57" i="1"/>
  <c r="G41" i="1"/>
  <c r="AA41" i="1"/>
  <c r="AC41" i="1"/>
  <c r="AF41" i="1"/>
  <c r="Z41" i="1"/>
  <c r="AD41" i="1"/>
  <c r="AB41" i="1"/>
  <c r="U41" i="1"/>
  <c r="N41" i="1"/>
  <c r="AE41" i="1"/>
  <c r="X41" i="1"/>
  <c r="G39" i="1"/>
  <c r="Z39" i="1"/>
  <c r="AB39" i="1"/>
  <c r="AD39" i="1"/>
  <c r="AE39" i="1"/>
  <c r="AC39" i="1"/>
  <c r="AA39" i="1"/>
  <c r="AF39" i="1"/>
  <c r="X39" i="1"/>
  <c r="U39" i="1"/>
  <c r="N39" i="1"/>
  <c r="Z34" i="1"/>
  <c r="AB34" i="1"/>
  <c r="AD34" i="1"/>
  <c r="AE34" i="1"/>
  <c r="AF34" i="1"/>
  <c r="G34" i="1"/>
  <c r="AA34" i="1"/>
  <c r="U25" i="1"/>
  <c r="N25" i="1"/>
  <c r="X25" i="1"/>
  <c r="AA21" i="1"/>
  <c r="AC21" i="1"/>
  <c r="AF21" i="1"/>
  <c r="AB21" i="1"/>
  <c r="Z21" i="1"/>
  <c r="AD21" i="1"/>
  <c r="U21" i="1"/>
  <c r="N21" i="1"/>
  <c r="X21" i="1"/>
  <c r="Z12" i="1"/>
  <c r="AB12" i="1"/>
  <c r="AD12" i="1"/>
  <c r="AA12" i="1"/>
  <c r="AF12" i="1"/>
  <c r="AC12" i="1"/>
  <c r="AE12" i="1"/>
  <c r="G12" i="1"/>
  <c r="X54" i="1"/>
  <c r="U44" i="1"/>
  <c r="N40" i="1"/>
  <c r="X38" i="1"/>
  <c r="U28" i="1"/>
  <c r="N24" i="1"/>
  <c r="U20" i="1"/>
  <c r="N16" i="1"/>
  <c r="U12" i="1"/>
  <c r="AC61" i="1"/>
  <c r="AE56" i="1"/>
  <c r="AD44" i="1"/>
  <c r="AB40" i="1"/>
  <c r="AA38" i="1"/>
  <c r="AE29" i="1"/>
  <c r="AA13" i="1"/>
  <c r="N79" i="1"/>
  <c r="X79" i="1"/>
  <c r="AE79" i="1"/>
  <c r="U79" i="1"/>
  <c r="AE52" i="1"/>
  <c r="AF52" i="1"/>
  <c r="G49" i="1"/>
  <c r="AF49" i="1"/>
  <c r="Z49" i="1"/>
  <c r="AD49" i="1"/>
  <c r="AE48" i="1"/>
  <c r="AF48" i="1"/>
  <c r="G47" i="1"/>
  <c r="Z47" i="1"/>
  <c r="AD47" i="1"/>
  <c r="AE47" i="1"/>
  <c r="AF47" i="1"/>
  <c r="G37" i="1"/>
  <c r="AA37" i="1"/>
  <c r="AC37" i="1"/>
  <c r="AF37" i="1"/>
  <c r="AB37" i="1"/>
  <c r="Z37" i="1"/>
  <c r="AD37" i="1"/>
  <c r="G35" i="1"/>
  <c r="Z35" i="1"/>
  <c r="AB35" i="1"/>
  <c r="AD35" i="1"/>
  <c r="AE35" i="1"/>
  <c r="AA35" i="1"/>
  <c r="AF35" i="1"/>
  <c r="AC35" i="1"/>
  <c r="Z30" i="1"/>
  <c r="AB30" i="1"/>
  <c r="AD30" i="1"/>
  <c r="AE30" i="1"/>
  <c r="Z27" i="1"/>
  <c r="AB27" i="1"/>
  <c r="AD27" i="1"/>
  <c r="AE27" i="1"/>
  <c r="AA27" i="1"/>
  <c r="AF27" i="1"/>
  <c r="AC27" i="1"/>
  <c r="Z19" i="1"/>
  <c r="AB19" i="1"/>
  <c r="AD19" i="1"/>
  <c r="AE19" i="1"/>
  <c r="AA19" i="1"/>
  <c r="AF19" i="1"/>
  <c r="AC19" i="1"/>
  <c r="Z18" i="1"/>
  <c r="AB18" i="1"/>
  <c r="AD18" i="1"/>
  <c r="AE18" i="1"/>
  <c r="AB11" i="1"/>
  <c r="AF11" i="1"/>
  <c r="AC11" i="1"/>
  <c r="AE11" i="1"/>
  <c r="Z11" i="1"/>
  <c r="AA11" i="1"/>
  <c r="X53" i="1"/>
  <c r="N51" i="1"/>
  <c r="U51" i="1"/>
  <c r="X49" i="1"/>
  <c r="N47" i="1"/>
  <c r="U47" i="1"/>
  <c r="X37" i="1"/>
  <c r="N35" i="1"/>
  <c r="U35" i="1"/>
  <c r="X33" i="1"/>
  <c r="N31" i="1"/>
  <c r="N27" i="1"/>
  <c r="U27" i="1"/>
  <c r="N23" i="1"/>
  <c r="U23" i="1"/>
  <c r="N19" i="1"/>
  <c r="U19" i="1"/>
  <c r="N15" i="1"/>
  <c r="U15" i="1"/>
  <c r="X11" i="1"/>
  <c r="Z48" i="1"/>
  <c r="AA18" i="1"/>
  <c r="AD11" i="1"/>
  <c r="AF74" i="1"/>
  <c r="Z74" i="1"/>
  <c r="AD74" i="1"/>
  <c r="G53" i="1"/>
  <c r="Z53" i="1"/>
  <c r="AE53" i="1"/>
  <c r="G51" i="1"/>
  <c r="Z51" i="1"/>
  <c r="AD51" i="1"/>
  <c r="AE51" i="1"/>
  <c r="AF51" i="1"/>
  <c r="Z46" i="1"/>
  <c r="AD46" i="1"/>
  <c r="AE46" i="1"/>
  <c r="Z42" i="1"/>
  <c r="AB42" i="1"/>
  <c r="AD42" i="1"/>
  <c r="AE42" i="1"/>
  <c r="AE36" i="1"/>
  <c r="AA36" i="1"/>
  <c r="AC36" i="1"/>
  <c r="AF36" i="1"/>
  <c r="G33" i="1"/>
  <c r="AA33" i="1"/>
  <c r="AC33" i="1"/>
  <c r="AF33" i="1"/>
  <c r="Z33" i="1"/>
  <c r="AD33" i="1"/>
  <c r="AB33" i="1"/>
  <c r="AE32" i="1"/>
  <c r="AA32" i="1"/>
  <c r="AC32" i="1"/>
  <c r="AF32" i="1"/>
  <c r="G31" i="1"/>
  <c r="Z31" i="1"/>
  <c r="AB31" i="1"/>
  <c r="AD31" i="1"/>
  <c r="AE31" i="1"/>
  <c r="AC31" i="1"/>
  <c r="AA31" i="1"/>
  <c r="AF31" i="1"/>
  <c r="Z23" i="1"/>
  <c r="AB23" i="1"/>
  <c r="AD23" i="1"/>
  <c r="AE23" i="1"/>
  <c r="AC23" i="1"/>
  <c r="AA23" i="1"/>
  <c r="AF23" i="1"/>
  <c r="Z22" i="1"/>
  <c r="AB22" i="1"/>
  <c r="AD22" i="1"/>
  <c r="AE22" i="1"/>
  <c r="AA15" i="1"/>
  <c r="AC15" i="1"/>
  <c r="AF15" i="1"/>
  <c r="Z15" i="1"/>
  <c r="AD15" i="1"/>
  <c r="AE15" i="1"/>
  <c r="AE14" i="1"/>
  <c r="AA14" i="1"/>
  <c r="AC14" i="1"/>
  <c r="AF14" i="1"/>
  <c r="AB14" i="1"/>
  <c r="AD14" i="1"/>
  <c r="Z14" i="1"/>
  <c r="X51" i="1"/>
  <c r="N49" i="1"/>
  <c r="U49" i="1"/>
  <c r="X47" i="1"/>
  <c r="N37" i="1"/>
  <c r="U37" i="1"/>
  <c r="X35" i="1"/>
  <c r="N33" i="1"/>
  <c r="U33" i="1"/>
  <c r="X31" i="1"/>
  <c r="X27" i="1"/>
  <c r="X23" i="1"/>
  <c r="X19" i="1"/>
  <c r="X15" i="1"/>
  <c r="AD53" i="1"/>
  <c r="AE49" i="1"/>
  <c r="AD48" i="1"/>
  <c r="AA42" i="1"/>
  <c r="AE33" i="1"/>
  <c r="AD32" i="1"/>
  <c r="AC30" i="1"/>
  <c r="AF18" i="1"/>
  <c r="AA108" i="1"/>
  <c r="N108" i="1"/>
  <c r="AF108" i="1"/>
  <c r="U108" i="1"/>
  <c r="X108" i="1"/>
  <c r="AE65" i="1"/>
  <c r="U65" i="1"/>
  <c r="N65" i="1"/>
  <c r="X65" i="1"/>
  <c r="AE63" i="1"/>
  <c r="U63" i="1"/>
  <c r="X67" i="1"/>
  <c r="D67" i="1"/>
  <c r="AE67" i="1"/>
  <c r="N71" i="1"/>
  <c r="D77" i="1"/>
  <c r="N77" i="1"/>
  <c r="N83" i="1"/>
  <c r="N85" i="1"/>
  <c r="X63" i="1"/>
  <c r="AF66" i="1"/>
  <c r="AC66" i="1"/>
  <c r="U71" i="1"/>
  <c r="AE71" i="1"/>
  <c r="N73" i="1"/>
  <c r="U77" i="1"/>
  <c r="AE77" i="1"/>
  <c r="N81" i="1"/>
  <c r="D81" i="1"/>
  <c r="X81" i="1"/>
  <c r="U83" i="1"/>
  <c r="AE83" i="1"/>
  <c r="U85" i="1"/>
  <c r="AE85" i="1"/>
  <c r="AE93" i="1"/>
  <c r="U93" i="1"/>
  <c r="N93" i="1"/>
  <c r="X93" i="1"/>
  <c r="AA99" i="1"/>
  <c r="N99" i="1"/>
  <c r="AF99" i="1"/>
  <c r="AC99" i="1"/>
  <c r="X99" i="1"/>
  <c r="D99" i="1"/>
  <c r="U99" i="1"/>
  <c r="AE99" i="1"/>
  <c r="AE69" i="1"/>
  <c r="AA78" i="1"/>
  <c r="AD80" i="1"/>
  <c r="D82" i="1"/>
  <c r="AC82" i="1"/>
  <c r="AA84" i="1"/>
  <c r="AA91" i="1"/>
  <c r="N91" i="1"/>
  <c r="AF91" i="1"/>
  <c r="AE91" i="1"/>
  <c r="AD94" i="1"/>
  <c r="AE97" i="1"/>
  <c r="U97" i="1"/>
  <c r="N97" i="1"/>
  <c r="AF104" i="1"/>
  <c r="AA104" i="1"/>
  <c r="N104" i="1"/>
  <c r="AE104" i="1"/>
  <c r="D109" i="1"/>
  <c r="AC109" i="1"/>
  <c r="N69" i="1"/>
  <c r="AC78" i="1"/>
  <c r="Z80" i="1"/>
  <c r="Z94" i="1"/>
  <c r="AA95" i="1"/>
  <c r="N95" i="1"/>
  <c r="AF95" i="1"/>
  <c r="AE95" i="1"/>
  <c r="AD98" i="1"/>
  <c r="AE101" i="1"/>
  <c r="U101" i="1"/>
  <c r="N101" i="1"/>
  <c r="AC111" i="1"/>
  <c r="D111" i="1"/>
  <c r="AF111" i="1"/>
  <c r="Z111" i="1"/>
  <c r="AD111" i="1"/>
  <c r="AA86" i="1"/>
  <c r="X87" i="1"/>
  <c r="AC87" i="1"/>
  <c r="X88" i="1"/>
  <c r="AC88" i="1"/>
  <c r="AB90" i="1"/>
  <c r="AA103" i="1"/>
  <c r="D105" i="1"/>
  <c r="AC105" i="1"/>
  <c r="AC107" i="1"/>
  <c r="D112" i="1"/>
  <c r="X112" i="1"/>
  <c r="Y59" i="1" s="1"/>
  <c r="AC112" i="1"/>
  <c r="AF113" i="1"/>
  <c r="D88" i="1"/>
  <c r="Z88" i="1"/>
  <c r="N90" i="1"/>
  <c r="N103" i="1"/>
  <c r="X105" i="1"/>
  <c r="AA105" i="1"/>
  <c r="X110" i="1"/>
  <c r="Y57" i="1" s="1"/>
  <c r="U112" i="1"/>
  <c r="V59" i="1" s="1"/>
  <c r="AE112" i="1"/>
  <c r="Z64" i="1"/>
  <c r="AB64" i="1"/>
  <c r="AD64" i="1"/>
  <c r="Z68" i="1"/>
  <c r="AB68" i="1"/>
  <c r="AD68" i="1"/>
  <c r="X72" i="1"/>
  <c r="AE72" i="1"/>
  <c r="N72" i="1"/>
  <c r="U72" i="1"/>
  <c r="AB72" i="1"/>
  <c r="X76" i="1"/>
  <c r="AE76" i="1"/>
  <c r="N76" i="1"/>
  <c r="U76" i="1"/>
  <c r="AB76" i="1"/>
  <c r="AF89" i="1"/>
  <c r="AC89" i="1"/>
  <c r="AA89" i="1"/>
  <c r="D89" i="1"/>
  <c r="Z89" i="1"/>
  <c r="X89" i="1"/>
  <c r="AD89" i="1"/>
  <c r="N89" i="1"/>
  <c r="AE89" i="1"/>
  <c r="Z63" i="1"/>
  <c r="AB63" i="1"/>
  <c r="AD63" i="1"/>
  <c r="U64" i="1"/>
  <c r="N64" i="1"/>
  <c r="AE64" i="1"/>
  <c r="D65" i="1"/>
  <c r="AA65" i="1"/>
  <c r="AC65" i="1"/>
  <c r="AF65" i="1"/>
  <c r="X66" i="1"/>
  <c r="Z67" i="1"/>
  <c r="AB67" i="1"/>
  <c r="AD67" i="1"/>
  <c r="U68" i="1"/>
  <c r="N68" i="1"/>
  <c r="AE68" i="1"/>
  <c r="D69" i="1"/>
  <c r="X69" i="1"/>
  <c r="D70" i="1"/>
  <c r="AA70" i="1"/>
  <c r="AC72" i="1"/>
  <c r="D74" i="1"/>
  <c r="AA74" i="1"/>
  <c r="AC76" i="1"/>
  <c r="Z78" i="1"/>
  <c r="X80" i="1"/>
  <c r="AE80" i="1"/>
  <c r="N80" i="1"/>
  <c r="U80" i="1"/>
  <c r="AB80" i="1"/>
  <c r="AE82" i="1"/>
  <c r="N82" i="1"/>
  <c r="U82" i="1"/>
  <c r="X82" i="1"/>
  <c r="AB82" i="1"/>
  <c r="Z84" i="1"/>
  <c r="AE86" i="1"/>
  <c r="N86" i="1"/>
  <c r="U86" i="1"/>
  <c r="X86" i="1"/>
  <c r="AB86" i="1"/>
  <c r="AE92" i="1"/>
  <c r="N92" i="1"/>
  <c r="U92" i="1"/>
  <c r="X92" i="1"/>
  <c r="AC92" i="1"/>
  <c r="AF92" i="1"/>
  <c r="AA92" i="1"/>
  <c r="D92" i="1"/>
  <c r="AB92" i="1"/>
  <c r="AE96" i="1"/>
  <c r="N96" i="1"/>
  <c r="U96" i="1"/>
  <c r="X96" i="1"/>
  <c r="AC96" i="1"/>
  <c r="AF96" i="1"/>
  <c r="AA96" i="1"/>
  <c r="D96" i="1"/>
  <c r="AB96" i="1"/>
  <c r="AE100" i="1"/>
  <c r="N100" i="1"/>
  <c r="U100" i="1"/>
  <c r="X100" i="1"/>
  <c r="AC100" i="1"/>
  <c r="AF100" i="1"/>
  <c r="AA100" i="1"/>
  <c r="D100" i="1"/>
  <c r="AB100" i="1"/>
  <c r="D64" i="1"/>
  <c r="AA64" i="1"/>
  <c r="AC64" i="1"/>
  <c r="AF64" i="1"/>
  <c r="Z66" i="1"/>
  <c r="AB66" i="1"/>
  <c r="AD66" i="1"/>
  <c r="D68" i="1"/>
  <c r="AA68" i="1"/>
  <c r="AC68" i="1"/>
  <c r="AF68" i="1"/>
  <c r="AE70" i="1"/>
  <c r="N70" i="1"/>
  <c r="U70" i="1"/>
  <c r="X70" i="1"/>
  <c r="AB70" i="1"/>
  <c r="Z72" i="1"/>
  <c r="AD72" i="1"/>
  <c r="AE74" i="1"/>
  <c r="N74" i="1"/>
  <c r="U74" i="1"/>
  <c r="X74" i="1"/>
  <c r="AB74" i="1"/>
  <c r="Z76" i="1"/>
  <c r="AD76" i="1"/>
  <c r="U89" i="1"/>
  <c r="AB89" i="1"/>
  <c r="AA63" i="1"/>
  <c r="AC63" i="1"/>
  <c r="AF63" i="1"/>
  <c r="X64" i="1"/>
  <c r="Z65" i="1"/>
  <c r="AB65" i="1"/>
  <c r="AD65" i="1"/>
  <c r="U66" i="1"/>
  <c r="N66" i="1"/>
  <c r="AE66" i="1"/>
  <c r="AA67" i="1"/>
  <c r="AC67" i="1"/>
  <c r="AF67" i="1"/>
  <c r="X68" i="1"/>
  <c r="AD69" i="1"/>
  <c r="AB69" i="1"/>
  <c r="Z69" i="1"/>
  <c r="AF69" i="1"/>
  <c r="AC69" i="1"/>
  <c r="AA69" i="1"/>
  <c r="AC70" i="1"/>
  <c r="D72" i="1"/>
  <c r="AA72" i="1"/>
  <c r="AF72" i="1"/>
  <c r="AC74" i="1"/>
  <c r="D76" i="1"/>
  <c r="AA76" i="1"/>
  <c r="AF76" i="1"/>
  <c r="AE78" i="1"/>
  <c r="N78" i="1"/>
  <c r="U78" i="1"/>
  <c r="X78" i="1"/>
  <c r="AB78" i="1"/>
  <c r="X84" i="1"/>
  <c r="AE84" i="1"/>
  <c r="N84" i="1"/>
  <c r="U84" i="1"/>
  <c r="AB84" i="1"/>
  <c r="X94" i="1"/>
  <c r="AE94" i="1"/>
  <c r="N94" i="1"/>
  <c r="U94" i="1"/>
  <c r="AF94" i="1"/>
  <c r="AA94" i="1"/>
  <c r="D94" i="1"/>
  <c r="AC94" i="1"/>
  <c r="AB94" i="1"/>
  <c r="X98" i="1"/>
  <c r="AE98" i="1"/>
  <c r="N98" i="1"/>
  <c r="U98" i="1"/>
  <c r="AF98" i="1"/>
  <c r="AA98" i="1"/>
  <c r="D98" i="1"/>
  <c r="AC98" i="1"/>
  <c r="AB98" i="1"/>
  <c r="X102" i="1"/>
  <c r="AE102" i="1"/>
  <c r="N102" i="1"/>
  <c r="U102" i="1"/>
  <c r="AF102" i="1"/>
  <c r="AA102" i="1"/>
  <c r="D102" i="1"/>
  <c r="AC102" i="1"/>
  <c r="AB102" i="1"/>
  <c r="AF106" i="1"/>
  <c r="AC106" i="1"/>
  <c r="AA106" i="1"/>
  <c r="D106" i="1"/>
  <c r="Z106" i="1"/>
  <c r="X106" i="1"/>
  <c r="AD106" i="1"/>
  <c r="N106" i="1"/>
  <c r="AE106" i="1"/>
  <c r="Z71" i="1"/>
  <c r="AB71" i="1"/>
  <c r="AD71" i="1"/>
  <c r="D73" i="1"/>
  <c r="AA73" i="1"/>
  <c r="AC73" i="1"/>
  <c r="AF73" i="1"/>
  <c r="Z75" i="1"/>
  <c r="AB75" i="1"/>
  <c r="AD75" i="1"/>
  <c r="AA77" i="1"/>
  <c r="AC77" i="1"/>
  <c r="AF77" i="1"/>
  <c r="Z79" i="1"/>
  <c r="AB79" i="1"/>
  <c r="AD79" i="1"/>
  <c r="AA81" i="1"/>
  <c r="AC81" i="1"/>
  <c r="AF81" i="1"/>
  <c r="Z83" i="1"/>
  <c r="AB83" i="1"/>
  <c r="AD83" i="1"/>
  <c r="D85" i="1"/>
  <c r="AA85" i="1"/>
  <c r="AC85" i="1"/>
  <c r="AF85" i="1"/>
  <c r="AD87" i="1"/>
  <c r="AB87" i="1"/>
  <c r="Z87" i="1"/>
  <c r="N87" i="1"/>
  <c r="AA87" i="1"/>
  <c r="AA88" i="1"/>
  <c r="X90" i="1"/>
  <c r="AE90" i="1"/>
  <c r="U90" i="1"/>
  <c r="AC90" i="1"/>
  <c r="D71" i="1"/>
  <c r="AA71" i="1"/>
  <c r="AC71" i="1"/>
  <c r="AF71" i="1"/>
  <c r="Z73" i="1"/>
  <c r="AB73" i="1"/>
  <c r="AD73" i="1"/>
  <c r="D75" i="1"/>
  <c r="AA75" i="1"/>
  <c r="AC75" i="1"/>
  <c r="AF75" i="1"/>
  <c r="Z77" i="1"/>
  <c r="AB77" i="1"/>
  <c r="AD77" i="1"/>
  <c r="D79" i="1"/>
  <c r="AA79" i="1"/>
  <c r="AC79" i="1"/>
  <c r="AF79" i="1"/>
  <c r="Z81" i="1"/>
  <c r="AB81" i="1"/>
  <c r="AD81" i="1"/>
  <c r="D83" i="1"/>
  <c r="AA83" i="1"/>
  <c r="AC83" i="1"/>
  <c r="AF83" i="1"/>
  <c r="Z85" i="1"/>
  <c r="AB85" i="1"/>
  <c r="AD85" i="1"/>
  <c r="D87" i="1"/>
  <c r="AF87" i="1"/>
  <c r="AE88" i="1"/>
  <c r="N88" i="1"/>
  <c r="U88" i="1"/>
  <c r="AB88" i="1"/>
  <c r="AF88" i="1"/>
  <c r="AA90" i="1"/>
  <c r="AF90" i="1"/>
  <c r="Z93" i="1"/>
  <c r="AB93" i="1"/>
  <c r="AD93" i="1"/>
  <c r="Z97" i="1"/>
  <c r="AB97" i="1"/>
  <c r="AD97" i="1"/>
  <c r="Z101" i="1"/>
  <c r="AB101" i="1"/>
  <c r="AD101" i="1"/>
  <c r="X103" i="1"/>
  <c r="U103" i="1"/>
  <c r="AB103" i="1"/>
  <c r="AE103" i="1"/>
  <c r="X107" i="1"/>
  <c r="AE107" i="1"/>
  <c r="N107" i="1"/>
  <c r="U107" i="1"/>
  <c r="Z107" i="1"/>
  <c r="AD107" i="1"/>
  <c r="AE109" i="1"/>
  <c r="N109" i="1"/>
  <c r="U109" i="1"/>
  <c r="X109" i="1"/>
  <c r="AB109" i="1"/>
  <c r="AE113" i="1"/>
  <c r="N113" i="1"/>
  <c r="U113" i="1"/>
  <c r="V60" i="1" s="1"/>
  <c r="X113" i="1"/>
  <c r="Y60" i="1" s="1"/>
  <c r="AB113" i="1"/>
  <c r="Z91" i="1"/>
  <c r="AB91" i="1"/>
  <c r="AD91" i="1"/>
  <c r="D93" i="1"/>
  <c r="AA93" i="1"/>
  <c r="AC93" i="1"/>
  <c r="AF93" i="1"/>
  <c r="Z95" i="1"/>
  <c r="AB95" i="1"/>
  <c r="AD95" i="1"/>
  <c r="D97" i="1"/>
  <c r="AA97" i="1"/>
  <c r="AC97" i="1"/>
  <c r="AF97" i="1"/>
  <c r="Z99" i="1"/>
  <c r="AB99" i="1"/>
  <c r="AD99" i="1"/>
  <c r="D101" i="1"/>
  <c r="AA101" i="1"/>
  <c r="AC101" i="1"/>
  <c r="AF101" i="1"/>
  <c r="AC103" i="1"/>
  <c r="AE105" i="1"/>
  <c r="N105" i="1"/>
  <c r="U105" i="1"/>
  <c r="AB105" i="1"/>
  <c r="AF105" i="1"/>
  <c r="AB107" i="1"/>
  <c r="Z109" i="1"/>
  <c r="AD109" i="1"/>
  <c r="X111" i="1"/>
  <c r="Y58" i="1" s="1"/>
  <c r="AE111" i="1"/>
  <c r="N111" i="1"/>
  <c r="O58" i="1" s="1"/>
  <c r="U111" i="1"/>
  <c r="V58" i="1" s="1"/>
  <c r="AB111" i="1"/>
  <c r="Z113" i="1"/>
  <c r="AD113" i="1"/>
  <c r="Z110" i="1"/>
  <c r="AB110" i="1"/>
  <c r="AD110" i="1"/>
  <c r="Z104" i="1"/>
  <c r="AB104" i="1"/>
  <c r="AD104" i="1"/>
  <c r="Z108" i="1"/>
  <c r="AB108" i="1"/>
  <c r="AD108" i="1"/>
  <c r="D110" i="1"/>
  <c r="AA110" i="1"/>
  <c r="AC110" i="1"/>
  <c r="AF110" i="1"/>
  <c r="Z112" i="1"/>
  <c r="AB112" i="1"/>
  <c r="AD112" i="1"/>
  <c r="G27" i="1"/>
  <c r="G25" i="1"/>
  <c r="G23" i="1"/>
  <c r="G21" i="1"/>
  <c r="G19" i="1"/>
  <c r="G17" i="1"/>
  <c r="G15" i="1"/>
  <c r="G13" i="1"/>
  <c r="G11" i="1"/>
  <c r="G54" i="1"/>
  <c r="G46" i="1"/>
  <c r="G38" i="1"/>
  <c r="G30" i="1"/>
  <c r="S25" i="1" l="1"/>
  <c r="I51" i="1"/>
  <c r="I50" i="1"/>
  <c r="Q26" i="1"/>
  <c r="AG30" i="1"/>
  <c r="I41" i="1"/>
  <c r="Y24" i="1"/>
  <c r="I48" i="1"/>
  <c r="V50" i="1"/>
  <c r="AG50" i="1"/>
  <c r="I32" i="1"/>
  <c r="I45" i="1"/>
  <c r="I49" i="1"/>
  <c r="I40" i="1"/>
  <c r="I26" i="1"/>
  <c r="I46" i="1"/>
  <c r="I47" i="1"/>
  <c r="I43" i="1"/>
  <c r="S24" i="1"/>
  <c r="I44" i="1"/>
  <c r="I42" i="1"/>
  <c r="I33" i="1"/>
  <c r="I35" i="1"/>
  <c r="I27" i="1"/>
  <c r="I34" i="1"/>
  <c r="O30" i="1"/>
  <c r="I37" i="1"/>
  <c r="I39" i="1"/>
  <c r="I38" i="1"/>
  <c r="Y36" i="1"/>
  <c r="I36" i="1"/>
  <c r="I13" i="1"/>
  <c r="I31" i="1"/>
  <c r="I29" i="1"/>
  <c r="I30" i="1"/>
  <c r="I25" i="1"/>
  <c r="I18" i="1"/>
  <c r="I22" i="1"/>
  <c r="I28" i="1"/>
  <c r="I17" i="1"/>
  <c r="I21" i="1"/>
  <c r="I24" i="1"/>
  <c r="I23" i="1"/>
  <c r="I15" i="1"/>
  <c r="I20" i="1"/>
  <c r="I19" i="1"/>
  <c r="I16" i="1"/>
  <c r="I14" i="1"/>
  <c r="O11" i="1"/>
  <c r="AG11" i="1"/>
  <c r="I12" i="1"/>
  <c r="I11" i="1"/>
  <c r="AG61" i="1"/>
  <c r="V61" i="1"/>
  <c r="AG113" i="1"/>
  <c r="AG60" i="1"/>
  <c r="O60" i="1"/>
  <c r="AG112" i="1"/>
  <c r="AG104" i="1"/>
  <c r="AG56" i="1"/>
  <c r="AG110" i="1"/>
  <c r="O59" i="1"/>
  <c r="Y55" i="1"/>
  <c r="AG109" i="1"/>
  <c r="AG111" i="1"/>
  <c r="AG59" i="1"/>
  <c r="AG58" i="1"/>
  <c r="AG57" i="1"/>
  <c r="Y56" i="1"/>
  <c r="O56" i="1"/>
  <c r="V56" i="1"/>
  <c r="V55" i="1"/>
  <c r="AG106" i="1"/>
  <c r="Y51" i="1"/>
  <c r="O55" i="1"/>
  <c r="V53" i="1"/>
  <c r="AG108" i="1"/>
  <c r="AG55" i="1"/>
  <c r="Y54" i="1"/>
  <c r="AG54" i="1"/>
  <c r="AG107" i="1"/>
  <c r="V51" i="1"/>
  <c r="Y53" i="1"/>
  <c r="V54" i="1"/>
  <c r="AG53" i="1"/>
  <c r="O54" i="1"/>
  <c r="Y46" i="1"/>
  <c r="O53" i="1"/>
  <c r="Y52" i="1"/>
  <c r="V49" i="1"/>
  <c r="AG105" i="1"/>
  <c r="O52" i="1"/>
  <c r="O42" i="1"/>
  <c r="AG51" i="1"/>
  <c r="O51" i="1"/>
  <c r="O45" i="1"/>
  <c r="V52" i="1"/>
  <c r="AG102" i="1"/>
  <c r="O50" i="1"/>
  <c r="AG101" i="1"/>
  <c r="Y50" i="1"/>
  <c r="O49" i="1"/>
  <c r="AG46" i="1"/>
  <c r="AG100" i="1"/>
  <c r="O48" i="1"/>
  <c r="AG48" i="1"/>
  <c r="AG103" i="1"/>
  <c r="Y49" i="1"/>
  <c r="Y48" i="1"/>
  <c r="V36" i="1"/>
  <c r="AG49" i="1"/>
  <c r="Y43" i="1"/>
  <c r="O41" i="1"/>
  <c r="V47" i="1"/>
  <c r="AG97" i="1"/>
  <c r="Y47" i="1"/>
  <c r="O47" i="1"/>
  <c r="V48" i="1"/>
  <c r="AG47" i="1"/>
  <c r="Y44" i="1"/>
  <c r="AG99" i="1"/>
  <c r="V46" i="1"/>
  <c r="Y32" i="1"/>
  <c r="AG87" i="1"/>
  <c r="O46" i="1"/>
  <c r="V45" i="1"/>
  <c r="V43" i="1"/>
  <c r="AG45" i="1"/>
  <c r="AG43" i="1"/>
  <c r="AG98" i="1"/>
  <c r="Y45" i="1"/>
  <c r="AG44" i="1"/>
  <c r="V44" i="1"/>
  <c r="AG96" i="1"/>
  <c r="O44" i="1"/>
  <c r="AG95" i="1"/>
  <c r="V42" i="1"/>
  <c r="Y42" i="1"/>
  <c r="V39" i="1"/>
  <c r="O43" i="1"/>
  <c r="AG42" i="1"/>
  <c r="V40" i="1"/>
  <c r="Y40" i="1"/>
  <c r="AG35" i="1"/>
  <c r="V41" i="1"/>
  <c r="AG40" i="1"/>
  <c r="Y41" i="1"/>
  <c r="AG94" i="1"/>
  <c r="AG92" i="1"/>
  <c r="AG93" i="1"/>
  <c r="AG39" i="1"/>
  <c r="V38" i="1"/>
  <c r="AG88" i="1"/>
  <c r="AG37" i="1"/>
  <c r="Y37" i="1"/>
  <c r="Y38" i="1"/>
  <c r="Y39" i="1"/>
  <c r="AG36" i="1"/>
  <c r="O40" i="1"/>
  <c r="AG91" i="1"/>
  <c r="AG41" i="1"/>
  <c r="O38" i="1"/>
  <c r="Y35" i="1"/>
  <c r="AG90" i="1"/>
  <c r="V37" i="1"/>
  <c r="AG38" i="1"/>
  <c r="O37" i="1"/>
  <c r="O39" i="1"/>
  <c r="AG89" i="1"/>
  <c r="Y34" i="1"/>
  <c r="O36" i="1"/>
  <c r="V35" i="1"/>
  <c r="V34" i="1"/>
  <c r="O35" i="1"/>
  <c r="AG34" i="1"/>
  <c r="O34" i="1"/>
  <c r="AG85" i="1"/>
  <c r="Y33" i="1"/>
  <c r="V30" i="1"/>
  <c r="AG33" i="1"/>
  <c r="V28" i="1"/>
  <c r="V32" i="1"/>
  <c r="V33" i="1"/>
  <c r="AG32" i="1"/>
  <c r="O32" i="1"/>
  <c r="AG86" i="1"/>
  <c r="O33" i="1"/>
  <c r="Y31" i="1"/>
  <c r="AG31" i="1"/>
  <c r="V31" i="1"/>
  <c r="AG84" i="1"/>
  <c r="O31" i="1"/>
  <c r="Y30" i="1"/>
  <c r="AG29" i="1"/>
  <c r="V29" i="1"/>
  <c r="O29" i="1"/>
  <c r="AG83" i="1"/>
  <c r="Y26" i="1"/>
  <c r="Y29" i="1"/>
  <c r="AG82" i="1"/>
  <c r="V20" i="1"/>
  <c r="AG79" i="1"/>
  <c r="Y28" i="1"/>
  <c r="AG28" i="1"/>
  <c r="AG74" i="1"/>
  <c r="AG80" i="1"/>
  <c r="AG25" i="1"/>
  <c r="O28" i="1"/>
  <c r="AG81" i="1"/>
  <c r="V22" i="1"/>
  <c r="O26" i="1"/>
  <c r="Y27" i="1"/>
  <c r="V27" i="1"/>
  <c r="O27" i="1"/>
  <c r="AG22" i="1"/>
  <c r="AG26" i="1"/>
  <c r="Y25" i="1"/>
  <c r="AG77" i="1"/>
  <c r="V26" i="1"/>
  <c r="AG27" i="1"/>
  <c r="V25" i="1"/>
  <c r="AG23" i="1"/>
  <c r="AG75" i="1"/>
  <c r="AG78" i="1"/>
  <c r="O25" i="1"/>
  <c r="V24" i="1"/>
  <c r="O24" i="1"/>
  <c r="AG24" i="1"/>
  <c r="AG76" i="1"/>
  <c r="O22" i="1"/>
  <c r="Y23" i="1"/>
  <c r="Y22" i="1"/>
  <c r="V23" i="1"/>
  <c r="O23" i="1"/>
  <c r="O21" i="1"/>
  <c r="AG21" i="1"/>
  <c r="Y21" i="1"/>
  <c r="V21" i="1"/>
  <c r="AG20" i="1"/>
  <c r="O20" i="1"/>
  <c r="AG73" i="1"/>
  <c r="Y20" i="1"/>
  <c r="AG72" i="1"/>
  <c r="Y19" i="1"/>
  <c r="O19" i="1"/>
  <c r="AG18" i="1"/>
  <c r="V14" i="1"/>
  <c r="V19" i="1"/>
  <c r="V18" i="1"/>
  <c r="AG71" i="1"/>
  <c r="AG19" i="1"/>
  <c r="Y18" i="1"/>
  <c r="V16" i="1"/>
  <c r="O18" i="1"/>
  <c r="AG70" i="1"/>
  <c r="AG16" i="1"/>
  <c r="Y17" i="1"/>
  <c r="AG17" i="1"/>
  <c r="Y16" i="1"/>
  <c r="V17" i="1"/>
  <c r="O17" i="1"/>
  <c r="AG69" i="1"/>
  <c r="O16" i="1"/>
  <c r="AG15" i="1"/>
  <c r="V15" i="1"/>
  <c r="Y15" i="1"/>
  <c r="O15" i="1"/>
  <c r="AG63" i="1"/>
  <c r="O14" i="1"/>
  <c r="AG67" i="1"/>
  <c r="V12" i="1"/>
  <c r="AG68" i="1"/>
  <c r="Y14" i="1"/>
  <c r="Y11" i="1"/>
  <c r="AG14" i="1"/>
  <c r="Y13" i="1"/>
  <c r="O12" i="1"/>
  <c r="V13" i="1"/>
  <c r="AG12" i="1"/>
  <c r="AG13" i="1"/>
  <c r="AG66" i="1"/>
  <c r="V11" i="1"/>
  <c r="O13" i="1"/>
  <c r="Y12" i="1"/>
  <c r="AG65" i="1"/>
  <c r="AG64" i="1"/>
  <c r="B12" i="51" l="1"/>
  <c r="C12" i="51"/>
  <c r="D12" i="51" s="1"/>
  <c r="E12" i="51"/>
  <c r="Y12" i="51"/>
  <c r="Z12" i="51"/>
  <c r="AA12" i="51"/>
  <c r="AB12" i="51"/>
  <c r="AD12" i="51"/>
  <c r="AE12" i="51"/>
  <c r="AF12" i="51"/>
  <c r="AG12" i="51"/>
  <c r="AH12" i="51"/>
  <c r="B13" i="51"/>
  <c r="C13" i="51"/>
  <c r="D13" i="51" s="1"/>
  <c r="E13" i="51"/>
  <c r="Y13" i="51"/>
  <c r="Z13" i="51"/>
  <c r="AA13" i="51"/>
  <c r="AB13" i="51"/>
  <c r="AD13" i="51"/>
  <c r="AE13" i="51"/>
  <c r="AF13" i="51"/>
  <c r="AG13" i="51"/>
  <c r="AH13" i="51"/>
  <c r="B14" i="51"/>
  <c r="C14" i="51"/>
  <c r="D14" i="51" s="1"/>
  <c r="E14" i="51"/>
  <c r="Y14" i="51"/>
  <c r="Z14" i="51"/>
  <c r="AA14" i="51"/>
  <c r="AB14" i="51"/>
  <c r="AD14" i="51"/>
  <c r="AE14" i="51"/>
  <c r="AF14" i="51"/>
  <c r="AG14" i="51"/>
  <c r="AH14" i="51"/>
  <c r="B15" i="51"/>
  <c r="C15" i="51"/>
  <c r="D15" i="51" s="1"/>
  <c r="E15" i="51"/>
  <c r="Y15" i="51"/>
  <c r="Z15" i="51"/>
  <c r="AA15" i="51"/>
  <c r="AB15" i="51"/>
  <c r="AD15" i="51"/>
  <c r="AE15" i="51"/>
  <c r="AF15" i="51"/>
  <c r="AG15" i="51"/>
  <c r="AH15" i="51"/>
  <c r="B16" i="51"/>
  <c r="C16" i="51"/>
  <c r="D16" i="51" s="1"/>
  <c r="E16" i="51"/>
  <c r="Y16" i="51"/>
  <c r="Z16" i="51"/>
  <c r="AA16" i="51"/>
  <c r="AB16" i="51"/>
  <c r="AD16" i="51"/>
  <c r="AE16" i="51"/>
  <c r="AF16" i="51"/>
  <c r="AG16" i="51"/>
  <c r="AH16" i="51"/>
  <c r="B26" i="51"/>
  <c r="C26" i="51"/>
  <c r="D26" i="51" s="1"/>
  <c r="E26" i="51"/>
  <c r="F26" i="51" s="1"/>
  <c r="G26" i="51"/>
  <c r="H26" i="51" s="1"/>
  <c r="I26" i="51"/>
  <c r="J26" i="51" s="1"/>
  <c r="K26" i="51"/>
  <c r="O26" i="51"/>
  <c r="V26" i="51"/>
  <c r="W26" i="51"/>
  <c r="X26" i="51" s="1"/>
  <c r="Y26" i="51"/>
  <c r="Z26" i="51"/>
  <c r="AA26" i="51"/>
  <c r="AB26" i="51"/>
  <c r="AD26" i="51"/>
  <c r="AE26" i="51"/>
  <c r="AF26" i="51"/>
  <c r="AG26" i="51"/>
  <c r="AH26" i="51"/>
  <c r="H12" i="51"/>
  <c r="J12" i="51"/>
  <c r="P12" i="51"/>
  <c r="X12" i="51"/>
  <c r="H13" i="51"/>
  <c r="J13" i="51"/>
  <c r="P13" i="51"/>
  <c r="X13" i="51"/>
  <c r="H14" i="51"/>
  <c r="J14" i="51"/>
  <c r="P14" i="51"/>
  <c r="X14" i="51"/>
  <c r="H15" i="51"/>
  <c r="J15" i="51"/>
  <c r="P15" i="51"/>
  <c r="X15" i="51"/>
  <c r="H16" i="51"/>
  <c r="J16" i="51"/>
  <c r="P16" i="51"/>
  <c r="X16" i="51"/>
  <c r="AH11" i="51"/>
  <c r="AG11" i="51"/>
  <c r="AF11" i="51"/>
  <c r="AE11" i="51"/>
  <c r="AD11" i="51"/>
  <c r="AB11" i="51"/>
  <c r="AA11" i="51"/>
  <c r="Z11" i="51"/>
  <c r="Y11" i="51"/>
  <c r="W11" i="51"/>
  <c r="V11" i="51"/>
  <c r="K11" i="51"/>
  <c r="I11" i="51"/>
  <c r="G11" i="51"/>
  <c r="E11" i="51"/>
  <c r="C11" i="51"/>
  <c r="D11" i="51" s="1"/>
  <c r="B11" i="51"/>
  <c r="F22" i="47"/>
  <c r="AE22" i="47" s="1"/>
  <c r="C22" i="47"/>
  <c r="D22" i="47" s="1"/>
  <c r="B22" i="47"/>
  <c r="B12" i="47"/>
  <c r="C12" i="47"/>
  <c r="D12" i="47" s="1"/>
  <c r="F12" i="47"/>
  <c r="B13" i="47"/>
  <c r="C13" i="47"/>
  <c r="D13" i="47" s="1"/>
  <c r="F13" i="47"/>
  <c r="B14" i="47"/>
  <c r="C14" i="47"/>
  <c r="D14" i="47" s="1"/>
  <c r="F14" i="47"/>
  <c r="B15" i="47"/>
  <c r="C15" i="47"/>
  <c r="D15" i="47" s="1"/>
  <c r="F15" i="47"/>
  <c r="F11" i="47"/>
  <c r="C11" i="47"/>
  <c r="D11" i="47" s="1"/>
  <c r="B11" i="47"/>
  <c r="AC59" i="50"/>
  <c r="AB59" i="50"/>
  <c r="Z59" i="50"/>
  <c r="Y59" i="50"/>
  <c r="X59" i="50"/>
  <c r="V59" i="50"/>
  <c r="L59" i="50"/>
  <c r="U59" i="50"/>
  <c r="J59" i="50"/>
  <c r="H59" i="50"/>
  <c r="G59" i="50"/>
  <c r="E59" i="50"/>
  <c r="C59" i="50"/>
  <c r="B59" i="50"/>
  <c r="AC58" i="50"/>
  <c r="AB58" i="50"/>
  <c r="Z58" i="50"/>
  <c r="Y58" i="50"/>
  <c r="X58" i="50"/>
  <c r="V58" i="50"/>
  <c r="L58" i="50"/>
  <c r="U58" i="50"/>
  <c r="J58" i="50"/>
  <c r="H58" i="50"/>
  <c r="G58" i="50"/>
  <c r="E58" i="50"/>
  <c r="C58" i="50"/>
  <c r="B58" i="50"/>
  <c r="AC57" i="50"/>
  <c r="AB57" i="50"/>
  <c r="Z57" i="50"/>
  <c r="Y57" i="50"/>
  <c r="X57" i="50"/>
  <c r="V57" i="50"/>
  <c r="L57" i="50"/>
  <c r="U57" i="50"/>
  <c r="J57" i="50"/>
  <c r="H57" i="50"/>
  <c r="G57" i="50"/>
  <c r="E57" i="50"/>
  <c r="C57" i="50"/>
  <c r="B57" i="50"/>
  <c r="AC56" i="50"/>
  <c r="AB56" i="50"/>
  <c r="Z56" i="50"/>
  <c r="Y56" i="50"/>
  <c r="X56" i="50"/>
  <c r="V56" i="50"/>
  <c r="L56" i="50"/>
  <c r="U56" i="50"/>
  <c r="J56" i="50"/>
  <c r="H56" i="50"/>
  <c r="G56" i="50"/>
  <c r="E56" i="50"/>
  <c r="C56" i="50"/>
  <c r="B56" i="50"/>
  <c r="AC55" i="50"/>
  <c r="AB55" i="50"/>
  <c r="Z55" i="50"/>
  <c r="Y55" i="50"/>
  <c r="X55" i="50"/>
  <c r="V55" i="50"/>
  <c r="L55" i="50"/>
  <c r="U55" i="50"/>
  <c r="J55" i="50"/>
  <c r="H55" i="50"/>
  <c r="G55" i="50"/>
  <c r="E55" i="50"/>
  <c r="C55" i="50"/>
  <c r="B55" i="50"/>
  <c r="AC54" i="50"/>
  <c r="AB54" i="50"/>
  <c r="Z54" i="50"/>
  <c r="Y54" i="50"/>
  <c r="X54" i="50"/>
  <c r="V54" i="50"/>
  <c r="L54" i="50"/>
  <c r="U54" i="50"/>
  <c r="J54" i="50"/>
  <c r="H54" i="50"/>
  <c r="G54" i="50"/>
  <c r="E54" i="50"/>
  <c r="C54" i="50"/>
  <c r="B54" i="50"/>
  <c r="AC53" i="50"/>
  <c r="AB53" i="50"/>
  <c r="Z53" i="50"/>
  <c r="Y53" i="50"/>
  <c r="X53" i="50"/>
  <c r="V53" i="50"/>
  <c r="L53" i="50"/>
  <c r="U53" i="50"/>
  <c r="J53" i="50"/>
  <c r="H53" i="50"/>
  <c r="G53" i="50"/>
  <c r="E53" i="50"/>
  <c r="C53" i="50"/>
  <c r="B53" i="50"/>
  <c r="AC52" i="50"/>
  <c r="AB52" i="50"/>
  <c r="Z52" i="50"/>
  <c r="Y52" i="50"/>
  <c r="X52" i="50"/>
  <c r="V52" i="50"/>
  <c r="L52" i="50"/>
  <c r="U52" i="50"/>
  <c r="J52" i="50"/>
  <c r="H52" i="50"/>
  <c r="G52" i="50"/>
  <c r="E52" i="50"/>
  <c r="C52" i="50"/>
  <c r="B52" i="50"/>
  <c r="AC51" i="50"/>
  <c r="AB51" i="50"/>
  <c r="Z51" i="50"/>
  <c r="Y51" i="50"/>
  <c r="X51" i="50"/>
  <c r="V51" i="50"/>
  <c r="L51" i="50"/>
  <c r="U51" i="50"/>
  <c r="J51" i="50"/>
  <c r="H51" i="50"/>
  <c r="G51" i="50"/>
  <c r="E51" i="50"/>
  <c r="C51" i="50"/>
  <c r="B51" i="50"/>
  <c r="AC50" i="50"/>
  <c r="AB50" i="50"/>
  <c r="Z50" i="50"/>
  <c r="Y50" i="50"/>
  <c r="X50" i="50"/>
  <c r="V50" i="50"/>
  <c r="L50" i="50"/>
  <c r="U50" i="50"/>
  <c r="J50" i="50"/>
  <c r="H50" i="50"/>
  <c r="G50" i="50"/>
  <c r="E50" i="50"/>
  <c r="C50" i="50"/>
  <c r="B50" i="50"/>
  <c r="AC49" i="50"/>
  <c r="AB49" i="50"/>
  <c r="Z49" i="50"/>
  <c r="Y49" i="50"/>
  <c r="X49" i="50"/>
  <c r="V49" i="50"/>
  <c r="L49" i="50"/>
  <c r="U49" i="50"/>
  <c r="J49" i="50"/>
  <c r="H49" i="50"/>
  <c r="G49" i="50"/>
  <c r="E49" i="50"/>
  <c r="C49" i="50"/>
  <c r="B49" i="50"/>
  <c r="AC48" i="50"/>
  <c r="AB48" i="50"/>
  <c r="Z48" i="50"/>
  <c r="Y48" i="50"/>
  <c r="X48" i="50"/>
  <c r="V48" i="50"/>
  <c r="L48" i="50"/>
  <c r="U48" i="50"/>
  <c r="J48" i="50"/>
  <c r="H48" i="50"/>
  <c r="G48" i="50"/>
  <c r="E48" i="50"/>
  <c r="C48" i="50"/>
  <c r="B48" i="50"/>
  <c r="AC47" i="50"/>
  <c r="AB47" i="50"/>
  <c r="Z47" i="50"/>
  <c r="Y47" i="50"/>
  <c r="X47" i="50"/>
  <c r="V47" i="50"/>
  <c r="L47" i="50"/>
  <c r="U47" i="50"/>
  <c r="J47" i="50"/>
  <c r="H47" i="50"/>
  <c r="G47" i="50"/>
  <c r="E47" i="50"/>
  <c r="C47" i="50"/>
  <c r="B47" i="50"/>
  <c r="AC46" i="50"/>
  <c r="AB46" i="50"/>
  <c r="Z46" i="50"/>
  <c r="Y46" i="50"/>
  <c r="X46" i="50"/>
  <c r="V46" i="50"/>
  <c r="L46" i="50"/>
  <c r="U46" i="50"/>
  <c r="J46" i="50"/>
  <c r="H46" i="50"/>
  <c r="G46" i="50"/>
  <c r="E46" i="50"/>
  <c r="C46" i="50"/>
  <c r="B46" i="50"/>
  <c r="AC45" i="50"/>
  <c r="AB45" i="50"/>
  <c r="Z45" i="50"/>
  <c r="Y45" i="50"/>
  <c r="X45" i="50"/>
  <c r="V45" i="50"/>
  <c r="L45" i="50"/>
  <c r="U45" i="50"/>
  <c r="J45" i="50"/>
  <c r="H45" i="50"/>
  <c r="G45" i="50"/>
  <c r="E45" i="50"/>
  <c r="C45" i="50"/>
  <c r="B45" i="50"/>
  <c r="AC44" i="50"/>
  <c r="AB44" i="50"/>
  <c r="Z44" i="50"/>
  <c r="Y44" i="50"/>
  <c r="X44" i="50"/>
  <c r="V44" i="50"/>
  <c r="L44" i="50"/>
  <c r="U44" i="50"/>
  <c r="J44" i="50"/>
  <c r="H44" i="50"/>
  <c r="G44" i="50"/>
  <c r="E44" i="50"/>
  <c r="C44" i="50"/>
  <c r="B44" i="50"/>
  <c r="AC42" i="50"/>
  <c r="AB42" i="50"/>
  <c r="Z42" i="50"/>
  <c r="Y42" i="50"/>
  <c r="X42" i="50"/>
  <c r="V42" i="50"/>
  <c r="L42" i="50"/>
  <c r="U42" i="50"/>
  <c r="P42" i="50"/>
  <c r="J42" i="50"/>
  <c r="H42" i="50"/>
  <c r="G42" i="50"/>
  <c r="E42" i="50"/>
  <c r="C42" i="50"/>
  <c r="B42" i="50"/>
  <c r="AC41" i="50"/>
  <c r="AB41" i="50"/>
  <c r="Z41" i="50"/>
  <c r="Y41" i="50"/>
  <c r="X41" i="50"/>
  <c r="V41" i="50"/>
  <c r="L41" i="50"/>
  <c r="U41" i="50"/>
  <c r="P41" i="50"/>
  <c r="J41" i="50"/>
  <c r="H41" i="50"/>
  <c r="I41" i="50" s="1"/>
  <c r="G41" i="50"/>
  <c r="E41" i="50"/>
  <c r="C41" i="50"/>
  <c r="B41" i="50"/>
  <c r="AC40" i="50"/>
  <c r="AB40" i="50"/>
  <c r="Z40" i="50"/>
  <c r="Y40" i="50"/>
  <c r="X40" i="50"/>
  <c r="V40" i="50"/>
  <c r="L40" i="50"/>
  <c r="U40" i="50"/>
  <c r="P40" i="50"/>
  <c r="J40" i="50"/>
  <c r="H40" i="50"/>
  <c r="I40" i="50" s="1"/>
  <c r="G40" i="50"/>
  <c r="E40" i="50"/>
  <c r="C40" i="50"/>
  <c r="B40" i="50"/>
  <c r="AC39" i="50"/>
  <c r="AB39" i="50"/>
  <c r="Z39" i="50"/>
  <c r="Y39" i="50"/>
  <c r="X39" i="50"/>
  <c r="V39" i="50"/>
  <c r="L39" i="50"/>
  <c r="U39" i="50"/>
  <c r="P39" i="50"/>
  <c r="J39" i="50"/>
  <c r="H39" i="50"/>
  <c r="G39" i="50"/>
  <c r="E39" i="50"/>
  <c r="C39" i="50"/>
  <c r="B39" i="50"/>
  <c r="AC38" i="50"/>
  <c r="AB38" i="50"/>
  <c r="Z38" i="50"/>
  <c r="Y38" i="50"/>
  <c r="X38" i="50"/>
  <c r="V38" i="50"/>
  <c r="L38" i="50"/>
  <c r="U38" i="50"/>
  <c r="P38" i="50"/>
  <c r="J38" i="50"/>
  <c r="H38" i="50"/>
  <c r="G38" i="50"/>
  <c r="E38" i="50"/>
  <c r="C38" i="50"/>
  <c r="B38" i="50"/>
  <c r="AC37" i="50"/>
  <c r="AB37" i="50"/>
  <c r="Z37" i="50"/>
  <c r="Y37" i="50"/>
  <c r="X37" i="50"/>
  <c r="V37" i="50"/>
  <c r="L37" i="50"/>
  <c r="U37" i="50"/>
  <c r="P37" i="50"/>
  <c r="J37" i="50"/>
  <c r="H37" i="50"/>
  <c r="I37" i="50" s="1"/>
  <c r="G37" i="50"/>
  <c r="E37" i="50"/>
  <c r="C37" i="50"/>
  <c r="B37" i="50"/>
  <c r="AC36" i="50"/>
  <c r="AB36" i="50"/>
  <c r="Z36" i="50"/>
  <c r="Y36" i="50"/>
  <c r="X36" i="50"/>
  <c r="V36" i="50"/>
  <c r="L36" i="50"/>
  <c r="U36" i="50"/>
  <c r="P36" i="50"/>
  <c r="J36" i="50"/>
  <c r="H36" i="50"/>
  <c r="G36" i="50"/>
  <c r="E36" i="50"/>
  <c r="C36" i="50"/>
  <c r="B36" i="50"/>
  <c r="AC35" i="50"/>
  <c r="AB35" i="50"/>
  <c r="Z35" i="50"/>
  <c r="Y35" i="50"/>
  <c r="X35" i="50"/>
  <c r="V35" i="50"/>
  <c r="L35" i="50"/>
  <c r="U35" i="50"/>
  <c r="P35" i="50"/>
  <c r="J35" i="50"/>
  <c r="H35" i="50"/>
  <c r="G35" i="50"/>
  <c r="E35" i="50"/>
  <c r="C35" i="50"/>
  <c r="B35" i="50"/>
  <c r="AC34" i="50"/>
  <c r="AB34" i="50"/>
  <c r="Z34" i="50"/>
  <c r="Y34" i="50"/>
  <c r="X34" i="50"/>
  <c r="V34" i="50"/>
  <c r="L34" i="50"/>
  <c r="U34" i="50"/>
  <c r="P34" i="50"/>
  <c r="J34" i="50"/>
  <c r="H34" i="50"/>
  <c r="G34" i="50"/>
  <c r="E34" i="50"/>
  <c r="C34" i="50"/>
  <c r="B34" i="50"/>
  <c r="AC33" i="50"/>
  <c r="AB33" i="50"/>
  <c r="Z33" i="50"/>
  <c r="Y33" i="50"/>
  <c r="X33" i="50"/>
  <c r="V33" i="50"/>
  <c r="L33" i="50"/>
  <c r="U33" i="50"/>
  <c r="P33" i="50"/>
  <c r="J33" i="50"/>
  <c r="H33" i="50"/>
  <c r="G33" i="50"/>
  <c r="E33" i="50"/>
  <c r="C33" i="50"/>
  <c r="B33" i="50"/>
  <c r="AC32" i="50"/>
  <c r="AB32" i="50"/>
  <c r="Z32" i="50"/>
  <c r="Y32" i="50"/>
  <c r="X32" i="50"/>
  <c r="V32" i="50"/>
  <c r="L32" i="50"/>
  <c r="U32" i="50"/>
  <c r="P32" i="50"/>
  <c r="J32" i="50"/>
  <c r="H32" i="50"/>
  <c r="G32" i="50"/>
  <c r="E32" i="50"/>
  <c r="C32" i="50"/>
  <c r="B32" i="50"/>
  <c r="AC31" i="50"/>
  <c r="AB31" i="50"/>
  <c r="Z31" i="50"/>
  <c r="Y31" i="50"/>
  <c r="X31" i="50"/>
  <c r="V31" i="50"/>
  <c r="L31" i="50"/>
  <c r="U31" i="50"/>
  <c r="P31" i="50"/>
  <c r="J31" i="50"/>
  <c r="H31" i="50"/>
  <c r="G31" i="50"/>
  <c r="E31" i="50"/>
  <c r="C31" i="50"/>
  <c r="B31" i="50"/>
  <c r="AC30" i="50"/>
  <c r="AB30" i="50"/>
  <c r="Z30" i="50"/>
  <c r="Y30" i="50"/>
  <c r="X30" i="50"/>
  <c r="V30" i="50"/>
  <c r="L30" i="50"/>
  <c r="U30" i="50"/>
  <c r="P30" i="50"/>
  <c r="J30" i="50"/>
  <c r="H30" i="50"/>
  <c r="G30" i="50"/>
  <c r="E30" i="50"/>
  <c r="C30" i="50"/>
  <c r="B30" i="50"/>
  <c r="AC29" i="50"/>
  <c r="AB29" i="50"/>
  <c r="Z29" i="50"/>
  <c r="Y29" i="50"/>
  <c r="X29" i="50"/>
  <c r="V29" i="50"/>
  <c r="L29" i="50"/>
  <c r="U29" i="50"/>
  <c r="P29" i="50"/>
  <c r="J29" i="50"/>
  <c r="H29" i="50"/>
  <c r="G29" i="50"/>
  <c r="E29" i="50"/>
  <c r="C29" i="50"/>
  <c r="B29" i="50"/>
  <c r="AC28" i="50"/>
  <c r="AB28" i="50"/>
  <c r="Z28" i="50"/>
  <c r="Y28" i="50"/>
  <c r="X28" i="50"/>
  <c r="V28" i="50"/>
  <c r="L28" i="50"/>
  <c r="U28" i="50"/>
  <c r="P28" i="50"/>
  <c r="J28" i="50"/>
  <c r="H28" i="50"/>
  <c r="G28" i="50"/>
  <c r="E28" i="50"/>
  <c r="C28" i="50"/>
  <c r="B28" i="50"/>
  <c r="AC27" i="50"/>
  <c r="AB27" i="50"/>
  <c r="Z27" i="50"/>
  <c r="Y27" i="50"/>
  <c r="X27" i="50"/>
  <c r="V27" i="50"/>
  <c r="L27" i="50"/>
  <c r="U27" i="50"/>
  <c r="P27" i="50"/>
  <c r="J27" i="50"/>
  <c r="H27" i="50"/>
  <c r="G27" i="50"/>
  <c r="E27" i="50"/>
  <c r="C27" i="50"/>
  <c r="B27" i="50"/>
  <c r="B11" i="50"/>
  <c r="C11" i="50"/>
  <c r="E11" i="50"/>
  <c r="G11" i="50"/>
  <c r="H11" i="50"/>
  <c r="J11" i="50"/>
  <c r="P11" i="50"/>
  <c r="U11" i="50"/>
  <c r="L11" i="50"/>
  <c r="V11" i="50"/>
  <c r="X11" i="50"/>
  <c r="Y11" i="50"/>
  <c r="Z11" i="50"/>
  <c r="AB11" i="50"/>
  <c r="AC11" i="50"/>
  <c r="B12" i="50"/>
  <c r="C12" i="50"/>
  <c r="E12" i="50"/>
  <c r="G12" i="50"/>
  <c r="H12" i="50"/>
  <c r="J12" i="50"/>
  <c r="P12" i="50"/>
  <c r="U12" i="50"/>
  <c r="L12" i="50"/>
  <c r="V12" i="50"/>
  <c r="X12" i="50"/>
  <c r="Y12" i="50"/>
  <c r="Z12" i="50"/>
  <c r="AB12" i="50"/>
  <c r="AC12" i="50"/>
  <c r="B13" i="50"/>
  <c r="C13" i="50"/>
  <c r="E13" i="50"/>
  <c r="G13" i="50"/>
  <c r="H13" i="50"/>
  <c r="J13" i="50"/>
  <c r="P13" i="50"/>
  <c r="U13" i="50"/>
  <c r="L13" i="50"/>
  <c r="V13" i="50"/>
  <c r="X13" i="50"/>
  <c r="Y13" i="50"/>
  <c r="Z13" i="50"/>
  <c r="AB13" i="50"/>
  <c r="AC13" i="50"/>
  <c r="B14" i="50"/>
  <c r="C14" i="50"/>
  <c r="E14" i="50"/>
  <c r="G14" i="50"/>
  <c r="H14" i="50"/>
  <c r="J14" i="50"/>
  <c r="P14" i="50"/>
  <c r="U14" i="50"/>
  <c r="L14" i="50"/>
  <c r="V14" i="50"/>
  <c r="X14" i="50"/>
  <c r="Y14" i="50"/>
  <c r="Z14" i="50"/>
  <c r="AB14" i="50"/>
  <c r="AC14" i="50"/>
  <c r="B15" i="50"/>
  <c r="C15" i="50"/>
  <c r="E15" i="50"/>
  <c r="G15" i="50"/>
  <c r="H15" i="50"/>
  <c r="J15" i="50"/>
  <c r="P15" i="50"/>
  <c r="U15" i="50"/>
  <c r="L15" i="50"/>
  <c r="V15" i="50"/>
  <c r="X15" i="50"/>
  <c r="Y15" i="50"/>
  <c r="Z15" i="50"/>
  <c r="AB15" i="50"/>
  <c r="AC15" i="50"/>
  <c r="B16" i="50"/>
  <c r="C16" i="50"/>
  <c r="E16" i="50"/>
  <c r="G16" i="50"/>
  <c r="H16" i="50"/>
  <c r="J16" i="50"/>
  <c r="P16" i="50"/>
  <c r="U16" i="50"/>
  <c r="L16" i="50"/>
  <c r="V16" i="50"/>
  <c r="X16" i="50"/>
  <c r="Y16" i="50"/>
  <c r="Z16" i="50"/>
  <c r="AB16" i="50"/>
  <c r="AC16" i="50"/>
  <c r="B17" i="50"/>
  <c r="C17" i="50"/>
  <c r="E17" i="50"/>
  <c r="G17" i="50"/>
  <c r="H17" i="50"/>
  <c r="J17" i="50"/>
  <c r="P17" i="50"/>
  <c r="U17" i="50"/>
  <c r="L17" i="50"/>
  <c r="V17" i="50"/>
  <c r="X17" i="50"/>
  <c r="Y17" i="50"/>
  <c r="Z17" i="50"/>
  <c r="AB17" i="50"/>
  <c r="AC17" i="50"/>
  <c r="B18" i="50"/>
  <c r="C18" i="50"/>
  <c r="E18" i="50"/>
  <c r="G18" i="50"/>
  <c r="H18" i="50"/>
  <c r="J18" i="50"/>
  <c r="P18" i="50"/>
  <c r="U18" i="50"/>
  <c r="L18" i="50"/>
  <c r="V18" i="50"/>
  <c r="X18" i="50"/>
  <c r="Y18" i="50"/>
  <c r="Z18" i="50"/>
  <c r="AB18" i="50"/>
  <c r="AC18" i="50"/>
  <c r="B19" i="50"/>
  <c r="C19" i="50"/>
  <c r="E19" i="50"/>
  <c r="G19" i="50"/>
  <c r="H19" i="50"/>
  <c r="J19" i="50"/>
  <c r="P19" i="50"/>
  <c r="U19" i="50"/>
  <c r="L19" i="50"/>
  <c r="V19" i="50"/>
  <c r="X19" i="50"/>
  <c r="Y19" i="50"/>
  <c r="Z19" i="50"/>
  <c r="AB19" i="50"/>
  <c r="AC19" i="50"/>
  <c r="B20" i="50"/>
  <c r="C20" i="50"/>
  <c r="E20" i="50"/>
  <c r="G20" i="50"/>
  <c r="H20" i="50"/>
  <c r="J20" i="50"/>
  <c r="P20" i="50"/>
  <c r="U20" i="50"/>
  <c r="L20" i="50"/>
  <c r="V20" i="50"/>
  <c r="X20" i="50"/>
  <c r="Y20" i="50"/>
  <c r="Z20" i="50"/>
  <c r="AB20" i="50"/>
  <c r="AC20" i="50"/>
  <c r="B21" i="50"/>
  <c r="C21" i="50"/>
  <c r="E21" i="50"/>
  <c r="G21" i="50"/>
  <c r="H21" i="50"/>
  <c r="J21" i="50"/>
  <c r="P21" i="50"/>
  <c r="U21" i="50"/>
  <c r="L21" i="50"/>
  <c r="V21" i="50"/>
  <c r="X21" i="50"/>
  <c r="Y21" i="50"/>
  <c r="Z21" i="50"/>
  <c r="AB21" i="50"/>
  <c r="AC21" i="50"/>
  <c r="B22" i="50"/>
  <c r="C22" i="50"/>
  <c r="E22" i="50"/>
  <c r="G22" i="50"/>
  <c r="H22" i="50"/>
  <c r="J22" i="50"/>
  <c r="P22" i="50"/>
  <c r="U22" i="50"/>
  <c r="L22" i="50"/>
  <c r="V22" i="50"/>
  <c r="X22" i="50"/>
  <c r="Y22" i="50"/>
  <c r="Z22" i="50"/>
  <c r="AB22" i="50"/>
  <c r="AC22" i="50"/>
  <c r="B23" i="50"/>
  <c r="C23" i="50"/>
  <c r="E23" i="50"/>
  <c r="G23" i="50"/>
  <c r="H23" i="50"/>
  <c r="J23" i="50"/>
  <c r="P23" i="50"/>
  <c r="U23" i="50"/>
  <c r="L23" i="50"/>
  <c r="V23" i="50"/>
  <c r="X23" i="50"/>
  <c r="Y23" i="50"/>
  <c r="Z23" i="50"/>
  <c r="AB23" i="50"/>
  <c r="AC23" i="50"/>
  <c r="B24" i="50"/>
  <c r="C24" i="50"/>
  <c r="E24" i="50"/>
  <c r="G24" i="50"/>
  <c r="H24" i="50"/>
  <c r="J24" i="50"/>
  <c r="P24" i="50"/>
  <c r="U24" i="50"/>
  <c r="L24" i="50"/>
  <c r="V24" i="50"/>
  <c r="X24" i="50"/>
  <c r="Y24" i="50"/>
  <c r="Z24" i="50"/>
  <c r="AB24" i="50"/>
  <c r="AC24" i="50"/>
  <c r="B25" i="50"/>
  <c r="C25" i="50"/>
  <c r="E25" i="50"/>
  <c r="G25" i="50"/>
  <c r="H25" i="50"/>
  <c r="J25" i="50"/>
  <c r="P25" i="50"/>
  <c r="U25" i="50"/>
  <c r="L25" i="50"/>
  <c r="V25" i="50"/>
  <c r="X25" i="50"/>
  <c r="Y25" i="50"/>
  <c r="Z25" i="50"/>
  <c r="AB25" i="50"/>
  <c r="AC25" i="50"/>
  <c r="AC10" i="50"/>
  <c r="AB10" i="50"/>
  <c r="Z10" i="50"/>
  <c r="Y10" i="50"/>
  <c r="X10" i="50"/>
  <c r="V10" i="50"/>
  <c r="L10" i="50"/>
  <c r="U10" i="50"/>
  <c r="P10" i="50"/>
  <c r="J10" i="50"/>
  <c r="H10" i="50"/>
  <c r="G10" i="50"/>
  <c r="E10" i="50"/>
  <c r="C10" i="50"/>
  <c r="B10" i="50"/>
  <c r="AB57" i="49"/>
  <c r="AA57" i="49"/>
  <c r="Y57" i="49"/>
  <c r="X57" i="49"/>
  <c r="W57" i="49"/>
  <c r="M57" i="49"/>
  <c r="T57" i="49"/>
  <c r="I57" i="49"/>
  <c r="G57" i="49"/>
  <c r="F57" i="49"/>
  <c r="E57" i="49"/>
  <c r="C57" i="49"/>
  <c r="B57" i="49"/>
  <c r="AB56" i="49"/>
  <c r="AA56" i="49"/>
  <c r="Y56" i="49"/>
  <c r="X56" i="49"/>
  <c r="W56" i="49"/>
  <c r="M56" i="49"/>
  <c r="T56" i="49"/>
  <c r="I56" i="49"/>
  <c r="G56" i="49"/>
  <c r="F56" i="49"/>
  <c r="E56" i="49"/>
  <c r="C56" i="49"/>
  <c r="B56" i="49"/>
  <c r="AB55" i="49"/>
  <c r="AA55" i="49"/>
  <c r="Y55" i="49"/>
  <c r="X55" i="49"/>
  <c r="W55" i="49"/>
  <c r="M55" i="49"/>
  <c r="T55" i="49"/>
  <c r="I55" i="49"/>
  <c r="G55" i="49"/>
  <c r="F55" i="49"/>
  <c r="E55" i="49"/>
  <c r="C55" i="49"/>
  <c r="B55" i="49"/>
  <c r="AB54" i="49"/>
  <c r="AA54" i="49"/>
  <c r="Y54" i="49"/>
  <c r="X54" i="49"/>
  <c r="W54" i="49"/>
  <c r="M54" i="49"/>
  <c r="T54" i="49"/>
  <c r="I54" i="49"/>
  <c r="G54" i="49"/>
  <c r="F54" i="49"/>
  <c r="E54" i="49"/>
  <c r="C54" i="49"/>
  <c r="B54" i="49"/>
  <c r="AB53" i="49"/>
  <c r="AA53" i="49"/>
  <c r="Y53" i="49"/>
  <c r="X53" i="49"/>
  <c r="W53" i="49"/>
  <c r="M53" i="49"/>
  <c r="T53" i="49"/>
  <c r="I53" i="49"/>
  <c r="G53" i="49"/>
  <c r="F53" i="49"/>
  <c r="E53" i="49"/>
  <c r="C53" i="49"/>
  <c r="B53" i="49"/>
  <c r="AB52" i="49"/>
  <c r="AA52" i="49"/>
  <c r="Y52" i="49"/>
  <c r="X52" i="49"/>
  <c r="W52" i="49"/>
  <c r="M52" i="49"/>
  <c r="T52" i="49"/>
  <c r="I52" i="49"/>
  <c r="G52" i="49"/>
  <c r="F52" i="49"/>
  <c r="E52" i="49"/>
  <c r="C52" i="49"/>
  <c r="B52" i="49"/>
  <c r="AB51" i="49"/>
  <c r="AA51" i="49"/>
  <c r="Y51" i="49"/>
  <c r="X51" i="49"/>
  <c r="W51" i="49"/>
  <c r="M51" i="49"/>
  <c r="T51" i="49"/>
  <c r="I51" i="49"/>
  <c r="G51" i="49"/>
  <c r="F51" i="49"/>
  <c r="E51" i="49"/>
  <c r="C51" i="49"/>
  <c r="B51" i="49"/>
  <c r="AB50" i="49"/>
  <c r="AA50" i="49"/>
  <c r="Y50" i="49"/>
  <c r="X50" i="49"/>
  <c r="W50" i="49"/>
  <c r="M50" i="49"/>
  <c r="T50" i="49"/>
  <c r="I50" i="49"/>
  <c r="G50" i="49"/>
  <c r="F50" i="49"/>
  <c r="E50" i="49"/>
  <c r="C50" i="49"/>
  <c r="B50" i="49"/>
  <c r="AB49" i="49"/>
  <c r="AA49" i="49"/>
  <c r="Y49" i="49"/>
  <c r="X49" i="49"/>
  <c r="W49" i="49"/>
  <c r="M49" i="49"/>
  <c r="T49" i="49"/>
  <c r="I49" i="49"/>
  <c r="G49" i="49"/>
  <c r="F49" i="49"/>
  <c r="E49" i="49"/>
  <c r="C49" i="49"/>
  <c r="B49" i="49"/>
  <c r="AB48" i="49"/>
  <c r="AA48" i="49"/>
  <c r="Y48" i="49"/>
  <c r="X48" i="49"/>
  <c r="W48" i="49"/>
  <c r="M48" i="49"/>
  <c r="T48" i="49"/>
  <c r="I48" i="49"/>
  <c r="G48" i="49"/>
  <c r="F48" i="49"/>
  <c r="E48" i="49"/>
  <c r="C48" i="49"/>
  <c r="B48" i="49"/>
  <c r="AB47" i="49"/>
  <c r="AA47" i="49"/>
  <c r="Y47" i="49"/>
  <c r="X47" i="49"/>
  <c r="W47" i="49"/>
  <c r="M47" i="49"/>
  <c r="T47" i="49"/>
  <c r="I47" i="49"/>
  <c r="G47" i="49"/>
  <c r="F47" i="49"/>
  <c r="E47" i="49"/>
  <c r="C47" i="49"/>
  <c r="B47" i="49"/>
  <c r="AB46" i="49"/>
  <c r="AA46" i="49"/>
  <c r="Y46" i="49"/>
  <c r="X46" i="49"/>
  <c r="W46" i="49"/>
  <c r="M46" i="49"/>
  <c r="T46" i="49"/>
  <c r="I46" i="49"/>
  <c r="G46" i="49"/>
  <c r="F46" i="49"/>
  <c r="E46" i="49"/>
  <c r="C46" i="49"/>
  <c r="B46" i="49"/>
  <c r="AB45" i="49"/>
  <c r="AA45" i="49"/>
  <c r="Y45" i="49"/>
  <c r="X45" i="49"/>
  <c r="W45" i="49"/>
  <c r="M45" i="49"/>
  <c r="T45" i="49"/>
  <c r="I45" i="49"/>
  <c r="G45" i="49"/>
  <c r="F45" i="49"/>
  <c r="E45" i="49"/>
  <c r="C45" i="49"/>
  <c r="B45" i="49"/>
  <c r="AB44" i="49"/>
  <c r="AA44" i="49"/>
  <c r="Y44" i="49"/>
  <c r="X44" i="49"/>
  <c r="W44" i="49"/>
  <c r="M44" i="49"/>
  <c r="T44" i="49"/>
  <c r="I44" i="49"/>
  <c r="G44" i="49"/>
  <c r="F44" i="49"/>
  <c r="E44" i="49"/>
  <c r="C44" i="49"/>
  <c r="B44" i="49"/>
  <c r="AB43" i="49"/>
  <c r="AA43" i="49"/>
  <c r="Y43" i="49"/>
  <c r="X43" i="49"/>
  <c r="W43" i="49"/>
  <c r="M43" i="49"/>
  <c r="T43" i="49"/>
  <c r="I43" i="49"/>
  <c r="G43" i="49"/>
  <c r="F43" i="49"/>
  <c r="E43" i="49"/>
  <c r="C43" i="49"/>
  <c r="B43" i="49"/>
  <c r="AB41" i="49"/>
  <c r="AA41" i="49"/>
  <c r="Y41" i="49"/>
  <c r="X41" i="49"/>
  <c r="W41" i="49"/>
  <c r="M41" i="49"/>
  <c r="T41" i="49"/>
  <c r="I41" i="49"/>
  <c r="G41" i="49"/>
  <c r="F41" i="49"/>
  <c r="E41" i="49"/>
  <c r="C41" i="49"/>
  <c r="B41" i="49"/>
  <c r="AB40" i="49"/>
  <c r="AA40" i="49"/>
  <c r="Y40" i="49"/>
  <c r="X40" i="49"/>
  <c r="W40" i="49"/>
  <c r="M40" i="49"/>
  <c r="T40" i="49"/>
  <c r="I40" i="49"/>
  <c r="G40" i="49"/>
  <c r="F40" i="49"/>
  <c r="E40" i="49"/>
  <c r="C40" i="49"/>
  <c r="B40" i="49"/>
  <c r="AB39" i="49"/>
  <c r="AA39" i="49"/>
  <c r="Y39" i="49"/>
  <c r="X39" i="49"/>
  <c r="W39" i="49"/>
  <c r="M39" i="49"/>
  <c r="T39" i="49"/>
  <c r="I39" i="49"/>
  <c r="G39" i="49"/>
  <c r="F39" i="49"/>
  <c r="E39" i="49"/>
  <c r="C39" i="49"/>
  <c r="B39" i="49"/>
  <c r="AB38" i="49"/>
  <c r="AA38" i="49"/>
  <c r="Y38" i="49"/>
  <c r="X38" i="49"/>
  <c r="W38" i="49"/>
  <c r="M38" i="49"/>
  <c r="T38" i="49"/>
  <c r="I38" i="49"/>
  <c r="G38" i="49"/>
  <c r="F38" i="49"/>
  <c r="E38" i="49"/>
  <c r="C38" i="49"/>
  <c r="B38" i="49"/>
  <c r="AB37" i="49"/>
  <c r="AA37" i="49"/>
  <c r="Y37" i="49"/>
  <c r="X37" i="49"/>
  <c r="W37" i="49"/>
  <c r="M37" i="49"/>
  <c r="T37" i="49"/>
  <c r="I37" i="49"/>
  <c r="G37" i="49"/>
  <c r="F37" i="49"/>
  <c r="E37" i="49"/>
  <c r="C37" i="49"/>
  <c r="B37" i="49"/>
  <c r="AB36" i="49"/>
  <c r="AA36" i="49"/>
  <c r="Y36" i="49"/>
  <c r="X36" i="49"/>
  <c r="W36" i="49"/>
  <c r="M36" i="49"/>
  <c r="T36" i="49"/>
  <c r="I36" i="49"/>
  <c r="G36" i="49"/>
  <c r="F36" i="49"/>
  <c r="E36" i="49"/>
  <c r="C36" i="49"/>
  <c r="B36" i="49"/>
  <c r="AB35" i="49"/>
  <c r="AA35" i="49"/>
  <c r="Y35" i="49"/>
  <c r="X35" i="49"/>
  <c r="W35" i="49"/>
  <c r="M35" i="49"/>
  <c r="T35" i="49"/>
  <c r="I35" i="49"/>
  <c r="G35" i="49"/>
  <c r="F35" i="49"/>
  <c r="E35" i="49"/>
  <c r="C35" i="49"/>
  <c r="B35" i="49"/>
  <c r="AB34" i="49"/>
  <c r="AA34" i="49"/>
  <c r="Y34" i="49"/>
  <c r="X34" i="49"/>
  <c r="W34" i="49"/>
  <c r="M34" i="49"/>
  <c r="T34" i="49"/>
  <c r="I34" i="49"/>
  <c r="G34" i="49"/>
  <c r="F34" i="49"/>
  <c r="E34" i="49"/>
  <c r="C34" i="49"/>
  <c r="B34" i="49"/>
  <c r="AB33" i="49"/>
  <c r="AA33" i="49"/>
  <c r="Y33" i="49"/>
  <c r="X33" i="49"/>
  <c r="W33" i="49"/>
  <c r="M33" i="49"/>
  <c r="T33" i="49"/>
  <c r="I33" i="49"/>
  <c r="G33" i="49"/>
  <c r="F33" i="49"/>
  <c r="E33" i="49"/>
  <c r="C33" i="49"/>
  <c r="B33" i="49"/>
  <c r="AB32" i="49"/>
  <c r="AA32" i="49"/>
  <c r="Y32" i="49"/>
  <c r="X32" i="49"/>
  <c r="W32" i="49"/>
  <c r="M32" i="49"/>
  <c r="T32" i="49"/>
  <c r="I32" i="49"/>
  <c r="G32" i="49"/>
  <c r="F32" i="49"/>
  <c r="E32" i="49"/>
  <c r="C32" i="49"/>
  <c r="B32" i="49"/>
  <c r="AB31" i="49"/>
  <c r="AA31" i="49"/>
  <c r="Y31" i="49"/>
  <c r="X31" i="49"/>
  <c r="W31" i="49"/>
  <c r="M31" i="49"/>
  <c r="T31" i="49"/>
  <c r="I31" i="49"/>
  <c r="G31" i="49"/>
  <c r="F31" i="49"/>
  <c r="E31" i="49"/>
  <c r="C31" i="49"/>
  <c r="B31" i="49"/>
  <c r="AB30" i="49"/>
  <c r="AA30" i="49"/>
  <c r="Y30" i="49"/>
  <c r="X30" i="49"/>
  <c r="W30" i="49"/>
  <c r="M30" i="49"/>
  <c r="T30" i="49"/>
  <c r="I30" i="49"/>
  <c r="G30" i="49"/>
  <c r="F30" i="49"/>
  <c r="E30" i="49"/>
  <c r="C30" i="49"/>
  <c r="B30" i="49"/>
  <c r="AB29" i="49"/>
  <c r="AA29" i="49"/>
  <c r="Y29" i="49"/>
  <c r="X29" i="49"/>
  <c r="W29" i="49"/>
  <c r="M29" i="49"/>
  <c r="T29" i="49"/>
  <c r="I29" i="49"/>
  <c r="G29" i="49"/>
  <c r="F29" i="49"/>
  <c r="E29" i="49"/>
  <c r="C29" i="49"/>
  <c r="B29" i="49"/>
  <c r="AB28" i="49"/>
  <c r="AA28" i="49"/>
  <c r="Y28" i="49"/>
  <c r="X28" i="49"/>
  <c r="W28" i="49"/>
  <c r="M28" i="49"/>
  <c r="T28" i="49"/>
  <c r="I28" i="49"/>
  <c r="G28" i="49"/>
  <c r="F28" i="49"/>
  <c r="E28" i="49"/>
  <c r="C28" i="49"/>
  <c r="B28" i="49"/>
  <c r="AB27" i="49"/>
  <c r="AA27" i="49"/>
  <c r="Y27" i="49"/>
  <c r="X27" i="49"/>
  <c r="W27" i="49"/>
  <c r="M27" i="49"/>
  <c r="T27" i="49"/>
  <c r="I27" i="49"/>
  <c r="G27" i="49"/>
  <c r="F27" i="49"/>
  <c r="E27" i="49"/>
  <c r="C27" i="49"/>
  <c r="B27" i="49"/>
  <c r="B12" i="49"/>
  <c r="C12" i="49"/>
  <c r="E12" i="49"/>
  <c r="F12" i="49"/>
  <c r="G12" i="49"/>
  <c r="I12" i="49"/>
  <c r="T12" i="49"/>
  <c r="M12" i="49"/>
  <c r="W12" i="49"/>
  <c r="X12" i="49"/>
  <c r="Y12" i="49"/>
  <c r="AA12" i="49"/>
  <c r="AB12" i="49"/>
  <c r="B13" i="49"/>
  <c r="C13" i="49"/>
  <c r="E13" i="49"/>
  <c r="F13" i="49"/>
  <c r="G13" i="49"/>
  <c r="I13" i="49"/>
  <c r="T13" i="49"/>
  <c r="M13" i="49"/>
  <c r="W13" i="49"/>
  <c r="X13" i="49"/>
  <c r="Y13" i="49"/>
  <c r="AA13" i="49"/>
  <c r="AB13" i="49"/>
  <c r="B14" i="49"/>
  <c r="C14" i="49"/>
  <c r="E14" i="49"/>
  <c r="F14" i="49"/>
  <c r="G14" i="49"/>
  <c r="I14" i="49"/>
  <c r="T14" i="49"/>
  <c r="M14" i="49"/>
  <c r="W14" i="49"/>
  <c r="X14" i="49"/>
  <c r="Y14" i="49"/>
  <c r="AA14" i="49"/>
  <c r="AB14" i="49"/>
  <c r="B15" i="49"/>
  <c r="C15" i="49"/>
  <c r="E15" i="49"/>
  <c r="F15" i="49"/>
  <c r="G15" i="49"/>
  <c r="I15" i="49"/>
  <c r="T15" i="49"/>
  <c r="M15" i="49"/>
  <c r="W15" i="49"/>
  <c r="X15" i="49"/>
  <c r="Y15" i="49"/>
  <c r="AA15" i="49"/>
  <c r="AB15" i="49"/>
  <c r="B16" i="49"/>
  <c r="C16" i="49"/>
  <c r="E16" i="49"/>
  <c r="F16" i="49"/>
  <c r="G16" i="49"/>
  <c r="I16" i="49"/>
  <c r="T16" i="49"/>
  <c r="M16" i="49"/>
  <c r="W16" i="49"/>
  <c r="X16" i="49"/>
  <c r="Y16" i="49"/>
  <c r="AA16" i="49"/>
  <c r="AB16" i="49"/>
  <c r="B17" i="49"/>
  <c r="C17" i="49"/>
  <c r="E17" i="49"/>
  <c r="F17" i="49"/>
  <c r="G17" i="49"/>
  <c r="I17" i="49"/>
  <c r="T17" i="49"/>
  <c r="M17" i="49"/>
  <c r="W17" i="49"/>
  <c r="X17" i="49"/>
  <c r="Y17" i="49"/>
  <c r="AA17" i="49"/>
  <c r="AB17" i="49"/>
  <c r="B18" i="49"/>
  <c r="C18" i="49"/>
  <c r="E18" i="49"/>
  <c r="F18" i="49"/>
  <c r="G18" i="49"/>
  <c r="I18" i="49"/>
  <c r="T18" i="49"/>
  <c r="M18" i="49"/>
  <c r="W18" i="49"/>
  <c r="X18" i="49"/>
  <c r="Y18" i="49"/>
  <c r="AA18" i="49"/>
  <c r="AB18" i="49"/>
  <c r="B19" i="49"/>
  <c r="C19" i="49"/>
  <c r="E19" i="49"/>
  <c r="F19" i="49"/>
  <c r="G19" i="49"/>
  <c r="I19" i="49"/>
  <c r="T19" i="49"/>
  <c r="M19" i="49"/>
  <c r="W19" i="49"/>
  <c r="X19" i="49"/>
  <c r="Y19" i="49"/>
  <c r="AA19" i="49"/>
  <c r="AB19" i="49"/>
  <c r="B20" i="49"/>
  <c r="C20" i="49"/>
  <c r="E20" i="49"/>
  <c r="F20" i="49"/>
  <c r="G20" i="49"/>
  <c r="I20" i="49"/>
  <c r="T20" i="49"/>
  <c r="M20" i="49"/>
  <c r="W20" i="49"/>
  <c r="X20" i="49"/>
  <c r="Y20" i="49"/>
  <c r="AA20" i="49"/>
  <c r="AB20" i="49"/>
  <c r="B21" i="49"/>
  <c r="C21" i="49"/>
  <c r="E21" i="49"/>
  <c r="F21" i="49"/>
  <c r="G21" i="49"/>
  <c r="I21" i="49"/>
  <c r="T21" i="49"/>
  <c r="M21" i="49"/>
  <c r="W21" i="49"/>
  <c r="X21" i="49"/>
  <c r="Y21" i="49"/>
  <c r="AA21" i="49"/>
  <c r="AB21" i="49"/>
  <c r="B22" i="49"/>
  <c r="C22" i="49"/>
  <c r="E22" i="49"/>
  <c r="F22" i="49"/>
  <c r="G22" i="49"/>
  <c r="I22" i="49"/>
  <c r="T22" i="49"/>
  <c r="M22" i="49"/>
  <c r="W22" i="49"/>
  <c r="X22" i="49"/>
  <c r="Y22" i="49"/>
  <c r="AA22" i="49"/>
  <c r="AB22" i="49"/>
  <c r="B23" i="49"/>
  <c r="C23" i="49"/>
  <c r="E23" i="49"/>
  <c r="F23" i="49"/>
  <c r="G23" i="49"/>
  <c r="I23" i="49"/>
  <c r="T23" i="49"/>
  <c r="M23" i="49"/>
  <c r="W23" i="49"/>
  <c r="X23" i="49"/>
  <c r="Y23" i="49"/>
  <c r="AA23" i="49"/>
  <c r="AB23" i="49"/>
  <c r="B24" i="49"/>
  <c r="C24" i="49"/>
  <c r="E24" i="49"/>
  <c r="F24" i="49"/>
  <c r="G24" i="49"/>
  <c r="I24" i="49"/>
  <c r="T24" i="49"/>
  <c r="M24" i="49"/>
  <c r="W24" i="49"/>
  <c r="X24" i="49"/>
  <c r="Y24" i="49"/>
  <c r="AA24" i="49"/>
  <c r="AB24" i="49"/>
  <c r="B25" i="49"/>
  <c r="C25" i="49"/>
  <c r="E25" i="49"/>
  <c r="F25" i="49"/>
  <c r="G25" i="49"/>
  <c r="I25" i="49"/>
  <c r="T25" i="49"/>
  <c r="M25" i="49"/>
  <c r="W25" i="49"/>
  <c r="X25" i="49"/>
  <c r="Y25" i="49"/>
  <c r="AA25" i="49"/>
  <c r="AB25" i="49"/>
  <c r="AB11" i="49"/>
  <c r="AA11" i="49"/>
  <c r="Y11" i="49"/>
  <c r="X11" i="49"/>
  <c r="W11" i="49"/>
  <c r="M11" i="49"/>
  <c r="O13" i="61" s="1"/>
  <c r="T11" i="49"/>
  <c r="I11" i="49"/>
  <c r="G11" i="49"/>
  <c r="AF11" i="49" s="1"/>
  <c r="F11" i="49"/>
  <c r="E11" i="49"/>
  <c r="C11" i="49"/>
  <c r="B11" i="49"/>
  <c r="B37" i="46"/>
  <c r="C37" i="46"/>
  <c r="D37" i="46" s="1"/>
  <c r="B38" i="46"/>
  <c r="C38" i="46"/>
  <c r="D38" i="46" s="1"/>
  <c r="AD319" i="48"/>
  <c r="AC319" i="48"/>
  <c r="Z319" i="48"/>
  <c r="Y319" i="48"/>
  <c r="X319" i="48"/>
  <c r="V319" i="48"/>
  <c r="T319" i="48"/>
  <c r="M319" i="48"/>
  <c r="N319" i="48" s="1"/>
  <c r="I319" i="48"/>
  <c r="G319" i="48"/>
  <c r="H319" i="48" s="1"/>
  <c r="F319" i="48"/>
  <c r="E319" i="48"/>
  <c r="C319" i="48"/>
  <c r="B319" i="48"/>
  <c r="AD318" i="48"/>
  <c r="AC318" i="48"/>
  <c r="Z318" i="48"/>
  <c r="Y318" i="48"/>
  <c r="X318" i="48"/>
  <c r="V318" i="48"/>
  <c r="T318" i="48"/>
  <c r="U318" i="48" s="1"/>
  <c r="M318" i="48"/>
  <c r="N318" i="48" s="1"/>
  <c r="I318" i="48"/>
  <c r="G318" i="48"/>
  <c r="H318" i="48" s="1"/>
  <c r="F318" i="48"/>
  <c r="E318" i="48"/>
  <c r="C318" i="48"/>
  <c r="B318" i="48"/>
  <c r="AD317" i="48"/>
  <c r="AC317" i="48"/>
  <c r="Z317" i="48"/>
  <c r="Y317" i="48"/>
  <c r="X317" i="48"/>
  <c r="V317" i="48"/>
  <c r="T317" i="48"/>
  <c r="U317" i="48" s="1"/>
  <c r="M317" i="48"/>
  <c r="N317" i="48" s="1"/>
  <c r="I317" i="48"/>
  <c r="G317" i="48"/>
  <c r="H317" i="48" s="1"/>
  <c r="F317" i="48"/>
  <c r="E317" i="48"/>
  <c r="C317" i="48"/>
  <c r="B317" i="48"/>
  <c r="AD316" i="48"/>
  <c r="AC316" i="48"/>
  <c r="Z316" i="48"/>
  <c r="Y316" i="48"/>
  <c r="X316" i="48"/>
  <c r="V316" i="48"/>
  <c r="T316" i="48"/>
  <c r="U316" i="48" s="1"/>
  <c r="M316" i="48"/>
  <c r="N316" i="48" s="1"/>
  <c r="I316" i="48"/>
  <c r="G316" i="48"/>
  <c r="H316" i="48" s="1"/>
  <c r="F316" i="48"/>
  <c r="E316" i="48"/>
  <c r="C316" i="48"/>
  <c r="B316" i="48"/>
  <c r="AD315" i="48"/>
  <c r="AC315" i="48"/>
  <c r="Z315" i="48"/>
  <c r="Y315" i="48"/>
  <c r="X315" i="48"/>
  <c r="V315" i="48"/>
  <c r="T315" i="48"/>
  <c r="U315" i="48" s="1"/>
  <c r="M315" i="48"/>
  <c r="N315" i="48" s="1"/>
  <c r="I315" i="48"/>
  <c r="G315" i="48"/>
  <c r="H315" i="48" s="1"/>
  <c r="F315" i="48"/>
  <c r="E315" i="48"/>
  <c r="C315" i="48"/>
  <c r="B315" i="48"/>
  <c r="AD314" i="48"/>
  <c r="AC314" i="48"/>
  <c r="Z314" i="48"/>
  <c r="Y314" i="48"/>
  <c r="X314" i="48"/>
  <c r="V314" i="48"/>
  <c r="T314" i="48"/>
  <c r="U314" i="48" s="1"/>
  <c r="M314" i="48"/>
  <c r="N314" i="48" s="1"/>
  <c r="I314" i="48"/>
  <c r="G314" i="48"/>
  <c r="H314" i="48" s="1"/>
  <c r="F314" i="48"/>
  <c r="E314" i="48"/>
  <c r="C314" i="48"/>
  <c r="B314" i="48"/>
  <c r="AD313" i="48"/>
  <c r="AC313" i="48"/>
  <c r="Z313" i="48"/>
  <c r="Y313" i="48"/>
  <c r="X313" i="48"/>
  <c r="V313" i="48"/>
  <c r="T313" i="48"/>
  <c r="U313" i="48" s="1"/>
  <c r="M313" i="48"/>
  <c r="N313" i="48" s="1"/>
  <c r="I313" i="48"/>
  <c r="G313" i="48"/>
  <c r="H313" i="48" s="1"/>
  <c r="F313" i="48"/>
  <c r="E313" i="48"/>
  <c r="C313" i="48"/>
  <c r="B313" i="48"/>
  <c r="AD312" i="48"/>
  <c r="AC312" i="48"/>
  <c r="Z312" i="48"/>
  <c r="Y312" i="48"/>
  <c r="X312" i="48"/>
  <c r="V312" i="48"/>
  <c r="T312" i="48"/>
  <c r="U312" i="48" s="1"/>
  <c r="M312" i="48"/>
  <c r="I312" i="48"/>
  <c r="G312" i="48"/>
  <c r="H312" i="48" s="1"/>
  <c r="F312" i="48"/>
  <c r="E312" i="48"/>
  <c r="C312" i="48"/>
  <c r="B312" i="48"/>
  <c r="AD311" i="48"/>
  <c r="AC311" i="48"/>
  <c r="Z311" i="48"/>
  <c r="Y311" i="48"/>
  <c r="X311" i="48"/>
  <c r="V311" i="48"/>
  <c r="T311" i="48"/>
  <c r="U311" i="48" s="1"/>
  <c r="M311" i="48"/>
  <c r="N311" i="48" s="1"/>
  <c r="I311" i="48"/>
  <c r="G311" i="48"/>
  <c r="H311" i="48" s="1"/>
  <c r="F311" i="48"/>
  <c r="E311" i="48"/>
  <c r="C311" i="48"/>
  <c r="B311" i="48"/>
  <c r="AD310" i="48"/>
  <c r="AC310" i="48"/>
  <c r="Z310" i="48"/>
  <c r="Y310" i="48"/>
  <c r="X310" i="48"/>
  <c r="V310" i="48"/>
  <c r="T310" i="48"/>
  <c r="U310" i="48" s="1"/>
  <c r="M310" i="48"/>
  <c r="N310" i="48" s="1"/>
  <c r="I310" i="48"/>
  <c r="G310" i="48"/>
  <c r="H310" i="48" s="1"/>
  <c r="F310" i="48"/>
  <c r="E310" i="48"/>
  <c r="C310" i="48"/>
  <c r="B310" i="48"/>
  <c r="AD309" i="48"/>
  <c r="AC309" i="48"/>
  <c r="Z309" i="48"/>
  <c r="Y309" i="48"/>
  <c r="X309" i="48"/>
  <c r="V309" i="48"/>
  <c r="T309" i="48"/>
  <c r="U309" i="48" s="1"/>
  <c r="M309" i="48"/>
  <c r="N309" i="48" s="1"/>
  <c r="I309" i="48"/>
  <c r="G309" i="48"/>
  <c r="H309" i="48" s="1"/>
  <c r="F309" i="48"/>
  <c r="E309" i="48"/>
  <c r="C309" i="48"/>
  <c r="B309" i="48"/>
  <c r="AD308" i="48"/>
  <c r="AC308" i="48"/>
  <c r="Z308" i="48"/>
  <c r="Y308" i="48"/>
  <c r="X308" i="48"/>
  <c r="V308" i="48"/>
  <c r="T308" i="48"/>
  <c r="U308" i="48" s="1"/>
  <c r="M308" i="48"/>
  <c r="N308" i="48" s="1"/>
  <c r="I308" i="48"/>
  <c r="G308" i="48"/>
  <c r="H308" i="48" s="1"/>
  <c r="F308" i="48"/>
  <c r="E308" i="48"/>
  <c r="C308" i="48"/>
  <c r="B308" i="48"/>
  <c r="AD307" i="48"/>
  <c r="AC307" i="48"/>
  <c r="Z307" i="48"/>
  <c r="Y307" i="48"/>
  <c r="X307" i="48"/>
  <c r="V307" i="48"/>
  <c r="T307" i="48"/>
  <c r="M307" i="48"/>
  <c r="N307" i="48" s="1"/>
  <c r="I307" i="48"/>
  <c r="G307" i="48"/>
  <c r="H307" i="48" s="1"/>
  <c r="F307" i="48"/>
  <c r="E307" i="48"/>
  <c r="C307" i="48"/>
  <c r="B307" i="48"/>
  <c r="AD306" i="48"/>
  <c r="AC306" i="48"/>
  <c r="Z306" i="48"/>
  <c r="Y306" i="48"/>
  <c r="X306" i="48"/>
  <c r="V306" i="48"/>
  <c r="T306" i="48"/>
  <c r="U306" i="48" s="1"/>
  <c r="M306" i="48"/>
  <c r="I306" i="48"/>
  <c r="G306" i="48"/>
  <c r="F306" i="48"/>
  <c r="E306" i="48"/>
  <c r="C306" i="48"/>
  <c r="B306" i="48"/>
  <c r="AD305" i="48"/>
  <c r="AC305" i="48"/>
  <c r="Z305" i="48"/>
  <c r="Y305" i="48"/>
  <c r="X305" i="48"/>
  <c r="V305" i="48"/>
  <c r="T305" i="48"/>
  <c r="U305" i="48" s="1"/>
  <c r="M305" i="48"/>
  <c r="N305" i="48" s="1"/>
  <c r="I305" i="48"/>
  <c r="G305" i="48"/>
  <c r="H305" i="48" s="1"/>
  <c r="F305" i="48"/>
  <c r="E305" i="48"/>
  <c r="C305" i="48"/>
  <c r="B305" i="48"/>
  <c r="AD304" i="48"/>
  <c r="AC304" i="48"/>
  <c r="Z304" i="48"/>
  <c r="Y304" i="48"/>
  <c r="X304" i="48"/>
  <c r="V304" i="48"/>
  <c r="T304" i="48"/>
  <c r="M304" i="48"/>
  <c r="I304" i="48"/>
  <c r="G304" i="48"/>
  <c r="F304" i="48"/>
  <c r="E304" i="48"/>
  <c r="C304" i="48"/>
  <c r="B304" i="48"/>
  <c r="AD303" i="48"/>
  <c r="AC303" i="48"/>
  <c r="Z303" i="48"/>
  <c r="Y303" i="48"/>
  <c r="X303" i="48"/>
  <c r="V303" i="48"/>
  <c r="T303" i="48"/>
  <c r="M303" i="48"/>
  <c r="I303" i="48"/>
  <c r="G303" i="48"/>
  <c r="F303" i="48"/>
  <c r="E303" i="48"/>
  <c r="C303" i="48"/>
  <c r="B303" i="48"/>
  <c r="AD302" i="48"/>
  <c r="AC302" i="48"/>
  <c r="Z302" i="48"/>
  <c r="Y302" i="48"/>
  <c r="X302" i="48"/>
  <c r="V302" i="48"/>
  <c r="T302" i="48"/>
  <c r="M302" i="48"/>
  <c r="I302" i="48"/>
  <c r="G302" i="48"/>
  <c r="F302" i="48"/>
  <c r="E302" i="48"/>
  <c r="C302" i="48"/>
  <c r="B302" i="48"/>
  <c r="AD301" i="48"/>
  <c r="AC301" i="48"/>
  <c r="Z301" i="48"/>
  <c r="Y301" i="48"/>
  <c r="X301" i="48"/>
  <c r="V301" i="48"/>
  <c r="T301" i="48"/>
  <c r="M301" i="48"/>
  <c r="I301" i="48"/>
  <c r="G301" i="48"/>
  <c r="F301" i="48"/>
  <c r="E301" i="48"/>
  <c r="C301" i="48"/>
  <c r="B301" i="48"/>
  <c r="AD300" i="48"/>
  <c r="AC300" i="48"/>
  <c r="Z300" i="48"/>
  <c r="Y300" i="48"/>
  <c r="X300" i="48"/>
  <c r="V300" i="48"/>
  <c r="T300" i="48"/>
  <c r="M300" i="48"/>
  <c r="I300" i="48"/>
  <c r="G300" i="48"/>
  <c r="F300" i="48"/>
  <c r="E300" i="48"/>
  <c r="C300" i="48"/>
  <c r="B300" i="48"/>
  <c r="AD299" i="48"/>
  <c r="AC299" i="48"/>
  <c r="Z299" i="48"/>
  <c r="Y299" i="48"/>
  <c r="X299" i="48"/>
  <c r="V299" i="48"/>
  <c r="T299" i="48"/>
  <c r="M299" i="48"/>
  <c r="I299" i="48"/>
  <c r="G299" i="48"/>
  <c r="F299" i="48"/>
  <c r="E299" i="48"/>
  <c r="C299" i="48"/>
  <c r="B299" i="48"/>
  <c r="AD298" i="48"/>
  <c r="AC298" i="48"/>
  <c r="Z298" i="48"/>
  <c r="Y298" i="48"/>
  <c r="X298" i="48"/>
  <c r="V298" i="48"/>
  <c r="T298" i="48"/>
  <c r="M298" i="48"/>
  <c r="I298" i="48"/>
  <c r="G298" i="48"/>
  <c r="F298" i="48"/>
  <c r="E298" i="48"/>
  <c r="C298" i="48"/>
  <c r="B298" i="48"/>
  <c r="AD297" i="48"/>
  <c r="AC297" i="48"/>
  <c r="Z297" i="48"/>
  <c r="Y297" i="48"/>
  <c r="X297" i="48"/>
  <c r="V297" i="48"/>
  <c r="T297" i="48"/>
  <c r="M297" i="48"/>
  <c r="N283" i="60" s="1"/>
  <c r="AB283" i="60" s="1"/>
  <c r="I297" i="48"/>
  <c r="G297" i="48"/>
  <c r="F297" i="48"/>
  <c r="E297" i="48"/>
  <c r="C297" i="48"/>
  <c r="B297" i="48"/>
  <c r="AD296" i="48"/>
  <c r="AC296" i="48"/>
  <c r="Z296" i="48"/>
  <c r="Y296" i="48"/>
  <c r="X296" i="48"/>
  <c r="V296" i="48"/>
  <c r="T296" i="48"/>
  <c r="M296" i="48"/>
  <c r="I296" i="48"/>
  <c r="G296" i="48"/>
  <c r="F296" i="48"/>
  <c r="E296" i="48"/>
  <c r="C296" i="48"/>
  <c r="B296" i="48"/>
  <c r="AD295" i="48"/>
  <c r="AC295" i="48"/>
  <c r="Z295" i="48"/>
  <c r="Y295" i="48"/>
  <c r="X295" i="48"/>
  <c r="V295" i="48"/>
  <c r="T295" i="48"/>
  <c r="M295" i="48"/>
  <c r="I295" i="48"/>
  <c r="G295" i="48"/>
  <c r="F295" i="48"/>
  <c r="E295" i="48"/>
  <c r="C295" i="48"/>
  <c r="B295" i="48"/>
  <c r="AD294" i="48"/>
  <c r="AC294" i="48"/>
  <c r="Z294" i="48"/>
  <c r="Y294" i="48"/>
  <c r="X294" i="48"/>
  <c r="V294" i="48"/>
  <c r="T294" i="48"/>
  <c r="M294" i="48"/>
  <c r="I294" i="48"/>
  <c r="G294" i="48"/>
  <c r="F294" i="48"/>
  <c r="E294" i="48"/>
  <c r="C294" i="48"/>
  <c r="B294" i="48"/>
  <c r="AD293" i="48"/>
  <c r="AC293" i="48"/>
  <c r="Z293" i="48"/>
  <c r="Y293" i="48"/>
  <c r="X293" i="48"/>
  <c r="V293" i="48"/>
  <c r="T293" i="48"/>
  <c r="M293" i="48"/>
  <c r="I293" i="48"/>
  <c r="G293" i="48"/>
  <c r="F293" i="48"/>
  <c r="E293" i="48"/>
  <c r="C293" i="48"/>
  <c r="B293" i="48"/>
  <c r="AD292" i="48"/>
  <c r="AC292" i="48"/>
  <c r="Z292" i="48"/>
  <c r="Y292" i="48"/>
  <c r="X292" i="48"/>
  <c r="V292" i="48"/>
  <c r="T292" i="48"/>
  <c r="M292" i="48"/>
  <c r="I292" i="48"/>
  <c r="G292" i="48"/>
  <c r="F292" i="48"/>
  <c r="E292" i="48"/>
  <c r="C292" i="48"/>
  <c r="B292" i="48"/>
  <c r="AD291" i="48"/>
  <c r="AC291" i="48"/>
  <c r="Z291" i="48"/>
  <c r="Y291" i="48"/>
  <c r="X291" i="48"/>
  <c r="V291" i="48"/>
  <c r="T291" i="48"/>
  <c r="M291" i="48"/>
  <c r="I291" i="48"/>
  <c r="G291" i="48"/>
  <c r="F291" i="48"/>
  <c r="E291" i="48"/>
  <c r="C291" i="48"/>
  <c r="B291" i="48"/>
  <c r="AD290" i="48"/>
  <c r="AC290" i="48"/>
  <c r="Z290" i="48"/>
  <c r="Y290" i="48"/>
  <c r="X290" i="48"/>
  <c r="V290" i="48"/>
  <c r="T290" i="48"/>
  <c r="M290" i="48"/>
  <c r="I290" i="48"/>
  <c r="G290" i="48"/>
  <c r="F290" i="48"/>
  <c r="E290" i="48"/>
  <c r="C290" i="48"/>
  <c r="B290" i="48"/>
  <c r="AD289" i="48"/>
  <c r="AC289" i="48"/>
  <c r="Z289" i="48"/>
  <c r="Y289" i="48"/>
  <c r="X289" i="48"/>
  <c r="V289" i="48"/>
  <c r="T289" i="48"/>
  <c r="M289" i="48"/>
  <c r="I289" i="48"/>
  <c r="G289" i="48"/>
  <c r="F289" i="48"/>
  <c r="E289" i="48"/>
  <c r="C289" i="48"/>
  <c r="B289" i="48"/>
  <c r="AD288" i="48"/>
  <c r="AC288" i="48"/>
  <c r="Z288" i="48"/>
  <c r="Y288" i="48"/>
  <c r="X288" i="48"/>
  <c r="V288" i="48"/>
  <c r="T288" i="48"/>
  <c r="M288" i="48"/>
  <c r="I288" i="48"/>
  <c r="G288" i="48"/>
  <c r="F288" i="48"/>
  <c r="E288" i="48"/>
  <c r="C288" i="48"/>
  <c r="B288" i="48"/>
  <c r="AD287" i="48"/>
  <c r="AC287" i="48"/>
  <c r="Z287" i="48"/>
  <c r="Y287" i="48"/>
  <c r="X287" i="48"/>
  <c r="V287" i="48"/>
  <c r="T287" i="48"/>
  <c r="M287" i="48"/>
  <c r="I287" i="48"/>
  <c r="G287" i="48"/>
  <c r="F287" i="48"/>
  <c r="E287" i="48"/>
  <c r="C287" i="48"/>
  <c r="B287" i="48"/>
  <c r="AD286" i="48"/>
  <c r="AC286" i="48"/>
  <c r="Z286" i="48"/>
  <c r="Y286" i="48"/>
  <c r="X286" i="48"/>
  <c r="V286" i="48"/>
  <c r="T286" i="48"/>
  <c r="M286" i="48"/>
  <c r="I286" i="48"/>
  <c r="G286" i="48"/>
  <c r="F286" i="48"/>
  <c r="E286" i="48"/>
  <c r="C286" i="48"/>
  <c r="B286" i="48"/>
  <c r="AD285" i="48"/>
  <c r="AC285" i="48"/>
  <c r="Z285" i="48"/>
  <c r="Y285" i="48"/>
  <c r="X285" i="48"/>
  <c r="V285" i="48"/>
  <c r="T285" i="48"/>
  <c r="M285" i="48"/>
  <c r="I285" i="48"/>
  <c r="G285" i="48"/>
  <c r="F285" i="48"/>
  <c r="E285" i="48"/>
  <c r="C285" i="48"/>
  <c r="B285" i="48"/>
  <c r="AD284" i="48"/>
  <c r="AC284" i="48"/>
  <c r="Z284" i="48"/>
  <c r="Y284" i="48"/>
  <c r="X284" i="48"/>
  <c r="V284" i="48"/>
  <c r="T284" i="48"/>
  <c r="M284" i="48"/>
  <c r="I284" i="48"/>
  <c r="G284" i="48"/>
  <c r="F284" i="48"/>
  <c r="E284" i="48"/>
  <c r="C284" i="48"/>
  <c r="B284" i="48"/>
  <c r="AD283" i="48"/>
  <c r="AC283" i="48"/>
  <c r="Z283" i="48"/>
  <c r="Y283" i="48"/>
  <c r="X283" i="48"/>
  <c r="V283" i="48"/>
  <c r="T283" i="48"/>
  <c r="M283" i="48"/>
  <c r="I283" i="48"/>
  <c r="G283" i="48"/>
  <c r="F283" i="48"/>
  <c r="E283" i="48"/>
  <c r="C283" i="48"/>
  <c r="B283" i="48"/>
  <c r="AD282" i="48"/>
  <c r="AC282" i="48"/>
  <c r="Z282" i="48"/>
  <c r="Y282" i="48"/>
  <c r="X282" i="48"/>
  <c r="V282" i="48"/>
  <c r="T282" i="48"/>
  <c r="M282" i="48"/>
  <c r="N268" i="60" s="1"/>
  <c r="AB268" i="60" s="1"/>
  <c r="I282" i="48"/>
  <c r="G282" i="48"/>
  <c r="F282" i="48"/>
  <c r="E282" i="48"/>
  <c r="C282" i="48"/>
  <c r="B282" i="48"/>
  <c r="AD281" i="48"/>
  <c r="AC281" i="48"/>
  <c r="Z281" i="48"/>
  <c r="Y281" i="48"/>
  <c r="X281" i="48"/>
  <c r="V281" i="48"/>
  <c r="T281" i="48"/>
  <c r="M281" i="48"/>
  <c r="I281" i="48"/>
  <c r="G281" i="48"/>
  <c r="F281" i="48"/>
  <c r="E281" i="48"/>
  <c r="C281" i="48"/>
  <c r="B281" i="48"/>
  <c r="AD280" i="48"/>
  <c r="AC280" i="48"/>
  <c r="Z280" i="48"/>
  <c r="Y280" i="48"/>
  <c r="X280" i="48"/>
  <c r="V280" i="48"/>
  <c r="T280" i="48"/>
  <c r="M280" i="48"/>
  <c r="I280" i="48"/>
  <c r="G280" i="48"/>
  <c r="F280" i="48"/>
  <c r="E280" i="48"/>
  <c r="C280" i="48"/>
  <c r="B280" i="48"/>
  <c r="AD279" i="48"/>
  <c r="AC279" i="48"/>
  <c r="Z279" i="48"/>
  <c r="Y279" i="48"/>
  <c r="X279" i="48"/>
  <c r="V279" i="48"/>
  <c r="T279" i="48"/>
  <c r="M279" i="48"/>
  <c r="I279" i="48"/>
  <c r="G279" i="48"/>
  <c r="F279" i="48"/>
  <c r="E279" i="48"/>
  <c r="C279" i="48"/>
  <c r="B279" i="48"/>
  <c r="AD278" i="48"/>
  <c r="AC278" i="48"/>
  <c r="Z278" i="48"/>
  <c r="Y278" i="48"/>
  <c r="X278" i="48"/>
  <c r="V278" i="48"/>
  <c r="T278" i="48"/>
  <c r="M278" i="48"/>
  <c r="I278" i="48"/>
  <c r="G278" i="48"/>
  <c r="F278" i="48"/>
  <c r="E278" i="48"/>
  <c r="C278" i="48"/>
  <c r="B278" i="48"/>
  <c r="AD277" i="48"/>
  <c r="AC277" i="48"/>
  <c r="Z277" i="48"/>
  <c r="Y277" i="48"/>
  <c r="X277" i="48"/>
  <c r="V277" i="48"/>
  <c r="T277" i="48"/>
  <c r="M277" i="48"/>
  <c r="I277" i="48"/>
  <c r="G277" i="48"/>
  <c r="F277" i="48"/>
  <c r="E277" i="48"/>
  <c r="C277" i="48"/>
  <c r="B277" i="48"/>
  <c r="AD276" i="48"/>
  <c r="AC276" i="48"/>
  <c r="Z276" i="48"/>
  <c r="Y276" i="48"/>
  <c r="X276" i="48"/>
  <c r="V276" i="48"/>
  <c r="T276" i="48"/>
  <c r="M276" i="48"/>
  <c r="I276" i="48"/>
  <c r="G276" i="48"/>
  <c r="F276" i="48"/>
  <c r="E276" i="48"/>
  <c r="C276" i="48"/>
  <c r="B276" i="48"/>
  <c r="AD275" i="48"/>
  <c r="AC275" i="48"/>
  <c r="Z275" i="48"/>
  <c r="Y275" i="48"/>
  <c r="X275" i="48"/>
  <c r="V275" i="48"/>
  <c r="T275" i="48"/>
  <c r="M275" i="48"/>
  <c r="I275" i="48"/>
  <c r="G275" i="48"/>
  <c r="F275" i="48"/>
  <c r="E275" i="48"/>
  <c r="C275" i="48"/>
  <c r="B275" i="48"/>
  <c r="AD274" i="48"/>
  <c r="AC274" i="48"/>
  <c r="Z274" i="48"/>
  <c r="Y274" i="48"/>
  <c r="X274" i="48"/>
  <c r="V274" i="48"/>
  <c r="T274" i="48"/>
  <c r="M274" i="48"/>
  <c r="I274" i="48"/>
  <c r="G274" i="48"/>
  <c r="F274" i="48"/>
  <c r="E274" i="48"/>
  <c r="C274" i="48"/>
  <c r="B274" i="48"/>
  <c r="AD273" i="48"/>
  <c r="AC273" i="48"/>
  <c r="Z273" i="48"/>
  <c r="Y273" i="48"/>
  <c r="X273" i="48"/>
  <c r="V273" i="48"/>
  <c r="T273" i="48"/>
  <c r="M273" i="48"/>
  <c r="I273" i="48"/>
  <c r="G273" i="48"/>
  <c r="F273" i="48"/>
  <c r="E273" i="48"/>
  <c r="C273" i="48"/>
  <c r="B273" i="48"/>
  <c r="AD272" i="48"/>
  <c r="AC272" i="48"/>
  <c r="Z272" i="48"/>
  <c r="Y272" i="48"/>
  <c r="X272" i="48"/>
  <c r="V272" i="48"/>
  <c r="T272" i="48"/>
  <c r="M272" i="48"/>
  <c r="I272" i="48"/>
  <c r="G272" i="48"/>
  <c r="F272" i="48"/>
  <c r="E272" i="48"/>
  <c r="C272" i="48"/>
  <c r="B272" i="48"/>
  <c r="AD271" i="48"/>
  <c r="AC271" i="48"/>
  <c r="Z271" i="48"/>
  <c r="Y271" i="48"/>
  <c r="X271" i="48"/>
  <c r="V271" i="48"/>
  <c r="T271" i="48"/>
  <c r="M271" i="48"/>
  <c r="I271" i="48"/>
  <c r="G271" i="48"/>
  <c r="F271" i="48"/>
  <c r="E271" i="48"/>
  <c r="C271" i="48"/>
  <c r="B271" i="48"/>
  <c r="AD270" i="48"/>
  <c r="AC270" i="48"/>
  <c r="Z270" i="48"/>
  <c r="Y270" i="48"/>
  <c r="X270" i="48"/>
  <c r="V270" i="48"/>
  <c r="T270" i="48"/>
  <c r="M270" i="48"/>
  <c r="I270" i="48"/>
  <c r="G270" i="48"/>
  <c r="F270" i="48"/>
  <c r="E270" i="48"/>
  <c r="C270" i="48"/>
  <c r="B270" i="48"/>
  <c r="AD269" i="48"/>
  <c r="AC269" i="48"/>
  <c r="Z269" i="48"/>
  <c r="Y269" i="48"/>
  <c r="X269" i="48"/>
  <c r="V269" i="48"/>
  <c r="T269" i="48"/>
  <c r="M269" i="48"/>
  <c r="I269" i="48"/>
  <c r="G269" i="48"/>
  <c r="F269" i="48"/>
  <c r="E269" i="48"/>
  <c r="C269" i="48"/>
  <c r="B269" i="48"/>
  <c r="AD268" i="48"/>
  <c r="AC268" i="48"/>
  <c r="Z268" i="48"/>
  <c r="Y268" i="48"/>
  <c r="X268" i="48"/>
  <c r="V268" i="48"/>
  <c r="T268" i="48"/>
  <c r="M268" i="48"/>
  <c r="I268" i="48"/>
  <c r="G268" i="48"/>
  <c r="F268" i="48"/>
  <c r="E268" i="48"/>
  <c r="C268" i="48"/>
  <c r="B268" i="48"/>
  <c r="AD267" i="48"/>
  <c r="AC267" i="48"/>
  <c r="Z267" i="48"/>
  <c r="Y267" i="48"/>
  <c r="X267" i="48"/>
  <c r="V267" i="48"/>
  <c r="T267" i="48"/>
  <c r="M267" i="48"/>
  <c r="N253" i="60" s="1"/>
  <c r="AB253" i="60" s="1"/>
  <c r="I267" i="48"/>
  <c r="G267" i="48"/>
  <c r="F267" i="48"/>
  <c r="E267" i="48"/>
  <c r="C267" i="48"/>
  <c r="B267" i="48"/>
  <c r="AD266" i="48"/>
  <c r="AC266" i="48"/>
  <c r="Z266" i="48"/>
  <c r="Y266" i="48"/>
  <c r="X266" i="48"/>
  <c r="V266" i="48"/>
  <c r="T266" i="48"/>
  <c r="M266" i="48"/>
  <c r="I266" i="48"/>
  <c r="G266" i="48"/>
  <c r="F266" i="48"/>
  <c r="E266" i="48"/>
  <c r="C266" i="48"/>
  <c r="B266" i="48"/>
  <c r="AD265" i="48"/>
  <c r="AC265" i="48"/>
  <c r="Z265" i="48"/>
  <c r="Y265" i="48"/>
  <c r="X265" i="48"/>
  <c r="V265" i="48"/>
  <c r="T265" i="48"/>
  <c r="M265" i="48"/>
  <c r="I265" i="48"/>
  <c r="G265" i="48"/>
  <c r="F265" i="48"/>
  <c r="E265" i="48"/>
  <c r="C265" i="48"/>
  <c r="B265" i="48"/>
  <c r="AD264" i="48"/>
  <c r="AC264" i="48"/>
  <c r="Z264" i="48"/>
  <c r="Y264" i="48"/>
  <c r="X264" i="48"/>
  <c r="V264" i="48"/>
  <c r="T264" i="48"/>
  <c r="M264" i="48"/>
  <c r="I264" i="48"/>
  <c r="G264" i="48"/>
  <c r="F264" i="48"/>
  <c r="E264" i="48"/>
  <c r="C264" i="48"/>
  <c r="B264" i="48"/>
  <c r="AD263" i="48"/>
  <c r="AC263" i="48"/>
  <c r="Z263" i="48"/>
  <c r="Y263" i="48"/>
  <c r="X263" i="48"/>
  <c r="V263" i="48"/>
  <c r="T263" i="48"/>
  <c r="M263" i="48"/>
  <c r="I263" i="48"/>
  <c r="G263" i="48"/>
  <c r="F263" i="48"/>
  <c r="E263" i="48"/>
  <c r="C263" i="48"/>
  <c r="B263" i="48"/>
  <c r="AD262" i="48"/>
  <c r="AC262" i="48"/>
  <c r="Z262" i="48"/>
  <c r="Y262" i="48"/>
  <c r="X262" i="48"/>
  <c r="V262" i="48"/>
  <c r="T262" i="48"/>
  <c r="M262" i="48"/>
  <c r="I262" i="48"/>
  <c r="G262" i="48"/>
  <c r="F262" i="48"/>
  <c r="E262" i="48"/>
  <c r="C262" i="48"/>
  <c r="B262" i="48"/>
  <c r="AD261" i="48"/>
  <c r="AC261" i="48"/>
  <c r="Z261" i="48"/>
  <c r="Y261" i="48"/>
  <c r="X261" i="48"/>
  <c r="V261" i="48"/>
  <c r="T261" i="48"/>
  <c r="M261" i="48"/>
  <c r="I261" i="48"/>
  <c r="G261" i="48"/>
  <c r="F261" i="48"/>
  <c r="E261" i="48"/>
  <c r="C261" i="48"/>
  <c r="B261" i="48"/>
  <c r="AD260" i="48"/>
  <c r="AC260" i="48"/>
  <c r="Z260" i="48"/>
  <c r="Y260" i="48"/>
  <c r="X260" i="48"/>
  <c r="V260" i="48"/>
  <c r="T260" i="48"/>
  <c r="M260" i="48"/>
  <c r="I260" i="48"/>
  <c r="G260" i="48"/>
  <c r="F260" i="48"/>
  <c r="E260" i="48"/>
  <c r="C260" i="48"/>
  <c r="B260" i="48"/>
  <c r="AD259" i="48"/>
  <c r="AC259" i="48"/>
  <c r="Z259" i="48"/>
  <c r="Y259" i="48"/>
  <c r="X259" i="48"/>
  <c r="V259" i="48"/>
  <c r="T259" i="48"/>
  <c r="M259" i="48"/>
  <c r="I259" i="48"/>
  <c r="G259" i="48"/>
  <c r="F259" i="48"/>
  <c r="E259" i="48"/>
  <c r="C259" i="48"/>
  <c r="B259" i="48"/>
  <c r="AD258" i="48"/>
  <c r="AC258" i="48"/>
  <c r="Z258" i="48"/>
  <c r="Y258" i="48"/>
  <c r="X258" i="48"/>
  <c r="V258" i="48"/>
  <c r="T258" i="48"/>
  <c r="M258" i="48"/>
  <c r="I258" i="48"/>
  <c r="G258" i="48"/>
  <c r="F258" i="48"/>
  <c r="E258" i="48"/>
  <c r="C258" i="48"/>
  <c r="B258" i="48"/>
  <c r="AD257" i="48"/>
  <c r="AC257" i="48"/>
  <c r="Z257" i="48"/>
  <c r="Y257" i="48"/>
  <c r="X257" i="48"/>
  <c r="V257" i="48"/>
  <c r="T257" i="48"/>
  <c r="M257" i="48"/>
  <c r="I257" i="48"/>
  <c r="G257" i="48"/>
  <c r="F257" i="48"/>
  <c r="E257" i="48"/>
  <c r="C257" i="48"/>
  <c r="B257" i="48"/>
  <c r="AD256" i="48"/>
  <c r="AC256" i="48"/>
  <c r="Z256" i="48"/>
  <c r="Y256" i="48"/>
  <c r="X256" i="48"/>
  <c r="V256" i="48"/>
  <c r="T256" i="48"/>
  <c r="M256" i="48"/>
  <c r="I256" i="48"/>
  <c r="G256" i="48"/>
  <c r="F256" i="48"/>
  <c r="E256" i="48"/>
  <c r="C256" i="48"/>
  <c r="B256" i="48"/>
  <c r="AD255" i="48"/>
  <c r="AC255" i="48"/>
  <c r="Z255" i="48"/>
  <c r="Y255" i="48"/>
  <c r="X255" i="48"/>
  <c r="V255" i="48"/>
  <c r="T255" i="48"/>
  <c r="M255" i="48"/>
  <c r="I255" i="48"/>
  <c r="G255" i="48"/>
  <c r="F255" i="48"/>
  <c r="E255" i="48"/>
  <c r="C255" i="48"/>
  <c r="B255" i="48"/>
  <c r="AD254" i="48"/>
  <c r="AC254" i="48"/>
  <c r="Z254" i="48"/>
  <c r="Y254" i="48"/>
  <c r="X254" i="48"/>
  <c r="V254" i="48"/>
  <c r="T254" i="48"/>
  <c r="M254" i="48"/>
  <c r="I254" i="48"/>
  <c r="G254" i="48"/>
  <c r="F254" i="48"/>
  <c r="E254" i="48"/>
  <c r="C254" i="48"/>
  <c r="B254" i="48"/>
  <c r="AD253" i="48"/>
  <c r="AC253" i="48"/>
  <c r="Z253" i="48"/>
  <c r="Y253" i="48"/>
  <c r="X253" i="48"/>
  <c r="V253" i="48"/>
  <c r="T253" i="48"/>
  <c r="M253" i="48"/>
  <c r="I253" i="48"/>
  <c r="G253" i="48"/>
  <c r="F253" i="48"/>
  <c r="E253" i="48"/>
  <c r="C253" i="48"/>
  <c r="B253" i="48"/>
  <c r="AD252" i="48"/>
  <c r="AC252" i="48"/>
  <c r="Z252" i="48"/>
  <c r="Y252" i="48"/>
  <c r="X252" i="48"/>
  <c r="V252" i="48"/>
  <c r="T252" i="48"/>
  <c r="M252" i="48"/>
  <c r="N238" i="60" s="1"/>
  <c r="AB238" i="60" s="1"/>
  <c r="I252" i="48"/>
  <c r="G252" i="48"/>
  <c r="F252" i="48"/>
  <c r="E252" i="48"/>
  <c r="C252" i="48"/>
  <c r="B252" i="48"/>
  <c r="AD251" i="48"/>
  <c r="AC251" i="48"/>
  <c r="Z251" i="48"/>
  <c r="Y251" i="48"/>
  <c r="X251" i="48"/>
  <c r="V251" i="48"/>
  <c r="T251" i="48"/>
  <c r="M251" i="48"/>
  <c r="I251" i="48"/>
  <c r="G251" i="48"/>
  <c r="F251" i="48"/>
  <c r="E251" i="48"/>
  <c r="C251" i="48"/>
  <c r="B251" i="48"/>
  <c r="AD250" i="48"/>
  <c r="AC250" i="48"/>
  <c r="Z250" i="48"/>
  <c r="Y250" i="48"/>
  <c r="X250" i="48"/>
  <c r="V250" i="48"/>
  <c r="T250" i="48"/>
  <c r="M250" i="48"/>
  <c r="I250" i="48"/>
  <c r="G250" i="48"/>
  <c r="F250" i="48"/>
  <c r="E250" i="48"/>
  <c r="C250" i="48"/>
  <c r="B250" i="48"/>
  <c r="AD249" i="48"/>
  <c r="AC249" i="48"/>
  <c r="Z249" i="48"/>
  <c r="Y249" i="48"/>
  <c r="X249" i="48"/>
  <c r="V249" i="48"/>
  <c r="T249" i="48"/>
  <c r="M249" i="48"/>
  <c r="I249" i="48"/>
  <c r="G249" i="48"/>
  <c r="F249" i="48"/>
  <c r="E249" i="48"/>
  <c r="C249" i="48"/>
  <c r="B249" i="48"/>
  <c r="AD248" i="48"/>
  <c r="AC248" i="48"/>
  <c r="Z248" i="48"/>
  <c r="Y248" i="48"/>
  <c r="X248" i="48"/>
  <c r="V248" i="48"/>
  <c r="T248" i="48"/>
  <c r="M248" i="48"/>
  <c r="I248" i="48"/>
  <c r="G248" i="48"/>
  <c r="F248" i="48"/>
  <c r="E248" i="48"/>
  <c r="C248" i="48"/>
  <c r="B248" i="48"/>
  <c r="AD247" i="48"/>
  <c r="AC247" i="48"/>
  <c r="Z247" i="48"/>
  <c r="Y247" i="48"/>
  <c r="X247" i="48"/>
  <c r="V247" i="48"/>
  <c r="T247" i="48"/>
  <c r="M247" i="48"/>
  <c r="I247" i="48"/>
  <c r="G247" i="48"/>
  <c r="F247" i="48"/>
  <c r="E247" i="48"/>
  <c r="C247" i="48"/>
  <c r="B247" i="48"/>
  <c r="AD246" i="48"/>
  <c r="AC246" i="48"/>
  <c r="Z246" i="48"/>
  <c r="Y246" i="48"/>
  <c r="X246" i="48"/>
  <c r="V246" i="48"/>
  <c r="T246" i="48"/>
  <c r="M246" i="48"/>
  <c r="I246" i="48"/>
  <c r="G246" i="48"/>
  <c r="F246" i="48"/>
  <c r="E246" i="48"/>
  <c r="C246" i="48"/>
  <c r="B246" i="48"/>
  <c r="AD245" i="48"/>
  <c r="AC245" i="48"/>
  <c r="Z245" i="48"/>
  <c r="Y245" i="48"/>
  <c r="X245" i="48"/>
  <c r="V245" i="48"/>
  <c r="T245" i="48"/>
  <c r="M245" i="48"/>
  <c r="I245" i="48"/>
  <c r="G245" i="48"/>
  <c r="F245" i="48"/>
  <c r="E245" i="48"/>
  <c r="C245" i="48"/>
  <c r="B245" i="48"/>
  <c r="AD244" i="48"/>
  <c r="AC244" i="48"/>
  <c r="Z244" i="48"/>
  <c r="Y244" i="48"/>
  <c r="X244" i="48"/>
  <c r="V244" i="48"/>
  <c r="T244" i="48"/>
  <c r="M244" i="48"/>
  <c r="I244" i="48"/>
  <c r="G244" i="48"/>
  <c r="F244" i="48"/>
  <c r="E244" i="48"/>
  <c r="C244" i="48"/>
  <c r="B244" i="48"/>
  <c r="AD243" i="48"/>
  <c r="AC243" i="48"/>
  <c r="Z243" i="48"/>
  <c r="Y243" i="48"/>
  <c r="X243" i="48"/>
  <c r="V243" i="48"/>
  <c r="T243" i="48"/>
  <c r="M243" i="48"/>
  <c r="I243" i="48"/>
  <c r="G243" i="48"/>
  <c r="F243" i="48"/>
  <c r="E243" i="48"/>
  <c r="C243" i="48"/>
  <c r="B243" i="48"/>
  <c r="AD242" i="48"/>
  <c r="AC242" i="48"/>
  <c r="Z242" i="48"/>
  <c r="Y242" i="48"/>
  <c r="X242" i="48"/>
  <c r="V242" i="48"/>
  <c r="T242" i="48"/>
  <c r="M242" i="48"/>
  <c r="I242" i="48"/>
  <c r="G242" i="48"/>
  <c r="F242" i="48"/>
  <c r="E242" i="48"/>
  <c r="C242" i="48"/>
  <c r="B242" i="48"/>
  <c r="AD241" i="48"/>
  <c r="AC241" i="48"/>
  <c r="Z241" i="48"/>
  <c r="Y241" i="48"/>
  <c r="X241" i="48"/>
  <c r="V241" i="48"/>
  <c r="T241" i="48"/>
  <c r="M241" i="48"/>
  <c r="I241" i="48"/>
  <c r="G241" i="48"/>
  <c r="F241" i="48"/>
  <c r="E241" i="48"/>
  <c r="C241" i="48"/>
  <c r="B241" i="48"/>
  <c r="AD240" i="48"/>
  <c r="AC240" i="48"/>
  <c r="Z240" i="48"/>
  <c r="Y240" i="48"/>
  <c r="X240" i="48"/>
  <c r="V240" i="48"/>
  <c r="T240" i="48"/>
  <c r="M240" i="48"/>
  <c r="I240" i="48"/>
  <c r="G240" i="48"/>
  <c r="F240" i="48"/>
  <c r="E240" i="48"/>
  <c r="C240" i="48"/>
  <c r="B240" i="48"/>
  <c r="AD239" i="48"/>
  <c r="AC239" i="48"/>
  <c r="Z239" i="48"/>
  <c r="Y239" i="48"/>
  <c r="X239" i="48"/>
  <c r="V239" i="48"/>
  <c r="T239" i="48"/>
  <c r="M239" i="48"/>
  <c r="I239" i="48"/>
  <c r="G239" i="48"/>
  <c r="F239" i="48"/>
  <c r="E239" i="48"/>
  <c r="C239" i="48"/>
  <c r="B239" i="48"/>
  <c r="AD238" i="48"/>
  <c r="AC238" i="48"/>
  <c r="Z238" i="48"/>
  <c r="Y238" i="48"/>
  <c r="X238" i="48"/>
  <c r="V238" i="48"/>
  <c r="T238" i="48"/>
  <c r="M238" i="48"/>
  <c r="I238" i="48"/>
  <c r="G238" i="48"/>
  <c r="F238" i="48"/>
  <c r="E238" i="48"/>
  <c r="C238" i="48"/>
  <c r="B238" i="48"/>
  <c r="AD237" i="48"/>
  <c r="AC237" i="48"/>
  <c r="Z237" i="48"/>
  <c r="Y237" i="48"/>
  <c r="X237" i="48"/>
  <c r="V237" i="48"/>
  <c r="T237" i="48"/>
  <c r="M237" i="48"/>
  <c r="I237" i="48"/>
  <c r="G237" i="48"/>
  <c r="F237" i="48"/>
  <c r="E237" i="48"/>
  <c r="C237" i="48"/>
  <c r="B237" i="48"/>
  <c r="AD236" i="48"/>
  <c r="AC236" i="48"/>
  <c r="Z236" i="48"/>
  <c r="Y236" i="48"/>
  <c r="X236" i="48"/>
  <c r="V236" i="48"/>
  <c r="T236" i="48"/>
  <c r="M236" i="48"/>
  <c r="I236" i="48"/>
  <c r="G236" i="48"/>
  <c r="F236" i="48"/>
  <c r="E236" i="48"/>
  <c r="C236" i="48"/>
  <c r="B236" i="48"/>
  <c r="AD235" i="48"/>
  <c r="AC235" i="48"/>
  <c r="Z235" i="48"/>
  <c r="Y235" i="48"/>
  <c r="X235" i="48"/>
  <c r="V235" i="48"/>
  <c r="T235" i="48"/>
  <c r="M235" i="48"/>
  <c r="I235" i="48"/>
  <c r="G235" i="48"/>
  <c r="F235" i="48"/>
  <c r="E235" i="48"/>
  <c r="C235" i="48"/>
  <c r="B235" i="48"/>
  <c r="AD234" i="48"/>
  <c r="AC234" i="48"/>
  <c r="Z234" i="48"/>
  <c r="Y234" i="48"/>
  <c r="X234" i="48"/>
  <c r="V234" i="48"/>
  <c r="T234" i="48"/>
  <c r="M234" i="48"/>
  <c r="I234" i="48"/>
  <c r="G234" i="48"/>
  <c r="F234" i="48"/>
  <c r="E234" i="48"/>
  <c r="C234" i="48"/>
  <c r="B234" i="48"/>
  <c r="AD233" i="48"/>
  <c r="AC233" i="48"/>
  <c r="Z233" i="48"/>
  <c r="Y233" i="48"/>
  <c r="X233" i="48"/>
  <c r="V233" i="48"/>
  <c r="T233" i="48"/>
  <c r="M233" i="48"/>
  <c r="I233" i="48"/>
  <c r="G233" i="48"/>
  <c r="F233" i="48"/>
  <c r="E233" i="48"/>
  <c r="C233" i="48"/>
  <c r="B233" i="48"/>
  <c r="AD232" i="48"/>
  <c r="AC232" i="48"/>
  <c r="Z232" i="48"/>
  <c r="Y232" i="48"/>
  <c r="X232" i="48"/>
  <c r="V232" i="48"/>
  <c r="T232" i="48"/>
  <c r="M232" i="48"/>
  <c r="I232" i="48"/>
  <c r="G232" i="48"/>
  <c r="F232" i="48"/>
  <c r="E232" i="48"/>
  <c r="C232" i="48"/>
  <c r="B232" i="48"/>
  <c r="AD231" i="48"/>
  <c r="AC231" i="48"/>
  <c r="Z231" i="48"/>
  <c r="Y231" i="48"/>
  <c r="X231" i="48"/>
  <c r="V231" i="48"/>
  <c r="T231" i="48"/>
  <c r="M231" i="48"/>
  <c r="I231" i="48"/>
  <c r="G231" i="48"/>
  <c r="F231" i="48"/>
  <c r="E231" i="48"/>
  <c r="C231" i="48"/>
  <c r="B231" i="48"/>
  <c r="AD230" i="48"/>
  <c r="AC230" i="48"/>
  <c r="Z230" i="48"/>
  <c r="Y230" i="48"/>
  <c r="X230" i="48"/>
  <c r="V230" i="48"/>
  <c r="T230" i="48"/>
  <c r="M230" i="48"/>
  <c r="I230" i="48"/>
  <c r="G230" i="48"/>
  <c r="F230" i="48"/>
  <c r="E230" i="48"/>
  <c r="C230" i="48"/>
  <c r="B230" i="48"/>
  <c r="AD229" i="48"/>
  <c r="AC229" i="48"/>
  <c r="Z229" i="48"/>
  <c r="Y229" i="48"/>
  <c r="X229" i="48"/>
  <c r="V229" i="48"/>
  <c r="T229" i="48"/>
  <c r="M229" i="48"/>
  <c r="I229" i="48"/>
  <c r="G229" i="48"/>
  <c r="F229" i="48"/>
  <c r="E229" i="48"/>
  <c r="C229" i="48"/>
  <c r="B229" i="48"/>
  <c r="AD228" i="48"/>
  <c r="AC228" i="48"/>
  <c r="Z228" i="48"/>
  <c r="Y228" i="48"/>
  <c r="X228" i="48"/>
  <c r="V228" i="48"/>
  <c r="T228" i="48"/>
  <c r="M228" i="48"/>
  <c r="I228" i="48"/>
  <c r="G228" i="48"/>
  <c r="F228" i="48"/>
  <c r="E228" i="48"/>
  <c r="C228" i="48"/>
  <c r="B228" i="48"/>
  <c r="AD227" i="48"/>
  <c r="AC227" i="48"/>
  <c r="Z227" i="48"/>
  <c r="Y227" i="48"/>
  <c r="X227" i="48"/>
  <c r="V227" i="48"/>
  <c r="T227" i="48"/>
  <c r="M227" i="48"/>
  <c r="I227" i="48"/>
  <c r="G227" i="48"/>
  <c r="F227" i="48"/>
  <c r="E227" i="48"/>
  <c r="C227" i="48"/>
  <c r="B227" i="48"/>
  <c r="AD226" i="48"/>
  <c r="AC226" i="48"/>
  <c r="Z226" i="48"/>
  <c r="Y226" i="48"/>
  <c r="X226" i="48"/>
  <c r="V226" i="48"/>
  <c r="T226" i="48"/>
  <c r="M226" i="48"/>
  <c r="I226" i="48"/>
  <c r="G226" i="48"/>
  <c r="F226" i="48"/>
  <c r="E226" i="48"/>
  <c r="C226" i="48"/>
  <c r="B226" i="48"/>
  <c r="AD225" i="48"/>
  <c r="AC225" i="48"/>
  <c r="Z225" i="48"/>
  <c r="Y225" i="48"/>
  <c r="X225" i="48"/>
  <c r="V225" i="48"/>
  <c r="T225" i="48"/>
  <c r="M225" i="48"/>
  <c r="I225" i="48"/>
  <c r="G225" i="48"/>
  <c r="F225" i="48"/>
  <c r="E225" i="48"/>
  <c r="C225" i="48"/>
  <c r="B225" i="48"/>
  <c r="AD224" i="48"/>
  <c r="AC224" i="48"/>
  <c r="Z224" i="48"/>
  <c r="Y224" i="48"/>
  <c r="X224" i="48"/>
  <c r="V224" i="48"/>
  <c r="T224" i="48"/>
  <c r="M224" i="48"/>
  <c r="I224" i="48"/>
  <c r="G224" i="48"/>
  <c r="F224" i="48"/>
  <c r="E224" i="48"/>
  <c r="C224" i="48"/>
  <c r="B224" i="48"/>
  <c r="AD223" i="48"/>
  <c r="AC223" i="48"/>
  <c r="Z223" i="48"/>
  <c r="Y223" i="48"/>
  <c r="X223" i="48"/>
  <c r="V223" i="48"/>
  <c r="T223" i="48"/>
  <c r="M223" i="48"/>
  <c r="I223" i="48"/>
  <c r="G223" i="48"/>
  <c r="F223" i="48"/>
  <c r="E223" i="48"/>
  <c r="C223" i="48"/>
  <c r="B223" i="48"/>
  <c r="AD222" i="48"/>
  <c r="AC222" i="48"/>
  <c r="Z222" i="48"/>
  <c r="Y222" i="48"/>
  <c r="X222" i="48"/>
  <c r="V222" i="48"/>
  <c r="T222" i="48"/>
  <c r="M222" i="48"/>
  <c r="I222" i="48"/>
  <c r="G222" i="48"/>
  <c r="F222" i="48"/>
  <c r="E222" i="48"/>
  <c r="C222" i="48"/>
  <c r="B222" i="48"/>
  <c r="AD221" i="48"/>
  <c r="AC221" i="48"/>
  <c r="Z221" i="48"/>
  <c r="Y221" i="48"/>
  <c r="X221" i="48"/>
  <c r="V221" i="48"/>
  <c r="T221" i="48"/>
  <c r="M221" i="48"/>
  <c r="I221" i="48"/>
  <c r="G221" i="48"/>
  <c r="F221" i="48"/>
  <c r="E221" i="48"/>
  <c r="C221" i="48"/>
  <c r="B221" i="48"/>
  <c r="AD220" i="48"/>
  <c r="AC220" i="48"/>
  <c r="Z220" i="48"/>
  <c r="Y220" i="48"/>
  <c r="X220" i="48"/>
  <c r="V220" i="48"/>
  <c r="T220" i="48"/>
  <c r="M220" i="48"/>
  <c r="I220" i="48"/>
  <c r="G220" i="48"/>
  <c r="F220" i="48"/>
  <c r="E220" i="48"/>
  <c r="C220" i="48"/>
  <c r="B220" i="48"/>
  <c r="AD219" i="48"/>
  <c r="AC219" i="48"/>
  <c r="Z219" i="48"/>
  <c r="Y219" i="48"/>
  <c r="X219" i="48"/>
  <c r="V219" i="48"/>
  <c r="T219" i="48"/>
  <c r="M219" i="48"/>
  <c r="I219" i="48"/>
  <c r="G219" i="48"/>
  <c r="F219" i="48"/>
  <c r="E219" i="48"/>
  <c r="C219" i="48"/>
  <c r="B219" i="48"/>
  <c r="AD218" i="48"/>
  <c r="AC218" i="48"/>
  <c r="Z218" i="48"/>
  <c r="Y218" i="48"/>
  <c r="X218" i="48"/>
  <c r="V218" i="48"/>
  <c r="T218" i="48"/>
  <c r="M218" i="48"/>
  <c r="I218" i="48"/>
  <c r="G218" i="48"/>
  <c r="F218" i="48"/>
  <c r="E218" i="48"/>
  <c r="C218" i="48"/>
  <c r="B218" i="48"/>
  <c r="AD217" i="48"/>
  <c r="AC217" i="48"/>
  <c r="Z217" i="48"/>
  <c r="Y217" i="48"/>
  <c r="X217" i="48"/>
  <c r="V217" i="48"/>
  <c r="T217" i="48"/>
  <c r="M217" i="48"/>
  <c r="I217" i="48"/>
  <c r="G217" i="48"/>
  <c r="F217" i="48"/>
  <c r="E217" i="48"/>
  <c r="C217" i="48"/>
  <c r="B217" i="48"/>
  <c r="AD216" i="48"/>
  <c r="AC216" i="48"/>
  <c r="Z216" i="48"/>
  <c r="Y216" i="48"/>
  <c r="X216" i="48"/>
  <c r="V216" i="48"/>
  <c r="T216" i="48"/>
  <c r="M216" i="48"/>
  <c r="I216" i="48"/>
  <c r="G216" i="48"/>
  <c r="F216" i="48"/>
  <c r="E216" i="48"/>
  <c r="C216" i="48"/>
  <c r="B216" i="48"/>
  <c r="AD215" i="48"/>
  <c r="AC215" i="48"/>
  <c r="Z215" i="48"/>
  <c r="Y215" i="48"/>
  <c r="X215" i="48"/>
  <c r="V215" i="48"/>
  <c r="T215" i="48"/>
  <c r="M215" i="48"/>
  <c r="I215" i="48"/>
  <c r="G215" i="48"/>
  <c r="F215" i="48"/>
  <c r="E215" i="48"/>
  <c r="C215" i="48"/>
  <c r="B215" i="48"/>
  <c r="AD214" i="48"/>
  <c r="AC214" i="48"/>
  <c r="Z214" i="48"/>
  <c r="Y214" i="48"/>
  <c r="X214" i="48"/>
  <c r="V214" i="48"/>
  <c r="T214" i="48"/>
  <c r="M214" i="48"/>
  <c r="I214" i="48"/>
  <c r="G214" i="48"/>
  <c r="F214" i="48"/>
  <c r="E214" i="48"/>
  <c r="C214" i="48"/>
  <c r="B214" i="48"/>
  <c r="AD213" i="48"/>
  <c r="AC213" i="48"/>
  <c r="Z213" i="48"/>
  <c r="Y213" i="48"/>
  <c r="X213" i="48"/>
  <c r="V213" i="48"/>
  <c r="T213" i="48"/>
  <c r="M213" i="48"/>
  <c r="I213" i="48"/>
  <c r="G213" i="48"/>
  <c r="F213" i="48"/>
  <c r="E213" i="48"/>
  <c r="C213" i="48"/>
  <c r="B213" i="48"/>
  <c r="AD212" i="48"/>
  <c r="AC212" i="48"/>
  <c r="Z212" i="48"/>
  <c r="Y212" i="48"/>
  <c r="X212" i="48"/>
  <c r="V212" i="48"/>
  <c r="T212" i="48"/>
  <c r="M212" i="48"/>
  <c r="I212" i="48"/>
  <c r="G212" i="48"/>
  <c r="F212" i="48"/>
  <c r="E212" i="48"/>
  <c r="C212" i="48"/>
  <c r="B212" i="48"/>
  <c r="AD211" i="48"/>
  <c r="AC211" i="48"/>
  <c r="Z211" i="48"/>
  <c r="Y211" i="48"/>
  <c r="X211" i="48"/>
  <c r="V211" i="48"/>
  <c r="T211" i="48"/>
  <c r="M211" i="48"/>
  <c r="I211" i="48"/>
  <c r="G211" i="48"/>
  <c r="F211" i="48"/>
  <c r="E211" i="48"/>
  <c r="C211" i="48"/>
  <c r="B211" i="48"/>
  <c r="AD210" i="48"/>
  <c r="AC210" i="48"/>
  <c r="Z210" i="48"/>
  <c r="Y210" i="48"/>
  <c r="X210" i="48"/>
  <c r="V210" i="48"/>
  <c r="T210" i="48"/>
  <c r="M210" i="48"/>
  <c r="I210" i="48"/>
  <c r="G210" i="48"/>
  <c r="F210" i="48"/>
  <c r="E210" i="48"/>
  <c r="C210" i="48"/>
  <c r="B210" i="48"/>
  <c r="AD209" i="48"/>
  <c r="AC209" i="48"/>
  <c r="Z209" i="48"/>
  <c r="Y209" i="48"/>
  <c r="X209" i="48"/>
  <c r="V209" i="48"/>
  <c r="T209" i="48"/>
  <c r="M209" i="48"/>
  <c r="I209" i="48"/>
  <c r="G209" i="48"/>
  <c r="F209" i="48"/>
  <c r="E209" i="48"/>
  <c r="C209" i="48"/>
  <c r="B209" i="48"/>
  <c r="AD208" i="48"/>
  <c r="AC208" i="48"/>
  <c r="Z208" i="48"/>
  <c r="Y208" i="48"/>
  <c r="X208" i="48"/>
  <c r="V208" i="48"/>
  <c r="T208" i="48"/>
  <c r="M208" i="48"/>
  <c r="I208" i="48"/>
  <c r="G208" i="48"/>
  <c r="F208" i="48"/>
  <c r="E208" i="48"/>
  <c r="C208" i="48"/>
  <c r="B208" i="48"/>
  <c r="AD207" i="48"/>
  <c r="AC207" i="48"/>
  <c r="Z207" i="48"/>
  <c r="Y207" i="48"/>
  <c r="X207" i="48"/>
  <c r="V207" i="48"/>
  <c r="T207" i="48"/>
  <c r="M207" i="48"/>
  <c r="I207" i="48"/>
  <c r="G207" i="48"/>
  <c r="F207" i="48"/>
  <c r="E207" i="48"/>
  <c r="C207" i="48"/>
  <c r="B207" i="48"/>
  <c r="AD206" i="48"/>
  <c r="AC206" i="48"/>
  <c r="Z206" i="48"/>
  <c r="Y206" i="48"/>
  <c r="X206" i="48"/>
  <c r="V206" i="48"/>
  <c r="T206" i="48"/>
  <c r="M206" i="48"/>
  <c r="I206" i="48"/>
  <c r="G206" i="48"/>
  <c r="F206" i="48"/>
  <c r="E206" i="48"/>
  <c r="C206" i="48"/>
  <c r="B206" i="48"/>
  <c r="AD205" i="48"/>
  <c r="AC205" i="48"/>
  <c r="Z205" i="48"/>
  <c r="Y205" i="48"/>
  <c r="X205" i="48"/>
  <c r="V205" i="48"/>
  <c r="T205" i="48"/>
  <c r="M205" i="48"/>
  <c r="I205" i="48"/>
  <c r="G205" i="48"/>
  <c r="F205" i="48"/>
  <c r="E205" i="48"/>
  <c r="C205" i="48"/>
  <c r="B205" i="48"/>
  <c r="AD204" i="48"/>
  <c r="AC204" i="48"/>
  <c r="Z204" i="48"/>
  <c r="Y204" i="48"/>
  <c r="X204" i="48"/>
  <c r="V204" i="48"/>
  <c r="T204" i="48"/>
  <c r="M204" i="48"/>
  <c r="I204" i="48"/>
  <c r="G204" i="48"/>
  <c r="F204" i="48"/>
  <c r="E204" i="48"/>
  <c r="C204" i="48"/>
  <c r="B204" i="48"/>
  <c r="AD203" i="48"/>
  <c r="AC203" i="48"/>
  <c r="Z203" i="48"/>
  <c r="Y203" i="48"/>
  <c r="X203" i="48"/>
  <c r="V203" i="48"/>
  <c r="T203" i="48"/>
  <c r="M203" i="48"/>
  <c r="I203" i="48"/>
  <c r="G203" i="48"/>
  <c r="F203" i="48"/>
  <c r="E203" i="48"/>
  <c r="C203" i="48"/>
  <c r="B203" i="48"/>
  <c r="AD202" i="48"/>
  <c r="AC202" i="48"/>
  <c r="Z202" i="48"/>
  <c r="Y202" i="48"/>
  <c r="X202" i="48"/>
  <c r="V202" i="48"/>
  <c r="T202" i="48"/>
  <c r="M202" i="48"/>
  <c r="I202" i="48"/>
  <c r="G202" i="48"/>
  <c r="F202" i="48"/>
  <c r="E202" i="48"/>
  <c r="C202" i="48"/>
  <c r="B202" i="48"/>
  <c r="AD201" i="48"/>
  <c r="AC201" i="48"/>
  <c r="Z201" i="48"/>
  <c r="Y201" i="48"/>
  <c r="X201" i="48"/>
  <c r="V201" i="48"/>
  <c r="T201" i="48"/>
  <c r="M201" i="48"/>
  <c r="I201" i="48"/>
  <c r="G201" i="48"/>
  <c r="F201" i="48"/>
  <c r="E201" i="48"/>
  <c r="C201" i="48"/>
  <c r="B201" i="48"/>
  <c r="AD200" i="48"/>
  <c r="AC200" i="48"/>
  <c r="Z200" i="48"/>
  <c r="Y200" i="48"/>
  <c r="X200" i="48"/>
  <c r="V200" i="48"/>
  <c r="T200" i="48"/>
  <c r="M200" i="48"/>
  <c r="I200" i="48"/>
  <c r="G200" i="48"/>
  <c r="F200" i="48"/>
  <c r="E200" i="48"/>
  <c r="C200" i="48"/>
  <c r="B200" i="48"/>
  <c r="AD199" i="48"/>
  <c r="AC199" i="48"/>
  <c r="Z199" i="48"/>
  <c r="Y199" i="48"/>
  <c r="X199" i="48"/>
  <c r="V199" i="48"/>
  <c r="T199" i="48"/>
  <c r="M199" i="48"/>
  <c r="I199" i="48"/>
  <c r="G199" i="48"/>
  <c r="F199" i="48"/>
  <c r="E199" i="48"/>
  <c r="C199" i="48"/>
  <c r="B199" i="48"/>
  <c r="AD198" i="48"/>
  <c r="AC198" i="48"/>
  <c r="Z198" i="48"/>
  <c r="Y198" i="48"/>
  <c r="X198" i="48"/>
  <c r="V198" i="48"/>
  <c r="T198" i="48"/>
  <c r="M198" i="48"/>
  <c r="I198" i="48"/>
  <c r="G198" i="48"/>
  <c r="F198" i="48"/>
  <c r="E198" i="48"/>
  <c r="C198" i="48"/>
  <c r="B198" i="48"/>
  <c r="AD197" i="48"/>
  <c r="AC197" i="48"/>
  <c r="Z197" i="48"/>
  <c r="Y197" i="48"/>
  <c r="X197" i="48"/>
  <c r="V197" i="48"/>
  <c r="T197" i="48"/>
  <c r="M197" i="48"/>
  <c r="I197" i="48"/>
  <c r="G197" i="48"/>
  <c r="F197" i="48"/>
  <c r="E197" i="48"/>
  <c r="C197" i="48"/>
  <c r="B197" i="48"/>
  <c r="AD196" i="48"/>
  <c r="AC196" i="48"/>
  <c r="Z196" i="48"/>
  <c r="Y196" i="48"/>
  <c r="X196" i="48"/>
  <c r="V196" i="48"/>
  <c r="T196" i="48"/>
  <c r="M196" i="48"/>
  <c r="I196" i="48"/>
  <c r="G196" i="48"/>
  <c r="F196" i="48"/>
  <c r="E196" i="48"/>
  <c r="C196" i="48"/>
  <c r="B196" i="48"/>
  <c r="AD195" i="48"/>
  <c r="AC195" i="48"/>
  <c r="Z195" i="48"/>
  <c r="Y195" i="48"/>
  <c r="X195" i="48"/>
  <c r="V195" i="48"/>
  <c r="T195" i="48"/>
  <c r="M195" i="48"/>
  <c r="I195" i="48"/>
  <c r="G195" i="48"/>
  <c r="F195" i="48"/>
  <c r="E195" i="48"/>
  <c r="C195" i="48"/>
  <c r="B195" i="48"/>
  <c r="AD194" i="48"/>
  <c r="AC194" i="48"/>
  <c r="Z194" i="48"/>
  <c r="Y194" i="48"/>
  <c r="X194" i="48"/>
  <c r="V194" i="48"/>
  <c r="T194" i="48"/>
  <c r="M194" i="48"/>
  <c r="I194" i="48"/>
  <c r="G194" i="48"/>
  <c r="F194" i="48"/>
  <c r="E194" i="48"/>
  <c r="C194" i="48"/>
  <c r="B194" i="48"/>
  <c r="AD193" i="48"/>
  <c r="AC193" i="48"/>
  <c r="Z193" i="48"/>
  <c r="Y193" i="48"/>
  <c r="X193" i="48"/>
  <c r="V193" i="48"/>
  <c r="T193" i="48"/>
  <c r="M193" i="48"/>
  <c r="I193" i="48"/>
  <c r="G193" i="48"/>
  <c r="F193" i="48"/>
  <c r="E193" i="48"/>
  <c r="C193" i="48"/>
  <c r="B193" i="48"/>
  <c r="AD192" i="48"/>
  <c r="AC192" i="48"/>
  <c r="Z192" i="48"/>
  <c r="Y192" i="48"/>
  <c r="X192" i="48"/>
  <c r="V192" i="48"/>
  <c r="T192" i="48"/>
  <c r="M192" i="48"/>
  <c r="I192" i="48"/>
  <c r="G192" i="48"/>
  <c r="F192" i="48"/>
  <c r="E192" i="48"/>
  <c r="C192" i="48"/>
  <c r="B192" i="48"/>
  <c r="AD191" i="48"/>
  <c r="AC191" i="48"/>
  <c r="Z191" i="48"/>
  <c r="Y191" i="48"/>
  <c r="X191" i="48"/>
  <c r="V191" i="48"/>
  <c r="T191" i="48"/>
  <c r="M191" i="48"/>
  <c r="I191" i="48"/>
  <c r="G191" i="48"/>
  <c r="F191" i="48"/>
  <c r="E191" i="48"/>
  <c r="C191" i="48"/>
  <c r="B191" i="48"/>
  <c r="AD190" i="48"/>
  <c r="AC190" i="48"/>
  <c r="Z190" i="48"/>
  <c r="Y190" i="48"/>
  <c r="X190" i="48"/>
  <c r="V190" i="48"/>
  <c r="T190" i="48"/>
  <c r="M190" i="48"/>
  <c r="I190" i="48"/>
  <c r="G190" i="48"/>
  <c r="F190" i="48"/>
  <c r="E190" i="48"/>
  <c r="C190" i="48"/>
  <c r="B190" i="48"/>
  <c r="AD189" i="48"/>
  <c r="AC189" i="48"/>
  <c r="Z189" i="48"/>
  <c r="Y189" i="48"/>
  <c r="X189" i="48"/>
  <c r="V189" i="48"/>
  <c r="T189" i="48"/>
  <c r="M189" i="48"/>
  <c r="I189" i="48"/>
  <c r="G189" i="48"/>
  <c r="F189" i="48"/>
  <c r="E189" i="48"/>
  <c r="C189" i="48"/>
  <c r="B189" i="48"/>
  <c r="AD188" i="48"/>
  <c r="AC188" i="48"/>
  <c r="Z188" i="48"/>
  <c r="Y188" i="48"/>
  <c r="X188" i="48"/>
  <c r="V188" i="48"/>
  <c r="T188" i="48"/>
  <c r="M188" i="48"/>
  <c r="I188" i="48"/>
  <c r="G188" i="48"/>
  <c r="F188" i="48"/>
  <c r="E188" i="48"/>
  <c r="C188" i="48"/>
  <c r="B188" i="48"/>
  <c r="AD187" i="48"/>
  <c r="AC187" i="48"/>
  <c r="Z187" i="48"/>
  <c r="Y187" i="48"/>
  <c r="X187" i="48"/>
  <c r="V187" i="48"/>
  <c r="T187" i="48"/>
  <c r="M187" i="48"/>
  <c r="I187" i="48"/>
  <c r="G187" i="48"/>
  <c r="F187" i="48"/>
  <c r="E187" i="48"/>
  <c r="C187" i="48"/>
  <c r="B187" i="48"/>
  <c r="AD186" i="48"/>
  <c r="AC186" i="48"/>
  <c r="Z186" i="48"/>
  <c r="Y186" i="48"/>
  <c r="X186" i="48"/>
  <c r="V186" i="48"/>
  <c r="T186" i="48"/>
  <c r="M186" i="48"/>
  <c r="I186" i="48"/>
  <c r="G186" i="48"/>
  <c r="F186" i="48"/>
  <c r="E186" i="48"/>
  <c r="C186" i="48"/>
  <c r="B186" i="48"/>
  <c r="AD185" i="48"/>
  <c r="AC185" i="48"/>
  <c r="Z185" i="48"/>
  <c r="Y185" i="48"/>
  <c r="X185" i="48"/>
  <c r="V185" i="48"/>
  <c r="T185" i="48"/>
  <c r="M185" i="48"/>
  <c r="I185" i="48"/>
  <c r="G185" i="48"/>
  <c r="F185" i="48"/>
  <c r="E185" i="48"/>
  <c r="C185" i="48"/>
  <c r="B185" i="48"/>
  <c r="AD184" i="48"/>
  <c r="AC184" i="48"/>
  <c r="Z184" i="48"/>
  <c r="Y184" i="48"/>
  <c r="X184" i="48"/>
  <c r="V184" i="48"/>
  <c r="T184" i="48"/>
  <c r="M184" i="48"/>
  <c r="I184" i="48"/>
  <c r="G184" i="48"/>
  <c r="F184" i="48"/>
  <c r="E184" i="48"/>
  <c r="C184" i="48"/>
  <c r="B184" i="48"/>
  <c r="AD183" i="48"/>
  <c r="AC183" i="48"/>
  <c r="Z183" i="48"/>
  <c r="Y183" i="48"/>
  <c r="X183" i="48"/>
  <c r="V183" i="48"/>
  <c r="T183" i="48"/>
  <c r="M183" i="48"/>
  <c r="I183" i="48"/>
  <c r="G183" i="48"/>
  <c r="F183" i="48"/>
  <c r="E183" i="48"/>
  <c r="C183" i="48"/>
  <c r="B183" i="48"/>
  <c r="AD182" i="48"/>
  <c r="AC182" i="48"/>
  <c r="Z182" i="48"/>
  <c r="Y182" i="48"/>
  <c r="X182" i="48"/>
  <c r="V182" i="48"/>
  <c r="T182" i="48"/>
  <c r="M182" i="48"/>
  <c r="I182" i="48"/>
  <c r="G182" i="48"/>
  <c r="F182" i="48"/>
  <c r="E182" i="48"/>
  <c r="C182" i="48"/>
  <c r="B182" i="48"/>
  <c r="AD181" i="48"/>
  <c r="AC181" i="48"/>
  <c r="Z181" i="48"/>
  <c r="Y181" i="48"/>
  <c r="X181" i="48"/>
  <c r="V181" i="48"/>
  <c r="T181" i="48"/>
  <c r="M181" i="48"/>
  <c r="I181" i="48"/>
  <c r="G181" i="48"/>
  <c r="F181" i="48"/>
  <c r="E181" i="48"/>
  <c r="C181" i="48"/>
  <c r="B181" i="48"/>
  <c r="AD180" i="48"/>
  <c r="AC180" i="48"/>
  <c r="Z180" i="48"/>
  <c r="Y180" i="48"/>
  <c r="X180" i="48"/>
  <c r="V180" i="48"/>
  <c r="T180" i="48"/>
  <c r="M180" i="48"/>
  <c r="I180" i="48"/>
  <c r="G180" i="48"/>
  <c r="F180" i="48"/>
  <c r="E180" i="48"/>
  <c r="C180" i="48"/>
  <c r="B180" i="48"/>
  <c r="AD179" i="48"/>
  <c r="AC179" i="48"/>
  <c r="Z179" i="48"/>
  <c r="Y179" i="48"/>
  <c r="X179" i="48"/>
  <c r="V179" i="48"/>
  <c r="T179" i="48"/>
  <c r="M179" i="48"/>
  <c r="I179" i="48"/>
  <c r="G179" i="48"/>
  <c r="F179" i="48"/>
  <c r="E179" i="48"/>
  <c r="C179" i="48"/>
  <c r="B179" i="48"/>
  <c r="AD178" i="48"/>
  <c r="AC178" i="48"/>
  <c r="Z178" i="48"/>
  <c r="Y178" i="48"/>
  <c r="X178" i="48"/>
  <c r="V178" i="48"/>
  <c r="T178" i="48"/>
  <c r="M178" i="48"/>
  <c r="I178" i="48"/>
  <c r="G178" i="48"/>
  <c r="F178" i="48"/>
  <c r="E178" i="48"/>
  <c r="C178" i="48"/>
  <c r="B178" i="48"/>
  <c r="AD177" i="48"/>
  <c r="AC177" i="48"/>
  <c r="Z177" i="48"/>
  <c r="Y177" i="48"/>
  <c r="X177" i="48"/>
  <c r="V177" i="48"/>
  <c r="T177" i="48"/>
  <c r="M177" i="48"/>
  <c r="I177" i="48"/>
  <c r="G177" i="48"/>
  <c r="F177" i="48"/>
  <c r="E177" i="48"/>
  <c r="C177" i="48"/>
  <c r="B177" i="48"/>
  <c r="AD176" i="48"/>
  <c r="AC176" i="48"/>
  <c r="Z176" i="48"/>
  <c r="Y176" i="48"/>
  <c r="X176" i="48"/>
  <c r="V176" i="48"/>
  <c r="T176" i="48"/>
  <c r="M176" i="48"/>
  <c r="I176" i="48"/>
  <c r="G176" i="48"/>
  <c r="F176" i="48"/>
  <c r="E176" i="48"/>
  <c r="C176" i="48"/>
  <c r="B176" i="48"/>
  <c r="AD175" i="48"/>
  <c r="AC175" i="48"/>
  <c r="Z175" i="48"/>
  <c r="Y175" i="48"/>
  <c r="X175" i="48"/>
  <c r="V175" i="48"/>
  <c r="T175" i="48"/>
  <c r="M175" i="48"/>
  <c r="I175" i="48"/>
  <c r="G175" i="48"/>
  <c r="F175" i="48"/>
  <c r="E175" i="48"/>
  <c r="C175" i="48"/>
  <c r="B175" i="48"/>
  <c r="AD174" i="48"/>
  <c r="AC174" i="48"/>
  <c r="Z174" i="48"/>
  <c r="Y174" i="48"/>
  <c r="X174" i="48"/>
  <c r="V174" i="48"/>
  <c r="T174" i="48"/>
  <c r="M174" i="48"/>
  <c r="I174" i="48"/>
  <c r="G174" i="48"/>
  <c r="F174" i="48"/>
  <c r="E174" i="48"/>
  <c r="C174" i="48"/>
  <c r="B174" i="48"/>
  <c r="AD173" i="48"/>
  <c r="AC173" i="48"/>
  <c r="Z173" i="48"/>
  <c r="Y173" i="48"/>
  <c r="X173" i="48"/>
  <c r="V173" i="48"/>
  <c r="T173" i="48"/>
  <c r="M173" i="48"/>
  <c r="I173" i="48"/>
  <c r="G173" i="48"/>
  <c r="F173" i="48"/>
  <c r="E173" i="48"/>
  <c r="C173" i="48"/>
  <c r="B173" i="48"/>
  <c r="AD172" i="48"/>
  <c r="AC172" i="48"/>
  <c r="Z172" i="48"/>
  <c r="Y172" i="48"/>
  <c r="X172" i="48"/>
  <c r="V172" i="48"/>
  <c r="T172" i="48"/>
  <c r="M172" i="48"/>
  <c r="I172" i="48"/>
  <c r="G172" i="48"/>
  <c r="F172" i="48"/>
  <c r="E172" i="48"/>
  <c r="C172" i="48"/>
  <c r="B172" i="48"/>
  <c r="AD171" i="48"/>
  <c r="AC171" i="48"/>
  <c r="Z171" i="48"/>
  <c r="Y171" i="48"/>
  <c r="X171" i="48"/>
  <c r="V171" i="48"/>
  <c r="T171" i="48"/>
  <c r="M171" i="48"/>
  <c r="I171" i="48"/>
  <c r="G171" i="48"/>
  <c r="F171" i="48"/>
  <c r="E171" i="48"/>
  <c r="C171" i="48"/>
  <c r="B171" i="48"/>
  <c r="AD170" i="48"/>
  <c r="AC170" i="48"/>
  <c r="Z170" i="48"/>
  <c r="Y170" i="48"/>
  <c r="X170" i="48"/>
  <c r="V170" i="48"/>
  <c r="T170" i="48"/>
  <c r="M170" i="48"/>
  <c r="I170" i="48"/>
  <c r="G170" i="48"/>
  <c r="F170" i="48"/>
  <c r="E170" i="48"/>
  <c r="C170" i="48"/>
  <c r="B170" i="48"/>
  <c r="AD169" i="48"/>
  <c r="AC169" i="48"/>
  <c r="Z169" i="48"/>
  <c r="Y169" i="48"/>
  <c r="X169" i="48"/>
  <c r="V169" i="48"/>
  <c r="T169" i="48"/>
  <c r="M169" i="48"/>
  <c r="I169" i="48"/>
  <c r="G169" i="48"/>
  <c r="F169" i="48"/>
  <c r="E169" i="48"/>
  <c r="C169" i="48"/>
  <c r="B169" i="48"/>
  <c r="AD168" i="48"/>
  <c r="AC168" i="48"/>
  <c r="Z168" i="48"/>
  <c r="Y168" i="48"/>
  <c r="X168" i="48"/>
  <c r="V168" i="48"/>
  <c r="T168" i="48"/>
  <c r="M168" i="48"/>
  <c r="I168" i="48"/>
  <c r="G168" i="48"/>
  <c r="F168" i="48"/>
  <c r="E168" i="48"/>
  <c r="C168" i="48"/>
  <c r="B168" i="48"/>
  <c r="AD167" i="48"/>
  <c r="AC167" i="48"/>
  <c r="Z167" i="48"/>
  <c r="Y167" i="48"/>
  <c r="X167" i="48"/>
  <c r="V167" i="48"/>
  <c r="T167" i="48"/>
  <c r="M167" i="48"/>
  <c r="I167" i="48"/>
  <c r="G167" i="48"/>
  <c r="F167" i="48"/>
  <c r="E167" i="48"/>
  <c r="C167" i="48"/>
  <c r="B167" i="48"/>
  <c r="AD166" i="48"/>
  <c r="AC166" i="48"/>
  <c r="Z166" i="48"/>
  <c r="Y166" i="48"/>
  <c r="X166" i="48"/>
  <c r="V166" i="48"/>
  <c r="T166" i="48"/>
  <c r="M166" i="48"/>
  <c r="I166" i="48"/>
  <c r="G166" i="48"/>
  <c r="F166" i="48"/>
  <c r="E166" i="48"/>
  <c r="C166" i="48"/>
  <c r="B166" i="48"/>
  <c r="AD165" i="48"/>
  <c r="AC165" i="48"/>
  <c r="Z165" i="48"/>
  <c r="Y165" i="48"/>
  <c r="X165" i="48"/>
  <c r="V165" i="48"/>
  <c r="T165" i="48"/>
  <c r="M165" i="48"/>
  <c r="I165" i="48"/>
  <c r="G165" i="48"/>
  <c r="F165" i="48"/>
  <c r="E165" i="48"/>
  <c r="C165" i="48"/>
  <c r="B165" i="48"/>
  <c r="AD164" i="48"/>
  <c r="AC164" i="48"/>
  <c r="Z164" i="48"/>
  <c r="Y164" i="48"/>
  <c r="X164" i="48"/>
  <c r="V164" i="48"/>
  <c r="T164" i="48"/>
  <c r="M164" i="48"/>
  <c r="I164" i="48"/>
  <c r="G164" i="48"/>
  <c r="F164" i="48"/>
  <c r="E164" i="48"/>
  <c r="C164" i="48"/>
  <c r="B164" i="48"/>
  <c r="AD163" i="48"/>
  <c r="AC163" i="48"/>
  <c r="Z163" i="48"/>
  <c r="Y163" i="48"/>
  <c r="X163" i="48"/>
  <c r="V163" i="48"/>
  <c r="T163" i="48"/>
  <c r="M163" i="48"/>
  <c r="I163" i="48"/>
  <c r="G163" i="48"/>
  <c r="F163" i="48"/>
  <c r="E163" i="48"/>
  <c r="C163" i="48"/>
  <c r="B163" i="48"/>
  <c r="AD162" i="48"/>
  <c r="AC162" i="48"/>
  <c r="Z162" i="48"/>
  <c r="Y162" i="48"/>
  <c r="X162" i="48"/>
  <c r="V162" i="48"/>
  <c r="T162" i="48"/>
  <c r="M162" i="48"/>
  <c r="I162" i="48"/>
  <c r="G162" i="48"/>
  <c r="F162" i="48"/>
  <c r="E162" i="48"/>
  <c r="C162" i="48"/>
  <c r="B162" i="48"/>
  <c r="AD161" i="48"/>
  <c r="AC161" i="48"/>
  <c r="Z161" i="48"/>
  <c r="Y161" i="48"/>
  <c r="X161" i="48"/>
  <c r="V161" i="48"/>
  <c r="T161" i="48"/>
  <c r="M161" i="48"/>
  <c r="I161" i="48"/>
  <c r="G161" i="48"/>
  <c r="F161" i="48"/>
  <c r="E161" i="48"/>
  <c r="C161" i="48"/>
  <c r="B161" i="48"/>
  <c r="AD160" i="48"/>
  <c r="AC160" i="48"/>
  <c r="Z160" i="48"/>
  <c r="Y160" i="48"/>
  <c r="X160" i="48"/>
  <c r="V160" i="48"/>
  <c r="T160" i="48"/>
  <c r="M160" i="48"/>
  <c r="I160" i="48"/>
  <c r="G160" i="48"/>
  <c r="F160" i="48"/>
  <c r="E160" i="48"/>
  <c r="C160" i="48"/>
  <c r="B160" i="48"/>
  <c r="AD159" i="48"/>
  <c r="AC159" i="48"/>
  <c r="Z159" i="48"/>
  <c r="Y159" i="48"/>
  <c r="X159" i="48"/>
  <c r="V159" i="48"/>
  <c r="T159" i="48"/>
  <c r="M159" i="48"/>
  <c r="I159" i="48"/>
  <c r="G159" i="48"/>
  <c r="F159" i="48"/>
  <c r="E159" i="48"/>
  <c r="C159" i="48"/>
  <c r="B159" i="48"/>
  <c r="AD158" i="48"/>
  <c r="AC158" i="48"/>
  <c r="Z158" i="48"/>
  <c r="Y158" i="48"/>
  <c r="X158" i="48"/>
  <c r="V158" i="48"/>
  <c r="T158" i="48"/>
  <c r="M158" i="48"/>
  <c r="I158" i="48"/>
  <c r="G158" i="48"/>
  <c r="F158" i="48"/>
  <c r="E158" i="48"/>
  <c r="C158" i="48"/>
  <c r="B158" i="48"/>
  <c r="AD157" i="48"/>
  <c r="AC157" i="48"/>
  <c r="Z157" i="48"/>
  <c r="Y157" i="48"/>
  <c r="X157" i="48"/>
  <c r="V157" i="48"/>
  <c r="T157" i="48"/>
  <c r="M157" i="48"/>
  <c r="I157" i="48"/>
  <c r="G157" i="48"/>
  <c r="F157" i="48"/>
  <c r="E157" i="48"/>
  <c r="C157" i="48"/>
  <c r="B157" i="48"/>
  <c r="AD156" i="48"/>
  <c r="AC156" i="48"/>
  <c r="Z156" i="48"/>
  <c r="Y156" i="48"/>
  <c r="X156" i="48"/>
  <c r="V156" i="48"/>
  <c r="T156" i="48"/>
  <c r="M156" i="48"/>
  <c r="I156" i="48"/>
  <c r="G156" i="48"/>
  <c r="F156" i="48"/>
  <c r="E156" i="48"/>
  <c r="C156" i="48"/>
  <c r="B156" i="48"/>
  <c r="AD155" i="48"/>
  <c r="AC155" i="48"/>
  <c r="Z155" i="48"/>
  <c r="Y155" i="48"/>
  <c r="X155" i="48"/>
  <c r="V155" i="48"/>
  <c r="T155" i="48"/>
  <c r="M155" i="48"/>
  <c r="I155" i="48"/>
  <c r="G155" i="48"/>
  <c r="F155" i="48"/>
  <c r="E155" i="48"/>
  <c r="C155" i="48"/>
  <c r="B155" i="48"/>
  <c r="AD154" i="48"/>
  <c r="AC154" i="48"/>
  <c r="Z154" i="48"/>
  <c r="Y154" i="48"/>
  <c r="X154" i="48"/>
  <c r="V154" i="48"/>
  <c r="T154" i="48"/>
  <c r="M154" i="48"/>
  <c r="I154" i="48"/>
  <c r="G154" i="48"/>
  <c r="F154" i="48"/>
  <c r="E154" i="48"/>
  <c r="C154" i="48"/>
  <c r="B154" i="48"/>
  <c r="AD153" i="48"/>
  <c r="AC153" i="48"/>
  <c r="Z153" i="48"/>
  <c r="Y153" i="48"/>
  <c r="X153" i="48"/>
  <c r="V153" i="48"/>
  <c r="T153" i="48"/>
  <c r="M153" i="48"/>
  <c r="I153" i="48"/>
  <c r="G153" i="48"/>
  <c r="F153" i="48"/>
  <c r="E153" i="48"/>
  <c r="C153" i="48"/>
  <c r="B153" i="48"/>
  <c r="AD152" i="48"/>
  <c r="AC152" i="48"/>
  <c r="Z152" i="48"/>
  <c r="Y152" i="48"/>
  <c r="X152" i="48"/>
  <c r="V152" i="48"/>
  <c r="T152" i="48"/>
  <c r="M152" i="48"/>
  <c r="I152" i="48"/>
  <c r="G152" i="48"/>
  <c r="F152" i="48"/>
  <c r="E152" i="48"/>
  <c r="C152" i="48"/>
  <c r="B152" i="48"/>
  <c r="AD151" i="48"/>
  <c r="AC151" i="48"/>
  <c r="Z151" i="48"/>
  <c r="Y151" i="48"/>
  <c r="X151" i="48"/>
  <c r="V151" i="48"/>
  <c r="T151" i="48"/>
  <c r="M151" i="48"/>
  <c r="I151" i="48"/>
  <c r="G151" i="48"/>
  <c r="F151" i="48"/>
  <c r="E151" i="48"/>
  <c r="C151" i="48"/>
  <c r="B151" i="48"/>
  <c r="AD150" i="48"/>
  <c r="AC150" i="48"/>
  <c r="Z150" i="48"/>
  <c r="Y150" i="48"/>
  <c r="X150" i="48"/>
  <c r="V150" i="48"/>
  <c r="T150" i="48"/>
  <c r="M150" i="48"/>
  <c r="I150" i="48"/>
  <c r="G150" i="48"/>
  <c r="F150" i="48"/>
  <c r="E150" i="48"/>
  <c r="C150" i="48"/>
  <c r="B150" i="48"/>
  <c r="AD149" i="48"/>
  <c r="AC149" i="48"/>
  <c r="Z149" i="48"/>
  <c r="Y149" i="48"/>
  <c r="X149" i="48"/>
  <c r="V149" i="48"/>
  <c r="T149" i="48"/>
  <c r="M149" i="48"/>
  <c r="I149" i="48"/>
  <c r="G149" i="48"/>
  <c r="F149" i="48"/>
  <c r="E149" i="48"/>
  <c r="C149" i="48"/>
  <c r="B149" i="48"/>
  <c r="AD148" i="48"/>
  <c r="AC148" i="48"/>
  <c r="Z148" i="48"/>
  <c r="Y148" i="48"/>
  <c r="X148" i="48"/>
  <c r="V148" i="48"/>
  <c r="T148" i="48"/>
  <c r="M148" i="48"/>
  <c r="I148" i="48"/>
  <c r="G148" i="48"/>
  <c r="F148" i="48"/>
  <c r="E148" i="48"/>
  <c r="C148" i="48"/>
  <c r="B148" i="48"/>
  <c r="AD147" i="48"/>
  <c r="AC147" i="48"/>
  <c r="Z147" i="48"/>
  <c r="Y147" i="48"/>
  <c r="X147" i="48"/>
  <c r="V147" i="48"/>
  <c r="T147" i="48"/>
  <c r="M147" i="48"/>
  <c r="I147" i="48"/>
  <c r="G147" i="48"/>
  <c r="F147" i="48"/>
  <c r="E147" i="48"/>
  <c r="C147" i="48"/>
  <c r="B147" i="48"/>
  <c r="AD146" i="48"/>
  <c r="AC146" i="48"/>
  <c r="Z146" i="48"/>
  <c r="Y146" i="48"/>
  <c r="X146" i="48"/>
  <c r="V146" i="48"/>
  <c r="T146" i="48"/>
  <c r="M146" i="48"/>
  <c r="I146" i="48"/>
  <c r="G146" i="48"/>
  <c r="F146" i="48"/>
  <c r="E146" i="48"/>
  <c r="C146" i="48"/>
  <c r="B146" i="48"/>
  <c r="AD145" i="48"/>
  <c r="AC145" i="48"/>
  <c r="Z145" i="48"/>
  <c r="Y145" i="48"/>
  <c r="X145" i="48"/>
  <c r="V145" i="48"/>
  <c r="T145" i="48"/>
  <c r="M145" i="48"/>
  <c r="I145" i="48"/>
  <c r="G145" i="48"/>
  <c r="F145" i="48"/>
  <c r="E145" i="48"/>
  <c r="C145" i="48"/>
  <c r="B145" i="48"/>
  <c r="AD144" i="48"/>
  <c r="AC144" i="48"/>
  <c r="Z144" i="48"/>
  <c r="Y144" i="48"/>
  <c r="X144" i="48"/>
  <c r="V144" i="48"/>
  <c r="T144" i="48"/>
  <c r="M144" i="48"/>
  <c r="I144" i="48"/>
  <c r="G144" i="48"/>
  <c r="F144" i="48"/>
  <c r="E144" i="48"/>
  <c r="C144" i="48"/>
  <c r="B144" i="48"/>
  <c r="AD143" i="48"/>
  <c r="AC143" i="48"/>
  <c r="Z143" i="48"/>
  <c r="Y143" i="48"/>
  <c r="X143" i="48"/>
  <c r="V143" i="48"/>
  <c r="T143" i="48"/>
  <c r="M143" i="48"/>
  <c r="I143" i="48"/>
  <c r="G143" i="48"/>
  <c r="F143" i="48"/>
  <c r="E143" i="48"/>
  <c r="C143" i="48"/>
  <c r="B143" i="48"/>
  <c r="AD142" i="48"/>
  <c r="AC142" i="48"/>
  <c r="Z142" i="48"/>
  <c r="Y142" i="48"/>
  <c r="X142" i="48"/>
  <c r="V142" i="48"/>
  <c r="T142" i="48"/>
  <c r="M142" i="48"/>
  <c r="I142" i="48"/>
  <c r="G142" i="48"/>
  <c r="F142" i="48"/>
  <c r="E142" i="48"/>
  <c r="C142" i="48"/>
  <c r="B142" i="48"/>
  <c r="AD141" i="48"/>
  <c r="AC141" i="48"/>
  <c r="Z141" i="48"/>
  <c r="Y141" i="48"/>
  <c r="X141" i="48"/>
  <c r="V141" i="48"/>
  <c r="T141" i="48"/>
  <c r="M141" i="48"/>
  <c r="I141" i="48"/>
  <c r="G141" i="48"/>
  <c r="F141" i="48"/>
  <c r="E141" i="48"/>
  <c r="C141" i="48"/>
  <c r="B141" i="48"/>
  <c r="AD140" i="48"/>
  <c r="AC140" i="48"/>
  <c r="Z140" i="48"/>
  <c r="Y140" i="48"/>
  <c r="X140" i="48"/>
  <c r="V140" i="48"/>
  <c r="T140" i="48"/>
  <c r="M140" i="48"/>
  <c r="I140" i="48"/>
  <c r="G140" i="48"/>
  <c r="F140" i="48"/>
  <c r="E140" i="48"/>
  <c r="C140" i="48"/>
  <c r="B140" i="48"/>
  <c r="AD139" i="48"/>
  <c r="AC139" i="48"/>
  <c r="Z139" i="48"/>
  <c r="Y139" i="48"/>
  <c r="X139" i="48"/>
  <c r="V139" i="48"/>
  <c r="T139" i="48"/>
  <c r="M139" i="48"/>
  <c r="I139" i="48"/>
  <c r="G139" i="48"/>
  <c r="F139" i="48"/>
  <c r="E139" i="48"/>
  <c r="C139" i="48"/>
  <c r="B139" i="48"/>
  <c r="AD138" i="48"/>
  <c r="AC138" i="48"/>
  <c r="Z138" i="48"/>
  <c r="Y138" i="48"/>
  <c r="X138" i="48"/>
  <c r="V138" i="48"/>
  <c r="T138" i="48"/>
  <c r="M138" i="48"/>
  <c r="I138" i="48"/>
  <c r="G138" i="48"/>
  <c r="F138" i="48"/>
  <c r="E138" i="48"/>
  <c r="C138" i="48"/>
  <c r="B138" i="48"/>
  <c r="AD137" i="48"/>
  <c r="AC137" i="48"/>
  <c r="Z137" i="48"/>
  <c r="Y137" i="48"/>
  <c r="X137" i="48"/>
  <c r="V137" i="48"/>
  <c r="T137" i="48"/>
  <c r="M137" i="48"/>
  <c r="I137" i="48"/>
  <c r="G137" i="48"/>
  <c r="F137" i="48"/>
  <c r="E137" i="48"/>
  <c r="C137" i="48"/>
  <c r="B137" i="48"/>
  <c r="AD136" i="48"/>
  <c r="AC136" i="48"/>
  <c r="Z136" i="48"/>
  <c r="Y136" i="48"/>
  <c r="X136" i="48"/>
  <c r="V136" i="48"/>
  <c r="T136" i="48"/>
  <c r="M136" i="48"/>
  <c r="I136" i="48"/>
  <c r="G136" i="48"/>
  <c r="F136" i="48"/>
  <c r="E136" i="48"/>
  <c r="C136" i="48"/>
  <c r="B136" i="48"/>
  <c r="AD135" i="48"/>
  <c r="AC135" i="48"/>
  <c r="Z135" i="48"/>
  <c r="Y135" i="48"/>
  <c r="X135" i="48"/>
  <c r="V135" i="48"/>
  <c r="T135" i="48"/>
  <c r="M135" i="48"/>
  <c r="I135" i="48"/>
  <c r="G135" i="48"/>
  <c r="F135" i="48"/>
  <c r="E135" i="48"/>
  <c r="C135" i="48"/>
  <c r="B135" i="48"/>
  <c r="AD134" i="48"/>
  <c r="AC134" i="48"/>
  <c r="Z134" i="48"/>
  <c r="Y134" i="48"/>
  <c r="X134" i="48"/>
  <c r="V134" i="48"/>
  <c r="T134" i="48"/>
  <c r="M134" i="48"/>
  <c r="I134" i="48"/>
  <c r="G134" i="48"/>
  <c r="F134" i="48"/>
  <c r="E134" i="48"/>
  <c r="C134" i="48"/>
  <c r="B134" i="48"/>
  <c r="AD133" i="48"/>
  <c r="AC133" i="48"/>
  <c r="Z133" i="48"/>
  <c r="Y133" i="48"/>
  <c r="X133" i="48"/>
  <c r="V133" i="48"/>
  <c r="T133" i="48"/>
  <c r="M133" i="48"/>
  <c r="I133" i="48"/>
  <c r="G133" i="48"/>
  <c r="F133" i="48"/>
  <c r="E133" i="48"/>
  <c r="C133" i="48"/>
  <c r="B133" i="48"/>
  <c r="AD132" i="48"/>
  <c r="AC132" i="48"/>
  <c r="Z132" i="48"/>
  <c r="Y132" i="48"/>
  <c r="X132" i="48"/>
  <c r="V132" i="48"/>
  <c r="T132" i="48"/>
  <c r="M132" i="48"/>
  <c r="I132" i="48"/>
  <c r="G132" i="48"/>
  <c r="F132" i="48"/>
  <c r="E132" i="48"/>
  <c r="C132" i="48"/>
  <c r="B132" i="48"/>
  <c r="AD131" i="48"/>
  <c r="AC131" i="48"/>
  <c r="Z131" i="48"/>
  <c r="Y131" i="48"/>
  <c r="X131" i="48"/>
  <c r="V131" i="48"/>
  <c r="T131" i="48"/>
  <c r="M131" i="48"/>
  <c r="I131" i="48"/>
  <c r="G131" i="48"/>
  <c r="F131" i="48"/>
  <c r="E131" i="48"/>
  <c r="C131" i="48"/>
  <c r="B131" i="48"/>
  <c r="AD130" i="48"/>
  <c r="AC130" i="48"/>
  <c r="Z130" i="48"/>
  <c r="Y130" i="48"/>
  <c r="X130" i="48"/>
  <c r="V130" i="48"/>
  <c r="T130" i="48"/>
  <c r="M130" i="48"/>
  <c r="I130" i="48"/>
  <c r="G130" i="48"/>
  <c r="F130" i="48"/>
  <c r="E130" i="48"/>
  <c r="C130" i="48"/>
  <c r="B130" i="48"/>
  <c r="AD129" i="48"/>
  <c r="AC129" i="48"/>
  <c r="Z129" i="48"/>
  <c r="Y129" i="48"/>
  <c r="X129" i="48"/>
  <c r="V129" i="48"/>
  <c r="T129" i="48"/>
  <c r="M129" i="48"/>
  <c r="I129" i="48"/>
  <c r="G129" i="48"/>
  <c r="F129" i="48"/>
  <c r="E129" i="48"/>
  <c r="C129" i="48"/>
  <c r="B129" i="48"/>
  <c r="AD128" i="48"/>
  <c r="AC128" i="48"/>
  <c r="Z128" i="48"/>
  <c r="Y128" i="48"/>
  <c r="X128" i="48"/>
  <c r="V128" i="48"/>
  <c r="T128" i="48"/>
  <c r="M128" i="48"/>
  <c r="I128" i="48"/>
  <c r="G128" i="48"/>
  <c r="F128" i="48"/>
  <c r="E128" i="48"/>
  <c r="C128" i="48"/>
  <c r="B128" i="48"/>
  <c r="AD127" i="48"/>
  <c r="AC127" i="48"/>
  <c r="Z127" i="48"/>
  <c r="Y127" i="48"/>
  <c r="X127" i="48"/>
  <c r="V127" i="48"/>
  <c r="T127" i="48"/>
  <c r="M127" i="48"/>
  <c r="I127" i="48"/>
  <c r="G127" i="48"/>
  <c r="F127" i="48"/>
  <c r="E127" i="48"/>
  <c r="C127" i="48"/>
  <c r="B127" i="48"/>
  <c r="AD126" i="48"/>
  <c r="AC126" i="48"/>
  <c r="Z126" i="48"/>
  <c r="Y126" i="48"/>
  <c r="X126" i="48"/>
  <c r="V126" i="48"/>
  <c r="T126" i="48"/>
  <c r="M126" i="48"/>
  <c r="I126" i="48"/>
  <c r="G126" i="48"/>
  <c r="F126" i="48"/>
  <c r="E126" i="48"/>
  <c r="C126" i="48"/>
  <c r="B126" i="48"/>
  <c r="AD125" i="48"/>
  <c r="AC125" i="48"/>
  <c r="Z125" i="48"/>
  <c r="Y125" i="48"/>
  <c r="X125" i="48"/>
  <c r="V125" i="48"/>
  <c r="T125" i="48"/>
  <c r="M125" i="48"/>
  <c r="I125" i="48"/>
  <c r="G125" i="48"/>
  <c r="F125" i="48"/>
  <c r="E125" i="48"/>
  <c r="C125" i="48"/>
  <c r="B125" i="48"/>
  <c r="AD124" i="48"/>
  <c r="AC124" i="48"/>
  <c r="Z124" i="48"/>
  <c r="Y124" i="48"/>
  <c r="X124" i="48"/>
  <c r="V124" i="48"/>
  <c r="T124" i="48"/>
  <c r="M124" i="48"/>
  <c r="I124" i="48"/>
  <c r="G124" i="48"/>
  <c r="F124" i="48"/>
  <c r="E124" i="48"/>
  <c r="C124" i="48"/>
  <c r="B124" i="48"/>
  <c r="AD123" i="48"/>
  <c r="AC123" i="48"/>
  <c r="Z123" i="48"/>
  <c r="Y123" i="48"/>
  <c r="X123" i="48"/>
  <c r="V123" i="48"/>
  <c r="T123" i="48"/>
  <c r="M123" i="48"/>
  <c r="I123" i="48"/>
  <c r="G123" i="48"/>
  <c r="F123" i="48"/>
  <c r="E123" i="48"/>
  <c r="C123" i="48"/>
  <c r="B123" i="48"/>
  <c r="AD122" i="48"/>
  <c r="AC122" i="48"/>
  <c r="Z122" i="48"/>
  <c r="Y122" i="48"/>
  <c r="X122" i="48"/>
  <c r="V122" i="48"/>
  <c r="T122" i="48"/>
  <c r="M122" i="48"/>
  <c r="I122" i="48"/>
  <c r="G122" i="48"/>
  <c r="F122" i="48"/>
  <c r="E122" i="48"/>
  <c r="C122" i="48"/>
  <c r="B122" i="48"/>
  <c r="AD121" i="48"/>
  <c r="AC121" i="48"/>
  <c r="Z121" i="48"/>
  <c r="Y121" i="48"/>
  <c r="X121" i="48"/>
  <c r="V121" i="48"/>
  <c r="T121" i="48"/>
  <c r="M121" i="48"/>
  <c r="I121" i="48"/>
  <c r="G121" i="48"/>
  <c r="F121" i="48"/>
  <c r="E121" i="48"/>
  <c r="C121" i="48"/>
  <c r="B121" i="48"/>
  <c r="AD120" i="48"/>
  <c r="AC120" i="48"/>
  <c r="Z120" i="48"/>
  <c r="Y120" i="48"/>
  <c r="X120" i="48"/>
  <c r="V120" i="48"/>
  <c r="T120" i="48"/>
  <c r="M120" i="48"/>
  <c r="I120" i="48"/>
  <c r="G120" i="48"/>
  <c r="F120" i="48"/>
  <c r="E120" i="48"/>
  <c r="C120" i="48"/>
  <c r="B120" i="48"/>
  <c r="AD119" i="48"/>
  <c r="AC119" i="48"/>
  <c r="Z119" i="48"/>
  <c r="Y119" i="48"/>
  <c r="X119" i="48"/>
  <c r="V119" i="48"/>
  <c r="T119" i="48"/>
  <c r="M119" i="48"/>
  <c r="I119" i="48"/>
  <c r="G119" i="48"/>
  <c r="F119" i="48"/>
  <c r="E119" i="48"/>
  <c r="C119" i="48"/>
  <c r="B119" i="48"/>
  <c r="AD118" i="48"/>
  <c r="AC118" i="48"/>
  <c r="Z118" i="48"/>
  <c r="Y118" i="48"/>
  <c r="X118" i="48"/>
  <c r="V118" i="48"/>
  <c r="T118" i="48"/>
  <c r="M118" i="48"/>
  <c r="I118" i="48"/>
  <c r="G118" i="48"/>
  <c r="F118" i="48"/>
  <c r="E118" i="48"/>
  <c r="C118" i="48"/>
  <c r="B118" i="48"/>
  <c r="AD117" i="48"/>
  <c r="AC117" i="48"/>
  <c r="Z117" i="48"/>
  <c r="Y117" i="48"/>
  <c r="X117" i="48"/>
  <c r="V117" i="48"/>
  <c r="T117" i="48"/>
  <c r="M117" i="48"/>
  <c r="I117" i="48"/>
  <c r="G117" i="48"/>
  <c r="F117" i="48"/>
  <c r="E117" i="48"/>
  <c r="C117" i="48"/>
  <c r="B117" i="48"/>
  <c r="AD116" i="48"/>
  <c r="AC116" i="48"/>
  <c r="Z116" i="48"/>
  <c r="Y116" i="48"/>
  <c r="X116" i="48"/>
  <c r="V116" i="48"/>
  <c r="T116" i="48"/>
  <c r="M116" i="48"/>
  <c r="I116" i="48"/>
  <c r="G116" i="48"/>
  <c r="F116" i="48"/>
  <c r="E116" i="48"/>
  <c r="C116" i="48"/>
  <c r="B116" i="48"/>
  <c r="AD115" i="48"/>
  <c r="AC115" i="48"/>
  <c r="Z115" i="48"/>
  <c r="Y115" i="48"/>
  <c r="X115" i="48"/>
  <c r="V115" i="48"/>
  <c r="T115" i="48"/>
  <c r="M115" i="48"/>
  <c r="I115" i="48"/>
  <c r="G115" i="48"/>
  <c r="F115" i="48"/>
  <c r="E115" i="48"/>
  <c r="C115" i="48"/>
  <c r="B115" i="48"/>
  <c r="AD114" i="48"/>
  <c r="AC114" i="48"/>
  <c r="Z114" i="48"/>
  <c r="Y114" i="48"/>
  <c r="X114" i="48"/>
  <c r="V114" i="48"/>
  <c r="T114" i="48"/>
  <c r="M114" i="48"/>
  <c r="I114" i="48"/>
  <c r="G114" i="48"/>
  <c r="F114" i="48"/>
  <c r="E114" i="48"/>
  <c r="C114" i="48"/>
  <c r="B114" i="48"/>
  <c r="AD113" i="48"/>
  <c r="AC113" i="48"/>
  <c r="Z113" i="48"/>
  <c r="Y113" i="48"/>
  <c r="X113" i="48"/>
  <c r="V113" i="48"/>
  <c r="T113" i="48"/>
  <c r="M113" i="48"/>
  <c r="I113" i="48"/>
  <c r="G113" i="48"/>
  <c r="F113" i="48"/>
  <c r="E113" i="48"/>
  <c r="C113" i="48"/>
  <c r="B113" i="48"/>
  <c r="AD112" i="48"/>
  <c r="AC112" i="48"/>
  <c r="Z112" i="48"/>
  <c r="Y112" i="48"/>
  <c r="X112" i="48"/>
  <c r="V112" i="48"/>
  <c r="T112" i="48"/>
  <c r="M112" i="48"/>
  <c r="I112" i="48"/>
  <c r="G112" i="48"/>
  <c r="F112" i="48"/>
  <c r="E112" i="48"/>
  <c r="C112" i="48"/>
  <c r="B112" i="48"/>
  <c r="AD111" i="48"/>
  <c r="AC111" i="48"/>
  <c r="Z111" i="48"/>
  <c r="Y111" i="48"/>
  <c r="X111" i="48"/>
  <c r="V111" i="48"/>
  <c r="T111" i="48"/>
  <c r="M111" i="48"/>
  <c r="I111" i="48"/>
  <c r="G111" i="48"/>
  <c r="F111" i="48"/>
  <c r="E111" i="48"/>
  <c r="C111" i="48"/>
  <c r="B111" i="48"/>
  <c r="AD110" i="48"/>
  <c r="AC110" i="48"/>
  <c r="Z110" i="48"/>
  <c r="Y110" i="48"/>
  <c r="X110" i="48"/>
  <c r="V110" i="48"/>
  <c r="T110" i="48"/>
  <c r="M110" i="48"/>
  <c r="I110" i="48"/>
  <c r="G110" i="48"/>
  <c r="F110" i="48"/>
  <c r="E110" i="48"/>
  <c r="C110" i="48"/>
  <c r="B110" i="48"/>
  <c r="AD109" i="48"/>
  <c r="AC109" i="48"/>
  <c r="Z109" i="48"/>
  <c r="Y109" i="48"/>
  <c r="X109" i="48"/>
  <c r="V109" i="48"/>
  <c r="T109" i="48"/>
  <c r="M109" i="48"/>
  <c r="I109" i="48"/>
  <c r="G109" i="48"/>
  <c r="F109" i="48"/>
  <c r="E109" i="48"/>
  <c r="C109" i="48"/>
  <c r="B109" i="48"/>
  <c r="AD108" i="48"/>
  <c r="AC108" i="48"/>
  <c r="Z108" i="48"/>
  <c r="Y108" i="48"/>
  <c r="X108" i="48"/>
  <c r="V108" i="48"/>
  <c r="T108" i="48"/>
  <c r="M108" i="48"/>
  <c r="I108" i="48"/>
  <c r="G108" i="48"/>
  <c r="F108" i="48"/>
  <c r="E108" i="48"/>
  <c r="C108" i="48"/>
  <c r="B108" i="48"/>
  <c r="AD107" i="48"/>
  <c r="AC107" i="48"/>
  <c r="Z107" i="48"/>
  <c r="Y107" i="48"/>
  <c r="X107" i="48"/>
  <c r="V107" i="48"/>
  <c r="T107" i="48"/>
  <c r="M107" i="48"/>
  <c r="I107" i="48"/>
  <c r="G107" i="48"/>
  <c r="F107" i="48"/>
  <c r="E107" i="48"/>
  <c r="C107" i="48"/>
  <c r="B107" i="48"/>
  <c r="AD106" i="48"/>
  <c r="AC106" i="48"/>
  <c r="Z106" i="48"/>
  <c r="Y106" i="48"/>
  <c r="X106" i="48"/>
  <c r="V106" i="48"/>
  <c r="T106" i="48"/>
  <c r="M106" i="48"/>
  <c r="I106" i="48"/>
  <c r="G106" i="48"/>
  <c r="F106" i="48"/>
  <c r="E106" i="48"/>
  <c r="C106" i="48"/>
  <c r="B106" i="48"/>
  <c r="AD105" i="48"/>
  <c r="AC105" i="48"/>
  <c r="Z105" i="48"/>
  <c r="Y105" i="48"/>
  <c r="X105" i="48"/>
  <c r="V105" i="48"/>
  <c r="T105" i="48"/>
  <c r="M105" i="48"/>
  <c r="I105" i="48"/>
  <c r="G105" i="48"/>
  <c r="F105" i="48"/>
  <c r="E105" i="48"/>
  <c r="C105" i="48"/>
  <c r="B105" i="48"/>
  <c r="AD104" i="48"/>
  <c r="AC104" i="48"/>
  <c r="Z104" i="48"/>
  <c r="Y104" i="48"/>
  <c r="X104" i="48"/>
  <c r="V104" i="48"/>
  <c r="T104" i="48"/>
  <c r="M104" i="48"/>
  <c r="I104" i="48"/>
  <c r="G104" i="48"/>
  <c r="F104" i="48"/>
  <c r="E104" i="48"/>
  <c r="C104" i="48"/>
  <c r="B104" i="48"/>
  <c r="AD103" i="48"/>
  <c r="AC103" i="48"/>
  <c r="Z103" i="48"/>
  <c r="Y103" i="48"/>
  <c r="X103" i="48"/>
  <c r="V103" i="48"/>
  <c r="T103" i="48"/>
  <c r="M103" i="48"/>
  <c r="I103" i="48"/>
  <c r="G103" i="48"/>
  <c r="F103" i="48"/>
  <c r="E103" i="48"/>
  <c r="C103" i="48"/>
  <c r="B103" i="48"/>
  <c r="AD102" i="48"/>
  <c r="AC102" i="48"/>
  <c r="Z102" i="48"/>
  <c r="Y102" i="48"/>
  <c r="X102" i="48"/>
  <c r="V102" i="48"/>
  <c r="T102" i="48"/>
  <c r="M102" i="48"/>
  <c r="I102" i="48"/>
  <c r="G102" i="48"/>
  <c r="F102" i="48"/>
  <c r="E102" i="48"/>
  <c r="C102" i="48"/>
  <c r="B102" i="48"/>
  <c r="AD101" i="48"/>
  <c r="AC101" i="48"/>
  <c r="Z101" i="48"/>
  <c r="Y101" i="48"/>
  <c r="X101" i="48"/>
  <c r="V101" i="48"/>
  <c r="T101" i="48"/>
  <c r="M101" i="48"/>
  <c r="I101" i="48"/>
  <c r="G101" i="48"/>
  <c r="F101" i="48"/>
  <c r="E101" i="48"/>
  <c r="C101" i="48"/>
  <c r="B101" i="48"/>
  <c r="AD100" i="48"/>
  <c r="AC100" i="48"/>
  <c r="Z100" i="48"/>
  <c r="Y100" i="48"/>
  <c r="X100" i="48"/>
  <c r="V100" i="48"/>
  <c r="T100" i="48"/>
  <c r="M100" i="48"/>
  <c r="I100" i="48"/>
  <c r="G100" i="48"/>
  <c r="F100" i="48"/>
  <c r="E100" i="48"/>
  <c r="C100" i="48"/>
  <c r="B100" i="48"/>
  <c r="AD99" i="48"/>
  <c r="AC99" i="48"/>
  <c r="Z99" i="48"/>
  <c r="Y99" i="48"/>
  <c r="X99" i="48"/>
  <c r="V99" i="48"/>
  <c r="T99" i="48"/>
  <c r="M99" i="48"/>
  <c r="I99" i="48"/>
  <c r="G99" i="48"/>
  <c r="F99" i="48"/>
  <c r="E99" i="48"/>
  <c r="C99" i="48"/>
  <c r="B99" i="48"/>
  <c r="AD98" i="48"/>
  <c r="AC98" i="48"/>
  <c r="Z98" i="48"/>
  <c r="Y98" i="48"/>
  <c r="X98" i="48"/>
  <c r="V98" i="48"/>
  <c r="T98" i="48"/>
  <c r="M98" i="48"/>
  <c r="I98" i="48"/>
  <c r="G98" i="48"/>
  <c r="F98" i="48"/>
  <c r="E98" i="48"/>
  <c r="C98" i="48"/>
  <c r="B98" i="48"/>
  <c r="AD97" i="48"/>
  <c r="AC97" i="48"/>
  <c r="Z97" i="48"/>
  <c r="Y97" i="48"/>
  <c r="X97" i="48"/>
  <c r="V97" i="48"/>
  <c r="T97" i="48"/>
  <c r="M97" i="48"/>
  <c r="I97" i="48"/>
  <c r="G97" i="48"/>
  <c r="F97" i="48"/>
  <c r="E97" i="48"/>
  <c r="C97" i="48"/>
  <c r="B97" i="48"/>
  <c r="AD96" i="48"/>
  <c r="AC96" i="48"/>
  <c r="Z96" i="48"/>
  <c r="Y96" i="48"/>
  <c r="X96" i="48"/>
  <c r="V96" i="48"/>
  <c r="T96" i="48"/>
  <c r="M96" i="48"/>
  <c r="I96" i="48"/>
  <c r="G96" i="48"/>
  <c r="F96" i="48"/>
  <c r="E96" i="48"/>
  <c r="C96" i="48"/>
  <c r="B96" i="48"/>
  <c r="AD95" i="48"/>
  <c r="AC95" i="48"/>
  <c r="Z95" i="48"/>
  <c r="Y95" i="48"/>
  <c r="X95" i="48"/>
  <c r="V95" i="48"/>
  <c r="T95" i="48"/>
  <c r="M95" i="48"/>
  <c r="I95" i="48"/>
  <c r="G95" i="48"/>
  <c r="F95" i="48"/>
  <c r="E95" i="48"/>
  <c r="C95" i="48"/>
  <c r="B95" i="48"/>
  <c r="AD94" i="48"/>
  <c r="AC94" i="48"/>
  <c r="Z94" i="48"/>
  <c r="Y94" i="48"/>
  <c r="X94" i="48"/>
  <c r="V94" i="48"/>
  <c r="T94" i="48"/>
  <c r="M94" i="48"/>
  <c r="I94" i="48"/>
  <c r="G94" i="48"/>
  <c r="F94" i="48"/>
  <c r="E94" i="48"/>
  <c r="C94" i="48"/>
  <c r="B94" i="48"/>
  <c r="AD93" i="48"/>
  <c r="AC93" i="48"/>
  <c r="Z93" i="48"/>
  <c r="Y93" i="48"/>
  <c r="X93" i="48"/>
  <c r="V93" i="48"/>
  <c r="T93" i="48"/>
  <c r="M93" i="48"/>
  <c r="I93" i="48"/>
  <c r="G93" i="48"/>
  <c r="F93" i="48"/>
  <c r="E93" i="48"/>
  <c r="C93" i="48"/>
  <c r="B93" i="48"/>
  <c r="AD92" i="48"/>
  <c r="AC92" i="48"/>
  <c r="Z92" i="48"/>
  <c r="Y92" i="48"/>
  <c r="X92" i="48"/>
  <c r="V92" i="48"/>
  <c r="T92" i="48"/>
  <c r="M92" i="48"/>
  <c r="I92" i="48"/>
  <c r="G92" i="48"/>
  <c r="F92" i="48"/>
  <c r="E92" i="48"/>
  <c r="C92" i="48"/>
  <c r="B92" i="48"/>
  <c r="AD91" i="48"/>
  <c r="AC91" i="48"/>
  <c r="Z91" i="48"/>
  <c r="Y91" i="48"/>
  <c r="X91" i="48"/>
  <c r="V91" i="48"/>
  <c r="T91" i="48"/>
  <c r="M91" i="48"/>
  <c r="I91" i="48"/>
  <c r="G91" i="48"/>
  <c r="F91" i="48"/>
  <c r="E91" i="48"/>
  <c r="C91" i="48"/>
  <c r="B91" i="48"/>
  <c r="AD90" i="48"/>
  <c r="AC90" i="48"/>
  <c r="Z90" i="48"/>
  <c r="Y90" i="48"/>
  <c r="X90" i="48"/>
  <c r="V90" i="48"/>
  <c r="T90" i="48"/>
  <c r="M90" i="48"/>
  <c r="I90" i="48"/>
  <c r="G90" i="48"/>
  <c r="F90" i="48"/>
  <c r="E90" i="48"/>
  <c r="C90" i="48"/>
  <c r="B90" i="48"/>
  <c r="AD89" i="48"/>
  <c r="AC89" i="48"/>
  <c r="Z89" i="48"/>
  <c r="Y89" i="48"/>
  <c r="X89" i="48"/>
  <c r="V89" i="48"/>
  <c r="T89" i="48"/>
  <c r="M89" i="48"/>
  <c r="I89" i="48"/>
  <c r="G89" i="48"/>
  <c r="F89" i="48"/>
  <c r="E89" i="48"/>
  <c r="C89" i="48"/>
  <c r="B89" i="48"/>
  <c r="AD88" i="48"/>
  <c r="AC88" i="48"/>
  <c r="Z88" i="48"/>
  <c r="Y88" i="48"/>
  <c r="X88" i="48"/>
  <c r="V88" i="48"/>
  <c r="T88" i="48"/>
  <c r="M88" i="48"/>
  <c r="I88" i="48"/>
  <c r="G88" i="48"/>
  <c r="F88" i="48"/>
  <c r="E88" i="48"/>
  <c r="C88" i="48"/>
  <c r="B88" i="48"/>
  <c r="AD87" i="48"/>
  <c r="AC87" i="48"/>
  <c r="Z87" i="48"/>
  <c r="Y87" i="48"/>
  <c r="X87" i="48"/>
  <c r="V87" i="48"/>
  <c r="T87" i="48"/>
  <c r="M87" i="48"/>
  <c r="I87" i="48"/>
  <c r="G87" i="48"/>
  <c r="F87" i="48"/>
  <c r="E87" i="48"/>
  <c r="C87" i="48"/>
  <c r="B87" i="48"/>
  <c r="AD86" i="48"/>
  <c r="AC86" i="48"/>
  <c r="Z86" i="48"/>
  <c r="Y86" i="48"/>
  <c r="X86" i="48"/>
  <c r="V86" i="48"/>
  <c r="T86" i="48"/>
  <c r="M86" i="48"/>
  <c r="I86" i="48"/>
  <c r="G86" i="48"/>
  <c r="F86" i="48"/>
  <c r="E86" i="48"/>
  <c r="C86" i="48"/>
  <c r="B86" i="48"/>
  <c r="AD85" i="48"/>
  <c r="AC85" i="48"/>
  <c r="Z85" i="48"/>
  <c r="Y85" i="48"/>
  <c r="X85" i="48"/>
  <c r="V85" i="48"/>
  <c r="T85" i="48"/>
  <c r="M85" i="48"/>
  <c r="I85" i="48"/>
  <c r="G85" i="48"/>
  <c r="F85" i="48"/>
  <c r="E85" i="48"/>
  <c r="C85" i="48"/>
  <c r="B85" i="48"/>
  <c r="AD84" i="48"/>
  <c r="AC84" i="48"/>
  <c r="Z84" i="48"/>
  <c r="Y84" i="48"/>
  <c r="X84" i="48"/>
  <c r="V84" i="48"/>
  <c r="T84" i="48"/>
  <c r="M84" i="48"/>
  <c r="I84" i="48"/>
  <c r="G84" i="48"/>
  <c r="F84" i="48"/>
  <c r="E84" i="48"/>
  <c r="C84" i="48"/>
  <c r="B84" i="48"/>
  <c r="AD83" i="48"/>
  <c r="AC83" i="48"/>
  <c r="Z83" i="48"/>
  <c r="Y83" i="48"/>
  <c r="X83" i="48"/>
  <c r="V83" i="48"/>
  <c r="T83" i="48"/>
  <c r="M83" i="48"/>
  <c r="I83" i="48"/>
  <c r="G83" i="48"/>
  <c r="F83" i="48"/>
  <c r="E83" i="48"/>
  <c r="C83" i="48"/>
  <c r="B83" i="48"/>
  <c r="AD82" i="48"/>
  <c r="AC82" i="48"/>
  <c r="Z82" i="48"/>
  <c r="Y82" i="48"/>
  <c r="X82" i="48"/>
  <c r="V82" i="48"/>
  <c r="T82" i="48"/>
  <c r="M82" i="48"/>
  <c r="I82" i="48"/>
  <c r="G82" i="48"/>
  <c r="F82" i="48"/>
  <c r="E82" i="48"/>
  <c r="C82" i="48"/>
  <c r="B82" i="48"/>
  <c r="AD81" i="48"/>
  <c r="AC81" i="48"/>
  <c r="Z81" i="48"/>
  <c r="Y81" i="48"/>
  <c r="X81" i="48"/>
  <c r="V81" i="48"/>
  <c r="T81" i="48"/>
  <c r="M81" i="48"/>
  <c r="I81" i="48"/>
  <c r="G81" i="48"/>
  <c r="F81" i="48"/>
  <c r="E81" i="48"/>
  <c r="C81" i="48"/>
  <c r="B81" i="48"/>
  <c r="AD80" i="48"/>
  <c r="AC80" i="48"/>
  <c r="Z80" i="48"/>
  <c r="Y80" i="48"/>
  <c r="X80" i="48"/>
  <c r="V80" i="48"/>
  <c r="T80" i="48"/>
  <c r="U63" i="48" s="1"/>
  <c r="M80" i="48"/>
  <c r="N63" i="48" s="1"/>
  <c r="I80" i="48"/>
  <c r="G80" i="48"/>
  <c r="H63" i="48" s="1"/>
  <c r="F80" i="48"/>
  <c r="E80" i="48"/>
  <c r="C80" i="48"/>
  <c r="B80" i="48"/>
  <c r="AD79" i="48"/>
  <c r="AC79" i="48"/>
  <c r="Z79" i="48"/>
  <c r="Y79" i="48"/>
  <c r="X79" i="48"/>
  <c r="V79" i="48"/>
  <c r="T79" i="48"/>
  <c r="U61" i="48" s="1"/>
  <c r="M79" i="48"/>
  <c r="N61" i="48" s="1"/>
  <c r="I79" i="48"/>
  <c r="G79" i="48"/>
  <c r="H61" i="48" s="1"/>
  <c r="F79" i="48"/>
  <c r="E79" i="48"/>
  <c r="C79" i="48"/>
  <c r="B79" i="48"/>
  <c r="AD78" i="48"/>
  <c r="AC78" i="48"/>
  <c r="Z78" i="48"/>
  <c r="Y78" i="48"/>
  <c r="X78" i="48"/>
  <c r="V78" i="48"/>
  <c r="T78" i="48"/>
  <c r="M78" i="48"/>
  <c r="I78" i="48"/>
  <c r="G78" i="48"/>
  <c r="F78" i="48"/>
  <c r="E78" i="48"/>
  <c r="C78" i="48"/>
  <c r="B78" i="48"/>
  <c r="AD77" i="48"/>
  <c r="AC77" i="48"/>
  <c r="Z77" i="48"/>
  <c r="Y77" i="48"/>
  <c r="X77" i="48"/>
  <c r="V77" i="48"/>
  <c r="T77" i="48"/>
  <c r="M77" i="48"/>
  <c r="I77" i="48"/>
  <c r="G77" i="48"/>
  <c r="F77" i="48"/>
  <c r="E77" i="48"/>
  <c r="C77" i="48"/>
  <c r="B77" i="48"/>
  <c r="AD76" i="48"/>
  <c r="AC76" i="48"/>
  <c r="Z76" i="48"/>
  <c r="Y76" i="48"/>
  <c r="X76" i="48"/>
  <c r="V76" i="48"/>
  <c r="T76" i="48"/>
  <c r="M76" i="48"/>
  <c r="I76" i="48"/>
  <c r="G76" i="48"/>
  <c r="F76" i="48"/>
  <c r="E76" i="48"/>
  <c r="C76" i="48"/>
  <c r="B76" i="48"/>
  <c r="AD75" i="48"/>
  <c r="AC75" i="48"/>
  <c r="Z75" i="48"/>
  <c r="Y75" i="48"/>
  <c r="X75" i="48"/>
  <c r="V75" i="48"/>
  <c r="T75" i="48"/>
  <c r="M75" i="48"/>
  <c r="I75" i="48"/>
  <c r="G75" i="48"/>
  <c r="F75" i="48"/>
  <c r="E75" i="48"/>
  <c r="C75" i="48"/>
  <c r="B75" i="48"/>
  <c r="AD74" i="48"/>
  <c r="AC74" i="48"/>
  <c r="Z74" i="48"/>
  <c r="Y74" i="48"/>
  <c r="X74" i="48"/>
  <c r="V74" i="48"/>
  <c r="T74" i="48"/>
  <c r="M74" i="48"/>
  <c r="I74" i="48"/>
  <c r="G74" i="48"/>
  <c r="F74" i="48"/>
  <c r="E74" i="48"/>
  <c r="C74" i="48"/>
  <c r="B74" i="48"/>
  <c r="AD73" i="48"/>
  <c r="AC73" i="48"/>
  <c r="Z73" i="48"/>
  <c r="Y73" i="48"/>
  <c r="X73" i="48"/>
  <c r="V73" i="48"/>
  <c r="T73" i="48"/>
  <c r="M73" i="48"/>
  <c r="I73" i="48"/>
  <c r="G73" i="48"/>
  <c r="F73" i="48"/>
  <c r="E73" i="48"/>
  <c r="C73" i="48"/>
  <c r="B73" i="48"/>
  <c r="AD72" i="48"/>
  <c r="AC72" i="48"/>
  <c r="Z72" i="48"/>
  <c r="Y72" i="48"/>
  <c r="X72" i="48"/>
  <c r="V72" i="48"/>
  <c r="T72" i="48"/>
  <c r="M72" i="48"/>
  <c r="I72" i="48"/>
  <c r="G72" i="48"/>
  <c r="F72" i="48"/>
  <c r="E72" i="48"/>
  <c r="C72" i="48"/>
  <c r="B72" i="48"/>
  <c r="AD71" i="48"/>
  <c r="AC71" i="48"/>
  <c r="Z71" i="48"/>
  <c r="Y71" i="48"/>
  <c r="X71" i="48"/>
  <c r="V71" i="48"/>
  <c r="T71" i="48"/>
  <c r="M71" i="48"/>
  <c r="I71" i="48"/>
  <c r="G71" i="48"/>
  <c r="F71" i="48"/>
  <c r="E71" i="48"/>
  <c r="C71" i="48"/>
  <c r="B71" i="48"/>
  <c r="AD70" i="48"/>
  <c r="AC70" i="48"/>
  <c r="Z70" i="48"/>
  <c r="Y70" i="48"/>
  <c r="X70" i="48"/>
  <c r="V70" i="48"/>
  <c r="T70" i="48"/>
  <c r="M70" i="48"/>
  <c r="I70" i="48"/>
  <c r="G70" i="48"/>
  <c r="F70" i="48"/>
  <c r="E70" i="48"/>
  <c r="C70" i="48"/>
  <c r="B70" i="48"/>
  <c r="AD69" i="48"/>
  <c r="AC69" i="48"/>
  <c r="Z69" i="48"/>
  <c r="Y69" i="48"/>
  <c r="X69" i="48"/>
  <c r="V69" i="48"/>
  <c r="T69" i="48"/>
  <c r="M69" i="48"/>
  <c r="I69" i="48"/>
  <c r="G69" i="48"/>
  <c r="F69" i="48"/>
  <c r="E69" i="48"/>
  <c r="C69" i="48"/>
  <c r="B69" i="48"/>
  <c r="AD68" i="48"/>
  <c r="AC68" i="48"/>
  <c r="Z68" i="48"/>
  <c r="Y68" i="48"/>
  <c r="X68" i="48"/>
  <c r="V68" i="48"/>
  <c r="T68" i="48"/>
  <c r="M68" i="48"/>
  <c r="I68" i="48"/>
  <c r="G68" i="48"/>
  <c r="F68" i="48"/>
  <c r="E68" i="48"/>
  <c r="C68" i="48"/>
  <c r="B68" i="48"/>
  <c r="AD67" i="48"/>
  <c r="AC67" i="48"/>
  <c r="Z67" i="48"/>
  <c r="Y67" i="48"/>
  <c r="X67" i="48"/>
  <c r="V67" i="48"/>
  <c r="T67" i="48"/>
  <c r="M67" i="48"/>
  <c r="I67" i="48"/>
  <c r="G67" i="48"/>
  <c r="F67" i="48"/>
  <c r="E67" i="48"/>
  <c r="C67" i="48"/>
  <c r="B67" i="48"/>
  <c r="AD66" i="48"/>
  <c r="AC66" i="48"/>
  <c r="Z66" i="48"/>
  <c r="Y66" i="48"/>
  <c r="X66" i="48"/>
  <c r="V66" i="48"/>
  <c r="T66" i="48"/>
  <c r="M66" i="48"/>
  <c r="I66" i="48"/>
  <c r="G66" i="48"/>
  <c r="F66" i="48"/>
  <c r="E66" i="48"/>
  <c r="C66" i="48"/>
  <c r="B66" i="48"/>
  <c r="AD65" i="48"/>
  <c r="AC65" i="48"/>
  <c r="Z65" i="48"/>
  <c r="Y65" i="48"/>
  <c r="X65" i="48"/>
  <c r="V65" i="48"/>
  <c r="T65" i="48"/>
  <c r="U45" i="48" s="1"/>
  <c r="M65" i="48"/>
  <c r="N45" i="48" s="1"/>
  <c r="I65" i="48"/>
  <c r="G65" i="48"/>
  <c r="H45" i="48" s="1"/>
  <c r="F65" i="48"/>
  <c r="E65" i="48"/>
  <c r="C65" i="48"/>
  <c r="B65" i="48"/>
  <c r="U43" i="48"/>
  <c r="H43" i="48"/>
  <c r="AD60" i="48"/>
  <c r="AC60" i="48"/>
  <c r="Z60" i="48"/>
  <c r="Y60" i="48"/>
  <c r="X60" i="48"/>
  <c r="V60" i="48"/>
  <c r="T60" i="48"/>
  <c r="M60" i="48"/>
  <c r="I60" i="48"/>
  <c r="G60" i="48"/>
  <c r="F60" i="48"/>
  <c r="E60" i="48"/>
  <c r="C60" i="48"/>
  <c r="D60" i="48" s="1"/>
  <c r="D78" i="48" s="1"/>
  <c r="B60" i="48"/>
  <c r="AD59" i="48"/>
  <c r="AC59" i="48"/>
  <c r="Z59" i="48"/>
  <c r="Y59" i="48"/>
  <c r="X59" i="48"/>
  <c r="V59" i="48"/>
  <c r="T59" i="48"/>
  <c r="M59" i="48"/>
  <c r="I59" i="48"/>
  <c r="G59" i="48"/>
  <c r="F59" i="48"/>
  <c r="E59" i="48"/>
  <c r="C59" i="48"/>
  <c r="D59" i="48" s="1"/>
  <c r="D77" i="48" s="1"/>
  <c r="B59" i="48"/>
  <c r="AD58" i="48"/>
  <c r="AC58" i="48"/>
  <c r="Z58" i="48"/>
  <c r="Y58" i="48"/>
  <c r="X58" i="48"/>
  <c r="V58" i="48"/>
  <c r="T58" i="48"/>
  <c r="M58" i="48"/>
  <c r="I58" i="48"/>
  <c r="G58" i="48"/>
  <c r="F58" i="48"/>
  <c r="E58" i="48"/>
  <c r="C58" i="48"/>
  <c r="D58" i="48" s="1"/>
  <c r="D76" i="48" s="1"/>
  <c r="B58" i="48"/>
  <c r="AD57" i="48"/>
  <c r="AC57" i="48"/>
  <c r="Z57" i="48"/>
  <c r="Y57" i="48"/>
  <c r="X57" i="48"/>
  <c r="V57" i="48"/>
  <c r="T57" i="48"/>
  <c r="M57" i="48"/>
  <c r="I57" i="48"/>
  <c r="G57" i="48"/>
  <c r="F57" i="48"/>
  <c r="E57" i="48"/>
  <c r="C57" i="48"/>
  <c r="D57" i="48" s="1"/>
  <c r="D75" i="48" s="1"/>
  <c r="B57" i="48"/>
  <c r="AD56" i="48"/>
  <c r="AC56" i="48"/>
  <c r="Z56" i="48"/>
  <c r="Y56" i="48"/>
  <c r="X56" i="48"/>
  <c r="V56" i="48"/>
  <c r="T56" i="48"/>
  <c r="M56" i="48"/>
  <c r="I56" i="48"/>
  <c r="G56" i="48"/>
  <c r="F56" i="48"/>
  <c r="E56" i="48"/>
  <c r="C56" i="48"/>
  <c r="D56" i="48" s="1"/>
  <c r="D74" i="48" s="1"/>
  <c r="B56" i="48"/>
  <c r="AD55" i="48"/>
  <c r="AC55" i="48"/>
  <c r="Z55" i="48"/>
  <c r="Y55" i="48"/>
  <c r="X55" i="48"/>
  <c r="V55" i="48"/>
  <c r="T55" i="48"/>
  <c r="M55" i="48"/>
  <c r="I55" i="48"/>
  <c r="G55" i="48"/>
  <c r="F55" i="48"/>
  <c r="E55" i="48"/>
  <c r="C55" i="48"/>
  <c r="D55" i="48" s="1"/>
  <c r="D73" i="48" s="1"/>
  <c r="B55" i="48"/>
  <c r="AD54" i="48"/>
  <c r="AC54" i="48"/>
  <c r="Z54" i="48"/>
  <c r="Y54" i="48"/>
  <c r="X54" i="48"/>
  <c r="V54" i="48"/>
  <c r="T54" i="48"/>
  <c r="M54" i="48"/>
  <c r="I54" i="48"/>
  <c r="G54" i="48"/>
  <c r="F54" i="48"/>
  <c r="E54" i="48"/>
  <c r="C54" i="48"/>
  <c r="D54" i="48" s="1"/>
  <c r="D72" i="48" s="1"/>
  <c r="B54" i="48"/>
  <c r="AD53" i="48"/>
  <c r="AC53" i="48"/>
  <c r="Z53" i="48"/>
  <c r="Y53" i="48"/>
  <c r="X53" i="48"/>
  <c r="V53" i="48"/>
  <c r="T53" i="48"/>
  <c r="M53" i="48"/>
  <c r="N221" i="60" s="1"/>
  <c r="AB221" i="60" s="1"/>
  <c r="I53" i="48"/>
  <c r="G53" i="48"/>
  <c r="F53" i="48"/>
  <c r="E53" i="48"/>
  <c r="C53" i="48"/>
  <c r="D53" i="48" s="1"/>
  <c r="D71" i="48" s="1"/>
  <c r="B53" i="48"/>
  <c r="AD52" i="48"/>
  <c r="AC52" i="48"/>
  <c r="Z52" i="48"/>
  <c r="Y52" i="48"/>
  <c r="X52" i="48"/>
  <c r="V52" i="48"/>
  <c r="T52" i="48"/>
  <c r="M52" i="48"/>
  <c r="I52" i="48"/>
  <c r="G52" i="48"/>
  <c r="F52" i="48"/>
  <c r="E52" i="48"/>
  <c r="C52" i="48"/>
  <c r="D52" i="48" s="1"/>
  <c r="D70" i="48" s="1"/>
  <c r="B52" i="48"/>
  <c r="AD51" i="48"/>
  <c r="AC51" i="48"/>
  <c r="Z51" i="48"/>
  <c r="Y51" i="48"/>
  <c r="X51" i="48"/>
  <c r="V51" i="48"/>
  <c r="T51" i="48"/>
  <c r="M51" i="48"/>
  <c r="I51" i="48"/>
  <c r="G51" i="48"/>
  <c r="F51" i="48"/>
  <c r="E51" i="48"/>
  <c r="C51" i="48"/>
  <c r="D51" i="48" s="1"/>
  <c r="D69" i="48" s="1"/>
  <c r="B51" i="48"/>
  <c r="AD50" i="48"/>
  <c r="AC50" i="48"/>
  <c r="Z50" i="48"/>
  <c r="Y50" i="48"/>
  <c r="X50" i="48"/>
  <c r="V50" i="48"/>
  <c r="T50" i="48"/>
  <c r="M50" i="48"/>
  <c r="I50" i="48"/>
  <c r="G50" i="48"/>
  <c r="F50" i="48"/>
  <c r="E50" i="48"/>
  <c r="C50" i="48"/>
  <c r="D50" i="48" s="1"/>
  <c r="D68" i="48" s="1"/>
  <c r="B50" i="48"/>
  <c r="AD49" i="48"/>
  <c r="AC49" i="48"/>
  <c r="Z49" i="48"/>
  <c r="Y49" i="48"/>
  <c r="X49" i="48"/>
  <c r="V49" i="48"/>
  <c r="T49" i="48"/>
  <c r="M49" i="48"/>
  <c r="I49" i="48"/>
  <c r="G49" i="48"/>
  <c r="F49" i="48"/>
  <c r="E49" i="48"/>
  <c r="C49" i="48"/>
  <c r="D49" i="48" s="1"/>
  <c r="D67" i="48" s="1"/>
  <c r="B49" i="48"/>
  <c r="AD48" i="48"/>
  <c r="AC48" i="48"/>
  <c r="Z48" i="48"/>
  <c r="Y48" i="48"/>
  <c r="X48" i="48"/>
  <c r="V48" i="48"/>
  <c r="T48" i="48"/>
  <c r="M48" i="48"/>
  <c r="I48" i="48"/>
  <c r="G48" i="48"/>
  <c r="F48" i="48"/>
  <c r="E48" i="48"/>
  <c r="C48" i="48"/>
  <c r="D48" i="48" s="1"/>
  <c r="D66" i="48" s="1"/>
  <c r="B48" i="48"/>
  <c r="AD47" i="48"/>
  <c r="AC47" i="48"/>
  <c r="Z47" i="48"/>
  <c r="Y47" i="48"/>
  <c r="X47" i="48"/>
  <c r="V47" i="48"/>
  <c r="T47" i="48"/>
  <c r="M47" i="48"/>
  <c r="I47" i="48"/>
  <c r="G47" i="48"/>
  <c r="F47" i="48"/>
  <c r="E47" i="48"/>
  <c r="C47" i="48"/>
  <c r="D47" i="48" s="1"/>
  <c r="D65" i="48" s="1"/>
  <c r="B47" i="48"/>
  <c r="U25" i="48"/>
  <c r="N25" i="48"/>
  <c r="H25" i="48"/>
  <c r="AD42" i="48"/>
  <c r="AC42" i="48"/>
  <c r="Z42" i="48"/>
  <c r="Y42" i="48"/>
  <c r="X42" i="48"/>
  <c r="V42" i="48"/>
  <c r="T42" i="48"/>
  <c r="M42" i="48"/>
  <c r="I42" i="48"/>
  <c r="G42" i="48"/>
  <c r="F42" i="48"/>
  <c r="E42" i="48"/>
  <c r="C42" i="48"/>
  <c r="D42" i="48" s="1"/>
  <c r="B42" i="48"/>
  <c r="AD41" i="48"/>
  <c r="AC41" i="48"/>
  <c r="Z41" i="48"/>
  <c r="Y41" i="48"/>
  <c r="X41" i="48"/>
  <c r="V41" i="48"/>
  <c r="T41" i="48"/>
  <c r="M41" i="48"/>
  <c r="I41" i="48"/>
  <c r="G41" i="48"/>
  <c r="F41" i="48"/>
  <c r="E41" i="48"/>
  <c r="C41" i="48"/>
  <c r="D41" i="48" s="1"/>
  <c r="B41" i="48"/>
  <c r="AD40" i="48"/>
  <c r="AC40" i="48"/>
  <c r="Z40" i="48"/>
  <c r="Y40" i="48"/>
  <c r="X40" i="48"/>
  <c r="V40" i="48"/>
  <c r="T40" i="48"/>
  <c r="M40" i="48"/>
  <c r="I40" i="48"/>
  <c r="G40" i="48"/>
  <c r="F40" i="48"/>
  <c r="E40" i="48"/>
  <c r="C40" i="48"/>
  <c r="D40" i="48" s="1"/>
  <c r="B40" i="48"/>
  <c r="AD39" i="48"/>
  <c r="AC39" i="48"/>
  <c r="Z39" i="48"/>
  <c r="Y39" i="48"/>
  <c r="X39" i="48"/>
  <c r="V39" i="48"/>
  <c r="T39" i="48"/>
  <c r="M39" i="48"/>
  <c r="I39" i="48"/>
  <c r="G39" i="48"/>
  <c r="F39" i="48"/>
  <c r="E39" i="48"/>
  <c r="C39" i="48"/>
  <c r="D39" i="48" s="1"/>
  <c r="B39" i="48"/>
  <c r="AD38" i="48"/>
  <c r="AC38" i="48"/>
  <c r="Z38" i="48"/>
  <c r="Y38" i="48"/>
  <c r="X38" i="48"/>
  <c r="V38" i="48"/>
  <c r="T38" i="48"/>
  <c r="M38" i="48"/>
  <c r="N206" i="60" s="1"/>
  <c r="AB206" i="60" s="1"/>
  <c r="I38" i="48"/>
  <c r="G38" i="48"/>
  <c r="F38" i="48"/>
  <c r="E38" i="48"/>
  <c r="C38" i="48"/>
  <c r="D38" i="48" s="1"/>
  <c r="B38" i="48"/>
  <c r="AD37" i="48"/>
  <c r="AC37" i="48"/>
  <c r="Z37" i="48"/>
  <c r="Y37" i="48"/>
  <c r="X37" i="48"/>
  <c r="V37" i="48"/>
  <c r="T37" i="48"/>
  <c r="M37" i="48"/>
  <c r="I37" i="48"/>
  <c r="G37" i="48"/>
  <c r="F37" i="48"/>
  <c r="E37" i="48"/>
  <c r="C37" i="48"/>
  <c r="D37" i="48" s="1"/>
  <c r="B37" i="48"/>
  <c r="AD36" i="48"/>
  <c r="AC36" i="48"/>
  <c r="Z36" i="48"/>
  <c r="Y36" i="48"/>
  <c r="X36" i="48"/>
  <c r="V36" i="48"/>
  <c r="T36" i="48"/>
  <c r="M36" i="48"/>
  <c r="I36" i="48"/>
  <c r="G36" i="48"/>
  <c r="F36" i="48"/>
  <c r="E36" i="48"/>
  <c r="C36" i="48"/>
  <c r="D36" i="48" s="1"/>
  <c r="B36" i="48"/>
  <c r="AD35" i="48"/>
  <c r="AC35" i="48"/>
  <c r="Z35" i="48"/>
  <c r="Y35" i="48"/>
  <c r="X35" i="48"/>
  <c r="V35" i="48"/>
  <c r="T35" i="48"/>
  <c r="M35" i="48"/>
  <c r="I35" i="48"/>
  <c r="G35" i="48"/>
  <c r="F35" i="48"/>
  <c r="E35" i="48"/>
  <c r="C35" i="48"/>
  <c r="D35" i="48" s="1"/>
  <c r="B35" i="48"/>
  <c r="AD34" i="48"/>
  <c r="AC34" i="48"/>
  <c r="Z34" i="48"/>
  <c r="Y34" i="48"/>
  <c r="X34" i="48"/>
  <c r="V34" i="48"/>
  <c r="T34" i="48"/>
  <c r="M34" i="48"/>
  <c r="I34" i="48"/>
  <c r="G34" i="48"/>
  <c r="F34" i="48"/>
  <c r="E34" i="48"/>
  <c r="C34" i="48"/>
  <c r="D34" i="48" s="1"/>
  <c r="B34" i="48"/>
  <c r="AD33" i="48"/>
  <c r="AC33" i="48"/>
  <c r="Z33" i="48"/>
  <c r="Y33" i="48"/>
  <c r="X33" i="48"/>
  <c r="V33" i="48"/>
  <c r="T33" i="48"/>
  <c r="M33" i="48"/>
  <c r="I33" i="48"/>
  <c r="G33" i="48"/>
  <c r="F33" i="48"/>
  <c r="E33" i="48"/>
  <c r="C33" i="48"/>
  <c r="D33" i="48" s="1"/>
  <c r="B33" i="48"/>
  <c r="AD32" i="48"/>
  <c r="AC32" i="48"/>
  <c r="Z32" i="48"/>
  <c r="Y32" i="48"/>
  <c r="X32" i="48"/>
  <c r="V32" i="48"/>
  <c r="T32" i="48"/>
  <c r="M32" i="48"/>
  <c r="I32" i="48"/>
  <c r="G32" i="48"/>
  <c r="F32" i="48"/>
  <c r="E32" i="48"/>
  <c r="C32" i="48"/>
  <c r="D32" i="48" s="1"/>
  <c r="B32" i="48"/>
  <c r="AD31" i="48"/>
  <c r="AC31" i="48"/>
  <c r="Z31" i="48"/>
  <c r="Y31" i="48"/>
  <c r="X31" i="48"/>
  <c r="V31" i="48"/>
  <c r="T31" i="48"/>
  <c r="M31" i="48"/>
  <c r="I31" i="48"/>
  <c r="G31" i="48"/>
  <c r="F31" i="48"/>
  <c r="E31" i="48"/>
  <c r="C31" i="48"/>
  <c r="D31" i="48" s="1"/>
  <c r="B31" i="48"/>
  <c r="AD30" i="48"/>
  <c r="AC30" i="48"/>
  <c r="Z30" i="48"/>
  <c r="Y30" i="48"/>
  <c r="X30" i="48"/>
  <c r="V30" i="48"/>
  <c r="T30" i="48"/>
  <c r="M30" i="48"/>
  <c r="I30" i="48"/>
  <c r="G30" i="48"/>
  <c r="F30" i="48"/>
  <c r="E30" i="48"/>
  <c r="C30" i="48"/>
  <c r="D30" i="48" s="1"/>
  <c r="B30" i="48"/>
  <c r="AD29" i="48"/>
  <c r="AC29" i="48"/>
  <c r="Z29" i="48"/>
  <c r="Y29" i="48"/>
  <c r="X29" i="48"/>
  <c r="V29" i="48"/>
  <c r="T29" i="48"/>
  <c r="M29" i="48"/>
  <c r="I29" i="48"/>
  <c r="G29" i="48"/>
  <c r="F29" i="48"/>
  <c r="E29" i="48"/>
  <c r="C29" i="48"/>
  <c r="D29" i="48" s="1"/>
  <c r="B29" i="48"/>
  <c r="B12" i="48"/>
  <c r="C12" i="48"/>
  <c r="D12" i="48" s="1"/>
  <c r="E12" i="48"/>
  <c r="F12" i="48"/>
  <c r="G12" i="48"/>
  <c r="I12" i="48"/>
  <c r="M12" i="48"/>
  <c r="T12" i="48"/>
  <c r="V12" i="48"/>
  <c r="X12" i="48"/>
  <c r="Y12" i="48"/>
  <c r="Z12" i="48"/>
  <c r="AC12" i="48"/>
  <c r="AD12" i="48"/>
  <c r="B13" i="48"/>
  <c r="C13" i="48"/>
  <c r="D13" i="48" s="1"/>
  <c r="E13" i="48"/>
  <c r="F13" i="48"/>
  <c r="H41" i="60" s="1"/>
  <c r="G13" i="48"/>
  <c r="I13" i="48"/>
  <c r="M13" i="48"/>
  <c r="T13" i="48"/>
  <c r="V13" i="48"/>
  <c r="X13" i="48"/>
  <c r="Y13" i="48"/>
  <c r="Z13" i="48"/>
  <c r="AC13" i="48"/>
  <c r="AD13" i="48"/>
  <c r="B14" i="48"/>
  <c r="C14" i="48"/>
  <c r="D14" i="48" s="1"/>
  <c r="E14" i="48"/>
  <c r="F14" i="48"/>
  <c r="G14" i="48"/>
  <c r="I14" i="48"/>
  <c r="M14" i="48"/>
  <c r="P95" i="62" s="1"/>
  <c r="T14" i="48"/>
  <c r="V14" i="48"/>
  <c r="X14" i="48"/>
  <c r="Y14" i="48"/>
  <c r="Z14" i="48"/>
  <c r="AC14" i="48"/>
  <c r="AD14" i="48"/>
  <c r="B15" i="48"/>
  <c r="C15" i="48"/>
  <c r="D15" i="48" s="1"/>
  <c r="E15" i="48"/>
  <c r="F15" i="48"/>
  <c r="G15" i="48"/>
  <c r="I15" i="48"/>
  <c r="M15" i="48"/>
  <c r="P123" i="62" s="1"/>
  <c r="T15" i="48"/>
  <c r="V15" i="48"/>
  <c r="X15" i="48"/>
  <c r="Y15" i="48"/>
  <c r="Z15" i="48"/>
  <c r="AC15" i="48"/>
  <c r="AD15" i="48"/>
  <c r="B16" i="48"/>
  <c r="C16" i="48"/>
  <c r="D16" i="48" s="1"/>
  <c r="E16" i="48"/>
  <c r="F16" i="48"/>
  <c r="G16" i="48"/>
  <c r="I16" i="48"/>
  <c r="M16" i="48"/>
  <c r="T16" i="48"/>
  <c r="V16" i="48"/>
  <c r="X16" i="48"/>
  <c r="Y16" i="48"/>
  <c r="Z16" i="48"/>
  <c r="AC16" i="48"/>
  <c r="AD16" i="48"/>
  <c r="B17" i="48"/>
  <c r="C17" i="48"/>
  <c r="D17" i="48" s="1"/>
  <c r="E17" i="48"/>
  <c r="F17" i="48"/>
  <c r="G17" i="48"/>
  <c r="I17" i="48"/>
  <c r="M17" i="48"/>
  <c r="T17" i="48"/>
  <c r="V17" i="48"/>
  <c r="X17" i="48"/>
  <c r="Y17" i="48"/>
  <c r="Z17" i="48"/>
  <c r="AC17" i="48"/>
  <c r="AD17" i="48"/>
  <c r="B18" i="48"/>
  <c r="C18" i="48"/>
  <c r="D18" i="48" s="1"/>
  <c r="E18" i="48"/>
  <c r="F18" i="48"/>
  <c r="G18" i="48"/>
  <c r="I18" i="48"/>
  <c r="M18" i="48"/>
  <c r="P206" i="62" s="1"/>
  <c r="T18" i="48"/>
  <c r="V18" i="48"/>
  <c r="X18" i="48"/>
  <c r="Y18" i="48"/>
  <c r="Z18" i="48"/>
  <c r="AC18" i="48"/>
  <c r="AD18" i="48"/>
  <c r="B19" i="48"/>
  <c r="C19" i="48"/>
  <c r="E19" i="48"/>
  <c r="F19" i="48"/>
  <c r="G19" i="48"/>
  <c r="I19" i="48"/>
  <c r="M19" i="48"/>
  <c r="T19" i="48"/>
  <c r="V19" i="48"/>
  <c r="X19" i="48"/>
  <c r="Y19" i="48"/>
  <c r="Z19" i="48"/>
  <c r="AC19" i="48"/>
  <c r="AD19" i="48"/>
  <c r="B20" i="48"/>
  <c r="C20" i="48"/>
  <c r="D20" i="48" s="1"/>
  <c r="E20" i="48"/>
  <c r="F20" i="48"/>
  <c r="G20" i="48"/>
  <c r="I20" i="48"/>
  <c r="M20" i="48"/>
  <c r="T20" i="48"/>
  <c r="V20" i="48"/>
  <c r="X20" i="48"/>
  <c r="Y20" i="48"/>
  <c r="Z20" i="48"/>
  <c r="AC20" i="48"/>
  <c r="AD20" i="48"/>
  <c r="B21" i="48"/>
  <c r="C21" i="48"/>
  <c r="D21" i="48" s="1"/>
  <c r="E21" i="48"/>
  <c r="F21" i="48"/>
  <c r="G21" i="48"/>
  <c r="I21" i="48"/>
  <c r="M21" i="48"/>
  <c r="T21" i="48"/>
  <c r="V21" i="48"/>
  <c r="X21" i="48"/>
  <c r="Y21" i="48"/>
  <c r="Z21" i="48"/>
  <c r="AC21" i="48"/>
  <c r="AD21" i="48"/>
  <c r="B22" i="48"/>
  <c r="C22" i="48"/>
  <c r="D22" i="48" s="1"/>
  <c r="E22" i="48"/>
  <c r="F22" i="48"/>
  <c r="G22" i="48"/>
  <c r="I22" i="48"/>
  <c r="M22" i="48"/>
  <c r="T22" i="48"/>
  <c r="V22" i="48"/>
  <c r="X22" i="48"/>
  <c r="Y22" i="48"/>
  <c r="Z22" i="48"/>
  <c r="AC22" i="48"/>
  <c r="AD22" i="48"/>
  <c r="B23" i="48"/>
  <c r="C23" i="48"/>
  <c r="D23" i="48" s="1"/>
  <c r="E23" i="48"/>
  <c r="F23" i="48"/>
  <c r="G23" i="48"/>
  <c r="I23" i="48"/>
  <c r="M23" i="48"/>
  <c r="T23" i="48"/>
  <c r="V23" i="48"/>
  <c r="X23" i="48"/>
  <c r="Y23" i="48"/>
  <c r="Z23" i="48"/>
  <c r="AC23" i="48"/>
  <c r="AD23" i="48"/>
  <c r="B24" i="48"/>
  <c r="C24" i="48"/>
  <c r="D24" i="48" s="1"/>
  <c r="E24" i="48"/>
  <c r="F24" i="48"/>
  <c r="G24" i="48"/>
  <c r="I24" i="48"/>
  <c r="M24" i="48"/>
  <c r="T24" i="48"/>
  <c r="V24" i="48"/>
  <c r="X24" i="48"/>
  <c r="Y24" i="48"/>
  <c r="Z24" i="48"/>
  <c r="AC24" i="48"/>
  <c r="AD24" i="48"/>
  <c r="AD11" i="48"/>
  <c r="AC11" i="48"/>
  <c r="Z11" i="48"/>
  <c r="Y11" i="48"/>
  <c r="X11" i="48"/>
  <c r="V11" i="48"/>
  <c r="T11" i="48"/>
  <c r="M11" i="48"/>
  <c r="I11" i="48"/>
  <c r="G11" i="48"/>
  <c r="F11" i="48"/>
  <c r="H11" i="60" s="1"/>
  <c r="E11" i="48"/>
  <c r="C11" i="48"/>
  <c r="D11" i="48" s="1"/>
  <c r="B11" i="48"/>
  <c r="AF20" i="49" l="1"/>
  <c r="I42" i="50"/>
  <c r="AF14" i="49"/>
  <c r="AF17" i="49"/>
  <c r="Y4" i="60"/>
  <c r="D19" i="48"/>
  <c r="D238" i="62" s="1"/>
  <c r="D20" i="62"/>
  <c r="D19" i="62"/>
  <c r="D44" i="62"/>
  <c r="D69" i="62"/>
  <c r="D17" i="62"/>
  <c r="D72" i="62"/>
  <c r="D15" i="62"/>
  <c r="D71" i="62"/>
  <c r="D13" i="62"/>
  <c r="D18" i="62"/>
  <c r="D42" i="62"/>
  <c r="D14" i="62"/>
  <c r="D43" i="62"/>
  <c r="D70" i="62"/>
  <c r="D41" i="62"/>
  <c r="D16" i="62"/>
  <c r="N312" i="48"/>
  <c r="N298" i="60"/>
  <c r="AB298" i="60" s="1"/>
  <c r="P431" i="62"/>
  <c r="N43" i="48"/>
  <c r="F17" i="51"/>
  <c r="U19" i="48"/>
  <c r="H16" i="48"/>
  <c r="D809" i="62"/>
  <c r="D777" i="62"/>
  <c r="D831" i="62"/>
  <c r="D468" i="62"/>
  <c r="D698" i="62"/>
  <c r="D511" i="62"/>
  <c r="D485" i="62"/>
  <c r="D707" i="62"/>
  <c r="D820" i="62"/>
  <c r="D608" i="62"/>
  <c r="D798" i="62"/>
  <c r="D506" i="62"/>
  <c r="D782" i="62"/>
  <c r="D534" i="62"/>
  <c r="D535" i="62"/>
  <c r="D567" i="62"/>
  <c r="D481" i="62"/>
  <c r="D595" i="62"/>
  <c r="D701" i="62"/>
  <c r="D745" i="62"/>
  <c r="D815" i="62"/>
  <c r="D761" i="62"/>
  <c r="D783" i="62"/>
  <c r="D636" i="62"/>
  <c r="D713" i="62"/>
  <c r="D746" i="62"/>
  <c r="D826" i="62"/>
  <c r="D528" i="62"/>
  <c r="D679" i="62"/>
  <c r="D700" i="62"/>
  <c r="D726" i="62"/>
  <c r="D814" i="62"/>
  <c r="D539" i="62"/>
  <c r="D763" i="62"/>
  <c r="D505" i="62"/>
  <c r="D545" i="62"/>
  <c r="D500" i="62"/>
  <c r="D725" i="62"/>
  <c r="D633" i="62"/>
  <c r="D749" i="62"/>
  <c r="D801" i="62"/>
  <c r="D588" i="62"/>
  <c r="D731" i="62"/>
  <c r="D498" i="62"/>
  <c r="D520" i="62"/>
  <c r="D475" i="62"/>
  <c r="D554" i="62"/>
  <c r="D619" i="62"/>
  <c r="D639" i="62"/>
  <c r="D755" i="62"/>
  <c r="D538" i="62"/>
  <c r="D478" i="62"/>
  <c r="D499" i="62"/>
  <c r="D556" i="62"/>
  <c r="D494" i="62"/>
  <c r="D607" i="62"/>
  <c r="D719" i="62"/>
  <c r="D788" i="62"/>
  <c r="D532" i="62"/>
  <c r="D553" i="62"/>
  <c r="D629" i="62"/>
  <c r="D646" i="62"/>
  <c r="D667" i="62"/>
  <c r="D781" i="62"/>
  <c r="D728" i="62"/>
  <c r="D789" i="62"/>
  <c r="D594" i="62"/>
  <c r="D614" i="62"/>
  <c r="D806" i="62"/>
  <c r="D552" i="62"/>
  <c r="D628" i="62"/>
  <c r="D645" i="62"/>
  <c r="D666" i="62"/>
  <c r="D743" i="62"/>
  <c r="D760" i="62"/>
  <c r="D780" i="62"/>
  <c r="D846" i="62"/>
  <c r="D669" i="62"/>
  <c r="D690" i="62"/>
  <c r="D482" i="62"/>
  <c r="D503" i="62"/>
  <c r="D699" i="62"/>
  <c r="D834" i="62"/>
  <c r="D580" i="62"/>
  <c r="D786" i="62"/>
  <c r="D527" i="62"/>
  <c r="D509" i="62"/>
  <c r="D512" i="62"/>
  <c r="D602" i="62"/>
  <c r="D705" i="62"/>
  <c r="D631" i="62"/>
  <c r="D525" i="62"/>
  <c r="D750" i="62"/>
  <c r="D824" i="62"/>
  <c r="D592" i="62"/>
  <c r="D593" i="62"/>
  <c r="D483" i="62"/>
  <c r="D473" i="62"/>
  <c r="D816" i="62"/>
  <c r="D566" i="62"/>
  <c r="D587" i="62"/>
  <c r="D651" i="62"/>
  <c r="D672" i="62"/>
  <c r="D693" i="62"/>
  <c r="D730" i="62"/>
  <c r="D753" i="62"/>
  <c r="D684" i="62"/>
  <c r="D702" i="62"/>
  <c r="D576" i="62"/>
  <c r="D671" i="62"/>
  <c r="D692" i="62"/>
  <c r="D718" i="62"/>
  <c r="D802" i="62"/>
  <c r="D531" i="62"/>
  <c r="D837" i="62"/>
  <c r="D526" i="62"/>
  <c r="D648" i="62"/>
  <c r="D735" i="62"/>
  <c r="D548" i="62"/>
  <c r="D797" i="62"/>
  <c r="D717" i="62"/>
  <c r="D678" i="62"/>
  <c r="D513" i="62"/>
  <c r="D472" i="62"/>
  <c r="D723" i="62"/>
  <c r="D575" i="62"/>
  <c r="D501" i="62"/>
  <c r="D504" i="62"/>
  <c r="D591" i="62"/>
  <c r="D611" i="62"/>
  <c r="D687" i="62"/>
  <c r="D812" i="62"/>
  <c r="D477" i="62"/>
  <c r="D551" i="62"/>
  <c r="D573" i="62"/>
  <c r="D470" i="62"/>
  <c r="D547" i="62"/>
  <c r="D612" i="62"/>
  <c r="D585" i="62"/>
  <c r="D732" i="62"/>
  <c r="D813" i="62"/>
  <c r="D778" i="62"/>
  <c r="D810" i="62"/>
  <c r="D524" i="62"/>
  <c r="D601" i="62"/>
  <c r="D618" i="62"/>
  <c r="D638" i="62"/>
  <c r="D715" i="62"/>
  <c r="D563" i="62"/>
  <c r="D661" i="62"/>
  <c r="D479" i="62"/>
  <c r="D474" i="62"/>
  <c r="D495" i="62"/>
  <c r="D574" i="62"/>
  <c r="D691" i="62"/>
  <c r="D624" i="62"/>
  <c r="D603" i="62"/>
  <c r="D564" i="62"/>
  <c r="D530" i="62"/>
  <c r="D697" i="62"/>
  <c r="D469" i="62"/>
  <c r="D799" i="62"/>
  <c r="D842" i="62"/>
  <c r="D496" i="62"/>
  <c r="D558" i="62"/>
  <c r="D579" i="62"/>
  <c r="D643" i="62"/>
  <c r="D664" i="62"/>
  <c r="D741" i="62"/>
  <c r="D758" i="62"/>
  <c r="D775" i="62"/>
  <c r="D807" i="62"/>
  <c r="D833" i="62"/>
  <c r="D722" i="62"/>
  <c r="D652" i="62"/>
  <c r="D673" i="62"/>
  <c r="D694" i="62"/>
  <c r="D845" i="62"/>
  <c r="D565" i="62"/>
  <c r="D663" i="62"/>
  <c r="D740" i="62"/>
  <c r="D523" i="62"/>
  <c r="D747" i="62"/>
  <c r="D584" i="62"/>
  <c r="D640" i="62"/>
  <c r="D756" i="62"/>
  <c r="D519" i="62"/>
  <c r="D785" i="62"/>
  <c r="D762" i="62"/>
  <c r="D555" i="62"/>
  <c r="D670" i="62"/>
  <c r="D771" i="62"/>
  <c r="D604" i="62"/>
  <c r="D522" i="62"/>
  <c r="D541" i="62"/>
  <c r="D583" i="62"/>
  <c r="D658" i="62"/>
  <c r="D676" i="62"/>
  <c r="D480" i="62"/>
  <c r="D467" i="62"/>
  <c r="D518" i="62"/>
  <c r="D536" i="62"/>
  <c r="D796" i="62"/>
  <c r="D839" i="62"/>
  <c r="D517" i="62"/>
  <c r="D491" i="62"/>
  <c r="D562" i="62"/>
  <c r="D510" i="62"/>
  <c r="D724" i="62"/>
  <c r="D537" i="62"/>
  <c r="D623" i="62"/>
  <c r="D569" i="62"/>
  <c r="D590" i="62"/>
  <c r="D610" i="62"/>
  <c r="D686" i="62"/>
  <c r="D704" i="62"/>
  <c r="D844" i="62"/>
  <c r="D759" i="62"/>
  <c r="D776" i="62"/>
  <c r="D808" i="62"/>
  <c r="D578" i="62"/>
  <c r="D650" i="62"/>
  <c r="D774" i="62"/>
  <c r="D568" i="62"/>
  <c r="D589" i="62"/>
  <c r="D609" i="62"/>
  <c r="D685" i="62"/>
  <c r="D703" i="62"/>
  <c r="D721" i="62"/>
  <c r="D706" i="62"/>
  <c r="D840" i="62"/>
  <c r="D466" i="62"/>
  <c r="D649" i="62"/>
  <c r="D736" i="62"/>
  <c r="D792" i="62"/>
  <c r="D490" i="62"/>
  <c r="D559" i="62"/>
  <c r="D616" i="62"/>
  <c r="D805" i="62"/>
  <c r="D621" i="62"/>
  <c r="D533" i="62"/>
  <c r="D689" i="62"/>
  <c r="D843" i="62"/>
  <c r="D476" i="62"/>
  <c r="D492" i="62"/>
  <c r="D550" i="62"/>
  <c r="D635" i="62"/>
  <c r="D712" i="62"/>
  <c r="D818" i="62"/>
  <c r="D804" i="62"/>
  <c r="D830" i="62"/>
  <c r="D770" i="62"/>
  <c r="D791" i="62"/>
  <c r="D825" i="62"/>
  <c r="D644" i="62"/>
  <c r="D665" i="62"/>
  <c r="D742" i="62"/>
  <c r="D836" i="62"/>
  <c r="D557" i="62"/>
  <c r="D708" i="62"/>
  <c r="D734" i="62"/>
  <c r="D751" i="62"/>
  <c r="D827" i="62"/>
  <c r="D832" i="62"/>
  <c r="D620" i="62"/>
  <c r="D662" i="62"/>
  <c r="D596" i="62"/>
  <c r="D630" i="62"/>
  <c r="D489" i="62"/>
  <c r="D561" i="62"/>
  <c r="D779" i="62"/>
  <c r="D622" i="62"/>
  <c r="D581" i="62"/>
  <c r="D769" i="62"/>
  <c r="D768" i="62"/>
  <c r="D647" i="62"/>
  <c r="D507" i="62"/>
  <c r="D727" i="62"/>
  <c r="D582" i="62"/>
  <c r="D606" i="62"/>
  <c r="D787" i="62"/>
  <c r="D617" i="62"/>
  <c r="D752" i="62"/>
  <c r="D668" i="62"/>
  <c r="D502" i="62"/>
  <c r="D657" i="62"/>
  <c r="D811" i="62"/>
  <c r="D817" i="62"/>
  <c r="D656" i="62"/>
  <c r="D634" i="62"/>
  <c r="D484" i="62"/>
  <c r="D841" i="62"/>
  <c r="D748" i="62"/>
  <c r="D675" i="62"/>
  <c r="D819" i="62"/>
  <c r="D637" i="62"/>
  <c r="D790" i="62"/>
  <c r="D642" i="62"/>
  <c r="D508" i="62"/>
  <c r="D733" i="62"/>
  <c r="D529" i="62"/>
  <c r="D696" i="62"/>
  <c r="D847" i="62"/>
  <c r="D848" i="62"/>
  <c r="D829" i="62"/>
  <c r="D674" i="62"/>
  <c r="D641" i="62"/>
  <c r="D471" i="62"/>
  <c r="D546" i="62"/>
  <c r="D540" i="62"/>
  <c r="D757" i="62"/>
  <c r="D597" i="62"/>
  <c r="D729" i="62"/>
  <c r="D754" i="62"/>
  <c r="D613" i="62"/>
  <c r="D784" i="62"/>
  <c r="D803" i="62"/>
  <c r="D764" i="62"/>
  <c r="D714" i="62"/>
  <c r="D586" i="62"/>
  <c r="D773" i="62"/>
  <c r="D497" i="62"/>
  <c r="D615" i="62"/>
  <c r="D838" i="62"/>
  <c r="D720" i="62"/>
  <c r="D835" i="62"/>
  <c r="D560" i="62"/>
  <c r="D695" i="62"/>
  <c r="D448" i="62"/>
  <c r="D90" i="62"/>
  <c r="D455" i="62"/>
  <c r="D84" i="62"/>
  <c r="D73" i="62"/>
  <c r="D78" i="62"/>
  <c r="D86" i="62"/>
  <c r="D424" i="62"/>
  <c r="D174" i="62"/>
  <c r="D301" i="62"/>
  <c r="D385" i="62"/>
  <c r="D309" i="62"/>
  <c r="D272" i="62"/>
  <c r="D115" i="62"/>
  <c r="D161" i="62"/>
  <c r="D254" i="62"/>
  <c r="D341" i="62"/>
  <c r="D427" i="62"/>
  <c r="D154" i="62"/>
  <c r="D192" i="62"/>
  <c r="D278" i="62"/>
  <c r="D370" i="62"/>
  <c r="D446" i="62"/>
  <c r="D113" i="62"/>
  <c r="D203" i="62"/>
  <c r="D244" i="62"/>
  <c r="D339" i="62"/>
  <c r="D386" i="62"/>
  <c r="D99" i="62"/>
  <c r="D127" i="62"/>
  <c r="D198" i="62"/>
  <c r="D295" i="62"/>
  <c r="D379" i="62"/>
  <c r="D136" i="62"/>
  <c r="D213" i="62"/>
  <c r="D308" i="62"/>
  <c r="D355" i="62"/>
  <c r="D442" i="62"/>
  <c r="D131" i="62"/>
  <c r="D224" i="62"/>
  <c r="D322" i="62"/>
  <c r="D358" i="62"/>
  <c r="D134" i="62"/>
  <c r="D227" i="62"/>
  <c r="D314" i="62"/>
  <c r="D382" i="62"/>
  <c r="D82" i="62"/>
  <c r="D366" i="62"/>
  <c r="D416" i="62"/>
  <c r="D202" i="62"/>
  <c r="D338" i="62"/>
  <c r="D434" i="62"/>
  <c r="D349" i="62"/>
  <c r="D335" i="62"/>
  <c r="D107" i="62"/>
  <c r="D208" i="62"/>
  <c r="D246" i="62"/>
  <c r="D330" i="62"/>
  <c r="D419" i="62"/>
  <c r="D74" i="62"/>
  <c r="D143" i="62"/>
  <c r="D270" i="62"/>
  <c r="D362" i="62"/>
  <c r="D83" i="62"/>
  <c r="D105" i="62"/>
  <c r="D195" i="62"/>
  <c r="D292" i="62"/>
  <c r="D336" i="62"/>
  <c r="D435" i="62"/>
  <c r="D79" i="62"/>
  <c r="D149" i="62"/>
  <c r="D190" i="62"/>
  <c r="D284" i="62"/>
  <c r="D368" i="62"/>
  <c r="D184" i="62"/>
  <c r="D258" i="62"/>
  <c r="D300" i="62"/>
  <c r="D400" i="62"/>
  <c r="D176" i="62"/>
  <c r="D216" i="62"/>
  <c r="D311" i="62"/>
  <c r="D406" i="62"/>
  <c r="D182" i="62"/>
  <c r="D219" i="62"/>
  <c r="D343" i="62"/>
  <c r="D421" i="62"/>
  <c r="D81" i="62"/>
  <c r="D390" i="62"/>
  <c r="D80" i="62"/>
  <c r="D194" i="62"/>
  <c r="D327" i="62"/>
  <c r="D456" i="62"/>
  <c r="D126" i="62"/>
  <c r="D197" i="62"/>
  <c r="D294" i="62"/>
  <c r="D378" i="62"/>
  <c r="D411" i="62"/>
  <c r="D464" i="62"/>
  <c r="D135" i="62"/>
  <c r="D228" i="62"/>
  <c r="D315" i="62"/>
  <c r="D354" i="62"/>
  <c r="D146" i="62"/>
  <c r="D187" i="62"/>
  <c r="D281" i="62"/>
  <c r="D328" i="62"/>
  <c r="D428" i="62"/>
  <c r="D141" i="62"/>
  <c r="D276" i="62"/>
  <c r="D360" i="62"/>
  <c r="D173" i="62"/>
  <c r="D250" i="62"/>
  <c r="D348" i="62"/>
  <c r="D392" i="62"/>
  <c r="D439" i="62"/>
  <c r="D168" i="62"/>
  <c r="D264" i="62"/>
  <c r="D303" i="62"/>
  <c r="D395" i="62"/>
  <c r="D45" i="62"/>
  <c r="D171" i="62"/>
  <c r="D267" i="62"/>
  <c r="D332" i="62"/>
  <c r="D413" i="62"/>
  <c r="D77" i="62"/>
  <c r="D230" i="62"/>
  <c r="D372" i="62"/>
  <c r="D137" i="62"/>
  <c r="D148" i="62"/>
  <c r="D189" i="62"/>
  <c r="D283" i="62"/>
  <c r="D367" i="62"/>
  <c r="D100" i="62"/>
  <c r="D451" i="62"/>
  <c r="D183" i="62"/>
  <c r="D220" i="62"/>
  <c r="D307" i="62"/>
  <c r="D399" i="62"/>
  <c r="D438" i="62"/>
  <c r="D138" i="62"/>
  <c r="D231" i="62"/>
  <c r="D273" i="62"/>
  <c r="D376" i="62"/>
  <c r="D425" i="62"/>
  <c r="D133" i="62"/>
  <c r="D226" i="62"/>
  <c r="D313" i="62"/>
  <c r="D397" i="62"/>
  <c r="D75" i="62"/>
  <c r="D119" i="62"/>
  <c r="D165" i="62"/>
  <c r="D242" i="62"/>
  <c r="D337" i="62"/>
  <c r="D384" i="62"/>
  <c r="D114" i="62"/>
  <c r="D160" i="62"/>
  <c r="D253" i="62"/>
  <c r="D351" i="62"/>
  <c r="D387" i="62"/>
  <c r="D117" i="62"/>
  <c r="D163" i="62"/>
  <c r="D256" i="62"/>
  <c r="D369" i="62"/>
  <c r="D457" i="62"/>
  <c r="D120" i="62"/>
  <c r="D222" i="62"/>
  <c r="D364" i="62"/>
  <c r="D145" i="62"/>
  <c r="D166" i="62"/>
  <c r="D140" i="62"/>
  <c r="D275" i="62"/>
  <c r="D359" i="62"/>
  <c r="D87" i="62"/>
  <c r="D463" i="62"/>
  <c r="D449" i="62"/>
  <c r="D46" i="62"/>
  <c r="D172" i="62"/>
  <c r="D257" i="62"/>
  <c r="D299" i="62"/>
  <c r="D391" i="62"/>
  <c r="D130" i="62"/>
  <c r="D223" i="62"/>
  <c r="D321" i="62"/>
  <c r="D365" i="62"/>
  <c r="D417" i="62"/>
  <c r="D443" i="62"/>
  <c r="D181" i="62"/>
  <c r="D218" i="62"/>
  <c r="D305" i="62"/>
  <c r="D389" i="62"/>
  <c r="D111" i="62"/>
  <c r="D201" i="62"/>
  <c r="D287" i="62"/>
  <c r="D334" i="62"/>
  <c r="D433" i="62"/>
  <c r="D106" i="62"/>
  <c r="D204" i="62"/>
  <c r="D245" i="62"/>
  <c r="D340" i="62"/>
  <c r="D436" i="62"/>
  <c r="D85" i="62"/>
  <c r="D109" i="62"/>
  <c r="D210" i="62"/>
  <c r="D248" i="62"/>
  <c r="D361" i="62"/>
  <c r="D93" i="62"/>
  <c r="D306" i="62"/>
  <c r="D331" i="62"/>
  <c r="D298" i="62"/>
  <c r="D112" i="62"/>
  <c r="D251" i="62"/>
  <c r="D356" i="62"/>
  <c r="D186" i="62"/>
  <c r="D452" i="62"/>
  <c r="D158" i="62"/>
  <c r="D132" i="62"/>
  <c r="D225" i="62"/>
  <c r="D323" i="62"/>
  <c r="D407" i="62"/>
  <c r="D462" i="62"/>
  <c r="D118" i="62"/>
  <c r="D164" i="62"/>
  <c r="D249" i="62"/>
  <c r="D344" i="62"/>
  <c r="D383" i="62"/>
  <c r="D175" i="62"/>
  <c r="D215" i="62"/>
  <c r="D310" i="62"/>
  <c r="D357" i="62"/>
  <c r="D409" i="62"/>
  <c r="D170" i="62"/>
  <c r="D266" i="62"/>
  <c r="D297" i="62"/>
  <c r="D381" i="62"/>
  <c r="D103" i="62"/>
  <c r="D193" i="62"/>
  <c r="D279" i="62"/>
  <c r="D326" i="62"/>
  <c r="D423" i="62"/>
  <c r="D125" i="62"/>
  <c r="D196" i="62"/>
  <c r="D293" i="62"/>
  <c r="D329" i="62"/>
  <c r="D426" i="62"/>
  <c r="D453" i="62"/>
  <c r="D128" i="62"/>
  <c r="D199" i="62"/>
  <c r="D285" i="62"/>
  <c r="D353" i="62"/>
  <c r="D91" i="62"/>
  <c r="D304" i="62"/>
  <c r="D461" i="62"/>
  <c r="D104" i="62"/>
  <c r="D243" i="62"/>
  <c r="D404" i="62"/>
  <c r="D214" i="62"/>
  <c r="D259" i="62"/>
  <c r="D177" i="62"/>
  <c r="D217" i="62"/>
  <c r="D312" i="62"/>
  <c r="D396" i="62"/>
  <c r="D110" i="62"/>
  <c r="D211" i="62"/>
  <c r="D241" i="62"/>
  <c r="D333" i="62"/>
  <c r="D422" i="62"/>
  <c r="D88" i="62"/>
  <c r="D167" i="62"/>
  <c r="D260" i="62"/>
  <c r="D302" i="62"/>
  <c r="D405" i="62"/>
  <c r="D440" i="62"/>
  <c r="D116" i="62"/>
  <c r="D162" i="62"/>
  <c r="D255" i="62"/>
  <c r="D342" i="62"/>
  <c r="D420" i="62"/>
  <c r="D155" i="62"/>
  <c r="D229" i="62"/>
  <c r="D271" i="62"/>
  <c r="D371" i="62"/>
  <c r="D415" i="62"/>
  <c r="D447" i="62"/>
  <c r="D147" i="62"/>
  <c r="D188" i="62"/>
  <c r="D282" i="62"/>
  <c r="D377" i="62"/>
  <c r="D418" i="62"/>
  <c r="D153" i="62"/>
  <c r="D191" i="62"/>
  <c r="D277" i="62"/>
  <c r="D398" i="62"/>
  <c r="D89" i="62"/>
  <c r="D441" i="62"/>
  <c r="D98" i="62"/>
  <c r="D265" i="62"/>
  <c r="D450" i="62"/>
  <c r="D156" i="62"/>
  <c r="D280" i="62"/>
  <c r="D393" i="62"/>
  <c r="D320" i="62"/>
  <c r="D288" i="62"/>
  <c r="D169" i="62"/>
  <c r="D388" i="62"/>
  <c r="D97" i="62"/>
  <c r="D454" i="62"/>
  <c r="D444" i="62"/>
  <c r="D102" i="62"/>
  <c r="D200" i="62"/>
  <c r="D286" i="62"/>
  <c r="D325" i="62"/>
  <c r="D414" i="62"/>
  <c r="D76" i="62"/>
  <c r="D121" i="62"/>
  <c r="D159" i="62"/>
  <c r="D252" i="62"/>
  <c r="D350" i="62"/>
  <c r="D394" i="62"/>
  <c r="D108" i="62"/>
  <c r="D209" i="62"/>
  <c r="D247" i="62"/>
  <c r="D412" i="62"/>
  <c r="D144" i="62"/>
  <c r="D221" i="62"/>
  <c r="D316" i="62"/>
  <c r="D363" i="62"/>
  <c r="D92" i="62"/>
  <c r="D445" i="62"/>
  <c r="D139" i="62"/>
  <c r="D232" i="62"/>
  <c r="D274" i="62"/>
  <c r="D410" i="62"/>
  <c r="D142" i="62"/>
  <c r="D269" i="62"/>
  <c r="C238" i="61"/>
  <c r="C253" i="61"/>
  <c r="N71" i="60"/>
  <c r="AB71" i="60" s="1"/>
  <c r="N56" i="60"/>
  <c r="AB56" i="60" s="1"/>
  <c r="N161" i="60"/>
  <c r="AB161" i="60" s="1"/>
  <c r="N176" i="60"/>
  <c r="AB176" i="60" s="1"/>
  <c r="P151" i="62"/>
  <c r="N86" i="60"/>
  <c r="AB86" i="60" s="1"/>
  <c r="P179" i="62"/>
  <c r="N101" i="60"/>
  <c r="AB101" i="60" s="1"/>
  <c r="N116" i="60"/>
  <c r="AB116" i="60" s="1"/>
  <c r="N146" i="60"/>
  <c r="AB146" i="60" s="1"/>
  <c r="N191" i="60"/>
  <c r="AB191" i="60" s="1"/>
  <c r="N131" i="60"/>
  <c r="AB131" i="60" s="1"/>
  <c r="N306" i="48"/>
  <c r="D605" i="62"/>
  <c r="D599" i="62" s="1"/>
  <c r="D493" i="62"/>
  <c r="D487" i="62" s="1"/>
  <c r="X11" i="51"/>
  <c r="J11" i="51"/>
  <c r="D549" i="62"/>
  <c r="D543" i="62" s="1"/>
  <c r="D660" i="62"/>
  <c r="D654" i="62" s="1"/>
  <c r="D437" i="62"/>
  <c r="D431" i="62" s="1"/>
  <c r="D521" i="62"/>
  <c r="D515" i="62" s="1"/>
  <c r="D632" i="62"/>
  <c r="D626" i="62" s="1"/>
  <c r="D744" i="62"/>
  <c r="D738" i="62" s="1"/>
  <c r="D465" i="62"/>
  <c r="D459" i="62" s="1"/>
  <c r="D828" i="62"/>
  <c r="D822" i="62" s="1"/>
  <c r="D577" i="62"/>
  <c r="D571" i="62" s="1"/>
  <c r="D800" i="62"/>
  <c r="D794" i="62" s="1"/>
  <c r="D688" i="62"/>
  <c r="D682" i="62" s="1"/>
  <c r="D716" i="62"/>
  <c r="D710" i="62" s="1"/>
  <c r="D772" i="62"/>
  <c r="D766" i="62" s="1"/>
  <c r="D31" i="62"/>
  <c r="D28" i="62"/>
  <c r="D27" i="62"/>
  <c r="D48" i="62"/>
  <c r="D57" i="62"/>
  <c r="D47" i="62"/>
  <c r="D54" i="62"/>
  <c r="D62" i="62"/>
  <c r="D26" i="62"/>
  <c r="D35" i="62"/>
  <c r="D32" i="62"/>
  <c r="D25" i="62"/>
  <c r="D50" i="62"/>
  <c r="D59" i="62"/>
  <c r="D296" i="62"/>
  <c r="C290" i="62" s="1"/>
  <c r="D324" i="62"/>
  <c r="D352" i="62"/>
  <c r="D346" i="62" s="1"/>
  <c r="D380" i="62"/>
  <c r="D374" i="62" s="1"/>
  <c r="D408" i="62"/>
  <c r="D402" i="62" s="1"/>
  <c r="D23" i="62"/>
  <c r="D49" i="62"/>
  <c r="D56" i="62"/>
  <c r="D63" i="62"/>
  <c r="D129" i="62"/>
  <c r="C123" i="62" s="1"/>
  <c r="D185" i="62"/>
  <c r="C179" i="62" s="1"/>
  <c r="D30" i="62"/>
  <c r="D36" i="62"/>
  <c r="D37" i="62"/>
  <c r="D52" i="62"/>
  <c r="D61" i="62"/>
  <c r="D268" i="62"/>
  <c r="C262" i="62" s="1"/>
  <c r="D29" i="62"/>
  <c r="D51" i="62"/>
  <c r="D58" i="62"/>
  <c r="D65" i="62"/>
  <c r="D101" i="62"/>
  <c r="C95" i="62" s="1"/>
  <c r="D157" i="62"/>
  <c r="C151" i="62" s="1"/>
  <c r="D240" i="62"/>
  <c r="C234" i="62" s="1"/>
  <c r="D21" i="62"/>
  <c r="D34" i="62"/>
  <c r="D24" i="62"/>
  <c r="D55" i="62"/>
  <c r="D64" i="62"/>
  <c r="D212" i="62"/>
  <c r="C206" i="62" s="1"/>
  <c r="D33" i="62"/>
  <c r="D53" i="62"/>
  <c r="D60" i="62"/>
  <c r="D22" i="62"/>
  <c r="D11" i="62" s="1"/>
  <c r="F11" i="51"/>
  <c r="P26" i="51"/>
  <c r="P11" i="51"/>
  <c r="F13" i="51"/>
  <c r="F16" i="51"/>
  <c r="F12" i="51"/>
  <c r="F15" i="51"/>
  <c r="H11" i="51"/>
  <c r="AA5" i="51"/>
  <c r="F14" i="51"/>
  <c r="U11" i="49"/>
  <c r="U28" i="49"/>
  <c r="H30" i="49"/>
  <c r="U32" i="49"/>
  <c r="H34" i="49"/>
  <c r="U36" i="49"/>
  <c r="H38" i="49"/>
  <c r="U40" i="49"/>
  <c r="U30" i="49"/>
  <c r="U34" i="49"/>
  <c r="H36" i="49"/>
  <c r="U38" i="49"/>
  <c r="H27" i="49"/>
  <c r="U29" i="49"/>
  <c r="U33" i="49"/>
  <c r="H35" i="49"/>
  <c r="U37" i="49"/>
  <c r="U41" i="49"/>
  <c r="U27" i="49"/>
  <c r="U31" i="49"/>
  <c r="H33" i="49"/>
  <c r="U35" i="49"/>
  <c r="U39" i="49"/>
  <c r="H41" i="49"/>
  <c r="H12" i="48"/>
  <c r="AC14" i="47"/>
  <c r="G13" i="47"/>
  <c r="H13" i="47" s="1"/>
  <c r="G12" i="47"/>
  <c r="H12" i="47" s="1"/>
  <c r="AD15" i="47"/>
  <c r="P67" i="62"/>
  <c r="N41" i="60"/>
  <c r="AB41" i="60" s="1"/>
  <c r="I25" i="50"/>
  <c r="I17" i="50"/>
  <c r="W11" i="47"/>
  <c r="AB5" i="47"/>
  <c r="P11" i="62"/>
  <c r="AB11" i="60"/>
  <c r="N11" i="60"/>
  <c r="P39" i="62"/>
  <c r="N26" i="60"/>
  <c r="AB26" i="60" s="1"/>
  <c r="N11" i="49"/>
  <c r="N24" i="48"/>
  <c r="N25" i="49"/>
  <c r="N24" i="49"/>
  <c r="N23" i="49"/>
  <c r="N22" i="49"/>
  <c r="N21" i="49"/>
  <c r="N20" i="49"/>
  <c r="N19" i="49"/>
  <c r="N18" i="49"/>
  <c r="N17" i="49"/>
  <c r="N16" i="49"/>
  <c r="N15" i="49"/>
  <c r="N14" i="49"/>
  <c r="N13" i="49"/>
  <c r="N12" i="49"/>
  <c r="U25" i="49"/>
  <c r="U24" i="49"/>
  <c r="U23" i="49"/>
  <c r="U22" i="49"/>
  <c r="U21" i="49"/>
  <c r="U20" i="49"/>
  <c r="U19" i="49"/>
  <c r="U18" i="49"/>
  <c r="U17" i="49"/>
  <c r="U16" i="49"/>
  <c r="U15" i="49"/>
  <c r="U14" i="49"/>
  <c r="U13" i="49"/>
  <c r="U12" i="49"/>
  <c r="H271" i="48"/>
  <c r="U269" i="48"/>
  <c r="U281" i="48"/>
  <c r="H268" i="48"/>
  <c r="N298" i="48"/>
  <c r="N211" i="48"/>
  <c r="N267" i="48"/>
  <c r="U270" i="48"/>
  <c r="N279" i="48"/>
  <c r="U302" i="48"/>
  <c r="U267" i="48"/>
  <c r="H270" i="48"/>
  <c r="H282" i="48"/>
  <c r="H290" i="48"/>
  <c r="H294" i="48"/>
  <c r="Z12" i="47"/>
  <c r="AJ15" i="51"/>
  <c r="H263" i="48"/>
  <c r="H267" i="48"/>
  <c r="AE283" i="48"/>
  <c r="H286" i="48"/>
  <c r="AE52" i="50"/>
  <c r="AD12" i="47"/>
  <c r="U81" i="48"/>
  <c r="H96" i="48"/>
  <c r="U97" i="48"/>
  <c r="N98" i="48"/>
  <c r="H100" i="48"/>
  <c r="U101" i="48"/>
  <c r="H104" i="48"/>
  <c r="U105" i="48"/>
  <c r="H108" i="48"/>
  <c r="U109" i="48"/>
  <c r="N110" i="48"/>
  <c r="U113" i="48"/>
  <c r="N114" i="48"/>
  <c r="H120" i="48"/>
  <c r="H124" i="48"/>
  <c r="U125" i="48"/>
  <c r="AE129" i="48"/>
  <c r="U129" i="48"/>
  <c r="N130" i="48"/>
  <c r="U137" i="48"/>
  <c r="H140" i="48"/>
  <c r="U141" i="48"/>
  <c r="H144" i="48"/>
  <c r="AE145" i="48"/>
  <c r="U145" i="48"/>
  <c r="H148" i="48"/>
  <c r="U149" i="48"/>
  <c r="N150" i="48"/>
  <c r="H152" i="48"/>
  <c r="U153" i="48"/>
  <c r="N154" i="48"/>
  <c r="U157" i="48"/>
  <c r="N158" i="48"/>
  <c r="H160" i="48"/>
  <c r="N162" i="48"/>
  <c r="H164" i="48"/>
  <c r="AE165" i="48"/>
  <c r="AE173" i="48"/>
  <c r="H196" i="48"/>
  <c r="H200" i="48"/>
  <c r="AE205" i="48"/>
  <c r="AE213" i="48"/>
  <c r="U213" i="48"/>
  <c r="H216" i="48"/>
  <c r="U221" i="48"/>
  <c r="N21" i="48"/>
  <c r="H19" i="48"/>
  <c r="N13" i="48"/>
  <c r="N17" i="48"/>
  <c r="H15" i="48"/>
  <c r="AE23" i="48"/>
  <c r="AE19" i="48"/>
  <c r="AE14" i="50"/>
  <c r="N143" i="48"/>
  <c r="H149" i="48"/>
  <c r="N151" i="48"/>
  <c r="H228" i="48"/>
  <c r="U229" i="48"/>
  <c r="N230" i="48"/>
  <c r="U233" i="48"/>
  <c r="H236" i="48"/>
  <c r="U237" i="48"/>
  <c r="H240" i="48"/>
  <c r="H244" i="48"/>
  <c r="U245" i="48"/>
  <c r="N246" i="48"/>
  <c r="U253" i="48"/>
  <c r="N254" i="48"/>
  <c r="H256" i="48"/>
  <c r="H260" i="48"/>
  <c r="N262" i="48"/>
  <c r="H287" i="48"/>
  <c r="H23" i="49"/>
  <c r="H22" i="49"/>
  <c r="H17" i="49"/>
  <c r="H15" i="49"/>
  <c r="N135" i="48"/>
  <c r="N139" i="48"/>
  <c r="H153" i="48"/>
  <c r="H90" i="48"/>
  <c r="N92" i="48"/>
  <c r="N96" i="48"/>
  <c r="H98" i="48"/>
  <c r="H106" i="48"/>
  <c r="N144" i="48"/>
  <c r="N168" i="48"/>
  <c r="H182" i="48"/>
  <c r="H202" i="48"/>
  <c r="N227" i="48"/>
  <c r="I27" i="50"/>
  <c r="I35" i="50"/>
  <c r="U138" i="48"/>
  <c r="U150" i="48"/>
  <c r="U154" i="48"/>
  <c r="U162" i="48"/>
  <c r="U182" i="48"/>
  <c r="U206" i="48"/>
  <c r="H224" i="48"/>
  <c r="N226" i="48"/>
  <c r="H82" i="48"/>
  <c r="H86" i="48"/>
  <c r="N88" i="48"/>
  <c r="U91" i="48"/>
  <c r="H94" i="48"/>
  <c r="H138" i="48"/>
  <c r="H146" i="48"/>
  <c r="N160" i="48"/>
  <c r="U167" i="48"/>
  <c r="H170" i="48"/>
  <c r="N184" i="48"/>
  <c r="U226" i="48"/>
  <c r="N251" i="48"/>
  <c r="N255" i="48"/>
  <c r="U258" i="48"/>
  <c r="N259" i="48"/>
  <c r="N282" i="48"/>
  <c r="H303" i="48"/>
  <c r="N15" i="48"/>
  <c r="AD19" i="49"/>
  <c r="AD15" i="49"/>
  <c r="AD40" i="49"/>
  <c r="AD41" i="49"/>
  <c r="I32" i="50"/>
  <c r="I36" i="50"/>
  <c r="AI13" i="51"/>
  <c r="H139" i="48"/>
  <c r="H151" i="48"/>
  <c r="H155" i="48"/>
  <c r="H159" i="48"/>
  <c r="H226" i="48"/>
  <c r="H250" i="48"/>
  <c r="H254" i="48"/>
  <c r="H262" i="48"/>
  <c r="N264" i="48"/>
  <c r="AE319" i="48"/>
  <c r="AB13" i="47"/>
  <c r="AC12" i="47"/>
  <c r="Y12" i="47"/>
  <c r="Q12" i="47"/>
  <c r="E12" i="47"/>
  <c r="AG12" i="47" s="1"/>
  <c r="AE221" i="48"/>
  <c r="AF12" i="47"/>
  <c r="AB12" i="47"/>
  <c r="X12" i="47"/>
  <c r="O12" i="47"/>
  <c r="P12" i="47" s="1"/>
  <c r="AE261" i="48"/>
  <c r="AE316" i="48"/>
  <c r="AE12" i="47"/>
  <c r="AA12" i="47"/>
  <c r="W12" i="47"/>
  <c r="I12" i="47"/>
  <c r="AE21" i="48"/>
  <c r="AE17" i="48"/>
  <c r="H17" i="48"/>
  <c r="N37" i="48"/>
  <c r="N48" i="48"/>
  <c r="U55" i="48"/>
  <c r="N56" i="48"/>
  <c r="U66" i="48"/>
  <c r="N67" i="48"/>
  <c r="U74" i="48"/>
  <c r="N75" i="48"/>
  <c r="U78" i="48"/>
  <c r="N79" i="48"/>
  <c r="H81" i="48"/>
  <c r="U82" i="48"/>
  <c r="H85" i="48"/>
  <c r="U86" i="48"/>
  <c r="N87" i="48"/>
  <c r="H89" i="48"/>
  <c r="U90" i="48"/>
  <c r="N91" i="48"/>
  <c r="N95" i="48"/>
  <c r="H97" i="48"/>
  <c r="U98" i="48"/>
  <c r="N99" i="48"/>
  <c r="H101" i="48"/>
  <c r="N103" i="48"/>
  <c r="H105" i="48"/>
  <c r="U106" i="48"/>
  <c r="N107" i="48"/>
  <c r="H167" i="48"/>
  <c r="AE180" i="48"/>
  <c r="U186" i="48"/>
  <c r="N195" i="48"/>
  <c r="N216" i="48"/>
  <c r="H222" i="48"/>
  <c r="H283" i="48"/>
  <c r="AD25" i="49"/>
  <c r="AE25" i="50"/>
  <c r="I39" i="50"/>
  <c r="AJ16" i="51"/>
  <c r="H204" i="48"/>
  <c r="U207" i="48"/>
  <c r="H210" i="48"/>
  <c r="U211" i="48"/>
  <c r="N212" i="48"/>
  <c r="U218" i="48"/>
  <c r="H299" i="48"/>
  <c r="H302" i="48"/>
  <c r="N303" i="48"/>
  <c r="AE22" i="48"/>
  <c r="AE18" i="48"/>
  <c r="AE13" i="48"/>
  <c r="U92" i="48"/>
  <c r="H95" i="48"/>
  <c r="U100" i="48"/>
  <c r="H103" i="48"/>
  <c r="H107" i="48"/>
  <c r="H111" i="48"/>
  <c r="H115" i="48"/>
  <c r="H123" i="48"/>
  <c r="H127" i="48"/>
  <c r="H131" i="48"/>
  <c r="AE147" i="48"/>
  <c r="U170" i="48"/>
  <c r="H183" i="48"/>
  <c r="AE185" i="48"/>
  <c r="H199" i="48"/>
  <c r="N201" i="48"/>
  <c r="H207" i="48"/>
  <c r="AE216" i="48"/>
  <c r="N217" i="48"/>
  <c r="N220" i="48"/>
  <c r="AE222" i="48"/>
  <c r="AE225" i="48"/>
  <c r="H235" i="48"/>
  <c r="H247" i="48"/>
  <c r="AE264" i="48"/>
  <c r="H266" i="48"/>
  <c r="AE286" i="48"/>
  <c r="N287" i="48"/>
  <c r="N295" i="48"/>
  <c r="U301" i="48"/>
  <c r="N304" i="48"/>
  <c r="AE31" i="50"/>
  <c r="AE34" i="50"/>
  <c r="AF13" i="47"/>
  <c r="U14" i="48"/>
  <c r="U29" i="48"/>
  <c r="N30" i="48"/>
  <c r="H78" i="48"/>
  <c r="N80" i="48"/>
  <c r="N115" i="48"/>
  <c r="N119" i="48"/>
  <c r="U122" i="48"/>
  <c r="U126" i="48"/>
  <c r="U130" i="48"/>
  <c r="N164" i="48"/>
  <c r="N31" i="48"/>
  <c r="H37" i="48"/>
  <c r="U38" i="48"/>
  <c r="N50" i="48"/>
  <c r="H91" i="48"/>
  <c r="U115" i="48"/>
  <c r="H118" i="48"/>
  <c r="N207" i="48"/>
  <c r="U210" i="48"/>
  <c r="U234" i="48"/>
  <c r="N235" i="48"/>
  <c r="N239" i="48"/>
  <c r="AE254" i="48"/>
  <c r="AE269" i="48"/>
  <c r="AE288" i="48"/>
  <c r="AE291" i="48"/>
  <c r="H14" i="49"/>
  <c r="I21" i="50"/>
  <c r="AE12" i="48"/>
  <c r="AE29" i="48"/>
  <c r="U33" i="48"/>
  <c r="H51" i="48"/>
  <c r="U52" i="48"/>
  <c r="H55" i="48"/>
  <c r="H66" i="48"/>
  <c r="H74" i="48"/>
  <c r="U114" i="48"/>
  <c r="N123" i="48"/>
  <c r="H166" i="48"/>
  <c r="N23" i="48"/>
  <c r="N19" i="48"/>
  <c r="U18" i="48"/>
  <c r="N35" i="48"/>
  <c r="AE38" i="48"/>
  <c r="N39" i="48"/>
  <c r="H23" i="48"/>
  <c r="U42" i="48"/>
  <c r="H48" i="48"/>
  <c r="U49" i="48"/>
  <c r="H52" i="48"/>
  <c r="AE105" i="48"/>
  <c r="U15" i="48"/>
  <c r="AE15" i="48"/>
  <c r="H30" i="48"/>
  <c r="U31" i="48"/>
  <c r="N32" i="48"/>
  <c r="H34" i="48"/>
  <c r="U35" i="48"/>
  <c r="N36" i="48"/>
  <c r="H38" i="48"/>
  <c r="N22" i="48"/>
  <c r="N47" i="48"/>
  <c r="H49" i="48"/>
  <c r="H53" i="48"/>
  <c r="AE54" i="48"/>
  <c r="U54" i="48"/>
  <c r="N55" i="48"/>
  <c r="H57" i="48"/>
  <c r="AE58" i="48"/>
  <c r="U58" i="48"/>
  <c r="N59" i="48"/>
  <c r="AE65" i="48"/>
  <c r="U65" i="48"/>
  <c r="N66" i="48"/>
  <c r="H68" i="48"/>
  <c r="AE69" i="48"/>
  <c r="U69" i="48"/>
  <c r="N70" i="48"/>
  <c r="AE73" i="48"/>
  <c r="U73" i="48"/>
  <c r="N74" i="48"/>
  <c r="H76" i="48"/>
  <c r="AE77" i="48"/>
  <c r="U77" i="48"/>
  <c r="N78" i="48"/>
  <c r="AE81" i="48"/>
  <c r="H84" i="48"/>
  <c r="AE85" i="48"/>
  <c r="U85" i="48"/>
  <c r="N86" i="48"/>
  <c r="AE89" i="48"/>
  <c r="U89" i="48"/>
  <c r="H92" i="48"/>
  <c r="AE93" i="48"/>
  <c r="U93" i="48"/>
  <c r="N94" i="48"/>
  <c r="H102" i="48"/>
  <c r="U181" i="48"/>
  <c r="H194" i="48"/>
  <c r="H179" i="48"/>
  <c r="U195" i="48"/>
  <c r="N200" i="48"/>
  <c r="AE211" i="48"/>
  <c r="H230" i="48"/>
  <c r="H215" i="48"/>
  <c r="N232" i="48"/>
  <c r="H234" i="48"/>
  <c r="U235" i="48"/>
  <c r="H238" i="48"/>
  <c r="U239" i="48"/>
  <c r="N240" i="48"/>
  <c r="H246" i="48"/>
  <c r="N248" i="48"/>
  <c r="H109" i="48"/>
  <c r="U110" i="48"/>
  <c r="N124" i="48"/>
  <c r="AE131" i="48"/>
  <c r="H119" i="48"/>
  <c r="AE143" i="48"/>
  <c r="H163" i="48"/>
  <c r="H188" i="48"/>
  <c r="AE189" i="48"/>
  <c r="N175" i="48"/>
  <c r="AE193" i="48"/>
  <c r="AE197" i="48"/>
  <c r="H211" i="48"/>
  <c r="AE226" i="48"/>
  <c r="N229" i="48"/>
  <c r="N233" i="48"/>
  <c r="AE248" i="48"/>
  <c r="H243" i="48"/>
  <c r="H281" i="48"/>
  <c r="N286" i="48"/>
  <c r="H298" i="48"/>
  <c r="N299" i="48"/>
  <c r="H18" i="49"/>
  <c r="AD57" i="49"/>
  <c r="I19" i="50"/>
  <c r="I11" i="50"/>
  <c r="AE29" i="50"/>
  <c r="U103" i="48"/>
  <c r="N104" i="48"/>
  <c r="N108" i="48"/>
  <c r="H110" i="48"/>
  <c r="N111" i="48"/>
  <c r="H143" i="48"/>
  <c r="N148" i="48"/>
  <c r="H135" i="48"/>
  <c r="U151" i="48"/>
  <c r="N152" i="48"/>
  <c r="H154" i="48"/>
  <c r="H168" i="48"/>
  <c r="U169" i="48"/>
  <c r="H172" i="48"/>
  <c r="U180" i="48"/>
  <c r="N181" i="48"/>
  <c r="U202" i="48"/>
  <c r="H208" i="48"/>
  <c r="U223" i="48"/>
  <c r="N224" i="48"/>
  <c r="AE245" i="48"/>
  <c r="H259" i="48"/>
  <c r="H278" i="48"/>
  <c r="N280" i="48"/>
  <c r="N283" i="48"/>
  <c r="U286" i="48"/>
  <c r="AD23" i="49"/>
  <c r="X13" i="47"/>
  <c r="K12" i="47"/>
  <c r="AI16" i="51"/>
  <c r="N163" i="48"/>
  <c r="U59" i="48"/>
  <c r="AE113" i="48"/>
  <c r="AE132" i="48"/>
  <c r="H134" i="48"/>
  <c r="AE157" i="48"/>
  <c r="H162" i="48"/>
  <c r="H186" i="48"/>
  <c r="AE200" i="48"/>
  <c r="H223" i="48"/>
  <c r="AE224" i="48"/>
  <c r="AE40" i="48"/>
  <c r="N41" i="48"/>
  <c r="U47" i="48"/>
  <c r="AE50" i="48"/>
  <c r="N53" i="48"/>
  <c r="U56" i="48"/>
  <c r="N57" i="48"/>
  <c r="U60" i="48"/>
  <c r="U67" i="48"/>
  <c r="N68" i="48"/>
  <c r="U71" i="48"/>
  <c r="N72" i="48"/>
  <c r="N76" i="48"/>
  <c r="AE108" i="48"/>
  <c r="AE125" i="48"/>
  <c r="N146" i="48"/>
  <c r="U158" i="48"/>
  <c r="AE164" i="48"/>
  <c r="N172" i="48"/>
  <c r="H174" i="48"/>
  <c r="N176" i="48"/>
  <c r="H181" i="48"/>
  <c r="N185" i="48"/>
  <c r="AE191" i="48"/>
  <c r="U191" i="48"/>
  <c r="N196" i="48"/>
  <c r="N204" i="48"/>
  <c r="AE212" i="48"/>
  <c r="H20" i="48"/>
  <c r="AE14" i="48"/>
  <c r="N29" i="48"/>
  <c r="AE31" i="48"/>
  <c r="H33" i="48"/>
  <c r="N34" i="48"/>
  <c r="U37" i="48"/>
  <c r="N38" i="48"/>
  <c r="H40" i="48"/>
  <c r="U41" i="48"/>
  <c r="N42" i="48"/>
  <c r="H47" i="48"/>
  <c r="AE48" i="48"/>
  <c r="U48" i="48"/>
  <c r="H56" i="48"/>
  <c r="U57" i="48"/>
  <c r="N58" i="48"/>
  <c r="H60" i="48"/>
  <c r="H67" i="48"/>
  <c r="U68" i="48"/>
  <c r="N69" i="48"/>
  <c r="H71" i="48"/>
  <c r="H75" i="48"/>
  <c r="U76" i="48"/>
  <c r="N77" i="48"/>
  <c r="H79" i="48"/>
  <c r="H83" i="48"/>
  <c r="H87" i="48"/>
  <c r="N90" i="48"/>
  <c r="AE92" i="48"/>
  <c r="U94" i="48"/>
  <c r="H99" i="48"/>
  <c r="N100" i="48"/>
  <c r="N112" i="48"/>
  <c r="H116" i="48"/>
  <c r="AE120" i="48"/>
  <c r="H125" i="48"/>
  <c r="N126" i="48"/>
  <c r="N116" i="48"/>
  <c r="H136" i="48"/>
  <c r="N140" i="48"/>
  <c r="U142" i="48"/>
  <c r="N147" i="48"/>
  <c r="AE152" i="48"/>
  <c r="N156" i="48"/>
  <c r="H158" i="48"/>
  <c r="AE167" i="48"/>
  <c r="N167" i="48"/>
  <c r="N170" i="48"/>
  <c r="H171" i="48"/>
  <c r="H175" i="48"/>
  <c r="U179" i="48"/>
  <c r="N180" i="48"/>
  <c r="H184" i="48"/>
  <c r="H187" i="48"/>
  <c r="H191" i="48"/>
  <c r="N193" i="48"/>
  <c r="H195" i="48"/>
  <c r="U196" i="48"/>
  <c r="N197" i="48"/>
  <c r="H198" i="48"/>
  <c r="AE199" i="48"/>
  <c r="AE201" i="48"/>
  <c r="N202" i="48"/>
  <c r="AE210" i="48"/>
  <c r="U212" i="48"/>
  <c r="N213" i="48"/>
  <c r="U215" i="48"/>
  <c r="H220" i="48"/>
  <c r="N208" i="48"/>
  <c r="H231" i="48"/>
  <c r="AE232" i="48"/>
  <c r="AE238" i="48"/>
  <c r="N238" i="48"/>
  <c r="U225" i="48"/>
  <c r="AE244" i="48"/>
  <c r="U247" i="48"/>
  <c r="H249" i="48"/>
  <c r="AE250" i="48"/>
  <c r="N250" i="48"/>
  <c r="H252" i="48"/>
  <c r="AE253" i="48"/>
  <c r="H255" i="48"/>
  <c r="AE256" i="48"/>
  <c r="AE260" i="48"/>
  <c r="U263" i="48"/>
  <c r="H265" i="48"/>
  <c r="AE266" i="48"/>
  <c r="N266" i="48"/>
  <c r="N271" i="48"/>
  <c r="AE274" i="48"/>
  <c r="U274" i="48"/>
  <c r="N275" i="48"/>
  <c r="AE278" i="48"/>
  <c r="N278" i="48"/>
  <c r="AE280" i="48"/>
  <c r="AE285" i="48"/>
  <c r="U285" i="48"/>
  <c r="H275" i="48"/>
  <c r="U290" i="48"/>
  <c r="N291" i="48"/>
  <c r="U294" i="48"/>
  <c r="AE297" i="48"/>
  <c r="N300" i="48"/>
  <c r="AD24" i="49"/>
  <c r="AD36" i="49"/>
  <c r="AD37" i="49"/>
  <c r="AD38" i="49"/>
  <c r="AD53" i="49"/>
  <c r="AD54" i="49"/>
  <c r="AE22" i="50"/>
  <c r="AE30" i="50"/>
  <c r="AE46" i="50"/>
  <c r="AE50" i="50"/>
  <c r="AE56" i="50"/>
  <c r="AA11" i="47"/>
  <c r="I11" i="47"/>
  <c r="Z11" i="47"/>
  <c r="G11" i="47"/>
  <c r="AE11" i="47"/>
  <c r="K11" i="47"/>
  <c r="H21" i="49"/>
  <c r="X14" i="47"/>
  <c r="Y14" i="47"/>
  <c r="K14" i="47"/>
  <c r="AF14" i="47"/>
  <c r="H24" i="48"/>
  <c r="N71" i="48"/>
  <c r="AE115" i="48"/>
  <c r="AE127" i="48"/>
  <c r="AE135" i="48"/>
  <c r="AE151" i="48"/>
  <c r="N166" i="48"/>
  <c r="AE203" i="48"/>
  <c r="AE242" i="48"/>
  <c r="N243" i="48"/>
  <c r="AE246" i="48"/>
  <c r="AE251" i="48"/>
  <c r="AE258" i="48"/>
  <c r="AE262" i="48"/>
  <c r="AE267" i="48"/>
  <c r="AE270" i="48"/>
  <c r="AE272" i="48"/>
  <c r="AE276" i="48"/>
  <c r="AE281" i="48"/>
  <c r="H295" i="48"/>
  <c r="N296" i="48"/>
  <c r="AE301" i="48"/>
  <c r="AE315" i="48"/>
  <c r="AD16" i="49"/>
  <c r="AD29" i="49"/>
  <c r="AD30" i="49"/>
  <c r="H39" i="49"/>
  <c r="AD47" i="49"/>
  <c r="H54" i="48"/>
  <c r="N60" i="48"/>
  <c r="U70" i="48"/>
  <c r="H73" i="48"/>
  <c r="N83" i="48"/>
  <c r="AE141" i="48"/>
  <c r="H147" i="48"/>
  <c r="H150" i="48"/>
  <c r="AE160" i="48"/>
  <c r="N191" i="48"/>
  <c r="N209" i="48"/>
  <c r="U36" i="48"/>
  <c r="U40" i="48"/>
  <c r="H59" i="48"/>
  <c r="H70" i="48"/>
  <c r="U75" i="48"/>
  <c r="N84" i="48"/>
  <c r="H113" i="48"/>
  <c r="AE116" i="48"/>
  <c r="AE119" i="48"/>
  <c r="H122" i="48"/>
  <c r="N128" i="48"/>
  <c r="H132" i="48"/>
  <c r="AE136" i="48"/>
  <c r="N142" i="48"/>
  <c r="AE161" i="48"/>
  <c r="AE169" i="48"/>
  <c r="U171" i="48"/>
  <c r="U175" i="48"/>
  <c r="AE195" i="48"/>
  <c r="H206" i="48"/>
  <c r="AE220" i="48"/>
  <c r="N221" i="48"/>
  <c r="N222" i="48"/>
  <c r="N225" i="48"/>
  <c r="AE237" i="48"/>
  <c r="H239" i="48"/>
  <c r="AE240" i="48"/>
  <c r="H242" i="48"/>
  <c r="AE249" i="48"/>
  <c r="U249" i="48"/>
  <c r="H251" i="48"/>
  <c r="AE265" i="48"/>
  <c r="U265" i="48"/>
  <c r="H272" i="48"/>
  <c r="H276" i="48"/>
  <c r="AE277" i="48"/>
  <c r="H279" i="48"/>
  <c r="AE282" i="48"/>
  <c r="AE293" i="48"/>
  <c r="U296" i="48"/>
  <c r="N297" i="48"/>
  <c r="AE299" i="48"/>
  <c r="H301" i="48"/>
  <c r="AE304" i="48"/>
  <c r="H291" i="48"/>
  <c r="AE312" i="48"/>
  <c r="AE318" i="48"/>
  <c r="AD20" i="49"/>
  <c r="AD49" i="49"/>
  <c r="AD50" i="49"/>
  <c r="I38" i="50"/>
  <c r="AE17" i="50"/>
  <c r="AE13" i="50"/>
  <c r="AE28" i="50"/>
  <c r="I30" i="50"/>
  <c r="AE32" i="50"/>
  <c r="AE48" i="50"/>
  <c r="AE58" i="50"/>
  <c r="AI15" i="51"/>
  <c r="AI12" i="51"/>
  <c r="H141" i="48"/>
  <c r="H126" i="48"/>
  <c r="U161" i="48"/>
  <c r="U146" i="48"/>
  <c r="E15" i="47"/>
  <c r="AG15" i="47" s="1"/>
  <c r="G15" i="47"/>
  <c r="H15" i="47" s="1"/>
  <c r="AB15" i="47"/>
  <c r="Q15" i="47"/>
  <c r="Z15" i="47"/>
  <c r="I15" i="47"/>
  <c r="Y15" i="47"/>
  <c r="AF15" i="47"/>
  <c r="AE24" i="48"/>
  <c r="AE34" i="48"/>
  <c r="AE41" i="48"/>
  <c r="U50" i="48"/>
  <c r="AE53" i="48"/>
  <c r="AE80" i="48"/>
  <c r="AE88" i="48"/>
  <c r="AE91" i="48"/>
  <c r="N102" i="48"/>
  <c r="AE107" i="48"/>
  <c r="AE117" i="48"/>
  <c r="AE124" i="48"/>
  <c r="U133" i="48"/>
  <c r="AE140" i="48"/>
  <c r="N256" i="48"/>
  <c r="H13" i="49"/>
  <c r="AC15" i="47"/>
  <c r="U23" i="48"/>
  <c r="AE16" i="48"/>
  <c r="U30" i="48"/>
  <c r="H32" i="48"/>
  <c r="AE33" i="48"/>
  <c r="AE35" i="48"/>
  <c r="H21" i="48"/>
  <c r="U39" i="48"/>
  <c r="N40" i="48"/>
  <c r="AE42" i="48"/>
  <c r="AE47" i="48"/>
  <c r="AE52" i="48"/>
  <c r="AE57" i="48"/>
  <c r="AE60" i="48"/>
  <c r="AE68" i="48"/>
  <c r="AE71" i="48"/>
  <c r="AE76" i="48"/>
  <c r="AE79" i="48"/>
  <c r="AE84" i="48"/>
  <c r="AE87" i="48"/>
  <c r="H93" i="48"/>
  <c r="AE95" i="48"/>
  <c r="AE97" i="48"/>
  <c r="AE99" i="48"/>
  <c r="AE101" i="48"/>
  <c r="AE103" i="48"/>
  <c r="U107" i="48"/>
  <c r="U118" i="48"/>
  <c r="N127" i="48"/>
  <c r="H129" i="48"/>
  <c r="H114" i="48"/>
  <c r="N132" i="48"/>
  <c r="U134" i="48"/>
  <c r="H145" i="48"/>
  <c r="H130" i="48"/>
  <c r="AE153" i="48"/>
  <c r="N155" i="48"/>
  <c r="U165" i="48"/>
  <c r="AE176" i="48"/>
  <c r="H178" i="48"/>
  <c r="N188" i="48"/>
  <c r="N192" i="48"/>
  <c r="N205" i="48"/>
  <c r="AE207" i="48"/>
  <c r="H219" i="48"/>
  <c r="N223" i="48"/>
  <c r="U230" i="48"/>
  <c r="N231" i="48"/>
  <c r="AE233" i="48"/>
  <c r="U238" i="48"/>
  <c r="N247" i="48"/>
  <c r="U254" i="48"/>
  <c r="N263" i="48"/>
  <c r="H274" i="48"/>
  <c r="AE275" i="48"/>
  <c r="N288" i="48"/>
  <c r="U297" i="48"/>
  <c r="H306" i="48"/>
  <c r="AE307" i="48"/>
  <c r="AE317" i="48"/>
  <c r="AE23" i="50"/>
  <c r="AE20" i="50"/>
  <c r="I28" i="50"/>
  <c r="AE33" i="50"/>
  <c r="I34" i="50"/>
  <c r="AE35" i="50"/>
  <c r="AE37" i="50"/>
  <c r="AE39" i="50"/>
  <c r="AE41" i="50"/>
  <c r="AE44" i="50"/>
  <c r="AE54" i="50"/>
  <c r="K15" i="47"/>
  <c r="H157" i="48"/>
  <c r="H142" i="48"/>
  <c r="U261" i="48"/>
  <c r="U246" i="48"/>
  <c r="I12" i="50"/>
  <c r="I29" i="50"/>
  <c r="N18" i="48"/>
  <c r="H29" i="48"/>
  <c r="H13" i="48"/>
  <c r="AE36" i="48"/>
  <c r="H42" i="48"/>
  <c r="H50" i="48"/>
  <c r="N51" i="48"/>
  <c r="AE56" i="48"/>
  <c r="AE67" i="48"/>
  <c r="AE72" i="48"/>
  <c r="AE75" i="48"/>
  <c r="AE83" i="48"/>
  <c r="U117" i="48"/>
  <c r="AE133" i="48"/>
  <c r="AE149" i="48"/>
  <c r="AE156" i="48"/>
  <c r="U214" i="48"/>
  <c r="U242" i="48"/>
  <c r="U227" i="48"/>
  <c r="U277" i="48"/>
  <c r="U262" i="48"/>
  <c r="U22" i="48"/>
  <c r="AE20" i="48"/>
  <c r="N14" i="48"/>
  <c r="AE30" i="48"/>
  <c r="AE32" i="48"/>
  <c r="U32" i="48"/>
  <c r="N33" i="48"/>
  <c r="U16" i="48"/>
  <c r="H36" i="48"/>
  <c r="AE37" i="48"/>
  <c r="AE39" i="48"/>
  <c r="H41" i="48"/>
  <c r="AE49" i="48"/>
  <c r="N49" i="48"/>
  <c r="AE51" i="48"/>
  <c r="U51" i="48"/>
  <c r="N52" i="48"/>
  <c r="U53" i="48"/>
  <c r="N54" i="48"/>
  <c r="H58" i="48"/>
  <c r="N65" i="48"/>
  <c r="H69" i="48"/>
  <c r="H72" i="48"/>
  <c r="U72" i="48"/>
  <c r="N73" i="48"/>
  <c r="H77" i="48"/>
  <c r="N81" i="48"/>
  <c r="H88" i="48"/>
  <c r="AE96" i="48"/>
  <c r="AE100" i="48"/>
  <c r="U102" i="48"/>
  <c r="AE104" i="48"/>
  <c r="AE109" i="48"/>
  <c r="AE111" i="48"/>
  <c r="AE121" i="48"/>
  <c r="U121" i="48"/>
  <c r="N131" i="48"/>
  <c r="AE137" i="48"/>
  <c r="U178" i="48"/>
  <c r="H180" i="48"/>
  <c r="AE181" i="48"/>
  <c r="AE196" i="48"/>
  <c r="U198" i="48"/>
  <c r="H203" i="48"/>
  <c r="AE209" i="48"/>
  <c r="H221" i="48"/>
  <c r="U222" i="48"/>
  <c r="H227" i="48"/>
  <c r="N228" i="48"/>
  <c r="H232" i="48"/>
  <c r="AE243" i="48"/>
  <c r="H258" i="48"/>
  <c r="AE259" i="48"/>
  <c r="N272" i="48"/>
  <c r="U293" i="48"/>
  <c r="U278" i="48"/>
  <c r="AD46" i="49"/>
  <c r="I13" i="50"/>
  <c r="X15" i="47"/>
  <c r="H112" i="48"/>
  <c r="N118" i="48"/>
  <c r="N120" i="48"/>
  <c r="N122" i="48"/>
  <c r="H128" i="48"/>
  <c r="N134" i="48"/>
  <c r="N136" i="48"/>
  <c r="N138" i="48"/>
  <c r="AE148" i="48"/>
  <c r="H165" i="48"/>
  <c r="H169" i="48"/>
  <c r="AE171" i="48"/>
  <c r="AE184" i="48"/>
  <c r="AE188" i="48"/>
  <c r="U190" i="48"/>
  <c r="U199" i="48"/>
  <c r="AE204" i="48"/>
  <c r="H212" i="48"/>
  <c r="AE215" i="48"/>
  <c r="AE217" i="48"/>
  <c r="H225" i="48"/>
  <c r="AE228" i="48"/>
  <c r="AE230" i="48"/>
  <c r="AE234" i="48"/>
  <c r="N236" i="48"/>
  <c r="N242" i="48"/>
  <c r="N252" i="48"/>
  <c r="N258" i="48"/>
  <c r="N268" i="48"/>
  <c r="N284" i="48"/>
  <c r="N290" i="48"/>
  <c r="AE292" i="48"/>
  <c r="AE296" i="48"/>
  <c r="AE308" i="48"/>
  <c r="AE310" i="48"/>
  <c r="H40" i="49"/>
  <c r="H25" i="49"/>
  <c r="AD43" i="49"/>
  <c r="I23" i="50"/>
  <c r="AE21" i="50"/>
  <c r="AE18" i="50"/>
  <c r="AE15" i="50"/>
  <c r="AE12" i="50"/>
  <c r="I14" i="50"/>
  <c r="I31" i="50"/>
  <c r="AE59" i="50"/>
  <c r="AF11" i="47"/>
  <c r="AD11" i="47"/>
  <c r="Y11" i="47"/>
  <c r="O11" i="47"/>
  <c r="E11" i="47"/>
  <c r="AC11" i="47"/>
  <c r="AE112" i="48"/>
  <c r="H117" i="48"/>
  <c r="H121" i="48"/>
  <c r="AE123" i="48"/>
  <c r="AE128" i="48"/>
  <c r="H133" i="48"/>
  <c r="H137" i="48"/>
  <c r="AE139" i="48"/>
  <c r="AE144" i="48"/>
  <c r="AE155" i="48"/>
  <c r="H156" i="48"/>
  <c r="AE159" i="48"/>
  <c r="N159" i="48"/>
  <c r="H173" i="48"/>
  <c r="U174" i="48"/>
  <c r="H176" i="48"/>
  <c r="U176" i="48"/>
  <c r="N177" i="48"/>
  <c r="AE179" i="48"/>
  <c r="N179" i="48"/>
  <c r="U183" i="48"/>
  <c r="U187" i="48"/>
  <c r="AE192" i="48"/>
  <c r="AE194" i="48"/>
  <c r="U194" i="48"/>
  <c r="U203" i="48"/>
  <c r="AE219" i="48"/>
  <c r="H229" i="48"/>
  <c r="AE231" i="48"/>
  <c r="H237" i="48"/>
  <c r="AE239" i="48"/>
  <c r="AE241" i="48"/>
  <c r="U241" i="48"/>
  <c r="U243" i="48"/>
  <c r="N244" i="48"/>
  <c r="H253" i="48"/>
  <c r="AE255" i="48"/>
  <c r="AE257" i="48"/>
  <c r="U257" i="48"/>
  <c r="N260" i="48"/>
  <c r="AE271" i="48"/>
  <c r="AE273" i="48"/>
  <c r="U273" i="48"/>
  <c r="N276" i="48"/>
  <c r="H285" i="48"/>
  <c r="AE287" i="48"/>
  <c r="AE289" i="48"/>
  <c r="U289" i="48"/>
  <c r="N292" i="48"/>
  <c r="U295" i="48"/>
  <c r="H297" i="48"/>
  <c r="AE303" i="48"/>
  <c r="AE305" i="48"/>
  <c r="AE311" i="48"/>
  <c r="AE314" i="48"/>
  <c r="AD17" i="49"/>
  <c r="AD14" i="49"/>
  <c r="AD13" i="49"/>
  <c r="AD32" i="49"/>
  <c r="AD33" i="49"/>
  <c r="AD55" i="49"/>
  <c r="I15" i="50"/>
  <c r="I16" i="50"/>
  <c r="I33" i="50"/>
  <c r="I14" i="47"/>
  <c r="G14" i="47"/>
  <c r="H14" i="47" s="1"/>
  <c r="AB14" i="47"/>
  <c r="AJ13" i="51"/>
  <c r="H161" i="48"/>
  <c r="AE163" i="48"/>
  <c r="U166" i="48"/>
  <c r="AE168" i="48"/>
  <c r="N169" i="48"/>
  <c r="AE172" i="48"/>
  <c r="N173" i="48"/>
  <c r="AE175" i="48"/>
  <c r="AE177" i="48"/>
  <c r="AE187" i="48"/>
  <c r="U173" i="48"/>
  <c r="N189" i="48"/>
  <c r="H190" i="48"/>
  <c r="H192" i="48"/>
  <c r="U192" i="48"/>
  <c r="AE208" i="48"/>
  <c r="H209" i="48"/>
  <c r="H213" i="48"/>
  <c r="N214" i="48"/>
  <c r="N218" i="48"/>
  <c r="U219" i="48"/>
  <c r="AE229" i="48"/>
  <c r="U231" i="48"/>
  <c r="AE236" i="48"/>
  <c r="H241" i="48"/>
  <c r="H245" i="48"/>
  <c r="AE247" i="48"/>
  <c r="H248" i="48"/>
  <c r="U250" i="48"/>
  <c r="AE252" i="48"/>
  <c r="H257" i="48"/>
  <c r="H261" i="48"/>
  <c r="AE263" i="48"/>
  <c r="H264" i="48"/>
  <c r="U266" i="48"/>
  <c r="AE268" i="48"/>
  <c r="AE279" i="48"/>
  <c r="H280" i="48"/>
  <c r="U282" i="48"/>
  <c r="AE284" i="48"/>
  <c r="H289" i="48"/>
  <c r="H293" i="48"/>
  <c r="AE295" i="48"/>
  <c r="U298" i="48"/>
  <c r="AE300" i="48"/>
  <c r="AE313" i="48"/>
  <c r="AD22" i="49"/>
  <c r="AD21" i="49"/>
  <c r="AD18" i="49"/>
  <c r="AD12" i="49"/>
  <c r="AD28" i="49"/>
  <c r="H31" i="49"/>
  <c r="AD34" i="49"/>
  <c r="AD45" i="49"/>
  <c r="AD51" i="49"/>
  <c r="AE24" i="50"/>
  <c r="AE19" i="50"/>
  <c r="AE16" i="50"/>
  <c r="AE11" i="50"/>
  <c r="AE27" i="50"/>
  <c r="I18" i="50"/>
  <c r="AE36" i="50"/>
  <c r="I20" i="50"/>
  <c r="AE38" i="50"/>
  <c r="I22" i="50"/>
  <c r="AE40" i="50"/>
  <c r="I24" i="50"/>
  <c r="AE42" i="50"/>
  <c r="AE45" i="50"/>
  <c r="AE47" i="50"/>
  <c r="AE49" i="50"/>
  <c r="AE51" i="50"/>
  <c r="AE53" i="50"/>
  <c r="AE55" i="50"/>
  <c r="AE57" i="50"/>
  <c r="AJ12" i="51"/>
  <c r="AI26" i="51"/>
  <c r="AJ26" i="51"/>
  <c r="AI14" i="51"/>
  <c r="AJ14" i="51"/>
  <c r="X22" i="47"/>
  <c r="AF22" i="47"/>
  <c r="G22" i="47"/>
  <c r="I22" i="47"/>
  <c r="Z22" i="47"/>
  <c r="AD22" i="47"/>
  <c r="Q22" i="47"/>
  <c r="AB22" i="47"/>
  <c r="K22" i="47"/>
  <c r="Y22" i="47"/>
  <c r="AC22" i="47"/>
  <c r="E22" i="47"/>
  <c r="AG22" i="47" s="1"/>
  <c r="O22" i="47"/>
  <c r="W22" i="47"/>
  <c r="AA22" i="47"/>
  <c r="Q13" i="47"/>
  <c r="Q14" i="47"/>
  <c r="AE13" i="47"/>
  <c r="AE14" i="47"/>
  <c r="AA14" i="47"/>
  <c r="W14" i="47"/>
  <c r="O14" i="47"/>
  <c r="P14" i="47" s="1"/>
  <c r="E14" i="47"/>
  <c r="AG14" i="47" s="1"/>
  <c r="AD13" i="47"/>
  <c r="Z13" i="47"/>
  <c r="I13" i="47"/>
  <c r="AA13" i="47"/>
  <c r="W13" i="47"/>
  <c r="O13" i="47"/>
  <c r="P13" i="47" s="1"/>
  <c r="E13" i="47"/>
  <c r="AG13" i="47" s="1"/>
  <c r="AE15" i="47"/>
  <c r="AA15" i="47"/>
  <c r="W15" i="47"/>
  <c r="O15" i="47"/>
  <c r="P15" i="47" s="1"/>
  <c r="AD14" i="47"/>
  <c r="Z14" i="47"/>
  <c r="AC13" i="47"/>
  <c r="Y13" i="47"/>
  <c r="K13" i="47"/>
  <c r="Q11" i="47"/>
  <c r="X11" i="47"/>
  <c r="AB11" i="47"/>
  <c r="H28" i="49"/>
  <c r="H12" i="49"/>
  <c r="H20" i="49"/>
  <c r="AD31" i="49"/>
  <c r="AD39" i="49"/>
  <c r="AD48" i="49"/>
  <c r="AD56" i="49"/>
  <c r="H29" i="49"/>
  <c r="H37" i="49"/>
  <c r="H24" i="49"/>
  <c r="AD27" i="49"/>
  <c r="AD35" i="49"/>
  <c r="AD44" i="49"/>
  <c r="AD52" i="49"/>
  <c r="H32" i="49"/>
  <c r="H16" i="49"/>
  <c r="H19" i="49"/>
  <c r="N198" i="48"/>
  <c r="N183" i="48"/>
  <c r="U20" i="48"/>
  <c r="U12" i="48"/>
  <c r="H31" i="48"/>
  <c r="U34" i="48"/>
  <c r="H35" i="48"/>
  <c r="U88" i="48"/>
  <c r="U96" i="48"/>
  <c r="U111" i="48"/>
  <c r="U112" i="48"/>
  <c r="U127" i="48"/>
  <c r="U159" i="48"/>
  <c r="U220" i="48"/>
  <c r="U205" i="48"/>
  <c r="U236" i="48"/>
  <c r="U251" i="48"/>
  <c r="U21" i="48"/>
  <c r="AE55" i="48"/>
  <c r="AE59" i="48"/>
  <c r="AE66" i="48"/>
  <c r="AE70" i="48"/>
  <c r="AE74" i="48"/>
  <c r="AE78" i="48"/>
  <c r="AE82" i="48"/>
  <c r="N85" i="48"/>
  <c r="AE86" i="48"/>
  <c r="N89" i="48"/>
  <c r="U80" i="48"/>
  <c r="U95" i="48"/>
  <c r="N186" i="48"/>
  <c r="N171" i="48"/>
  <c r="H233" i="48"/>
  <c r="H218" i="48"/>
  <c r="U208" i="48"/>
  <c r="U193" i="48"/>
  <c r="U24" i="48"/>
  <c r="H39" i="48"/>
  <c r="H65" i="48"/>
  <c r="H80" i="48"/>
  <c r="U84" i="48"/>
  <c r="U99" i="48"/>
  <c r="U104" i="48"/>
  <c r="U119" i="48"/>
  <c r="U120" i="48"/>
  <c r="U135" i="48"/>
  <c r="U128" i="48"/>
  <c r="U143" i="48"/>
  <c r="N187" i="48"/>
  <c r="U188" i="48"/>
  <c r="AE198" i="48"/>
  <c r="U268" i="48"/>
  <c r="U283" i="48"/>
  <c r="U284" i="48"/>
  <c r="U299" i="48"/>
  <c r="U17" i="48"/>
  <c r="U13" i="48"/>
  <c r="H22" i="48"/>
  <c r="N20" i="48"/>
  <c r="H18" i="48"/>
  <c r="N16" i="48"/>
  <c r="H14" i="48"/>
  <c r="N12" i="48"/>
  <c r="U79" i="48"/>
  <c r="U83" i="48"/>
  <c r="U87" i="48"/>
  <c r="U108" i="48"/>
  <c r="U123" i="48"/>
  <c r="U116" i="48"/>
  <c r="U131" i="48"/>
  <c r="U124" i="48"/>
  <c r="U139" i="48"/>
  <c r="U132" i="48"/>
  <c r="U147" i="48"/>
  <c r="U140" i="48"/>
  <c r="U155" i="48"/>
  <c r="U148" i="48"/>
  <c r="U163" i="48"/>
  <c r="H177" i="48"/>
  <c r="U177" i="48"/>
  <c r="N203" i="48"/>
  <c r="U204" i="48"/>
  <c r="U189" i="48"/>
  <c r="AE214" i="48"/>
  <c r="AE90" i="48"/>
  <c r="N93" i="48"/>
  <c r="AE94" i="48"/>
  <c r="N82" i="48"/>
  <c r="N97" i="48"/>
  <c r="AE98" i="48"/>
  <c r="N101" i="48"/>
  <c r="AE102" i="48"/>
  <c r="N105" i="48"/>
  <c r="AE106" i="48"/>
  <c r="N109" i="48"/>
  <c r="AE110" i="48"/>
  <c r="N113" i="48"/>
  <c r="AE114" i="48"/>
  <c r="N117" i="48"/>
  <c r="AE118" i="48"/>
  <c r="N106" i="48"/>
  <c r="N121" i="48"/>
  <c r="AE122" i="48"/>
  <c r="N125" i="48"/>
  <c r="AE126" i="48"/>
  <c r="N129" i="48"/>
  <c r="AE130" i="48"/>
  <c r="N133" i="48"/>
  <c r="AE134" i="48"/>
  <c r="N137" i="48"/>
  <c r="AE138" i="48"/>
  <c r="N141" i="48"/>
  <c r="AE142" i="48"/>
  <c r="N145" i="48"/>
  <c r="AE146" i="48"/>
  <c r="N149" i="48"/>
  <c r="AE150" i="48"/>
  <c r="N153" i="48"/>
  <c r="AE154" i="48"/>
  <c r="N157" i="48"/>
  <c r="AE158" i="48"/>
  <c r="N161" i="48"/>
  <c r="AE162" i="48"/>
  <c r="N165" i="48"/>
  <c r="AE166" i="48"/>
  <c r="AE170" i="48"/>
  <c r="AE174" i="48"/>
  <c r="N174" i="48"/>
  <c r="AE178" i="48"/>
  <c r="N178" i="48"/>
  <c r="AE182" i="48"/>
  <c r="N182" i="48"/>
  <c r="U184" i="48"/>
  <c r="AE190" i="48"/>
  <c r="N194" i="48"/>
  <c r="N199" i="48"/>
  <c r="U200" i="48"/>
  <c r="U185" i="48"/>
  <c r="AE206" i="48"/>
  <c r="N210" i="48"/>
  <c r="N215" i="48"/>
  <c r="U216" i="48"/>
  <c r="U201" i="48"/>
  <c r="AE227" i="48"/>
  <c r="U136" i="48"/>
  <c r="U144" i="48"/>
  <c r="U152" i="48"/>
  <c r="U156" i="48"/>
  <c r="U160" i="48"/>
  <c r="U164" i="48"/>
  <c r="U168" i="48"/>
  <c r="U172" i="48"/>
  <c r="AE186" i="48"/>
  <c r="N190" i="48"/>
  <c r="AE202" i="48"/>
  <c r="N206" i="48"/>
  <c r="AE218" i="48"/>
  <c r="U224" i="48"/>
  <c r="U209" i="48"/>
  <c r="U244" i="48"/>
  <c r="U259" i="48"/>
  <c r="U260" i="48"/>
  <c r="U275" i="48"/>
  <c r="U276" i="48"/>
  <c r="U291" i="48"/>
  <c r="U292" i="48"/>
  <c r="U307" i="48"/>
  <c r="H214" i="48"/>
  <c r="AE223" i="48"/>
  <c r="U232" i="48"/>
  <c r="U217" i="48"/>
  <c r="AE309" i="48"/>
  <c r="AE183" i="48"/>
  <c r="H185" i="48"/>
  <c r="H189" i="48"/>
  <c r="H193" i="48"/>
  <c r="H197" i="48"/>
  <c r="U197" i="48"/>
  <c r="H201" i="48"/>
  <c r="H205" i="48"/>
  <c r="H217" i="48"/>
  <c r="U228" i="48"/>
  <c r="N234" i="48"/>
  <c r="N219" i="48"/>
  <c r="U240" i="48"/>
  <c r="U255" i="48"/>
  <c r="U256" i="48"/>
  <c r="U271" i="48"/>
  <c r="U264" i="48"/>
  <c r="U279" i="48"/>
  <c r="U272" i="48"/>
  <c r="U287" i="48"/>
  <c r="U288" i="48"/>
  <c r="U303" i="48"/>
  <c r="N237" i="48"/>
  <c r="N241" i="48"/>
  <c r="N245" i="48"/>
  <c r="N249" i="48"/>
  <c r="N253" i="48"/>
  <c r="N257" i="48"/>
  <c r="N261" i="48"/>
  <c r="N265" i="48"/>
  <c r="N269" i="48"/>
  <c r="N273" i="48"/>
  <c r="N277" i="48"/>
  <c r="N281" i="48"/>
  <c r="N270" i="48"/>
  <c r="N285" i="48"/>
  <c r="N274" i="48"/>
  <c r="N289" i="48"/>
  <c r="AE290" i="48"/>
  <c r="N293" i="48"/>
  <c r="AE294" i="48"/>
  <c r="N294" i="48"/>
  <c r="AE298" i="48"/>
  <c r="N301" i="48"/>
  <c r="AE302" i="48"/>
  <c r="N302" i="48"/>
  <c r="AE306" i="48"/>
  <c r="AE235" i="48"/>
  <c r="U248" i="48"/>
  <c r="U252" i="48"/>
  <c r="U280" i="48"/>
  <c r="H269" i="48"/>
  <c r="H284" i="48"/>
  <c r="H273" i="48"/>
  <c r="H288" i="48"/>
  <c r="H277" i="48"/>
  <c r="H292" i="48"/>
  <c r="H296" i="48"/>
  <c r="H300" i="48"/>
  <c r="U300" i="48"/>
  <c r="H304" i="48"/>
  <c r="U304" i="48"/>
  <c r="U319" i="48"/>
  <c r="D239" i="62" l="1"/>
  <c r="D659" i="62"/>
  <c r="D236" i="62"/>
  <c r="D677" i="62"/>
  <c r="D680" i="62"/>
  <c r="D237" i="62"/>
  <c r="P11" i="47"/>
  <c r="H11" i="47"/>
  <c r="D11" i="1" l="1"/>
  <c r="E11" i="1" s="1"/>
  <c r="D12" i="1"/>
  <c r="E12" i="1" s="1"/>
  <c r="D13" i="1"/>
  <c r="E13" i="1" s="1"/>
  <c r="D14" i="1"/>
  <c r="E14" i="1" s="1"/>
  <c r="D15" i="1"/>
  <c r="E15" i="1" s="1"/>
  <c r="D16" i="1"/>
  <c r="E16" i="1" s="1"/>
  <c r="D17" i="1"/>
  <c r="E17" i="1" s="1"/>
  <c r="D18" i="1"/>
  <c r="E18" i="1" s="1"/>
  <c r="D19" i="1"/>
  <c r="E19" i="1" s="1"/>
  <c r="D20" i="1"/>
  <c r="E20" i="1" s="1"/>
  <c r="D21" i="1"/>
  <c r="E21" i="1" s="1"/>
  <c r="D22" i="1"/>
  <c r="E22" i="1" s="1"/>
  <c r="D23" i="1"/>
  <c r="E23" i="1" s="1"/>
  <c r="E24" i="1"/>
  <c r="E25" i="1"/>
  <c r="E26" i="1"/>
  <c r="D27" i="1"/>
  <c r="E27" i="1" s="1"/>
  <c r="D28" i="1"/>
  <c r="E28" i="1" s="1"/>
  <c r="D29" i="1"/>
  <c r="E29" i="1" s="1"/>
  <c r="D30" i="1"/>
  <c r="E30" i="1" s="1"/>
  <c r="D31" i="1"/>
  <c r="E31" i="1" s="1"/>
  <c r="D32" i="1"/>
  <c r="E32" i="1" s="1"/>
  <c r="D33" i="1"/>
  <c r="E33" i="1" s="1"/>
  <c r="D34" i="1"/>
  <c r="E34" i="1" s="1"/>
  <c r="D35" i="1"/>
  <c r="E35" i="1" s="1"/>
  <c r="D36" i="1"/>
  <c r="E36" i="1" s="1"/>
  <c r="D37" i="1"/>
  <c r="E37" i="1" s="1"/>
  <c r="D38" i="1"/>
  <c r="E38" i="1" s="1"/>
  <c r="D39" i="1"/>
  <c r="E39" i="1" s="1"/>
  <c r="D40" i="1"/>
  <c r="E40" i="1" s="1"/>
  <c r="D41" i="1"/>
  <c r="E41" i="1" s="1"/>
  <c r="D42" i="1"/>
  <c r="E42" i="1" s="1"/>
  <c r="D43" i="1"/>
  <c r="E43" i="1" s="1"/>
  <c r="D44" i="1"/>
  <c r="E44" i="1" s="1"/>
  <c r="D45" i="1"/>
  <c r="E45" i="1" s="1"/>
  <c r="D46" i="1"/>
  <c r="E46" i="1" s="1"/>
  <c r="D47" i="1"/>
  <c r="E47" i="1" s="1"/>
  <c r="D48" i="1"/>
  <c r="E48" i="1" s="1"/>
  <c r="D49" i="1"/>
  <c r="E49" i="1" s="1"/>
  <c r="D50" i="1"/>
  <c r="E50" i="1" s="1"/>
  <c r="D51" i="1"/>
  <c r="E51" i="1" s="1"/>
  <c r="D52" i="1"/>
  <c r="E52" i="1" s="1"/>
  <c r="D53" i="1"/>
  <c r="E53" i="1" s="1"/>
  <c r="D54" i="1"/>
  <c r="E54" i="1" s="1"/>
  <c r="D55" i="1"/>
  <c r="E55" i="1" s="1"/>
  <c r="D56" i="1"/>
  <c r="E56" i="1" s="1"/>
  <c r="D57" i="1"/>
  <c r="E57" i="1" s="1"/>
  <c r="D58" i="1"/>
  <c r="E58" i="1" s="1"/>
  <c r="D59" i="1"/>
  <c r="E59" i="1" s="1"/>
  <c r="D60" i="1"/>
  <c r="E60" i="1" s="1"/>
  <c r="D61" i="1"/>
  <c r="E61" i="1" s="1"/>
  <c r="F10" i="1"/>
  <c r="L10" i="1" s="1"/>
  <c r="F46" i="35"/>
  <c r="N46" i="35" s="1"/>
  <c r="C46" i="35"/>
  <c r="F45" i="35"/>
  <c r="N45" i="35" s="1"/>
  <c r="C45" i="35"/>
  <c r="F44" i="35"/>
  <c r="N44" i="35" s="1"/>
  <c r="C44" i="35"/>
  <c r="F43" i="35"/>
  <c r="N43" i="35" s="1"/>
  <c r="C43" i="35"/>
  <c r="F42" i="35"/>
  <c r="N42" i="35" s="1"/>
  <c r="C42" i="35"/>
  <c r="F41" i="35"/>
  <c r="N41" i="35" s="1"/>
  <c r="C41" i="35"/>
  <c r="F40" i="35"/>
  <c r="N40" i="35" s="1"/>
  <c r="C40" i="35"/>
  <c r="F39" i="35"/>
  <c r="N39" i="35" s="1"/>
  <c r="C39" i="35"/>
  <c r="F38" i="35"/>
  <c r="N38" i="35" s="1"/>
  <c r="C38" i="35"/>
  <c r="F37" i="35"/>
  <c r="N37" i="35" s="1"/>
  <c r="C37" i="35"/>
  <c r="F36" i="35"/>
  <c r="N36" i="35" s="1"/>
  <c r="C36" i="35"/>
  <c r="F35" i="35"/>
  <c r="N35" i="35" s="1"/>
  <c r="C35" i="35"/>
  <c r="F33" i="35"/>
  <c r="C33" i="35"/>
  <c r="F32" i="35"/>
  <c r="C32" i="35"/>
  <c r="F31" i="35"/>
  <c r="C31" i="35"/>
  <c r="F30" i="35"/>
  <c r="C30" i="35"/>
  <c r="F29" i="35"/>
  <c r="C29" i="35"/>
  <c r="F28" i="35"/>
  <c r="C28" i="35"/>
  <c r="F27" i="35"/>
  <c r="C27" i="35"/>
  <c r="F26" i="35"/>
  <c r="C26" i="35"/>
  <c r="F25" i="35"/>
  <c r="C25" i="35"/>
  <c r="F24" i="35"/>
  <c r="C24" i="35"/>
  <c r="F23" i="35"/>
  <c r="C23" i="35"/>
  <c r="F22" i="35"/>
  <c r="C22" i="35"/>
  <c r="S10" i="1" l="1"/>
  <c r="Q10" i="1"/>
  <c r="H36" i="35"/>
  <c r="J36" i="35"/>
  <c r="J25" i="35"/>
  <c r="H25" i="35"/>
  <c r="J29" i="35"/>
  <c r="H29" i="35"/>
  <c r="J33" i="35"/>
  <c r="H33" i="35"/>
  <c r="D38" i="35"/>
  <c r="J38" i="35"/>
  <c r="H38" i="35"/>
  <c r="AF42" i="35"/>
  <c r="J42" i="35"/>
  <c r="H42" i="35"/>
  <c r="AA46" i="35"/>
  <c r="J46" i="35"/>
  <c r="H46" i="35"/>
  <c r="N22" i="35"/>
  <c r="J22" i="35"/>
  <c r="H22" i="35"/>
  <c r="H26" i="35"/>
  <c r="J26" i="35"/>
  <c r="H30" i="35"/>
  <c r="J30" i="35"/>
  <c r="J35" i="35"/>
  <c r="H35" i="35"/>
  <c r="H39" i="35"/>
  <c r="J39" i="35"/>
  <c r="H43" i="35"/>
  <c r="J43" i="35"/>
  <c r="H23" i="35"/>
  <c r="J23" i="35"/>
  <c r="H44" i="35"/>
  <c r="J44" i="35"/>
  <c r="J31" i="35"/>
  <c r="H31" i="35"/>
  <c r="H24" i="35"/>
  <c r="J24" i="35"/>
  <c r="H28" i="35"/>
  <c r="J28" i="35"/>
  <c r="H32" i="35"/>
  <c r="J32" i="35"/>
  <c r="AG37" i="35"/>
  <c r="H37" i="35"/>
  <c r="J37" i="35"/>
  <c r="H41" i="35"/>
  <c r="J41" i="35"/>
  <c r="Y45" i="35"/>
  <c r="H45" i="35"/>
  <c r="J45" i="35"/>
  <c r="J27" i="35"/>
  <c r="H27" i="35"/>
  <c r="H40" i="35"/>
  <c r="J40" i="35"/>
  <c r="J10" i="1"/>
  <c r="H10" i="1"/>
  <c r="I10" i="1" s="1"/>
  <c r="AI28" i="35"/>
  <c r="N28" i="35"/>
  <c r="AI25" i="35"/>
  <c r="N25" i="35"/>
  <c r="AI29" i="35"/>
  <c r="N29" i="35"/>
  <c r="AI33" i="35"/>
  <c r="N33" i="35"/>
  <c r="N26" i="35"/>
  <c r="AI23" i="35"/>
  <c r="N23" i="35"/>
  <c r="AI31" i="35"/>
  <c r="N31" i="35"/>
  <c r="AI27" i="35"/>
  <c r="N27" i="35"/>
  <c r="N30" i="35"/>
  <c r="AI24" i="35"/>
  <c r="N24" i="35"/>
  <c r="AI32" i="35"/>
  <c r="N32" i="35"/>
  <c r="AA29" i="35"/>
  <c r="AD10" i="1"/>
  <c r="Z10" i="1"/>
  <c r="AF10" i="1"/>
  <c r="AB10" i="1"/>
  <c r="AC10" i="1"/>
  <c r="N10" i="1"/>
  <c r="O10" i="1" s="1"/>
  <c r="D10" i="1"/>
  <c r="E10" i="1" s="1"/>
  <c r="AA10" i="1"/>
  <c r="X10" i="1"/>
  <c r="Y10" i="1" s="1"/>
  <c r="U10" i="1"/>
  <c r="V10" i="1" s="1"/>
  <c r="G10" i="1"/>
  <c r="AE10" i="1"/>
  <c r="D24" i="35"/>
  <c r="D23" i="35"/>
  <c r="AC23" i="35"/>
  <c r="Y25" i="35"/>
  <c r="AC31" i="35"/>
  <c r="AG33" i="35"/>
  <c r="Y23" i="35"/>
  <c r="Y33" i="35"/>
  <c r="AI37" i="35"/>
  <c r="D45" i="35"/>
  <c r="D46" i="35"/>
  <c r="D29" i="35"/>
  <c r="D31" i="35"/>
  <c r="AG24" i="35"/>
  <c r="AC28" i="35"/>
  <c r="AC29" i="35"/>
  <c r="AC44" i="35"/>
  <c r="AB46" i="35"/>
  <c r="AG32" i="35"/>
  <c r="AG25" i="35"/>
  <c r="AF46" i="35"/>
  <c r="Y31" i="35"/>
  <c r="D32" i="35"/>
  <c r="AB24" i="35"/>
  <c r="AA25" i="35"/>
  <c r="AG28" i="35"/>
  <c r="AF29" i="35"/>
  <c r="AB32" i="35"/>
  <c r="AA33" i="35"/>
  <c r="D37" i="35"/>
  <c r="Y37" i="35"/>
  <c r="AF38" i="35"/>
  <c r="AI40" i="35"/>
  <c r="AI44" i="35"/>
  <c r="AI46" i="35"/>
  <c r="AC24" i="35"/>
  <c r="D25" i="35"/>
  <c r="E25" i="35" s="1"/>
  <c r="AC25" i="35"/>
  <c r="Y27" i="35"/>
  <c r="D28" i="35"/>
  <c r="Y29" i="35"/>
  <c r="AG29" i="35"/>
  <c r="AC32" i="35"/>
  <c r="D33" i="35"/>
  <c r="AC33" i="35"/>
  <c r="D44" i="35"/>
  <c r="AF25" i="35"/>
  <c r="D27" i="35"/>
  <c r="AC27" i="35"/>
  <c r="AB28" i="35"/>
  <c r="AF33" i="35"/>
  <c r="D40" i="35"/>
  <c r="D42" i="35"/>
  <c r="AB42" i="35"/>
  <c r="AB41" i="35"/>
  <c r="AC41" i="35"/>
  <c r="Y36" i="35"/>
  <c r="AC38" i="35"/>
  <c r="Y38" i="35"/>
  <c r="AG38" i="35"/>
  <c r="AG41" i="35"/>
  <c r="AB45" i="35"/>
  <c r="AC45" i="35"/>
  <c r="AC36" i="35"/>
  <c r="AA38" i="35"/>
  <c r="AI38" i="35"/>
  <c r="Y40" i="35"/>
  <c r="AI41" i="35"/>
  <c r="AC42" i="35"/>
  <c r="Y42" i="35"/>
  <c r="AG42" i="35"/>
  <c r="AG45" i="35"/>
  <c r="D36" i="35"/>
  <c r="AI36" i="35"/>
  <c r="AB37" i="35"/>
  <c r="AC37" i="35"/>
  <c r="AB38" i="35"/>
  <c r="AC40" i="35"/>
  <c r="D41" i="35"/>
  <c r="Y41" i="35"/>
  <c r="AA42" i="35"/>
  <c r="AI42" i="35"/>
  <c r="Y44" i="35"/>
  <c r="AI45" i="35"/>
  <c r="AC46" i="35"/>
  <c r="Y46" i="35"/>
  <c r="AG46" i="35"/>
  <c r="Y24" i="35"/>
  <c r="AB25" i="35"/>
  <c r="Y28" i="35"/>
  <c r="AB29" i="35"/>
  <c r="Y32" i="35"/>
  <c r="AB33" i="35"/>
  <c r="AH35" i="35"/>
  <c r="AD35" i="35"/>
  <c r="W35" i="35"/>
  <c r="P35" i="35"/>
  <c r="AE35" i="35"/>
  <c r="AJ35" i="35"/>
  <c r="AH39" i="35"/>
  <c r="AD39" i="35"/>
  <c r="W39" i="35"/>
  <c r="P39" i="35"/>
  <c r="AE39" i="35"/>
  <c r="AJ39" i="35"/>
  <c r="AH43" i="35"/>
  <c r="AD43" i="35"/>
  <c r="W43" i="35"/>
  <c r="P43" i="35"/>
  <c r="AE43" i="35"/>
  <c r="AJ43" i="35"/>
  <c r="AA35" i="35"/>
  <c r="AF35" i="35"/>
  <c r="AH36" i="35"/>
  <c r="AD36" i="35"/>
  <c r="W36" i="35"/>
  <c r="P36" i="35"/>
  <c r="AE36" i="35"/>
  <c r="AJ36" i="35"/>
  <c r="AA39" i="35"/>
  <c r="AF39" i="35"/>
  <c r="AH40" i="35"/>
  <c r="AD40" i="35"/>
  <c r="W40" i="35"/>
  <c r="P40" i="35"/>
  <c r="AE40" i="35"/>
  <c r="AJ40" i="35"/>
  <c r="AA43" i="35"/>
  <c r="AF43" i="35"/>
  <c r="AH44" i="35"/>
  <c r="AD44" i="35"/>
  <c r="W44" i="35"/>
  <c r="P44" i="35"/>
  <c r="AE44" i="35"/>
  <c r="AJ44" i="35"/>
  <c r="AB35" i="35"/>
  <c r="AG35" i="35"/>
  <c r="AA36" i="35"/>
  <c r="AF36" i="35"/>
  <c r="AH37" i="35"/>
  <c r="AD37" i="35"/>
  <c r="W37" i="35"/>
  <c r="P37" i="35"/>
  <c r="AE37" i="35"/>
  <c r="AJ37" i="35"/>
  <c r="AB39" i="35"/>
  <c r="AG39" i="35"/>
  <c r="AA40" i="35"/>
  <c r="AF40" i="35"/>
  <c r="AH41" i="35"/>
  <c r="AD41" i="35"/>
  <c r="W41" i="35"/>
  <c r="P41" i="35"/>
  <c r="AE41" i="35"/>
  <c r="AJ41" i="35"/>
  <c r="AB43" i="35"/>
  <c r="AG43" i="35"/>
  <c r="AA44" i="35"/>
  <c r="AF44" i="35"/>
  <c r="AH45" i="35"/>
  <c r="AD45" i="35"/>
  <c r="W45" i="35"/>
  <c r="P45" i="35"/>
  <c r="AK45" i="35" s="1"/>
  <c r="AE45" i="35"/>
  <c r="AJ45" i="35"/>
  <c r="D35" i="35"/>
  <c r="Y35" i="35"/>
  <c r="AC35" i="35"/>
  <c r="AI35" i="35"/>
  <c r="AB36" i="35"/>
  <c r="AG36" i="35"/>
  <c r="AA37" i="35"/>
  <c r="AF37" i="35"/>
  <c r="AH38" i="35"/>
  <c r="AD38" i="35"/>
  <c r="W38" i="35"/>
  <c r="P38" i="35"/>
  <c r="AE38" i="35"/>
  <c r="AJ38" i="35"/>
  <c r="D39" i="35"/>
  <c r="Y39" i="35"/>
  <c r="AC39" i="35"/>
  <c r="AI39" i="35"/>
  <c r="AB40" i="35"/>
  <c r="AG40" i="35"/>
  <c r="AA41" i="35"/>
  <c r="AF41" i="35"/>
  <c r="AH42" i="35"/>
  <c r="AD42" i="35"/>
  <c r="W42" i="35"/>
  <c r="P42" i="35"/>
  <c r="AE42" i="35"/>
  <c r="AJ42" i="35"/>
  <c r="D43" i="35"/>
  <c r="Y43" i="35"/>
  <c r="AC43" i="35"/>
  <c r="AI43" i="35"/>
  <c r="AB44" i="35"/>
  <c r="AG44" i="35"/>
  <c r="AA45" i="35"/>
  <c r="AF45" i="35"/>
  <c r="AH46" i="35"/>
  <c r="AD46" i="35"/>
  <c r="W46" i="35"/>
  <c r="P46" i="35"/>
  <c r="AE46" i="35"/>
  <c r="AJ46" i="35"/>
  <c r="AH22" i="35"/>
  <c r="AD22" i="35"/>
  <c r="W22" i="35"/>
  <c r="P22" i="35"/>
  <c r="AE22" i="35"/>
  <c r="AJ22" i="35"/>
  <c r="AH26" i="35"/>
  <c r="AD26" i="35"/>
  <c r="W26" i="35"/>
  <c r="P26" i="35"/>
  <c r="Q26" i="35" s="1"/>
  <c r="AE26" i="35"/>
  <c r="AJ26" i="35"/>
  <c r="AH30" i="35"/>
  <c r="AD30" i="35"/>
  <c r="W30" i="35"/>
  <c r="P30" i="35"/>
  <c r="Q30" i="35" s="1"/>
  <c r="AE30" i="35"/>
  <c r="AJ30" i="35"/>
  <c r="AA22" i="35"/>
  <c r="AF22" i="35"/>
  <c r="AH23" i="35"/>
  <c r="AD23" i="35"/>
  <c r="W23" i="35"/>
  <c r="P23" i="35"/>
  <c r="AE23" i="35"/>
  <c r="AJ23" i="35"/>
  <c r="AA26" i="35"/>
  <c r="AF26" i="35"/>
  <c r="AH27" i="35"/>
  <c r="AD27" i="35"/>
  <c r="W27" i="35"/>
  <c r="P27" i="35"/>
  <c r="Q27" i="35" s="1"/>
  <c r="AE27" i="35"/>
  <c r="AJ27" i="35"/>
  <c r="AA30" i="35"/>
  <c r="AF30" i="35"/>
  <c r="AH31" i="35"/>
  <c r="AD31" i="35"/>
  <c r="W31" i="35"/>
  <c r="P31" i="35"/>
  <c r="AE31" i="35"/>
  <c r="AJ31" i="35"/>
  <c r="AB22" i="35"/>
  <c r="AG22" i="35"/>
  <c r="AA23" i="35"/>
  <c r="AF23" i="35"/>
  <c r="AH24" i="35"/>
  <c r="AD24" i="35"/>
  <c r="W24" i="35"/>
  <c r="P24" i="35"/>
  <c r="AE24" i="35"/>
  <c r="AJ24" i="35"/>
  <c r="AB26" i="35"/>
  <c r="AG26" i="35"/>
  <c r="AA27" i="35"/>
  <c r="AF27" i="35"/>
  <c r="AH28" i="35"/>
  <c r="AD28" i="35"/>
  <c r="W28" i="35"/>
  <c r="P28" i="35"/>
  <c r="AE28" i="35"/>
  <c r="AJ28" i="35"/>
  <c r="AB30" i="35"/>
  <c r="AG30" i="35"/>
  <c r="AA31" i="35"/>
  <c r="AF31" i="35"/>
  <c r="AH32" i="35"/>
  <c r="AD32" i="35"/>
  <c r="W32" i="35"/>
  <c r="P32" i="35"/>
  <c r="Q32" i="35" s="1"/>
  <c r="AE32" i="35"/>
  <c r="AJ32" i="35"/>
  <c r="D22" i="35"/>
  <c r="Y22" i="35"/>
  <c r="AC22" i="35"/>
  <c r="AI22" i="35"/>
  <c r="AB23" i="35"/>
  <c r="AG23" i="35"/>
  <c r="AA24" i="35"/>
  <c r="AF24" i="35"/>
  <c r="AH25" i="35"/>
  <c r="AD25" i="35"/>
  <c r="W25" i="35"/>
  <c r="P25" i="35"/>
  <c r="AE25" i="35"/>
  <c r="AJ25" i="35"/>
  <c r="D26" i="35"/>
  <c r="Y26" i="35"/>
  <c r="AC26" i="35"/>
  <c r="AI26" i="35"/>
  <c r="AB27" i="35"/>
  <c r="AG27" i="35"/>
  <c r="AA28" i="35"/>
  <c r="AF28" i="35"/>
  <c r="AH29" i="35"/>
  <c r="AD29" i="35"/>
  <c r="W29" i="35"/>
  <c r="P29" i="35"/>
  <c r="Q29" i="35" s="1"/>
  <c r="AE29" i="35"/>
  <c r="AJ29" i="35"/>
  <c r="D30" i="35"/>
  <c r="Y30" i="35"/>
  <c r="AC30" i="35"/>
  <c r="AI30" i="35"/>
  <c r="AB31" i="35"/>
  <c r="AG31" i="35"/>
  <c r="AA32" i="35"/>
  <c r="AF32" i="35"/>
  <c r="AH33" i="35"/>
  <c r="AD33" i="35"/>
  <c r="W33" i="35"/>
  <c r="P33" i="35"/>
  <c r="AE33" i="35"/>
  <c r="AJ33" i="35"/>
  <c r="Q33" i="35" l="1"/>
  <c r="Q31" i="35"/>
  <c r="Q28" i="35"/>
  <c r="Q25" i="35"/>
  <c r="Q24" i="35"/>
  <c r="Z33" i="35"/>
  <c r="AK46" i="35"/>
  <c r="E32" i="35"/>
  <c r="X33" i="35"/>
  <c r="E33" i="35"/>
  <c r="AK33" i="35"/>
  <c r="X32" i="35"/>
  <c r="AK32" i="35"/>
  <c r="E29" i="35"/>
  <c r="E31" i="35"/>
  <c r="Z32" i="35"/>
  <c r="X30" i="35"/>
  <c r="AK44" i="35"/>
  <c r="X31" i="35"/>
  <c r="Z31" i="35"/>
  <c r="E30" i="35"/>
  <c r="AK31" i="35"/>
  <c r="AK43" i="35"/>
  <c r="Z30" i="35"/>
  <c r="AK30" i="35"/>
  <c r="E28" i="35"/>
  <c r="AK28" i="35"/>
  <c r="AK42" i="35"/>
  <c r="X28" i="35"/>
  <c r="X29" i="35"/>
  <c r="Z29" i="35"/>
  <c r="AK40" i="35"/>
  <c r="AK29" i="35"/>
  <c r="Z28" i="35"/>
  <c r="AK41" i="35"/>
  <c r="X27" i="35"/>
  <c r="E27" i="35"/>
  <c r="AK27" i="35"/>
  <c r="Z27" i="35"/>
  <c r="X26" i="35"/>
  <c r="AK26" i="35"/>
  <c r="AK39" i="35"/>
  <c r="E26" i="35"/>
  <c r="Z26" i="35"/>
  <c r="Z25" i="35"/>
  <c r="E24" i="35"/>
  <c r="X25" i="35"/>
  <c r="AK38" i="35"/>
  <c r="AK25" i="35"/>
  <c r="AK36" i="35"/>
  <c r="AK37" i="35"/>
  <c r="X24" i="35"/>
  <c r="AK24" i="35"/>
  <c r="Z24" i="35"/>
  <c r="Z23" i="35"/>
  <c r="X23" i="35"/>
  <c r="AK23" i="35"/>
  <c r="E23" i="35"/>
  <c r="AG10" i="1"/>
  <c r="X22" i="35"/>
  <c r="AK35" i="35"/>
  <c r="E22" i="35"/>
  <c r="AK22" i="35"/>
  <c r="Z22" i="35"/>
  <c r="O2" i="51" l="1"/>
  <c r="U2" i="50"/>
  <c r="V2" i="49"/>
  <c r="M2" i="48"/>
  <c r="K2" i="45"/>
  <c r="A10" i="46"/>
  <c r="N2" i="44"/>
  <c r="O2" i="47"/>
  <c r="O37" i="46"/>
  <c r="P11" i="46" s="1"/>
  <c r="O38" i="46"/>
  <c r="P12" i="46" s="1"/>
  <c r="Y37" i="46"/>
  <c r="Z11" i="46" s="1"/>
  <c r="Y38" i="46"/>
  <c r="Z12" i="46" s="1"/>
  <c r="W11" i="46"/>
  <c r="W12" i="46"/>
  <c r="K37" i="46"/>
  <c r="K38" i="46"/>
  <c r="G37" i="46"/>
  <c r="G38" i="46"/>
  <c r="B30" i="46"/>
  <c r="B29" i="46"/>
  <c r="B28" i="46"/>
  <c r="B27" i="46"/>
  <c r="B26" i="46"/>
  <c r="B25" i="46"/>
  <c r="B24" i="46"/>
  <c r="B23" i="46"/>
  <c r="B22" i="46"/>
  <c r="B21" i="46"/>
  <c r="B20" i="46"/>
  <c r="B19" i="46"/>
  <c r="B18" i="46"/>
  <c r="B17" i="46"/>
  <c r="B16" i="46"/>
  <c r="B15" i="46"/>
  <c r="B14" i="46"/>
  <c r="B13" i="46"/>
  <c r="B12" i="46"/>
  <c r="B11" i="46"/>
  <c r="B10" i="46"/>
  <c r="B35" i="16"/>
  <c r="C35" i="16"/>
  <c r="E35" i="16"/>
  <c r="F36" i="16" s="1"/>
  <c r="G35" i="16"/>
  <c r="H36" i="16" s="1"/>
  <c r="I35" i="16"/>
  <c r="J36" i="16" s="1"/>
  <c r="K35" i="16"/>
  <c r="O35" i="16"/>
  <c r="P36" i="16" s="1"/>
  <c r="B27" i="2"/>
  <c r="I27" i="2"/>
  <c r="J28" i="2" s="1"/>
  <c r="P27" i="2"/>
  <c r="Q28" i="2" s="1"/>
  <c r="S27" i="2"/>
  <c r="T28" i="2" s="1"/>
  <c r="U27" i="2"/>
  <c r="Y27" i="2"/>
  <c r="Z27" i="2"/>
  <c r="AA27" i="2"/>
  <c r="AB27" i="2"/>
  <c r="AC28" i="2" s="1"/>
  <c r="AF27" i="2"/>
  <c r="H12" i="46" l="1"/>
  <c r="AG38" i="46"/>
  <c r="H11" i="46"/>
  <c r="AG37" i="46"/>
  <c r="K61" i="46"/>
  <c r="E28" i="2"/>
  <c r="C28" i="2"/>
  <c r="AJ35" i="16"/>
  <c r="AK35" i="16"/>
  <c r="AD27" i="2"/>
  <c r="E38" i="46"/>
  <c r="F12" i="46" s="1"/>
  <c r="AK38" i="46"/>
  <c r="I38" i="46"/>
  <c r="J12" i="46" s="1"/>
  <c r="AI38" i="46"/>
  <c r="AD38" i="46"/>
  <c r="AH38" i="46"/>
  <c r="AC38" i="46"/>
  <c r="AA38" i="46"/>
  <c r="E37" i="46"/>
  <c r="F11" i="46" s="1"/>
  <c r="I37" i="46"/>
  <c r="J11" i="46" s="1"/>
  <c r="AK37" i="46"/>
  <c r="AH37" i="46"/>
  <c r="AC37" i="46"/>
  <c r="AA37" i="46"/>
  <c r="AE37" i="46"/>
  <c r="AE38" i="46"/>
  <c r="AD37" i="46"/>
  <c r="AI37" i="46"/>
  <c r="AG27" i="2"/>
  <c r="AH28" i="2" s="1"/>
  <c r="AL37" i="46" l="1"/>
  <c r="I61" i="46"/>
  <c r="AL38" i="46"/>
  <c r="B61" i="1"/>
  <c r="C61" i="1"/>
  <c r="I16" i="16" l="1"/>
  <c r="I17" i="16"/>
  <c r="I18" i="16"/>
  <c r="I19" i="16"/>
  <c r="I20" i="16"/>
  <c r="I21" i="16"/>
  <c r="I22" i="16"/>
  <c r="I23" i="16"/>
  <c r="I24" i="16"/>
  <c r="I25" i="16"/>
  <c r="I26" i="16"/>
  <c r="I27" i="16"/>
  <c r="I28" i="16"/>
  <c r="I29" i="16"/>
  <c r="I30" i="16"/>
  <c r="I31" i="16"/>
  <c r="I32" i="16"/>
  <c r="I33" i="16"/>
  <c r="I34" i="16"/>
  <c r="J35" i="16" s="1"/>
  <c r="J48" i="16"/>
  <c r="J31" i="16" l="1"/>
  <c r="J19" i="16"/>
  <c r="J33" i="16"/>
  <c r="J29" i="16"/>
  <c r="J25" i="16"/>
  <c r="J21" i="16"/>
  <c r="J17" i="16"/>
  <c r="J32" i="16"/>
  <c r="J28" i="16"/>
  <c r="J24" i="16"/>
  <c r="J20" i="16"/>
  <c r="J34" i="16"/>
  <c r="J30" i="16"/>
  <c r="J26" i="16"/>
  <c r="J22" i="16"/>
  <c r="J18" i="16"/>
  <c r="J23" i="16"/>
  <c r="J27" i="16"/>
  <c r="K4" i="46"/>
  <c r="H4" i="46"/>
  <c r="B60" i="1" l="1"/>
  <c r="C60" i="1"/>
  <c r="B59" i="1" l="1"/>
  <c r="C59" i="1"/>
  <c r="AH11" i="6" l="1"/>
  <c r="B58" i="1"/>
  <c r="C58" i="1"/>
  <c r="C20" i="35"/>
  <c r="F20" i="35"/>
  <c r="N20" i="35" l="1"/>
  <c r="H20" i="35"/>
  <c r="I20" i="35" s="1"/>
  <c r="J20" i="35"/>
  <c r="W20" i="35"/>
  <c r="X20" i="35" s="1"/>
  <c r="P20" i="35"/>
  <c r="Q20" i="35" s="1"/>
  <c r="G20" i="35"/>
  <c r="D20" i="35"/>
  <c r="E20" i="35" s="1"/>
  <c r="Y20" i="35"/>
  <c r="Z20" i="35" s="1"/>
  <c r="AE20" i="35"/>
  <c r="AA20" i="35"/>
  <c r="AD20" i="35"/>
  <c r="AG20" i="35"/>
  <c r="AF20" i="35"/>
  <c r="AC20" i="35"/>
  <c r="AB20" i="35"/>
  <c r="AH20" i="35"/>
  <c r="AJ20" i="35"/>
  <c r="AI20" i="35"/>
  <c r="B57" i="1"/>
  <c r="C57" i="1"/>
  <c r="AK20" i="35" l="1"/>
  <c r="B56" i="1"/>
  <c r="C56" i="1"/>
  <c r="B55" i="1" l="1"/>
  <c r="C55" i="1"/>
  <c r="B54" i="1" l="1"/>
  <c r="C54" i="1"/>
  <c r="C19" i="35"/>
  <c r="F19" i="35"/>
  <c r="N19" i="35" l="1"/>
  <c r="H19" i="35"/>
  <c r="I19" i="35" s="1"/>
  <c r="J19" i="35"/>
  <c r="P19" i="35"/>
  <c r="Q19" i="35" s="1"/>
  <c r="G19" i="35"/>
  <c r="D19" i="35"/>
  <c r="E19" i="35" s="1"/>
  <c r="Y19" i="35"/>
  <c r="Z19" i="35" s="1"/>
  <c r="W19" i="35"/>
  <c r="X19" i="35" s="1"/>
  <c r="AE19" i="35"/>
  <c r="AA19" i="35"/>
  <c r="AG19" i="35"/>
  <c r="AB19" i="35"/>
  <c r="AF19" i="35"/>
  <c r="AD19" i="35"/>
  <c r="AC19" i="35"/>
  <c r="AJ19" i="35"/>
  <c r="AI19" i="35"/>
  <c r="AH19" i="35"/>
  <c r="B52" i="1"/>
  <c r="C52" i="1"/>
  <c r="B53" i="1"/>
  <c r="C53" i="1"/>
  <c r="AK19" i="35" l="1"/>
  <c r="B50" i="1"/>
  <c r="C50" i="1"/>
  <c r="B51" i="1"/>
  <c r="C51" i="1"/>
  <c r="B49" i="1" l="1"/>
  <c r="C49" i="1"/>
  <c r="A11" i="46" l="1"/>
  <c r="A12" i="46" s="1"/>
  <c r="A13" i="46" s="1"/>
  <c r="A14" i="46" s="1"/>
  <c r="A15" i="46" s="1"/>
  <c r="A16" i="46" s="1"/>
  <c r="A17" i="46" s="1"/>
  <c r="A18" i="46" s="1"/>
  <c r="A19" i="46" s="1"/>
  <c r="A20" i="46" s="1"/>
  <c r="A21" i="46" s="1"/>
  <c r="A22" i="46" s="1"/>
  <c r="A23" i="46" s="1"/>
  <c r="A24" i="46" s="1"/>
  <c r="A25" i="46" s="1"/>
  <c r="A26" i="46" s="1"/>
  <c r="A27" i="46" s="1"/>
  <c r="A28" i="46" s="1"/>
  <c r="A29" i="46" s="1"/>
  <c r="A30" i="46" s="1"/>
  <c r="A31" i="46" s="1"/>
  <c r="A32" i="46" s="1"/>
  <c r="A33" i="46" s="1"/>
  <c r="A36" i="46" s="1"/>
  <c r="A37" i="46" s="1"/>
  <c r="A38" i="46" s="1"/>
  <c r="A39" i="46" s="1"/>
  <c r="A40" i="46" s="1"/>
  <c r="A41" i="46" s="1"/>
  <c r="A42" i="46" s="1"/>
  <c r="A43" i="46" s="1"/>
  <c r="A44" i="46" s="1"/>
  <c r="A45" i="46" s="1"/>
  <c r="A46" i="46" s="1"/>
  <c r="A47" i="46" s="1"/>
  <c r="A48" i="46" s="1"/>
  <c r="A49" i="46" s="1"/>
  <c r="A50" i="46" s="1"/>
  <c r="A51" i="46" s="1"/>
  <c r="A52" i="46" s="1"/>
  <c r="A53" i="46" s="1"/>
  <c r="A54" i="46" s="1"/>
  <c r="A55" i="46" s="1"/>
  <c r="A56" i="46" s="1"/>
  <c r="A57" i="46" s="1"/>
  <c r="A58" i="46" s="1"/>
  <c r="A59" i="46" s="1"/>
  <c r="B26" i="2" l="1"/>
  <c r="I26" i="2"/>
  <c r="J27" i="2" s="1"/>
  <c r="P26" i="2"/>
  <c r="Q27" i="2" s="1"/>
  <c r="S26" i="2"/>
  <c r="T27" i="2" s="1"/>
  <c r="U26" i="2"/>
  <c r="Y26" i="2"/>
  <c r="Z26" i="2"/>
  <c r="AA26" i="2"/>
  <c r="AB26" i="2"/>
  <c r="AF26" i="2"/>
  <c r="AC27" i="2" l="1"/>
  <c r="C27" i="2"/>
  <c r="E27" i="2"/>
  <c r="AG26" i="2"/>
  <c r="AH27" i="2" s="1"/>
  <c r="AD26" i="2"/>
  <c r="B8" i="2"/>
  <c r="I8" i="2"/>
  <c r="P8" i="2"/>
  <c r="S8" i="2"/>
  <c r="U8" i="2"/>
  <c r="Y8" i="2"/>
  <c r="Z8" i="2"/>
  <c r="AA8" i="2"/>
  <c r="AB8" i="2"/>
  <c r="AF8" i="2"/>
  <c r="B9" i="2"/>
  <c r="I9" i="2"/>
  <c r="P9" i="2"/>
  <c r="S9" i="2"/>
  <c r="U9" i="2"/>
  <c r="Y9" i="2"/>
  <c r="Z9" i="2"/>
  <c r="AA9" i="2"/>
  <c r="AB9" i="2"/>
  <c r="AF9" i="2"/>
  <c r="B10" i="2"/>
  <c r="I10" i="2"/>
  <c r="P10" i="2"/>
  <c r="S10" i="2"/>
  <c r="U10" i="2"/>
  <c r="Y10" i="2"/>
  <c r="Z10" i="2"/>
  <c r="AA10" i="2"/>
  <c r="AB10" i="2"/>
  <c r="AF10" i="2"/>
  <c r="B11" i="2"/>
  <c r="I11" i="2"/>
  <c r="P11" i="2"/>
  <c r="S11" i="2"/>
  <c r="U11" i="2"/>
  <c r="Y11" i="2"/>
  <c r="Z11" i="2"/>
  <c r="AA11" i="2"/>
  <c r="AB11" i="2"/>
  <c r="AF11" i="2"/>
  <c r="B12" i="2"/>
  <c r="I12" i="2"/>
  <c r="P12" i="2"/>
  <c r="S12" i="2"/>
  <c r="U12" i="2"/>
  <c r="Y12" i="2"/>
  <c r="Z12" i="2"/>
  <c r="AA12" i="2"/>
  <c r="AB12" i="2"/>
  <c r="AF12" i="2"/>
  <c r="B13" i="2"/>
  <c r="I13" i="2"/>
  <c r="P13" i="2"/>
  <c r="S13" i="2"/>
  <c r="U13" i="2"/>
  <c r="Y13" i="2"/>
  <c r="Z13" i="2"/>
  <c r="AA13" i="2"/>
  <c r="AB13" i="2"/>
  <c r="AF13" i="2"/>
  <c r="B14" i="2"/>
  <c r="I14" i="2"/>
  <c r="P14" i="2"/>
  <c r="S14" i="2"/>
  <c r="U14" i="2"/>
  <c r="Y14" i="2"/>
  <c r="Z14" i="2"/>
  <c r="AA14" i="2"/>
  <c r="AB14" i="2"/>
  <c r="AF14" i="2"/>
  <c r="B15" i="2"/>
  <c r="I15" i="2"/>
  <c r="P15" i="2"/>
  <c r="S15" i="2"/>
  <c r="U15" i="2"/>
  <c r="Y15" i="2"/>
  <c r="Z15" i="2"/>
  <c r="AA15" i="2"/>
  <c r="AB15" i="2"/>
  <c r="AF15" i="2"/>
  <c r="B16" i="2"/>
  <c r="I16" i="2"/>
  <c r="P16" i="2"/>
  <c r="S16" i="2"/>
  <c r="U16" i="2"/>
  <c r="Y16" i="2"/>
  <c r="Z16" i="2"/>
  <c r="AA16" i="2"/>
  <c r="AB16" i="2"/>
  <c r="AF16" i="2"/>
  <c r="B17" i="2"/>
  <c r="I17" i="2"/>
  <c r="P17" i="2"/>
  <c r="S17" i="2"/>
  <c r="U17" i="2"/>
  <c r="Y17" i="2"/>
  <c r="Z17" i="2"/>
  <c r="AA17" i="2"/>
  <c r="AB17" i="2"/>
  <c r="AF17" i="2"/>
  <c r="B18" i="2"/>
  <c r="I18" i="2"/>
  <c r="P18" i="2"/>
  <c r="S18" i="2"/>
  <c r="U18" i="2"/>
  <c r="Y18" i="2"/>
  <c r="Z18" i="2"/>
  <c r="AA18" i="2"/>
  <c r="AB18" i="2"/>
  <c r="AF18" i="2"/>
  <c r="B19" i="2"/>
  <c r="I19" i="2"/>
  <c r="P19" i="2"/>
  <c r="S19" i="2"/>
  <c r="U19" i="2"/>
  <c r="Y19" i="2"/>
  <c r="Z19" i="2"/>
  <c r="AA19" i="2"/>
  <c r="AB19" i="2"/>
  <c r="AF19" i="2"/>
  <c r="B20" i="2"/>
  <c r="I20" i="2"/>
  <c r="P20" i="2"/>
  <c r="S20" i="2"/>
  <c r="U20" i="2"/>
  <c r="Y20" i="2"/>
  <c r="Z20" i="2"/>
  <c r="AA20" i="2"/>
  <c r="AB20" i="2"/>
  <c r="AF20" i="2"/>
  <c r="B21" i="2"/>
  <c r="I21" i="2"/>
  <c r="P21" i="2"/>
  <c r="S21" i="2"/>
  <c r="U21" i="2"/>
  <c r="Y21" i="2"/>
  <c r="Z21" i="2"/>
  <c r="AA21" i="2"/>
  <c r="AB21" i="2"/>
  <c r="AF21" i="2"/>
  <c r="B22" i="2"/>
  <c r="I22" i="2"/>
  <c r="P22" i="2"/>
  <c r="S22" i="2"/>
  <c r="U22" i="2"/>
  <c r="Y22" i="2"/>
  <c r="Z22" i="2"/>
  <c r="AA22" i="2"/>
  <c r="AB22" i="2"/>
  <c r="AF22" i="2"/>
  <c r="B23" i="2"/>
  <c r="I23" i="2"/>
  <c r="P23" i="2"/>
  <c r="S23" i="2"/>
  <c r="U23" i="2"/>
  <c r="Y23" i="2"/>
  <c r="Z23" i="2"/>
  <c r="AA23" i="2"/>
  <c r="AB23" i="2"/>
  <c r="AF23" i="2"/>
  <c r="B24" i="2"/>
  <c r="I24" i="2"/>
  <c r="P24" i="2"/>
  <c r="S24" i="2"/>
  <c r="U24" i="2"/>
  <c r="Y24" i="2"/>
  <c r="Z24" i="2"/>
  <c r="AA24" i="2"/>
  <c r="AB24" i="2"/>
  <c r="AF24" i="2"/>
  <c r="B25" i="2"/>
  <c r="I25" i="2"/>
  <c r="P25" i="2"/>
  <c r="S25" i="2"/>
  <c r="U25" i="2"/>
  <c r="Y25" i="2"/>
  <c r="Z25" i="2"/>
  <c r="AA25" i="2"/>
  <c r="AB25" i="2"/>
  <c r="AF25" i="2"/>
  <c r="AC20" i="2" l="1"/>
  <c r="AC16" i="2"/>
  <c r="AC12" i="2"/>
  <c r="AC24" i="2"/>
  <c r="AC25" i="2"/>
  <c r="AC21" i="2"/>
  <c r="AC17" i="2"/>
  <c r="AC13" i="2"/>
  <c r="AC9" i="2"/>
  <c r="AC23" i="2"/>
  <c r="AC19" i="2"/>
  <c r="AC15" i="2"/>
  <c r="AC11" i="2"/>
  <c r="AC22" i="2"/>
  <c r="AC18" i="2"/>
  <c r="AC14" i="2"/>
  <c r="AC10" i="2"/>
  <c r="AC26" i="2"/>
  <c r="C22" i="2"/>
  <c r="C18" i="2"/>
  <c r="C10" i="2"/>
  <c r="C23" i="2"/>
  <c r="C19" i="2"/>
  <c r="C15" i="2"/>
  <c r="C11" i="2"/>
  <c r="C20" i="2"/>
  <c r="C12" i="2"/>
  <c r="C25" i="2"/>
  <c r="T24" i="2"/>
  <c r="Q23" i="2"/>
  <c r="C21" i="2"/>
  <c r="T20" i="2"/>
  <c r="C17" i="2"/>
  <c r="T16" i="2"/>
  <c r="Q15" i="2"/>
  <c r="C13" i="2"/>
  <c r="Q11" i="2"/>
  <c r="C9" i="2"/>
  <c r="C26" i="2"/>
  <c r="C24" i="2"/>
  <c r="C16" i="2"/>
  <c r="C14" i="2"/>
  <c r="T23" i="2"/>
  <c r="T15" i="2"/>
  <c r="T11" i="2"/>
  <c r="T12" i="2"/>
  <c r="T21" i="2"/>
  <c r="T17" i="2"/>
  <c r="T9" i="2"/>
  <c r="T22" i="2"/>
  <c r="T18" i="2"/>
  <c r="T14" i="2"/>
  <c r="T10" i="2"/>
  <c r="T25" i="2"/>
  <c r="T13" i="2"/>
  <c r="T19" i="2"/>
  <c r="T26" i="2"/>
  <c r="Q19" i="2"/>
  <c r="Q24" i="2"/>
  <c r="Q20" i="2"/>
  <c r="Q16" i="2"/>
  <c r="Q12" i="2"/>
  <c r="Q25" i="2"/>
  <c r="Q21" i="2"/>
  <c r="Q17" i="2"/>
  <c r="Q13" i="2"/>
  <c r="Q9" i="2"/>
  <c r="Q22" i="2"/>
  <c r="Q18" i="2"/>
  <c r="Q14" i="2"/>
  <c r="Q10" i="2"/>
  <c r="Q26" i="2"/>
  <c r="J23" i="2"/>
  <c r="J19" i="2"/>
  <c r="J15" i="2"/>
  <c r="J11" i="2"/>
  <c r="J22" i="2"/>
  <c r="J18" i="2"/>
  <c r="J14" i="2"/>
  <c r="J10" i="2"/>
  <c r="J20" i="2"/>
  <c r="J16" i="2"/>
  <c r="J25" i="2"/>
  <c r="J21" i="2"/>
  <c r="J17" i="2"/>
  <c r="J13" i="2"/>
  <c r="J9" i="2"/>
  <c r="J26" i="2"/>
  <c r="J24" i="2"/>
  <c r="J12" i="2"/>
  <c r="AG22" i="2"/>
  <c r="AG18" i="2"/>
  <c r="AG14" i="2"/>
  <c r="AG10" i="2"/>
  <c r="E21" i="2"/>
  <c r="E17" i="2"/>
  <c r="E13" i="2"/>
  <c r="E9" i="2"/>
  <c r="E24" i="2"/>
  <c r="E20" i="2"/>
  <c r="E16" i="2"/>
  <c r="E25" i="2"/>
  <c r="AG23" i="2"/>
  <c r="AG15" i="2"/>
  <c r="AG11" i="2"/>
  <c r="AG19" i="2"/>
  <c r="AG24" i="2"/>
  <c r="AG20" i="2"/>
  <c r="AG16" i="2"/>
  <c r="AG12" i="2"/>
  <c r="AG8" i="2"/>
  <c r="AG25" i="2"/>
  <c r="AG21" i="2"/>
  <c r="AG17" i="2"/>
  <c r="AG13" i="2"/>
  <c r="AG9" i="2"/>
  <c r="E22" i="2"/>
  <c r="E14" i="2"/>
  <c r="E10" i="2"/>
  <c r="E23" i="2"/>
  <c r="E19" i="2"/>
  <c r="E15" i="2"/>
  <c r="E11" i="2"/>
  <c r="E18" i="2"/>
  <c r="E12" i="2"/>
  <c r="E26" i="2"/>
  <c r="AD22" i="2"/>
  <c r="AD18" i="2"/>
  <c r="AD14" i="2"/>
  <c r="AD24" i="2"/>
  <c r="AD23" i="2"/>
  <c r="AD20" i="2"/>
  <c r="AD16" i="2"/>
  <c r="AD15" i="2"/>
  <c r="AD12" i="2"/>
  <c r="AD11" i="2"/>
  <c r="AD21" i="2"/>
  <c r="AD13" i="2"/>
  <c r="AD8" i="2"/>
  <c r="AD19" i="2"/>
  <c r="AD25" i="2"/>
  <c r="AD17" i="2"/>
  <c r="AD9" i="2"/>
  <c r="AD10" i="2"/>
  <c r="AH23" i="2" l="1"/>
  <c r="AH24" i="2"/>
  <c r="AH15" i="2"/>
  <c r="AH19" i="2"/>
  <c r="AH20" i="2"/>
  <c r="AH11" i="2"/>
  <c r="AH12" i="2"/>
  <c r="AH10" i="2"/>
  <c r="AH21" i="2"/>
  <c r="AH13" i="2"/>
  <c r="AH16" i="2"/>
  <c r="AH22" i="2"/>
  <c r="AH14" i="2"/>
  <c r="AH17" i="2"/>
  <c r="AH18" i="2"/>
  <c r="AH9" i="2"/>
  <c r="AH25" i="2"/>
  <c r="AH26" i="2"/>
  <c r="I10" i="50"/>
  <c r="H11" i="49"/>
  <c r="U11" i="48" l="1"/>
  <c r="N11" i="48"/>
  <c r="H11" i="48"/>
  <c r="K9" i="46"/>
  <c r="G9" i="46"/>
  <c r="B9" i="46"/>
  <c r="AK30" i="45"/>
  <c r="AJ30" i="45"/>
  <c r="AI30" i="45"/>
  <c r="AH30" i="45"/>
  <c r="AG30" i="45"/>
  <c r="AE30" i="45"/>
  <c r="AD30" i="45"/>
  <c r="AC30" i="45"/>
  <c r="AA30" i="45"/>
  <c r="Y30" i="45"/>
  <c r="W30" i="45"/>
  <c r="P30" i="45"/>
  <c r="L30" i="45"/>
  <c r="J30" i="45"/>
  <c r="H30" i="45"/>
  <c r="F30" i="45"/>
  <c r="C30" i="45"/>
  <c r="B30" i="45"/>
  <c r="AK29" i="45"/>
  <c r="AJ29" i="45"/>
  <c r="AI29" i="45"/>
  <c r="AH29" i="45"/>
  <c r="AG29" i="45"/>
  <c r="AE29" i="45"/>
  <c r="AD29" i="45"/>
  <c r="AC29" i="45"/>
  <c r="AA29" i="45"/>
  <c r="Y29" i="45"/>
  <c r="W29" i="45"/>
  <c r="P29" i="45"/>
  <c r="L29" i="45"/>
  <c r="J29" i="45"/>
  <c r="H29" i="45"/>
  <c r="F29" i="45"/>
  <c r="C29" i="45"/>
  <c r="B29" i="45"/>
  <c r="AK28" i="45"/>
  <c r="AJ28" i="45"/>
  <c r="AI28" i="45"/>
  <c r="AH28" i="45"/>
  <c r="AG28" i="45"/>
  <c r="AE28" i="45"/>
  <c r="AD28" i="45"/>
  <c r="AC28" i="45"/>
  <c r="AA28" i="45"/>
  <c r="Y28" i="45"/>
  <c r="W28" i="45"/>
  <c r="P28" i="45"/>
  <c r="L28" i="45"/>
  <c r="J28" i="45"/>
  <c r="H28" i="45"/>
  <c r="F28" i="45"/>
  <c r="C28" i="45"/>
  <c r="B28" i="45"/>
  <c r="AK27" i="45"/>
  <c r="AJ27" i="45"/>
  <c r="AI27" i="45"/>
  <c r="AH27" i="45"/>
  <c r="AG27" i="45"/>
  <c r="AE27" i="45"/>
  <c r="AD27" i="45"/>
  <c r="AC27" i="45"/>
  <c r="AA27" i="45"/>
  <c r="Y27" i="45"/>
  <c r="W27" i="45"/>
  <c r="P27" i="45"/>
  <c r="L27" i="45"/>
  <c r="J27" i="45"/>
  <c r="H27" i="45"/>
  <c r="F27" i="45"/>
  <c r="C27" i="45"/>
  <c r="B27" i="45"/>
  <c r="AK26" i="45"/>
  <c r="AJ26" i="45"/>
  <c r="AI26" i="45"/>
  <c r="AH26" i="45"/>
  <c r="AG26" i="45"/>
  <c r="AE26" i="45"/>
  <c r="AD26" i="45"/>
  <c r="AC26" i="45"/>
  <c r="AA26" i="45"/>
  <c r="Y26" i="45"/>
  <c r="W26" i="45"/>
  <c r="P26" i="45"/>
  <c r="L26" i="45"/>
  <c r="J26" i="45"/>
  <c r="H26" i="45"/>
  <c r="F26" i="45"/>
  <c r="C26" i="45"/>
  <c r="B26" i="45"/>
  <c r="AK25" i="45"/>
  <c r="AJ25" i="45"/>
  <c r="AI25" i="45"/>
  <c r="AH25" i="45"/>
  <c r="AG25" i="45"/>
  <c r="AE25" i="45"/>
  <c r="AD25" i="45"/>
  <c r="AC25" i="45"/>
  <c r="AA25" i="45"/>
  <c r="Y25" i="45"/>
  <c r="W25" i="45"/>
  <c r="P25" i="45"/>
  <c r="L25" i="45"/>
  <c r="J25" i="45"/>
  <c r="H25" i="45"/>
  <c r="F25" i="45"/>
  <c r="C25" i="45"/>
  <c r="B25" i="45"/>
  <c r="AK23" i="45"/>
  <c r="AJ23" i="45"/>
  <c r="AI23" i="45"/>
  <c r="AH23" i="45"/>
  <c r="AG23" i="45"/>
  <c r="AE23" i="45"/>
  <c r="AD23" i="45"/>
  <c r="AC23" i="45"/>
  <c r="AA23" i="45"/>
  <c r="Y23" i="45"/>
  <c r="W23" i="45"/>
  <c r="P23" i="45"/>
  <c r="L23" i="45"/>
  <c r="J23" i="45"/>
  <c r="H23" i="45"/>
  <c r="F23" i="45"/>
  <c r="C23" i="45"/>
  <c r="B23" i="45"/>
  <c r="AK22" i="45"/>
  <c r="AJ22" i="45"/>
  <c r="AI22" i="45"/>
  <c r="AH22" i="45"/>
  <c r="AG22" i="45"/>
  <c r="AE22" i="45"/>
  <c r="AD22" i="45"/>
  <c r="AC22" i="45"/>
  <c r="AA22" i="45"/>
  <c r="Y22" i="45"/>
  <c r="W22" i="45"/>
  <c r="P22" i="45"/>
  <c r="L22" i="45"/>
  <c r="J22" i="45"/>
  <c r="H22" i="45"/>
  <c r="F22" i="45"/>
  <c r="C22" i="45"/>
  <c r="B22" i="45"/>
  <c r="AK21" i="45"/>
  <c r="AJ21" i="45"/>
  <c r="AI21" i="45"/>
  <c r="AH21" i="45"/>
  <c r="AG21" i="45"/>
  <c r="AE21" i="45"/>
  <c r="AD21" i="45"/>
  <c r="AC21" i="45"/>
  <c r="AA21" i="45"/>
  <c r="Y21" i="45"/>
  <c r="W21" i="45"/>
  <c r="P21" i="45"/>
  <c r="L21" i="45"/>
  <c r="J21" i="45"/>
  <c r="H21" i="45"/>
  <c r="F21" i="45"/>
  <c r="C21" i="45"/>
  <c r="B21" i="45"/>
  <c r="AK20" i="45"/>
  <c r="AJ20" i="45"/>
  <c r="AI20" i="45"/>
  <c r="AH20" i="45"/>
  <c r="AG20" i="45"/>
  <c r="AE20" i="45"/>
  <c r="AD20" i="45"/>
  <c r="AC20" i="45"/>
  <c r="AA20" i="45"/>
  <c r="Y20" i="45"/>
  <c r="W20" i="45"/>
  <c r="P20" i="45"/>
  <c r="L20" i="45"/>
  <c r="J20" i="45"/>
  <c r="H20" i="45"/>
  <c r="F20" i="45"/>
  <c r="C20" i="45"/>
  <c r="B20" i="45"/>
  <c r="AK19" i="45"/>
  <c r="AJ19" i="45"/>
  <c r="AI19" i="45"/>
  <c r="AH19" i="45"/>
  <c r="AG19" i="45"/>
  <c r="AE19" i="45"/>
  <c r="AD19" i="45"/>
  <c r="AC19" i="45"/>
  <c r="AA19" i="45"/>
  <c r="Y19" i="45"/>
  <c r="W19" i="45"/>
  <c r="P19" i="45"/>
  <c r="L19" i="45"/>
  <c r="J19" i="45"/>
  <c r="H19" i="45"/>
  <c r="F19" i="45"/>
  <c r="C19" i="45"/>
  <c r="B19" i="45"/>
  <c r="AK18" i="45"/>
  <c r="AJ18" i="45"/>
  <c r="AI18" i="45"/>
  <c r="AH18" i="45"/>
  <c r="AG18" i="45"/>
  <c r="AE18" i="45"/>
  <c r="AD18" i="45"/>
  <c r="AC18" i="45"/>
  <c r="AA18" i="45"/>
  <c r="Y18" i="45"/>
  <c r="W18" i="45"/>
  <c r="P18" i="45"/>
  <c r="L18" i="45"/>
  <c r="J18" i="45"/>
  <c r="H18" i="45"/>
  <c r="F18" i="45"/>
  <c r="C18" i="45"/>
  <c r="B18" i="45"/>
  <c r="AK16" i="45"/>
  <c r="AJ16" i="45"/>
  <c r="AI16" i="45"/>
  <c r="AH16" i="45"/>
  <c r="AG16" i="45"/>
  <c r="AE16" i="45"/>
  <c r="AD16" i="45"/>
  <c r="AC16" i="45"/>
  <c r="AA16" i="45"/>
  <c r="Y16" i="45"/>
  <c r="W16" i="45"/>
  <c r="P16" i="45"/>
  <c r="L16" i="45"/>
  <c r="J16" i="45"/>
  <c r="H16" i="45"/>
  <c r="F16" i="45"/>
  <c r="C16" i="45"/>
  <c r="B16" i="45"/>
  <c r="AK15" i="45"/>
  <c r="AJ15" i="45"/>
  <c r="AI15" i="45"/>
  <c r="AH15" i="45"/>
  <c r="AG15" i="45"/>
  <c r="AE15" i="45"/>
  <c r="AD15" i="45"/>
  <c r="AC15" i="45"/>
  <c r="AA15" i="45"/>
  <c r="Y15" i="45"/>
  <c r="W15" i="45"/>
  <c r="P15" i="45"/>
  <c r="L15" i="45"/>
  <c r="J15" i="45"/>
  <c r="H15" i="45"/>
  <c r="F15" i="45"/>
  <c r="C15" i="45"/>
  <c r="B15" i="45"/>
  <c r="AK14" i="45"/>
  <c r="AJ14" i="45"/>
  <c r="AI14" i="45"/>
  <c r="AH14" i="45"/>
  <c r="AG14" i="45"/>
  <c r="AE14" i="45"/>
  <c r="AD14" i="45"/>
  <c r="AC14" i="45"/>
  <c r="AA14" i="45"/>
  <c r="Y14" i="45"/>
  <c r="W14" i="45"/>
  <c r="P14" i="45"/>
  <c r="L14" i="45"/>
  <c r="J14" i="45"/>
  <c r="H14" i="45"/>
  <c r="F14" i="45"/>
  <c r="C14" i="45"/>
  <c r="B14" i="45"/>
  <c r="AK13" i="45"/>
  <c r="AJ13" i="45"/>
  <c r="AI13" i="45"/>
  <c r="AH13" i="45"/>
  <c r="AG13" i="45"/>
  <c r="AE13" i="45"/>
  <c r="AD13" i="45"/>
  <c r="AC13" i="45"/>
  <c r="AA13" i="45"/>
  <c r="Y13" i="45"/>
  <c r="W13" i="45"/>
  <c r="P13" i="45"/>
  <c r="L13" i="45"/>
  <c r="J13" i="45"/>
  <c r="H13" i="45"/>
  <c r="F13" i="45"/>
  <c r="C13" i="45"/>
  <c r="B13" i="45"/>
  <c r="AK12" i="45"/>
  <c r="AJ12" i="45"/>
  <c r="AI12" i="45"/>
  <c r="AH12" i="45"/>
  <c r="AG12" i="45"/>
  <c r="AE12" i="45"/>
  <c r="AD12" i="45"/>
  <c r="AC12" i="45"/>
  <c r="AA12" i="45"/>
  <c r="Y12" i="45"/>
  <c r="W12" i="45"/>
  <c r="P12" i="45"/>
  <c r="L12" i="45"/>
  <c r="J12" i="45"/>
  <c r="H12" i="45"/>
  <c r="F12" i="45"/>
  <c r="C12" i="45"/>
  <c r="B12" i="45"/>
  <c r="AK11" i="45"/>
  <c r="AJ11" i="45"/>
  <c r="AI11" i="45"/>
  <c r="AH11" i="45"/>
  <c r="AG11" i="45"/>
  <c r="AE11" i="45"/>
  <c r="AD11" i="45"/>
  <c r="AC11" i="45"/>
  <c r="AA11" i="45"/>
  <c r="Y11" i="45"/>
  <c r="W11" i="45"/>
  <c r="P11" i="45"/>
  <c r="L11" i="45"/>
  <c r="J11" i="45"/>
  <c r="H11" i="45"/>
  <c r="F11" i="45"/>
  <c r="C11" i="45"/>
  <c r="B11" i="45"/>
  <c r="AO35" i="44"/>
  <c r="AM35" i="44"/>
  <c r="AL35" i="44"/>
  <c r="AK35" i="44"/>
  <c r="AJ35" i="44"/>
  <c r="AI35" i="44"/>
  <c r="AG35" i="44"/>
  <c r="AF35" i="44"/>
  <c r="AE35" i="44"/>
  <c r="AC35" i="44"/>
  <c r="AA35" i="44"/>
  <c r="X35" i="44"/>
  <c r="M35" i="44"/>
  <c r="K35" i="44"/>
  <c r="I35" i="44"/>
  <c r="G35" i="44"/>
  <c r="E35" i="44"/>
  <c r="C35" i="44"/>
  <c r="B35" i="44"/>
  <c r="AO34" i="44"/>
  <c r="AM34" i="44"/>
  <c r="AL34" i="44"/>
  <c r="AK34" i="44"/>
  <c r="AJ34" i="44"/>
  <c r="AI34" i="44"/>
  <c r="AG34" i="44"/>
  <c r="AF34" i="44"/>
  <c r="AE34" i="44"/>
  <c r="AC34" i="44"/>
  <c r="AA34" i="44"/>
  <c r="X34" i="44"/>
  <c r="M34" i="44"/>
  <c r="K34" i="44"/>
  <c r="I34" i="44"/>
  <c r="G34" i="44"/>
  <c r="E34" i="44"/>
  <c r="C34" i="44"/>
  <c r="B34" i="44"/>
  <c r="AO33" i="44"/>
  <c r="AM33" i="44"/>
  <c r="AL33" i="44"/>
  <c r="AK33" i="44"/>
  <c r="AJ33" i="44"/>
  <c r="AI33" i="44"/>
  <c r="AG33" i="44"/>
  <c r="AF33" i="44"/>
  <c r="AE33" i="44"/>
  <c r="AC33" i="44"/>
  <c r="AA33" i="44"/>
  <c r="X33" i="44"/>
  <c r="M33" i="44"/>
  <c r="K33" i="44"/>
  <c r="I33" i="44"/>
  <c r="G33" i="44"/>
  <c r="E33" i="44"/>
  <c r="C33" i="44"/>
  <c r="B33" i="44"/>
  <c r="AO32" i="44"/>
  <c r="AM32" i="44"/>
  <c r="AL32" i="44"/>
  <c r="AK32" i="44"/>
  <c r="AJ32" i="44"/>
  <c r="AI32" i="44"/>
  <c r="AG32" i="44"/>
  <c r="AF32" i="44"/>
  <c r="AE32" i="44"/>
  <c r="AC32" i="44"/>
  <c r="AA32" i="44"/>
  <c r="X32" i="44"/>
  <c r="M32" i="44"/>
  <c r="K32" i="44"/>
  <c r="I32" i="44"/>
  <c r="G32" i="44"/>
  <c r="E32" i="44"/>
  <c r="C32" i="44"/>
  <c r="B32" i="44"/>
  <c r="AO31" i="44"/>
  <c r="AM31" i="44"/>
  <c r="AL31" i="44"/>
  <c r="AK31" i="44"/>
  <c r="AJ31" i="44"/>
  <c r="AI31" i="44"/>
  <c r="AG31" i="44"/>
  <c r="AF31" i="44"/>
  <c r="AE31" i="44"/>
  <c r="AC31" i="44"/>
  <c r="AA31" i="44"/>
  <c r="X31" i="44"/>
  <c r="M31" i="44"/>
  <c r="K31" i="44"/>
  <c r="I31" i="44"/>
  <c r="G31" i="44"/>
  <c r="E31" i="44"/>
  <c r="C31" i="44"/>
  <c r="B31" i="44"/>
  <c r="AO30" i="44"/>
  <c r="AM30" i="44"/>
  <c r="AL30" i="44"/>
  <c r="AK30" i="44"/>
  <c r="AJ30" i="44"/>
  <c r="AI30" i="44"/>
  <c r="AG30" i="44"/>
  <c r="AF30" i="44"/>
  <c r="AE30" i="44"/>
  <c r="AC30" i="44"/>
  <c r="AA30" i="44"/>
  <c r="X30" i="44"/>
  <c r="M30" i="44"/>
  <c r="K30" i="44"/>
  <c r="I30" i="44"/>
  <c r="G30" i="44"/>
  <c r="E30" i="44"/>
  <c r="C30" i="44"/>
  <c r="B30" i="44"/>
  <c r="AO29" i="44"/>
  <c r="AM29" i="44"/>
  <c r="AL29" i="44"/>
  <c r="AK29" i="44"/>
  <c r="AJ29" i="44"/>
  <c r="AI29" i="44"/>
  <c r="AG29" i="44"/>
  <c r="AF29" i="44"/>
  <c r="AE29" i="44"/>
  <c r="AC29" i="44"/>
  <c r="AA29" i="44"/>
  <c r="X29" i="44"/>
  <c r="M29" i="44"/>
  <c r="K29" i="44"/>
  <c r="I29" i="44"/>
  <c r="G29" i="44"/>
  <c r="E29" i="44"/>
  <c r="C29" i="44"/>
  <c r="B29" i="44"/>
  <c r="AO28" i="44"/>
  <c r="AM28" i="44"/>
  <c r="AL28" i="44"/>
  <c r="AK28" i="44"/>
  <c r="AJ28" i="44"/>
  <c r="AI28" i="44"/>
  <c r="AG28" i="44"/>
  <c r="AF28" i="44"/>
  <c r="AE28" i="44"/>
  <c r="AC28" i="44"/>
  <c r="AA28" i="44"/>
  <c r="X28" i="44"/>
  <c r="M28" i="44"/>
  <c r="K28" i="44"/>
  <c r="I28" i="44"/>
  <c r="G28" i="44"/>
  <c r="E28" i="44"/>
  <c r="C28" i="44"/>
  <c r="B28" i="44"/>
  <c r="AO26" i="44"/>
  <c r="AM26" i="44"/>
  <c r="AL26" i="44"/>
  <c r="AK26" i="44"/>
  <c r="AJ26" i="44"/>
  <c r="AI26" i="44"/>
  <c r="AG26" i="44"/>
  <c r="AF26" i="44"/>
  <c r="AE26" i="44"/>
  <c r="AC26" i="44"/>
  <c r="Q26" i="44"/>
  <c r="AA26" i="44"/>
  <c r="X26" i="44"/>
  <c r="M26" i="44"/>
  <c r="K26" i="44"/>
  <c r="I26" i="44"/>
  <c r="G26" i="44"/>
  <c r="E26" i="44"/>
  <c r="C26" i="44"/>
  <c r="B26" i="44"/>
  <c r="AO25" i="44"/>
  <c r="AM25" i="44"/>
  <c r="AL25" i="44"/>
  <c r="AK25" i="44"/>
  <c r="AJ25" i="44"/>
  <c r="AI25" i="44"/>
  <c r="AG25" i="44"/>
  <c r="AF25" i="44"/>
  <c r="AE25" i="44"/>
  <c r="AC25" i="44"/>
  <c r="Q25" i="44"/>
  <c r="AA25" i="44"/>
  <c r="X25" i="44"/>
  <c r="M25" i="44"/>
  <c r="K25" i="44"/>
  <c r="I25" i="44"/>
  <c r="G25" i="44"/>
  <c r="E25" i="44"/>
  <c r="C25" i="44"/>
  <c r="B25" i="44"/>
  <c r="AO24" i="44"/>
  <c r="AM24" i="44"/>
  <c r="AL24" i="44"/>
  <c r="AK24" i="44"/>
  <c r="AJ24" i="44"/>
  <c r="AI24" i="44"/>
  <c r="AG24" i="44"/>
  <c r="AF24" i="44"/>
  <c r="AE24" i="44"/>
  <c r="AC24" i="44"/>
  <c r="Q24" i="44"/>
  <c r="AA24" i="44"/>
  <c r="X24" i="44"/>
  <c r="M24" i="44"/>
  <c r="K24" i="44"/>
  <c r="I24" i="44"/>
  <c r="G24" i="44"/>
  <c r="E24" i="44"/>
  <c r="C24" i="44"/>
  <c r="B24" i="44"/>
  <c r="AO23" i="44"/>
  <c r="AM23" i="44"/>
  <c r="AL23" i="44"/>
  <c r="AK23" i="44"/>
  <c r="AJ23" i="44"/>
  <c r="AI23" i="44"/>
  <c r="AG23" i="44"/>
  <c r="AF23" i="44"/>
  <c r="AE23" i="44"/>
  <c r="AC23" i="44"/>
  <c r="Q23" i="44"/>
  <c r="AA23" i="44"/>
  <c r="X23" i="44"/>
  <c r="M23" i="44"/>
  <c r="K23" i="44"/>
  <c r="I23" i="44"/>
  <c r="G23" i="44"/>
  <c r="E23" i="44"/>
  <c r="C23" i="44"/>
  <c r="B23" i="44"/>
  <c r="AO22" i="44"/>
  <c r="AM22" i="44"/>
  <c r="AL22" i="44"/>
  <c r="AK22" i="44"/>
  <c r="AJ22" i="44"/>
  <c r="AI22" i="44"/>
  <c r="AG22" i="44"/>
  <c r="AF22" i="44"/>
  <c r="AE22" i="44"/>
  <c r="AC22" i="44"/>
  <c r="Q22" i="44"/>
  <c r="AA22" i="44"/>
  <c r="X22" i="44"/>
  <c r="M22" i="44"/>
  <c r="K22" i="44"/>
  <c r="I22" i="44"/>
  <c r="G22" i="44"/>
  <c r="E22" i="44"/>
  <c r="C22" i="44"/>
  <c r="B22" i="44"/>
  <c r="AO21" i="44"/>
  <c r="AM21" i="44"/>
  <c r="AL21" i="44"/>
  <c r="AK21" i="44"/>
  <c r="AJ21" i="44"/>
  <c r="AI21" i="44"/>
  <c r="AG21" i="44"/>
  <c r="AF21" i="44"/>
  <c r="AE21" i="44"/>
  <c r="AC21" i="44"/>
  <c r="Q21" i="44"/>
  <c r="AA21" i="44"/>
  <c r="X21" i="44"/>
  <c r="M21" i="44"/>
  <c r="K21" i="44"/>
  <c r="I21" i="44"/>
  <c r="G21" i="44"/>
  <c r="E21" i="44"/>
  <c r="C21" i="44"/>
  <c r="B21" i="44"/>
  <c r="AO20" i="44"/>
  <c r="AM20" i="44"/>
  <c r="AL20" i="44"/>
  <c r="AK20" i="44"/>
  <c r="AJ20" i="44"/>
  <c r="AI20" i="44"/>
  <c r="AG20" i="44"/>
  <c r="AF20" i="44"/>
  <c r="AE20" i="44"/>
  <c r="AC20" i="44"/>
  <c r="Q20" i="44"/>
  <c r="AA20" i="44"/>
  <c r="X20" i="44"/>
  <c r="M20" i="44"/>
  <c r="K20" i="44"/>
  <c r="I20" i="44"/>
  <c r="G20" i="44"/>
  <c r="E20" i="44"/>
  <c r="C20" i="44"/>
  <c r="B20" i="44"/>
  <c r="AO19" i="44"/>
  <c r="AM19" i="44"/>
  <c r="AL19" i="44"/>
  <c r="AK19" i="44"/>
  <c r="AJ19" i="44"/>
  <c r="AI19" i="44"/>
  <c r="AG19" i="44"/>
  <c r="AF19" i="44"/>
  <c r="AE19" i="44"/>
  <c r="AC19" i="44"/>
  <c r="Q19" i="44"/>
  <c r="AA19" i="44"/>
  <c r="X19" i="44"/>
  <c r="M19" i="44"/>
  <c r="K19" i="44"/>
  <c r="I19" i="44"/>
  <c r="G19" i="44"/>
  <c r="E19" i="44"/>
  <c r="C19" i="44"/>
  <c r="B19" i="44"/>
  <c r="AO17" i="44"/>
  <c r="AM17" i="44"/>
  <c r="AL17" i="44"/>
  <c r="AK17" i="44"/>
  <c r="AJ17" i="44"/>
  <c r="AI17" i="44"/>
  <c r="AG17" i="44"/>
  <c r="AF17" i="44"/>
  <c r="AE17" i="44"/>
  <c r="AC17" i="44"/>
  <c r="AD17" i="44" s="1"/>
  <c r="Q17" i="44"/>
  <c r="R17" i="44" s="1"/>
  <c r="AA17" i="44"/>
  <c r="AB17" i="44" s="1"/>
  <c r="X17" i="44"/>
  <c r="Y17" i="44" s="1"/>
  <c r="M17" i="44"/>
  <c r="K17" i="44"/>
  <c r="I17" i="44"/>
  <c r="G17" i="44"/>
  <c r="H17" i="44" s="1"/>
  <c r="E17" i="44"/>
  <c r="C17" i="44"/>
  <c r="B17" i="44"/>
  <c r="AO16" i="44"/>
  <c r="AM16" i="44"/>
  <c r="AL16" i="44"/>
  <c r="AK16" i="44"/>
  <c r="AJ16" i="44"/>
  <c r="AI16" i="44"/>
  <c r="AG16" i="44"/>
  <c r="AF16" i="44"/>
  <c r="AE16" i="44"/>
  <c r="AC16" i="44"/>
  <c r="AD16" i="44" s="1"/>
  <c r="Q16" i="44"/>
  <c r="R16" i="44" s="1"/>
  <c r="AA16" i="44"/>
  <c r="AB16" i="44" s="1"/>
  <c r="X16" i="44"/>
  <c r="M16" i="44"/>
  <c r="K16" i="44"/>
  <c r="L16" i="44" s="1"/>
  <c r="I16" i="44"/>
  <c r="J16" i="44" s="1"/>
  <c r="G16" i="44"/>
  <c r="E16" i="44"/>
  <c r="C16" i="44"/>
  <c r="B16" i="44"/>
  <c r="AO15" i="44"/>
  <c r="AM15" i="44"/>
  <c r="AL15" i="44"/>
  <c r="AK15" i="44"/>
  <c r="AJ15" i="44"/>
  <c r="AI15" i="44"/>
  <c r="AG15" i="44"/>
  <c r="AF15" i="44"/>
  <c r="AE15" i="44"/>
  <c r="AC15" i="44"/>
  <c r="Q15" i="44"/>
  <c r="R15" i="44" s="1"/>
  <c r="AA15" i="44"/>
  <c r="X15" i="44"/>
  <c r="Y15" i="44" s="1"/>
  <c r="M15" i="44"/>
  <c r="K15" i="44"/>
  <c r="I15" i="44"/>
  <c r="J15" i="44" s="1"/>
  <c r="G15" i="44"/>
  <c r="H15" i="44" s="1"/>
  <c r="E15" i="44"/>
  <c r="C15" i="44"/>
  <c r="B15" i="44"/>
  <c r="AO14" i="44"/>
  <c r="AM14" i="44"/>
  <c r="AL14" i="44"/>
  <c r="AK14" i="44"/>
  <c r="AJ14" i="44"/>
  <c r="AI14" i="44"/>
  <c r="AG14" i="44"/>
  <c r="AF14" i="44"/>
  <c r="AE14" i="44"/>
  <c r="AC14" i="44"/>
  <c r="AD14" i="44" s="1"/>
  <c r="Q14" i="44"/>
  <c r="R14" i="44" s="1"/>
  <c r="AA14" i="44"/>
  <c r="AB14" i="44" s="1"/>
  <c r="X14" i="44"/>
  <c r="Y14" i="44" s="1"/>
  <c r="M14" i="44"/>
  <c r="K14" i="44"/>
  <c r="L14" i="44" s="1"/>
  <c r="I14" i="44"/>
  <c r="J14" i="44" s="1"/>
  <c r="G14" i="44"/>
  <c r="H14" i="44" s="1"/>
  <c r="E14" i="44"/>
  <c r="C14" i="44"/>
  <c r="B14" i="44"/>
  <c r="AO13" i="44"/>
  <c r="AM13" i="44"/>
  <c r="AL13" i="44"/>
  <c r="AK13" i="44"/>
  <c r="AJ13" i="44"/>
  <c r="AI13" i="44"/>
  <c r="AG13" i="44"/>
  <c r="AF13" i="44"/>
  <c r="AE13" i="44"/>
  <c r="AC13" i="44"/>
  <c r="Q13" i="44"/>
  <c r="R13" i="44" s="1"/>
  <c r="AA13" i="44"/>
  <c r="AB13" i="44" s="1"/>
  <c r="X13" i="44"/>
  <c r="M13" i="44"/>
  <c r="K13" i="44"/>
  <c r="L13" i="44" s="1"/>
  <c r="I13" i="44"/>
  <c r="J13" i="44" s="1"/>
  <c r="G13" i="44"/>
  <c r="H13" i="44" s="1"/>
  <c r="E13" i="44"/>
  <c r="C13" i="44"/>
  <c r="B13" i="44"/>
  <c r="AO12" i="44"/>
  <c r="AM12" i="44"/>
  <c r="AL12" i="44"/>
  <c r="AK12" i="44"/>
  <c r="AJ12" i="44"/>
  <c r="AI12" i="44"/>
  <c r="AG12" i="44"/>
  <c r="AF12" i="44"/>
  <c r="AE12" i="44"/>
  <c r="AC12" i="44"/>
  <c r="AD12" i="44" s="1"/>
  <c r="Q12" i="44"/>
  <c r="R12" i="44" s="1"/>
  <c r="AA12" i="44"/>
  <c r="AB12" i="44" s="1"/>
  <c r="X12" i="44"/>
  <c r="M12" i="44"/>
  <c r="K12" i="44"/>
  <c r="L12" i="44" s="1"/>
  <c r="I12" i="44"/>
  <c r="J12" i="44" s="1"/>
  <c r="G12" i="44"/>
  <c r="H12" i="44" s="1"/>
  <c r="E12" i="44"/>
  <c r="C12" i="44"/>
  <c r="B12" i="44"/>
  <c r="AO11" i="44"/>
  <c r="AM11" i="44"/>
  <c r="AL11" i="44"/>
  <c r="AK11" i="44"/>
  <c r="AJ11" i="44"/>
  <c r="AI11" i="44"/>
  <c r="AG11" i="44"/>
  <c r="AF11" i="44"/>
  <c r="AE11" i="44"/>
  <c r="AC11" i="44"/>
  <c r="AD11" i="44" s="1"/>
  <c r="Q11" i="44"/>
  <c r="R11" i="44" s="1"/>
  <c r="AA11" i="44"/>
  <c r="AB11" i="44" s="1"/>
  <c r="X11" i="44"/>
  <c r="Y11" i="44" s="1"/>
  <c r="M11" i="44"/>
  <c r="K11" i="44"/>
  <c r="L11" i="44" s="1"/>
  <c r="I11" i="44"/>
  <c r="J11" i="44" s="1"/>
  <c r="G11" i="44"/>
  <c r="H11" i="44" s="1"/>
  <c r="E11" i="44"/>
  <c r="C11" i="44"/>
  <c r="B11" i="44"/>
  <c r="AE10" i="44"/>
  <c r="AF10" i="44"/>
  <c r="AG10" i="44"/>
  <c r="AI10" i="44"/>
  <c r="AJ10" i="44"/>
  <c r="AK10" i="44"/>
  <c r="AL10" i="44"/>
  <c r="AM10" i="44"/>
  <c r="M10" i="44"/>
  <c r="K10" i="44"/>
  <c r="AO10" i="44"/>
  <c r="AC10" i="44"/>
  <c r="Q10" i="44"/>
  <c r="AA10" i="44"/>
  <c r="X10" i="44"/>
  <c r="I10" i="44"/>
  <c r="J10" i="44" s="1"/>
  <c r="G10" i="44"/>
  <c r="H10" i="44" s="1"/>
  <c r="E10" i="44"/>
  <c r="C10" i="44"/>
  <c r="B10" i="44"/>
  <c r="F18" i="35"/>
  <c r="C18" i="35"/>
  <c r="F17" i="35"/>
  <c r="C17" i="35"/>
  <c r="F16" i="35"/>
  <c r="C16" i="35"/>
  <c r="F15" i="35"/>
  <c r="C15" i="35"/>
  <c r="F14" i="35"/>
  <c r="C14" i="35"/>
  <c r="F13" i="35"/>
  <c r="C13" i="35"/>
  <c r="F12" i="35"/>
  <c r="C12" i="35"/>
  <c r="F11" i="35"/>
  <c r="C11" i="35"/>
  <c r="F10" i="35"/>
  <c r="C10" i="35"/>
  <c r="O47" i="16"/>
  <c r="K47" i="16"/>
  <c r="G47" i="16"/>
  <c r="H48" i="16" s="1"/>
  <c r="E47" i="16"/>
  <c r="F48" i="16" s="1"/>
  <c r="C47" i="16"/>
  <c r="B47" i="16"/>
  <c r="Y35" i="16"/>
  <c r="W35" i="16"/>
  <c r="O34" i="16"/>
  <c r="K34" i="16"/>
  <c r="G34" i="16"/>
  <c r="E34" i="16"/>
  <c r="F35" i="16" s="1"/>
  <c r="C34" i="16"/>
  <c r="B34" i="16"/>
  <c r="O33" i="16"/>
  <c r="AJ33" i="16" s="1"/>
  <c r="K33" i="16"/>
  <c r="G33" i="16"/>
  <c r="E33" i="16"/>
  <c r="C33" i="16"/>
  <c r="B33" i="16"/>
  <c r="O32" i="16"/>
  <c r="AJ32" i="16" s="1"/>
  <c r="K32" i="16"/>
  <c r="G32" i="16"/>
  <c r="E32" i="16"/>
  <c r="C32" i="16"/>
  <c r="B32" i="16"/>
  <c r="O31" i="16"/>
  <c r="AJ31" i="16" s="1"/>
  <c r="K31" i="16"/>
  <c r="G31" i="16"/>
  <c r="E31" i="16"/>
  <c r="C31" i="16"/>
  <c r="B31" i="16"/>
  <c r="O30" i="16"/>
  <c r="AJ30" i="16" s="1"/>
  <c r="K30" i="16"/>
  <c r="G30" i="16"/>
  <c r="E30" i="16"/>
  <c r="C30" i="16"/>
  <c r="B30" i="16"/>
  <c r="O29" i="16"/>
  <c r="AJ29" i="16" s="1"/>
  <c r="K29" i="16"/>
  <c r="G29" i="16"/>
  <c r="E29" i="16"/>
  <c r="C29" i="16"/>
  <c r="B29" i="16"/>
  <c r="O28" i="16"/>
  <c r="AJ28" i="16" s="1"/>
  <c r="K28" i="16"/>
  <c r="G28" i="16"/>
  <c r="E28" i="16"/>
  <c r="C28" i="16"/>
  <c r="B28" i="16"/>
  <c r="O27" i="16"/>
  <c r="AJ27" i="16" s="1"/>
  <c r="K27" i="16"/>
  <c r="G27" i="16"/>
  <c r="E27" i="16"/>
  <c r="C27" i="16"/>
  <c r="B27" i="16"/>
  <c r="O26" i="16"/>
  <c r="AJ26" i="16" s="1"/>
  <c r="K26" i="16"/>
  <c r="G26" i="16"/>
  <c r="E26" i="16"/>
  <c r="C26" i="16"/>
  <c r="B26" i="16"/>
  <c r="O25" i="16"/>
  <c r="AJ25" i="16" s="1"/>
  <c r="K25" i="16"/>
  <c r="G25" i="16"/>
  <c r="E25" i="16"/>
  <c r="C25" i="16"/>
  <c r="B25" i="16"/>
  <c r="O24" i="16"/>
  <c r="AJ24" i="16" s="1"/>
  <c r="K24" i="16"/>
  <c r="G24" i="16"/>
  <c r="E24" i="16"/>
  <c r="C24" i="16"/>
  <c r="B24" i="16"/>
  <c r="O23" i="16"/>
  <c r="AJ23" i="16" s="1"/>
  <c r="K23" i="16"/>
  <c r="G23" i="16"/>
  <c r="E23" i="16"/>
  <c r="C23" i="16"/>
  <c r="B23" i="16"/>
  <c r="O22" i="16"/>
  <c r="AJ22" i="16" s="1"/>
  <c r="K22" i="16"/>
  <c r="G22" i="16"/>
  <c r="E22" i="16"/>
  <c r="C22" i="16"/>
  <c r="B22" i="16"/>
  <c r="O21" i="16"/>
  <c r="AJ21" i="16" s="1"/>
  <c r="K21" i="16"/>
  <c r="G21" i="16"/>
  <c r="E21" i="16"/>
  <c r="C21" i="16"/>
  <c r="B21" i="16"/>
  <c r="O20" i="16"/>
  <c r="AJ20" i="16" s="1"/>
  <c r="K20" i="16"/>
  <c r="G20" i="16"/>
  <c r="E20" i="16"/>
  <c r="C20" i="16"/>
  <c r="B20" i="16"/>
  <c r="O19" i="16"/>
  <c r="AJ19" i="16" s="1"/>
  <c r="K19" i="16"/>
  <c r="G19" i="16"/>
  <c r="E19" i="16"/>
  <c r="C19" i="16"/>
  <c r="B19" i="16"/>
  <c r="O18" i="16"/>
  <c r="AJ18" i="16" s="1"/>
  <c r="K18" i="16"/>
  <c r="G18" i="16"/>
  <c r="E18" i="16"/>
  <c r="C18" i="16"/>
  <c r="B18" i="16"/>
  <c r="O17" i="16"/>
  <c r="AJ17" i="16" s="1"/>
  <c r="K17" i="16"/>
  <c r="G17" i="16"/>
  <c r="E17" i="16"/>
  <c r="C17" i="16"/>
  <c r="B17" i="16"/>
  <c r="Y16" i="44" l="1"/>
  <c r="Y13" i="44"/>
  <c r="L15" i="44"/>
  <c r="L17" i="44"/>
  <c r="AG9" i="46"/>
  <c r="V9" i="46"/>
  <c r="Y12" i="44"/>
  <c r="H16" i="44"/>
  <c r="N12" i="35"/>
  <c r="H12" i="35"/>
  <c r="I12" i="35" s="1"/>
  <c r="J12" i="35"/>
  <c r="N16" i="35"/>
  <c r="H16" i="35"/>
  <c r="I16" i="35" s="1"/>
  <c r="J16" i="35"/>
  <c r="N13" i="35"/>
  <c r="H13" i="35"/>
  <c r="I13" i="35" s="1"/>
  <c r="J13" i="35"/>
  <c r="N17" i="35"/>
  <c r="J17" i="35"/>
  <c r="H17" i="35"/>
  <c r="I17" i="35" s="1"/>
  <c r="N10" i="35"/>
  <c r="H10" i="35"/>
  <c r="I10" i="35" s="1"/>
  <c r="J10" i="35"/>
  <c r="N14" i="35"/>
  <c r="J14" i="35"/>
  <c r="H14" i="35"/>
  <c r="I14" i="35" s="1"/>
  <c r="N18" i="35"/>
  <c r="J18" i="35"/>
  <c r="H18" i="35"/>
  <c r="I18" i="35" s="1"/>
  <c r="N11" i="35"/>
  <c r="H11" i="35"/>
  <c r="I11" i="35" s="1"/>
  <c r="J11" i="35"/>
  <c r="N15" i="35"/>
  <c r="H15" i="35"/>
  <c r="I15" i="35" s="1"/>
  <c r="J15" i="35"/>
  <c r="AC4" i="46"/>
  <c r="H9" i="46"/>
  <c r="AD15" i="44"/>
  <c r="AJ47" i="16"/>
  <c r="P48" i="16"/>
  <c r="AD13" i="44"/>
  <c r="O9" i="46"/>
  <c r="P9" i="46" s="1"/>
  <c r="Y9" i="46"/>
  <c r="Z9" i="46" s="1"/>
  <c r="W9" i="46"/>
  <c r="AB15" i="44"/>
  <c r="AK47" i="16"/>
  <c r="AK18" i="16"/>
  <c r="AK20" i="16"/>
  <c r="AK22" i="16"/>
  <c r="AK24" i="16"/>
  <c r="AK26" i="16"/>
  <c r="AK17" i="16"/>
  <c r="AK19" i="16"/>
  <c r="AK21" i="16"/>
  <c r="AK23" i="16"/>
  <c r="AK25" i="16"/>
  <c r="AK27" i="16"/>
  <c r="AK29" i="16"/>
  <c r="AK28" i="16"/>
  <c r="AK30" i="16"/>
  <c r="AK31" i="16"/>
  <c r="AK33" i="16"/>
  <c r="P35" i="16"/>
  <c r="AJ34" i="16"/>
  <c r="AK32" i="16"/>
  <c r="H35" i="16"/>
  <c r="AK34" i="16"/>
  <c r="AB11" i="45"/>
  <c r="K12" i="45"/>
  <c r="Z12" i="45"/>
  <c r="I13" i="45"/>
  <c r="X13" i="45"/>
  <c r="G14" i="45"/>
  <c r="Q14" i="45"/>
  <c r="AB15" i="45"/>
  <c r="K16" i="45"/>
  <c r="Z16" i="45"/>
  <c r="G11" i="45"/>
  <c r="Q11" i="45"/>
  <c r="AB12" i="45"/>
  <c r="K13" i="45"/>
  <c r="Z13" i="45"/>
  <c r="I14" i="45"/>
  <c r="G15" i="45"/>
  <c r="Q15" i="45"/>
  <c r="AB16" i="45"/>
  <c r="K11" i="45"/>
  <c r="Z11" i="45"/>
  <c r="I12" i="45"/>
  <c r="X12" i="45"/>
  <c r="G13" i="45"/>
  <c r="Q13" i="45"/>
  <c r="AB14" i="45"/>
  <c r="K15" i="45"/>
  <c r="Z15" i="45"/>
  <c r="I16" i="45"/>
  <c r="I11" i="45"/>
  <c r="X11" i="45"/>
  <c r="G12" i="45"/>
  <c r="Q12" i="45"/>
  <c r="AB13" i="45"/>
  <c r="K14" i="45"/>
  <c r="Z14" i="45"/>
  <c r="I15" i="45"/>
  <c r="X15" i="45"/>
  <c r="G16" i="45"/>
  <c r="Q16" i="45"/>
  <c r="X16" i="45"/>
  <c r="P11" i="35"/>
  <c r="Q11" i="35" s="1"/>
  <c r="Y11" i="35"/>
  <c r="Z11" i="35" s="1"/>
  <c r="W11" i="35"/>
  <c r="X11" i="35" s="1"/>
  <c r="G11" i="35"/>
  <c r="D11" i="35"/>
  <c r="E11" i="35" s="1"/>
  <c r="Y17" i="35"/>
  <c r="Z17" i="35" s="1"/>
  <c r="G17" i="35"/>
  <c r="W17" i="35"/>
  <c r="X17" i="35" s="1"/>
  <c r="P17" i="35"/>
  <c r="Q17" i="35" s="1"/>
  <c r="D17" i="35"/>
  <c r="E17" i="35" s="1"/>
  <c r="W10" i="35"/>
  <c r="X10" i="35" s="1"/>
  <c r="D10" i="35"/>
  <c r="E10" i="35" s="1"/>
  <c r="G10" i="35"/>
  <c r="P10" i="35"/>
  <c r="Q10" i="35" s="1"/>
  <c r="Y10" i="35"/>
  <c r="Y12" i="35"/>
  <c r="Z12" i="35" s="1"/>
  <c r="W12" i="35"/>
  <c r="X12" i="35" s="1"/>
  <c r="P12" i="35"/>
  <c r="Q12" i="35" s="1"/>
  <c r="G12" i="35"/>
  <c r="D12" i="35"/>
  <c r="E12" i="35" s="1"/>
  <c r="W14" i="35"/>
  <c r="X14" i="35" s="1"/>
  <c r="D14" i="35"/>
  <c r="E14" i="35" s="1"/>
  <c r="G14" i="35"/>
  <c r="P14" i="35"/>
  <c r="Q14" i="35" s="1"/>
  <c r="Y14" i="35"/>
  <c r="Z14" i="35" s="1"/>
  <c r="Y16" i="35"/>
  <c r="Z16" i="35" s="1"/>
  <c r="W16" i="35"/>
  <c r="X16" i="35" s="1"/>
  <c r="P16" i="35"/>
  <c r="Q16" i="35" s="1"/>
  <c r="G16" i="35"/>
  <c r="D16" i="35"/>
  <c r="E16" i="35" s="1"/>
  <c r="W18" i="35"/>
  <c r="X18" i="35" s="1"/>
  <c r="D18" i="35"/>
  <c r="E18" i="35" s="1"/>
  <c r="P18" i="35"/>
  <c r="Q18" i="35" s="1"/>
  <c r="Y18" i="35"/>
  <c r="Z18" i="35" s="1"/>
  <c r="G18" i="35"/>
  <c r="P15" i="35"/>
  <c r="W15" i="35"/>
  <c r="X15" i="35" s="1"/>
  <c r="G15" i="35"/>
  <c r="D15" i="35"/>
  <c r="E15" i="35" s="1"/>
  <c r="Y15" i="35"/>
  <c r="Z15" i="35" s="1"/>
  <c r="Y13" i="35"/>
  <c r="Z13" i="35" s="1"/>
  <c r="G13" i="35"/>
  <c r="P13" i="35"/>
  <c r="Q13" i="35" s="1"/>
  <c r="D13" i="35"/>
  <c r="E13" i="35" s="1"/>
  <c r="W13" i="35"/>
  <c r="X13" i="35" s="1"/>
  <c r="X14" i="45"/>
  <c r="AE10" i="35"/>
  <c r="AA10" i="35"/>
  <c r="AF10" i="35"/>
  <c r="AD10" i="35"/>
  <c r="AC10" i="35"/>
  <c r="AG10" i="35"/>
  <c r="AB10" i="35"/>
  <c r="AE11" i="35"/>
  <c r="AA11" i="35"/>
  <c r="AC11" i="35"/>
  <c r="AG11" i="35"/>
  <c r="AB11" i="35"/>
  <c r="AF11" i="35"/>
  <c r="AD11" i="35"/>
  <c r="AE12" i="35"/>
  <c r="AA12" i="35"/>
  <c r="AF12" i="35"/>
  <c r="AD12" i="35"/>
  <c r="AC12" i="35"/>
  <c r="AG12" i="35"/>
  <c r="AB12" i="35"/>
  <c r="AE13" i="35"/>
  <c r="AA13" i="35"/>
  <c r="AC13" i="35"/>
  <c r="AG13" i="35"/>
  <c r="AB13" i="35"/>
  <c r="AF13" i="35"/>
  <c r="AD13" i="35"/>
  <c r="AE14" i="35"/>
  <c r="AA14" i="35"/>
  <c r="AF14" i="35"/>
  <c r="AD14" i="35"/>
  <c r="AC14" i="35"/>
  <c r="AB14" i="35"/>
  <c r="AG14" i="35"/>
  <c r="AE15" i="35"/>
  <c r="AA15" i="35"/>
  <c r="AG15" i="35"/>
  <c r="AB15" i="35"/>
  <c r="AD15" i="35"/>
  <c r="AC15" i="35"/>
  <c r="AF15" i="35"/>
  <c r="AE16" i="35"/>
  <c r="AA16" i="35"/>
  <c r="AD16" i="35"/>
  <c r="AC16" i="35"/>
  <c r="AB16" i="35"/>
  <c r="AG16" i="35"/>
  <c r="AF16" i="35"/>
  <c r="AE17" i="35"/>
  <c r="AA17" i="35"/>
  <c r="AG17" i="35"/>
  <c r="AB17" i="35"/>
  <c r="AC17" i="35"/>
  <c r="AF17" i="35"/>
  <c r="AD17" i="35"/>
  <c r="AE18" i="35"/>
  <c r="AA18" i="35"/>
  <c r="AD18" i="35"/>
  <c r="AB18" i="35"/>
  <c r="AG18" i="35"/>
  <c r="AF18" i="35"/>
  <c r="AC18" i="35"/>
  <c r="AJ10" i="35"/>
  <c r="AI10" i="35"/>
  <c r="AH10" i="35"/>
  <c r="AJ11" i="35"/>
  <c r="AI11" i="35"/>
  <c r="AH11" i="35"/>
  <c r="AH12" i="35"/>
  <c r="AJ12" i="35"/>
  <c r="AI12" i="35"/>
  <c r="AI13" i="35"/>
  <c r="AH13" i="35"/>
  <c r="AJ13" i="35"/>
  <c r="AJ14" i="35"/>
  <c r="AI14" i="35"/>
  <c r="AH14" i="35"/>
  <c r="AJ15" i="35"/>
  <c r="AI15" i="35"/>
  <c r="AH15" i="35"/>
  <c r="AH16" i="35"/>
  <c r="AJ16" i="35"/>
  <c r="AI16" i="35"/>
  <c r="AI17" i="35"/>
  <c r="AH17" i="35"/>
  <c r="AJ17" i="35"/>
  <c r="AJ18" i="35"/>
  <c r="AI18" i="35"/>
  <c r="AH18" i="35"/>
  <c r="I9" i="46"/>
  <c r="J9" i="46" s="1"/>
  <c r="E9" i="46"/>
  <c r="F9" i="46" s="1"/>
  <c r="AI9" i="46"/>
  <c r="AD9" i="46"/>
  <c r="AE9" i="46"/>
  <c r="AH9" i="46"/>
  <c r="AC9" i="46"/>
  <c r="AA9" i="46"/>
  <c r="J17" i="44"/>
  <c r="P18" i="16"/>
  <c r="W19" i="16"/>
  <c r="H20" i="16"/>
  <c r="Y20" i="16"/>
  <c r="P22" i="16"/>
  <c r="W23" i="16"/>
  <c r="H24" i="16"/>
  <c r="Y24" i="16"/>
  <c r="P26" i="16"/>
  <c r="W27" i="16"/>
  <c r="H28" i="16"/>
  <c r="Y28" i="16"/>
  <c r="P30" i="16"/>
  <c r="W31" i="16"/>
  <c r="H32" i="16"/>
  <c r="Y32" i="16"/>
  <c r="W18" i="16"/>
  <c r="Y19" i="16"/>
  <c r="W22" i="16"/>
  <c r="Y23" i="16"/>
  <c r="W26" i="16"/>
  <c r="Y27" i="16"/>
  <c r="W30" i="16"/>
  <c r="Y31" i="16"/>
  <c r="W34" i="16"/>
  <c r="Y18" i="16"/>
  <c r="W21" i="16"/>
  <c r="Y22" i="16"/>
  <c r="W25" i="16"/>
  <c r="Y26" i="16"/>
  <c r="W29" i="16"/>
  <c r="Y30" i="16"/>
  <c r="W33" i="16"/>
  <c r="Y34" i="16"/>
  <c r="P19" i="16"/>
  <c r="W20" i="16"/>
  <c r="Y21" i="16"/>
  <c r="P23" i="16"/>
  <c r="W24" i="16"/>
  <c r="Y25" i="16"/>
  <c r="P27" i="16"/>
  <c r="W28" i="16"/>
  <c r="Y29" i="16"/>
  <c r="P31" i="16"/>
  <c r="W32" i="16"/>
  <c r="Y33" i="16"/>
  <c r="P34" i="16"/>
  <c r="P21" i="16"/>
  <c r="P25" i="16"/>
  <c r="P29" i="16"/>
  <c r="P33" i="16"/>
  <c r="H18" i="16"/>
  <c r="P20" i="16"/>
  <c r="H22" i="16"/>
  <c r="P24" i="16"/>
  <c r="H26" i="16"/>
  <c r="P28" i="16"/>
  <c r="H30" i="16"/>
  <c r="P32" i="16"/>
  <c r="H19" i="16"/>
  <c r="H23" i="16"/>
  <c r="H27" i="16"/>
  <c r="H31" i="16"/>
  <c r="H34" i="16"/>
  <c r="H21" i="16"/>
  <c r="H25" i="16"/>
  <c r="H29" i="16"/>
  <c r="H33" i="16"/>
  <c r="F18" i="16"/>
  <c r="F19" i="16"/>
  <c r="F20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4" i="16"/>
  <c r="R10" i="44"/>
  <c r="AD10" i="44"/>
  <c r="AB10" i="44"/>
  <c r="Y10" i="44"/>
  <c r="L10" i="44"/>
  <c r="AM22" i="45"/>
  <c r="AL13" i="45"/>
  <c r="AL22" i="45"/>
  <c r="AL30" i="45"/>
  <c r="AM30" i="45"/>
  <c r="AM27" i="45"/>
  <c r="AM12" i="45"/>
  <c r="AM14" i="45"/>
  <c r="AM16" i="45"/>
  <c r="AM21" i="45"/>
  <c r="AL27" i="45"/>
  <c r="AL16" i="45"/>
  <c r="AL21" i="45"/>
  <c r="AM13" i="45"/>
  <c r="AM18" i="45"/>
  <c r="AM29" i="45"/>
  <c r="AL12" i="45"/>
  <c r="AL18" i="45"/>
  <c r="AM20" i="45"/>
  <c r="AM23" i="45"/>
  <c r="AM26" i="45"/>
  <c r="AL26" i="45"/>
  <c r="AM15" i="45"/>
  <c r="AM19" i="45"/>
  <c r="AM25" i="45"/>
  <c r="AM28" i="45"/>
  <c r="AL14" i="45"/>
  <c r="AL19" i="45"/>
  <c r="AL23" i="45"/>
  <c r="AL28" i="45"/>
  <c r="AL15" i="45"/>
  <c r="AL20" i="45"/>
  <c r="AL25" i="45"/>
  <c r="AL29" i="45"/>
  <c r="K16" i="16"/>
  <c r="O16" i="16"/>
  <c r="P17" i="16" s="1"/>
  <c r="G16" i="16"/>
  <c r="H17" i="16" s="1"/>
  <c r="E16" i="16"/>
  <c r="F17" i="16" s="1"/>
  <c r="C16" i="16"/>
  <c r="B16" i="16"/>
  <c r="AK9" i="46" l="1"/>
  <c r="AK18" i="35"/>
  <c r="AK17" i="35"/>
  <c r="AK16" i="35"/>
  <c r="AK15" i="35"/>
  <c r="Q15" i="35"/>
  <c r="AK14" i="35"/>
  <c r="AK13" i="35"/>
  <c r="AK11" i="35"/>
  <c r="AK12" i="35"/>
  <c r="AK10" i="35"/>
  <c r="Z10" i="35"/>
  <c r="AL9" i="46"/>
  <c r="AF167" i="1"/>
  <c r="AE167" i="1"/>
  <c r="AD167" i="1"/>
  <c r="AC167" i="1"/>
  <c r="AB167" i="1"/>
  <c r="AA167" i="1"/>
  <c r="Z167" i="1"/>
  <c r="N167" i="1"/>
  <c r="O114" i="1" s="1"/>
  <c r="X167" i="1"/>
  <c r="Y114" i="1" s="1"/>
  <c r="U167" i="1"/>
  <c r="V114" i="1" s="1"/>
  <c r="F167" i="1"/>
  <c r="G114" i="1" s="1"/>
  <c r="D167" i="1"/>
  <c r="E114" i="1" s="1"/>
  <c r="C167" i="1"/>
  <c r="B167" i="1"/>
  <c r="AF166" i="1"/>
  <c r="AE166" i="1"/>
  <c r="AD166" i="1"/>
  <c r="AC166" i="1"/>
  <c r="AB166" i="1"/>
  <c r="AA166" i="1"/>
  <c r="Z166" i="1"/>
  <c r="N166" i="1"/>
  <c r="O113" i="1" s="1"/>
  <c r="X166" i="1"/>
  <c r="Y113" i="1" s="1"/>
  <c r="U166" i="1"/>
  <c r="V113" i="1" s="1"/>
  <c r="F166" i="1"/>
  <c r="G113" i="1" s="1"/>
  <c r="D166" i="1"/>
  <c r="E113" i="1" s="1"/>
  <c r="C166" i="1"/>
  <c r="B166" i="1"/>
  <c r="AF165" i="1"/>
  <c r="AE165" i="1"/>
  <c r="AD165" i="1"/>
  <c r="AC165" i="1"/>
  <c r="AB165" i="1"/>
  <c r="AA165" i="1"/>
  <c r="Z165" i="1"/>
  <c r="N165" i="1"/>
  <c r="O112" i="1" s="1"/>
  <c r="X165" i="1"/>
  <c r="Y112" i="1" s="1"/>
  <c r="U165" i="1"/>
  <c r="V112" i="1" s="1"/>
  <c r="F165" i="1"/>
  <c r="G112" i="1" s="1"/>
  <c r="D165" i="1"/>
  <c r="E112" i="1" s="1"/>
  <c r="C165" i="1"/>
  <c r="B165" i="1"/>
  <c r="AF164" i="1"/>
  <c r="AE164" i="1"/>
  <c r="AD164" i="1"/>
  <c r="AC164" i="1"/>
  <c r="AB164" i="1"/>
  <c r="AA164" i="1"/>
  <c r="Z164" i="1"/>
  <c r="N164" i="1"/>
  <c r="O111" i="1" s="1"/>
  <c r="X164" i="1"/>
  <c r="Y111" i="1" s="1"/>
  <c r="U164" i="1"/>
  <c r="V111" i="1" s="1"/>
  <c r="F164" i="1"/>
  <c r="G111" i="1" s="1"/>
  <c r="D164" i="1"/>
  <c r="E111" i="1" s="1"/>
  <c r="C164" i="1"/>
  <c r="B164" i="1"/>
  <c r="AF163" i="1"/>
  <c r="AE163" i="1"/>
  <c r="AD163" i="1"/>
  <c r="AC163" i="1"/>
  <c r="AB163" i="1"/>
  <c r="AA163" i="1"/>
  <c r="Z163" i="1"/>
  <c r="N163" i="1"/>
  <c r="O110" i="1" s="1"/>
  <c r="X163" i="1"/>
  <c r="Y110" i="1" s="1"/>
  <c r="U163" i="1"/>
  <c r="V110" i="1" s="1"/>
  <c r="F163" i="1"/>
  <c r="G110" i="1" s="1"/>
  <c r="D163" i="1"/>
  <c r="E110" i="1" s="1"/>
  <c r="C163" i="1"/>
  <c r="B163" i="1"/>
  <c r="AF162" i="1"/>
  <c r="AE162" i="1"/>
  <c r="AD162" i="1"/>
  <c r="AC162" i="1"/>
  <c r="AB162" i="1"/>
  <c r="AA162" i="1"/>
  <c r="Z162" i="1"/>
  <c r="N162" i="1"/>
  <c r="O109" i="1" s="1"/>
  <c r="X162" i="1"/>
  <c r="Y109" i="1" s="1"/>
  <c r="U162" i="1"/>
  <c r="V109" i="1" s="1"/>
  <c r="F162" i="1"/>
  <c r="G109" i="1" s="1"/>
  <c r="D162" i="1"/>
  <c r="E109" i="1" s="1"/>
  <c r="C162" i="1"/>
  <c r="B162" i="1"/>
  <c r="AF161" i="1"/>
  <c r="AE161" i="1"/>
  <c r="AD161" i="1"/>
  <c r="AC161" i="1"/>
  <c r="AB161" i="1"/>
  <c r="AA161" i="1"/>
  <c r="Z161" i="1"/>
  <c r="N161" i="1"/>
  <c r="O108" i="1" s="1"/>
  <c r="X161" i="1"/>
  <c r="Y108" i="1" s="1"/>
  <c r="U161" i="1"/>
  <c r="V108" i="1" s="1"/>
  <c r="F161" i="1"/>
  <c r="G108" i="1" s="1"/>
  <c r="D161" i="1"/>
  <c r="E108" i="1" s="1"/>
  <c r="C161" i="1"/>
  <c r="B161" i="1"/>
  <c r="AF160" i="1"/>
  <c r="AE160" i="1"/>
  <c r="AD160" i="1"/>
  <c r="AC160" i="1"/>
  <c r="AB160" i="1"/>
  <c r="AA160" i="1"/>
  <c r="Z160" i="1"/>
  <c r="N160" i="1"/>
  <c r="O107" i="1" s="1"/>
  <c r="X160" i="1"/>
  <c r="Y107" i="1" s="1"/>
  <c r="U160" i="1"/>
  <c r="V107" i="1" s="1"/>
  <c r="F160" i="1"/>
  <c r="G107" i="1" s="1"/>
  <c r="D160" i="1"/>
  <c r="E107" i="1" s="1"/>
  <c r="C160" i="1"/>
  <c r="B160" i="1"/>
  <c r="AF159" i="1"/>
  <c r="AE159" i="1"/>
  <c r="AD159" i="1"/>
  <c r="AC159" i="1"/>
  <c r="AB159" i="1"/>
  <c r="AA159" i="1"/>
  <c r="Z159" i="1"/>
  <c r="N159" i="1"/>
  <c r="O106" i="1" s="1"/>
  <c r="X159" i="1"/>
  <c r="Y106" i="1" s="1"/>
  <c r="U159" i="1"/>
  <c r="V106" i="1" s="1"/>
  <c r="F159" i="1"/>
  <c r="G106" i="1" s="1"/>
  <c r="D159" i="1"/>
  <c r="E106" i="1" s="1"/>
  <c r="C159" i="1"/>
  <c r="B159" i="1"/>
  <c r="AF158" i="1"/>
  <c r="AE158" i="1"/>
  <c r="AD158" i="1"/>
  <c r="AC158" i="1"/>
  <c r="AB158" i="1"/>
  <c r="AA158" i="1"/>
  <c r="Z158" i="1"/>
  <c r="N158" i="1"/>
  <c r="O105" i="1" s="1"/>
  <c r="X158" i="1"/>
  <c r="Y105" i="1" s="1"/>
  <c r="U158" i="1"/>
  <c r="V105" i="1" s="1"/>
  <c r="F158" i="1"/>
  <c r="G105" i="1" s="1"/>
  <c r="D158" i="1"/>
  <c r="E105" i="1" s="1"/>
  <c r="C158" i="1"/>
  <c r="B158" i="1"/>
  <c r="AF157" i="1"/>
  <c r="AE157" i="1"/>
  <c r="AD157" i="1"/>
  <c r="AC157" i="1"/>
  <c r="AB157" i="1"/>
  <c r="AA157" i="1"/>
  <c r="Z157" i="1"/>
  <c r="N157" i="1"/>
  <c r="O104" i="1" s="1"/>
  <c r="X157" i="1"/>
  <c r="Y104" i="1" s="1"/>
  <c r="U157" i="1"/>
  <c r="V104" i="1" s="1"/>
  <c r="F157" i="1"/>
  <c r="G104" i="1" s="1"/>
  <c r="D157" i="1"/>
  <c r="E104" i="1" s="1"/>
  <c r="C157" i="1"/>
  <c r="B157" i="1"/>
  <c r="AF156" i="1"/>
  <c r="AE156" i="1"/>
  <c r="AD156" i="1"/>
  <c r="AC156" i="1"/>
  <c r="AB156" i="1"/>
  <c r="AA156" i="1"/>
  <c r="Z156" i="1"/>
  <c r="N156" i="1"/>
  <c r="O103" i="1" s="1"/>
  <c r="X156" i="1"/>
  <c r="Y103" i="1" s="1"/>
  <c r="U156" i="1"/>
  <c r="V103" i="1" s="1"/>
  <c r="F156" i="1"/>
  <c r="G103" i="1" s="1"/>
  <c r="D156" i="1"/>
  <c r="E103" i="1" s="1"/>
  <c r="C156" i="1"/>
  <c r="B156" i="1"/>
  <c r="AF155" i="1"/>
  <c r="AE155" i="1"/>
  <c r="AD155" i="1"/>
  <c r="AC155" i="1"/>
  <c r="AB155" i="1"/>
  <c r="AA155" i="1"/>
  <c r="Z155" i="1"/>
  <c r="N155" i="1"/>
  <c r="O102" i="1" s="1"/>
  <c r="X155" i="1"/>
  <c r="Y102" i="1" s="1"/>
  <c r="U155" i="1"/>
  <c r="V102" i="1" s="1"/>
  <c r="F155" i="1"/>
  <c r="G102" i="1" s="1"/>
  <c r="D155" i="1"/>
  <c r="E102" i="1" s="1"/>
  <c r="C155" i="1"/>
  <c r="B155" i="1"/>
  <c r="AF154" i="1"/>
  <c r="AE154" i="1"/>
  <c r="AD154" i="1"/>
  <c r="AC154" i="1"/>
  <c r="AB154" i="1"/>
  <c r="AA154" i="1"/>
  <c r="Z154" i="1"/>
  <c r="N154" i="1"/>
  <c r="X154" i="1"/>
  <c r="U154" i="1"/>
  <c r="F154" i="1"/>
  <c r="D154" i="1"/>
  <c r="C154" i="1"/>
  <c r="B154" i="1"/>
  <c r="AF153" i="1"/>
  <c r="AE153" i="1"/>
  <c r="AD153" i="1"/>
  <c r="AC153" i="1"/>
  <c r="AB153" i="1"/>
  <c r="AA153" i="1"/>
  <c r="Z153" i="1"/>
  <c r="N153" i="1"/>
  <c r="X153" i="1"/>
  <c r="U153" i="1"/>
  <c r="F153" i="1"/>
  <c r="D153" i="1"/>
  <c r="C153" i="1"/>
  <c r="B153" i="1"/>
  <c r="AF152" i="1"/>
  <c r="AE152" i="1"/>
  <c r="AD152" i="1"/>
  <c r="AC152" i="1"/>
  <c r="AB152" i="1"/>
  <c r="AA152" i="1"/>
  <c r="Z152" i="1"/>
  <c r="N152" i="1"/>
  <c r="X152" i="1"/>
  <c r="U152" i="1"/>
  <c r="F152" i="1"/>
  <c r="D152" i="1"/>
  <c r="C152" i="1"/>
  <c r="B152" i="1"/>
  <c r="AF151" i="1"/>
  <c r="AE151" i="1"/>
  <c r="AD151" i="1"/>
  <c r="AC151" i="1"/>
  <c r="AB151" i="1"/>
  <c r="AA151" i="1"/>
  <c r="Z151" i="1"/>
  <c r="N151" i="1"/>
  <c r="X151" i="1"/>
  <c r="U151" i="1"/>
  <c r="F151" i="1"/>
  <c r="D151" i="1"/>
  <c r="C151" i="1"/>
  <c r="B151" i="1"/>
  <c r="AF150" i="1"/>
  <c r="AE150" i="1"/>
  <c r="AD150" i="1"/>
  <c r="AC150" i="1"/>
  <c r="AB150" i="1"/>
  <c r="AA150" i="1"/>
  <c r="Z150" i="1"/>
  <c r="N150" i="1"/>
  <c r="X150" i="1"/>
  <c r="U150" i="1"/>
  <c r="F150" i="1"/>
  <c r="D150" i="1"/>
  <c r="C150" i="1"/>
  <c r="B150" i="1"/>
  <c r="AF149" i="1"/>
  <c r="AE149" i="1"/>
  <c r="AD149" i="1"/>
  <c r="AC149" i="1"/>
  <c r="AB149" i="1"/>
  <c r="AA149" i="1"/>
  <c r="Z149" i="1"/>
  <c r="N149" i="1"/>
  <c r="X149" i="1"/>
  <c r="U149" i="1"/>
  <c r="F149" i="1"/>
  <c r="D149" i="1"/>
  <c r="C149" i="1"/>
  <c r="B149" i="1"/>
  <c r="AF148" i="1"/>
  <c r="AE148" i="1"/>
  <c r="AD148" i="1"/>
  <c r="AC148" i="1"/>
  <c r="AB148" i="1"/>
  <c r="AA148" i="1"/>
  <c r="Z148" i="1"/>
  <c r="N148" i="1"/>
  <c r="X148" i="1"/>
  <c r="U148" i="1"/>
  <c r="F148" i="1"/>
  <c r="D148" i="1"/>
  <c r="C148" i="1"/>
  <c r="B148" i="1"/>
  <c r="AF147" i="1"/>
  <c r="AE147" i="1"/>
  <c r="AD147" i="1"/>
  <c r="AC147" i="1"/>
  <c r="AB147" i="1"/>
  <c r="AA147" i="1"/>
  <c r="Z147" i="1"/>
  <c r="N147" i="1"/>
  <c r="X147" i="1"/>
  <c r="U147" i="1"/>
  <c r="F147" i="1"/>
  <c r="D147" i="1"/>
  <c r="C147" i="1"/>
  <c r="B147" i="1"/>
  <c r="AF146" i="1"/>
  <c r="AE146" i="1"/>
  <c r="AD146" i="1"/>
  <c r="AC146" i="1"/>
  <c r="AB146" i="1"/>
  <c r="AA146" i="1"/>
  <c r="Z146" i="1"/>
  <c r="N146" i="1"/>
  <c r="X146" i="1"/>
  <c r="U146" i="1"/>
  <c r="F146" i="1"/>
  <c r="D146" i="1"/>
  <c r="C146" i="1"/>
  <c r="B146" i="1"/>
  <c r="AF145" i="1"/>
  <c r="AE145" i="1"/>
  <c r="AD145" i="1"/>
  <c r="AC145" i="1"/>
  <c r="AB145" i="1"/>
  <c r="AA145" i="1"/>
  <c r="Z145" i="1"/>
  <c r="N145" i="1"/>
  <c r="X145" i="1"/>
  <c r="U145" i="1"/>
  <c r="F145" i="1"/>
  <c r="D145" i="1"/>
  <c r="C145" i="1"/>
  <c r="B145" i="1"/>
  <c r="AF144" i="1"/>
  <c r="AE144" i="1"/>
  <c r="AD144" i="1"/>
  <c r="AC144" i="1"/>
  <c r="AB144" i="1"/>
  <c r="AA144" i="1"/>
  <c r="Z144" i="1"/>
  <c r="N144" i="1"/>
  <c r="X144" i="1"/>
  <c r="U144" i="1"/>
  <c r="F144" i="1"/>
  <c r="D144" i="1"/>
  <c r="C144" i="1"/>
  <c r="B144" i="1"/>
  <c r="AF143" i="1"/>
  <c r="AE143" i="1"/>
  <c r="AD143" i="1"/>
  <c r="AC143" i="1"/>
  <c r="AB143" i="1"/>
  <c r="AA143" i="1"/>
  <c r="Z143" i="1"/>
  <c r="N143" i="1"/>
  <c r="X143" i="1"/>
  <c r="U143" i="1"/>
  <c r="F143" i="1"/>
  <c r="D143" i="1"/>
  <c r="C143" i="1"/>
  <c r="B143" i="1"/>
  <c r="AF142" i="1"/>
  <c r="AE142" i="1"/>
  <c r="AD142" i="1"/>
  <c r="AC142" i="1"/>
  <c r="AB142" i="1"/>
  <c r="AA142" i="1"/>
  <c r="Z142" i="1"/>
  <c r="N142" i="1"/>
  <c r="X142" i="1"/>
  <c r="U142" i="1"/>
  <c r="F142" i="1"/>
  <c r="D142" i="1"/>
  <c r="C142" i="1"/>
  <c r="B142" i="1"/>
  <c r="AF141" i="1"/>
  <c r="AE141" i="1"/>
  <c r="AD141" i="1"/>
  <c r="AC141" i="1"/>
  <c r="AB141" i="1"/>
  <c r="AA141" i="1"/>
  <c r="Z141" i="1"/>
  <c r="N141" i="1"/>
  <c r="X141" i="1"/>
  <c r="U141" i="1"/>
  <c r="F141" i="1"/>
  <c r="D141" i="1"/>
  <c r="C141" i="1"/>
  <c r="B141" i="1"/>
  <c r="AF140" i="1"/>
  <c r="AE140" i="1"/>
  <c r="AD140" i="1"/>
  <c r="AC140" i="1"/>
  <c r="AB140" i="1"/>
  <c r="AA140" i="1"/>
  <c r="Z140" i="1"/>
  <c r="N140" i="1"/>
  <c r="X140" i="1"/>
  <c r="U140" i="1"/>
  <c r="F140" i="1"/>
  <c r="D140" i="1"/>
  <c r="C140" i="1"/>
  <c r="B140" i="1"/>
  <c r="AF139" i="1"/>
  <c r="AE139" i="1"/>
  <c r="AD139" i="1"/>
  <c r="AC139" i="1"/>
  <c r="AB139" i="1"/>
  <c r="AA139" i="1"/>
  <c r="Z139" i="1"/>
  <c r="N139" i="1"/>
  <c r="O86" i="1" s="1"/>
  <c r="X139" i="1"/>
  <c r="Y86" i="1" s="1"/>
  <c r="U139" i="1"/>
  <c r="V86" i="1" s="1"/>
  <c r="F139" i="1"/>
  <c r="G86" i="1" s="1"/>
  <c r="D139" i="1"/>
  <c r="E86" i="1" s="1"/>
  <c r="C139" i="1"/>
  <c r="B139" i="1"/>
  <c r="AF138" i="1"/>
  <c r="AE138" i="1"/>
  <c r="AD138" i="1"/>
  <c r="AC138" i="1"/>
  <c r="AB138" i="1"/>
  <c r="AA138" i="1"/>
  <c r="Z138" i="1"/>
  <c r="N138" i="1"/>
  <c r="O85" i="1" s="1"/>
  <c r="X138" i="1"/>
  <c r="Y85" i="1" s="1"/>
  <c r="U138" i="1"/>
  <c r="V85" i="1" s="1"/>
  <c r="F138" i="1"/>
  <c r="G85" i="1" s="1"/>
  <c r="D138" i="1"/>
  <c r="E85" i="1" s="1"/>
  <c r="C138" i="1"/>
  <c r="B138" i="1"/>
  <c r="AF137" i="1"/>
  <c r="AE137" i="1"/>
  <c r="AD137" i="1"/>
  <c r="AC137" i="1"/>
  <c r="AB137" i="1"/>
  <c r="AA137" i="1"/>
  <c r="Z137" i="1"/>
  <c r="N137" i="1"/>
  <c r="O84" i="1" s="1"/>
  <c r="X137" i="1"/>
  <c r="Y84" i="1" s="1"/>
  <c r="U137" i="1"/>
  <c r="V84" i="1" s="1"/>
  <c r="F137" i="1"/>
  <c r="G84" i="1" s="1"/>
  <c r="D137" i="1"/>
  <c r="E84" i="1" s="1"/>
  <c r="C137" i="1"/>
  <c r="B137" i="1"/>
  <c r="AF136" i="1"/>
  <c r="AE136" i="1"/>
  <c r="AD136" i="1"/>
  <c r="AC136" i="1"/>
  <c r="AB136" i="1"/>
  <c r="AA136" i="1"/>
  <c r="Z136" i="1"/>
  <c r="N136" i="1"/>
  <c r="O83" i="1" s="1"/>
  <c r="X136" i="1"/>
  <c r="Y83" i="1" s="1"/>
  <c r="U136" i="1"/>
  <c r="V83" i="1" s="1"/>
  <c r="F136" i="1"/>
  <c r="G83" i="1" s="1"/>
  <c r="D136" i="1"/>
  <c r="E83" i="1" s="1"/>
  <c r="C136" i="1"/>
  <c r="B136" i="1"/>
  <c r="AF135" i="1"/>
  <c r="AE135" i="1"/>
  <c r="AD135" i="1"/>
  <c r="AC135" i="1"/>
  <c r="AB135" i="1"/>
  <c r="AA135" i="1"/>
  <c r="Z135" i="1"/>
  <c r="N135" i="1"/>
  <c r="O82" i="1" s="1"/>
  <c r="X135" i="1"/>
  <c r="Y82" i="1" s="1"/>
  <c r="U135" i="1"/>
  <c r="V82" i="1" s="1"/>
  <c r="F135" i="1"/>
  <c r="G82" i="1" s="1"/>
  <c r="D135" i="1"/>
  <c r="E82" i="1" s="1"/>
  <c r="C135" i="1"/>
  <c r="B135" i="1"/>
  <c r="AF134" i="1"/>
  <c r="AE134" i="1"/>
  <c r="AD134" i="1"/>
  <c r="AC134" i="1"/>
  <c r="AB134" i="1"/>
  <c r="AA134" i="1"/>
  <c r="Z134" i="1"/>
  <c r="N134" i="1"/>
  <c r="O81" i="1" s="1"/>
  <c r="X134" i="1"/>
  <c r="Y81" i="1" s="1"/>
  <c r="U134" i="1"/>
  <c r="V81" i="1" s="1"/>
  <c r="F134" i="1"/>
  <c r="G81" i="1" s="1"/>
  <c r="D134" i="1"/>
  <c r="E81" i="1" s="1"/>
  <c r="C134" i="1"/>
  <c r="B134" i="1"/>
  <c r="AF133" i="1"/>
  <c r="AE133" i="1"/>
  <c r="AD133" i="1"/>
  <c r="AC133" i="1"/>
  <c r="AB133" i="1"/>
  <c r="AA133" i="1"/>
  <c r="Z133" i="1"/>
  <c r="N133" i="1"/>
  <c r="O80" i="1" s="1"/>
  <c r="X133" i="1"/>
  <c r="Y80" i="1" s="1"/>
  <c r="U133" i="1"/>
  <c r="V80" i="1" s="1"/>
  <c r="F133" i="1"/>
  <c r="G80" i="1" s="1"/>
  <c r="D133" i="1"/>
  <c r="E80" i="1" s="1"/>
  <c r="C133" i="1"/>
  <c r="B133" i="1"/>
  <c r="AF132" i="1"/>
  <c r="AE132" i="1"/>
  <c r="AD132" i="1"/>
  <c r="AC132" i="1"/>
  <c r="AB132" i="1"/>
  <c r="AA132" i="1"/>
  <c r="Z132" i="1"/>
  <c r="N132" i="1"/>
  <c r="O79" i="1" s="1"/>
  <c r="X132" i="1"/>
  <c r="Y79" i="1" s="1"/>
  <c r="U132" i="1"/>
  <c r="V79" i="1" s="1"/>
  <c r="F132" i="1"/>
  <c r="G79" i="1" s="1"/>
  <c r="D132" i="1"/>
  <c r="E79" i="1" s="1"/>
  <c r="C132" i="1"/>
  <c r="B132" i="1"/>
  <c r="AF131" i="1"/>
  <c r="AE131" i="1"/>
  <c r="AD131" i="1"/>
  <c r="AC131" i="1"/>
  <c r="AB131" i="1"/>
  <c r="AA131" i="1"/>
  <c r="Z131" i="1"/>
  <c r="N131" i="1"/>
  <c r="O78" i="1" s="1"/>
  <c r="X131" i="1"/>
  <c r="Y78" i="1" s="1"/>
  <c r="U131" i="1"/>
  <c r="V78" i="1" s="1"/>
  <c r="F131" i="1"/>
  <c r="G78" i="1" s="1"/>
  <c r="D131" i="1"/>
  <c r="E78" i="1" s="1"/>
  <c r="C131" i="1"/>
  <c r="B131" i="1"/>
  <c r="AF130" i="1"/>
  <c r="AE130" i="1"/>
  <c r="AD130" i="1"/>
  <c r="AC130" i="1"/>
  <c r="AB130" i="1"/>
  <c r="AA130" i="1"/>
  <c r="Z130" i="1"/>
  <c r="N130" i="1"/>
  <c r="O77" i="1" s="1"/>
  <c r="X130" i="1"/>
  <c r="Y77" i="1" s="1"/>
  <c r="U130" i="1"/>
  <c r="V77" i="1" s="1"/>
  <c r="F130" i="1"/>
  <c r="G77" i="1" s="1"/>
  <c r="D130" i="1"/>
  <c r="E77" i="1" s="1"/>
  <c r="C130" i="1"/>
  <c r="B130" i="1"/>
  <c r="AF129" i="1"/>
  <c r="AE129" i="1"/>
  <c r="AD129" i="1"/>
  <c r="AC129" i="1"/>
  <c r="AB129" i="1"/>
  <c r="AA129" i="1"/>
  <c r="Z129" i="1"/>
  <c r="N129" i="1"/>
  <c r="O76" i="1" s="1"/>
  <c r="X129" i="1"/>
  <c r="Y76" i="1" s="1"/>
  <c r="U129" i="1"/>
  <c r="V76" i="1" s="1"/>
  <c r="F129" i="1"/>
  <c r="G76" i="1" s="1"/>
  <c r="D129" i="1"/>
  <c r="E76" i="1" s="1"/>
  <c r="C129" i="1"/>
  <c r="B129" i="1"/>
  <c r="AF128" i="1"/>
  <c r="AE128" i="1"/>
  <c r="AD128" i="1"/>
  <c r="AC128" i="1"/>
  <c r="AB128" i="1"/>
  <c r="AA128" i="1"/>
  <c r="Z128" i="1"/>
  <c r="N128" i="1"/>
  <c r="O75" i="1" s="1"/>
  <c r="X128" i="1"/>
  <c r="Y75" i="1" s="1"/>
  <c r="U128" i="1"/>
  <c r="V75" i="1" s="1"/>
  <c r="F128" i="1"/>
  <c r="G75" i="1" s="1"/>
  <c r="D128" i="1"/>
  <c r="E75" i="1" s="1"/>
  <c r="C128" i="1"/>
  <c r="B128" i="1"/>
  <c r="AF127" i="1"/>
  <c r="AE127" i="1"/>
  <c r="AD127" i="1"/>
  <c r="AC127" i="1"/>
  <c r="AB127" i="1"/>
  <c r="AA127" i="1"/>
  <c r="Z127" i="1"/>
  <c r="N127" i="1"/>
  <c r="O74" i="1" s="1"/>
  <c r="X127" i="1"/>
  <c r="Y74" i="1" s="1"/>
  <c r="U127" i="1"/>
  <c r="V74" i="1" s="1"/>
  <c r="F127" i="1"/>
  <c r="G74" i="1" s="1"/>
  <c r="D127" i="1"/>
  <c r="E74" i="1" s="1"/>
  <c r="C127" i="1"/>
  <c r="B127" i="1"/>
  <c r="AF126" i="1"/>
  <c r="AE126" i="1"/>
  <c r="AD126" i="1"/>
  <c r="AC126" i="1"/>
  <c r="AB126" i="1"/>
  <c r="AA126" i="1"/>
  <c r="Z126" i="1"/>
  <c r="N126" i="1"/>
  <c r="O73" i="1" s="1"/>
  <c r="X126" i="1"/>
  <c r="Y73" i="1" s="1"/>
  <c r="U126" i="1"/>
  <c r="V73" i="1" s="1"/>
  <c r="F126" i="1"/>
  <c r="G73" i="1" s="1"/>
  <c r="D126" i="1"/>
  <c r="E73" i="1" s="1"/>
  <c r="C126" i="1"/>
  <c r="B126" i="1"/>
  <c r="AF125" i="1"/>
  <c r="AE125" i="1"/>
  <c r="AD125" i="1"/>
  <c r="AC125" i="1"/>
  <c r="AB125" i="1"/>
  <c r="AA125" i="1"/>
  <c r="Z125" i="1"/>
  <c r="N125" i="1"/>
  <c r="X125" i="1"/>
  <c r="U125" i="1"/>
  <c r="F125" i="1"/>
  <c r="D125" i="1"/>
  <c r="C125" i="1"/>
  <c r="B125" i="1"/>
  <c r="AF124" i="1"/>
  <c r="AE124" i="1"/>
  <c r="AD124" i="1"/>
  <c r="AC124" i="1"/>
  <c r="AB124" i="1"/>
  <c r="AA124" i="1"/>
  <c r="Z124" i="1"/>
  <c r="N124" i="1"/>
  <c r="X124" i="1"/>
  <c r="U124" i="1"/>
  <c r="F124" i="1"/>
  <c r="D124" i="1"/>
  <c r="C124" i="1"/>
  <c r="B124" i="1"/>
  <c r="AF123" i="1"/>
  <c r="AE123" i="1"/>
  <c r="AD123" i="1"/>
  <c r="AC123" i="1"/>
  <c r="AB123" i="1"/>
  <c r="AA123" i="1"/>
  <c r="Z123" i="1"/>
  <c r="N123" i="1"/>
  <c r="X123" i="1"/>
  <c r="U123" i="1"/>
  <c r="F123" i="1"/>
  <c r="D123" i="1"/>
  <c r="C123" i="1"/>
  <c r="B123" i="1"/>
  <c r="AF122" i="1"/>
  <c r="AE122" i="1"/>
  <c r="AD122" i="1"/>
  <c r="AC122" i="1"/>
  <c r="AB122" i="1"/>
  <c r="AA122" i="1"/>
  <c r="Z122" i="1"/>
  <c r="N122" i="1"/>
  <c r="X122" i="1"/>
  <c r="U122" i="1"/>
  <c r="F122" i="1"/>
  <c r="D122" i="1"/>
  <c r="C122" i="1"/>
  <c r="B122" i="1"/>
  <c r="AF121" i="1"/>
  <c r="AE121" i="1"/>
  <c r="AD121" i="1"/>
  <c r="AC121" i="1"/>
  <c r="AB121" i="1"/>
  <c r="AA121" i="1"/>
  <c r="Z121" i="1"/>
  <c r="N121" i="1"/>
  <c r="X121" i="1"/>
  <c r="U121" i="1"/>
  <c r="F121" i="1"/>
  <c r="D121" i="1"/>
  <c r="C121" i="1"/>
  <c r="B121" i="1"/>
  <c r="AF120" i="1"/>
  <c r="AE120" i="1"/>
  <c r="AD120" i="1"/>
  <c r="AC120" i="1"/>
  <c r="AB120" i="1"/>
  <c r="AA120" i="1"/>
  <c r="Z120" i="1"/>
  <c r="N120" i="1"/>
  <c r="X120" i="1"/>
  <c r="U120" i="1"/>
  <c r="F120" i="1"/>
  <c r="D120" i="1"/>
  <c r="C120" i="1"/>
  <c r="B120" i="1"/>
  <c r="AF119" i="1"/>
  <c r="AE119" i="1"/>
  <c r="AD119" i="1"/>
  <c r="AC119" i="1"/>
  <c r="AB119" i="1"/>
  <c r="AA119" i="1"/>
  <c r="Z119" i="1"/>
  <c r="N119" i="1"/>
  <c r="X119" i="1"/>
  <c r="U119" i="1"/>
  <c r="F119" i="1"/>
  <c r="D119" i="1"/>
  <c r="C119" i="1"/>
  <c r="B119" i="1"/>
  <c r="AF118" i="1"/>
  <c r="AE118" i="1"/>
  <c r="AD118" i="1"/>
  <c r="AC118" i="1"/>
  <c r="AB118" i="1"/>
  <c r="AA118" i="1"/>
  <c r="Z118" i="1"/>
  <c r="N118" i="1"/>
  <c r="X118" i="1"/>
  <c r="U118" i="1"/>
  <c r="F118" i="1"/>
  <c r="D118" i="1"/>
  <c r="C118" i="1"/>
  <c r="B118" i="1"/>
  <c r="AF117" i="1"/>
  <c r="AE117" i="1"/>
  <c r="AD117" i="1"/>
  <c r="AC117" i="1"/>
  <c r="AB117" i="1"/>
  <c r="AA117" i="1"/>
  <c r="Z117" i="1"/>
  <c r="N117" i="1"/>
  <c r="X117" i="1"/>
  <c r="U117" i="1"/>
  <c r="F117" i="1"/>
  <c r="D117" i="1"/>
  <c r="C117" i="1"/>
  <c r="B117" i="1"/>
  <c r="AF116" i="1"/>
  <c r="AE116" i="1"/>
  <c r="AD116" i="1"/>
  <c r="AC116" i="1"/>
  <c r="AB116" i="1"/>
  <c r="AA116" i="1"/>
  <c r="Z116" i="1"/>
  <c r="N116" i="1"/>
  <c r="X116" i="1"/>
  <c r="U116" i="1"/>
  <c r="F116" i="1"/>
  <c r="D116" i="1"/>
  <c r="C116" i="1"/>
  <c r="B116" i="1"/>
  <c r="C48" i="1"/>
  <c r="B48" i="1"/>
  <c r="C47" i="1"/>
  <c r="B47" i="1"/>
  <c r="C46" i="1"/>
  <c r="B46" i="1"/>
  <c r="C45" i="1"/>
  <c r="B45" i="1"/>
  <c r="C44" i="1"/>
  <c r="B44" i="1"/>
  <c r="C43" i="1"/>
  <c r="B43" i="1"/>
  <c r="C42" i="1"/>
  <c r="B42" i="1"/>
  <c r="C41" i="1"/>
  <c r="B41" i="1"/>
  <c r="C40" i="1"/>
  <c r="B40" i="1"/>
  <c r="C39" i="1"/>
  <c r="B39" i="1"/>
  <c r="C38" i="1"/>
  <c r="B38" i="1"/>
  <c r="C37" i="1"/>
  <c r="B37" i="1"/>
  <c r="C36" i="1"/>
  <c r="B36" i="1"/>
  <c r="C35" i="1"/>
  <c r="B35" i="1"/>
  <c r="C34" i="1"/>
  <c r="B34" i="1"/>
  <c r="C33" i="1"/>
  <c r="B33" i="1"/>
  <c r="C32" i="1"/>
  <c r="B32" i="1"/>
  <c r="C31" i="1"/>
  <c r="B31" i="1"/>
  <c r="C30" i="1"/>
  <c r="B30" i="1"/>
  <c r="C29" i="1"/>
  <c r="B29" i="1"/>
  <c r="C28" i="1"/>
  <c r="B28" i="1"/>
  <c r="C27" i="1"/>
  <c r="B27" i="1"/>
  <c r="C26" i="1"/>
  <c r="B26" i="1"/>
  <c r="C25" i="1"/>
  <c r="B25" i="1"/>
  <c r="C24" i="1"/>
  <c r="B24" i="1"/>
  <c r="C23" i="1"/>
  <c r="B23" i="1"/>
  <c r="C22" i="1"/>
  <c r="B22" i="1"/>
  <c r="C21" i="1"/>
  <c r="B21" i="1"/>
  <c r="C20" i="1"/>
  <c r="B20" i="1"/>
  <c r="C19" i="1"/>
  <c r="B19" i="1"/>
  <c r="C18" i="1"/>
  <c r="B18" i="1"/>
  <c r="C17" i="1"/>
  <c r="B17" i="1"/>
  <c r="C16" i="1"/>
  <c r="B16" i="1"/>
  <c r="C15" i="1"/>
  <c r="B15" i="1"/>
  <c r="C14" i="1"/>
  <c r="B14" i="1"/>
  <c r="C13" i="1"/>
  <c r="B13" i="1"/>
  <c r="C12" i="1"/>
  <c r="B12" i="1"/>
  <c r="C11" i="1"/>
  <c r="B11" i="1"/>
  <c r="C10" i="1"/>
  <c r="B10" i="1"/>
  <c r="AG117" i="1" l="1"/>
  <c r="AG118" i="1"/>
  <c r="AG121" i="1"/>
  <c r="AG122" i="1"/>
  <c r="AG125" i="1"/>
  <c r="AG126" i="1"/>
  <c r="AG129" i="1"/>
  <c r="AG130" i="1"/>
  <c r="AG133" i="1"/>
  <c r="AG134" i="1"/>
  <c r="AG137" i="1"/>
  <c r="AG138" i="1"/>
  <c r="AG141" i="1"/>
  <c r="AG142" i="1"/>
  <c r="AG145" i="1"/>
  <c r="AG146" i="1"/>
  <c r="AG149" i="1"/>
  <c r="AG150" i="1"/>
  <c r="AG153" i="1"/>
  <c r="AG154" i="1"/>
  <c r="AG157" i="1"/>
  <c r="AG158" i="1"/>
  <c r="AG161" i="1"/>
  <c r="AG162" i="1"/>
  <c r="AG165" i="1"/>
  <c r="AG166" i="1"/>
  <c r="AG116" i="1"/>
  <c r="AG119" i="1"/>
  <c r="AG120" i="1"/>
  <c r="AG123" i="1"/>
  <c r="AG124" i="1"/>
  <c r="AG127" i="1"/>
  <c r="AG128" i="1"/>
  <c r="AG131" i="1"/>
  <c r="AG132" i="1"/>
  <c r="AG135" i="1"/>
  <c r="AG136" i="1"/>
  <c r="AG139" i="1"/>
  <c r="AG140" i="1"/>
  <c r="AG143" i="1"/>
  <c r="AG144" i="1"/>
  <c r="AG147" i="1"/>
  <c r="AG148" i="1"/>
  <c r="AG151" i="1"/>
  <c r="AG152" i="1"/>
  <c r="AG155" i="1"/>
  <c r="AG156" i="1"/>
  <c r="AG159" i="1"/>
  <c r="AG160" i="1"/>
  <c r="AG163" i="1"/>
  <c r="AG164" i="1"/>
  <c r="AG167" i="1"/>
  <c r="F9" i="35" l="1"/>
  <c r="C9" i="35"/>
  <c r="N9" i="35" l="1"/>
  <c r="J9" i="35"/>
  <c r="H9" i="35"/>
  <c r="I9" i="35" s="1"/>
  <c r="Y9" i="35"/>
  <c r="Z9" i="35" s="1"/>
  <c r="W9" i="35"/>
  <c r="X9" i="35" s="1"/>
  <c r="P9" i="35"/>
  <c r="Q9" i="35" s="1"/>
  <c r="D9" i="35"/>
  <c r="E9" i="35" s="1"/>
  <c r="G9" i="35"/>
  <c r="AB9" i="35"/>
  <c r="AD9" i="35"/>
  <c r="AC9" i="35"/>
  <c r="AA9" i="35"/>
  <c r="AI9" i="35"/>
  <c r="AE9" i="35"/>
  <c r="AH9" i="35"/>
  <c r="AG9" i="35"/>
  <c r="AJ9" i="35"/>
  <c r="AF9" i="35"/>
  <c r="Y17" i="16"/>
  <c r="AK9" i="35" l="1"/>
  <c r="AI11" i="6"/>
  <c r="W17" i="16" l="1"/>
  <c r="AC4" i="35" l="1"/>
  <c r="AJ11" i="51" l="1"/>
  <c r="G5" i="51"/>
  <c r="E5" i="50"/>
  <c r="F5" i="49"/>
  <c r="E5" i="48"/>
  <c r="G5" i="47"/>
  <c r="X5" i="45"/>
  <c r="AA5" i="49" l="1"/>
  <c r="AD11" i="49"/>
  <c r="AI11" i="51"/>
  <c r="Y5" i="50"/>
  <c r="AE10" i="50"/>
  <c r="U5" i="48"/>
  <c r="AE11" i="48"/>
  <c r="AM11" i="45"/>
  <c r="AL11" i="45"/>
  <c r="G4" i="35"/>
  <c r="AK16" i="16" l="1"/>
  <c r="AJ16" i="16"/>
  <c r="G5" i="44"/>
  <c r="R5" i="44" l="1"/>
  <c r="K5" i="16" l="1"/>
  <c r="G5" i="6"/>
  <c r="AB4" i="1" l="1"/>
  <c r="AG11" i="47"/>
  <c r="AB5" i="6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P7" authorId="0" shapeId="0" xr:uid="{00000000-0006-0000-0100-000001000000}">
      <text>
        <r>
          <rPr>
            <b/>
            <sz val="12"/>
            <color indexed="81"/>
            <rFont val="Tahoma"/>
            <family val="2"/>
          </rPr>
          <t>Morten Røe:
2,0 tilsvarer klasse P
3,0 tilsvarer klasse P+
4,0 tilsvarer klasse O-
5,0 tilsvarer klasse O
6,0 tilsvarer klasse O+
7,0 tilsvarer klasse R-
8,0 tilsvarer klasse R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S7" authorId="0" shapeId="0" xr:uid="{00000000-0006-0000-0100-000002000000}">
      <text>
        <r>
          <rPr>
            <b/>
            <sz val="12"/>
            <color indexed="81"/>
            <rFont val="Tahoma"/>
            <family val="2"/>
          </rPr>
          <t xml:space="preserve">Morten Røe:
5,0 tilsvarer fettgruppe 2
6,0 tilsvarer fettgruppe 2+
7,0 tilsvarer fettgruppe 3-
8,0 tilsvarer fettgruppe 3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D279" authorId="0" shapeId="0" xr:uid="{00000000-0006-0000-0200-000001000000}">
      <text>
        <r>
          <rPr>
            <b/>
            <sz val="12"/>
            <color indexed="81"/>
            <rFont val="Tahoma"/>
            <family val="2"/>
          </rPr>
          <t>Morten Røe:
2,0 tilsvarer klasse P
3,0 tilsvarer klasse P+
4,0 tilsvarer klasse O-
5,0 tilsvarer klasse O
6,0 tilsvarer klasse O+
7,0 tilsvarer klasse R-
8,0 tilsvarer klasse R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<sst xmlns="http://schemas.openxmlformats.org/spreadsheetml/2006/main" count="2401" uniqueCount="686">
  <si>
    <t>Klasse</t>
  </si>
  <si>
    <t>Vekt</t>
  </si>
  <si>
    <t>Antall</t>
  </si>
  <si>
    <t>Midt-Norge</t>
  </si>
  <si>
    <t>overfete</t>
  </si>
  <si>
    <t>Uke :</t>
  </si>
  <si>
    <t>Fatland</t>
  </si>
  <si>
    <t>KLF</t>
  </si>
  <si>
    <t>slakt</t>
  </si>
  <si>
    <t>AAR</t>
  </si>
  <si>
    <t>MEANKLAS</t>
  </si>
  <si>
    <t>MEANFETT</t>
  </si>
  <si>
    <t>MEANVEKT</t>
  </si>
  <si>
    <t>MEANSTJE</t>
  </si>
  <si>
    <t>MEANOVER</t>
  </si>
  <si>
    <t>MEANVK23</t>
  </si>
  <si>
    <t>STD_VEKT</t>
  </si>
  <si>
    <t>STD_KLAS</t>
  </si>
  <si>
    <t>STD_FETT</t>
  </si>
  <si>
    <t>COR_VEKL</t>
  </si>
  <si>
    <t>COR_VEFE</t>
  </si>
  <si>
    <t>COR_KLFE</t>
  </si>
  <si>
    <t>Middel</t>
  </si>
  <si>
    <t>UKENR</t>
  </si>
  <si>
    <t>ANTPRO</t>
  </si>
  <si>
    <t>ORG</t>
  </si>
  <si>
    <t>DO</t>
  </si>
  <si>
    <t>KLASSE</t>
  </si>
  <si>
    <t>P-</t>
  </si>
  <si>
    <t>P</t>
  </si>
  <si>
    <t>P+</t>
  </si>
  <si>
    <t>O-</t>
  </si>
  <si>
    <t>O+</t>
  </si>
  <si>
    <t>R-</t>
  </si>
  <si>
    <t>R</t>
  </si>
  <si>
    <t>R+</t>
  </si>
  <si>
    <t>U-</t>
  </si>
  <si>
    <t>U</t>
  </si>
  <si>
    <t>U+</t>
  </si>
  <si>
    <t>E-</t>
  </si>
  <si>
    <t>E+</t>
  </si>
  <si>
    <t>SLAKTERI</t>
  </si>
  <si>
    <t>VARIANT</t>
  </si>
  <si>
    <t>klasse</t>
  </si>
  <si>
    <t>vekt</t>
  </si>
  <si>
    <t>Andels%</t>
  </si>
  <si>
    <t>Oslo</t>
  </si>
  <si>
    <t>Gol</t>
  </si>
  <si>
    <t>Ølen</t>
  </si>
  <si>
    <t>Førde</t>
  </si>
  <si>
    <t>Røros</t>
  </si>
  <si>
    <t>Målselv</t>
  </si>
  <si>
    <t>Rudshøgda</t>
  </si>
  <si>
    <t>Furuseth</t>
  </si>
  <si>
    <t>Forus</t>
  </si>
  <si>
    <t>Sandeid</t>
  </si>
  <si>
    <t>Jæren</t>
  </si>
  <si>
    <t>Nordfjord</t>
  </si>
  <si>
    <t>Ole Ringdal</t>
  </si>
  <si>
    <t>Horns</t>
  </si>
  <si>
    <t>Jens Eide</t>
  </si>
  <si>
    <t>Slaktevekt</t>
  </si>
  <si>
    <t>Ordinær</t>
  </si>
  <si>
    <t>Økologisk</t>
  </si>
  <si>
    <t>Nødslakt</t>
  </si>
  <si>
    <t>Spesial</t>
  </si>
  <si>
    <t>MANED</t>
  </si>
  <si>
    <t>ANT_PROD</t>
  </si>
  <si>
    <t>produsent</t>
  </si>
  <si>
    <t>per</t>
  </si>
  <si>
    <t xml:space="preserve">   senter</t>
  </si>
  <si>
    <t>Produ-</t>
  </si>
  <si>
    <t>23 kg</t>
  </si>
  <si>
    <t>ANTALL</t>
  </si>
  <si>
    <t>VEKTPRO</t>
  </si>
  <si>
    <t>Korrelasjon</t>
  </si>
  <si>
    <t>Nortura</t>
  </si>
  <si>
    <t>Forholdet</t>
  </si>
  <si>
    <t>Oppdal</t>
  </si>
  <si>
    <t>Karasjok</t>
  </si>
  <si>
    <t>Forhold</t>
  </si>
  <si>
    <t>Bjerka</t>
  </si>
  <si>
    <t>REGION</t>
  </si>
  <si>
    <t>Sarpsborg</t>
  </si>
  <si>
    <t>Øre Vilt</t>
  </si>
  <si>
    <t>Malvik</t>
  </si>
  <si>
    <t>Måned</t>
  </si>
  <si>
    <t>Slaktevekt*</t>
  </si>
  <si>
    <t>Tønsberg</t>
  </si>
  <si>
    <t>År</t>
  </si>
  <si>
    <t>Uke nr:</t>
  </si>
  <si>
    <t>Sortland</t>
  </si>
  <si>
    <t>1-</t>
  </si>
  <si>
    <t>1</t>
  </si>
  <si>
    <t>1+</t>
  </si>
  <si>
    <t>2-</t>
  </si>
  <si>
    <t>2</t>
  </si>
  <si>
    <t>2+</t>
  </si>
  <si>
    <t>3-</t>
  </si>
  <si>
    <t>3</t>
  </si>
  <si>
    <t>3+</t>
  </si>
  <si>
    <t>4-</t>
  </si>
  <si>
    <t>4</t>
  </si>
  <si>
    <t>4+</t>
  </si>
  <si>
    <t>5-</t>
  </si>
  <si>
    <t>5</t>
  </si>
  <si>
    <t>5+</t>
  </si>
  <si>
    <t>FETTGRUP</t>
  </si>
  <si>
    <t>VEKTGRUP</t>
  </si>
  <si>
    <t>Vest</t>
  </si>
  <si>
    <t>Nord</t>
  </si>
  <si>
    <t>Rogaland</t>
  </si>
  <si>
    <t>Nordland</t>
  </si>
  <si>
    <t>FYLKE</t>
  </si>
  <si>
    <t>Halden</t>
  </si>
  <si>
    <t>Moss</t>
  </si>
  <si>
    <t>Hvaler</t>
  </si>
  <si>
    <t>Aremark</t>
  </si>
  <si>
    <t>Marker</t>
  </si>
  <si>
    <t>Rakkestad</t>
  </si>
  <si>
    <t>Råde</t>
  </si>
  <si>
    <t>Våler</t>
  </si>
  <si>
    <t>Vestby</t>
  </si>
  <si>
    <t>Ås</t>
  </si>
  <si>
    <t>Nesodden</t>
  </si>
  <si>
    <t>Bærum</t>
  </si>
  <si>
    <t>Asker</t>
  </si>
  <si>
    <t>Rælingen</t>
  </si>
  <si>
    <t>Enebakk</t>
  </si>
  <si>
    <t>Nittedal</t>
  </si>
  <si>
    <t>Gjerdrum</t>
  </si>
  <si>
    <t>Ullensaker</t>
  </si>
  <si>
    <t>Nes</t>
  </si>
  <si>
    <t>Eidsvoll</t>
  </si>
  <si>
    <t>Nannestad</t>
  </si>
  <si>
    <t>Hurdal</t>
  </si>
  <si>
    <t>Kongsvinger</t>
  </si>
  <si>
    <t>Hamar</t>
  </si>
  <si>
    <t>Ringsaker</t>
  </si>
  <si>
    <t>Løten</t>
  </si>
  <si>
    <t>Stange</t>
  </si>
  <si>
    <t>Grue</t>
  </si>
  <si>
    <t>Åsnes</t>
  </si>
  <si>
    <t>Elverum</t>
  </si>
  <si>
    <t>Trysil</t>
  </si>
  <si>
    <t>Åmot</t>
  </si>
  <si>
    <t>Rendalen</t>
  </si>
  <si>
    <t>Engerdal</t>
  </si>
  <si>
    <t>Tolga</t>
  </si>
  <si>
    <t>Tynset</t>
  </si>
  <si>
    <t>Alvdal</t>
  </si>
  <si>
    <t>Folldal</t>
  </si>
  <si>
    <t>Os</t>
  </si>
  <si>
    <t>Lillehammer</t>
  </si>
  <si>
    <t>Gjøvik</t>
  </si>
  <si>
    <t>Dovre</t>
  </si>
  <si>
    <t>Lesja</t>
  </si>
  <si>
    <t>Lom</t>
  </si>
  <si>
    <t>Vågå</t>
  </si>
  <si>
    <t>Sel</t>
  </si>
  <si>
    <t>Ringebu</t>
  </si>
  <si>
    <t>Øyer</t>
  </si>
  <si>
    <t>Gausdal</t>
  </si>
  <si>
    <t>Østre Toten</t>
  </si>
  <si>
    <t>Vestre Toten</t>
  </si>
  <si>
    <t>Jevnaker</t>
  </si>
  <si>
    <t>Lunner</t>
  </si>
  <si>
    <t>Gran</t>
  </si>
  <si>
    <t>Søndre Land</t>
  </si>
  <si>
    <t>Nordre Land</t>
  </si>
  <si>
    <t>Etnedal</t>
  </si>
  <si>
    <t>Vestre Slidre</t>
  </si>
  <si>
    <t>Øystre Slidre</t>
  </si>
  <si>
    <t>Vang</t>
  </si>
  <si>
    <t>Drammen</t>
  </si>
  <si>
    <t>Kongsberg</t>
  </si>
  <si>
    <t>Ringerike</t>
  </si>
  <si>
    <t>Hole</t>
  </si>
  <si>
    <t>Flå</t>
  </si>
  <si>
    <t>Hemsedal</t>
  </si>
  <si>
    <t>Ål</t>
  </si>
  <si>
    <t>Hol</t>
  </si>
  <si>
    <t>Sigdal</t>
  </si>
  <si>
    <t>Krødsherad</t>
  </si>
  <si>
    <t>Modum</t>
  </si>
  <si>
    <t>Øvre Eiker</t>
  </si>
  <si>
    <t>Lier</t>
  </si>
  <si>
    <t>Flesberg</t>
  </si>
  <si>
    <t>Rollag</t>
  </si>
  <si>
    <t>Holmestrand</t>
  </si>
  <si>
    <t>Sandefjord</t>
  </si>
  <si>
    <t>Larvik</t>
  </si>
  <si>
    <t>Sande</t>
  </si>
  <si>
    <t>Porsgrunn</t>
  </si>
  <si>
    <t>Skien</t>
  </si>
  <si>
    <t>Notodden</t>
  </si>
  <si>
    <t>Siljan</t>
  </si>
  <si>
    <t>Bamble</t>
  </si>
  <si>
    <t>Kragerø</t>
  </si>
  <si>
    <t>Drangedal</t>
  </si>
  <si>
    <t>Nome</t>
  </si>
  <si>
    <t>Bø</t>
  </si>
  <si>
    <t>Tinn</t>
  </si>
  <si>
    <t>Hjartdal</t>
  </si>
  <si>
    <t>Seljord</t>
  </si>
  <si>
    <t>Nissedal</t>
  </si>
  <si>
    <t>Fyresdal</t>
  </si>
  <si>
    <t>Tokke</t>
  </si>
  <si>
    <t>Vinje</t>
  </si>
  <si>
    <t>Risør</t>
  </si>
  <si>
    <t>Grimstad</t>
  </si>
  <si>
    <t>Arendal</t>
  </si>
  <si>
    <t>Gjerstad</t>
  </si>
  <si>
    <t>Froland</t>
  </si>
  <si>
    <t>Lillesand</t>
  </si>
  <si>
    <t>Birkenes</t>
  </si>
  <si>
    <t>Åmli</t>
  </si>
  <si>
    <t>Iveland</t>
  </si>
  <si>
    <t>Bygland</t>
  </si>
  <si>
    <t>Valle</t>
  </si>
  <si>
    <t>Bykle</t>
  </si>
  <si>
    <t>Kristiansand</t>
  </si>
  <si>
    <t>Farsund</t>
  </si>
  <si>
    <t>Flekkefjord</t>
  </si>
  <si>
    <t>Vennesla</t>
  </si>
  <si>
    <t>Lindesnes</t>
  </si>
  <si>
    <t>Lyngdal</t>
  </si>
  <si>
    <t>Hægebostad</t>
  </si>
  <si>
    <t>Kvinesdal</t>
  </si>
  <si>
    <t>Sirdal</t>
  </si>
  <si>
    <t>Eigersund</t>
  </si>
  <si>
    <t>Sandnes</t>
  </si>
  <si>
    <t>Stavanger</t>
  </si>
  <si>
    <t>Haugesund</t>
  </si>
  <si>
    <t>Sokndal</t>
  </si>
  <si>
    <t>Lund</t>
  </si>
  <si>
    <t>Klepp</t>
  </si>
  <si>
    <t>Time</t>
  </si>
  <si>
    <t>Gjesdal</t>
  </si>
  <si>
    <t>Sola</t>
  </si>
  <si>
    <t>Randaberg</t>
  </si>
  <si>
    <t>Strand</t>
  </si>
  <si>
    <t>Hjelmeland</t>
  </si>
  <si>
    <t>Sauda</t>
  </si>
  <si>
    <t>Kvitsøy</t>
  </si>
  <si>
    <t>Bokn</t>
  </si>
  <si>
    <t>Tysvær</t>
  </si>
  <si>
    <t>Karmøy</t>
  </si>
  <si>
    <t>Utsira</t>
  </si>
  <si>
    <t>Vindafjord</t>
  </si>
  <si>
    <t>Bergen</t>
  </si>
  <si>
    <t>Etne</t>
  </si>
  <si>
    <t>Sveio</t>
  </si>
  <si>
    <t>Bømlo</t>
  </si>
  <si>
    <t>Stord</t>
  </si>
  <si>
    <t>Fitjar</t>
  </si>
  <si>
    <t>Tysnes</t>
  </si>
  <si>
    <t>Kvinnherad</t>
  </si>
  <si>
    <t>Ullensvang</t>
  </si>
  <si>
    <t>Ulvik</t>
  </si>
  <si>
    <t>Voss</t>
  </si>
  <si>
    <t>Kvam</t>
  </si>
  <si>
    <t>Samnanger</t>
  </si>
  <si>
    <t>Austevoll</t>
  </si>
  <si>
    <t>Askøy</t>
  </si>
  <si>
    <t>Vaksdal</t>
  </si>
  <si>
    <t>Modalen</t>
  </si>
  <si>
    <t>Osterøy</t>
  </si>
  <si>
    <t>Øygarden</t>
  </si>
  <si>
    <t>Fedje</t>
  </si>
  <si>
    <t>Masfjorden</t>
  </si>
  <si>
    <t>Gulen</t>
  </si>
  <si>
    <t>Solund</t>
  </si>
  <si>
    <t>Hyllestad</t>
  </si>
  <si>
    <t>Høyanger</t>
  </si>
  <si>
    <t>Vik</t>
  </si>
  <si>
    <t>Sogndal</t>
  </si>
  <si>
    <t>Aurland</t>
  </si>
  <si>
    <t>Lærdal</t>
  </si>
  <si>
    <t>Årdal</t>
  </si>
  <si>
    <t>Luster</t>
  </si>
  <si>
    <t>Askvoll</t>
  </si>
  <si>
    <t>Fjaler</t>
  </si>
  <si>
    <t>Bremanger</t>
  </si>
  <si>
    <t>Gloppen</t>
  </si>
  <si>
    <t>Molde</t>
  </si>
  <si>
    <t>Ålesund</t>
  </si>
  <si>
    <t>Kristiansund</t>
  </si>
  <si>
    <t>Vanylven</t>
  </si>
  <si>
    <t>Herøy</t>
  </si>
  <si>
    <t>Ulstein</t>
  </si>
  <si>
    <t>Hareid</t>
  </si>
  <si>
    <t>Volda</t>
  </si>
  <si>
    <t>Ørsta</t>
  </si>
  <si>
    <t>Stranda</t>
  </si>
  <si>
    <t>Sykkylven</t>
  </si>
  <si>
    <t>Sula</t>
  </si>
  <si>
    <t>Giske</t>
  </si>
  <si>
    <t>Vestnes</t>
  </si>
  <si>
    <t>Rauma</t>
  </si>
  <si>
    <t>Aukra</t>
  </si>
  <si>
    <t>Averøy</t>
  </si>
  <si>
    <t>Gjemnes</t>
  </si>
  <si>
    <t>Tingvoll</t>
  </si>
  <si>
    <t>Sunndal</t>
  </si>
  <si>
    <t>Surnadal</t>
  </si>
  <si>
    <t>Rindal</t>
  </si>
  <si>
    <t>Aure</t>
  </si>
  <si>
    <t>Smøla</t>
  </si>
  <si>
    <t>Trondheim</t>
  </si>
  <si>
    <t>Hitra</t>
  </si>
  <si>
    <t>Frøya</t>
  </si>
  <si>
    <t>Ørland</t>
  </si>
  <si>
    <t>Åfjord</t>
  </si>
  <si>
    <t>Rennebu</t>
  </si>
  <si>
    <t>Holtålen</t>
  </si>
  <si>
    <t>Midtre Gauldal</t>
  </si>
  <si>
    <t>Melhus</t>
  </si>
  <si>
    <t>Skaun</t>
  </si>
  <si>
    <t>Selbu</t>
  </si>
  <si>
    <t>Tydal</t>
  </si>
  <si>
    <t>Steinkjer</t>
  </si>
  <si>
    <t>Namsos</t>
  </si>
  <si>
    <t>Meråker</t>
  </si>
  <si>
    <t>Stjørdal</t>
  </si>
  <si>
    <t>Frosta</t>
  </si>
  <si>
    <t>Levanger</t>
  </si>
  <si>
    <t>Verdal</t>
  </si>
  <si>
    <t>Inderøy</t>
  </si>
  <si>
    <t>Snåsa</t>
  </si>
  <si>
    <t>Lierne</t>
  </si>
  <si>
    <t>Røyrvik</t>
  </si>
  <si>
    <t>Namsskogan</t>
  </si>
  <si>
    <t>Grong</t>
  </si>
  <si>
    <t>Høylandet</t>
  </si>
  <si>
    <t>Overhalla</t>
  </si>
  <si>
    <t>Flatanger</t>
  </si>
  <si>
    <t>Leka</t>
  </si>
  <si>
    <t>Bodø</t>
  </si>
  <si>
    <t>Narvik</t>
  </si>
  <si>
    <t>Bindal</t>
  </si>
  <si>
    <t>Sømna</t>
  </si>
  <si>
    <t>Brønnøy</t>
  </si>
  <si>
    <t>Vega</t>
  </si>
  <si>
    <t>Vevelstad</t>
  </si>
  <si>
    <t>Leirfjord</t>
  </si>
  <si>
    <t>Vefsn</t>
  </si>
  <si>
    <t>Grane</t>
  </si>
  <si>
    <t>Hattfjelldal</t>
  </si>
  <si>
    <t>Dønna</t>
  </si>
  <si>
    <t>Nesna</t>
  </si>
  <si>
    <t>Hemnes</t>
  </si>
  <si>
    <t>Rana</t>
  </si>
  <si>
    <t>Lurøy</t>
  </si>
  <si>
    <t>Rødøy</t>
  </si>
  <si>
    <t>Meløy</t>
  </si>
  <si>
    <t>Gildeskål</t>
  </si>
  <si>
    <t>Beiarn</t>
  </si>
  <si>
    <t>Saltdal</t>
  </si>
  <si>
    <t>Fauske</t>
  </si>
  <si>
    <t>Sørfold</t>
  </si>
  <si>
    <t>Steigen</t>
  </si>
  <si>
    <t>Hamarøy</t>
  </si>
  <si>
    <t>Lødingen</t>
  </si>
  <si>
    <t>Evenes</t>
  </si>
  <si>
    <t>Ballangen</t>
  </si>
  <si>
    <t>Flakstad</t>
  </si>
  <si>
    <t>Vestvågøy</t>
  </si>
  <si>
    <t>Vågan</t>
  </si>
  <si>
    <t>Hadsel</t>
  </si>
  <si>
    <t>Øksnes</t>
  </si>
  <si>
    <t>Andøy</t>
  </si>
  <si>
    <t>Moskenes</t>
  </si>
  <si>
    <t>Harstad</t>
  </si>
  <si>
    <t>Tromsø</t>
  </si>
  <si>
    <t>Kvæfjord</t>
  </si>
  <si>
    <t>Ibestad</t>
  </si>
  <si>
    <t>Gratangen</t>
  </si>
  <si>
    <t>Lavangen</t>
  </si>
  <si>
    <t>Bardu</t>
  </si>
  <si>
    <t>Salangen</t>
  </si>
  <si>
    <t>Sørreisa</t>
  </si>
  <si>
    <t>Dyrøy</t>
  </si>
  <si>
    <t>Balsfjord</t>
  </si>
  <si>
    <t>Karlsøy</t>
  </si>
  <si>
    <t>Lyngen</t>
  </si>
  <si>
    <t>Storfjord</t>
  </si>
  <si>
    <t>Kåfjord</t>
  </si>
  <si>
    <t>Skjervøy</t>
  </si>
  <si>
    <t>Nordreisa</t>
  </si>
  <si>
    <t>Kvænangen</t>
  </si>
  <si>
    <t>Vardø</t>
  </si>
  <si>
    <t>Vadsø</t>
  </si>
  <si>
    <t>Hammerfest</t>
  </si>
  <si>
    <t>Alta</t>
  </si>
  <si>
    <t>Hasvik</t>
  </si>
  <si>
    <t>Porsanger</t>
  </si>
  <si>
    <t>Lebesby</t>
  </si>
  <si>
    <t>Berlevåg</t>
  </si>
  <si>
    <t>Tana</t>
  </si>
  <si>
    <t>Nesseby</t>
  </si>
  <si>
    <t>O</t>
  </si>
  <si>
    <t>E</t>
  </si>
  <si>
    <t>%</t>
  </si>
  <si>
    <t>Røst</t>
  </si>
  <si>
    <t>Kautokeino</t>
  </si>
  <si>
    <t>Træna</t>
  </si>
  <si>
    <t>Gamvik</t>
  </si>
  <si>
    <t>Frogn</t>
  </si>
  <si>
    <t>Lørenskog</t>
  </si>
  <si>
    <t>TABELL</t>
  </si>
  <si>
    <t>LINJE</t>
  </si>
  <si>
    <t>Standardavvik</t>
  </si>
  <si>
    <t>Fett-</t>
  </si>
  <si>
    <t>gruppe</t>
  </si>
  <si>
    <t>Slakte-</t>
  </si>
  <si>
    <t>Vekt -</t>
  </si>
  <si>
    <t>Klasse -</t>
  </si>
  <si>
    <t xml:space="preserve">Middel </t>
  </si>
  <si>
    <t>Andel</t>
  </si>
  <si>
    <t>Std</t>
  </si>
  <si>
    <t>Standardavvikelser</t>
  </si>
  <si>
    <t>Korrelasjoner</t>
  </si>
  <si>
    <t>Fettgr.</t>
  </si>
  <si>
    <t>Region</t>
  </si>
  <si>
    <t>Totalt antall slakt :</t>
  </si>
  <si>
    <t>Standardavvik :</t>
  </si>
  <si>
    <t xml:space="preserve">Klasse og </t>
  </si>
  <si>
    <t xml:space="preserve">klasse og </t>
  </si>
  <si>
    <t>slaktvekt</t>
  </si>
  <si>
    <t>slakt per</t>
  </si>
  <si>
    <t>Organisasjon</t>
  </si>
  <si>
    <t>Org</t>
  </si>
  <si>
    <t>Ukenr:</t>
  </si>
  <si>
    <t>Antall slakt :</t>
  </si>
  <si>
    <t>Øst</t>
  </si>
  <si>
    <t>Uavhengig</t>
  </si>
  <si>
    <t>Slakteri</t>
  </si>
  <si>
    <t>Varianter</t>
  </si>
  <si>
    <t>FETTGRUPPER</t>
  </si>
  <si>
    <t>VEKTGRUPPER</t>
  </si>
  <si>
    <t>Vektgruppe</t>
  </si>
  <si>
    <t>FYLKER</t>
  </si>
  <si>
    <t>BEDRIFTSGRUPPE</t>
  </si>
  <si>
    <t>KATEGORI</t>
  </si>
  <si>
    <t>April</t>
  </si>
  <si>
    <t>Mai</t>
  </si>
  <si>
    <t>VARIANTER</t>
  </si>
  <si>
    <t>KLASSE per MÅNED</t>
  </si>
  <si>
    <t>Værøy</t>
  </si>
  <si>
    <t>Loppa</t>
  </si>
  <si>
    <t>Måsøy</t>
  </si>
  <si>
    <t>Nordkapp</t>
  </si>
  <si>
    <t>Båtsfjord</t>
  </si>
  <si>
    <t>inneholder alle innkomne data i en måned</t>
  </si>
  <si>
    <t>UNG OKS</t>
  </si>
  <si>
    <t>Osen</t>
  </si>
  <si>
    <t>Villsau</t>
  </si>
  <si>
    <t>&lt;=10,0 kg</t>
  </si>
  <si>
    <t>10,1 - =&gt;</t>
  </si>
  <si>
    <t>15,1 - =&gt;</t>
  </si>
  <si>
    <t>20,1 - =&gt;</t>
  </si>
  <si>
    <t>25,1 - =&gt;</t>
  </si>
  <si>
    <t>28,1 - =&gt;</t>
  </si>
  <si>
    <t>30,1 - =&gt;</t>
  </si>
  <si>
    <t>33,1 - =&gt;</t>
  </si>
  <si>
    <t>35,1 - =&gt;</t>
  </si>
  <si>
    <t>38,1 - =&gt;</t>
  </si>
  <si>
    <t>40,1 - =&gt;</t>
  </si>
  <si>
    <t>43,1 - =&gt;</t>
  </si>
  <si>
    <t>45,1 - =&gt;</t>
  </si>
  <si>
    <t>50,1 - =&gt;</t>
  </si>
  <si>
    <t>55,1 - =&gt;</t>
  </si>
  <si>
    <t>60,1 - =&gt;</t>
  </si>
  <si>
    <t>40 kg</t>
  </si>
  <si>
    <t>MEANVK16</t>
  </si>
  <si>
    <t>16 kg</t>
  </si>
  <si>
    <t>over</t>
  </si>
  <si>
    <t>Prima</t>
  </si>
  <si>
    <t>Horten</t>
  </si>
  <si>
    <t>Suldal</t>
  </si>
  <si>
    <t>Vekt og</t>
  </si>
  <si>
    <t>Kla-</t>
  </si>
  <si>
    <t>sse</t>
  </si>
  <si>
    <t>produ-</t>
  </si>
  <si>
    <t>senter</t>
  </si>
  <si>
    <t>fett-</t>
  </si>
  <si>
    <t>+/-</t>
  </si>
  <si>
    <t>over-</t>
  </si>
  <si>
    <t>fete</t>
  </si>
  <si>
    <t>ANTALL1</t>
  </si>
  <si>
    <t>ANTPRO_180</t>
  </si>
  <si>
    <t>ANTPRO_181</t>
  </si>
  <si>
    <t>ANTPRO_183</t>
  </si>
  <si>
    <t>ANTPRO_185</t>
  </si>
  <si>
    <t>SUMPRO</t>
  </si>
  <si>
    <t>VEKT_180</t>
  </si>
  <si>
    <t>VEKT_181</t>
  </si>
  <si>
    <t>VEKT_183</t>
  </si>
  <si>
    <t>VEKT_185</t>
  </si>
  <si>
    <t>AN35_180</t>
  </si>
  <si>
    <t>AN35_181</t>
  </si>
  <si>
    <t>AN35_183</t>
  </si>
  <si>
    <t>AN35_185</t>
  </si>
  <si>
    <t>Ant%</t>
  </si>
  <si>
    <t>Ant-</t>
  </si>
  <si>
    <t>Uke-</t>
  </si>
  <si>
    <t>nr</t>
  </si>
  <si>
    <t>Andelsprosent</t>
  </si>
  <si>
    <t>Fett</t>
  </si>
  <si>
    <t>gr.</t>
  </si>
  <si>
    <t>Uke</t>
  </si>
  <si>
    <t>fett</t>
  </si>
  <si>
    <t>% per</t>
  </si>
  <si>
    <t>uke</t>
  </si>
  <si>
    <t xml:space="preserve">Andelsprosent </t>
  </si>
  <si>
    <t>% over</t>
  </si>
  <si>
    <t>grup</t>
  </si>
  <si>
    <t>vekt i kilo (kg)</t>
  </si>
  <si>
    <t xml:space="preserve">&gt; 16 </t>
  </si>
  <si>
    <t>&gt; 23</t>
  </si>
  <si>
    <t>&gt; 40</t>
  </si>
  <si>
    <t>Over-</t>
  </si>
  <si>
    <t>&gt; 16</t>
  </si>
  <si>
    <t>Vekt i kilo (kg)</t>
  </si>
  <si>
    <t>&gt;23</t>
  </si>
  <si>
    <t>Slakt</t>
  </si>
  <si>
    <t>grup.</t>
  </si>
  <si>
    <t>Organi-</t>
  </si>
  <si>
    <t>sasjon</t>
  </si>
  <si>
    <t>Strilalam</t>
  </si>
  <si>
    <t>&gt; 16 kg</t>
  </si>
  <si>
    <t>And%</t>
  </si>
  <si>
    <t>&gt;</t>
  </si>
  <si>
    <t>all</t>
  </si>
  <si>
    <t>Kilo</t>
  </si>
  <si>
    <t>&gt; 40 kg</t>
  </si>
  <si>
    <t>Korr</t>
  </si>
  <si>
    <t>Korr.</t>
  </si>
  <si>
    <t>&gt;23 kg</t>
  </si>
  <si>
    <t>bonde</t>
  </si>
  <si>
    <t>% slakt</t>
  </si>
  <si>
    <t>over (kilo)</t>
  </si>
  <si>
    <t>&gt;16</t>
  </si>
  <si>
    <t>&gt;35</t>
  </si>
  <si>
    <t>Jan</t>
  </si>
  <si>
    <t>Feb</t>
  </si>
  <si>
    <t>Mar</t>
  </si>
  <si>
    <t>Apr</t>
  </si>
  <si>
    <t>Jun</t>
  </si>
  <si>
    <t>Jul</t>
  </si>
  <si>
    <t>Aug</t>
  </si>
  <si>
    <t>Sep</t>
  </si>
  <si>
    <t>Okt</t>
  </si>
  <si>
    <t>Nov</t>
  </si>
  <si>
    <t>Des</t>
  </si>
  <si>
    <t>&gt;40</t>
  </si>
  <si>
    <t>Fettgruppe per MÅNED</t>
  </si>
  <si>
    <t>og</t>
  </si>
  <si>
    <t>16kg</t>
  </si>
  <si>
    <t>23kg</t>
  </si>
  <si>
    <t>35kg</t>
  </si>
  <si>
    <t xml:space="preserve">Oppdatert per: </t>
  </si>
  <si>
    <t>Tonnasje</t>
  </si>
  <si>
    <t>Fettgruppe</t>
  </si>
  <si>
    <t>2'</t>
  </si>
  <si>
    <t>Tallverdi</t>
  </si>
  <si>
    <t>INDIKATOR</t>
  </si>
  <si>
    <t>tonn</t>
  </si>
  <si>
    <t>Rela-</t>
  </si>
  <si>
    <t>tiv</t>
  </si>
  <si>
    <t>andel</t>
  </si>
  <si>
    <t>:</t>
  </si>
  <si>
    <t>Gult fett Ordinær</t>
  </si>
  <si>
    <t>Gult fett Villsau</t>
  </si>
  <si>
    <t>Gult fett Økologisk</t>
  </si>
  <si>
    <t>Gult fett Spesial</t>
  </si>
  <si>
    <t>Lyngenlam</t>
  </si>
  <si>
    <t>OKO</t>
  </si>
  <si>
    <t>Øko-</t>
  </si>
  <si>
    <t>logisk</t>
  </si>
  <si>
    <t>Nr.</t>
  </si>
  <si>
    <t>Trøndelag</t>
  </si>
  <si>
    <t>Færder</t>
  </si>
  <si>
    <t>Tvedestrand</t>
  </si>
  <si>
    <t>KOMMUNE1</t>
  </si>
  <si>
    <t>Midt</t>
  </si>
  <si>
    <t>Andels %</t>
  </si>
  <si>
    <t>Fredrikstad</t>
  </si>
  <si>
    <t>Skiptvet</t>
  </si>
  <si>
    <t>Aurskog-Høland</t>
  </si>
  <si>
    <t>Nord-Odal</t>
  </si>
  <si>
    <t>Sør-Odal</t>
  </si>
  <si>
    <t>Eidskog</t>
  </si>
  <si>
    <t>Stor-Elvdal</t>
  </si>
  <si>
    <t>Skjåk</t>
  </si>
  <si>
    <t>Nord-Fron</t>
  </si>
  <si>
    <t>Sør-Fron</t>
  </si>
  <si>
    <t>Sør-Aurdal</t>
  </si>
  <si>
    <t>Nord-Aurdal</t>
  </si>
  <si>
    <t>Nore og Uvdal</t>
  </si>
  <si>
    <t>Kviteseid</t>
  </si>
  <si>
    <t>Vegårshei</t>
  </si>
  <si>
    <t>Evje og Hornnes</t>
  </si>
  <si>
    <t>Åseral</t>
  </si>
  <si>
    <t>Bjerkreim</t>
  </si>
  <si>
    <t>Hå</t>
  </si>
  <si>
    <t>Eidfjord</t>
  </si>
  <si>
    <t>Austrheim</t>
  </si>
  <si>
    <t>Møre og Romsdal</t>
  </si>
  <si>
    <t>Alstahaug</t>
  </si>
  <si>
    <t>Tjeldsund</t>
  </si>
  <si>
    <t>Sør-Varanger</t>
  </si>
  <si>
    <t>Indre Fosen</t>
  </si>
  <si>
    <t>Viken</t>
  </si>
  <si>
    <t>Innlandet</t>
  </si>
  <si>
    <t>Telemark/ Vestfold</t>
  </si>
  <si>
    <t>Agder</t>
  </si>
  <si>
    <t>Vestland</t>
  </si>
  <si>
    <t>Troms og Finnmark</t>
  </si>
  <si>
    <t>Fjord</t>
  </si>
  <si>
    <t>Hustadvika</t>
  </si>
  <si>
    <t>Indre Østfold</t>
  </si>
  <si>
    <t>Nordre Follo</t>
  </si>
  <si>
    <t>Lillestrøm</t>
  </si>
  <si>
    <t>Nesbyen</t>
  </si>
  <si>
    <t>Vestfold/ Telemark</t>
  </si>
  <si>
    <t>Midt-Telemark</t>
  </si>
  <si>
    <t>Sørlandet</t>
  </si>
  <si>
    <t xml:space="preserve">Vestland </t>
  </si>
  <si>
    <t>Kinn</t>
  </si>
  <si>
    <t>Bjørnafjorden</t>
  </si>
  <si>
    <t>Alver</t>
  </si>
  <si>
    <t>Sunnfjord</t>
  </si>
  <si>
    <t>Stadt</t>
  </si>
  <si>
    <t>Strynndal</t>
  </si>
  <si>
    <t>Heim</t>
  </si>
  <si>
    <t>Orkland</t>
  </si>
  <si>
    <t>Nærøysund</t>
  </si>
  <si>
    <t>Finnmark og Troms</t>
  </si>
  <si>
    <t>Senja</t>
  </si>
  <si>
    <t>PgDn</t>
  </si>
  <si>
    <t xml:space="preserve">Flere </t>
  </si>
  <si>
    <t>figurer</t>
  </si>
  <si>
    <t>Flere figurer under!</t>
  </si>
  <si>
    <t>PgUp</t>
  </si>
  <si>
    <t>kg</t>
  </si>
  <si>
    <t>i middel klasse</t>
  </si>
  <si>
    <t>i middel fettgruppe</t>
  </si>
  <si>
    <t>Klasse:</t>
  </si>
  <si>
    <t/>
  </si>
  <si>
    <t>Middel vekt:</t>
  </si>
  <si>
    <t>Slakthuset</t>
  </si>
  <si>
    <t>Dalpro</t>
  </si>
  <si>
    <t xml:space="preserve">Fettgruppe </t>
  </si>
  <si>
    <t>produsenter</t>
  </si>
  <si>
    <t>UNG SAU :</t>
  </si>
  <si>
    <t>UNG SAU, KLASSE, SLAKTERI innen KLASSE</t>
  </si>
  <si>
    <t>lengde</t>
  </si>
  <si>
    <t>ANTALL_LENGDE</t>
  </si>
  <si>
    <t>M_LENGD</t>
  </si>
  <si>
    <t>M_KFAKT</t>
  </si>
  <si>
    <t>K-faktor</t>
  </si>
  <si>
    <t>målt</t>
  </si>
  <si>
    <t>Lengde</t>
  </si>
  <si>
    <t>k_faktor</t>
  </si>
  <si>
    <t xml:space="preserve"> 23 kg</t>
  </si>
  <si>
    <t xml:space="preserve"> 40 kg</t>
  </si>
  <si>
    <t>Antall slakt:</t>
  </si>
  <si>
    <t>Totalt antall slakt:</t>
  </si>
  <si>
    <t>% av slaktene er lengdemålte</t>
  </si>
  <si>
    <t>Variant</t>
  </si>
  <si>
    <t>FYLKE2</t>
  </si>
  <si>
    <t>Klasser</t>
  </si>
  <si>
    <t>Kasserte</t>
  </si>
  <si>
    <t>Østfold</t>
  </si>
  <si>
    <t>Akershus</t>
  </si>
  <si>
    <t>Buskerud</t>
  </si>
  <si>
    <t>Vestfold</t>
  </si>
  <si>
    <t>Telemark</t>
  </si>
  <si>
    <t>Troms</t>
  </si>
  <si>
    <t>Finnmark</t>
  </si>
  <si>
    <t>Middel vekt i 2024</t>
  </si>
  <si>
    <t>Middel klasse i 2024</t>
  </si>
  <si>
    <t>Middel fettgruppe i 2024</t>
  </si>
  <si>
    <t xml:space="preserve">per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</si>
</sst>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"/>
    <numFmt numFmtId="166" formatCode="[$-414]d/\ mmmm\ yyyy;@"/>
    <numFmt numFmtId="167" formatCode="#,##0.0"/>
  </numFmts>
  <fonts count="42">
    <font>
      <sz val="12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20"/>
      <name val="Arial"/>
      <family val="2"/>
    </font>
    <font>
      <b/>
      <sz val="22"/>
      <name val="Arial"/>
      <family val="2"/>
    </font>
    <font>
      <b/>
      <sz val="9"/>
      <name val="Arial"/>
      <family val="2"/>
    </font>
    <font>
      <b/>
      <sz val="20"/>
      <name val="Verdana"/>
      <family val="2"/>
    </font>
    <font>
      <b/>
      <sz val="26"/>
      <name val="Verdana"/>
      <family val="2"/>
    </font>
    <font>
      <b/>
      <sz val="16"/>
      <name val="Verdana"/>
      <family val="2"/>
    </font>
    <font>
      <sz val="26"/>
      <name val="Arial"/>
      <family val="2"/>
    </font>
    <font>
      <sz val="12"/>
      <name val="Verdana"/>
      <family val="2"/>
    </font>
    <font>
      <b/>
      <sz val="18"/>
      <name val="Verdana"/>
      <family val="2"/>
    </font>
    <font>
      <sz val="20"/>
      <name val="Verdana"/>
      <family val="2"/>
    </font>
    <font>
      <sz val="9"/>
      <name val="Arial"/>
      <family val="2"/>
    </font>
    <font>
      <sz val="26"/>
      <name val="Verdana"/>
      <family val="2"/>
    </font>
    <font>
      <sz val="16"/>
      <name val="Verdana"/>
      <family val="2"/>
    </font>
    <font>
      <sz val="18"/>
      <name val="Verdan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indexed="81"/>
      <name val="Tahoma"/>
      <family val="2"/>
    </font>
    <font>
      <sz val="14"/>
      <name val="Arial"/>
      <family val="2"/>
    </font>
    <font>
      <b/>
      <sz val="14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sz val="11"/>
      <name val="Arial"/>
      <family val="2"/>
    </font>
    <font>
      <sz val="11"/>
      <name val="Verdana"/>
      <family val="2"/>
    </font>
    <font>
      <b/>
      <sz val="11"/>
      <name val="Verdana"/>
      <family val="2"/>
    </font>
    <font>
      <b/>
      <sz val="12"/>
      <name val="Verdana"/>
      <family val="2"/>
    </font>
  </fonts>
  <fills count="20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39994506668294322"/>
        <bgColor indexed="64"/>
      </patternFill>
    </fill>
  </fills>
  <borders count="1">
    <border>
      <left/>
      <right/>
      <top/>
      <bottom/>
      <diagonal/>
    </border>
  </borders>
  <cellStyleXfs count="13">
    <xf numFmtId="0" fontId="0" fillId="0" borderId="0"/>
    <xf numFmtId="0" fontId="3" fillId="0" borderId="0"/>
    <xf numFmtId="0" fontId="6" fillId="0" borderId="0"/>
    <xf numFmtId="0" fontId="2" fillId="0" borderId="0"/>
    <xf numFmtId="0" fontId="2" fillId="0" borderId="0"/>
    <xf numFmtId="0" fontId="4" fillId="0" borderId="0"/>
    <xf numFmtId="0" fontId="15" fillId="0" borderId="0"/>
    <xf numFmtId="0" fontId="2" fillId="0" borderId="0"/>
    <xf numFmtId="0" fontId="16" fillId="0" borderId="0"/>
    <xf numFmtId="0" fontId="16" fillId="0" borderId="0"/>
    <xf numFmtId="0" fontId="2" fillId="0" borderId="0"/>
    <xf numFmtId="9" fontId="6" fillId="0" borderId="0" applyFont="0" applyFill="0" applyBorder="0" applyAlignment="0" applyProtection="0"/>
    <xf numFmtId="0" fontId="1" fillId="0" borderId="0"/>
  </cellStyleXfs>
  <cellXfs count="585">
    <xf numFmtId="0" fontId="0" fillId="0" borderId="0" xfId="0"/>
    <xf numFmtId="2" fontId="0" fillId="0" borderId="0" xfId="0" applyNumberFormat="1"/>
    <xf numFmtId="0" fontId="5" fillId="0" borderId="0" xfId="0" applyFont="1"/>
    <xf numFmtId="0" fontId="6" fillId="0" borderId="0" xfId="0" applyFont="1"/>
    <xf numFmtId="0" fontId="7" fillId="0" borderId="0" xfId="0" applyFont="1"/>
    <xf numFmtId="2" fontId="5" fillId="0" borderId="0" xfId="0" applyNumberFormat="1" applyFont="1"/>
    <xf numFmtId="0" fontId="0" fillId="3" borderId="0" xfId="0" applyFill="1"/>
    <xf numFmtId="0" fontId="5" fillId="3" borderId="0" xfId="0" applyFont="1" applyFill="1"/>
    <xf numFmtId="0" fontId="8" fillId="3" borderId="0" xfId="0" applyFont="1" applyFill="1"/>
    <xf numFmtId="2" fontId="8" fillId="2" borderId="0" xfId="0" applyNumberFormat="1" applyFont="1" applyFill="1" applyAlignment="1">
      <alignment horizontal="center"/>
    </xf>
    <xf numFmtId="2" fontId="8" fillId="4" borderId="0" xfId="0" applyNumberFormat="1" applyFont="1" applyFill="1" applyAlignment="1">
      <alignment horizontal="center"/>
    </xf>
    <xf numFmtId="1" fontId="0" fillId="0" borderId="0" xfId="0" applyNumberFormat="1"/>
    <xf numFmtId="0" fontId="9" fillId="3" borderId="0" xfId="0" applyFont="1" applyFill="1"/>
    <xf numFmtId="2" fontId="6" fillId="0" borderId="0" xfId="0" applyNumberFormat="1" applyFont="1"/>
    <xf numFmtId="0" fontId="10" fillId="0" borderId="0" xfId="0" applyFont="1"/>
    <xf numFmtId="0" fontId="2" fillId="0" borderId="0" xfId="4"/>
    <xf numFmtId="1" fontId="6" fillId="0" borderId="0" xfId="0" applyNumberFormat="1" applyFont="1"/>
    <xf numFmtId="0" fontId="13" fillId="0" borderId="0" xfId="0" applyFont="1"/>
    <xf numFmtId="1" fontId="5" fillId="0" borderId="0" xfId="0" applyNumberFormat="1" applyFont="1"/>
    <xf numFmtId="165" fontId="6" fillId="0" borderId="0" xfId="0" applyNumberFormat="1" applyFont="1"/>
    <xf numFmtId="0" fontId="0" fillId="0" borderId="0" xfId="0" quotePrefix="1"/>
    <xf numFmtId="0" fontId="7" fillId="0" borderId="0" xfId="0" quotePrefix="1" applyFont="1"/>
    <xf numFmtId="2" fontId="7" fillId="0" borderId="0" xfId="0" applyNumberFormat="1" applyFont="1"/>
    <xf numFmtId="0" fontId="5" fillId="0" borderId="0" xfId="0" applyFont="1" applyAlignment="1">
      <alignment horizontal="right"/>
    </xf>
    <xf numFmtId="0" fontId="14" fillId="3" borderId="0" xfId="0" applyFont="1" applyFill="1"/>
    <xf numFmtId="0" fontId="0" fillId="5" borderId="0" xfId="0" applyFill="1"/>
    <xf numFmtId="164" fontId="6" fillId="3" borderId="0" xfId="2" applyNumberFormat="1" applyFill="1"/>
    <xf numFmtId="2" fontId="6" fillId="0" borderId="0" xfId="2" applyNumberFormat="1"/>
    <xf numFmtId="0" fontId="6" fillId="0" borderId="0" xfId="2"/>
    <xf numFmtId="164" fontId="6" fillId="0" borderId="0" xfId="2" applyNumberFormat="1"/>
    <xf numFmtId="0" fontId="15" fillId="0" borderId="0" xfId="6"/>
    <xf numFmtId="0" fontId="2" fillId="0" borderId="0" xfId="3"/>
    <xf numFmtId="164" fontId="5" fillId="6" borderId="0" xfId="2" applyNumberFormat="1" applyFont="1" applyFill="1"/>
    <xf numFmtId="0" fontId="2" fillId="0" borderId="0" xfId="0" applyFont="1"/>
    <xf numFmtId="1" fontId="6" fillId="0" borderId="0" xfId="2" applyNumberFormat="1"/>
    <xf numFmtId="0" fontId="2" fillId="0" borderId="0" xfId="7"/>
    <xf numFmtId="1" fontId="6" fillId="3" borderId="0" xfId="2" applyNumberFormat="1" applyFill="1"/>
    <xf numFmtId="1" fontId="5" fillId="6" borderId="0" xfId="2" applyNumberFormat="1" applyFont="1" applyFill="1"/>
    <xf numFmtId="0" fontId="16" fillId="0" borderId="0" xfId="8"/>
    <xf numFmtId="2" fontId="0" fillId="6" borderId="0" xfId="0" applyNumberFormat="1" applyFill="1"/>
    <xf numFmtId="1" fontId="8" fillId="7" borderId="0" xfId="0" applyNumberFormat="1" applyFont="1" applyFill="1" applyAlignment="1">
      <alignment horizontal="center"/>
    </xf>
    <xf numFmtId="0" fontId="5" fillId="5" borderId="0" xfId="0" applyFont="1" applyFill="1"/>
    <xf numFmtId="0" fontId="5" fillId="0" borderId="0" xfId="0" applyFont="1" applyAlignment="1">
      <alignment horizontal="left"/>
    </xf>
    <xf numFmtId="165" fontId="6" fillId="0" borderId="0" xfId="0" applyNumberFormat="1" applyFont="1" applyAlignment="1">
      <alignment horizontal="right"/>
    </xf>
    <xf numFmtId="165" fontId="5" fillId="0" borderId="0" xfId="0" applyNumberFormat="1" applyFont="1" applyAlignment="1">
      <alignment horizontal="right"/>
    </xf>
    <xf numFmtId="0" fontId="7" fillId="0" borderId="0" xfId="0" quotePrefix="1" applyFont="1" applyAlignment="1">
      <alignment horizontal="left"/>
    </xf>
    <xf numFmtId="0" fontId="0" fillId="6" borderId="0" xfId="0" applyFill="1"/>
    <xf numFmtId="0" fontId="0" fillId="8" borderId="0" xfId="0" applyFill="1"/>
    <xf numFmtId="0" fontId="6" fillId="8" borderId="0" xfId="0" applyFont="1" applyFill="1"/>
    <xf numFmtId="165" fontId="0" fillId="0" borderId="0" xfId="0" applyNumberFormat="1"/>
    <xf numFmtId="165" fontId="5" fillId="0" borderId="0" xfId="0" applyNumberFormat="1" applyFont="1"/>
    <xf numFmtId="0" fontId="5" fillId="0" borderId="0" xfId="10" applyFont="1"/>
    <xf numFmtId="0" fontId="5" fillId="8" borderId="0" xfId="0" applyFont="1" applyFill="1"/>
    <xf numFmtId="0" fontId="5" fillId="8" borderId="0" xfId="10" applyFont="1" applyFill="1"/>
    <xf numFmtId="0" fontId="0" fillId="10" borderId="0" xfId="0" applyFill="1"/>
    <xf numFmtId="0" fontId="6" fillId="10" borderId="0" xfId="0" applyFont="1" applyFill="1"/>
    <xf numFmtId="2" fontId="0" fillId="10" borderId="0" xfId="0" applyNumberFormat="1" applyFill="1"/>
    <xf numFmtId="2" fontId="12" fillId="0" borderId="0" xfId="0" applyNumberFormat="1" applyFont="1"/>
    <xf numFmtId="164" fontId="5" fillId="0" borderId="0" xfId="0" applyNumberFormat="1" applyFont="1"/>
    <xf numFmtId="164" fontId="6" fillId="0" borderId="0" xfId="0" applyNumberFormat="1" applyFont="1"/>
    <xf numFmtId="2" fontId="6" fillId="0" borderId="0" xfId="0" quotePrefix="1" applyNumberFormat="1" applyFont="1"/>
    <xf numFmtId="0" fontId="9" fillId="8" borderId="0" xfId="0" applyFont="1" applyFill="1"/>
    <xf numFmtId="0" fontId="14" fillId="5" borderId="0" xfId="0" applyFont="1" applyFill="1"/>
    <xf numFmtId="0" fontId="12" fillId="8" borderId="0" xfId="0" applyFont="1" applyFill="1"/>
    <xf numFmtId="0" fontId="7" fillId="10" borderId="0" xfId="0" applyFont="1" applyFill="1"/>
    <xf numFmtId="0" fontId="5" fillId="10" borderId="0" xfId="0" applyFont="1" applyFill="1"/>
    <xf numFmtId="2" fontId="5" fillId="10" borderId="0" xfId="0" applyNumberFormat="1" applyFont="1" applyFill="1"/>
    <xf numFmtId="0" fontId="17" fillId="5" borderId="0" xfId="0" applyFont="1" applyFill="1"/>
    <xf numFmtId="164" fontId="8" fillId="2" borderId="0" xfId="0" applyNumberFormat="1" applyFont="1" applyFill="1" applyAlignment="1">
      <alignment horizontal="center"/>
    </xf>
    <xf numFmtId="0" fontId="0" fillId="11" borderId="0" xfId="0" applyFill="1"/>
    <xf numFmtId="2" fontId="0" fillId="11" borderId="0" xfId="0" applyNumberFormat="1" applyFill="1"/>
    <xf numFmtId="1" fontId="0" fillId="8" borderId="0" xfId="0" applyNumberFormat="1" applyFill="1"/>
    <xf numFmtId="1" fontId="5" fillId="8" borderId="0" xfId="0" applyNumberFormat="1" applyFont="1" applyFill="1"/>
    <xf numFmtId="1" fontId="5" fillId="8" borderId="0" xfId="10" applyNumberFormat="1" applyFont="1" applyFill="1"/>
    <xf numFmtId="1" fontId="0" fillId="10" borderId="0" xfId="0" applyNumberFormat="1" applyFill="1"/>
    <xf numFmtId="1" fontId="10" fillId="0" borderId="0" xfId="0" applyNumberFormat="1" applyFont="1"/>
    <xf numFmtId="1" fontId="2" fillId="0" borderId="0" xfId="3" applyNumberFormat="1"/>
    <xf numFmtId="1" fontId="2" fillId="0" borderId="0" xfId="7" applyNumberFormat="1"/>
    <xf numFmtId="0" fontId="17" fillId="8" borderId="0" xfId="0" applyFont="1" applyFill="1"/>
    <xf numFmtId="0" fontId="0" fillId="12" borderId="0" xfId="0" applyFill="1"/>
    <xf numFmtId="0" fontId="7" fillId="12" borderId="0" xfId="0" applyFont="1" applyFill="1"/>
    <xf numFmtId="2" fontId="0" fillId="12" borderId="0" xfId="0" applyNumberFormat="1" applyFill="1"/>
    <xf numFmtId="1" fontId="0" fillId="12" borderId="0" xfId="0" applyNumberFormat="1" applyFill="1"/>
    <xf numFmtId="1" fontId="8" fillId="6" borderId="0" xfId="0" applyNumberFormat="1" applyFont="1" applyFill="1" applyAlignment="1">
      <alignment horizontal="center"/>
    </xf>
    <xf numFmtId="164" fontId="8" fillId="13" borderId="0" xfId="0" applyNumberFormat="1" applyFont="1" applyFill="1" applyAlignment="1">
      <alignment horizontal="center"/>
    </xf>
    <xf numFmtId="0" fontId="18" fillId="8" borderId="0" xfId="0" applyFont="1" applyFill="1"/>
    <xf numFmtId="2" fontId="6" fillId="10" borderId="0" xfId="0" applyNumberFormat="1" applyFont="1" applyFill="1"/>
    <xf numFmtId="0" fontId="5" fillId="9" borderId="0" xfId="0" applyFont="1" applyFill="1"/>
    <xf numFmtId="2" fontId="5" fillId="9" borderId="0" xfId="0" applyNumberFormat="1" applyFont="1" applyFill="1"/>
    <xf numFmtId="164" fontId="0" fillId="8" borderId="0" xfId="0" applyNumberFormat="1" applyFill="1"/>
    <xf numFmtId="164" fontId="5" fillId="0" borderId="0" xfId="10" applyNumberFormat="1" applyFont="1"/>
    <xf numFmtId="164" fontId="5" fillId="9" borderId="0" xfId="0" applyNumberFormat="1" applyFont="1" applyFill="1"/>
    <xf numFmtId="164" fontId="0" fillId="0" borderId="0" xfId="0" applyNumberFormat="1"/>
    <xf numFmtId="164" fontId="8" fillId="4" borderId="0" xfId="0" applyNumberFormat="1" applyFont="1" applyFill="1" applyAlignment="1">
      <alignment horizontal="center"/>
    </xf>
    <xf numFmtId="164" fontId="5" fillId="8" borderId="0" xfId="0" applyNumberFormat="1" applyFont="1" applyFill="1"/>
    <xf numFmtId="164" fontId="5" fillId="8" borderId="0" xfId="10" applyNumberFormat="1" applyFont="1" applyFill="1"/>
    <xf numFmtId="0" fontId="7" fillId="9" borderId="0" xfId="0" applyFont="1" applyFill="1"/>
    <xf numFmtId="0" fontId="5" fillId="6" borderId="0" xfId="0" applyFont="1" applyFill="1"/>
    <xf numFmtId="2" fontId="5" fillId="6" borderId="0" xfId="0" applyNumberFormat="1" applyFont="1" applyFill="1"/>
    <xf numFmtId="164" fontId="5" fillId="6" borderId="0" xfId="0" applyNumberFormat="1" applyFont="1" applyFill="1"/>
    <xf numFmtId="164" fontId="0" fillId="5" borderId="0" xfId="0" applyNumberFormat="1" applyFill="1"/>
    <xf numFmtId="164" fontId="5" fillId="5" borderId="0" xfId="0" applyNumberFormat="1" applyFont="1" applyFill="1"/>
    <xf numFmtId="164" fontId="0" fillId="6" borderId="0" xfId="0" applyNumberFormat="1" applyFill="1"/>
    <xf numFmtId="0" fontId="5" fillId="5" borderId="0" xfId="0" quotePrefix="1" applyFont="1" applyFill="1"/>
    <xf numFmtId="1" fontId="5" fillId="6" borderId="0" xfId="0" applyNumberFormat="1" applyFont="1" applyFill="1"/>
    <xf numFmtId="164" fontId="5" fillId="5" borderId="0" xfId="0" quotePrefix="1" applyNumberFormat="1" applyFont="1" applyFill="1"/>
    <xf numFmtId="0" fontId="8" fillId="3" borderId="0" xfId="0" quotePrefix="1" applyFont="1" applyFill="1"/>
    <xf numFmtId="0" fontId="8" fillId="6" borderId="0" xfId="0" applyFont="1" applyFill="1"/>
    <xf numFmtId="0" fontId="5" fillId="11" borderId="0" xfId="0" applyFont="1" applyFill="1"/>
    <xf numFmtId="2" fontId="5" fillId="11" borderId="0" xfId="0" applyNumberFormat="1" applyFont="1" applyFill="1"/>
    <xf numFmtId="0" fontId="8" fillId="8" borderId="0" xfId="0" quotePrefix="1" applyFont="1" applyFill="1"/>
    <xf numFmtId="2" fontId="8" fillId="10" borderId="0" xfId="0" quotePrefix="1" applyNumberFormat="1" applyFont="1" applyFill="1"/>
    <xf numFmtId="0" fontId="19" fillId="3" borderId="0" xfId="0" quotePrefix="1" applyFont="1" applyFill="1"/>
    <xf numFmtId="164" fontId="19" fillId="2" borderId="0" xfId="0" applyNumberFormat="1" applyFont="1" applyFill="1" applyAlignment="1">
      <alignment horizontal="center"/>
    </xf>
    <xf numFmtId="2" fontId="19" fillId="2" borderId="0" xfId="0" applyNumberFormat="1" applyFont="1" applyFill="1" applyAlignment="1">
      <alignment horizontal="center"/>
    </xf>
    <xf numFmtId="0" fontId="19" fillId="3" borderId="0" xfId="0" applyFont="1" applyFill="1"/>
    <xf numFmtId="0" fontId="5" fillId="0" borderId="0" xfId="0" quotePrefix="1" applyFont="1"/>
    <xf numFmtId="2" fontId="7" fillId="9" borderId="0" xfId="0" applyNumberFormat="1" applyFont="1" applyFill="1"/>
    <xf numFmtId="0" fontId="5" fillId="8" borderId="0" xfId="0" quotePrefix="1" applyFont="1" applyFill="1"/>
    <xf numFmtId="0" fontId="20" fillId="5" borderId="0" xfId="0" applyFont="1" applyFill="1"/>
    <xf numFmtId="1" fontId="8" fillId="13" borderId="0" xfId="0" applyNumberFormat="1" applyFont="1" applyFill="1" applyAlignment="1">
      <alignment horizontal="center"/>
    </xf>
    <xf numFmtId="164" fontId="5" fillId="11" borderId="0" xfId="0" applyNumberFormat="1" applyFont="1" applyFill="1"/>
    <xf numFmtId="164" fontId="0" fillId="11" borderId="0" xfId="0" applyNumberFormat="1" applyFill="1"/>
    <xf numFmtId="0" fontId="7" fillId="6" borderId="0" xfId="0" applyFont="1" applyFill="1"/>
    <xf numFmtId="1" fontId="0" fillId="5" borderId="0" xfId="0" applyNumberFormat="1" applyFill="1"/>
    <xf numFmtId="1" fontId="5" fillId="5" borderId="0" xfId="0" applyNumberFormat="1" applyFont="1" applyFill="1"/>
    <xf numFmtId="1" fontId="5" fillId="11" borderId="0" xfId="0" applyNumberFormat="1" applyFont="1" applyFill="1"/>
    <xf numFmtId="1" fontId="0" fillId="6" borderId="0" xfId="0" applyNumberFormat="1" applyFill="1"/>
    <xf numFmtId="1" fontId="0" fillId="0" borderId="0" xfId="0" quotePrefix="1" applyNumberFormat="1"/>
    <xf numFmtId="1" fontId="2" fillId="0" borderId="0" xfId="4" applyNumberFormat="1"/>
    <xf numFmtId="0" fontId="21" fillId="5" borderId="0" xfId="0" applyFont="1" applyFill="1"/>
    <xf numFmtId="0" fontId="22" fillId="5" borderId="0" xfId="0" applyFont="1" applyFill="1"/>
    <xf numFmtId="0" fontId="23" fillId="5" borderId="0" xfId="0" applyFont="1" applyFill="1"/>
    <xf numFmtId="164" fontId="23" fillId="5" borderId="0" xfId="0" applyNumberFormat="1" applyFont="1" applyFill="1"/>
    <xf numFmtId="0" fontId="24" fillId="5" borderId="0" xfId="0" applyFont="1" applyFill="1"/>
    <xf numFmtId="0" fontId="25" fillId="5" borderId="0" xfId="0" applyFont="1" applyFill="1"/>
    <xf numFmtId="164" fontId="25" fillId="5" borderId="0" xfId="0" applyNumberFormat="1" applyFont="1" applyFill="1"/>
    <xf numFmtId="1" fontId="25" fillId="0" borderId="0" xfId="0" applyNumberFormat="1" applyFont="1"/>
    <xf numFmtId="164" fontId="5" fillId="10" borderId="0" xfId="0" applyNumberFormat="1" applyFont="1" applyFill="1"/>
    <xf numFmtId="1" fontId="5" fillId="10" borderId="0" xfId="0" applyNumberFormat="1" applyFont="1" applyFill="1"/>
    <xf numFmtId="0" fontId="21" fillId="8" borderId="0" xfId="0" applyFont="1" applyFill="1"/>
    <xf numFmtId="0" fontId="26" fillId="8" borderId="0" xfId="0" applyFont="1" applyFill="1"/>
    <xf numFmtId="0" fontId="20" fillId="8" borderId="0" xfId="0" applyFont="1" applyFill="1"/>
    <xf numFmtId="1" fontId="5" fillId="9" borderId="0" xfId="0" applyNumberFormat="1" applyFont="1" applyFill="1"/>
    <xf numFmtId="164" fontId="20" fillId="8" borderId="0" xfId="0" applyNumberFormat="1" applyFont="1" applyFill="1"/>
    <xf numFmtId="164" fontId="26" fillId="8" borderId="0" xfId="0" applyNumberFormat="1" applyFont="1" applyFill="1"/>
    <xf numFmtId="164" fontId="6" fillId="8" borderId="0" xfId="0" applyNumberFormat="1" applyFont="1" applyFill="1"/>
    <xf numFmtId="164" fontId="5" fillId="0" borderId="0" xfId="0" quotePrefix="1" applyNumberFormat="1" applyFont="1"/>
    <xf numFmtId="164" fontId="7" fillId="9" borderId="0" xfId="0" applyNumberFormat="1" applyFont="1" applyFill="1"/>
    <xf numFmtId="164" fontId="11" fillId="0" borderId="0" xfId="0" applyNumberFormat="1" applyFont="1"/>
    <xf numFmtId="164" fontId="7" fillId="0" borderId="0" xfId="0" applyNumberFormat="1" applyFont="1"/>
    <xf numFmtId="2" fontId="0" fillId="8" borderId="0" xfId="0" applyNumberFormat="1" applyFill="1"/>
    <xf numFmtId="2" fontId="20" fillId="8" borderId="0" xfId="0" applyNumberFormat="1" applyFont="1" applyFill="1"/>
    <xf numFmtId="2" fontId="6" fillId="8" borderId="0" xfId="0" applyNumberFormat="1" applyFont="1" applyFill="1"/>
    <xf numFmtId="2" fontId="5" fillId="0" borderId="0" xfId="0" quotePrefix="1" applyNumberFormat="1" applyFont="1"/>
    <xf numFmtId="2" fontId="5" fillId="0" borderId="0" xfId="10" quotePrefix="1" applyNumberFormat="1" applyFont="1"/>
    <xf numFmtId="1" fontId="5" fillId="0" borderId="0" xfId="10" applyNumberFormat="1" applyFont="1"/>
    <xf numFmtId="164" fontId="0" fillId="10" borderId="0" xfId="0" applyNumberFormat="1" applyFill="1"/>
    <xf numFmtId="164" fontId="0" fillId="12" borderId="0" xfId="0" applyNumberFormat="1" applyFill="1"/>
    <xf numFmtId="164" fontId="10" fillId="0" borderId="0" xfId="0" applyNumberFormat="1" applyFont="1"/>
    <xf numFmtId="164" fontId="2" fillId="0" borderId="0" xfId="3" applyNumberFormat="1"/>
    <xf numFmtId="164" fontId="2" fillId="0" borderId="0" xfId="7" applyNumberFormat="1"/>
    <xf numFmtId="0" fontId="27" fillId="8" borderId="0" xfId="0" applyFont="1" applyFill="1"/>
    <xf numFmtId="0" fontId="19" fillId="8" borderId="0" xfId="0" applyFont="1" applyFill="1"/>
    <xf numFmtId="0" fontId="27" fillId="0" borderId="0" xfId="0" applyFont="1"/>
    <xf numFmtId="0" fontId="27" fillId="0" borderId="0" xfId="3" applyFont="1"/>
    <xf numFmtId="0" fontId="27" fillId="0" borderId="0" xfId="7" applyFont="1"/>
    <xf numFmtId="0" fontId="20" fillId="3" borderId="0" xfId="0" applyFont="1" applyFill="1"/>
    <xf numFmtId="0" fontId="26" fillId="5" borderId="0" xfId="0" applyFont="1" applyFill="1"/>
    <xf numFmtId="1" fontId="21" fillId="8" borderId="0" xfId="0" applyNumberFormat="1" applyFont="1" applyFill="1"/>
    <xf numFmtId="1" fontId="26" fillId="8" borderId="0" xfId="0" applyNumberFormat="1" applyFont="1" applyFill="1"/>
    <xf numFmtId="1" fontId="6" fillId="10" borderId="0" xfId="0" applyNumberFormat="1" applyFont="1" applyFill="1"/>
    <xf numFmtId="164" fontId="21" fillId="8" borderId="0" xfId="0" applyNumberFormat="1" applyFont="1" applyFill="1"/>
    <xf numFmtId="164" fontId="6" fillId="10" borderId="0" xfId="0" applyNumberFormat="1" applyFont="1" applyFill="1"/>
    <xf numFmtId="164" fontId="20" fillId="5" borderId="0" xfId="0" applyNumberFormat="1" applyFont="1" applyFill="1"/>
    <xf numFmtId="1" fontId="5" fillId="8" borderId="0" xfId="0" quotePrefix="1" applyNumberFormat="1" applyFont="1" applyFill="1"/>
    <xf numFmtId="1" fontId="5" fillId="8" borderId="0" xfId="10" quotePrefix="1" applyNumberFormat="1" applyFont="1" applyFill="1"/>
    <xf numFmtId="164" fontId="12" fillId="8" borderId="0" xfId="0" applyNumberFormat="1" applyFont="1" applyFill="1"/>
    <xf numFmtId="164" fontId="5" fillId="8" borderId="0" xfId="0" quotePrefix="1" applyNumberFormat="1" applyFont="1" applyFill="1"/>
    <xf numFmtId="164" fontId="6" fillId="10" borderId="0" xfId="0" quotePrefix="1" applyNumberFormat="1" applyFont="1" applyFill="1"/>
    <xf numFmtId="164" fontId="6" fillId="12" borderId="0" xfId="0" quotePrefix="1" applyNumberFormat="1" applyFont="1" applyFill="1"/>
    <xf numFmtId="0" fontId="22" fillId="8" borderId="0" xfId="0" applyFont="1" applyFill="1"/>
    <xf numFmtId="0" fontId="28" fillId="8" borderId="0" xfId="0" applyFont="1" applyFill="1"/>
    <xf numFmtId="0" fontId="28" fillId="0" borderId="0" xfId="0" applyFont="1"/>
    <xf numFmtId="0" fontId="22" fillId="0" borderId="0" xfId="0" applyFont="1"/>
    <xf numFmtId="0" fontId="29" fillId="8" borderId="0" xfId="0" applyFont="1" applyFill="1"/>
    <xf numFmtId="2" fontId="22" fillId="0" borderId="0" xfId="0" applyNumberFormat="1" applyFont="1"/>
    <xf numFmtId="0" fontId="29" fillId="0" borderId="0" xfId="0" applyFont="1"/>
    <xf numFmtId="0" fontId="30" fillId="8" borderId="0" xfId="0" applyFont="1" applyFill="1"/>
    <xf numFmtId="0" fontId="25" fillId="8" borderId="0" xfId="0" applyFont="1" applyFill="1"/>
    <xf numFmtId="0" fontId="25" fillId="0" borderId="0" xfId="0" applyFont="1"/>
    <xf numFmtId="2" fontId="25" fillId="0" borderId="0" xfId="0" applyNumberFormat="1" applyFont="1"/>
    <xf numFmtId="0" fontId="30" fillId="0" borderId="0" xfId="0" applyFont="1"/>
    <xf numFmtId="164" fontId="28" fillId="8" borderId="0" xfId="0" applyNumberFormat="1" applyFont="1" applyFill="1"/>
    <xf numFmtId="164" fontId="25" fillId="8" borderId="0" xfId="0" applyNumberFormat="1" applyFont="1" applyFill="1"/>
    <xf numFmtId="164" fontId="30" fillId="8" borderId="0" xfId="0" applyNumberFormat="1" applyFont="1" applyFill="1"/>
    <xf numFmtId="164" fontId="5" fillId="10" borderId="0" xfId="0" quotePrefix="1" applyNumberFormat="1" applyFont="1" applyFill="1"/>
    <xf numFmtId="164" fontId="6" fillId="0" borderId="0" xfId="0" quotePrefix="1" applyNumberFormat="1" applyFont="1"/>
    <xf numFmtId="1" fontId="28" fillId="8" borderId="0" xfId="0" applyNumberFormat="1" applyFont="1" applyFill="1"/>
    <xf numFmtId="1" fontId="30" fillId="8" borderId="0" xfId="0" applyNumberFormat="1" applyFont="1" applyFill="1"/>
    <xf numFmtId="1" fontId="9" fillId="8" borderId="0" xfId="0" applyNumberFormat="1" applyFont="1" applyFill="1"/>
    <xf numFmtId="1" fontId="6" fillId="8" borderId="0" xfId="0" applyNumberFormat="1" applyFont="1" applyFill="1"/>
    <xf numFmtId="164" fontId="29" fillId="8" borderId="0" xfId="0" applyNumberFormat="1" applyFont="1" applyFill="1"/>
    <xf numFmtId="164" fontId="9" fillId="8" borderId="0" xfId="0" applyNumberFormat="1" applyFont="1" applyFill="1"/>
    <xf numFmtId="1" fontId="29" fillId="8" borderId="0" xfId="0" applyNumberFormat="1" applyFont="1" applyFill="1"/>
    <xf numFmtId="1" fontId="6" fillId="0" borderId="0" xfId="0" quotePrefix="1" applyNumberFormat="1" applyFont="1"/>
    <xf numFmtId="164" fontId="22" fillId="8" borderId="0" xfId="0" applyNumberFormat="1" applyFont="1" applyFill="1"/>
    <xf numFmtId="1" fontId="22" fillId="8" borderId="0" xfId="0" applyNumberFormat="1" applyFont="1" applyFill="1"/>
    <xf numFmtId="1" fontId="8" fillId="10" borderId="0" xfId="0" quotePrefix="1" applyNumberFormat="1" applyFont="1" applyFill="1"/>
    <xf numFmtId="0" fontId="29" fillId="5" borderId="0" xfId="0" applyFont="1" applyFill="1"/>
    <xf numFmtId="164" fontId="29" fillId="5" borderId="0" xfId="0" applyNumberFormat="1" applyFont="1" applyFill="1"/>
    <xf numFmtId="1" fontId="29" fillId="5" borderId="0" xfId="0" applyNumberFormat="1" applyFont="1" applyFill="1"/>
    <xf numFmtId="164" fontId="8" fillId="8" borderId="0" xfId="0" quotePrefix="1" applyNumberFormat="1" applyFont="1" applyFill="1"/>
    <xf numFmtId="164" fontId="8" fillId="10" borderId="0" xfId="0" quotePrefix="1" applyNumberFormat="1" applyFont="1" applyFill="1"/>
    <xf numFmtId="1" fontId="8" fillId="7" borderId="0" xfId="0" applyNumberFormat="1" applyFont="1" applyFill="1"/>
    <xf numFmtId="1" fontId="8" fillId="6" borderId="0" xfId="0" applyNumberFormat="1" applyFont="1" applyFill="1"/>
    <xf numFmtId="0" fontId="6" fillId="8" borderId="0" xfId="2" applyFill="1"/>
    <xf numFmtId="164" fontId="6" fillId="8" borderId="0" xfId="2" applyNumberFormat="1" applyFill="1"/>
    <xf numFmtId="1" fontId="6" fillId="8" borderId="0" xfId="2" applyNumberFormat="1" applyFill="1"/>
    <xf numFmtId="0" fontId="7" fillId="0" borderId="0" xfId="2" applyFont="1"/>
    <xf numFmtId="2" fontId="5" fillId="0" borderId="0" xfId="2" applyNumberFormat="1" applyFont="1"/>
    <xf numFmtId="0" fontId="28" fillId="8" borderId="0" xfId="2" applyFont="1" applyFill="1"/>
    <xf numFmtId="0" fontId="21" fillId="8" borderId="0" xfId="2" applyFont="1" applyFill="1"/>
    <xf numFmtId="164" fontId="28" fillId="8" borderId="0" xfId="2" applyNumberFormat="1" applyFont="1" applyFill="1"/>
    <xf numFmtId="1" fontId="28" fillId="8" borderId="0" xfId="2" applyNumberFormat="1" applyFont="1" applyFill="1"/>
    <xf numFmtId="0" fontId="28" fillId="0" borderId="0" xfId="2" applyFont="1"/>
    <xf numFmtId="0" fontId="29" fillId="8" borderId="0" xfId="2" applyFont="1" applyFill="1"/>
    <xf numFmtId="0" fontId="22" fillId="8" borderId="0" xfId="2" applyFont="1" applyFill="1"/>
    <xf numFmtId="0" fontId="22" fillId="0" borderId="0" xfId="2" applyFont="1"/>
    <xf numFmtId="164" fontId="29" fillId="8" borderId="0" xfId="2" applyNumberFormat="1" applyFont="1" applyFill="1"/>
    <xf numFmtId="1" fontId="29" fillId="8" borderId="0" xfId="2" applyNumberFormat="1" applyFont="1" applyFill="1"/>
    <xf numFmtId="2" fontId="22" fillId="0" borderId="0" xfId="2" applyNumberFormat="1" applyFont="1"/>
    <xf numFmtId="0" fontId="29" fillId="0" borderId="0" xfId="2" applyFont="1"/>
    <xf numFmtId="164" fontId="5" fillId="8" borderId="0" xfId="2" applyNumberFormat="1" applyFont="1" applyFill="1"/>
    <xf numFmtId="0" fontId="5" fillId="8" borderId="0" xfId="2" applyFont="1" applyFill="1"/>
    <xf numFmtId="1" fontId="5" fillId="8" borderId="0" xfId="2" applyNumberFormat="1" applyFont="1" applyFill="1"/>
    <xf numFmtId="0" fontId="6" fillId="10" borderId="0" xfId="2" applyFill="1"/>
    <xf numFmtId="164" fontId="6" fillId="10" borderId="0" xfId="2" applyNumberFormat="1" applyFill="1"/>
    <xf numFmtId="2" fontId="6" fillId="10" borderId="0" xfId="2" applyNumberFormat="1" applyFill="1"/>
    <xf numFmtId="1" fontId="6" fillId="10" borderId="0" xfId="2" applyNumberFormat="1" applyFill="1"/>
    <xf numFmtId="0" fontId="5" fillId="0" borderId="0" xfId="2" applyFont="1"/>
    <xf numFmtId="0" fontId="2" fillId="0" borderId="0" xfId="2" applyFont="1"/>
    <xf numFmtId="2" fontId="12" fillId="0" borderId="0" xfId="2" applyNumberFormat="1" applyFont="1"/>
    <xf numFmtId="1" fontId="5" fillId="0" borderId="0" xfId="2" applyNumberFormat="1" applyFont="1"/>
    <xf numFmtId="9" fontId="0" fillId="0" borderId="0" xfId="11" applyFont="1"/>
    <xf numFmtId="164" fontId="2" fillId="0" borderId="0" xfId="2" applyNumberFormat="1" applyFont="1"/>
    <xf numFmtId="164" fontId="7" fillId="2" borderId="0" xfId="0" applyNumberFormat="1" applyFont="1" applyFill="1" applyAlignment="1">
      <alignment horizontal="center"/>
    </xf>
    <xf numFmtId="0" fontId="0" fillId="14" borderId="0" xfId="0" applyFill="1"/>
    <xf numFmtId="1" fontId="0" fillId="14" borderId="0" xfId="0" applyNumberFormat="1" applyFill="1"/>
    <xf numFmtId="164" fontId="0" fillId="14" borderId="0" xfId="0" applyNumberFormat="1" applyFill="1"/>
    <xf numFmtId="164" fontId="5" fillId="14" borderId="0" xfId="0" applyNumberFormat="1" applyFont="1" applyFill="1"/>
    <xf numFmtId="2" fontId="0" fillId="14" borderId="0" xfId="0" applyNumberFormat="1" applyFill="1"/>
    <xf numFmtId="2" fontId="5" fillId="14" borderId="0" xfId="0" applyNumberFormat="1" applyFont="1" applyFill="1"/>
    <xf numFmtId="0" fontId="5" fillId="6" borderId="0" xfId="0" applyFont="1" applyFill="1" applyAlignment="1">
      <alignment horizontal="center"/>
    </xf>
    <xf numFmtId="0" fontId="5" fillId="6" borderId="0" xfId="0" quotePrefix="1" applyFont="1" applyFill="1"/>
    <xf numFmtId="0" fontId="5" fillId="15" borderId="0" xfId="0" applyFont="1" applyFill="1" applyAlignment="1">
      <alignment horizontal="center"/>
    </xf>
    <xf numFmtId="0" fontId="5" fillId="15" borderId="0" xfId="0" applyFont="1" applyFill="1"/>
    <xf numFmtId="0" fontId="5" fillId="15" borderId="0" xfId="0" quotePrefix="1" applyFont="1" applyFill="1"/>
    <xf numFmtId="0" fontId="14" fillId="8" borderId="0" xfId="2" applyFont="1" applyFill="1"/>
    <xf numFmtId="0" fontId="9" fillId="0" borderId="0" xfId="2" applyFont="1"/>
    <xf numFmtId="164" fontId="34" fillId="8" borderId="0" xfId="2" applyNumberFormat="1" applyFont="1" applyFill="1"/>
    <xf numFmtId="0" fontId="34" fillId="8" borderId="0" xfId="2" applyFont="1" applyFill="1"/>
    <xf numFmtId="164" fontId="9" fillId="0" borderId="0" xfId="2" applyNumberFormat="1" applyFont="1"/>
    <xf numFmtId="0" fontId="12" fillId="8" borderId="0" xfId="2" applyFont="1" applyFill="1"/>
    <xf numFmtId="164" fontId="5" fillId="10" borderId="0" xfId="2" applyNumberFormat="1" applyFont="1" applyFill="1"/>
    <xf numFmtId="164" fontId="5" fillId="0" borderId="0" xfId="2" applyNumberFormat="1" applyFont="1"/>
    <xf numFmtId="1" fontId="14" fillId="3" borderId="0" xfId="0" applyNumberFormat="1" applyFont="1" applyFill="1"/>
    <xf numFmtId="1" fontId="9" fillId="3" borderId="0" xfId="0" applyNumberFormat="1" applyFont="1" applyFill="1"/>
    <xf numFmtId="1" fontId="8" fillId="3" borderId="0" xfId="0" applyNumberFormat="1" applyFont="1" applyFill="1"/>
    <xf numFmtId="1" fontId="0" fillId="3" borderId="0" xfId="0" applyNumberFormat="1" applyFill="1"/>
    <xf numFmtId="1" fontId="15" fillId="0" borderId="0" xfId="6" applyNumberFormat="1"/>
    <xf numFmtId="1" fontId="16" fillId="0" borderId="0" xfId="8" applyNumberFormat="1"/>
    <xf numFmtId="0" fontId="9" fillId="8" borderId="0" xfId="2" applyFont="1" applyFill="1"/>
    <xf numFmtId="1" fontId="6" fillId="10" borderId="0" xfId="0" quotePrefix="1" applyNumberFormat="1" applyFont="1" applyFill="1"/>
    <xf numFmtId="164" fontId="5" fillId="16" borderId="0" xfId="0" applyNumberFormat="1" applyFont="1" applyFill="1"/>
    <xf numFmtId="1" fontId="5" fillId="17" borderId="0" xfId="0" applyNumberFormat="1" applyFont="1" applyFill="1"/>
    <xf numFmtId="164" fontId="0" fillId="0" borderId="0" xfId="0" quotePrefix="1" applyNumberFormat="1"/>
    <xf numFmtId="164" fontId="2" fillId="0" borderId="0" xfId="4" applyNumberFormat="1"/>
    <xf numFmtId="2" fontId="5" fillId="17" borderId="0" xfId="0" applyNumberFormat="1" applyFont="1" applyFill="1"/>
    <xf numFmtId="164" fontId="5" fillId="8" borderId="0" xfId="10" quotePrefix="1" applyNumberFormat="1" applyFont="1" applyFill="1"/>
    <xf numFmtId="2" fontId="10" fillId="0" borderId="0" xfId="0" applyNumberFormat="1" applyFont="1"/>
    <xf numFmtId="2" fontId="2" fillId="0" borderId="0" xfId="3" applyNumberFormat="1"/>
    <xf numFmtId="2" fontId="2" fillId="0" borderId="0" xfId="7" applyNumberFormat="1"/>
    <xf numFmtId="0" fontId="6" fillId="3" borderId="0" xfId="0" applyFont="1" applyFill="1"/>
    <xf numFmtId="0" fontId="6" fillId="0" borderId="0" xfId="0" quotePrefix="1" applyFont="1"/>
    <xf numFmtId="1" fontId="20" fillId="8" borderId="0" xfId="0" applyNumberFormat="1" applyFont="1" applyFill="1"/>
    <xf numFmtId="164" fontId="5" fillId="17" borderId="0" xfId="0" applyNumberFormat="1" applyFont="1" applyFill="1"/>
    <xf numFmtId="0" fontId="6" fillId="15" borderId="0" xfId="2" applyFill="1"/>
    <xf numFmtId="164" fontId="5" fillId="16" borderId="0" xfId="2" applyNumberFormat="1" applyFont="1" applyFill="1"/>
    <xf numFmtId="0" fontId="6" fillId="12" borderId="0" xfId="2" applyFill="1"/>
    <xf numFmtId="164" fontId="6" fillId="12" borderId="0" xfId="2" applyNumberFormat="1" applyFill="1"/>
    <xf numFmtId="1" fontId="6" fillId="12" borderId="0" xfId="2" applyNumberFormat="1" applyFill="1"/>
    <xf numFmtId="164" fontId="24" fillId="5" borderId="0" xfId="0" applyNumberFormat="1" applyFont="1" applyFill="1"/>
    <xf numFmtId="0" fontId="7" fillId="11" borderId="0" xfId="0" applyFont="1" applyFill="1"/>
    <xf numFmtId="1" fontId="8" fillId="0" borderId="0" xfId="0" quotePrefix="1" applyNumberFormat="1" applyFont="1"/>
    <xf numFmtId="164" fontId="8" fillId="0" borderId="0" xfId="0" quotePrefix="1" applyNumberFormat="1" applyFont="1"/>
    <xf numFmtId="2" fontId="8" fillId="0" borderId="0" xfId="0" quotePrefix="1" applyNumberFormat="1" applyFont="1"/>
    <xf numFmtId="164" fontId="5" fillId="18" borderId="0" xfId="0" applyNumberFormat="1" applyFont="1" applyFill="1"/>
    <xf numFmtId="2" fontId="5" fillId="18" borderId="0" xfId="0" applyNumberFormat="1" applyFont="1" applyFill="1"/>
    <xf numFmtId="0" fontId="5" fillId="18" borderId="0" xfId="0" applyFont="1" applyFill="1"/>
    <xf numFmtId="164" fontId="8" fillId="5" borderId="0" xfId="0" applyNumberFormat="1" applyFont="1" applyFill="1"/>
    <xf numFmtId="1" fontId="7" fillId="0" borderId="0" xfId="0" applyNumberFormat="1" applyFont="1"/>
    <xf numFmtId="1" fontId="21" fillId="5" borderId="0" xfId="0" applyNumberFormat="1" applyFont="1" applyFill="1"/>
    <xf numFmtId="1" fontId="14" fillId="5" borderId="0" xfId="0" applyNumberFormat="1" applyFont="1" applyFill="1"/>
    <xf numFmtId="3" fontId="8" fillId="4" borderId="0" xfId="0" applyNumberFormat="1" applyFont="1" applyFill="1"/>
    <xf numFmtId="3" fontId="5" fillId="0" borderId="0" xfId="0" applyNumberFormat="1" applyFont="1"/>
    <xf numFmtId="3" fontId="5" fillId="6" borderId="0" xfId="0" applyNumberFormat="1" applyFont="1" applyFill="1"/>
    <xf numFmtId="2" fontId="0" fillId="16" borderId="0" xfId="0" applyNumberFormat="1" applyFill="1"/>
    <xf numFmtId="0" fontId="6" fillId="19" borderId="0" xfId="2" applyFill="1"/>
    <xf numFmtId="0" fontId="17" fillId="8" borderId="0" xfId="2" applyFont="1" applyFill="1"/>
    <xf numFmtId="3" fontId="14" fillId="3" borderId="0" xfId="0" applyNumberFormat="1" applyFont="1" applyFill="1"/>
    <xf numFmtId="3" fontId="0" fillId="5" borderId="0" xfId="0" applyNumberFormat="1" applyFill="1"/>
    <xf numFmtId="3" fontId="0" fillId="3" borderId="0" xfId="0" applyNumberFormat="1" applyFill="1"/>
    <xf numFmtId="3" fontId="8" fillId="3" borderId="0" xfId="0" applyNumberFormat="1" applyFont="1" applyFill="1"/>
    <xf numFmtId="3" fontId="8" fillId="3" borderId="0" xfId="0" quotePrefix="1" applyNumberFormat="1" applyFont="1" applyFill="1"/>
    <xf numFmtId="3" fontId="8" fillId="6" borderId="0" xfId="0" applyNumberFormat="1" applyFont="1" applyFill="1" applyAlignment="1">
      <alignment horizontal="center"/>
    </xf>
    <xf numFmtId="3" fontId="0" fillId="0" borderId="0" xfId="0" applyNumberFormat="1"/>
    <xf numFmtId="3" fontId="15" fillId="0" borderId="0" xfId="6" applyNumberFormat="1"/>
    <xf numFmtId="3" fontId="16" fillId="0" borderId="0" xfId="8" applyNumberFormat="1"/>
    <xf numFmtId="3" fontId="0" fillId="8" borderId="0" xfId="0" applyNumberFormat="1" applyFill="1"/>
    <xf numFmtId="3" fontId="21" fillId="8" borderId="0" xfId="0" applyNumberFormat="1" applyFont="1" applyFill="1"/>
    <xf numFmtId="3" fontId="5" fillId="5" borderId="0" xfId="0" applyNumberFormat="1" applyFont="1" applyFill="1"/>
    <xf numFmtId="3" fontId="26" fillId="5" borderId="0" xfId="0" applyNumberFormat="1" applyFont="1" applyFill="1"/>
    <xf numFmtId="3" fontId="9" fillId="3" borderId="0" xfId="0" applyNumberFormat="1" applyFont="1" applyFill="1"/>
    <xf numFmtId="3" fontId="28" fillId="8" borderId="0" xfId="0" applyNumberFormat="1" applyFont="1" applyFill="1"/>
    <xf numFmtId="3" fontId="22" fillId="8" borderId="0" xfId="0" applyNumberFormat="1" applyFont="1" applyFill="1"/>
    <xf numFmtId="3" fontId="5" fillId="8" borderId="0" xfId="0" applyNumberFormat="1" applyFont="1" applyFill="1"/>
    <xf numFmtId="3" fontId="5" fillId="8" borderId="0" xfId="10" applyNumberFormat="1" applyFont="1" applyFill="1"/>
    <xf numFmtId="3" fontId="5" fillId="10" borderId="0" xfId="0" applyNumberFormat="1" applyFont="1" applyFill="1"/>
    <xf numFmtId="3" fontId="0" fillId="10" borderId="0" xfId="0" applyNumberFormat="1" applyFill="1"/>
    <xf numFmtId="0" fontId="5" fillId="12" borderId="0" xfId="2" applyFont="1" applyFill="1"/>
    <xf numFmtId="164" fontId="6" fillId="19" borderId="0" xfId="2" applyNumberFormat="1" applyFill="1"/>
    <xf numFmtId="1" fontId="6" fillId="19" borderId="0" xfId="2" applyNumberFormat="1" applyFill="1"/>
    <xf numFmtId="1" fontId="5" fillId="19" borderId="0" xfId="2" applyNumberFormat="1" applyFont="1" applyFill="1"/>
    <xf numFmtId="164" fontId="5" fillId="19" borderId="0" xfId="2" applyNumberFormat="1" applyFont="1" applyFill="1"/>
    <xf numFmtId="164" fontId="34" fillId="19" borderId="0" xfId="2" applyNumberFormat="1" applyFont="1" applyFill="1"/>
    <xf numFmtId="0" fontId="34" fillId="19" borderId="0" xfId="2" applyFont="1" applyFill="1"/>
    <xf numFmtId="0" fontId="5" fillId="19" borderId="0" xfId="2" applyFont="1" applyFill="1"/>
    <xf numFmtId="3" fontId="5" fillId="6" borderId="0" xfId="2" applyNumberFormat="1" applyFont="1" applyFill="1"/>
    <xf numFmtId="3" fontId="6" fillId="0" borderId="0" xfId="2" applyNumberFormat="1"/>
    <xf numFmtId="3" fontId="9" fillId="0" borderId="0" xfId="2" applyNumberFormat="1" applyFont="1"/>
    <xf numFmtId="3" fontId="5" fillId="8" borderId="0" xfId="0" quotePrefix="1" applyNumberFormat="1" applyFont="1" applyFill="1"/>
    <xf numFmtId="3" fontId="2" fillId="0" borderId="0" xfId="3" applyNumberFormat="1"/>
    <xf numFmtId="3" fontId="2" fillId="0" borderId="0" xfId="7" applyNumberFormat="1"/>
    <xf numFmtId="3" fontId="6" fillId="10" borderId="0" xfId="0" applyNumberFormat="1" applyFont="1" applyFill="1"/>
    <xf numFmtId="3" fontId="0" fillId="14" borderId="0" xfId="0" applyNumberFormat="1" applyFill="1"/>
    <xf numFmtId="3" fontId="29" fillId="8" borderId="0" xfId="0" applyNumberFormat="1" applyFont="1" applyFill="1"/>
    <xf numFmtId="3" fontId="6" fillId="8" borderId="0" xfId="0" applyNumberFormat="1" applyFont="1" applyFill="1"/>
    <xf numFmtId="3" fontId="22" fillId="0" borderId="0" xfId="0" applyNumberFormat="1" applyFont="1"/>
    <xf numFmtId="3" fontId="6" fillId="8" borderId="0" xfId="2" applyNumberFormat="1" applyFill="1"/>
    <xf numFmtId="3" fontId="28" fillId="8" borderId="0" xfId="2" applyNumberFormat="1" applyFont="1" applyFill="1"/>
    <xf numFmtId="3" fontId="22" fillId="0" borderId="0" xfId="2" applyNumberFormat="1" applyFont="1"/>
    <xf numFmtId="3" fontId="5" fillId="8" borderId="0" xfId="2" applyNumberFormat="1" applyFont="1" applyFill="1"/>
    <xf numFmtId="3" fontId="6" fillId="10" borderId="0" xfId="2" applyNumberFormat="1" applyFill="1"/>
    <xf numFmtId="3" fontId="6" fillId="19" borderId="0" xfId="2" applyNumberFormat="1" applyFill="1"/>
    <xf numFmtId="3" fontId="20" fillId="8" borderId="0" xfId="0" applyNumberFormat="1" applyFont="1" applyFill="1"/>
    <xf numFmtId="3" fontId="5" fillId="12" borderId="0" xfId="0" applyNumberFormat="1" applyFont="1" applyFill="1"/>
    <xf numFmtId="3" fontId="7" fillId="0" borderId="0" xfId="0" applyNumberFormat="1" applyFont="1"/>
    <xf numFmtId="3" fontId="7" fillId="0" borderId="0" xfId="3" applyNumberFormat="1" applyFont="1"/>
    <xf numFmtId="3" fontId="7" fillId="0" borderId="0" xfId="7" applyNumberFormat="1" applyFont="1"/>
    <xf numFmtId="3" fontId="20" fillId="0" borderId="0" xfId="0" applyNumberFormat="1" applyFont="1"/>
    <xf numFmtId="3" fontId="0" fillId="12" borderId="0" xfId="0" applyNumberFormat="1" applyFill="1"/>
    <xf numFmtId="3" fontId="10" fillId="0" borderId="0" xfId="0" applyNumberFormat="1" applyFont="1"/>
    <xf numFmtId="3" fontId="19" fillId="3" borderId="0" xfId="0" quotePrefix="1" applyNumberFormat="1" applyFont="1" applyFill="1"/>
    <xf numFmtId="3" fontId="19" fillId="3" borderId="0" xfId="0" applyNumberFormat="1" applyFont="1" applyFill="1"/>
    <xf numFmtId="3" fontId="8" fillId="7" borderId="0" xfId="0" applyNumberFormat="1" applyFont="1" applyFill="1"/>
    <xf numFmtId="3" fontId="22" fillId="8" borderId="0" xfId="2" applyNumberFormat="1" applyFont="1" applyFill="1"/>
    <xf numFmtId="3" fontId="5" fillId="0" borderId="0" xfId="2" applyNumberFormat="1" applyFont="1"/>
    <xf numFmtId="3" fontId="6" fillId="12" borderId="0" xfId="2" applyNumberFormat="1" applyFill="1"/>
    <xf numFmtId="3" fontId="2" fillId="0" borderId="0" xfId="2" applyNumberFormat="1" applyFont="1"/>
    <xf numFmtId="1" fontId="21" fillId="8" borderId="0" xfId="2" applyNumberFormat="1" applyFont="1" applyFill="1"/>
    <xf numFmtId="3" fontId="23" fillId="5" borderId="0" xfId="0" applyNumberFormat="1" applyFont="1" applyFill="1"/>
    <xf numFmtId="3" fontId="22" fillId="5" borderId="0" xfId="0" applyNumberFormat="1" applyFont="1" applyFill="1"/>
    <xf numFmtId="3" fontId="5" fillId="11" borderId="0" xfId="0" applyNumberFormat="1" applyFont="1" applyFill="1"/>
    <xf numFmtId="3" fontId="0" fillId="6" borderId="0" xfId="0" applyNumberFormat="1" applyFill="1"/>
    <xf numFmtId="3" fontId="29" fillId="5" borderId="0" xfId="0" applyNumberFormat="1" applyFont="1" applyFill="1"/>
    <xf numFmtId="3" fontId="25" fillId="0" borderId="0" xfId="0" applyNumberFormat="1" applyFont="1"/>
    <xf numFmtId="3" fontId="5" fillId="5" borderId="0" xfId="0" quotePrefix="1" applyNumberFormat="1" applyFont="1" applyFill="1"/>
    <xf numFmtId="3" fontId="7" fillId="6" borderId="0" xfId="0" applyNumberFormat="1" applyFont="1" applyFill="1"/>
    <xf numFmtId="2" fontId="6" fillId="12" borderId="0" xfId="2" applyNumberFormat="1" applyFill="1"/>
    <xf numFmtId="164" fontId="5" fillId="12" borderId="0" xfId="2" applyNumberFormat="1" applyFont="1" applyFill="1"/>
    <xf numFmtId="164" fontId="6" fillId="5" borderId="0" xfId="0" applyNumberFormat="1" applyFont="1" applyFill="1"/>
    <xf numFmtId="164" fontId="2" fillId="5" borderId="0" xfId="0" applyNumberFormat="1" applyFont="1" applyFill="1"/>
    <xf numFmtId="164" fontId="7" fillId="5" borderId="0" xfId="0" applyNumberFormat="1" applyFont="1" applyFill="1"/>
    <xf numFmtId="164" fontId="7" fillId="11" borderId="0" xfId="0" applyNumberFormat="1" applyFont="1" applyFill="1"/>
    <xf numFmtId="164" fontId="7" fillId="6" borderId="0" xfId="0" applyNumberFormat="1" applyFont="1" applyFill="1"/>
    <xf numFmtId="0" fontId="7" fillId="5" borderId="0" xfId="0" quotePrefix="1" applyFont="1" applyFill="1"/>
    <xf numFmtId="2" fontId="7" fillId="6" borderId="0" xfId="0" applyNumberFormat="1" applyFont="1" applyFill="1"/>
    <xf numFmtId="2" fontId="7" fillId="11" borderId="0" xfId="0" applyNumberFormat="1" applyFont="1" applyFill="1"/>
    <xf numFmtId="0" fontId="7" fillId="5" borderId="0" xfId="0" applyFont="1" applyFill="1"/>
    <xf numFmtId="0" fontId="2" fillId="5" borderId="0" xfId="0" applyFont="1" applyFill="1"/>
    <xf numFmtId="0" fontId="36" fillId="5" borderId="0" xfId="0" applyFont="1" applyFill="1"/>
    <xf numFmtId="2" fontId="2" fillId="6" borderId="0" xfId="0" applyNumberFormat="1" applyFont="1" applyFill="1"/>
    <xf numFmtId="164" fontId="37" fillId="5" borderId="0" xfId="0" applyNumberFormat="1" applyFont="1" applyFill="1"/>
    <xf numFmtId="164" fontId="7" fillId="5" borderId="0" xfId="0" quotePrefix="1" applyNumberFormat="1" applyFont="1" applyFill="1"/>
    <xf numFmtId="164" fontId="2" fillId="6" borderId="0" xfId="0" applyNumberFormat="1" applyFont="1" applyFill="1"/>
    <xf numFmtId="164" fontId="2" fillId="11" borderId="0" xfId="0" applyNumberFormat="1" applyFont="1" applyFill="1"/>
    <xf numFmtId="164" fontId="2" fillId="0" borderId="0" xfId="0" quotePrefix="1" applyNumberFormat="1" applyFont="1"/>
    <xf numFmtId="164" fontId="2" fillId="0" borderId="0" xfId="0" applyNumberFormat="1" applyFont="1"/>
    <xf numFmtId="164" fontId="7" fillId="10" borderId="0" xfId="0" applyNumberFormat="1" applyFont="1" applyFill="1"/>
    <xf numFmtId="164" fontId="2" fillId="8" borderId="0" xfId="0" applyNumberFormat="1" applyFont="1" applyFill="1"/>
    <xf numFmtId="164" fontId="37" fillId="8" borderId="0" xfId="0" applyNumberFormat="1" applyFont="1" applyFill="1"/>
    <xf numFmtId="0" fontId="2" fillId="8" borderId="0" xfId="0" applyFont="1" applyFill="1"/>
    <xf numFmtId="164" fontId="7" fillId="8" borderId="0" xfId="0" applyNumberFormat="1" applyFont="1" applyFill="1"/>
    <xf numFmtId="0" fontId="36" fillId="8" borderId="0" xfId="0" applyFont="1" applyFill="1"/>
    <xf numFmtId="0" fontId="7" fillId="8" borderId="0" xfId="0" applyFont="1" applyFill="1"/>
    <xf numFmtId="1" fontId="7" fillId="8" borderId="0" xfId="0" quotePrefix="1" applyNumberFormat="1" applyFont="1" applyFill="1"/>
    <xf numFmtId="1" fontId="7" fillId="8" borderId="0" xfId="10" quotePrefix="1" applyNumberFormat="1" applyFont="1" applyFill="1"/>
    <xf numFmtId="1" fontId="7" fillId="8" borderId="0" xfId="0" applyNumberFormat="1" applyFont="1" applyFill="1"/>
    <xf numFmtId="1" fontId="2" fillId="8" borderId="0" xfId="0" applyNumberFormat="1" applyFont="1" applyFill="1"/>
    <xf numFmtId="1" fontId="37" fillId="8" borderId="0" xfId="0" applyNumberFormat="1" applyFont="1" applyFill="1"/>
    <xf numFmtId="1" fontId="2" fillId="0" borderId="0" xfId="0" applyNumberFormat="1" applyFont="1"/>
    <xf numFmtId="0" fontId="37" fillId="8" borderId="0" xfId="0" applyFont="1" applyFill="1"/>
    <xf numFmtId="2" fontId="7" fillId="10" borderId="0" xfId="0" applyNumberFormat="1" applyFont="1" applyFill="1"/>
    <xf numFmtId="2" fontId="7" fillId="14" borderId="0" xfId="0" applyNumberFormat="1" applyFont="1" applyFill="1"/>
    <xf numFmtId="164" fontId="7" fillId="8" borderId="0" xfId="0" quotePrefix="1" applyNumberFormat="1" applyFont="1" applyFill="1"/>
    <xf numFmtId="164" fontId="7" fillId="8" borderId="0" xfId="10" quotePrefix="1" applyNumberFormat="1" applyFont="1" applyFill="1"/>
    <xf numFmtId="164" fontId="7" fillId="14" borderId="0" xfId="0" applyNumberFormat="1" applyFont="1" applyFill="1"/>
    <xf numFmtId="164" fontId="36" fillId="8" borderId="0" xfId="0" applyNumberFormat="1" applyFont="1" applyFill="1"/>
    <xf numFmtId="0" fontId="7" fillId="8" borderId="0" xfId="0" quotePrefix="1" applyFont="1" applyFill="1"/>
    <xf numFmtId="0" fontId="2" fillId="10" borderId="0" xfId="0" applyFont="1" applyFill="1"/>
    <xf numFmtId="3" fontId="2" fillId="8" borderId="0" xfId="0" applyNumberFormat="1" applyFont="1" applyFill="1"/>
    <xf numFmtId="3" fontId="37" fillId="8" borderId="0" xfId="0" applyNumberFormat="1" applyFont="1" applyFill="1"/>
    <xf numFmtId="3" fontId="7" fillId="8" borderId="0" xfId="0" applyNumberFormat="1" applyFont="1" applyFill="1"/>
    <xf numFmtId="3" fontId="7" fillId="8" borderId="0" xfId="0" quotePrefix="1" applyNumberFormat="1" applyFont="1" applyFill="1"/>
    <xf numFmtId="3" fontId="7" fillId="8" borderId="0" xfId="10" quotePrefix="1" applyNumberFormat="1" applyFont="1" applyFill="1"/>
    <xf numFmtId="3" fontId="7" fillId="10" borderId="0" xfId="0" applyNumberFormat="1" applyFont="1" applyFill="1"/>
    <xf numFmtId="3" fontId="7" fillId="14" borderId="0" xfId="0" applyNumberFormat="1" applyFont="1" applyFill="1"/>
    <xf numFmtId="3" fontId="2" fillId="0" borderId="0" xfId="0" applyNumberFormat="1" applyFont="1"/>
    <xf numFmtId="0" fontId="7" fillId="8" borderId="0" xfId="10" quotePrefix="1" applyFont="1" applyFill="1"/>
    <xf numFmtId="0" fontId="7" fillId="14" borderId="0" xfId="0" applyFont="1" applyFill="1"/>
    <xf numFmtId="1" fontId="7" fillId="11" borderId="0" xfId="0" quotePrefix="1" applyNumberFormat="1" applyFont="1" applyFill="1"/>
    <xf numFmtId="1" fontId="8" fillId="11" borderId="0" xfId="0" quotePrefix="1" applyNumberFormat="1" applyFont="1" applyFill="1"/>
    <xf numFmtId="0" fontId="38" fillId="8" borderId="0" xfId="0" applyFont="1" applyFill="1"/>
    <xf numFmtId="1" fontId="5" fillId="11" borderId="0" xfId="0" quotePrefix="1" applyNumberFormat="1" applyFont="1" applyFill="1"/>
    <xf numFmtId="164" fontId="8" fillId="0" borderId="0" xfId="0" applyNumberFormat="1" applyFont="1"/>
    <xf numFmtId="2" fontId="8" fillId="0" borderId="0" xfId="0" applyNumberFormat="1" applyFont="1"/>
    <xf numFmtId="164" fontId="0" fillId="16" borderId="0" xfId="0" applyNumberFormat="1" applyFill="1"/>
    <xf numFmtId="1" fontId="38" fillId="8" borderId="0" xfId="0" applyNumberFormat="1" applyFont="1" applyFill="1"/>
    <xf numFmtId="1" fontId="39" fillId="8" borderId="0" xfId="0" applyNumberFormat="1" applyFont="1" applyFill="1"/>
    <xf numFmtId="1" fontId="8" fillId="8" borderId="0" xfId="0" applyNumberFormat="1" applyFont="1" applyFill="1"/>
    <xf numFmtId="1" fontId="8" fillId="8" borderId="0" xfId="10" applyNumberFormat="1" applyFont="1" applyFill="1"/>
    <xf numFmtId="1" fontId="38" fillId="10" borderId="0" xfId="0" quotePrefix="1" applyNumberFormat="1" applyFont="1" applyFill="1"/>
    <xf numFmtId="1" fontId="38" fillId="0" borderId="0" xfId="0" quotePrefix="1" applyNumberFormat="1" applyFont="1"/>
    <xf numFmtId="1" fontId="38" fillId="0" borderId="0" xfId="7" applyNumberFormat="1" applyFont="1"/>
    <xf numFmtId="1" fontId="38" fillId="0" borderId="0" xfId="0" applyNumberFormat="1" applyFont="1"/>
    <xf numFmtId="164" fontId="38" fillId="8" borderId="0" xfId="0" applyNumberFormat="1" applyFont="1" applyFill="1"/>
    <xf numFmtId="164" fontId="39" fillId="8" borderId="0" xfId="0" applyNumberFormat="1" applyFont="1" applyFill="1"/>
    <xf numFmtId="164" fontId="40" fillId="8" borderId="0" xfId="0" applyNumberFormat="1" applyFont="1" applyFill="1"/>
    <xf numFmtId="164" fontId="8" fillId="8" borderId="0" xfId="0" applyNumberFormat="1" applyFont="1" applyFill="1"/>
    <xf numFmtId="164" fontId="8" fillId="16" borderId="0" xfId="0" applyNumberFormat="1" applyFont="1" applyFill="1"/>
    <xf numFmtId="164" fontId="38" fillId="10" borderId="0" xfId="0" quotePrefix="1" applyNumberFormat="1" applyFont="1" applyFill="1"/>
    <xf numFmtId="164" fontId="38" fillId="0" borderId="0" xfId="0" quotePrefix="1" applyNumberFormat="1" applyFont="1"/>
    <xf numFmtId="164" fontId="38" fillId="0" borderId="0" xfId="7" applyNumberFormat="1" applyFont="1"/>
    <xf numFmtId="164" fontId="38" fillId="0" borderId="0" xfId="0" applyNumberFormat="1" applyFont="1"/>
    <xf numFmtId="2" fontId="38" fillId="8" borderId="0" xfId="0" applyNumberFormat="1" applyFont="1" applyFill="1"/>
    <xf numFmtId="2" fontId="39" fillId="8" borderId="0" xfId="0" applyNumberFormat="1" applyFont="1" applyFill="1"/>
    <xf numFmtId="2" fontId="40" fillId="8" borderId="0" xfId="0" applyNumberFormat="1" applyFont="1" applyFill="1"/>
    <xf numFmtId="2" fontId="8" fillId="8" borderId="0" xfId="0" applyNumberFormat="1" applyFont="1" applyFill="1"/>
    <xf numFmtId="2" fontId="8" fillId="8" borderId="0" xfId="0" quotePrefix="1" applyNumberFormat="1" applyFont="1" applyFill="1"/>
    <xf numFmtId="2" fontId="8" fillId="16" borderId="0" xfId="0" applyNumberFormat="1" applyFont="1" applyFill="1"/>
    <xf numFmtId="2" fontId="38" fillId="10" borderId="0" xfId="0" quotePrefix="1" applyNumberFormat="1" applyFont="1" applyFill="1"/>
    <xf numFmtId="2" fontId="38" fillId="0" borderId="0" xfId="0" quotePrefix="1" applyNumberFormat="1" applyFont="1"/>
    <xf numFmtId="2" fontId="38" fillId="0" borderId="0" xfId="7" applyNumberFormat="1" applyFont="1"/>
    <xf numFmtId="2" fontId="38" fillId="0" borderId="0" xfId="0" applyNumberFormat="1" applyFont="1"/>
    <xf numFmtId="164" fontId="8" fillId="11" borderId="0" xfId="0" applyNumberFormat="1" applyFont="1" applyFill="1"/>
    <xf numFmtId="2" fontId="8" fillId="11" borderId="0" xfId="0" applyNumberFormat="1" applyFont="1" applyFill="1"/>
    <xf numFmtId="3" fontId="6" fillId="11" borderId="0" xfId="2" applyNumberFormat="1" applyFill="1"/>
    <xf numFmtId="3" fontId="5" fillId="11" borderId="0" xfId="2" applyNumberFormat="1" applyFont="1" applyFill="1"/>
    <xf numFmtId="1" fontId="5" fillId="0" borderId="0" xfId="0" quotePrefix="1" applyNumberFormat="1" applyFont="1"/>
    <xf numFmtId="0" fontId="8" fillId="10" borderId="0" xfId="0" applyFont="1" applyFill="1"/>
    <xf numFmtId="0" fontId="38" fillId="0" borderId="0" xfId="0" applyFont="1"/>
    <xf numFmtId="164" fontId="7" fillId="8" borderId="0" xfId="10" applyNumberFormat="1" applyFont="1" applyFill="1"/>
    <xf numFmtId="0" fontId="7" fillId="8" borderId="0" xfId="10" applyFont="1" applyFill="1"/>
    <xf numFmtId="2" fontId="2" fillId="0" borderId="0" xfId="0" applyNumberFormat="1" applyFont="1"/>
    <xf numFmtId="2" fontId="2" fillId="10" borderId="0" xfId="0" applyNumberFormat="1" applyFont="1" applyFill="1"/>
    <xf numFmtId="164" fontId="2" fillId="10" borderId="0" xfId="0" applyNumberFormat="1" applyFont="1" applyFill="1"/>
    <xf numFmtId="0" fontId="39" fillId="8" borderId="0" xfId="0" applyFont="1" applyFill="1"/>
    <xf numFmtId="0" fontId="38" fillId="0" borderId="0" xfId="3" applyFont="1"/>
    <xf numFmtId="0" fontId="38" fillId="0" borderId="0" xfId="7" applyFont="1"/>
    <xf numFmtId="164" fontId="7" fillId="10" borderId="0" xfId="0" quotePrefix="1" applyNumberFormat="1" applyFont="1" applyFill="1"/>
    <xf numFmtId="2" fontId="2" fillId="8" borderId="0" xfId="0" applyNumberFormat="1" applyFont="1" applyFill="1"/>
    <xf numFmtId="2" fontId="36" fillId="8" borderId="0" xfId="0" applyNumberFormat="1" applyFont="1" applyFill="1"/>
    <xf numFmtId="2" fontId="7" fillId="8" borderId="0" xfId="0" applyNumberFormat="1" applyFont="1" applyFill="1"/>
    <xf numFmtId="2" fontId="7" fillId="8" borderId="0" xfId="10" quotePrefix="1" applyNumberFormat="1" applyFont="1" applyFill="1"/>
    <xf numFmtId="2" fontId="7" fillId="10" borderId="0" xfId="0" quotePrefix="1" applyNumberFormat="1" applyFont="1" applyFill="1"/>
    <xf numFmtId="164" fontId="8" fillId="0" borderId="0" xfId="0" applyNumberFormat="1" applyFont="1" applyAlignment="1">
      <alignment horizontal="center"/>
    </xf>
    <xf numFmtId="2" fontId="8" fillId="0" borderId="0" xfId="0" applyNumberFormat="1" applyFont="1" applyAlignment="1">
      <alignment horizontal="center"/>
    </xf>
    <xf numFmtId="3" fontId="8" fillId="0" borderId="0" xfId="0" applyNumberFormat="1" applyFont="1"/>
    <xf numFmtId="164" fontId="7" fillId="15" borderId="0" xfId="0" applyNumberFormat="1" applyFont="1" applyFill="1"/>
    <xf numFmtId="1" fontId="7" fillId="11" borderId="0" xfId="0" applyNumberFormat="1" applyFont="1" applyFill="1"/>
    <xf numFmtId="164" fontId="8" fillId="6" borderId="0" xfId="0" applyNumberFormat="1" applyFont="1" applyFill="1"/>
    <xf numFmtId="4" fontId="5" fillId="0" borderId="0" xfId="0" applyNumberFormat="1" applyFont="1"/>
    <xf numFmtId="3" fontId="25" fillId="8" borderId="0" xfId="0" applyNumberFormat="1" applyFont="1" applyFill="1"/>
    <xf numFmtId="3" fontId="5" fillId="16" borderId="0" xfId="0" applyNumberFormat="1" applyFont="1" applyFill="1"/>
    <xf numFmtId="164" fontId="22" fillId="8" borderId="0" xfId="2" applyNumberFormat="1" applyFont="1" applyFill="1"/>
    <xf numFmtId="164" fontId="21" fillId="8" borderId="0" xfId="2" applyNumberFormat="1" applyFont="1" applyFill="1"/>
    <xf numFmtId="164" fontId="7" fillId="0" borderId="0" xfId="2" applyNumberFormat="1" applyFont="1"/>
    <xf numFmtId="164" fontId="7" fillId="0" borderId="0" xfId="3" applyNumberFormat="1" applyFont="1"/>
    <xf numFmtId="164" fontId="7" fillId="0" borderId="0" xfId="7" applyNumberFormat="1" applyFont="1"/>
    <xf numFmtId="0" fontId="5" fillId="5" borderId="0" xfId="2" applyFont="1" applyFill="1"/>
    <xf numFmtId="1" fontId="34" fillId="8" borderId="0" xfId="2" applyNumberFormat="1" applyFont="1" applyFill="1"/>
    <xf numFmtId="1" fontId="5" fillId="11" borderId="0" xfId="2" applyNumberFormat="1" applyFont="1" applyFill="1"/>
    <xf numFmtId="164" fontId="5" fillId="11" borderId="0" xfId="2" applyNumberFormat="1" applyFont="1" applyFill="1"/>
    <xf numFmtId="1" fontId="5" fillId="10" borderId="0" xfId="2" applyNumberFormat="1" applyFont="1" applyFill="1"/>
    <xf numFmtId="164" fontId="9" fillId="19" borderId="0" xfId="2" applyNumberFormat="1" applyFont="1" applyFill="1"/>
    <xf numFmtId="3" fontId="8" fillId="5" borderId="0" xfId="0" applyNumberFormat="1" applyFont="1" applyFill="1"/>
    <xf numFmtId="0" fontId="0" fillId="0" borderId="0" xfId="0"/>
    <xf numFmtId="3" fontId="0" fillId="0" borderId="0" xfId="0" applyNumberFormat="1"/>
    <xf numFmtId="3" fontId="5" fillId="0" borderId="0" xfId="0" applyNumberFormat="1" applyFont="1"/>
    <xf numFmtId="3" fontId="20" fillId="0" borderId="0" xfId="0" applyNumberFormat="1" applyFont="1"/>
    <xf numFmtId="3" fontId="5" fillId="0" borderId="0" xfId="10" applyNumberFormat="1" applyFont="1"/>
    <xf numFmtId="3" fontId="5" fillId="9" borderId="0" xfId="0" applyNumberFormat="1" applyFont="1" applyFill="1"/>
    <xf numFmtId="3" fontId="6" fillId="0" borderId="0" xfId="0" applyNumberFormat="1" applyFont="1"/>
    <xf numFmtId="0" fontId="0" fillId="0" borderId="0" xfId="0"/>
    <xf numFmtId="1" fontId="0" fillId="0" borderId="0" xfId="0" applyNumberFormat="1"/>
    <xf numFmtId="1" fontId="5" fillId="0" borderId="0" xfId="0" applyNumberFormat="1" applyFont="1"/>
    <xf numFmtId="1" fontId="5" fillId="6" borderId="0" xfId="0" quotePrefix="1" applyNumberFormat="1" applyFont="1" applyFill="1"/>
    <xf numFmtId="1" fontId="7" fillId="6" borderId="0" xfId="0" applyNumberFormat="1" applyFont="1" applyFill="1"/>
    <xf numFmtId="0" fontId="0" fillId="0" borderId="0" xfId="0"/>
    <xf numFmtId="0" fontId="0" fillId="0" borderId="0" xfId="0"/>
    <xf numFmtId="3" fontId="0" fillId="0" borderId="0" xfId="0" applyNumberFormat="1"/>
    <xf numFmtId="1" fontId="0" fillId="0" borderId="0" xfId="0" applyNumberFormat="1"/>
    <xf numFmtId="0" fontId="0" fillId="0" borderId="0" xfId="0"/>
    <xf numFmtId="1" fontId="0" fillId="0" borderId="0" xfId="0" applyNumberFormat="1"/>
    <xf numFmtId="0" fontId="0" fillId="0" borderId="0" xfId="0"/>
    <xf numFmtId="3" fontId="5" fillId="0" borderId="0" xfId="0" applyNumberFormat="1" applyFont="1"/>
    <xf numFmtId="1" fontId="0" fillId="0" borderId="0" xfId="0" applyNumberFormat="1"/>
    <xf numFmtId="1" fontId="5" fillId="0" borderId="0" xfId="0" applyNumberFormat="1" applyFont="1"/>
    <xf numFmtId="0" fontId="0" fillId="0" borderId="0" xfId="0"/>
    <xf numFmtId="0" fontId="6" fillId="19" borderId="0" xfId="2" applyFill="1"/>
    <xf numFmtId="0" fontId="6" fillId="8" borderId="0" xfId="2" applyFill="1"/>
    <xf numFmtId="0" fontId="6" fillId="0" borderId="0" xfId="2"/>
    <xf numFmtId="3" fontId="6" fillId="0" borderId="0" xfId="2" applyNumberFormat="1"/>
    <xf numFmtId="0" fontId="6" fillId="8" borderId="0" xfId="2" applyFill="1"/>
    <xf numFmtId="0" fontId="6" fillId="0" borderId="0" xfId="2"/>
    <xf numFmtId="3" fontId="9" fillId="0" borderId="0" xfId="2" applyNumberFormat="1" applyFont="1"/>
    <xf numFmtId="0" fontId="6" fillId="19" borderId="0" xfId="2" applyFill="1"/>
    <xf numFmtId="3" fontId="6" fillId="0" borderId="0" xfId="2" applyNumberFormat="1"/>
    <xf numFmtId="3" fontId="5" fillId="12" borderId="0" xfId="2" applyNumberFormat="1" applyFont="1" applyFill="1"/>
    <xf numFmtId="3" fontId="5" fillId="0" borderId="0" xfId="2" applyNumberFormat="1" applyFont="1" applyFill="1"/>
    <xf numFmtId="0" fontId="6" fillId="19" borderId="0" xfId="2" applyFill="1" applyAlignment="1"/>
    <xf numFmtId="0" fontId="6" fillId="8" borderId="0" xfId="2" applyFill="1" applyAlignment="1"/>
    <xf numFmtId="1" fontId="5" fillId="0" borderId="0" xfId="2" applyNumberFormat="1" applyFont="1" applyFill="1"/>
    <xf numFmtId="3" fontId="9" fillId="0" borderId="0" xfId="2" applyNumberFormat="1" applyFont="1" applyAlignment="1"/>
    <xf numFmtId="167" fontId="9" fillId="0" borderId="0" xfId="2" applyNumberFormat="1" applyFont="1"/>
    <xf numFmtId="2" fontId="9" fillId="0" borderId="0" xfId="2" applyNumberFormat="1" applyFont="1"/>
    <xf numFmtId="0" fontId="0" fillId="0" borderId="0" xfId="0"/>
    <xf numFmtId="0" fontId="0" fillId="0" borderId="0" xfId="0"/>
    <xf numFmtId="0" fontId="0" fillId="0" borderId="0" xfId="0"/>
    <xf numFmtId="1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" fontId="0" fillId="0" borderId="0" xfId="0" applyNumberFormat="1"/>
    <xf numFmtId="0" fontId="20" fillId="3" borderId="0" xfId="0" applyFont="1" applyFill="1"/>
    <xf numFmtId="0" fontId="0" fillId="0" borderId="0" xfId="0"/>
    <xf numFmtId="0" fontId="20" fillId="3" borderId="0" xfId="0" applyFont="1" applyFill="1"/>
    <xf numFmtId="0" fontId="26" fillId="0" borderId="0" xfId="0" applyFont="1"/>
    <xf numFmtId="0" fontId="20" fillId="0" borderId="0" xfId="0" applyFont="1"/>
    <xf numFmtId="0" fontId="0" fillId="0" borderId="0" xfId="0"/>
    <xf numFmtId="166" fontId="25" fillId="0" borderId="0" xfId="0" applyNumberFormat="1" applyFont="1" applyAlignment="1"/>
    <xf numFmtId="166" fontId="26" fillId="0" borderId="0" xfId="0" applyNumberFormat="1" applyFont="1" applyAlignment="1"/>
    <xf numFmtId="166" fontId="0" fillId="0" borderId="0" xfId="0" applyNumberFormat="1" applyAlignment="1"/>
    <xf numFmtId="0" fontId="0" fillId="0" borderId="0" xfId="0" applyAlignment="1"/>
    <xf numFmtId="3" fontId="22" fillId="0" borderId="0" xfId="0" applyNumberFormat="1" applyFont="1"/>
    <xf numFmtId="3" fontId="29" fillId="0" borderId="0" xfId="0" applyNumberFormat="1" applyFont="1"/>
    <xf numFmtId="3" fontId="0" fillId="0" borderId="0" xfId="0" applyNumberFormat="1"/>
    <xf numFmtId="3" fontId="41" fillId="0" borderId="0" xfId="0" applyNumberFormat="1" applyFont="1"/>
    <xf numFmtId="3" fontId="5" fillId="0" borderId="0" xfId="0" applyNumberFormat="1" applyFont="1"/>
    <xf numFmtId="3" fontId="12" fillId="0" borderId="0" xfId="0" applyNumberFormat="1" applyFont="1"/>
    <xf numFmtId="1" fontId="20" fillId="0" borderId="0" xfId="0" applyNumberFormat="1" applyFont="1"/>
    <xf numFmtId="3" fontId="20" fillId="0" borderId="0" xfId="0" applyNumberFormat="1" applyFont="1" applyAlignment="1"/>
    <xf numFmtId="1" fontId="20" fillId="8" borderId="0" xfId="0" applyNumberFormat="1" applyFont="1" applyFill="1"/>
    <xf numFmtId="1" fontId="0" fillId="0" borderId="0" xfId="0" applyNumberFormat="1"/>
    <xf numFmtId="3" fontId="20" fillId="0" borderId="0" xfId="0" applyNumberFormat="1" applyFont="1"/>
    <xf numFmtId="3" fontId="22" fillId="0" borderId="0" xfId="2" applyNumberFormat="1" applyFont="1"/>
    <xf numFmtId="0" fontId="6" fillId="19" borderId="0" xfId="2" applyFill="1"/>
    <xf numFmtId="0" fontId="6" fillId="19" borderId="0" xfId="2" quotePrefix="1" applyFill="1"/>
    <xf numFmtId="0" fontId="6" fillId="8" borderId="0" xfId="2" applyFill="1"/>
    <xf numFmtId="0" fontId="6" fillId="0" borderId="0" xfId="2"/>
    <xf numFmtId="3" fontId="35" fillId="0" borderId="0" xfId="0" applyNumberFormat="1" applyFont="1"/>
    <xf numFmtId="3" fontId="6" fillId="0" borderId="0" xfId="2" applyNumberFormat="1"/>
    <xf numFmtId="3" fontId="25" fillId="0" borderId="0" xfId="0" applyNumberFormat="1" applyFont="1"/>
  </cellXfs>
  <cellStyles count="13">
    <cellStyle name="Normal" xfId="0" builtinId="0"/>
    <cellStyle name="Normal 2" xfId="1" xr:uid="{00000000-0005-0000-0000-000001000000}"/>
    <cellStyle name="Normal 3" xfId="2" xr:uid="{00000000-0005-0000-0000-000002000000}"/>
    <cellStyle name="Normal 4" xfId="3" xr:uid="{00000000-0005-0000-0000-000003000000}"/>
    <cellStyle name="Normal 5" xfId="6" xr:uid="{00000000-0005-0000-0000-000004000000}"/>
    <cellStyle name="Normal 6" xfId="9" xr:uid="{00000000-0005-0000-0000-000005000000}"/>
    <cellStyle name="Normal 7" xfId="12" xr:uid="{06961EA0-DD36-48F5-A5FC-4A62861A515B}"/>
    <cellStyle name="Normal_Ark1_1" xfId="10" xr:uid="{00000000-0005-0000-0000-000006000000}"/>
    <cellStyle name="Normal_Organisasjon" xfId="7" xr:uid="{00000000-0005-0000-0000-000007000000}"/>
    <cellStyle name="Normal_Per uke" xfId="4" xr:uid="{00000000-0005-0000-0000-000008000000}"/>
    <cellStyle name="Normal_Per år_1" xfId="8" xr:uid="{00000000-0005-0000-0000-000009000000}"/>
    <cellStyle name="Prosent 2" xfId="11" xr:uid="{00000000-0005-0000-0000-00000A000000}"/>
    <cellStyle name="Udefinert" xfId="5" xr:uid="{00000000-0005-0000-0000-00000B000000}"/>
  </cellStyles>
  <dxfs count="209"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505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00FF00"/>
      <color rgb="FFFFFF99"/>
      <color rgb="FFFFFFCC"/>
      <color rgb="FFFFFFFF"/>
      <color rgb="FF99FF66"/>
      <color rgb="FFCCFFCC"/>
      <color rgb="FF66FF33"/>
      <color rgb="FFCCFFFF"/>
      <color rgb="FFFF5050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2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3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UNG</a:t>
            </a:r>
            <a:r>
              <a:rPr lang="nb-NO" sz="2400" baseline="0"/>
              <a:t> SAU, antall SLAKT</a:t>
            </a:r>
            <a:r>
              <a:rPr lang="nb-NO" sz="2400"/>
              <a:t>, per år, per uke 49.2024</a:t>
            </a:r>
          </a:p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400"/>
          </a:p>
        </c:rich>
      </c:tx>
      <c:layout>
        <c:manualLayout>
          <c:xMode val="edge"/>
          <c:yMode val="edge"/>
          <c:x val="0.18559095235602477"/>
          <c:y val="2.3301808794945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283606133831819E-2"/>
          <c:y val="0.15032056342548614"/>
          <c:w val="0.88842486348717464"/>
          <c:h val="0.7517717050039991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År!$B$6:$B$7</c:f>
              <c:strCache>
                <c:ptCount val="2"/>
                <c:pt idx="0">
                  <c:v>Antall</c:v>
                </c:pt>
                <c:pt idx="1">
                  <c:v>slakt</c:v>
                </c:pt>
              </c:strCache>
            </c:strRef>
          </c:tx>
          <c:invertIfNegative val="0"/>
          <c:dLbls>
            <c:dLbl>
              <c:idx val="7"/>
              <c:layout>
                <c:manualLayout>
                  <c:x val="-1.7871486282860971E-3"/>
                  <c:y val="-4.74666763842539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51-40C4-A8A7-8FC56E86D041}"/>
                </c:ext>
              </c:extLst>
            </c:dLbl>
            <c:dLbl>
              <c:idx val="9"/>
              <c:layout>
                <c:manualLayout>
                  <c:x val="-1.7871486282860316E-3"/>
                  <c:y val="-5.7355567297640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51-40C4-A8A7-8FC56E86D041}"/>
                </c:ext>
              </c:extLst>
            </c:dLbl>
            <c:dLbl>
              <c:idx val="10"/>
              <c:layout>
                <c:manualLayout>
                  <c:x val="0"/>
                  <c:y val="-1.18666690960634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9A-47A2-B440-0D93E903654C}"/>
                </c:ext>
              </c:extLst>
            </c:dLbl>
            <c:dLbl>
              <c:idx val="15"/>
              <c:layout>
                <c:manualLayout>
                  <c:x val="-1.7871486282860316E-3"/>
                  <c:y val="-5.34000109322857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E48-438E-A242-6AEDA904BF5C}"/>
                </c:ext>
              </c:extLst>
            </c:dLbl>
            <c:dLbl>
              <c:idx val="16"/>
              <c:layout>
                <c:manualLayout>
                  <c:x val="-2.680722942429113E-3"/>
                  <c:y val="-6.5266680028349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51-40C4-A8A7-8FC56E86D041}"/>
                </c:ext>
              </c:extLst>
            </c:dLbl>
            <c:dLbl>
              <c:idx val="17"/>
              <c:layout>
                <c:manualLayout>
                  <c:x val="-1.7871486282861626E-3"/>
                  <c:y val="-7.91111273070899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51-40C4-A8A7-8FC56E86D041}"/>
                </c:ext>
              </c:extLst>
            </c:dLbl>
            <c:dLbl>
              <c:idx val="18"/>
              <c:layout>
                <c:manualLayout>
                  <c:x val="-1.3105605210361164E-16"/>
                  <c:y val="-7.3177792759058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51-40C4-A8A7-8FC56E86D041}"/>
                </c:ext>
              </c:extLst>
            </c:dLbl>
            <c:dLbl>
              <c:idx val="19"/>
              <c:layout>
                <c:manualLayout>
                  <c:x val="-8.9357431414301581E-4"/>
                  <c:y val="-5.34000109322857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9A-47A2-B440-0D93E903654C}"/>
                </c:ext>
              </c:extLst>
            </c:dLbl>
            <c:dLbl>
              <c:idx val="23"/>
              <c:layout>
                <c:manualLayout>
                  <c:x val="-1.3105605210361164E-16"/>
                  <c:y val="-5.73555672976403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27-4238-9312-6D1933C62CAF}"/>
                </c:ext>
              </c:extLst>
            </c:dLbl>
            <c:dLbl>
              <c:idx val="24"/>
              <c:layout>
                <c:manualLayout>
                  <c:x val="-1.3105605210361164E-16"/>
                  <c:y val="-6.13111236629946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27-4238-9312-6D1933C62CAF}"/>
                </c:ext>
              </c:extLst>
            </c:dLbl>
            <c:dLbl>
              <c:idx val="25"/>
              <c:layout>
                <c:manualLayout>
                  <c:x val="-1.3105605210361164E-16"/>
                  <c:y val="-6.92222363937036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86-4BAE-BA0C-8A47A4C7089E}"/>
                </c:ext>
              </c:extLst>
            </c:dLbl>
            <c:dLbl>
              <c:idx val="26"/>
              <c:layout>
                <c:manualLayout>
                  <c:x val="0"/>
                  <c:y val="-0.104822243681894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46-4F1A-9CB5-83CCB3697730}"/>
                </c:ext>
              </c:extLst>
            </c:dLbl>
            <c:dLbl>
              <c:idx val="27"/>
              <c:layout>
                <c:manualLayout>
                  <c:x val="0"/>
                  <c:y val="-2.9666672740158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46-4F1A-9CB5-83CCB369773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År!$B$8:$B$36</c:f>
              <c:numCache>
                <c:formatCode>#,##0</c:formatCode>
                <c:ptCount val="29"/>
                <c:pt idx="0">
                  <c:v>74037</c:v>
                </c:pt>
                <c:pt idx="1">
                  <c:v>68061</c:v>
                </c:pt>
                <c:pt idx="2">
                  <c:v>63422</c:v>
                </c:pt>
                <c:pt idx="3">
                  <c:v>72740</c:v>
                </c:pt>
                <c:pt idx="4">
                  <c:v>74062</c:v>
                </c:pt>
                <c:pt idx="5">
                  <c:v>54437</c:v>
                </c:pt>
                <c:pt idx="6">
                  <c:v>48903</c:v>
                </c:pt>
                <c:pt idx="7">
                  <c:v>38367.01</c:v>
                </c:pt>
                <c:pt idx="8">
                  <c:v>38756</c:v>
                </c:pt>
                <c:pt idx="9">
                  <c:v>37020</c:v>
                </c:pt>
                <c:pt idx="10">
                  <c:v>36842</c:v>
                </c:pt>
                <c:pt idx="11">
                  <c:v>33052</c:v>
                </c:pt>
                <c:pt idx="12">
                  <c:v>33474</c:v>
                </c:pt>
                <c:pt idx="13">
                  <c:v>32355</c:v>
                </c:pt>
                <c:pt idx="14">
                  <c:v>37679</c:v>
                </c:pt>
                <c:pt idx="15">
                  <c:v>40467</c:v>
                </c:pt>
                <c:pt idx="16">
                  <c:v>36661</c:v>
                </c:pt>
                <c:pt idx="17">
                  <c:v>38208</c:v>
                </c:pt>
                <c:pt idx="18">
                  <c:v>36669</c:v>
                </c:pt>
                <c:pt idx="19">
                  <c:v>36504</c:v>
                </c:pt>
                <c:pt idx="20">
                  <c:v>42767</c:v>
                </c:pt>
                <c:pt idx="21">
                  <c:v>51815.749999999993</c:v>
                </c:pt>
                <c:pt idx="22">
                  <c:v>52985</c:v>
                </c:pt>
                <c:pt idx="23">
                  <c:v>37348</c:v>
                </c:pt>
                <c:pt idx="24">
                  <c:v>38467.350000000006</c:v>
                </c:pt>
                <c:pt idx="25">
                  <c:v>50073.19</c:v>
                </c:pt>
                <c:pt idx="26">
                  <c:v>51457</c:v>
                </c:pt>
                <c:pt idx="27">
                  <c:v>48737</c:v>
                </c:pt>
                <c:pt idx="28">
                  <c:v>43028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B0-4F1E-93CF-FB57A40AD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802552"/>
        <c:axId val="462802160"/>
      </c:barChart>
      <c:lineChart>
        <c:grouping val="standard"/>
        <c:varyColors val="0"/>
        <c:ser>
          <c:idx val="0"/>
          <c:order val="1"/>
          <c:tx>
            <c:v>Antall i 2024</c:v>
          </c:tx>
          <c:spPr>
            <a:ln w="60325">
              <a:solidFill>
                <a:schemeClr val="tx1"/>
              </a:solidFill>
            </a:ln>
          </c:spPr>
          <c:marker>
            <c:symbol val="none"/>
          </c:marker>
          <c:val>
            <c:numRef>
              <c:f>År!$AQ$8:$AQ$36</c:f>
              <c:numCache>
                <c:formatCode>0</c:formatCode>
                <c:ptCount val="29"/>
                <c:pt idx="0">
                  <c:v>43028</c:v>
                </c:pt>
                <c:pt idx="1">
                  <c:v>43028</c:v>
                </c:pt>
                <c:pt idx="2">
                  <c:v>43028</c:v>
                </c:pt>
                <c:pt idx="3">
                  <c:v>43028</c:v>
                </c:pt>
                <c:pt idx="4">
                  <c:v>43028</c:v>
                </c:pt>
                <c:pt idx="5">
                  <c:v>43028</c:v>
                </c:pt>
                <c:pt idx="6">
                  <c:v>43028</c:v>
                </c:pt>
                <c:pt idx="7">
                  <c:v>43028</c:v>
                </c:pt>
                <c:pt idx="8">
                  <c:v>43028</c:v>
                </c:pt>
                <c:pt idx="9">
                  <c:v>43028</c:v>
                </c:pt>
                <c:pt idx="10">
                  <c:v>43028</c:v>
                </c:pt>
                <c:pt idx="11">
                  <c:v>43028</c:v>
                </c:pt>
                <c:pt idx="12">
                  <c:v>43028</c:v>
                </c:pt>
                <c:pt idx="13">
                  <c:v>43028</c:v>
                </c:pt>
                <c:pt idx="14">
                  <c:v>43028</c:v>
                </c:pt>
                <c:pt idx="15">
                  <c:v>43028</c:v>
                </c:pt>
                <c:pt idx="16">
                  <c:v>43028</c:v>
                </c:pt>
                <c:pt idx="17">
                  <c:v>43028</c:v>
                </c:pt>
                <c:pt idx="18">
                  <c:v>43028</c:v>
                </c:pt>
                <c:pt idx="19">
                  <c:v>43028</c:v>
                </c:pt>
                <c:pt idx="20">
                  <c:v>43028</c:v>
                </c:pt>
                <c:pt idx="21">
                  <c:v>43028</c:v>
                </c:pt>
                <c:pt idx="22">
                  <c:v>43028</c:v>
                </c:pt>
                <c:pt idx="23">
                  <c:v>43028</c:v>
                </c:pt>
                <c:pt idx="24">
                  <c:v>43028</c:v>
                </c:pt>
                <c:pt idx="25">
                  <c:v>43028</c:v>
                </c:pt>
                <c:pt idx="26">
                  <c:v>43028</c:v>
                </c:pt>
                <c:pt idx="27">
                  <c:v>43028</c:v>
                </c:pt>
                <c:pt idx="28">
                  <c:v>43028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43-42E8-88A7-E231303DF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2552"/>
        <c:axId val="462802160"/>
      </c:lineChart>
      <c:catAx>
        <c:axId val="462802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2160"/>
        <c:crossesAt val="0"/>
        <c:auto val="1"/>
        <c:lblAlgn val="ctr"/>
        <c:lblOffset val="100"/>
        <c:tickLblSkip val="2"/>
        <c:noMultiLvlLbl val="0"/>
      </c:catAx>
      <c:valAx>
        <c:axId val="462802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6.3763793195896826E-3"/>
              <c:y val="0.3915151554084160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2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497022919970085"/>
          <c:y val="0.19640022568473561"/>
          <c:w val="0.1357521021335201"/>
          <c:h val="0.11031626167312281"/>
        </c:manualLayout>
      </c:layout>
      <c:overlay val="0"/>
      <c:spPr>
        <a:solidFill>
          <a:srgbClr val="FFFFCC"/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n-US" sz="2800"/>
              <a:t>Ung sau, korrelasjon mellom KLASSE</a:t>
            </a:r>
            <a:r>
              <a:rPr lang="en-US" sz="2800" baseline="0"/>
              <a:t> og </a:t>
            </a:r>
            <a:r>
              <a:rPr lang="en-US" sz="2800"/>
              <a:t>FETTGRUPPE</a:t>
            </a:r>
          </a:p>
        </c:rich>
      </c:tx>
      <c:layout>
        <c:manualLayout>
          <c:xMode val="edge"/>
          <c:yMode val="edge"/>
          <c:x val="0.1604241926616751"/>
          <c:y val="9.6096077918029297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1354040936963093E-2"/>
          <c:y val="0.12466272416479164"/>
          <c:w val="0.84650121831611469"/>
          <c:h val="0.77914725303474541"/>
        </c:manualLayout>
      </c:layout>
      <c:lineChart>
        <c:grouping val="standard"/>
        <c:varyColors val="0"/>
        <c:ser>
          <c:idx val="4"/>
          <c:order val="0"/>
          <c:tx>
            <c:strRef>
              <c:f>Måned!$C$35</c:f>
              <c:strCache>
                <c:ptCount val="1"/>
                <c:pt idx="0">
                  <c:v>2022</c:v>
                </c:pt>
              </c:strCache>
            </c:strRef>
          </c:tx>
          <c:marker>
            <c:symbol val="none"/>
          </c:marker>
          <c:val>
            <c:numRef>
              <c:f>Måned!$AJ$35:$AJ$46</c:f>
              <c:numCache>
                <c:formatCode>0</c:formatCode>
                <c:ptCount val="12"/>
                <c:pt idx="0">
                  <c:v>0.68989641836873516</c:v>
                </c:pt>
                <c:pt idx="1">
                  <c:v>1.1699088559379671</c:v>
                </c:pt>
                <c:pt idx="2">
                  <c:v>5.8806382027712463</c:v>
                </c:pt>
                <c:pt idx="3">
                  <c:v>1.1543618943972636</c:v>
                </c:pt>
                <c:pt idx="4">
                  <c:v>2.930602250422683</c:v>
                </c:pt>
                <c:pt idx="5">
                  <c:v>2.1901782070466602</c:v>
                </c:pt>
                <c:pt idx="6">
                  <c:v>0.33425967312513377</c:v>
                </c:pt>
                <c:pt idx="7">
                  <c:v>13.428688030782984</c:v>
                </c:pt>
                <c:pt idx="8">
                  <c:v>16.402044425442597</c:v>
                </c:pt>
                <c:pt idx="9">
                  <c:v>37.543968750607306</c:v>
                </c:pt>
                <c:pt idx="10">
                  <c:v>16.23297121868745</c:v>
                </c:pt>
                <c:pt idx="11">
                  <c:v>2.0424820724099728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A9-48B4-8DF4-4B7B4D8A7BF5}"/>
            </c:ext>
          </c:extLst>
        </c:ser>
        <c:ser>
          <c:idx val="2"/>
          <c:order val="1"/>
          <c:tx>
            <c:strRef>
              <c:f>Måned!$C$22</c:f>
              <c:strCache>
                <c:ptCount val="1"/>
                <c:pt idx="0">
                  <c:v>2023</c:v>
                </c:pt>
              </c:strCache>
            </c:strRef>
          </c:tx>
          <c:marker>
            <c:symbol val="square"/>
            <c:size val="7"/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Måned!$AJ$22:$AJ$33</c:f>
              <c:numCache>
                <c:formatCode>0</c:formatCode>
                <c:ptCount val="12"/>
                <c:pt idx="0">
                  <c:v>0.71403656359644629</c:v>
                </c:pt>
                <c:pt idx="1">
                  <c:v>1.1079877710979338</c:v>
                </c:pt>
                <c:pt idx="2">
                  <c:v>6.713585161171185</c:v>
                </c:pt>
                <c:pt idx="3">
                  <c:v>1.253667644705255</c:v>
                </c:pt>
                <c:pt idx="4">
                  <c:v>2.9525822270554198</c:v>
                </c:pt>
                <c:pt idx="5">
                  <c:v>2.3493444405687658</c:v>
                </c:pt>
                <c:pt idx="6">
                  <c:v>0.65248168742433899</c:v>
                </c:pt>
                <c:pt idx="7">
                  <c:v>13.254816669060469</c:v>
                </c:pt>
                <c:pt idx="8">
                  <c:v>14.338182489689556</c:v>
                </c:pt>
                <c:pt idx="9">
                  <c:v>37.948581160104226</c:v>
                </c:pt>
                <c:pt idx="10">
                  <c:v>17.920676282906204</c:v>
                </c:pt>
                <c:pt idx="11">
                  <c:v>0.79405790262018572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7A9-48B4-8DF4-4B7B4D8A7BF5}"/>
            </c:ext>
          </c:extLst>
        </c:ser>
        <c:ser>
          <c:idx val="3"/>
          <c:order val="2"/>
          <c:tx>
            <c:strRef>
              <c:f>Måned!$C$9</c:f>
              <c:strCache>
                <c:ptCount val="1"/>
                <c:pt idx="0">
                  <c:v>2024</c:v>
                </c:pt>
              </c:strCache>
            </c:strRef>
          </c:tx>
          <c:spPr>
            <a:ln w="104775"/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Måned!$AI$9:$AI$20</c:f>
              <c:numCache>
                <c:formatCode>0</c:formatCode>
                <c:ptCount val="12"/>
                <c:pt idx="0">
                  <c:v>58.805634512154576</c:v>
                </c:pt>
                <c:pt idx="1">
                  <c:v>54.022066115766393</c:v>
                </c:pt>
                <c:pt idx="2">
                  <c:v>50.581993315268065</c:v>
                </c:pt>
                <c:pt idx="3">
                  <c:v>59.633361292890086</c:v>
                </c:pt>
                <c:pt idx="4">
                  <c:v>59.261402866186394</c:v>
                </c:pt>
                <c:pt idx="5">
                  <c:v>61.810121836655341</c:v>
                </c:pt>
                <c:pt idx="6">
                  <c:v>73.729735938352604</c:v>
                </c:pt>
                <c:pt idx="7">
                  <c:v>65.104783529206358</c:v>
                </c:pt>
                <c:pt idx="8">
                  <c:v>58.157315039135121</c:v>
                </c:pt>
                <c:pt idx="9">
                  <c:v>61.244714087050923</c:v>
                </c:pt>
                <c:pt idx="10">
                  <c:v>57.939232519968115</c:v>
                </c:pt>
                <c:pt idx="11">
                  <c:v>68.56086012328025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7A9-48B4-8DF4-4B7B4D8A7B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/>
        <c:smooth val="0"/>
        <c:axId val="374944688"/>
        <c:axId val="374943120"/>
      </c:lineChart>
      <c:catAx>
        <c:axId val="374944688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600" b="1"/>
            </a:pPr>
            <a:endParaRPr lang="nb-NO"/>
          </a:p>
        </c:txPr>
        <c:crossAx val="374943120"/>
        <c:crosses val="autoZero"/>
        <c:auto val="1"/>
        <c:lblAlgn val="ctr"/>
        <c:lblOffset val="100"/>
        <c:noMultiLvlLbl val="0"/>
      </c:catAx>
      <c:valAx>
        <c:axId val="374943120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Korrelasjon</a:t>
                </a:r>
              </a:p>
            </c:rich>
          </c:tx>
          <c:layout>
            <c:manualLayout>
              <c:xMode val="edge"/>
              <c:yMode val="edge"/>
              <c:x val="1.4218379958787887E-2"/>
              <c:y val="0.4042562274723136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3749446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422532740203326"/>
          <c:y val="0.4240318493405229"/>
          <c:w val="0.10178356251014845"/>
          <c:h val="0.17198262893126903"/>
        </c:manualLayout>
      </c:layout>
      <c:overlay val="0"/>
      <c:spPr>
        <a:solidFill>
          <a:schemeClr val="bg1"/>
        </a:solidFill>
        <a:ln w="6350">
          <a:solidFill>
            <a:srgbClr val="000000"/>
          </a:solidFill>
          <a:prstDash val="solid"/>
        </a:ln>
        <a:effectLst>
          <a:outerShdw blurRad="50800" dist="50800" dir="5400000" algn="ctr" rotWithShape="0">
            <a:schemeClr val="bg1"/>
          </a:outerShdw>
        </a:effectLst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chemeClr val="accent1">
        <a:lumMod val="40000"/>
        <a:lumOff val="60000"/>
      </a:schemeClr>
    </a:solidFill>
  </c:sp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mnd'!$D$62</c:f>
              <c:strCache>
                <c:ptCount val="1"/>
                <c:pt idx="0">
                  <c:v>O-</c:v>
                </c:pt>
              </c:strCache>
            </c:strRef>
          </c:tx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mnd'!$N$62:$N$76</c:f>
              <c:numCache>
                <c:formatCode>0.0</c:formatCode>
                <c:ptCount val="15"/>
                <c:pt idx="0">
                  <c:v>12.670000000000002</c:v>
                </c:pt>
                <c:pt idx="1">
                  <c:v>12.05769230769231</c:v>
                </c:pt>
                <c:pt idx="2">
                  <c:v>14.664285714285713</c:v>
                </c:pt>
                <c:pt idx="3">
                  <c:v>13.622007722007718</c:v>
                </c:pt>
                <c:pt idx="4">
                  <c:v>12.719093851132678</c:v>
                </c:pt>
                <c:pt idx="5">
                  <c:v>13.276290322580635</c:v>
                </c:pt>
                <c:pt idx="6">
                  <c:v>13.703726708074541</c:v>
                </c:pt>
                <c:pt idx="7">
                  <c:v>11.900000000000002</c:v>
                </c:pt>
                <c:pt idx="9">
                  <c:v>29.880773311897176</c:v>
                </c:pt>
                <c:pt idx="11">
                  <c:v>20.252631578947366</c:v>
                </c:pt>
                <c:pt idx="12">
                  <c:v>18.036842105263158</c:v>
                </c:pt>
                <c:pt idx="13">
                  <c:v>18.727397260273968</c:v>
                </c:pt>
                <c:pt idx="14">
                  <c:v>14.772131147540987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5B-47BE-9922-D0B287D43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4176"/>
        <c:axId val="227264568"/>
      </c:barChart>
      <c:catAx>
        <c:axId val="227264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4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4568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41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mnd'!$D$62</c:f>
              <c:strCache>
                <c:ptCount val="1"/>
                <c:pt idx="0">
                  <c:v>O-</c:v>
                </c:pt>
              </c:strCache>
            </c:strRef>
          </c:tx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mnd'!$T$62:$T$76</c:f>
              <c:numCache>
                <c:formatCode>0.00</c:formatCode>
                <c:ptCount val="15"/>
                <c:pt idx="0">
                  <c:v>3.5</c:v>
                </c:pt>
                <c:pt idx="1">
                  <c:v>3.8461538461538449</c:v>
                </c:pt>
                <c:pt idx="2">
                  <c:v>3.7857142857142847</c:v>
                </c:pt>
                <c:pt idx="3">
                  <c:v>3.9884169884169882</c:v>
                </c:pt>
                <c:pt idx="4">
                  <c:v>4.1909385113268609</c:v>
                </c:pt>
                <c:pt idx="5">
                  <c:v>4.1338709677419363</c:v>
                </c:pt>
                <c:pt idx="6">
                  <c:v>4.1552795031055902</c:v>
                </c:pt>
                <c:pt idx="7">
                  <c:v>4.7222222222222223</c:v>
                </c:pt>
                <c:pt idx="11">
                  <c:v>4.7368421052631557</c:v>
                </c:pt>
                <c:pt idx="12">
                  <c:v>4.2105263157894726</c:v>
                </c:pt>
                <c:pt idx="13">
                  <c:v>4.8219178082191778</c:v>
                </c:pt>
                <c:pt idx="14">
                  <c:v>4.4098360655737698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09-4936-B6D6-6ADED0F83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5352"/>
        <c:axId val="227265744"/>
      </c:barChart>
      <c:catAx>
        <c:axId val="2272653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5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574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5.2045092633884668E-3"/>
              <c:y val="0.2950900351919466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53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mnd'!$D$77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mnd'!$N$77:$N$91</c:f>
              <c:numCache>
                <c:formatCode>0.0</c:formatCode>
                <c:ptCount val="15"/>
                <c:pt idx="0">
                  <c:v>14.919607843137252</c:v>
                </c:pt>
                <c:pt idx="1">
                  <c:v>15.28285714285713</c:v>
                </c:pt>
                <c:pt idx="2">
                  <c:v>16.471428571428582</c:v>
                </c:pt>
                <c:pt idx="3">
                  <c:v>15.800269179004058</c:v>
                </c:pt>
                <c:pt idx="4">
                  <c:v>16.702263648468698</c:v>
                </c:pt>
                <c:pt idx="5">
                  <c:v>16.179638009049746</c:v>
                </c:pt>
                <c:pt idx="6">
                  <c:v>16.496774193548397</c:v>
                </c:pt>
                <c:pt idx="7">
                  <c:v>15.609803921568629</c:v>
                </c:pt>
                <c:pt idx="9">
                  <c:v>19.886107372513763</c:v>
                </c:pt>
                <c:pt idx="11">
                  <c:v>19.157627118644072</c:v>
                </c:pt>
                <c:pt idx="12">
                  <c:v>19.767346938775511</c:v>
                </c:pt>
                <c:pt idx="13">
                  <c:v>22.204739336492882</c:v>
                </c:pt>
                <c:pt idx="14">
                  <c:v>18.146616541353382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4E-4D60-907B-2986A3F269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8880"/>
        <c:axId val="227269272"/>
      </c:barChart>
      <c:catAx>
        <c:axId val="227268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9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9272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88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mnd'!$D$77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mnd'!$T$77:$T$91</c:f>
              <c:numCache>
                <c:formatCode>0.00</c:formatCode>
                <c:ptCount val="15"/>
                <c:pt idx="0">
                  <c:v>3.9117647058823528</c:v>
                </c:pt>
                <c:pt idx="1">
                  <c:v>4.0285714285714276</c:v>
                </c:pt>
                <c:pt idx="2">
                  <c:v>4.3095238095238093</c:v>
                </c:pt>
                <c:pt idx="3">
                  <c:v>4.6231493943472408</c:v>
                </c:pt>
                <c:pt idx="4">
                  <c:v>4.715046604527295</c:v>
                </c:pt>
                <c:pt idx="5">
                  <c:v>4.729153199741436</c:v>
                </c:pt>
                <c:pt idx="6">
                  <c:v>4.8125</c:v>
                </c:pt>
                <c:pt idx="7">
                  <c:v>4.9019607843137267</c:v>
                </c:pt>
                <c:pt idx="11">
                  <c:v>6.0847457627118642</c:v>
                </c:pt>
                <c:pt idx="12">
                  <c:v>5.5102040816326516</c:v>
                </c:pt>
                <c:pt idx="13">
                  <c:v>5.6587677725118484</c:v>
                </c:pt>
                <c:pt idx="14">
                  <c:v>5.3533834586466176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48-49FC-9778-3B512DFC2D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70448"/>
        <c:axId val="407129720"/>
      </c:barChart>
      <c:catAx>
        <c:axId val="2272704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29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29720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15536998196E-3"/>
              <c:y val="0.2910988070942036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704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mnd'!$D$92</c:f>
              <c:strCache>
                <c:ptCount val="1"/>
                <c:pt idx="0">
                  <c:v>O+</c:v>
                </c:pt>
              </c:strCache>
            </c:strRef>
          </c:tx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mnd'!$N$92:$N$106</c:f>
              <c:numCache>
                <c:formatCode>0.0</c:formatCode>
                <c:ptCount val="15"/>
                <c:pt idx="0">
                  <c:v>18.620670391061449</c:v>
                </c:pt>
                <c:pt idx="1">
                  <c:v>17.771428571428562</c:v>
                </c:pt>
                <c:pt idx="2">
                  <c:v>18.725531914893622</c:v>
                </c:pt>
                <c:pt idx="3">
                  <c:v>19.402025316455724</c:v>
                </c:pt>
                <c:pt idx="4">
                  <c:v>19.781889763779542</c:v>
                </c:pt>
                <c:pt idx="5">
                  <c:v>20.203090687271263</c:v>
                </c:pt>
                <c:pt idx="6">
                  <c:v>20.168512486427787</c:v>
                </c:pt>
                <c:pt idx="7">
                  <c:v>19.313043478260862</c:v>
                </c:pt>
                <c:pt idx="9">
                  <c:v>24.255374389863992</c:v>
                </c:pt>
                <c:pt idx="11">
                  <c:v>22.176250000000003</c:v>
                </c:pt>
                <c:pt idx="12">
                  <c:v>25.700000000000003</c:v>
                </c:pt>
                <c:pt idx="13">
                  <c:v>25.904322766570605</c:v>
                </c:pt>
                <c:pt idx="14">
                  <c:v>21.560689655172407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16-4F38-90C0-1D5C25E7E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2464"/>
        <c:axId val="407132856"/>
      </c:barChart>
      <c:catAx>
        <c:axId val="4071324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2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2856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24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mnd'!$D$92</c:f>
              <c:strCache>
                <c:ptCount val="1"/>
                <c:pt idx="0">
                  <c:v>O+</c:v>
                </c:pt>
              </c:strCache>
            </c:strRef>
          </c:tx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mnd'!$T$92:$T$106</c:f>
              <c:numCache>
                <c:formatCode>0.00</c:formatCode>
                <c:ptCount val="15"/>
                <c:pt idx="0">
                  <c:v>4.7039106145251388</c:v>
                </c:pt>
                <c:pt idx="1">
                  <c:v>5.2476190476190467</c:v>
                </c:pt>
                <c:pt idx="2">
                  <c:v>4.9148936170212787</c:v>
                </c:pt>
                <c:pt idx="3">
                  <c:v>5.2227848101265826</c:v>
                </c:pt>
                <c:pt idx="4">
                  <c:v>5.2637795275590555</c:v>
                </c:pt>
                <c:pt idx="5">
                  <c:v>5.3151687677917856</c:v>
                </c:pt>
                <c:pt idx="6">
                  <c:v>5.3051031487513587</c:v>
                </c:pt>
                <c:pt idx="7">
                  <c:v>5.4927536231884062</c:v>
                </c:pt>
                <c:pt idx="11">
                  <c:v>6.4249999999999998</c:v>
                </c:pt>
                <c:pt idx="12">
                  <c:v>6.5517241379310356</c:v>
                </c:pt>
                <c:pt idx="13">
                  <c:v>6.2507204610951028</c:v>
                </c:pt>
                <c:pt idx="14">
                  <c:v>6.1034482758620694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5A-41C4-8EEA-64D72FA7CA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3640"/>
        <c:axId val="407134032"/>
      </c:barChart>
      <c:catAx>
        <c:axId val="4071336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4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4032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5.2045092633884668E-3"/>
              <c:y val="0.295090127929900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364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mnd'!$D$107</c:f>
              <c:strCache>
                <c:ptCount val="1"/>
                <c:pt idx="0">
                  <c:v>R-</c:v>
                </c:pt>
              </c:strCache>
            </c:strRef>
          </c:tx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mnd'!$N$107:$N$121</c:f>
              <c:numCache>
                <c:formatCode>0.0</c:formatCode>
                <c:ptCount val="15"/>
                <c:pt idx="0">
                  <c:v>21.355376344086036</c:v>
                </c:pt>
                <c:pt idx="1">
                  <c:v>21.039090909090913</c:v>
                </c:pt>
                <c:pt idx="2">
                  <c:v>22.046808510638289</c:v>
                </c:pt>
                <c:pt idx="3">
                  <c:v>23.801792114695314</c:v>
                </c:pt>
                <c:pt idx="4">
                  <c:v>24.112252747252729</c:v>
                </c:pt>
                <c:pt idx="5">
                  <c:v>24.667577048358844</c:v>
                </c:pt>
                <c:pt idx="6">
                  <c:v>24.318541033434599</c:v>
                </c:pt>
                <c:pt idx="7">
                  <c:v>24.457142857142848</c:v>
                </c:pt>
                <c:pt idx="9">
                  <c:v>28.83331962155502</c:v>
                </c:pt>
                <c:pt idx="11">
                  <c:v>27.883823529411757</c:v>
                </c:pt>
                <c:pt idx="12">
                  <c:v>31.060483870967733</c:v>
                </c:pt>
                <c:pt idx="13">
                  <c:v>30.099083769633506</c:v>
                </c:pt>
                <c:pt idx="14">
                  <c:v>26.470053475935831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88-4658-B60F-DF1522BE6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7168"/>
        <c:axId val="407137560"/>
      </c:barChart>
      <c:catAx>
        <c:axId val="4071371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7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7560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71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mnd'!$D$107</c:f>
              <c:strCache>
                <c:ptCount val="1"/>
                <c:pt idx="0">
                  <c:v>R-</c:v>
                </c:pt>
              </c:strCache>
            </c:strRef>
          </c:tx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mnd'!$T$107:$T$121</c:f>
              <c:numCache>
                <c:formatCode>0.00</c:formatCode>
                <c:ptCount val="15"/>
                <c:pt idx="0">
                  <c:v>5.268817204301075</c:v>
                </c:pt>
                <c:pt idx="1">
                  <c:v>5.6818181818181808</c:v>
                </c:pt>
                <c:pt idx="2">
                  <c:v>6.2765957446808516</c:v>
                </c:pt>
                <c:pt idx="3">
                  <c:v>5.6351254480286732</c:v>
                </c:pt>
                <c:pt idx="4">
                  <c:v>5.7104395604395606</c:v>
                </c:pt>
                <c:pt idx="5">
                  <c:v>5.7025808068153356</c:v>
                </c:pt>
                <c:pt idx="6">
                  <c:v>5.7712765957446797</c:v>
                </c:pt>
                <c:pt idx="7">
                  <c:v>5.8857142857142888</c:v>
                </c:pt>
                <c:pt idx="11">
                  <c:v>6.5882352941176485</c:v>
                </c:pt>
                <c:pt idx="12">
                  <c:v>6.8225806451612891</c:v>
                </c:pt>
                <c:pt idx="13">
                  <c:v>6.6832460732984282</c:v>
                </c:pt>
                <c:pt idx="14">
                  <c:v>6.641711229946524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25-4312-8167-2FFE8A336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8344"/>
        <c:axId val="407138736"/>
      </c:barChart>
      <c:catAx>
        <c:axId val="4071383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8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8736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6134322522E-2"/>
              <c:y val="0.2671514385077458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83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mnd'!$D$122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mnd'!$N$122:$N$136</c:f>
              <c:numCache>
                <c:formatCode>0.0</c:formatCode>
                <c:ptCount val="15"/>
                <c:pt idx="0">
                  <c:v>25.102214022140203</c:v>
                </c:pt>
                <c:pt idx="1">
                  <c:v>25.77596899224806</c:v>
                </c:pt>
                <c:pt idx="2">
                  <c:v>25.971794871794881</c:v>
                </c:pt>
                <c:pt idx="3">
                  <c:v>28.84885057471265</c:v>
                </c:pt>
                <c:pt idx="4">
                  <c:v>28.337361282367461</c:v>
                </c:pt>
                <c:pt idx="5">
                  <c:v>29.178310844577716</c:v>
                </c:pt>
                <c:pt idx="6">
                  <c:v>29.063113496932555</c:v>
                </c:pt>
                <c:pt idx="7">
                  <c:v>28.371568627450998</c:v>
                </c:pt>
                <c:pt idx="9">
                  <c:v>33.34271123491169</c:v>
                </c:pt>
                <c:pt idx="11">
                  <c:v>33.083185840707969</c:v>
                </c:pt>
                <c:pt idx="12">
                  <c:v>33.500769230769208</c:v>
                </c:pt>
                <c:pt idx="13">
                  <c:v>34.504887218045113</c:v>
                </c:pt>
                <c:pt idx="14">
                  <c:v>32.758108108108104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F3-4839-8719-5FD3D5D49C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41872"/>
        <c:axId val="407142264"/>
      </c:barChart>
      <c:catAx>
        <c:axId val="4071418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2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4226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18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mnd'!$D$122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mnd'!$T$122:$T$136</c:f>
              <c:numCache>
                <c:formatCode>0.00</c:formatCode>
                <c:ptCount val="15"/>
                <c:pt idx="0">
                  <c:v>6.1291512915129189</c:v>
                </c:pt>
                <c:pt idx="1">
                  <c:v>5.8682170542635665</c:v>
                </c:pt>
                <c:pt idx="2">
                  <c:v>6.4102564102564097</c:v>
                </c:pt>
                <c:pt idx="3">
                  <c:v>6.0823754789272018</c:v>
                </c:pt>
                <c:pt idx="4">
                  <c:v>6.2570900123304556</c:v>
                </c:pt>
                <c:pt idx="5">
                  <c:v>6.1569215392303844</c:v>
                </c:pt>
                <c:pt idx="6">
                  <c:v>6.2453987730061353</c:v>
                </c:pt>
                <c:pt idx="7">
                  <c:v>6.3039215686274508</c:v>
                </c:pt>
                <c:pt idx="11">
                  <c:v>7.4955752212389379</c:v>
                </c:pt>
                <c:pt idx="12">
                  <c:v>7.3538461538461517</c:v>
                </c:pt>
                <c:pt idx="13">
                  <c:v>7.5463659147869695</c:v>
                </c:pt>
                <c:pt idx="14">
                  <c:v>7.6148648648648658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87-45BE-BA10-1999BD68F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43048"/>
        <c:axId val="407143440"/>
      </c:barChart>
      <c:catAx>
        <c:axId val="4071430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3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4344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7799663005256577E-2"/>
              <c:y val="0.2990813572819665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30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n-US" sz="2800"/>
              <a:t>Ung sau, korrelasjon mellom FETTGRUPPE og slaktevekt</a:t>
            </a:r>
          </a:p>
        </c:rich>
      </c:tx>
      <c:layout>
        <c:manualLayout>
          <c:xMode val="edge"/>
          <c:yMode val="edge"/>
          <c:x val="0.1604241926616751"/>
          <c:y val="9.6096077918029297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116144324378203E-2"/>
          <c:y val="0.12033666183477873"/>
          <c:w val="0.8347390568048606"/>
          <c:h val="0.78347334226815324"/>
        </c:manualLayout>
      </c:layout>
      <c:lineChart>
        <c:grouping val="standard"/>
        <c:varyColors val="0"/>
        <c:ser>
          <c:idx val="4"/>
          <c:order val="0"/>
          <c:tx>
            <c:strRef>
              <c:f>Måned!$C$35</c:f>
              <c:strCache>
                <c:ptCount val="1"/>
                <c:pt idx="0">
                  <c:v>2022</c:v>
                </c:pt>
              </c:strCache>
            </c:strRef>
          </c:tx>
          <c:marker>
            <c:symbol val="none"/>
          </c:marker>
          <c:val>
            <c:numRef>
              <c:f>Måned!$AI$35:$AI$46</c:f>
              <c:numCache>
                <c:formatCode>0</c:formatCode>
                <c:ptCount val="12"/>
                <c:pt idx="0">
                  <c:v>61.43102892016789</c:v>
                </c:pt>
                <c:pt idx="1">
                  <c:v>58.892455175854082</c:v>
                </c:pt>
                <c:pt idx="2">
                  <c:v>58.060104370879387</c:v>
                </c:pt>
                <c:pt idx="3">
                  <c:v>65.044412243737781</c:v>
                </c:pt>
                <c:pt idx="4">
                  <c:v>63.242949012689394</c:v>
                </c:pt>
                <c:pt idx="5">
                  <c:v>55.938842191163111</c:v>
                </c:pt>
                <c:pt idx="6">
                  <c:v>57.560480265943049</c:v>
                </c:pt>
                <c:pt idx="7">
                  <c:v>59.794196832081489</c:v>
                </c:pt>
                <c:pt idx="8">
                  <c:v>50.756985523486144</c:v>
                </c:pt>
                <c:pt idx="9">
                  <c:v>46.864316045621791</c:v>
                </c:pt>
                <c:pt idx="10">
                  <c:v>47.787367734355776</c:v>
                </c:pt>
                <c:pt idx="11">
                  <c:v>42.801179196135749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D1-48D2-B239-8943E2649760}"/>
            </c:ext>
          </c:extLst>
        </c:ser>
        <c:ser>
          <c:idx val="2"/>
          <c:order val="1"/>
          <c:tx>
            <c:strRef>
              <c:f>Måned!$C$22</c:f>
              <c:strCache>
                <c:ptCount val="1"/>
                <c:pt idx="0">
                  <c:v>2023</c:v>
                </c:pt>
              </c:strCache>
            </c:strRef>
          </c:tx>
          <c:marker>
            <c:symbol val="none"/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Måned!$AI$22:$AI$33</c:f>
              <c:numCache>
                <c:formatCode>0</c:formatCode>
                <c:ptCount val="12"/>
                <c:pt idx="0">
                  <c:v>59.579570433705513</c:v>
                </c:pt>
                <c:pt idx="1">
                  <c:v>54.45248625179272</c:v>
                </c:pt>
                <c:pt idx="2">
                  <c:v>57.558111764023984</c:v>
                </c:pt>
                <c:pt idx="3">
                  <c:v>51.822615268094808</c:v>
                </c:pt>
                <c:pt idx="4">
                  <c:v>58.4368389634378</c:v>
                </c:pt>
                <c:pt idx="5">
                  <c:v>57.146379061772173</c:v>
                </c:pt>
                <c:pt idx="6">
                  <c:v>65.89278744517128</c:v>
                </c:pt>
                <c:pt idx="7">
                  <c:v>54.127144464050751</c:v>
                </c:pt>
                <c:pt idx="8">
                  <c:v>47.238158598473987</c:v>
                </c:pt>
                <c:pt idx="9">
                  <c:v>44.203003805595451</c:v>
                </c:pt>
                <c:pt idx="10">
                  <c:v>47.111138279126209</c:v>
                </c:pt>
                <c:pt idx="11">
                  <c:v>47.11377531470832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CD1-48D2-B239-8943E2649760}"/>
            </c:ext>
          </c:extLst>
        </c:ser>
        <c:ser>
          <c:idx val="3"/>
          <c:order val="2"/>
          <c:tx>
            <c:strRef>
              <c:f>Måned!$C$9</c:f>
              <c:strCache>
                <c:ptCount val="1"/>
                <c:pt idx="0">
                  <c:v>2024</c:v>
                </c:pt>
              </c:strCache>
            </c:strRef>
          </c:tx>
          <c:spPr>
            <a:ln w="114300"/>
          </c:spPr>
          <c:marker>
            <c:symbol val="circle"/>
            <c:size val="11"/>
            <c:spPr>
              <a:solidFill>
                <a:srgbClr val="FF0000"/>
              </a:solidFill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Måned!$AI$9:$AI$20</c:f>
              <c:numCache>
                <c:formatCode>0</c:formatCode>
                <c:ptCount val="12"/>
                <c:pt idx="0">
                  <c:v>58.805634512154576</c:v>
                </c:pt>
                <c:pt idx="1">
                  <c:v>54.022066115766393</c:v>
                </c:pt>
                <c:pt idx="2">
                  <c:v>50.581993315268065</c:v>
                </c:pt>
                <c:pt idx="3">
                  <c:v>59.633361292890086</c:v>
                </c:pt>
                <c:pt idx="4">
                  <c:v>59.261402866186394</c:v>
                </c:pt>
                <c:pt idx="5">
                  <c:v>61.810121836655341</c:v>
                </c:pt>
                <c:pt idx="6">
                  <c:v>73.729735938352604</c:v>
                </c:pt>
                <c:pt idx="7">
                  <c:v>65.104783529206358</c:v>
                </c:pt>
                <c:pt idx="8">
                  <c:v>58.157315039135121</c:v>
                </c:pt>
                <c:pt idx="9">
                  <c:v>61.244714087050923</c:v>
                </c:pt>
                <c:pt idx="10">
                  <c:v>57.939232519968115</c:v>
                </c:pt>
                <c:pt idx="11">
                  <c:v>68.56086012328025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CD1-48D2-B239-8943E26497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/>
        <c:smooth val="0"/>
        <c:axId val="374944688"/>
        <c:axId val="374943120"/>
      </c:lineChart>
      <c:catAx>
        <c:axId val="374944688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600" b="1"/>
            </a:pPr>
            <a:endParaRPr lang="nb-NO"/>
          </a:p>
        </c:txPr>
        <c:crossAx val="374943120"/>
        <c:crosses val="autoZero"/>
        <c:auto val="1"/>
        <c:lblAlgn val="ctr"/>
        <c:lblOffset val="100"/>
        <c:noMultiLvlLbl val="0"/>
      </c:catAx>
      <c:valAx>
        <c:axId val="374943120"/>
        <c:scaling>
          <c:orientation val="minMax"/>
          <c:min val="3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Korrelasjon</a:t>
                </a:r>
              </a:p>
            </c:rich>
          </c:tx>
          <c:layout>
            <c:manualLayout>
              <c:xMode val="edge"/>
              <c:yMode val="edge"/>
              <c:x val="2.0464844787663732E-2"/>
              <c:y val="0.40302441781030141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 b="1"/>
            </a:pPr>
            <a:endParaRPr lang="nb-NO"/>
          </a:p>
        </c:txPr>
        <c:crossAx val="3749446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4462879944808311"/>
          <c:y val="0.13454363865857799"/>
          <c:w val="0.10394033827086772"/>
          <c:h val="0.14575780847227354"/>
        </c:manualLayout>
      </c:layout>
      <c:overlay val="0"/>
      <c:spPr>
        <a:solidFill>
          <a:srgbClr val="FFFFCC"/>
        </a:solidFill>
        <a:ln w="6350">
          <a:solidFill>
            <a:srgbClr val="000000"/>
          </a:solidFill>
          <a:prstDash val="solid"/>
        </a:ln>
        <a:effectLst>
          <a:outerShdw blurRad="50800" dist="50800" dir="5400000" algn="ctr" rotWithShape="0">
            <a:schemeClr val="bg1"/>
          </a:outerShdw>
        </a:effectLst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99FF66"/>
    </a:solidFill>
  </c:sp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mnd'!$D$137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mnd'!$N$137:$N$151</c:f>
              <c:numCache>
                <c:formatCode>0.0</c:formatCode>
                <c:ptCount val="15"/>
                <c:pt idx="0">
                  <c:v>31.455909090909081</c:v>
                </c:pt>
                <c:pt idx="1">
                  <c:v>32.505633802816902</c:v>
                </c:pt>
                <c:pt idx="2">
                  <c:v>32.121428571428595</c:v>
                </c:pt>
                <c:pt idx="3">
                  <c:v>33.513001605136438</c:v>
                </c:pt>
                <c:pt idx="4">
                  <c:v>32.310698689956354</c:v>
                </c:pt>
                <c:pt idx="5">
                  <c:v>33.492279855247318</c:v>
                </c:pt>
                <c:pt idx="6">
                  <c:v>33.491627358490582</c:v>
                </c:pt>
                <c:pt idx="7">
                  <c:v>33.5625</c:v>
                </c:pt>
                <c:pt idx="9">
                  <c:v>38.220108499095886</c:v>
                </c:pt>
                <c:pt idx="11">
                  <c:v>39.200000000000003</c:v>
                </c:pt>
                <c:pt idx="12">
                  <c:v>38.167999999999999</c:v>
                </c:pt>
                <c:pt idx="13">
                  <c:v>38.866312997347485</c:v>
                </c:pt>
                <c:pt idx="14">
                  <c:v>37.586666666666659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E1-4B6E-A306-C31071B4D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095592"/>
        <c:axId val="234095984"/>
      </c:barChart>
      <c:catAx>
        <c:axId val="2340955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5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095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55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mnd'!$D$137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mnd'!$T$137:$T$151</c:f>
              <c:numCache>
                <c:formatCode>0.00</c:formatCode>
                <c:ptCount val="15"/>
                <c:pt idx="0">
                  <c:v>6.9454545454545453</c:v>
                </c:pt>
                <c:pt idx="1">
                  <c:v>6.9154929577464754</c:v>
                </c:pt>
                <c:pt idx="2">
                  <c:v>8.1428571428571388</c:v>
                </c:pt>
                <c:pt idx="3">
                  <c:v>7.1235955056179776</c:v>
                </c:pt>
                <c:pt idx="4">
                  <c:v>7.467248908296944</c:v>
                </c:pt>
                <c:pt idx="5">
                  <c:v>7.1978287092882995</c:v>
                </c:pt>
                <c:pt idx="6">
                  <c:v>7.1733490566037741</c:v>
                </c:pt>
                <c:pt idx="7">
                  <c:v>7.3375000000000004</c:v>
                </c:pt>
                <c:pt idx="11">
                  <c:v>8.6785714285714306</c:v>
                </c:pt>
                <c:pt idx="12">
                  <c:v>8.1199999999999992</c:v>
                </c:pt>
                <c:pt idx="13">
                  <c:v>8.2572944297082262</c:v>
                </c:pt>
                <c:pt idx="14">
                  <c:v>8.0222222222222221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04-4CB0-AF45-ED54D8315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096768"/>
        <c:axId val="234097160"/>
      </c:barChart>
      <c:catAx>
        <c:axId val="2340967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7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09716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78424633875E-2"/>
              <c:y val="0.2631602104100028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67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mnd'!$D$152</c:f>
              <c:strCache>
                <c:ptCount val="1"/>
                <c:pt idx="0">
                  <c:v>U-</c:v>
                </c:pt>
              </c:strCache>
            </c:strRef>
          </c:tx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mnd'!$N$152:$N$166</c:f>
              <c:numCache>
                <c:formatCode>0.0</c:formatCode>
                <c:ptCount val="15"/>
                <c:pt idx="0">
                  <c:v>38.054666666666655</c:v>
                </c:pt>
                <c:pt idx="1">
                  <c:v>39.911764705882362</c:v>
                </c:pt>
                <c:pt idx="2">
                  <c:v>37.892857142857153</c:v>
                </c:pt>
                <c:pt idx="3">
                  <c:v>38.309036144578343</c:v>
                </c:pt>
                <c:pt idx="4">
                  <c:v>37.10974930362115</c:v>
                </c:pt>
                <c:pt idx="5">
                  <c:v>38.157142857142816</c:v>
                </c:pt>
                <c:pt idx="6">
                  <c:v>38.694277108433745</c:v>
                </c:pt>
                <c:pt idx="7">
                  <c:v>39.206666666666678</c:v>
                </c:pt>
                <c:pt idx="9">
                  <c:v>42.987096774193525</c:v>
                </c:pt>
                <c:pt idx="11">
                  <c:v>43.842857142857149</c:v>
                </c:pt>
                <c:pt idx="12">
                  <c:v>41.515384615384626</c:v>
                </c:pt>
                <c:pt idx="13">
                  <c:v>42.707291666666642</c:v>
                </c:pt>
                <c:pt idx="14">
                  <c:v>39.448148148148142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03-4AF7-ADA6-E2E52398F2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0296"/>
        <c:axId val="234100688"/>
      </c:barChart>
      <c:catAx>
        <c:axId val="234100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0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0688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02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mnd'!$D$152</c:f>
              <c:strCache>
                <c:ptCount val="1"/>
                <c:pt idx="0">
                  <c:v>U-</c:v>
                </c:pt>
              </c:strCache>
            </c:strRef>
          </c:tx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mnd'!$T$152:$T$166</c:f>
              <c:numCache>
                <c:formatCode>0.00</c:formatCode>
                <c:ptCount val="15"/>
                <c:pt idx="0">
                  <c:v>8.1333333333333311</c:v>
                </c:pt>
                <c:pt idx="1">
                  <c:v>8.7647058823529402</c:v>
                </c:pt>
                <c:pt idx="2">
                  <c:v>9</c:v>
                </c:pt>
                <c:pt idx="3">
                  <c:v>8.4066265060240983</c:v>
                </c:pt>
                <c:pt idx="4">
                  <c:v>8.5487465181058493</c:v>
                </c:pt>
                <c:pt idx="5">
                  <c:v>8.315551537070526</c:v>
                </c:pt>
                <c:pt idx="6">
                  <c:v>8.0963855421686741</c:v>
                </c:pt>
                <c:pt idx="7">
                  <c:v>8.2333333333333307</c:v>
                </c:pt>
                <c:pt idx="11">
                  <c:v>10.142857142857141</c:v>
                </c:pt>
                <c:pt idx="12">
                  <c:v>8.9230769230769216</c:v>
                </c:pt>
                <c:pt idx="13">
                  <c:v>9.0625</c:v>
                </c:pt>
                <c:pt idx="14">
                  <c:v>8.4444444444444446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CA-4338-94D0-65CDF87379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1472"/>
        <c:axId val="234101864"/>
      </c:barChart>
      <c:catAx>
        <c:axId val="234101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1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1864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78424633875E-2"/>
              <c:y val="0.2312304582968387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14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mnd'!$D$167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mnd'!$N$167:$N$181</c:f>
              <c:numCache>
                <c:formatCode>0.0</c:formatCode>
                <c:ptCount val="15"/>
                <c:pt idx="0">
                  <c:v>37.434782608695649</c:v>
                </c:pt>
                <c:pt idx="1">
                  <c:v>45.754545454545458</c:v>
                </c:pt>
                <c:pt idx="2">
                  <c:v>38.300000000000011</c:v>
                </c:pt>
                <c:pt idx="3">
                  <c:v>43.800714285714257</c:v>
                </c:pt>
                <c:pt idx="4">
                  <c:v>42.714634146341446</c:v>
                </c:pt>
                <c:pt idx="5">
                  <c:v>43.332544378698195</c:v>
                </c:pt>
                <c:pt idx="6">
                  <c:v>43.873684210526314</c:v>
                </c:pt>
                <c:pt idx="7">
                  <c:v>41.124999999999993</c:v>
                </c:pt>
                <c:pt idx="9">
                  <c:v>47.698907103825135</c:v>
                </c:pt>
                <c:pt idx="11">
                  <c:v>0</c:v>
                </c:pt>
                <c:pt idx="12">
                  <c:v>46.5</c:v>
                </c:pt>
                <c:pt idx="13">
                  <c:v>45.073913043478242</c:v>
                </c:pt>
                <c:pt idx="14">
                  <c:v>44.5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EF-4C7F-9048-2FC9FC7A7B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5000"/>
        <c:axId val="234105392"/>
      </c:barChart>
      <c:catAx>
        <c:axId val="234105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539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50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mnd'!$D$167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mnd'!$T$167:$T$181</c:f>
              <c:numCache>
                <c:formatCode>0.00</c:formatCode>
                <c:ptCount val="15"/>
                <c:pt idx="0">
                  <c:v>8.1304347826086936</c:v>
                </c:pt>
                <c:pt idx="1">
                  <c:v>9.1818181818181817</c:v>
                </c:pt>
                <c:pt idx="2">
                  <c:v>9.5</c:v>
                </c:pt>
                <c:pt idx="3">
                  <c:v>9.8642857142857121</c:v>
                </c:pt>
                <c:pt idx="4">
                  <c:v>9.9593495934959364</c:v>
                </c:pt>
                <c:pt idx="5">
                  <c:v>9.7692307692307718</c:v>
                </c:pt>
                <c:pt idx="6">
                  <c:v>9.5263157894736885</c:v>
                </c:pt>
                <c:pt idx="7">
                  <c:v>9.75</c:v>
                </c:pt>
                <c:pt idx="11">
                  <c:v>0</c:v>
                </c:pt>
                <c:pt idx="12">
                  <c:v>10</c:v>
                </c:pt>
                <c:pt idx="13">
                  <c:v>9.7826086956521738</c:v>
                </c:pt>
                <c:pt idx="14">
                  <c:v>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68-4C7D-8851-9665F2382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6176"/>
        <c:axId val="234106568"/>
      </c:barChart>
      <c:catAx>
        <c:axId val="234106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6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6568"/>
        <c:scaling>
          <c:orientation val="minMax"/>
          <c:min val="6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6134322522E-2"/>
              <c:y val="0.2471953757051040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61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mnd'!$D$182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mnd'!$N$182:$N$196</c:f>
              <c:numCache>
                <c:formatCode>0.0</c:formatCode>
                <c:ptCount val="15"/>
                <c:pt idx="0">
                  <c:v>47.55</c:v>
                </c:pt>
                <c:pt idx="1">
                  <c:v>51</c:v>
                </c:pt>
                <c:pt idx="2">
                  <c:v>0</c:v>
                </c:pt>
                <c:pt idx="3">
                  <c:v>49.147222222222226</c:v>
                </c:pt>
                <c:pt idx="4">
                  <c:v>47.746874999999989</c:v>
                </c:pt>
                <c:pt idx="5">
                  <c:v>47.73714285714285</c:v>
                </c:pt>
                <c:pt idx="6">
                  <c:v>49.88</c:v>
                </c:pt>
                <c:pt idx="7">
                  <c:v>46.5</c:v>
                </c:pt>
                <c:pt idx="9">
                  <c:v>47.092105263157904</c:v>
                </c:pt>
                <c:pt idx="11">
                  <c:v>0</c:v>
                </c:pt>
                <c:pt idx="12">
                  <c:v>0</c:v>
                </c:pt>
                <c:pt idx="13">
                  <c:v>24.900000000000006</c:v>
                </c:pt>
                <c:pt idx="14">
                  <c:v>42.75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45-4EAB-B15A-DBED15C88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9704"/>
        <c:axId val="234110096"/>
      </c:barChart>
      <c:catAx>
        <c:axId val="2341097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10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1009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97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mnd'!$D$182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mnd'!$T$182:$T$196</c:f>
              <c:numCache>
                <c:formatCode>0.00</c:formatCode>
                <c:ptCount val="15"/>
                <c:pt idx="0">
                  <c:v>10</c:v>
                </c:pt>
                <c:pt idx="1">
                  <c:v>14</c:v>
                </c:pt>
                <c:pt idx="2">
                  <c:v>0</c:v>
                </c:pt>
                <c:pt idx="3">
                  <c:v>11.083333333333336</c:v>
                </c:pt>
                <c:pt idx="4">
                  <c:v>11.8125</c:v>
                </c:pt>
                <c:pt idx="5">
                  <c:v>11.614285714285712</c:v>
                </c:pt>
                <c:pt idx="6">
                  <c:v>11.4</c:v>
                </c:pt>
                <c:pt idx="7">
                  <c:v>11.5</c:v>
                </c:pt>
                <c:pt idx="11">
                  <c:v>0</c:v>
                </c:pt>
                <c:pt idx="12">
                  <c:v>0</c:v>
                </c:pt>
                <c:pt idx="13">
                  <c:v>4</c:v>
                </c:pt>
                <c:pt idx="14">
                  <c:v>10.5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8C-4248-9EA9-AA17DF0CF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18896"/>
        <c:axId val="388019288"/>
      </c:barChart>
      <c:catAx>
        <c:axId val="3880188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19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19288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15536998196E-3"/>
              <c:y val="0.2551777542145168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188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mnd'!$D$197</c:f>
              <c:strCache>
                <c:ptCount val="1"/>
                <c:pt idx="0">
                  <c:v>E-</c:v>
                </c:pt>
              </c:strCache>
            </c:strRef>
          </c:tx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mnd'!$N$197:$N$211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51.466666666666683</c:v>
                </c:pt>
                <c:pt idx="4">
                  <c:v>47.972727272727283</c:v>
                </c:pt>
                <c:pt idx="5">
                  <c:v>47.357142857142847</c:v>
                </c:pt>
                <c:pt idx="6">
                  <c:v>43.466666666666683</c:v>
                </c:pt>
                <c:pt idx="7">
                  <c:v>49.2</c:v>
                </c:pt>
                <c:pt idx="9">
                  <c:v>37.486722195002407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D2-496B-B846-42033EBCCC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2424"/>
        <c:axId val="388022816"/>
      </c:barChart>
      <c:catAx>
        <c:axId val="3880224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2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281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24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mnd'!$D$182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mnd'!$T$182:$T$196</c:f>
              <c:numCache>
                <c:formatCode>0.00</c:formatCode>
                <c:ptCount val="15"/>
                <c:pt idx="0">
                  <c:v>10</c:v>
                </c:pt>
                <c:pt idx="1">
                  <c:v>14</c:v>
                </c:pt>
                <c:pt idx="2">
                  <c:v>0</c:v>
                </c:pt>
                <c:pt idx="3">
                  <c:v>11.083333333333336</c:v>
                </c:pt>
                <c:pt idx="4">
                  <c:v>11.8125</c:v>
                </c:pt>
                <c:pt idx="5">
                  <c:v>11.614285714285712</c:v>
                </c:pt>
                <c:pt idx="6">
                  <c:v>11.4</c:v>
                </c:pt>
                <c:pt idx="7">
                  <c:v>11.5</c:v>
                </c:pt>
                <c:pt idx="11">
                  <c:v>0</c:v>
                </c:pt>
                <c:pt idx="12">
                  <c:v>0</c:v>
                </c:pt>
                <c:pt idx="13">
                  <c:v>4</c:v>
                </c:pt>
                <c:pt idx="14">
                  <c:v>10.5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4C-4F89-9C5B-1F19C1A84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3600"/>
        <c:axId val="388023992"/>
      </c:barChart>
      <c:catAx>
        <c:axId val="3880236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3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3992"/>
        <c:scaling>
          <c:orientation val="minMax"/>
          <c:min val="6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78424633875E-2"/>
              <c:y val="0.2272394003857347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36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n-US" sz="2800"/>
              <a:t>Ung sau, korrelasjon mellom klasse og slaktevekt</a:t>
            </a:r>
          </a:p>
        </c:rich>
      </c:tx>
      <c:layout>
        <c:manualLayout>
          <c:xMode val="edge"/>
          <c:yMode val="edge"/>
          <c:x val="0.1604241926616751"/>
          <c:y val="9.6096077918029297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8033475902480451E-2"/>
          <c:y val="0.11609266412914053"/>
          <c:w val="0.83982184801495174"/>
          <c:h val="0.78771747151187721"/>
        </c:manualLayout>
      </c:layout>
      <c:lineChart>
        <c:grouping val="standard"/>
        <c:varyColors val="0"/>
        <c:ser>
          <c:idx val="4"/>
          <c:order val="0"/>
          <c:tx>
            <c:strRef>
              <c:f>Måned!$C$35</c:f>
              <c:strCache>
                <c:ptCount val="1"/>
                <c:pt idx="0">
                  <c:v>2022</c:v>
                </c:pt>
              </c:strCache>
            </c:strRef>
          </c:tx>
          <c:marker>
            <c:symbol val="none"/>
          </c:marker>
          <c:val>
            <c:numRef>
              <c:f>Måned!$AH$35:$AH$46</c:f>
              <c:numCache>
                <c:formatCode>0</c:formatCode>
                <c:ptCount val="12"/>
                <c:pt idx="0">
                  <c:v>63.753287471844544</c:v>
                </c:pt>
                <c:pt idx="1">
                  <c:v>63.587459122941453</c:v>
                </c:pt>
                <c:pt idx="2">
                  <c:v>62.575645313382118</c:v>
                </c:pt>
                <c:pt idx="3">
                  <c:v>74.519310330405702</c:v>
                </c:pt>
                <c:pt idx="4">
                  <c:v>75.725086750601506</c:v>
                </c:pt>
                <c:pt idx="5">
                  <c:v>65.587727747511366</c:v>
                </c:pt>
                <c:pt idx="6">
                  <c:v>63.413199682370305</c:v>
                </c:pt>
                <c:pt idx="7">
                  <c:v>48.25061890146003</c:v>
                </c:pt>
                <c:pt idx="8">
                  <c:v>44.263642733602609</c:v>
                </c:pt>
                <c:pt idx="9">
                  <c:v>37.629967437383186</c:v>
                </c:pt>
                <c:pt idx="10">
                  <c:v>42.906440879200126</c:v>
                </c:pt>
                <c:pt idx="11">
                  <c:v>42.957266768234589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B0-4DF5-829D-136E5473034C}"/>
            </c:ext>
          </c:extLst>
        </c:ser>
        <c:ser>
          <c:idx val="2"/>
          <c:order val="1"/>
          <c:tx>
            <c:strRef>
              <c:f>Måned!$C$22</c:f>
              <c:strCache>
                <c:ptCount val="1"/>
                <c:pt idx="0">
                  <c:v>2023</c:v>
                </c:pt>
              </c:strCache>
            </c:strRef>
          </c:tx>
          <c:marker>
            <c:symbol val="none"/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Måned!$AH$22:$AH$33</c:f>
              <c:numCache>
                <c:formatCode>0</c:formatCode>
                <c:ptCount val="12"/>
                <c:pt idx="0">
                  <c:v>59.031376803069719</c:v>
                </c:pt>
                <c:pt idx="1">
                  <c:v>54.797025133862157</c:v>
                </c:pt>
                <c:pt idx="2">
                  <c:v>66.087365303938284</c:v>
                </c:pt>
                <c:pt idx="3">
                  <c:v>72.863156355399127</c:v>
                </c:pt>
                <c:pt idx="4">
                  <c:v>72.688556120060511</c:v>
                </c:pt>
                <c:pt idx="5">
                  <c:v>68.173469938789765</c:v>
                </c:pt>
                <c:pt idx="6">
                  <c:v>64.702017329883674</c:v>
                </c:pt>
                <c:pt idx="7">
                  <c:v>38.263025903508961</c:v>
                </c:pt>
                <c:pt idx="8">
                  <c:v>35.724942622810929</c:v>
                </c:pt>
                <c:pt idx="9">
                  <c:v>34.916970140086796</c:v>
                </c:pt>
                <c:pt idx="10">
                  <c:v>37.557649090622554</c:v>
                </c:pt>
                <c:pt idx="11">
                  <c:v>36.865530293967808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B0-4DF5-829D-136E5473034C}"/>
            </c:ext>
          </c:extLst>
        </c:ser>
        <c:ser>
          <c:idx val="3"/>
          <c:order val="2"/>
          <c:tx>
            <c:strRef>
              <c:f>Måned!$C$9</c:f>
              <c:strCache>
                <c:ptCount val="1"/>
                <c:pt idx="0">
                  <c:v>2024</c:v>
                </c:pt>
              </c:strCache>
            </c:strRef>
          </c:tx>
          <c:spPr>
            <a:ln w="114300"/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Måned!$AH$9:$AH$20</c:f>
              <c:numCache>
                <c:formatCode>0</c:formatCode>
                <c:ptCount val="12"/>
                <c:pt idx="0">
                  <c:v>56.019483984280512</c:v>
                </c:pt>
                <c:pt idx="1">
                  <c:v>54.235307288172251</c:v>
                </c:pt>
                <c:pt idx="2">
                  <c:v>58.240363589172119</c:v>
                </c:pt>
                <c:pt idx="3">
                  <c:v>66.029310589093356</c:v>
                </c:pt>
                <c:pt idx="4">
                  <c:v>77.047262728416186</c:v>
                </c:pt>
                <c:pt idx="5">
                  <c:v>63.946506392486121</c:v>
                </c:pt>
                <c:pt idx="6">
                  <c:v>52.200985170152038</c:v>
                </c:pt>
                <c:pt idx="7">
                  <c:v>35.56671465874016</c:v>
                </c:pt>
                <c:pt idx="8">
                  <c:v>31.423477947384352</c:v>
                </c:pt>
                <c:pt idx="9">
                  <c:v>37.245079785356438</c:v>
                </c:pt>
                <c:pt idx="10">
                  <c:v>37.553780362578173</c:v>
                </c:pt>
                <c:pt idx="11">
                  <c:v>53.375570008679837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FB0-4DF5-829D-136E547303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/>
        <c:smooth val="0"/>
        <c:axId val="374944688"/>
        <c:axId val="374943120"/>
      </c:lineChart>
      <c:catAx>
        <c:axId val="374944688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600" b="1"/>
            </a:pPr>
            <a:endParaRPr lang="nb-NO"/>
          </a:p>
        </c:txPr>
        <c:crossAx val="374943120"/>
        <c:crosses val="autoZero"/>
        <c:auto val="1"/>
        <c:lblAlgn val="ctr"/>
        <c:lblOffset val="100"/>
        <c:noMultiLvlLbl val="0"/>
      </c:catAx>
      <c:valAx>
        <c:axId val="374943120"/>
        <c:scaling>
          <c:orientation val="minMax"/>
          <c:min val="3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Korrelasjon i %</a:t>
                </a:r>
              </a:p>
            </c:rich>
          </c:tx>
          <c:layout>
            <c:manualLayout>
              <c:xMode val="edge"/>
              <c:yMode val="edge"/>
              <c:x val="1.7489652060397525E-2"/>
              <c:y val="0.369984907781585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3749446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53482715489132"/>
          <c:y val="0.15195026349805432"/>
          <c:w val="0.11544883852025957"/>
          <c:h val="0.19415837010789261"/>
        </c:manualLayout>
      </c:layout>
      <c:overlay val="0"/>
      <c:spPr>
        <a:solidFill>
          <a:schemeClr val="bg1"/>
        </a:solidFill>
        <a:ln w="6350">
          <a:solidFill>
            <a:srgbClr val="000000"/>
          </a:solidFill>
          <a:prstDash val="solid"/>
        </a:ln>
        <a:effectLst>
          <a:outerShdw blurRad="50800" dist="50800" dir="5400000" algn="ctr" rotWithShape="0">
            <a:schemeClr val="bg1"/>
          </a:outerShdw>
        </a:effectLst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mnd'!$D$212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mnd'!$N$212:$N$226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54.35</c:v>
                </c:pt>
                <c:pt idx="5">
                  <c:v>57.850000000000016</c:v>
                </c:pt>
                <c:pt idx="6">
                  <c:v>0</c:v>
                </c:pt>
                <c:pt idx="7">
                  <c:v>0</c:v>
                </c:pt>
                <c:pt idx="9">
                  <c:v>25.379234480540401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37-4C66-959E-3C4DC72CF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7128"/>
        <c:axId val="388027520"/>
      </c:barChart>
      <c:catAx>
        <c:axId val="3880271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7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752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71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mnd'!$D$212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mnd'!$T$212:$T$226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14.5</c:v>
                </c:pt>
                <c:pt idx="5">
                  <c:v>14.5</c:v>
                </c:pt>
                <c:pt idx="6">
                  <c:v>0</c:v>
                </c:pt>
                <c:pt idx="7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D4-48CC-B640-783E9CE85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8304"/>
        <c:axId val="388028696"/>
      </c:barChart>
      <c:catAx>
        <c:axId val="388028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8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8696"/>
        <c:scaling>
          <c:orientation val="minMax"/>
          <c:min val="5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15536998196E-3"/>
              <c:y val="0.2312304582968387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83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mnd'!$D$227</c:f>
              <c:strCache>
                <c:ptCount val="1"/>
                <c:pt idx="0">
                  <c:v>E+</c:v>
                </c:pt>
              </c:strCache>
            </c:strRef>
          </c:tx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mnd'!$N$227:$N$243</c:f>
              <c:numCache>
                <c:formatCode>0.0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1">
                  <c:v>28.914038461538407</c:v>
                </c:pt>
                <c:pt idx="13">
                  <c:v>0</c:v>
                </c:pt>
                <c:pt idx="14">
                  <c:v>5.2</c:v>
                </c:pt>
                <c:pt idx="15">
                  <c:v>10.6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F-46E9-A695-00316FEF9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1832"/>
        <c:axId val="388032224"/>
      </c:barChart>
      <c:catAx>
        <c:axId val="388031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2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2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18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mnd'!$D$227</c:f>
              <c:strCache>
                <c:ptCount val="1"/>
                <c:pt idx="0">
                  <c:v>E+</c:v>
                </c:pt>
              </c:strCache>
            </c:strRef>
          </c:tx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mnd'!$T$227:$T$243</c:f>
              <c:numCache>
                <c:formatCode>0.00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3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B6-4E93-BCFB-302195586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3008"/>
        <c:axId val="388033400"/>
      </c:barChart>
      <c:catAx>
        <c:axId val="388033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3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340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15536998196E-3"/>
              <c:y val="0.1953093327483722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30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antall slakt i P-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969141130391644E-2"/>
          <c:y val="0.18048464856145671"/>
          <c:w val="0.89246805648957628"/>
          <c:h val="0.65578825350334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mnd'!$B$241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mnd'!$H$240:$H$251</c:f>
              <c:numCache>
                <c:formatCode>#,##0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0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11</c:v>
                </c:pt>
                <c:pt idx="8">
                  <c:v>25</c:v>
                </c:pt>
                <c:pt idx="9">
                  <c:v>32</c:v>
                </c:pt>
                <c:pt idx="10">
                  <c:v>21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B2-48AA-AF18-EBE43528A412}"/>
            </c:ext>
          </c:extLst>
        </c:ser>
        <c:ser>
          <c:idx val="0"/>
          <c:order val="1"/>
          <c:tx>
            <c:strRef>
              <c:f>'Klasse per mnd'!$B$13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mnd'!$H$13:$H$24</c:f>
              <c:numCache>
                <c:formatCode>#,##0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18</c:v>
                </c:pt>
                <c:pt idx="5">
                  <c:v>1</c:v>
                </c:pt>
                <c:pt idx="6">
                  <c:v>0</c:v>
                </c:pt>
                <c:pt idx="7">
                  <c:v>7</c:v>
                </c:pt>
                <c:pt idx="8">
                  <c:v>13</c:v>
                </c:pt>
                <c:pt idx="9">
                  <c:v>44</c:v>
                </c:pt>
                <c:pt idx="10">
                  <c:v>10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B2-48AA-AF18-EBE43528A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350131233595814"/>
          <c:y val="0.17363564947279664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antall slakt i P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66270353265567E-2"/>
          <c:y val="0.17157635651700548"/>
          <c:w val="0.88777447516610197"/>
          <c:h val="0.6646964406185822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mnd'!$B$256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mnd'!$H$255:$H$266</c:f>
              <c:numCache>
                <c:formatCode>#,##0</c:formatCode>
                <c:ptCount val="12"/>
                <c:pt idx="0">
                  <c:v>2</c:v>
                </c:pt>
                <c:pt idx="1">
                  <c:v>3</c:v>
                </c:pt>
                <c:pt idx="2">
                  <c:v>26</c:v>
                </c:pt>
                <c:pt idx="3">
                  <c:v>3</c:v>
                </c:pt>
                <c:pt idx="4">
                  <c:v>19</c:v>
                </c:pt>
                <c:pt idx="5">
                  <c:v>10</c:v>
                </c:pt>
                <c:pt idx="6">
                  <c:v>15</c:v>
                </c:pt>
                <c:pt idx="7">
                  <c:v>63</c:v>
                </c:pt>
                <c:pt idx="8">
                  <c:v>86</c:v>
                </c:pt>
                <c:pt idx="9">
                  <c:v>136</c:v>
                </c:pt>
                <c:pt idx="10">
                  <c:v>78</c:v>
                </c:pt>
                <c:pt idx="1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AB-4006-B7FB-7DEFDF837AF1}"/>
            </c:ext>
          </c:extLst>
        </c:ser>
        <c:ser>
          <c:idx val="0"/>
          <c:order val="1"/>
          <c:tx>
            <c:strRef>
              <c:f>'Klasse per mnd'!$B$30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mnd'!$H$28:$H$39</c:f>
              <c:numCache>
                <c:formatCode>#,##0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10</c:v>
                </c:pt>
                <c:pt idx="3">
                  <c:v>3</c:v>
                </c:pt>
                <c:pt idx="4">
                  <c:v>33</c:v>
                </c:pt>
                <c:pt idx="5">
                  <c:v>6</c:v>
                </c:pt>
                <c:pt idx="6">
                  <c:v>4</c:v>
                </c:pt>
                <c:pt idx="7">
                  <c:v>47</c:v>
                </c:pt>
                <c:pt idx="8">
                  <c:v>51</c:v>
                </c:pt>
                <c:pt idx="9">
                  <c:v>137</c:v>
                </c:pt>
                <c:pt idx="10">
                  <c:v>37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AB-4006-B7FB-7DEFDF837A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43447494595088"/>
          <c:y val="0.2604760282552907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antall slakt i P+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985850119961995E-2"/>
          <c:y val="0.18254329547666545"/>
          <c:w val="0.88645133890472283"/>
          <c:h val="0.6537296422235948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mnd'!$B$271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mnd'!$H$270:$H$281</c:f>
              <c:numCache>
                <c:formatCode>#,##0</c:formatCode>
                <c:ptCount val="12"/>
                <c:pt idx="0">
                  <c:v>9</c:v>
                </c:pt>
                <c:pt idx="1">
                  <c:v>6</c:v>
                </c:pt>
                <c:pt idx="2">
                  <c:v>45</c:v>
                </c:pt>
                <c:pt idx="3">
                  <c:v>8</c:v>
                </c:pt>
                <c:pt idx="4">
                  <c:v>22</c:v>
                </c:pt>
                <c:pt idx="5">
                  <c:v>30</c:v>
                </c:pt>
                <c:pt idx="6">
                  <c:v>8</c:v>
                </c:pt>
                <c:pt idx="7">
                  <c:v>157</c:v>
                </c:pt>
                <c:pt idx="8">
                  <c:v>183</c:v>
                </c:pt>
                <c:pt idx="9">
                  <c:v>227</c:v>
                </c:pt>
                <c:pt idx="10">
                  <c:v>121</c:v>
                </c:pt>
                <c:pt idx="1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01-4C88-87EA-F2951E4A68FC}"/>
            </c:ext>
          </c:extLst>
        </c:ser>
        <c:ser>
          <c:idx val="0"/>
          <c:order val="1"/>
          <c:tx>
            <c:strRef>
              <c:f>'Klasse per mnd'!$B$47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mnd'!$H$43:$H$54</c:f>
              <c:numCache>
                <c:formatCode>#,##0</c:formatCode>
                <c:ptCount val="12"/>
                <c:pt idx="0">
                  <c:v>5</c:v>
                </c:pt>
                <c:pt idx="1">
                  <c:v>4</c:v>
                </c:pt>
                <c:pt idx="2">
                  <c:v>11</c:v>
                </c:pt>
                <c:pt idx="3">
                  <c:v>12</c:v>
                </c:pt>
                <c:pt idx="4">
                  <c:v>29</c:v>
                </c:pt>
                <c:pt idx="5">
                  <c:v>25</c:v>
                </c:pt>
                <c:pt idx="6">
                  <c:v>2</c:v>
                </c:pt>
                <c:pt idx="7">
                  <c:v>99</c:v>
                </c:pt>
                <c:pt idx="8">
                  <c:v>129</c:v>
                </c:pt>
                <c:pt idx="9">
                  <c:v>230</c:v>
                </c:pt>
                <c:pt idx="10">
                  <c:v>70</c:v>
                </c:pt>
                <c:pt idx="11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01-4C88-87EA-F2951E4A6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43447494595088"/>
          <c:y val="0.2604760282552907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antall slakt i O-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99231891572511"/>
          <c:y val="0.17825949424084631"/>
          <c:w val="0.87944485978303244"/>
          <c:h val="0.6580134080365335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mnd'!$B$289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mnd'!$H$285:$H$296</c:f>
              <c:numCache>
                <c:formatCode>#,##0</c:formatCode>
                <c:ptCount val="12"/>
                <c:pt idx="0">
                  <c:v>13</c:v>
                </c:pt>
                <c:pt idx="1">
                  <c:v>8</c:v>
                </c:pt>
                <c:pt idx="2">
                  <c:v>73</c:v>
                </c:pt>
                <c:pt idx="3">
                  <c:v>27</c:v>
                </c:pt>
                <c:pt idx="4">
                  <c:v>50</c:v>
                </c:pt>
                <c:pt idx="5">
                  <c:v>47</c:v>
                </c:pt>
                <c:pt idx="6">
                  <c:v>11</c:v>
                </c:pt>
                <c:pt idx="7">
                  <c:v>261</c:v>
                </c:pt>
                <c:pt idx="8">
                  <c:v>330</c:v>
                </c:pt>
                <c:pt idx="9">
                  <c:v>546</c:v>
                </c:pt>
                <c:pt idx="10">
                  <c:v>252</c:v>
                </c:pt>
                <c:pt idx="1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6E-4D80-AD2A-6CBD17C02AB3}"/>
            </c:ext>
          </c:extLst>
        </c:ser>
        <c:ser>
          <c:idx val="0"/>
          <c:order val="1"/>
          <c:tx>
            <c:strRef>
              <c:f>'Klasse per mnd'!$B$62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mnd'!$H$58:$H$69</c:f>
              <c:numCache>
                <c:formatCode>#,##0</c:formatCode>
                <c:ptCount val="12"/>
                <c:pt idx="0">
                  <c:v>13</c:v>
                </c:pt>
                <c:pt idx="1">
                  <c:v>7</c:v>
                </c:pt>
                <c:pt idx="2">
                  <c:v>20</c:v>
                </c:pt>
                <c:pt idx="3">
                  <c:v>29</c:v>
                </c:pt>
                <c:pt idx="4">
                  <c:v>50</c:v>
                </c:pt>
                <c:pt idx="5">
                  <c:v>26</c:v>
                </c:pt>
                <c:pt idx="6">
                  <c:v>14</c:v>
                </c:pt>
                <c:pt idx="7">
                  <c:v>259</c:v>
                </c:pt>
                <c:pt idx="8">
                  <c:v>309</c:v>
                </c:pt>
                <c:pt idx="9">
                  <c:v>620</c:v>
                </c:pt>
                <c:pt idx="10">
                  <c:v>161</c:v>
                </c:pt>
                <c:pt idx="11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6E-4D80-AD2A-6CBD17C02A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43447494595088"/>
          <c:y val="0.2604760282552907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antall slakt i O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711852274243853E-2"/>
          <c:y val="0.18492749102129483"/>
          <c:w val="0.88172526681468355"/>
          <c:h val="0.6513452363945011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mnd'!$B$304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mnd'!$H$300:$H$311</c:f>
              <c:numCache>
                <c:formatCode>#,##0</c:formatCode>
                <c:ptCount val="12"/>
                <c:pt idx="0">
                  <c:v>30</c:v>
                </c:pt>
                <c:pt idx="1">
                  <c:v>31</c:v>
                </c:pt>
                <c:pt idx="2">
                  <c:v>139</c:v>
                </c:pt>
                <c:pt idx="3">
                  <c:v>73</c:v>
                </c:pt>
                <c:pt idx="4">
                  <c:v>109</c:v>
                </c:pt>
                <c:pt idx="5">
                  <c:v>111</c:v>
                </c:pt>
                <c:pt idx="6">
                  <c:v>30</c:v>
                </c:pt>
                <c:pt idx="7">
                  <c:v>589</c:v>
                </c:pt>
                <c:pt idx="8">
                  <c:v>730</c:v>
                </c:pt>
                <c:pt idx="9">
                  <c:v>1411</c:v>
                </c:pt>
                <c:pt idx="10">
                  <c:v>675</c:v>
                </c:pt>
                <c:pt idx="11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C2-4DB9-8BA7-163696C84DD0}"/>
            </c:ext>
          </c:extLst>
        </c:ser>
        <c:ser>
          <c:idx val="0"/>
          <c:order val="1"/>
          <c:tx>
            <c:strRef>
              <c:f>'Klasse per mnd'!$B$77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mnd'!$H$73:$H$84</c:f>
              <c:numCache>
                <c:formatCode>#,##0</c:formatCode>
                <c:ptCount val="12"/>
                <c:pt idx="0">
                  <c:v>19</c:v>
                </c:pt>
                <c:pt idx="1">
                  <c:v>19</c:v>
                </c:pt>
                <c:pt idx="2">
                  <c:v>73</c:v>
                </c:pt>
                <c:pt idx="3">
                  <c:v>61</c:v>
                </c:pt>
                <c:pt idx="4">
                  <c:v>102</c:v>
                </c:pt>
                <c:pt idx="5">
                  <c:v>70</c:v>
                </c:pt>
                <c:pt idx="6">
                  <c:v>42</c:v>
                </c:pt>
                <c:pt idx="7">
                  <c:v>743</c:v>
                </c:pt>
                <c:pt idx="8">
                  <c:v>751</c:v>
                </c:pt>
                <c:pt idx="9">
                  <c:v>1547</c:v>
                </c:pt>
                <c:pt idx="10">
                  <c:v>496</c:v>
                </c:pt>
                <c:pt idx="11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C2-4DB9-8BA7-163696C84D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43447494595088"/>
          <c:y val="0.2604760282552907"/>
          <c:w val="9.2969701013875583E-2"/>
          <c:h val="0.13341711534691927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antall slakt i O+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22865287000414"/>
          <c:y val="0.18493049345766704"/>
          <c:w val="0.87920854651233116"/>
          <c:h val="0.6513423036779205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mnd'!$H$315:$H$326</c:f>
              <c:numCache>
                <c:formatCode>#,##0</c:formatCode>
                <c:ptCount val="12"/>
                <c:pt idx="0">
                  <c:v>60</c:v>
                </c:pt>
                <c:pt idx="1">
                  <c:v>60</c:v>
                </c:pt>
                <c:pt idx="2">
                  <c:v>335</c:v>
                </c:pt>
                <c:pt idx="3">
                  <c:v>111</c:v>
                </c:pt>
                <c:pt idx="4">
                  <c:v>269</c:v>
                </c:pt>
                <c:pt idx="5">
                  <c:v>247</c:v>
                </c:pt>
                <c:pt idx="6">
                  <c:v>53</c:v>
                </c:pt>
                <c:pt idx="7">
                  <c:v>1344</c:v>
                </c:pt>
                <c:pt idx="8">
                  <c:v>1508</c:v>
                </c:pt>
                <c:pt idx="9">
                  <c:v>3112</c:v>
                </c:pt>
                <c:pt idx="10">
                  <c:v>1354</c:v>
                </c:pt>
                <c:pt idx="11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84-4888-87A5-46A3118BC25A}"/>
            </c:ext>
          </c:extLst>
        </c:ser>
        <c:ser>
          <c:idx val="0"/>
          <c:order val="1"/>
          <c:tx>
            <c:strRef>
              <c:f>'Klasse per mnd'!$B$92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mnd'!$H$88:$H$99</c:f>
              <c:numCache>
                <c:formatCode>#,##0</c:formatCode>
                <c:ptCount val="12"/>
                <c:pt idx="0">
                  <c:v>59</c:v>
                </c:pt>
                <c:pt idx="1">
                  <c:v>49</c:v>
                </c:pt>
                <c:pt idx="2">
                  <c:v>211</c:v>
                </c:pt>
                <c:pt idx="3">
                  <c:v>133</c:v>
                </c:pt>
                <c:pt idx="4">
                  <c:v>179</c:v>
                </c:pt>
                <c:pt idx="5">
                  <c:v>105</c:v>
                </c:pt>
                <c:pt idx="6">
                  <c:v>47</c:v>
                </c:pt>
                <c:pt idx="7">
                  <c:v>1185</c:v>
                </c:pt>
                <c:pt idx="8">
                  <c:v>1270</c:v>
                </c:pt>
                <c:pt idx="9">
                  <c:v>2459</c:v>
                </c:pt>
                <c:pt idx="10">
                  <c:v>921</c:v>
                </c:pt>
                <c:pt idx="11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84-4888-87A5-46A3118BC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43447494595088"/>
          <c:y val="0.2604760282552907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600"/>
              <a:t>Ung sau, andels% av slakt med fettgruppe 3 eller høyere </a:t>
            </a:r>
          </a:p>
        </c:rich>
      </c:tx>
      <c:layout>
        <c:manualLayout>
          <c:xMode val="edge"/>
          <c:yMode val="edge"/>
          <c:x val="0.11133405854768007"/>
          <c:y val="3.54597659649669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645385694779071E-2"/>
          <c:y val="0.13008331068522994"/>
          <c:w val="0.88583144968158667"/>
          <c:h val="0.73569767627966975"/>
        </c:manualLayout>
      </c:layout>
      <c:lineChart>
        <c:grouping val="standard"/>
        <c:varyColors val="0"/>
        <c:ser>
          <c:idx val="0"/>
          <c:order val="0"/>
          <c:tx>
            <c:strRef>
              <c:f>Måned!$C$35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3366FF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Måned!$AA$35:$AA$46</c:f>
              <c:numCache>
                <c:formatCode>0</c:formatCode>
                <c:ptCount val="12"/>
                <c:pt idx="0">
                  <c:v>22.253521126760557</c:v>
                </c:pt>
                <c:pt idx="1">
                  <c:v>18.770764119601324</c:v>
                </c:pt>
                <c:pt idx="2">
                  <c:v>20.753469927296756</c:v>
                </c:pt>
                <c:pt idx="3">
                  <c:v>13.973063973063971</c:v>
                </c:pt>
                <c:pt idx="4">
                  <c:v>11.14058355437666</c:v>
                </c:pt>
                <c:pt idx="5">
                  <c:v>9.8491570541259978</c:v>
                </c:pt>
                <c:pt idx="6">
                  <c:v>10.465116279069768</c:v>
                </c:pt>
                <c:pt idx="7">
                  <c:v>11.273516642547037</c:v>
                </c:pt>
                <c:pt idx="8">
                  <c:v>12.037914691943127</c:v>
                </c:pt>
                <c:pt idx="9">
                  <c:v>13.592836068119469</c:v>
                </c:pt>
                <c:pt idx="10">
                  <c:v>9.7450017957620023</c:v>
                </c:pt>
                <c:pt idx="11">
                  <c:v>12.464319695528063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50-4D35-A82B-6B41E9193CD2}"/>
            </c:ext>
          </c:extLst>
        </c:ser>
        <c:ser>
          <c:idx val="3"/>
          <c:order val="1"/>
          <c:tx>
            <c:strRef>
              <c:f>Måned!$C$22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Måned!$AA$22:$AA$33</c:f>
              <c:numCache>
                <c:formatCode>0</c:formatCode>
                <c:ptCount val="12"/>
                <c:pt idx="0">
                  <c:v>12.068965517241377</c:v>
                </c:pt>
                <c:pt idx="1">
                  <c:v>17.037037037037035</c:v>
                </c:pt>
                <c:pt idx="2">
                  <c:v>17.726161369193154</c:v>
                </c:pt>
                <c:pt idx="3">
                  <c:v>7.3649754500818352</c:v>
                </c:pt>
                <c:pt idx="4">
                  <c:v>8.1306462821403738</c:v>
                </c:pt>
                <c:pt idx="5">
                  <c:v>9.43231441048035</c:v>
                </c:pt>
                <c:pt idx="6">
                  <c:v>11.006289308176102</c:v>
                </c:pt>
                <c:pt idx="7">
                  <c:v>8.7461300309597547</c:v>
                </c:pt>
                <c:pt idx="8">
                  <c:v>12.30681167716085</c:v>
                </c:pt>
                <c:pt idx="9">
                  <c:v>12.808867261422002</c:v>
                </c:pt>
                <c:pt idx="10">
                  <c:v>10.865582779940462</c:v>
                </c:pt>
                <c:pt idx="11">
                  <c:v>6.9767441860465107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50-4D35-A82B-6B41E9193CD2}"/>
            </c:ext>
          </c:extLst>
        </c:ser>
        <c:ser>
          <c:idx val="4"/>
          <c:order val="2"/>
          <c:tx>
            <c:strRef>
              <c:f>Måned!$C$9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Måned!$AA$9:$AA$20</c:f>
              <c:numCache>
                <c:formatCode>0</c:formatCode>
                <c:ptCount val="12"/>
                <c:pt idx="0">
                  <c:v>14.038876889848812</c:v>
                </c:pt>
                <c:pt idx="1">
                  <c:v>18.647540983606564</c:v>
                </c:pt>
                <c:pt idx="2">
                  <c:v>22.627737226277375</c:v>
                </c:pt>
                <c:pt idx="3">
                  <c:v>14.25</c:v>
                </c:pt>
                <c:pt idx="4">
                  <c:v>11.335012594458439</c:v>
                </c:pt>
                <c:pt idx="5">
                  <c:v>7.8260869565217392</c:v>
                </c:pt>
                <c:pt idx="6">
                  <c:v>13.389121338912132</c:v>
                </c:pt>
                <c:pt idx="7">
                  <c:v>8.8840188806473304</c:v>
                </c:pt>
                <c:pt idx="8">
                  <c:v>10.270926000808732</c:v>
                </c:pt>
                <c:pt idx="9">
                  <c:v>9.5402635431917986</c:v>
                </c:pt>
                <c:pt idx="10">
                  <c:v>7.3332140940797732</c:v>
                </c:pt>
                <c:pt idx="11">
                  <c:v>8.7378640776699061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D50-4D35-A82B-6B41E9193C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25480"/>
        <c:axId val="374938416"/>
      </c:lineChart>
      <c:catAx>
        <c:axId val="3749254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8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8416"/>
        <c:scaling>
          <c:orientation val="minMax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Andels%</a:t>
                </a:r>
              </a:p>
            </c:rich>
          </c:tx>
          <c:layout>
            <c:manualLayout>
              <c:xMode val="edge"/>
              <c:yMode val="edge"/>
              <c:x val="1.0968884718425742E-2"/>
              <c:y val="0.4802922859494634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25480"/>
        <c:crosses val="autoZero"/>
        <c:crossBetween val="between"/>
      </c:valAx>
      <c:spPr>
        <a:solidFill>
          <a:srgbClr val="FFFFCC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284813107080317"/>
          <c:y val="0.23639794939899567"/>
          <c:w val="0.10229870121202028"/>
          <c:h val="0.1725946595053683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antall slakt i R-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87599422412605E-2"/>
          <c:y val="0.1827068279528134"/>
          <c:w val="0.89584958795044234"/>
          <c:h val="0.6535660390888582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mnd'!$B$334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mnd'!$H$330:$H$341</c:f>
              <c:numCache>
                <c:formatCode>#,##0</c:formatCode>
                <c:ptCount val="12"/>
                <c:pt idx="0">
                  <c:v>75</c:v>
                </c:pt>
                <c:pt idx="1">
                  <c:v>83</c:v>
                </c:pt>
                <c:pt idx="2">
                  <c:v>453</c:v>
                </c:pt>
                <c:pt idx="3">
                  <c:v>131</c:v>
                </c:pt>
                <c:pt idx="4">
                  <c:v>278</c:v>
                </c:pt>
                <c:pt idx="5">
                  <c:v>200</c:v>
                </c:pt>
                <c:pt idx="6">
                  <c:v>43</c:v>
                </c:pt>
                <c:pt idx="7">
                  <c:v>1410</c:v>
                </c:pt>
                <c:pt idx="8">
                  <c:v>1400</c:v>
                </c:pt>
                <c:pt idx="9">
                  <c:v>3556</c:v>
                </c:pt>
                <c:pt idx="10">
                  <c:v>1530</c:v>
                </c:pt>
                <c:pt idx="11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EF-4622-84C0-F09018080686}"/>
            </c:ext>
          </c:extLst>
        </c:ser>
        <c:ser>
          <c:idx val="0"/>
          <c:order val="1"/>
          <c:tx>
            <c:strRef>
              <c:f>'Klasse per mnd'!$B$107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mnd'!$H$103:$H$114</c:f>
              <c:numCache>
                <c:formatCode>#,##0</c:formatCode>
                <c:ptCount val="12"/>
                <c:pt idx="0">
                  <c:v>80</c:v>
                </c:pt>
                <c:pt idx="1">
                  <c:v>87</c:v>
                </c:pt>
                <c:pt idx="2">
                  <c:v>347</c:v>
                </c:pt>
                <c:pt idx="3">
                  <c:v>145</c:v>
                </c:pt>
                <c:pt idx="4">
                  <c:v>186</c:v>
                </c:pt>
                <c:pt idx="5">
                  <c:v>110</c:v>
                </c:pt>
                <c:pt idx="6">
                  <c:v>47</c:v>
                </c:pt>
                <c:pt idx="7">
                  <c:v>1395</c:v>
                </c:pt>
                <c:pt idx="8">
                  <c:v>1820</c:v>
                </c:pt>
                <c:pt idx="9">
                  <c:v>3991</c:v>
                </c:pt>
                <c:pt idx="10">
                  <c:v>1316</c:v>
                </c:pt>
                <c:pt idx="11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EF-4622-84C0-F09018080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43447494595088"/>
          <c:y val="0.2604760282552907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antall slakt i R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87599422412605E-2"/>
          <c:y val="0.1827068279528134"/>
          <c:w val="0.89584958795044234"/>
          <c:h val="0.6535660390888582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mnd'!$B$348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mnd'!$H$345:$H$356</c:f>
              <c:numCache>
                <c:formatCode>#,##0</c:formatCode>
                <c:ptCount val="12"/>
                <c:pt idx="0">
                  <c:v>76</c:v>
                </c:pt>
                <c:pt idx="1">
                  <c:v>158</c:v>
                </c:pt>
                <c:pt idx="2">
                  <c:v>977</c:v>
                </c:pt>
                <c:pt idx="3">
                  <c:v>162</c:v>
                </c:pt>
                <c:pt idx="4">
                  <c:v>400</c:v>
                </c:pt>
                <c:pt idx="5">
                  <c:v>284</c:v>
                </c:pt>
                <c:pt idx="6">
                  <c:v>84</c:v>
                </c:pt>
                <c:pt idx="7">
                  <c:v>1425</c:v>
                </c:pt>
                <c:pt idx="8">
                  <c:v>1523</c:v>
                </c:pt>
                <c:pt idx="9">
                  <c:v>4748</c:v>
                </c:pt>
                <c:pt idx="10">
                  <c:v>2592</c:v>
                </c:pt>
                <c:pt idx="11">
                  <c:v>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B4-48D4-9671-7AC8D5E186B5}"/>
            </c:ext>
          </c:extLst>
        </c:ser>
        <c:ser>
          <c:idx val="0"/>
          <c:order val="1"/>
          <c:tx>
            <c:strRef>
              <c:f>'Klasse per mnd'!$B$122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mnd'!$H$118:$H$129</c:f>
              <c:numCache>
                <c:formatCode>#,##0</c:formatCode>
                <c:ptCount val="12"/>
                <c:pt idx="0">
                  <c:v>136</c:v>
                </c:pt>
                <c:pt idx="1">
                  <c:v>124</c:v>
                </c:pt>
                <c:pt idx="2">
                  <c:v>764</c:v>
                </c:pt>
                <c:pt idx="3">
                  <c:v>187</c:v>
                </c:pt>
                <c:pt idx="4">
                  <c:v>271</c:v>
                </c:pt>
                <c:pt idx="5">
                  <c:v>129</c:v>
                </c:pt>
                <c:pt idx="6">
                  <c:v>39</c:v>
                </c:pt>
                <c:pt idx="7">
                  <c:v>1044</c:v>
                </c:pt>
                <c:pt idx="8">
                  <c:v>1622</c:v>
                </c:pt>
                <c:pt idx="9">
                  <c:v>4002</c:v>
                </c:pt>
                <c:pt idx="10">
                  <c:v>1304</c:v>
                </c:pt>
                <c:pt idx="11">
                  <c:v>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B4-48D4-9671-7AC8D5E18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43447494595088"/>
          <c:y val="0.2604760282552907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antall slakt i R+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3.18144656442308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87599422412605E-2"/>
          <c:y val="0.1827068279528134"/>
          <c:w val="0.89584958795044234"/>
          <c:h val="0.6535660390888582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mnd'!$B$364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mnd'!$H$360:$H$371</c:f>
              <c:numCache>
                <c:formatCode>#,##0</c:formatCode>
                <c:ptCount val="12"/>
                <c:pt idx="0">
                  <c:v>65</c:v>
                </c:pt>
                <c:pt idx="1">
                  <c:v>137</c:v>
                </c:pt>
                <c:pt idx="2">
                  <c:v>885</c:v>
                </c:pt>
                <c:pt idx="3">
                  <c:v>68</c:v>
                </c:pt>
                <c:pt idx="4">
                  <c:v>208</c:v>
                </c:pt>
                <c:pt idx="5">
                  <c:v>162</c:v>
                </c:pt>
                <c:pt idx="6">
                  <c:v>59</c:v>
                </c:pt>
                <c:pt idx="7">
                  <c:v>892</c:v>
                </c:pt>
                <c:pt idx="8">
                  <c:v>873</c:v>
                </c:pt>
                <c:pt idx="9">
                  <c:v>3450</c:v>
                </c:pt>
                <c:pt idx="10">
                  <c:v>1583</c:v>
                </c:pt>
                <c:pt idx="11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F3-4A42-A10B-3314C1C416CD}"/>
            </c:ext>
          </c:extLst>
        </c:ser>
        <c:ser>
          <c:idx val="0"/>
          <c:order val="1"/>
          <c:tx>
            <c:strRef>
              <c:f>'Klasse per mnd'!$B$137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mnd'!$H$133:$H$144</c:f>
              <c:numCache>
                <c:formatCode>#,##0</c:formatCode>
                <c:ptCount val="12"/>
                <c:pt idx="0">
                  <c:v>113</c:v>
                </c:pt>
                <c:pt idx="1">
                  <c:v>130</c:v>
                </c:pt>
                <c:pt idx="2">
                  <c:v>798</c:v>
                </c:pt>
                <c:pt idx="3">
                  <c:v>148</c:v>
                </c:pt>
                <c:pt idx="4">
                  <c:v>220</c:v>
                </c:pt>
                <c:pt idx="5">
                  <c:v>71</c:v>
                </c:pt>
                <c:pt idx="6">
                  <c:v>28</c:v>
                </c:pt>
                <c:pt idx="7">
                  <c:v>623</c:v>
                </c:pt>
                <c:pt idx="8">
                  <c:v>916</c:v>
                </c:pt>
                <c:pt idx="9">
                  <c:v>2487</c:v>
                </c:pt>
                <c:pt idx="10">
                  <c:v>848</c:v>
                </c:pt>
                <c:pt idx="11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F3-4A42-A10B-3314C1C41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43447494595088"/>
          <c:y val="0.2604760282552907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antall slakt i U-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87599422412605E-2"/>
          <c:y val="0.1827068279528134"/>
          <c:w val="0.89584958795044234"/>
          <c:h val="0.6535660390888582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mnd'!$B$379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mnd'!$H$375:$H$386</c:f>
              <c:numCache>
                <c:formatCode>#,##0</c:formatCode>
                <c:ptCount val="12"/>
                <c:pt idx="0">
                  <c:v>11</c:v>
                </c:pt>
                <c:pt idx="1">
                  <c:v>36</c:v>
                </c:pt>
                <c:pt idx="2">
                  <c:v>235</c:v>
                </c:pt>
                <c:pt idx="3">
                  <c:v>18</c:v>
                </c:pt>
                <c:pt idx="4">
                  <c:v>53</c:v>
                </c:pt>
                <c:pt idx="5">
                  <c:v>29</c:v>
                </c:pt>
                <c:pt idx="6">
                  <c:v>8</c:v>
                </c:pt>
                <c:pt idx="7">
                  <c:v>192</c:v>
                </c:pt>
                <c:pt idx="8">
                  <c:v>217</c:v>
                </c:pt>
                <c:pt idx="9">
                  <c:v>862</c:v>
                </c:pt>
                <c:pt idx="10">
                  <c:v>368</c:v>
                </c:pt>
                <c:pt idx="11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94-4253-BAD8-5C6079636FD3}"/>
            </c:ext>
          </c:extLst>
        </c:ser>
        <c:ser>
          <c:idx val="0"/>
          <c:order val="1"/>
          <c:tx>
            <c:strRef>
              <c:f>'Klasse per mnd'!$B$152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mnd'!$H$148:$H$159</c:f>
              <c:numCache>
                <c:formatCode>#,##0</c:formatCode>
                <c:ptCount val="12"/>
                <c:pt idx="0">
                  <c:v>28</c:v>
                </c:pt>
                <c:pt idx="1">
                  <c:v>50</c:v>
                </c:pt>
                <c:pt idx="2">
                  <c:v>377</c:v>
                </c:pt>
                <c:pt idx="3">
                  <c:v>45</c:v>
                </c:pt>
                <c:pt idx="4">
                  <c:v>75</c:v>
                </c:pt>
                <c:pt idx="5">
                  <c:v>17</c:v>
                </c:pt>
                <c:pt idx="6">
                  <c:v>14</c:v>
                </c:pt>
                <c:pt idx="7">
                  <c:v>332</c:v>
                </c:pt>
                <c:pt idx="8">
                  <c:v>359</c:v>
                </c:pt>
                <c:pt idx="9">
                  <c:v>1106</c:v>
                </c:pt>
                <c:pt idx="10">
                  <c:v>332</c:v>
                </c:pt>
                <c:pt idx="11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94-4253-BAD8-5C6079636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43447494595088"/>
          <c:y val="0.2604760282552907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antall slakt i U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87599422412605E-2"/>
          <c:y val="0.1827068279528134"/>
          <c:w val="0.89584958795044234"/>
          <c:h val="0.6535660390888582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mnd'!$B$394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mnd'!$H$390:$H$401</c:f>
              <c:numCache>
                <c:formatCode>#,##0</c:formatCode>
                <c:ptCount val="12"/>
                <c:pt idx="0">
                  <c:v>4</c:v>
                </c:pt>
                <c:pt idx="1">
                  <c:v>14</c:v>
                </c:pt>
                <c:pt idx="2">
                  <c:v>80</c:v>
                </c:pt>
                <c:pt idx="3">
                  <c:v>7</c:v>
                </c:pt>
                <c:pt idx="4">
                  <c:v>10</c:v>
                </c:pt>
                <c:pt idx="5">
                  <c:v>19</c:v>
                </c:pt>
                <c:pt idx="6">
                  <c:v>3</c:v>
                </c:pt>
                <c:pt idx="7">
                  <c:v>76</c:v>
                </c:pt>
                <c:pt idx="8">
                  <c:v>70</c:v>
                </c:pt>
                <c:pt idx="9">
                  <c:v>306</c:v>
                </c:pt>
                <c:pt idx="10">
                  <c:v>123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A7-4F13-BB3A-020C875C5D2A}"/>
            </c:ext>
          </c:extLst>
        </c:ser>
        <c:ser>
          <c:idx val="0"/>
          <c:order val="1"/>
          <c:tx>
            <c:strRef>
              <c:f>'Klasse per mnd'!$B$167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mnd'!$H$163:$H$174</c:f>
              <c:numCache>
                <c:formatCode>#,##0</c:formatCode>
                <c:ptCount val="12"/>
                <c:pt idx="0">
                  <c:v>7</c:v>
                </c:pt>
                <c:pt idx="1">
                  <c:v>13</c:v>
                </c:pt>
                <c:pt idx="2">
                  <c:v>96</c:v>
                </c:pt>
                <c:pt idx="3">
                  <c:v>27</c:v>
                </c:pt>
                <c:pt idx="4">
                  <c:v>23</c:v>
                </c:pt>
                <c:pt idx="5">
                  <c:v>11</c:v>
                </c:pt>
                <c:pt idx="6">
                  <c:v>2</c:v>
                </c:pt>
                <c:pt idx="7">
                  <c:v>140</c:v>
                </c:pt>
                <c:pt idx="8">
                  <c:v>123</c:v>
                </c:pt>
                <c:pt idx="9">
                  <c:v>338</c:v>
                </c:pt>
                <c:pt idx="10">
                  <c:v>76</c:v>
                </c:pt>
                <c:pt idx="11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A7-4F13-BB3A-020C875C5D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43447494595088"/>
          <c:y val="0.2604760282552907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antall slakt i U+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87599422412605E-2"/>
          <c:y val="0.1827068279528134"/>
          <c:w val="0.89584958795044234"/>
          <c:h val="0.6535660390888582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mnd'!$B$409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mnd'!$H$405:$H$416</c:f>
              <c:numCache>
                <c:formatCode>#,##0</c:formatCode>
                <c:ptCount val="12"/>
                <c:pt idx="0">
                  <c:v>3</c:v>
                </c:pt>
                <c:pt idx="1">
                  <c:v>1</c:v>
                </c:pt>
                <c:pt idx="2">
                  <c:v>10</c:v>
                </c:pt>
                <c:pt idx="3">
                  <c:v>0</c:v>
                </c:pt>
                <c:pt idx="4">
                  <c:v>6</c:v>
                </c:pt>
                <c:pt idx="5">
                  <c:v>3</c:v>
                </c:pt>
                <c:pt idx="6">
                  <c:v>2</c:v>
                </c:pt>
                <c:pt idx="7">
                  <c:v>25</c:v>
                </c:pt>
                <c:pt idx="8">
                  <c:v>23</c:v>
                </c:pt>
                <c:pt idx="9">
                  <c:v>81</c:v>
                </c:pt>
                <c:pt idx="10">
                  <c:v>21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E9-446D-930E-7EBD00B22EE8}"/>
            </c:ext>
          </c:extLst>
        </c:ser>
        <c:ser>
          <c:idx val="0"/>
          <c:order val="1"/>
          <c:tx>
            <c:strRef>
              <c:f>'Klasse per mnd'!$B$182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mnd'!$H$178:$H$189</c:f>
              <c:numCache>
                <c:formatCode>#,##0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23</c:v>
                </c:pt>
                <c:pt idx="3">
                  <c:v>5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36</c:v>
                </c:pt>
                <c:pt idx="8">
                  <c:v>32</c:v>
                </c:pt>
                <c:pt idx="9">
                  <c:v>70</c:v>
                </c:pt>
                <c:pt idx="10">
                  <c:v>10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E9-446D-930E-7EBD00B22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43447494595088"/>
          <c:y val="0.2604760282552907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antall slakt i E-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87599422412605E-2"/>
          <c:y val="0.1827068279528134"/>
          <c:w val="0.89584958795044234"/>
          <c:h val="0.6535660390888582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mnd'!$B$424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mnd'!$H$420:$H$431</c:f>
              <c:numCache>
                <c:formatCode>#,##0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2</c:v>
                </c:pt>
                <c:pt idx="10">
                  <c:v>4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23-421D-86B1-700B40C61362}"/>
            </c:ext>
          </c:extLst>
        </c:ser>
        <c:ser>
          <c:idx val="0"/>
          <c:order val="1"/>
          <c:tx>
            <c:strRef>
              <c:f>'Klasse per mnd'!$B$197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mnd'!$H$193:$H$204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</c:v>
                </c:pt>
                <c:pt idx="8">
                  <c:v>11</c:v>
                </c:pt>
                <c:pt idx="9">
                  <c:v>14</c:v>
                </c:pt>
                <c:pt idx="10">
                  <c:v>3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23-421D-86B1-700B40C613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43447494595088"/>
          <c:y val="0.2604760282552907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antall slakt i E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87599422412605E-2"/>
          <c:y val="0.1827068279528134"/>
          <c:w val="0.89584958795044234"/>
          <c:h val="0.6535660390888582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mnd'!$B$439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mnd'!$H$435:$H$446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EB-4C5F-AD14-06068AF63E1B}"/>
            </c:ext>
          </c:extLst>
        </c:ser>
        <c:ser>
          <c:idx val="0"/>
          <c:order val="1"/>
          <c:tx>
            <c:strRef>
              <c:f>'Klasse per mnd'!$B$212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mnd'!$H$208:$H$219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4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EB-4C5F-AD14-06068AF63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43447494595088"/>
          <c:y val="0.2604760282552907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antall slakt i E+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29077617891534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73003661678584"/>
          <c:y val="0.18715419853904328"/>
          <c:w val="0.87670714208197176"/>
          <c:h val="0.6491185985965444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mnd'!$B$454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mnd'!$H$450:$H$461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0C-4B2A-A1B9-8DCB7A7F50EC}"/>
            </c:ext>
          </c:extLst>
        </c:ser>
        <c:ser>
          <c:idx val="0"/>
          <c:order val="1"/>
          <c:tx>
            <c:strRef>
              <c:f>'Klasse per mnd'!$B$227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mnd'!$H$223:$H$234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0C-4B2A-A1B9-8DCB7A7F5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43447494595088"/>
          <c:y val="0.2604760282552907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antall% slakt i P-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311003677731765E-2"/>
          <c:y val="0.17380012409773599"/>
          <c:w val="0.91712618369512322"/>
          <c:h val="0.66247274294393554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mnd'!$B$244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mnd'!$I$240:$I$251</c:f>
              <c:numCache>
                <c:formatCode>0.00</c:formatCode>
                <c:ptCount val="12"/>
                <c:pt idx="0">
                  <c:v>0</c:v>
                </c:pt>
                <c:pt idx="1">
                  <c:v>3.257777944843316E-2</c:v>
                </c:pt>
                <c:pt idx="2">
                  <c:v>3.2196108725651658E-2</c:v>
                </c:pt>
                <c:pt idx="3">
                  <c:v>0</c:v>
                </c:pt>
                <c:pt idx="4">
                  <c:v>7.0435410728362124E-2</c:v>
                </c:pt>
                <c:pt idx="5">
                  <c:v>0.10653251461123024</c:v>
                </c:pt>
                <c:pt idx="6">
                  <c:v>0.27723115385091401</c:v>
                </c:pt>
                <c:pt idx="7">
                  <c:v>7.4278986280270021E-2</c:v>
                </c:pt>
                <c:pt idx="8">
                  <c:v>0.23450409247835161</c:v>
                </c:pt>
                <c:pt idx="9">
                  <c:v>9.2202930008727438E-2</c:v>
                </c:pt>
                <c:pt idx="10">
                  <c:v>0.13092368708280602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B9-4058-8909-058F11E45B10}"/>
            </c:ext>
          </c:extLst>
        </c:ser>
        <c:ser>
          <c:idx val="0"/>
          <c:order val="1"/>
          <c:tx>
            <c:strRef>
              <c:f>'Klasse per mnd'!$B$13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mnd'!$I$13:$I$24</c:f>
              <c:numCache>
                <c:formatCode>0.0</c:formatCode>
                <c:ptCount val="12"/>
                <c:pt idx="0">
                  <c:v>0.10022989237218702</c:v>
                </c:pt>
                <c:pt idx="1">
                  <c:v>9.2915694493196477E-2</c:v>
                </c:pt>
                <c:pt idx="2">
                  <c:v>2.9091667729111381E-2</c:v>
                </c:pt>
                <c:pt idx="3">
                  <c:v>2.9593663946390344E-2</c:v>
                </c:pt>
                <c:pt idx="4">
                  <c:v>0.4391764091293931</c:v>
                </c:pt>
                <c:pt idx="5">
                  <c:v>4.2714797182376647E-2</c:v>
                </c:pt>
                <c:pt idx="6">
                  <c:v>0</c:v>
                </c:pt>
                <c:pt idx="7">
                  <c:v>3.7981603991296527E-2</c:v>
                </c:pt>
                <c:pt idx="8">
                  <c:v>5.2070155167976473E-2</c:v>
                </c:pt>
                <c:pt idx="9">
                  <c:v>6.9261147379407598E-2</c:v>
                </c:pt>
                <c:pt idx="10">
                  <c:v>5.6411035125316998E-2</c:v>
                </c:pt>
                <c:pt idx="11">
                  <c:v>0.3071656349652972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B9-4058-8909-058F11E45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568198061443452"/>
          <c:y val="0.17363564947279664"/>
          <c:w val="8.4283362842257487E-2"/>
          <c:h val="0.1411544245366366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</a:t>
            </a:r>
            <a:r>
              <a:rPr lang="nb-NO" sz="2800" baseline="0"/>
              <a:t> sau, m</a:t>
            </a:r>
            <a:r>
              <a:rPr lang="nb-NO" sz="2800"/>
              <a:t>iddel fettgruppe per måned</a:t>
            </a:r>
          </a:p>
        </c:rich>
      </c:tx>
      <c:layout>
        <c:manualLayout>
          <c:xMode val="edge"/>
          <c:yMode val="edge"/>
          <c:x val="0.21712447398900117"/>
          <c:y val="2.71270030665188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648322599261498E-2"/>
          <c:y val="0.14253773726202618"/>
          <c:w val="0.90765121634944201"/>
          <c:h val="0.72259353299821294"/>
        </c:manualLayout>
      </c:layout>
      <c:lineChart>
        <c:grouping val="standard"/>
        <c:varyColors val="0"/>
        <c:ser>
          <c:idx val="1"/>
          <c:order val="0"/>
          <c:tx>
            <c:strRef>
              <c:f>Måned!$C$35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Måned!$W$35:$W$46</c:f>
              <c:numCache>
                <c:formatCode>0.00</c:formatCode>
                <c:ptCount val="12"/>
                <c:pt idx="0">
                  <c:v>6.9577464788732399</c:v>
                </c:pt>
                <c:pt idx="1">
                  <c:v>6.9036544850498354</c:v>
                </c:pt>
                <c:pt idx="2">
                  <c:v>6.9230006609385324</c:v>
                </c:pt>
                <c:pt idx="3">
                  <c:v>5.7895622895622898</c:v>
                </c:pt>
                <c:pt idx="4">
                  <c:v>5.5145888594164463</c:v>
                </c:pt>
                <c:pt idx="5">
                  <c:v>5.7240461401952096</c:v>
                </c:pt>
                <c:pt idx="6">
                  <c:v>5.674418604651164</c:v>
                </c:pt>
                <c:pt idx="7">
                  <c:v>5.9895803183791596</c:v>
                </c:pt>
                <c:pt idx="8">
                  <c:v>6.1305687203791486</c:v>
                </c:pt>
                <c:pt idx="9">
                  <c:v>6.4106320202909037</c:v>
                </c:pt>
                <c:pt idx="10">
                  <c:v>6.1971746677840276</c:v>
                </c:pt>
                <c:pt idx="11">
                  <c:v>6.4348239771646059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BA-4EE8-B635-DDAF206B13CA}"/>
            </c:ext>
          </c:extLst>
        </c:ser>
        <c:ser>
          <c:idx val="2"/>
          <c:order val="1"/>
          <c:tx>
            <c:strRef>
              <c:f>Måned!$C$22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Måned!$W$22:$W$33</c:f>
              <c:numCache>
                <c:formatCode>0.00</c:formatCode>
                <c:ptCount val="12"/>
                <c:pt idx="0">
                  <c:v>6.554597701149425</c:v>
                </c:pt>
                <c:pt idx="1">
                  <c:v>6.6944444444444438</c:v>
                </c:pt>
                <c:pt idx="2">
                  <c:v>6.7506112469437651</c:v>
                </c:pt>
                <c:pt idx="3">
                  <c:v>5.260229132569556</c:v>
                </c:pt>
                <c:pt idx="4">
                  <c:v>5.3335649756775529</c:v>
                </c:pt>
                <c:pt idx="5">
                  <c:v>5.6445414847161581</c:v>
                </c:pt>
                <c:pt idx="6">
                  <c:v>5.7704402515723263</c:v>
                </c:pt>
                <c:pt idx="7">
                  <c:v>5.7934984520123827</c:v>
                </c:pt>
                <c:pt idx="8">
                  <c:v>6.1672867773325697</c:v>
                </c:pt>
                <c:pt idx="9">
                  <c:v>6.3939983779399849</c:v>
                </c:pt>
                <c:pt idx="10">
                  <c:v>6.2917334554614159</c:v>
                </c:pt>
                <c:pt idx="11">
                  <c:v>6.1627906976744153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BA-4EE8-B635-DDAF206B13CA}"/>
            </c:ext>
          </c:extLst>
        </c:ser>
        <c:ser>
          <c:idx val="3"/>
          <c:order val="2"/>
          <c:tx>
            <c:strRef>
              <c:f>Måned!$C$9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1.7890771906980213E-2"/>
                  <c:y val="7.294490649267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47-4078-BF4F-FF24C565AE69}"/>
                </c:ext>
              </c:extLst>
            </c:dLbl>
            <c:dLbl>
              <c:idx val="1"/>
              <c:layout>
                <c:manualLayout>
                  <c:x val="-1.789077190698023E-2"/>
                  <c:y val="9.0108413902711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47-4078-BF4F-FF24C565AE69}"/>
                </c:ext>
              </c:extLst>
            </c:dLbl>
            <c:dLbl>
              <c:idx val="2"/>
              <c:layout>
                <c:manualLayout>
                  <c:x val="3.3793680268740335E-2"/>
                  <c:y val="-3.432701482008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47-4078-BF4F-FF24C565AE69}"/>
                </c:ext>
              </c:extLst>
            </c:dLbl>
            <c:dLbl>
              <c:idx val="4"/>
              <c:layout>
                <c:manualLayout>
                  <c:x val="-9.9393177261008375E-4"/>
                  <c:y val="-6.2217714361395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47-4078-BF4F-FF24C565AE69}"/>
                </c:ext>
              </c:extLst>
            </c:dLbl>
            <c:dLbl>
              <c:idx val="5"/>
              <c:layout>
                <c:manualLayout>
                  <c:x val="-9.9393177261008375E-4"/>
                  <c:y val="-7.2944906492671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47-4078-BF4F-FF24C565AE69}"/>
                </c:ext>
              </c:extLst>
            </c:dLbl>
            <c:dLbl>
              <c:idx val="6"/>
              <c:layout>
                <c:manualLayout>
                  <c:x val="-2.6836157860470292E-2"/>
                  <c:y val="-6.0072265787003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871-419A-A9BC-8283A24D16E3}"/>
                </c:ext>
              </c:extLst>
            </c:dLbl>
            <c:dLbl>
              <c:idx val="7"/>
              <c:layout>
                <c:manualLayout>
                  <c:x val="-2.9817953178300251E-2"/>
                  <c:y val="-0.12872628382929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BE-495E-9AEB-0218DDD35DCE}"/>
                </c:ext>
              </c:extLst>
            </c:dLbl>
            <c:dLbl>
              <c:idx val="8"/>
              <c:layout>
                <c:manualLayout>
                  <c:x val="-4.9696588630500542E-3"/>
                  <c:y val="4.2908761276430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C1-41C4-9058-6A001EF3A223}"/>
                </c:ext>
              </c:extLst>
            </c:dLbl>
            <c:dLbl>
              <c:idx val="9"/>
              <c:layout>
                <c:manualLayout>
                  <c:x val="-2.0872567224810228E-2"/>
                  <c:y val="6.22177038508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C9-4EF4-847E-DC6211B47B5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Måned!$W$9:$W$20</c:f>
              <c:numCache>
                <c:formatCode>0.00</c:formatCode>
                <c:ptCount val="12"/>
                <c:pt idx="0">
                  <c:v>6.6933045356371483</c:v>
                </c:pt>
                <c:pt idx="1">
                  <c:v>6.7827868852458995</c:v>
                </c:pt>
                <c:pt idx="2">
                  <c:v>7.0171532846715312</c:v>
                </c:pt>
                <c:pt idx="3">
                  <c:v>6.3137499999999998</c:v>
                </c:pt>
                <c:pt idx="4">
                  <c:v>5.5549958018471886</c:v>
                </c:pt>
                <c:pt idx="5">
                  <c:v>5.5234782608695667</c:v>
                </c:pt>
                <c:pt idx="6">
                  <c:v>5.8535564853556457</c:v>
                </c:pt>
                <c:pt idx="7">
                  <c:v>5.8047875927174637</c:v>
                </c:pt>
                <c:pt idx="8">
                  <c:v>5.980994743226848</c:v>
                </c:pt>
                <c:pt idx="9">
                  <c:v>6.0374231332357233</c:v>
                </c:pt>
                <c:pt idx="10">
                  <c:v>6.0275442675728872</c:v>
                </c:pt>
                <c:pt idx="11">
                  <c:v>6.1184466019417485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BA-4EE8-B635-DDAF206B1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6456"/>
        <c:axId val="374932928"/>
      </c:lineChart>
      <c:catAx>
        <c:axId val="3749364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2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2928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8.7352775358063399E-3"/>
              <c:y val="0.233514567945083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6456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794308793627436"/>
          <c:y val="0.17646633512046636"/>
          <c:w val="9.0573967416679044E-2"/>
          <c:h val="0.164523678118744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antall% slakt i P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41358772461135E-2"/>
          <c:y val="0.17380012409773599"/>
          <c:w val="0.90302362204724407"/>
          <c:h val="0.66247274294393554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mnd'!$B$259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mnd'!$I$255:$I$266</c:f>
              <c:numCache>
                <c:formatCode>0.00</c:formatCode>
                <c:ptCount val="12"/>
                <c:pt idx="0">
                  <c:v>0.28027146600231939</c:v>
                </c:pt>
                <c:pt idx="1">
                  <c:v>0.18481624879399569</c:v>
                </c:pt>
                <c:pt idx="2">
                  <c:v>0.3427164403658205</c:v>
                </c:pt>
                <c:pt idx="3">
                  <c:v>0.23059656326849565</c:v>
                </c:pt>
                <c:pt idx="4">
                  <c:v>0.7019563060673365</c:v>
                </c:pt>
                <c:pt idx="5">
                  <c:v>0.58851816231412302</c:v>
                </c:pt>
                <c:pt idx="6">
                  <c:v>2.1485414423445834</c:v>
                </c:pt>
                <c:pt idx="7">
                  <c:v>0.58791027438851995</c:v>
                </c:pt>
                <c:pt idx="8">
                  <c:v>0.71385044462734082</c:v>
                </c:pt>
                <c:pt idx="9">
                  <c:v>0.41809749212492486</c:v>
                </c:pt>
                <c:pt idx="10">
                  <c:v>0.50501003051401683</c:v>
                </c:pt>
                <c:pt idx="11">
                  <c:v>0.7477632519146965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95-4AC6-8C3B-63B3134F960F}"/>
            </c:ext>
          </c:extLst>
        </c:ser>
        <c:ser>
          <c:idx val="0"/>
          <c:order val="1"/>
          <c:tx>
            <c:strRef>
              <c:f>'Klasse per mnd'!$B$32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mnd'!$I$28:$I$39</c:f>
              <c:numCache>
                <c:formatCode>0.0</c:formatCode>
                <c:ptCount val="12"/>
                <c:pt idx="0">
                  <c:v>0.12409415246080296</c:v>
                </c:pt>
                <c:pt idx="1">
                  <c:v>9.0850901282236565E-2</c:v>
                </c:pt>
                <c:pt idx="2">
                  <c:v>0.17281146049444243</c:v>
                </c:pt>
                <c:pt idx="3">
                  <c:v>0.14947308230549702</c:v>
                </c:pt>
                <c:pt idx="4">
                  <c:v>1.0087727199034462</c:v>
                </c:pt>
                <c:pt idx="5">
                  <c:v>0.42637133914772335</c:v>
                </c:pt>
                <c:pt idx="6">
                  <c:v>0.64377284280440084</c:v>
                </c:pt>
                <c:pt idx="7">
                  <c:v>0.34286467834457901</c:v>
                </c:pt>
                <c:pt idx="8">
                  <c:v>0.25986210910733609</c:v>
                </c:pt>
                <c:pt idx="9">
                  <c:v>0.28231907508766563</c:v>
                </c:pt>
                <c:pt idx="10">
                  <c:v>0.23457646031404661</c:v>
                </c:pt>
                <c:pt idx="11">
                  <c:v>0.23994872756831112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95-4AC6-8C3B-63B3134F96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215626892796E-3"/>
              <c:y val="0.385269866842325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705196702368498"/>
          <c:y val="0.17363564947279664"/>
          <c:w val="8.2913358072045723E-2"/>
          <c:h val="0.14803328366419768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antall% slakt i P+</a:t>
            </a:r>
            <a:endParaRPr lang="en-US" sz="2800"/>
          </a:p>
        </c:rich>
      </c:tx>
      <c:layout>
        <c:manualLayout>
          <c:xMode val="edge"/>
          <c:yMode val="edge"/>
          <c:x val="0.18906386701662289"/>
          <c:y val="2.7361113716692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519621514848111E-2"/>
          <c:y val="0.17605999840918163"/>
          <c:w val="0.89791760567001733"/>
          <c:h val="0.66021293833585804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mnd'!$B$274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mnd'!$I$270:$I$281</c:f>
              <c:numCache>
                <c:formatCode>0.00</c:formatCode>
                <c:ptCount val="12"/>
                <c:pt idx="0">
                  <c:v>1.1672608564924187</c:v>
                </c:pt>
                <c:pt idx="1">
                  <c:v>0.50683506872658501</c:v>
                </c:pt>
                <c:pt idx="2">
                  <c:v>0.70628947946586795</c:v>
                </c:pt>
                <c:pt idx="3">
                  <c:v>0.68642697903180094</c:v>
                </c:pt>
                <c:pt idx="4">
                  <c:v>0.757405459193919</c:v>
                </c:pt>
                <c:pt idx="5">
                  <c:v>1.5894799141821403</c:v>
                </c:pt>
                <c:pt idx="6">
                  <c:v>1.2252626888946649</c:v>
                </c:pt>
                <c:pt idx="7">
                  <c:v>1.50612497712973</c:v>
                </c:pt>
                <c:pt idx="8">
                  <c:v>1.6763912444913365</c:v>
                </c:pt>
                <c:pt idx="9">
                  <c:v>0.72111372053020173</c:v>
                </c:pt>
                <c:pt idx="10">
                  <c:v>0.79529824555290685</c:v>
                </c:pt>
                <c:pt idx="11">
                  <c:v>1.0225134104244031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80-4904-90D2-EB9197DDE06E}"/>
            </c:ext>
          </c:extLst>
        </c:ser>
        <c:ser>
          <c:idx val="0"/>
          <c:order val="1"/>
          <c:tx>
            <c:strRef>
              <c:f>'Klasse per mnd'!$B$47</c:f>
              <c:strCache>
                <c:ptCount val="1"/>
                <c:pt idx="0">
                  <c:v>2024</c:v>
                </c:pt>
              </c:strCache>
            </c:strRef>
          </c:tx>
          <c:spPr>
            <a:ln w="889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mnd'!$I$43:$I$54</c:f>
              <c:numCache>
                <c:formatCode>0.0</c:formatCode>
                <c:ptCount val="12"/>
                <c:pt idx="0">
                  <c:v>0.57990152015336749</c:v>
                </c:pt>
                <c:pt idx="1">
                  <c:v>0.44806012677830315</c:v>
                </c:pt>
                <c:pt idx="2">
                  <c:v>0.20306215881037104</c:v>
                </c:pt>
                <c:pt idx="3">
                  <c:v>0.87075594255819699</c:v>
                </c:pt>
                <c:pt idx="4">
                  <c:v>1.1154144074360961</c:v>
                </c:pt>
                <c:pt idx="5">
                  <c:v>2.482118032634105</c:v>
                </c:pt>
                <c:pt idx="6">
                  <c:v>0.41928721174004202</c:v>
                </c:pt>
                <c:pt idx="7">
                  <c:v>0.88628321501571483</c:v>
                </c:pt>
                <c:pt idx="8">
                  <c:v>0.86233389403316141</c:v>
                </c:pt>
                <c:pt idx="9">
                  <c:v>0.64355428808971926</c:v>
                </c:pt>
                <c:pt idx="10">
                  <c:v>0.61420005235713582</c:v>
                </c:pt>
                <c:pt idx="11">
                  <c:v>1.6296192084036771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80-4904-90D2-EB9197DDE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139547347157525"/>
          <c:y val="0.17363564947279664"/>
          <c:w val="8.8569897349218787E-2"/>
          <c:h val="0.14576912846618265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antall% slakt i O-</a:t>
            </a:r>
            <a:endParaRPr lang="en-US" sz="2800"/>
          </a:p>
        </c:rich>
      </c:tx>
      <c:layout>
        <c:manualLayout>
          <c:xMode val="edge"/>
          <c:yMode val="edge"/>
          <c:x val="0.18906386701662289"/>
          <c:y val="2.7361113716692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950797558973848E-2"/>
          <c:y val="0.18042700584367907"/>
          <c:w val="0.89648635251862863"/>
          <c:h val="0.65584579241015728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mnd'!$B$289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mnd'!$I$285:$I$296</c:f>
              <c:numCache>
                <c:formatCode>0.00</c:formatCode>
                <c:ptCount val="12"/>
                <c:pt idx="0">
                  <c:v>2.0939822172587088</c:v>
                </c:pt>
                <c:pt idx="1">
                  <c:v>0.96229748524602499</c:v>
                </c:pt>
                <c:pt idx="2">
                  <c:v>1.2848069802783637</c:v>
                </c:pt>
                <c:pt idx="3">
                  <c:v>3.2628264550183488</c:v>
                </c:pt>
                <c:pt idx="4">
                  <c:v>2.0636076717649927</c:v>
                </c:pt>
                <c:pt idx="5">
                  <c:v>2.6921654213212993</c:v>
                </c:pt>
                <c:pt idx="6">
                  <c:v>2.1101746308741451</c:v>
                </c:pt>
                <c:pt idx="7">
                  <c:v>2.9273336336100857</c:v>
                </c:pt>
                <c:pt idx="8">
                  <c:v>3.2329746180765162</c:v>
                </c:pt>
                <c:pt idx="9">
                  <c:v>1.8874422489402063</c:v>
                </c:pt>
                <c:pt idx="10">
                  <c:v>1.8237416996734312</c:v>
                </c:pt>
                <c:pt idx="11">
                  <c:v>0.9772249227579678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EC-414C-B0A4-9852848D34CB}"/>
            </c:ext>
          </c:extLst>
        </c:ser>
        <c:ser>
          <c:idx val="0"/>
          <c:order val="1"/>
          <c:tx>
            <c:strRef>
              <c:f>'Klasse per mnd'!$B$62</c:f>
              <c:strCache>
                <c:ptCount val="1"/>
                <c:pt idx="0">
                  <c:v>2024</c:v>
                </c:pt>
              </c:strCache>
            </c:strRef>
          </c:tx>
          <c:spPr>
            <a:ln w="889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mnd'!$I$58:$I$69</c:f>
              <c:numCache>
                <c:formatCode>0.0</c:formatCode>
                <c:ptCount val="12"/>
                <c:pt idx="0">
                  <c:v>1.7269769550795078</c:v>
                </c:pt>
                <c:pt idx="1">
                  <c:v>0.77911530493554404</c:v>
                </c:pt>
                <c:pt idx="2">
                  <c:v>0.40983321549855695</c:v>
                </c:pt>
                <c:pt idx="3">
                  <c:v>2.0178866111242098</c:v>
                </c:pt>
                <c:pt idx="4">
                  <c:v>2.2823482787815474</c:v>
                </c:pt>
                <c:pt idx="5">
                  <c:v>2.4347434393954694</c:v>
                </c:pt>
                <c:pt idx="6">
                  <c:v>3.8088347154969289</c:v>
                </c:pt>
                <c:pt idx="7">
                  <c:v>2.4231988615134381</c:v>
                </c:pt>
                <c:pt idx="8">
                  <c:v>2.1339533247255575</c:v>
                </c:pt>
                <c:pt idx="9">
                  <c:v>1.839655638670916</c:v>
                </c:pt>
                <c:pt idx="10">
                  <c:v>1.5159520925333372</c:v>
                </c:pt>
                <c:pt idx="11">
                  <c:v>3.3483398987056834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EC-414C-B0A4-9852848D3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371549249292781"/>
          <c:y val="0.17363564947279664"/>
          <c:w val="0.11624980969077371"/>
          <c:h val="0.13649428415326623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antall% slakt i O</a:t>
            </a:r>
            <a:endParaRPr lang="en-US" sz="2800"/>
          </a:p>
        </c:rich>
      </c:tx>
      <c:layout>
        <c:manualLayout>
          <c:xMode val="edge"/>
          <c:yMode val="edge"/>
          <c:x val="0.18906386701662289"/>
          <c:y val="2.7361113716692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9394722606239E-2"/>
          <c:y val="0.18041817232129256"/>
          <c:w val="0.89549768588086798"/>
          <c:h val="0.65585455667268655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mnd'!$B$304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mnd'!$I$300:$I$311</c:f>
              <c:numCache>
                <c:formatCode>0.00</c:formatCode>
                <c:ptCount val="12"/>
                <c:pt idx="0">
                  <c:v>5.3047549503887277</c:v>
                </c:pt>
                <c:pt idx="1">
                  <c:v>3.6931924970867978</c:v>
                </c:pt>
                <c:pt idx="2">
                  <c:v>2.6673159886078399</c:v>
                </c:pt>
                <c:pt idx="3">
                  <c:v>8.2562762868590642</c:v>
                </c:pt>
                <c:pt idx="4">
                  <c:v>4.9151927682315355</c:v>
                </c:pt>
                <c:pt idx="5">
                  <c:v>6.7585263002145428</c:v>
                </c:pt>
                <c:pt idx="6">
                  <c:v>5.7067537964578801</c:v>
                </c:pt>
                <c:pt idx="7">
                  <c:v>6.8686787640511513</c:v>
                </c:pt>
                <c:pt idx="8">
                  <c:v>7.827830460950155</c:v>
                </c:pt>
                <c:pt idx="9">
                  <c:v>5.1320889115328487</c:v>
                </c:pt>
                <c:pt idx="10">
                  <c:v>5.1540204373356318</c:v>
                </c:pt>
                <c:pt idx="11">
                  <c:v>2.7696426235117682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1A-4704-9397-41943F00A063}"/>
            </c:ext>
          </c:extLst>
        </c:ser>
        <c:ser>
          <c:idx val="0"/>
          <c:order val="1"/>
          <c:tx>
            <c:strRef>
              <c:f>'Klasse per mnd'!$B$77</c:f>
              <c:strCache>
                <c:ptCount val="1"/>
                <c:pt idx="0">
                  <c:v>2024</c:v>
                </c:pt>
              </c:strCache>
            </c:strRef>
          </c:tx>
          <c:spPr>
            <a:ln w="889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mnd'!$I$73:$I$84</c:f>
              <c:numCache>
                <c:formatCode>0.0</c:formatCode>
                <c:ptCount val="12"/>
                <c:pt idx="0">
                  <c:v>3.0609890940331392</c:v>
                </c:pt>
                <c:pt idx="1">
                  <c:v>2.3586821113198844</c:v>
                </c:pt>
                <c:pt idx="2">
                  <c:v>1.5845107152377753</c:v>
                </c:pt>
                <c:pt idx="3">
                  <c:v>4.5198051834054809</c:v>
                </c:pt>
                <c:pt idx="4">
                  <c:v>5.4826797326752281</c:v>
                </c:pt>
                <c:pt idx="5">
                  <c:v>8.3084163683102776</c:v>
                </c:pt>
                <c:pt idx="6">
                  <c:v>12.834641286803585</c:v>
                </c:pt>
                <c:pt idx="7">
                  <c:v>8.0630892986659148</c:v>
                </c:pt>
                <c:pt idx="8">
                  <c:v>6.8106025477997454</c:v>
                </c:pt>
                <c:pt idx="9">
                  <c:v>5.5940612868403692</c:v>
                </c:pt>
                <c:pt idx="10">
                  <c:v>5.6221395104676493</c:v>
                </c:pt>
                <c:pt idx="11">
                  <c:v>6.2222534859000813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1A-4704-9397-41943F00A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854549735525058"/>
          <c:y val="0.36734746153302272"/>
          <c:w val="8.616735842651102E-2"/>
          <c:h val="0.11889660597930544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antall% slakt i O+</a:t>
            </a:r>
            <a:endParaRPr lang="en-US" sz="2800"/>
          </a:p>
        </c:rich>
      </c:tx>
      <c:layout>
        <c:manualLayout>
          <c:xMode val="edge"/>
          <c:yMode val="edge"/>
          <c:x val="0.18906386701662289"/>
          <c:y val="2.7361113716692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12579490495384"/>
          <c:y val="0.18724998760032047"/>
          <c:w val="0.88131134893633312"/>
          <c:h val="0.6490228787766732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mnd'!$B$319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mnd'!$I$315:$I$326</c:f>
              <c:numCache>
                <c:formatCode>0.00</c:formatCode>
                <c:ptCount val="12"/>
                <c:pt idx="0">
                  <c:v>12.411408444654439</c:v>
                </c:pt>
                <c:pt idx="1">
                  <c:v>7.7510055256925954</c:v>
                </c:pt>
                <c:pt idx="2">
                  <c:v>7.4961248237060492</c:v>
                </c:pt>
                <c:pt idx="3">
                  <c:v>14.244892017988064</c:v>
                </c:pt>
                <c:pt idx="4">
                  <c:v>14.541165751006323</c:v>
                </c:pt>
                <c:pt idx="5">
                  <c:v>16.517348524080784</c:v>
                </c:pt>
                <c:pt idx="6">
                  <c:v>13.063280486144633</c:v>
                </c:pt>
                <c:pt idx="7">
                  <c:v>16.88600850135763</c:v>
                </c:pt>
                <c:pt idx="8">
                  <c:v>18.123553733485501</c:v>
                </c:pt>
                <c:pt idx="9">
                  <c:v>12.832980659492316</c:v>
                </c:pt>
                <c:pt idx="10">
                  <c:v>11.878123374886869</c:v>
                </c:pt>
                <c:pt idx="11">
                  <c:v>11.67738494208105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A3-452A-9FEE-5140C7C4A065}"/>
            </c:ext>
          </c:extLst>
        </c:ser>
        <c:ser>
          <c:idx val="0"/>
          <c:order val="1"/>
          <c:tx>
            <c:strRef>
              <c:f>'Klasse per mnd'!$B$92</c:f>
              <c:strCache>
                <c:ptCount val="1"/>
                <c:pt idx="0">
                  <c:v>2024</c:v>
                </c:pt>
              </c:strCache>
            </c:strRef>
          </c:tx>
          <c:spPr>
            <a:ln w="889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mnd'!$I$88:$I$99</c:f>
              <c:numCache>
                <c:formatCode>0.0</c:formatCode>
                <c:ptCount val="12"/>
                <c:pt idx="0">
                  <c:v>8.9912577260542008</c:v>
                </c:pt>
                <c:pt idx="1">
                  <c:v>6.6665290137859348</c:v>
                </c:pt>
                <c:pt idx="2">
                  <c:v>5.4302901053558807</c:v>
                </c:pt>
                <c:pt idx="3">
                  <c:v>12.105814904171703</c:v>
                </c:pt>
                <c:pt idx="4">
                  <c:v>12.008358402536338</c:v>
                </c:pt>
                <c:pt idx="5">
                  <c:v>14.49196573496633</c:v>
                </c:pt>
                <c:pt idx="6">
                  <c:v>16.328082966920828</c:v>
                </c:pt>
                <c:pt idx="7">
                  <c:v>15.79114376140137</c:v>
                </c:pt>
                <c:pt idx="8">
                  <c:v>13.64086035750859</c:v>
                </c:pt>
                <c:pt idx="9">
                  <c:v>11.103105018136633</c:v>
                </c:pt>
                <c:pt idx="10">
                  <c:v>12.763048229717276</c:v>
                </c:pt>
                <c:pt idx="11">
                  <c:v>10.41549427874695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A3-452A-9FEE-5140C7C4A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665438483967662"/>
          <c:y val="0.35607490829080735"/>
          <c:w val="0.10805851608237012"/>
          <c:h val="0.13016910968749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antall% slakt i R-</a:t>
            </a:r>
            <a:endParaRPr lang="en-US" sz="2800"/>
          </a:p>
        </c:rich>
      </c:tx>
      <c:layout>
        <c:manualLayout>
          <c:xMode val="edge"/>
          <c:yMode val="edge"/>
          <c:x val="0.18906383658564424"/>
          <c:y val="2.5129920404262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221761360512653E-2"/>
          <c:y val="0.18044456892503008"/>
          <c:w val="0.88221535341441515"/>
          <c:h val="0.655828194003923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mnd'!$B$334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mnd'!$I$330:$I$341</c:f>
              <c:numCache>
                <c:formatCode>0.00</c:formatCode>
                <c:ptCount val="12"/>
                <c:pt idx="0">
                  <c:v>19.359134057815378</c:v>
                </c:pt>
                <c:pt idx="1">
                  <c:v>13.691438308962656</c:v>
                </c:pt>
                <c:pt idx="2">
                  <c:v>11.873175680395908</c:v>
                </c:pt>
                <c:pt idx="3">
                  <c:v>19.265155403697204</c:v>
                </c:pt>
                <c:pt idx="4">
                  <c:v>17.831848195204998</c:v>
                </c:pt>
                <c:pt idx="5">
                  <c:v>16.627949988902856</c:v>
                </c:pt>
                <c:pt idx="6">
                  <c:v>12.226636468273123</c:v>
                </c:pt>
                <c:pt idx="7">
                  <c:v>20.066571477720263</c:v>
                </c:pt>
                <c:pt idx="8">
                  <c:v>19.566302399431169</c:v>
                </c:pt>
                <c:pt idx="9">
                  <c:v>17.72709839245228</c:v>
                </c:pt>
                <c:pt idx="10">
                  <c:v>15.772384422607388</c:v>
                </c:pt>
                <c:pt idx="11">
                  <c:v>19.37038938035283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A9-40D7-85E1-A569E8630791}"/>
            </c:ext>
          </c:extLst>
        </c:ser>
        <c:ser>
          <c:idx val="0"/>
          <c:order val="1"/>
          <c:tx>
            <c:strRef>
              <c:f>'Klasse per mnd'!$B$107</c:f>
              <c:strCache>
                <c:ptCount val="1"/>
                <c:pt idx="0">
                  <c:v>2024</c:v>
                </c:pt>
              </c:strCache>
            </c:strRef>
          </c:tx>
          <c:spPr>
            <a:ln w="889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mnd'!$I$103:$I$114</c:f>
              <c:numCache>
                <c:formatCode>0.0</c:formatCode>
                <c:ptCount val="12"/>
                <c:pt idx="0">
                  <c:v>14.112527941071187</c:v>
                </c:pt>
                <c:pt idx="1">
                  <c:v>15.388903801284304</c:v>
                </c:pt>
                <c:pt idx="2">
                  <c:v>10.418294138782322</c:v>
                </c:pt>
                <c:pt idx="3">
                  <c:v>15.68113077891527</c:v>
                </c:pt>
                <c:pt idx="4">
                  <c:v>14.310521859744576</c:v>
                </c:pt>
                <c:pt idx="5">
                  <c:v>17.973610021668058</c:v>
                </c:pt>
                <c:pt idx="6">
                  <c:v>19.224133132965989</c:v>
                </c:pt>
                <c:pt idx="7">
                  <c:v>22.805102859403473</c:v>
                </c:pt>
                <c:pt idx="8">
                  <c:v>23.827552767862656</c:v>
                </c:pt>
                <c:pt idx="9">
                  <c:v>22.002717701039504</c:v>
                </c:pt>
                <c:pt idx="10">
                  <c:v>21.989447494793438</c:v>
                </c:pt>
                <c:pt idx="11">
                  <c:v>20.071281185518657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A9-40D7-85E1-A569E86307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882848339609721"/>
          <c:y val="0.35617383904363542"/>
          <c:w val="0.10588428620335502"/>
          <c:h val="0.1300702600551391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antall% slakt i R</a:t>
            </a:r>
            <a:endParaRPr lang="en-US" sz="2800"/>
          </a:p>
        </c:rich>
      </c:tx>
      <c:layout>
        <c:manualLayout>
          <c:xMode val="edge"/>
          <c:yMode val="edge"/>
          <c:x val="0.18906386701662289"/>
          <c:y val="2.7361113716692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883149767322026E-2"/>
          <c:y val="0.17823876646320083"/>
          <c:w val="0.88555403925736276"/>
          <c:h val="0.65803410123432748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mnd'!$B$349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mnd'!$I$345:$I$356</c:f>
              <c:numCache>
                <c:formatCode>0.00</c:formatCode>
                <c:ptCount val="12"/>
                <c:pt idx="0">
                  <c:v>25.956788797732049</c:v>
                </c:pt>
                <c:pt idx="1">
                  <c:v>29.732235712764211</c:v>
                </c:pt>
                <c:pt idx="2">
                  <c:v>30.216655512773677</c:v>
                </c:pt>
                <c:pt idx="3">
                  <c:v>29.399912664424555</c:v>
                </c:pt>
                <c:pt idx="4">
                  <c:v>30.809947278345781</c:v>
                </c:pt>
                <c:pt idx="5">
                  <c:v>28.514833173041374</c:v>
                </c:pt>
                <c:pt idx="6">
                  <c:v>29.554821223034946</c:v>
                </c:pt>
                <c:pt idx="7">
                  <c:v>25.102467922358422</c:v>
                </c:pt>
                <c:pt idx="8">
                  <c:v>25.23609789325381</c:v>
                </c:pt>
                <c:pt idx="9">
                  <c:v>28.02796673474047</c:v>
                </c:pt>
                <c:pt idx="10">
                  <c:v>32.298952000745622</c:v>
                </c:pt>
                <c:pt idx="11">
                  <c:v>34.172679971417942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86-447A-BFC4-7A4A671BA3F7}"/>
            </c:ext>
          </c:extLst>
        </c:ser>
        <c:ser>
          <c:idx val="0"/>
          <c:order val="1"/>
          <c:tx>
            <c:strRef>
              <c:f>'Klasse per mnd'!$B$122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mnd'!$I$118:$I$129</c:f>
              <c:numCache>
                <c:formatCode>0.0</c:formatCode>
                <c:ptCount val="12"/>
                <c:pt idx="0">
                  <c:v>30.166015702683126</c:v>
                </c:pt>
                <c:pt idx="1">
                  <c:v>26.50850350670714</c:v>
                </c:pt>
                <c:pt idx="2">
                  <c:v>26.652719665271967</c:v>
                </c:pt>
                <c:pt idx="3">
                  <c:v>24.828080875972464</c:v>
                </c:pt>
                <c:pt idx="4">
                  <c:v>24.508493506025605</c:v>
                </c:pt>
                <c:pt idx="5">
                  <c:v>25.82381311111283</c:v>
                </c:pt>
                <c:pt idx="6">
                  <c:v>18.791859149180905</c:v>
                </c:pt>
                <c:pt idx="7">
                  <c:v>20.686031561133206</c:v>
                </c:pt>
                <c:pt idx="8">
                  <c:v>24.956318623740753</c:v>
                </c:pt>
                <c:pt idx="9">
                  <c:v>26.097886406354405</c:v>
                </c:pt>
                <c:pt idx="10">
                  <c:v>26.039979689278994</c:v>
                </c:pt>
                <c:pt idx="11">
                  <c:v>22.618489339085858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86-447A-BFC4-7A4A671BA3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602980129784391"/>
          <c:y val="0.56259582361853311"/>
          <c:w val="0.10207170003129347"/>
          <c:h val="0.1344164714639495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antall% slakt i R+</a:t>
            </a:r>
            <a:endParaRPr lang="en-US" sz="2800"/>
          </a:p>
        </c:rich>
      </c:tx>
      <c:layout>
        <c:manualLayout>
          <c:xMode val="edge"/>
          <c:yMode val="edge"/>
          <c:x val="0.18906386701662289"/>
          <c:y val="2.7361113716692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605031157915076E-2"/>
          <c:y val="0.17602680006150534"/>
          <c:w val="0.88683215786676972"/>
          <c:h val="0.6602460669801663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mnd'!$B$364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mnd'!$I$360:$I$371</c:f>
              <c:numCache>
                <c:formatCode>0.00</c:formatCode>
                <c:ptCount val="12"/>
                <c:pt idx="0">
                  <c:v>25.464971435934878</c:v>
                </c:pt>
                <c:pt idx="1">
                  <c:v>30.26037163728401</c:v>
                </c:pt>
                <c:pt idx="2">
                  <c:v>31.562817341755625</c:v>
                </c:pt>
                <c:pt idx="3">
                  <c:v>16.767664386237755</c:v>
                </c:pt>
                <c:pt idx="4">
                  <c:v>19.860388024181841</c:v>
                </c:pt>
                <c:pt idx="5">
                  <c:v>19.445513057631128</c:v>
                </c:pt>
                <c:pt idx="6">
                  <c:v>27.112959318803441</c:v>
                </c:pt>
                <c:pt idx="7">
                  <c:v>18.687669019645021</c:v>
                </c:pt>
                <c:pt idx="8">
                  <c:v>16.565879108918917</c:v>
                </c:pt>
                <c:pt idx="9">
                  <c:v>23.341295453194849</c:v>
                </c:pt>
                <c:pt idx="10">
                  <c:v>22.99300433711937</c:v>
                </c:pt>
                <c:pt idx="11">
                  <c:v>22.534545051981123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44-46B4-9328-93E45D26E202}"/>
            </c:ext>
          </c:extLst>
        </c:ser>
        <c:ser>
          <c:idx val="0"/>
          <c:order val="1"/>
          <c:tx>
            <c:strRef>
              <c:f>'Klasse per mnd'!$B$137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mnd'!$I$133:$I$144</c:f>
              <c:numCache>
                <c:formatCode>0.0</c:formatCode>
                <c:ptCount val="12"/>
                <c:pt idx="0">
                  <c:v>29.738049971760628</c:v>
                </c:pt>
                <c:pt idx="1">
                  <c:v>29.974603043505176</c:v>
                </c:pt>
                <c:pt idx="2">
                  <c:v>31.913791304952536</c:v>
                </c:pt>
                <c:pt idx="3">
                  <c:v>24.31796636354062</c:v>
                </c:pt>
                <c:pt idx="4">
                  <c:v>24.932178048385055</c:v>
                </c:pt>
                <c:pt idx="5">
                  <c:v>17.923905530401285</c:v>
                </c:pt>
                <c:pt idx="6">
                  <c:v>16.686146824734237</c:v>
                </c:pt>
                <c:pt idx="7">
                  <c:v>14.340012967317964</c:v>
                </c:pt>
                <c:pt idx="8">
                  <c:v>16.06985979608481</c:v>
                </c:pt>
                <c:pt idx="9">
                  <c:v>18.616095673804367</c:v>
                </c:pt>
                <c:pt idx="10">
                  <c:v>19.514301674672549</c:v>
                </c:pt>
                <c:pt idx="11">
                  <c:v>20.985743762896263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44-46B4-9328-93E45D26E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1595051768835645E-2"/>
              <c:y val="0.386101688353203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550152070127731"/>
          <c:y val="0.30723622349444707"/>
          <c:w val="0.10244363169784836"/>
          <c:h val="0.10552760911632698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antall% slakt i U-</a:t>
            </a:r>
            <a:endParaRPr lang="en-US" sz="2800"/>
          </a:p>
        </c:rich>
      </c:tx>
      <c:layout>
        <c:manualLayout>
          <c:xMode val="edge"/>
          <c:yMode val="edge"/>
          <c:x val="0.18906386701662289"/>
          <c:y val="2.7361113716692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89458230599967E-2"/>
          <c:y val="0.17602680006150534"/>
          <c:w val="0.90344769877250197"/>
          <c:h val="0.6602460669801663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mnd'!$B$379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mnd'!$I$375:$I$386</c:f>
              <c:numCache>
                <c:formatCode>0.00</c:formatCode>
                <c:ptCount val="12"/>
                <c:pt idx="0">
                  <c:v>4.7044800481078992</c:v>
                </c:pt>
                <c:pt idx="1">
                  <c:v>8.5986542871104739</c:v>
                </c:pt>
                <c:pt idx="2">
                  <c:v>9.6165119464775</c:v>
                </c:pt>
                <c:pt idx="3">
                  <c:v>5.0585684626640433</c:v>
                </c:pt>
                <c:pt idx="4">
                  <c:v>5.838945686805201</c:v>
                </c:pt>
                <c:pt idx="5">
                  <c:v>4.0626618332470228</c:v>
                </c:pt>
                <c:pt idx="6">
                  <c:v>4.0817336848228312</c:v>
                </c:pt>
                <c:pt idx="7">
                  <c:v>4.4449469318584498</c:v>
                </c:pt>
                <c:pt idx="8">
                  <c:v>4.433580434673984</c:v>
                </c:pt>
                <c:pt idx="9">
                  <c:v>6.4791927842384531</c:v>
                </c:pt>
                <c:pt idx="10">
                  <c:v>5.9815922863909972</c:v>
                </c:pt>
                <c:pt idx="11">
                  <c:v>4.5711180217988563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D5-4DDC-9537-36AD642E468B}"/>
            </c:ext>
          </c:extLst>
        </c:ser>
        <c:ser>
          <c:idx val="0"/>
          <c:order val="1"/>
          <c:tx>
            <c:strRef>
              <c:f>'Klasse per mnd'!$B$152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mnd'!$I$148:$I$159</c:f>
              <c:numCache>
                <c:formatCode>0.0</c:formatCode>
                <c:ptCount val="12"/>
                <c:pt idx="0">
                  <c:v>8.7311372910882898</c:v>
                </c:pt>
                <c:pt idx="1">
                  <c:v>13.134837879319722</c:v>
                </c:pt>
                <c:pt idx="2">
                  <c:v>16.982811576397509</c:v>
                </c:pt>
                <c:pt idx="3">
                  <c:v>8.4838513896482404</c:v>
                </c:pt>
                <c:pt idx="4">
                  <c:v>10.282636499558665</c:v>
                </c:pt>
                <c:pt idx="5">
                  <c:v>5.269452706953194</c:v>
                </c:pt>
                <c:pt idx="6">
                  <c:v>9.8421179569952315</c:v>
                </c:pt>
                <c:pt idx="7">
                  <c:v>8.7354941866854219</c:v>
                </c:pt>
                <c:pt idx="8">
                  <c:v>7.2335707529702749</c:v>
                </c:pt>
                <c:pt idx="9">
                  <c:v>9.4318976749799237</c:v>
                </c:pt>
                <c:pt idx="10">
                  <c:v>8.8268497288353895</c:v>
                </c:pt>
                <c:pt idx="11">
                  <c:v>9.1930844744575779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D5-4DDC-9537-36AD642E4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290170640229862"/>
          <c:y val="0.48651910059135306"/>
          <c:w val="0.10244363169784836"/>
          <c:h val="0.10552760911632698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antall% slakt i U</a:t>
            </a:r>
            <a:endParaRPr lang="en-US" sz="2800"/>
          </a:p>
        </c:rich>
      </c:tx>
      <c:layout>
        <c:manualLayout>
          <c:xMode val="edge"/>
          <c:yMode val="edge"/>
          <c:x val="0.18906386701662289"/>
          <c:y val="2.7361113716692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89458230599967E-2"/>
          <c:y val="0.17602680006150534"/>
          <c:w val="0.90344769877250197"/>
          <c:h val="0.6602460669801663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mnd'!$B$394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mnd'!$I$390:$I$401</c:f>
              <c:numCache>
                <c:formatCode>0.00</c:formatCode>
                <c:ptCount val="12"/>
                <c:pt idx="0">
                  <c:v>1.8061938920149476</c:v>
                </c:pt>
                <c:pt idx="1">
                  <c:v>3.8466839579496042</c:v>
                </c:pt>
                <c:pt idx="2">
                  <c:v>3.3512301849656301</c:v>
                </c:pt>
                <c:pt idx="3">
                  <c:v>2.3519317250308358</c:v>
                </c:pt>
                <c:pt idx="4">
                  <c:v>1.3202892947167453</c:v>
                </c:pt>
                <c:pt idx="5">
                  <c:v>2.6107864171043871</c:v>
                </c:pt>
                <c:pt idx="6">
                  <c:v>1.5718016312083067</c:v>
                </c:pt>
                <c:pt idx="7">
                  <c:v>1.9211025870605027</c:v>
                </c:pt>
                <c:pt idx="8">
                  <c:v>1.5790976043594909</c:v>
                </c:pt>
                <c:pt idx="9">
                  <c:v>2.4867410117861954</c:v>
                </c:pt>
                <c:pt idx="10">
                  <c:v>2.0918173131114455</c:v>
                </c:pt>
                <c:pt idx="11">
                  <c:v>0.75078248442579198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E1-46F0-B805-3CA7ABCFBE8A}"/>
            </c:ext>
          </c:extLst>
        </c:ser>
        <c:ser>
          <c:idx val="0"/>
          <c:order val="1"/>
          <c:tx>
            <c:strRef>
              <c:f>'Klasse per mnd'!$B$165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mnd'!$I$163:$I$174</c:f>
              <c:numCache>
                <c:formatCode>0.0</c:formatCode>
                <c:ptCount val="12"/>
                <c:pt idx="0">
                  <c:v>2.4413138070654123</c:v>
                </c:pt>
                <c:pt idx="1">
                  <c:v>3.7145629865169001</c:v>
                </c:pt>
                <c:pt idx="2">
                  <c:v>4.7519095028917775</c:v>
                </c:pt>
                <c:pt idx="3">
                  <c:v>5.3424087236102276</c:v>
                </c:pt>
                <c:pt idx="4">
                  <c:v>3.1019761137030963</c:v>
                </c:pt>
                <c:pt idx="5">
                  <c:v>3.9087922585254864</c:v>
                </c:pt>
                <c:pt idx="6">
                  <c:v>1.4211239123578416</c:v>
                </c:pt>
                <c:pt idx="7">
                  <c:v>4.2116997076858809</c:v>
                </c:pt>
                <c:pt idx="8">
                  <c:v>2.8526734956937601</c:v>
                </c:pt>
                <c:pt idx="9">
                  <c:v>3.2733993836003674</c:v>
                </c:pt>
                <c:pt idx="10">
                  <c:v>2.2910713218252994</c:v>
                </c:pt>
                <c:pt idx="11">
                  <c:v>3.8571562558619377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E1-46F0-B805-3CA7ABCFBE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691284846357993"/>
          <c:y val="0.31166293908581583"/>
          <c:w val="0.10244363169784836"/>
          <c:h val="0.10552760911632698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sau, middel</a:t>
            </a:r>
            <a:r>
              <a:rPr lang="nb-NO" sz="2800" baseline="0"/>
              <a:t> KLASSE </a:t>
            </a:r>
            <a:r>
              <a:rPr lang="nb-NO" sz="2800"/>
              <a:t>per måned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9665432325075807"/>
          <c:y val="3.21555282082901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722558340535866E-2"/>
          <c:y val="0.13030746705710103"/>
          <c:w val="0.93777009507346587"/>
          <c:h val="0.75327263715512938"/>
        </c:manualLayout>
      </c:layout>
      <c:lineChart>
        <c:grouping val="standard"/>
        <c:varyColors val="0"/>
        <c:ser>
          <c:idx val="1"/>
          <c:order val="0"/>
          <c:tx>
            <c:strRef>
              <c:f>Måned!$C$35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00CCFF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Måned!$P$35:$P$46</c:f>
              <c:numCache>
                <c:formatCode>0.00</c:formatCode>
                <c:ptCount val="12"/>
                <c:pt idx="0">
                  <c:v>7.5943661971831009</c:v>
                </c:pt>
                <c:pt idx="1">
                  <c:v>7.8338870431893683</c:v>
                </c:pt>
                <c:pt idx="2">
                  <c:v>7.955717118307998</c:v>
                </c:pt>
                <c:pt idx="3">
                  <c:v>7.1599326599326609</c:v>
                </c:pt>
                <c:pt idx="4">
                  <c:v>6.8740053050397876</c:v>
                </c:pt>
                <c:pt idx="5">
                  <c:v>7.0984915705412606</c:v>
                </c:pt>
                <c:pt idx="6">
                  <c:v>6.7732558139534893</c:v>
                </c:pt>
                <c:pt idx="7">
                  <c:v>6.8306801736613609</c:v>
                </c:pt>
                <c:pt idx="8">
                  <c:v>6.7543838862559218</c:v>
                </c:pt>
                <c:pt idx="9">
                  <c:v>7.1159480304363587</c:v>
                </c:pt>
                <c:pt idx="10">
                  <c:v>7.0374715671016403</c:v>
                </c:pt>
                <c:pt idx="11">
                  <c:v>6.6945765937202646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15-4325-8ABB-D4637153CE04}"/>
            </c:ext>
          </c:extLst>
        </c:ser>
        <c:ser>
          <c:idx val="3"/>
          <c:order val="1"/>
          <c:tx>
            <c:strRef>
              <c:f>Måned!$C$22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Måned!$P$22:$P$33</c:f>
              <c:numCache>
                <c:formatCode>0.00</c:formatCode>
                <c:ptCount val="12"/>
                <c:pt idx="0">
                  <c:v>7.1867816091954024</c:v>
                </c:pt>
                <c:pt idx="1">
                  <c:v>7.757407407407408</c:v>
                </c:pt>
                <c:pt idx="2">
                  <c:v>7.7940097799510974</c:v>
                </c:pt>
                <c:pt idx="3">
                  <c:v>6.9574468085106353</c:v>
                </c:pt>
                <c:pt idx="4">
                  <c:v>7.0854760250173747</c:v>
                </c:pt>
                <c:pt idx="5">
                  <c:v>6.9886462882096048</c:v>
                </c:pt>
                <c:pt idx="6">
                  <c:v>6.9465408805031448</c:v>
                </c:pt>
                <c:pt idx="7">
                  <c:v>6.972291021671829</c:v>
                </c:pt>
                <c:pt idx="8">
                  <c:v>6.849313108185461</c:v>
                </c:pt>
                <c:pt idx="9">
                  <c:v>7.3451743714517468</c:v>
                </c:pt>
                <c:pt idx="10">
                  <c:v>7.3365010304556897</c:v>
                </c:pt>
                <c:pt idx="11">
                  <c:v>7.2945736434108515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15-4325-8ABB-D4637153CE04}"/>
            </c:ext>
          </c:extLst>
        </c:ser>
        <c:ser>
          <c:idx val="4"/>
          <c:order val="2"/>
          <c:tx>
            <c:strRef>
              <c:f>Måned!$C$9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3-7515-4325-8ABB-D4637153CE0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4-7515-4325-8ABB-D4637153CE04}"/>
              </c:ext>
            </c:extLst>
          </c:dPt>
          <c:dLbls>
            <c:dLbl>
              <c:idx val="0"/>
              <c:layout>
                <c:manualLayout>
                  <c:x val="-2.6673405447020241E-2"/>
                  <c:y val="-0.112488815459850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15-4325-8ABB-D4637153CE04}"/>
                </c:ext>
              </c:extLst>
            </c:dLbl>
            <c:dLbl>
              <c:idx val="1"/>
              <c:layout>
                <c:manualLayout>
                  <c:x val="-3.4141958972185894E-2"/>
                  <c:y val="-7.852992777385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15-4325-8ABB-D4637153CE04}"/>
                </c:ext>
              </c:extLst>
            </c:dLbl>
            <c:dLbl>
              <c:idx val="2"/>
              <c:layout>
                <c:manualLayout>
                  <c:x val="-4.3744384933113181E-2"/>
                  <c:y val="-3.1836457205618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D0-460E-A54B-EDB6CC85C543}"/>
                </c:ext>
              </c:extLst>
            </c:dLbl>
            <c:dLbl>
              <c:idx val="3"/>
              <c:layout>
                <c:manualLayout>
                  <c:x val="-2.6673405447020272E-2"/>
                  <c:y val="-8.91420801757305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D0-460E-A54B-EDB6CC85C543}"/>
                </c:ext>
              </c:extLst>
            </c:dLbl>
            <c:dLbl>
              <c:idx val="4"/>
              <c:layout>
                <c:manualLayout>
                  <c:x val="-1.3870170832450521E-2"/>
                  <c:y val="-6.36729144112361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1F-412B-8CD7-ED4CE91F97A6}"/>
                </c:ext>
              </c:extLst>
            </c:dLbl>
            <c:dLbl>
              <c:idx val="5"/>
              <c:layout>
                <c:manualLayout>
                  <c:x val="-1.8137915703973835E-2"/>
                  <c:y val="-9.3386941136479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4A-4CCB-8E86-A6DD6D41FF9D}"/>
                </c:ext>
              </c:extLst>
            </c:dLbl>
            <c:dLbl>
              <c:idx val="6"/>
              <c:layout>
                <c:manualLayout>
                  <c:x val="-1.4937107050331409E-2"/>
                  <c:y val="-7.6407497293483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E4-4993-8A5D-76C0DD26466E}"/>
                </c:ext>
              </c:extLst>
            </c:dLbl>
            <c:dLbl>
              <c:idx val="7"/>
              <c:layout>
                <c:manualLayout>
                  <c:x val="-2.0271788139735375E-2"/>
                  <c:y val="-5.30607620093634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E4-4993-8A5D-76C0DD26466E}"/>
                </c:ext>
              </c:extLst>
            </c:dLbl>
            <c:dLbl>
              <c:idx val="8"/>
              <c:layout>
                <c:manualLayout>
                  <c:x val="-1.1736298396689059E-2"/>
                  <c:y val="-5.30607620093634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97-4F73-90E2-559EA77B11B3}"/>
                </c:ext>
              </c:extLst>
            </c:dLbl>
            <c:dLbl>
              <c:idx val="9"/>
              <c:layout>
                <c:manualLayout>
                  <c:x val="-1.4937107050331329E-2"/>
                  <c:y val="-7.2162636332734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FF-4B05-9828-CEB2D49C05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Måned!$P$9:$P$20</c:f>
              <c:numCache>
                <c:formatCode>0.00</c:formatCode>
                <c:ptCount val="12"/>
                <c:pt idx="0">
                  <c:v>7.647948164146869</c:v>
                </c:pt>
                <c:pt idx="1">
                  <c:v>7.9303278688524612</c:v>
                </c:pt>
                <c:pt idx="2">
                  <c:v>8.2496350364963504</c:v>
                </c:pt>
                <c:pt idx="3">
                  <c:v>7.4225000000000012</c:v>
                </c:pt>
                <c:pt idx="4">
                  <c:v>7.0797649034424852</c:v>
                </c:pt>
                <c:pt idx="5">
                  <c:v>6.8104347826086977</c:v>
                </c:pt>
                <c:pt idx="6">
                  <c:v>6.7656903765690393</c:v>
                </c:pt>
                <c:pt idx="7">
                  <c:v>6.9711732973701972</c:v>
                </c:pt>
                <c:pt idx="8">
                  <c:v>7.085995417172124</c:v>
                </c:pt>
                <c:pt idx="9">
                  <c:v>7.2719765739385052</c:v>
                </c:pt>
                <c:pt idx="10">
                  <c:v>7.2500447147200884</c:v>
                </c:pt>
                <c:pt idx="11">
                  <c:v>7.0310679611650482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515-4325-8ABB-D4637153C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3712"/>
        <c:axId val="374937240"/>
      </c:lineChart>
      <c:catAx>
        <c:axId val="3749337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7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7240"/>
        <c:scaling>
          <c:orientation val="minMax"/>
          <c:max val="9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3712"/>
        <c:crosses val="autoZero"/>
        <c:crossBetween val="between"/>
        <c:minorUnit val="0.05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457095974357238"/>
          <c:y val="4.8148429777203246E-2"/>
          <c:w val="0.11713787712779013"/>
          <c:h val="0.1952024103210634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antall% slakt i U+</a:t>
            </a:r>
            <a:endParaRPr lang="en-US" sz="2800"/>
          </a:p>
        </c:rich>
      </c:tx>
      <c:layout>
        <c:manualLayout>
          <c:xMode val="edge"/>
          <c:yMode val="edge"/>
          <c:x val="0.18906383655385695"/>
          <c:y val="2.51477075334196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89458230599967E-2"/>
          <c:y val="0.17602680006150534"/>
          <c:w val="0.90344769877250197"/>
          <c:h val="0.6602460669801663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mnd'!$B$409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mnd'!$I$405:$I$416</c:f>
              <c:numCache>
                <c:formatCode>0.00</c:formatCode>
                <c:ptCount val="12"/>
                <c:pt idx="0">
                  <c:v>1.4507538335982133</c:v>
                </c:pt>
                <c:pt idx="1">
                  <c:v>0.29633249382901683</c:v>
                </c:pt>
                <c:pt idx="2">
                  <c:v>0.47362703339181911</c:v>
                </c:pt>
                <c:pt idx="3">
                  <c:v>0</c:v>
                </c:pt>
                <c:pt idx="4">
                  <c:v>0.69835960424290955</c:v>
                </c:pt>
                <c:pt idx="5">
                  <c:v>0.40060664348598057</c:v>
                </c:pt>
                <c:pt idx="6">
                  <c:v>0.92080347529053597</c:v>
                </c:pt>
                <c:pt idx="7">
                  <c:v>0.67428542946565906</c:v>
                </c:pt>
                <c:pt idx="8">
                  <c:v>0.53792929957194247</c:v>
                </c:pt>
                <c:pt idx="9">
                  <c:v>0.72780685007328993</c:v>
                </c:pt>
                <c:pt idx="10">
                  <c:v>0.39107245053776302</c:v>
                </c:pt>
                <c:pt idx="11">
                  <c:v>0.930930024254501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E4-4594-A09D-853728A7A9C1}"/>
            </c:ext>
          </c:extLst>
        </c:ser>
        <c:ser>
          <c:idx val="0"/>
          <c:order val="1"/>
          <c:tx>
            <c:strRef>
              <c:f>'Klasse per mnd'!$B$182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mnd'!$I$178:$I$189</c:f>
              <c:numCache>
                <c:formatCode>0.0</c:formatCode>
                <c:ptCount val="12"/>
                <c:pt idx="0">
                  <c:v>0</c:v>
                </c:pt>
                <c:pt idx="1">
                  <c:v>0.64008589539757588</c:v>
                </c:pt>
                <c:pt idx="2">
                  <c:v>1.2015670093533768</c:v>
                </c:pt>
                <c:pt idx="3">
                  <c:v>1.1160322420460762</c:v>
                </c:pt>
                <c:pt idx="4">
                  <c:v>0.3426224487957778</c:v>
                </c:pt>
                <c:pt idx="5">
                  <c:v>0.39608266478203807</c:v>
                </c:pt>
                <c:pt idx="6">
                  <c:v>0</c:v>
                </c:pt>
                <c:pt idx="7">
                  <c:v>1.2152052792369064</c:v>
                </c:pt>
                <c:pt idx="8">
                  <c:v>0.82959322295256732</c:v>
                </c:pt>
                <c:pt idx="9">
                  <c:v>0.74683139749283101</c:v>
                </c:pt>
                <c:pt idx="10">
                  <c:v>0.34272624020107317</c:v>
                </c:pt>
                <c:pt idx="11">
                  <c:v>0.72688051022322253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E4-4594-A09D-853728A7A9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691284846357993"/>
          <c:y val="0.31166293908581583"/>
          <c:w val="0.10244363169784836"/>
          <c:h val="0.10552760911632698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antall% slakt i E-</a:t>
            </a:r>
            <a:endParaRPr lang="en-US" sz="2800"/>
          </a:p>
        </c:rich>
      </c:tx>
      <c:layout>
        <c:manualLayout>
          <c:xMode val="edge"/>
          <c:yMode val="edge"/>
          <c:x val="0.18906386701662289"/>
          <c:y val="2.7361113716692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89458230599967E-2"/>
          <c:y val="0.17602680006150534"/>
          <c:w val="0.90344769877250197"/>
          <c:h val="0.6602460669801663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mnd'!$B$424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mnd'!$I$420:$I$431</c:f>
              <c:numCache>
                <c:formatCode>0.00</c:formatCode>
                <c:ptCount val="12"/>
                <c:pt idx="0">
                  <c:v>0</c:v>
                </c:pt>
                <c:pt idx="1">
                  <c:v>0.21551454096655764</c:v>
                </c:pt>
                <c:pt idx="2">
                  <c:v>6.9656989947321835E-2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6.74710922840423E-2</c:v>
                </c:pt>
                <c:pt idx="8">
                  <c:v>2.4639298474948043E-2</c:v>
                </c:pt>
                <c:pt idx="9">
                  <c:v>1.7686087762342796E-2</c:v>
                </c:pt>
                <c:pt idx="10">
                  <c:v>8.3667466029963555E-2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34-4BB5-B852-6FC0984C9096}"/>
            </c:ext>
          </c:extLst>
        </c:ser>
        <c:ser>
          <c:idx val="0"/>
          <c:order val="1"/>
          <c:tx>
            <c:strRef>
              <c:f>'Klasse per mnd'!$B$197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mnd'!$I$193:$I$204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2.8859861611747927E-2</c:v>
                </c:pt>
                <c:pt idx="3">
                  <c:v>0.4288573334604025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0.21209257346315313</c:v>
                </c:pt>
                <c:pt idx="8">
                  <c:v>0.28652159418291112</c:v>
                </c:pt>
                <c:pt idx="9">
                  <c:v>0.14817728529379545</c:v>
                </c:pt>
                <c:pt idx="10">
                  <c:v>8.9598038737409721E-2</c:v>
                </c:pt>
                <c:pt idx="11">
                  <c:v>0.38454323766647902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34-4BB5-B852-6FC0984C9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691284846357993"/>
          <c:y val="0.31166293908581583"/>
          <c:w val="0.10244363169784836"/>
          <c:h val="0.10552760911632698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antall% slakt i E</a:t>
            </a:r>
            <a:endParaRPr lang="en-US" sz="2800"/>
          </a:p>
        </c:rich>
      </c:tx>
      <c:layout>
        <c:manualLayout>
          <c:xMode val="edge"/>
          <c:yMode val="edge"/>
          <c:x val="0.18906386701662289"/>
          <c:y val="2.7361113716692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630509895940434E-2"/>
          <c:y val="0.1715645032561573"/>
          <c:w val="0.88680658869254247"/>
          <c:h val="0.66470829331469239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mnd'!$B$439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mnd'!$I$435:$I$446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2.8085354205710004E-2</c:v>
                </c:pt>
                <c:pt idx="9">
                  <c:v>2.413583077659166E-2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E3-4E8B-8A37-DC5DE3CC7B0D}"/>
            </c:ext>
          </c:extLst>
        </c:ser>
        <c:ser>
          <c:idx val="0"/>
          <c:order val="1"/>
          <c:tx>
            <c:strRef>
              <c:f>'Klasse per mnd'!$B$212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mnd'!$I$208:$I$219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5.9020082030855472E-2</c:v>
                </c:pt>
                <c:pt idx="9">
                  <c:v>5.1716778004501161E-2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E3-4E8B-8A37-DC5DE3CC7B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691284846357993"/>
          <c:y val="0.31166293908581583"/>
          <c:w val="0.10244363169784836"/>
          <c:h val="0.10552760911632698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antall% slakt i E+</a:t>
            </a:r>
            <a:endParaRPr lang="en-US" sz="2800"/>
          </a:p>
        </c:rich>
      </c:tx>
      <c:layout>
        <c:manualLayout>
          <c:xMode val="edge"/>
          <c:yMode val="edge"/>
          <c:x val="0.18906386701662289"/>
          <c:y val="2.7361113716692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917070602943435E-2"/>
          <c:y val="0.17602680006150534"/>
          <c:w val="0.88952013832532772"/>
          <c:h val="0.6602460669801663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mnd'!$B$454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mnd'!$I$450:$I$461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3.2852397966597391E-2</c:v>
                </c:pt>
                <c:pt idx="9">
                  <c:v>1.2432995181555204E-2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7F-49A9-ACE9-4E5672DD2797}"/>
            </c:ext>
          </c:extLst>
        </c:ser>
        <c:ser>
          <c:idx val="0"/>
          <c:order val="1"/>
          <c:tx>
            <c:strRef>
              <c:f>'Klasse per mnd'!$B$227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mnd'!$I$223:$I$234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7F-49A9-ACE9-4E5672DD2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691284846357993"/>
          <c:y val="0.31166293908581583"/>
          <c:w val="0.10244363169784836"/>
          <c:h val="0.10552760911632698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middel VEKT i klasse P-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470120221244789E-2"/>
          <c:y val="0.15591504511144647"/>
          <c:w val="0.88896704701774998"/>
          <c:h val="0.68035785673936122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mnd'!$B$244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mnd'!$N$240:$N$251</c:f>
              <c:numCache>
                <c:formatCode>0.0</c:formatCode>
                <c:ptCount val="12"/>
                <c:pt idx="0">
                  <c:v>0</c:v>
                </c:pt>
                <c:pt idx="1">
                  <c:v>5.2</c:v>
                </c:pt>
                <c:pt idx="2">
                  <c:v>10.6</c:v>
                </c:pt>
                <c:pt idx="3">
                  <c:v>0</c:v>
                </c:pt>
                <c:pt idx="4">
                  <c:v>7.8333333333333313</c:v>
                </c:pt>
                <c:pt idx="5">
                  <c:v>14.4</c:v>
                </c:pt>
                <c:pt idx="6">
                  <c:v>11.2</c:v>
                </c:pt>
                <c:pt idx="7">
                  <c:v>11.109090909090909</c:v>
                </c:pt>
                <c:pt idx="8">
                  <c:v>16.331999999999997</c:v>
                </c:pt>
                <c:pt idx="9">
                  <c:v>14.206250000000001</c:v>
                </c:pt>
                <c:pt idx="10">
                  <c:v>14.314285714285711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AB-4897-ADDE-9713CEA44B84}"/>
            </c:ext>
          </c:extLst>
        </c:ser>
        <c:ser>
          <c:idx val="0"/>
          <c:order val="1"/>
          <c:tx>
            <c:strRef>
              <c:f>'Klasse per mnd'!$B$13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mnd'!$N$13:$N$24</c:f>
              <c:numCache>
                <c:formatCode>0.0</c:formatCode>
                <c:ptCount val="12"/>
                <c:pt idx="0">
                  <c:v>12.6</c:v>
                </c:pt>
                <c:pt idx="1">
                  <c:v>13.5</c:v>
                </c:pt>
                <c:pt idx="2">
                  <c:v>12.55</c:v>
                </c:pt>
                <c:pt idx="3">
                  <c:v>5.9</c:v>
                </c:pt>
                <c:pt idx="4">
                  <c:v>6.7722222222222221</c:v>
                </c:pt>
                <c:pt idx="5">
                  <c:v>5.5</c:v>
                </c:pt>
                <c:pt idx="6">
                  <c:v>0</c:v>
                </c:pt>
                <c:pt idx="7">
                  <c:v>7.9</c:v>
                </c:pt>
                <c:pt idx="8">
                  <c:v>7.3769230769230756</c:v>
                </c:pt>
                <c:pt idx="9">
                  <c:v>7.0431818181818189</c:v>
                </c:pt>
                <c:pt idx="10">
                  <c:v>8.2100000000000009</c:v>
                </c:pt>
                <c:pt idx="11">
                  <c:v>7.8600000000000012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AB-4897-ADDE-9713CEA44B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</a:t>
                </a:r>
              </a:p>
            </c:rich>
          </c:tx>
          <c:layout>
            <c:manualLayout>
              <c:xMode val="edge"/>
              <c:yMode val="edge"/>
              <c:x val="5.2044444813986422E-3"/>
              <c:y val="0.474695324122393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568198061443452"/>
          <c:y val="0.17363564947279664"/>
          <c:w val="8.4283362842257487E-2"/>
          <c:h val="0.1411544245366366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middel VEKT i klasse P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470120221244789E-2"/>
          <c:y val="0.15591504511144647"/>
          <c:w val="0.88896704701774998"/>
          <c:h val="0.68035785673936122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mnd'!$B$259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mnd'!$N$255:$N$266</c:f>
              <c:numCache>
                <c:formatCode>0.0</c:formatCode>
                <c:ptCount val="12"/>
                <c:pt idx="0">
                  <c:v>13.05</c:v>
                </c:pt>
                <c:pt idx="1">
                  <c:v>9.8333333333333357</c:v>
                </c:pt>
                <c:pt idx="2">
                  <c:v>13.019230769230772</c:v>
                </c:pt>
                <c:pt idx="3">
                  <c:v>10.033333333333331</c:v>
                </c:pt>
                <c:pt idx="4">
                  <c:v>12.326315789473687</c:v>
                </c:pt>
                <c:pt idx="5">
                  <c:v>15.910000000000004</c:v>
                </c:pt>
                <c:pt idx="6">
                  <c:v>11.573333333333331</c:v>
                </c:pt>
                <c:pt idx="7">
                  <c:v>15.352380952380948</c:v>
                </c:pt>
                <c:pt idx="8">
                  <c:v>14.452325581395341</c:v>
                </c:pt>
                <c:pt idx="9">
                  <c:v>15.15735294117647</c:v>
                </c:pt>
                <c:pt idx="10">
                  <c:v>14.865384615384611</c:v>
                </c:pt>
                <c:pt idx="11">
                  <c:v>12.383333333333336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A6-44AA-A646-B4351EFB4910}"/>
            </c:ext>
          </c:extLst>
        </c:ser>
        <c:ser>
          <c:idx val="0"/>
          <c:order val="1"/>
          <c:tx>
            <c:strRef>
              <c:f>'Klasse per mnd'!$B$32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mnd'!$N$28:$N$39</c:f>
              <c:numCache>
                <c:formatCode>0.0</c:formatCode>
                <c:ptCount val="12"/>
                <c:pt idx="0">
                  <c:v>15.6</c:v>
                </c:pt>
                <c:pt idx="1">
                  <c:v>13.2</c:v>
                </c:pt>
                <c:pt idx="2">
                  <c:v>14.910000000000004</c:v>
                </c:pt>
                <c:pt idx="3">
                  <c:v>9.9333333333333353</c:v>
                </c:pt>
                <c:pt idx="4">
                  <c:v>8.4848484848484862</c:v>
                </c:pt>
                <c:pt idx="5">
                  <c:v>9.15</c:v>
                </c:pt>
                <c:pt idx="6">
                  <c:v>8.6750000000000007</c:v>
                </c:pt>
                <c:pt idx="7">
                  <c:v>10.621276595744684</c:v>
                </c:pt>
                <c:pt idx="8">
                  <c:v>9.3843137254901947</c:v>
                </c:pt>
                <c:pt idx="9">
                  <c:v>9.2204379562043766</c:v>
                </c:pt>
                <c:pt idx="10">
                  <c:v>9.2270270270270274</c:v>
                </c:pt>
                <c:pt idx="11">
                  <c:v>10.233333333333336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A6-44AA-A646-B4351EFB4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</a:t>
                </a:r>
              </a:p>
            </c:rich>
          </c:tx>
          <c:layout>
            <c:manualLayout>
              <c:xMode val="edge"/>
              <c:yMode val="edge"/>
              <c:x val="5.2044444813986422E-3"/>
              <c:y val="0.474695324122393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907903403966395"/>
          <c:y val="0.19135457745523471"/>
          <c:w val="8.4283362842257487E-2"/>
          <c:h val="0.1411544245366366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middel VEKT i klasse P+</a:t>
            </a:r>
            <a:endParaRPr lang="en-US" sz="2800"/>
          </a:p>
        </c:rich>
      </c:tx>
      <c:layout>
        <c:manualLayout>
          <c:xMode val="edge"/>
          <c:yMode val="edge"/>
          <c:x val="0.1878905712287548"/>
          <c:y val="2.95876799885366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470120221244789E-2"/>
          <c:y val="0.15591504511144647"/>
          <c:w val="0.88896704701774998"/>
          <c:h val="0.68035785673936122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mnd'!$B$274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mnd'!$N$274:$N$288</c:f>
              <c:numCache>
                <c:formatCode>0.0</c:formatCode>
                <c:ptCount val="15"/>
                <c:pt idx="0">
                  <c:v>11.486363636363636</c:v>
                </c:pt>
                <c:pt idx="1">
                  <c:v>14.323333333333331</c:v>
                </c:pt>
                <c:pt idx="2">
                  <c:v>12.375000000000002</c:v>
                </c:pt>
                <c:pt idx="3">
                  <c:v>15.782165605095541</c:v>
                </c:pt>
                <c:pt idx="4">
                  <c:v>15.949726775956275</c:v>
                </c:pt>
                <c:pt idx="5">
                  <c:v>15.662555066079296</c:v>
                </c:pt>
                <c:pt idx="6">
                  <c:v>15.090909090909093</c:v>
                </c:pt>
                <c:pt idx="7">
                  <c:v>14.514285714285712</c:v>
                </c:pt>
                <c:pt idx="9">
                  <c:v>29.543656387665127</c:v>
                </c:pt>
                <c:pt idx="11">
                  <c:v>15</c:v>
                </c:pt>
                <c:pt idx="12">
                  <c:v>19.2</c:v>
                </c:pt>
                <c:pt idx="13">
                  <c:v>17.38356164383562</c:v>
                </c:pt>
                <c:pt idx="14">
                  <c:v>15.774074074074075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0D-4ED6-9B7C-A1D3543B6832}"/>
            </c:ext>
          </c:extLst>
        </c:ser>
        <c:ser>
          <c:idx val="0"/>
          <c:order val="1"/>
          <c:tx>
            <c:strRef>
              <c:f>'Klasse per mnd'!$B$47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mnd'!$N$47:$N$61</c:f>
              <c:numCache>
                <c:formatCode>0.0</c:formatCode>
                <c:ptCount val="15"/>
                <c:pt idx="0">
                  <c:v>10.675862068965516</c:v>
                </c:pt>
                <c:pt idx="1">
                  <c:v>12.783999999999997</c:v>
                </c:pt>
                <c:pt idx="2">
                  <c:v>11.3</c:v>
                </c:pt>
                <c:pt idx="3">
                  <c:v>13.034343434343436</c:v>
                </c:pt>
                <c:pt idx="4">
                  <c:v>12.311627906976742</c:v>
                </c:pt>
                <c:pt idx="5">
                  <c:v>12.519565217391303</c:v>
                </c:pt>
                <c:pt idx="6">
                  <c:v>12.769999999999998</c:v>
                </c:pt>
                <c:pt idx="7">
                  <c:v>10.973684210526319</c:v>
                </c:pt>
                <c:pt idx="9">
                  <c:v>20.325120375807465</c:v>
                </c:pt>
                <c:pt idx="11">
                  <c:v>16.700000000000003</c:v>
                </c:pt>
                <c:pt idx="12">
                  <c:v>16.171428571428581</c:v>
                </c:pt>
                <c:pt idx="13">
                  <c:v>17.68</c:v>
                </c:pt>
                <c:pt idx="14">
                  <c:v>13.872413793103444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0D-4ED6-9B7C-A1D3543B6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</a:t>
                </a:r>
              </a:p>
            </c:rich>
          </c:tx>
          <c:layout>
            <c:manualLayout>
              <c:xMode val="edge"/>
              <c:yMode val="edge"/>
              <c:x val="5.2044444813986422E-3"/>
              <c:y val="0.474695324122393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086086652051282"/>
          <c:y val="0.22281972197484501"/>
          <c:w val="8.4283362842257487E-2"/>
          <c:h val="0.1411544245366366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middel VEKT i klasse O-</a:t>
            </a:r>
            <a:endParaRPr lang="en-US" sz="2800"/>
          </a:p>
        </c:rich>
      </c:tx>
      <c:layout>
        <c:manualLayout>
          <c:xMode val="edge"/>
          <c:yMode val="edge"/>
          <c:x val="0.1878905712287548"/>
          <c:y val="2.95876799885366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470120221244789E-2"/>
          <c:y val="0.15591504511144647"/>
          <c:w val="0.88896704701774998"/>
          <c:h val="0.68035785673936122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mnd'!$B$289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mnd'!$N$289:$N$303</c:f>
              <c:numCache>
                <c:formatCode>0.0</c:formatCode>
                <c:ptCount val="15"/>
                <c:pt idx="0">
                  <c:v>13.770000000000001</c:v>
                </c:pt>
                <c:pt idx="1">
                  <c:v>15.485106382978724</c:v>
                </c:pt>
                <c:pt idx="2">
                  <c:v>15.500000000000004</c:v>
                </c:pt>
                <c:pt idx="3">
                  <c:v>18.451724137931045</c:v>
                </c:pt>
                <c:pt idx="4">
                  <c:v>17.057575757575766</c:v>
                </c:pt>
                <c:pt idx="5">
                  <c:v>17.043772893772903</c:v>
                </c:pt>
                <c:pt idx="6">
                  <c:v>16.61626984126984</c:v>
                </c:pt>
                <c:pt idx="7">
                  <c:v>16.183333333333337</c:v>
                </c:pt>
                <c:pt idx="9">
                  <c:v>29.665436393888953</c:v>
                </c:pt>
                <c:pt idx="11">
                  <c:v>16.466666666666672</c:v>
                </c:pt>
                <c:pt idx="12">
                  <c:v>19.016129032258064</c:v>
                </c:pt>
                <c:pt idx="13">
                  <c:v>18.953237410071942</c:v>
                </c:pt>
                <c:pt idx="14">
                  <c:v>14.763013698630138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CF-47CE-89D7-C4E79682C237}"/>
            </c:ext>
          </c:extLst>
        </c:ser>
        <c:ser>
          <c:idx val="0"/>
          <c:order val="1"/>
          <c:tx>
            <c:strRef>
              <c:f>'Klasse per mnd'!$B$62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mnd'!$N$62:$N$76</c:f>
              <c:numCache>
                <c:formatCode>0.0</c:formatCode>
                <c:ptCount val="15"/>
                <c:pt idx="0">
                  <c:v>12.670000000000002</c:v>
                </c:pt>
                <c:pt idx="1">
                  <c:v>12.05769230769231</c:v>
                </c:pt>
                <c:pt idx="2">
                  <c:v>14.664285714285713</c:v>
                </c:pt>
                <c:pt idx="3">
                  <c:v>13.622007722007718</c:v>
                </c:pt>
                <c:pt idx="4">
                  <c:v>12.719093851132678</c:v>
                </c:pt>
                <c:pt idx="5">
                  <c:v>13.276290322580635</c:v>
                </c:pt>
                <c:pt idx="6">
                  <c:v>13.703726708074541</c:v>
                </c:pt>
                <c:pt idx="7">
                  <c:v>11.900000000000002</c:v>
                </c:pt>
                <c:pt idx="9">
                  <c:v>29.880773311897176</c:v>
                </c:pt>
                <c:pt idx="11">
                  <c:v>20.252631578947366</c:v>
                </c:pt>
                <c:pt idx="12">
                  <c:v>18.036842105263158</c:v>
                </c:pt>
                <c:pt idx="13">
                  <c:v>18.727397260273968</c:v>
                </c:pt>
                <c:pt idx="14">
                  <c:v>14.772131147540987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CF-47CE-89D7-C4E79682C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</a:t>
                </a:r>
              </a:p>
            </c:rich>
          </c:tx>
          <c:layout>
            <c:manualLayout>
              <c:xMode val="edge"/>
              <c:yMode val="edge"/>
              <c:x val="5.2044444813986422E-3"/>
              <c:y val="0.474695324122393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425286464323956"/>
          <c:y val="0.48662482095104675"/>
          <c:w val="8.4283362842257487E-2"/>
          <c:h val="0.1411544245366366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middel VEKT i klasse O</a:t>
            </a:r>
            <a:endParaRPr lang="en-US" sz="2800"/>
          </a:p>
        </c:rich>
      </c:tx>
      <c:layout>
        <c:manualLayout>
          <c:xMode val="edge"/>
          <c:yMode val="edge"/>
          <c:x val="0.1878905712287548"/>
          <c:y val="2.95876799885366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470120221244789E-2"/>
          <c:y val="0.15591504511144647"/>
          <c:w val="0.88896704701774998"/>
          <c:h val="0.68035785673936122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mnd'!$B$304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mnd'!$N$304:$N$318</c:f>
              <c:numCache>
                <c:formatCode>0.0</c:formatCode>
                <c:ptCount val="15"/>
                <c:pt idx="0">
                  <c:v>15.044954128440372</c:v>
                </c:pt>
                <c:pt idx="1">
                  <c:v>16.460360360360355</c:v>
                </c:pt>
                <c:pt idx="2">
                  <c:v>15.370000000000005</c:v>
                </c:pt>
                <c:pt idx="3">
                  <c:v>19.185059422750413</c:v>
                </c:pt>
                <c:pt idx="4">
                  <c:v>18.670136986301348</c:v>
                </c:pt>
                <c:pt idx="5">
                  <c:v>17.932955350815003</c:v>
                </c:pt>
                <c:pt idx="6">
                  <c:v>17.531259259259237</c:v>
                </c:pt>
                <c:pt idx="7">
                  <c:v>18.346666666666671</c:v>
                </c:pt>
                <c:pt idx="9">
                  <c:v>0</c:v>
                </c:pt>
                <c:pt idx="11">
                  <c:v>19.263333333333335</c:v>
                </c:pt>
                <c:pt idx="12">
                  <c:v>20.620000000000005</c:v>
                </c:pt>
                <c:pt idx="13">
                  <c:v>22.101194029850735</c:v>
                </c:pt>
                <c:pt idx="14">
                  <c:v>16.751351351351357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8E-43FD-A068-816C3009090C}"/>
            </c:ext>
          </c:extLst>
        </c:ser>
        <c:ser>
          <c:idx val="0"/>
          <c:order val="1"/>
          <c:tx>
            <c:strRef>
              <c:f>'Klasse per mnd'!$B$77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mnd'!$N$77:$N$91</c:f>
              <c:numCache>
                <c:formatCode>0.0</c:formatCode>
                <c:ptCount val="15"/>
                <c:pt idx="0">
                  <c:v>14.919607843137252</c:v>
                </c:pt>
                <c:pt idx="1">
                  <c:v>15.28285714285713</c:v>
                </c:pt>
                <c:pt idx="2">
                  <c:v>16.471428571428582</c:v>
                </c:pt>
                <c:pt idx="3">
                  <c:v>15.800269179004058</c:v>
                </c:pt>
                <c:pt idx="4">
                  <c:v>16.702263648468698</c:v>
                </c:pt>
                <c:pt idx="5">
                  <c:v>16.179638009049746</c:v>
                </c:pt>
                <c:pt idx="6">
                  <c:v>16.496774193548397</c:v>
                </c:pt>
                <c:pt idx="7">
                  <c:v>15.609803921568629</c:v>
                </c:pt>
                <c:pt idx="9">
                  <c:v>19.886107372513763</c:v>
                </c:pt>
                <c:pt idx="11">
                  <c:v>19.157627118644072</c:v>
                </c:pt>
                <c:pt idx="12">
                  <c:v>19.767346938775511</c:v>
                </c:pt>
                <c:pt idx="13">
                  <c:v>22.204739336492882</c:v>
                </c:pt>
                <c:pt idx="14">
                  <c:v>18.146616541353382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8E-43FD-A068-816C30090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</a:t>
                </a:r>
              </a:p>
            </c:rich>
          </c:tx>
          <c:layout>
            <c:manualLayout>
              <c:xMode val="edge"/>
              <c:yMode val="edge"/>
              <c:x val="5.2044444813986422E-3"/>
              <c:y val="0.474695324122393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436080785572347"/>
          <c:y val="0.53357318602308268"/>
          <c:w val="8.4283362842257487E-2"/>
          <c:h val="0.1411544245366366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middel VEKT i klasse O+</a:t>
            </a:r>
            <a:endParaRPr lang="en-US" sz="2800"/>
          </a:p>
        </c:rich>
      </c:tx>
      <c:layout>
        <c:manualLayout>
          <c:xMode val="edge"/>
          <c:yMode val="edge"/>
          <c:x val="0.1878905712287548"/>
          <c:y val="2.95876799885366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470120221244789E-2"/>
          <c:y val="0.15591504511144647"/>
          <c:w val="0.88896704701774998"/>
          <c:h val="0.68035785673936122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mnd'!$B$319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mnd'!$N$319:$N$333</c:f>
              <c:numCache>
                <c:formatCode>0.0</c:formatCode>
                <c:ptCount val="15"/>
                <c:pt idx="0">
                  <c:v>18.035315985130101</c:v>
                </c:pt>
                <c:pt idx="1">
                  <c:v>18.078137651821855</c:v>
                </c:pt>
                <c:pt idx="2">
                  <c:v>19.915094339622648</c:v>
                </c:pt>
                <c:pt idx="3">
                  <c:v>20.669642857142872</c:v>
                </c:pt>
                <c:pt idx="4">
                  <c:v>20.92526525198938</c:v>
                </c:pt>
                <c:pt idx="5">
                  <c:v>20.331651670951167</c:v>
                </c:pt>
                <c:pt idx="6">
                  <c:v>20.141875923190536</c:v>
                </c:pt>
                <c:pt idx="7">
                  <c:v>18.714516129032255</c:v>
                </c:pt>
                <c:pt idx="9">
                  <c:v>0</c:v>
                </c:pt>
                <c:pt idx="11">
                  <c:v>24.03733333333334</c:v>
                </c:pt>
                <c:pt idx="12">
                  <c:v>26.330120481927722</c:v>
                </c:pt>
                <c:pt idx="13">
                  <c:v>25.887637969094929</c:v>
                </c:pt>
                <c:pt idx="14">
                  <c:v>19.196183206106873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80-48A8-93C2-404FF7D7AB0F}"/>
            </c:ext>
          </c:extLst>
        </c:ser>
        <c:ser>
          <c:idx val="0"/>
          <c:order val="1"/>
          <c:tx>
            <c:strRef>
              <c:f>'Klasse per mnd'!$B$92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mnd'!$N$92:$N$106</c:f>
              <c:numCache>
                <c:formatCode>0.0</c:formatCode>
                <c:ptCount val="15"/>
                <c:pt idx="0">
                  <c:v>18.620670391061449</c:v>
                </c:pt>
                <c:pt idx="1">
                  <c:v>17.771428571428562</c:v>
                </c:pt>
                <c:pt idx="2">
                  <c:v>18.725531914893622</c:v>
                </c:pt>
                <c:pt idx="3">
                  <c:v>19.402025316455724</c:v>
                </c:pt>
                <c:pt idx="4">
                  <c:v>19.781889763779542</c:v>
                </c:pt>
                <c:pt idx="5">
                  <c:v>20.203090687271263</c:v>
                </c:pt>
                <c:pt idx="6">
                  <c:v>20.168512486427787</c:v>
                </c:pt>
                <c:pt idx="7">
                  <c:v>19.313043478260862</c:v>
                </c:pt>
                <c:pt idx="9">
                  <c:v>24.255374389863992</c:v>
                </c:pt>
                <c:pt idx="11">
                  <c:v>22.176250000000003</c:v>
                </c:pt>
                <c:pt idx="12">
                  <c:v>25.700000000000003</c:v>
                </c:pt>
                <c:pt idx="13">
                  <c:v>25.904322766570605</c:v>
                </c:pt>
                <c:pt idx="14">
                  <c:v>21.560689655172407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80-48A8-93C2-404FF7D7AB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</a:t>
                </a:r>
              </a:p>
            </c:rich>
          </c:tx>
          <c:layout>
            <c:manualLayout>
              <c:xMode val="edge"/>
              <c:yMode val="edge"/>
              <c:x val="5.2044444813986422E-3"/>
              <c:y val="0.474695324122393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192621909589706"/>
          <c:y val="0.25635426845487069"/>
          <c:w val="8.4283362842257487E-2"/>
          <c:h val="0.1411544245366366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Ung sau: m</a:t>
            </a:r>
            <a:r>
              <a:rPr lang="nb-NO" sz="2800"/>
              <a:t>iddel slaktevekt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467117863353577E-2"/>
          <c:y val="0.1551742627169464"/>
          <c:w val="0.87267228090187565"/>
          <c:h val="0.72830059023434046"/>
        </c:manualLayout>
      </c:layout>
      <c:lineChart>
        <c:grouping val="standard"/>
        <c:varyColors val="0"/>
        <c:ser>
          <c:idx val="1"/>
          <c:order val="0"/>
          <c:tx>
            <c:strRef>
              <c:f>Måned!$C$35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Måned!$Y$35:$Y$46</c:f>
              <c:numCache>
                <c:formatCode>0.0</c:formatCode>
                <c:ptCount val="12"/>
                <c:pt idx="0">
                  <c:v>29.103915492957746</c:v>
                </c:pt>
                <c:pt idx="1">
                  <c:v>30.843521594684404</c:v>
                </c:pt>
                <c:pt idx="2">
                  <c:v>31.846364838070073</c:v>
                </c:pt>
                <c:pt idx="3">
                  <c:v>25.707912457912471</c:v>
                </c:pt>
                <c:pt idx="4">
                  <c:v>23.81578249336868</c:v>
                </c:pt>
                <c:pt idx="5">
                  <c:v>25.531943212067407</c:v>
                </c:pt>
                <c:pt idx="6">
                  <c:v>22.826162790697698</c:v>
                </c:pt>
                <c:pt idx="7">
                  <c:v>26.000751085383541</c:v>
                </c:pt>
                <c:pt idx="8">
                  <c:v>25.48151658767781</c:v>
                </c:pt>
                <c:pt idx="9">
                  <c:v>26.993230498472936</c:v>
                </c:pt>
                <c:pt idx="10">
                  <c:v>26.702071112175236</c:v>
                </c:pt>
                <c:pt idx="11">
                  <c:v>24.530637488106542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BD-4850-B514-7ABE183C3EAC}"/>
            </c:ext>
          </c:extLst>
        </c:ser>
        <c:ser>
          <c:idx val="3"/>
          <c:order val="1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circle"/>
            <c:size val="9"/>
            <c:spPr>
              <a:solidFill>
                <a:srgbClr val="FFFFFF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'Ark1'!$U$43:$U$54</c:f>
              <c:numCache>
                <c:formatCode>General</c:formatCode>
                <c:ptCount val="12"/>
                <c:pt idx="0">
                  <c:v>26.759770114942505</c:v>
                </c:pt>
                <c:pt idx="1">
                  <c:v>29.558888888888905</c:v>
                </c:pt>
                <c:pt idx="2">
                  <c:v>30.186338630806805</c:v>
                </c:pt>
                <c:pt idx="3">
                  <c:v>21.363502454991821</c:v>
                </c:pt>
                <c:pt idx="4">
                  <c:v>23.18547602501738</c:v>
                </c:pt>
                <c:pt idx="5">
                  <c:v>23.610480349344979</c:v>
                </c:pt>
                <c:pt idx="6">
                  <c:v>25.408490566037756</c:v>
                </c:pt>
                <c:pt idx="7">
                  <c:v>25.466702786377621</c:v>
                </c:pt>
                <c:pt idx="8">
                  <c:v>24.915870062965112</c:v>
                </c:pt>
                <c:pt idx="9">
                  <c:v>26.658172479048496</c:v>
                </c:pt>
                <c:pt idx="10">
                  <c:v>26.288000915960648</c:v>
                </c:pt>
                <c:pt idx="11">
                  <c:v>25.675193798449591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BD-4850-B514-7ABE183C3EAC}"/>
            </c:ext>
          </c:extLst>
        </c:ser>
        <c:ser>
          <c:idx val="2"/>
          <c:order val="2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2060"/>
              </a:solidFill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3.0884265147820118E-2"/>
                  <c:y val="7.7286705387322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A2-4799-9ECF-7A5FDA27D2D6}"/>
                </c:ext>
              </c:extLst>
            </c:dLbl>
            <c:dLbl>
              <c:idx val="1"/>
              <c:layout>
                <c:manualLayout>
                  <c:x val="-3.0884265147820156E-2"/>
                  <c:y val="-6.2664896259991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A2-4799-9ECF-7A5FDA27D2D6}"/>
                </c:ext>
              </c:extLst>
            </c:dLbl>
            <c:dLbl>
              <c:idx val="3"/>
              <c:layout>
                <c:manualLayout>
                  <c:x val="-3.0884265147820117E-3"/>
                  <c:y val="-6.8931385885990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0C-43EE-A59C-785FA05CD984}"/>
                </c:ext>
              </c:extLst>
            </c:dLbl>
            <c:dLbl>
              <c:idx val="4"/>
              <c:layout>
                <c:manualLayout>
                  <c:x val="3.1913740652747456E-2"/>
                  <c:y val="-0.152390940837519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0C-43EE-A59C-785FA05CD984}"/>
                </c:ext>
              </c:extLst>
            </c:dLbl>
            <c:dLbl>
              <c:idx val="5"/>
              <c:layout>
                <c:manualLayout>
                  <c:x val="-1.0294755049273447E-2"/>
                  <c:y val="7.5098801244419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C3-4F20-BD29-656BF9BB6293}"/>
                </c:ext>
              </c:extLst>
            </c:dLbl>
            <c:dLbl>
              <c:idx val="6"/>
              <c:layout>
                <c:manualLayout>
                  <c:x val="-2.1618985603474083E-2"/>
                  <c:y val="6.4668412182694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3E-4CA4-8C20-35B8B618BF72}"/>
                </c:ext>
              </c:extLst>
            </c:dLbl>
            <c:dLbl>
              <c:idx val="7"/>
              <c:layout>
                <c:manualLayout>
                  <c:x val="-1.0294755049273447E-2"/>
                  <c:y val="7.5098801244419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C5-4FED-9150-32A6998F4DC3}"/>
                </c:ext>
              </c:extLst>
            </c:dLbl>
            <c:dLbl>
              <c:idx val="8"/>
              <c:layout>
                <c:manualLayout>
                  <c:x val="-2.5736887623183432E-2"/>
                  <c:y val="-9.1787423743179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52-4759-805E-7EA5DC8B9FD7}"/>
                </c:ext>
              </c:extLst>
            </c:dLbl>
            <c:dLbl>
              <c:idx val="9"/>
              <c:layout>
                <c:manualLayout>
                  <c:x val="-1.1324230554200711E-2"/>
                  <c:y val="-7.71848790567643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75-4AE1-967A-B60F767F0DB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'Ark1'!$U$31:$U$42</c:f>
              <c:numCache>
                <c:formatCode>General</c:formatCode>
                <c:ptCount val="12"/>
                <c:pt idx="0">
                  <c:v>27.151403887688979</c:v>
                </c:pt>
                <c:pt idx="1">
                  <c:v>29.773155737704947</c:v>
                </c:pt>
                <c:pt idx="2">
                  <c:v>31.488686131386839</c:v>
                </c:pt>
                <c:pt idx="3">
                  <c:v>24.920875000000045</c:v>
                </c:pt>
                <c:pt idx="4">
                  <c:v>23.305205709487844</c:v>
                </c:pt>
                <c:pt idx="5">
                  <c:v>22.393217391304351</c:v>
                </c:pt>
                <c:pt idx="6">
                  <c:v>22.552719665271955</c:v>
                </c:pt>
                <c:pt idx="7">
                  <c:v>24.544302090357402</c:v>
                </c:pt>
                <c:pt idx="8">
                  <c:v>24.824720312710625</c:v>
                </c:pt>
                <c:pt idx="9">
                  <c:v>26.204216691068723</c:v>
                </c:pt>
                <c:pt idx="10">
                  <c:v>26.030924700411362</c:v>
                </c:pt>
                <c:pt idx="11">
                  <c:v>24.84349514563106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6BD-4850-B514-7ABE183C3EAC}"/>
            </c:ext>
          </c:extLst>
        </c:ser>
        <c:ser>
          <c:idx val="4"/>
          <c:order val="3"/>
          <c:tx>
            <c:strRef>
              <c:f>RNR!$H$2</c:f>
              <c:strCache>
                <c:ptCount val="1"/>
                <c:pt idx="0">
                  <c:v>Middel vekt i 2024</c:v>
                </c:pt>
              </c:strCache>
            </c:strRef>
          </c:tx>
          <c:spPr>
            <a:ln w="76200">
              <a:solidFill>
                <a:schemeClr val="tx1"/>
              </a:solidFill>
            </a:ln>
          </c:spPr>
          <c:marker>
            <c:symbol val="none"/>
          </c:marker>
          <c:val>
            <c:numRef>
              <c:f>Måned!$AS$9:$AS$20</c:f>
              <c:numCache>
                <c:formatCode>General</c:formatCode>
                <c:ptCount val="12"/>
                <c:pt idx="0">
                  <c:v>25.910581481825876</c:v>
                </c:pt>
                <c:pt idx="1">
                  <c:v>25.910581481825876</c:v>
                </c:pt>
                <c:pt idx="2">
                  <c:v>25.910581481825876</c:v>
                </c:pt>
                <c:pt idx="3">
                  <c:v>25.910581481825876</c:v>
                </c:pt>
                <c:pt idx="4">
                  <c:v>25.910581481825876</c:v>
                </c:pt>
                <c:pt idx="5">
                  <c:v>25.910581481825876</c:v>
                </c:pt>
                <c:pt idx="6">
                  <c:v>25.910581481825876</c:v>
                </c:pt>
                <c:pt idx="7">
                  <c:v>25.910581481825876</c:v>
                </c:pt>
                <c:pt idx="8">
                  <c:v>25.910581481825876</c:v>
                </c:pt>
                <c:pt idx="9">
                  <c:v>25.910581481825876</c:v>
                </c:pt>
                <c:pt idx="10">
                  <c:v>25.910581481825876</c:v>
                </c:pt>
                <c:pt idx="11">
                  <c:v>25.910581481825876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AF-498F-8D48-0D41A0F3D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4888"/>
        <c:axId val="374934496"/>
      </c:lineChart>
      <c:catAx>
        <c:axId val="3749348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4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4934496"/>
        <c:scaling>
          <c:orientation val="minMax"/>
          <c:min val="1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3535165966832463E-2"/>
              <c:y val="0.413659935711647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888"/>
        <c:crosses val="autoZero"/>
        <c:crossBetween val="between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592691015734845"/>
          <c:y val="0.19992789069609299"/>
          <c:w val="0.178073809178528"/>
          <c:h val="0.1917827698091051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middel VEKT i klasse R-</a:t>
            </a:r>
            <a:endParaRPr lang="en-US" sz="2800"/>
          </a:p>
        </c:rich>
      </c:tx>
      <c:layout>
        <c:manualLayout>
          <c:xMode val="edge"/>
          <c:yMode val="edge"/>
          <c:x val="0.1878905712287548"/>
          <c:y val="2.95876799885366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470120221244789E-2"/>
          <c:y val="0.15591504511144647"/>
          <c:w val="0.88896704701774998"/>
          <c:h val="0.68035785673936122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mnd'!$B$334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mnd'!$N$334:$N$348</c:f>
              <c:numCache>
                <c:formatCode>0.0</c:formatCode>
                <c:ptCount val="15"/>
                <c:pt idx="0">
                  <c:v>21.400719424460412</c:v>
                </c:pt>
                <c:pt idx="1">
                  <c:v>22.475999999999996</c:v>
                </c:pt>
                <c:pt idx="2">
                  <c:v>22.974418604651166</c:v>
                </c:pt>
                <c:pt idx="3">
                  <c:v>23.413120567375913</c:v>
                </c:pt>
                <c:pt idx="4">
                  <c:v>24.333785714285703</c:v>
                </c:pt>
                <c:pt idx="5">
                  <c:v>24.57879640044996</c:v>
                </c:pt>
                <c:pt idx="6">
                  <c:v>23.668823529411782</c:v>
                </c:pt>
                <c:pt idx="7">
                  <c:v>22.913095238095231</c:v>
                </c:pt>
                <c:pt idx="9">
                  <c:v>0</c:v>
                </c:pt>
                <c:pt idx="11">
                  <c:v>31.805263157894743</c:v>
                </c:pt>
                <c:pt idx="12">
                  <c:v>30.036708860759475</c:v>
                </c:pt>
                <c:pt idx="13">
                  <c:v>30.547492323439144</c:v>
                </c:pt>
                <c:pt idx="14">
                  <c:v>23.688888888888886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31-468F-A000-C1FDD2D24E8E}"/>
            </c:ext>
          </c:extLst>
        </c:ser>
        <c:ser>
          <c:idx val="0"/>
          <c:order val="1"/>
          <c:tx>
            <c:strRef>
              <c:f>'Klasse per mnd'!$B$107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mnd'!$N$107:$N$121</c:f>
              <c:numCache>
                <c:formatCode>0.0</c:formatCode>
                <c:ptCount val="15"/>
                <c:pt idx="0">
                  <c:v>21.355376344086036</c:v>
                </c:pt>
                <c:pt idx="1">
                  <c:v>21.039090909090913</c:v>
                </c:pt>
                <c:pt idx="2">
                  <c:v>22.046808510638289</c:v>
                </c:pt>
                <c:pt idx="3">
                  <c:v>23.801792114695314</c:v>
                </c:pt>
                <c:pt idx="4">
                  <c:v>24.112252747252729</c:v>
                </c:pt>
                <c:pt idx="5">
                  <c:v>24.667577048358844</c:v>
                </c:pt>
                <c:pt idx="6">
                  <c:v>24.318541033434599</c:v>
                </c:pt>
                <c:pt idx="7">
                  <c:v>24.457142857142848</c:v>
                </c:pt>
                <c:pt idx="9">
                  <c:v>28.83331962155502</c:v>
                </c:pt>
                <c:pt idx="11">
                  <c:v>27.883823529411757</c:v>
                </c:pt>
                <c:pt idx="12">
                  <c:v>31.060483870967733</c:v>
                </c:pt>
                <c:pt idx="13">
                  <c:v>30.099083769633506</c:v>
                </c:pt>
                <c:pt idx="14">
                  <c:v>26.470053475935831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31-468F-A000-C1FDD2D24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</a:t>
                </a:r>
              </a:p>
            </c:rich>
          </c:tx>
          <c:layout>
            <c:manualLayout>
              <c:xMode val="edge"/>
              <c:yMode val="edge"/>
              <c:x val="5.2044444813986422E-3"/>
              <c:y val="0.474695324122393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262784997704224"/>
          <c:y val="0.44414772874301428"/>
          <c:w val="8.4283362842257487E-2"/>
          <c:h val="0.1411544245366366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middel VEKT i klasse R</a:t>
            </a:r>
            <a:endParaRPr lang="en-US" sz="2800"/>
          </a:p>
        </c:rich>
      </c:tx>
      <c:layout>
        <c:manualLayout>
          <c:xMode val="edge"/>
          <c:yMode val="edge"/>
          <c:x val="0.1878905712287548"/>
          <c:y val="2.95876799885366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470120221244789E-2"/>
          <c:y val="0.15591504511144647"/>
          <c:w val="0.88896704701774998"/>
          <c:h val="0.68035785673936122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mnd'!$B$349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mnd'!$N$349:$N$363</c:f>
              <c:numCache>
                <c:formatCode>0.0</c:formatCode>
                <c:ptCount val="15"/>
                <c:pt idx="0">
                  <c:v>25.698500000000003</c:v>
                </c:pt>
                <c:pt idx="1">
                  <c:v>27.14330985915494</c:v>
                </c:pt>
                <c:pt idx="2">
                  <c:v>28.428571428571423</c:v>
                </c:pt>
                <c:pt idx="3">
                  <c:v>28.980561403508808</c:v>
                </c:pt>
                <c:pt idx="4">
                  <c:v>28.850361129349928</c:v>
                </c:pt>
                <c:pt idx="5">
                  <c:v>29.104865206402632</c:v>
                </c:pt>
                <c:pt idx="6">
                  <c:v>28.610416666666644</c:v>
                </c:pt>
                <c:pt idx="7">
                  <c:v>28.775423728813593</c:v>
                </c:pt>
                <c:pt idx="9">
                  <c:v>0</c:v>
                </c:pt>
                <c:pt idx="11">
                  <c:v>36.483076923076929</c:v>
                </c:pt>
                <c:pt idx="12">
                  <c:v>35.25620437956205</c:v>
                </c:pt>
                <c:pt idx="13">
                  <c:v>35.22542372881356</c:v>
                </c:pt>
                <c:pt idx="14">
                  <c:v>32.186764705882347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7B-4171-B1C7-31BDF11FBAB5}"/>
            </c:ext>
          </c:extLst>
        </c:ser>
        <c:ser>
          <c:idx val="0"/>
          <c:order val="1"/>
          <c:tx>
            <c:strRef>
              <c:f>'Klasse per mnd'!$B$122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mnd'!$N$122:$N$136</c:f>
              <c:numCache>
                <c:formatCode>0.0</c:formatCode>
                <c:ptCount val="15"/>
                <c:pt idx="0">
                  <c:v>25.102214022140203</c:v>
                </c:pt>
                <c:pt idx="1">
                  <c:v>25.77596899224806</c:v>
                </c:pt>
                <c:pt idx="2">
                  <c:v>25.971794871794881</c:v>
                </c:pt>
                <c:pt idx="3">
                  <c:v>28.84885057471265</c:v>
                </c:pt>
                <c:pt idx="4">
                  <c:v>28.337361282367461</c:v>
                </c:pt>
                <c:pt idx="5">
                  <c:v>29.178310844577716</c:v>
                </c:pt>
                <c:pt idx="6">
                  <c:v>29.063113496932555</c:v>
                </c:pt>
                <c:pt idx="7">
                  <c:v>28.371568627450998</c:v>
                </c:pt>
                <c:pt idx="9">
                  <c:v>33.34271123491169</c:v>
                </c:pt>
                <c:pt idx="11">
                  <c:v>33.083185840707969</c:v>
                </c:pt>
                <c:pt idx="12">
                  <c:v>33.500769230769208</c:v>
                </c:pt>
                <c:pt idx="13">
                  <c:v>34.504887218045113</c:v>
                </c:pt>
                <c:pt idx="14">
                  <c:v>32.758108108108104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7B-4171-B1C7-31BDF11FBA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</a:t>
                </a:r>
              </a:p>
            </c:rich>
          </c:tx>
          <c:layout>
            <c:manualLayout>
              <c:xMode val="edge"/>
              <c:yMode val="edge"/>
              <c:x val="5.2044444813986422E-3"/>
              <c:y val="0.474695324122393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262784997704224"/>
          <c:y val="0.44414772874301428"/>
          <c:w val="8.4283362842257487E-2"/>
          <c:h val="0.1411544245366366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middel VEKT i klasse R+</a:t>
            </a:r>
            <a:endParaRPr lang="en-US" sz="2800"/>
          </a:p>
        </c:rich>
      </c:tx>
      <c:layout>
        <c:manualLayout>
          <c:xMode val="edge"/>
          <c:yMode val="edge"/>
          <c:x val="0.1878905712287548"/>
          <c:y val="2.95876799885366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470120221244789E-2"/>
          <c:y val="0.15591504511144647"/>
          <c:w val="0.88896704701774998"/>
          <c:h val="0.68035785673936122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mnd'!$B$364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mnd'!$N$364:$N$378</c:f>
              <c:numCache>
                <c:formatCode>0.0</c:formatCode>
                <c:ptCount val="15"/>
                <c:pt idx="0">
                  <c:v>31.856730769230776</c:v>
                </c:pt>
                <c:pt idx="1">
                  <c:v>32.450000000000003</c:v>
                </c:pt>
                <c:pt idx="2">
                  <c:v>37.130508474576253</c:v>
                </c:pt>
                <c:pt idx="3">
                  <c:v>34.466367713004495</c:v>
                </c:pt>
                <c:pt idx="4">
                  <c:v>33.039175257731955</c:v>
                </c:pt>
                <c:pt idx="5">
                  <c:v>33.357275362318838</c:v>
                </c:pt>
                <c:pt idx="6">
                  <c:v>33.34921036007583</c:v>
                </c:pt>
                <c:pt idx="7">
                  <c:v>32.450724637681162</c:v>
                </c:pt>
                <c:pt idx="9">
                  <c:v>0</c:v>
                </c:pt>
                <c:pt idx="11">
                  <c:v>39.827272727272728</c:v>
                </c:pt>
                <c:pt idx="12">
                  <c:v>38.124999999999993</c:v>
                </c:pt>
                <c:pt idx="13">
                  <c:v>40.417872340425504</c:v>
                </c:pt>
                <c:pt idx="14">
                  <c:v>36.683333333333344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EB-4665-98C8-DE64225C1D28}"/>
            </c:ext>
          </c:extLst>
        </c:ser>
        <c:ser>
          <c:idx val="0"/>
          <c:order val="1"/>
          <c:tx>
            <c:strRef>
              <c:f>'Klasse per mnd'!$B$137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mnd'!$N$137:$N$151</c:f>
              <c:numCache>
                <c:formatCode>0.0</c:formatCode>
                <c:ptCount val="15"/>
                <c:pt idx="0">
                  <c:v>31.455909090909081</c:v>
                </c:pt>
                <c:pt idx="1">
                  <c:v>32.505633802816902</c:v>
                </c:pt>
                <c:pt idx="2">
                  <c:v>32.121428571428595</c:v>
                </c:pt>
                <c:pt idx="3">
                  <c:v>33.513001605136438</c:v>
                </c:pt>
                <c:pt idx="4">
                  <c:v>32.310698689956354</c:v>
                </c:pt>
                <c:pt idx="5">
                  <c:v>33.492279855247318</c:v>
                </c:pt>
                <c:pt idx="6">
                  <c:v>33.491627358490582</c:v>
                </c:pt>
                <c:pt idx="7">
                  <c:v>33.5625</c:v>
                </c:pt>
                <c:pt idx="9">
                  <c:v>38.220108499095886</c:v>
                </c:pt>
                <c:pt idx="11">
                  <c:v>39.200000000000003</c:v>
                </c:pt>
                <c:pt idx="12">
                  <c:v>38.167999999999999</c:v>
                </c:pt>
                <c:pt idx="13">
                  <c:v>38.866312997347485</c:v>
                </c:pt>
                <c:pt idx="14">
                  <c:v>37.586666666666659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EB-4665-98C8-DE64225C1D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2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</a:t>
                </a:r>
              </a:p>
            </c:rich>
          </c:tx>
          <c:layout>
            <c:manualLayout>
              <c:xMode val="edge"/>
              <c:yMode val="edge"/>
              <c:x val="5.2044444813986422E-3"/>
              <c:y val="0.474695324122393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262784997704224"/>
          <c:y val="0.44414772874301428"/>
          <c:w val="8.4283362842257487E-2"/>
          <c:h val="0.1411544245366366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sau, middel VEKT i klasse U-</a:t>
            </a:r>
            <a:endParaRPr lang="en-US" sz="2800"/>
          </a:p>
        </c:rich>
      </c:tx>
      <c:layout>
        <c:manualLayout>
          <c:xMode val="edge"/>
          <c:yMode val="edge"/>
          <c:x val="0.1878905712287548"/>
          <c:y val="2.95876799885366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470120221244789E-2"/>
          <c:y val="0.15591504511144647"/>
          <c:w val="0.88896704701774998"/>
          <c:h val="0.68035785673936122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mnd'!$B$379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mnd'!$N$379:$N$393</c:f>
              <c:numCache>
                <c:formatCode>0.0</c:formatCode>
                <c:ptCount val="15"/>
                <c:pt idx="0">
                  <c:v>36.756603773584906</c:v>
                </c:pt>
                <c:pt idx="1">
                  <c:v>37.872413793103448</c:v>
                </c:pt>
                <c:pt idx="2">
                  <c:v>41.224999999999994</c:v>
                </c:pt>
                <c:pt idx="3">
                  <c:v>38.086458333333354</c:v>
                </c:pt>
                <c:pt idx="4">
                  <c:v>35.573271889400907</c:v>
                </c:pt>
                <c:pt idx="5">
                  <c:v>37.059396751740131</c:v>
                </c:pt>
                <c:pt idx="6">
                  <c:v>37.319836956521755</c:v>
                </c:pt>
                <c:pt idx="7">
                  <c:v>37.849999999999994</c:v>
                </c:pt>
                <c:pt idx="9">
                  <c:v>0</c:v>
                </c:pt>
                <c:pt idx="11">
                  <c:v>42.050000000000011</c:v>
                </c:pt>
                <c:pt idx="12">
                  <c:v>43.857142857142826</c:v>
                </c:pt>
                <c:pt idx="13">
                  <c:v>41.375000000000007</c:v>
                </c:pt>
                <c:pt idx="14">
                  <c:v>43.857142857142875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E0-4F46-8215-472AD825F8D7}"/>
            </c:ext>
          </c:extLst>
        </c:ser>
        <c:ser>
          <c:idx val="0"/>
          <c:order val="1"/>
          <c:tx>
            <c:strRef>
              <c:f>'Klasse per mnd'!$B$137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mnd'!$N$152:$N$166</c:f>
              <c:numCache>
                <c:formatCode>0.0</c:formatCode>
                <c:ptCount val="15"/>
                <c:pt idx="0">
                  <c:v>38.054666666666655</c:v>
                </c:pt>
                <c:pt idx="1">
                  <c:v>39.911764705882362</c:v>
                </c:pt>
                <c:pt idx="2">
                  <c:v>37.892857142857153</c:v>
                </c:pt>
                <c:pt idx="3">
                  <c:v>38.309036144578343</c:v>
                </c:pt>
                <c:pt idx="4">
                  <c:v>37.10974930362115</c:v>
                </c:pt>
                <c:pt idx="5">
                  <c:v>38.157142857142816</c:v>
                </c:pt>
                <c:pt idx="6">
                  <c:v>38.694277108433745</c:v>
                </c:pt>
                <c:pt idx="7">
                  <c:v>39.206666666666678</c:v>
                </c:pt>
                <c:pt idx="9">
                  <c:v>42.987096774193525</c:v>
                </c:pt>
                <c:pt idx="11">
                  <c:v>43.842857142857149</c:v>
                </c:pt>
                <c:pt idx="12">
                  <c:v>41.515384615384626</c:v>
                </c:pt>
                <c:pt idx="13">
                  <c:v>42.707291666666642</c:v>
                </c:pt>
                <c:pt idx="14">
                  <c:v>39.448148148148142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E0-4F46-8215-472AD825F8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3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</a:t>
                </a:r>
              </a:p>
            </c:rich>
          </c:tx>
          <c:layout>
            <c:manualLayout>
              <c:xMode val="edge"/>
              <c:yMode val="edge"/>
              <c:x val="5.2044444813986422E-3"/>
              <c:y val="0.474695324122393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419889303699762"/>
          <c:y val="0.54475136818309122"/>
          <c:w val="8.4283362842257487E-2"/>
          <c:h val="0.1411544245366366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853449275452539E-2"/>
          <c:y val="0.12622379353495855"/>
          <c:w val="0.89058390511921193"/>
          <c:h val="0.641882667535473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Klasse_Slakteri!$D$129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Klasse_Slakteri!$G$129:$G$156</c:f>
              <c:strCache>
                <c:ptCount val="28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Dalpro</c:v>
                </c:pt>
                <c:pt idx="15">
                  <c:v>Malvik</c:v>
                </c:pt>
                <c:pt idx="16">
                  <c:v>Jens Eide</c:v>
                </c:pt>
                <c:pt idx="17">
                  <c:v>Bø</c:v>
                </c:pt>
                <c:pt idx="18">
                  <c:v>Bjerka</c:v>
                </c:pt>
                <c:pt idx="19">
                  <c:v>Øre Vilt</c:v>
                </c:pt>
                <c:pt idx="20">
                  <c:v>Karasjok</c:v>
                </c:pt>
                <c:pt idx="24">
                  <c:v>Rudshøgda</c:v>
                </c:pt>
                <c:pt idx="25">
                  <c:v>Furuseth</c:v>
                </c:pt>
                <c:pt idx="26">
                  <c:v>Gol</c:v>
                </c:pt>
                <c:pt idx="27">
                  <c:v>Forus</c:v>
                </c:pt>
              </c:strCache>
            </c:strRef>
          </c:cat>
          <c:val>
            <c:numRef>
              <c:f>Klasse_Slakteri!$J$129:$J$156</c:f>
              <c:numCache>
                <c:formatCode>0.0</c:formatCode>
                <c:ptCount val="28"/>
                <c:pt idx="0">
                  <c:v>6.4614051418667664</c:v>
                </c:pt>
                <c:pt idx="1">
                  <c:v>7.906699651285491</c:v>
                </c:pt>
                <c:pt idx="2">
                  <c:v>5.3873096058894063</c:v>
                </c:pt>
                <c:pt idx="3">
                  <c:v>10.537344180426336</c:v>
                </c:pt>
                <c:pt idx="4">
                  <c:v>0</c:v>
                </c:pt>
                <c:pt idx="5">
                  <c:v>11.056707648397062</c:v>
                </c:pt>
                <c:pt idx="6">
                  <c:v>3.8602143167226446</c:v>
                </c:pt>
                <c:pt idx="7">
                  <c:v>5.4660826567804639</c:v>
                </c:pt>
                <c:pt idx="8">
                  <c:v>2.3494473181620581</c:v>
                </c:pt>
                <c:pt idx="9">
                  <c:v>5.7547497683039852</c:v>
                </c:pt>
                <c:pt idx="10">
                  <c:v>5.4219684985212195</c:v>
                </c:pt>
                <c:pt idx="11">
                  <c:v>2.5387446784236718</c:v>
                </c:pt>
                <c:pt idx="12">
                  <c:v>5.3560231178937006</c:v>
                </c:pt>
                <c:pt idx="13">
                  <c:v>0</c:v>
                </c:pt>
                <c:pt idx="14">
                  <c:v>100</c:v>
                </c:pt>
                <c:pt idx="15">
                  <c:v>5.0118428231765284</c:v>
                </c:pt>
                <c:pt idx="16">
                  <c:v>10.445594311878784</c:v>
                </c:pt>
                <c:pt idx="17">
                  <c:v>0</c:v>
                </c:pt>
                <c:pt idx="18">
                  <c:v>6.8616418850760512</c:v>
                </c:pt>
                <c:pt idx="19">
                  <c:v>0</c:v>
                </c:pt>
                <c:pt idx="20">
                  <c:v>4.5601454041400595</c:v>
                </c:pt>
                <c:pt idx="24">
                  <c:v>12.453139643861299</c:v>
                </c:pt>
                <c:pt idx="25">
                  <c:v>12.043930344755472</c:v>
                </c:pt>
                <c:pt idx="26">
                  <c:v>10.576589149592937</c:v>
                </c:pt>
                <c:pt idx="27">
                  <c:v>9.3841480447538856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E-435B-8C5B-CBB9CABDF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93368"/>
        <c:axId val="166693760"/>
      </c:barChart>
      <c:catAx>
        <c:axId val="1666933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3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937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33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Klasse_Slakteri!$D$157</c:f>
              <c:strCache>
                <c:ptCount val="1"/>
                <c:pt idx="0">
                  <c:v>O+</c:v>
                </c:pt>
              </c:strCache>
            </c:strRef>
          </c:tx>
          <c:invertIfNegative val="0"/>
          <c:cat>
            <c:strRef>
              <c:f>Klasse_Slakteri!$G$157:$G$184</c:f>
              <c:strCache>
                <c:ptCount val="28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Dalpro</c:v>
                </c:pt>
                <c:pt idx="15">
                  <c:v>Malvik</c:v>
                </c:pt>
                <c:pt idx="16">
                  <c:v>Jens Eide</c:v>
                </c:pt>
                <c:pt idx="17">
                  <c:v>Bø</c:v>
                </c:pt>
                <c:pt idx="18">
                  <c:v>Bjerka</c:v>
                </c:pt>
                <c:pt idx="19">
                  <c:v>Øre Vilt</c:v>
                </c:pt>
                <c:pt idx="20">
                  <c:v>Karasjok</c:v>
                </c:pt>
                <c:pt idx="24">
                  <c:v>Rudshøgda</c:v>
                </c:pt>
                <c:pt idx="25">
                  <c:v>Furuseth</c:v>
                </c:pt>
                <c:pt idx="26">
                  <c:v>Gol</c:v>
                </c:pt>
                <c:pt idx="27">
                  <c:v>Forus</c:v>
                </c:pt>
              </c:strCache>
            </c:strRef>
          </c:cat>
          <c:val>
            <c:numRef>
              <c:f>Klasse_Slakteri!$J$157:$J$184</c:f>
              <c:numCache>
                <c:formatCode>0.0</c:formatCode>
                <c:ptCount val="28"/>
                <c:pt idx="0">
                  <c:v>12.481935580092877</c:v>
                </c:pt>
                <c:pt idx="1">
                  <c:v>12.609628433859539</c:v>
                </c:pt>
                <c:pt idx="2">
                  <c:v>11.454717725643455</c:v>
                </c:pt>
                <c:pt idx="3">
                  <c:v>16.939241509637153</c:v>
                </c:pt>
                <c:pt idx="4">
                  <c:v>0</c:v>
                </c:pt>
                <c:pt idx="5">
                  <c:v>17.202772984301951</c:v>
                </c:pt>
                <c:pt idx="6">
                  <c:v>8.8233470096517586</c:v>
                </c:pt>
                <c:pt idx="7">
                  <c:v>14.14838432207358</c:v>
                </c:pt>
                <c:pt idx="8">
                  <c:v>7.6735587044336668</c:v>
                </c:pt>
                <c:pt idx="9">
                  <c:v>13.24094454742044</c:v>
                </c:pt>
                <c:pt idx="10">
                  <c:v>12.907352637732998</c:v>
                </c:pt>
                <c:pt idx="11">
                  <c:v>10.060706501179904</c:v>
                </c:pt>
                <c:pt idx="12">
                  <c:v>11.115098402145579</c:v>
                </c:pt>
                <c:pt idx="13">
                  <c:v>0</c:v>
                </c:pt>
                <c:pt idx="14">
                  <c:v>0</c:v>
                </c:pt>
                <c:pt idx="15">
                  <c:v>11.261621536235232</c:v>
                </c:pt>
                <c:pt idx="16">
                  <c:v>17.223504448497923</c:v>
                </c:pt>
                <c:pt idx="17">
                  <c:v>0</c:v>
                </c:pt>
                <c:pt idx="18">
                  <c:v>12.178849886561844</c:v>
                </c:pt>
                <c:pt idx="19">
                  <c:v>0</c:v>
                </c:pt>
                <c:pt idx="20">
                  <c:v>11.955530095686672</c:v>
                </c:pt>
                <c:pt idx="24">
                  <c:v>32.392221180880981</c:v>
                </c:pt>
                <c:pt idx="25">
                  <c:v>23.069405591794329</c:v>
                </c:pt>
                <c:pt idx="26">
                  <c:v>22.866512792289608</c:v>
                </c:pt>
                <c:pt idx="27">
                  <c:v>18.583441551902432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34-46C8-8804-E71545046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1120"/>
        <c:axId val="954861512"/>
      </c:barChart>
      <c:catAx>
        <c:axId val="9548611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9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1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15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11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734986778338108"/>
          <c:h val="0.642160997696061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Klasse_Slakteri!$D$185</c:f>
              <c:strCache>
                <c:ptCount val="1"/>
                <c:pt idx="0">
                  <c:v>R-</c:v>
                </c:pt>
              </c:strCache>
            </c:strRef>
          </c:tx>
          <c:invertIfNegative val="0"/>
          <c:cat>
            <c:strRef>
              <c:f>Klasse_Slakteri!$G$185:$G$211</c:f>
              <c:strCache>
                <c:ptCount val="27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Dalpro</c:v>
                </c:pt>
                <c:pt idx="15">
                  <c:v>Jens Eide</c:v>
                </c:pt>
                <c:pt idx="16">
                  <c:v>Bø</c:v>
                </c:pt>
                <c:pt idx="17">
                  <c:v>Bjerka</c:v>
                </c:pt>
                <c:pt idx="18">
                  <c:v>Øre Vilt</c:v>
                </c:pt>
                <c:pt idx="19">
                  <c:v>Karasjok</c:v>
                </c:pt>
                <c:pt idx="23">
                  <c:v>Rudshøgda</c:v>
                </c:pt>
                <c:pt idx="24">
                  <c:v>Furuseth</c:v>
                </c:pt>
                <c:pt idx="25">
                  <c:v>Gol</c:v>
                </c:pt>
                <c:pt idx="26">
                  <c:v>Forus</c:v>
                </c:pt>
              </c:strCache>
            </c:strRef>
          </c:cat>
          <c:val>
            <c:numRef>
              <c:f>Klasse_Slakteri!$J$185:$J$211</c:f>
              <c:numCache>
                <c:formatCode>0.0</c:formatCode>
                <c:ptCount val="27"/>
                <c:pt idx="0">
                  <c:v>20.189207119824314</c:v>
                </c:pt>
                <c:pt idx="1">
                  <c:v>17.79334996540808</c:v>
                </c:pt>
                <c:pt idx="2">
                  <c:v>21.315004146750088</c:v>
                </c:pt>
                <c:pt idx="3">
                  <c:v>22.808110782277581</c:v>
                </c:pt>
                <c:pt idx="4">
                  <c:v>0</c:v>
                </c:pt>
                <c:pt idx="5">
                  <c:v>23.729795250577695</c:v>
                </c:pt>
                <c:pt idx="6">
                  <c:v>14.856594498790676</c:v>
                </c:pt>
                <c:pt idx="7">
                  <c:v>23.643270231113185</c:v>
                </c:pt>
                <c:pt idx="8">
                  <c:v>17.614505028598781</c:v>
                </c:pt>
                <c:pt idx="9">
                  <c:v>19.324895736793327</c:v>
                </c:pt>
                <c:pt idx="10">
                  <c:v>24.101382488479278</c:v>
                </c:pt>
                <c:pt idx="11">
                  <c:v>22.693182978161278</c:v>
                </c:pt>
                <c:pt idx="12">
                  <c:v>23.267857817398841</c:v>
                </c:pt>
                <c:pt idx="13">
                  <c:v>0</c:v>
                </c:pt>
                <c:pt idx="14">
                  <c:v>0</c:v>
                </c:pt>
                <c:pt idx="15">
                  <c:v>27.278226556974278</c:v>
                </c:pt>
                <c:pt idx="16">
                  <c:v>0</c:v>
                </c:pt>
                <c:pt idx="17">
                  <c:v>19.236049657864775</c:v>
                </c:pt>
                <c:pt idx="18">
                  <c:v>0</c:v>
                </c:pt>
                <c:pt idx="19">
                  <c:v>23.251225256189912</c:v>
                </c:pt>
                <c:pt idx="23">
                  <c:v>28.561387066541712</c:v>
                </c:pt>
                <c:pt idx="24">
                  <c:v>27.297498565030271</c:v>
                </c:pt>
                <c:pt idx="25">
                  <c:v>28.211782707305161</c:v>
                </c:pt>
                <c:pt idx="26">
                  <c:v>25.770001024537237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A5-4DEB-8AEB-287EECA942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5824"/>
        <c:axId val="954866216"/>
      </c:barChart>
      <c:catAx>
        <c:axId val="9548658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6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62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58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60978394649823E-2"/>
          <c:y val="0.1364063466128338"/>
          <c:w val="0.886827587229562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Klasse_Slakteri!$D$212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Klasse_Slakteri!$G$212:$G$239</c:f>
              <c:strCache>
                <c:ptCount val="28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Dalpro</c:v>
                </c:pt>
                <c:pt idx="15">
                  <c:v>Malvik</c:v>
                </c:pt>
                <c:pt idx="16">
                  <c:v>Jens Eide</c:v>
                </c:pt>
                <c:pt idx="17">
                  <c:v>Bø</c:v>
                </c:pt>
                <c:pt idx="18">
                  <c:v>Bjerka</c:v>
                </c:pt>
                <c:pt idx="19">
                  <c:v>Øre Vilt</c:v>
                </c:pt>
                <c:pt idx="20">
                  <c:v>Karasjok</c:v>
                </c:pt>
                <c:pt idx="24">
                  <c:v>Rudshøgda</c:v>
                </c:pt>
                <c:pt idx="25">
                  <c:v>Furuseth</c:v>
                </c:pt>
                <c:pt idx="26">
                  <c:v>Gol</c:v>
                </c:pt>
                <c:pt idx="27">
                  <c:v>Forus</c:v>
                </c:pt>
              </c:strCache>
            </c:strRef>
          </c:cat>
          <c:val>
            <c:numRef>
              <c:f>Klasse_Slakteri!$J$212:$J$239</c:f>
              <c:numCache>
                <c:formatCode>0.0</c:formatCode>
                <c:ptCount val="28"/>
                <c:pt idx="0">
                  <c:v>24.781426947743064</c:v>
                </c:pt>
                <c:pt idx="1">
                  <c:v>19.73923282808164</c:v>
                </c:pt>
                <c:pt idx="2">
                  <c:v>25.682362883554688</c:v>
                </c:pt>
                <c:pt idx="3">
                  <c:v>19.895830483132222</c:v>
                </c:pt>
                <c:pt idx="4">
                  <c:v>0</c:v>
                </c:pt>
                <c:pt idx="5">
                  <c:v>22.064452180351452</c:v>
                </c:pt>
                <c:pt idx="6">
                  <c:v>28.931778345720339</c:v>
                </c:pt>
                <c:pt idx="7">
                  <c:v>26.510140484330968</c:v>
                </c:pt>
                <c:pt idx="8">
                  <c:v>28.984169316511096</c:v>
                </c:pt>
                <c:pt idx="9">
                  <c:v>27.253243744207609</c:v>
                </c:pt>
                <c:pt idx="10">
                  <c:v>24.239975239012299</c:v>
                </c:pt>
                <c:pt idx="11">
                  <c:v>27.797693032863179</c:v>
                </c:pt>
                <c:pt idx="12">
                  <c:v>26.087334265100289</c:v>
                </c:pt>
                <c:pt idx="13">
                  <c:v>0</c:v>
                </c:pt>
                <c:pt idx="14">
                  <c:v>0</c:v>
                </c:pt>
                <c:pt idx="15">
                  <c:v>23.56798978857222</c:v>
                </c:pt>
                <c:pt idx="16">
                  <c:v>19.05781186017942</c:v>
                </c:pt>
                <c:pt idx="17">
                  <c:v>0</c:v>
                </c:pt>
                <c:pt idx="18">
                  <c:v>26.567467470748241</c:v>
                </c:pt>
                <c:pt idx="19">
                  <c:v>0</c:v>
                </c:pt>
                <c:pt idx="20">
                  <c:v>23.65504706539652</c:v>
                </c:pt>
                <c:pt idx="24">
                  <c:v>16.869728209934401</c:v>
                </c:pt>
                <c:pt idx="25">
                  <c:v>19.125746024226988</c:v>
                </c:pt>
                <c:pt idx="26">
                  <c:v>19.108662515205836</c:v>
                </c:pt>
                <c:pt idx="27">
                  <c:v>22.003206713958832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8B-4884-BF4A-0599777AA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70528"/>
        <c:axId val="954870920"/>
      </c:barChart>
      <c:catAx>
        <c:axId val="9548705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0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70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05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Klasse_Slakteri!$D$240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Klasse_Slakteri!$G$240:$G$267</c:f>
              <c:strCache>
                <c:ptCount val="28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Dalpro</c:v>
                </c:pt>
                <c:pt idx="15">
                  <c:v>Malvik</c:v>
                </c:pt>
                <c:pt idx="16">
                  <c:v>Jens Eide</c:v>
                </c:pt>
                <c:pt idx="17">
                  <c:v>Bø</c:v>
                </c:pt>
                <c:pt idx="18">
                  <c:v>Bjerka</c:v>
                </c:pt>
                <c:pt idx="19">
                  <c:v>Øre Vilt</c:v>
                </c:pt>
                <c:pt idx="20">
                  <c:v>Karasjok</c:v>
                </c:pt>
                <c:pt idx="24">
                  <c:v>Rudshøgda</c:v>
                </c:pt>
                <c:pt idx="25">
                  <c:v>Furuseth</c:v>
                </c:pt>
                <c:pt idx="26">
                  <c:v>Gol</c:v>
                </c:pt>
                <c:pt idx="27">
                  <c:v>Forus</c:v>
                </c:pt>
              </c:strCache>
            </c:strRef>
          </c:cat>
          <c:val>
            <c:numRef>
              <c:f>Klasse_Slakteri!$J$240:$J$267</c:f>
              <c:numCache>
                <c:formatCode>0.0</c:formatCode>
                <c:ptCount val="28"/>
                <c:pt idx="0">
                  <c:v>19.673631861265253</c:v>
                </c:pt>
                <c:pt idx="1">
                  <c:v>17.320768429806346</c:v>
                </c:pt>
                <c:pt idx="2">
                  <c:v>19.764915107795805</c:v>
                </c:pt>
                <c:pt idx="3">
                  <c:v>12.74915906196242</c:v>
                </c:pt>
                <c:pt idx="4">
                  <c:v>0</c:v>
                </c:pt>
                <c:pt idx="5">
                  <c:v>12.441408465842258</c:v>
                </c:pt>
                <c:pt idx="6">
                  <c:v>24.863155214790005</c:v>
                </c:pt>
                <c:pt idx="7">
                  <c:v>16.850671427164151</c:v>
                </c:pt>
                <c:pt idx="8">
                  <c:v>23.754817343903401</c:v>
                </c:pt>
                <c:pt idx="9">
                  <c:v>19.09513052208835</c:v>
                </c:pt>
                <c:pt idx="10">
                  <c:v>21.050622463718284</c:v>
                </c:pt>
                <c:pt idx="11">
                  <c:v>22.655354001164898</c:v>
                </c:pt>
                <c:pt idx="12">
                  <c:v>20.320326370264038</c:v>
                </c:pt>
                <c:pt idx="13">
                  <c:v>0</c:v>
                </c:pt>
                <c:pt idx="14">
                  <c:v>0</c:v>
                </c:pt>
                <c:pt idx="15">
                  <c:v>22.114350197138304</c:v>
                </c:pt>
                <c:pt idx="16">
                  <c:v>14.123515616275164</c:v>
                </c:pt>
                <c:pt idx="17">
                  <c:v>0</c:v>
                </c:pt>
                <c:pt idx="18">
                  <c:v>18.192163846190272</c:v>
                </c:pt>
                <c:pt idx="19">
                  <c:v>0</c:v>
                </c:pt>
                <c:pt idx="20">
                  <c:v>18.611164152504642</c:v>
                </c:pt>
                <c:pt idx="24">
                  <c:v>5.0140581068416132</c:v>
                </c:pt>
                <c:pt idx="25">
                  <c:v>8.0725315853374937</c:v>
                </c:pt>
                <c:pt idx="26">
                  <c:v>9.5134590498634495</c:v>
                </c:pt>
                <c:pt idx="27">
                  <c:v>12.653122342880202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87-4C7D-98B9-F0EFA3E3C6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75232"/>
        <c:axId val="375320424"/>
      </c:barChart>
      <c:catAx>
        <c:axId val="9548752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0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0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52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klasse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859614202499787E-2"/>
          <c:y val="0.14028280480144265"/>
          <c:w val="0.88957790592161112"/>
          <c:h val="0.692649603669280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Klasse_Slakteri!$D$268</c:f>
              <c:strCache>
                <c:ptCount val="1"/>
                <c:pt idx="0">
                  <c:v>U-</c:v>
                </c:pt>
              </c:strCache>
            </c:strRef>
          </c:tx>
          <c:invertIfNegative val="0"/>
          <c:cat>
            <c:strRef>
              <c:f>Klasse_Slakteri!$G$268:$G$295</c:f>
              <c:strCache>
                <c:ptCount val="28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Dalpro</c:v>
                </c:pt>
                <c:pt idx="15">
                  <c:v>Malvik</c:v>
                </c:pt>
                <c:pt idx="16">
                  <c:v>Jens Eide</c:v>
                </c:pt>
                <c:pt idx="17">
                  <c:v>Bø</c:v>
                </c:pt>
                <c:pt idx="18">
                  <c:v>Bjerka</c:v>
                </c:pt>
                <c:pt idx="19">
                  <c:v>Øre Vilt</c:v>
                </c:pt>
                <c:pt idx="20">
                  <c:v>Karasjok</c:v>
                </c:pt>
                <c:pt idx="24">
                  <c:v>Rudshøgda</c:v>
                </c:pt>
                <c:pt idx="25">
                  <c:v>Furuseth</c:v>
                </c:pt>
                <c:pt idx="26">
                  <c:v>Gol</c:v>
                </c:pt>
                <c:pt idx="27">
                  <c:v>Forus</c:v>
                </c:pt>
              </c:strCache>
            </c:strRef>
          </c:cat>
          <c:val>
            <c:numRef>
              <c:f>Klasse_Slakteri!$J$268:$J$295</c:f>
              <c:numCache>
                <c:formatCode>0.0</c:formatCode>
                <c:ptCount val="28"/>
                <c:pt idx="0">
                  <c:v>8.1445462166290312</c:v>
                </c:pt>
                <c:pt idx="1">
                  <c:v>12.540968713529985</c:v>
                </c:pt>
                <c:pt idx="2">
                  <c:v>9.5046031682273107</c:v>
                </c:pt>
                <c:pt idx="3">
                  <c:v>6.5741892262840436</c:v>
                </c:pt>
                <c:pt idx="4">
                  <c:v>0</c:v>
                </c:pt>
                <c:pt idx="5">
                  <c:v>3.9779546553772871</c:v>
                </c:pt>
                <c:pt idx="6">
                  <c:v>10.781280090348575</c:v>
                </c:pt>
                <c:pt idx="7">
                  <c:v>7.2904327936127329</c:v>
                </c:pt>
                <c:pt idx="8">
                  <c:v>12.01246525895208</c:v>
                </c:pt>
                <c:pt idx="9">
                  <c:v>7.3804834723509423</c:v>
                </c:pt>
                <c:pt idx="10">
                  <c:v>9.3878533599284673</c:v>
                </c:pt>
                <c:pt idx="11">
                  <c:v>9.0381232023730167</c:v>
                </c:pt>
                <c:pt idx="12">
                  <c:v>7.90579080572659</c:v>
                </c:pt>
                <c:pt idx="13">
                  <c:v>0</c:v>
                </c:pt>
                <c:pt idx="14">
                  <c:v>0</c:v>
                </c:pt>
                <c:pt idx="15">
                  <c:v>10.67751479558534</c:v>
                </c:pt>
                <c:pt idx="16">
                  <c:v>3.594162975095855</c:v>
                </c:pt>
                <c:pt idx="17">
                  <c:v>0</c:v>
                </c:pt>
                <c:pt idx="18">
                  <c:v>10.104552456491096</c:v>
                </c:pt>
                <c:pt idx="19">
                  <c:v>0</c:v>
                </c:pt>
                <c:pt idx="20">
                  <c:v>9.5036032786653433</c:v>
                </c:pt>
                <c:pt idx="24">
                  <c:v>0</c:v>
                </c:pt>
                <c:pt idx="25">
                  <c:v>2.4722021290896641</c:v>
                </c:pt>
                <c:pt idx="26">
                  <c:v>3.065027553171058</c:v>
                </c:pt>
                <c:pt idx="27">
                  <c:v>4.6866886343794443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0B-4FD4-9C96-4E4FA9B0A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22816"/>
        <c:axId val="493623208"/>
      </c:barChart>
      <c:catAx>
        <c:axId val="4936228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3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23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28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sau, slakting, antall i ulike måneder</a:t>
            </a:r>
          </a:p>
        </c:rich>
      </c:tx>
      <c:layout>
        <c:manualLayout>
          <c:xMode val="edge"/>
          <c:yMode val="edge"/>
          <c:x val="0.13162357946021044"/>
          <c:y val="4.2813899418725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690515806988346E-2"/>
          <c:y val="0.16735941156205397"/>
          <c:w val="0.8811274392331393"/>
          <c:h val="0.722015832133188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Måned!$C$35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Måned!$F$35:$F$46</c:f>
              <c:numCache>
                <c:formatCode>#,##0</c:formatCode>
                <c:ptCount val="12"/>
                <c:pt idx="0">
                  <c:v>355</c:v>
                </c:pt>
                <c:pt idx="1">
                  <c:v>602</c:v>
                </c:pt>
                <c:pt idx="2">
                  <c:v>3026</c:v>
                </c:pt>
                <c:pt idx="3">
                  <c:v>594</c:v>
                </c:pt>
                <c:pt idx="4">
                  <c:v>1508</c:v>
                </c:pt>
                <c:pt idx="5">
                  <c:v>1127</c:v>
                </c:pt>
                <c:pt idx="6">
                  <c:v>172</c:v>
                </c:pt>
                <c:pt idx="7">
                  <c:v>6910</c:v>
                </c:pt>
                <c:pt idx="8">
                  <c:v>8440</c:v>
                </c:pt>
                <c:pt idx="9">
                  <c:v>19319</c:v>
                </c:pt>
                <c:pt idx="10">
                  <c:v>8353</c:v>
                </c:pt>
                <c:pt idx="11">
                  <c:v>1051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84-442A-B2EE-12D38C4C77EE}"/>
            </c:ext>
          </c:extLst>
        </c:ser>
        <c:ser>
          <c:idx val="2"/>
          <c:order val="1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'Ark1'!$R$43:$R$54</c:f>
              <c:numCache>
                <c:formatCode>General</c:formatCode>
                <c:ptCount val="12"/>
                <c:pt idx="0">
                  <c:v>348</c:v>
                </c:pt>
                <c:pt idx="1">
                  <c:v>540</c:v>
                </c:pt>
                <c:pt idx="2">
                  <c:v>3272</c:v>
                </c:pt>
                <c:pt idx="3">
                  <c:v>611</c:v>
                </c:pt>
                <c:pt idx="4">
                  <c:v>1439</c:v>
                </c:pt>
                <c:pt idx="5">
                  <c:v>1145</c:v>
                </c:pt>
                <c:pt idx="6">
                  <c:v>318</c:v>
                </c:pt>
                <c:pt idx="7">
                  <c:v>6460</c:v>
                </c:pt>
                <c:pt idx="8">
                  <c:v>6988</c:v>
                </c:pt>
                <c:pt idx="9">
                  <c:v>18495</c:v>
                </c:pt>
                <c:pt idx="10">
                  <c:v>8734</c:v>
                </c:pt>
                <c:pt idx="11">
                  <c:v>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84-442A-B2EE-12D38C4C77EE}"/>
            </c:ext>
          </c:extLst>
        </c:ser>
        <c:ser>
          <c:idx val="3"/>
          <c:order val="2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dLbls>
            <c:dLbl>
              <c:idx val="2"/>
              <c:layout>
                <c:manualLayout>
                  <c:x val="-8.4332002143825743E-3"/>
                  <c:y val="-0.11522909217016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28-492D-BE07-9D393207799C}"/>
                </c:ext>
              </c:extLst>
            </c:dLbl>
            <c:dLbl>
              <c:idx val="4"/>
              <c:layout>
                <c:manualLayout>
                  <c:x val="-8.4332002143825743E-3"/>
                  <c:y val="-0.17070976617802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28-492D-BE07-9D393207799C}"/>
                </c:ext>
              </c:extLst>
            </c:dLbl>
            <c:dLbl>
              <c:idx val="7"/>
              <c:layout>
                <c:manualLayout>
                  <c:x val="-4.2166001071913643E-3"/>
                  <c:y val="-8.3221011011788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28-492D-BE07-9D393207799C}"/>
                </c:ext>
              </c:extLst>
            </c:dLbl>
            <c:dLbl>
              <c:idx val="8"/>
              <c:layout>
                <c:manualLayout>
                  <c:x val="-1.8974700482360791E-2"/>
                  <c:y val="-0.138701685019646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28-492D-BE07-9D393207799C}"/>
                </c:ext>
              </c:extLst>
            </c:dLbl>
            <c:dLbl>
              <c:idx val="9"/>
              <c:layout>
                <c:manualLayout>
                  <c:x val="4.1111851045115048E-2"/>
                  <c:y val="-6.188229023953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89-4C1C-B1FE-ED2F480A50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'Ark1'!$R$31:$R$42</c:f>
              <c:numCache>
                <c:formatCode>General</c:formatCode>
                <c:ptCount val="12"/>
                <c:pt idx="0">
                  <c:v>463</c:v>
                </c:pt>
                <c:pt idx="1">
                  <c:v>488</c:v>
                </c:pt>
                <c:pt idx="2">
                  <c:v>2740</c:v>
                </c:pt>
                <c:pt idx="3">
                  <c:v>800</c:v>
                </c:pt>
                <c:pt idx="4">
                  <c:v>1191</c:v>
                </c:pt>
                <c:pt idx="5">
                  <c:v>575</c:v>
                </c:pt>
                <c:pt idx="6">
                  <c:v>239</c:v>
                </c:pt>
                <c:pt idx="7">
                  <c:v>5932</c:v>
                </c:pt>
                <c:pt idx="8">
                  <c:v>7419</c:v>
                </c:pt>
                <c:pt idx="9">
                  <c:v>17075</c:v>
                </c:pt>
                <c:pt idx="10">
                  <c:v>5591</c:v>
                </c:pt>
                <c:pt idx="11">
                  <c:v>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84-442A-B2EE-12D38C4C7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4929008"/>
        <c:axId val="374931360"/>
      </c:barChart>
      <c:catAx>
        <c:axId val="3749290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1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13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290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003701643668907"/>
          <c:y val="0.28494786799296051"/>
          <c:w val="0.11283588685268237"/>
          <c:h val="0.179189303352934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klasse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97150798949342"/>
          <c:y val="0.14028280480144265"/>
          <c:w val="0.84391552218763355"/>
          <c:h val="0.665314880118512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Klasse_Slakteri!$D$296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Klasse_Slakteri!$G$296:$G$323</c:f>
              <c:strCache>
                <c:ptCount val="28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Dalpro</c:v>
                </c:pt>
                <c:pt idx="15">
                  <c:v>Malvik</c:v>
                </c:pt>
                <c:pt idx="16">
                  <c:v>Jens Eide</c:v>
                </c:pt>
                <c:pt idx="17">
                  <c:v>Bø</c:v>
                </c:pt>
                <c:pt idx="18">
                  <c:v>Bjerka</c:v>
                </c:pt>
                <c:pt idx="19">
                  <c:v>Øre Vilt</c:v>
                </c:pt>
                <c:pt idx="20">
                  <c:v>Karasjok</c:v>
                </c:pt>
                <c:pt idx="24">
                  <c:v>Rudshøgda</c:v>
                </c:pt>
                <c:pt idx="25">
                  <c:v>Furuseth</c:v>
                </c:pt>
                <c:pt idx="26">
                  <c:v>Gol</c:v>
                </c:pt>
                <c:pt idx="27">
                  <c:v>Forus</c:v>
                </c:pt>
              </c:strCache>
            </c:strRef>
          </c:cat>
          <c:val>
            <c:numRef>
              <c:f>Klasse_Slakteri!$J$296:$J$323</c:f>
              <c:numCache>
                <c:formatCode>0.0</c:formatCode>
                <c:ptCount val="28"/>
                <c:pt idx="0">
                  <c:v>3.8412285348405426</c:v>
                </c:pt>
                <c:pt idx="1">
                  <c:v>5.1692208781455937</c:v>
                </c:pt>
                <c:pt idx="2">
                  <c:v>3.4955567159629792</c:v>
                </c:pt>
                <c:pt idx="3">
                  <c:v>2.5193276732385312</c:v>
                </c:pt>
                <c:pt idx="4">
                  <c:v>0</c:v>
                </c:pt>
                <c:pt idx="5">
                  <c:v>1.2443796910546778</c:v>
                </c:pt>
                <c:pt idx="6">
                  <c:v>4.5255884244163118</c:v>
                </c:pt>
                <c:pt idx="7">
                  <c:v>2.86711052058731</c:v>
                </c:pt>
                <c:pt idx="8">
                  <c:v>5.3592798284561551</c:v>
                </c:pt>
                <c:pt idx="9">
                  <c:v>3.9180761507568742</c:v>
                </c:pt>
                <c:pt idx="10">
                  <c:v>1.6194373753353051</c:v>
                </c:pt>
                <c:pt idx="11">
                  <c:v>2.3279832351581304</c:v>
                </c:pt>
                <c:pt idx="12">
                  <c:v>2.620027953008726</c:v>
                </c:pt>
                <c:pt idx="13">
                  <c:v>0</c:v>
                </c:pt>
                <c:pt idx="14">
                  <c:v>0</c:v>
                </c:pt>
                <c:pt idx="15">
                  <c:v>3.2801306568885824</c:v>
                </c:pt>
                <c:pt idx="16">
                  <c:v>0.62446487734057998</c:v>
                </c:pt>
                <c:pt idx="17">
                  <c:v>0</c:v>
                </c:pt>
                <c:pt idx="18">
                  <c:v>2.1704376199476321</c:v>
                </c:pt>
                <c:pt idx="19">
                  <c:v>0</c:v>
                </c:pt>
                <c:pt idx="20">
                  <c:v>2.233396275786959</c:v>
                </c:pt>
                <c:pt idx="24">
                  <c:v>0</c:v>
                </c:pt>
                <c:pt idx="25">
                  <c:v>0.82705467394713761</c:v>
                </c:pt>
                <c:pt idx="26">
                  <c:v>0.44474394402577022</c:v>
                </c:pt>
                <c:pt idx="27">
                  <c:v>0.83197677015076477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61-4C7D-81D2-ED7B7C3A7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8112"/>
        <c:axId val="493618504"/>
      </c:barChart>
      <c:catAx>
        <c:axId val="4936181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8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8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81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klasse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97150798949342"/>
          <c:y val="0.14028280480144265"/>
          <c:w val="0.84075339225281354"/>
          <c:h val="0.658110995423092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Klasse_Slakteri!$D$324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Klasse_Slakteri!$G$324:$G$351</c:f>
              <c:strCache>
                <c:ptCount val="28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Dalpro</c:v>
                </c:pt>
                <c:pt idx="15">
                  <c:v>Malvik</c:v>
                </c:pt>
                <c:pt idx="16">
                  <c:v>Jens Eide</c:v>
                </c:pt>
                <c:pt idx="17">
                  <c:v>Bø</c:v>
                </c:pt>
                <c:pt idx="18">
                  <c:v>Bjerka</c:v>
                </c:pt>
                <c:pt idx="19">
                  <c:v>Øre Vilt</c:v>
                </c:pt>
                <c:pt idx="20">
                  <c:v>Karasjok</c:v>
                </c:pt>
                <c:pt idx="24">
                  <c:v>Rudshøgda</c:v>
                </c:pt>
                <c:pt idx="25">
                  <c:v>Furuseth</c:v>
                </c:pt>
                <c:pt idx="26">
                  <c:v>Gol</c:v>
                </c:pt>
                <c:pt idx="27">
                  <c:v>Forus</c:v>
                </c:pt>
              </c:strCache>
            </c:strRef>
          </c:cat>
          <c:val>
            <c:numRef>
              <c:f>Klasse_Slakteri!$J$324:$J$351</c:f>
              <c:numCache>
                <c:formatCode>0.0</c:formatCode>
                <c:ptCount val="28"/>
                <c:pt idx="0">
                  <c:v>1.1566371635903578</c:v>
                </c:pt>
                <c:pt idx="1">
                  <c:v>2.2846390909662686</c:v>
                </c:pt>
                <c:pt idx="2">
                  <c:v>0.59306795708172755</c:v>
                </c:pt>
                <c:pt idx="3">
                  <c:v>0.81097231060910302</c:v>
                </c:pt>
                <c:pt idx="4">
                  <c:v>0</c:v>
                </c:pt>
                <c:pt idx="5">
                  <c:v>0.33557648098499465</c:v>
                </c:pt>
                <c:pt idx="6">
                  <c:v>0.78451148778107493</c:v>
                </c:pt>
                <c:pt idx="7">
                  <c:v>0.73401681391051954</c:v>
                </c:pt>
                <c:pt idx="8">
                  <c:v>0.66331589564741711</c:v>
                </c:pt>
                <c:pt idx="9">
                  <c:v>0.43684352795798576</c:v>
                </c:pt>
                <c:pt idx="10">
                  <c:v>0.1602586147602999</c:v>
                </c:pt>
                <c:pt idx="11">
                  <c:v>1.1378716096529939</c:v>
                </c:pt>
                <c:pt idx="12">
                  <c:v>0.35583424621312282</c:v>
                </c:pt>
                <c:pt idx="13">
                  <c:v>0</c:v>
                </c:pt>
                <c:pt idx="14">
                  <c:v>0</c:v>
                </c:pt>
                <c:pt idx="15">
                  <c:v>0.87443520763750882</c:v>
                </c:pt>
                <c:pt idx="16">
                  <c:v>0.34620109444216945</c:v>
                </c:pt>
                <c:pt idx="17">
                  <c:v>0</c:v>
                </c:pt>
                <c:pt idx="18">
                  <c:v>0.77385569503166396</c:v>
                </c:pt>
                <c:pt idx="19">
                  <c:v>0</c:v>
                </c:pt>
                <c:pt idx="20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0.13936646784579537</c:v>
                </c:pt>
                <c:pt idx="27">
                  <c:v>0.32531246196296076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38-451A-AFF4-931585D61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3408"/>
        <c:axId val="493613800"/>
      </c:barChart>
      <c:catAx>
        <c:axId val="493613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3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3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3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klasse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857480811257301E-2"/>
          <c:y val="0.14028280480144265"/>
          <c:w val="0.89787523018546189"/>
          <c:h val="0.672609523508960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Klasse_Slakteri!$D$352</c:f>
              <c:strCache>
                <c:ptCount val="1"/>
                <c:pt idx="0">
                  <c:v>E-</c:v>
                </c:pt>
              </c:strCache>
            </c:strRef>
          </c:tx>
          <c:invertIfNegative val="0"/>
          <c:cat>
            <c:strRef>
              <c:f>Klasse_Slakteri!$G$352:$G$379</c:f>
              <c:strCache>
                <c:ptCount val="28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Dalpro</c:v>
                </c:pt>
                <c:pt idx="15">
                  <c:v>Malvik</c:v>
                </c:pt>
                <c:pt idx="16">
                  <c:v>Jens Eide</c:v>
                </c:pt>
                <c:pt idx="17">
                  <c:v>Bø</c:v>
                </c:pt>
                <c:pt idx="18">
                  <c:v>Bjerka</c:v>
                </c:pt>
                <c:pt idx="19">
                  <c:v>Øre Vilt</c:v>
                </c:pt>
                <c:pt idx="20">
                  <c:v>Karasjok</c:v>
                </c:pt>
                <c:pt idx="24">
                  <c:v>Rudshøgda</c:v>
                </c:pt>
                <c:pt idx="25">
                  <c:v>Furuseth</c:v>
                </c:pt>
                <c:pt idx="26">
                  <c:v>Gol</c:v>
                </c:pt>
                <c:pt idx="27">
                  <c:v>Forus</c:v>
                </c:pt>
              </c:strCache>
            </c:strRef>
          </c:cat>
          <c:val>
            <c:numRef>
              <c:f>Klasse_Slakteri!$J$352:$J$379</c:f>
              <c:numCache>
                <c:formatCode>0.0</c:formatCode>
                <c:ptCount val="28"/>
                <c:pt idx="0">
                  <c:v>0.36103125337502495</c:v>
                </c:pt>
                <c:pt idx="1">
                  <c:v>0.49704046905246085</c:v>
                </c:pt>
                <c:pt idx="2">
                  <c:v>0</c:v>
                </c:pt>
                <c:pt idx="3">
                  <c:v>7.7496047966346598E-2</c:v>
                </c:pt>
                <c:pt idx="4">
                  <c:v>0</c:v>
                </c:pt>
                <c:pt idx="5">
                  <c:v>0</c:v>
                </c:pt>
                <c:pt idx="6">
                  <c:v>0.54574712193466079</c:v>
                </c:pt>
                <c:pt idx="7">
                  <c:v>9.4905610963880629E-2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0.26540329892697806</c:v>
                </c:pt>
                <c:pt idx="12">
                  <c:v>0.18093906999584489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0.39273349960912762</c:v>
                </c:pt>
                <c:pt idx="17">
                  <c:v>0</c:v>
                </c:pt>
                <c:pt idx="18">
                  <c:v>7.5018481494834255E-2</c:v>
                </c:pt>
                <c:pt idx="19">
                  <c:v>0</c:v>
                </c:pt>
                <c:pt idx="20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0.11129916063230348</c:v>
                </c:pt>
                <c:pt idx="27">
                  <c:v>5.1927399715756592E-2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CB-4A93-B89F-30BF8FD59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35712"/>
        <c:axId val="375336104"/>
      </c:barChart>
      <c:catAx>
        <c:axId val="3753357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6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36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57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klasse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92657799797497"/>
          <c:y val="0.13690905033631928"/>
          <c:w val="0.85951087223647593"/>
          <c:h val="0.696351759167755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Klasse_Slakteri!$D$380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Klasse_Slakteri!$G$380:$G$407</c:f>
              <c:strCache>
                <c:ptCount val="28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Dalpro</c:v>
                </c:pt>
                <c:pt idx="15">
                  <c:v>Malvik</c:v>
                </c:pt>
                <c:pt idx="16">
                  <c:v>Jens Eide</c:v>
                </c:pt>
                <c:pt idx="17">
                  <c:v>Bø</c:v>
                </c:pt>
                <c:pt idx="18">
                  <c:v>Bjerka</c:v>
                </c:pt>
                <c:pt idx="19">
                  <c:v>Øre Vilt</c:v>
                </c:pt>
                <c:pt idx="20">
                  <c:v>Karasjok</c:v>
                </c:pt>
                <c:pt idx="24">
                  <c:v>Rudshøgda</c:v>
                </c:pt>
                <c:pt idx="25">
                  <c:v>Furuseth</c:v>
                </c:pt>
                <c:pt idx="26">
                  <c:v>Gol</c:v>
                </c:pt>
                <c:pt idx="27">
                  <c:v>Forus</c:v>
                </c:pt>
              </c:strCache>
            </c:strRef>
          </c:cat>
          <c:val>
            <c:numRef>
              <c:f>Klasse_Slakteri!$J$380:$J$407</c:f>
              <c:numCache>
                <c:formatCode>0.0</c:formatCode>
                <c:ptCount val="28"/>
                <c:pt idx="0">
                  <c:v>6.6214777595490659E-2</c:v>
                </c:pt>
                <c:pt idx="1">
                  <c:v>0</c:v>
                </c:pt>
                <c:pt idx="2">
                  <c:v>0</c:v>
                </c:pt>
                <c:pt idx="3">
                  <c:v>5.0487174757118738E-2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79-4628-B6BF-EB639B20C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31008"/>
        <c:axId val="375331400"/>
      </c:barChart>
      <c:catAx>
        <c:axId val="375331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1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31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10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97150798949342"/>
          <c:y val="0.14028280480144265"/>
          <c:w val="0.84546587362415748"/>
          <c:h val="0.65186212721373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Klasse_Slakteri!$D$408</c:f>
              <c:strCache>
                <c:ptCount val="1"/>
                <c:pt idx="0">
                  <c:v>E+</c:v>
                </c:pt>
              </c:strCache>
            </c:strRef>
          </c:tx>
          <c:invertIfNegative val="0"/>
          <c:cat>
            <c:strRef>
              <c:f>Klasse_Slakteri!$G$408:$G$436</c:f>
              <c:strCache>
                <c:ptCount val="29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Dalpro</c:v>
                </c:pt>
                <c:pt idx="15">
                  <c:v>Malvik</c:v>
                </c:pt>
                <c:pt idx="16">
                  <c:v>Jens Eide</c:v>
                </c:pt>
                <c:pt idx="17">
                  <c:v>Bø</c:v>
                </c:pt>
                <c:pt idx="18">
                  <c:v>Bjerka</c:v>
                </c:pt>
                <c:pt idx="19">
                  <c:v>Øre Vilt</c:v>
                </c:pt>
                <c:pt idx="20">
                  <c:v>Karasjok</c:v>
                </c:pt>
                <c:pt idx="25">
                  <c:v>#I/T</c:v>
                </c:pt>
                <c:pt idx="26">
                  <c:v>#I/T</c:v>
                </c:pt>
                <c:pt idx="27">
                  <c:v>#I/T</c:v>
                </c:pt>
                <c:pt idx="28">
                  <c:v>#I/T</c:v>
                </c:pt>
              </c:strCache>
            </c:strRef>
          </c:cat>
          <c:val>
            <c:numRef>
              <c:f>Klasse_Slakteri!$J$408:$J$436</c:f>
              <c:numCache>
                <c:formatCode>0.0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76-4AAA-A9EC-7AD6828A0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6304"/>
        <c:axId val="375326696"/>
      </c:barChart>
      <c:catAx>
        <c:axId val="375326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6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6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63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45831861305604E-2"/>
          <c:y val="0.11997588488904001"/>
          <c:w val="0.8966915106274771"/>
          <c:h val="0.661651822210748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Klasse_Slakteri!$D$129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Klasse_Slakteri!$G$129:$G$156</c:f>
              <c:strCache>
                <c:ptCount val="28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Dalpro</c:v>
                </c:pt>
                <c:pt idx="15">
                  <c:v>Malvik</c:v>
                </c:pt>
                <c:pt idx="16">
                  <c:v>Jens Eide</c:v>
                </c:pt>
                <c:pt idx="17">
                  <c:v>Bø</c:v>
                </c:pt>
                <c:pt idx="18">
                  <c:v>Bjerka</c:v>
                </c:pt>
                <c:pt idx="19">
                  <c:v>Øre Vilt</c:v>
                </c:pt>
                <c:pt idx="20">
                  <c:v>Karasjok</c:v>
                </c:pt>
                <c:pt idx="24">
                  <c:v>Rudshøgda</c:v>
                </c:pt>
                <c:pt idx="25">
                  <c:v>Furuseth</c:v>
                </c:pt>
                <c:pt idx="26">
                  <c:v>Gol</c:v>
                </c:pt>
                <c:pt idx="27">
                  <c:v>Forus</c:v>
                </c:pt>
              </c:strCache>
            </c:strRef>
          </c:cat>
          <c:val>
            <c:numRef>
              <c:f>Klasse_Slakteri!$P$129:$P$156</c:f>
              <c:numCache>
                <c:formatCode>0.0</c:formatCode>
                <c:ptCount val="28"/>
                <c:pt idx="0">
                  <c:v>16.055910543130995</c:v>
                </c:pt>
                <c:pt idx="1">
                  <c:v>16.761851851851851</c:v>
                </c:pt>
                <c:pt idx="2">
                  <c:v>15.302237136465308</c:v>
                </c:pt>
                <c:pt idx="3">
                  <c:v>14.229320619785462</c:v>
                </c:pt>
                <c:pt idx="4">
                  <c:v>0</c:v>
                </c:pt>
                <c:pt idx="5">
                  <c:v>13.516058394160584</c:v>
                </c:pt>
                <c:pt idx="6">
                  <c:v>17.520740740740724</c:v>
                </c:pt>
                <c:pt idx="7">
                  <c:v>17.913385826771659</c:v>
                </c:pt>
                <c:pt idx="8">
                  <c:v>20.041666666666671</c:v>
                </c:pt>
                <c:pt idx="9">
                  <c:v>15.09113924050634</c:v>
                </c:pt>
                <c:pt idx="10">
                  <c:v>15.925252525252525</c:v>
                </c:pt>
                <c:pt idx="11">
                  <c:v>17.616666666666671</c:v>
                </c:pt>
                <c:pt idx="12">
                  <c:v>16.112499999999997</c:v>
                </c:pt>
                <c:pt idx="13">
                  <c:v>0</c:v>
                </c:pt>
                <c:pt idx="14">
                  <c:v>16.149999999999999</c:v>
                </c:pt>
                <c:pt idx="15">
                  <c:v>16.831097560975621</c:v>
                </c:pt>
                <c:pt idx="16">
                  <c:v>14.389743589743585</c:v>
                </c:pt>
                <c:pt idx="17">
                  <c:v>0</c:v>
                </c:pt>
                <c:pt idx="18">
                  <c:v>16.035744680851057</c:v>
                </c:pt>
                <c:pt idx="19">
                  <c:v>0</c:v>
                </c:pt>
                <c:pt idx="20">
                  <c:v>15.352380952380944</c:v>
                </c:pt>
                <c:pt idx="22">
                  <c:v>19.886107372513763</c:v>
                </c:pt>
                <c:pt idx="24">
                  <c:v>21.26</c:v>
                </c:pt>
                <c:pt idx="25">
                  <c:v>22.309881422924882</c:v>
                </c:pt>
                <c:pt idx="26">
                  <c:v>21.747872340425562</c:v>
                </c:pt>
                <c:pt idx="27">
                  <c:v>22.187370600414063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EF-4776-80C0-847F7E9A6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94544"/>
        <c:axId val="166694936"/>
      </c:barChart>
      <c:catAx>
        <c:axId val="1666945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4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94936"/>
        <c:scaling>
          <c:orientation val="minMax"/>
          <c:min val="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45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516158896026224E-2"/>
          <c:y val="0.1197369200445275"/>
          <c:w val="0.89192118557500699"/>
          <c:h val="0.716535637325489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Klasse_Slakteri!$D$157</c:f>
              <c:strCache>
                <c:ptCount val="1"/>
                <c:pt idx="0">
                  <c:v>O+</c:v>
                </c:pt>
              </c:strCache>
            </c:strRef>
          </c:tx>
          <c:invertIfNegative val="0"/>
          <c:cat>
            <c:strRef>
              <c:f>Klasse_Slakteri!$G$157:$G$184</c:f>
              <c:strCache>
                <c:ptCount val="28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Dalpro</c:v>
                </c:pt>
                <c:pt idx="15">
                  <c:v>Malvik</c:v>
                </c:pt>
                <c:pt idx="16">
                  <c:v>Jens Eide</c:v>
                </c:pt>
                <c:pt idx="17">
                  <c:v>Bø</c:v>
                </c:pt>
                <c:pt idx="18">
                  <c:v>Bjerka</c:v>
                </c:pt>
                <c:pt idx="19">
                  <c:v>Øre Vilt</c:v>
                </c:pt>
                <c:pt idx="20">
                  <c:v>Karasjok</c:v>
                </c:pt>
                <c:pt idx="24">
                  <c:v>Rudshøgda</c:v>
                </c:pt>
                <c:pt idx="25">
                  <c:v>Furuseth</c:v>
                </c:pt>
                <c:pt idx="26">
                  <c:v>Gol</c:v>
                </c:pt>
                <c:pt idx="27">
                  <c:v>Forus</c:v>
                </c:pt>
              </c:strCache>
            </c:strRef>
          </c:cat>
          <c:val>
            <c:numRef>
              <c:f>Klasse_Slakteri!$P$157:$P$184</c:f>
              <c:numCache>
                <c:formatCode>0.0</c:formatCode>
                <c:ptCount val="28"/>
                <c:pt idx="0">
                  <c:v>19.494176706827311</c:v>
                </c:pt>
                <c:pt idx="1">
                  <c:v>19.720218579234956</c:v>
                </c:pt>
                <c:pt idx="2">
                  <c:v>18.156928838951305</c:v>
                </c:pt>
                <c:pt idx="3">
                  <c:v>18.329990448901636</c:v>
                </c:pt>
                <c:pt idx="4">
                  <c:v>0</c:v>
                </c:pt>
                <c:pt idx="5">
                  <c:v>17.355421686746997</c:v>
                </c:pt>
                <c:pt idx="6">
                  <c:v>22.248559670781876</c:v>
                </c:pt>
                <c:pt idx="7">
                  <c:v>21.182014388489183</c:v>
                </c:pt>
                <c:pt idx="8">
                  <c:v>22.442857142857154</c:v>
                </c:pt>
                <c:pt idx="9">
                  <c:v>18.046710526315781</c:v>
                </c:pt>
                <c:pt idx="10">
                  <c:v>19.650261780104714</c:v>
                </c:pt>
                <c:pt idx="11">
                  <c:v>21.759740259740266</c:v>
                </c:pt>
                <c:pt idx="12">
                  <c:v>19.748322147651002</c:v>
                </c:pt>
                <c:pt idx="13">
                  <c:v>0</c:v>
                </c:pt>
                <c:pt idx="14">
                  <c:v>0</c:v>
                </c:pt>
                <c:pt idx="15">
                  <c:v>20.335737704918046</c:v>
                </c:pt>
                <c:pt idx="16">
                  <c:v>17.967961165048539</c:v>
                </c:pt>
                <c:pt idx="17">
                  <c:v>0</c:v>
                </c:pt>
                <c:pt idx="18">
                  <c:v>19.055840455840436</c:v>
                </c:pt>
                <c:pt idx="19">
                  <c:v>0</c:v>
                </c:pt>
                <c:pt idx="20">
                  <c:v>18.374999999999979</c:v>
                </c:pt>
                <c:pt idx="22">
                  <c:v>24.255374389863992</c:v>
                </c:pt>
                <c:pt idx="24">
                  <c:v>27.65</c:v>
                </c:pt>
                <c:pt idx="25">
                  <c:v>25.80310262529833</c:v>
                </c:pt>
                <c:pt idx="26">
                  <c:v>25.492501802451311</c:v>
                </c:pt>
                <c:pt idx="27">
                  <c:v>25.723515151515127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8-471B-978F-0880A67DF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2296"/>
        <c:axId val="954862688"/>
      </c:barChart>
      <c:catAx>
        <c:axId val="954862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2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2688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22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794204418802854E-2"/>
          <c:y val="0.12719107653237727"/>
          <c:w val="0.89522598848933055"/>
          <c:h val="0.658678350690034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Klasse_Slakteri!$D$185</c:f>
              <c:strCache>
                <c:ptCount val="1"/>
                <c:pt idx="0">
                  <c:v>R-</c:v>
                </c:pt>
              </c:strCache>
            </c:strRef>
          </c:tx>
          <c:invertIfNegative val="0"/>
          <c:cat>
            <c:strRef>
              <c:f>Klasse_Slakteri!$G$13:$G$44</c:f>
              <c:strCache>
                <c:ptCount val="3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  <c:pt idx="28">
                  <c:v>Rudshøgda</c:v>
                </c:pt>
                <c:pt idx="29">
                  <c:v>Furuseth</c:v>
                </c:pt>
                <c:pt idx="30">
                  <c:v>Gol</c:v>
                </c:pt>
                <c:pt idx="31">
                  <c:v>Forus</c:v>
                </c:pt>
              </c:strCache>
            </c:strRef>
          </c:cat>
          <c:val>
            <c:numRef>
              <c:f>Klasse_Slakteri!$P$185:$P$211</c:f>
              <c:numCache>
                <c:formatCode>0.0</c:formatCode>
                <c:ptCount val="27"/>
                <c:pt idx="0">
                  <c:v>24.157846153846151</c:v>
                </c:pt>
                <c:pt idx="1">
                  <c:v>24.365311004784697</c:v>
                </c:pt>
                <c:pt idx="2">
                  <c:v>22.496259351620971</c:v>
                </c:pt>
                <c:pt idx="3">
                  <c:v>22.807325684024711</c:v>
                </c:pt>
                <c:pt idx="4">
                  <c:v>0</c:v>
                </c:pt>
                <c:pt idx="5">
                  <c:v>21.366129032258055</c:v>
                </c:pt>
                <c:pt idx="6">
                  <c:v>25.570786516853911</c:v>
                </c:pt>
                <c:pt idx="7">
                  <c:v>25.692950391644914</c:v>
                </c:pt>
                <c:pt idx="8">
                  <c:v>26.516176470588235</c:v>
                </c:pt>
                <c:pt idx="9">
                  <c:v>21.877049180327877</c:v>
                </c:pt>
                <c:pt idx="10">
                  <c:v>24.418815331010471</c:v>
                </c:pt>
                <c:pt idx="11">
                  <c:v>25.195333333333341</c:v>
                </c:pt>
                <c:pt idx="12">
                  <c:v>24.638799999999975</c:v>
                </c:pt>
                <c:pt idx="13">
                  <c:v>0</c:v>
                </c:pt>
                <c:pt idx="14">
                  <c:v>0</c:v>
                </c:pt>
                <c:pt idx="15">
                  <c:v>21.239855072463776</c:v>
                </c:pt>
                <c:pt idx="16">
                  <c:v>0</c:v>
                </c:pt>
                <c:pt idx="17">
                  <c:v>23.581250000000043</c:v>
                </c:pt>
                <c:pt idx="18">
                  <c:v>0</c:v>
                </c:pt>
                <c:pt idx="19">
                  <c:v>23.152816901408421</c:v>
                </c:pt>
                <c:pt idx="21">
                  <c:v>28.83331962155502</c:v>
                </c:pt>
                <c:pt idx="23">
                  <c:v>30.475000000000001</c:v>
                </c:pt>
                <c:pt idx="24">
                  <c:v>29.009070294784568</c:v>
                </c:pt>
                <c:pt idx="25">
                  <c:v>29.376026936026911</c:v>
                </c:pt>
                <c:pt idx="26">
                  <c:v>29.968228105906316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2-461B-85B1-363238CE9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7000"/>
        <c:axId val="954867392"/>
      </c:barChart>
      <c:catAx>
        <c:axId val="954867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0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7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739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70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507149051245479E-2"/>
          <c:y val="0.12055821830534831"/>
          <c:w val="0.90193015283287725"/>
          <c:h val="0.658242960502148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Klasse_Slakteri!$D$212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Klasse_Slakteri!$G$212:$G$239</c:f>
              <c:strCache>
                <c:ptCount val="28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Dalpro</c:v>
                </c:pt>
                <c:pt idx="15">
                  <c:v>Malvik</c:v>
                </c:pt>
                <c:pt idx="16">
                  <c:v>Jens Eide</c:v>
                </c:pt>
                <c:pt idx="17">
                  <c:v>Bø</c:v>
                </c:pt>
                <c:pt idx="18">
                  <c:v>Bjerka</c:v>
                </c:pt>
                <c:pt idx="19">
                  <c:v>Øre Vilt</c:v>
                </c:pt>
                <c:pt idx="20">
                  <c:v>Karasjok</c:v>
                </c:pt>
                <c:pt idx="24">
                  <c:v>Rudshøgda</c:v>
                </c:pt>
                <c:pt idx="25">
                  <c:v>Furuseth</c:v>
                </c:pt>
                <c:pt idx="26">
                  <c:v>Gol</c:v>
                </c:pt>
                <c:pt idx="27">
                  <c:v>Forus</c:v>
                </c:pt>
              </c:strCache>
            </c:strRef>
          </c:cat>
          <c:val>
            <c:numRef>
              <c:f>Klasse_Slakteri!$P$212:$P$239</c:f>
              <c:numCache>
                <c:formatCode>0.0</c:formatCode>
                <c:ptCount val="28"/>
                <c:pt idx="0">
                  <c:v>28.940390390390423</c:v>
                </c:pt>
                <c:pt idx="1">
                  <c:v>28.822704081632654</c:v>
                </c:pt>
                <c:pt idx="2">
                  <c:v>27.704418011894639</c:v>
                </c:pt>
                <c:pt idx="3">
                  <c:v>27.794327990135596</c:v>
                </c:pt>
                <c:pt idx="4">
                  <c:v>0</c:v>
                </c:pt>
                <c:pt idx="5">
                  <c:v>26.394285714285704</c:v>
                </c:pt>
                <c:pt idx="6">
                  <c:v>29.54599999999996</c:v>
                </c:pt>
                <c:pt idx="7">
                  <c:v>29.344680851063838</c:v>
                </c:pt>
                <c:pt idx="8">
                  <c:v>30.587113402061878</c:v>
                </c:pt>
                <c:pt idx="9">
                  <c:v>27.950495049504955</c:v>
                </c:pt>
                <c:pt idx="10">
                  <c:v>28.65243902439024</c:v>
                </c:pt>
                <c:pt idx="11">
                  <c:v>29.115723270440256</c:v>
                </c:pt>
                <c:pt idx="12">
                  <c:v>29.387659574468071</c:v>
                </c:pt>
                <c:pt idx="13">
                  <c:v>0</c:v>
                </c:pt>
                <c:pt idx="14">
                  <c:v>0</c:v>
                </c:pt>
                <c:pt idx="15">
                  <c:v>28.909131403118007</c:v>
                </c:pt>
                <c:pt idx="16">
                  <c:v>26.253846153846151</c:v>
                </c:pt>
                <c:pt idx="17">
                  <c:v>0</c:v>
                </c:pt>
                <c:pt idx="18">
                  <c:v>28.331650485436896</c:v>
                </c:pt>
                <c:pt idx="19">
                  <c:v>0</c:v>
                </c:pt>
                <c:pt idx="20">
                  <c:v>28.10756302521008</c:v>
                </c:pt>
                <c:pt idx="24">
                  <c:v>36</c:v>
                </c:pt>
                <c:pt idx="25">
                  <c:v>33.197407407407411</c:v>
                </c:pt>
                <c:pt idx="26">
                  <c:v>34.080046136101515</c:v>
                </c:pt>
                <c:pt idx="27">
                  <c:v>34.279945429740792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ED-4288-9AE4-13CAC7E97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71704"/>
        <c:axId val="954872096"/>
      </c:barChart>
      <c:catAx>
        <c:axId val="9548717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2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72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17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Klasse_Slakteri!$D$240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Klasse_Slakteri!$G$240:$G$267</c:f>
              <c:strCache>
                <c:ptCount val="28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Dalpro</c:v>
                </c:pt>
                <c:pt idx="15">
                  <c:v>Malvik</c:v>
                </c:pt>
                <c:pt idx="16">
                  <c:v>Jens Eide</c:v>
                </c:pt>
                <c:pt idx="17">
                  <c:v>Bø</c:v>
                </c:pt>
                <c:pt idx="18">
                  <c:v>Bjerka</c:v>
                </c:pt>
                <c:pt idx="19">
                  <c:v>Øre Vilt</c:v>
                </c:pt>
                <c:pt idx="20">
                  <c:v>Karasjok</c:v>
                </c:pt>
                <c:pt idx="24">
                  <c:v>Rudshøgda</c:v>
                </c:pt>
                <c:pt idx="25">
                  <c:v>Furuseth</c:v>
                </c:pt>
                <c:pt idx="26">
                  <c:v>Gol</c:v>
                </c:pt>
                <c:pt idx="27">
                  <c:v>Forus</c:v>
                </c:pt>
              </c:strCache>
            </c:strRef>
          </c:cat>
          <c:val>
            <c:numRef>
              <c:f>Klasse_Slakteri!$P$240:$P$267</c:f>
              <c:numCache>
                <c:formatCode>0.0</c:formatCode>
                <c:ptCount val="28"/>
                <c:pt idx="0">
                  <c:v>33.264347826086954</c:v>
                </c:pt>
                <c:pt idx="1">
                  <c:v>33.836860068259398</c:v>
                </c:pt>
                <c:pt idx="2">
                  <c:v>31.685479797979784</c:v>
                </c:pt>
                <c:pt idx="3">
                  <c:v>33.358660508083155</c:v>
                </c:pt>
                <c:pt idx="4">
                  <c:v>0</c:v>
                </c:pt>
                <c:pt idx="5">
                  <c:v>31.56969696969697</c:v>
                </c:pt>
                <c:pt idx="6">
                  <c:v>33.409210526315775</c:v>
                </c:pt>
                <c:pt idx="7">
                  <c:v>33.880676328502432</c:v>
                </c:pt>
                <c:pt idx="8">
                  <c:v>34.491489361702136</c:v>
                </c:pt>
                <c:pt idx="9">
                  <c:v>32.425409836065576</c:v>
                </c:pt>
                <c:pt idx="10">
                  <c:v>34.00611111111111</c:v>
                </c:pt>
                <c:pt idx="11">
                  <c:v>33.687500000000007</c:v>
                </c:pt>
                <c:pt idx="12">
                  <c:v>34.046835443037992</c:v>
                </c:pt>
                <c:pt idx="13">
                  <c:v>0</c:v>
                </c:pt>
                <c:pt idx="14">
                  <c:v>0</c:v>
                </c:pt>
                <c:pt idx="15">
                  <c:v>33.323119015047901</c:v>
                </c:pt>
                <c:pt idx="16">
                  <c:v>30.351999999999993</c:v>
                </c:pt>
                <c:pt idx="17">
                  <c:v>0</c:v>
                </c:pt>
                <c:pt idx="18">
                  <c:v>32.54429967426713</c:v>
                </c:pt>
                <c:pt idx="19">
                  <c:v>0</c:v>
                </c:pt>
                <c:pt idx="20">
                  <c:v>32.895000000000032</c:v>
                </c:pt>
                <c:pt idx="24">
                  <c:v>42.800000000000011</c:v>
                </c:pt>
                <c:pt idx="25">
                  <c:v>37.832000000000008</c:v>
                </c:pt>
                <c:pt idx="26">
                  <c:v>38.711842105263152</c:v>
                </c:pt>
                <c:pt idx="27">
                  <c:v>38.738873994638055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C2-44DC-9573-FA7DEF1CE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1208"/>
        <c:axId val="375321600"/>
      </c:barChart>
      <c:catAx>
        <c:axId val="3753212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9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1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1600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12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600"/>
              <a:t>Ung sau, middel</a:t>
            </a:r>
            <a:r>
              <a:rPr lang="nb-NO" sz="2600" baseline="0"/>
              <a:t> KROPPSLENGDE</a:t>
            </a:r>
            <a:endParaRPr lang="nb-NO" sz="2600"/>
          </a:p>
        </c:rich>
      </c:tx>
      <c:layout>
        <c:manualLayout>
          <c:xMode val="edge"/>
          <c:yMode val="edge"/>
          <c:x val="0.11133405854768007"/>
          <c:y val="3.54597659649669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64537951245378E-2"/>
          <c:y val="0.13230716000077744"/>
          <c:w val="0.88070159157968153"/>
          <c:h val="0.72740112486865149"/>
        </c:manualLayout>
      </c:layout>
      <c:lineChart>
        <c:grouping val="standard"/>
        <c:varyColors val="0"/>
        <c:ser>
          <c:idx val="3"/>
          <c:order val="0"/>
          <c:tx>
            <c:strRef>
              <c:f>Måned!$C$22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Måned!$S$22:$S$33</c:f>
              <c:numCache>
                <c:formatCode>0.0</c:formatCode>
                <c:ptCount val="12"/>
                <c:pt idx="0">
                  <c:v>110.92187500000001</c:v>
                </c:pt>
                <c:pt idx="1">
                  <c:v>110.84507042253524</c:v>
                </c:pt>
                <c:pt idx="2">
                  <c:v>111.75102505694748</c:v>
                </c:pt>
                <c:pt idx="3">
                  <c:v>103.2724489795918</c:v>
                </c:pt>
                <c:pt idx="4">
                  <c:v>102.68143851508124</c:v>
                </c:pt>
                <c:pt idx="5">
                  <c:v>107.33978201634868</c:v>
                </c:pt>
                <c:pt idx="6">
                  <c:v>115.8142857142856</c:v>
                </c:pt>
                <c:pt idx="7">
                  <c:v>110.53851272015665</c:v>
                </c:pt>
                <c:pt idx="8">
                  <c:v>109.1240368963644</c:v>
                </c:pt>
                <c:pt idx="9">
                  <c:v>111.29322802890262</c:v>
                </c:pt>
                <c:pt idx="10">
                  <c:v>109.62717271727188</c:v>
                </c:pt>
                <c:pt idx="11">
                  <c:v>108.77615894039737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96-44B8-9400-FDE5DC15A6F0}"/>
            </c:ext>
          </c:extLst>
        </c:ser>
        <c:ser>
          <c:idx val="4"/>
          <c:order val="1"/>
          <c:tx>
            <c:strRef>
              <c:f>Måned!$C$9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2.0068934669754162E-2"/>
                  <c:y val="4.4475643544176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96-44B8-9400-FDE5DC15A6F0}"/>
                </c:ext>
              </c:extLst>
            </c:dLbl>
            <c:dLbl>
              <c:idx val="1"/>
              <c:layout>
                <c:manualLayout>
                  <c:x val="-1.2675116633528943E-2"/>
                  <c:y val="4.89232078985941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96-44B8-9400-FDE5DC15A6F0}"/>
                </c:ext>
              </c:extLst>
            </c:dLbl>
            <c:dLbl>
              <c:idx val="2"/>
              <c:layout>
                <c:manualLayout>
                  <c:x val="-3.2744051303283103E-2"/>
                  <c:y val="-7.5608594025100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48-4F0C-A247-148D48B040F8}"/>
                </c:ext>
              </c:extLst>
            </c:dLbl>
            <c:dLbl>
              <c:idx val="3"/>
              <c:layout>
                <c:manualLayout>
                  <c:x val="-1.2675116633528943E-2"/>
                  <c:y val="-4.89232078985941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96-44B8-9400-FDE5DC15A6F0}"/>
                </c:ext>
              </c:extLst>
            </c:dLbl>
            <c:dLbl>
              <c:idx val="4"/>
              <c:layout>
                <c:manualLayout>
                  <c:x val="-3.1687791583822358E-2"/>
                  <c:y val="-7.5608594025100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96-44B8-9400-FDE5DC15A6F0}"/>
                </c:ext>
              </c:extLst>
            </c:dLbl>
            <c:dLbl>
              <c:idx val="5"/>
              <c:layout>
                <c:manualLayout>
                  <c:x val="-2.4293973547597141E-2"/>
                  <c:y val="7.78323762023087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E48-4F0C-A247-148D48B040F8}"/>
                </c:ext>
              </c:extLst>
            </c:dLbl>
            <c:dLbl>
              <c:idx val="6"/>
              <c:layout>
                <c:manualLayout>
                  <c:x val="-2.1125194389214907E-2"/>
                  <c:y val="6.00421082712074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20D-4D2B-9BC5-67A3E72B14FD}"/>
                </c:ext>
              </c:extLst>
            </c:dLbl>
            <c:dLbl>
              <c:idx val="7"/>
              <c:layout>
                <c:manualLayout>
                  <c:x val="-2.4293973547597141E-2"/>
                  <c:y val="6.00421082712076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0D-4D2B-9BC5-67A3E72B14FD}"/>
                </c:ext>
              </c:extLst>
            </c:dLbl>
            <c:dLbl>
              <c:idx val="8"/>
              <c:layout>
                <c:manualLayout>
                  <c:x val="-2.0068934669754315E-2"/>
                  <c:y val="7.11610172103199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60-4296-B5C9-F3E8B75D08BF}"/>
                </c:ext>
              </c:extLst>
            </c:dLbl>
            <c:dLbl>
              <c:idx val="9"/>
              <c:layout>
                <c:manualLayout>
                  <c:x val="-1.9012674950293417E-2"/>
                  <c:y val="6.67134536346750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60-4296-B5C9-F3E8B75D08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Måned!$S$9:$S$20</c:f>
              <c:numCache>
                <c:formatCode>0.0</c:formatCode>
                <c:ptCount val="12"/>
                <c:pt idx="0">
                  <c:v>110.04189189189184</c:v>
                </c:pt>
                <c:pt idx="1">
                  <c:v>110.53123543123544</c:v>
                </c:pt>
                <c:pt idx="2">
                  <c:v>111.48320070733858</c:v>
                </c:pt>
                <c:pt idx="3">
                  <c:v>105.08335787923421</c:v>
                </c:pt>
                <c:pt idx="4">
                  <c:v>103.45616797900259</c:v>
                </c:pt>
                <c:pt idx="5">
                  <c:v>104.22671480144398</c:v>
                </c:pt>
                <c:pt idx="6">
                  <c:v>104.8192468619247</c:v>
                </c:pt>
                <c:pt idx="7">
                  <c:v>106.76661034133171</c:v>
                </c:pt>
                <c:pt idx="8">
                  <c:v>107.18026475753076</c:v>
                </c:pt>
                <c:pt idx="9">
                  <c:v>108.45409557314562</c:v>
                </c:pt>
                <c:pt idx="10">
                  <c:v>108.53149973123122</c:v>
                </c:pt>
                <c:pt idx="11">
                  <c:v>106.9766536964981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96-44B8-9400-FDE5DC15A6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25480"/>
        <c:axId val="374938416"/>
      </c:lineChart>
      <c:catAx>
        <c:axId val="3749254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8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8416"/>
        <c:scaling>
          <c:orientation val="minMax"/>
          <c:min val="98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Lengde i cm</a:t>
                </a:r>
              </a:p>
            </c:rich>
          </c:tx>
          <c:layout>
            <c:manualLayout>
              <c:xMode val="edge"/>
              <c:yMode val="edge"/>
              <c:x val="1.3081402360266404E-2"/>
              <c:y val="0.4802922085312704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25480"/>
        <c:crosses val="autoZero"/>
        <c:crossBetween val="between"/>
      </c:valAx>
      <c:spPr>
        <a:solidFill>
          <a:srgbClr val="FFFFCC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219687217377743"/>
          <c:y val="0.26238808641092232"/>
          <c:w val="8.1202835300499224E-2"/>
          <c:h val="0.126500637104838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Klasse_Slakteri!$D$268</c:f>
              <c:strCache>
                <c:ptCount val="1"/>
                <c:pt idx="0">
                  <c:v>U-</c:v>
                </c:pt>
              </c:strCache>
            </c:strRef>
          </c:tx>
          <c:invertIfNegative val="0"/>
          <c:cat>
            <c:strRef>
              <c:f>Klasse_Slakteri!$G$268:$G$295</c:f>
              <c:strCache>
                <c:ptCount val="28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Dalpro</c:v>
                </c:pt>
                <c:pt idx="15">
                  <c:v>Malvik</c:v>
                </c:pt>
                <c:pt idx="16">
                  <c:v>Jens Eide</c:v>
                </c:pt>
                <c:pt idx="17">
                  <c:v>Bø</c:v>
                </c:pt>
                <c:pt idx="18">
                  <c:v>Bjerka</c:v>
                </c:pt>
                <c:pt idx="19">
                  <c:v>Øre Vilt</c:v>
                </c:pt>
                <c:pt idx="20">
                  <c:v>Karasjok</c:v>
                </c:pt>
                <c:pt idx="24">
                  <c:v>Rudshøgda</c:v>
                </c:pt>
                <c:pt idx="25">
                  <c:v>Furuseth</c:v>
                </c:pt>
                <c:pt idx="26">
                  <c:v>Gol</c:v>
                </c:pt>
                <c:pt idx="27">
                  <c:v>Forus</c:v>
                </c:pt>
              </c:strCache>
            </c:strRef>
          </c:cat>
          <c:val>
            <c:numRef>
              <c:f>Klasse_Slakteri!$P$268:$P$295</c:f>
              <c:numCache>
                <c:formatCode>0.0</c:formatCode>
                <c:ptCount val="28"/>
                <c:pt idx="0">
                  <c:v>37.705952380952368</c:v>
                </c:pt>
                <c:pt idx="1">
                  <c:v>37.38697916666667</c:v>
                </c:pt>
                <c:pt idx="2">
                  <c:v>37.245987654320977</c:v>
                </c:pt>
                <c:pt idx="3">
                  <c:v>38.996335078534031</c:v>
                </c:pt>
                <c:pt idx="4">
                  <c:v>0</c:v>
                </c:pt>
                <c:pt idx="5">
                  <c:v>37.011111111111127</c:v>
                </c:pt>
                <c:pt idx="6">
                  <c:v>38.632163742690075</c:v>
                </c:pt>
                <c:pt idx="7">
                  <c:v>38.901282051282053</c:v>
                </c:pt>
                <c:pt idx="8">
                  <c:v>40.316393442622953</c:v>
                </c:pt>
                <c:pt idx="9">
                  <c:v>37.292682926829286</c:v>
                </c:pt>
                <c:pt idx="10">
                  <c:v>38.997142857142869</c:v>
                </c:pt>
                <c:pt idx="11">
                  <c:v>38.5948717948718</c:v>
                </c:pt>
                <c:pt idx="12">
                  <c:v>38.757407407407406</c:v>
                </c:pt>
                <c:pt idx="13">
                  <c:v>0</c:v>
                </c:pt>
                <c:pt idx="14">
                  <c:v>0</c:v>
                </c:pt>
                <c:pt idx="15">
                  <c:v>38.561967213114777</c:v>
                </c:pt>
                <c:pt idx="16">
                  <c:v>32.183333333333337</c:v>
                </c:pt>
                <c:pt idx="17">
                  <c:v>0</c:v>
                </c:pt>
                <c:pt idx="18">
                  <c:v>36.995999999999995</c:v>
                </c:pt>
                <c:pt idx="19">
                  <c:v>0</c:v>
                </c:pt>
                <c:pt idx="20">
                  <c:v>36.318918918918904</c:v>
                </c:pt>
                <c:pt idx="24">
                  <c:v>0</c:v>
                </c:pt>
                <c:pt idx="25">
                  <c:v>42.911111111111111</c:v>
                </c:pt>
                <c:pt idx="26">
                  <c:v>43.480733944954153</c:v>
                </c:pt>
                <c:pt idx="27">
                  <c:v>44.600833333333355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8A-42CA-BCD2-CF913032C4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23992"/>
        <c:axId val="493624384"/>
      </c:barChart>
      <c:catAx>
        <c:axId val="493623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24384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39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678154452691222E-2"/>
          <c:y val="0.12743963540681605"/>
          <c:w val="0.90036636572790985"/>
          <c:h val="0.654188180370896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Klasse_Slakteri!$D$296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Klasse_Slakteri!$G$296:$G$323</c:f>
              <c:strCache>
                <c:ptCount val="28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Dalpro</c:v>
                </c:pt>
                <c:pt idx="15">
                  <c:v>Malvik</c:v>
                </c:pt>
                <c:pt idx="16">
                  <c:v>Jens Eide</c:v>
                </c:pt>
                <c:pt idx="17">
                  <c:v>Bø</c:v>
                </c:pt>
                <c:pt idx="18">
                  <c:v>Bjerka</c:v>
                </c:pt>
                <c:pt idx="19">
                  <c:v>Øre Vilt</c:v>
                </c:pt>
                <c:pt idx="20">
                  <c:v>Karasjok</c:v>
                </c:pt>
                <c:pt idx="24">
                  <c:v>Rudshøgda</c:v>
                </c:pt>
                <c:pt idx="25">
                  <c:v>Furuseth</c:v>
                </c:pt>
                <c:pt idx="26">
                  <c:v>Gol</c:v>
                </c:pt>
                <c:pt idx="27">
                  <c:v>Forus</c:v>
                </c:pt>
              </c:strCache>
            </c:strRef>
          </c:cat>
          <c:val>
            <c:numRef>
              <c:f>Klasse_Slakteri!$P$296:$P$323</c:f>
              <c:numCache>
                <c:formatCode>0.0</c:formatCode>
                <c:ptCount val="28"/>
                <c:pt idx="0">
                  <c:v>43.935294117647047</c:v>
                </c:pt>
                <c:pt idx="1">
                  <c:v>42.268571428571406</c:v>
                </c:pt>
                <c:pt idx="2">
                  <c:v>42.268571428571406</c:v>
                </c:pt>
                <c:pt idx="3">
                  <c:v>43.246969696969686</c:v>
                </c:pt>
                <c:pt idx="4">
                  <c:v>0</c:v>
                </c:pt>
                <c:pt idx="5">
                  <c:v>41.680000000000007</c:v>
                </c:pt>
                <c:pt idx="6">
                  <c:v>42.661538461538491</c:v>
                </c:pt>
                <c:pt idx="7">
                  <c:v>44.196296296296303</c:v>
                </c:pt>
                <c:pt idx="8">
                  <c:v>43.887999999999998</c:v>
                </c:pt>
                <c:pt idx="9">
                  <c:v>42.721052631578971</c:v>
                </c:pt>
                <c:pt idx="10">
                  <c:v>42.809090909090905</c:v>
                </c:pt>
                <c:pt idx="11">
                  <c:v>38.769999999999989</c:v>
                </c:pt>
                <c:pt idx="12">
                  <c:v>43.35</c:v>
                </c:pt>
                <c:pt idx="13">
                  <c:v>0</c:v>
                </c:pt>
                <c:pt idx="14">
                  <c:v>0</c:v>
                </c:pt>
                <c:pt idx="15">
                  <c:v>43.013095238095225</c:v>
                </c:pt>
                <c:pt idx="16">
                  <c:v>33.549999999999997</c:v>
                </c:pt>
                <c:pt idx="17">
                  <c:v>0</c:v>
                </c:pt>
                <c:pt idx="18">
                  <c:v>37.25</c:v>
                </c:pt>
                <c:pt idx="19">
                  <c:v>0</c:v>
                </c:pt>
                <c:pt idx="20">
                  <c:v>45.114285714285742</c:v>
                </c:pt>
                <c:pt idx="24">
                  <c:v>0</c:v>
                </c:pt>
                <c:pt idx="25">
                  <c:v>48.45</c:v>
                </c:pt>
                <c:pt idx="26">
                  <c:v>49.121428571428559</c:v>
                </c:pt>
                <c:pt idx="27">
                  <c:v>47.505000000000003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31-4D7E-B583-ADC947B8D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9288"/>
        <c:axId val="493619680"/>
      </c:barChart>
      <c:catAx>
        <c:axId val="4936192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9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968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92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352222165146418"/>
          <c:h val="0.642959251305707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Klasse_Slakteri!$D$324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Klasse_Slakteri!$G$324:$G$351</c:f>
              <c:strCache>
                <c:ptCount val="28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Dalpro</c:v>
                </c:pt>
                <c:pt idx="15">
                  <c:v>Malvik</c:v>
                </c:pt>
                <c:pt idx="16">
                  <c:v>Jens Eide</c:v>
                </c:pt>
                <c:pt idx="17">
                  <c:v>Bø</c:v>
                </c:pt>
                <c:pt idx="18">
                  <c:v>Bjerka</c:v>
                </c:pt>
                <c:pt idx="19">
                  <c:v>Øre Vilt</c:v>
                </c:pt>
                <c:pt idx="20">
                  <c:v>Karasjok</c:v>
                </c:pt>
                <c:pt idx="24">
                  <c:v>Rudshøgda</c:v>
                </c:pt>
                <c:pt idx="25">
                  <c:v>Furuseth</c:v>
                </c:pt>
                <c:pt idx="26">
                  <c:v>Gol</c:v>
                </c:pt>
                <c:pt idx="27">
                  <c:v>Forus</c:v>
                </c:pt>
              </c:strCache>
            </c:strRef>
          </c:cat>
          <c:val>
            <c:numRef>
              <c:f>Klasse_Slakteri!$P$324:$P$351</c:f>
              <c:numCache>
                <c:formatCode>0.0</c:formatCode>
                <c:ptCount val="28"/>
                <c:pt idx="0">
                  <c:v>47.347368421052643</c:v>
                </c:pt>
                <c:pt idx="1">
                  <c:v>46.703571428571443</c:v>
                </c:pt>
                <c:pt idx="2">
                  <c:v>47.0625</c:v>
                </c:pt>
                <c:pt idx="3">
                  <c:v>48.357894736842098</c:v>
                </c:pt>
                <c:pt idx="4">
                  <c:v>0</c:v>
                </c:pt>
                <c:pt idx="5">
                  <c:v>56.2</c:v>
                </c:pt>
                <c:pt idx="6">
                  <c:v>48.07</c:v>
                </c:pt>
                <c:pt idx="7">
                  <c:v>50.916666666666657</c:v>
                </c:pt>
                <c:pt idx="8">
                  <c:v>45.26666666666668</c:v>
                </c:pt>
                <c:pt idx="9">
                  <c:v>45.25</c:v>
                </c:pt>
                <c:pt idx="10">
                  <c:v>46.6</c:v>
                </c:pt>
                <c:pt idx="11">
                  <c:v>47.375</c:v>
                </c:pt>
                <c:pt idx="12">
                  <c:v>47.1</c:v>
                </c:pt>
                <c:pt idx="13">
                  <c:v>0</c:v>
                </c:pt>
                <c:pt idx="14">
                  <c:v>0</c:v>
                </c:pt>
                <c:pt idx="15">
                  <c:v>48.16</c:v>
                </c:pt>
                <c:pt idx="16">
                  <c:v>37.200000000000003</c:v>
                </c:pt>
                <c:pt idx="17">
                  <c:v>0</c:v>
                </c:pt>
                <c:pt idx="18">
                  <c:v>47.222222222222221</c:v>
                </c:pt>
                <c:pt idx="19">
                  <c:v>0</c:v>
                </c:pt>
                <c:pt idx="20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53.875</c:v>
                </c:pt>
                <c:pt idx="27">
                  <c:v>46.4375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AE-4E37-8C5C-F054444157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4584"/>
        <c:axId val="493614976"/>
      </c:barChart>
      <c:catAx>
        <c:axId val="4936145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4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4976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45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928009595086142E-2"/>
          <c:y val="0.11640294961418116"/>
          <c:w val="0.9036547286089246"/>
          <c:h val="0.686199528089291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Klasse_Slakteri!$D$352</c:f>
              <c:strCache>
                <c:ptCount val="1"/>
                <c:pt idx="0">
                  <c:v>E-</c:v>
                </c:pt>
              </c:strCache>
            </c:strRef>
          </c:tx>
          <c:invertIfNegative val="0"/>
          <c:cat>
            <c:strRef>
              <c:f>Klasse_Slakteri!$G$352:$G$379</c:f>
              <c:strCache>
                <c:ptCount val="28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Dalpro</c:v>
                </c:pt>
                <c:pt idx="15">
                  <c:v>Malvik</c:v>
                </c:pt>
                <c:pt idx="16">
                  <c:v>Jens Eide</c:v>
                </c:pt>
                <c:pt idx="17">
                  <c:v>Bø</c:v>
                </c:pt>
                <c:pt idx="18">
                  <c:v>Bjerka</c:v>
                </c:pt>
                <c:pt idx="19">
                  <c:v>Øre Vilt</c:v>
                </c:pt>
                <c:pt idx="20">
                  <c:v>Karasjok</c:v>
                </c:pt>
                <c:pt idx="24">
                  <c:v>Rudshøgda</c:v>
                </c:pt>
                <c:pt idx="25">
                  <c:v>Furuseth</c:v>
                </c:pt>
                <c:pt idx="26">
                  <c:v>Gol</c:v>
                </c:pt>
                <c:pt idx="27">
                  <c:v>Forus</c:v>
                </c:pt>
              </c:strCache>
            </c:strRef>
          </c:cat>
          <c:val>
            <c:numRef>
              <c:f>Klasse_Slakteri!$P$352:$P$379</c:f>
              <c:numCache>
                <c:formatCode>0.0</c:formatCode>
                <c:ptCount val="28"/>
                <c:pt idx="0">
                  <c:v>46.800000000000011</c:v>
                </c:pt>
                <c:pt idx="1">
                  <c:v>47.416666666666657</c:v>
                </c:pt>
                <c:pt idx="2">
                  <c:v>0</c:v>
                </c:pt>
                <c:pt idx="3">
                  <c:v>43.9</c:v>
                </c:pt>
                <c:pt idx="4">
                  <c:v>0</c:v>
                </c:pt>
                <c:pt idx="5">
                  <c:v>0</c:v>
                </c:pt>
                <c:pt idx="6">
                  <c:v>47.771428571428594</c:v>
                </c:pt>
                <c:pt idx="7">
                  <c:v>39.5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44.2</c:v>
                </c:pt>
                <c:pt idx="12">
                  <c:v>47.9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42.2</c:v>
                </c:pt>
                <c:pt idx="17">
                  <c:v>0</c:v>
                </c:pt>
                <c:pt idx="18">
                  <c:v>41.2</c:v>
                </c:pt>
                <c:pt idx="19">
                  <c:v>0</c:v>
                </c:pt>
                <c:pt idx="20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57.366666666666681</c:v>
                </c:pt>
                <c:pt idx="27">
                  <c:v>59.3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23-4CCF-8CF9-442A7D626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09880"/>
        <c:axId val="493610272"/>
      </c:barChart>
      <c:catAx>
        <c:axId val="493609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0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027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098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686669268913626E-2"/>
          <c:y val="0.13548059101888715"/>
          <c:w val="0.89134246829461505"/>
          <c:h val="0.66022397555275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Klasse_Slakteri!$D$380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Klasse_Slakteri!$G$380:$G$407</c:f>
              <c:strCache>
                <c:ptCount val="28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Dalpro</c:v>
                </c:pt>
                <c:pt idx="15">
                  <c:v>Malvik</c:v>
                </c:pt>
                <c:pt idx="16">
                  <c:v>Jens Eide</c:v>
                </c:pt>
                <c:pt idx="17">
                  <c:v>Bø</c:v>
                </c:pt>
                <c:pt idx="18">
                  <c:v>Bjerka</c:v>
                </c:pt>
                <c:pt idx="19">
                  <c:v>Øre Vilt</c:v>
                </c:pt>
                <c:pt idx="20">
                  <c:v>Karasjok</c:v>
                </c:pt>
                <c:pt idx="24">
                  <c:v>Rudshøgda</c:v>
                </c:pt>
                <c:pt idx="25">
                  <c:v>Furuseth</c:v>
                </c:pt>
                <c:pt idx="26">
                  <c:v>Gol</c:v>
                </c:pt>
                <c:pt idx="27">
                  <c:v>Forus</c:v>
                </c:pt>
              </c:strCache>
            </c:strRef>
          </c:cat>
          <c:val>
            <c:numRef>
              <c:f>Klasse_Slakteri!$P$380:$P$407</c:f>
              <c:numCache>
                <c:formatCode>0.0</c:formatCode>
                <c:ptCount val="28"/>
                <c:pt idx="0">
                  <c:v>51.5</c:v>
                </c:pt>
                <c:pt idx="1">
                  <c:v>0</c:v>
                </c:pt>
                <c:pt idx="2">
                  <c:v>0</c:v>
                </c:pt>
                <c:pt idx="3">
                  <c:v>57.2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92-456B-A8A6-FF8536D033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32184"/>
        <c:axId val="375332576"/>
      </c:barChart>
      <c:catAx>
        <c:axId val="375332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2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3257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2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852675448028129E-2"/>
          <c:y val="0.12487371115474369"/>
          <c:w val="0.88674714996488813"/>
          <c:h val="0.653927424893389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Klasse_Slakteri!$D$408</c:f>
              <c:strCache>
                <c:ptCount val="1"/>
                <c:pt idx="0">
                  <c:v>E+</c:v>
                </c:pt>
              </c:strCache>
            </c:strRef>
          </c:tx>
          <c:invertIfNegative val="0"/>
          <c:cat>
            <c:strRef>
              <c:f>Klasse_Slakteri!$G$408:$G$436</c:f>
              <c:strCache>
                <c:ptCount val="29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Dalpro</c:v>
                </c:pt>
                <c:pt idx="15">
                  <c:v>Malvik</c:v>
                </c:pt>
                <c:pt idx="16">
                  <c:v>Jens Eide</c:v>
                </c:pt>
                <c:pt idx="17">
                  <c:v>Bø</c:v>
                </c:pt>
                <c:pt idx="18">
                  <c:v>Bjerka</c:v>
                </c:pt>
                <c:pt idx="19">
                  <c:v>Øre Vilt</c:v>
                </c:pt>
                <c:pt idx="20">
                  <c:v>Karasjok</c:v>
                </c:pt>
                <c:pt idx="25">
                  <c:v>#I/T</c:v>
                </c:pt>
                <c:pt idx="26">
                  <c:v>#I/T</c:v>
                </c:pt>
                <c:pt idx="27">
                  <c:v>#I/T</c:v>
                </c:pt>
                <c:pt idx="28">
                  <c:v>#I/T</c:v>
                </c:pt>
              </c:strCache>
            </c:strRef>
          </c:cat>
          <c:val>
            <c:numRef>
              <c:f>Klasse_Slakteri!$P$408:$P$436</c:f>
              <c:numCache>
                <c:formatCode>0.0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3">
                  <c:v>20.559901960784316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D4-41E5-AC3D-4E93C2ABC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7480"/>
        <c:axId val="375327872"/>
      </c:barChart>
      <c:catAx>
        <c:axId val="3753274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7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7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7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954371491400475E-2"/>
          <c:y val="0.11487515562797077"/>
          <c:w val="0.88248298123168234"/>
          <c:h val="0.7213972989784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Klasse_Slakteri!$D$129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Klasse_Slakteri!$G$129:$G$156</c:f>
              <c:strCache>
                <c:ptCount val="28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Dalpro</c:v>
                </c:pt>
                <c:pt idx="15">
                  <c:v>Malvik</c:v>
                </c:pt>
                <c:pt idx="16">
                  <c:v>Jens Eide</c:v>
                </c:pt>
                <c:pt idx="17">
                  <c:v>Bø</c:v>
                </c:pt>
                <c:pt idx="18">
                  <c:v>Bjerka</c:v>
                </c:pt>
                <c:pt idx="19">
                  <c:v>Øre Vilt</c:v>
                </c:pt>
                <c:pt idx="20">
                  <c:v>Karasjok</c:v>
                </c:pt>
                <c:pt idx="24">
                  <c:v>Rudshøgda</c:v>
                </c:pt>
                <c:pt idx="25">
                  <c:v>Furuseth</c:v>
                </c:pt>
                <c:pt idx="26">
                  <c:v>Gol</c:v>
                </c:pt>
                <c:pt idx="27">
                  <c:v>Forus</c:v>
                </c:pt>
              </c:strCache>
            </c:strRef>
          </c:cat>
          <c:val>
            <c:numRef>
              <c:f>Klasse_Slakteri!$V$129:$V$156</c:f>
              <c:numCache>
                <c:formatCode>0.00</c:formatCode>
                <c:ptCount val="28"/>
                <c:pt idx="0">
                  <c:v>4.7859424920127802</c:v>
                </c:pt>
                <c:pt idx="1">
                  <c:v>4.3629629629629632</c:v>
                </c:pt>
                <c:pt idx="2">
                  <c:v>4.9060402684563762</c:v>
                </c:pt>
                <c:pt idx="3">
                  <c:v>5.1525625744934445</c:v>
                </c:pt>
                <c:pt idx="4">
                  <c:v>0</c:v>
                </c:pt>
                <c:pt idx="5">
                  <c:v>5.445255474452555</c:v>
                </c:pt>
                <c:pt idx="6">
                  <c:v>4.1333333333333346</c:v>
                </c:pt>
                <c:pt idx="7">
                  <c:v>4.3622047244094491</c:v>
                </c:pt>
                <c:pt idx="8">
                  <c:v>4</c:v>
                </c:pt>
                <c:pt idx="9">
                  <c:v>4.5063291139240489</c:v>
                </c:pt>
                <c:pt idx="10">
                  <c:v>5.0505050505050511</c:v>
                </c:pt>
                <c:pt idx="11">
                  <c:v>3.7916666666666656</c:v>
                </c:pt>
                <c:pt idx="12">
                  <c:v>4.4545454545454541</c:v>
                </c:pt>
                <c:pt idx="13">
                  <c:v>0</c:v>
                </c:pt>
                <c:pt idx="14">
                  <c:v>5</c:v>
                </c:pt>
                <c:pt idx="15">
                  <c:v>4.9847560975609753</c:v>
                </c:pt>
                <c:pt idx="16">
                  <c:v>5.2307692307692317</c:v>
                </c:pt>
                <c:pt idx="17">
                  <c:v>0</c:v>
                </c:pt>
                <c:pt idx="18">
                  <c:v>4.7234042553191484</c:v>
                </c:pt>
                <c:pt idx="19">
                  <c:v>0</c:v>
                </c:pt>
                <c:pt idx="20">
                  <c:v>5.3095238095238084</c:v>
                </c:pt>
                <c:pt idx="24">
                  <c:v>6</c:v>
                </c:pt>
                <c:pt idx="25">
                  <c:v>4.4466403162055324</c:v>
                </c:pt>
                <c:pt idx="26">
                  <c:v>4.8736702127659592</c:v>
                </c:pt>
                <c:pt idx="27">
                  <c:v>4.5424430641821951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75-43A4-9645-F8D12D8296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95720"/>
        <c:axId val="166696112"/>
      </c:barChart>
      <c:catAx>
        <c:axId val="1666957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6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96112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192567013348301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57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69083766489973"/>
          <c:y val="0.12587641452605308"/>
          <c:w val="0.87774653168353955"/>
          <c:h val="0.704182801944838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Klasse_Slakteri!$D$157</c:f>
              <c:strCache>
                <c:ptCount val="1"/>
                <c:pt idx="0">
                  <c:v>O+</c:v>
                </c:pt>
              </c:strCache>
            </c:strRef>
          </c:tx>
          <c:invertIfNegative val="0"/>
          <c:cat>
            <c:strRef>
              <c:f>Klasse_Slakteri!$G$157:$G$184</c:f>
              <c:strCache>
                <c:ptCount val="28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Dalpro</c:v>
                </c:pt>
                <c:pt idx="15">
                  <c:v>Malvik</c:v>
                </c:pt>
                <c:pt idx="16">
                  <c:v>Jens Eide</c:v>
                </c:pt>
                <c:pt idx="17">
                  <c:v>Bø</c:v>
                </c:pt>
                <c:pt idx="18">
                  <c:v>Bjerka</c:v>
                </c:pt>
                <c:pt idx="19">
                  <c:v>Øre Vilt</c:v>
                </c:pt>
                <c:pt idx="20">
                  <c:v>Karasjok</c:v>
                </c:pt>
                <c:pt idx="24">
                  <c:v>Rudshøgda</c:v>
                </c:pt>
                <c:pt idx="25">
                  <c:v>Furuseth</c:v>
                </c:pt>
                <c:pt idx="26">
                  <c:v>Gol</c:v>
                </c:pt>
                <c:pt idx="27">
                  <c:v>Forus</c:v>
                </c:pt>
              </c:strCache>
            </c:strRef>
          </c:cat>
          <c:val>
            <c:numRef>
              <c:f>Klasse_Slakteri!$V$157:$V$184</c:f>
              <c:numCache>
                <c:formatCode>0.00</c:formatCode>
                <c:ptCount val="28"/>
                <c:pt idx="0">
                  <c:v>5.0582329317269057</c:v>
                </c:pt>
                <c:pt idx="1">
                  <c:v>5.4398907103825138</c:v>
                </c:pt>
                <c:pt idx="2">
                  <c:v>5.5755305867665408</c:v>
                </c:pt>
                <c:pt idx="3">
                  <c:v>5.8557784145176708</c:v>
                </c:pt>
                <c:pt idx="4">
                  <c:v>0</c:v>
                </c:pt>
                <c:pt idx="5">
                  <c:v>5.933734939759038</c:v>
                </c:pt>
                <c:pt idx="6">
                  <c:v>4.4403292181069949</c:v>
                </c:pt>
                <c:pt idx="7">
                  <c:v>5.14388489208633</c:v>
                </c:pt>
                <c:pt idx="8">
                  <c:v>4.3285714285714283</c:v>
                </c:pt>
                <c:pt idx="9">
                  <c:v>5.3157894736842097</c:v>
                </c:pt>
                <c:pt idx="10">
                  <c:v>5.4554973821989527</c:v>
                </c:pt>
                <c:pt idx="11">
                  <c:v>4.7402597402597406</c:v>
                </c:pt>
                <c:pt idx="12">
                  <c:v>5.275167785234899</c:v>
                </c:pt>
                <c:pt idx="13">
                  <c:v>0</c:v>
                </c:pt>
                <c:pt idx="14">
                  <c:v>0</c:v>
                </c:pt>
                <c:pt idx="15">
                  <c:v>5.4065573770491806</c:v>
                </c:pt>
                <c:pt idx="16">
                  <c:v>5.8155339805825239</c:v>
                </c:pt>
                <c:pt idx="17">
                  <c:v>0</c:v>
                </c:pt>
                <c:pt idx="18">
                  <c:v>5.5897435897435903</c:v>
                </c:pt>
                <c:pt idx="19">
                  <c:v>0</c:v>
                </c:pt>
                <c:pt idx="20">
                  <c:v>6.4130434782608692</c:v>
                </c:pt>
                <c:pt idx="24">
                  <c:v>6.3</c:v>
                </c:pt>
                <c:pt idx="25">
                  <c:v>5.3341288782816241</c:v>
                </c:pt>
                <c:pt idx="26">
                  <c:v>5.3532804614275404</c:v>
                </c:pt>
                <c:pt idx="27">
                  <c:v>5.0993939393939396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8E-4414-9122-49BB642A1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3472"/>
        <c:axId val="954863864"/>
      </c:barChart>
      <c:catAx>
        <c:axId val="954863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9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3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3864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27609341911E-3"/>
              <c:y val="0.2511866050571704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34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841531008017E-2"/>
          <c:y val="0.12443308613963476"/>
          <c:w val="0.88103656126239616"/>
          <c:h val="0.674876968503936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Klasse_Slakteri!$D$185</c:f>
              <c:strCache>
                <c:ptCount val="1"/>
                <c:pt idx="0">
                  <c:v>R-</c:v>
                </c:pt>
              </c:strCache>
            </c:strRef>
          </c:tx>
          <c:invertIfNegative val="0"/>
          <c:cat>
            <c:strRef>
              <c:f>Klasse_Slakteri!$G$185:$G$211</c:f>
              <c:strCache>
                <c:ptCount val="27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Dalpro</c:v>
                </c:pt>
                <c:pt idx="15">
                  <c:v>Jens Eide</c:v>
                </c:pt>
                <c:pt idx="16">
                  <c:v>Bø</c:v>
                </c:pt>
                <c:pt idx="17">
                  <c:v>Bjerka</c:v>
                </c:pt>
                <c:pt idx="18">
                  <c:v>Øre Vilt</c:v>
                </c:pt>
                <c:pt idx="19">
                  <c:v>Karasjok</c:v>
                </c:pt>
                <c:pt idx="23">
                  <c:v>Rudshøgda</c:v>
                </c:pt>
                <c:pt idx="24">
                  <c:v>Furuseth</c:v>
                </c:pt>
                <c:pt idx="25">
                  <c:v>Gol</c:v>
                </c:pt>
                <c:pt idx="26">
                  <c:v>Forus</c:v>
                </c:pt>
              </c:strCache>
            </c:strRef>
          </c:cat>
          <c:val>
            <c:numRef>
              <c:f>Klasse_Slakteri!$V$185:$V$211</c:f>
              <c:numCache>
                <c:formatCode>0.00</c:formatCode>
                <c:ptCount val="27"/>
                <c:pt idx="0">
                  <c:v>5.8184615384615403</c:v>
                </c:pt>
                <c:pt idx="1">
                  <c:v>6.1842105263157885</c:v>
                </c:pt>
                <c:pt idx="2">
                  <c:v>5.9376558603491265</c:v>
                </c:pt>
                <c:pt idx="3">
                  <c:v>6.3662842012356586</c:v>
                </c:pt>
                <c:pt idx="4">
                  <c:v>0</c:v>
                </c:pt>
                <c:pt idx="5">
                  <c:v>6.3763440860215059</c:v>
                </c:pt>
                <c:pt idx="6">
                  <c:v>4.9803370786516865</c:v>
                </c:pt>
                <c:pt idx="7">
                  <c:v>5.6214099216710194</c:v>
                </c:pt>
                <c:pt idx="8">
                  <c:v>4.9632352941176476</c:v>
                </c:pt>
                <c:pt idx="9">
                  <c:v>6.0765027322404377</c:v>
                </c:pt>
                <c:pt idx="10">
                  <c:v>5.9128919860627187</c:v>
                </c:pt>
                <c:pt idx="11">
                  <c:v>5.6066666666666647</c:v>
                </c:pt>
                <c:pt idx="12">
                  <c:v>5.6479999999999997</c:v>
                </c:pt>
                <c:pt idx="13">
                  <c:v>0</c:v>
                </c:pt>
                <c:pt idx="14">
                  <c:v>0</c:v>
                </c:pt>
                <c:pt idx="15">
                  <c:v>6.7681159420289836</c:v>
                </c:pt>
                <c:pt idx="16">
                  <c:v>0</c:v>
                </c:pt>
                <c:pt idx="17">
                  <c:v>5.8258928571428559</c:v>
                </c:pt>
                <c:pt idx="18">
                  <c:v>0</c:v>
                </c:pt>
                <c:pt idx="19">
                  <c:v>6.352112676056338</c:v>
                </c:pt>
                <c:pt idx="23">
                  <c:v>7.375</c:v>
                </c:pt>
                <c:pt idx="24">
                  <c:v>6.3628117913832174</c:v>
                </c:pt>
                <c:pt idx="25">
                  <c:v>5.9441077441077441</c:v>
                </c:pt>
                <c:pt idx="26">
                  <c:v>5.8676171079429746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D6-4BE0-8C74-31531D4095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8176"/>
        <c:axId val="954868568"/>
      </c:barChart>
      <c:catAx>
        <c:axId val="954868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8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8568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138392583768E-2"/>
              <c:y val="0.3219534324945773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81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86311627808866"/>
          <c:y val="0.1327070540308623"/>
          <c:w val="0.87274128893000302"/>
          <c:h val="0.666603166539666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Klasse_Slakteri!$D$212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Klasse_Slakteri!$G$212:$G$239</c:f>
              <c:strCache>
                <c:ptCount val="28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Dalpro</c:v>
                </c:pt>
                <c:pt idx="15">
                  <c:v>Malvik</c:v>
                </c:pt>
                <c:pt idx="16">
                  <c:v>Jens Eide</c:v>
                </c:pt>
                <c:pt idx="17">
                  <c:v>Bø</c:v>
                </c:pt>
                <c:pt idx="18">
                  <c:v>Bjerka</c:v>
                </c:pt>
                <c:pt idx="19">
                  <c:v>Øre Vilt</c:v>
                </c:pt>
                <c:pt idx="20">
                  <c:v>Karasjok</c:v>
                </c:pt>
                <c:pt idx="24">
                  <c:v>Rudshøgda</c:v>
                </c:pt>
                <c:pt idx="25">
                  <c:v>Furuseth</c:v>
                </c:pt>
                <c:pt idx="26">
                  <c:v>Gol</c:v>
                </c:pt>
                <c:pt idx="27">
                  <c:v>Forus</c:v>
                </c:pt>
              </c:strCache>
            </c:strRef>
          </c:cat>
          <c:val>
            <c:numRef>
              <c:f>Klasse_Slakteri!$V$212:$V$239</c:f>
              <c:numCache>
                <c:formatCode>0.00</c:formatCode>
                <c:ptCount val="28"/>
                <c:pt idx="0">
                  <c:v>6.3168168168168179</c:v>
                </c:pt>
                <c:pt idx="1">
                  <c:v>7.125</c:v>
                </c:pt>
                <c:pt idx="2">
                  <c:v>6.1350892098555629</c:v>
                </c:pt>
                <c:pt idx="3">
                  <c:v>6.866831072749692</c:v>
                </c:pt>
                <c:pt idx="4">
                  <c:v>0</c:v>
                </c:pt>
                <c:pt idx="5">
                  <c:v>6.5928571428571443</c:v>
                </c:pt>
                <c:pt idx="6">
                  <c:v>5.3133333333333352</c:v>
                </c:pt>
                <c:pt idx="7">
                  <c:v>6.6781914893617005</c:v>
                </c:pt>
                <c:pt idx="8">
                  <c:v>5.8402061855670118</c:v>
                </c:pt>
                <c:pt idx="9">
                  <c:v>6.4257425742574252</c:v>
                </c:pt>
                <c:pt idx="10">
                  <c:v>6.5162601626016254</c:v>
                </c:pt>
                <c:pt idx="11">
                  <c:v>6.421383647798744</c:v>
                </c:pt>
                <c:pt idx="12">
                  <c:v>6.4723404255319146</c:v>
                </c:pt>
                <c:pt idx="13">
                  <c:v>0</c:v>
                </c:pt>
                <c:pt idx="14">
                  <c:v>0</c:v>
                </c:pt>
                <c:pt idx="15">
                  <c:v>6.30957683741648</c:v>
                </c:pt>
                <c:pt idx="16">
                  <c:v>6.9615384615384626</c:v>
                </c:pt>
                <c:pt idx="17">
                  <c:v>0</c:v>
                </c:pt>
                <c:pt idx="18">
                  <c:v>6.2582524271844688</c:v>
                </c:pt>
                <c:pt idx="19">
                  <c:v>0</c:v>
                </c:pt>
                <c:pt idx="20">
                  <c:v>6.8067226890756301</c:v>
                </c:pt>
                <c:pt idx="24">
                  <c:v>7.75</c:v>
                </c:pt>
                <c:pt idx="25">
                  <c:v>7.5518518518518531</c:v>
                </c:pt>
                <c:pt idx="26">
                  <c:v>7.1441753171856996</c:v>
                </c:pt>
                <c:pt idx="27">
                  <c:v>7.0695770804911309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64-4DD9-AA34-BA1AD4974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72880"/>
        <c:axId val="954873272"/>
      </c:barChart>
      <c:catAx>
        <c:axId val="954872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0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3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73272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352216876489050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28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600"/>
              <a:t>Ung sau, middel</a:t>
            </a:r>
            <a:r>
              <a:rPr lang="nb-NO" sz="2600" baseline="0"/>
              <a:t> K-FAKTOR</a:t>
            </a:r>
            <a:endParaRPr lang="nb-NO" sz="2600"/>
          </a:p>
        </c:rich>
      </c:tx>
      <c:layout>
        <c:manualLayout>
          <c:xMode val="edge"/>
          <c:yMode val="edge"/>
          <c:x val="0.11133405854768007"/>
          <c:y val="3.54597659649669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70163923191452"/>
          <c:y val="0.13453096573448733"/>
          <c:w val="0.87013902207649352"/>
          <c:h val="0.72295363851101124"/>
        </c:manualLayout>
      </c:layout>
      <c:lineChart>
        <c:grouping val="standard"/>
        <c:varyColors val="0"/>
        <c:ser>
          <c:idx val="3"/>
          <c:order val="0"/>
          <c:tx>
            <c:strRef>
              <c:f>Måned!$C$22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Måned!$U$22:$U$33</c:f>
              <c:numCache>
                <c:formatCode>0.00</c:formatCode>
                <c:ptCount val="12"/>
                <c:pt idx="0">
                  <c:v>19.775361624545688</c:v>
                </c:pt>
                <c:pt idx="1">
                  <c:v>22.187955955536175</c:v>
                </c:pt>
                <c:pt idx="2">
                  <c:v>20.872446682852903</c:v>
                </c:pt>
                <c:pt idx="3">
                  <c:v>18.991574250598596</c:v>
                </c:pt>
                <c:pt idx="4">
                  <c:v>19.593051073783364</c:v>
                </c:pt>
                <c:pt idx="5">
                  <c:v>20.566473144128665</c:v>
                </c:pt>
                <c:pt idx="6">
                  <c:v>16.347916510009373</c:v>
                </c:pt>
                <c:pt idx="7">
                  <c:v>19.973908968087976</c:v>
                </c:pt>
                <c:pt idx="8">
                  <c:v>19.51459261951214</c:v>
                </c:pt>
                <c:pt idx="9">
                  <c:v>19.973404568080312</c:v>
                </c:pt>
                <c:pt idx="10">
                  <c:v>19.764164209176755</c:v>
                </c:pt>
                <c:pt idx="11">
                  <c:v>19.745963554696413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AD-4586-B49F-6A008032F3FA}"/>
            </c:ext>
          </c:extLst>
        </c:ser>
        <c:ser>
          <c:idx val="4"/>
          <c:order val="1"/>
          <c:tx>
            <c:strRef>
              <c:f>Måned!$C$9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3.8025349900586848E-2"/>
                  <c:y val="-6.89372474934735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AD-4586-B49F-6A008032F3FA}"/>
                </c:ext>
              </c:extLst>
            </c:dLbl>
            <c:dLbl>
              <c:idx val="1"/>
              <c:layout>
                <c:manualLayout>
                  <c:x val="-5.2812985973037269E-2"/>
                  <c:y val="-3.33567326581323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AD-4586-B49F-6A008032F3FA}"/>
                </c:ext>
              </c:extLst>
            </c:dLbl>
            <c:dLbl>
              <c:idx val="2"/>
              <c:layout>
                <c:manualLayout>
                  <c:x val="-2.8519043749644212E-2"/>
                  <c:y val="-3.6102698701123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AD-4586-B49F-6A008032F3FA}"/>
                </c:ext>
              </c:extLst>
            </c:dLbl>
            <c:dLbl>
              <c:idx val="3"/>
              <c:layout>
                <c:manualLayout>
                  <c:x val="-6.3375583167644715E-3"/>
                  <c:y val="-5.5594554430220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AD-4586-B49F-6A008032F3FA}"/>
                </c:ext>
              </c:extLst>
            </c:dLbl>
            <c:dLbl>
              <c:idx val="4"/>
              <c:layout>
                <c:manualLayout>
                  <c:x val="2.6406492986518555E-2"/>
                  <c:y val="-0.10451776232881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AD-4586-B49F-6A008032F3FA}"/>
                </c:ext>
              </c:extLst>
            </c:dLbl>
            <c:dLbl>
              <c:idx val="5"/>
              <c:layout>
                <c:manualLayout>
                  <c:x val="-2.6130488114153881E-2"/>
                  <c:y val="4.7926845682751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AD-4586-B49F-6A008032F3FA}"/>
                </c:ext>
              </c:extLst>
            </c:dLbl>
            <c:dLbl>
              <c:idx val="6"/>
              <c:layout>
                <c:manualLayout>
                  <c:x val="-3.4798535356133933E-2"/>
                  <c:y val="-7.26495726495726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1D-4194-B5B0-BCB400C96F29}"/>
                </c:ext>
              </c:extLst>
            </c:dLbl>
            <c:dLbl>
              <c:idx val="7"/>
              <c:layout>
                <c:manualLayout>
                  <c:x val="-1.3532763749607641E-2"/>
                  <c:y val="6.41025641025640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EC1-4BD2-AB87-7118C3B79C2A}"/>
                </c:ext>
              </c:extLst>
            </c:dLbl>
            <c:dLbl>
              <c:idx val="8"/>
              <c:layout>
                <c:manualLayout>
                  <c:x val="-1.0632885803263147E-2"/>
                  <c:y val="8.97435897435897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32-4ADA-974D-97972701463B}"/>
                </c:ext>
              </c:extLst>
            </c:dLbl>
            <c:dLbl>
              <c:idx val="9"/>
              <c:layout>
                <c:manualLayout>
                  <c:x val="-1.0632885803263147E-2"/>
                  <c:y val="5.1282051282051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FC-4E36-ABC5-96D04C22BA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Måned!$U$9:$U$20</c:f>
              <c:numCache>
                <c:formatCode>0.00</c:formatCode>
                <c:ptCount val="12"/>
                <c:pt idx="0">
                  <c:v>20.808014584912563</c:v>
                </c:pt>
                <c:pt idx="1">
                  <c:v>22.035276594090327</c:v>
                </c:pt>
                <c:pt idx="2">
                  <c:v>22.351863748681588</c:v>
                </c:pt>
                <c:pt idx="3">
                  <c:v>20.393665534517144</c:v>
                </c:pt>
                <c:pt idx="4">
                  <c:v>20.028654045665601</c:v>
                </c:pt>
                <c:pt idx="5">
                  <c:v>18.871800285741763</c:v>
                </c:pt>
                <c:pt idx="6">
                  <c:v>18.794345658740355</c:v>
                </c:pt>
                <c:pt idx="7">
                  <c:v>19.29839954007058</c:v>
                </c:pt>
                <c:pt idx="8">
                  <c:v>19.449638595509153</c:v>
                </c:pt>
                <c:pt idx="9">
                  <c:v>19.825814778344824</c:v>
                </c:pt>
                <c:pt idx="10">
                  <c:v>19.741061174178849</c:v>
                </c:pt>
                <c:pt idx="11">
                  <c:v>19.362814893621575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CAD-4586-B49F-6A008032F3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25480"/>
        <c:axId val="374938416"/>
      </c:lineChart>
      <c:catAx>
        <c:axId val="3749254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8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8416"/>
        <c:scaling>
          <c:orientation val="minMax"/>
          <c:min val="15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K-FAKTOR (mg/ml)</a:t>
                </a:r>
              </a:p>
            </c:rich>
          </c:tx>
          <c:layout>
            <c:manualLayout>
              <c:xMode val="edge"/>
              <c:yMode val="edge"/>
              <c:x val="1.5193921799187894E-2"/>
              <c:y val="0.3312987765693863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25480"/>
        <c:crosses val="autoZero"/>
        <c:crossBetween val="between"/>
      </c:valAx>
      <c:spPr>
        <a:solidFill>
          <a:srgbClr val="FFFFCC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484974913415812"/>
          <c:y val="0.20012216469933036"/>
          <c:w val="8.3315354739420727E-2"/>
          <c:h val="0.1732000931537264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97815375308568"/>
          <c:y val="0.13732465549212813"/>
          <c:w val="0.88200806915864138"/>
          <c:h val="0.672173997828584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Klasse_Slakteri!$D$240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Klasse_Slakteri!$G$240:$G$267</c:f>
              <c:strCache>
                <c:ptCount val="28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Dalpro</c:v>
                </c:pt>
                <c:pt idx="15">
                  <c:v>Malvik</c:v>
                </c:pt>
                <c:pt idx="16">
                  <c:v>Jens Eide</c:v>
                </c:pt>
                <c:pt idx="17">
                  <c:v>Bø</c:v>
                </c:pt>
                <c:pt idx="18">
                  <c:v>Bjerka</c:v>
                </c:pt>
                <c:pt idx="19">
                  <c:v>Øre Vilt</c:v>
                </c:pt>
                <c:pt idx="20">
                  <c:v>Karasjok</c:v>
                </c:pt>
                <c:pt idx="24">
                  <c:v>Rudshøgda</c:v>
                </c:pt>
                <c:pt idx="25">
                  <c:v>Furuseth</c:v>
                </c:pt>
                <c:pt idx="26">
                  <c:v>Gol</c:v>
                </c:pt>
                <c:pt idx="27">
                  <c:v>Forus</c:v>
                </c:pt>
              </c:strCache>
            </c:strRef>
          </c:cat>
          <c:val>
            <c:numRef>
              <c:f>Klasse_Slakteri!$V$240:$V$267</c:f>
              <c:numCache>
                <c:formatCode>0.00</c:formatCode>
                <c:ptCount val="28"/>
                <c:pt idx="0">
                  <c:v>7.2282608695652177</c:v>
                </c:pt>
                <c:pt idx="1">
                  <c:v>8.1160409556313979</c:v>
                </c:pt>
                <c:pt idx="2">
                  <c:v>7.1515151515151505</c:v>
                </c:pt>
                <c:pt idx="3">
                  <c:v>7.8244803695150145</c:v>
                </c:pt>
                <c:pt idx="4">
                  <c:v>0</c:v>
                </c:pt>
                <c:pt idx="5">
                  <c:v>7.3333333333333313</c:v>
                </c:pt>
                <c:pt idx="6">
                  <c:v>6.5043859649122799</c:v>
                </c:pt>
                <c:pt idx="7">
                  <c:v>7.8550724637681153</c:v>
                </c:pt>
                <c:pt idx="8">
                  <c:v>7.0780141843971611</c:v>
                </c:pt>
                <c:pt idx="9">
                  <c:v>7.3196721311475388</c:v>
                </c:pt>
                <c:pt idx="10">
                  <c:v>7.6166666666666654</c:v>
                </c:pt>
                <c:pt idx="11">
                  <c:v>7.5267857142857117</c:v>
                </c:pt>
                <c:pt idx="12">
                  <c:v>7.518987341772152</c:v>
                </c:pt>
                <c:pt idx="13">
                  <c:v>0</c:v>
                </c:pt>
                <c:pt idx="14">
                  <c:v>0</c:v>
                </c:pt>
                <c:pt idx="15">
                  <c:v>7.2640218878248977</c:v>
                </c:pt>
                <c:pt idx="16">
                  <c:v>8</c:v>
                </c:pt>
                <c:pt idx="17">
                  <c:v>0</c:v>
                </c:pt>
                <c:pt idx="18">
                  <c:v>6.9837133550488595</c:v>
                </c:pt>
                <c:pt idx="19">
                  <c:v>0</c:v>
                </c:pt>
                <c:pt idx="20">
                  <c:v>7.8</c:v>
                </c:pt>
                <c:pt idx="24">
                  <c:v>10</c:v>
                </c:pt>
                <c:pt idx="25">
                  <c:v>8.59</c:v>
                </c:pt>
                <c:pt idx="26">
                  <c:v>8.2052631578947359</c:v>
                </c:pt>
                <c:pt idx="27">
                  <c:v>8.3083109919571054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3E-4C92-9077-1F200FCA12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2384"/>
        <c:axId val="375322776"/>
      </c:barChart>
      <c:catAx>
        <c:axId val="3753223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2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2776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118803758852E-2"/>
              <c:y val="0.4159375340871904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23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407792724689692E-2"/>
          <c:y val="0.13523224369681061"/>
          <c:w val="0.88202952468083118"/>
          <c:h val="0.70104012566610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Klasse_Slakteri!$D$268</c:f>
              <c:strCache>
                <c:ptCount val="1"/>
                <c:pt idx="0">
                  <c:v>U-</c:v>
                </c:pt>
              </c:strCache>
            </c:strRef>
          </c:tx>
          <c:invertIfNegative val="0"/>
          <c:cat>
            <c:strRef>
              <c:f>Klasse_Slakteri!$G$268:$G$295</c:f>
              <c:strCache>
                <c:ptCount val="28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Dalpro</c:v>
                </c:pt>
                <c:pt idx="15">
                  <c:v>Malvik</c:v>
                </c:pt>
                <c:pt idx="16">
                  <c:v>Jens Eide</c:v>
                </c:pt>
                <c:pt idx="17">
                  <c:v>Bø</c:v>
                </c:pt>
                <c:pt idx="18">
                  <c:v>Bjerka</c:v>
                </c:pt>
                <c:pt idx="19">
                  <c:v>Øre Vilt</c:v>
                </c:pt>
                <c:pt idx="20">
                  <c:v>Karasjok</c:v>
                </c:pt>
                <c:pt idx="24">
                  <c:v>Rudshøgda</c:v>
                </c:pt>
                <c:pt idx="25">
                  <c:v>Furuseth</c:v>
                </c:pt>
                <c:pt idx="26">
                  <c:v>Gol</c:v>
                </c:pt>
                <c:pt idx="27">
                  <c:v>Forus</c:v>
                </c:pt>
              </c:strCache>
            </c:strRef>
          </c:cat>
          <c:val>
            <c:numRef>
              <c:f>Klasse_Slakteri!$V$268:$V$295</c:f>
              <c:numCache>
                <c:formatCode>0.00</c:formatCode>
                <c:ptCount val="28"/>
                <c:pt idx="0">
                  <c:v>8.1607142857142883</c:v>
                </c:pt>
                <c:pt idx="1">
                  <c:v>9.1510416666666643</c:v>
                </c:pt>
                <c:pt idx="2">
                  <c:v>8.1049382716049383</c:v>
                </c:pt>
                <c:pt idx="3">
                  <c:v>8.63350785340314</c:v>
                </c:pt>
                <c:pt idx="4">
                  <c:v>0</c:v>
                </c:pt>
                <c:pt idx="5">
                  <c:v>8.1111111111111107</c:v>
                </c:pt>
                <c:pt idx="6">
                  <c:v>7.7368421052631549</c:v>
                </c:pt>
                <c:pt idx="7">
                  <c:v>8.8974358974358996</c:v>
                </c:pt>
                <c:pt idx="8">
                  <c:v>8.2622950819672134</c:v>
                </c:pt>
                <c:pt idx="9">
                  <c:v>7.9024390243902447</c:v>
                </c:pt>
                <c:pt idx="10">
                  <c:v>8.5285714285714249</c:v>
                </c:pt>
                <c:pt idx="11">
                  <c:v>8.5897435897435912</c:v>
                </c:pt>
                <c:pt idx="12">
                  <c:v>8.3333333333333357</c:v>
                </c:pt>
                <c:pt idx="13">
                  <c:v>0</c:v>
                </c:pt>
                <c:pt idx="14">
                  <c:v>0</c:v>
                </c:pt>
                <c:pt idx="15">
                  <c:v>8.3344262295081979</c:v>
                </c:pt>
                <c:pt idx="16">
                  <c:v>9.6666666666666643</c:v>
                </c:pt>
                <c:pt idx="17">
                  <c:v>0</c:v>
                </c:pt>
                <c:pt idx="18">
                  <c:v>7.6399999999999988</c:v>
                </c:pt>
                <c:pt idx="19">
                  <c:v>0</c:v>
                </c:pt>
                <c:pt idx="20">
                  <c:v>9.0270270270270281</c:v>
                </c:pt>
                <c:pt idx="24">
                  <c:v>0</c:v>
                </c:pt>
                <c:pt idx="25">
                  <c:v>9.7777777777777768</c:v>
                </c:pt>
                <c:pt idx="26">
                  <c:v>9.5688073394495383</c:v>
                </c:pt>
                <c:pt idx="27">
                  <c:v>9.5666666666666647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32-4890-8287-7BB46AD51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25168"/>
        <c:axId val="530185464"/>
      </c:barChart>
      <c:catAx>
        <c:axId val="4936251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5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8546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53734808553E-2"/>
              <c:y val="0.4008289588801399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51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579130953927472E-2"/>
          <c:y val="0.14577901291750295"/>
          <c:w val="0.89342170057073056"/>
          <c:h val="0.645541869506975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Klasse_Slakteri!$D$296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Klasse_Slakteri!$G$296:$G$323</c:f>
              <c:strCache>
                <c:ptCount val="28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Dalpro</c:v>
                </c:pt>
                <c:pt idx="15">
                  <c:v>Malvik</c:v>
                </c:pt>
                <c:pt idx="16">
                  <c:v>Jens Eide</c:v>
                </c:pt>
                <c:pt idx="17">
                  <c:v>Bø</c:v>
                </c:pt>
                <c:pt idx="18">
                  <c:v>Bjerka</c:v>
                </c:pt>
                <c:pt idx="19">
                  <c:v>Øre Vilt</c:v>
                </c:pt>
                <c:pt idx="20">
                  <c:v>Karasjok</c:v>
                </c:pt>
                <c:pt idx="24">
                  <c:v>Rudshøgda</c:v>
                </c:pt>
                <c:pt idx="25">
                  <c:v>Furuseth</c:v>
                </c:pt>
                <c:pt idx="26">
                  <c:v>Gol</c:v>
                </c:pt>
                <c:pt idx="27">
                  <c:v>Forus</c:v>
                </c:pt>
              </c:strCache>
            </c:strRef>
          </c:cat>
          <c:val>
            <c:numRef>
              <c:f>Klasse_Slakteri!$V$296:$V$323</c:f>
              <c:numCache>
                <c:formatCode>0.00</c:formatCode>
                <c:ptCount val="28"/>
                <c:pt idx="0">
                  <c:v>9.132352941176471</c:v>
                </c:pt>
                <c:pt idx="1">
                  <c:v>10.071428571428569</c:v>
                </c:pt>
                <c:pt idx="2">
                  <c:v>9.5809523809523824</c:v>
                </c:pt>
                <c:pt idx="3">
                  <c:v>10.151515151515152</c:v>
                </c:pt>
                <c:pt idx="4">
                  <c:v>0</c:v>
                </c:pt>
                <c:pt idx="5">
                  <c:v>9.8000000000000007</c:v>
                </c:pt>
                <c:pt idx="6">
                  <c:v>9.3230769230769255</c:v>
                </c:pt>
                <c:pt idx="7">
                  <c:v>10.296296296296296</c:v>
                </c:pt>
                <c:pt idx="8">
                  <c:v>9.6</c:v>
                </c:pt>
                <c:pt idx="9">
                  <c:v>9.8421052631578974</c:v>
                </c:pt>
                <c:pt idx="10">
                  <c:v>9.6363636363636385</c:v>
                </c:pt>
                <c:pt idx="11">
                  <c:v>9.9</c:v>
                </c:pt>
                <c:pt idx="12">
                  <c:v>10.6875</c:v>
                </c:pt>
                <c:pt idx="13">
                  <c:v>0</c:v>
                </c:pt>
                <c:pt idx="14">
                  <c:v>0</c:v>
                </c:pt>
                <c:pt idx="15">
                  <c:v>9.1666666666666643</c:v>
                </c:pt>
                <c:pt idx="16">
                  <c:v>11.5</c:v>
                </c:pt>
                <c:pt idx="17">
                  <c:v>0</c:v>
                </c:pt>
                <c:pt idx="18">
                  <c:v>8.84375</c:v>
                </c:pt>
                <c:pt idx="19">
                  <c:v>0</c:v>
                </c:pt>
                <c:pt idx="20">
                  <c:v>10.285714285714288</c:v>
                </c:pt>
                <c:pt idx="24">
                  <c:v>0</c:v>
                </c:pt>
                <c:pt idx="25">
                  <c:v>10.75</c:v>
                </c:pt>
                <c:pt idx="26">
                  <c:v>10.714285714285712</c:v>
                </c:pt>
                <c:pt idx="27">
                  <c:v>11.05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76-4C1C-B340-D90BBC778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20464"/>
        <c:axId val="493620856"/>
      </c:barChart>
      <c:catAx>
        <c:axId val="4936204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0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20856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53734808553E-2"/>
              <c:y val="0.3725461376151510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04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62007634073062"/>
          <c:y val="0.1244850734141966"/>
          <c:w val="0.87937194923168949"/>
          <c:h val="0.6677496105669718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Klasse_Slakteri!$G$13:$G$44</c:f>
              <c:strCache>
                <c:ptCount val="3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  <c:pt idx="28">
                  <c:v>Rudshøgda</c:v>
                </c:pt>
                <c:pt idx="29">
                  <c:v>Furuseth</c:v>
                </c:pt>
                <c:pt idx="30">
                  <c:v>Gol</c:v>
                </c:pt>
                <c:pt idx="31">
                  <c:v>Forus</c:v>
                </c:pt>
              </c:strCache>
            </c:strRef>
          </c:cat>
          <c:val>
            <c:numRef>
              <c:f>Klasse_Slakteri!$V$324:$V$351</c:f>
              <c:numCache>
                <c:formatCode>0.00</c:formatCode>
                <c:ptCount val="28"/>
                <c:pt idx="0">
                  <c:v>10.631578947368419</c:v>
                </c:pt>
                <c:pt idx="1">
                  <c:v>12.214285714285712</c:v>
                </c:pt>
                <c:pt idx="2">
                  <c:v>10.875</c:v>
                </c:pt>
                <c:pt idx="3">
                  <c:v>11.473684210526311</c:v>
                </c:pt>
                <c:pt idx="4">
                  <c:v>0</c:v>
                </c:pt>
                <c:pt idx="5">
                  <c:v>12</c:v>
                </c:pt>
                <c:pt idx="6">
                  <c:v>11</c:v>
                </c:pt>
                <c:pt idx="7">
                  <c:v>11.333333333333336</c:v>
                </c:pt>
                <c:pt idx="8">
                  <c:v>11.666666666666664</c:v>
                </c:pt>
                <c:pt idx="9">
                  <c:v>11</c:v>
                </c:pt>
                <c:pt idx="10">
                  <c:v>11</c:v>
                </c:pt>
                <c:pt idx="11">
                  <c:v>11.75</c:v>
                </c:pt>
                <c:pt idx="12">
                  <c:v>10.5</c:v>
                </c:pt>
                <c:pt idx="13">
                  <c:v>0</c:v>
                </c:pt>
                <c:pt idx="14">
                  <c:v>0</c:v>
                </c:pt>
                <c:pt idx="15">
                  <c:v>10.55</c:v>
                </c:pt>
                <c:pt idx="16">
                  <c:v>14</c:v>
                </c:pt>
                <c:pt idx="17">
                  <c:v>0</c:v>
                </c:pt>
                <c:pt idx="18">
                  <c:v>12.222222222222221</c:v>
                </c:pt>
                <c:pt idx="19">
                  <c:v>0</c:v>
                </c:pt>
                <c:pt idx="20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14</c:v>
                </c:pt>
                <c:pt idx="27">
                  <c:v>12.5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Klasse_Slakteri!#REF!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138-427D-BAF9-4F9A2495D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6152"/>
        <c:axId val="493616544"/>
      </c:barChart>
      <c:catAx>
        <c:axId val="4936161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6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654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392128418235449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61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62007634073064"/>
          <c:y val="0.1327070540308623"/>
          <c:w val="0.87781724106479009"/>
          <c:h val="0.64271347420314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Klasse_Slakteri!$D$352</c:f>
              <c:strCache>
                <c:ptCount val="1"/>
                <c:pt idx="0">
                  <c:v>E-</c:v>
                </c:pt>
              </c:strCache>
            </c:strRef>
          </c:tx>
          <c:invertIfNegative val="0"/>
          <c:cat>
            <c:strRef>
              <c:f>Klasse_Slakteri!$G$352:$G$379</c:f>
              <c:strCache>
                <c:ptCount val="28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Dalpro</c:v>
                </c:pt>
                <c:pt idx="15">
                  <c:v>Malvik</c:v>
                </c:pt>
                <c:pt idx="16">
                  <c:v>Jens Eide</c:v>
                </c:pt>
                <c:pt idx="17">
                  <c:v>Bø</c:v>
                </c:pt>
                <c:pt idx="18">
                  <c:v>Bjerka</c:v>
                </c:pt>
                <c:pt idx="19">
                  <c:v>Øre Vilt</c:v>
                </c:pt>
                <c:pt idx="20">
                  <c:v>Karasjok</c:v>
                </c:pt>
                <c:pt idx="24">
                  <c:v>Rudshøgda</c:v>
                </c:pt>
                <c:pt idx="25">
                  <c:v>Furuseth</c:v>
                </c:pt>
                <c:pt idx="26">
                  <c:v>Gol</c:v>
                </c:pt>
                <c:pt idx="27">
                  <c:v>Forus</c:v>
                </c:pt>
              </c:strCache>
            </c:strRef>
          </c:cat>
          <c:val>
            <c:numRef>
              <c:f>Klasse_Slakteri!$V$352:$V$379</c:f>
              <c:numCache>
                <c:formatCode>0.00</c:formatCode>
                <c:ptCount val="28"/>
                <c:pt idx="0">
                  <c:v>13.666666666666663</c:v>
                </c:pt>
                <c:pt idx="1">
                  <c:v>14.5</c:v>
                </c:pt>
                <c:pt idx="2">
                  <c:v>0</c:v>
                </c:pt>
                <c:pt idx="3">
                  <c:v>14</c:v>
                </c:pt>
                <c:pt idx="4">
                  <c:v>0</c:v>
                </c:pt>
                <c:pt idx="5">
                  <c:v>0</c:v>
                </c:pt>
                <c:pt idx="6">
                  <c:v>12.285714285714288</c:v>
                </c:pt>
                <c:pt idx="7">
                  <c:v>14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15</c:v>
                </c:pt>
                <c:pt idx="12">
                  <c:v>13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15</c:v>
                </c:pt>
                <c:pt idx="17">
                  <c:v>0</c:v>
                </c:pt>
                <c:pt idx="18">
                  <c:v>14</c:v>
                </c:pt>
                <c:pt idx="19">
                  <c:v>0</c:v>
                </c:pt>
                <c:pt idx="20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14.666666666666663</c:v>
                </c:pt>
                <c:pt idx="27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B1-4A7C-857A-94175659B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1056"/>
        <c:axId val="493611448"/>
      </c:barChart>
      <c:catAx>
        <c:axId val="4936110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1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1448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392128418235449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10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195509108648727E-2"/>
          <c:y val="0.14059668576930839"/>
          <c:w val="0.89094104490323311"/>
          <c:h val="0.651548342607886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Klasse_Slakteri!$D$380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Klasse_Slakteri!$G$380:$G$407</c:f>
              <c:strCache>
                <c:ptCount val="28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Dalpro</c:v>
                </c:pt>
                <c:pt idx="15">
                  <c:v>Malvik</c:v>
                </c:pt>
                <c:pt idx="16">
                  <c:v>Jens Eide</c:v>
                </c:pt>
                <c:pt idx="17">
                  <c:v>Bø</c:v>
                </c:pt>
                <c:pt idx="18">
                  <c:v>Bjerka</c:v>
                </c:pt>
                <c:pt idx="19">
                  <c:v>Øre Vilt</c:v>
                </c:pt>
                <c:pt idx="20">
                  <c:v>Karasjok</c:v>
                </c:pt>
                <c:pt idx="24">
                  <c:v>Rudshøgda</c:v>
                </c:pt>
                <c:pt idx="25">
                  <c:v>Furuseth</c:v>
                </c:pt>
                <c:pt idx="26">
                  <c:v>Gol</c:v>
                </c:pt>
                <c:pt idx="27">
                  <c:v>Forus</c:v>
                </c:pt>
              </c:strCache>
            </c:strRef>
          </c:cat>
          <c:val>
            <c:numRef>
              <c:f>Klasse_Slakteri!$V$380:$V$407</c:f>
              <c:numCache>
                <c:formatCode>0.00</c:formatCode>
                <c:ptCount val="28"/>
                <c:pt idx="0">
                  <c:v>14</c:v>
                </c:pt>
                <c:pt idx="1">
                  <c:v>0</c:v>
                </c:pt>
                <c:pt idx="2">
                  <c:v>0</c:v>
                </c:pt>
                <c:pt idx="3">
                  <c:v>15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67-49C4-AFED-D5CBA5477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33360"/>
        <c:axId val="375333752"/>
      </c:barChart>
      <c:catAx>
        <c:axId val="3753333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3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33752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53734808553E-2"/>
              <c:y val="0.4390814165980731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33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435828870403417E-2"/>
          <c:y val="0.12750977556376883"/>
          <c:w val="0.88343361921951136"/>
          <c:h val="0.66114360704911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Klasse_Slakteri!$D$408</c:f>
              <c:strCache>
                <c:ptCount val="1"/>
                <c:pt idx="0">
                  <c:v>E+</c:v>
                </c:pt>
              </c:strCache>
            </c:strRef>
          </c:tx>
          <c:invertIfNegative val="0"/>
          <c:cat>
            <c:strRef>
              <c:f>Klasse_Slakteri!$G$408:$G$436</c:f>
              <c:strCache>
                <c:ptCount val="29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Midt-Norge</c:v>
                </c:pt>
                <c:pt idx="6">
                  <c:v>Målselv</c:v>
                </c:pt>
                <c:pt idx="7">
                  <c:v>Oslo</c:v>
                </c:pt>
                <c:pt idx="8">
                  <c:v>Prima</c:v>
                </c:pt>
                <c:pt idx="9">
                  <c:v>Ole Ringdal</c:v>
                </c:pt>
                <c:pt idx="10">
                  <c:v>Slakthuset</c:v>
                </c:pt>
                <c:pt idx="11">
                  <c:v>Røros</c:v>
                </c:pt>
                <c:pt idx="12">
                  <c:v>Horns</c:v>
                </c:pt>
                <c:pt idx="13">
                  <c:v>Strilalam</c:v>
                </c:pt>
                <c:pt idx="14">
                  <c:v>Dalpro</c:v>
                </c:pt>
                <c:pt idx="15">
                  <c:v>Malvik</c:v>
                </c:pt>
                <c:pt idx="16">
                  <c:v>Jens Eide</c:v>
                </c:pt>
                <c:pt idx="17">
                  <c:v>Bø</c:v>
                </c:pt>
                <c:pt idx="18">
                  <c:v>Bjerka</c:v>
                </c:pt>
                <c:pt idx="19">
                  <c:v>Øre Vilt</c:v>
                </c:pt>
                <c:pt idx="20">
                  <c:v>Karasjok</c:v>
                </c:pt>
                <c:pt idx="25">
                  <c:v>#I/T</c:v>
                </c:pt>
                <c:pt idx="26">
                  <c:v>#I/T</c:v>
                </c:pt>
                <c:pt idx="27">
                  <c:v>#I/T</c:v>
                </c:pt>
                <c:pt idx="28">
                  <c:v>#I/T</c:v>
                </c:pt>
              </c:strCache>
            </c:strRef>
          </c:cat>
          <c:val>
            <c:numRef>
              <c:f>Klasse_Slakteri!$V$408:$V$436</c:f>
              <c:numCache>
                <c:formatCode>0.00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D8-4BC5-AFB4-47511D329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8656"/>
        <c:axId val="375329048"/>
      </c:barChart>
      <c:catAx>
        <c:axId val="375328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9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9048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392128418235449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8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sau, antall slakt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42037084074166E-2"/>
          <c:y val="0.13539107963271033"/>
          <c:w val="0.9108951824570316"/>
          <c:h val="0.649861267341582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Klasse_Slakteri!$B$437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Klasse_Slakteri!$G$13:$G$44</c:f>
              <c:strCache>
                <c:ptCount val="3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  <c:pt idx="28">
                  <c:v>Rudshøgda</c:v>
                </c:pt>
                <c:pt idx="29">
                  <c:v>Furuseth</c:v>
                </c:pt>
                <c:pt idx="30">
                  <c:v>Gol</c:v>
                </c:pt>
                <c:pt idx="31">
                  <c:v>Forus</c:v>
                </c:pt>
              </c:strCache>
            </c:strRef>
          </c:cat>
          <c:val>
            <c:numRef>
              <c:f>Klasse_Slakteri!$I$437:$I$464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C8-426D-BEA2-1A670B5C6D16}"/>
            </c:ext>
          </c:extLst>
        </c:ser>
        <c:ser>
          <c:idx val="0"/>
          <c:order val="1"/>
          <c:tx>
            <c:strRef>
              <c:f>Klasse_Slakteri!#REF!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Klasse_Slakteri!$G$13:$G$44</c:f>
              <c:strCache>
                <c:ptCount val="3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  <c:pt idx="28">
                  <c:v>Rudshøgda</c:v>
                </c:pt>
                <c:pt idx="29">
                  <c:v>Furuseth</c:v>
                </c:pt>
                <c:pt idx="30">
                  <c:v>Gol</c:v>
                </c:pt>
                <c:pt idx="31">
                  <c:v>Forus</c:v>
                </c:pt>
              </c:strCache>
            </c:strRef>
          </c:cat>
          <c:val>
            <c:numRef>
              <c:f>Klasse_Slakteri!$I$13:$I$44</c:f>
              <c:numCache>
                <c:formatCode>#,##0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6</c:v>
                </c:pt>
                <c:pt idx="6">
                  <c:v>9</c:v>
                </c:pt>
                <c:pt idx="7">
                  <c:v>21</c:v>
                </c:pt>
                <c:pt idx="8">
                  <c:v>0</c:v>
                </c:pt>
                <c:pt idx="9">
                  <c:v>32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7</c:v>
                </c:pt>
                <c:pt idx="20">
                  <c:v>2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17</c:v>
                </c:pt>
                <c:pt idx="26">
                  <c:v>333</c:v>
                </c:pt>
                <c:pt idx="28">
                  <c:v>0</c:v>
                </c:pt>
                <c:pt idx="29">
                  <c:v>5</c:v>
                </c:pt>
                <c:pt idx="30">
                  <c:v>6</c:v>
                </c:pt>
                <c:pt idx="31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C8-426D-BEA2-1A670B5C6D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044227735131423"/>
          <c:y val="0.25403913870270345"/>
          <c:w val="9.9185235213799114E-2"/>
          <c:h val="0.12126402019816727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sau, antall slakt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42037084074166E-2"/>
          <c:y val="0.13539107963271033"/>
          <c:w val="0.9108951824570316"/>
          <c:h val="0.649861267341582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Klasse_Slakteri!$B$437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Klasse_Slakteri!$G$45:$G$72</c15:sqref>
                  </c15:fullRef>
                </c:ext>
              </c:extLst>
              <c:f>(Klasse_Slakteri!$G$45:$G$49,Klasse_Slakteri!$G$51:$G$72)</c:f>
              <c:strCache>
                <c:ptCount val="27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Målselv</c:v>
                </c:pt>
                <c:pt idx="6">
                  <c:v>Oslo</c:v>
                </c:pt>
                <c:pt idx="7">
                  <c:v>Prima</c:v>
                </c:pt>
                <c:pt idx="8">
                  <c:v>Ole Ringdal</c:v>
                </c:pt>
                <c:pt idx="9">
                  <c:v>Slakthuset</c:v>
                </c:pt>
                <c:pt idx="10">
                  <c:v>Røros</c:v>
                </c:pt>
                <c:pt idx="11">
                  <c:v>Horns</c:v>
                </c:pt>
                <c:pt idx="12">
                  <c:v>Strilalam</c:v>
                </c:pt>
                <c:pt idx="13">
                  <c:v>Dalpro</c:v>
                </c:pt>
                <c:pt idx="14">
                  <c:v>Malvik</c:v>
                </c:pt>
                <c:pt idx="15">
                  <c:v>Jens Eide</c:v>
                </c:pt>
                <c:pt idx="16">
                  <c:v>Bø</c:v>
                </c:pt>
                <c:pt idx="17">
                  <c:v>Bjerka</c:v>
                </c:pt>
                <c:pt idx="18">
                  <c:v>Øre Vilt</c:v>
                </c:pt>
                <c:pt idx="19">
                  <c:v>Karasjok</c:v>
                </c:pt>
                <c:pt idx="23">
                  <c:v>Rudshøgda</c:v>
                </c:pt>
                <c:pt idx="24">
                  <c:v>Furuseth</c:v>
                </c:pt>
                <c:pt idx="25">
                  <c:v>Gol</c:v>
                </c:pt>
                <c:pt idx="26">
                  <c:v>Forus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Klasse_Slakteri!$I$465:$I$492</c15:sqref>
                  </c15:fullRef>
                </c:ext>
              </c:extLst>
              <c:f>(Klasse_Slakteri!$I$465:$I$469,Klasse_Slakteri!$I$471:$I$492)</c:f>
              <c:numCache>
                <c:formatCode>#,##0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1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13-43B4-B5C3-63DA564183D7}"/>
            </c:ext>
          </c:extLst>
        </c:ser>
        <c:ser>
          <c:idx val="0"/>
          <c:order val="1"/>
          <c:tx>
            <c:strRef>
              <c:f>Klasse_Slakteri!#REF!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Klasse_Slakteri!$G$45:$G$72</c15:sqref>
                  </c15:fullRef>
                </c:ext>
              </c:extLst>
              <c:f>(Klasse_Slakteri!$G$45:$G$49,Klasse_Slakteri!$G$51:$G$72)</c:f>
              <c:strCache>
                <c:ptCount val="27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Målselv</c:v>
                </c:pt>
                <c:pt idx="6">
                  <c:v>Oslo</c:v>
                </c:pt>
                <c:pt idx="7">
                  <c:v>Prima</c:v>
                </c:pt>
                <c:pt idx="8">
                  <c:v>Ole Ringdal</c:v>
                </c:pt>
                <c:pt idx="9">
                  <c:v>Slakthuset</c:v>
                </c:pt>
                <c:pt idx="10">
                  <c:v>Røros</c:v>
                </c:pt>
                <c:pt idx="11">
                  <c:v>Horns</c:v>
                </c:pt>
                <c:pt idx="12">
                  <c:v>Strilalam</c:v>
                </c:pt>
                <c:pt idx="13">
                  <c:v>Dalpro</c:v>
                </c:pt>
                <c:pt idx="14">
                  <c:v>Malvik</c:v>
                </c:pt>
                <c:pt idx="15">
                  <c:v>Jens Eide</c:v>
                </c:pt>
                <c:pt idx="16">
                  <c:v>Bø</c:v>
                </c:pt>
                <c:pt idx="17">
                  <c:v>Bjerka</c:v>
                </c:pt>
                <c:pt idx="18">
                  <c:v>Øre Vilt</c:v>
                </c:pt>
                <c:pt idx="19">
                  <c:v>Karasjok</c:v>
                </c:pt>
                <c:pt idx="23">
                  <c:v>Rudshøgda</c:v>
                </c:pt>
                <c:pt idx="24">
                  <c:v>Furuseth</c:v>
                </c:pt>
                <c:pt idx="25">
                  <c:v>Gol</c:v>
                </c:pt>
                <c:pt idx="26">
                  <c:v>Forus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Klasse_Slakteri!$I$45:$I$72</c15:sqref>
                  </c15:fullRef>
                </c:ext>
              </c:extLst>
              <c:f>(Klasse_Slakteri!$I$45:$I$49,Klasse_Slakteri!$I$51:$I$72)</c:f>
              <c:numCache>
                <c:formatCode>#,##0</c:formatCode>
                <c:ptCount val="27"/>
                <c:pt idx="0">
                  <c:v>14</c:v>
                </c:pt>
                <c:pt idx="1">
                  <c:v>21</c:v>
                </c:pt>
                <c:pt idx="2">
                  <c:v>31</c:v>
                </c:pt>
                <c:pt idx="3">
                  <c:v>91</c:v>
                </c:pt>
                <c:pt idx="4">
                  <c:v>0</c:v>
                </c:pt>
                <c:pt idx="5">
                  <c:v>7</c:v>
                </c:pt>
                <c:pt idx="6">
                  <c:v>5</c:v>
                </c:pt>
                <c:pt idx="7">
                  <c:v>2</c:v>
                </c:pt>
                <c:pt idx="8">
                  <c:v>11</c:v>
                </c:pt>
                <c:pt idx="9">
                  <c:v>1</c:v>
                </c:pt>
                <c:pt idx="10">
                  <c:v>0</c:v>
                </c:pt>
                <c:pt idx="11">
                  <c:v>9</c:v>
                </c:pt>
                <c:pt idx="12">
                  <c:v>0</c:v>
                </c:pt>
                <c:pt idx="13">
                  <c:v>0</c:v>
                </c:pt>
                <c:pt idx="14">
                  <c:v>34</c:v>
                </c:pt>
                <c:pt idx="15">
                  <c:v>16</c:v>
                </c:pt>
                <c:pt idx="16">
                  <c:v>0</c:v>
                </c:pt>
                <c:pt idx="17">
                  <c:v>11</c:v>
                </c:pt>
                <c:pt idx="18">
                  <c:v>0</c:v>
                </c:pt>
                <c:pt idx="19">
                  <c:v>26</c:v>
                </c:pt>
                <c:pt idx="21">
                  <c:v>635</c:v>
                </c:pt>
                <c:pt idx="23">
                  <c:v>0</c:v>
                </c:pt>
                <c:pt idx="24">
                  <c:v>11</c:v>
                </c:pt>
                <c:pt idx="25">
                  <c:v>58</c:v>
                </c:pt>
                <c:pt idx="26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13-43B4-B5C3-63DA56418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6.8966725933451864E-2"/>
          <c:h val="0.11895728942973037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sau, antall slakt i P+</a:t>
            </a:r>
            <a:endParaRPr lang="en-US" sz="2400"/>
          </a:p>
        </c:rich>
      </c:tx>
      <c:layout>
        <c:manualLayout>
          <c:xMode val="edge"/>
          <c:yMode val="edge"/>
          <c:x val="0.18906389687637168"/>
          <c:y val="2.95877340212528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42037084074166E-2"/>
          <c:y val="0.13539107963271033"/>
          <c:w val="0.9108951824570316"/>
          <c:h val="0.649861267341582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Klasse_Slakteri!$B$493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Klasse_Slakteri!$G$45:$G$72</c15:sqref>
                  </c15:fullRef>
                </c:ext>
              </c:extLst>
              <c:f>(Klasse_Slakteri!$G$45:$G$49,Klasse_Slakteri!$G$51:$G$72)</c:f>
              <c:strCache>
                <c:ptCount val="27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Målselv</c:v>
                </c:pt>
                <c:pt idx="6">
                  <c:v>Oslo</c:v>
                </c:pt>
                <c:pt idx="7">
                  <c:v>Prima</c:v>
                </c:pt>
                <c:pt idx="8">
                  <c:v>Ole Ringdal</c:v>
                </c:pt>
                <c:pt idx="9">
                  <c:v>Slakthuset</c:v>
                </c:pt>
                <c:pt idx="10">
                  <c:v>Røros</c:v>
                </c:pt>
                <c:pt idx="11">
                  <c:v>Horns</c:v>
                </c:pt>
                <c:pt idx="12">
                  <c:v>Strilalam</c:v>
                </c:pt>
                <c:pt idx="13">
                  <c:v>Dalpro</c:v>
                </c:pt>
                <c:pt idx="14">
                  <c:v>Malvik</c:v>
                </c:pt>
                <c:pt idx="15">
                  <c:v>Jens Eide</c:v>
                </c:pt>
                <c:pt idx="16">
                  <c:v>Bø</c:v>
                </c:pt>
                <c:pt idx="17">
                  <c:v>Bjerka</c:v>
                </c:pt>
                <c:pt idx="18">
                  <c:v>Øre Vilt</c:v>
                </c:pt>
                <c:pt idx="19">
                  <c:v>Karasjok</c:v>
                </c:pt>
                <c:pt idx="23">
                  <c:v>Rudshøgda</c:v>
                </c:pt>
                <c:pt idx="24">
                  <c:v>Furuseth</c:v>
                </c:pt>
                <c:pt idx="25">
                  <c:v>Gol</c:v>
                </c:pt>
                <c:pt idx="26">
                  <c:v>Forus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Klasse_Slakteri!$I$493:$I$520</c15:sqref>
                  </c15:fullRef>
                </c:ext>
              </c:extLst>
              <c:f>(Klasse_Slakteri!$I$493:$I$497,Klasse_Slakteri!$I$499:$I$520)</c:f>
              <c:numCache>
                <c:formatCode>#,##0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1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95-4331-8A4E-2AB3DA5B8F72}"/>
            </c:ext>
          </c:extLst>
        </c:ser>
        <c:ser>
          <c:idx val="0"/>
          <c:order val="1"/>
          <c:tx>
            <c:strRef>
              <c:f>Klasse_Slakteri!$B$73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Klasse_Slakteri!$G$45:$G$72</c15:sqref>
                  </c15:fullRef>
                </c:ext>
              </c:extLst>
              <c:f>(Klasse_Slakteri!$G$45:$G$49,Klasse_Slakteri!$G$51:$G$72)</c:f>
              <c:strCache>
                <c:ptCount val="27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Målselv</c:v>
                </c:pt>
                <c:pt idx="6">
                  <c:v>Oslo</c:v>
                </c:pt>
                <c:pt idx="7">
                  <c:v>Prima</c:v>
                </c:pt>
                <c:pt idx="8">
                  <c:v>Ole Ringdal</c:v>
                </c:pt>
                <c:pt idx="9">
                  <c:v>Slakthuset</c:v>
                </c:pt>
                <c:pt idx="10">
                  <c:v>Røros</c:v>
                </c:pt>
                <c:pt idx="11">
                  <c:v>Horns</c:v>
                </c:pt>
                <c:pt idx="12">
                  <c:v>Strilalam</c:v>
                </c:pt>
                <c:pt idx="13">
                  <c:v>Dalpro</c:v>
                </c:pt>
                <c:pt idx="14">
                  <c:v>Malvik</c:v>
                </c:pt>
                <c:pt idx="15">
                  <c:v>Jens Eide</c:v>
                </c:pt>
                <c:pt idx="16">
                  <c:v>Bø</c:v>
                </c:pt>
                <c:pt idx="17">
                  <c:v>Bjerka</c:v>
                </c:pt>
                <c:pt idx="18">
                  <c:v>Øre Vilt</c:v>
                </c:pt>
                <c:pt idx="19">
                  <c:v>Karasjok</c:v>
                </c:pt>
                <c:pt idx="23">
                  <c:v>Rudshøgda</c:v>
                </c:pt>
                <c:pt idx="24">
                  <c:v>Furuseth</c:v>
                </c:pt>
                <c:pt idx="25">
                  <c:v>Gol</c:v>
                </c:pt>
                <c:pt idx="26">
                  <c:v>Forus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Klasse_Slakteri!$I$73:$I$100</c15:sqref>
                  </c15:fullRef>
                </c:ext>
              </c:extLst>
              <c:f>(Klasse_Slakteri!$I$73:$I$77,Klasse_Slakteri!$I$79:$I$100)</c:f>
              <c:numCache>
                <c:formatCode>#,##0</c:formatCode>
                <c:ptCount val="27"/>
                <c:pt idx="0">
                  <c:v>55</c:v>
                </c:pt>
                <c:pt idx="1">
                  <c:v>47</c:v>
                </c:pt>
                <c:pt idx="2">
                  <c:v>70</c:v>
                </c:pt>
                <c:pt idx="3">
                  <c:v>128</c:v>
                </c:pt>
                <c:pt idx="4">
                  <c:v>0</c:v>
                </c:pt>
                <c:pt idx="5">
                  <c:v>31</c:v>
                </c:pt>
                <c:pt idx="6">
                  <c:v>20</c:v>
                </c:pt>
                <c:pt idx="7">
                  <c:v>7</c:v>
                </c:pt>
                <c:pt idx="8">
                  <c:v>15</c:v>
                </c:pt>
                <c:pt idx="9">
                  <c:v>4</c:v>
                </c:pt>
                <c:pt idx="10">
                  <c:v>2</c:v>
                </c:pt>
                <c:pt idx="11">
                  <c:v>17</c:v>
                </c:pt>
                <c:pt idx="12">
                  <c:v>0</c:v>
                </c:pt>
                <c:pt idx="13">
                  <c:v>0</c:v>
                </c:pt>
                <c:pt idx="14">
                  <c:v>38</c:v>
                </c:pt>
                <c:pt idx="15">
                  <c:v>8</c:v>
                </c:pt>
                <c:pt idx="16">
                  <c:v>0</c:v>
                </c:pt>
                <c:pt idx="17">
                  <c:v>48</c:v>
                </c:pt>
                <c:pt idx="18">
                  <c:v>0</c:v>
                </c:pt>
                <c:pt idx="19">
                  <c:v>21</c:v>
                </c:pt>
                <c:pt idx="21">
                  <c:v>1544</c:v>
                </c:pt>
                <c:pt idx="23">
                  <c:v>1</c:v>
                </c:pt>
                <c:pt idx="24">
                  <c:v>33</c:v>
                </c:pt>
                <c:pt idx="25">
                  <c:v>89</c:v>
                </c:pt>
                <c:pt idx="26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95-4331-8A4E-2AB3DA5B8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453170773008209"/>
          <c:y val="0.25403913870270345"/>
          <c:w val="8.5095758191516394E-2"/>
          <c:h val="0.11666160531586442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sau: middel VEKT per ÅR</a:t>
            </a:r>
          </a:p>
        </c:rich>
      </c:tx>
      <c:layout>
        <c:manualLayout>
          <c:xMode val="edge"/>
          <c:yMode val="edge"/>
          <c:x val="0.13919056350832859"/>
          <c:y val="2.58667573788897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195638553348229E-2"/>
          <c:y val="0.15700298928162315"/>
          <c:w val="0.87976854418751294"/>
          <c:h val="0.74765449998530542"/>
        </c:manualLayout>
      </c:layout>
      <c:lineChart>
        <c:grouping val="standard"/>
        <c:varyColors val="0"/>
        <c:ser>
          <c:idx val="0"/>
          <c:order val="0"/>
          <c:tx>
            <c:v>Vekt</c:v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000000"/>
                </a:solidFill>
              </a:ln>
            </c:spPr>
          </c:marker>
          <c:dLbls>
            <c:dLbl>
              <c:idx val="3"/>
              <c:layout>
                <c:manualLayout>
                  <c:x val="-2.2708715626514511E-2"/>
                  <c:y val="2.83697630023825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B7-4290-B89B-660CF1641712}"/>
                </c:ext>
              </c:extLst>
            </c:dLbl>
            <c:dLbl>
              <c:idx val="9"/>
              <c:layout>
                <c:manualLayout>
                  <c:x val="-2.5433761501696253E-2"/>
                  <c:y val="-4.66074677896284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B7-4290-B89B-660CF1641712}"/>
                </c:ext>
              </c:extLst>
            </c:dLbl>
            <c:dLbl>
              <c:idx val="13"/>
              <c:layout>
                <c:manualLayout>
                  <c:x val="-5.1775871628453082E-2"/>
                  <c:y val="-4.86338794326557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B7-4290-B89B-660CF1641712}"/>
                </c:ext>
              </c:extLst>
            </c:dLbl>
            <c:dLbl>
              <c:idx val="14"/>
              <c:layout>
                <c:manualLayout>
                  <c:x val="-2.0892018376393415E-2"/>
                  <c:y val="4.052823286054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B7-4290-B89B-660CF1641712}"/>
                </c:ext>
              </c:extLst>
            </c:dLbl>
            <c:dLbl>
              <c:idx val="15"/>
              <c:layout>
                <c:manualLayout>
                  <c:x val="-1.7258623876151027E-2"/>
                  <c:y val="-7.2950819148983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09-4B8C-82D2-E69E5D86BFB1}"/>
                </c:ext>
              </c:extLst>
            </c:dLbl>
            <c:dLbl>
              <c:idx val="17"/>
              <c:layout>
                <c:manualLayout>
                  <c:x val="-2.2708715626514511E-2"/>
                  <c:y val="-8.713570065017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B7-4290-B89B-660CF1641712}"/>
                </c:ext>
              </c:extLst>
            </c:dLbl>
            <c:dLbl>
              <c:idx val="19"/>
              <c:layout>
                <c:manualLayout>
                  <c:x val="-4.4509082627968571E-2"/>
                  <c:y val="-3.2422586288437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43-4895-82D2-76701D04A1B6}"/>
                </c:ext>
              </c:extLst>
            </c:dLbl>
            <c:dLbl>
              <c:idx val="20"/>
              <c:layout>
                <c:manualLayout>
                  <c:x val="-1.9075321126272322E-2"/>
                  <c:y val="-7.0924407505956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43-4895-82D2-76701D04A1B6}"/>
                </c:ext>
              </c:extLst>
            </c:dLbl>
            <c:dLbl>
              <c:idx val="21"/>
              <c:layout>
                <c:manualLayout>
                  <c:x val="-1.3625229375908706E-2"/>
                  <c:y val="-5.06602910756831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43-4895-82D2-76701D04A1B6}"/>
                </c:ext>
              </c:extLst>
            </c:dLbl>
            <c:dLbl>
              <c:idx val="23"/>
              <c:layout>
                <c:manualLayout>
                  <c:x val="-2.3617064251575091E-2"/>
                  <c:y val="-4.052823286054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B7-4290-B89B-660CF1641712}"/>
                </c:ext>
              </c:extLst>
            </c:dLbl>
            <c:dLbl>
              <c:idx val="24"/>
              <c:layout>
                <c:manualLayout>
                  <c:x val="-2.1800367001453928E-2"/>
                  <c:y val="4.458105614660118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400"/>
                  </a:pPr>
                  <a:endParaRPr lang="nb-N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0198014278382104E-2"/>
                      <c:h val="3.667805073879458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83B7-4290-B89B-660CF1641712}"/>
                </c:ext>
              </c:extLst>
            </c:dLbl>
            <c:dLbl>
              <c:idx val="25"/>
              <c:layout>
                <c:manualLayout>
                  <c:x val="-1.8166972501211607E-2"/>
                  <c:y val="5.2686702718710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C7-46E1-943A-EDC30D009963}"/>
                </c:ext>
              </c:extLst>
            </c:dLbl>
            <c:dLbl>
              <c:idx val="27"/>
              <c:layout>
                <c:manualLayout>
                  <c:x val="-2.452541287663567E-2"/>
                  <c:y val="5.67395260047650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C7-46E1-943A-EDC30D0099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År!$I$8:$I$36</c:f>
              <c:numCache>
                <c:formatCode>0.0</c:formatCode>
                <c:ptCount val="29"/>
                <c:pt idx="0">
                  <c:v>22.732633683158344</c:v>
                </c:pt>
                <c:pt idx="1">
                  <c:v>23.617892772659737</c:v>
                </c:pt>
                <c:pt idx="2">
                  <c:v>22.730114155971101</c:v>
                </c:pt>
                <c:pt idx="3">
                  <c:v>21.967313720099018</c:v>
                </c:pt>
                <c:pt idx="4">
                  <c:v>22.107393805190295</c:v>
                </c:pt>
                <c:pt idx="5">
                  <c:v>22.949424104928301</c:v>
                </c:pt>
                <c:pt idx="6">
                  <c:v>23.877087295257954</c:v>
                </c:pt>
                <c:pt idx="7">
                  <c:v>24.209619149368141</c:v>
                </c:pt>
                <c:pt idx="8">
                  <c:v>24.963938486943871</c:v>
                </c:pt>
                <c:pt idx="9">
                  <c:v>25.497160994057225</c:v>
                </c:pt>
                <c:pt idx="10">
                  <c:v>25.453401009717197</c:v>
                </c:pt>
                <c:pt idx="11">
                  <c:v>25.009336802614015</c:v>
                </c:pt>
                <c:pt idx="12">
                  <c:v>25.605484853916376</c:v>
                </c:pt>
                <c:pt idx="13">
                  <c:v>26.321007572245477</c:v>
                </c:pt>
                <c:pt idx="14">
                  <c:v>25.242751134584303</c:v>
                </c:pt>
                <c:pt idx="15">
                  <c:v>25.310077346974179</c:v>
                </c:pt>
                <c:pt idx="16">
                  <c:v>24.660312048225705</c:v>
                </c:pt>
                <c:pt idx="17">
                  <c:v>25.099455611390379</c:v>
                </c:pt>
                <c:pt idx="18">
                  <c:v>25.588867981128299</c:v>
                </c:pt>
                <c:pt idx="19">
                  <c:v>26.541307801884823</c:v>
                </c:pt>
                <c:pt idx="20">
                  <c:v>26.496202679635957</c:v>
                </c:pt>
                <c:pt idx="21">
                  <c:v>25.87203311734358</c:v>
                </c:pt>
                <c:pt idx="22">
                  <c:v>25.432285741247465</c:v>
                </c:pt>
                <c:pt idx="23">
                  <c:v>26.798470868587284</c:v>
                </c:pt>
                <c:pt idx="24">
                  <c:v>26.525372816167529</c:v>
                </c:pt>
                <c:pt idx="25">
                  <c:v>27.01963465878671</c:v>
                </c:pt>
                <c:pt idx="26">
                  <c:v>26.705552208640423</c:v>
                </c:pt>
                <c:pt idx="27">
                  <c:v>26.197353140324704</c:v>
                </c:pt>
                <c:pt idx="28">
                  <c:v>25.910581481825876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0B-47B0-8778-E67E3E8F7888}"/>
            </c:ext>
          </c:extLst>
        </c:ser>
        <c:ser>
          <c:idx val="1"/>
          <c:order val="1"/>
          <c:tx>
            <c:v>Middel vekt 2024</c:v>
          </c:tx>
          <c:spPr>
            <a:ln w="7620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År!$AR$8:$AR$36</c:f>
              <c:numCache>
                <c:formatCode>0.00</c:formatCode>
                <c:ptCount val="29"/>
                <c:pt idx="0">
                  <c:v>25.910581481825876</c:v>
                </c:pt>
                <c:pt idx="1">
                  <c:v>25.910581481825876</c:v>
                </c:pt>
                <c:pt idx="2">
                  <c:v>25.910581481825876</c:v>
                </c:pt>
                <c:pt idx="3">
                  <c:v>25.910581481825876</c:v>
                </c:pt>
                <c:pt idx="4">
                  <c:v>25.910581481825876</c:v>
                </c:pt>
                <c:pt idx="5">
                  <c:v>25.910581481825876</c:v>
                </c:pt>
                <c:pt idx="6">
                  <c:v>25.910581481825876</c:v>
                </c:pt>
                <c:pt idx="7">
                  <c:v>25.910581481825876</c:v>
                </c:pt>
                <c:pt idx="8">
                  <c:v>25.910581481825876</c:v>
                </c:pt>
                <c:pt idx="9">
                  <c:v>25.910581481825876</c:v>
                </c:pt>
                <c:pt idx="10">
                  <c:v>25.910581481825876</c:v>
                </c:pt>
                <c:pt idx="11">
                  <c:v>25.910581481825876</c:v>
                </c:pt>
                <c:pt idx="12">
                  <c:v>25.910581481825876</c:v>
                </c:pt>
                <c:pt idx="13">
                  <c:v>25.910581481825876</c:v>
                </c:pt>
                <c:pt idx="14">
                  <c:v>25.910581481825876</c:v>
                </c:pt>
                <c:pt idx="15">
                  <c:v>25.910581481825876</c:v>
                </c:pt>
                <c:pt idx="16">
                  <c:v>25.910581481825876</c:v>
                </c:pt>
                <c:pt idx="17">
                  <c:v>25.910581481825876</c:v>
                </c:pt>
                <c:pt idx="18">
                  <c:v>25.910581481825876</c:v>
                </c:pt>
                <c:pt idx="19">
                  <c:v>25.910581481825876</c:v>
                </c:pt>
                <c:pt idx="20">
                  <c:v>25.910581481825876</c:v>
                </c:pt>
                <c:pt idx="21">
                  <c:v>25.910581481825876</c:v>
                </c:pt>
                <c:pt idx="22">
                  <c:v>25.910581481825876</c:v>
                </c:pt>
                <c:pt idx="23">
                  <c:v>25.910581481825876</c:v>
                </c:pt>
                <c:pt idx="24">
                  <c:v>25.910581481825876</c:v>
                </c:pt>
                <c:pt idx="25">
                  <c:v>25.910581481825876</c:v>
                </c:pt>
                <c:pt idx="26">
                  <c:v>25.910581481825876</c:v>
                </c:pt>
                <c:pt idx="27">
                  <c:v>25.910581481825876</c:v>
                </c:pt>
                <c:pt idx="28">
                  <c:v>25.910581481825876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05-47D8-A2B8-FAEAE83FA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8432"/>
        <c:axId val="462808040"/>
      </c:lineChart>
      <c:catAx>
        <c:axId val="4628084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040"/>
        <c:crosses val="autoZero"/>
        <c:auto val="1"/>
        <c:lblAlgn val="ctr"/>
        <c:lblOffset val="100"/>
        <c:tickLblSkip val="2"/>
        <c:noMultiLvlLbl val="0"/>
      </c:catAx>
      <c:valAx>
        <c:axId val="462808040"/>
        <c:scaling>
          <c:orientation val="minMax"/>
          <c:max val="28"/>
          <c:min val="2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Vekt i kg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4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337528616557862"/>
          <c:y val="0.55413119914424791"/>
          <c:w val="0.14278353494381399"/>
          <c:h val="9.6167958873084158E-2"/>
        </c:manualLayout>
      </c:layout>
      <c:overlay val="0"/>
      <c:spPr>
        <a:solidFill>
          <a:srgbClr val="FFFFCC"/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Slakting</a:t>
            </a:r>
            <a:r>
              <a:rPr lang="nb-NO" sz="2800" baseline="0"/>
              <a:t> UNG SAU, antall i</a:t>
            </a:r>
            <a:r>
              <a:rPr lang="nb-NO" sz="2800"/>
              <a:t> ulike uker:</a:t>
            </a:r>
          </a:p>
        </c:rich>
      </c:tx>
      <c:layout>
        <c:manualLayout>
          <c:xMode val="edge"/>
          <c:yMode val="edge"/>
          <c:x val="0.10068527125227028"/>
          <c:y val="3.5315002964729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0471606671089E-2"/>
          <c:y val="0.16119111464490243"/>
          <c:w val="0.89716919579551468"/>
          <c:h val="0.74809155627278945"/>
        </c:manualLayout>
      </c:layout>
      <c:lineChart>
        <c:grouping val="standard"/>
        <c:varyColors val="0"/>
        <c:ser>
          <c:idx val="1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Uke!$F$63:$F$114</c:f>
              <c:numCache>
                <c:formatCode>0</c:formatCode>
                <c:ptCount val="52"/>
                <c:pt idx="0">
                  <c:v>6</c:v>
                </c:pt>
                <c:pt idx="1">
                  <c:v>180</c:v>
                </c:pt>
                <c:pt idx="2">
                  <c:v>32</c:v>
                </c:pt>
                <c:pt idx="3">
                  <c:v>130</c:v>
                </c:pt>
                <c:pt idx="4">
                  <c:v>66</c:v>
                </c:pt>
                <c:pt idx="5">
                  <c:v>148</c:v>
                </c:pt>
                <c:pt idx="6">
                  <c:v>71</c:v>
                </c:pt>
                <c:pt idx="7">
                  <c:v>222</c:v>
                </c:pt>
                <c:pt idx="8">
                  <c:v>240</c:v>
                </c:pt>
                <c:pt idx="9">
                  <c:v>1417</c:v>
                </c:pt>
                <c:pt idx="10">
                  <c:v>883</c:v>
                </c:pt>
                <c:pt idx="11">
                  <c:v>490</c:v>
                </c:pt>
                <c:pt idx="12">
                  <c:v>275</c:v>
                </c:pt>
                <c:pt idx="13">
                  <c:v>1</c:v>
                </c:pt>
                <c:pt idx="14">
                  <c:v>79</c:v>
                </c:pt>
                <c:pt idx="15">
                  <c:v>156</c:v>
                </c:pt>
                <c:pt idx="16">
                  <c:v>375</c:v>
                </c:pt>
                <c:pt idx="17">
                  <c:v>229</c:v>
                </c:pt>
                <c:pt idx="18">
                  <c:v>553</c:v>
                </c:pt>
                <c:pt idx="19">
                  <c:v>4</c:v>
                </c:pt>
                <c:pt idx="20">
                  <c:v>528</c:v>
                </c:pt>
                <c:pt idx="21">
                  <c:v>203</c:v>
                </c:pt>
                <c:pt idx="22">
                  <c:v>404</c:v>
                </c:pt>
                <c:pt idx="23">
                  <c:v>278</c:v>
                </c:pt>
                <c:pt idx="24">
                  <c:v>201</c:v>
                </c:pt>
                <c:pt idx="25">
                  <c:v>184</c:v>
                </c:pt>
                <c:pt idx="26">
                  <c:v>159</c:v>
                </c:pt>
                <c:pt idx="27">
                  <c:v>27</c:v>
                </c:pt>
                <c:pt idx="28">
                  <c:v>28</c:v>
                </c:pt>
                <c:pt idx="29">
                  <c:v>85</c:v>
                </c:pt>
                <c:pt idx="30">
                  <c:v>213</c:v>
                </c:pt>
                <c:pt idx="31">
                  <c:v>337</c:v>
                </c:pt>
                <c:pt idx="32">
                  <c:v>1425</c:v>
                </c:pt>
                <c:pt idx="33">
                  <c:v>2169</c:v>
                </c:pt>
                <c:pt idx="34">
                  <c:v>2796</c:v>
                </c:pt>
                <c:pt idx="35">
                  <c:v>1523</c:v>
                </c:pt>
                <c:pt idx="36">
                  <c:v>1646</c:v>
                </c:pt>
                <c:pt idx="37">
                  <c:v>1689</c:v>
                </c:pt>
                <c:pt idx="38">
                  <c:v>1669</c:v>
                </c:pt>
                <c:pt idx="39">
                  <c:v>1925</c:v>
                </c:pt>
                <c:pt idx="40">
                  <c:v>2758</c:v>
                </c:pt>
                <c:pt idx="41">
                  <c:v>5833</c:v>
                </c:pt>
                <c:pt idx="42">
                  <c:v>5941</c:v>
                </c:pt>
                <c:pt idx="43">
                  <c:v>4870</c:v>
                </c:pt>
                <c:pt idx="44">
                  <c:v>2746</c:v>
                </c:pt>
                <c:pt idx="45">
                  <c:v>1361</c:v>
                </c:pt>
                <c:pt idx="46">
                  <c:v>989</c:v>
                </c:pt>
                <c:pt idx="47">
                  <c:v>845</c:v>
                </c:pt>
                <c:pt idx="48">
                  <c:v>348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5A-4285-8A8C-14FEDECA9261}"/>
            </c:ext>
          </c:extLst>
        </c:ser>
        <c:ser>
          <c:idx val="3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Uke!$F$10:$F$61</c:f>
              <c:numCache>
                <c:formatCode>#,##0</c:formatCode>
                <c:ptCount val="52"/>
                <c:pt idx="0">
                  <c:v>2</c:v>
                </c:pt>
                <c:pt idx="1">
                  <c:v>294</c:v>
                </c:pt>
                <c:pt idx="2">
                  <c:v>26</c:v>
                </c:pt>
                <c:pt idx="3">
                  <c:v>123</c:v>
                </c:pt>
                <c:pt idx="4">
                  <c:v>49</c:v>
                </c:pt>
                <c:pt idx="5">
                  <c:v>211</c:v>
                </c:pt>
                <c:pt idx="6">
                  <c:v>33</c:v>
                </c:pt>
                <c:pt idx="7">
                  <c:v>139</c:v>
                </c:pt>
                <c:pt idx="8">
                  <c:v>74</c:v>
                </c:pt>
                <c:pt idx="9">
                  <c:v>1351</c:v>
                </c:pt>
                <c:pt idx="10">
                  <c:v>941</c:v>
                </c:pt>
                <c:pt idx="11">
                  <c:v>448</c:v>
                </c:pt>
                <c:pt idx="12">
                  <c:v>0</c:v>
                </c:pt>
                <c:pt idx="13">
                  <c:v>92</c:v>
                </c:pt>
                <c:pt idx="14">
                  <c:v>245</c:v>
                </c:pt>
                <c:pt idx="15">
                  <c:v>71</c:v>
                </c:pt>
                <c:pt idx="16">
                  <c:v>259</c:v>
                </c:pt>
                <c:pt idx="17">
                  <c:v>155</c:v>
                </c:pt>
                <c:pt idx="18">
                  <c:v>271</c:v>
                </c:pt>
                <c:pt idx="19">
                  <c:v>264</c:v>
                </c:pt>
                <c:pt idx="20">
                  <c:v>155</c:v>
                </c:pt>
                <c:pt idx="21">
                  <c:v>479</c:v>
                </c:pt>
                <c:pt idx="22">
                  <c:v>199</c:v>
                </c:pt>
                <c:pt idx="23">
                  <c:v>196</c:v>
                </c:pt>
                <c:pt idx="24">
                  <c:v>73</c:v>
                </c:pt>
                <c:pt idx="25">
                  <c:v>107</c:v>
                </c:pt>
                <c:pt idx="26">
                  <c:v>43</c:v>
                </c:pt>
                <c:pt idx="27">
                  <c:v>78</c:v>
                </c:pt>
                <c:pt idx="28">
                  <c:v>46</c:v>
                </c:pt>
                <c:pt idx="29">
                  <c:v>21</c:v>
                </c:pt>
                <c:pt idx="30">
                  <c:v>89</c:v>
                </c:pt>
                <c:pt idx="31">
                  <c:v>431</c:v>
                </c:pt>
                <c:pt idx="32">
                  <c:v>1094</c:v>
                </c:pt>
                <c:pt idx="33">
                  <c:v>2019</c:v>
                </c:pt>
                <c:pt idx="34">
                  <c:v>2350</c:v>
                </c:pt>
                <c:pt idx="35">
                  <c:v>2710</c:v>
                </c:pt>
                <c:pt idx="36">
                  <c:v>1266</c:v>
                </c:pt>
                <c:pt idx="37">
                  <c:v>1318</c:v>
                </c:pt>
                <c:pt idx="38">
                  <c:v>1730</c:v>
                </c:pt>
                <c:pt idx="39">
                  <c:v>1726</c:v>
                </c:pt>
                <c:pt idx="40">
                  <c:v>2656</c:v>
                </c:pt>
                <c:pt idx="41">
                  <c:v>5248</c:v>
                </c:pt>
                <c:pt idx="42">
                  <c:v>4574</c:v>
                </c:pt>
                <c:pt idx="43">
                  <c:v>3848</c:v>
                </c:pt>
                <c:pt idx="44">
                  <c:v>2122</c:v>
                </c:pt>
                <c:pt idx="45">
                  <c:v>1019</c:v>
                </c:pt>
                <c:pt idx="46">
                  <c:v>1080</c:v>
                </c:pt>
                <c:pt idx="47">
                  <c:v>788</c:v>
                </c:pt>
                <c:pt idx="48">
                  <c:v>515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5A-4285-8A8C-14FEDECA92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43904"/>
        <c:axId val="374942728"/>
      </c:lineChart>
      <c:catAx>
        <c:axId val="37494390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272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74942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390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353035752282761"/>
          <c:y val="0.25121253233445745"/>
          <c:w val="8.6359752956449931E-2"/>
          <c:h val="0.125673912790695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2" header="0.5" footer="0.5"/>
    <c:pageSetup paperSize="9" orientation="landscape" horizontalDpi="300" verticalDpi="300"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middel VEKT i klasse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695082276392103E-2"/>
          <c:y val="0.12955704167116097"/>
          <c:w val="0.91718790764926839"/>
          <c:h val="0.65284363427174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Klasse_Slakteri!$B$465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Klasse_Slakteri!$P$465:$P$492</c:f>
              <c:numCache>
                <c:formatCode>0.0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A7-4873-A59B-40A9F056BEEB}"/>
            </c:ext>
          </c:extLst>
        </c:ser>
        <c:ser>
          <c:idx val="0"/>
          <c:order val="1"/>
          <c:tx>
            <c:strRef>
              <c:f>Klasse_Slakteri!$B$45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Klasse_Slakteri!$G$13:$G$44</c:f>
              <c:strCache>
                <c:ptCount val="3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  <c:pt idx="28">
                  <c:v>Rudshøgda</c:v>
                </c:pt>
                <c:pt idx="29">
                  <c:v>Furuseth</c:v>
                </c:pt>
                <c:pt idx="30">
                  <c:v>Gol</c:v>
                </c:pt>
                <c:pt idx="31">
                  <c:v>Forus</c:v>
                </c:pt>
              </c:strCache>
            </c:strRef>
          </c:cat>
          <c:val>
            <c:numRef>
              <c:f>Klasse_Slakteri!$P$45:$P$72</c:f>
              <c:numCache>
                <c:formatCode>0.0</c:formatCode>
                <c:ptCount val="28"/>
                <c:pt idx="0">
                  <c:v>10.707142857142861</c:v>
                </c:pt>
                <c:pt idx="1">
                  <c:v>10.390476190476187</c:v>
                </c:pt>
                <c:pt idx="2">
                  <c:v>9.4</c:v>
                </c:pt>
                <c:pt idx="3">
                  <c:v>8.9505494505494489</c:v>
                </c:pt>
                <c:pt idx="4">
                  <c:v>0</c:v>
                </c:pt>
                <c:pt idx="5">
                  <c:v>7.768965517241381</c:v>
                </c:pt>
                <c:pt idx="6">
                  <c:v>9.5285714285714231</c:v>
                </c:pt>
                <c:pt idx="7">
                  <c:v>11.86</c:v>
                </c:pt>
                <c:pt idx="8">
                  <c:v>7.6</c:v>
                </c:pt>
                <c:pt idx="9">
                  <c:v>8.2363636363636381</c:v>
                </c:pt>
                <c:pt idx="10">
                  <c:v>6.3</c:v>
                </c:pt>
                <c:pt idx="11">
                  <c:v>0</c:v>
                </c:pt>
                <c:pt idx="12">
                  <c:v>9.4666666666666686</c:v>
                </c:pt>
                <c:pt idx="13">
                  <c:v>0</c:v>
                </c:pt>
                <c:pt idx="14">
                  <c:v>0</c:v>
                </c:pt>
                <c:pt idx="15">
                  <c:v>10.461764705882349</c:v>
                </c:pt>
                <c:pt idx="16">
                  <c:v>11.074999999999999</c:v>
                </c:pt>
                <c:pt idx="17">
                  <c:v>0</c:v>
                </c:pt>
                <c:pt idx="18">
                  <c:v>9.9454545454545435</c:v>
                </c:pt>
                <c:pt idx="19">
                  <c:v>0</c:v>
                </c:pt>
                <c:pt idx="20">
                  <c:v>8.5153846153846171</c:v>
                </c:pt>
                <c:pt idx="22">
                  <c:v>12.597007874015748</c:v>
                </c:pt>
                <c:pt idx="24">
                  <c:v>0</c:v>
                </c:pt>
                <c:pt idx="25">
                  <c:v>13.290909090909098</c:v>
                </c:pt>
                <c:pt idx="26">
                  <c:v>15.713793103448278</c:v>
                </c:pt>
                <c:pt idx="27">
                  <c:v>14.509090909090908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A7-4873-A59B-40A9F056BE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5000"/>
        <c:axId val="775445392"/>
      </c:barChart>
      <c:catAx>
        <c:axId val="77544500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6.2024769358919951E-3"/>
              <c:y val="0.35825693021249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0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22204410077486"/>
          <c:y val="0.23712202926688963"/>
          <c:w val="6.4011033052006228E-2"/>
          <c:h val="0.11830546866573186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middel FETTGRUPPE i klasse P</a:t>
            </a:r>
            <a:endParaRPr lang="en-US" sz="2400"/>
          </a:p>
        </c:rich>
      </c:tx>
      <c:layout>
        <c:manualLayout>
          <c:xMode val="edge"/>
          <c:yMode val="edge"/>
          <c:x val="0.18906391940528391"/>
          <c:y val="2.73046776687160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695082276392103E-2"/>
          <c:y val="0.12955704167116097"/>
          <c:w val="0.91718790764926839"/>
          <c:h val="0.65284363427174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Klasse_Slakteri!$B$465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Klasse_Slakteri!$V$465:$V$492</c:f>
              <c:numCache>
                <c:formatCode>0.00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57-4C18-AFD6-E004F74A20C1}"/>
            </c:ext>
          </c:extLst>
        </c:ser>
        <c:ser>
          <c:idx val="0"/>
          <c:order val="1"/>
          <c:tx>
            <c:strRef>
              <c:f>Klasse_Slakteri!$B$45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Klasse_Slakteri!$G$13:$G$44</c:f>
              <c:strCache>
                <c:ptCount val="3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  <c:pt idx="28">
                  <c:v>Rudshøgda</c:v>
                </c:pt>
                <c:pt idx="29">
                  <c:v>Furuseth</c:v>
                </c:pt>
                <c:pt idx="30">
                  <c:v>Gol</c:v>
                </c:pt>
                <c:pt idx="31">
                  <c:v>Forus</c:v>
                </c:pt>
              </c:strCache>
            </c:strRef>
          </c:cat>
          <c:val>
            <c:numRef>
              <c:f>Klasse_Slakteri!$V$45:$V$72</c:f>
              <c:numCache>
                <c:formatCode>0.00</c:formatCode>
                <c:ptCount val="28"/>
                <c:pt idx="0">
                  <c:v>2.7142857142857153</c:v>
                </c:pt>
                <c:pt idx="1">
                  <c:v>2.3809523809523818</c:v>
                </c:pt>
                <c:pt idx="2">
                  <c:v>2.5806451612903221</c:v>
                </c:pt>
                <c:pt idx="3">
                  <c:v>2.6373626373626369</c:v>
                </c:pt>
                <c:pt idx="4">
                  <c:v>0</c:v>
                </c:pt>
                <c:pt idx="5">
                  <c:v>2.8965517241379319</c:v>
                </c:pt>
                <c:pt idx="6">
                  <c:v>2.7142857142857153</c:v>
                </c:pt>
                <c:pt idx="7">
                  <c:v>2.6</c:v>
                </c:pt>
                <c:pt idx="8">
                  <c:v>2.5</c:v>
                </c:pt>
                <c:pt idx="9">
                  <c:v>2.8181818181818179</c:v>
                </c:pt>
                <c:pt idx="10">
                  <c:v>3</c:v>
                </c:pt>
                <c:pt idx="11">
                  <c:v>0</c:v>
                </c:pt>
                <c:pt idx="12">
                  <c:v>3.1111111111111112</c:v>
                </c:pt>
                <c:pt idx="13">
                  <c:v>0</c:v>
                </c:pt>
                <c:pt idx="14">
                  <c:v>0</c:v>
                </c:pt>
                <c:pt idx="15">
                  <c:v>2.9705882352941178</c:v>
                </c:pt>
                <c:pt idx="16">
                  <c:v>2.625</c:v>
                </c:pt>
                <c:pt idx="17">
                  <c:v>0</c:v>
                </c:pt>
                <c:pt idx="18">
                  <c:v>2.6363636363636358</c:v>
                </c:pt>
                <c:pt idx="19">
                  <c:v>0</c:v>
                </c:pt>
                <c:pt idx="20">
                  <c:v>2.3461538461538471</c:v>
                </c:pt>
                <c:pt idx="24">
                  <c:v>0</c:v>
                </c:pt>
                <c:pt idx="25">
                  <c:v>2.5454545454545454</c:v>
                </c:pt>
                <c:pt idx="26">
                  <c:v>2.7068965517241392</c:v>
                </c:pt>
                <c:pt idx="27">
                  <c:v>2.6969696969696968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57-4C18-AFD6-E004F74A2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5000"/>
        <c:axId val="775445392"/>
      </c:barChart>
      <c:catAx>
        <c:axId val="77544500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6.2024769358919951E-3"/>
              <c:y val="0.35825693021249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000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22204410077486"/>
          <c:y val="0.23712202926688963"/>
          <c:w val="6.4011033052006228E-2"/>
          <c:h val="0.11830546866573186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middel FETTGRUPPE i klasse P-</a:t>
            </a:r>
            <a:endParaRPr lang="en-US" sz="2400"/>
          </a:p>
        </c:rich>
      </c:tx>
      <c:layout>
        <c:manualLayout>
          <c:xMode val="edge"/>
          <c:yMode val="edge"/>
          <c:x val="0.18906391940528391"/>
          <c:y val="2.73046776687160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695082276392103E-2"/>
          <c:y val="0.12955704167116097"/>
          <c:w val="0.91718790764926839"/>
          <c:h val="0.65284363427174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Klasse_Slakteri!$B$437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Klasse_Slakteri!$V$437:$V$464</c:f>
              <c:numCache>
                <c:formatCode>0.00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94-42D3-972E-6125BD538340}"/>
            </c:ext>
          </c:extLst>
        </c:ser>
        <c:ser>
          <c:idx val="0"/>
          <c:order val="1"/>
          <c:tx>
            <c:strRef>
              <c:f>Klasse_Slakteri!#REF!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Klasse_Slakteri!$G$13:$G$44</c:f>
              <c:strCache>
                <c:ptCount val="3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  <c:pt idx="28">
                  <c:v>Rudshøgda</c:v>
                </c:pt>
                <c:pt idx="29">
                  <c:v>Furuseth</c:v>
                </c:pt>
                <c:pt idx="30">
                  <c:v>Gol</c:v>
                </c:pt>
                <c:pt idx="31">
                  <c:v>Forus</c:v>
                </c:pt>
              </c:strCache>
            </c:strRef>
          </c:cat>
          <c:val>
            <c:numRef>
              <c:f>Klasse_Slakteri!$V$13:$V$44</c:f>
              <c:numCache>
                <c:formatCode>0.00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2.5</c:v>
                </c:pt>
                <c:pt idx="4">
                  <c:v>3</c:v>
                </c:pt>
                <c:pt idx="5">
                  <c:v>1.8333333333333328</c:v>
                </c:pt>
                <c:pt idx="6">
                  <c:v>2.3333333333333339</c:v>
                </c:pt>
                <c:pt idx="7">
                  <c:v>2.2380952380952386</c:v>
                </c:pt>
                <c:pt idx="8">
                  <c:v>0</c:v>
                </c:pt>
                <c:pt idx="9">
                  <c:v>2.625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2.7142857142857153</c:v>
                </c:pt>
                <c:pt idx="20">
                  <c:v>2</c:v>
                </c:pt>
                <c:pt idx="21">
                  <c:v>0</c:v>
                </c:pt>
                <c:pt idx="22">
                  <c:v>2.5</c:v>
                </c:pt>
                <c:pt idx="23">
                  <c:v>0</c:v>
                </c:pt>
                <c:pt idx="24">
                  <c:v>2.0588235294117654</c:v>
                </c:pt>
                <c:pt idx="28">
                  <c:v>0</c:v>
                </c:pt>
                <c:pt idx="29">
                  <c:v>3</c:v>
                </c:pt>
                <c:pt idx="30">
                  <c:v>2.3333333333333339</c:v>
                </c:pt>
                <c:pt idx="31">
                  <c:v>2.6428571428571423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94-42D3-972E-6125BD538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5000"/>
        <c:axId val="775445392"/>
      </c:barChart>
      <c:catAx>
        <c:axId val="77544500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6.2024769358919951E-3"/>
              <c:y val="0.35825693021249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000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22204410077486"/>
          <c:y val="0.23712202926688963"/>
          <c:w val="6.4011033052006228E-2"/>
          <c:h val="0.11830546866573186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middel VEKT i klasse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695082276392103E-2"/>
          <c:y val="0.12955704167116097"/>
          <c:w val="0.91718790764926839"/>
          <c:h val="0.65284363427174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Klasse_Slakteri!$B$437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Klasse_Slakteri!$P$437:$P$464</c:f>
              <c:numCache>
                <c:formatCode>0.0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E8-48D4-909D-5CC7E614A08E}"/>
            </c:ext>
          </c:extLst>
        </c:ser>
        <c:ser>
          <c:idx val="0"/>
          <c:order val="1"/>
          <c:tx>
            <c:strRef>
              <c:f>Klasse_Slakteri!#REF!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Klasse_Slakteri!$G$13:$G$44</c:f>
              <c:strCache>
                <c:ptCount val="3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  <c:pt idx="28">
                  <c:v>Rudshøgda</c:v>
                </c:pt>
                <c:pt idx="29">
                  <c:v>Furuseth</c:v>
                </c:pt>
                <c:pt idx="30">
                  <c:v>Gol</c:v>
                </c:pt>
                <c:pt idx="31">
                  <c:v>Forus</c:v>
                </c:pt>
              </c:strCache>
            </c:strRef>
          </c:cat>
          <c:val>
            <c:numRef>
              <c:f>Klasse_Slakteri!$P$13:$P$44</c:f>
              <c:numCache>
                <c:formatCode>0.0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14.1</c:v>
                </c:pt>
                <c:pt idx="3">
                  <c:v>10.5</c:v>
                </c:pt>
                <c:pt idx="4">
                  <c:v>8.4</c:v>
                </c:pt>
                <c:pt idx="5">
                  <c:v>7.9666666666666659</c:v>
                </c:pt>
                <c:pt idx="6">
                  <c:v>7.844444444444445</c:v>
                </c:pt>
                <c:pt idx="7">
                  <c:v>7.4809523809523775</c:v>
                </c:pt>
                <c:pt idx="8">
                  <c:v>0</c:v>
                </c:pt>
                <c:pt idx="9">
                  <c:v>6.8343749999999996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7.2</c:v>
                </c:pt>
                <c:pt idx="14">
                  <c:v>0</c:v>
                </c:pt>
                <c:pt idx="15">
                  <c:v>0</c:v>
                </c:pt>
                <c:pt idx="16">
                  <c:v>7.3</c:v>
                </c:pt>
                <c:pt idx="17">
                  <c:v>0</c:v>
                </c:pt>
                <c:pt idx="18">
                  <c:v>0</c:v>
                </c:pt>
                <c:pt idx="19">
                  <c:v>10.228571428571424</c:v>
                </c:pt>
                <c:pt idx="20">
                  <c:v>7.25</c:v>
                </c:pt>
                <c:pt idx="21">
                  <c:v>0</c:v>
                </c:pt>
                <c:pt idx="22">
                  <c:v>6.9</c:v>
                </c:pt>
                <c:pt idx="23">
                  <c:v>0</c:v>
                </c:pt>
                <c:pt idx="24">
                  <c:v>6.3352941176470594</c:v>
                </c:pt>
                <c:pt idx="26">
                  <c:v>9.5807807807807848</c:v>
                </c:pt>
                <c:pt idx="28">
                  <c:v>0</c:v>
                </c:pt>
                <c:pt idx="29">
                  <c:v>13.28</c:v>
                </c:pt>
                <c:pt idx="30">
                  <c:v>11.68333333333333</c:v>
                </c:pt>
                <c:pt idx="31">
                  <c:v>11.971428571428577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E8-48D4-909D-5CC7E614A0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5000"/>
        <c:axId val="775445392"/>
      </c:barChart>
      <c:catAx>
        <c:axId val="77544500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6.2024769358919951E-3"/>
              <c:y val="0.35825693021249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0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22204410077486"/>
          <c:y val="0.23712202926688963"/>
          <c:w val="6.4011033052006228E-2"/>
          <c:h val="0.11830546866573186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sau, antall slakt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42037084074166E-2"/>
          <c:y val="0.13539107963271033"/>
          <c:w val="0.9108951824570316"/>
          <c:h val="0.649861267341582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Klasse_Slakteri!$B$521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Klasse_Slakteri!$G$45:$G$72</c15:sqref>
                  </c15:fullRef>
                </c:ext>
              </c:extLst>
              <c:f>(Klasse_Slakteri!$G$45:$G$49,Klasse_Slakteri!$G$51:$G$72)</c:f>
              <c:strCache>
                <c:ptCount val="27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Målselv</c:v>
                </c:pt>
                <c:pt idx="6">
                  <c:v>Oslo</c:v>
                </c:pt>
                <c:pt idx="7">
                  <c:v>Prima</c:v>
                </c:pt>
                <c:pt idx="8">
                  <c:v>Ole Ringdal</c:v>
                </c:pt>
                <c:pt idx="9">
                  <c:v>Slakthuset</c:v>
                </c:pt>
                <c:pt idx="10">
                  <c:v>Røros</c:v>
                </c:pt>
                <c:pt idx="11">
                  <c:v>Horns</c:v>
                </c:pt>
                <c:pt idx="12">
                  <c:v>Strilalam</c:v>
                </c:pt>
                <c:pt idx="13">
                  <c:v>Dalpro</c:v>
                </c:pt>
                <c:pt idx="14">
                  <c:v>Malvik</c:v>
                </c:pt>
                <c:pt idx="15">
                  <c:v>Jens Eide</c:v>
                </c:pt>
                <c:pt idx="16">
                  <c:v>Bø</c:v>
                </c:pt>
                <c:pt idx="17">
                  <c:v>Bjerka</c:v>
                </c:pt>
                <c:pt idx="18">
                  <c:v>Øre Vilt</c:v>
                </c:pt>
                <c:pt idx="19">
                  <c:v>Karasjok</c:v>
                </c:pt>
                <c:pt idx="23">
                  <c:v>Rudshøgda</c:v>
                </c:pt>
                <c:pt idx="24">
                  <c:v>Furuseth</c:v>
                </c:pt>
                <c:pt idx="25">
                  <c:v>Gol</c:v>
                </c:pt>
                <c:pt idx="26">
                  <c:v>Forus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Klasse_Slakteri!$I$521:$I$548</c15:sqref>
                  </c15:fullRef>
                </c:ext>
              </c:extLst>
              <c:f>(Klasse_Slakteri!$I$521:$I$525,Klasse_Slakteri!$I$527:$I$548)</c:f>
              <c:numCache>
                <c:formatCode>#,##0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1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E5-4F13-8A33-E27FCACDEAD5}"/>
            </c:ext>
          </c:extLst>
        </c:ser>
        <c:ser>
          <c:idx val="0"/>
          <c:order val="1"/>
          <c:tx>
            <c:strRef>
              <c:f>Klasse_Slakteri!$B$101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Klasse_Slakteri!$G$45:$G$72</c15:sqref>
                  </c15:fullRef>
                </c:ext>
              </c:extLst>
              <c:f>(Klasse_Slakteri!$G$45:$G$49,Klasse_Slakteri!$G$51:$G$72)</c:f>
              <c:strCache>
                <c:ptCount val="27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Målselv</c:v>
                </c:pt>
                <c:pt idx="6">
                  <c:v>Oslo</c:v>
                </c:pt>
                <c:pt idx="7">
                  <c:v>Prima</c:v>
                </c:pt>
                <c:pt idx="8">
                  <c:v>Ole Ringdal</c:v>
                </c:pt>
                <c:pt idx="9">
                  <c:v>Slakthuset</c:v>
                </c:pt>
                <c:pt idx="10">
                  <c:v>Røros</c:v>
                </c:pt>
                <c:pt idx="11">
                  <c:v>Horns</c:v>
                </c:pt>
                <c:pt idx="12">
                  <c:v>Strilalam</c:v>
                </c:pt>
                <c:pt idx="13">
                  <c:v>Dalpro</c:v>
                </c:pt>
                <c:pt idx="14">
                  <c:v>Malvik</c:v>
                </c:pt>
                <c:pt idx="15">
                  <c:v>Jens Eide</c:v>
                </c:pt>
                <c:pt idx="16">
                  <c:v>Bø</c:v>
                </c:pt>
                <c:pt idx="17">
                  <c:v>Bjerka</c:v>
                </c:pt>
                <c:pt idx="18">
                  <c:v>Øre Vilt</c:v>
                </c:pt>
                <c:pt idx="19">
                  <c:v>Karasjok</c:v>
                </c:pt>
                <c:pt idx="23">
                  <c:v>Rudshøgda</c:v>
                </c:pt>
                <c:pt idx="24">
                  <c:v>Furuseth</c:v>
                </c:pt>
                <c:pt idx="25">
                  <c:v>Gol</c:v>
                </c:pt>
                <c:pt idx="26">
                  <c:v>Forus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Klasse_Slakteri!$I$101:$I$128</c15:sqref>
                  </c15:fullRef>
                </c:ext>
              </c:extLst>
              <c:f>(Klasse_Slakteri!$I$101:$I$105,Klasse_Slakteri!$I$107:$I$128)</c:f>
              <c:numCache>
                <c:formatCode>#,##0</c:formatCode>
                <c:ptCount val="27"/>
                <c:pt idx="0">
                  <c:v>95</c:v>
                </c:pt>
                <c:pt idx="1">
                  <c:v>99</c:v>
                </c:pt>
                <c:pt idx="2">
                  <c:v>152</c:v>
                </c:pt>
                <c:pt idx="3">
                  <c:v>454</c:v>
                </c:pt>
                <c:pt idx="4">
                  <c:v>0</c:v>
                </c:pt>
                <c:pt idx="5">
                  <c:v>58</c:v>
                </c:pt>
                <c:pt idx="6">
                  <c:v>40</c:v>
                </c:pt>
                <c:pt idx="7">
                  <c:v>8</c:v>
                </c:pt>
                <c:pt idx="8">
                  <c:v>38</c:v>
                </c:pt>
                <c:pt idx="9">
                  <c:v>18</c:v>
                </c:pt>
                <c:pt idx="10">
                  <c:v>13</c:v>
                </c:pt>
                <c:pt idx="11">
                  <c:v>29</c:v>
                </c:pt>
                <c:pt idx="12">
                  <c:v>0</c:v>
                </c:pt>
                <c:pt idx="13">
                  <c:v>0</c:v>
                </c:pt>
                <c:pt idx="14">
                  <c:v>120</c:v>
                </c:pt>
                <c:pt idx="15">
                  <c:v>40</c:v>
                </c:pt>
                <c:pt idx="16">
                  <c:v>0</c:v>
                </c:pt>
                <c:pt idx="17">
                  <c:v>103</c:v>
                </c:pt>
                <c:pt idx="18">
                  <c:v>0</c:v>
                </c:pt>
                <c:pt idx="19">
                  <c:v>25</c:v>
                </c:pt>
                <c:pt idx="21">
                  <c:v>3974</c:v>
                </c:pt>
                <c:pt idx="23">
                  <c:v>1</c:v>
                </c:pt>
                <c:pt idx="24">
                  <c:v>129</c:v>
                </c:pt>
                <c:pt idx="25">
                  <c:v>350</c:v>
                </c:pt>
                <c:pt idx="26">
                  <c:v>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E5-4F13-8A33-E27FCACDEA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0.11080773637604922"/>
          <c:h val="0.12812114980472802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695082276392103E-2"/>
          <c:y val="0.12955704167116097"/>
          <c:w val="0.91718790764926839"/>
          <c:h val="0.65284363427174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Klasse_Slakteri!$B$521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Klasse_Slakteri!$J$521:$J$548</c:f>
              <c:numCache>
                <c:formatCode>0.0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CC-4442-931C-88632A273FED}"/>
            </c:ext>
          </c:extLst>
        </c:ser>
        <c:ser>
          <c:idx val="0"/>
          <c:order val="1"/>
          <c:tx>
            <c:strRef>
              <c:f>Klasse_Slakteri!$B$101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Klasse_Slakteri!$G$13:$G$44</c:f>
              <c:strCache>
                <c:ptCount val="3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  <c:pt idx="28">
                  <c:v>Rudshøgda</c:v>
                </c:pt>
                <c:pt idx="29">
                  <c:v>Furuseth</c:v>
                </c:pt>
                <c:pt idx="30">
                  <c:v>Gol</c:v>
                </c:pt>
                <c:pt idx="31">
                  <c:v>Forus</c:v>
                </c:pt>
              </c:strCache>
            </c:strRef>
          </c:cat>
          <c:val>
            <c:numRef>
              <c:f>Klasse_Slakteri!$J$101:$J$128</c:f>
              <c:numCache>
                <c:formatCode>0.0</c:formatCode>
                <c:ptCount val="28"/>
                <c:pt idx="0">
                  <c:v>1.6587123218629611</c:v>
                </c:pt>
                <c:pt idx="1">
                  <c:v>2.4951606253101062</c:v>
                </c:pt>
                <c:pt idx="2">
                  <c:v>1.5497739962147621</c:v>
                </c:pt>
                <c:pt idx="3">
                  <c:v>4.762917699726648</c:v>
                </c:pt>
                <c:pt idx="4">
                  <c:v>0</c:v>
                </c:pt>
                <c:pt idx="5">
                  <c:v>3.8901793124861905</c:v>
                </c:pt>
                <c:pt idx="6">
                  <c:v>1.2109580277377945</c:v>
                </c:pt>
                <c:pt idx="7">
                  <c:v>1.5451594534397879</c:v>
                </c:pt>
                <c:pt idx="8">
                  <c:v>0.64719702631283316</c:v>
                </c:pt>
                <c:pt idx="9">
                  <c:v>2.2831711461229536</c:v>
                </c:pt>
                <c:pt idx="10">
                  <c:v>0.91443703143269772</c:v>
                </c:pt>
                <c:pt idx="11">
                  <c:v>1.0580104359939713</c:v>
                </c:pt>
                <c:pt idx="12">
                  <c:v>1.5793449930117478</c:v>
                </c:pt>
                <c:pt idx="13">
                  <c:v>0</c:v>
                </c:pt>
                <c:pt idx="14">
                  <c:v>0</c:v>
                </c:pt>
                <c:pt idx="15">
                  <c:v>1.48841001133897</c:v>
                </c:pt>
                <c:pt idx="16">
                  <c:v>4.3451959944905632</c:v>
                </c:pt>
                <c:pt idx="17">
                  <c:v>0</c:v>
                </c:pt>
                <c:pt idx="18">
                  <c:v>2.3527033965892077</c:v>
                </c:pt>
                <c:pt idx="19">
                  <c:v>0</c:v>
                </c:pt>
                <c:pt idx="20">
                  <c:v>2.134385674580443</c:v>
                </c:pt>
                <c:pt idx="24">
                  <c:v>2.4835988753514529</c:v>
                </c:pt>
                <c:pt idx="25">
                  <c:v>5.3259248353252255</c:v>
                </c:pt>
                <c:pt idx="26">
                  <c:v>4.2764487483856444</c:v>
                </c:pt>
                <c:pt idx="27">
                  <c:v>3.8597031994458737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CC-4442-931C-88632A273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5000"/>
        <c:axId val="775445392"/>
      </c:barChart>
      <c:catAx>
        <c:axId val="77544500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6.2024769358919951E-3"/>
              <c:y val="0.35825693021249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0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67210460967828"/>
          <c:y val="0.35356038543127316"/>
          <c:w val="6.4011033052006228E-2"/>
          <c:h val="0.11830546866573186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middel VEKT i klasse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695082276392103E-2"/>
          <c:y val="0.12955704167116097"/>
          <c:w val="0.91718790764926839"/>
          <c:h val="0.65284363427174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Klasse_Slakteri!$B$493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Klasse_Slakteri!$P$493:$P$520</c:f>
              <c:numCache>
                <c:formatCode>0.0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A5-4DA2-B181-A42E2F17406B}"/>
            </c:ext>
          </c:extLst>
        </c:ser>
        <c:ser>
          <c:idx val="0"/>
          <c:order val="1"/>
          <c:tx>
            <c:strRef>
              <c:f>Klasse_Slakteri!#REF!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Klasse_Slakteri!$G$13:$G$44</c:f>
              <c:strCache>
                <c:ptCount val="3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  <c:pt idx="28">
                  <c:v>Rudshøgda</c:v>
                </c:pt>
                <c:pt idx="29">
                  <c:v>Furuseth</c:v>
                </c:pt>
                <c:pt idx="30">
                  <c:v>Gol</c:v>
                </c:pt>
                <c:pt idx="31">
                  <c:v>Forus</c:v>
                </c:pt>
              </c:strCache>
            </c:strRef>
          </c:cat>
          <c:val>
            <c:numRef>
              <c:f>Klasse_Slakteri!$P$73:$P$100</c:f>
              <c:numCache>
                <c:formatCode>0.0</c:formatCode>
                <c:ptCount val="28"/>
                <c:pt idx="0">
                  <c:v>12.447272727272724</c:v>
                </c:pt>
                <c:pt idx="1">
                  <c:v>13.423404255319152</c:v>
                </c:pt>
                <c:pt idx="2">
                  <c:v>11.54</c:v>
                </c:pt>
                <c:pt idx="3">
                  <c:v>11.614843749999999</c:v>
                </c:pt>
                <c:pt idx="4">
                  <c:v>0</c:v>
                </c:pt>
                <c:pt idx="5">
                  <c:v>10.700000000000003</c:v>
                </c:pt>
                <c:pt idx="6">
                  <c:v>10.712903225806448</c:v>
                </c:pt>
                <c:pt idx="7">
                  <c:v>13.225</c:v>
                </c:pt>
                <c:pt idx="8">
                  <c:v>16.942857142857147</c:v>
                </c:pt>
                <c:pt idx="9">
                  <c:v>11.126666666666663</c:v>
                </c:pt>
                <c:pt idx="10">
                  <c:v>12.725000000000001</c:v>
                </c:pt>
                <c:pt idx="11">
                  <c:v>17.150000000000006</c:v>
                </c:pt>
                <c:pt idx="12">
                  <c:v>13.423529411764704</c:v>
                </c:pt>
                <c:pt idx="13">
                  <c:v>0</c:v>
                </c:pt>
                <c:pt idx="14">
                  <c:v>0</c:v>
                </c:pt>
                <c:pt idx="15">
                  <c:v>11.723684210526311</c:v>
                </c:pt>
                <c:pt idx="16">
                  <c:v>10.5375</c:v>
                </c:pt>
                <c:pt idx="17">
                  <c:v>0</c:v>
                </c:pt>
                <c:pt idx="18">
                  <c:v>13.672916666666662</c:v>
                </c:pt>
                <c:pt idx="19">
                  <c:v>0</c:v>
                </c:pt>
                <c:pt idx="20">
                  <c:v>11.223809523809528</c:v>
                </c:pt>
                <c:pt idx="22" formatCode="#\ ##0.0">
                  <c:v>13.317875647668409</c:v>
                </c:pt>
                <c:pt idx="24">
                  <c:v>19</c:v>
                </c:pt>
                <c:pt idx="25">
                  <c:v>16.372727272727271</c:v>
                </c:pt>
                <c:pt idx="26">
                  <c:v>17.380898876404498</c:v>
                </c:pt>
                <c:pt idx="27">
                  <c:v>17.232352941176469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A5-4DA2-B181-A42E2F174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5000"/>
        <c:axId val="775445392"/>
      </c:barChart>
      <c:catAx>
        <c:axId val="77544500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6.2024769358919951E-3"/>
              <c:y val="0.35825693021249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0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22204410077486"/>
          <c:y val="0.23712202926688963"/>
          <c:w val="6.4011033052006228E-2"/>
          <c:h val="0.11830546866573186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middel VEKT i klasse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695082276392103E-2"/>
          <c:y val="0.12955704167116097"/>
          <c:w val="0.91718790764926839"/>
          <c:h val="0.65284363427174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Klasse_Slakteri!$B$521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Klasse_Slakteri!$P$521:$P$548</c:f>
              <c:numCache>
                <c:formatCode>0.0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3D-43E9-A557-A480584A4B65}"/>
            </c:ext>
          </c:extLst>
        </c:ser>
        <c:ser>
          <c:idx val="0"/>
          <c:order val="1"/>
          <c:tx>
            <c:strRef>
              <c:f>Klasse_Slakteri!$B$101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Klasse_Slakteri!$G$13:$G$44</c:f>
              <c:strCache>
                <c:ptCount val="3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  <c:pt idx="28">
                  <c:v>Rudshøgda</c:v>
                </c:pt>
                <c:pt idx="29">
                  <c:v>Furuseth</c:v>
                </c:pt>
                <c:pt idx="30">
                  <c:v>Gol</c:v>
                </c:pt>
                <c:pt idx="31">
                  <c:v>Forus</c:v>
                </c:pt>
              </c:strCache>
            </c:strRef>
          </c:cat>
          <c:val>
            <c:numRef>
              <c:f>Klasse_Slakteri!$P$101:$P$128</c:f>
              <c:numCache>
                <c:formatCode>0.0</c:formatCode>
                <c:ptCount val="28"/>
                <c:pt idx="0">
                  <c:v>13.579999999999998</c:v>
                </c:pt>
                <c:pt idx="1">
                  <c:v>14.426262626262636</c:v>
                </c:pt>
                <c:pt idx="2">
                  <c:v>12.945394736842109</c:v>
                </c:pt>
                <c:pt idx="3">
                  <c:v>11.885903083700448</c:v>
                </c:pt>
                <c:pt idx="4">
                  <c:v>0</c:v>
                </c:pt>
                <c:pt idx="5">
                  <c:v>10.68032786885246</c:v>
                </c:pt>
                <c:pt idx="6">
                  <c:v>12.793103448275868</c:v>
                </c:pt>
                <c:pt idx="7">
                  <c:v>16.077500000000001</c:v>
                </c:pt>
                <c:pt idx="8">
                  <c:v>16.562500000000004</c:v>
                </c:pt>
                <c:pt idx="9">
                  <c:v>12.447368421052632</c:v>
                </c:pt>
                <c:pt idx="10">
                  <c:v>14.77222222222222</c:v>
                </c:pt>
                <c:pt idx="11">
                  <c:v>13.553846153846148</c:v>
                </c:pt>
                <c:pt idx="12">
                  <c:v>14.417241379310347</c:v>
                </c:pt>
                <c:pt idx="13">
                  <c:v>0</c:v>
                </c:pt>
                <c:pt idx="14">
                  <c:v>0</c:v>
                </c:pt>
                <c:pt idx="15">
                  <c:v>13.6625</c:v>
                </c:pt>
                <c:pt idx="16">
                  <c:v>11.672499999999999</c:v>
                </c:pt>
                <c:pt idx="17">
                  <c:v>0</c:v>
                </c:pt>
                <c:pt idx="18">
                  <c:v>12.544660194174758</c:v>
                </c:pt>
                <c:pt idx="19">
                  <c:v>0</c:v>
                </c:pt>
                <c:pt idx="20">
                  <c:v>12.071999999999997</c:v>
                </c:pt>
                <c:pt idx="22">
                  <c:v>16.24823855057878</c:v>
                </c:pt>
                <c:pt idx="24">
                  <c:v>21.2</c:v>
                </c:pt>
                <c:pt idx="25">
                  <c:v>19.348837209302335</c:v>
                </c:pt>
                <c:pt idx="26">
                  <c:v>18.893142857142845</c:v>
                </c:pt>
                <c:pt idx="27">
                  <c:v>19.589777777777776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3D-43E9-A557-A480584A4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5000"/>
        <c:axId val="775445392"/>
      </c:barChart>
      <c:catAx>
        <c:axId val="77544500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6.2024769358919951E-3"/>
              <c:y val="0.35825693021249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0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22204410077486"/>
          <c:y val="0.23712202926688963"/>
          <c:w val="6.4011033052006228E-2"/>
          <c:h val="0.11830546866573186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middel FETTGRUPPE i klasse P+</a:t>
            </a:r>
            <a:endParaRPr lang="en-US" sz="2400"/>
          </a:p>
        </c:rich>
      </c:tx>
      <c:layout>
        <c:manualLayout>
          <c:xMode val="edge"/>
          <c:yMode val="edge"/>
          <c:x val="0.18906391940528391"/>
          <c:y val="2.73046776687160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695082276392103E-2"/>
          <c:y val="0.12955704167116097"/>
          <c:w val="0.91718790764926839"/>
          <c:h val="0.65284363427174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Klasse_Slakteri!$B$493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Klasse_Slakteri!$V$493:$V$520</c:f>
              <c:numCache>
                <c:formatCode>0.00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38-4474-92E2-C370CD50C45A}"/>
            </c:ext>
          </c:extLst>
        </c:ser>
        <c:ser>
          <c:idx val="0"/>
          <c:order val="1"/>
          <c:tx>
            <c:strRef>
              <c:f>Klasse_Slakteri!#REF!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Klasse_Slakteri!$G$13:$G$44</c:f>
              <c:strCache>
                <c:ptCount val="3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  <c:pt idx="28">
                  <c:v>Rudshøgda</c:v>
                </c:pt>
                <c:pt idx="29">
                  <c:v>Furuseth</c:v>
                </c:pt>
                <c:pt idx="30">
                  <c:v>Gol</c:v>
                </c:pt>
                <c:pt idx="31">
                  <c:v>Forus</c:v>
                </c:pt>
              </c:strCache>
            </c:strRef>
          </c:cat>
          <c:val>
            <c:numRef>
              <c:f>Klasse_Slakteri!$V$73:$V$100</c:f>
              <c:numCache>
                <c:formatCode>0.00</c:formatCode>
                <c:ptCount val="28"/>
                <c:pt idx="0">
                  <c:v>3.2727272727272725</c:v>
                </c:pt>
                <c:pt idx="1">
                  <c:v>2.5531914893617031</c:v>
                </c:pt>
                <c:pt idx="2">
                  <c:v>3.1714285714285704</c:v>
                </c:pt>
                <c:pt idx="3">
                  <c:v>3.203125</c:v>
                </c:pt>
                <c:pt idx="4">
                  <c:v>0</c:v>
                </c:pt>
                <c:pt idx="5">
                  <c:v>3.7272727272727271</c:v>
                </c:pt>
                <c:pt idx="6">
                  <c:v>3.9677419354838719</c:v>
                </c:pt>
                <c:pt idx="7">
                  <c:v>2.9</c:v>
                </c:pt>
                <c:pt idx="8">
                  <c:v>2.7142857142857153</c:v>
                </c:pt>
                <c:pt idx="9">
                  <c:v>3.2</c:v>
                </c:pt>
                <c:pt idx="10">
                  <c:v>3.25</c:v>
                </c:pt>
                <c:pt idx="11">
                  <c:v>3</c:v>
                </c:pt>
                <c:pt idx="12">
                  <c:v>2.9411764705882355</c:v>
                </c:pt>
                <c:pt idx="13">
                  <c:v>0</c:v>
                </c:pt>
                <c:pt idx="14">
                  <c:v>0</c:v>
                </c:pt>
                <c:pt idx="15">
                  <c:v>3.5263157894736845</c:v>
                </c:pt>
                <c:pt idx="16">
                  <c:v>3.25</c:v>
                </c:pt>
                <c:pt idx="17">
                  <c:v>0</c:v>
                </c:pt>
                <c:pt idx="18">
                  <c:v>2.8541666666666661</c:v>
                </c:pt>
                <c:pt idx="19">
                  <c:v>0</c:v>
                </c:pt>
                <c:pt idx="20">
                  <c:v>3.1428571428571423</c:v>
                </c:pt>
                <c:pt idx="24">
                  <c:v>3</c:v>
                </c:pt>
                <c:pt idx="25">
                  <c:v>2.9090909090909096</c:v>
                </c:pt>
                <c:pt idx="26">
                  <c:v>3.2134831460674151</c:v>
                </c:pt>
                <c:pt idx="27">
                  <c:v>3.3088235294117645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38-4474-92E2-C370CD50C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5000"/>
        <c:axId val="775445392"/>
      </c:barChart>
      <c:catAx>
        <c:axId val="77544500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6.2024769358919951E-3"/>
              <c:y val="0.35825693021249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000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330787244408821"/>
          <c:y val="0.1891768237874375"/>
          <c:w val="6.4011033052006228E-2"/>
          <c:h val="0.11830546866573186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middel FETTGRUPPE i klasse O-</a:t>
            </a:r>
            <a:endParaRPr lang="en-US" sz="2400"/>
          </a:p>
        </c:rich>
      </c:tx>
      <c:layout>
        <c:manualLayout>
          <c:xMode val="edge"/>
          <c:yMode val="edge"/>
          <c:x val="0.18906391940528391"/>
          <c:y val="2.73046776687160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695082276392103E-2"/>
          <c:y val="0.12955704167116097"/>
          <c:w val="0.91718790764926839"/>
          <c:h val="0.65284363427174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Klasse_Slakteri!$B$521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Klasse_Slakteri!$V$521:$V$548</c:f>
              <c:numCache>
                <c:formatCode>0.00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CC-4040-8F55-A1386B63E7A8}"/>
            </c:ext>
          </c:extLst>
        </c:ser>
        <c:ser>
          <c:idx val="0"/>
          <c:order val="1"/>
          <c:tx>
            <c:strRef>
              <c:f>Klasse_Slakteri!$B$101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Klasse_Slakteri!$G$13:$G$44</c:f>
              <c:strCache>
                <c:ptCount val="3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  <c:pt idx="28">
                  <c:v>Rudshøgda</c:v>
                </c:pt>
                <c:pt idx="29">
                  <c:v>Furuseth</c:v>
                </c:pt>
                <c:pt idx="30">
                  <c:v>Gol</c:v>
                </c:pt>
                <c:pt idx="31">
                  <c:v>Forus</c:v>
                </c:pt>
              </c:strCache>
            </c:strRef>
          </c:cat>
          <c:val>
            <c:numRef>
              <c:f>Klasse_Slakteri!$V$101:$V$128</c:f>
              <c:numCache>
                <c:formatCode>0.00</c:formatCode>
                <c:ptCount val="28"/>
                <c:pt idx="0">
                  <c:v>3.8842105263157887</c:v>
                </c:pt>
                <c:pt idx="1">
                  <c:v>3.3333333333333344</c:v>
                </c:pt>
                <c:pt idx="2">
                  <c:v>4.3355263157894726</c:v>
                </c:pt>
                <c:pt idx="3">
                  <c:v>4.4074889867841405</c:v>
                </c:pt>
                <c:pt idx="4">
                  <c:v>0</c:v>
                </c:pt>
                <c:pt idx="5">
                  <c:v>4.557377049180328</c:v>
                </c:pt>
                <c:pt idx="6">
                  <c:v>4.5172413793103452</c:v>
                </c:pt>
                <c:pt idx="7">
                  <c:v>3.65</c:v>
                </c:pt>
                <c:pt idx="8">
                  <c:v>2.75</c:v>
                </c:pt>
                <c:pt idx="9">
                  <c:v>3.9473684210526319</c:v>
                </c:pt>
                <c:pt idx="10">
                  <c:v>4</c:v>
                </c:pt>
                <c:pt idx="11">
                  <c:v>3.538461538461537</c:v>
                </c:pt>
                <c:pt idx="12">
                  <c:v>3.9310344827586201</c:v>
                </c:pt>
                <c:pt idx="13">
                  <c:v>0</c:v>
                </c:pt>
                <c:pt idx="14">
                  <c:v>0</c:v>
                </c:pt>
                <c:pt idx="15">
                  <c:v>4.2916666666666679</c:v>
                </c:pt>
                <c:pt idx="16">
                  <c:v>4.5750000000000002</c:v>
                </c:pt>
                <c:pt idx="17">
                  <c:v>0</c:v>
                </c:pt>
                <c:pt idx="18">
                  <c:v>4.2718446601941755</c:v>
                </c:pt>
                <c:pt idx="19">
                  <c:v>0</c:v>
                </c:pt>
                <c:pt idx="20">
                  <c:v>4.5999999999999996</c:v>
                </c:pt>
                <c:pt idx="24">
                  <c:v>4</c:v>
                </c:pt>
                <c:pt idx="25">
                  <c:v>3.7596899224806202</c:v>
                </c:pt>
                <c:pt idx="26">
                  <c:v>3.991428571428572</c:v>
                </c:pt>
                <c:pt idx="27">
                  <c:v>3.6222222222222222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CC-4040-8F55-A1386B63E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5000"/>
        <c:axId val="775445392"/>
      </c:barChart>
      <c:catAx>
        <c:axId val="77544500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6.2024769358919951E-3"/>
              <c:y val="0.35825693021249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000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330787244408821"/>
          <c:y val="0.1891768237874375"/>
          <c:w val="6.4011033052006228E-2"/>
          <c:h val="0.11830546866573186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sau: andels% for</a:t>
            </a:r>
            <a:r>
              <a:rPr lang="nb-NO" sz="2800" baseline="0"/>
              <a:t> slakt</a:t>
            </a:r>
            <a:r>
              <a:rPr lang="nb-NO" sz="2800"/>
              <a:t> over 23 kg i ulike uker</a:t>
            </a:r>
          </a:p>
        </c:rich>
      </c:tx>
      <c:layout>
        <c:manualLayout>
          <c:xMode val="edge"/>
          <c:yMode val="edge"/>
          <c:x val="0.15927870401639976"/>
          <c:y val="2.74808353416789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736515367755568E-2"/>
          <c:y val="0.14137198889191319"/>
          <c:w val="0.88222143290688904"/>
          <c:h val="0.73954460755563178"/>
        </c:manualLayout>
      </c:layout>
      <c:lineChart>
        <c:grouping val="standard"/>
        <c:varyColors val="0"/>
        <c:ser>
          <c:idx val="3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circle"/>
            <c:size val="10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Uke!$AA$63:$AA$114</c:f>
              <c:numCache>
                <c:formatCode>0.0</c:formatCode>
                <c:ptCount val="52"/>
                <c:pt idx="0">
                  <c:v>83.333333333333314</c:v>
                </c:pt>
                <c:pt idx="1">
                  <c:v>77.777777777777771</c:v>
                </c:pt>
                <c:pt idx="2">
                  <c:v>84.375</c:v>
                </c:pt>
                <c:pt idx="3">
                  <c:v>96.153846153846175</c:v>
                </c:pt>
                <c:pt idx="4">
                  <c:v>90.909090909090892</c:v>
                </c:pt>
                <c:pt idx="5">
                  <c:v>93.918918918918948</c:v>
                </c:pt>
                <c:pt idx="6">
                  <c:v>95.774647887323937</c:v>
                </c:pt>
                <c:pt idx="7">
                  <c:v>93.243243243243214</c:v>
                </c:pt>
                <c:pt idx="8">
                  <c:v>92.083333333333314</c:v>
                </c:pt>
                <c:pt idx="9">
                  <c:v>95.977417078334497</c:v>
                </c:pt>
                <c:pt idx="10">
                  <c:v>96.036240090600245</c:v>
                </c:pt>
                <c:pt idx="11">
                  <c:v>89.387755102040842</c:v>
                </c:pt>
                <c:pt idx="12">
                  <c:v>96</c:v>
                </c:pt>
                <c:pt idx="13">
                  <c:v>100</c:v>
                </c:pt>
                <c:pt idx="14">
                  <c:v>97.468354430379762</c:v>
                </c:pt>
                <c:pt idx="15">
                  <c:v>76.923076923076891</c:v>
                </c:pt>
                <c:pt idx="16">
                  <c:v>55.733333333333348</c:v>
                </c:pt>
                <c:pt idx="17">
                  <c:v>81.659388646288193</c:v>
                </c:pt>
                <c:pt idx="18">
                  <c:v>72.875226039783001</c:v>
                </c:pt>
                <c:pt idx="19">
                  <c:v>100</c:v>
                </c:pt>
                <c:pt idx="20">
                  <c:v>81.060606060606062</c:v>
                </c:pt>
                <c:pt idx="21">
                  <c:v>78.817733990147772</c:v>
                </c:pt>
                <c:pt idx="22">
                  <c:v>82.425742574257427</c:v>
                </c:pt>
                <c:pt idx="23">
                  <c:v>69.784172661870485</c:v>
                </c:pt>
                <c:pt idx="24">
                  <c:v>78.606965174129343</c:v>
                </c:pt>
                <c:pt idx="25">
                  <c:v>80.434782608695642</c:v>
                </c:pt>
                <c:pt idx="26">
                  <c:v>71.698113207547181</c:v>
                </c:pt>
                <c:pt idx="27">
                  <c:v>96.296296296296291</c:v>
                </c:pt>
                <c:pt idx="28">
                  <c:v>89.285714285714306</c:v>
                </c:pt>
                <c:pt idx="29">
                  <c:v>88.235294117647058</c:v>
                </c:pt>
                <c:pt idx="30">
                  <c:v>93.896713615023486</c:v>
                </c:pt>
                <c:pt idx="31">
                  <c:v>88.724035608308611</c:v>
                </c:pt>
                <c:pt idx="32">
                  <c:v>75.017543859649123</c:v>
                </c:pt>
                <c:pt idx="33">
                  <c:v>79.1147994467497</c:v>
                </c:pt>
                <c:pt idx="34">
                  <c:v>91.738197424892675</c:v>
                </c:pt>
                <c:pt idx="35">
                  <c:v>90.019697964543695</c:v>
                </c:pt>
                <c:pt idx="36">
                  <c:v>86.938031591737527</c:v>
                </c:pt>
                <c:pt idx="37">
                  <c:v>77.442273534635888</c:v>
                </c:pt>
                <c:pt idx="38">
                  <c:v>80.167765128819653</c:v>
                </c:pt>
                <c:pt idx="39">
                  <c:v>79.532467532467521</c:v>
                </c:pt>
                <c:pt idx="40">
                  <c:v>80.783176214648307</c:v>
                </c:pt>
                <c:pt idx="41">
                  <c:v>91.90810903480201</c:v>
                </c:pt>
                <c:pt idx="42">
                  <c:v>89.29473152667903</c:v>
                </c:pt>
                <c:pt idx="43">
                  <c:v>89.815195071868601</c:v>
                </c:pt>
                <c:pt idx="44">
                  <c:v>87.618353969410066</c:v>
                </c:pt>
                <c:pt idx="45">
                  <c:v>87.215282880235108</c:v>
                </c:pt>
                <c:pt idx="46">
                  <c:v>81.193124368048515</c:v>
                </c:pt>
                <c:pt idx="47">
                  <c:v>87.573964497041402</c:v>
                </c:pt>
                <c:pt idx="48">
                  <c:v>85.34482758620689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D0-4500-A29D-A705F7D82110}"/>
            </c:ext>
          </c:extLst>
        </c:ser>
        <c:ser>
          <c:idx val="4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800080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Uke!$AA$10:$AA$61</c:f>
              <c:numCache>
                <c:formatCode>0</c:formatCode>
                <c:ptCount val="52"/>
                <c:pt idx="0">
                  <c:v>100</c:v>
                </c:pt>
                <c:pt idx="1">
                  <c:v>91.156462585034006</c:v>
                </c:pt>
                <c:pt idx="2">
                  <c:v>88.461538461538439</c:v>
                </c:pt>
                <c:pt idx="3">
                  <c:v>91.056910569105682</c:v>
                </c:pt>
                <c:pt idx="4">
                  <c:v>89.7959183673469</c:v>
                </c:pt>
                <c:pt idx="5">
                  <c:v>90.047393364928894</c:v>
                </c:pt>
                <c:pt idx="6">
                  <c:v>93.939393939393923</c:v>
                </c:pt>
                <c:pt idx="7">
                  <c:v>96.402877697841774</c:v>
                </c:pt>
                <c:pt idx="8">
                  <c:v>97.297297297297305</c:v>
                </c:pt>
                <c:pt idx="9">
                  <c:v>97.335307179866788</c:v>
                </c:pt>
                <c:pt idx="10">
                  <c:v>98.618490967056289</c:v>
                </c:pt>
                <c:pt idx="11">
                  <c:v>96.205357142857125</c:v>
                </c:pt>
                <c:pt idx="12">
                  <c:v>0</c:v>
                </c:pt>
                <c:pt idx="13">
                  <c:v>92.391304347826093</c:v>
                </c:pt>
                <c:pt idx="14">
                  <c:v>94.285714285714306</c:v>
                </c:pt>
                <c:pt idx="15">
                  <c:v>77.464788732394368</c:v>
                </c:pt>
                <c:pt idx="16">
                  <c:v>64.478764478764475</c:v>
                </c:pt>
                <c:pt idx="17" formatCode="0.0">
                  <c:v>74.838709677419374</c:v>
                </c:pt>
                <c:pt idx="18" formatCode="0.0">
                  <c:v>63.837638376383765</c:v>
                </c:pt>
                <c:pt idx="19" formatCode="0.0">
                  <c:v>75.378787878787875</c:v>
                </c:pt>
                <c:pt idx="20" formatCode="0.0">
                  <c:v>89.032258064516114</c:v>
                </c:pt>
                <c:pt idx="21" formatCode="0.0">
                  <c:v>77.453027139874749</c:v>
                </c:pt>
                <c:pt idx="22" formatCode="0.0">
                  <c:v>63.819095477386945</c:v>
                </c:pt>
                <c:pt idx="23" formatCode="0.0">
                  <c:v>82.142857142857125</c:v>
                </c:pt>
                <c:pt idx="24" formatCode="0.0">
                  <c:v>71.232876712328746</c:v>
                </c:pt>
                <c:pt idx="25" formatCode="0.0">
                  <c:v>59.813084112149518</c:v>
                </c:pt>
                <c:pt idx="26" formatCode="0.0">
                  <c:v>83.720930232558146</c:v>
                </c:pt>
                <c:pt idx="27" formatCode="0.0">
                  <c:v>69.230769230769269</c:v>
                </c:pt>
                <c:pt idx="28" formatCode="0.0">
                  <c:v>82.608695652173907</c:v>
                </c:pt>
                <c:pt idx="29" formatCode="0.0">
                  <c:v>80.952380952380949</c:v>
                </c:pt>
                <c:pt idx="30" formatCode="0.0">
                  <c:v>89.887640449438209</c:v>
                </c:pt>
                <c:pt idx="31" formatCode="0.0">
                  <c:v>71.92575406032482</c:v>
                </c:pt>
                <c:pt idx="32" formatCode="0.0">
                  <c:v>72.577696526508191</c:v>
                </c:pt>
                <c:pt idx="33" formatCode="0.0">
                  <c:v>73.848439821693901</c:v>
                </c:pt>
                <c:pt idx="34" formatCode="0.0">
                  <c:v>85.319148936170222</c:v>
                </c:pt>
                <c:pt idx="35" formatCode="0.0">
                  <c:v>87.970479704797057</c:v>
                </c:pt>
                <c:pt idx="36" formatCode="0.0">
                  <c:v>90.837282780410746</c:v>
                </c:pt>
                <c:pt idx="37" formatCode="0.0">
                  <c:v>84.294385432473433</c:v>
                </c:pt>
                <c:pt idx="38" formatCode="0.0">
                  <c:v>70.924855491329481</c:v>
                </c:pt>
                <c:pt idx="39" formatCode="0.0">
                  <c:v>74.217844727694086</c:v>
                </c:pt>
                <c:pt idx="40" formatCode="0.0">
                  <c:v>77.823795180722897</c:v>
                </c:pt>
                <c:pt idx="41" formatCode="0.0">
                  <c:v>89.653201219512198</c:v>
                </c:pt>
                <c:pt idx="42" formatCode="0.0">
                  <c:v>87.647573240052481</c:v>
                </c:pt>
                <c:pt idx="43" formatCode="0.0">
                  <c:v>89.05925155925155</c:v>
                </c:pt>
                <c:pt idx="44" formatCode="0.0">
                  <c:v>88.501413760603199</c:v>
                </c:pt>
                <c:pt idx="45" formatCode="0.0">
                  <c:v>90.382728164867515</c:v>
                </c:pt>
                <c:pt idx="46" formatCode="0.0">
                  <c:v>86.944444444444443</c:v>
                </c:pt>
                <c:pt idx="47" formatCode="0.0">
                  <c:v>79.441624365482213</c:v>
                </c:pt>
                <c:pt idx="48" formatCode="0.0">
                  <c:v>80</c:v>
                </c:pt>
                <c:pt idx="49" formatCode="0.0">
                  <c:v>0</c:v>
                </c:pt>
                <c:pt idx="50" formatCode="0.0">
                  <c:v>0</c:v>
                </c:pt>
                <c:pt idx="51" formatCode="0.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D0-4500-A29D-A705F7D82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13752"/>
        <c:axId val="499616104"/>
      </c:lineChart>
      <c:catAx>
        <c:axId val="4996137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6104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99616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Andels%</a:t>
                </a:r>
              </a:p>
            </c:rich>
          </c:tx>
          <c:layout>
            <c:manualLayout>
              <c:xMode val="edge"/>
              <c:yMode val="edge"/>
              <c:x val="1.911091116707642E-2"/>
              <c:y val="0.3215275179405102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37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330726240414713"/>
          <c:y val="0.11441897242553635"/>
          <c:w val="7.3739156048807333E-2"/>
          <c:h val="0.1791111539561563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sau, antall slakt i O</a:t>
            </a:r>
            <a:endParaRPr lang="en-US" sz="2400"/>
          </a:p>
        </c:rich>
      </c:tx>
      <c:layout>
        <c:manualLayout>
          <c:xMode val="edge"/>
          <c:yMode val="edge"/>
          <c:x val="0.18906386701662295"/>
          <c:y val="3.4160158992471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42037084074166E-2"/>
          <c:y val="0.13539107963271033"/>
          <c:w val="0.9108951824570316"/>
          <c:h val="0.649861267341582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Klasse_Slakteri!$B$549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Klasse_Slakteri!$G$45:$G$72</c15:sqref>
                  </c15:fullRef>
                </c:ext>
              </c:extLst>
              <c:f>(Klasse_Slakteri!$G$45:$G$49,Klasse_Slakteri!$G$51:$G$72)</c:f>
              <c:strCache>
                <c:ptCount val="27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Målselv</c:v>
                </c:pt>
                <c:pt idx="6">
                  <c:v>Oslo</c:v>
                </c:pt>
                <c:pt idx="7">
                  <c:v>Prima</c:v>
                </c:pt>
                <c:pt idx="8">
                  <c:v>Ole Ringdal</c:v>
                </c:pt>
                <c:pt idx="9">
                  <c:v>Slakthuset</c:v>
                </c:pt>
                <c:pt idx="10">
                  <c:v>Røros</c:v>
                </c:pt>
                <c:pt idx="11">
                  <c:v>Horns</c:v>
                </c:pt>
                <c:pt idx="12">
                  <c:v>Strilalam</c:v>
                </c:pt>
                <c:pt idx="13">
                  <c:v>Dalpro</c:v>
                </c:pt>
                <c:pt idx="14">
                  <c:v>Malvik</c:v>
                </c:pt>
                <c:pt idx="15">
                  <c:v>Jens Eide</c:v>
                </c:pt>
                <c:pt idx="16">
                  <c:v>Bø</c:v>
                </c:pt>
                <c:pt idx="17">
                  <c:v>Bjerka</c:v>
                </c:pt>
                <c:pt idx="18">
                  <c:v>Øre Vilt</c:v>
                </c:pt>
                <c:pt idx="19">
                  <c:v>Karasjok</c:v>
                </c:pt>
                <c:pt idx="23">
                  <c:v>Rudshøgda</c:v>
                </c:pt>
                <c:pt idx="24">
                  <c:v>Furuseth</c:v>
                </c:pt>
                <c:pt idx="25">
                  <c:v>Gol</c:v>
                </c:pt>
                <c:pt idx="26">
                  <c:v>Forus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Klasse_Slakteri!$I$549:$I$576</c15:sqref>
                  </c15:fullRef>
                </c:ext>
              </c:extLst>
              <c:f>(Klasse_Slakteri!$I$549:$I$553,Klasse_Slakteri!$I$555:$I$576)</c:f>
              <c:numCache>
                <c:formatCode>#,##0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1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E8-47B3-A2DC-4B13E8754390}"/>
            </c:ext>
          </c:extLst>
        </c:ser>
        <c:ser>
          <c:idx val="0"/>
          <c:order val="1"/>
          <c:tx>
            <c:strRef>
              <c:f>Klasse_Slakteri!$B$129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Klasse_Slakteri!$G$45:$G$72</c15:sqref>
                  </c15:fullRef>
                </c:ext>
              </c:extLst>
              <c:f>(Klasse_Slakteri!$G$45:$G$49,Klasse_Slakteri!$G$51:$G$72)</c:f>
              <c:strCache>
                <c:ptCount val="27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Målselv</c:v>
                </c:pt>
                <c:pt idx="6">
                  <c:v>Oslo</c:v>
                </c:pt>
                <c:pt idx="7">
                  <c:v>Prima</c:v>
                </c:pt>
                <c:pt idx="8">
                  <c:v>Ole Ringdal</c:v>
                </c:pt>
                <c:pt idx="9">
                  <c:v>Slakthuset</c:v>
                </c:pt>
                <c:pt idx="10">
                  <c:v>Røros</c:v>
                </c:pt>
                <c:pt idx="11">
                  <c:v>Horns</c:v>
                </c:pt>
                <c:pt idx="12">
                  <c:v>Strilalam</c:v>
                </c:pt>
                <c:pt idx="13">
                  <c:v>Dalpro</c:v>
                </c:pt>
                <c:pt idx="14">
                  <c:v>Malvik</c:v>
                </c:pt>
                <c:pt idx="15">
                  <c:v>Jens Eide</c:v>
                </c:pt>
                <c:pt idx="16">
                  <c:v>Bø</c:v>
                </c:pt>
                <c:pt idx="17">
                  <c:v>Bjerka</c:v>
                </c:pt>
                <c:pt idx="18">
                  <c:v>Øre Vilt</c:v>
                </c:pt>
                <c:pt idx="19">
                  <c:v>Karasjok</c:v>
                </c:pt>
                <c:pt idx="23">
                  <c:v>Rudshøgda</c:v>
                </c:pt>
                <c:pt idx="24">
                  <c:v>Furuseth</c:v>
                </c:pt>
                <c:pt idx="25">
                  <c:v>Gol</c:v>
                </c:pt>
                <c:pt idx="26">
                  <c:v>Forus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Klasse_Slakteri!$I$129:$I$156</c15:sqref>
                  </c15:fullRef>
                </c:ext>
              </c:extLst>
              <c:f>(Klasse_Slakteri!$I$129:$I$133,Klasse_Slakteri!$I$135:$I$156)</c:f>
              <c:numCache>
                <c:formatCode>#,##0</c:formatCode>
                <c:ptCount val="27"/>
                <c:pt idx="0">
                  <c:v>313</c:v>
                </c:pt>
                <c:pt idx="1">
                  <c:v>270</c:v>
                </c:pt>
                <c:pt idx="2">
                  <c:v>447</c:v>
                </c:pt>
                <c:pt idx="3">
                  <c:v>839</c:v>
                </c:pt>
                <c:pt idx="4">
                  <c:v>0</c:v>
                </c:pt>
                <c:pt idx="5">
                  <c:v>135</c:v>
                </c:pt>
                <c:pt idx="6">
                  <c:v>127</c:v>
                </c:pt>
                <c:pt idx="7">
                  <c:v>24</c:v>
                </c:pt>
                <c:pt idx="8">
                  <c:v>79</c:v>
                </c:pt>
                <c:pt idx="9">
                  <c:v>99</c:v>
                </c:pt>
                <c:pt idx="10">
                  <c:v>24</c:v>
                </c:pt>
                <c:pt idx="11">
                  <c:v>88</c:v>
                </c:pt>
                <c:pt idx="12">
                  <c:v>0</c:v>
                </c:pt>
                <c:pt idx="13">
                  <c:v>4</c:v>
                </c:pt>
                <c:pt idx="14">
                  <c:v>328</c:v>
                </c:pt>
                <c:pt idx="15">
                  <c:v>78</c:v>
                </c:pt>
                <c:pt idx="16">
                  <c:v>0</c:v>
                </c:pt>
                <c:pt idx="17">
                  <c:v>235</c:v>
                </c:pt>
                <c:pt idx="18">
                  <c:v>0</c:v>
                </c:pt>
                <c:pt idx="19">
                  <c:v>42</c:v>
                </c:pt>
                <c:pt idx="21">
                  <c:v>6687</c:v>
                </c:pt>
                <c:pt idx="23">
                  <c:v>5</c:v>
                </c:pt>
                <c:pt idx="24">
                  <c:v>253</c:v>
                </c:pt>
                <c:pt idx="25">
                  <c:v>752</c:v>
                </c:pt>
                <c:pt idx="26">
                  <c:v>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E8-47B3-A2DC-4B13E87543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402792842272212"/>
          <c:y val="0.25175284159438921"/>
          <c:w val="0.10985930912158588"/>
          <c:h val="0.13267464509323165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sau, antall slakt i O+</a:t>
            </a:r>
            <a:endParaRPr lang="en-US" sz="2400"/>
          </a:p>
        </c:rich>
      </c:tx>
      <c:layout>
        <c:manualLayout>
          <c:xMode val="edge"/>
          <c:yMode val="edge"/>
          <c:x val="0.18906392346118028"/>
          <c:y val="2.95877529771588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42037084074166E-2"/>
          <c:y val="0.13539107963271033"/>
          <c:w val="0.9108951824570316"/>
          <c:h val="0.649861267341582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Klasse_Slakteri!$B$577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Klasse_Slakteri!$G$45:$G$72</c15:sqref>
                  </c15:fullRef>
                </c:ext>
              </c:extLst>
              <c:f>(Klasse_Slakteri!$G$45:$G$49,Klasse_Slakteri!$G$51:$G$72)</c:f>
              <c:strCache>
                <c:ptCount val="27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Målselv</c:v>
                </c:pt>
                <c:pt idx="6">
                  <c:v>Oslo</c:v>
                </c:pt>
                <c:pt idx="7">
                  <c:v>Prima</c:v>
                </c:pt>
                <c:pt idx="8">
                  <c:v>Ole Ringdal</c:v>
                </c:pt>
                <c:pt idx="9">
                  <c:v>Slakthuset</c:v>
                </c:pt>
                <c:pt idx="10">
                  <c:v>Røros</c:v>
                </c:pt>
                <c:pt idx="11">
                  <c:v>Horns</c:v>
                </c:pt>
                <c:pt idx="12">
                  <c:v>Strilalam</c:v>
                </c:pt>
                <c:pt idx="13">
                  <c:v>Dalpro</c:v>
                </c:pt>
                <c:pt idx="14">
                  <c:v>Malvik</c:v>
                </c:pt>
                <c:pt idx="15">
                  <c:v>Jens Eide</c:v>
                </c:pt>
                <c:pt idx="16">
                  <c:v>Bø</c:v>
                </c:pt>
                <c:pt idx="17">
                  <c:v>Bjerka</c:v>
                </c:pt>
                <c:pt idx="18">
                  <c:v>Øre Vilt</c:v>
                </c:pt>
                <c:pt idx="19">
                  <c:v>Karasjok</c:v>
                </c:pt>
                <c:pt idx="23">
                  <c:v>Rudshøgda</c:v>
                </c:pt>
                <c:pt idx="24">
                  <c:v>Furuseth</c:v>
                </c:pt>
                <c:pt idx="25">
                  <c:v>Gol</c:v>
                </c:pt>
                <c:pt idx="26">
                  <c:v>Forus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Klasse_Slakteri!$I$577:$I$604</c15:sqref>
                  </c15:fullRef>
                </c:ext>
              </c:extLst>
              <c:f>(Klasse_Slakteri!$I$577:$I$581,Klasse_Slakteri!$I$583:$I$604)</c:f>
              <c:numCache>
                <c:formatCode>#,##0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1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FD-42E9-A7AC-CA1077536F72}"/>
            </c:ext>
          </c:extLst>
        </c:ser>
        <c:ser>
          <c:idx val="0"/>
          <c:order val="1"/>
          <c:tx>
            <c:strRef>
              <c:f>Klasse_Slakteri!$B$157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Klasse_Slakteri!$G$45:$G$72</c15:sqref>
                  </c15:fullRef>
                </c:ext>
              </c:extLst>
              <c:f>(Klasse_Slakteri!$G$45:$G$49,Klasse_Slakteri!$G$51:$G$72)</c:f>
              <c:strCache>
                <c:ptCount val="27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Målselv</c:v>
                </c:pt>
                <c:pt idx="6">
                  <c:v>Oslo</c:v>
                </c:pt>
                <c:pt idx="7">
                  <c:v>Prima</c:v>
                </c:pt>
                <c:pt idx="8">
                  <c:v>Ole Ringdal</c:v>
                </c:pt>
                <c:pt idx="9">
                  <c:v>Slakthuset</c:v>
                </c:pt>
                <c:pt idx="10">
                  <c:v>Røros</c:v>
                </c:pt>
                <c:pt idx="11">
                  <c:v>Horns</c:v>
                </c:pt>
                <c:pt idx="12">
                  <c:v>Strilalam</c:v>
                </c:pt>
                <c:pt idx="13">
                  <c:v>Dalpro</c:v>
                </c:pt>
                <c:pt idx="14">
                  <c:v>Malvik</c:v>
                </c:pt>
                <c:pt idx="15">
                  <c:v>Jens Eide</c:v>
                </c:pt>
                <c:pt idx="16">
                  <c:v>Bø</c:v>
                </c:pt>
                <c:pt idx="17">
                  <c:v>Bjerka</c:v>
                </c:pt>
                <c:pt idx="18">
                  <c:v>Øre Vilt</c:v>
                </c:pt>
                <c:pt idx="19">
                  <c:v>Karasjok</c:v>
                </c:pt>
                <c:pt idx="23">
                  <c:v>Rudshøgda</c:v>
                </c:pt>
                <c:pt idx="24">
                  <c:v>Furuseth</c:v>
                </c:pt>
                <c:pt idx="25">
                  <c:v>Gol</c:v>
                </c:pt>
                <c:pt idx="26">
                  <c:v>Forus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Klasse_Slakteri!$I$157:$I$184</c15:sqref>
                  </c15:fullRef>
                </c:ext>
              </c:extLst>
              <c:f>(Klasse_Slakteri!$I$157:$I$161,Klasse_Slakteri!$I$163:$I$184)</c:f>
              <c:numCache>
                <c:formatCode>#,##0</c:formatCode>
                <c:ptCount val="27"/>
                <c:pt idx="0">
                  <c:v>498</c:v>
                </c:pt>
                <c:pt idx="1">
                  <c:v>366</c:v>
                </c:pt>
                <c:pt idx="2">
                  <c:v>801</c:v>
                </c:pt>
                <c:pt idx="3">
                  <c:v>1047</c:v>
                </c:pt>
                <c:pt idx="4">
                  <c:v>0</c:v>
                </c:pt>
                <c:pt idx="5">
                  <c:v>243</c:v>
                </c:pt>
                <c:pt idx="6">
                  <c:v>278</c:v>
                </c:pt>
                <c:pt idx="7">
                  <c:v>70</c:v>
                </c:pt>
                <c:pt idx="8">
                  <c:v>152</c:v>
                </c:pt>
                <c:pt idx="9">
                  <c:v>191</c:v>
                </c:pt>
                <c:pt idx="10">
                  <c:v>77</c:v>
                </c:pt>
                <c:pt idx="11">
                  <c:v>149</c:v>
                </c:pt>
                <c:pt idx="12">
                  <c:v>0</c:v>
                </c:pt>
                <c:pt idx="13">
                  <c:v>0</c:v>
                </c:pt>
                <c:pt idx="14">
                  <c:v>610</c:v>
                </c:pt>
                <c:pt idx="15">
                  <c:v>103</c:v>
                </c:pt>
                <c:pt idx="16">
                  <c:v>0</c:v>
                </c:pt>
                <c:pt idx="17">
                  <c:v>351</c:v>
                </c:pt>
                <c:pt idx="18">
                  <c:v>0</c:v>
                </c:pt>
                <c:pt idx="19">
                  <c:v>92</c:v>
                </c:pt>
                <c:pt idx="21">
                  <c:v>8704</c:v>
                </c:pt>
                <c:pt idx="23">
                  <c:v>10</c:v>
                </c:pt>
                <c:pt idx="24">
                  <c:v>419</c:v>
                </c:pt>
                <c:pt idx="25">
                  <c:v>1387</c:v>
                </c:pt>
                <c:pt idx="26">
                  <c:v>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FD-42E9-A7AC-CA1077536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8.9989828706590377E-2"/>
          <c:h val="0.1212996829366814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sau, antall slakt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42037084074166E-2"/>
          <c:y val="0.13539107963271033"/>
          <c:w val="0.9108951824570316"/>
          <c:h val="0.649861267341582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Klasse_Slakteri!$B$605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Klasse_Slakteri!$G$185:$G$211</c15:sqref>
                  </c15:fullRef>
                </c:ext>
              </c:extLst>
              <c:f>(Klasse_Slakteri!$G$185:$G$189,Klasse_Slakteri!$G$191:$G$211)</c:f>
              <c:strCache>
                <c:ptCount val="26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Målselv</c:v>
                </c:pt>
                <c:pt idx="6">
                  <c:v>Oslo</c:v>
                </c:pt>
                <c:pt idx="7">
                  <c:v>Prima</c:v>
                </c:pt>
                <c:pt idx="8">
                  <c:v>Ole Ringdal</c:v>
                </c:pt>
                <c:pt idx="9">
                  <c:v>Slakthuset</c:v>
                </c:pt>
                <c:pt idx="10">
                  <c:v>Røros</c:v>
                </c:pt>
                <c:pt idx="11">
                  <c:v>Horns</c:v>
                </c:pt>
                <c:pt idx="12">
                  <c:v>Strilalam</c:v>
                </c:pt>
                <c:pt idx="13">
                  <c:v>Dalpro</c:v>
                </c:pt>
                <c:pt idx="14">
                  <c:v>Jens Eide</c:v>
                </c:pt>
                <c:pt idx="15">
                  <c:v>Bø</c:v>
                </c:pt>
                <c:pt idx="16">
                  <c:v>Bjerka</c:v>
                </c:pt>
                <c:pt idx="17">
                  <c:v>Øre Vilt</c:v>
                </c:pt>
                <c:pt idx="18">
                  <c:v>Karasjok</c:v>
                </c:pt>
                <c:pt idx="22">
                  <c:v>Rudshøgda</c:v>
                </c:pt>
                <c:pt idx="23">
                  <c:v>Furuseth</c:v>
                </c:pt>
                <c:pt idx="24">
                  <c:v>Gol</c:v>
                </c:pt>
                <c:pt idx="25">
                  <c:v>Forus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Klasse_Slakteri!$I$605:$I$631</c15:sqref>
                  </c15:fullRef>
                </c:ext>
              </c:extLst>
              <c:f>(Klasse_Slakteri!$I$605:$I$609,Klasse_Slakteri!$I$611:$I$631)</c:f>
              <c:numCache>
                <c:formatCode>#,##0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20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ED-46F5-917D-D04F4AB93DA0}"/>
            </c:ext>
          </c:extLst>
        </c:ser>
        <c:ser>
          <c:idx val="0"/>
          <c:order val="1"/>
          <c:tx>
            <c:strRef>
              <c:f>Klasse_Slakteri!$B$185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Klasse_Slakteri!$G$185:$G$211</c15:sqref>
                  </c15:fullRef>
                </c:ext>
              </c:extLst>
              <c:f>(Klasse_Slakteri!$G$185:$G$189,Klasse_Slakteri!$G$191:$G$211)</c:f>
              <c:strCache>
                <c:ptCount val="26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Målselv</c:v>
                </c:pt>
                <c:pt idx="6">
                  <c:v>Oslo</c:v>
                </c:pt>
                <c:pt idx="7">
                  <c:v>Prima</c:v>
                </c:pt>
                <c:pt idx="8">
                  <c:v>Ole Ringdal</c:v>
                </c:pt>
                <c:pt idx="9">
                  <c:v>Slakthuset</c:v>
                </c:pt>
                <c:pt idx="10">
                  <c:v>Røros</c:v>
                </c:pt>
                <c:pt idx="11">
                  <c:v>Horns</c:v>
                </c:pt>
                <c:pt idx="12">
                  <c:v>Strilalam</c:v>
                </c:pt>
                <c:pt idx="13">
                  <c:v>Dalpro</c:v>
                </c:pt>
                <c:pt idx="14">
                  <c:v>Jens Eide</c:v>
                </c:pt>
                <c:pt idx="15">
                  <c:v>Bø</c:v>
                </c:pt>
                <c:pt idx="16">
                  <c:v>Bjerka</c:v>
                </c:pt>
                <c:pt idx="17">
                  <c:v>Øre Vilt</c:v>
                </c:pt>
                <c:pt idx="18">
                  <c:v>Karasjok</c:v>
                </c:pt>
                <c:pt idx="22">
                  <c:v>Rudshøgda</c:v>
                </c:pt>
                <c:pt idx="23">
                  <c:v>Furuseth</c:v>
                </c:pt>
                <c:pt idx="24">
                  <c:v>Gol</c:v>
                </c:pt>
                <c:pt idx="25">
                  <c:v>Forus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Klasse_Slakteri!$I$185:$I$211</c15:sqref>
                  </c15:fullRef>
                </c:ext>
              </c:extLst>
              <c:f>(Klasse_Slakteri!$I$185:$I$189,Klasse_Slakteri!$I$191:$I$211)</c:f>
              <c:numCache>
                <c:formatCode>#,##0</c:formatCode>
                <c:ptCount val="26"/>
                <c:pt idx="0">
                  <c:v>650</c:v>
                </c:pt>
                <c:pt idx="1">
                  <c:v>418</c:v>
                </c:pt>
                <c:pt idx="2">
                  <c:v>1203</c:v>
                </c:pt>
                <c:pt idx="3">
                  <c:v>1133</c:v>
                </c:pt>
                <c:pt idx="4">
                  <c:v>0</c:v>
                </c:pt>
                <c:pt idx="5">
                  <c:v>356</c:v>
                </c:pt>
                <c:pt idx="6">
                  <c:v>383</c:v>
                </c:pt>
                <c:pt idx="7">
                  <c:v>136</c:v>
                </c:pt>
                <c:pt idx="8">
                  <c:v>183</c:v>
                </c:pt>
                <c:pt idx="9">
                  <c:v>287</c:v>
                </c:pt>
                <c:pt idx="10">
                  <c:v>150</c:v>
                </c:pt>
                <c:pt idx="11">
                  <c:v>250</c:v>
                </c:pt>
                <c:pt idx="12">
                  <c:v>0</c:v>
                </c:pt>
                <c:pt idx="13">
                  <c:v>0</c:v>
                </c:pt>
                <c:pt idx="14">
                  <c:v>138</c:v>
                </c:pt>
                <c:pt idx="15">
                  <c:v>0</c:v>
                </c:pt>
                <c:pt idx="16">
                  <c:v>448</c:v>
                </c:pt>
                <c:pt idx="17">
                  <c:v>0</c:v>
                </c:pt>
                <c:pt idx="18">
                  <c:v>142</c:v>
                </c:pt>
                <c:pt idx="20">
                  <c:v>9724</c:v>
                </c:pt>
                <c:pt idx="22">
                  <c:v>8</c:v>
                </c:pt>
                <c:pt idx="23">
                  <c:v>441</c:v>
                </c:pt>
                <c:pt idx="24">
                  <c:v>1485</c:v>
                </c:pt>
                <c:pt idx="25">
                  <c:v>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ED-46F5-917D-D04F4AB93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9.8206474190726187E-2"/>
          <c:h val="0.12358686934966462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sau, antall slakt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42037084074166E-2"/>
          <c:y val="0.13539107963271033"/>
          <c:w val="0.9108951824570316"/>
          <c:h val="0.649861267341582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Klasse_Slakteri!$B$632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Klasse_Slakteri!$G$45:$G$72</c15:sqref>
                  </c15:fullRef>
                </c:ext>
              </c:extLst>
              <c:f>(Klasse_Slakteri!$G$45:$G$46,Klasse_Slakteri!$G$48:$G$49,Klasse_Slakteri!$G$51:$G$72)</c:f>
              <c:strCache>
                <c:ptCount val="26"/>
                <c:pt idx="0">
                  <c:v>Sandeid</c:v>
                </c:pt>
                <c:pt idx="1">
                  <c:v>Jæren</c:v>
                </c:pt>
                <c:pt idx="2">
                  <c:v>Ølen</c:v>
                </c:pt>
                <c:pt idx="3">
                  <c:v>Nordfjord</c:v>
                </c:pt>
                <c:pt idx="4">
                  <c:v>Målselv</c:v>
                </c:pt>
                <c:pt idx="5">
                  <c:v>Oslo</c:v>
                </c:pt>
                <c:pt idx="6">
                  <c:v>Prima</c:v>
                </c:pt>
                <c:pt idx="7">
                  <c:v>Ole Ringdal</c:v>
                </c:pt>
                <c:pt idx="8">
                  <c:v>Slakthuset</c:v>
                </c:pt>
                <c:pt idx="9">
                  <c:v>Røros</c:v>
                </c:pt>
                <c:pt idx="10">
                  <c:v>Horns</c:v>
                </c:pt>
                <c:pt idx="11">
                  <c:v>Strilalam</c:v>
                </c:pt>
                <c:pt idx="12">
                  <c:v>Dalpro</c:v>
                </c:pt>
                <c:pt idx="13">
                  <c:v>Malvik</c:v>
                </c:pt>
                <c:pt idx="14">
                  <c:v>Jens Eide</c:v>
                </c:pt>
                <c:pt idx="15">
                  <c:v>Bø</c:v>
                </c:pt>
                <c:pt idx="16">
                  <c:v>Bjerka</c:v>
                </c:pt>
                <c:pt idx="17">
                  <c:v>Øre Vilt</c:v>
                </c:pt>
                <c:pt idx="18">
                  <c:v>Karasjok</c:v>
                </c:pt>
                <c:pt idx="22">
                  <c:v>Rudshøgda</c:v>
                </c:pt>
                <c:pt idx="23">
                  <c:v>Furuseth</c:v>
                </c:pt>
                <c:pt idx="24">
                  <c:v>Gol</c:v>
                </c:pt>
                <c:pt idx="25">
                  <c:v>Forus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Klasse_Slakteri!$I$632:$I$659</c15:sqref>
                  </c15:fullRef>
                </c:ext>
              </c:extLst>
              <c:f>(Klasse_Slakteri!$I$632:$I$633,Klasse_Slakteri!$I$635:$I$636,Klasse_Slakteri!$I$638:$I$659)</c:f>
              <c:numCache>
                <c:formatCode>#,##0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20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E1-4317-B11B-7FCE3A7BC1FE}"/>
            </c:ext>
          </c:extLst>
        </c:ser>
        <c:ser>
          <c:idx val="0"/>
          <c:order val="1"/>
          <c:tx>
            <c:strRef>
              <c:f>Klasse_Slakteri!$B$212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Klasse_Slakteri!$G$45:$G$72</c15:sqref>
                  </c15:fullRef>
                </c:ext>
              </c:extLst>
              <c:f>(Klasse_Slakteri!$G$45:$G$46,Klasse_Slakteri!$G$48:$G$49,Klasse_Slakteri!$G$51:$G$72)</c:f>
              <c:strCache>
                <c:ptCount val="26"/>
                <c:pt idx="0">
                  <c:v>Sandeid</c:v>
                </c:pt>
                <c:pt idx="1">
                  <c:v>Jæren</c:v>
                </c:pt>
                <c:pt idx="2">
                  <c:v>Ølen</c:v>
                </c:pt>
                <c:pt idx="3">
                  <c:v>Nordfjord</c:v>
                </c:pt>
                <c:pt idx="4">
                  <c:v>Målselv</c:v>
                </c:pt>
                <c:pt idx="5">
                  <c:v>Oslo</c:v>
                </c:pt>
                <c:pt idx="6">
                  <c:v>Prima</c:v>
                </c:pt>
                <c:pt idx="7">
                  <c:v>Ole Ringdal</c:v>
                </c:pt>
                <c:pt idx="8">
                  <c:v>Slakthuset</c:v>
                </c:pt>
                <c:pt idx="9">
                  <c:v>Røros</c:v>
                </c:pt>
                <c:pt idx="10">
                  <c:v>Horns</c:v>
                </c:pt>
                <c:pt idx="11">
                  <c:v>Strilalam</c:v>
                </c:pt>
                <c:pt idx="12">
                  <c:v>Dalpro</c:v>
                </c:pt>
                <c:pt idx="13">
                  <c:v>Malvik</c:v>
                </c:pt>
                <c:pt idx="14">
                  <c:v>Jens Eide</c:v>
                </c:pt>
                <c:pt idx="15">
                  <c:v>Bø</c:v>
                </c:pt>
                <c:pt idx="16">
                  <c:v>Bjerka</c:v>
                </c:pt>
                <c:pt idx="17">
                  <c:v>Øre Vilt</c:v>
                </c:pt>
                <c:pt idx="18">
                  <c:v>Karasjok</c:v>
                </c:pt>
                <c:pt idx="22">
                  <c:v>Rudshøgda</c:v>
                </c:pt>
                <c:pt idx="23">
                  <c:v>Furuseth</c:v>
                </c:pt>
                <c:pt idx="24">
                  <c:v>Gol</c:v>
                </c:pt>
                <c:pt idx="25">
                  <c:v>Forus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Klasse_Slakteri!$I$212:$I$239</c15:sqref>
                  </c15:fullRef>
                </c:ext>
              </c:extLst>
              <c:f>(Klasse_Slakteri!$I$212:$I$213,Klasse_Slakteri!$I$215:$I$216,Klasse_Slakteri!$I$218:$I$239)</c:f>
              <c:numCache>
                <c:formatCode>#,##0</c:formatCode>
                <c:ptCount val="26"/>
                <c:pt idx="0">
                  <c:v>666</c:v>
                </c:pt>
                <c:pt idx="1">
                  <c:v>392</c:v>
                </c:pt>
                <c:pt idx="2">
                  <c:v>811</c:v>
                </c:pt>
                <c:pt idx="3">
                  <c:v>0</c:v>
                </c:pt>
                <c:pt idx="4">
                  <c:v>600</c:v>
                </c:pt>
                <c:pt idx="5">
                  <c:v>376</c:v>
                </c:pt>
                <c:pt idx="6">
                  <c:v>194</c:v>
                </c:pt>
                <c:pt idx="7">
                  <c:v>202</c:v>
                </c:pt>
                <c:pt idx="8">
                  <c:v>246</c:v>
                </c:pt>
                <c:pt idx="9">
                  <c:v>159</c:v>
                </c:pt>
                <c:pt idx="10">
                  <c:v>235</c:v>
                </c:pt>
                <c:pt idx="11">
                  <c:v>0</c:v>
                </c:pt>
                <c:pt idx="12">
                  <c:v>0</c:v>
                </c:pt>
                <c:pt idx="13">
                  <c:v>898</c:v>
                </c:pt>
                <c:pt idx="14">
                  <c:v>78</c:v>
                </c:pt>
                <c:pt idx="15">
                  <c:v>0</c:v>
                </c:pt>
                <c:pt idx="16">
                  <c:v>515</c:v>
                </c:pt>
                <c:pt idx="17">
                  <c:v>0</c:v>
                </c:pt>
                <c:pt idx="18">
                  <c:v>119</c:v>
                </c:pt>
                <c:pt idx="20">
                  <c:v>8207</c:v>
                </c:pt>
                <c:pt idx="22">
                  <c:v>4</c:v>
                </c:pt>
                <c:pt idx="23">
                  <c:v>270</c:v>
                </c:pt>
                <c:pt idx="24">
                  <c:v>867</c:v>
                </c:pt>
                <c:pt idx="25">
                  <c:v>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E1-4317-B11B-7FCE3A7BC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024067016193"/>
          <c:y val="0.25403913870270345"/>
          <c:w val="9.9386716709551362E-2"/>
          <c:h val="0.10984368580721668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sau, antall slakt i R+</a:t>
            </a:r>
            <a:endParaRPr lang="en-US" sz="2400"/>
          </a:p>
        </c:rich>
      </c:tx>
      <c:layout>
        <c:manualLayout>
          <c:xMode val="edge"/>
          <c:yMode val="edge"/>
          <c:x val="0.18906392346118028"/>
          <c:y val="2.72920688632929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219456438912873E-2"/>
          <c:y val="0.1399825021872266"/>
          <c:w val="0.90121776310219293"/>
          <c:h val="0.64526998691279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Klasse_Slakteri!$B$660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Klasse_Slakteri!$G$45:$G$72</c15:sqref>
                  </c15:fullRef>
                </c:ext>
              </c:extLst>
              <c:f>(Klasse_Slakteri!$G$45:$G$49,Klasse_Slakteri!$G$51:$G$72)</c:f>
              <c:strCache>
                <c:ptCount val="27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Målselv</c:v>
                </c:pt>
                <c:pt idx="6">
                  <c:v>Oslo</c:v>
                </c:pt>
                <c:pt idx="7">
                  <c:v>Prima</c:v>
                </c:pt>
                <c:pt idx="8">
                  <c:v>Ole Ringdal</c:v>
                </c:pt>
                <c:pt idx="9">
                  <c:v>Slakthuset</c:v>
                </c:pt>
                <c:pt idx="10">
                  <c:v>Røros</c:v>
                </c:pt>
                <c:pt idx="11">
                  <c:v>Horns</c:v>
                </c:pt>
                <c:pt idx="12">
                  <c:v>Strilalam</c:v>
                </c:pt>
                <c:pt idx="13">
                  <c:v>Dalpro</c:v>
                </c:pt>
                <c:pt idx="14">
                  <c:v>Malvik</c:v>
                </c:pt>
                <c:pt idx="15">
                  <c:v>Jens Eide</c:v>
                </c:pt>
                <c:pt idx="16">
                  <c:v>Bø</c:v>
                </c:pt>
                <c:pt idx="17">
                  <c:v>Bjerka</c:v>
                </c:pt>
                <c:pt idx="18">
                  <c:v>Øre Vilt</c:v>
                </c:pt>
                <c:pt idx="19">
                  <c:v>Karasjok</c:v>
                </c:pt>
                <c:pt idx="23">
                  <c:v>Rudshøgda</c:v>
                </c:pt>
                <c:pt idx="24">
                  <c:v>Furuseth</c:v>
                </c:pt>
                <c:pt idx="25">
                  <c:v>Gol</c:v>
                </c:pt>
                <c:pt idx="26">
                  <c:v>Forus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Klasse_Slakteri!$I$660:$I$687</c15:sqref>
                  </c15:fullRef>
                </c:ext>
              </c:extLst>
              <c:f>(Klasse_Slakteri!$I$660:$I$664,Klasse_Slakteri!$I$666:$I$687)</c:f>
              <c:numCache>
                <c:formatCode>#,##0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1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F2-4072-B960-9523876A079C}"/>
            </c:ext>
          </c:extLst>
        </c:ser>
        <c:ser>
          <c:idx val="0"/>
          <c:order val="1"/>
          <c:tx>
            <c:strRef>
              <c:f>Klasse_Slakteri!$B$240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Klasse_Slakteri!$G$45:$G$72</c15:sqref>
                  </c15:fullRef>
                </c:ext>
              </c:extLst>
              <c:f>(Klasse_Slakteri!$G$45:$G$49,Klasse_Slakteri!$G$51:$G$72)</c:f>
              <c:strCache>
                <c:ptCount val="27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Målselv</c:v>
                </c:pt>
                <c:pt idx="6">
                  <c:v>Oslo</c:v>
                </c:pt>
                <c:pt idx="7">
                  <c:v>Prima</c:v>
                </c:pt>
                <c:pt idx="8">
                  <c:v>Ole Ringdal</c:v>
                </c:pt>
                <c:pt idx="9">
                  <c:v>Slakthuset</c:v>
                </c:pt>
                <c:pt idx="10">
                  <c:v>Røros</c:v>
                </c:pt>
                <c:pt idx="11">
                  <c:v>Horns</c:v>
                </c:pt>
                <c:pt idx="12">
                  <c:v>Strilalam</c:v>
                </c:pt>
                <c:pt idx="13">
                  <c:v>Dalpro</c:v>
                </c:pt>
                <c:pt idx="14">
                  <c:v>Malvik</c:v>
                </c:pt>
                <c:pt idx="15">
                  <c:v>Jens Eide</c:v>
                </c:pt>
                <c:pt idx="16">
                  <c:v>Bø</c:v>
                </c:pt>
                <c:pt idx="17">
                  <c:v>Bjerka</c:v>
                </c:pt>
                <c:pt idx="18">
                  <c:v>Øre Vilt</c:v>
                </c:pt>
                <c:pt idx="19">
                  <c:v>Karasjok</c:v>
                </c:pt>
                <c:pt idx="23">
                  <c:v>Rudshøgda</c:v>
                </c:pt>
                <c:pt idx="24">
                  <c:v>Furuseth</c:v>
                </c:pt>
                <c:pt idx="25">
                  <c:v>Gol</c:v>
                </c:pt>
                <c:pt idx="26">
                  <c:v>Forus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Klasse_Slakteri!$I$240:$I$267</c15:sqref>
                  </c15:fullRef>
                </c:ext>
              </c:extLst>
              <c:f>(Klasse_Slakteri!$I$240:$I$244,Klasse_Slakteri!$I$246:$I$267)</c:f>
              <c:numCache>
                <c:formatCode>#,##0</c:formatCode>
                <c:ptCount val="27"/>
                <c:pt idx="0">
                  <c:v>460</c:v>
                </c:pt>
                <c:pt idx="1">
                  <c:v>293</c:v>
                </c:pt>
                <c:pt idx="2">
                  <c:v>792</c:v>
                </c:pt>
                <c:pt idx="3">
                  <c:v>433</c:v>
                </c:pt>
                <c:pt idx="4">
                  <c:v>0</c:v>
                </c:pt>
                <c:pt idx="5">
                  <c:v>456</c:v>
                </c:pt>
                <c:pt idx="6">
                  <c:v>207</c:v>
                </c:pt>
                <c:pt idx="7">
                  <c:v>141</c:v>
                </c:pt>
                <c:pt idx="8">
                  <c:v>122</c:v>
                </c:pt>
                <c:pt idx="9">
                  <c:v>180</c:v>
                </c:pt>
                <c:pt idx="10">
                  <c:v>112</c:v>
                </c:pt>
                <c:pt idx="11">
                  <c:v>158</c:v>
                </c:pt>
                <c:pt idx="12">
                  <c:v>0</c:v>
                </c:pt>
                <c:pt idx="13">
                  <c:v>0</c:v>
                </c:pt>
                <c:pt idx="14">
                  <c:v>731</c:v>
                </c:pt>
                <c:pt idx="15">
                  <c:v>50</c:v>
                </c:pt>
                <c:pt idx="16">
                  <c:v>0</c:v>
                </c:pt>
                <c:pt idx="17">
                  <c:v>307</c:v>
                </c:pt>
                <c:pt idx="18">
                  <c:v>0</c:v>
                </c:pt>
                <c:pt idx="19">
                  <c:v>80</c:v>
                </c:pt>
                <c:pt idx="21">
                  <c:v>2765</c:v>
                </c:pt>
                <c:pt idx="23">
                  <c:v>1</c:v>
                </c:pt>
                <c:pt idx="24">
                  <c:v>100</c:v>
                </c:pt>
                <c:pt idx="25">
                  <c:v>380</c:v>
                </c:pt>
                <c:pt idx="26">
                  <c:v>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F2-4072-B960-9523876A0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682569955269421"/>
          <c:y val="0.25403913870270345"/>
          <c:w val="0.10280179363298876"/>
          <c:h val="0.12355186304675389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sau, antall slakt i U-</a:t>
            </a:r>
            <a:endParaRPr lang="en-US" sz="2400"/>
          </a:p>
        </c:rich>
      </c:tx>
      <c:layout>
        <c:manualLayout>
          <c:xMode val="edge"/>
          <c:yMode val="edge"/>
          <c:x val="0.19022698924672102"/>
          <c:y val="2.72920688632929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219456438912873E-2"/>
          <c:y val="0.1399825021872266"/>
          <c:w val="0.90121776310219293"/>
          <c:h val="0.64526998691279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Klasse_Slakteri!$B$688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Klasse_Slakteri!$G$45:$G$72</c15:sqref>
                  </c15:fullRef>
                </c:ext>
              </c:extLst>
              <c:f>(Klasse_Slakteri!$G$45:$G$49,Klasse_Slakteri!$G$51:$G$72)</c:f>
              <c:strCache>
                <c:ptCount val="27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Målselv</c:v>
                </c:pt>
                <c:pt idx="6">
                  <c:v>Oslo</c:v>
                </c:pt>
                <c:pt idx="7">
                  <c:v>Prima</c:v>
                </c:pt>
                <c:pt idx="8">
                  <c:v>Ole Ringdal</c:v>
                </c:pt>
                <c:pt idx="9">
                  <c:v>Slakthuset</c:v>
                </c:pt>
                <c:pt idx="10">
                  <c:v>Røros</c:v>
                </c:pt>
                <c:pt idx="11">
                  <c:v>Horns</c:v>
                </c:pt>
                <c:pt idx="12">
                  <c:v>Strilalam</c:v>
                </c:pt>
                <c:pt idx="13">
                  <c:v>Dalpro</c:v>
                </c:pt>
                <c:pt idx="14">
                  <c:v>Malvik</c:v>
                </c:pt>
                <c:pt idx="15">
                  <c:v>Jens Eide</c:v>
                </c:pt>
                <c:pt idx="16">
                  <c:v>Bø</c:v>
                </c:pt>
                <c:pt idx="17">
                  <c:v>Bjerka</c:v>
                </c:pt>
                <c:pt idx="18">
                  <c:v>Øre Vilt</c:v>
                </c:pt>
                <c:pt idx="19">
                  <c:v>Karasjok</c:v>
                </c:pt>
                <c:pt idx="23">
                  <c:v>Rudshøgda</c:v>
                </c:pt>
                <c:pt idx="24">
                  <c:v>Furuseth</c:v>
                </c:pt>
                <c:pt idx="25">
                  <c:v>Gol</c:v>
                </c:pt>
                <c:pt idx="26">
                  <c:v>Forus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Klasse_Slakteri!$I$688:$I$715</c15:sqref>
                  </c15:fullRef>
                </c:ext>
              </c:extLst>
              <c:f>(Klasse_Slakteri!$I$688:$I$692,Klasse_Slakteri!$I$694:$I$715)</c:f>
              <c:numCache>
                <c:formatCode>#,##0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1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0E-49AA-ACFF-7B70B54597B9}"/>
            </c:ext>
          </c:extLst>
        </c:ser>
        <c:ser>
          <c:idx val="0"/>
          <c:order val="1"/>
          <c:tx>
            <c:strRef>
              <c:f>Klasse_Slakteri!$B$268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Klasse_Slakteri!$G$45:$G$72</c15:sqref>
                  </c15:fullRef>
                </c:ext>
              </c:extLst>
              <c:f>(Klasse_Slakteri!$G$45:$G$49,Klasse_Slakteri!$G$51:$G$72)</c:f>
              <c:strCache>
                <c:ptCount val="27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Målselv</c:v>
                </c:pt>
                <c:pt idx="6">
                  <c:v>Oslo</c:v>
                </c:pt>
                <c:pt idx="7">
                  <c:v>Prima</c:v>
                </c:pt>
                <c:pt idx="8">
                  <c:v>Ole Ringdal</c:v>
                </c:pt>
                <c:pt idx="9">
                  <c:v>Slakthuset</c:v>
                </c:pt>
                <c:pt idx="10">
                  <c:v>Røros</c:v>
                </c:pt>
                <c:pt idx="11">
                  <c:v>Horns</c:v>
                </c:pt>
                <c:pt idx="12">
                  <c:v>Strilalam</c:v>
                </c:pt>
                <c:pt idx="13">
                  <c:v>Dalpro</c:v>
                </c:pt>
                <c:pt idx="14">
                  <c:v>Malvik</c:v>
                </c:pt>
                <c:pt idx="15">
                  <c:v>Jens Eide</c:v>
                </c:pt>
                <c:pt idx="16">
                  <c:v>Bø</c:v>
                </c:pt>
                <c:pt idx="17">
                  <c:v>Bjerka</c:v>
                </c:pt>
                <c:pt idx="18">
                  <c:v>Øre Vilt</c:v>
                </c:pt>
                <c:pt idx="19">
                  <c:v>Karasjok</c:v>
                </c:pt>
                <c:pt idx="23">
                  <c:v>Rudshøgda</c:v>
                </c:pt>
                <c:pt idx="24">
                  <c:v>Furuseth</c:v>
                </c:pt>
                <c:pt idx="25">
                  <c:v>Gol</c:v>
                </c:pt>
                <c:pt idx="26">
                  <c:v>Forus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Klasse_Slakteri!$I$268:$I$295</c15:sqref>
                  </c15:fullRef>
                </c:ext>
              </c:extLst>
              <c:f>(Klasse_Slakteri!$I$268:$I$272,Klasse_Slakteri!$I$274:$I$295)</c:f>
              <c:numCache>
                <c:formatCode>#,##0</c:formatCode>
                <c:ptCount val="27"/>
                <c:pt idx="0">
                  <c:v>168</c:v>
                </c:pt>
                <c:pt idx="1">
                  <c:v>192</c:v>
                </c:pt>
                <c:pt idx="2">
                  <c:v>324</c:v>
                </c:pt>
                <c:pt idx="3">
                  <c:v>191</c:v>
                </c:pt>
                <c:pt idx="4">
                  <c:v>0</c:v>
                </c:pt>
                <c:pt idx="5">
                  <c:v>171</c:v>
                </c:pt>
                <c:pt idx="6">
                  <c:v>78</c:v>
                </c:pt>
                <c:pt idx="7">
                  <c:v>61</c:v>
                </c:pt>
                <c:pt idx="8">
                  <c:v>41</c:v>
                </c:pt>
                <c:pt idx="9">
                  <c:v>70</c:v>
                </c:pt>
                <c:pt idx="10">
                  <c:v>39</c:v>
                </c:pt>
                <c:pt idx="11">
                  <c:v>54</c:v>
                </c:pt>
                <c:pt idx="12">
                  <c:v>0</c:v>
                </c:pt>
                <c:pt idx="13">
                  <c:v>0</c:v>
                </c:pt>
                <c:pt idx="14">
                  <c:v>305</c:v>
                </c:pt>
                <c:pt idx="15">
                  <c:v>12</c:v>
                </c:pt>
                <c:pt idx="16">
                  <c:v>0</c:v>
                </c:pt>
                <c:pt idx="17">
                  <c:v>150</c:v>
                </c:pt>
                <c:pt idx="18">
                  <c:v>0</c:v>
                </c:pt>
                <c:pt idx="19">
                  <c:v>37</c:v>
                </c:pt>
                <c:pt idx="21">
                  <c:v>868</c:v>
                </c:pt>
                <c:pt idx="23">
                  <c:v>0</c:v>
                </c:pt>
                <c:pt idx="24">
                  <c:v>27</c:v>
                </c:pt>
                <c:pt idx="25">
                  <c:v>109</c:v>
                </c:pt>
                <c:pt idx="26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0E-49AA-ACFF-7B70B5459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925807686460681"/>
          <c:y val="0.25403913870270345"/>
          <c:w val="0.10036934060841836"/>
          <c:h val="0.12584434177132814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sau, antall slakt i U</a:t>
            </a:r>
            <a:endParaRPr lang="en-US" sz="2400"/>
          </a:p>
        </c:rich>
      </c:tx>
      <c:layout>
        <c:manualLayout>
          <c:xMode val="edge"/>
          <c:yMode val="edge"/>
          <c:x val="0.18798865464397596"/>
          <c:y val="2.72920688632929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219456438912873E-2"/>
          <c:y val="0.1399825021872266"/>
          <c:w val="0.90121776310219293"/>
          <c:h val="0.64526998691279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Klasse_Slakteri!$B$716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Klasse_Slakteri!$G$45:$G$72</c15:sqref>
                  </c15:fullRef>
                </c:ext>
              </c:extLst>
              <c:f>(Klasse_Slakteri!$G$45:$G$49,Klasse_Slakteri!$G$51:$G$72)</c:f>
              <c:strCache>
                <c:ptCount val="27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Målselv</c:v>
                </c:pt>
                <c:pt idx="6">
                  <c:v>Oslo</c:v>
                </c:pt>
                <c:pt idx="7">
                  <c:v>Prima</c:v>
                </c:pt>
                <c:pt idx="8">
                  <c:v>Ole Ringdal</c:v>
                </c:pt>
                <c:pt idx="9">
                  <c:v>Slakthuset</c:v>
                </c:pt>
                <c:pt idx="10">
                  <c:v>Røros</c:v>
                </c:pt>
                <c:pt idx="11">
                  <c:v>Horns</c:v>
                </c:pt>
                <c:pt idx="12">
                  <c:v>Strilalam</c:v>
                </c:pt>
                <c:pt idx="13">
                  <c:v>Dalpro</c:v>
                </c:pt>
                <c:pt idx="14">
                  <c:v>Malvik</c:v>
                </c:pt>
                <c:pt idx="15">
                  <c:v>Jens Eide</c:v>
                </c:pt>
                <c:pt idx="16">
                  <c:v>Bø</c:v>
                </c:pt>
                <c:pt idx="17">
                  <c:v>Bjerka</c:v>
                </c:pt>
                <c:pt idx="18">
                  <c:v>Øre Vilt</c:v>
                </c:pt>
                <c:pt idx="19">
                  <c:v>Karasjok</c:v>
                </c:pt>
                <c:pt idx="23">
                  <c:v>Rudshøgda</c:v>
                </c:pt>
                <c:pt idx="24">
                  <c:v>Furuseth</c:v>
                </c:pt>
                <c:pt idx="25">
                  <c:v>Gol</c:v>
                </c:pt>
                <c:pt idx="26">
                  <c:v>Forus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Klasse_Slakteri!$I$716:$I$743</c15:sqref>
                  </c15:fullRef>
                </c:ext>
              </c:extLst>
              <c:f>(Klasse_Slakteri!$I$716:$I$720,Klasse_Slakteri!$I$722:$I$743)</c:f>
              <c:numCache>
                <c:formatCode>#,##0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1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C5-47EA-9770-C857D30AA92E}"/>
            </c:ext>
          </c:extLst>
        </c:ser>
        <c:ser>
          <c:idx val="0"/>
          <c:order val="1"/>
          <c:tx>
            <c:strRef>
              <c:f>Klasse_Slakteri!$B$296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Klasse_Slakteri!$G$45:$G$72</c15:sqref>
                  </c15:fullRef>
                </c:ext>
              </c:extLst>
              <c:f>(Klasse_Slakteri!$G$45:$G$49,Klasse_Slakteri!$G$51:$G$72)</c:f>
              <c:strCache>
                <c:ptCount val="27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Målselv</c:v>
                </c:pt>
                <c:pt idx="6">
                  <c:v>Oslo</c:v>
                </c:pt>
                <c:pt idx="7">
                  <c:v>Prima</c:v>
                </c:pt>
                <c:pt idx="8">
                  <c:v>Ole Ringdal</c:v>
                </c:pt>
                <c:pt idx="9">
                  <c:v>Slakthuset</c:v>
                </c:pt>
                <c:pt idx="10">
                  <c:v>Røros</c:v>
                </c:pt>
                <c:pt idx="11">
                  <c:v>Horns</c:v>
                </c:pt>
                <c:pt idx="12">
                  <c:v>Strilalam</c:v>
                </c:pt>
                <c:pt idx="13">
                  <c:v>Dalpro</c:v>
                </c:pt>
                <c:pt idx="14">
                  <c:v>Malvik</c:v>
                </c:pt>
                <c:pt idx="15">
                  <c:v>Jens Eide</c:v>
                </c:pt>
                <c:pt idx="16">
                  <c:v>Bø</c:v>
                </c:pt>
                <c:pt idx="17">
                  <c:v>Bjerka</c:v>
                </c:pt>
                <c:pt idx="18">
                  <c:v>Øre Vilt</c:v>
                </c:pt>
                <c:pt idx="19">
                  <c:v>Karasjok</c:v>
                </c:pt>
                <c:pt idx="23">
                  <c:v>Rudshøgda</c:v>
                </c:pt>
                <c:pt idx="24">
                  <c:v>Furuseth</c:v>
                </c:pt>
                <c:pt idx="25">
                  <c:v>Gol</c:v>
                </c:pt>
                <c:pt idx="26">
                  <c:v>Forus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Klasse_Slakteri!$I$296:$I$323</c15:sqref>
                  </c15:fullRef>
                </c:ext>
              </c:extLst>
              <c:f>(Klasse_Slakteri!$I$296:$I$300,Klasse_Slakteri!$I$302:$I$323)</c:f>
              <c:numCache>
                <c:formatCode>#,##0</c:formatCode>
                <c:ptCount val="27"/>
                <c:pt idx="0">
                  <c:v>68</c:v>
                </c:pt>
                <c:pt idx="1">
                  <c:v>70</c:v>
                </c:pt>
                <c:pt idx="2">
                  <c:v>105</c:v>
                </c:pt>
                <c:pt idx="3">
                  <c:v>66</c:v>
                </c:pt>
                <c:pt idx="4">
                  <c:v>0</c:v>
                </c:pt>
                <c:pt idx="5">
                  <c:v>65</c:v>
                </c:pt>
                <c:pt idx="6">
                  <c:v>27</c:v>
                </c:pt>
                <c:pt idx="7">
                  <c:v>25</c:v>
                </c:pt>
                <c:pt idx="8">
                  <c:v>19</c:v>
                </c:pt>
                <c:pt idx="9">
                  <c:v>11</c:v>
                </c:pt>
                <c:pt idx="10">
                  <c:v>10</c:v>
                </c:pt>
                <c:pt idx="11">
                  <c:v>16</c:v>
                </c:pt>
                <c:pt idx="12">
                  <c:v>0</c:v>
                </c:pt>
                <c:pt idx="13">
                  <c:v>0</c:v>
                </c:pt>
                <c:pt idx="14">
                  <c:v>84</c:v>
                </c:pt>
                <c:pt idx="15">
                  <c:v>2</c:v>
                </c:pt>
                <c:pt idx="16">
                  <c:v>0</c:v>
                </c:pt>
                <c:pt idx="17">
                  <c:v>32</c:v>
                </c:pt>
                <c:pt idx="18">
                  <c:v>0</c:v>
                </c:pt>
                <c:pt idx="19">
                  <c:v>7</c:v>
                </c:pt>
                <c:pt idx="21">
                  <c:v>183</c:v>
                </c:pt>
                <c:pt idx="23">
                  <c:v>0</c:v>
                </c:pt>
                <c:pt idx="24">
                  <c:v>8</c:v>
                </c:pt>
                <c:pt idx="25">
                  <c:v>14</c:v>
                </c:pt>
                <c:pt idx="2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C5-47EA-9770-C857D30AA9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16045274675394"/>
          <c:y val="0.25403913870270345"/>
          <c:w val="9.8022985097574081E-2"/>
          <c:h val="0.1327980455730231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sau, antall slakt i U+</a:t>
            </a:r>
            <a:endParaRPr lang="en-US" sz="2400"/>
          </a:p>
        </c:rich>
      </c:tx>
      <c:layout>
        <c:manualLayout>
          <c:xMode val="edge"/>
          <c:yMode val="edge"/>
          <c:x val="0.18906392346118028"/>
          <c:y val="2.49963847494269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466768266869872E-2"/>
          <c:y val="0.14457387041495845"/>
          <c:w val="0.91197045127423593"/>
          <c:h val="0.6406786186850610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Klasse_Slakteri!$B$744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Klasse_Slakteri!$G$45:$G$72</c15:sqref>
                  </c15:fullRef>
                </c:ext>
              </c:extLst>
              <c:f>(Klasse_Slakteri!$G$45:$G$49,Klasse_Slakteri!$G$51:$G$72)</c:f>
              <c:strCache>
                <c:ptCount val="27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Målselv</c:v>
                </c:pt>
                <c:pt idx="6">
                  <c:v>Oslo</c:v>
                </c:pt>
                <c:pt idx="7">
                  <c:v>Prima</c:v>
                </c:pt>
                <c:pt idx="8">
                  <c:v>Ole Ringdal</c:v>
                </c:pt>
                <c:pt idx="9">
                  <c:v>Slakthuset</c:v>
                </c:pt>
                <c:pt idx="10">
                  <c:v>Røros</c:v>
                </c:pt>
                <c:pt idx="11">
                  <c:v>Horns</c:v>
                </c:pt>
                <c:pt idx="12">
                  <c:v>Strilalam</c:v>
                </c:pt>
                <c:pt idx="13">
                  <c:v>Dalpro</c:v>
                </c:pt>
                <c:pt idx="14">
                  <c:v>Malvik</c:v>
                </c:pt>
                <c:pt idx="15">
                  <c:v>Jens Eide</c:v>
                </c:pt>
                <c:pt idx="16">
                  <c:v>Bø</c:v>
                </c:pt>
                <c:pt idx="17">
                  <c:v>Bjerka</c:v>
                </c:pt>
                <c:pt idx="18">
                  <c:v>Øre Vilt</c:v>
                </c:pt>
                <c:pt idx="19">
                  <c:v>Karasjok</c:v>
                </c:pt>
                <c:pt idx="23">
                  <c:v>Rudshøgda</c:v>
                </c:pt>
                <c:pt idx="24">
                  <c:v>Furuseth</c:v>
                </c:pt>
                <c:pt idx="25">
                  <c:v>Gol</c:v>
                </c:pt>
                <c:pt idx="26">
                  <c:v>Forus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Klasse_Slakteri!$I$744:$I$771</c15:sqref>
                  </c15:fullRef>
                </c:ext>
              </c:extLst>
              <c:f>(Klasse_Slakteri!$I$744:$I$748,Klasse_Slakteri!$I$750:$I$771)</c:f>
              <c:numCache>
                <c:formatCode>#,##0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1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0E-450F-AD95-49262B16569C}"/>
            </c:ext>
          </c:extLst>
        </c:ser>
        <c:ser>
          <c:idx val="0"/>
          <c:order val="1"/>
          <c:tx>
            <c:strRef>
              <c:f>Klasse_Slakteri!$B$324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Klasse_Slakteri!$G$45:$G$72</c15:sqref>
                  </c15:fullRef>
                </c:ext>
              </c:extLst>
              <c:f>(Klasse_Slakteri!$G$45:$G$49,Klasse_Slakteri!$G$51:$G$72)</c:f>
              <c:strCache>
                <c:ptCount val="27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Målselv</c:v>
                </c:pt>
                <c:pt idx="6">
                  <c:v>Oslo</c:v>
                </c:pt>
                <c:pt idx="7">
                  <c:v>Prima</c:v>
                </c:pt>
                <c:pt idx="8">
                  <c:v>Ole Ringdal</c:v>
                </c:pt>
                <c:pt idx="9">
                  <c:v>Slakthuset</c:v>
                </c:pt>
                <c:pt idx="10">
                  <c:v>Røros</c:v>
                </c:pt>
                <c:pt idx="11">
                  <c:v>Horns</c:v>
                </c:pt>
                <c:pt idx="12">
                  <c:v>Strilalam</c:v>
                </c:pt>
                <c:pt idx="13">
                  <c:v>Dalpro</c:v>
                </c:pt>
                <c:pt idx="14">
                  <c:v>Malvik</c:v>
                </c:pt>
                <c:pt idx="15">
                  <c:v>Jens Eide</c:v>
                </c:pt>
                <c:pt idx="16">
                  <c:v>Bø</c:v>
                </c:pt>
                <c:pt idx="17">
                  <c:v>Bjerka</c:v>
                </c:pt>
                <c:pt idx="18">
                  <c:v>Øre Vilt</c:v>
                </c:pt>
                <c:pt idx="19">
                  <c:v>Karasjok</c:v>
                </c:pt>
                <c:pt idx="23">
                  <c:v>Rudshøgda</c:v>
                </c:pt>
                <c:pt idx="24">
                  <c:v>Furuseth</c:v>
                </c:pt>
                <c:pt idx="25">
                  <c:v>Gol</c:v>
                </c:pt>
                <c:pt idx="26">
                  <c:v>Forus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Klasse_Slakteri!$I$324:$I$351</c15:sqref>
                  </c15:fullRef>
                </c:ext>
              </c:extLst>
              <c:f>(Klasse_Slakteri!$I$324:$I$328,Klasse_Slakteri!$I$330:$I$351)</c:f>
              <c:numCache>
                <c:formatCode>#,##0</c:formatCode>
                <c:ptCount val="27"/>
                <c:pt idx="0">
                  <c:v>19</c:v>
                </c:pt>
                <c:pt idx="1">
                  <c:v>28</c:v>
                </c:pt>
                <c:pt idx="2">
                  <c:v>16</c:v>
                </c:pt>
                <c:pt idx="3">
                  <c:v>19</c:v>
                </c:pt>
                <c:pt idx="4">
                  <c:v>0</c:v>
                </c:pt>
                <c:pt idx="5">
                  <c:v>10</c:v>
                </c:pt>
                <c:pt idx="6">
                  <c:v>6</c:v>
                </c:pt>
                <c:pt idx="7">
                  <c:v>3</c:v>
                </c:pt>
                <c:pt idx="8">
                  <c:v>2</c:v>
                </c:pt>
                <c:pt idx="9">
                  <c:v>1</c:v>
                </c:pt>
                <c:pt idx="10">
                  <c:v>4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20</c:v>
                </c:pt>
                <c:pt idx="15">
                  <c:v>1</c:v>
                </c:pt>
                <c:pt idx="16">
                  <c:v>0</c:v>
                </c:pt>
                <c:pt idx="17">
                  <c:v>9</c:v>
                </c:pt>
                <c:pt idx="18">
                  <c:v>0</c:v>
                </c:pt>
                <c:pt idx="19">
                  <c:v>0</c:v>
                </c:pt>
                <c:pt idx="21">
                  <c:v>38</c:v>
                </c:pt>
                <c:pt idx="23">
                  <c:v>0</c:v>
                </c:pt>
                <c:pt idx="24">
                  <c:v>0</c:v>
                </c:pt>
                <c:pt idx="25">
                  <c:v>4</c:v>
                </c:pt>
                <c:pt idx="2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0E-450F-AD95-49262B165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0.11334885697101457"/>
          <c:h val="0.13748866867666557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sau, antall slakt i E-</a:t>
            </a:r>
            <a:endParaRPr lang="en-US" sz="2400"/>
          </a:p>
        </c:rich>
      </c:tx>
      <c:layout>
        <c:manualLayout>
          <c:xMode val="edge"/>
          <c:yMode val="edge"/>
          <c:x val="0.18906392346118028"/>
          <c:y val="2.49963847494269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219456438912873E-2"/>
          <c:y val="0.1399825021872266"/>
          <c:w val="0.90121776310219293"/>
          <c:h val="0.64526998691279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Klasse_Slakteri!$B$772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Klasse_Slakteri!$G$45:$G$72</c15:sqref>
                  </c15:fullRef>
                </c:ext>
              </c:extLst>
              <c:f>(Klasse_Slakteri!$G$45:$G$49,Klasse_Slakteri!$G$51:$G$72)</c:f>
              <c:strCache>
                <c:ptCount val="27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Målselv</c:v>
                </c:pt>
                <c:pt idx="6">
                  <c:v>Oslo</c:v>
                </c:pt>
                <c:pt idx="7">
                  <c:v>Prima</c:v>
                </c:pt>
                <c:pt idx="8">
                  <c:v>Ole Ringdal</c:v>
                </c:pt>
                <c:pt idx="9">
                  <c:v>Slakthuset</c:v>
                </c:pt>
                <c:pt idx="10">
                  <c:v>Røros</c:v>
                </c:pt>
                <c:pt idx="11">
                  <c:v>Horns</c:v>
                </c:pt>
                <c:pt idx="12">
                  <c:v>Strilalam</c:v>
                </c:pt>
                <c:pt idx="13">
                  <c:v>Dalpro</c:v>
                </c:pt>
                <c:pt idx="14">
                  <c:v>Malvik</c:v>
                </c:pt>
                <c:pt idx="15">
                  <c:v>Jens Eide</c:v>
                </c:pt>
                <c:pt idx="16">
                  <c:v>Bø</c:v>
                </c:pt>
                <c:pt idx="17">
                  <c:v>Bjerka</c:v>
                </c:pt>
                <c:pt idx="18">
                  <c:v>Øre Vilt</c:v>
                </c:pt>
                <c:pt idx="19">
                  <c:v>Karasjok</c:v>
                </c:pt>
                <c:pt idx="23">
                  <c:v>Rudshøgda</c:v>
                </c:pt>
                <c:pt idx="24">
                  <c:v>Furuseth</c:v>
                </c:pt>
                <c:pt idx="25">
                  <c:v>Gol</c:v>
                </c:pt>
                <c:pt idx="26">
                  <c:v>Forus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Klasse_Slakteri!$I$772:$I$799</c15:sqref>
                  </c15:fullRef>
                </c:ext>
              </c:extLst>
              <c:f>(Klasse_Slakteri!$I$772:$I$776,Klasse_Slakteri!$I$778:$I$799)</c:f>
              <c:numCache>
                <c:formatCode>#,##0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1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45-4B29-9285-C3E67DAFB54C}"/>
            </c:ext>
          </c:extLst>
        </c:ser>
        <c:ser>
          <c:idx val="0"/>
          <c:order val="1"/>
          <c:tx>
            <c:strRef>
              <c:f>Klasse_Slakteri!$B$352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Klasse_Slakteri!$G$45:$G$72</c15:sqref>
                  </c15:fullRef>
                </c:ext>
              </c:extLst>
              <c:f>(Klasse_Slakteri!$G$45:$G$49,Klasse_Slakteri!$G$51:$G$72)</c:f>
              <c:strCache>
                <c:ptCount val="27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Målselv</c:v>
                </c:pt>
                <c:pt idx="6">
                  <c:v>Oslo</c:v>
                </c:pt>
                <c:pt idx="7">
                  <c:v>Prima</c:v>
                </c:pt>
                <c:pt idx="8">
                  <c:v>Ole Ringdal</c:v>
                </c:pt>
                <c:pt idx="9">
                  <c:v>Slakthuset</c:v>
                </c:pt>
                <c:pt idx="10">
                  <c:v>Røros</c:v>
                </c:pt>
                <c:pt idx="11">
                  <c:v>Horns</c:v>
                </c:pt>
                <c:pt idx="12">
                  <c:v>Strilalam</c:v>
                </c:pt>
                <c:pt idx="13">
                  <c:v>Dalpro</c:v>
                </c:pt>
                <c:pt idx="14">
                  <c:v>Malvik</c:v>
                </c:pt>
                <c:pt idx="15">
                  <c:v>Jens Eide</c:v>
                </c:pt>
                <c:pt idx="16">
                  <c:v>Bø</c:v>
                </c:pt>
                <c:pt idx="17">
                  <c:v>Bjerka</c:v>
                </c:pt>
                <c:pt idx="18">
                  <c:v>Øre Vilt</c:v>
                </c:pt>
                <c:pt idx="19">
                  <c:v>Karasjok</c:v>
                </c:pt>
                <c:pt idx="23">
                  <c:v>Rudshøgda</c:v>
                </c:pt>
                <c:pt idx="24">
                  <c:v>Furuseth</c:v>
                </c:pt>
                <c:pt idx="25">
                  <c:v>Gol</c:v>
                </c:pt>
                <c:pt idx="26">
                  <c:v>Forus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Klasse_Slakteri!$I$352:$I$379</c15:sqref>
                  </c15:fullRef>
                </c:ext>
              </c:extLst>
              <c:f>(Klasse_Slakteri!$I$352:$I$356,Klasse_Slakteri!$I$358:$I$379)</c:f>
              <c:numCache>
                <c:formatCode>#,##0</c:formatCode>
                <c:ptCount val="27"/>
                <c:pt idx="0">
                  <c:v>6</c:v>
                </c:pt>
                <c:pt idx="1">
                  <c:v>6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7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1">
                  <c:v>6</c:v>
                </c:pt>
                <c:pt idx="23">
                  <c:v>0</c:v>
                </c:pt>
                <c:pt idx="24">
                  <c:v>0</c:v>
                </c:pt>
                <c:pt idx="25">
                  <c:v>3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45-4B29-9285-C3E67DAFB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4057815941"/>
          <c:y val="0.25403915923251974"/>
          <c:w val="0.10845565036077807"/>
          <c:h val="0.10972364604008987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sau, antall slakt i E</a:t>
            </a:r>
            <a:endParaRPr lang="en-US" sz="2400"/>
          </a:p>
        </c:rich>
      </c:tx>
      <c:layout>
        <c:manualLayout>
          <c:xMode val="edge"/>
          <c:yMode val="edge"/>
          <c:x val="0.18906392346118028"/>
          <c:y val="2.72920688632929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219456438912873E-2"/>
          <c:y val="0.1399825021872266"/>
          <c:w val="0.90121776310219293"/>
          <c:h val="0.64526998691279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Klasse_Slakteri!$B$800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Klasse_Slakteri!$G$45:$G$72</c15:sqref>
                  </c15:fullRef>
                </c:ext>
              </c:extLst>
              <c:f>(Klasse_Slakteri!$G$45:$G$49,Klasse_Slakteri!$G$51:$G$72)</c:f>
              <c:strCache>
                <c:ptCount val="27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Målselv</c:v>
                </c:pt>
                <c:pt idx="6">
                  <c:v>Oslo</c:v>
                </c:pt>
                <c:pt idx="7">
                  <c:v>Prima</c:v>
                </c:pt>
                <c:pt idx="8">
                  <c:v>Ole Ringdal</c:v>
                </c:pt>
                <c:pt idx="9">
                  <c:v>Slakthuset</c:v>
                </c:pt>
                <c:pt idx="10">
                  <c:v>Røros</c:v>
                </c:pt>
                <c:pt idx="11">
                  <c:v>Horns</c:v>
                </c:pt>
                <c:pt idx="12">
                  <c:v>Strilalam</c:v>
                </c:pt>
                <c:pt idx="13">
                  <c:v>Dalpro</c:v>
                </c:pt>
                <c:pt idx="14">
                  <c:v>Malvik</c:v>
                </c:pt>
                <c:pt idx="15">
                  <c:v>Jens Eide</c:v>
                </c:pt>
                <c:pt idx="16">
                  <c:v>Bø</c:v>
                </c:pt>
                <c:pt idx="17">
                  <c:v>Bjerka</c:v>
                </c:pt>
                <c:pt idx="18">
                  <c:v>Øre Vilt</c:v>
                </c:pt>
                <c:pt idx="19">
                  <c:v>Karasjok</c:v>
                </c:pt>
                <c:pt idx="23">
                  <c:v>Rudshøgda</c:v>
                </c:pt>
                <c:pt idx="24">
                  <c:v>Furuseth</c:v>
                </c:pt>
                <c:pt idx="25">
                  <c:v>Gol</c:v>
                </c:pt>
                <c:pt idx="26">
                  <c:v>Forus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Klasse_Slakteri!$I$800:$I$827</c15:sqref>
                  </c15:fullRef>
                </c:ext>
              </c:extLst>
              <c:f>(Klasse_Slakteri!$I$800:$I$804,Klasse_Slakteri!$I$806:$I$827)</c:f>
              <c:numCache>
                <c:formatCode>#,##0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1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AC-4A34-81C1-4E4B6EE22F59}"/>
            </c:ext>
          </c:extLst>
        </c:ser>
        <c:ser>
          <c:idx val="0"/>
          <c:order val="1"/>
          <c:tx>
            <c:strRef>
              <c:f>Klasse_Slakteri!$B$380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Klasse_Slakteri!$G$45:$G$72</c15:sqref>
                  </c15:fullRef>
                </c:ext>
              </c:extLst>
              <c:f>(Klasse_Slakteri!$G$45:$G$49,Klasse_Slakteri!$G$51:$G$72)</c:f>
              <c:strCache>
                <c:ptCount val="27"/>
                <c:pt idx="0">
                  <c:v>Sandeid</c:v>
                </c:pt>
                <c:pt idx="1">
                  <c:v>Jæren</c:v>
                </c:pt>
                <c:pt idx="2">
                  <c:v>Førde</c:v>
                </c:pt>
                <c:pt idx="3">
                  <c:v>Ølen</c:v>
                </c:pt>
                <c:pt idx="4">
                  <c:v>Nordfjord</c:v>
                </c:pt>
                <c:pt idx="5">
                  <c:v>Målselv</c:v>
                </c:pt>
                <c:pt idx="6">
                  <c:v>Oslo</c:v>
                </c:pt>
                <c:pt idx="7">
                  <c:v>Prima</c:v>
                </c:pt>
                <c:pt idx="8">
                  <c:v>Ole Ringdal</c:v>
                </c:pt>
                <c:pt idx="9">
                  <c:v>Slakthuset</c:v>
                </c:pt>
                <c:pt idx="10">
                  <c:v>Røros</c:v>
                </c:pt>
                <c:pt idx="11">
                  <c:v>Horns</c:v>
                </c:pt>
                <c:pt idx="12">
                  <c:v>Strilalam</c:v>
                </c:pt>
                <c:pt idx="13">
                  <c:v>Dalpro</c:v>
                </c:pt>
                <c:pt idx="14">
                  <c:v>Malvik</c:v>
                </c:pt>
                <c:pt idx="15">
                  <c:v>Jens Eide</c:v>
                </c:pt>
                <c:pt idx="16">
                  <c:v>Bø</c:v>
                </c:pt>
                <c:pt idx="17">
                  <c:v>Bjerka</c:v>
                </c:pt>
                <c:pt idx="18">
                  <c:v>Øre Vilt</c:v>
                </c:pt>
                <c:pt idx="19">
                  <c:v>Karasjok</c:v>
                </c:pt>
                <c:pt idx="23">
                  <c:v>Rudshøgda</c:v>
                </c:pt>
                <c:pt idx="24">
                  <c:v>Furuseth</c:v>
                </c:pt>
                <c:pt idx="25">
                  <c:v>Gol</c:v>
                </c:pt>
                <c:pt idx="26">
                  <c:v>Forus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Klasse_Slakteri!$I$380:$I$407</c15:sqref>
                  </c15:fullRef>
                </c:ext>
              </c:extLst>
              <c:f>(Klasse_Slakteri!$I$380:$I$384,Klasse_Slakteri!$I$386:$I$407)</c:f>
              <c:numCache>
                <c:formatCode>#,##0</c:formatCode>
                <c:ptCount val="27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1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AC-4A34-81C1-4E4B6EE22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0.12278674010957476"/>
          <c:h val="0.14867830307219829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sau, andel% for fettgruppe 3 eller høyere, per uke</a:t>
            </a:r>
          </a:p>
        </c:rich>
      </c:tx>
      <c:layout>
        <c:manualLayout>
          <c:xMode val="edge"/>
          <c:yMode val="edge"/>
          <c:x val="0.18762088332708413"/>
          <c:y val="2.77349502089057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679612576141504E-2"/>
          <c:y val="0.1439333275112126"/>
          <c:w val="0.9097807507306046"/>
          <c:h val="0.73113838616950322"/>
        </c:manualLayout>
      </c:layout>
      <c:lineChart>
        <c:grouping val="standard"/>
        <c:varyColors val="0"/>
        <c:ser>
          <c:idx val="4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Uke!$Z$63:$Z$114</c:f>
              <c:numCache>
                <c:formatCode>0.00</c:formatCode>
                <c:ptCount val="52"/>
                <c:pt idx="0">
                  <c:v>0</c:v>
                </c:pt>
                <c:pt idx="1">
                  <c:v>11.111111111111112</c:v>
                </c:pt>
                <c:pt idx="2">
                  <c:v>3.125</c:v>
                </c:pt>
                <c:pt idx="3">
                  <c:v>16.15384615384615</c:v>
                </c:pt>
                <c:pt idx="4">
                  <c:v>18.181818181818183</c:v>
                </c:pt>
                <c:pt idx="5">
                  <c:v>17.567567567567565</c:v>
                </c:pt>
                <c:pt idx="6">
                  <c:v>26.760563380281695</c:v>
                </c:pt>
                <c:pt idx="7">
                  <c:v>14.86486486486486</c:v>
                </c:pt>
                <c:pt idx="8">
                  <c:v>14.583333333333337</c:v>
                </c:pt>
                <c:pt idx="9">
                  <c:v>17.854622441778403</c:v>
                </c:pt>
                <c:pt idx="10">
                  <c:v>20.385050962627403</c:v>
                </c:pt>
                <c:pt idx="11">
                  <c:v>12.653061224489797</c:v>
                </c:pt>
                <c:pt idx="12">
                  <c:v>18.909090909090914</c:v>
                </c:pt>
                <c:pt idx="13">
                  <c:v>100</c:v>
                </c:pt>
                <c:pt idx="14">
                  <c:v>15.189873417721509</c:v>
                </c:pt>
                <c:pt idx="15">
                  <c:v>7.0512820512820493</c:v>
                </c:pt>
                <c:pt idx="16">
                  <c:v>5.6</c:v>
                </c:pt>
                <c:pt idx="17">
                  <c:v>11.353711790393012</c:v>
                </c:pt>
                <c:pt idx="18">
                  <c:v>7.9566003616636509</c:v>
                </c:pt>
                <c:pt idx="19">
                  <c:v>0</c:v>
                </c:pt>
                <c:pt idx="20">
                  <c:v>7.1969696969696972</c:v>
                </c:pt>
                <c:pt idx="21">
                  <c:v>7.8817733990147776</c:v>
                </c:pt>
                <c:pt idx="22">
                  <c:v>10.89108910891089</c:v>
                </c:pt>
                <c:pt idx="23">
                  <c:v>8.2733812949640289</c:v>
                </c:pt>
                <c:pt idx="24">
                  <c:v>7.4626865671641811</c:v>
                </c:pt>
                <c:pt idx="25">
                  <c:v>10.326086956521738</c:v>
                </c:pt>
                <c:pt idx="26">
                  <c:v>9.4339622641509404</c:v>
                </c:pt>
                <c:pt idx="27">
                  <c:v>22.222222222222225</c:v>
                </c:pt>
                <c:pt idx="28">
                  <c:v>0</c:v>
                </c:pt>
                <c:pt idx="29">
                  <c:v>9.4117647058823515</c:v>
                </c:pt>
                <c:pt idx="30">
                  <c:v>10.32863849765258</c:v>
                </c:pt>
                <c:pt idx="31">
                  <c:v>8.3086053412462899</c:v>
                </c:pt>
                <c:pt idx="32">
                  <c:v>8.9122807017543817</c:v>
                </c:pt>
                <c:pt idx="33">
                  <c:v>8.6675887505763018</c:v>
                </c:pt>
                <c:pt idx="34">
                  <c:v>9.8712446351931327</c:v>
                </c:pt>
                <c:pt idx="35">
                  <c:v>9.586342744583062</c:v>
                </c:pt>
                <c:pt idx="36">
                  <c:v>13.244228432563791</c:v>
                </c:pt>
                <c:pt idx="37">
                  <c:v>11.900532859680283</c:v>
                </c:pt>
                <c:pt idx="38">
                  <c:v>13.48112642300779</c:v>
                </c:pt>
                <c:pt idx="39">
                  <c:v>14.18181818181818</c:v>
                </c:pt>
                <c:pt idx="40">
                  <c:v>14.829586656997824</c:v>
                </c:pt>
                <c:pt idx="41">
                  <c:v>12.120692611006341</c:v>
                </c:pt>
                <c:pt idx="42">
                  <c:v>12.45581551927285</c:v>
                </c:pt>
                <c:pt idx="43">
                  <c:v>10.759753593429162</c:v>
                </c:pt>
                <c:pt idx="44">
                  <c:v>12.126729788783685</c:v>
                </c:pt>
                <c:pt idx="45">
                  <c:v>12.270389419544452</c:v>
                </c:pt>
                <c:pt idx="46">
                  <c:v>10.313447927199189</c:v>
                </c:pt>
                <c:pt idx="47">
                  <c:v>7.6923076923076898</c:v>
                </c:pt>
                <c:pt idx="48">
                  <c:v>7.183908045977013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76-4102-B0DF-FB78674FDA1C}"/>
            </c:ext>
          </c:extLst>
        </c:ser>
        <c:ser>
          <c:idx val="2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3366FF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Uke!$Z$10:$Z$61</c:f>
              <c:numCache>
                <c:formatCode>0.0</c:formatCode>
                <c:ptCount val="52"/>
                <c:pt idx="0">
                  <c:v>0</c:v>
                </c:pt>
                <c:pt idx="1">
                  <c:v>10.884353741496598</c:v>
                </c:pt>
                <c:pt idx="2">
                  <c:v>11.53846153846154</c:v>
                </c:pt>
                <c:pt idx="3">
                  <c:v>22.76422764227642</c:v>
                </c:pt>
                <c:pt idx="4">
                  <c:v>22.448979591836725</c:v>
                </c:pt>
                <c:pt idx="5">
                  <c:v>24.644549763033169</c:v>
                </c:pt>
                <c:pt idx="6">
                  <c:v>15.151515151515152</c:v>
                </c:pt>
                <c:pt idx="7">
                  <c:v>10.071942446043163</c:v>
                </c:pt>
                <c:pt idx="8">
                  <c:v>14.86486486486486</c:v>
                </c:pt>
                <c:pt idx="9">
                  <c:v>24.722427831236125</c:v>
                </c:pt>
                <c:pt idx="10">
                  <c:v>20.085015940488844</c:v>
                </c:pt>
                <c:pt idx="11">
                  <c:v>21.651785714285719</c:v>
                </c:pt>
                <c:pt idx="12">
                  <c:v>0</c:v>
                </c:pt>
                <c:pt idx="13">
                  <c:v>18.478260869565219</c:v>
                </c:pt>
                <c:pt idx="14">
                  <c:v>20.816326530612244</c:v>
                </c:pt>
                <c:pt idx="15">
                  <c:v>4.2253521126760551</c:v>
                </c:pt>
                <c:pt idx="16">
                  <c:v>5.019305019305019</c:v>
                </c:pt>
                <c:pt idx="17">
                  <c:v>23.2258064516129</c:v>
                </c:pt>
                <c:pt idx="18">
                  <c:v>9.5940959409594093</c:v>
                </c:pt>
                <c:pt idx="19">
                  <c:v>12.878787878787877</c:v>
                </c:pt>
                <c:pt idx="20">
                  <c:v>7.7419354838709697</c:v>
                </c:pt>
                <c:pt idx="21">
                  <c:v>11.899791231732777</c:v>
                </c:pt>
                <c:pt idx="22">
                  <c:v>5.5276381909547743</c:v>
                </c:pt>
                <c:pt idx="23">
                  <c:v>10.204081632653063</c:v>
                </c:pt>
                <c:pt idx="24">
                  <c:v>12.328767123287673</c:v>
                </c:pt>
                <c:pt idx="25">
                  <c:v>4.6728971962616805</c:v>
                </c:pt>
                <c:pt idx="26">
                  <c:v>13.95348837209302</c:v>
                </c:pt>
                <c:pt idx="27">
                  <c:v>6.4102564102564097</c:v>
                </c:pt>
                <c:pt idx="28">
                  <c:v>10.869565217391305</c:v>
                </c:pt>
                <c:pt idx="29">
                  <c:v>0</c:v>
                </c:pt>
                <c:pt idx="30">
                  <c:v>24.719101123595504</c:v>
                </c:pt>
                <c:pt idx="31">
                  <c:v>8.8167053364269137</c:v>
                </c:pt>
                <c:pt idx="32">
                  <c:v>8.5009140767824505</c:v>
                </c:pt>
                <c:pt idx="33">
                  <c:v>9.6087171867261052</c:v>
                </c:pt>
                <c:pt idx="34">
                  <c:v>8.3404255319148941</c:v>
                </c:pt>
                <c:pt idx="35">
                  <c:v>8.8191881918819224</c:v>
                </c:pt>
                <c:pt idx="36">
                  <c:v>9.5576619273301748</c:v>
                </c:pt>
                <c:pt idx="37">
                  <c:v>14.64339908952959</c:v>
                </c:pt>
                <c:pt idx="38">
                  <c:v>10.173410404624281</c:v>
                </c:pt>
                <c:pt idx="39">
                  <c:v>11.819235225955964</c:v>
                </c:pt>
                <c:pt idx="40">
                  <c:v>11.332831325301203</c:v>
                </c:pt>
                <c:pt idx="41">
                  <c:v>9.0891768292682968</c:v>
                </c:pt>
                <c:pt idx="42">
                  <c:v>8.7232181897682555</c:v>
                </c:pt>
                <c:pt idx="43">
                  <c:v>8.47193347193347</c:v>
                </c:pt>
                <c:pt idx="44">
                  <c:v>7.2101790763430751</c:v>
                </c:pt>
                <c:pt idx="45">
                  <c:v>6.5750736015701676</c:v>
                </c:pt>
                <c:pt idx="46">
                  <c:v>7.5</c:v>
                </c:pt>
                <c:pt idx="47">
                  <c:v>8.1218274111675122</c:v>
                </c:pt>
                <c:pt idx="48">
                  <c:v>8.7378640776699061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76-4102-B0DF-FB78674FD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27440"/>
        <c:axId val="374935672"/>
      </c:lineChart>
      <c:catAx>
        <c:axId val="3749274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567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74935672"/>
        <c:scaling>
          <c:orientation val="minMax"/>
          <c:max val="35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Andels%</a:t>
                </a:r>
              </a:p>
            </c:rich>
          </c:tx>
          <c:layout>
            <c:manualLayout>
              <c:xMode val="edge"/>
              <c:yMode val="edge"/>
              <c:x val="1.2572549525059368E-2"/>
              <c:y val="0.453004941891511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27440"/>
        <c:crosses val="autoZero"/>
        <c:crossBetween val="between"/>
      </c:valAx>
      <c:spPr>
        <a:solidFill>
          <a:srgbClr val="FFFFCC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116510410229767"/>
          <c:y val="0.29026245269384571"/>
          <c:w val="9.0617567156802165E-2"/>
          <c:h val="0.170993905201524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sau, antall slakt i E+</a:t>
            </a:r>
            <a:endParaRPr lang="en-US" sz="2400"/>
          </a:p>
        </c:rich>
      </c:tx>
      <c:layout>
        <c:manualLayout>
          <c:xMode val="edge"/>
          <c:yMode val="edge"/>
          <c:x val="0.18906392346118028"/>
          <c:y val="2.72920688632929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219456438912873E-2"/>
          <c:y val="0.1399825021872266"/>
          <c:w val="0.90121776310219293"/>
          <c:h val="0.64526998691279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Klasse_Slakteri!$B$828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Klasse_Slakteri!$G$45:$G$72</c15:sqref>
                  </c15:fullRef>
                </c:ext>
              </c:extLst>
              <c:f>(Klasse_Slakteri!$G$45:$G$46,Klasse_Slakteri!$G$48:$G$49,Klasse_Slakteri!$G$51:$G$72)</c:f>
              <c:strCache>
                <c:ptCount val="26"/>
                <c:pt idx="0">
                  <c:v>Sandeid</c:v>
                </c:pt>
                <c:pt idx="1">
                  <c:v>Jæren</c:v>
                </c:pt>
                <c:pt idx="2">
                  <c:v>Ølen</c:v>
                </c:pt>
                <c:pt idx="3">
                  <c:v>Nordfjord</c:v>
                </c:pt>
                <c:pt idx="4">
                  <c:v>Målselv</c:v>
                </c:pt>
                <c:pt idx="5">
                  <c:v>Oslo</c:v>
                </c:pt>
                <c:pt idx="6">
                  <c:v>Prima</c:v>
                </c:pt>
                <c:pt idx="7">
                  <c:v>Ole Ringdal</c:v>
                </c:pt>
                <c:pt idx="8">
                  <c:v>Slakthuset</c:v>
                </c:pt>
                <c:pt idx="9">
                  <c:v>Røros</c:v>
                </c:pt>
                <c:pt idx="10">
                  <c:v>Horns</c:v>
                </c:pt>
                <c:pt idx="11">
                  <c:v>Strilalam</c:v>
                </c:pt>
                <c:pt idx="12">
                  <c:v>Dalpro</c:v>
                </c:pt>
                <c:pt idx="13">
                  <c:v>Malvik</c:v>
                </c:pt>
                <c:pt idx="14">
                  <c:v>Jens Eide</c:v>
                </c:pt>
                <c:pt idx="15">
                  <c:v>Bø</c:v>
                </c:pt>
                <c:pt idx="16">
                  <c:v>Bjerka</c:v>
                </c:pt>
                <c:pt idx="17">
                  <c:v>Øre Vilt</c:v>
                </c:pt>
                <c:pt idx="18">
                  <c:v>Karasjok</c:v>
                </c:pt>
                <c:pt idx="22">
                  <c:v>Rudshøgda</c:v>
                </c:pt>
                <c:pt idx="23">
                  <c:v>Furuseth</c:v>
                </c:pt>
                <c:pt idx="24">
                  <c:v>Gol</c:v>
                </c:pt>
                <c:pt idx="25">
                  <c:v>Forus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Klasse_Slakteri!$I$828:$I$848</c15:sqref>
                  </c15:fullRef>
                </c:ext>
              </c:extLst>
              <c:f>(Klasse_Slakteri!$I$828:$I$829,Klasse_Slakteri!$I$831:$I$832,Klasse_Slakteri!$I$834:$I$848)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8E-43C7-91B1-1453BE5BD714}"/>
            </c:ext>
          </c:extLst>
        </c:ser>
        <c:ser>
          <c:idx val="0"/>
          <c:order val="1"/>
          <c:tx>
            <c:strRef>
              <c:f>Klasse_Slakteri!$B$408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Klasse_Slakteri!$G$45:$G$72</c15:sqref>
                  </c15:fullRef>
                </c:ext>
              </c:extLst>
              <c:f>(Klasse_Slakteri!$G$45:$G$46,Klasse_Slakteri!$G$48:$G$49,Klasse_Slakteri!$G$51:$G$72)</c:f>
              <c:strCache>
                <c:ptCount val="26"/>
                <c:pt idx="0">
                  <c:v>Sandeid</c:v>
                </c:pt>
                <c:pt idx="1">
                  <c:v>Jæren</c:v>
                </c:pt>
                <c:pt idx="2">
                  <c:v>Ølen</c:v>
                </c:pt>
                <c:pt idx="3">
                  <c:v>Nordfjord</c:v>
                </c:pt>
                <c:pt idx="4">
                  <c:v>Målselv</c:v>
                </c:pt>
                <c:pt idx="5">
                  <c:v>Oslo</c:v>
                </c:pt>
                <c:pt idx="6">
                  <c:v>Prima</c:v>
                </c:pt>
                <c:pt idx="7">
                  <c:v>Ole Ringdal</c:v>
                </c:pt>
                <c:pt idx="8">
                  <c:v>Slakthuset</c:v>
                </c:pt>
                <c:pt idx="9">
                  <c:v>Røros</c:v>
                </c:pt>
                <c:pt idx="10">
                  <c:v>Horns</c:v>
                </c:pt>
                <c:pt idx="11">
                  <c:v>Strilalam</c:v>
                </c:pt>
                <c:pt idx="12">
                  <c:v>Dalpro</c:v>
                </c:pt>
                <c:pt idx="13">
                  <c:v>Malvik</c:v>
                </c:pt>
                <c:pt idx="14">
                  <c:v>Jens Eide</c:v>
                </c:pt>
                <c:pt idx="15">
                  <c:v>Bø</c:v>
                </c:pt>
                <c:pt idx="16">
                  <c:v>Bjerka</c:v>
                </c:pt>
                <c:pt idx="17">
                  <c:v>Øre Vilt</c:v>
                </c:pt>
                <c:pt idx="18">
                  <c:v>Karasjok</c:v>
                </c:pt>
                <c:pt idx="22">
                  <c:v>Rudshøgda</c:v>
                </c:pt>
                <c:pt idx="23">
                  <c:v>Furuseth</c:v>
                </c:pt>
                <c:pt idx="24">
                  <c:v>Gol</c:v>
                </c:pt>
                <c:pt idx="25">
                  <c:v>Forus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Klasse_Slakteri!$I$408:$I$436</c15:sqref>
                  </c15:fullRef>
                </c:ext>
              </c:extLst>
              <c:f>(Klasse_Slakteri!$I$408:$I$409,Klasse_Slakteri!$I$411:$I$412,Klasse_Slakteri!$I$414:$I$436)</c:f>
              <c:numCache>
                <c:formatCode>#,##0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21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8E-43C7-91B1-1453BE5BD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982534953519322"/>
          <c:y val="0.25861155215680343"/>
          <c:w val="0.10746869364465601"/>
          <c:h val="0.11895728942973037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antall% slakt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42037084074166E-2"/>
          <c:y val="0.13539107963271033"/>
          <c:w val="0.9108951824570316"/>
          <c:h val="0.649861267341582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Klasse_Slakteri!$B$437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Klasse_Slakteri!$J$437:$J$464</c:f>
              <c:numCache>
                <c:formatCode>0.0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6A-4FAA-874A-B6FEB12EB046}"/>
            </c:ext>
          </c:extLst>
        </c:ser>
        <c:ser>
          <c:idx val="0"/>
          <c:order val="1"/>
          <c:tx>
            <c:strRef>
              <c:f>Klasse_Slakteri!#REF!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Klasse_Slakteri!$G$13:$G$44</c:f>
              <c:strCache>
                <c:ptCount val="3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  <c:pt idx="28">
                  <c:v>Rudshøgda</c:v>
                </c:pt>
                <c:pt idx="29">
                  <c:v>Furuseth</c:v>
                </c:pt>
                <c:pt idx="30">
                  <c:v>Gol</c:v>
                </c:pt>
                <c:pt idx="31">
                  <c:v>Forus</c:v>
                </c:pt>
              </c:strCache>
            </c:strRef>
          </c:cat>
          <c:val>
            <c:numRef>
              <c:f>Klasse_Slakteri!$J$13:$J$44</c:f>
              <c:numCache>
                <c:formatCode>0.0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9.1186412836460062E-3</c:v>
                </c:pt>
                <c:pt idx="3">
                  <c:v>1.8389129747569795E-2</c:v>
                </c:pt>
                <c:pt idx="4">
                  <c:v>1.0800080229167414E-2</c:v>
                </c:pt>
                <c:pt idx="5">
                  <c:v>8.3509787067513649E-2</c:v>
                </c:pt>
                <c:pt idx="6">
                  <c:v>5.5605043519216441E-2</c:v>
                </c:pt>
                <c:pt idx="7">
                  <c:v>0.13866320199900972</c:v>
                </c:pt>
                <c:pt idx="8">
                  <c:v>0</c:v>
                </c:pt>
                <c:pt idx="9">
                  <c:v>1.3058821421960556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6.9508804448563485E-2</c:v>
                </c:pt>
                <c:pt idx="14">
                  <c:v>0</c:v>
                </c:pt>
                <c:pt idx="15">
                  <c:v>0</c:v>
                </c:pt>
                <c:pt idx="16">
                  <c:v>2.7575265364711232E-2</c:v>
                </c:pt>
                <c:pt idx="17">
                  <c:v>0</c:v>
                </c:pt>
                <c:pt idx="18">
                  <c:v>0</c:v>
                </c:pt>
                <c:pt idx="19">
                  <c:v>6.5001620501293197E-2</c:v>
                </c:pt>
                <c:pt idx="20">
                  <c:v>0.13494397498417895</c:v>
                </c:pt>
                <c:pt idx="21">
                  <c:v>0</c:v>
                </c:pt>
                <c:pt idx="22">
                  <c:v>2.5127549626910505E-2</c:v>
                </c:pt>
                <c:pt idx="23">
                  <c:v>0</c:v>
                </c:pt>
                <c:pt idx="24">
                  <c:v>0.76167441071011854</c:v>
                </c:pt>
                <c:pt idx="28">
                  <c:v>0</c:v>
                </c:pt>
                <c:pt idx="29">
                  <c:v>0.14168325683717745</c:v>
                </c:pt>
                <c:pt idx="30">
                  <c:v>4.5334521559119517E-2</c:v>
                </c:pt>
                <c:pt idx="31">
                  <c:v>0.14676276884250938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6A-4FAA-874A-B6FEB12EB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6.8966725933451864E-2"/>
          <c:h val="0.11895728942973037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antall% slakt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42037084074166E-2"/>
          <c:y val="0.13539107963271033"/>
          <c:w val="0.9108951824570316"/>
          <c:h val="0.649861267341582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Klasse_Slakteri!$B$465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Klasse_Slakteri!$J$465:$J$492</c:f>
              <c:numCache>
                <c:formatCode>0.0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9F-4CFB-BE8E-3583218E37D1}"/>
            </c:ext>
          </c:extLst>
        </c:ser>
        <c:ser>
          <c:idx val="0"/>
          <c:order val="1"/>
          <c:tx>
            <c:strRef>
              <c:f>Klasse_Slakteri!$B$45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Klasse_Slakteri!$G$13:$G$44</c:f>
              <c:strCache>
                <c:ptCount val="3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  <c:pt idx="28">
                  <c:v>Rudshøgda</c:v>
                </c:pt>
                <c:pt idx="29">
                  <c:v>Furuseth</c:v>
                </c:pt>
                <c:pt idx="30">
                  <c:v>Gol</c:v>
                </c:pt>
                <c:pt idx="31">
                  <c:v>Forus</c:v>
                </c:pt>
              </c:strCache>
            </c:strRef>
          </c:cat>
          <c:val>
            <c:numRef>
              <c:f>Klasse_Slakteri!$J$45:$J$72</c:f>
              <c:numCache>
                <c:formatCode>0.0</c:formatCode>
                <c:ptCount val="28"/>
                <c:pt idx="0">
                  <c:v>0.19273000313716612</c:v>
                </c:pt>
                <c:pt idx="1">
                  <c:v>0.38120994849647438</c:v>
                </c:pt>
                <c:pt idx="2">
                  <c:v>0.22950863571529281</c:v>
                </c:pt>
                <c:pt idx="3">
                  <c:v>0.71891265453974118</c:v>
                </c:pt>
                <c:pt idx="4">
                  <c:v>0</c:v>
                </c:pt>
                <c:pt idx="5">
                  <c:v>1.3452914798206277</c:v>
                </c:pt>
                <c:pt idx="6">
                  <c:v>0.10885566098397691</c:v>
                </c:pt>
                <c:pt idx="7">
                  <c:v>0.14247855013058525</c:v>
                </c:pt>
                <c:pt idx="8">
                  <c:v>7.4244489056264629E-2</c:v>
                </c:pt>
                <c:pt idx="9">
                  <c:v>0.43732622798887871</c:v>
                </c:pt>
                <c:pt idx="10">
                  <c:v>2.1665864227250843E-2</c:v>
                </c:pt>
                <c:pt idx="11">
                  <c:v>0</c:v>
                </c:pt>
                <c:pt idx="12">
                  <c:v>0.32183734370868428</c:v>
                </c:pt>
                <c:pt idx="13">
                  <c:v>0</c:v>
                </c:pt>
                <c:pt idx="14">
                  <c:v>0</c:v>
                </c:pt>
                <c:pt idx="15">
                  <c:v>0.3229200616244412</c:v>
                </c:pt>
                <c:pt idx="16">
                  <c:v>1.649108439117001</c:v>
                </c:pt>
                <c:pt idx="17">
                  <c:v>0</c:v>
                </c:pt>
                <c:pt idx="18">
                  <c:v>0.19919956008579781</c:v>
                </c:pt>
                <c:pt idx="19">
                  <c:v>0</c:v>
                </c:pt>
                <c:pt idx="20">
                  <c:v>1.5657819362230299</c:v>
                </c:pt>
                <c:pt idx="24">
                  <c:v>0</c:v>
                </c:pt>
                <c:pt idx="25">
                  <c:v>0.31195921912041158</c:v>
                </c:pt>
                <c:pt idx="26">
                  <c:v>0.58941345148333135</c:v>
                </c:pt>
                <c:pt idx="27">
                  <c:v>0.4192721582445913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9F-4CFB-BE8E-3583218E37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6.8966725933451864E-2"/>
          <c:h val="0.11895728942973037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antall% slakt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42037084074166E-2"/>
          <c:y val="0.13539107963271033"/>
          <c:w val="0.9108951824570316"/>
          <c:h val="0.649861267341582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Klasse_Slakteri!$B$493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Klasse_Slakteri!$J$493:$J$520</c:f>
              <c:numCache>
                <c:formatCode>0.0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76-4E92-84BA-0D4EA6565E5D}"/>
            </c:ext>
          </c:extLst>
        </c:ser>
        <c:ser>
          <c:idx val="0"/>
          <c:order val="1"/>
          <c:tx>
            <c:strRef>
              <c:f>Klasse_Slakteri!#REF!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Klasse_Slakteri!$G$13:$G$44</c:f>
              <c:strCache>
                <c:ptCount val="3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  <c:pt idx="28">
                  <c:v>Rudshøgda</c:v>
                </c:pt>
                <c:pt idx="29">
                  <c:v>Furuseth</c:v>
                </c:pt>
                <c:pt idx="30">
                  <c:v>Gol</c:v>
                </c:pt>
                <c:pt idx="31">
                  <c:v>Forus</c:v>
                </c:pt>
              </c:strCache>
            </c:strRef>
          </c:cat>
          <c:val>
            <c:numRef>
              <c:f>Klasse_Slakteri!$J$73:$J$100</c:f>
              <c:numCache>
                <c:formatCode>0.0</c:formatCode>
                <c:ptCount val="28"/>
                <c:pt idx="0">
                  <c:v>0.88020653867714405</c:v>
                </c:pt>
                <c:pt idx="1">
                  <c:v>1.1022243652906769</c:v>
                </c:pt>
                <c:pt idx="2">
                  <c:v>0.63622881239126117</c:v>
                </c:pt>
                <c:pt idx="3">
                  <c:v>1.31222522222742</c:v>
                </c:pt>
                <c:pt idx="4">
                  <c:v>0</c:v>
                </c:pt>
                <c:pt idx="5">
                  <c:v>1.4055997086097465</c:v>
                </c:pt>
                <c:pt idx="6">
                  <c:v>0.54199347845245482</c:v>
                </c:pt>
                <c:pt idx="7">
                  <c:v>0.6355071924037069</c:v>
                </c:pt>
                <c:pt idx="8">
                  <c:v>0.57930239487322277</c:v>
                </c:pt>
                <c:pt idx="9">
                  <c:v>0.80562635156008611</c:v>
                </c:pt>
                <c:pt idx="10">
                  <c:v>0.17504642685191557</c:v>
                </c:pt>
                <c:pt idx="11">
                  <c:v>0.20595776364695356</c:v>
                </c:pt>
                <c:pt idx="12">
                  <c:v>0.86201035016809568</c:v>
                </c:pt>
                <c:pt idx="13">
                  <c:v>0</c:v>
                </c:pt>
                <c:pt idx="14">
                  <c:v>0</c:v>
                </c:pt>
                <c:pt idx="15">
                  <c:v>0.40444444040958277</c:v>
                </c:pt>
                <c:pt idx="16">
                  <c:v>0.78453635111491615</c:v>
                </c:pt>
                <c:pt idx="17">
                  <c:v>0</c:v>
                </c:pt>
                <c:pt idx="18">
                  <c:v>1.1950152768218381</c:v>
                </c:pt>
                <c:pt idx="19">
                  <c:v>0</c:v>
                </c:pt>
                <c:pt idx="20">
                  <c:v>1.6669141931696847</c:v>
                </c:pt>
                <c:pt idx="24">
                  <c:v>2.2258669165885663</c:v>
                </c:pt>
                <c:pt idx="25">
                  <c:v>1.1528834889928758</c:v>
                </c:pt>
                <c:pt idx="26">
                  <c:v>1.0003990213951781</c:v>
                </c:pt>
                <c:pt idx="27">
                  <c:v>1.0261134399143943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76-4E92-84BA-0D4EA6565E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6.8966725933451864E-2"/>
          <c:h val="0.11895728942973037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Ung sau, middel KLASSE innen FETTGRUPPE</a:t>
            </a:r>
          </a:p>
        </c:rich>
      </c:tx>
      <c:layout>
        <c:manualLayout>
          <c:xMode val="edge"/>
          <c:yMode val="edge"/>
          <c:x val="0.12140061223660484"/>
          <c:y val="4.11549652666953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867845738147881E-2"/>
          <c:y val="0.15680296618496731"/>
          <c:w val="0.89667772319744432"/>
          <c:h val="0.7363842468304839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Fettgruppe!$B$43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Fettgruppe!$T$43:$T$57</c:f>
              <c:numCache>
                <c:formatCode>0.00</c:formatCode>
                <c:ptCount val="15"/>
                <c:pt idx="0">
                  <c:v>1.5454545454545452</c:v>
                </c:pt>
                <c:pt idx="1">
                  <c:v>4.0042016806722689</c:v>
                </c:pt>
                <c:pt idx="2">
                  <c:v>5.1465116279069756</c:v>
                </c:pt>
                <c:pt idx="3">
                  <c:v>6.0405384964453201</c:v>
                </c:pt>
                <c:pt idx="4">
                  <c:v>6.6007913827214759</c:v>
                </c:pt>
                <c:pt idx="5">
                  <c:v>7.1138145756457556</c:v>
                </c:pt>
                <c:pt idx="6">
                  <c:v>7.4570111492281308</c:v>
                </c:pt>
                <c:pt idx="7">
                  <c:v>7.8442224996532115</c:v>
                </c:pt>
                <c:pt idx="8">
                  <c:v>8.1905024848150187</c:v>
                </c:pt>
                <c:pt idx="9">
                  <c:v>8.6362425049966696</c:v>
                </c:pt>
                <c:pt idx="10">
                  <c:v>8.9275905118601742</c:v>
                </c:pt>
                <c:pt idx="11">
                  <c:v>8.9656862745098014</c:v>
                </c:pt>
                <c:pt idx="12">
                  <c:v>9.3623188405797126</c:v>
                </c:pt>
                <c:pt idx="13">
                  <c:v>9.8289473684210567</c:v>
                </c:pt>
                <c:pt idx="14">
                  <c:v>10.0625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E9-4015-B62C-CE5504346A19}"/>
            </c:ext>
          </c:extLst>
        </c:ser>
        <c:ser>
          <c:idx val="4"/>
          <c:order val="1"/>
          <c:tx>
            <c:strRef>
              <c:f>Fettgruppe!$B$27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Fettgruppe!$T$27:$T$41</c:f>
              <c:numCache>
                <c:formatCode>0.00</c:formatCode>
                <c:ptCount val="15"/>
                <c:pt idx="0">
                  <c:v>3.2</c:v>
                </c:pt>
                <c:pt idx="1">
                  <c:v>3.9744835965978118</c:v>
                </c:pt>
                <c:pt idx="2">
                  <c:v>5.4573770491803284</c:v>
                </c:pt>
                <c:pt idx="3">
                  <c:v>6.357695881077734</c:v>
                </c:pt>
                <c:pt idx="4">
                  <c:v>6.8919727240100492</c:v>
                </c:pt>
                <c:pt idx="5">
                  <c:v>7.287367178276269</c:v>
                </c:pt>
                <c:pt idx="6">
                  <c:v>7.5920711791868447</c:v>
                </c:pt>
                <c:pt idx="7">
                  <c:v>7.949012202208019</c:v>
                </c:pt>
                <c:pt idx="8">
                  <c:v>8.3992707383773926</c:v>
                </c:pt>
                <c:pt idx="9">
                  <c:v>8.7971698113207513</c:v>
                </c:pt>
                <c:pt idx="10">
                  <c:v>8.9556786703601112</c:v>
                </c:pt>
                <c:pt idx="11">
                  <c:v>9.2113564668769694</c:v>
                </c:pt>
                <c:pt idx="12">
                  <c:v>9.3535353535353511</c:v>
                </c:pt>
                <c:pt idx="13">
                  <c:v>9.8928571428571388</c:v>
                </c:pt>
                <c:pt idx="14">
                  <c:v>10.090909090909092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4E9-4015-B62C-CE5504346A19}"/>
            </c:ext>
          </c:extLst>
        </c:ser>
        <c:ser>
          <c:idx val="6"/>
          <c:order val="2"/>
          <c:tx>
            <c:strRef>
              <c:f>Fettgruppe!$B$11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Fettgruppe!$T$11:$T$25</c:f>
              <c:numCache>
                <c:formatCode>0.00</c:formatCode>
                <c:ptCount val="15"/>
                <c:pt idx="0">
                  <c:v>2.75</c:v>
                </c:pt>
                <c:pt idx="1">
                  <c:v>3.3781362007168458</c:v>
                </c:pt>
                <c:pt idx="2">
                  <c:v>4.8019768234492179</c:v>
                </c:pt>
                <c:pt idx="3">
                  <c:v>6.4396830055767529</c:v>
                </c:pt>
                <c:pt idx="4">
                  <c:v>6.8479478827361584</c:v>
                </c:pt>
                <c:pt idx="5">
                  <c:v>7.1216951296647677</c:v>
                </c:pt>
                <c:pt idx="6">
                  <c:v>7.846195141591731</c:v>
                </c:pt>
                <c:pt idx="7">
                  <c:v>8.3166794773251347</c:v>
                </c:pt>
                <c:pt idx="8">
                  <c:v>8.8293051359516621</c:v>
                </c:pt>
                <c:pt idx="9">
                  <c:v>9.7466251298027018</c:v>
                </c:pt>
                <c:pt idx="10">
                  <c:v>10.083665338645423</c:v>
                </c:pt>
                <c:pt idx="11">
                  <c:v>10.333333333333336</c:v>
                </c:pt>
                <c:pt idx="12">
                  <c:v>11.09375</c:v>
                </c:pt>
                <c:pt idx="13">
                  <c:v>12.047619047619047</c:v>
                </c:pt>
                <c:pt idx="14">
                  <c:v>12.619047619047622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4E9-4015-B62C-CE5504346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88600"/>
        <c:axId val="530188992"/>
      </c:barChart>
      <c:catAx>
        <c:axId val="5301886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89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30188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8600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35987302045963"/>
          <c:y val="0.2453705765980583"/>
          <c:w val="6.6187416942514801E-2"/>
          <c:h val="0.164455234839931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Ung sau, middel slaktevekt innen FETTGRUPPE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27694117213275E-2"/>
          <c:y val="0.14050719499404032"/>
          <c:w val="0.90414671325669727"/>
          <c:h val="0.744966633790764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Fettgruppe!$B$43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Fettgruppe!$M$43:$M$57</c:f>
              <c:numCache>
                <c:formatCode>0.0</c:formatCode>
                <c:ptCount val="15"/>
                <c:pt idx="0">
                  <c:v>10.872727272727278</c:v>
                </c:pt>
                <c:pt idx="1">
                  <c:v>17.120063025210076</c:v>
                </c:pt>
                <c:pt idx="2">
                  <c:v>20.719867109634503</c:v>
                </c:pt>
                <c:pt idx="3">
                  <c:v>23.149196793223407</c:v>
                </c:pt>
                <c:pt idx="4">
                  <c:v>24.37508573312812</c:v>
                </c:pt>
                <c:pt idx="5">
                  <c:v>25.830660747232379</c:v>
                </c:pt>
                <c:pt idx="6">
                  <c:v>27.295326972555703</c:v>
                </c:pt>
                <c:pt idx="7">
                  <c:v>29.76655014565122</c:v>
                </c:pt>
                <c:pt idx="8">
                  <c:v>32.14479017117614</c:v>
                </c:pt>
                <c:pt idx="9">
                  <c:v>35.797621585609654</c:v>
                </c:pt>
                <c:pt idx="10">
                  <c:v>38.345081148564255</c:v>
                </c:pt>
                <c:pt idx="11">
                  <c:v>39.652696078431376</c:v>
                </c:pt>
                <c:pt idx="12">
                  <c:v>42.768840579710151</c:v>
                </c:pt>
                <c:pt idx="13">
                  <c:v>47.024999999999999</c:v>
                </c:pt>
                <c:pt idx="14">
                  <c:v>47.787500000000001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B3-470E-A25C-6C751D396BBE}"/>
            </c:ext>
          </c:extLst>
        </c:ser>
        <c:ser>
          <c:idx val="4"/>
          <c:order val="1"/>
          <c:tx>
            <c:strRef>
              <c:f>Fettgruppe!$B$27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Fettgruppe!$M$27:$M$41</c:f>
              <c:numCache>
                <c:formatCode>0.0</c:formatCode>
                <c:ptCount val="15"/>
                <c:pt idx="0">
                  <c:v>16.432000000000006</c:v>
                </c:pt>
                <c:pt idx="1">
                  <c:v>17.233171324422841</c:v>
                </c:pt>
                <c:pt idx="2">
                  <c:v>20.610852459016371</c:v>
                </c:pt>
                <c:pt idx="3">
                  <c:v>23.15462991638281</c:v>
                </c:pt>
                <c:pt idx="4">
                  <c:v>24.312884316305833</c:v>
                </c:pt>
                <c:pt idx="5">
                  <c:v>25.372207792207696</c:v>
                </c:pt>
                <c:pt idx="6">
                  <c:v>26.659657619101338</c:v>
                </c:pt>
                <c:pt idx="7">
                  <c:v>28.710662405578194</c:v>
                </c:pt>
                <c:pt idx="8">
                  <c:v>31.962351868732927</c:v>
                </c:pt>
                <c:pt idx="9">
                  <c:v>35.22539308176097</c:v>
                </c:pt>
                <c:pt idx="10">
                  <c:v>37.165235457063744</c:v>
                </c:pt>
                <c:pt idx="11">
                  <c:v>40.03848580441641</c:v>
                </c:pt>
                <c:pt idx="12">
                  <c:v>41.016161616161632</c:v>
                </c:pt>
                <c:pt idx="13">
                  <c:v>44.333928571428594</c:v>
                </c:pt>
                <c:pt idx="14">
                  <c:v>45.99545454545455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B3-470E-A25C-6C751D396BBE}"/>
            </c:ext>
          </c:extLst>
        </c:ser>
        <c:ser>
          <c:idx val="6"/>
          <c:order val="2"/>
          <c:tx>
            <c:strRef>
              <c:f>Fettgruppe!$B$11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Fettgruppe!$M$11:$M$25</c:f>
              <c:numCache>
                <c:formatCode>0.0</c:formatCode>
                <c:ptCount val="15"/>
                <c:pt idx="0">
                  <c:v>14.55</c:v>
                </c:pt>
                <c:pt idx="1">
                  <c:v>14.975806451612897</c:v>
                </c:pt>
                <c:pt idx="2">
                  <c:v>19.953476482617589</c:v>
                </c:pt>
                <c:pt idx="3">
                  <c:v>22.843821543880313</c:v>
                </c:pt>
                <c:pt idx="4">
                  <c:v>24.479869706840425</c:v>
                </c:pt>
                <c:pt idx="5">
                  <c:v>25.348969006957621</c:v>
                </c:pt>
                <c:pt idx="6">
                  <c:v>26.669225607300994</c:v>
                </c:pt>
                <c:pt idx="7">
                  <c:v>29.162413528055321</c:v>
                </c:pt>
                <c:pt idx="8">
                  <c:v>32.332024169184301</c:v>
                </c:pt>
                <c:pt idx="9">
                  <c:v>35.376843198338555</c:v>
                </c:pt>
                <c:pt idx="10">
                  <c:v>37.988446215139454</c:v>
                </c:pt>
                <c:pt idx="11">
                  <c:v>40.394520547945248</c:v>
                </c:pt>
                <c:pt idx="12">
                  <c:v>41.120312499999997</c:v>
                </c:pt>
                <c:pt idx="13">
                  <c:v>44.497619047619054</c:v>
                </c:pt>
                <c:pt idx="14">
                  <c:v>47.119047619047642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FB3-470E-A25C-6C751D396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87424"/>
        <c:axId val="530187816"/>
      </c:barChart>
      <c:catAx>
        <c:axId val="5301874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781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30187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5.1928783382789324E-3"/>
              <c:y val="0.2712875749021938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7424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956326023763158"/>
          <c:y val="0.26914557728254446"/>
          <c:w val="9.489691437618232E-2"/>
          <c:h val="0.16015040692381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Ung sau, antalls% slakt innen de ulike FETTGRUPPENE</a:t>
            </a:r>
          </a:p>
        </c:rich>
      </c:tx>
      <c:layout>
        <c:manualLayout>
          <c:xMode val="edge"/>
          <c:yMode val="edge"/>
          <c:x val="0.10897243393774865"/>
          <c:y val="5.03224552865086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21459184690539E-2"/>
          <c:y val="0.13250013617629081"/>
          <c:w val="0.89228615568623537"/>
          <c:h val="0.77251861580330894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Fettgruppe!$B$43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Fettgruppe!$G$43:$G$57</c:f>
              <c:numCache>
                <c:formatCode>0.0</c:formatCode>
                <c:ptCount val="15"/>
                <c:pt idx="0">
                  <c:v>8.703324058520116E-3</c:v>
                </c:pt>
                <c:pt idx="1">
                  <c:v>1.1860316597238998</c:v>
                </c:pt>
                <c:pt idx="2">
                  <c:v>4.5384487532852109</c:v>
                </c:pt>
                <c:pt idx="3">
                  <c:v>11.136713793662539</c:v>
                </c:pt>
                <c:pt idx="4">
                  <c:v>16.137864291600348</c:v>
                </c:pt>
                <c:pt idx="5">
                  <c:v>16.3007940109487</c:v>
                </c:pt>
                <c:pt idx="6">
                  <c:v>18.528096891574343</c:v>
                </c:pt>
                <c:pt idx="7">
                  <c:v>15.61555787579513</c:v>
                </c:pt>
                <c:pt idx="8">
                  <c:v>8.4725280594876704</c:v>
                </c:pt>
                <c:pt idx="9">
                  <c:v>3.9101087799075009</c:v>
                </c:pt>
                <c:pt idx="10">
                  <c:v>2.2350958486308592</c:v>
                </c:pt>
                <c:pt idx="11">
                  <c:v>1.1772992275581602</c:v>
                </c:pt>
                <c:pt idx="12">
                  <c:v>0.42949739904508</c:v>
                </c:pt>
                <c:pt idx="13">
                  <c:v>0.26007366097612911</c:v>
                </c:pt>
                <c:pt idx="14">
                  <c:v>5.5640146949368578E-2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64-4018-A103-3DC241A37891}"/>
            </c:ext>
          </c:extLst>
        </c:ser>
        <c:ser>
          <c:idx val="13"/>
          <c:order val="1"/>
          <c:tx>
            <c:strRef>
              <c:f>Fettgruppe!$B$27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Fettgruppe!$G$27:$G$41</c:f>
              <c:numCache>
                <c:formatCode>0.0</c:formatCode>
                <c:ptCount val="15"/>
                <c:pt idx="0">
                  <c:v>3.2174679373210932E-2</c:v>
                </c:pt>
                <c:pt idx="1">
                  <c:v>1.1108331550202362</c:v>
                </c:pt>
                <c:pt idx="2">
                  <c:v>4.923563989547449</c:v>
                </c:pt>
                <c:pt idx="3">
                  <c:v>11.711692942654828</c:v>
                </c:pt>
                <c:pt idx="4">
                  <c:v>15.917490588044764</c:v>
                </c:pt>
                <c:pt idx="5">
                  <c:v>16.831602364823198</c:v>
                </c:pt>
                <c:pt idx="6">
                  <c:v>18.539687795959324</c:v>
                </c:pt>
                <c:pt idx="7">
                  <c:v>15.479889885527706</c:v>
                </c:pt>
                <c:pt idx="8">
                  <c:v>8.2385428222425734</c:v>
                </c:pt>
                <c:pt idx="9">
                  <c:v>3.5093505508073242</c:v>
                </c:pt>
                <c:pt idx="10">
                  <c:v>2.1016378384254644</c:v>
                </c:pt>
                <c:pt idx="11">
                  <c:v>0.99407854318565636</c:v>
                </c:pt>
                <c:pt idx="12">
                  <c:v>0.31803433072750797</c:v>
                </c:pt>
                <c:pt idx="13">
                  <c:v>0.19445004011653064</c:v>
                </c:pt>
                <c:pt idx="14">
                  <c:v>7.9254036167848402E-2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64-4018-A103-3DC241A37891}"/>
            </c:ext>
          </c:extLst>
        </c:ser>
        <c:ser>
          <c:idx val="1"/>
          <c:order val="2"/>
          <c:tx>
            <c:strRef>
              <c:f>Fettgruppe!$B$11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Fettgruppe!$G$11:$G$25</c:f>
              <c:numCache>
                <c:formatCode>0.0</c:formatCode>
                <c:ptCount val="15"/>
                <c:pt idx="0">
                  <c:v>1.5660871277235547E-2</c:v>
                </c:pt>
                <c:pt idx="1">
                  <c:v>0.74954221551098943</c:v>
                </c:pt>
                <c:pt idx="2">
                  <c:v>5.2511009027424924</c:v>
                </c:pt>
                <c:pt idx="3">
                  <c:v>13.961837165507911</c:v>
                </c:pt>
                <c:pt idx="4">
                  <c:v>16.852299416843355</c:v>
                </c:pt>
                <c:pt idx="5">
                  <c:v>17.973549631552444</c:v>
                </c:pt>
                <c:pt idx="6">
                  <c:v>17.823650158021387</c:v>
                </c:pt>
                <c:pt idx="7">
                  <c:v>13.612328854975935</c:v>
                </c:pt>
                <c:pt idx="8">
                  <c:v>7.6793163034065124</c:v>
                </c:pt>
                <c:pt idx="9">
                  <c:v>3.055744539437188</c:v>
                </c:pt>
                <c:pt idx="10">
                  <c:v>1.7105151628358379</c:v>
                </c:pt>
                <c:pt idx="11">
                  <c:v>0.79348414471326811</c:v>
                </c:pt>
                <c:pt idx="12">
                  <c:v>0.23605220469817181</c:v>
                </c:pt>
                <c:pt idx="13">
                  <c:v>0.16763231575043247</c:v>
                </c:pt>
                <c:pt idx="14">
                  <c:v>8.8753906808846386E-2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264-4018-A103-3DC241A37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4480"/>
        <c:axId val="530194872"/>
      </c:barChart>
      <c:catAx>
        <c:axId val="530194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4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480"/>
        <c:crosses val="autoZero"/>
        <c:crossBetween val="between"/>
        <c:majorUnit val="5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594927636333785"/>
          <c:y val="0.27655878791678301"/>
          <c:w val="7.3563095343010962E-2"/>
          <c:h val="0.181267755125249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Ung sau, antall slakt innen de ulike FETTGRUPPENE</a:t>
            </a:r>
          </a:p>
        </c:rich>
      </c:tx>
      <c:layout>
        <c:manualLayout>
          <c:xMode val="edge"/>
          <c:yMode val="edge"/>
          <c:x val="0.23130916415914074"/>
          <c:y val="5.03225040895722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46811640267869E-2"/>
          <c:y val="0.14778336709525949"/>
          <c:w val="0.87839242939405271"/>
          <c:h val="0.74231118042429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Fettgruppe!$B$43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Fettgruppe!$F$43:$F$57</c:f>
              <c:numCache>
                <c:formatCode>#,##0</c:formatCode>
                <c:ptCount val="15"/>
                <c:pt idx="0">
                  <c:v>11</c:v>
                </c:pt>
                <c:pt idx="1">
                  <c:v>952</c:v>
                </c:pt>
                <c:pt idx="2">
                  <c:v>3010</c:v>
                </c:pt>
                <c:pt idx="3">
                  <c:v>6611</c:v>
                </c:pt>
                <c:pt idx="4">
                  <c:v>9098</c:v>
                </c:pt>
                <c:pt idx="5">
                  <c:v>8672</c:v>
                </c:pt>
                <c:pt idx="6">
                  <c:v>9328</c:v>
                </c:pt>
                <c:pt idx="7">
                  <c:v>7209</c:v>
                </c:pt>
                <c:pt idx="8">
                  <c:v>3622</c:v>
                </c:pt>
                <c:pt idx="9">
                  <c:v>1501</c:v>
                </c:pt>
                <c:pt idx="10">
                  <c:v>801</c:v>
                </c:pt>
                <c:pt idx="11">
                  <c:v>408</c:v>
                </c:pt>
                <c:pt idx="12">
                  <c:v>138</c:v>
                </c:pt>
                <c:pt idx="13">
                  <c:v>76</c:v>
                </c:pt>
                <c:pt idx="14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D5-4F37-A049-79C2F7900D43}"/>
            </c:ext>
          </c:extLst>
        </c:ser>
        <c:ser>
          <c:idx val="13"/>
          <c:order val="1"/>
          <c:tx>
            <c:strRef>
              <c:f>Fettgruppe!$B$27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Fettgruppe!$F$27:$F$41</c:f>
              <c:numCache>
                <c:formatCode>#,##0</c:formatCode>
                <c:ptCount val="15"/>
                <c:pt idx="0">
                  <c:v>25</c:v>
                </c:pt>
                <c:pt idx="1">
                  <c:v>823</c:v>
                </c:pt>
                <c:pt idx="2">
                  <c:v>3050</c:v>
                </c:pt>
                <c:pt idx="3">
                  <c:v>6458</c:v>
                </c:pt>
                <c:pt idx="4">
                  <c:v>8359</c:v>
                </c:pt>
                <c:pt idx="5">
                  <c:v>8470</c:v>
                </c:pt>
                <c:pt idx="6">
                  <c:v>8879</c:v>
                </c:pt>
                <c:pt idx="7">
                  <c:v>6884</c:v>
                </c:pt>
                <c:pt idx="8">
                  <c:v>3291</c:v>
                </c:pt>
                <c:pt idx="9">
                  <c:v>1272</c:v>
                </c:pt>
                <c:pt idx="10">
                  <c:v>722</c:v>
                </c:pt>
                <c:pt idx="11">
                  <c:v>317</c:v>
                </c:pt>
                <c:pt idx="12">
                  <c:v>99</c:v>
                </c:pt>
                <c:pt idx="13">
                  <c:v>56</c:v>
                </c:pt>
                <c:pt idx="14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D5-4F37-A049-79C2F7900D43}"/>
            </c:ext>
          </c:extLst>
        </c:ser>
        <c:ser>
          <c:idx val="1"/>
          <c:order val="2"/>
          <c:tx>
            <c:strRef>
              <c:f>Fettgruppe!$B$11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Fettgruppe!$F$11:$F$25</c:f>
              <c:numCache>
                <c:formatCode>#,##0</c:formatCode>
                <c:ptCount val="15"/>
                <c:pt idx="0">
                  <c:v>12</c:v>
                </c:pt>
                <c:pt idx="1">
                  <c:v>558</c:v>
                </c:pt>
                <c:pt idx="2">
                  <c:v>2934</c:v>
                </c:pt>
                <c:pt idx="3">
                  <c:v>6814</c:v>
                </c:pt>
                <c:pt idx="4">
                  <c:v>7675</c:v>
                </c:pt>
                <c:pt idx="5">
                  <c:v>7905</c:v>
                </c:pt>
                <c:pt idx="6">
                  <c:v>7451</c:v>
                </c:pt>
                <c:pt idx="7">
                  <c:v>5204</c:v>
                </c:pt>
                <c:pt idx="8">
                  <c:v>2648</c:v>
                </c:pt>
                <c:pt idx="9">
                  <c:v>963</c:v>
                </c:pt>
                <c:pt idx="10">
                  <c:v>502</c:v>
                </c:pt>
                <c:pt idx="11">
                  <c:v>219</c:v>
                </c:pt>
                <c:pt idx="12">
                  <c:v>64</c:v>
                </c:pt>
                <c:pt idx="13">
                  <c:v>42</c:v>
                </c:pt>
                <c:pt idx="14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D5-4F37-A049-79C2F7900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5656"/>
        <c:axId val="530196048"/>
      </c:barChart>
      <c:catAx>
        <c:axId val="53019565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6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6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56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366285187806502"/>
          <c:y val="0.21109786114494944"/>
          <c:w val="5.4776706387637375E-2"/>
          <c:h val="0.1417418962922120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Ung sau, middel KLASSE innen FETTGRUPPE</a:t>
            </a:r>
          </a:p>
        </c:rich>
      </c:tx>
      <c:layout>
        <c:manualLayout>
          <c:xMode val="edge"/>
          <c:yMode val="edge"/>
          <c:x val="0.12140061223660484"/>
          <c:y val="4.11549652666953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867845738147881E-2"/>
          <c:y val="0.15680296618496731"/>
          <c:w val="0.89667772319744432"/>
          <c:h val="0.7363842468304839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Fettgruppe!$B$43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Fettgruppe!$T$43:$T$57</c:f>
              <c:numCache>
                <c:formatCode>0.00</c:formatCode>
                <c:ptCount val="15"/>
                <c:pt idx="0">
                  <c:v>1.5454545454545452</c:v>
                </c:pt>
                <c:pt idx="1">
                  <c:v>4.0042016806722689</c:v>
                </c:pt>
                <c:pt idx="2">
                  <c:v>5.1465116279069756</c:v>
                </c:pt>
                <c:pt idx="3">
                  <c:v>6.0405384964453201</c:v>
                </c:pt>
                <c:pt idx="4">
                  <c:v>6.6007913827214759</c:v>
                </c:pt>
                <c:pt idx="5">
                  <c:v>7.1138145756457556</c:v>
                </c:pt>
                <c:pt idx="6">
                  <c:v>7.4570111492281308</c:v>
                </c:pt>
                <c:pt idx="7">
                  <c:v>7.8442224996532115</c:v>
                </c:pt>
                <c:pt idx="8">
                  <c:v>8.1905024848150187</c:v>
                </c:pt>
                <c:pt idx="9">
                  <c:v>8.6362425049966696</c:v>
                </c:pt>
                <c:pt idx="10">
                  <c:v>8.9275905118601742</c:v>
                </c:pt>
                <c:pt idx="11">
                  <c:v>8.9656862745098014</c:v>
                </c:pt>
                <c:pt idx="12">
                  <c:v>9.3623188405797126</c:v>
                </c:pt>
                <c:pt idx="13">
                  <c:v>9.8289473684210567</c:v>
                </c:pt>
                <c:pt idx="14">
                  <c:v>10.0625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C6-44C1-A074-0E367174F5A0}"/>
            </c:ext>
          </c:extLst>
        </c:ser>
        <c:ser>
          <c:idx val="4"/>
          <c:order val="1"/>
          <c:tx>
            <c:strRef>
              <c:f>Fettgruppe!$B$27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Fettgruppe!$T$27:$T$41</c:f>
              <c:numCache>
                <c:formatCode>0.00</c:formatCode>
                <c:ptCount val="15"/>
                <c:pt idx="0">
                  <c:v>3.2</c:v>
                </c:pt>
                <c:pt idx="1">
                  <c:v>3.9744835965978118</c:v>
                </c:pt>
                <c:pt idx="2">
                  <c:v>5.4573770491803284</c:v>
                </c:pt>
                <c:pt idx="3">
                  <c:v>6.357695881077734</c:v>
                </c:pt>
                <c:pt idx="4">
                  <c:v>6.8919727240100492</c:v>
                </c:pt>
                <c:pt idx="5">
                  <c:v>7.287367178276269</c:v>
                </c:pt>
                <c:pt idx="6">
                  <c:v>7.5920711791868447</c:v>
                </c:pt>
                <c:pt idx="7">
                  <c:v>7.949012202208019</c:v>
                </c:pt>
                <c:pt idx="8">
                  <c:v>8.3992707383773926</c:v>
                </c:pt>
                <c:pt idx="9">
                  <c:v>8.7971698113207513</c:v>
                </c:pt>
                <c:pt idx="10">
                  <c:v>8.9556786703601112</c:v>
                </c:pt>
                <c:pt idx="11">
                  <c:v>9.2113564668769694</c:v>
                </c:pt>
                <c:pt idx="12">
                  <c:v>9.3535353535353511</c:v>
                </c:pt>
                <c:pt idx="13">
                  <c:v>9.8928571428571388</c:v>
                </c:pt>
                <c:pt idx="14">
                  <c:v>10.090909090909092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C6-44C1-A074-0E367174F5A0}"/>
            </c:ext>
          </c:extLst>
        </c:ser>
        <c:ser>
          <c:idx val="6"/>
          <c:order val="2"/>
          <c:tx>
            <c:strRef>
              <c:f>Fettgruppe!$B$11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Fettgruppe!$T$11:$T$25</c:f>
              <c:numCache>
                <c:formatCode>0.00</c:formatCode>
                <c:ptCount val="15"/>
                <c:pt idx="0">
                  <c:v>2.75</c:v>
                </c:pt>
                <c:pt idx="1">
                  <c:v>3.3781362007168458</c:v>
                </c:pt>
                <c:pt idx="2">
                  <c:v>4.8019768234492179</c:v>
                </c:pt>
                <c:pt idx="3">
                  <c:v>6.4396830055767529</c:v>
                </c:pt>
                <c:pt idx="4">
                  <c:v>6.8479478827361584</c:v>
                </c:pt>
                <c:pt idx="5">
                  <c:v>7.1216951296647677</c:v>
                </c:pt>
                <c:pt idx="6">
                  <c:v>7.846195141591731</c:v>
                </c:pt>
                <c:pt idx="7">
                  <c:v>8.3166794773251347</c:v>
                </c:pt>
                <c:pt idx="8">
                  <c:v>8.8293051359516621</c:v>
                </c:pt>
                <c:pt idx="9">
                  <c:v>9.7466251298027018</c:v>
                </c:pt>
                <c:pt idx="10">
                  <c:v>10.083665338645423</c:v>
                </c:pt>
                <c:pt idx="11">
                  <c:v>10.333333333333336</c:v>
                </c:pt>
                <c:pt idx="12">
                  <c:v>11.09375</c:v>
                </c:pt>
                <c:pt idx="13">
                  <c:v>12.047619047619047</c:v>
                </c:pt>
                <c:pt idx="14">
                  <c:v>12.619047619047622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C6-44C1-A074-0E367174F5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88600"/>
        <c:axId val="530188992"/>
      </c:barChart>
      <c:catAx>
        <c:axId val="5301886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89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30188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8600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35987302045963"/>
          <c:y val="0.2453705765980583"/>
          <c:w val="6.6187416942514801E-2"/>
          <c:h val="0.164455234839931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Ung sau, antall PRODUSENTER innen FETTGRUPPE</a:t>
            </a:r>
          </a:p>
        </c:rich>
      </c:tx>
      <c:layout>
        <c:manualLayout>
          <c:xMode val="edge"/>
          <c:yMode val="edge"/>
          <c:x val="0.12140061223660484"/>
          <c:y val="4.11549652666953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0352154678219E-2"/>
          <c:y val="0.16129444664987397"/>
          <c:w val="0.88024200954962106"/>
          <c:h val="0.7318928391127865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Fettgruppe!$B$43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Fettgruppe!$E$43:$E$57</c:f>
              <c:numCache>
                <c:formatCode>#,##0</c:formatCode>
                <c:ptCount val="15"/>
                <c:pt idx="0">
                  <c:v>11</c:v>
                </c:pt>
                <c:pt idx="1">
                  <c:v>641</c:v>
                </c:pt>
                <c:pt idx="2">
                  <c:v>1731</c:v>
                </c:pt>
                <c:pt idx="3">
                  <c:v>3124</c:v>
                </c:pt>
                <c:pt idx="4">
                  <c:v>3957</c:v>
                </c:pt>
                <c:pt idx="5">
                  <c:v>4099</c:v>
                </c:pt>
                <c:pt idx="6">
                  <c:v>4451</c:v>
                </c:pt>
                <c:pt idx="7">
                  <c:v>3839</c:v>
                </c:pt>
                <c:pt idx="8">
                  <c:v>2360</c:v>
                </c:pt>
                <c:pt idx="9">
                  <c:v>1180</c:v>
                </c:pt>
                <c:pt idx="10">
                  <c:v>685</c:v>
                </c:pt>
                <c:pt idx="11">
                  <c:v>340</c:v>
                </c:pt>
                <c:pt idx="12">
                  <c:v>127</c:v>
                </c:pt>
                <c:pt idx="13">
                  <c:v>65</c:v>
                </c:pt>
                <c:pt idx="14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68-45D1-90BA-CFE644CA8912}"/>
            </c:ext>
          </c:extLst>
        </c:ser>
        <c:ser>
          <c:idx val="4"/>
          <c:order val="1"/>
          <c:tx>
            <c:strRef>
              <c:f>Fettgruppe!$B$27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Fettgruppe!$E$27:$E$41</c:f>
              <c:numCache>
                <c:formatCode>#,##0</c:formatCode>
                <c:ptCount val="15"/>
                <c:pt idx="0">
                  <c:v>24</c:v>
                </c:pt>
                <c:pt idx="1">
                  <c:v>547</c:v>
                </c:pt>
                <c:pt idx="2">
                  <c:v>1655</c:v>
                </c:pt>
                <c:pt idx="3">
                  <c:v>3012</c:v>
                </c:pt>
                <c:pt idx="4">
                  <c:v>3789</c:v>
                </c:pt>
                <c:pt idx="5">
                  <c:v>4071</c:v>
                </c:pt>
                <c:pt idx="6">
                  <c:v>4242</c:v>
                </c:pt>
                <c:pt idx="7">
                  <c:v>3724</c:v>
                </c:pt>
                <c:pt idx="8">
                  <c:v>2232</c:v>
                </c:pt>
                <c:pt idx="9">
                  <c:v>1019</c:v>
                </c:pt>
                <c:pt idx="10">
                  <c:v>626</c:v>
                </c:pt>
                <c:pt idx="11">
                  <c:v>289</c:v>
                </c:pt>
                <c:pt idx="12">
                  <c:v>87</c:v>
                </c:pt>
                <c:pt idx="13">
                  <c:v>52</c:v>
                </c:pt>
                <c:pt idx="14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68-45D1-90BA-CFE644CA8912}"/>
            </c:ext>
          </c:extLst>
        </c:ser>
        <c:ser>
          <c:idx val="6"/>
          <c:order val="2"/>
          <c:tx>
            <c:strRef>
              <c:f>Fettgruppe!$B$11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2"/>
              <c:layout>
                <c:manualLayout>
                  <c:x val="-3.0679988821992844E-2"/>
                  <c:y val="-7.63540330331101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68-45D1-90BA-CFE644CA8912}"/>
                </c:ext>
              </c:extLst>
            </c:dLbl>
            <c:dLbl>
              <c:idx val="3"/>
              <c:layout>
                <c:manualLayout>
                  <c:x val="-1.4244280524496708E-2"/>
                  <c:y val="-4.26684302243850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68-45D1-90BA-CFE644CA8912}"/>
                </c:ext>
              </c:extLst>
            </c:dLbl>
            <c:dLbl>
              <c:idx val="4"/>
              <c:layout>
                <c:manualLayout>
                  <c:x val="-2.4105705502994363E-2"/>
                  <c:y val="-8.08454467409400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68-45D1-90BA-CFE644CA8912}"/>
                </c:ext>
              </c:extLst>
            </c:dLbl>
            <c:dLbl>
              <c:idx val="5"/>
              <c:layout>
                <c:manualLayout>
                  <c:x val="-1.6435708297496156E-2"/>
                  <c:y val="-9.88111015722600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68-45D1-90BA-CFE644CA8912}"/>
                </c:ext>
              </c:extLst>
            </c:dLbl>
            <c:dLbl>
              <c:idx val="6"/>
              <c:layout>
                <c:manualLayout>
                  <c:x val="2.300999161649462E-2"/>
                  <c:y val="-9.65653947183450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68-45D1-90BA-CFE644CA8912}"/>
                </c:ext>
              </c:extLst>
            </c:dLbl>
            <c:dLbl>
              <c:idx val="7"/>
              <c:layout>
                <c:manualLayout>
                  <c:x val="3.287141659499223E-2"/>
                  <c:y val="-8.9828274156600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68-45D1-90BA-CFE644CA8912}"/>
                </c:ext>
              </c:extLst>
            </c:dLbl>
            <c:dLbl>
              <c:idx val="8"/>
              <c:layout>
                <c:manualLayout>
                  <c:x val="1.9722849956995386E-2"/>
                  <c:y val="-0.112285342695750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68-45D1-90BA-CFE644CA891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Fettgruppe!$E$11:$E$25</c:f>
              <c:numCache>
                <c:formatCode>#,##0</c:formatCode>
                <c:ptCount val="15"/>
                <c:pt idx="0">
                  <c:v>12</c:v>
                </c:pt>
                <c:pt idx="1">
                  <c:v>356</c:v>
                </c:pt>
                <c:pt idx="2">
                  <c:v>1586</c:v>
                </c:pt>
                <c:pt idx="3">
                  <c:v>3124</c:v>
                </c:pt>
                <c:pt idx="4">
                  <c:v>3573</c:v>
                </c:pt>
                <c:pt idx="5">
                  <c:v>3794</c:v>
                </c:pt>
                <c:pt idx="6">
                  <c:v>3734</c:v>
                </c:pt>
                <c:pt idx="7">
                  <c:v>3040</c:v>
                </c:pt>
                <c:pt idx="8">
                  <c:v>1858</c:v>
                </c:pt>
                <c:pt idx="9">
                  <c:v>784</c:v>
                </c:pt>
                <c:pt idx="10">
                  <c:v>436</c:v>
                </c:pt>
                <c:pt idx="11">
                  <c:v>185</c:v>
                </c:pt>
                <c:pt idx="12">
                  <c:v>59</c:v>
                </c:pt>
                <c:pt idx="13">
                  <c:v>40</c:v>
                </c:pt>
                <c:pt idx="14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68-45D1-90BA-CFE644CA89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88600"/>
        <c:axId val="530188992"/>
      </c:barChart>
      <c:catAx>
        <c:axId val="5301886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89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30188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8600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35987302045963"/>
          <c:y val="0.2453705765980583"/>
          <c:w val="6.6187416942514801E-2"/>
          <c:h val="0.164455234839931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sau, middel fettgruppe, per uke </a:t>
            </a:r>
          </a:p>
        </c:rich>
      </c:tx>
      <c:layout>
        <c:manualLayout>
          <c:xMode val="edge"/>
          <c:yMode val="edge"/>
          <c:x val="0.1492456327391383"/>
          <c:y val="3.0078530270865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662490110859557E-2"/>
          <c:y val="0.15847136282069654"/>
          <c:w val="0.90081613748002909"/>
          <c:h val="0.72884416361241411"/>
        </c:manualLayout>
      </c:layout>
      <c:lineChart>
        <c:grouping val="standard"/>
        <c:varyColors val="0"/>
        <c:ser>
          <c:idx val="3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3366FF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Uke!$X$63:$X$114</c:f>
              <c:numCache>
                <c:formatCode>0.00</c:formatCode>
                <c:ptCount val="52"/>
                <c:pt idx="0">
                  <c:v>6.333333333333333</c:v>
                </c:pt>
                <c:pt idx="1">
                  <c:v>6.5222222222222221</c:v>
                </c:pt>
                <c:pt idx="2">
                  <c:v>6.21875</c:v>
                </c:pt>
                <c:pt idx="3">
                  <c:v>6.692307692307689</c:v>
                </c:pt>
                <c:pt idx="4">
                  <c:v>6.7272727272727284</c:v>
                </c:pt>
                <c:pt idx="5">
                  <c:v>6.8108108108108114</c:v>
                </c:pt>
                <c:pt idx="6">
                  <c:v>7.619718309859155</c:v>
                </c:pt>
                <c:pt idx="7">
                  <c:v>6.4459459459459438</c:v>
                </c:pt>
                <c:pt idx="8">
                  <c:v>6.15</c:v>
                </c:pt>
                <c:pt idx="9">
                  <c:v>6.9435426958362738</c:v>
                </c:pt>
                <c:pt idx="10">
                  <c:v>6.8561721404303508</c:v>
                </c:pt>
                <c:pt idx="11">
                  <c:v>6.3836734693877553</c:v>
                </c:pt>
                <c:pt idx="12">
                  <c:v>6.4800000000000013</c:v>
                </c:pt>
                <c:pt idx="13">
                  <c:v>11</c:v>
                </c:pt>
                <c:pt idx="14">
                  <c:v>6.6582278481012649</c:v>
                </c:pt>
                <c:pt idx="15">
                  <c:v>5.6730769230769242</c:v>
                </c:pt>
                <c:pt idx="16">
                  <c:v>4.778666666666668</c:v>
                </c:pt>
                <c:pt idx="17">
                  <c:v>5.838427947598257</c:v>
                </c:pt>
                <c:pt idx="18">
                  <c:v>5.0216998191681741</c:v>
                </c:pt>
                <c:pt idx="19">
                  <c:v>6.75</c:v>
                </c:pt>
                <c:pt idx="20">
                  <c:v>5.2613636363636367</c:v>
                </c:pt>
                <c:pt idx="21">
                  <c:v>6.0197044334975374</c:v>
                </c:pt>
                <c:pt idx="22">
                  <c:v>5.5940594059405937</c:v>
                </c:pt>
                <c:pt idx="23">
                  <c:v>5.7805755395683436</c:v>
                </c:pt>
                <c:pt idx="24">
                  <c:v>5.4626865671641793</c:v>
                </c:pt>
                <c:pt idx="25">
                  <c:v>5.608695652173914</c:v>
                </c:pt>
                <c:pt idx="26">
                  <c:v>5.6855345911949691</c:v>
                </c:pt>
                <c:pt idx="27">
                  <c:v>6.3703703703703702</c:v>
                </c:pt>
                <c:pt idx="28">
                  <c:v>5.3928571428571441</c:v>
                </c:pt>
                <c:pt idx="29">
                  <c:v>5.9058823529411759</c:v>
                </c:pt>
                <c:pt idx="30">
                  <c:v>5.4366197183098599</c:v>
                </c:pt>
                <c:pt idx="31">
                  <c:v>5.8872403560830868</c:v>
                </c:pt>
                <c:pt idx="32">
                  <c:v>5.9150877192982438</c:v>
                </c:pt>
                <c:pt idx="33">
                  <c:v>5.8169663439372972</c:v>
                </c:pt>
                <c:pt idx="34">
                  <c:v>5.7464234620886989</c:v>
                </c:pt>
                <c:pt idx="35">
                  <c:v>5.7393302692055155</c:v>
                </c:pt>
                <c:pt idx="36">
                  <c:v>6.1646415552855425</c:v>
                </c:pt>
                <c:pt idx="37">
                  <c:v>6.3309650680876244</c:v>
                </c:pt>
                <c:pt idx="38">
                  <c:v>6.4667465548232492</c:v>
                </c:pt>
                <c:pt idx="39">
                  <c:v>6.598961038961038</c:v>
                </c:pt>
                <c:pt idx="40">
                  <c:v>6.6240029006526484</c:v>
                </c:pt>
                <c:pt idx="41">
                  <c:v>6.3329333104748819</c:v>
                </c:pt>
                <c:pt idx="42">
                  <c:v>6.2868204006059587</c:v>
                </c:pt>
                <c:pt idx="43">
                  <c:v>6.2681724845995905</c:v>
                </c:pt>
                <c:pt idx="44">
                  <c:v>6.3252002913328491</c:v>
                </c:pt>
                <c:pt idx="45">
                  <c:v>6.32990448199853</c:v>
                </c:pt>
                <c:pt idx="46">
                  <c:v>6.4448938321536877</c:v>
                </c:pt>
                <c:pt idx="47">
                  <c:v>6.2958579881656807</c:v>
                </c:pt>
                <c:pt idx="48">
                  <c:v>6.1149425287356314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82-4D28-BCB6-666AB10B0CDA}"/>
            </c:ext>
          </c:extLst>
        </c:ser>
        <c:ser>
          <c:idx val="4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tx1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00-07DE-4F87-A13D-4B0E22C38B4D}"/>
              </c:ext>
            </c:extLst>
          </c:dPt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Uke!$X$10:$X$61</c:f>
              <c:numCache>
                <c:formatCode>0.00</c:formatCode>
                <c:ptCount val="52"/>
                <c:pt idx="0">
                  <c:v>6.5</c:v>
                </c:pt>
                <c:pt idx="1">
                  <c:v>6.5374149659863949</c:v>
                </c:pt>
                <c:pt idx="2">
                  <c:v>6.923076923076926</c:v>
                </c:pt>
                <c:pt idx="3">
                  <c:v>7.1707317073170715</c:v>
                </c:pt>
                <c:pt idx="4">
                  <c:v>6.7755102040816322</c:v>
                </c:pt>
                <c:pt idx="5">
                  <c:v>7.0331753554502381</c:v>
                </c:pt>
                <c:pt idx="6">
                  <c:v>6.7272727272727284</c:v>
                </c:pt>
                <c:pt idx="7">
                  <c:v>6.287769784172661</c:v>
                </c:pt>
                <c:pt idx="8">
                  <c:v>6.7567567567567588</c:v>
                </c:pt>
                <c:pt idx="9">
                  <c:v>7.1324944485566233</c:v>
                </c:pt>
                <c:pt idx="10">
                  <c:v>6.9054197662061645</c:v>
                </c:pt>
                <c:pt idx="11">
                  <c:v>6.9040178571428559</c:v>
                </c:pt>
                <c:pt idx="12">
                  <c:v>0</c:v>
                </c:pt>
                <c:pt idx="13">
                  <c:v>6.9565217391304346</c:v>
                </c:pt>
                <c:pt idx="14">
                  <c:v>6.9469387755102057</c:v>
                </c:pt>
                <c:pt idx="15">
                  <c:v>5.7746478873239449</c:v>
                </c:pt>
                <c:pt idx="16">
                  <c:v>5.5328185328185322</c:v>
                </c:pt>
                <c:pt idx="17">
                  <c:v>6.5548387096774192</c:v>
                </c:pt>
                <c:pt idx="18">
                  <c:v>5.0590405904059033</c:v>
                </c:pt>
                <c:pt idx="19">
                  <c:v>5.912878787878789</c:v>
                </c:pt>
                <c:pt idx="20">
                  <c:v>5.5419354838709687</c:v>
                </c:pt>
                <c:pt idx="21">
                  <c:v>5.5845511482254686</c:v>
                </c:pt>
                <c:pt idx="22">
                  <c:v>5.2361809045226124</c:v>
                </c:pt>
                <c:pt idx="23">
                  <c:v>5.6734693877551026</c:v>
                </c:pt>
                <c:pt idx="24">
                  <c:v>5.6027397260273988</c:v>
                </c:pt>
                <c:pt idx="25">
                  <c:v>5.7289719626168241</c:v>
                </c:pt>
                <c:pt idx="26">
                  <c:v>6.0465116279069759</c:v>
                </c:pt>
                <c:pt idx="27">
                  <c:v>4.782051282051281</c:v>
                </c:pt>
                <c:pt idx="28">
                  <c:v>6.6086956521739122</c:v>
                </c:pt>
                <c:pt idx="29">
                  <c:v>5.5714285714285694</c:v>
                </c:pt>
                <c:pt idx="30">
                  <c:v>6.415730337078652</c:v>
                </c:pt>
                <c:pt idx="31">
                  <c:v>5.4153132250580009</c:v>
                </c:pt>
                <c:pt idx="32">
                  <c:v>5.9716636197440573</c:v>
                </c:pt>
                <c:pt idx="33">
                  <c:v>5.9995047052996524</c:v>
                </c:pt>
                <c:pt idx="34">
                  <c:v>5.6289361702127678</c:v>
                </c:pt>
                <c:pt idx="35">
                  <c:v>5.6940959409594081</c:v>
                </c:pt>
                <c:pt idx="36">
                  <c:v>5.9233807266982641</c:v>
                </c:pt>
                <c:pt idx="37">
                  <c:v>6.4324734446130512</c:v>
                </c:pt>
                <c:pt idx="38">
                  <c:v>6.1803468208092465</c:v>
                </c:pt>
                <c:pt idx="39">
                  <c:v>6.1338354577056782</c:v>
                </c:pt>
                <c:pt idx="40">
                  <c:v>6.1329066265060241</c:v>
                </c:pt>
                <c:pt idx="41">
                  <c:v>5.9834222560975601</c:v>
                </c:pt>
                <c:pt idx="42">
                  <c:v>5.9672059466550067</c:v>
                </c:pt>
                <c:pt idx="43">
                  <c:v>6.0454781704781722</c:v>
                </c:pt>
                <c:pt idx="44">
                  <c:v>5.9981149858623919</c:v>
                </c:pt>
                <c:pt idx="45">
                  <c:v>6.1020608439646722</c:v>
                </c:pt>
                <c:pt idx="46">
                  <c:v>6.0250000000000004</c:v>
                </c:pt>
                <c:pt idx="47">
                  <c:v>6.0596446700507611</c:v>
                </c:pt>
                <c:pt idx="48">
                  <c:v>6.1184466019417485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82-4D28-BCB6-666AB10B0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44296"/>
        <c:axId val="374946256"/>
      </c:lineChart>
      <c:catAx>
        <c:axId val="3749442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625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74946256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4336929474724749E-2"/>
              <c:y val="0.3585780815622461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4296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836755927279891"/>
          <c:y val="0.20197298808022679"/>
          <c:w val="8.9605787912874546E-2"/>
          <c:h val="0.1858710995933674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Ung sau, antall slakt per PRODUSENT innen FETTGRUPPE</a:t>
            </a:r>
          </a:p>
        </c:rich>
      </c:tx>
      <c:layout>
        <c:manualLayout>
          <c:xMode val="edge"/>
          <c:yMode val="edge"/>
          <c:x val="0.12140061223660484"/>
          <c:y val="4.11549652666953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0352154678219E-2"/>
          <c:y val="0.16129444664987397"/>
          <c:w val="0.88024200954962106"/>
          <c:h val="0.7318928391127865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Fettgruppe!$B$43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Fettgruppe!$AD$43:$AD$57</c:f>
              <c:numCache>
                <c:formatCode>0</c:formatCode>
                <c:ptCount val="15"/>
                <c:pt idx="0">
                  <c:v>1</c:v>
                </c:pt>
                <c:pt idx="1">
                  <c:v>1.4851794071762872</c:v>
                </c:pt>
                <c:pt idx="2">
                  <c:v>1.7388792605430388</c:v>
                </c:pt>
                <c:pt idx="3">
                  <c:v>2.1161971830985915</c:v>
                </c:pt>
                <c:pt idx="4">
                  <c:v>2.29921657821582</c:v>
                </c:pt>
                <c:pt idx="5">
                  <c:v>2.1156379604781654</c:v>
                </c:pt>
                <c:pt idx="6">
                  <c:v>2.0957088294765223</c:v>
                </c:pt>
                <c:pt idx="7">
                  <c:v>1.8778327689502474</c:v>
                </c:pt>
                <c:pt idx="8">
                  <c:v>1.5347457627118644</c:v>
                </c:pt>
                <c:pt idx="9">
                  <c:v>1.2720338983050847</c:v>
                </c:pt>
                <c:pt idx="10">
                  <c:v>1.1693430656934307</c:v>
                </c:pt>
                <c:pt idx="11">
                  <c:v>1.2</c:v>
                </c:pt>
                <c:pt idx="12">
                  <c:v>1.0866141732283465</c:v>
                </c:pt>
                <c:pt idx="13">
                  <c:v>1.1692307692307693</c:v>
                </c:pt>
                <c:pt idx="1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14-4571-A75D-3A940F70490A}"/>
            </c:ext>
          </c:extLst>
        </c:ser>
        <c:ser>
          <c:idx val="4"/>
          <c:order val="1"/>
          <c:tx>
            <c:strRef>
              <c:f>Fettgruppe!$B$27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Fettgruppe!$AD$27:$AD$41</c:f>
              <c:numCache>
                <c:formatCode>0</c:formatCode>
                <c:ptCount val="15"/>
                <c:pt idx="0">
                  <c:v>1.0416666666666667</c:v>
                </c:pt>
                <c:pt idx="1">
                  <c:v>1.5045703839122486</c:v>
                </c:pt>
                <c:pt idx="2">
                  <c:v>1.8429003021148036</c:v>
                </c:pt>
                <c:pt idx="3">
                  <c:v>2.144090305444887</c:v>
                </c:pt>
                <c:pt idx="4">
                  <c:v>2.2061229875956716</c:v>
                </c:pt>
                <c:pt idx="5">
                  <c:v>2.0805698845492508</c:v>
                </c:pt>
                <c:pt idx="6">
                  <c:v>2.0931164545025931</c:v>
                </c:pt>
                <c:pt idx="7">
                  <c:v>1.8485499462943071</c:v>
                </c:pt>
                <c:pt idx="8">
                  <c:v>1.4744623655913978</c:v>
                </c:pt>
                <c:pt idx="9">
                  <c:v>1.2482826300294407</c:v>
                </c:pt>
                <c:pt idx="10">
                  <c:v>1.1533546325878594</c:v>
                </c:pt>
                <c:pt idx="11">
                  <c:v>1.0968858131487889</c:v>
                </c:pt>
                <c:pt idx="12">
                  <c:v>1.1379310344827587</c:v>
                </c:pt>
                <c:pt idx="13">
                  <c:v>1.0769230769230769</c:v>
                </c:pt>
                <c:pt idx="14">
                  <c:v>1.2941176470588236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14-4571-A75D-3A940F70490A}"/>
            </c:ext>
          </c:extLst>
        </c:ser>
        <c:ser>
          <c:idx val="6"/>
          <c:order val="2"/>
          <c:tx>
            <c:strRef>
              <c:f>Fettgruppe!$B$11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2"/>
              <c:layout>
                <c:manualLayout>
                  <c:x val="-3.0679988821992844E-2"/>
                  <c:y val="-7.63540330331101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14-4571-A75D-3A940F70490A}"/>
                </c:ext>
              </c:extLst>
            </c:dLbl>
            <c:dLbl>
              <c:idx val="3"/>
              <c:layout>
                <c:manualLayout>
                  <c:x val="-1.4244280524496708E-2"/>
                  <c:y val="-4.26684302243850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14-4571-A75D-3A940F70490A}"/>
                </c:ext>
              </c:extLst>
            </c:dLbl>
            <c:dLbl>
              <c:idx val="4"/>
              <c:layout>
                <c:manualLayout>
                  <c:x val="-2.4105705502994363E-2"/>
                  <c:y val="-8.08454467409400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14-4571-A75D-3A940F70490A}"/>
                </c:ext>
              </c:extLst>
            </c:dLbl>
            <c:dLbl>
              <c:idx val="5"/>
              <c:layout>
                <c:manualLayout>
                  <c:x val="-1.6435708297496156E-2"/>
                  <c:y val="-9.88111015722600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14-4571-A75D-3A940F70490A}"/>
                </c:ext>
              </c:extLst>
            </c:dLbl>
            <c:dLbl>
              <c:idx val="6"/>
              <c:layout>
                <c:manualLayout>
                  <c:x val="2.300999161649462E-2"/>
                  <c:y val="-9.65653947183450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14-4571-A75D-3A940F70490A}"/>
                </c:ext>
              </c:extLst>
            </c:dLbl>
            <c:dLbl>
              <c:idx val="7"/>
              <c:layout>
                <c:manualLayout>
                  <c:x val="3.287141659499223E-2"/>
                  <c:y val="-8.9828274156600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14-4571-A75D-3A940F70490A}"/>
                </c:ext>
              </c:extLst>
            </c:dLbl>
            <c:dLbl>
              <c:idx val="8"/>
              <c:layout>
                <c:manualLayout>
                  <c:x val="1.9722849956995386E-2"/>
                  <c:y val="-0.112285342695750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14-4571-A75D-3A940F70490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Fettgruppe!$AD$11:$AD$25</c:f>
              <c:numCache>
                <c:formatCode>0</c:formatCode>
                <c:ptCount val="15"/>
                <c:pt idx="0">
                  <c:v>1</c:v>
                </c:pt>
                <c:pt idx="1">
                  <c:v>1.5674157303370786</c:v>
                </c:pt>
                <c:pt idx="2">
                  <c:v>1.849936948297604</c:v>
                </c:pt>
                <c:pt idx="3">
                  <c:v>2.1811779769526249</c:v>
                </c:pt>
                <c:pt idx="4">
                  <c:v>2.1480548558634203</c:v>
                </c:pt>
                <c:pt idx="5">
                  <c:v>2.0835529783869267</c:v>
                </c:pt>
                <c:pt idx="6">
                  <c:v>1.9954472415640063</c:v>
                </c:pt>
                <c:pt idx="7">
                  <c:v>1.7118421052631578</c:v>
                </c:pt>
                <c:pt idx="8">
                  <c:v>1.4251883745963401</c:v>
                </c:pt>
                <c:pt idx="9">
                  <c:v>1.2283163265306123</c:v>
                </c:pt>
                <c:pt idx="10">
                  <c:v>1.1513761467889909</c:v>
                </c:pt>
                <c:pt idx="11">
                  <c:v>1.1837837837837837</c:v>
                </c:pt>
                <c:pt idx="12">
                  <c:v>1.0847457627118644</c:v>
                </c:pt>
                <c:pt idx="13">
                  <c:v>1.05</c:v>
                </c:pt>
                <c:pt idx="14">
                  <c:v>1.1666666666666667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C14-4571-A75D-3A940F7049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88600"/>
        <c:axId val="530188992"/>
      </c:barChart>
      <c:catAx>
        <c:axId val="5301886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89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30188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8600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536250486061288"/>
          <c:y val="0.20270209814446261"/>
          <c:w val="6.6187416942514801E-2"/>
          <c:h val="0.164455234839931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Ung sau, antalls% slakt innen de ulike FETTGRUPPENE</a:t>
            </a:r>
          </a:p>
        </c:rich>
      </c:tx>
      <c:layout>
        <c:manualLayout>
          <c:xMode val="edge"/>
          <c:yMode val="edge"/>
          <c:x val="0.10897243393774865"/>
          <c:y val="5.03224552865086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21459184690539E-2"/>
          <c:y val="0.13250013617629081"/>
          <c:w val="0.89228615568623537"/>
          <c:h val="0.77251861580330894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Fettgruppe!$B$27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Fettgruppe!$G$27:$G$41</c:f>
              <c:numCache>
                <c:formatCode>0.0</c:formatCode>
                <c:ptCount val="15"/>
                <c:pt idx="0">
                  <c:v>3.2174679373210932E-2</c:v>
                </c:pt>
                <c:pt idx="1">
                  <c:v>1.1108331550202362</c:v>
                </c:pt>
                <c:pt idx="2">
                  <c:v>4.923563989547449</c:v>
                </c:pt>
                <c:pt idx="3">
                  <c:v>11.711692942654828</c:v>
                </c:pt>
                <c:pt idx="4">
                  <c:v>15.917490588044764</c:v>
                </c:pt>
                <c:pt idx="5">
                  <c:v>16.831602364823198</c:v>
                </c:pt>
                <c:pt idx="6">
                  <c:v>18.539687795959324</c:v>
                </c:pt>
                <c:pt idx="7">
                  <c:v>15.479889885527706</c:v>
                </c:pt>
                <c:pt idx="8">
                  <c:v>8.2385428222425734</c:v>
                </c:pt>
                <c:pt idx="9">
                  <c:v>3.5093505508073242</c:v>
                </c:pt>
                <c:pt idx="10">
                  <c:v>2.1016378384254644</c:v>
                </c:pt>
                <c:pt idx="11">
                  <c:v>0.99407854318565636</c:v>
                </c:pt>
                <c:pt idx="12">
                  <c:v>0.31803433072750797</c:v>
                </c:pt>
                <c:pt idx="13">
                  <c:v>0.19445004011653064</c:v>
                </c:pt>
                <c:pt idx="14">
                  <c:v>7.9254036167848402E-2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11-46D3-B847-5BB704E5BC63}"/>
            </c:ext>
          </c:extLst>
        </c:ser>
        <c:ser>
          <c:idx val="1"/>
          <c:order val="1"/>
          <c:tx>
            <c:strRef>
              <c:f>Fettgruppe!$B$11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Fettgruppe!$G$11:$G$25</c:f>
              <c:numCache>
                <c:formatCode>0.0</c:formatCode>
                <c:ptCount val="15"/>
                <c:pt idx="0">
                  <c:v>1.5660871277235547E-2</c:v>
                </c:pt>
                <c:pt idx="1">
                  <c:v>0.74954221551098943</c:v>
                </c:pt>
                <c:pt idx="2">
                  <c:v>5.2511009027424924</c:v>
                </c:pt>
                <c:pt idx="3">
                  <c:v>13.961837165507911</c:v>
                </c:pt>
                <c:pt idx="4">
                  <c:v>16.852299416843355</c:v>
                </c:pt>
                <c:pt idx="5">
                  <c:v>17.973549631552444</c:v>
                </c:pt>
                <c:pt idx="6">
                  <c:v>17.823650158021387</c:v>
                </c:pt>
                <c:pt idx="7">
                  <c:v>13.612328854975935</c:v>
                </c:pt>
                <c:pt idx="8">
                  <c:v>7.6793163034065124</c:v>
                </c:pt>
                <c:pt idx="9">
                  <c:v>3.055744539437188</c:v>
                </c:pt>
                <c:pt idx="10">
                  <c:v>1.7105151628358379</c:v>
                </c:pt>
                <c:pt idx="11">
                  <c:v>0.79348414471326811</c:v>
                </c:pt>
                <c:pt idx="12">
                  <c:v>0.23605220469817181</c:v>
                </c:pt>
                <c:pt idx="13">
                  <c:v>0.16763231575043247</c:v>
                </c:pt>
                <c:pt idx="14">
                  <c:v>8.8753906808846386E-2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11-46D3-B847-5BB704E5B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4480"/>
        <c:axId val="530194872"/>
      </c:barChart>
      <c:catAx>
        <c:axId val="530194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4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480"/>
        <c:crosses val="autoZero"/>
        <c:crossBetween val="between"/>
        <c:majorUnit val="5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594927636333785"/>
          <c:y val="0.27655878791678301"/>
          <c:w val="7.3563095343010962E-2"/>
          <c:h val="0.181267755125249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Ung sau, antall slakt innen de ulike FETTGRUPPENE</a:t>
            </a:r>
          </a:p>
        </c:rich>
      </c:tx>
      <c:layout>
        <c:manualLayout>
          <c:xMode val="edge"/>
          <c:yMode val="edge"/>
          <c:x val="0.23130916415914074"/>
          <c:y val="5.03225040895722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46811640267869E-2"/>
          <c:y val="0.14778336709525949"/>
          <c:w val="0.87839242939405271"/>
          <c:h val="0.74231118042429856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Fettgruppe!$B$27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Fettgruppe!$F$27:$F$41</c:f>
              <c:numCache>
                <c:formatCode>#,##0</c:formatCode>
                <c:ptCount val="15"/>
                <c:pt idx="0">
                  <c:v>25</c:v>
                </c:pt>
                <c:pt idx="1">
                  <c:v>823</c:v>
                </c:pt>
                <c:pt idx="2">
                  <c:v>3050</c:v>
                </c:pt>
                <c:pt idx="3">
                  <c:v>6458</c:v>
                </c:pt>
                <c:pt idx="4">
                  <c:v>8359</c:v>
                </c:pt>
                <c:pt idx="5">
                  <c:v>8470</c:v>
                </c:pt>
                <c:pt idx="6">
                  <c:v>8879</c:v>
                </c:pt>
                <c:pt idx="7">
                  <c:v>6884</c:v>
                </c:pt>
                <c:pt idx="8">
                  <c:v>3291</c:v>
                </c:pt>
                <c:pt idx="9">
                  <c:v>1272</c:v>
                </c:pt>
                <c:pt idx="10">
                  <c:v>722</c:v>
                </c:pt>
                <c:pt idx="11">
                  <c:v>317</c:v>
                </c:pt>
                <c:pt idx="12">
                  <c:v>99</c:v>
                </c:pt>
                <c:pt idx="13">
                  <c:v>56</c:v>
                </c:pt>
                <c:pt idx="14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8D-41C2-B6B3-A63BA5867D7E}"/>
            </c:ext>
          </c:extLst>
        </c:ser>
        <c:ser>
          <c:idx val="1"/>
          <c:order val="1"/>
          <c:tx>
            <c:strRef>
              <c:f>Fettgruppe!$B$11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Fettgruppe!$F$11:$F$25</c:f>
              <c:numCache>
                <c:formatCode>#,##0</c:formatCode>
                <c:ptCount val="15"/>
                <c:pt idx="0">
                  <c:v>12</c:v>
                </c:pt>
                <c:pt idx="1">
                  <c:v>558</c:v>
                </c:pt>
                <c:pt idx="2">
                  <c:v>2934</c:v>
                </c:pt>
                <c:pt idx="3">
                  <c:v>6814</c:v>
                </c:pt>
                <c:pt idx="4">
                  <c:v>7675</c:v>
                </c:pt>
                <c:pt idx="5">
                  <c:v>7905</c:v>
                </c:pt>
                <c:pt idx="6">
                  <c:v>7451</c:v>
                </c:pt>
                <c:pt idx="7">
                  <c:v>5204</c:v>
                </c:pt>
                <c:pt idx="8">
                  <c:v>2648</c:v>
                </c:pt>
                <c:pt idx="9">
                  <c:v>963</c:v>
                </c:pt>
                <c:pt idx="10">
                  <c:v>502</c:v>
                </c:pt>
                <c:pt idx="11">
                  <c:v>219</c:v>
                </c:pt>
                <c:pt idx="12">
                  <c:v>64</c:v>
                </c:pt>
                <c:pt idx="13">
                  <c:v>42</c:v>
                </c:pt>
                <c:pt idx="14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8D-41C2-B6B3-A63BA5867D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5656"/>
        <c:axId val="530196048"/>
      </c:barChart>
      <c:catAx>
        <c:axId val="53019565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6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6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56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366285187806502"/>
          <c:y val="0.21109786114494944"/>
          <c:w val="5.4776706387637375E-2"/>
          <c:h val="0.1417418962922120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Ung sau, middel LENGDE innen FETTGRUPPE</a:t>
            </a:r>
          </a:p>
        </c:rich>
      </c:tx>
      <c:layout>
        <c:manualLayout>
          <c:xMode val="edge"/>
          <c:yMode val="edge"/>
          <c:x val="0.12030489835010509"/>
          <c:y val="3.89092584127803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867845738147881E-2"/>
          <c:y val="0.15680296618496731"/>
          <c:w val="0.89667772319744432"/>
          <c:h val="0.7363842468304839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Fettgruppe!$B$43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Fettgruppe!$P$43:$P$57</c:f>
              <c:numCache>
                <c:formatCode>0.0</c:formatCode>
                <c:ptCount val="15"/>
                <c:pt idx="0">
                  <c:v>93.3</c:v>
                </c:pt>
                <c:pt idx="1">
                  <c:v>105.69344262295083</c:v>
                </c:pt>
                <c:pt idx="2">
                  <c:v>104.65496183206102</c:v>
                </c:pt>
                <c:pt idx="3">
                  <c:v>107.06338461538456</c:v>
                </c:pt>
                <c:pt idx="4">
                  <c:v>107.26181818181811</c:v>
                </c:pt>
                <c:pt idx="5">
                  <c:v>108.41124999999998</c:v>
                </c:pt>
                <c:pt idx="6">
                  <c:v>110.05651408450701</c:v>
                </c:pt>
                <c:pt idx="7">
                  <c:v>111.35406504065044</c:v>
                </c:pt>
                <c:pt idx="8">
                  <c:v>112.05572519083964</c:v>
                </c:pt>
                <c:pt idx="9">
                  <c:v>113.6721854304636</c:v>
                </c:pt>
                <c:pt idx="10">
                  <c:v>114.94404761904764</c:v>
                </c:pt>
                <c:pt idx="11">
                  <c:v>114.85555555555555</c:v>
                </c:pt>
                <c:pt idx="12">
                  <c:v>115.14166666666669</c:v>
                </c:pt>
                <c:pt idx="13">
                  <c:v>115.8</c:v>
                </c:pt>
                <c:pt idx="14">
                  <c:v>114.15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05-4CFE-AD1E-22F93665ACD3}"/>
            </c:ext>
          </c:extLst>
        </c:ser>
        <c:ser>
          <c:idx val="4"/>
          <c:order val="1"/>
          <c:tx>
            <c:strRef>
              <c:f>Fettgruppe!$B$27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Fettgruppe!$P$27:$P$41</c:f>
              <c:numCache>
                <c:formatCode>0.0</c:formatCode>
                <c:ptCount val="15"/>
                <c:pt idx="0">
                  <c:v>110.7909090909091</c:v>
                </c:pt>
                <c:pt idx="1">
                  <c:v>105.86707317073176</c:v>
                </c:pt>
                <c:pt idx="2">
                  <c:v>107.3053624627607</c:v>
                </c:pt>
                <c:pt idx="3">
                  <c:v>109.71851528384305</c:v>
                </c:pt>
                <c:pt idx="4">
                  <c:v>109.99891588785007</c:v>
                </c:pt>
                <c:pt idx="5">
                  <c:v>109.67308543603382</c:v>
                </c:pt>
                <c:pt idx="6">
                  <c:v>110.44542682926819</c:v>
                </c:pt>
                <c:pt idx="7">
                  <c:v>111.08141809290937</c:v>
                </c:pt>
                <c:pt idx="8">
                  <c:v>112.26176470588236</c:v>
                </c:pt>
                <c:pt idx="9">
                  <c:v>112.6934466019419</c:v>
                </c:pt>
                <c:pt idx="10">
                  <c:v>113.93372093023252</c:v>
                </c:pt>
                <c:pt idx="11">
                  <c:v>114.58305084745761</c:v>
                </c:pt>
                <c:pt idx="12">
                  <c:v>113.34117647058824</c:v>
                </c:pt>
                <c:pt idx="13">
                  <c:v>117.12608695652176</c:v>
                </c:pt>
                <c:pt idx="14">
                  <c:v>117.02857142857148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05-4CFE-AD1E-22F93665ACD3}"/>
            </c:ext>
          </c:extLst>
        </c:ser>
        <c:ser>
          <c:idx val="6"/>
          <c:order val="2"/>
          <c:tx>
            <c:strRef>
              <c:f>Fettgruppe!$B$11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0957138864997437E-3"/>
                  <c:y val="-0.136988118088815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05-4CFE-AD1E-22F93665ACD3}"/>
                </c:ext>
              </c:extLst>
            </c:dLbl>
            <c:dLbl>
              <c:idx val="1"/>
              <c:layout>
                <c:manualLayout>
                  <c:x val="-5.4785694324987391E-3"/>
                  <c:y val="-0.110039635841835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05-4CFE-AD1E-22F93665ACD3}"/>
                </c:ext>
              </c:extLst>
            </c:dLbl>
            <c:dLbl>
              <c:idx val="2"/>
              <c:layout>
                <c:manualLayout>
                  <c:x val="-5.4785694324987182E-3"/>
                  <c:y val="-6.73712056174500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05-4CFE-AD1E-22F93665ACD3}"/>
                </c:ext>
              </c:extLst>
            </c:dLbl>
            <c:dLbl>
              <c:idx val="3"/>
              <c:layout>
                <c:manualLayout>
                  <c:x val="-1.0957138864997437E-3"/>
                  <c:y val="-6.5125498763535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05-4CFE-AD1E-22F93665ACD3}"/>
                </c:ext>
              </c:extLst>
            </c:dLbl>
            <c:dLbl>
              <c:idx val="4"/>
              <c:layout>
                <c:manualLayout>
                  <c:x val="-1.0957138864997838E-3"/>
                  <c:y val="-6.51254987635349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05-4CFE-AD1E-22F93665ACD3}"/>
                </c:ext>
              </c:extLst>
            </c:dLbl>
            <c:dLbl>
              <c:idx val="5"/>
              <c:layout>
                <c:manualLayout>
                  <c:x val="-3.2871416594993114E-3"/>
                  <c:y val="-6.96169124713650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05-4CFE-AD1E-22F93665ACD3}"/>
                </c:ext>
              </c:extLst>
            </c:dLbl>
            <c:dLbl>
              <c:idx val="6"/>
              <c:layout>
                <c:manualLayout>
                  <c:x val="0"/>
                  <c:y val="-6.0634085055705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05-4CFE-AD1E-22F93665ACD3}"/>
                </c:ext>
              </c:extLst>
            </c:dLbl>
            <c:dLbl>
              <c:idx val="7"/>
              <c:layout>
                <c:manualLayout>
                  <c:x val="-4.3828555459989749E-3"/>
                  <c:y val="-4.94055507861300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05-4CFE-AD1E-22F93665ACD3}"/>
                </c:ext>
              </c:extLst>
            </c:dLbl>
            <c:dLbl>
              <c:idx val="8"/>
              <c:layout>
                <c:manualLayout>
                  <c:x val="-5.4785694324987182E-3"/>
                  <c:y val="-6.51254987635350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05-4CFE-AD1E-22F93665ACD3}"/>
                </c:ext>
              </c:extLst>
            </c:dLbl>
            <c:dLbl>
              <c:idx val="9"/>
              <c:layout>
                <c:manualLayout>
                  <c:x val="-1.095713886499824E-3"/>
                  <c:y val="-5.16512576400449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F05-4CFE-AD1E-22F93665ACD3}"/>
                </c:ext>
              </c:extLst>
            </c:dLbl>
            <c:dLbl>
              <c:idx val="10"/>
              <c:layout>
                <c:manualLayout>
                  <c:x val="-8.0351423450147528E-17"/>
                  <c:y val="-4.94055507861300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05-4CFE-AD1E-22F93665ACD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Fettgruppe!$P$11:$P$25</c:f>
              <c:numCache>
                <c:formatCode>0.0</c:formatCode>
                <c:ptCount val="15"/>
                <c:pt idx="0">
                  <c:v>103.05</c:v>
                </c:pt>
                <c:pt idx="1">
                  <c:v>100.18354430379748</c:v>
                </c:pt>
                <c:pt idx="2">
                  <c:v>105.33051432516368</c:v>
                </c:pt>
                <c:pt idx="3">
                  <c:v>107.17066368381798</c:v>
                </c:pt>
                <c:pt idx="4">
                  <c:v>107.70002664890121</c:v>
                </c:pt>
                <c:pt idx="5">
                  <c:v>107.49302626471697</c:v>
                </c:pt>
                <c:pt idx="6">
                  <c:v>107.88530792598748</c:v>
                </c:pt>
                <c:pt idx="7">
                  <c:v>109.21099031429138</c:v>
                </c:pt>
                <c:pt idx="8">
                  <c:v>110.68626013122342</c:v>
                </c:pt>
                <c:pt idx="9">
                  <c:v>111.8823906083244</c:v>
                </c:pt>
                <c:pt idx="10">
                  <c:v>113.0828920570264</c:v>
                </c:pt>
                <c:pt idx="11">
                  <c:v>113.97981220657272</c:v>
                </c:pt>
                <c:pt idx="12">
                  <c:v>113.95967741935492</c:v>
                </c:pt>
                <c:pt idx="13">
                  <c:v>112.52439024390242</c:v>
                </c:pt>
                <c:pt idx="14">
                  <c:v>113.89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05-4CFE-AD1E-22F93665AC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88600"/>
        <c:axId val="530188992"/>
      </c:barChart>
      <c:catAx>
        <c:axId val="5301886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89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30188992"/>
        <c:scaling>
          <c:orientation val="minMax"/>
          <c:min val="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Lengde i cm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8600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025128946974954"/>
          <c:y val="0.13083947881918259"/>
          <c:w val="6.6187416942514801E-2"/>
          <c:h val="0.164455234839931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Ung sau, middel K-FAKTOR innen FETTGRUPPE</a:t>
            </a:r>
          </a:p>
        </c:rich>
      </c:tx>
      <c:layout>
        <c:manualLayout>
          <c:xMode val="edge"/>
          <c:yMode val="edge"/>
          <c:x val="0.12030489835010509"/>
          <c:y val="3.89092584127803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867845738147881E-2"/>
          <c:y val="0.15680296618496731"/>
          <c:w val="0.89667772319744432"/>
          <c:h val="0.7363842468304839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Fettgruppe!$B$43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Fettgruppe!$R$43:$R$57</c:f>
              <c:numCache>
                <c:formatCode>0.00</c:formatCode>
                <c:ptCount val="15"/>
                <c:pt idx="0">
                  <c:v>12.312750203626109</c:v>
                </c:pt>
                <c:pt idx="1">
                  <c:v>14.414308926814652</c:v>
                </c:pt>
                <c:pt idx="2">
                  <c:v>15.542550723001437</c:v>
                </c:pt>
                <c:pt idx="3">
                  <c:v>16.509538873476231</c:v>
                </c:pt>
                <c:pt idx="4">
                  <c:v>17.115804788385489</c:v>
                </c:pt>
                <c:pt idx="5">
                  <c:v>18.644842991224287</c:v>
                </c:pt>
                <c:pt idx="6">
                  <c:v>19.830072130532248</c:v>
                </c:pt>
                <c:pt idx="7">
                  <c:v>20.9308940095917</c:v>
                </c:pt>
                <c:pt idx="8">
                  <c:v>22.166768254836271</c:v>
                </c:pt>
                <c:pt idx="9">
                  <c:v>23.422674649941449</c:v>
                </c:pt>
                <c:pt idx="10">
                  <c:v>24.784848872224369</c:v>
                </c:pt>
                <c:pt idx="11">
                  <c:v>26.690712581838444</c:v>
                </c:pt>
                <c:pt idx="12">
                  <c:v>26.779978649046523</c:v>
                </c:pt>
                <c:pt idx="13">
                  <c:v>26.86472482932394</c:v>
                </c:pt>
                <c:pt idx="14">
                  <c:v>29.794965492119626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F-4FA9-885C-85F915397372}"/>
            </c:ext>
          </c:extLst>
        </c:ser>
        <c:ser>
          <c:idx val="4"/>
          <c:order val="1"/>
          <c:tx>
            <c:strRef>
              <c:f>Fettgruppe!$B$27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Fettgruppe!$R$27:$R$41</c:f>
              <c:numCache>
                <c:formatCode>0.00</c:formatCode>
                <c:ptCount val="15"/>
                <c:pt idx="0">
                  <c:v>13.792855074529664</c:v>
                </c:pt>
                <c:pt idx="1">
                  <c:v>15.250738992423379</c:v>
                </c:pt>
                <c:pt idx="2">
                  <c:v>17.035144665434075</c:v>
                </c:pt>
                <c:pt idx="3">
                  <c:v>18.077799566281303</c:v>
                </c:pt>
                <c:pt idx="4">
                  <c:v>19.032491592571727</c:v>
                </c:pt>
                <c:pt idx="5">
                  <c:v>19.53184923417594</c:v>
                </c:pt>
                <c:pt idx="6">
                  <c:v>20.23651895866595</c:v>
                </c:pt>
                <c:pt idx="7">
                  <c:v>21.452232386269721</c:v>
                </c:pt>
                <c:pt idx="8">
                  <c:v>22.638809544829563</c:v>
                </c:pt>
                <c:pt idx="9">
                  <c:v>24.137365714164005</c:v>
                </c:pt>
                <c:pt idx="10">
                  <c:v>24.871651404427833</c:v>
                </c:pt>
                <c:pt idx="11">
                  <c:v>26.89183701807384</c:v>
                </c:pt>
                <c:pt idx="12">
                  <c:v>27.349739703358097</c:v>
                </c:pt>
                <c:pt idx="13">
                  <c:v>27.692420139015368</c:v>
                </c:pt>
                <c:pt idx="14">
                  <c:v>30.167165789243207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7F-4FA9-885C-85F915397372}"/>
            </c:ext>
          </c:extLst>
        </c:ser>
        <c:ser>
          <c:idx val="6"/>
          <c:order val="2"/>
          <c:tx>
            <c:strRef>
              <c:f>Fettgruppe!$B$11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0957138864997437E-3"/>
                  <c:y val="-0.136988118088815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7F-4FA9-885C-85F915397372}"/>
                </c:ext>
              </c:extLst>
            </c:dLbl>
            <c:dLbl>
              <c:idx val="1"/>
              <c:layout>
                <c:manualLayout>
                  <c:x val="-5.4785694324987391E-3"/>
                  <c:y val="-0.110039635841835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7F-4FA9-885C-85F915397372}"/>
                </c:ext>
              </c:extLst>
            </c:dLbl>
            <c:dLbl>
              <c:idx val="2"/>
              <c:layout>
                <c:manualLayout>
                  <c:x val="-5.4785694324987182E-3"/>
                  <c:y val="-6.73712056174500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7F-4FA9-885C-85F915397372}"/>
                </c:ext>
              </c:extLst>
            </c:dLbl>
            <c:dLbl>
              <c:idx val="3"/>
              <c:layout>
                <c:manualLayout>
                  <c:x val="-1.0957138864997437E-3"/>
                  <c:y val="-6.5125498763535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7F-4FA9-885C-85F915397372}"/>
                </c:ext>
              </c:extLst>
            </c:dLbl>
            <c:dLbl>
              <c:idx val="4"/>
              <c:layout>
                <c:manualLayout>
                  <c:x val="-1.0957138864997838E-3"/>
                  <c:y val="-6.51254987635349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7F-4FA9-885C-85F915397372}"/>
                </c:ext>
              </c:extLst>
            </c:dLbl>
            <c:dLbl>
              <c:idx val="5"/>
              <c:layout>
                <c:manualLayout>
                  <c:x val="-3.2871416594993114E-3"/>
                  <c:y val="-6.96169124713650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7F-4FA9-885C-85F915397372}"/>
                </c:ext>
              </c:extLst>
            </c:dLbl>
            <c:dLbl>
              <c:idx val="6"/>
              <c:layout>
                <c:manualLayout>
                  <c:x val="0"/>
                  <c:y val="-6.0634085055705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7F-4FA9-885C-85F915397372}"/>
                </c:ext>
              </c:extLst>
            </c:dLbl>
            <c:dLbl>
              <c:idx val="7"/>
              <c:layout>
                <c:manualLayout>
                  <c:x val="-4.3828555459989749E-3"/>
                  <c:y val="-4.94055507861300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7F-4FA9-885C-85F915397372}"/>
                </c:ext>
              </c:extLst>
            </c:dLbl>
            <c:dLbl>
              <c:idx val="8"/>
              <c:layout>
                <c:manualLayout>
                  <c:x val="-5.4785694324987182E-3"/>
                  <c:y val="-6.51254987635350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7F-4FA9-885C-85F915397372}"/>
                </c:ext>
              </c:extLst>
            </c:dLbl>
            <c:dLbl>
              <c:idx val="9"/>
              <c:layout>
                <c:manualLayout>
                  <c:x val="-1.095713886499824E-3"/>
                  <c:y val="-5.16512576400449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7F-4FA9-885C-85F915397372}"/>
                </c:ext>
              </c:extLst>
            </c:dLbl>
            <c:dLbl>
              <c:idx val="10"/>
              <c:layout>
                <c:manualLayout>
                  <c:x val="-8.0351423450147528E-17"/>
                  <c:y val="-4.94055507861300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7F-4FA9-885C-85F915397372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Fettgruppe!$R$11:$R$25</c:f>
              <c:numCache>
                <c:formatCode>0.00</c:formatCode>
                <c:ptCount val="15"/>
                <c:pt idx="0">
                  <c:v>12.835126017301878</c:v>
                </c:pt>
                <c:pt idx="1">
                  <c:v>14.059243147921096</c:v>
                </c:pt>
                <c:pt idx="2">
                  <c:v>16.38127538770712</c:v>
                </c:pt>
                <c:pt idx="3">
                  <c:v>17.981313510567379</c:v>
                </c:pt>
                <c:pt idx="4">
                  <c:v>18.980174338934361</c:v>
                </c:pt>
                <c:pt idx="5">
                  <c:v>19.650871299392453</c:v>
                </c:pt>
                <c:pt idx="6">
                  <c:v>20.475381903011776</c:v>
                </c:pt>
                <c:pt idx="7">
                  <c:v>21.733376934559782</c:v>
                </c:pt>
                <c:pt idx="8">
                  <c:v>23.289203718714624</c:v>
                </c:pt>
                <c:pt idx="9">
                  <c:v>24.7552382839419</c:v>
                </c:pt>
                <c:pt idx="10">
                  <c:v>25.825110212758517</c:v>
                </c:pt>
                <c:pt idx="11">
                  <c:v>26.845521781446276</c:v>
                </c:pt>
                <c:pt idx="12">
                  <c:v>27.603100195604345</c:v>
                </c:pt>
                <c:pt idx="13">
                  <c:v>29.92207967967698</c:v>
                </c:pt>
                <c:pt idx="14">
                  <c:v>31.331223048750857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07F-4FA9-885C-85F9153973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88600"/>
        <c:axId val="530188992"/>
      </c:barChart>
      <c:catAx>
        <c:axId val="5301886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89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30188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K-faktor i mg/ml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8600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807274798226876"/>
          <c:y val="0.19596497758271761"/>
          <c:w val="6.6187416942514801E-2"/>
          <c:h val="0.164455234839931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1-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61524121980346"/>
          <c:y val="0.1364063466128338"/>
          <c:w val="0.87882206984272138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mnd'!$J$15:$J$33</c:f>
              <c:numCache>
                <c:formatCode>0.0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3.7108425053591056E-2</c:v>
                </c:pt>
                <c:pt idx="5">
                  <c:v>0</c:v>
                </c:pt>
                <c:pt idx="6">
                  <c:v>0.42114246488933427</c:v>
                </c:pt>
                <c:pt idx="7">
                  <c:v>6.4149761533220592E-2</c:v>
                </c:pt>
                <c:pt idx="8">
                  <c:v>1.9546669301847272E-2</c:v>
                </c:pt>
                <c:pt idx="9">
                  <c:v>2.7266408455268558E-3</c:v>
                </c:pt>
                <c:pt idx="10">
                  <c:v>0</c:v>
                </c:pt>
                <c:pt idx="11">
                  <c:v>0</c:v>
                </c:pt>
                <c:pt idx="15">
                  <c:v>0.15909506725743972</c:v>
                </c:pt>
                <c:pt idx="16">
                  <c:v>0.26498179540652339</c:v>
                </c:pt>
                <c:pt idx="17">
                  <c:v>0.24780073946151432</c:v>
                </c:pt>
                <c:pt idx="18">
                  <c:v>0.66560664503152489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1D-43A6-B831-F192845B6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19896"/>
        <c:axId val="775120288"/>
      </c:barChart>
      <c:catAx>
        <c:axId val="7751198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0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0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198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1-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mnd'!$O$15:$O$33</c:f>
              <c:numCache>
                <c:formatCode>0.0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10.3</c:v>
                </c:pt>
                <c:pt idx="5">
                  <c:v>0</c:v>
                </c:pt>
                <c:pt idx="6">
                  <c:v>11.350000000000001</c:v>
                </c:pt>
                <c:pt idx="7">
                  <c:v>18.680000000000003</c:v>
                </c:pt>
                <c:pt idx="8">
                  <c:v>12</c:v>
                </c:pt>
                <c:pt idx="9">
                  <c:v>12.200000000000003</c:v>
                </c:pt>
                <c:pt idx="10">
                  <c:v>0</c:v>
                </c:pt>
                <c:pt idx="11">
                  <c:v>0</c:v>
                </c:pt>
                <c:pt idx="13">
                  <c:v>0</c:v>
                </c:pt>
                <c:pt idx="15">
                  <c:v>10</c:v>
                </c:pt>
                <c:pt idx="16">
                  <c:v>12.833333333333336</c:v>
                </c:pt>
                <c:pt idx="17">
                  <c:v>16.446153846153852</c:v>
                </c:pt>
                <c:pt idx="18">
                  <c:v>12.063636363636363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7B-4862-A7F4-1050F22F4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1072"/>
        <c:axId val="775121464"/>
      </c:barChart>
      <c:catAx>
        <c:axId val="7751210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1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1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10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1-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mnd'!$D$15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mnd'!$V$15:$V$33</c:f>
              <c:numCache>
                <c:formatCode>0.00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3.2</c:v>
                </c:pt>
                <c:pt idx="8">
                  <c:v>2.6666666666666661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5">
                  <c:v>3.5</c:v>
                </c:pt>
                <c:pt idx="16">
                  <c:v>2.3333333333333339</c:v>
                </c:pt>
                <c:pt idx="17">
                  <c:v>2.6153846153846159</c:v>
                </c:pt>
                <c:pt idx="18">
                  <c:v>3.8181818181818192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A8-4D3E-B22A-A04BB5AD7E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2248"/>
        <c:axId val="775122640"/>
      </c:barChart>
      <c:catAx>
        <c:axId val="7751222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2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2640"/>
        <c:scaling>
          <c:orientation val="minMax"/>
          <c:min val="0.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5592662349676831E-2"/>
              <c:y val="0.3341260857990216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22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1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61524121980346"/>
          <c:y val="0.1364063466128338"/>
          <c:w val="0.87882206984272138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mnd'!$E$34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mnd'!$J$34:$J$48</c:f>
              <c:numCache>
                <c:formatCode>0.0</c:formatCode>
                <c:ptCount val="15"/>
                <c:pt idx="0">
                  <c:v>2.8519445895556008</c:v>
                </c:pt>
                <c:pt idx="1">
                  <c:v>2.0417673053176038</c:v>
                </c:pt>
                <c:pt idx="2">
                  <c:v>0.74210125971688845</c:v>
                </c:pt>
                <c:pt idx="3">
                  <c:v>1.1946691136068937</c:v>
                </c:pt>
                <c:pt idx="4">
                  <c:v>0.72849350561912496</c:v>
                </c:pt>
                <c:pt idx="5">
                  <c:v>0.65019209408251855</c:v>
                </c:pt>
                <c:pt idx="6">
                  <c:v>0.57448558426647445</c:v>
                </c:pt>
                <c:pt idx="7">
                  <c:v>0.23916713562183456</c:v>
                </c:pt>
                <c:pt idx="11">
                  <c:v>1.3682175784139816</c:v>
                </c:pt>
                <c:pt idx="12">
                  <c:v>2.3352811215956724</c:v>
                </c:pt>
                <c:pt idx="13">
                  <c:v>2.0162496088271777</c:v>
                </c:pt>
                <c:pt idx="14">
                  <c:v>4.9341164786549436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67-4BA0-AE81-A62018507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4600"/>
        <c:axId val="775124992"/>
      </c:barChart>
      <c:catAx>
        <c:axId val="7751246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4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4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46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1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mnd'!$E$34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mnd'!$O$34:$O$48</c:f>
              <c:numCache>
                <c:formatCode>0.0</c:formatCode>
                <c:ptCount val="15"/>
                <c:pt idx="0">
                  <c:v>10.554666666666671</c:v>
                </c:pt>
                <c:pt idx="1">
                  <c:v>13.145</c:v>
                </c:pt>
                <c:pt idx="2">
                  <c:v>20</c:v>
                </c:pt>
                <c:pt idx="3">
                  <c:v>18.118750000000006</c:v>
                </c:pt>
                <c:pt idx="4">
                  <c:v>16.165060240963864</c:v>
                </c:pt>
                <c:pt idx="5">
                  <c:v>15.152083333333332</c:v>
                </c:pt>
                <c:pt idx="6">
                  <c:v>14.415517241379302</c:v>
                </c:pt>
                <c:pt idx="7">
                  <c:v>10.200000000000003</c:v>
                </c:pt>
                <c:pt idx="9">
                  <c:v>0</c:v>
                </c:pt>
                <c:pt idx="11">
                  <c:v>19.111111111111111</c:v>
                </c:pt>
                <c:pt idx="12">
                  <c:v>19.958823529411767</c:v>
                </c:pt>
                <c:pt idx="13">
                  <c:v>22.020253164556966</c:v>
                </c:pt>
                <c:pt idx="14">
                  <c:v>14.466176470588236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41-4F9F-A451-A7D080BA8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5776"/>
        <c:axId val="775126168"/>
      </c:barChart>
      <c:catAx>
        <c:axId val="7751257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6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6168"/>
        <c:scaling>
          <c:orientation val="minMax"/>
          <c:min val="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57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sau: middel klasse per uke</a:t>
            </a:r>
          </a:p>
        </c:rich>
      </c:tx>
      <c:layout>
        <c:manualLayout>
          <c:xMode val="edge"/>
          <c:yMode val="edge"/>
          <c:x val="0.1419820422774592"/>
          <c:y val="2.30307876211132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44986690328305E-2"/>
          <c:y val="0.15062111801242237"/>
          <c:w val="0.93078970718722276"/>
          <c:h val="0.74689440993788825"/>
        </c:manualLayout>
      </c:layout>
      <c:lineChart>
        <c:grouping val="standard"/>
        <c:varyColors val="0"/>
        <c:ser>
          <c:idx val="3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Uke!$U$63:$U$114</c:f>
              <c:numCache>
                <c:formatCode>0.00</c:formatCode>
                <c:ptCount val="52"/>
                <c:pt idx="0">
                  <c:v>7.3333333333333313</c:v>
                </c:pt>
                <c:pt idx="1">
                  <c:v>6.9</c:v>
                </c:pt>
                <c:pt idx="2">
                  <c:v>6.875</c:v>
                </c:pt>
                <c:pt idx="3">
                  <c:v>7.6538461538461551</c:v>
                </c:pt>
                <c:pt idx="4">
                  <c:v>7.9393939393939394</c:v>
                </c:pt>
                <c:pt idx="5">
                  <c:v>7.5878378378378386</c:v>
                </c:pt>
                <c:pt idx="6">
                  <c:v>8</c:v>
                </c:pt>
                <c:pt idx="7">
                  <c:v>7.8828828828828819</c:v>
                </c:pt>
                <c:pt idx="8">
                  <c:v>7.4625000000000004</c:v>
                </c:pt>
                <c:pt idx="9">
                  <c:v>7.9414255469301311</c:v>
                </c:pt>
                <c:pt idx="10">
                  <c:v>7.7508493771234415</c:v>
                </c:pt>
                <c:pt idx="11">
                  <c:v>7.6163265306122412</c:v>
                </c:pt>
                <c:pt idx="12">
                  <c:v>7.6581818181818173</c:v>
                </c:pt>
                <c:pt idx="13">
                  <c:v>10</c:v>
                </c:pt>
                <c:pt idx="14">
                  <c:v>7.7721518987341778</c:v>
                </c:pt>
                <c:pt idx="15">
                  <c:v>7.5</c:v>
                </c:pt>
                <c:pt idx="16">
                  <c:v>6.5519999999999987</c:v>
                </c:pt>
                <c:pt idx="17">
                  <c:v>7.5720524017467268</c:v>
                </c:pt>
                <c:pt idx="18">
                  <c:v>6.9132007233273045</c:v>
                </c:pt>
                <c:pt idx="19">
                  <c:v>7.5</c:v>
                </c:pt>
                <c:pt idx="20">
                  <c:v>6.9753787878787881</c:v>
                </c:pt>
                <c:pt idx="21">
                  <c:v>7.3645320197044324</c:v>
                </c:pt>
                <c:pt idx="22">
                  <c:v>6.8712871287128685</c:v>
                </c:pt>
                <c:pt idx="23">
                  <c:v>7.1258992805755392</c:v>
                </c:pt>
                <c:pt idx="24">
                  <c:v>6.6517412935323375</c:v>
                </c:pt>
                <c:pt idx="25">
                  <c:v>7.2771739130434785</c:v>
                </c:pt>
                <c:pt idx="26">
                  <c:v>6.547169811320753</c:v>
                </c:pt>
                <c:pt idx="27">
                  <c:v>7.2962962962962976</c:v>
                </c:pt>
                <c:pt idx="28">
                  <c:v>6.5357142857142891</c:v>
                </c:pt>
                <c:pt idx="29">
                  <c:v>7.3764705882352946</c:v>
                </c:pt>
                <c:pt idx="30">
                  <c:v>7.2347417840375554</c:v>
                </c:pt>
                <c:pt idx="31">
                  <c:v>7.0207715133531154</c:v>
                </c:pt>
                <c:pt idx="32">
                  <c:v>6.9908771929824525</c:v>
                </c:pt>
                <c:pt idx="33">
                  <c:v>6.9280774550484097</c:v>
                </c:pt>
                <c:pt idx="34">
                  <c:v>6.9992846924177394</c:v>
                </c:pt>
                <c:pt idx="35">
                  <c:v>6.8975705843729491</c:v>
                </c:pt>
                <c:pt idx="36">
                  <c:v>6.8736330498177391</c:v>
                </c:pt>
                <c:pt idx="37">
                  <c:v>6.6838365896980481</c:v>
                </c:pt>
                <c:pt idx="38">
                  <c:v>6.8849610545236688</c:v>
                </c:pt>
                <c:pt idx="39">
                  <c:v>6.8914285714285697</c:v>
                </c:pt>
                <c:pt idx="40">
                  <c:v>6.9680928208846993</c:v>
                </c:pt>
                <c:pt idx="41">
                  <c:v>7.5270015429453103</c:v>
                </c:pt>
                <c:pt idx="42">
                  <c:v>7.4638949671772448</c:v>
                </c:pt>
                <c:pt idx="43">
                  <c:v>7.4318275154004096</c:v>
                </c:pt>
                <c:pt idx="44">
                  <c:v>7.2997086671522222</c:v>
                </c:pt>
                <c:pt idx="45">
                  <c:v>7.333578251285819</c:v>
                </c:pt>
                <c:pt idx="46">
                  <c:v>7.21840242669363</c:v>
                </c:pt>
                <c:pt idx="47">
                  <c:v>7.2769230769230751</c:v>
                </c:pt>
                <c:pt idx="48">
                  <c:v>7.2126436781609184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A9-41DB-AA64-0E5806CAD33A}"/>
            </c:ext>
          </c:extLst>
        </c:ser>
        <c:ser>
          <c:idx val="4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Uke!$U$10:$U$61</c:f>
              <c:numCache>
                <c:formatCode>0.00</c:formatCode>
                <c:ptCount val="52"/>
                <c:pt idx="0">
                  <c:v>8</c:v>
                </c:pt>
                <c:pt idx="1">
                  <c:v>7.4863945578231332</c:v>
                </c:pt>
                <c:pt idx="2">
                  <c:v>7.8076923076923102</c:v>
                </c:pt>
                <c:pt idx="3">
                  <c:v>8.1626016260162597</c:v>
                </c:pt>
                <c:pt idx="4">
                  <c:v>7.1632653061224492</c:v>
                </c:pt>
                <c:pt idx="5">
                  <c:v>7.8957345971563981</c:v>
                </c:pt>
                <c:pt idx="6">
                  <c:v>7.9696969696969697</c:v>
                </c:pt>
                <c:pt idx="7">
                  <c:v>8.1223021582733832</c:v>
                </c:pt>
                <c:pt idx="8">
                  <c:v>7.8108108108108096</c:v>
                </c:pt>
                <c:pt idx="9">
                  <c:v>8.3264248704663206</c:v>
                </c:pt>
                <c:pt idx="10">
                  <c:v>8.2104144527098821</c:v>
                </c:pt>
                <c:pt idx="11">
                  <c:v>8.1004464285714306</c:v>
                </c:pt>
                <c:pt idx="12">
                  <c:v>0</c:v>
                </c:pt>
                <c:pt idx="13">
                  <c:v>7.9130434782608692</c:v>
                </c:pt>
                <c:pt idx="14">
                  <c:v>7.7959183673469408</c:v>
                </c:pt>
                <c:pt idx="15">
                  <c:v>7.3098591549295779</c:v>
                </c:pt>
                <c:pt idx="16">
                  <c:v>6.9961389961389955</c:v>
                </c:pt>
                <c:pt idx="17">
                  <c:v>7.2387096774193571</c:v>
                </c:pt>
                <c:pt idx="18">
                  <c:v>6.3210332103321027</c:v>
                </c:pt>
                <c:pt idx="19">
                  <c:v>7.4053030303030303</c:v>
                </c:pt>
                <c:pt idx="20">
                  <c:v>7.5741935483870977</c:v>
                </c:pt>
                <c:pt idx="21">
                  <c:v>7.1753653444676404</c:v>
                </c:pt>
                <c:pt idx="22">
                  <c:v>6.5427135678391952</c:v>
                </c:pt>
                <c:pt idx="23">
                  <c:v>7.2602040816326525</c:v>
                </c:pt>
                <c:pt idx="24">
                  <c:v>6.5068493150684947</c:v>
                </c:pt>
                <c:pt idx="25">
                  <c:v>6.6915887850467302</c:v>
                </c:pt>
                <c:pt idx="26">
                  <c:v>6.9767441860465107</c:v>
                </c:pt>
                <c:pt idx="27">
                  <c:v>5.7948717948717965</c:v>
                </c:pt>
                <c:pt idx="28">
                  <c:v>7.5217391304347823</c:v>
                </c:pt>
                <c:pt idx="29">
                  <c:v>6.4761904761904754</c:v>
                </c:pt>
                <c:pt idx="30">
                  <c:v>7.7191011235955056</c:v>
                </c:pt>
                <c:pt idx="31">
                  <c:v>6.7772621809744749</c:v>
                </c:pt>
                <c:pt idx="32">
                  <c:v>6.8345521023766</c:v>
                </c:pt>
                <c:pt idx="33">
                  <c:v>6.9658246656760792</c:v>
                </c:pt>
                <c:pt idx="34">
                  <c:v>7.058297872340427</c:v>
                </c:pt>
                <c:pt idx="35">
                  <c:v>7.1918819188191891</c:v>
                </c:pt>
                <c:pt idx="36">
                  <c:v>7.3609794628751981</c:v>
                </c:pt>
                <c:pt idx="37">
                  <c:v>7.2238239757207889</c:v>
                </c:pt>
                <c:pt idx="38">
                  <c:v>6.7398843930635852</c:v>
                </c:pt>
                <c:pt idx="39">
                  <c:v>6.8006952491309374</c:v>
                </c:pt>
                <c:pt idx="40">
                  <c:v>6.9111445783132543</c:v>
                </c:pt>
                <c:pt idx="41">
                  <c:v>7.4285442073170724</c:v>
                </c:pt>
                <c:pt idx="42">
                  <c:v>7.3384346305203341</c:v>
                </c:pt>
                <c:pt idx="43">
                  <c:v>7.404365904365906</c:v>
                </c:pt>
                <c:pt idx="44">
                  <c:v>7.2469368520263924</c:v>
                </c:pt>
                <c:pt idx="45">
                  <c:v>7.3837095191364082</c:v>
                </c:pt>
                <c:pt idx="46">
                  <c:v>7.1916666666666647</c:v>
                </c:pt>
                <c:pt idx="47">
                  <c:v>6.9530456852791849</c:v>
                </c:pt>
                <c:pt idx="48">
                  <c:v>7.0310679611650482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A9-41DB-AA64-0E5806CAD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27472"/>
        <c:axId val="499623160"/>
      </c:lineChart>
      <c:catAx>
        <c:axId val="4996274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31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23160"/>
        <c:scaling>
          <c:orientation val="minMax"/>
          <c:max val="10"/>
          <c:min val="5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7472"/>
        <c:crosses val="autoZero"/>
        <c:crossBetween val="between"/>
        <c:minorUnit val="0.05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563773956768691"/>
          <c:y val="5.7023576421280787E-2"/>
          <c:w val="8.0792579785454288E-2"/>
          <c:h val="0.165313665992482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1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mnd'!$E$34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mnd'!$V$34:$V$48</c:f>
              <c:numCache>
                <c:formatCode>0.00</c:formatCode>
                <c:ptCount val="15"/>
                <c:pt idx="0">
                  <c:v>3.3866666666666676</c:v>
                </c:pt>
                <c:pt idx="1">
                  <c:v>3.65</c:v>
                </c:pt>
                <c:pt idx="2">
                  <c:v>4.5</c:v>
                </c:pt>
                <c:pt idx="3">
                  <c:v>3.8333333333333344</c:v>
                </c:pt>
                <c:pt idx="4">
                  <c:v>3.5060240963855422</c:v>
                </c:pt>
                <c:pt idx="5">
                  <c:v>3.203125</c:v>
                </c:pt>
                <c:pt idx="6">
                  <c:v>3.0862068965517242</c:v>
                </c:pt>
                <c:pt idx="7">
                  <c:v>2</c:v>
                </c:pt>
                <c:pt idx="11">
                  <c:v>3.8888888888888888</c:v>
                </c:pt>
                <c:pt idx="12">
                  <c:v>5.4117647058823524</c:v>
                </c:pt>
                <c:pt idx="13">
                  <c:v>5.9620253164556951</c:v>
                </c:pt>
                <c:pt idx="14">
                  <c:v>5.1764705882352944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D0-4120-8EAE-F56BBA290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6952"/>
        <c:axId val="775127344"/>
      </c:barChart>
      <c:catAx>
        <c:axId val="7751269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7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7344"/>
        <c:scaling>
          <c:orientation val="minMax"/>
          <c:min val="1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9747910432427445E-2"/>
              <c:y val="0.3244374494949793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69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68482446513471"/>
          <c:y val="0.13654613222928405"/>
          <c:w val="0.834589052212658"/>
          <c:h val="0.699726521569645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mnd'!$E$49</c:f>
              <c:strCache>
                <c:ptCount val="1"/>
                <c:pt idx="0">
                  <c:v>1+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mnd'!$I$49:$I$63</c:f>
              <c:numCache>
                <c:formatCode>General</c:formatCode>
                <c:ptCount val="15"/>
                <c:pt idx="0">
                  <c:v>137</c:v>
                </c:pt>
                <c:pt idx="1">
                  <c:v>76</c:v>
                </c:pt>
                <c:pt idx="2">
                  <c:v>26</c:v>
                </c:pt>
                <c:pt idx="3">
                  <c:v>559</c:v>
                </c:pt>
                <c:pt idx="4">
                  <c:v>588</c:v>
                </c:pt>
                <c:pt idx="5">
                  <c:v>1052</c:v>
                </c:pt>
                <c:pt idx="6">
                  <c:v>294</c:v>
                </c:pt>
                <c:pt idx="7">
                  <c:v>29</c:v>
                </c:pt>
                <c:pt idx="9">
                  <c:v>6814</c:v>
                </c:pt>
                <c:pt idx="11">
                  <c:v>37</c:v>
                </c:pt>
                <c:pt idx="12">
                  <c:v>45</c:v>
                </c:pt>
                <c:pt idx="13">
                  <c:v>257</c:v>
                </c:pt>
                <c:pt idx="14">
                  <c:v>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74-40B4-A76B-F9B2D9FB4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8128"/>
        <c:axId val="775128520"/>
      </c:barChart>
      <c:catAx>
        <c:axId val="7751281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8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8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1.6468172914396544E-2"/>
              <c:y val="0.327952451119607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812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mnd'!$E$49</c:f>
              <c:strCache>
                <c:ptCount val="1"/>
                <c:pt idx="0">
                  <c:v>1+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mnd'!$J$49:$J$63</c:f>
              <c:numCache>
                <c:formatCode>0.0</c:formatCode>
                <c:ptCount val="15"/>
                <c:pt idx="0">
                  <c:v>7.0297047538414441</c:v>
                </c:pt>
                <c:pt idx="1">
                  <c:v>9.4857915051917949</c:v>
                </c:pt>
                <c:pt idx="2">
                  <c:v>9.1538190386078178</c:v>
                </c:pt>
                <c:pt idx="3">
                  <c:v>8.1535445833974425</c:v>
                </c:pt>
                <c:pt idx="4">
                  <c:v>6.6890874203066009</c:v>
                </c:pt>
                <c:pt idx="5">
                  <c:v>4.7157700413689572</c:v>
                </c:pt>
                <c:pt idx="6">
                  <c:v>4.0376146858331348</c:v>
                </c:pt>
                <c:pt idx="7">
                  <c:v>3.7172512974426306</c:v>
                </c:pt>
                <c:pt idx="11">
                  <c:v>6.012202591658645</c:v>
                </c:pt>
                <c:pt idx="12">
                  <c:v>7.2715134245971953</c:v>
                </c:pt>
                <c:pt idx="13">
                  <c:v>7.2803347280334751</c:v>
                </c:pt>
                <c:pt idx="14">
                  <c:v>11.242081186956717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6F-4264-8FA7-5D65686C2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9304"/>
        <c:axId val="775129696"/>
      </c:barChart>
      <c:catAx>
        <c:axId val="775129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9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969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93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mnd'!$E$49</c:f>
              <c:strCache>
                <c:ptCount val="1"/>
                <c:pt idx="0">
                  <c:v>1+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mnd'!$O$49:$O$63</c:f>
              <c:numCache>
                <c:formatCode>0.0</c:formatCode>
                <c:ptCount val="15"/>
                <c:pt idx="0">
                  <c:v>14.242335766423356</c:v>
                </c:pt>
                <c:pt idx="1">
                  <c:v>16.071052631578951</c:v>
                </c:pt>
                <c:pt idx="2">
                  <c:v>18.976923076923072</c:v>
                </c:pt>
                <c:pt idx="3">
                  <c:v>21.236672629695889</c:v>
                </c:pt>
                <c:pt idx="4">
                  <c:v>20.951700680272111</c:v>
                </c:pt>
                <c:pt idx="5">
                  <c:v>20.057129277566563</c:v>
                </c:pt>
                <c:pt idx="6">
                  <c:v>19.987414965986392</c:v>
                </c:pt>
                <c:pt idx="7">
                  <c:v>16.400000000000006</c:v>
                </c:pt>
                <c:pt idx="9">
                  <c:v>0</c:v>
                </c:pt>
                <c:pt idx="11">
                  <c:v>20.427027027027034</c:v>
                </c:pt>
                <c:pt idx="12">
                  <c:v>23.477777777777781</c:v>
                </c:pt>
                <c:pt idx="13">
                  <c:v>24.441245136186794</c:v>
                </c:pt>
                <c:pt idx="14">
                  <c:v>18.371311475409829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2E-411D-AEE5-4CC7C625E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30480"/>
        <c:axId val="775130872"/>
      </c:barChart>
      <c:catAx>
        <c:axId val="7751304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0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3087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0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mnd'!$E$49</c:f>
              <c:strCache>
                <c:ptCount val="1"/>
                <c:pt idx="0">
                  <c:v>1+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mnd'!$V$49:$V$63</c:f>
              <c:numCache>
                <c:formatCode>0.00</c:formatCode>
                <c:ptCount val="15"/>
                <c:pt idx="0">
                  <c:v>4.9854014598540122</c:v>
                </c:pt>
                <c:pt idx="1">
                  <c:v>5.2368421052631557</c:v>
                </c:pt>
                <c:pt idx="2">
                  <c:v>4.5769230769230784</c:v>
                </c:pt>
                <c:pt idx="3">
                  <c:v>4.8389982110912335</c:v>
                </c:pt>
                <c:pt idx="4">
                  <c:v>4.8928571428571441</c:v>
                </c:pt>
                <c:pt idx="5">
                  <c:v>4.6254752851711025</c:v>
                </c:pt>
                <c:pt idx="6">
                  <c:v>4.6836734693877551</c:v>
                </c:pt>
                <c:pt idx="7">
                  <c:v>3.9310344827586201</c:v>
                </c:pt>
                <c:pt idx="11">
                  <c:v>5.6486486486486482</c:v>
                </c:pt>
                <c:pt idx="12">
                  <c:v>6.3111111111111118</c:v>
                </c:pt>
                <c:pt idx="13">
                  <c:v>7.0428015564202324</c:v>
                </c:pt>
                <c:pt idx="14">
                  <c:v>6.5245901639344259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1B-4A62-80BC-CBEEACD7D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31656"/>
        <c:axId val="775132048"/>
      </c:barChart>
      <c:catAx>
        <c:axId val="775131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2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32048"/>
        <c:scaling>
          <c:orientation val="minMax"/>
          <c:min val="2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549584566580912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1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946020141331625"/>
          <c:y val="0.11737439682174673"/>
          <c:w val="0.84197697379344871"/>
          <c:h val="0.718898364671528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mnd'!$E$64</c:f>
              <c:strCache>
                <c:ptCount val="1"/>
                <c:pt idx="0">
                  <c:v>2-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mnd'!$I$64:$I$78</c:f>
              <c:numCache>
                <c:formatCode>General</c:formatCode>
                <c:ptCount val="15"/>
                <c:pt idx="0">
                  <c:v>233</c:v>
                </c:pt>
                <c:pt idx="1">
                  <c:v>116</c:v>
                </c:pt>
                <c:pt idx="2">
                  <c:v>46</c:v>
                </c:pt>
                <c:pt idx="3">
                  <c:v>1110</c:v>
                </c:pt>
                <c:pt idx="4">
                  <c:v>1393</c:v>
                </c:pt>
                <c:pt idx="5">
                  <c:v>2648</c:v>
                </c:pt>
                <c:pt idx="6">
                  <c:v>747</c:v>
                </c:pt>
                <c:pt idx="7">
                  <c:v>60</c:v>
                </c:pt>
                <c:pt idx="9">
                  <c:v>7675</c:v>
                </c:pt>
                <c:pt idx="11">
                  <c:v>70</c:v>
                </c:pt>
                <c:pt idx="12">
                  <c:v>80</c:v>
                </c:pt>
                <c:pt idx="13">
                  <c:v>296</c:v>
                </c:pt>
                <c:pt idx="14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EB-4A5B-A0CF-BBF79925C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32832"/>
        <c:axId val="775133224"/>
      </c:barChart>
      <c:catAx>
        <c:axId val="775132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3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33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283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mnd'!$E$64</c:f>
              <c:strCache>
                <c:ptCount val="1"/>
                <c:pt idx="0">
                  <c:v>2-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mnd'!$J$64:$J$78</c:f>
              <c:numCache>
                <c:formatCode>0.0</c:formatCode>
                <c:ptCount val="15"/>
                <c:pt idx="0">
                  <c:v>15.551312305225801</c:v>
                </c:pt>
                <c:pt idx="1">
                  <c:v>16.717794984506178</c:v>
                </c:pt>
                <c:pt idx="2">
                  <c:v>16.216767777963302</c:v>
                </c:pt>
                <c:pt idx="3">
                  <c:v>17.685416162992599</c:v>
                </c:pt>
                <c:pt idx="4">
                  <c:v>17.575822073184902</c:v>
                </c:pt>
                <c:pt idx="5">
                  <c:v>13.791259998614311</c:v>
                </c:pt>
                <c:pt idx="6">
                  <c:v>11.691238562336263</c:v>
                </c:pt>
                <c:pt idx="7">
                  <c:v>8.8906083911711331</c:v>
                </c:pt>
                <c:pt idx="11">
                  <c:v>13.094319510623571</c:v>
                </c:pt>
                <c:pt idx="12">
                  <c:v>14.668290970659299</c:v>
                </c:pt>
                <c:pt idx="13">
                  <c:v>9.3854819828695302</c:v>
                </c:pt>
                <c:pt idx="14">
                  <c:v>10.306620453736079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72-45B2-A3CC-97C5EDE6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34008"/>
        <c:axId val="775134400"/>
      </c:barChart>
      <c:catAx>
        <c:axId val="775134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4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34400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40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mnd'!$E$64</c:f>
              <c:strCache>
                <c:ptCount val="1"/>
                <c:pt idx="0">
                  <c:v>2-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mnd'!$O$64:$O$78</c:f>
              <c:numCache>
                <c:formatCode>0.0</c:formatCode>
                <c:ptCount val="15"/>
                <c:pt idx="0">
                  <c:v>18.525751072961373</c:v>
                </c:pt>
                <c:pt idx="1">
                  <c:v>18.556896551724122</c:v>
                </c:pt>
                <c:pt idx="2">
                  <c:v>19.002173913043482</c:v>
                </c:pt>
                <c:pt idx="3">
                  <c:v>23.19765765765764</c:v>
                </c:pt>
                <c:pt idx="4">
                  <c:v>23.237760229720031</c:v>
                </c:pt>
                <c:pt idx="5">
                  <c:v>23.303323262839875</c:v>
                </c:pt>
                <c:pt idx="6">
                  <c:v>22.778179384203497</c:v>
                </c:pt>
                <c:pt idx="7">
                  <c:v>18.958333333333329</c:v>
                </c:pt>
                <c:pt idx="9">
                  <c:v>0</c:v>
                </c:pt>
                <c:pt idx="11">
                  <c:v>23.515714285714264</c:v>
                </c:pt>
                <c:pt idx="12">
                  <c:v>26.640000000000018</c:v>
                </c:pt>
                <c:pt idx="13">
                  <c:v>27.357094594594603</c:v>
                </c:pt>
                <c:pt idx="14">
                  <c:v>21.183505154639175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DB-4E61-8B24-EBC059CC6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35184"/>
        <c:axId val="222693472"/>
      </c:barChart>
      <c:catAx>
        <c:axId val="775135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3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3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5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mnd'!$E$64</c:f>
              <c:strCache>
                <c:ptCount val="1"/>
                <c:pt idx="0">
                  <c:v>2-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mnd'!$V$64:$V$78</c:f>
              <c:numCache>
                <c:formatCode>0.00</c:formatCode>
                <c:ptCount val="15"/>
                <c:pt idx="0">
                  <c:v>6.5321888412017177</c:v>
                </c:pt>
                <c:pt idx="1">
                  <c:v>6.3534482758620694</c:v>
                </c:pt>
                <c:pt idx="2">
                  <c:v>5.8260869565217392</c:v>
                </c:pt>
                <c:pt idx="3">
                  <c:v>6.42972972972973</c:v>
                </c:pt>
                <c:pt idx="4">
                  <c:v>6.4465183058147888</c:v>
                </c:pt>
                <c:pt idx="5">
                  <c:v>6.4252265861027187</c:v>
                </c:pt>
                <c:pt idx="6">
                  <c:v>6.3975903614457836</c:v>
                </c:pt>
                <c:pt idx="7">
                  <c:v>5.7333333333333352</c:v>
                </c:pt>
                <c:pt idx="11">
                  <c:v>7.085714285714289</c:v>
                </c:pt>
                <c:pt idx="12">
                  <c:v>7.5125000000000002</c:v>
                </c:pt>
                <c:pt idx="13">
                  <c:v>7.6283783783783763</c:v>
                </c:pt>
                <c:pt idx="14">
                  <c:v>6.731958762886598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55-411E-B1E6-B102D3480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94256"/>
        <c:axId val="222694648"/>
      </c:barChart>
      <c:catAx>
        <c:axId val="2226942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4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4648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3589496847558342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42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7183598521407"/>
          <c:y val="0.15524374141976049"/>
          <c:w val="0.83976528913760429"/>
          <c:h val="0.681028889241408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mnd'!$E$79</c:f>
              <c:strCache>
                <c:ptCount val="1"/>
                <c:pt idx="0">
                  <c:v>2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mnd'!$I$79:$I$93</c:f>
              <c:numCache>
                <c:formatCode>General</c:formatCode>
                <c:ptCount val="15"/>
                <c:pt idx="0">
                  <c:v>178</c:v>
                </c:pt>
                <c:pt idx="1">
                  <c:v>95</c:v>
                </c:pt>
                <c:pt idx="2">
                  <c:v>42</c:v>
                </c:pt>
                <c:pt idx="3">
                  <c:v>1016</c:v>
                </c:pt>
                <c:pt idx="4">
                  <c:v>1271</c:v>
                </c:pt>
                <c:pt idx="5">
                  <c:v>3343</c:v>
                </c:pt>
                <c:pt idx="6">
                  <c:v>1084</c:v>
                </c:pt>
                <c:pt idx="7">
                  <c:v>103</c:v>
                </c:pt>
                <c:pt idx="9">
                  <c:v>7905</c:v>
                </c:pt>
                <c:pt idx="11">
                  <c:v>87</c:v>
                </c:pt>
                <c:pt idx="12">
                  <c:v>61</c:v>
                </c:pt>
                <c:pt idx="13">
                  <c:v>405</c:v>
                </c:pt>
                <c:pt idx="14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88-42E1-B003-2BFAE8E74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95432"/>
        <c:axId val="222695824"/>
      </c:barChart>
      <c:catAx>
        <c:axId val="2226954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5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5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543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</a:t>
            </a:r>
            <a:r>
              <a:rPr lang="nb-NO" sz="2800" baseline="0"/>
              <a:t> SAU, m</a:t>
            </a:r>
            <a:r>
              <a:rPr lang="nb-NO" sz="2800"/>
              <a:t>iddel slaktevekt per uke</a:t>
            </a:r>
          </a:p>
        </c:rich>
      </c:tx>
      <c:layout>
        <c:manualLayout>
          <c:xMode val="edge"/>
          <c:yMode val="edge"/>
          <c:x val="0.18163825116087851"/>
          <c:y val="4.47560319229481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10590891284589E-2"/>
          <c:y val="0.15382264143413527"/>
          <c:w val="0.90534270305086884"/>
          <c:h val="0.70904863861691425"/>
        </c:manualLayout>
      </c:layout>
      <c:lineChart>
        <c:grouping val="standard"/>
        <c:varyColors val="0"/>
        <c:ser>
          <c:idx val="4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Uke!$N$63:$N$114</c:f>
              <c:numCache>
                <c:formatCode>0.0</c:formatCode>
                <c:ptCount val="52"/>
                <c:pt idx="0">
                  <c:v>25.483333333333341</c:v>
                </c:pt>
                <c:pt idx="1">
                  <c:v>24.314999999999998</c:v>
                </c:pt>
                <c:pt idx="2">
                  <c:v>22.993750000000006</c:v>
                </c:pt>
                <c:pt idx="3">
                  <c:v>31.130769230769239</c:v>
                </c:pt>
                <c:pt idx="4">
                  <c:v>29.309090909090912</c:v>
                </c:pt>
                <c:pt idx="5">
                  <c:v>30.751351351351367</c:v>
                </c:pt>
                <c:pt idx="6">
                  <c:v>30.9112676056338</c:v>
                </c:pt>
                <c:pt idx="7">
                  <c:v>29.358558558558538</c:v>
                </c:pt>
                <c:pt idx="8">
                  <c:v>27.715833333333357</c:v>
                </c:pt>
                <c:pt idx="9">
                  <c:v>31.398376852505272</c:v>
                </c:pt>
                <c:pt idx="10">
                  <c:v>30.233861834654601</c:v>
                </c:pt>
                <c:pt idx="11">
                  <c:v>27.656734693877517</c:v>
                </c:pt>
                <c:pt idx="12">
                  <c:v>29.607272727272743</c:v>
                </c:pt>
                <c:pt idx="13">
                  <c:v>52.9</c:v>
                </c:pt>
                <c:pt idx="14">
                  <c:v>30.467088607594945</c:v>
                </c:pt>
                <c:pt idx="15">
                  <c:v>21.458333333333339</c:v>
                </c:pt>
                <c:pt idx="16">
                  <c:v>19.322133333333326</c:v>
                </c:pt>
                <c:pt idx="17">
                  <c:v>24.903930131004369</c:v>
                </c:pt>
                <c:pt idx="18">
                  <c:v>22.124412296564206</c:v>
                </c:pt>
                <c:pt idx="19">
                  <c:v>28.15</c:v>
                </c:pt>
                <c:pt idx="20">
                  <c:v>23.124810606060603</c:v>
                </c:pt>
                <c:pt idx="21">
                  <c:v>24.469458128078795</c:v>
                </c:pt>
                <c:pt idx="22">
                  <c:v>24.890841584158419</c:v>
                </c:pt>
                <c:pt idx="23">
                  <c:v>21.366906474820166</c:v>
                </c:pt>
                <c:pt idx="24">
                  <c:v>23.772636815920379</c:v>
                </c:pt>
                <c:pt idx="25">
                  <c:v>23.891847826086956</c:v>
                </c:pt>
                <c:pt idx="26">
                  <c:v>23.16918238993712</c:v>
                </c:pt>
                <c:pt idx="27">
                  <c:v>27.770370370370369</c:v>
                </c:pt>
                <c:pt idx="28">
                  <c:v>23.196428571428591</c:v>
                </c:pt>
                <c:pt idx="29">
                  <c:v>27.094117647058809</c:v>
                </c:pt>
                <c:pt idx="30">
                  <c:v>26.600469483568073</c:v>
                </c:pt>
                <c:pt idx="31">
                  <c:v>27.955786350148369</c:v>
                </c:pt>
                <c:pt idx="32">
                  <c:v>23.921192982456112</c:v>
                </c:pt>
                <c:pt idx="33">
                  <c:v>24.71696634393734</c:v>
                </c:pt>
                <c:pt idx="34">
                  <c:v>26.96394849785414</c:v>
                </c:pt>
                <c:pt idx="35">
                  <c:v>26.4489166119501</c:v>
                </c:pt>
                <c:pt idx="36">
                  <c:v>25.503584447144561</c:v>
                </c:pt>
                <c:pt idx="37">
                  <c:v>23.416637063351139</c:v>
                </c:pt>
                <c:pt idx="38">
                  <c:v>23.566446974236097</c:v>
                </c:pt>
                <c:pt idx="39">
                  <c:v>23.82322077922078</c:v>
                </c:pt>
                <c:pt idx="40">
                  <c:v>24.377592458303095</c:v>
                </c:pt>
                <c:pt idx="41">
                  <c:v>27.700291445225407</c:v>
                </c:pt>
                <c:pt idx="42">
                  <c:v>27.393384952028196</c:v>
                </c:pt>
                <c:pt idx="43">
                  <c:v>27.072032854209471</c:v>
                </c:pt>
                <c:pt idx="44">
                  <c:v>26.305061908230179</c:v>
                </c:pt>
                <c:pt idx="45">
                  <c:v>26.187435709037501</c:v>
                </c:pt>
                <c:pt idx="46">
                  <c:v>25.464812942366024</c:v>
                </c:pt>
                <c:pt idx="47">
                  <c:v>25.381301775147936</c:v>
                </c:pt>
                <c:pt idx="48">
                  <c:v>25.339367816091976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3D-4202-8DC7-B769DFAE688C}"/>
            </c:ext>
          </c:extLst>
        </c:ser>
        <c:ser>
          <c:idx val="0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/>
          </c:spPr>
          <c:marker>
            <c:symbol val="circle"/>
            <c:size val="10"/>
            <c:spPr>
              <a:solidFill>
                <a:srgbClr val="FF0000"/>
              </a:solidFill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Uke!$N$10:$N$61</c:f>
              <c:numCache>
                <c:formatCode>0.0</c:formatCode>
                <c:ptCount val="52"/>
                <c:pt idx="0">
                  <c:v>32.200000000000003</c:v>
                </c:pt>
                <c:pt idx="1">
                  <c:v>25.741156462585035</c:v>
                </c:pt>
                <c:pt idx="2">
                  <c:v>26.226923076923072</c:v>
                </c:pt>
                <c:pt idx="3">
                  <c:v>31.166666666666675</c:v>
                </c:pt>
                <c:pt idx="4">
                  <c:v>26.504081632653065</c:v>
                </c:pt>
                <c:pt idx="5">
                  <c:v>29.627014218009496</c:v>
                </c:pt>
                <c:pt idx="6">
                  <c:v>30.012121212121208</c:v>
                </c:pt>
                <c:pt idx="7">
                  <c:v>30.090647482014376</c:v>
                </c:pt>
                <c:pt idx="8">
                  <c:v>30.131081081081089</c:v>
                </c:pt>
                <c:pt idx="9">
                  <c:v>31.927979274611431</c:v>
                </c:pt>
                <c:pt idx="10">
                  <c:v>31.424335812964905</c:v>
                </c:pt>
                <c:pt idx="11">
                  <c:v>30.29910714285711</c:v>
                </c:pt>
                <c:pt idx="12">
                  <c:v>0</c:v>
                </c:pt>
                <c:pt idx="13">
                  <c:v>28.829347826086963</c:v>
                </c:pt>
                <c:pt idx="14">
                  <c:v>29.60734693877551</c:v>
                </c:pt>
                <c:pt idx="15">
                  <c:v>22.9661971830986</c:v>
                </c:pt>
                <c:pt idx="16">
                  <c:v>19.858687258687272</c:v>
                </c:pt>
                <c:pt idx="17">
                  <c:v>24.05935483870968</c:v>
                </c:pt>
                <c:pt idx="18">
                  <c:v>19.573062730627321</c:v>
                </c:pt>
                <c:pt idx="19">
                  <c:v>24.905681818181804</c:v>
                </c:pt>
                <c:pt idx="20">
                  <c:v>26.67483870967742</c:v>
                </c:pt>
                <c:pt idx="21">
                  <c:v>23.527974947807905</c:v>
                </c:pt>
                <c:pt idx="22">
                  <c:v>20.697989949748745</c:v>
                </c:pt>
                <c:pt idx="23">
                  <c:v>24.591836734693871</c:v>
                </c:pt>
                <c:pt idx="24">
                  <c:v>24.158904109589045</c:v>
                </c:pt>
                <c:pt idx="25">
                  <c:v>20.314018691588782</c:v>
                </c:pt>
                <c:pt idx="26">
                  <c:v>22.430232558139537</c:v>
                </c:pt>
                <c:pt idx="27">
                  <c:v>19.560256410256407</c:v>
                </c:pt>
                <c:pt idx="28">
                  <c:v>24.545652173913044</c:v>
                </c:pt>
                <c:pt idx="29">
                  <c:v>20.219047619047625</c:v>
                </c:pt>
                <c:pt idx="30">
                  <c:v>28.804494382022472</c:v>
                </c:pt>
                <c:pt idx="31">
                  <c:v>22.998143851508122</c:v>
                </c:pt>
                <c:pt idx="32">
                  <c:v>22.810237659963381</c:v>
                </c:pt>
                <c:pt idx="33">
                  <c:v>23.923576027736566</c:v>
                </c:pt>
                <c:pt idx="34">
                  <c:v>26.047276595744631</c:v>
                </c:pt>
                <c:pt idx="35">
                  <c:v>26.12254612546128</c:v>
                </c:pt>
                <c:pt idx="36">
                  <c:v>26.550947867298568</c:v>
                </c:pt>
                <c:pt idx="37">
                  <c:v>24.733535660091061</c:v>
                </c:pt>
                <c:pt idx="38">
                  <c:v>22.376820809248574</c:v>
                </c:pt>
                <c:pt idx="39">
                  <c:v>22.820393974507528</c:v>
                </c:pt>
                <c:pt idx="40">
                  <c:v>24.020406626506059</c:v>
                </c:pt>
                <c:pt idx="41">
                  <c:v>27.120731707317141</c:v>
                </c:pt>
                <c:pt idx="42">
                  <c:v>26.813795365107151</c:v>
                </c:pt>
                <c:pt idx="43">
                  <c:v>27.066320166320168</c:v>
                </c:pt>
                <c:pt idx="44">
                  <c:v>25.817813383600352</c:v>
                </c:pt>
                <c:pt idx="45">
                  <c:v>27.166045142296369</c:v>
                </c:pt>
                <c:pt idx="46">
                  <c:v>25.312314814814801</c:v>
                </c:pt>
                <c:pt idx="47">
                  <c:v>24.51269035532998</c:v>
                </c:pt>
                <c:pt idx="48">
                  <c:v>24.84349514563106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3D-4202-8DC7-B769DFAE68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40376"/>
        <c:axId val="374939200"/>
      </c:lineChart>
      <c:catAx>
        <c:axId val="3749403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920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374939200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4.3630096002626436E-3"/>
              <c:y val="0.469040623653386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0376"/>
        <c:crosses val="autoZero"/>
        <c:crossBetween val="between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712590695934233"/>
          <c:y val="9.3501193316698566E-2"/>
          <c:w val="8.1497472160763265E-2"/>
          <c:h val="0.123179613807770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mnd'!$E$79</c:f>
              <c:strCache>
                <c:ptCount val="1"/>
                <c:pt idx="0">
                  <c:v>2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mnd'!$J$79:$J$93</c:f>
              <c:numCache>
                <c:formatCode>0.0</c:formatCode>
                <c:ptCount val="15"/>
                <c:pt idx="0">
                  <c:v>14.22333507466719</c:v>
                </c:pt>
                <c:pt idx="1">
                  <c:v>14.678357577216699</c:v>
                </c:pt>
                <c:pt idx="2">
                  <c:v>15.587836960353236</c:v>
                </c:pt>
                <c:pt idx="3">
                  <c:v>16.128994593287757</c:v>
                </c:pt>
                <c:pt idx="4">
                  <c:v>16.667716395203261</c:v>
                </c:pt>
                <c:pt idx="5">
                  <c:v>18.846765019432887</c:v>
                </c:pt>
                <c:pt idx="6">
                  <c:v>18.222413389135124</c:v>
                </c:pt>
                <c:pt idx="7">
                  <c:v>17.554555117864059</c:v>
                </c:pt>
                <c:pt idx="11">
                  <c:v>17.56807280190278</c:v>
                </c:pt>
                <c:pt idx="12">
                  <c:v>11.2896010131252</c:v>
                </c:pt>
                <c:pt idx="13">
                  <c:v>13.816803625447678</c:v>
                </c:pt>
                <c:pt idx="14">
                  <c:v>13.839802976420376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93-4CD4-AEDB-4C688AEAE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96608"/>
        <c:axId val="222697000"/>
      </c:barChart>
      <c:catAx>
        <c:axId val="2226966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7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7000"/>
        <c:scaling>
          <c:orientation val="minMax"/>
          <c:min val="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66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mnd'!$E$79</c:f>
              <c:strCache>
                <c:ptCount val="1"/>
                <c:pt idx="0">
                  <c:v>2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mnd'!$O$79:$O$93</c:f>
              <c:numCache>
                <c:formatCode>0.0</c:formatCode>
                <c:ptCount val="15"/>
                <c:pt idx="0">
                  <c:v>22.179213483146075</c:v>
                </c:pt>
                <c:pt idx="1">
                  <c:v>19.894736842105257</c:v>
                </c:pt>
                <c:pt idx="2">
                  <c:v>20.004761904761899</c:v>
                </c:pt>
                <c:pt idx="3">
                  <c:v>23.113484251968476</c:v>
                </c:pt>
                <c:pt idx="4">
                  <c:v>24.152399685287197</c:v>
                </c:pt>
                <c:pt idx="5">
                  <c:v>25.225067304816019</c:v>
                </c:pt>
                <c:pt idx="6">
                  <c:v>24.465590405904045</c:v>
                </c:pt>
                <c:pt idx="7">
                  <c:v>21.805825242718445</c:v>
                </c:pt>
                <c:pt idx="9">
                  <c:v>0</c:v>
                </c:pt>
                <c:pt idx="11">
                  <c:v>25.385057471264375</c:v>
                </c:pt>
                <c:pt idx="12">
                  <c:v>26.890163934426237</c:v>
                </c:pt>
                <c:pt idx="13">
                  <c:v>29.434567901234573</c:v>
                </c:pt>
                <c:pt idx="14">
                  <c:v>24.635714285714265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37-42DE-8D4F-39F133DF3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97784"/>
        <c:axId val="222698176"/>
      </c:barChart>
      <c:catAx>
        <c:axId val="2226977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8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817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77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mnd'!$E$79</c:f>
              <c:strCache>
                <c:ptCount val="1"/>
                <c:pt idx="0">
                  <c:v>2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mnd'!$V$79:$V$93</c:f>
              <c:numCache>
                <c:formatCode>0.00</c:formatCode>
                <c:ptCount val="15"/>
                <c:pt idx="0">
                  <c:v>7.0393258426966314</c:v>
                </c:pt>
                <c:pt idx="1">
                  <c:v>6.46315789473684</c:v>
                </c:pt>
                <c:pt idx="2">
                  <c:v>6.3571428571428559</c:v>
                </c:pt>
                <c:pt idx="3">
                  <c:v>6.6151574803149611</c:v>
                </c:pt>
                <c:pt idx="4">
                  <c:v>6.7458693941778174</c:v>
                </c:pt>
                <c:pt idx="5">
                  <c:v>6.9084654501944334</c:v>
                </c:pt>
                <c:pt idx="6">
                  <c:v>6.8145756457564595</c:v>
                </c:pt>
                <c:pt idx="7">
                  <c:v>6.2038834951456305</c:v>
                </c:pt>
                <c:pt idx="11">
                  <c:v>7.781609195402301</c:v>
                </c:pt>
                <c:pt idx="12">
                  <c:v>7.8032786885245908</c:v>
                </c:pt>
                <c:pt idx="13">
                  <c:v>7.9901234567901245</c:v>
                </c:pt>
                <c:pt idx="14">
                  <c:v>7.5803571428571441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1C-42F5-B7C9-296C5FFCE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99352"/>
        <c:axId val="222699744"/>
      </c:barChart>
      <c:catAx>
        <c:axId val="2226993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9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974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9.4028953982226281E-3"/>
              <c:y val="0.3030724913874326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93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2+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061338361823507"/>
          <c:y val="0.19278352137627064"/>
          <c:w val="0.8508237415045834"/>
          <c:h val="0.64348923534219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mnd'!$E$94</c:f>
              <c:strCache>
                <c:ptCount val="1"/>
                <c:pt idx="0">
                  <c:v>2+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mnd'!$I$94:$I$108</c:f>
              <c:numCache>
                <c:formatCode>General</c:formatCode>
                <c:ptCount val="15"/>
                <c:pt idx="0">
                  <c:v>151</c:v>
                </c:pt>
                <c:pt idx="1">
                  <c:v>84</c:v>
                </c:pt>
                <c:pt idx="2">
                  <c:v>27</c:v>
                </c:pt>
                <c:pt idx="3">
                  <c:v>1071</c:v>
                </c:pt>
                <c:pt idx="4">
                  <c:v>1220</c:v>
                </c:pt>
                <c:pt idx="5">
                  <c:v>3250</c:v>
                </c:pt>
                <c:pt idx="6">
                  <c:v>1312</c:v>
                </c:pt>
                <c:pt idx="7">
                  <c:v>125</c:v>
                </c:pt>
                <c:pt idx="9">
                  <c:v>7451</c:v>
                </c:pt>
                <c:pt idx="11">
                  <c:v>121</c:v>
                </c:pt>
                <c:pt idx="12">
                  <c:v>99</c:v>
                </c:pt>
                <c:pt idx="13">
                  <c:v>589</c:v>
                </c:pt>
                <c:pt idx="14">
                  <c:v>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A4-4371-99E7-645659787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0136"/>
        <c:axId val="222700528"/>
      </c:barChart>
      <c:catAx>
        <c:axId val="2227001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0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0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01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mnd'!$E$94</c:f>
              <c:strCache>
                <c:ptCount val="1"/>
                <c:pt idx="0">
                  <c:v>2+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mnd'!$J$94:$J$108</c:f>
              <c:numCache>
                <c:formatCode>0.0</c:formatCode>
                <c:ptCount val="15"/>
                <c:pt idx="0">
                  <c:v>13.683641669518847</c:v>
                </c:pt>
                <c:pt idx="1">
                  <c:v>14.78941604989088</c:v>
                </c:pt>
                <c:pt idx="2">
                  <c:v>10.248418396690221</c:v>
                </c:pt>
                <c:pt idx="3">
                  <c:v>17.146805424295046</c:v>
                </c:pt>
                <c:pt idx="4">
                  <c:v>15.843389913701451</c:v>
                </c:pt>
                <c:pt idx="5">
                  <c:v>18.912249098755833</c:v>
                </c:pt>
                <c:pt idx="6">
                  <c:v>23.184866726352904</c:v>
                </c:pt>
                <c:pt idx="7">
                  <c:v>24.164478209216522</c:v>
                </c:pt>
                <c:pt idx="11">
                  <c:v>26.091591030220112</c:v>
                </c:pt>
                <c:pt idx="12">
                  <c:v>20.530238896574499</c:v>
                </c:pt>
                <c:pt idx="13">
                  <c:v>21.766130808192028</c:v>
                </c:pt>
                <c:pt idx="14">
                  <c:v>21.295901528337197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7C-425F-9339-FFEA2DE570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1312"/>
        <c:axId val="222701704"/>
      </c:barChart>
      <c:catAx>
        <c:axId val="2227013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1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1704"/>
        <c:scaling>
          <c:orientation val="minMax"/>
          <c:min val="1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13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2+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mnd'!$E$94</c:f>
              <c:strCache>
                <c:ptCount val="1"/>
                <c:pt idx="0">
                  <c:v>2+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mnd'!$O$94:$O$108</c:f>
              <c:numCache>
                <c:formatCode>0.0</c:formatCode>
                <c:ptCount val="15"/>
                <c:pt idx="0">
                  <c:v>25.152980132450317</c:v>
                </c:pt>
                <c:pt idx="1">
                  <c:v>22.670238095238087</c:v>
                </c:pt>
                <c:pt idx="2">
                  <c:v>20.459259259259255</c:v>
                </c:pt>
                <c:pt idx="3">
                  <c:v>23.310177404295043</c:v>
                </c:pt>
                <c:pt idx="4">
                  <c:v>23.917622950819656</c:v>
                </c:pt>
                <c:pt idx="5">
                  <c:v>26.037046153846205</c:v>
                </c:pt>
                <c:pt idx="6">
                  <c:v>25.718750000000025</c:v>
                </c:pt>
                <c:pt idx="7">
                  <c:v>24.733599999999999</c:v>
                </c:pt>
                <c:pt idx="9">
                  <c:v>0</c:v>
                </c:pt>
                <c:pt idx="11">
                  <c:v>27.107438016528913</c:v>
                </c:pt>
                <c:pt idx="12">
                  <c:v>30.130303030303029</c:v>
                </c:pt>
                <c:pt idx="13">
                  <c:v>31.883870967741952</c:v>
                </c:pt>
                <c:pt idx="14">
                  <c:v>27.042675159235671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6E-4D78-A78D-9642B12B6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2488"/>
        <c:axId val="222702880"/>
      </c:barChart>
      <c:catAx>
        <c:axId val="2227024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2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2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24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2+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mnd'!$E$94</c:f>
              <c:strCache>
                <c:ptCount val="1"/>
                <c:pt idx="0">
                  <c:v>2+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mnd'!$V$94:$V$108</c:f>
              <c:numCache>
                <c:formatCode>0.00</c:formatCode>
                <c:ptCount val="15"/>
                <c:pt idx="0">
                  <c:v>7.6688741721854301</c:v>
                </c:pt>
                <c:pt idx="1">
                  <c:v>7.0833333333333313</c:v>
                </c:pt>
                <c:pt idx="2">
                  <c:v>6.4444444444444438</c:v>
                </c:pt>
                <c:pt idx="3">
                  <c:v>6.8057889822595694</c:v>
                </c:pt>
                <c:pt idx="4">
                  <c:v>6.8704918032786866</c:v>
                </c:pt>
                <c:pt idx="5">
                  <c:v>7.1553846153846141</c:v>
                </c:pt>
                <c:pt idx="6">
                  <c:v>7.1150914634146387</c:v>
                </c:pt>
                <c:pt idx="7">
                  <c:v>6.9680000000000017</c:v>
                </c:pt>
                <c:pt idx="11">
                  <c:v>7.7272727272727284</c:v>
                </c:pt>
                <c:pt idx="12">
                  <c:v>8.1313131313131333</c:v>
                </c:pt>
                <c:pt idx="13">
                  <c:v>8.4448217317487302</c:v>
                </c:pt>
                <c:pt idx="14">
                  <c:v>7.8789808917197455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EA-4180-93AB-4578E405E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3664"/>
        <c:axId val="222704056"/>
      </c:barChart>
      <c:catAx>
        <c:axId val="2227036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4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4056"/>
        <c:scaling>
          <c:orientation val="minMax"/>
          <c:min val="5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310110880716334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36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mnd'!$E$109</c:f>
              <c:strCache>
                <c:ptCount val="1"/>
                <c:pt idx="0">
                  <c:v>3-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mnd'!$I$109:$I$123</c:f>
              <c:numCache>
                <c:formatCode>General</c:formatCode>
                <c:ptCount val="15"/>
                <c:pt idx="0">
                  <c:v>157</c:v>
                </c:pt>
                <c:pt idx="1">
                  <c:v>76</c:v>
                </c:pt>
                <c:pt idx="2">
                  <c:v>35</c:v>
                </c:pt>
                <c:pt idx="3">
                  <c:v>924</c:v>
                </c:pt>
                <c:pt idx="4">
                  <c:v>1186</c:v>
                </c:pt>
                <c:pt idx="5">
                  <c:v>2953</c:v>
                </c:pt>
                <c:pt idx="6">
                  <c:v>1067</c:v>
                </c:pt>
                <c:pt idx="7">
                  <c:v>87</c:v>
                </c:pt>
                <c:pt idx="9">
                  <c:v>5204</c:v>
                </c:pt>
                <c:pt idx="11">
                  <c:v>72</c:v>
                </c:pt>
                <c:pt idx="12">
                  <c:v>92</c:v>
                </c:pt>
                <c:pt idx="13">
                  <c:v>481</c:v>
                </c:pt>
                <c:pt idx="14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09-43DA-9AC2-A21442109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4840"/>
        <c:axId val="222705232"/>
      </c:barChart>
      <c:catAx>
        <c:axId val="2227048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5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5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484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mnd'!$E$109</c:f>
              <c:strCache>
                <c:ptCount val="1"/>
                <c:pt idx="0">
                  <c:v>3-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mnd'!$J$109:$J$123</c:f>
              <c:numCache>
                <c:formatCode>0.0</c:formatCode>
                <c:ptCount val="15"/>
                <c:pt idx="0">
                  <c:v>15.622646947561824</c:v>
                </c:pt>
                <c:pt idx="1">
                  <c:v>15.324515963684656</c:v>
                </c:pt>
                <c:pt idx="2">
                  <c:v>15.237194115137005</c:v>
                </c:pt>
                <c:pt idx="3">
                  <c:v>15.31379810545288</c:v>
                </c:pt>
                <c:pt idx="4">
                  <c:v>15.641244775338173</c:v>
                </c:pt>
                <c:pt idx="5">
                  <c:v>17.736172913728652</c:v>
                </c:pt>
                <c:pt idx="6">
                  <c:v>20.220161070339262</c:v>
                </c:pt>
                <c:pt idx="7">
                  <c:v>18.784780841618211</c:v>
                </c:pt>
                <c:pt idx="11">
                  <c:v>17.263405748104784</c:v>
                </c:pt>
                <c:pt idx="12">
                  <c:v>21.227450737475305</c:v>
                </c:pt>
                <c:pt idx="13">
                  <c:v>18.582273786205196</c:v>
                </c:pt>
                <c:pt idx="14">
                  <c:v>17.156299688514149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1D-4DDB-BE78-F33EE502B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6016"/>
        <c:axId val="222706408"/>
      </c:barChart>
      <c:catAx>
        <c:axId val="2227060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6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6408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60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mnd'!$E$109</c:f>
              <c:strCache>
                <c:ptCount val="1"/>
                <c:pt idx="0">
                  <c:v>3-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mnd'!$O$109:$O$123</c:f>
              <c:numCache>
                <c:formatCode>0.0</c:formatCode>
                <c:ptCount val="15"/>
                <c:pt idx="0">
                  <c:v>27.619745222929929</c:v>
                </c:pt>
                <c:pt idx="1">
                  <c:v>25.963157894736845</c:v>
                </c:pt>
                <c:pt idx="2">
                  <c:v>23.465714285714295</c:v>
                </c:pt>
                <c:pt idx="3">
                  <c:v>24.13030303030304</c:v>
                </c:pt>
                <c:pt idx="4">
                  <c:v>24.289376053962886</c:v>
                </c:pt>
                <c:pt idx="5">
                  <c:v>26.873755502878456</c:v>
                </c:pt>
                <c:pt idx="6">
                  <c:v>27.580318650421741</c:v>
                </c:pt>
                <c:pt idx="7">
                  <c:v>27.625287356321873</c:v>
                </c:pt>
                <c:pt idx="9">
                  <c:v>0</c:v>
                </c:pt>
                <c:pt idx="11">
                  <c:v>30.141666666666676</c:v>
                </c:pt>
                <c:pt idx="12">
                  <c:v>33.52391304347826</c:v>
                </c:pt>
                <c:pt idx="13">
                  <c:v>33.3318087318087</c:v>
                </c:pt>
                <c:pt idx="14">
                  <c:v>28.74285714285713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10-4ADE-BBF8-3983979C4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7192"/>
        <c:axId val="222707584"/>
      </c:barChart>
      <c:catAx>
        <c:axId val="222707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7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71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sau: middel LENGDE</a:t>
            </a:r>
            <a:r>
              <a:rPr lang="nb-NO" sz="2800" baseline="0"/>
              <a:t> i cm </a:t>
            </a:r>
            <a:r>
              <a:rPr lang="nb-NO" sz="2800"/>
              <a:t>per uke</a:t>
            </a:r>
          </a:p>
        </c:rich>
      </c:tx>
      <c:layout>
        <c:manualLayout>
          <c:xMode val="edge"/>
          <c:yMode val="edge"/>
          <c:x val="0.1419820422774592"/>
          <c:y val="2.30307876211132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171221641401605E-2"/>
          <c:y val="0.15685400412384087"/>
          <c:w val="0.90222548969603034"/>
          <c:h val="0.75312723508314106"/>
        </c:manualLayout>
      </c:layout>
      <c:lineChart>
        <c:grouping val="standard"/>
        <c:varyColors val="0"/>
        <c:ser>
          <c:idx val="3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Uke!$Q$63:$Q$114</c:f>
              <c:numCache>
                <c:formatCode>0.0</c:formatCode>
                <c:ptCount val="52"/>
                <c:pt idx="0">
                  <c:v>0</c:v>
                </c:pt>
                <c:pt idx="1">
                  <c:v>111.15909090909091</c:v>
                </c:pt>
                <c:pt idx="2">
                  <c:v>114.425</c:v>
                </c:pt>
                <c:pt idx="3">
                  <c:v>109.39375</c:v>
                </c:pt>
                <c:pt idx="4">
                  <c:v>109.4166666666667</c:v>
                </c:pt>
                <c:pt idx="5">
                  <c:v>112.63636363636364</c:v>
                </c:pt>
                <c:pt idx="6">
                  <c:v>103.2</c:v>
                </c:pt>
                <c:pt idx="7">
                  <c:v>112.32142857142853</c:v>
                </c:pt>
                <c:pt idx="8">
                  <c:v>111.86666666666665</c:v>
                </c:pt>
                <c:pt idx="9">
                  <c:v>111.7604166666667</c:v>
                </c:pt>
                <c:pt idx="10">
                  <c:v>113.78545454545456</c:v>
                </c:pt>
                <c:pt idx="11">
                  <c:v>110.76226415094337</c:v>
                </c:pt>
                <c:pt idx="12">
                  <c:v>110.67671232876712</c:v>
                </c:pt>
                <c:pt idx="13">
                  <c:v>0</c:v>
                </c:pt>
                <c:pt idx="14">
                  <c:v>113.13846153846156</c:v>
                </c:pt>
                <c:pt idx="15">
                  <c:v>102.4061224489796</c:v>
                </c:pt>
                <c:pt idx="16">
                  <c:v>100.88888888888889</c:v>
                </c:pt>
                <c:pt idx="17">
                  <c:v>104.71052631578949</c:v>
                </c:pt>
                <c:pt idx="18">
                  <c:v>101.18215767634857</c:v>
                </c:pt>
                <c:pt idx="19">
                  <c:v>0</c:v>
                </c:pt>
                <c:pt idx="20">
                  <c:v>104.56900584795321</c:v>
                </c:pt>
                <c:pt idx="21">
                  <c:v>107.29333333333336</c:v>
                </c:pt>
                <c:pt idx="22">
                  <c:v>108.2729166666667</c:v>
                </c:pt>
                <c:pt idx="23">
                  <c:v>107.8625</c:v>
                </c:pt>
                <c:pt idx="24">
                  <c:v>104.92792792792795</c:v>
                </c:pt>
                <c:pt idx="25">
                  <c:v>109.56326530612245</c:v>
                </c:pt>
                <c:pt idx="26">
                  <c:v>118.28272727272704</c:v>
                </c:pt>
                <c:pt idx="27">
                  <c:v>0</c:v>
                </c:pt>
                <c:pt idx="28">
                  <c:v>105.35217391304349</c:v>
                </c:pt>
                <c:pt idx="29">
                  <c:v>113.1333333333333</c:v>
                </c:pt>
                <c:pt idx="30">
                  <c:v>112.75648148148149</c:v>
                </c:pt>
                <c:pt idx="31">
                  <c:v>112.31180124223602</c:v>
                </c:pt>
                <c:pt idx="32">
                  <c:v>109.61745098039206</c:v>
                </c:pt>
                <c:pt idx="33">
                  <c:v>109.77301038062278</c:v>
                </c:pt>
                <c:pt idx="34">
                  <c:v>111.34131627056664</c:v>
                </c:pt>
                <c:pt idx="35">
                  <c:v>108.73340857787812</c:v>
                </c:pt>
                <c:pt idx="36">
                  <c:v>110.07064439140812</c:v>
                </c:pt>
                <c:pt idx="37">
                  <c:v>109.27360703812316</c:v>
                </c:pt>
                <c:pt idx="38">
                  <c:v>107.67721518987348</c:v>
                </c:pt>
                <c:pt idx="39">
                  <c:v>108.929211469534</c:v>
                </c:pt>
                <c:pt idx="40">
                  <c:v>109.91766233766228</c:v>
                </c:pt>
                <c:pt idx="41">
                  <c:v>111.56025784753358</c:v>
                </c:pt>
                <c:pt idx="42">
                  <c:v>111.72197155468362</c:v>
                </c:pt>
                <c:pt idx="43">
                  <c:v>111.38727828746183</c:v>
                </c:pt>
                <c:pt idx="44">
                  <c:v>110.22093023255827</c:v>
                </c:pt>
                <c:pt idx="45">
                  <c:v>109.16487695749439</c:v>
                </c:pt>
                <c:pt idx="46">
                  <c:v>108.85645161290316</c:v>
                </c:pt>
                <c:pt idx="47">
                  <c:v>107.0508474576271</c:v>
                </c:pt>
                <c:pt idx="48">
                  <c:v>108.7544217687075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28-458E-92D3-85644F680774}"/>
            </c:ext>
          </c:extLst>
        </c:ser>
        <c:ser>
          <c:idx val="4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Lbl>
              <c:idx val="2"/>
              <c:layout>
                <c:manualLayout>
                  <c:x val="-1.4742810866351269E-2"/>
                  <c:y val="4.1552506335939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D3-48CB-A29B-32829E649FEB}"/>
                </c:ext>
              </c:extLst>
            </c:dLbl>
            <c:dLbl>
              <c:idx val="3"/>
              <c:layout>
                <c:manualLayout>
                  <c:x val="-1.8428513582939104E-2"/>
                  <c:y val="-5.60958835535180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5D3-48CB-A29B-32829E649FEB}"/>
                </c:ext>
              </c:extLst>
            </c:dLbl>
            <c:dLbl>
              <c:idx val="4"/>
              <c:layout>
                <c:manualLayout>
                  <c:x val="-1.5664236545498221E-2"/>
                  <c:y val="5.6095883553517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5D3-48CB-A29B-32829E649FEB}"/>
                </c:ext>
              </c:extLst>
            </c:dLbl>
            <c:dLbl>
              <c:idx val="5"/>
              <c:layout>
                <c:manualLayout>
                  <c:x val="-1.658566222464521E-2"/>
                  <c:y val="-0.12465751900781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5D3-48CB-A29B-32829E649FEB}"/>
                </c:ext>
              </c:extLst>
            </c:dLbl>
            <c:dLbl>
              <c:idx val="6"/>
              <c:layout>
                <c:manualLayout>
                  <c:x val="-1.934993926208604E-2"/>
                  <c:y val="-5.60958835535180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5D3-48CB-A29B-32829E649FEB}"/>
                </c:ext>
              </c:extLst>
            </c:dLbl>
            <c:dLbl>
              <c:idx val="7"/>
              <c:layout>
                <c:manualLayout>
                  <c:x val="-1.8428513582939086E-2"/>
                  <c:y val="-0.112191767107035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5D3-48CB-A29B-32829E649FEB}"/>
                </c:ext>
              </c:extLst>
            </c:dLbl>
            <c:dLbl>
              <c:idx val="8"/>
              <c:layout>
                <c:manualLayout>
                  <c:x val="-1.8428513582939086E-2"/>
                  <c:y val="6.0251134187111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5D3-48CB-A29B-32829E649FEB}"/>
                </c:ext>
              </c:extLst>
            </c:dLbl>
            <c:dLbl>
              <c:idx val="9"/>
              <c:layout>
                <c:manualLayout>
                  <c:x val="-2.5799919016114753E-2"/>
                  <c:y val="-6.648401013750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5D3-48CB-A29B-32829E649FEB}"/>
                </c:ext>
              </c:extLst>
            </c:dLbl>
            <c:dLbl>
              <c:idx val="10"/>
              <c:layout>
                <c:manualLayout>
                  <c:x val="-2.7642770374408628E-3"/>
                  <c:y val="-8.72602633054724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5D3-48CB-A29B-32829E649FEB}"/>
                </c:ext>
              </c:extLst>
            </c:dLbl>
            <c:dLbl>
              <c:idx val="13"/>
              <c:layout>
                <c:manualLayout>
                  <c:x val="-1.934993926208604E-2"/>
                  <c:y val="-0.116347017740629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5D3-48CB-A29B-32829E649FEB}"/>
                </c:ext>
              </c:extLst>
            </c:dLbl>
            <c:dLbl>
              <c:idx val="14"/>
              <c:layout>
                <c:manualLayout>
                  <c:x val="3.3171324449290357E-2"/>
                  <c:y val="-3.11643797519544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5D3-48CB-A29B-32829E649FEB}"/>
                </c:ext>
              </c:extLst>
            </c:dLbl>
            <c:dLbl>
              <c:idx val="15"/>
              <c:layout>
                <c:manualLayout>
                  <c:x val="-3.6857027165878172E-3"/>
                  <c:y val="-6.0251134187111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D3-48CB-A29B-32829E649FEB}"/>
                </c:ext>
              </c:extLst>
            </c:dLbl>
            <c:dLbl>
              <c:idx val="16"/>
              <c:layout>
                <c:manualLayout>
                  <c:x val="-2.6721344695261672E-2"/>
                  <c:y val="4.9863007603126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5D3-48CB-A29B-32829E649FEB}"/>
                </c:ext>
              </c:extLst>
            </c:dLbl>
            <c:dLbl>
              <c:idx val="17"/>
              <c:layout>
                <c:manualLayout>
                  <c:x val="-1.3821385187204315E-2"/>
                  <c:y val="-9.97260152062542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D3-48CB-A29B-32829E649FEB}"/>
                </c:ext>
              </c:extLst>
            </c:dLbl>
            <c:dLbl>
              <c:idx val="19"/>
              <c:layout>
                <c:manualLayout>
                  <c:x val="-2.2114216299526968E-2"/>
                  <c:y val="-6.2328759503908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D3-48CB-A29B-32829E649FEB}"/>
                </c:ext>
              </c:extLst>
            </c:dLbl>
            <c:dLbl>
              <c:idx val="20"/>
              <c:layout>
                <c:manualLayout>
                  <c:x val="-1.3821385187204315E-2"/>
                  <c:y val="-7.4794511404690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D3-48CB-A29B-32829E649FEB}"/>
                </c:ext>
              </c:extLst>
            </c:dLbl>
            <c:dLbl>
              <c:idx val="21"/>
              <c:layout>
                <c:manualLayout>
                  <c:x val="-2.1192790620379948E-2"/>
                  <c:y val="5.4018258236721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3-48CB-A29B-32829E649FEB}"/>
                </c:ext>
              </c:extLst>
            </c:dLbl>
            <c:dLbl>
              <c:idx val="23"/>
              <c:layout>
                <c:manualLayout>
                  <c:x val="-1.3821385187204381E-2"/>
                  <c:y val="-7.479451140469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D3-48CB-A29B-32829E649FEB}"/>
                </c:ext>
              </c:extLst>
            </c:dLbl>
            <c:dLbl>
              <c:idx val="25"/>
              <c:layout>
                <c:manualLayout>
                  <c:x val="-2.3035641978673926E-2"/>
                  <c:y val="4.36301316527362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D3-48CB-A29B-32829E649FEB}"/>
                </c:ext>
              </c:extLst>
            </c:dLbl>
            <c:dLbl>
              <c:idx val="26"/>
              <c:layout>
                <c:manualLayout>
                  <c:x val="-8.2928311123225892E-3"/>
                  <c:y val="-5.60958835535180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D3-48CB-A29B-32829E649FEB}"/>
                </c:ext>
              </c:extLst>
            </c:dLbl>
            <c:dLbl>
              <c:idx val="27"/>
              <c:layout>
                <c:manualLayout>
                  <c:x val="-2.0271364941232994E-2"/>
                  <c:y val="4.7785382286330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D3-48CB-A29B-32829E649FEB}"/>
                </c:ext>
              </c:extLst>
            </c:dLbl>
            <c:dLbl>
              <c:idx val="28"/>
              <c:layout>
                <c:manualLayout>
                  <c:x val="-1.9349939262085971E-2"/>
                  <c:y val="-8.10273873550816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D3-48CB-A29B-32829E649FEB}"/>
                </c:ext>
              </c:extLst>
            </c:dLbl>
            <c:dLbl>
              <c:idx val="29"/>
              <c:layout>
                <c:manualLayout>
                  <c:x val="-1.3821385187204448E-2"/>
                  <c:y val="4.36301316527362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D3-48CB-A29B-32829E649FEB}"/>
                </c:ext>
              </c:extLst>
            </c:dLbl>
            <c:dLbl>
              <c:idx val="30"/>
              <c:layout>
                <c:manualLayout>
                  <c:x val="-2.395706765782088E-2"/>
                  <c:y val="-3.32420050687514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5D3-48CB-A29B-32829E649FEB}"/>
                </c:ext>
              </c:extLst>
            </c:dLbl>
            <c:dLbl>
              <c:idx val="31"/>
              <c:layout>
                <c:manualLayout>
                  <c:x val="-9.2142567914696785E-3"/>
                  <c:y val="6.0251134187111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5D3-48CB-A29B-32829E649FEB}"/>
                </c:ext>
              </c:extLst>
            </c:dLbl>
            <c:dLbl>
              <c:idx val="32"/>
              <c:layout>
                <c:manualLayout>
                  <c:x val="2.7642770374408628E-3"/>
                  <c:y val="3.94748810191423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5D3-48CB-A29B-32829E649FEB}"/>
                </c:ext>
              </c:extLst>
            </c:dLbl>
            <c:dLbl>
              <c:idx val="34"/>
              <c:layout>
                <c:manualLayout>
                  <c:x val="-1.3821385187204315E-2"/>
                  <c:y val="-9.55707645726602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5D3-48CB-A29B-32829E649FEB}"/>
                </c:ext>
              </c:extLst>
            </c:dLbl>
            <c:dLbl>
              <c:idx val="35"/>
              <c:layout>
                <c:manualLayout>
                  <c:x val="-1.7507087903792132E-2"/>
                  <c:y val="3.531963038554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5D3-48CB-A29B-32829E649FEB}"/>
                </c:ext>
              </c:extLst>
            </c:dLbl>
            <c:dLbl>
              <c:idx val="36"/>
              <c:layout>
                <c:manualLayout>
                  <c:x val="0"/>
                  <c:y val="-6.648401013750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5D3-48CB-A29B-32829E649FEB}"/>
                </c:ext>
              </c:extLst>
            </c:dLbl>
            <c:dLbl>
              <c:idx val="38"/>
              <c:layout>
                <c:manualLayout>
                  <c:x val="-3.5014175807584265E-2"/>
                  <c:y val="3.94748810191422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5D3-48CB-A29B-32829E649FEB}"/>
                </c:ext>
              </c:extLst>
            </c:dLbl>
            <c:dLbl>
              <c:idx val="39"/>
              <c:layout>
                <c:manualLayout>
                  <c:x val="-2.395706765782081E-2"/>
                  <c:y val="7.4794511404690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FA-426D-BB7B-6731697AD66D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3A-4077-8E18-3C73243FEFB9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Uke!$Q$10:$Q$61</c:f>
              <c:numCache>
                <c:formatCode>0.0</c:formatCode>
                <c:ptCount val="52"/>
                <c:pt idx="0">
                  <c:v>0</c:v>
                </c:pt>
                <c:pt idx="1">
                  <c:v>109.14593023255821</c:v>
                </c:pt>
                <c:pt idx="2">
                  <c:v>105.96999999999998</c:v>
                </c:pt>
                <c:pt idx="3">
                  <c:v>112.29603960396038</c:v>
                </c:pt>
                <c:pt idx="4">
                  <c:v>109.64117647058823</c:v>
                </c:pt>
                <c:pt idx="5">
                  <c:v>110.82446808510626</c:v>
                </c:pt>
                <c:pt idx="6">
                  <c:v>110.52333333333335</c:v>
                </c:pt>
                <c:pt idx="7">
                  <c:v>110.40555555555557</c:v>
                </c:pt>
                <c:pt idx="8">
                  <c:v>110.48703703703706</c:v>
                </c:pt>
                <c:pt idx="9">
                  <c:v>111.78803905614316</c:v>
                </c:pt>
                <c:pt idx="10">
                  <c:v>111.22894356005781</c:v>
                </c:pt>
                <c:pt idx="11">
                  <c:v>110.90146198830398</c:v>
                </c:pt>
                <c:pt idx="12">
                  <c:v>0</c:v>
                </c:pt>
                <c:pt idx="13">
                  <c:v>109.92631578947363</c:v>
                </c:pt>
                <c:pt idx="14">
                  <c:v>110.53818181818184</c:v>
                </c:pt>
                <c:pt idx="15">
                  <c:v>104.31578947368416</c:v>
                </c:pt>
                <c:pt idx="16">
                  <c:v>99.657142857142958</c:v>
                </c:pt>
                <c:pt idx="17">
                  <c:v>104.35106382978728</c:v>
                </c:pt>
                <c:pt idx="18">
                  <c:v>99.084410646387838</c:v>
                </c:pt>
                <c:pt idx="19">
                  <c:v>105.06371681415932</c:v>
                </c:pt>
                <c:pt idx="20">
                  <c:v>106.4045161290322</c:v>
                </c:pt>
                <c:pt idx="21">
                  <c:v>104.26540880503148</c:v>
                </c:pt>
                <c:pt idx="22">
                  <c:v>104.24550561797751</c:v>
                </c:pt>
                <c:pt idx="23">
                  <c:v>104.9423469387755</c:v>
                </c:pt>
                <c:pt idx="24">
                  <c:v>105.38767123287678</c:v>
                </c:pt>
                <c:pt idx="25">
                  <c:v>102.09252336448596</c:v>
                </c:pt>
                <c:pt idx="26">
                  <c:v>104.74186046511632</c:v>
                </c:pt>
                <c:pt idx="27">
                  <c:v>103.19102564102562</c:v>
                </c:pt>
                <c:pt idx="28">
                  <c:v>104.73260869565217</c:v>
                </c:pt>
                <c:pt idx="29">
                  <c:v>103.60952380952378</c:v>
                </c:pt>
                <c:pt idx="30">
                  <c:v>110.39550561797752</c:v>
                </c:pt>
                <c:pt idx="31">
                  <c:v>104.45034802784228</c:v>
                </c:pt>
                <c:pt idx="32">
                  <c:v>104.70127970749556</c:v>
                </c:pt>
                <c:pt idx="33">
                  <c:v>105.73579940417096</c:v>
                </c:pt>
                <c:pt idx="34">
                  <c:v>108.93289192652702</c:v>
                </c:pt>
                <c:pt idx="35">
                  <c:v>108.54594894561612</c:v>
                </c:pt>
                <c:pt idx="36">
                  <c:v>109.04648221343884</c:v>
                </c:pt>
                <c:pt idx="37">
                  <c:v>106.91742770167438</c:v>
                </c:pt>
                <c:pt idx="38">
                  <c:v>104.61639629200457</c:v>
                </c:pt>
                <c:pt idx="39">
                  <c:v>105.23306264501169</c:v>
                </c:pt>
                <c:pt idx="40">
                  <c:v>106.15488126649092</c:v>
                </c:pt>
                <c:pt idx="41">
                  <c:v>109.29183050200437</c:v>
                </c:pt>
                <c:pt idx="42">
                  <c:v>109.15968483256744</c:v>
                </c:pt>
                <c:pt idx="43">
                  <c:v>109.34729589183556</c:v>
                </c:pt>
                <c:pt idx="44">
                  <c:v>108.35702830188684</c:v>
                </c:pt>
                <c:pt idx="45">
                  <c:v>109.83772102161095</c:v>
                </c:pt>
                <c:pt idx="46">
                  <c:v>107.7101489757915</c:v>
                </c:pt>
                <c:pt idx="47">
                  <c:v>106.99263959390868</c:v>
                </c:pt>
                <c:pt idx="48">
                  <c:v>106.9766536964981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28-458E-92D3-85644F6807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27472"/>
        <c:axId val="499623160"/>
      </c:lineChart>
      <c:catAx>
        <c:axId val="4996274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31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23160"/>
        <c:scaling>
          <c:orientation val="minMax"/>
          <c:min val="9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/>
                </a:pPr>
                <a:r>
                  <a:rPr lang="en-US" sz="1800"/>
                  <a:t>Lengde i cm</a:t>
                </a:r>
              </a:p>
            </c:rich>
          </c:tx>
          <c:layout>
            <c:manualLayout>
              <c:xMode val="edge"/>
              <c:yMode val="edge"/>
              <c:x val="5.2876774406480339E-3"/>
              <c:y val="0.38536595979418747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747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563773956768691"/>
          <c:y val="5.7023576421280787E-2"/>
          <c:w val="8.0792579785454288E-2"/>
          <c:h val="0.165313665992482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mnd'!$E$109</c:f>
              <c:strCache>
                <c:ptCount val="1"/>
                <c:pt idx="0">
                  <c:v>3-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mnd'!$V$109:$V$123</c:f>
              <c:numCache>
                <c:formatCode>0.00</c:formatCode>
                <c:ptCount val="15"/>
                <c:pt idx="0">
                  <c:v>8</c:v>
                </c:pt>
                <c:pt idx="1">
                  <c:v>7.5</c:v>
                </c:pt>
                <c:pt idx="2">
                  <c:v>7.5714285714285694</c:v>
                </c:pt>
                <c:pt idx="3">
                  <c:v>7.5346320346320317</c:v>
                </c:pt>
                <c:pt idx="4">
                  <c:v>7.5539629005059021</c:v>
                </c:pt>
                <c:pt idx="5">
                  <c:v>7.87842871655943</c:v>
                </c:pt>
                <c:pt idx="6">
                  <c:v>8.0018744142455489</c:v>
                </c:pt>
                <c:pt idx="7">
                  <c:v>8</c:v>
                </c:pt>
                <c:pt idx="11">
                  <c:v>8.3333333333333357</c:v>
                </c:pt>
                <c:pt idx="12">
                  <c:v>8.5652173913043494</c:v>
                </c:pt>
                <c:pt idx="13">
                  <c:v>8.6029106029106064</c:v>
                </c:pt>
                <c:pt idx="14">
                  <c:v>8.2436974789915958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6B-4EC4-93F1-661E5F36E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8368"/>
        <c:axId val="222708760"/>
      </c:barChart>
      <c:catAx>
        <c:axId val="2227083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8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876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871075789964607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83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mnd'!$E$124</c:f>
              <c:strCache>
                <c:ptCount val="1"/>
                <c:pt idx="0">
                  <c:v>3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mnd'!$I$124:$I$138</c:f>
              <c:numCache>
                <c:formatCode>General</c:formatCode>
                <c:ptCount val="15"/>
                <c:pt idx="0">
                  <c:v>124</c:v>
                </c:pt>
                <c:pt idx="1">
                  <c:v>63</c:v>
                </c:pt>
                <c:pt idx="2">
                  <c:v>27</c:v>
                </c:pt>
                <c:pt idx="3">
                  <c:v>624</c:v>
                </c:pt>
                <c:pt idx="4">
                  <c:v>913</c:v>
                </c:pt>
                <c:pt idx="5">
                  <c:v>2007</c:v>
                </c:pt>
                <c:pt idx="6">
                  <c:v>619</c:v>
                </c:pt>
                <c:pt idx="7">
                  <c:v>63</c:v>
                </c:pt>
                <c:pt idx="9">
                  <c:v>2648</c:v>
                </c:pt>
                <c:pt idx="11">
                  <c:v>38</c:v>
                </c:pt>
                <c:pt idx="12">
                  <c:v>52</c:v>
                </c:pt>
                <c:pt idx="13">
                  <c:v>358</c:v>
                </c:pt>
                <c:pt idx="14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4-4375-B61F-3F4C22192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27032"/>
        <c:axId val="508427424"/>
      </c:barChart>
      <c:catAx>
        <c:axId val="5084270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7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27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703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mnd'!$E$124</c:f>
              <c:strCache>
                <c:ptCount val="1"/>
                <c:pt idx="0">
                  <c:v>3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mnd'!$J$124:$J$138</c:f>
              <c:numCache>
                <c:formatCode>0.0</c:formatCode>
                <c:ptCount val="15"/>
                <c:pt idx="0">
                  <c:v>14.276655918433519</c:v>
                </c:pt>
                <c:pt idx="1">
                  <c:v>14.029092660044578</c:v>
                </c:pt>
                <c:pt idx="2">
                  <c:v>14.339251590879575</c:v>
                </c:pt>
                <c:pt idx="3">
                  <c:v>11.481433657882597</c:v>
                </c:pt>
                <c:pt idx="4">
                  <c:v>13.468741075045097</c:v>
                </c:pt>
                <c:pt idx="5">
                  <c:v>13.114918971832916</c:v>
                </c:pt>
                <c:pt idx="6">
                  <c:v>12.719829543853905</c:v>
                </c:pt>
                <c:pt idx="7">
                  <c:v>14.03660976677296</c:v>
                </c:pt>
                <c:pt idx="11">
                  <c:v>9.9068498381207686</c:v>
                </c:pt>
                <c:pt idx="12">
                  <c:v>12.487869339885608</c:v>
                </c:pt>
                <c:pt idx="13">
                  <c:v>14.874303132859675</c:v>
                </c:pt>
                <c:pt idx="14">
                  <c:v>8.7662451659502381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51-4CC5-80E3-67138D64A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28208"/>
        <c:axId val="508428600"/>
      </c:barChart>
      <c:catAx>
        <c:axId val="5084282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8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2860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82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mnd'!$E$124</c:f>
              <c:strCache>
                <c:ptCount val="1"/>
                <c:pt idx="0">
                  <c:v>3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mnd'!$O$124:$O$138</c:f>
              <c:numCache>
                <c:formatCode>0.0</c:formatCode>
                <c:ptCount val="15"/>
                <c:pt idx="0">
                  <c:v>31.957258064516139</c:v>
                </c:pt>
                <c:pt idx="1">
                  <c:v>28.67301587301586</c:v>
                </c:pt>
                <c:pt idx="2">
                  <c:v>28.625925925925923</c:v>
                </c:pt>
                <c:pt idx="3">
                  <c:v>26.789423076923072</c:v>
                </c:pt>
                <c:pt idx="4">
                  <c:v>27.169769989047104</c:v>
                </c:pt>
                <c:pt idx="5">
                  <c:v>29.238166417538647</c:v>
                </c:pt>
                <c:pt idx="6">
                  <c:v>29.90678513731822</c:v>
                </c:pt>
                <c:pt idx="7">
                  <c:v>28.506349206349221</c:v>
                </c:pt>
                <c:pt idx="9">
                  <c:v>0</c:v>
                </c:pt>
                <c:pt idx="11">
                  <c:v>32.773684210526326</c:v>
                </c:pt>
                <c:pt idx="12">
                  <c:v>34.892307692307689</c:v>
                </c:pt>
                <c:pt idx="13">
                  <c:v>35.847486033519559</c:v>
                </c:pt>
                <c:pt idx="14">
                  <c:v>32.975471698113203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13-4DDF-93BD-CEE76D097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29384"/>
        <c:axId val="508429776"/>
      </c:barChart>
      <c:catAx>
        <c:axId val="5084293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9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2977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93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mnd'!$E$124</c:f>
              <c:strCache>
                <c:ptCount val="1"/>
                <c:pt idx="0">
                  <c:v>3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mnd'!$V$124:$V$138</c:f>
              <c:numCache>
                <c:formatCode>0.00</c:formatCode>
                <c:ptCount val="15"/>
                <c:pt idx="0">
                  <c:v>8.5645161290322562</c:v>
                </c:pt>
                <c:pt idx="1">
                  <c:v>8.2063492063492056</c:v>
                </c:pt>
                <c:pt idx="2">
                  <c:v>8.3333333333333357</c:v>
                </c:pt>
                <c:pt idx="3">
                  <c:v>8.125</c:v>
                </c:pt>
                <c:pt idx="4">
                  <c:v>8.1697699890470972</c:v>
                </c:pt>
                <c:pt idx="5">
                  <c:v>8.351768809167913</c:v>
                </c:pt>
                <c:pt idx="6">
                  <c:v>8.3457189014539548</c:v>
                </c:pt>
                <c:pt idx="7">
                  <c:v>8.1269841269841248</c:v>
                </c:pt>
                <c:pt idx="11">
                  <c:v>8.5526315789473699</c:v>
                </c:pt>
                <c:pt idx="12">
                  <c:v>9</c:v>
                </c:pt>
                <c:pt idx="13">
                  <c:v>8.9217877094972042</c:v>
                </c:pt>
                <c:pt idx="14">
                  <c:v>8.7169811320754711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BA-4B0E-84C7-1A4490E95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0560"/>
        <c:axId val="508430952"/>
      </c:barChart>
      <c:catAx>
        <c:axId val="5084305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0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0952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190374037784045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05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mnd'!$E$139</c:f>
              <c:strCache>
                <c:ptCount val="1"/>
                <c:pt idx="0">
                  <c:v>3+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mnd'!$I$139:$I$153</c:f>
              <c:numCache>
                <c:formatCode>General</c:formatCode>
                <c:ptCount val="15"/>
                <c:pt idx="0">
                  <c:v>73</c:v>
                </c:pt>
                <c:pt idx="1">
                  <c:v>30</c:v>
                </c:pt>
                <c:pt idx="2">
                  <c:v>26</c:v>
                </c:pt>
                <c:pt idx="3">
                  <c:v>290</c:v>
                </c:pt>
                <c:pt idx="4">
                  <c:v>460</c:v>
                </c:pt>
                <c:pt idx="5">
                  <c:v>970</c:v>
                </c:pt>
                <c:pt idx="6">
                  <c:v>273</c:v>
                </c:pt>
                <c:pt idx="7">
                  <c:v>25</c:v>
                </c:pt>
                <c:pt idx="9">
                  <c:v>963</c:v>
                </c:pt>
                <c:pt idx="11">
                  <c:v>17</c:v>
                </c:pt>
                <c:pt idx="12">
                  <c:v>25</c:v>
                </c:pt>
                <c:pt idx="13">
                  <c:v>122</c:v>
                </c:pt>
                <c:pt idx="14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90-42BE-B2AB-E3EFA699C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1736"/>
        <c:axId val="508432128"/>
      </c:barChart>
      <c:catAx>
        <c:axId val="508431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2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2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17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mnd'!$E$139</c:f>
              <c:strCache>
                <c:ptCount val="1"/>
                <c:pt idx="0">
                  <c:v>3+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mnd'!$J$139:$J$153</c:f>
              <c:numCache>
                <c:formatCode>0.0</c:formatCode>
                <c:ptCount val="15"/>
                <c:pt idx="0">
                  <c:v>8.1249437068794723</c:v>
                </c:pt>
                <c:pt idx="1">
                  <c:v>8.056010748596238</c:v>
                </c:pt>
                <c:pt idx="2">
                  <c:v>14.096213428322296</c:v>
                </c:pt>
                <c:pt idx="3">
                  <c:v>6.5731527066529001</c:v>
                </c:pt>
                <c:pt idx="4">
                  <c:v>7.5819901332757009</c:v>
                </c:pt>
                <c:pt idx="5">
                  <c:v>6.880030037748325</c:v>
                </c:pt>
                <c:pt idx="6">
                  <c:v>6.020177423355543</c:v>
                </c:pt>
                <c:pt idx="7">
                  <c:v>6.5817857812793061</c:v>
                </c:pt>
                <c:pt idx="11">
                  <c:v>5.2294548607520452</c:v>
                </c:pt>
                <c:pt idx="12">
                  <c:v>6.5075399365420221</c:v>
                </c:pt>
                <c:pt idx="13">
                  <c:v>5.470972078953162</c:v>
                </c:pt>
                <c:pt idx="14">
                  <c:v>6.4559330280337281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B7-4B71-95D0-728D6974A7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2912"/>
        <c:axId val="508433304"/>
      </c:barChart>
      <c:catAx>
        <c:axId val="5084329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3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3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29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mnd'!$E$139</c:f>
              <c:strCache>
                <c:ptCount val="1"/>
                <c:pt idx="0">
                  <c:v>3+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mnd'!$O$139:$O$153</c:f>
              <c:numCache>
                <c:formatCode>0.0</c:formatCode>
                <c:ptCount val="15"/>
                <c:pt idx="0">
                  <c:v>30.893150684931513</c:v>
                </c:pt>
                <c:pt idx="1">
                  <c:v>34.576666666666682</c:v>
                </c:pt>
                <c:pt idx="2">
                  <c:v>29.223076923076917</c:v>
                </c:pt>
                <c:pt idx="3">
                  <c:v>33.00103448275862</c:v>
                </c:pt>
                <c:pt idx="4">
                  <c:v>30.356739130434761</c:v>
                </c:pt>
                <c:pt idx="5">
                  <c:v>31.735876288659775</c:v>
                </c:pt>
                <c:pt idx="6">
                  <c:v>32.094139194139188</c:v>
                </c:pt>
                <c:pt idx="7">
                  <c:v>33.683999999999997</c:v>
                </c:pt>
                <c:pt idx="9">
                  <c:v>0</c:v>
                </c:pt>
                <c:pt idx="11">
                  <c:v>38.670588235294126</c:v>
                </c:pt>
                <c:pt idx="12">
                  <c:v>37.82</c:v>
                </c:pt>
                <c:pt idx="13">
                  <c:v>38.690983606557374</c:v>
                </c:pt>
                <c:pt idx="14">
                  <c:v>36.774285714285718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F0-4009-B3DE-B5D4D32AE3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4088"/>
        <c:axId val="508434480"/>
      </c:barChart>
      <c:catAx>
        <c:axId val="5084340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4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4480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40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mnd'!$E$139</c:f>
              <c:strCache>
                <c:ptCount val="1"/>
                <c:pt idx="0">
                  <c:v>3+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mnd'!$V$139:$V$153</c:f>
              <c:numCache>
                <c:formatCode>0.00</c:formatCode>
                <c:ptCount val="15"/>
                <c:pt idx="0">
                  <c:v>8.8904109589041109</c:v>
                </c:pt>
                <c:pt idx="1">
                  <c:v>8.8333333333333357</c:v>
                </c:pt>
                <c:pt idx="2">
                  <c:v>8.5769230769230784</c:v>
                </c:pt>
                <c:pt idx="3">
                  <c:v>8.9586206896551737</c:v>
                </c:pt>
                <c:pt idx="4">
                  <c:v>8.6913043478260885</c:v>
                </c:pt>
                <c:pt idx="5">
                  <c:v>8.8319587628865985</c:v>
                </c:pt>
                <c:pt idx="6">
                  <c:v>8.8058608058608048</c:v>
                </c:pt>
                <c:pt idx="7">
                  <c:v>9.08</c:v>
                </c:pt>
                <c:pt idx="11">
                  <c:v>9.294117647058826</c:v>
                </c:pt>
                <c:pt idx="12">
                  <c:v>9.08</c:v>
                </c:pt>
                <c:pt idx="13">
                  <c:v>9.3360655737704921</c:v>
                </c:pt>
                <c:pt idx="14">
                  <c:v>9.1999999999999993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C0-464B-85DB-485CA9B67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5264"/>
        <c:axId val="508435656"/>
      </c:barChart>
      <c:catAx>
        <c:axId val="5084352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5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5656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110549475829185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52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4-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mnd'!$E$154</c:f>
              <c:strCache>
                <c:ptCount val="1"/>
                <c:pt idx="0">
                  <c:v>4-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mnd'!$I$154:$I$168</c:f>
              <c:numCache>
                <c:formatCode>General</c:formatCode>
                <c:ptCount val="15"/>
                <c:pt idx="0">
                  <c:v>31</c:v>
                </c:pt>
                <c:pt idx="1">
                  <c:v>10</c:v>
                </c:pt>
                <c:pt idx="2">
                  <c:v>3</c:v>
                </c:pt>
                <c:pt idx="3">
                  <c:v>130</c:v>
                </c:pt>
                <c:pt idx="4">
                  <c:v>150</c:v>
                </c:pt>
                <c:pt idx="5">
                  <c:v>352</c:v>
                </c:pt>
                <c:pt idx="6">
                  <c:v>76</c:v>
                </c:pt>
                <c:pt idx="7">
                  <c:v>12</c:v>
                </c:pt>
                <c:pt idx="9">
                  <c:v>502</c:v>
                </c:pt>
                <c:pt idx="11">
                  <c:v>7</c:v>
                </c:pt>
                <c:pt idx="12">
                  <c:v>9</c:v>
                </c:pt>
                <c:pt idx="13">
                  <c:v>82</c:v>
                </c:pt>
                <c:pt idx="14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9C-43B1-B470-26A56BC89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6440"/>
        <c:axId val="508436832"/>
      </c:barChart>
      <c:catAx>
        <c:axId val="5084364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6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6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644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sau: middel K-faktor</a:t>
            </a:r>
            <a:r>
              <a:rPr lang="nb-NO" sz="2800" baseline="0"/>
              <a:t> </a:t>
            </a:r>
            <a:r>
              <a:rPr lang="nb-NO" sz="2800"/>
              <a:t>per uke</a:t>
            </a:r>
          </a:p>
        </c:rich>
      </c:tx>
      <c:layout>
        <c:manualLayout>
          <c:xMode val="edge"/>
          <c:yMode val="edge"/>
          <c:x val="0.1419820422774592"/>
          <c:y val="2.30307876211132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219622898074255E-2"/>
          <c:y val="0.15889188261023132"/>
          <c:w val="0.90222548969603034"/>
          <c:h val="0.75312723508314106"/>
        </c:manualLayout>
      </c:layout>
      <c:lineChart>
        <c:grouping val="standard"/>
        <c:varyColors val="0"/>
        <c:ser>
          <c:idx val="3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Uke!$S$63:$S$114</c:f>
              <c:numCache>
                <c:formatCode>0.0</c:formatCode>
                <c:ptCount val="52"/>
                <c:pt idx="0">
                  <c:v>0</c:v>
                </c:pt>
                <c:pt idx="1">
                  <c:v>19.967969246326113</c:v>
                </c:pt>
                <c:pt idx="2">
                  <c:v>18.178351862341621</c:v>
                </c:pt>
                <c:pt idx="3">
                  <c:v>19.644943105200536</c:v>
                </c:pt>
                <c:pt idx="4">
                  <c:v>19.151542199174976</c:v>
                </c:pt>
                <c:pt idx="5">
                  <c:v>22.195253520866014</c:v>
                </c:pt>
                <c:pt idx="6">
                  <c:v>25.075500980931405</c:v>
                </c:pt>
                <c:pt idx="7">
                  <c:v>22.046237458664503</c:v>
                </c:pt>
                <c:pt idx="8">
                  <c:v>21.572246280898074</c:v>
                </c:pt>
                <c:pt idx="9">
                  <c:v>20.682336792832015</c:v>
                </c:pt>
                <c:pt idx="10">
                  <c:v>20.954673437058471</c:v>
                </c:pt>
                <c:pt idx="11">
                  <c:v>20.740009930945423</c:v>
                </c:pt>
                <c:pt idx="12">
                  <c:v>20.770301595392805</c:v>
                </c:pt>
                <c:pt idx="13">
                  <c:v>0</c:v>
                </c:pt>
                <c:pt idx="14">
                  <c:v>20.543527367288071</c:v>
                </c:pt>
                <c:pt idx="15">
                  <c:v>19.525695421219496</c:v>
                </c:pt>
                <c:pt idx="16">
                  <c:v>17.704148476226699</c:v>
                </c:pt>
                <c:pt idx="17">
                  <c:v>20.204119128430232</c:v>
                </c:pt>
                <c:pt idx="18">
                  <c:v>19.363914636805927</c:v>
                </c:pt>
                <c:pt idx="19">
                  <c:v>0</c:v>
                </c:pt>
                <c:pt idx="20">
                  <c:v>19.848089601697247</c:v>
                </c:pt>
                <c:pt idx="21">
                  <c:v>20.417987571243213</c:v>
                </c:pt>
                <c:pt idx="22">
                  <c:v>21.230462678630577</c:v>
                </c:pt>
                <c:pt idx="23">
                  <c:v>21.275849168647124</c:v>
                </c:pt>
                <c:pt idx="24">
                  <c:v>19.461408073763124</c:v>
                </c:pt>
                <c:pt idx="25">
                  <c:v>20.469023435122555</c:v>
                </c:pt>
                <c:pt idx="26">
                  <c:v>14.418257363879087</c:v>
                </c:pt>
                <c:pt idx="27">
                  <c:v>0</c:v>
                </c:pt>
                <c:pt idx="28">
                  <c:v>18.459149697702973</c:v>
                </c:pt>
                <c:pt idx="29">
                  <c:v>19.125076814052157</c:v>
                </c:pt>
                <c:pt idx="30">
                  <c:v>20.991423591387889</c:v>
                </c:pt>
                <c:pt idx="31">
                  <c:v>20.557123038739515</c:v>
                </c:pt>
                <c:pt idx="32">
                  <c:v>20.059903794442171</c:v>
                </c:pt>
                <c:pt idx="33">
                  <c:v>19.812272493717764</c:v>
                </c:pt>
                <c:pt idx="34">
                  <c:v>20.020460490031859</c:v>
                </c:pt>
                <c:pt idx="35">
                  <c:v>19.746463994750673</c:v>
                </c:pt>
                <c:pt idx="36">
                  <c:v>19.675184588243521</c:v>
                </c:pt>
                <c:pt idx="37">
                  <c:v>19.588426259326077</c:v>
                </c:pt>
                <c:pt idx="38">
                  <c:v>18.754993582146223</c:v>
                </c:pt>
                <c:pt idx="39">
                  <c:v>18.838476291807712</c:v>
                </c:pt>
                <c:pt idx="40">
                  <c:v>19.607710371181721</c:v>
                </c:pt>
                <c:pt idx="41">
                  <c:v>20.120048454628829</c:v>
                </c:pt>
                <c:pt idx="42">
                  <c:v>20.14085324817967</c:v>
                </c:pt>
                <c:pt idx="43">
                  <c:v>20.099343423953588</c:v>
                </c:pt>
                <c:pt idx="44">
                  <c:v>19.992752576355436</c:v>
                </c:pt>
                <c:pt idx="45">
                  <c:v>19.387075971836705</c:v>
                </c:pt>
                <c:pt idx="46">
                  <c:v>19.340252891878848</c:v>
                </c:pt>
                <c:pt idx="47">
                  <c:v>19.855146373137327</c:v>
                </c:pt>
                <c:pt idx="48">
                  <c:v>19.767863486591278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B3-4EF7-A342-E841EF09B16E}"/>
            </c:ext>
          </c:extLst>
        </c:ser>
        <c:ser>
          <c:idx val="4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Lbl>
              <c:idx val="1"/>
              <c:layout>
                <c:manualLayout>
                  <c:x val="-2.764277037440863E-2"/>
                  <c:y val="-5.8173508870314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B3-4EF7-A342-E841EF09B16E}"/>
                </c:ext>
              </c:extLst>
            </c:dLbl>
            <c:dLbl>
              <c:idx val="2"/>
              <c:layout>
                <c:manualLayout>
                  <c:x val="0"/>
                  <c:y val="8.7260263305472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B3-4EF7-A342-E841EF09B16E}"/>
                </c:ext>
              </c:extLst>
            </c:dLbl>
            <c:dLbl>
              <c:idx val="3"/>
              <c:layout>
                <c:manualLayout>
                  <c:x val="-2.7642770374408644E-2"/>
                  <c:y val="-5.19406329199240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6B3-4EF7-A342-E841EF09B16E}"/>
                </c:ext>
              </c:extLst>
            </c:dLbl>
            <c:dLbl>
              <c:idx val="4"/>
              <c:layout>
                <c:manualLayout>
                  <c:x val="-2.8564196053555566E-2"/>
                  <c:y val="3.531963038554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B3-4EF7-A342-E841EF09B16E}"/>
                </c:ext>
              </c:extLst>
            </c:dLbl>
            <c:dLbl>
              <c:idx val="5"/>
              <c:layout>
                <c:manualLayout>
                  <c:x val="-3.1328473090996477E-2"/>
                  <c:y val="-5.19406329199240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6B3-4EF7-A342-E841EF09B16E}"/>
                </c:ext>
              </c:extLst>
            </c:dLbl>
            <c:dLbl>
              <c:idx val="6"/>
              <c:layout>
                <c:manualLayout>
                  <c:x val="-1.2899959508057359E-2"/>
                  <c:y val="4.36301316527361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6B3-4EF7-A342-E841EF09B16E}"/>
                </c:ext>
              </c:extLst>
            </c:dLbl>
            <c:dLbl>
              <c:idx val="7"/>
              <c:layout>
                <c:manualLayout>
                  <c:x val="-7.3714054331756344E-3"/>
                  <c:y val="-6.23287595039088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6B3-4EF7-A342-E841EF09B16E}"/>
                </c:ext>
              </c:extLst>
            </c:dLbl>
            <c:dLbl>
              <c:idx val="8"/>
              <c:layout>
                <c:manualLayout>
                  <c:x val="0"/>
                  <c:y val="2.4931503801563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6B3-4EF7-A342-E841EF09B16E}"/>
                </c:ext>
              </c:extLst>
            </c:dLbl>
            <c:dLbl>
              <c:idx val="9"/>
              <c:layout>
                <c:manualLayout>
                  <c:x val="-7.3714054331756344E-3"/>
                  <c:y val="-6.02511341871119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6B3-4EF7-A342-E841EF09B16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6B3-4EF7-A342-E841EF09B16E}"/>
                </c:ext>
              </c:extLst>
            </c:dLbl>
            <c:dLbl>
              <c:idx val="11"/>
              <c:layout>
                <c:manualLayout>
                  <c:x val="-9.2142567914695085E-3"/>
                  <c:y val="-4.36301316527362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6B3-4EF7-A342-E841EF09B16E}"/>
                </c:ext>
              </c:extLst>
            </c:dLbl>
            <c:dLbl>
              <c:idx val="13"/>
              <c:layout>
                <c:manualLayout>
                  <c:x val="-2.1351243157055392E-2"/>
                  <c:y val="-5.60902651849785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6B3-4EF7-A342-E841EF09B16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B3-4EF7-A342-E841EF09B16E}"/>
                </c:ext>
              </c:extLst>
            </c:dLbl>
            <c:dLbl>
              <c:idx val="16"/>
              <c:layout>
                <c:manualLayout>
                  <c:x val="-3.0964933688552455E-2"/>
                  <c:y val="4.5838360256432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B3-4EF7-A342-E841EF09B16E}"/>
                </c:ext>
              </c:extLst>
            </c:dLbl>
            <c:dLbl>
              <c:idx val="17"/>
              <c:layout>
                <c:manualLayout>
                  <c:x val="-2.0271364941232994E-2"/>
                  <c:y val="-3.53196303855484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B3-4EF7-A342-E841EF09B16E}"/>
                </c:ext>
              </c:extLst>
            </c:dLbl>
            <c:dLbl>
              <c:idx val="18"/>
              <c:layout>
                <c:manualLayout>
                  <c:x val="-3.4369552559497737E-2"/>
                  <c:y val="6.0086516099613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49-416E-A1DD-BCCB37517294}"/>
                </c:ext>
              </c:extLst>
            </c:dLbl>
            <c:dLbl>
              <c:idx val="19"/>
              <c:layout>
                <c:manualLayout>
                  <c:x val="-3.3171324449290357E-2"/>
                  <c:y val="-7.8949762038284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6B3-4EF7-A342-E841EF09B16E}"/>
                </c:ext>
              </c:extLst>
            </c:dLbl>
            <c:dLbl>
              <c:idx val="20"/>
              <c:layout>
                <c:manualLayout>
                  <c:x val="-1.934993926208604E-2"/>
                  <c:y val="-5.6095883553517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B3-4EF7-A342-E841EF09B16E}"/>
                </c:ext>
              </c:extLst>
            </c:dLbl>
            <c:dLbl>
              <c:idx val="22"/>
              <c:layout>
                <c:manualLayout>
                  <c:x val="-2.4675576196562542E-2"/>
                  <c:y val="4.35109254514440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16-4FD0-B576-880F44E89860}"/>
                </c:ext>
              </c:extLst>
            </c:dLbl>
            <c:dLbl>
              <c:idx val="23"/>
              <c:layout>
                <c:manualLayout>
                  <c:x val="6.4499797540286796E-3"/>
                  <c:y val="-9.55707645726602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6B3-4EF7-A342-E841EF09B16E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6B3-4EF7-A342-E841EF09B16E}"/>
                </c:ext>
              </c:extLst>
            </c:dLbl>
            <c:dLbl>
              <c:idx val="25"/>
              <c:layout>
                <c:manualLayout>
                  <c:x val="-2.9963199667254501E-2"/>
                  <c:y val="8.49499020718672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16-4FD0-B576-880F44E89860}"/>
                </c:ext>
              </c:extLst>
            </c:dLbl>
            <c:dLbl>
              <c:idx val="26"/>
              <c:layout>
                <c:manualLayout>
                  <c:x val="-1.8506682147421922E-2"/>
                  <c:y val="-6.00865160996133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16-4FD0-B576-880F44E89860}"/>
                </c:ext>
              </c:extLst>
            </c:dLbl>
            <c:dLbl>
              <c:idx val="28"/>
              <c:layout>
                <c:manualLayout>
                  <c:x val="-1.8506682147421922E-2"/>
                  <c:y val="-6.00865160996134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16-4FD0-B576-880F44E89860}"/>
                </c:ext>
              </c:extLst>
            </c:dLbl>
            <c:dLbl>
              <c:idx val="30"/>
              <c:layout>
                <c:manualLayout>
                  <c:x val="-7.931435206037939E-3"/>
                  <c:y val="-5.59426184375711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16-4FD0-B576-880F44E89860}"/>
                </c:ext>
              </c:extLst>
            </c:dLbl>
            <c:dLbl>
              <c:idx val="31"/>
              <c:layout>
                <c:manualLayout>
                  <c:x val="-9.6939763629352582E-3"/>
                  <c:y val="-3.31511812963383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4C8-423B-A8B4-56C0D28B53C1}"/>
                </c:ext>
              </c:extLst>
            </c:dLbl>
            <c:dLbl>
              <c:idx val="32"/>
              <c:layout>
                <c:manualLayout>
                  <c:x val="-2.3794305618113944E-2"/>
                  <c:y val="3.52231301273595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C8-423B-A8B4-56C0D28B53C1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C8-423B-A8B4-56C0D28B53C1}"/>
                </c:ext>
              </c:extLst>
            </c:dLbl>
            <c:dLbl>
              <c:idx val="34"/>
              <c:layout>
                <c:manualLayout>
                  <c:x val="-1.0575246941384047E-2"/>
                  <c:y val="3.1079232465317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C8-423B-A8B4-56C0D28B53C1}"/>
                </c:ext>
              </c:extLst>
            </c:dLbl>
            <c:dLbl>
              <c:idx val="35"/>
              <c:layout>
                <c:manualLayout>
                  <c:x val="-2.9963199667254435E-2"/>
                  <c:y val="-6.4230413761655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C8-423B-A8B4-56C0D28B53C1}"/>
                </c:ext>
              </c:extLst>
            </c:dLbl>
            <c:dLbl>
              <c:idx val="36"/>
              <c:layout>
                <c:manualLayout>
                  <c:x val="-9.6939763629352582E-3"/>
                  <c:y val="-8.7021850902888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49-416E-A1DD-BCCB37517294}"/>
                </c:ext>
              </c:extLst>
            </c:dLbl>
            <c:dLbl>
              <c:idx val="37"/>
              <c:layout>
                <c:manualLayout>
                  <c:x val="0"/>
                  <c:y val="-3.52231301273595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49-416E-A1DD-BCCB37517294}"/>
                </c:ext>
              </c:extLst>
            </c:dLbl>
            <c:dLbl>
              <c:idx val="38"/>
              <c:layout>
                <c:manualLayout>
                  <c:x val="-4.582607007933031E-2"/>
                  <c:y val="2.07194883102113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26-4D86-B108-B9ABA49CE2AB}"/>
                </c:ext>
              </c:extLst>
            </c:dLbl>
            <c:dLbl>
              <c:idx val="39"/>
              <c:layout>
                <c:manualLayout>
                  <c:x val="-2.3794305618113944E-2"/>
                  <c:y val="5.17987207755286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CD-4E5B-BBEC-D1177DE105CD}"/>
                </c:ext>
              </c:extLst>
            </c:dLbl>
            <c:dLbl>
              <c:idx val="41"/>
              <c:layout>
                <c:manualLayout>
                  <c:x val="-4.4063528922432996E-2"/>
                  <c:y val="-9.3237697395951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94-4F9E-8336-6CF51A64BCA9}"/>
                </c:ext>
              </c:extLst>
            </c:dLbl>
            <c:dLbl>
              <c:idx val="42"/>
              <c:layout>
                <c:manualLayout>
                  <c:x val="-2.2031764461216498E-2"/>
                  <c:y val="-0.12017303219922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33-4FA8-A24E-F8DDB658F80A}"/>
                </c:ext>
              </c:extLst>
            </c:dLbl>
            <c:dLbl>
              <c:idx val="43"/>
              <c:layout>
                <c:manualLayout>
                  <c:x val="-1.7625411568974489E-3"/>
                  <c:y val="-7.8734055578803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33-4FA8-A24E-F8DDB658F80A}"/>
                </c:ext>
              </c:extLst>
            </c:dLbl>
            <c:dLbl>
              <c:idx val="44"/>
              <c:layout>
                <c:manualLayout>
                  <c:x val="-2.3794305618113815E-2"/>
                  <c:y val="5.5942618437571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33-4FA8-A24E-F8DDB658F80A}"/>
                </c:ext>
              </c:extLst>
            </c:dLbl>
            <c:dLbl>
              <c:idx val="45"/>
              <c:layout>
                <c:manualLayout>
                  <c:x val="-4.4063528922434281E-3"/>
                  <c:y val="-5.17987207755288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33-4FA8-A24E-F8DDB658F80A}"/>
                </c:ext>
              </c:extLst>
            </c:dLbl>
            <c:dLbl>
              <c:idx val="46"/>
              <c:layout>
                <c:manualLayout>
                  <c:x val="9.6939763629352582E-3"/>
                  <c:y val="-4.76548231134865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33-4FA8-A24E-F8DDB658F80A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Uke!$S$10:$S$61</c:f>
              <c:numCache>
                <c:formatCode>0.0</c:formatCode>
                <c:ptCount val="52"/>
                <c:pt idx="0">
                  <c:v>0</c:v>
                </c:pt>
                <c:pt idx="1">
                  <c:v>19.681778953396819</c:v>
                </c:pt>
                <c:pt idx="2">
                  <c:v>19.395329884007065</c:v>
                </c:pt>
                <c:pt idx="3">
                  <c:v>23.036990195040744</c:v>
                </c:pt>
                <c:pt idx="4">
                  <c:v>21.201980684360997</c:v>
                </c:pt>
                <c:pt idx="5">
                  <c:v>22.270368265161036</c:v>
                </c:pt>
                <c:pt idx="6">
                  <c:v>21.386174699989589</c:v>
                </c:pt>
                <c:pt idx="7">
                  <c:v>21.990791950683484</c:v>
                </c:pt>
                <c:pt idx="8">
                  <c:v>22.07918119872236</c:v>
                </c:pt>
                <c:pt idx="9">
                  <c:v>22.428215389395859</c:v>
                </c:pt>
                <c:pt idx="10">
                  <c:v>22.290050414051567</c:v>
                </c:pt>
                <c:pt idx="11">
                  <c:v>22.202380847487358</c:v>
                </c:pt>
                <c:pt idx="12">
                  <c:v>0</c:v>
                </c:pt>
                <c:pt idx="13">
                  <c:v>22.840639370478979</c:v>
                </c:pt>
                <c:pt idx="14">
                  <c:v>21.455229559370995</c:v>
                </c:pt>
                <c:pt idx="15">
                  <c:v>20.049173469562103</c:v>
                </c:pt>
                <c:pt idx="16">
                  <c:v>19.124991376326296</c:v>
                </c:pt>
                <c:pt idx="17">
                  <c:v>20.270492466679457</c:v>
                </c:pt>
                <c:pt idx="18">
                  <c:v>18.350590381274547</c:v>
                </c:pt>
                <c:pt idx="19">
                  <c:v>20.182970705537951</c:v>
                </c:pt>
                <c:pt idx="20">
                  <c:v>21.420199579182928</c:v>
                </c:pt>
                <c:pt idx="21">
                  <c:v>20.456400158755233</c:v>
                </c:pt>
                <c:pt idx="22">
                  <c:v>18.047030979717441</c:v>
                </c:pt>
                <c:pt idx="23">
                  <c:v>19.64895552712898</c:v>
                </c:pt>
                <c:pt idx="24">
                  <c:v>19.271379445487096</c:v>
                </c:pt>
                <c:pt idx="25">
                  <c:v>18.547662253022249</c:v>
                </c:pt>
                <c:pt idx="26">
                  <c:v>18.837596142177762</c:v>
                </c:pt>
                <c:pt idx="27">
                  <c:v>17.184912584735503</c:v>
                </c:pt>
                <c:pt idx="28">
                  <c:v>20.427610348280027</c:v>
                </c:pt>
                <c:pt idx="29">
                  <c:v>17.964374473012651</c:v>
                </c:pt>
                <c:pt idx="30">
                  <c:v>20.766191095756643</c:v>
                </c:pt>
                <c:pt idx="31">
                  <c:v>19.174818785717768</c:v>
                </c:pt>
                <c:pt idx="32">
                  <c:v>18.93659145257589</c:v>
                </c:pt>
                <c:pt idx="33">
                  <c:v>19.24825753418736</c:v>
                </c:pt>
                <c:pt idx="34">
                  <c:v>19.494769631679421</c:v>
                </c:pt>
                <c:pt idx="35">
                  <c:v>19.775561235095648</c:v>
                </c:pt>
                <c:pt idx="36">
                  <c:v>19.965876143004031</c:v>
                </c:pt>
                <c:pt idx="37">
                  <c:v>19.664883480003873</c:v>
                </c:pt>
                <c:pt idx="38">
                  <c:v>18.674428741681055</c:v>
                </c:pt>
                <c:pt idx="39">
                  <c:v>18.746420691370577</c:v>
                </c:pt>
                <c:pt idx="40">
                  <c:v>19.063649926060837</c:v>
                </c:pt>
                <c:pt idx="41">
                  <c:v>20.185457188807185</c:v>
                </c:pt>
                <c:pt idx="42">
                  <c:v>19.98385619180025</c:v>
                </c:pt>
                <c:pt idx="43">
                  <c:v>20.086591157723173</c:v>
                </c:pt>
                <c:pt idx="44">
                  <c:v>19.720384808350943</c:v>
                </c:pt>
                <c:pt idx="45">
                  <c:v>19.954089872689327</c:v>
                </c:pt>
                <c:pt idx="46">
                  <c:v>19.661029176885766</c:v>
                </c:pt>
                <c:pt idx="47">
                  <c:v>19.119182549680879</c:v>
                </c:pt>
                <c:pt idx="48">
                  <c:v>19.362814893621575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B3-4EF7-A342-E841EF09B1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27472"/>
        <c:axId val="499623160"/>
      </c:lineChart>
      <c:catAx>
        <c:axId val="4996274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31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23160"/>
        <c:scaling>
          <c:orientation val="minMax"/>
          <c:min val="1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/>
                </a:pPr>
                <a:r>
                  <a:rPr lang="en-US" sz="1800" b="1"/>
                  <a:t>K-faktor i mg/ml</a:t>
                </a:r>
              </a:p>
            </c:rich>
          </c:tx>
          <c:layout>
            <c:manualLayout>
              <c:xMode val="edge"/>
              <c:yMode val="edge"/>
              <c:x val="5.2876774406480339E-3"/>
              <c:y val="0.38536595979418747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747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563773956768691"/>
          <c:y val="5.7023576421280787E-2"/>
          <c:w val="8.0792579785454288E-2"/>
          <c:h val="0.165313665992482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4-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mnd'!$E$154</c:f>
              <c:strCache>
                <c:ptCount val="1"/>
                <c:pt idx="0">
                  <c:v>4-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mnd'!$J$154:$J$168</c:f>
              <c:numCache>
                <c:formatCode>0.0</c:formatCode>
                <c:ptCount val="15"/>
                <c:pt idx="0">
                  <c:v>3.9172806369679174</c:v>
                </c:pt>
                <c:pt idx="1">
                  <c:v>3.1251698883978847</c:v>
                </c:pt>
                <c:pt idx="2">
                  <c:v>1.8162928331570836</c:v>
                </c:pt>
                <c:pt idx="3">
                  <c:v>3.3149767027846777</c:v>
                </c:pt>
                <c:pt idx="4">
                  <c:v>2.6155072414980118</c:v>
                </c:pt>
                <c:pt idx="5">
                  <c:v>2.7345972729121626</c:v>
                </c:pt>
                <c:pt idx="6">
                  <c:v>1.7336258553555097</c:v>
                </c:pt>
                <c:pt idx="7">
                  <c:v>3.655505533670981</c:v>
                </c:pt>
                <c:pt idx="11">
                  <c:v>2.2710820850999505</c:v>
                </c:pt>
                <c:pt idx="12">
                  <c:v>2.2712725320559142</c:v>
                </c:pt>
                <c:pt idx="13">
                  <c:v>3.6985825055923214</c:v>
                </c:pt>
                <c:pt idx="14">
                  <c:v>2.9463251190016408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B9-48EC-AA5D-B4322F4D6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7616"/>
        <c:axId val="508438008"/>
      </c:barChart>
      <c:catAx>
        <c:axId val="5084376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8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8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76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4-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mnd'!$E$154</c:f>
              <c:strCache>
                <c:ptCount val="1"/>
                <c:pt idx="0">
                  <c:v>4-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mnd'!$O$154:$O$168</c:f>
              <c:numCache>
                <c:formatCode>0.0</c:formatCode>
                <c:ptCount val="15"/>
                <c:pt idx="0">
                  <c:v>35.074193548387093</c:v>
                </c:pt>
                <c:pt idx="1">
                  <c:v>40.24</c:v>
                </c:pt>
                <c:pt idx="2">
                  <c:v>32.633333333333326</c:v>
                </c:pt>
                <c:pt idx="3">
                  <c:v>37.126923076923056</c:v>
                </c:pt>
                <c:pt idx="4">
                  <c:v>32.113999999999983</c:v>
                </c:pt>
                <c:pt idx="5">
                  <c:v>34.760227272727271</c:v>
                </c:pt>
                <c:pt idx="6">
                  <c:v>33.198684210526295</c:v>
                </c:pt>
                <c:pt idx="7">
                  <c:v>38.975000000000001</c:v>
                </c:pt>
                <c:pt idx="9">
                  <c:v>0</c:v>
                </c:pt>
                <c:pt idx="11">
                  <c:v>40.785714285714278</c:v>
                </c:pt>
                <c:pt idx="12">
                  <c:v>36.666666666666657</c:v>
                </c:pt>
                <c:pt idx="13">
                  <c:v>38.915853658536591</c:v>
                </c:pt>
                <c:pt idx="14">
                  <c:v>39.159999999999989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76-4B8B-B96D-9FC8C96B0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8792"/>
        <c:axId val="508439184"/>
      </c:barChart>
      <c:catAx>
        <c:axId val="5084387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9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918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87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4-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mnd'!$E$154</c:f>
              <c:strCache>
                <c:ptCount val="1"/>
                <c:pt idx="0">
                  <c:v>4-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mnd'!$V$154:$V$168</c:f>
              <c:numCache>
                <c:formatCode>0.00</c:formatCode>
                <c:ptCount val="15"/>
                <c:pt idx="0">
                  <c:v>9.258064516129032</c:v>
                </c:pt>
                <c:pt idx="1">
                  <c:v>9.5</c:v>
                </c:pt>
                <c:pt idx="2">
                  <c:v>9.3333333333333357</c:v>
                </c:pt>
                <c:pt idx="3">
                  <c:v>10.261538461538464</c:v>
                </c:pt>
                <c:pt idx="4">
                  <c:v>9.6466666666666683</c:v>
                </c:pt>
                <c:pt idx="5">
                  <c:v>9.9034090909090917</c:v>
                </c:pt>
                <c:pt idx="6">
                  <c:v>9.6973684210526319</c:v>
                </c:pt>
                <c:pt idx="7">
                  <c:v>10.5</c:v>
                </c:pt>
                <c:pt idx="11">
                  <c:v>9.7142857142857117</c:v>
                </c:pt>
                <c:pt idx="12">
                  <c:v>8.8888888888888893</c:v>
                </c:pt>
                <c:pt idx="13">
                  <c:v>9.4756097560975618</c:v>
                </c:pt>
                <c:pt idx="14">
                  <c:v>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8C-476A-884B-AF771EA2F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9968"/>
        <c:axId val="508440360"/>
      </c:barChart>
      <c:catAx>
        <c:axId val="5084399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0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0360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46976000462605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99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mnd'!$E$169</c:f>
              <c:strCache>
                <c:ptCount val="1"/>
                <c:pt idx="0">
                  <c:v>4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mnd'!$I$169:$I$183</c:f>
              <c:numCache>
                <c:formatCode>General</c:formatCode>
                <c:ptCount val="15"/>
                <c:pt idx="0">
                  <c:v>20</c:v>
                </c:pt>
                <c:pt idx="1">
                  <c:v>3</c:v>
                </c:pt>
                <c:pt idx="2">
                  <c:v>2</c:v>
                </c:pt>
                <c:pt idx="3">
                  <c:v>58</c:v>
                </c:pt>
                <c:pt idx="4">
                  <c:v>83</c:v>
                </c:pt>
                <c:pt idx="5">
                  <c:v>179</c:v>
                </c:pt>
                <c:pt idx="6">
                  <c:v>39</c:v>
                </c:pt>
                <c:pt idx="7">
                  <c:v>5</c:v>
                </c:pt>
                <c:pt idx="9">
                  <c:v>219</c:v>
                </c:pt>
                <c:pt idx="11">
                  <c:v>3</c:v>
                </c:pt>
                <c:pt idx="12">
                  <c:v>4</c:v>
                </c:pt>
                <c:pt idx="13">
                  <c:v>46</c:v>
                </c:pt>
                <c:pt idx="14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E3-4A99-9FD5-A07F2D005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1144"/>
        <c:axId val="508441536"/>
      </c:barChart>
      <c:catAx>
        <c:axId val="5084411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1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1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1.4064222231523725E-2"/>
              <c:y val="0.3967597135277212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114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mnd'!$E$169</c:f>
              <c:strCache>
                <c:ptCount val="1"/>
                <c:pt idx="0">
                  <c:v>4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mnd'!$J$169:$J$183</c:f>
              <c:numCache>
                <c:formatCode>0.0</c:formatCode>
                <c:ptCount val="15"/>
                <c:pt idx="0">
                  <c:v>2.9711959360870432</c:v>
                </c:pt>
                <c:pt idx="1">
                  <c:v>0.95914135491336672</c:v>
                </c:pt>
                <c:pt idx="2">
                  <c:v>1.4897682788816538</c:v>
                </c:pt>
                <c:pt idx="3">
                  <c:v>1.5141129475373101</c:v>
                </c:pt>
                <c:pt idx="4">
                  <c:v>1.6693398546813725</c:v>
                </c:pt>
                <c:pt idx="5">
                  <c:v>1.4815046587564282</c:v>
                </c:pt>
                <c:pt idx="6">
                  <c:v>1.0762758272874124</c:v>
                </c:pt>
                <c:pt idx="7">
                  <c:v>1.3560620271368715</c:v>
                </c:pt>
                <c:pt idx="11">
                  <c:v>1.0357088878459324</c:v>
                </c:pt>
                <c:pt idx="12">
                  <c:v>0.93122173814292508</c:v>
                </c:pt>
                <c:pt idx="13">
                  <c:v>2.2733225929832277</c:v>
                </c:pt>
                <c:pt idx="14">
                  <c:v>1.6732959817823412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1F-4789-9FCD-636F48F25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2320"/>
        <c:axId val="508442712"/>
      </c:barChart>
      <c:catAx>
        <c:axId val="508442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2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2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23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mnd'!$E$169</c:f>
              <c:strCache>
                <c:ptCount val="1"/>
                <c:pt idx="0">
                  <c:v>4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mnd'!$O$169:$O$183</c:f>
              <c:numCache>
                <c:formatCode>0.0</c:formatCode>
                <c:ptCount val="15"/>
                <c:pt idx="0">
                  <c:v>41.234999999999999</c:v>
                </c:pt>
                <c:pt idx="1">
                  <c:v>41.166666666666657</c:v>
                </c:pt>
                <c:pt idx="2">
                  <c:v>40.150000000000006</c:v>
                </c:pt>
                <c:pt idx="3">
                  <c:v>38.008620689655181</c:v>
                </c:pt>
                <c:pt idx="4">
                  <c:v>37.042168674698793</c:v>
                </c:pt>
                <c:pt idx="5">
                  <c:v>37.032402234636862</c:v>
                </c:pt>
                <c:pt idx="6">
                  <c:v>40.164102564102564</c:v>
                </c:pt>
                <c:pt idx="7">
                  <c:v>34.699999999999989</c:v>
                </c:pt>
                <c:pt idx="9">
                  <c:v>0</c:v>
                </c:pt>
                <c:pt idx="11">
                  <c:v>43.400000000000006</c:v>
                </c:pt>
                <c:pt idx="12">
                  <c:v>33.825000000000003</c:v>
                </c:pt>
                <c:pt idx="13">
                  <c:v>42.639130434782594</c:v>
                </c:pt>
                <c:pt idx="14">
                  <c:v>41.7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10-4C3A-9C12-B6AD70435C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3496"/>
        <c:axId val="508443888"/>
      </c:barChart>
      <c:catAx>
        <c:axId val="508443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3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3888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34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mnd'!$E$169</c:f>
              <c:strCache>
                <c:ptCount val="1"/>
                <c:pt idx="0">
                  <c:v>4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mnd'!$V$169:$V$183</c:f>
              <c:numCache>
                <c:formatCode>0.00</c:formatCode>
                <c:ptCount val="15"/>
                <c:pt idx="0">
                  <c:v>9.65</c:v>
                </c:pt>
                <c:pt idx="1">
                  <c:v>10</c:v>
                </c:pt>
                <c:pt idx="2">
                  <c:v>10.5</c:v>
                </c:pt>
                <c:pt idx="3">
                  <c:v>10.517241379310349</c:v>
                </c:pt>
                <c:pt idx="4">
                  <c:v>10.096385542168676</c:v>
                </c:pt>
                <c:pt idx="5">
                  <c:v>10.324022346368713</c:v>
                </c:pt>
                <c:pt idx="6">
                  <c:v>10.410256410256409</c:v>
                </c:pt>
                <c:pt idx="7">
                  <c:v>10</c:v>
                </c:pt>
                <c:pt idx="11">
                  <c:v>10.333333333333336</c:v>
                </c:pt>
                <c:pt idx="12">
                  <c:v>8.75</c:v>
                </c:pt>
                <c:pt idx="13">
                  <c:v>9.8913043478260878</c:v>
                </c:pt>
                <c:pt idx="14">
                  <c:v>9.25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33-4651-8009-DA74299805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4672"/>
        <c:axId val="508445064"/>
      </c:barChart>
      <c:catAx>
        <c:axId val="508444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5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5064"/>
        <c:scaling>
          <c:orientation val="minMax"/>
          <c:min val="7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9.4028953982226281E-3"/>
              <c:y val="0.323028631876147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46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mnd'!$E$184</c:f>
              <c:strCache>
                <c:ptCount val="1"/>
                <c:pt idx="0">
                  <c:v>4+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mnd'!$I$184:$I$198</c:f>
              <c:numCache>
                <c:formatCode>General</c:formatCode>
                <c:ptCount val="15"/>
                <c:pt idx="0">
                  <c:v>8</c:v>
                </c:pt>
                <c:pt idx="1">
                  <c:v>1</c:v>
                </c:pt>
                <c:pt idx="2">
                  <c:v>1</c:v>
                </c:pt>
                <c:pt idx="3">
                  <c:v>36</c:v>
                </c:pt>
                <c:pt idx="4">
                  <c:v>32</c:v>
                </c:pt>
                <c:pt idx="5">
                  <c:v>69</c:v>
                </c:pt>
                <c:pt idx="6">
                  <c:v>10</c:v>
                </c:pt>
                <c:pt idx="7">
                  <c:v>1</c:v>
                </c:pt>
                <c:pt idx="9">
                  <c:v>64</c:v>
                </c:pt>
                <c:pt idx="11">
                  <c:v>0</c:v>
                </c:pt>
                <c:pt idx="12">
                  <c:v>1</c:v>
                </c:pt>
                <c:pt idx="13">
                  <c:v>10</c:v>
                </c:pt>
                <c:pt idx="1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91-4689-9D72-B90FFEEC4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5848"/>
        <c:axId val="508446240"/>
      </c:barChart>
      <c:catAx>
        <c:axId val="5084458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6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6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584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mnd'!$E$184</c:f>
              <c:strCache>
                <c:ptCount val="1"/>
                <c:pt idx="0">
                  <c:v>4+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mnd'!$J$184:$J$198</c:f>
              <c:numCache>
                <c:formatCode>0.0</c:formatCode>
                <c:ptCount val="15"/>
                <c:pt idx="0">
                  <c:v>1.2195341631689871</c:v>
                </c:pt>
                <c:pt idx="1">
                  <c:v>0.39685929745808118</c:v>
                </c:pt>
                <c:pt idx="2">
                  <c:v>0.65119385540156949</c:v>
                </c:pt>
                <c:pt idx="3">
                  <c:v>1.04006406734214</c:v>
                </c:pt>
                <c:pt idx="4">
                  <c:v>0.70959839196067198</c:v>
                </c:pt>
                <c:pt idx="5">
                  <c:v>0.59760368498805394</c:v>
                </c:pt>
                <c:pt idx="6">
                  <c:v>0.22667479278735783</c:v>
                </c:pt>
                <c:pt idx="7">
                  <c:v>0.28293628462452319</c:v>
                </c:pt>
                <c:pt idx="11">
                  <c:v>0</c:v>
                </c:pt>
                <c:pt idx="12">
                  <c:v>0.21473849393983185</c:v>
                </c:pt>
                <c:pt idx="13">
                  <c:v>0.4775206017686805</c:v>
                </c:pt>
                <c:pt idx="14">
                  <c:v>0.44440654672037005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89-4B1D-AA27-D5EA2AEE6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7024"/>
        <c:axId val="508447416"/>
      </c:barChart>
      <c:catAx>
        <c:axId val="5084470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7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74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70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mnd'!$E$184</c:f>
              <c:strCache>
                <c:ptCount val="1"/>
                <c:pt idx="0">
                  <c:v>4+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mnd'!$O$184:$O$198</c:f>
              <c:numCache>
                <c:formatCode>0.0</c:formatCode>
                <c:ptCount val="15"/>
                <c:pt idx="0">
                  <c:v>42.3125</c:v>
                </c:pt>
                <c:pt idx="1">
                  <c:v>51.1</c:v>
                </c:pt>
                <c:pt idx="2">
                  <c:v>35.1</c:v>
                </c:pt>
                <c:pt idx="3">
                  <c:v>42.06388888888889</c:v>
                </c:pt>
                <c:pt idx="4">
                  <c:v>40.840625000000003</c:v>
                </c:pt>
                <c:pt idx="5">
                  <c:v>38.752173913043471</c:v>
                </c:pt>
                <c:pt idx="6">
                  <c:v>32.99</c:v>
                </c:pt>
                <c:pt idx="7">
                  <c:v>36.200000000000003</c:v>
                </c:pt>
                <c:pt idx="9">
                  <c:v>0</c:v>
                </c:pt>
                <c:pt idx="11">
                  <c:v>0</c:v>
                </c:pt>
                <c:pt idx="12">
                  <c:v>31.2</c:v>
                </c:pt>
                <c:pt idx="13">
                  <c:v>41.2</c:v>
                </c:pt>
                <c:pt idx="14">
                  <c:v>44.3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D0-4347-B77D-0E8242C68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8200"/>
        <c:axId val="508448592"/>
      </c:barChart>
      <c:catAx>
        <c:axId val="5084482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8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8592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82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sau, antall slakt i de ulike 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4391372317722451"/>
          <c:y val="1.82844275855778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96791060067763E-2"/>
          <c:y val="0.17281339946891389"/>
          <c:w val="0.85928836207853321"/>
          <c:h val="0.65887259735609183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Regioner!$B$21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Regioner!$G$21:$G$24</c:f>
              <c:numCache>
                <c:formatCode>#,##0</c:formatCode>
                <c:ptCount val="4"/>
                <c:pt idx="0">
                  <c:v>16697</c:v>
                </c:pt>
                <c:pt idx="1">
                  <c:v>18984</c:v>
                </c:pt>
                <c:pt idx="2">
                  <c:v>8231</c:v>
                </c:pt>
                <c:pt idx="3">
                  <c:v>7545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8B-4FD5-93AE-AFDED37CA77F}"/>
            </c:ext>
          </c:extLst>
        </c:ser>
        <c:ser>
          <c:idx val="1"/>
          <c:order val="1"/>
          <c:tx>
            <c:strRef>
              <c:f>Regioner!$B$16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Regioner!$G$16:$G$19</c:f>
              <c:numCache>
                <c:formatCode>#,##0</c:formatCode>
                <c:ptCount val="4"/>
                <c:pt idx="0">
                  <c:v>15784</c:v>
                </c:pt>
                <c:pt idx="1">
                  <c:v>18471</c:v>
                </c:pt>
                <c:pt idx="2">
                  <c:v>7493</c:v>
                </c:pt>
                <c:pt idx="3">
                  <c:v>6989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08B-4FD5-93AE-AFDED37CA77F}"/>
            </c:ext>
          </c:extLst>
        </c:ser>
        <c:ser>
          <c:idx val="2"/>
          <c:order val="2"/>
          <c:tx>
            <c:strRef>
              <c:f>Regioner!$B$11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Regioner!$G$11:$G$14</c:f>
              <c:numCache>
                <c:formatCode>#,##0</c:formatCode>
                <c:ptCount val="4"/>
                <c:pt idx="0">
                  <c:v>13223</c:v>
                </c:pt>
                <c:pt idx="1">
                  <c:v>17337</c:v>
                </c:pt>
                <c:pt idx="2">
                  <c:v>6759</c:v>
                </c:pt>
                <c:pt idx="3">
                  <c:v>5709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8B-4FD5-93AE-AFDED37CA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  <c:minorUnit val="5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506183251171105"/>
          <c:y val="0.19168744599770229"/>
          <c:w val="7.7082716797129566E-2"/>
          <c:h val="0.217663492598176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mnd'!$E$184</c:f>
              <c:strCache>
                <c:ptCount val="1"/>
                <c:pt idx="0">
                  <c:v>4+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mnd'!$V$184:$V$198</c:f>
              <c:numCache>
                <c:formatCode>0.00</c:formatCode>
                <c:ptCount val="15"/>
                <c:pt idx="0">
                  <c:v>10.375</c:v>
                </c:pt>
                <c:pt idx="1">
                  <c:v>10</c:v>
                </c:pt>
                <c:pt idx="2">
                  <c:v>10</c:v>
                </c:pt>
                <c:pt idx="3">
                  <c:v>10.777777777777779</c:v>
                </c:pt>
                <c:pt idx="4">
                  <c:v>10.65625</c:v>
                </c:pt>
                <c:pt idx="5">
                  <c:v>10.536231884057967</c:v>
                </c:pt>
                <c:pt idx="6">
                  <c:v>9.8000000000000007</c:v>
                </c:pt>
                <c:pt idx="7">
                  <c:v>11</c:v>
                </c:pt>
                <c:pt idx="11">
                  <c:v>0</c:v>
                </c:pt>
                <c:pt idx="12">
                  <c:v>7</c:v>
                </c:pt>
                <c:pt idx="13">
                  <c:v>9.6999999999999993</c:v>
                </c:pt>
                <c:pt idx="14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DB-4116-81BB-DFFD271B7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9376"/>
        <c:axId val="508449768"/>
      </c:barChart>
      <c:catAx>
        <c:axId val="5084493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9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9768"/>
        <c:scaling>
          <c:orientation val="minMax"/>
          <c:min val="8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831163508987177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93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mnd'!$E$199</c:f>
              <c:strCache>
                <c:ptCount val="1"/>
                <c:pt idx="0">
                  <c:v>5-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mnd'!$I$199:$I$213</c:f>
              <c:numCache>
                <c:formatCode>General</c:formatCode>
                <c:ptCount val="15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9</c:v>
                </c:pt>
                <c:pt idx="4">
                  <c:v>10</c:v>
                </c:pt>
                <c:pt idx="5">
                  <c:v>23</c:v>
                </c:pt>
                <c:pt idx="6">
                  <c:v>6</c:v>
                </c:pt>
                <c:pt idx="7">
                  <c:v>1</c:v>
                </c:pt>
                <c:pt idx="9">
                  <c:v>42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BF-45F9-9B16-CEE767D4C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0552"/>
        <c:axId val="508450944"/>
      </c:barChart>
      <c:catAx>
        <c:axId val="5084505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0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0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055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mnd'!$E$199</c:f>
              <c:strCache>
                <c:ptCount val="1"/>
                <c:pt idx="0">
                  <c:v>5-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mnd'!$J$199:$J$213</c:f>
              <c:numCache>
                <c:formatCode>0.0</c:formatCode>
                <c:ptCount val="15"/>
                <c:pt idx="0">
                  <c:v>0.35631293570875305</c:v>
                </c:pt>
                <c:pt idx="1">
                  <c:v>0</c:v>
                </c:pt>
                <c:pt idx="2">
                  <c:v>0</c:v>
                </c:pt>
                <c:pt idx="3">
                  <c:v>0.26161289259104609</c:v>
                </c:pt>
                <c:pt idx="4">
                  <c:v>0.20431699050792015</c:v>
                </c:pt>
                <c:pt idx="5">
                  <c:v>0.21600806370505785</c:v>
                </c:pt>
                <c:pt idx="6">
                  <c:v>0.15961368403911258</c:v>
                </c:pt>
                <c:pt idx="7">
                  <c:v>0.35171637591446242</c:v>
                </c:pt>
                <c:pt idx="11">
                  <c:v>0</c:v>
                </c:pt>
                <c:pt idx="12">
                  <c:v>0</c:v>
                </c:pt>
                <c:pt idx="13">
                  <c:v>6.6760161800669904E-2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60-4678-BE39-B046C9E2D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1728"/>
        <c:axId val="508452120"/>
      </c:barChart>
      <c:catAx>
        <c:axId val="5084517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2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2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17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mnd'!$E$199</c:f>
              <c:strCache>
                <c:ptCount val="1"/>
                <c:pt idx="0">
                  <c:v>5-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mnd'!$O$199:$O$213</c:f>
              <c:numCache>
                <c:formatCode>0.0</c:formatCode>
                <c:ptCount val="15"/>
                <c:pt idx="0">
                  <c:v>49.45</c:v>
                </c:pt>
                <c:pt idx="1">
                  <c:v>0</c:v>
                </c:pt>
                <c:pt idx="2">
                  <c:v>0</c:v>
                </c:pt>
                <c:pt idx="3">
                  <c:v>42.322222222222223</c:v>
                </c:pt>
                <c:pt idx="4">
                  <c:v>37.629999999999995</c:v>
                </c:pt>
                <c:pt idx="5">
                  <c:v>42.021739130434781</c:v>
                </c:pt>
                <c:pt idx="6">
                  <c:v>38.716666666666669</c:v>
                </c:pt>
                <c:pt idx="7">
                  <c:v>45</c:v>
                </c:pt>
                <c:pt idx="9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57.6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F2-428D-B222-47A2BC4460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2904"/>
        <c:axId val="508453296"/>
      </c:barChart>
      <c:catAx>
        <c:axId val="5084529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3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3296"/>
        <c:scaling>
          <c:orientation val="minMax"/>
          <c:min val="3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29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mnd'!$E$199</c:f>
              <c:strCache>
                <c:ptCount val="1"/>
                <c:pt idx="0">
                  <c:v>5-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mnd'!$V$199:$V$213</c:f>
              <c:numCache>
                <c:formatCode>0.00</c:formatCode>
                <c:ptCount val="15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11.777777777777779</c:v>
                </c:pt>
                <c:pt idx="4">
                  <c:v>11.4</c:v>
                </c:pt>
                <c:pt idx="5">
                  <c:v>11.478260869565219</c:v>
                </c:pt>
                <c:pt idx="6">
                  <c:v>11.666666666666664</c:v>
                </c:pt>
                <c:pt idx="7">
                  <c:v>12</c:v>
                </c:pt>
                <c:pt idx="11">
                  <c:v>0</c:v>
                </c:pt>
                <c:pt idx="12">
                  <c:v>0</c:v>
                </c:pt>
                <c:pt idx="13">
                  <c:v>11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85-431A-A285-5D5C2D7C8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4080"/>
        <c:axId val="508454472"/>
      </c:barChart>
      <c:catAx>
        <c:axId val="5084540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4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4472"/>
        <c:scaling>
          <c:orientation val="minMax"/>
          <c:min val="8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346976000462605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40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mnd'!$E$214</c:f>
              <c:strCache>
                <c:ptCount val="1"/>
                <c:pt idx="0">
                  <c:v>5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mnd'!$I$214:$I$228</c:f>
              <c:numCache>
                <c:formatCode>General</c:formatCode>
                <c:ptCount val="15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3</c:v>
                </c:pt>
                <c:pt idx="4">
                  <c:v>15</c:v>
                </c:pt>
                <c:pt idx="5">
                  <c:v>20</c:v>
                </c:pt>
                <c:pt idx="6">
                  <c:v>1</c:v>
                </c:pt>
                <c:pt idx="7">
                  <c:v>0</c:v>
                </c:pt>
                <c:pt idx="9">
                  <c:v>21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A6-4AFA-99B4-419039EFF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5256"/>
        <c:axId val="508455648"/>
      </c:barChart>
      <c:catAx>
        <c:axId val="5084552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5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5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525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mnd'!$E$214</c:f>
              <c:strCache>
                <c:ptCount val="1"/>
                <c:pt idx="0">
                  <c:v>5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mnd'!$J$214:$J$228</c:f>
              <c:numCache>
                <c:formatCode>0.0</c:formatCode>
                <c:ptCount val="15"/>
                <c:pt idx="0">
                  <c:v>0.13438293732999479</c:v>
                </c:pt>
                <c:pt idx="1">
                  <c:v>0.39608266478203824</c:v>
                </c:pt>
                <c:pt idx="2">
                  <c:v>0</c:v>
                </c:pt>
                <c:pt idx="3">
                  <c:v>9.2653135233741468E-2</c:v>
                </c:pt>
                <c:pt idx="4">
                  <c:v>0.36769456808919376</c:v>
                </c:pt>
                <c:pt idx="5">
                  <c:v>0.1984636943301514</c:v>
                </c:pt>
                <c:pt idx="6">
                  <c:v>1.5734624900971494E-2</c:v>
                </c:pt>
                <c:pt idx="7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4.3463647005644465E-2</c:v>
                </c:pt>
                <c:pt idx="14">
                  <c:v>0.2733652008607243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2F-4D27-83AD-6569982D5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6432"/>
        <c:axId val="508456824"/>
      </c:barChart>
      <c:catAx>
        <c:axId val="5084564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6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6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64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mnd'!$E$214</c:f>
              <c:strCache>
                <c:ptCount val="1"/>
                <c:pt idx="0">
                  <c:v>5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mnd'!$O$214:$O$228</c:f>
              <c:numCache>
                <c:formatCode>0.0</c:formatCode>
                <c:ptCount val="15"/>
                <c:pt idx="0">
                  <c:v>37.300000000000011</c:v>
                </c:pt>
                <c:pt idx="1">
                  <c:v>51</c:v>
                </c:pt>
                <c:pt idx="2">
                  <c:v>0</c:v>
                </c:pt>
                <c:pt idx="3">
                  <c:v>44.966666666666683</c:v>
                </c:pt>
                <c:pt idx="4">
                  <c:v>45.146666666666682</c:v>
                </c:pt>
                <c:pt idx="5">
                  <c:v>44.4</c:v>
                </c:pt>
                <c:pt idx="6">
                  <c:v>22.900000000000006</c:v>
                </c:pt>
                <c:pt idx="7">
                  <c:v>0</c:v>
                </c:pt>
                <c:pt idx="9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37.5</c:v>
                </c:pt>
                <c:pt idx="14">
                  <c:v>54.5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AD-463F-B3C0-5DC3AB1D6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7608"/>
        <c:axId val="508458000"/>
      </c:barChart>
      <c:catAx>
        <c:axId val="5084576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8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8000"/>
        <c:scaling>
          <c:orientation val="minMax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76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mnd'!$E$214</c:f>
              <c:strCache>
                <c:ptCount val="1"/>
                <c:pt idx="0">
                  <c:v>5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mnd'!$V$214:$V$228</c:f>
              <c:numCache>
                <c:formatCode>0.00</c:formatCode>
                <c:ptCount val="15"/>
                <c:pt idx="0">
                  <c:v>10</c:v>
                </c:pt>
                <c:pt idx="1">
                  <c:v>12</c:v>
                </c:pt>
                <c:pt idx="2">
                  <c:v>0</c:v>
                </c:pt>
                <c:pt idx="3">
                  <c:v>12</c:v>
                </c:pt>
                <c:pt idx="4">
                  <c:v>12.46666666666667</c:v>
                </c:pt>
                <c:pt idx="5">
                  <c:v>12</c:v>
                </c:pt>
                <c:pt idx="6">
                  <c:v>10</c:v>
                </c:pt>
                <c:pt idx="7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10</c:v>
                </c:pt>
                <c:pt idx="14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8C-4850-BF85-7229584BEB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8784"/>
        <c:axId val="508459176"/>
      </c:barChart>
      <c:catAx>
        <c:axId val="5084587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9176"/>
        <c:scaling>
          <c:orientation val="minMax"/>
          <c:min val="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78424633875E-2"/>
              <c:y val="0.271142666605488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87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mnd'!$E$229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mnd'!$I$229:$I$243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6</c:v>
                </c:pt>
                <c:pt idx="5">
                  <c:v>9</c:v>
                </c:pt>
                <c:pt idx="6">
                  <c:v>2</c:v>
                </c:pt>
                <c:pt idx="7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5A-4063-8501-D11BCE448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58552"/>
        <c:axId val="784958944"/>
      </c:barChart>
      <c:catAx>
        <c:axId val="7849585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5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58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585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Ung sau: antall SLAKT per PRODUSENT i </a:t>
            </a:r>
            <a:r>
              <a:rPr lang="nb-NO" sz="2800"/>
              <a:t>regionene 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3250921045621114"/>
          <c:y val="1.59626879952257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96791060067763E-2"/>
          <c:y val="0.17281339946891389"/>
          <c:w val="0.85767747070160727"/>
          <c:h val="0.70634419125392567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Regioner!$B$21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Regioner!$AI$21:$AI$24</c:f>
              <c:numCache>
                <c:formatCode>0</c:formatCode>
                <c:ptCount val="4"/>
                <c:pt idx="0">
                  <c:v>6.1886582653817639</c:v>
                </c:pt>
                <c:pt idx="1">
                  <c:v>4.8231707317073171</c:v>
                </c:pt>
                <c:pt idx="2">
                  <c:v>6.0300366300366299</c:v>
                </c:pt>
                <c:pt idx="3">
                  <c:v>7.8105590062111805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F46-4201-80D5-BEBB6C79E1D5}"/>
            </c:ext>
          </c:extLst>
        </c:ser>
        <c:ser>
          <c:idx val="1"/>
          <c:order val="1"/>
          <c:tx>
            <c:strRef>
              <c:f>Regioner!$B$16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Regioner!$AI$16:$AI$19</c:f>
              <c:numCache>
                <c:formatCode>0</c:formatCode>
                <c:ptCount val="4"/>
                <c:pt idx="0">
                  <c:v>6.0567920184190331</c:v>
                </c:pt>
                <c:pt idx="1">
                  <c:v>4.8697600843659377</c:v>
                </c:pt>
                <c:pt idx="2">
                  <c:v>5.6765151515151517</c:v>
                </c:pt>
                <c:pt idx="3">
                  <c:v>7.6050054406964094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F46-4201-80D5-BEBB6C79E1D5}"/>
            </c:ext>
          </c:extLst>
        </c:ser>
        <c:ser>
          <c:idx val="2"/>
          <c:order val="2"/>
          <c:tx>
            <c:strRef>
              <c:f>Regioner!$B$11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Regioner!$AI$11:$AI$14</c:f>
              <c:numCache>
                <c:formatCode>0</c:formatCode>
                <c:ptCount val="4"/>
                <c:pt idx="0">
                  <c:v>5.5164789319983312</c:v>
                </c:pt>
                <c:pt idx="1">
                  <c:v>4.7550740537575429</c:v>
                </c:pt>
                <c:pt idx="2">
                  <c:v>5.5905707196029777</c:v>
                </c:pt>
                <c:pt idx="3">
                  <c:v>6.6076388888888893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F46-4201-80D5-BEBB6C79E1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167151833293563"/>
          <c:y val="0.20406951024511608"/>
          <c:w val="8.007659269863994E-2"/>
          <c:h val="0.1917638687652347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78479460876425"/>
          <c:y val="0.15191219535422634"/>
          <c:w val="0.87465258700488668"/>
          <c:h val="0.684360331629927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mnd'!$E$229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mnd'!$J$229:$J$243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3.4616145409789259E-2</c:v>
                </c:pt>
                <c:pt idx="4">
                  <c:v>0.15946824372090396</c:v>
                </c:pt>
                <c:pt idx="5">
                  <c:v>9.1923555718458685E-2</c:v>
                </c:pt>
                <c:pt idx="6">
                  <c:v>6.3831731585163851E-2</c:v>
                </c:pt>
                <c:pt idx="7">
                  <c:v>0.38454323766647885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25-47FC-B98C-867EBAE46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59728"/>
        <c:axId val="784960120"/>
      </c:barChart>
      <c:catAx>
        <c:axId val="7849597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60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60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597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mnd'!$E$229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mnd'!$O$229:$O$243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50.4</c:v>
                </c:pt>
                <c:pt idx="4">
                  <c:v>48.95000000000001</c:v>
                </c:pt>
                <c:pt idx="5">
                  <c:v>45.7</c:v>
                </c:pt>
                <c:pt idx="6">
                  <c:v>46.45</c:v>
                </c:pt>
                <c:pt idx="7">
                  <c:v>49.2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28-4598-A82E-777388EFFB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60904"/>
        <c:axId val="784961296"/>
      </c:barChart>
      <c:catAx>
        <c:axId val="7849609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61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61296"/>
        <c:scaling>
          <c:orientation val="minMax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609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mnd'!$E$229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mnd'!$V$229:$V$243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13</c:v>
                </c:pt>
                <c:pt idx="4">
                  <c:v>12.833333333333336</c:v>
                </c:pt>
                <c:pt idx="5">
                  <c:v>12.888888888888889</c:v>
                </c:pt>
                <c:pt idx="6">
                  <c:v>12.5</c:v>
                </c:pt>
                <c:pt idx="7">
                  <c:v>13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85-4780-8FB4-E63FE2187C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62080"/>
        <c:axId val="784962472"/>
      </c:barChart>
      <c:catAx>
        <c:axId val="7849620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62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6247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9898858584664818E-2"/>
              <c:y val="0.271142666605488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620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ALL SAU i fettgruppe 1-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37550395421257E-2"/>
          <c:y val="0.107292007474135"/>
          <c:w val="0.91806177632748565"/>
          <c:h val="0.78675499963408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mnd'!$B$244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'Fett per mnd'!$I$240:$I$251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</c:v>
                </c:pt>
                <c:pt idx="8">
                  <c:v>4</c:v>
                </c:pt>
                <c:pt idx="9">
                  <c:v>11</c:v>
                </c:pt>
                <c:pt idx="10">
                  <c:v>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8B-4167-A0C5-DD3DDA5A23B2}"/>
            </c:ext>
          </c:extLst>
        </c:ser>
        <c:ser>
          <c:idx val="0"/>
          <c:order val="1"/>
          <c:tx>
            <c:strRef>
              <c:f>'Fett per mnd'!$B$17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mnd'!$I$15:$I$26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2</c:v>
                </c:pt>
                <c:pt idx="7">
                  <c:v>5</c:v>
                </c:pt>
                <c:pt idx="8">
                  <c:v>3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8B-4167-A0C5-DD3DDA5A2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4184"/>
        <c:axId val="388034576"/>
      </c:barChart>
      <c:catAx>
        <c:axId val="3880341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4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96002495373084"/>
          <c:y val="0.24751720981496531"/>
          <c:w val="8.6356705411823539E-2"/>
          <c:h val="0.11348232786691137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Ung SAU i fettgruppe 1</a:t>
            </a:r>
            <a:endParaRPr lang="en-US" sz="2400"/>
          </a:p>
        </c:rich>
      </c:tx>
      <c:layout>
        <c:manualLayout>
          <c:xMode val="edge"/>
          <c:yMode val="edge"/>
          <c:x val="0.18906386701662292"/>
          <c:y val="2.95877488998085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715304105505333E-2"/>
          <c:y val="0.11481084601266947"/>
          <c:w val="0.8957220162294528"/>
          <c:h val="0.7792362796755668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mnd'!$B$259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'Fett per mnd'!$I$255:$I$266</c:f>
              <c:numCache>
                <c:formatCode>General</c:formatCode>
                <c:ptCount val="12"/>
                <c:pt idx="0">
                  <c:v>5</c:v>
                </c:pt>
                <c:pt idx="1">
                  <c:v>7</c:v>
                </c:pt>
                <c:pt idx="2">
                  <c:v>31</c:v>
                </c:pt>
                <c:pt idx="3">
                  <c:v>25</c:v>
                </c:pt>
                <c:pt idx="4">
                  <c:v>99</c:v>
                </c:pt>
                <c:pt idx="5">
                  <c:v>33</c:v>
                </c:pt>
                <c:pt idx="6">
                  <c:v>18</c:v>
                </c:pt>
                <c:pt idx="7">
                  <c:v>183</c:v>
                </c:pt>
                <c:pt idx="8">
                  <c:v>112</c:v>
                </c:pt>
                <c:pt idx="9">
                  <c:v>202</c:v>
                </c:pt>
                <c:pt idx="10">
                  <c:v>102</c:v>
                </c:pt>
                <c:pt idx="1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01-43A7-8D84-B4603A91C18C}"/>
            </c:ext>
          </c:extLst>
        </c:ser>
        <c:ser>
          <c:idx val="0"/>
          <c:order val="1"/>
          <c:tx>
            <c:strRef>
              <c:f>'Fett per mnd'!$B$34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mnd'!$I$30:$I$41</c:f>
              <c:numCache>
                <c:formatCode>General</c:formatCode>
                <c:ptCount val="12"/>
                <c:pt idx="0">
                  <c:v>2</c:v>
                </c:pt>
                <c:pt idx="1">
                  <c:v>3</c:v>
                </c:pt>
                <c:pt idx="2">
                  <c:v>13</c:v>
                </c:pt>
                <c:pt idx="3">
                  <c:v>11</c:v>
                </c:pt>
                <c:pt idx="4">
                  <c:v>75</c:v>
                </c:pt>
                <c:pt idx="5">
                  <c:v>20</c:v>
                </c:pt>
                <c:pt idx="6">
                  <c:v>2</c:v>
                </c:pt>
                <c:pt idx="7">
                  <c:v>96</c:v>
                </c:pt>
                <c:pt idx="8">
                  <c:v>83</c:v>
                </c:pt>
                <c:pt idx="9">
                  <c:v>192</c:v>
                </c:pt>
                <c:pt idx="10">
                  <c:v>58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01-43A7-8D84-B4603A91C1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4184"/>
        <c:axId val="388034576"/>
      </c:barChart>
      <c:catAx>
        <c:axId val="3880341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4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8440566459647437"/>
          <c:y val="0.23992272459155276"/>
          <c:w val="8.6356705411823539E-2"/>
          <c:h val="0.11348232786691137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Ung SAU i fettgruppe 1+</a:t>
            </a:r>
            <a:endParaRPr lang="en-US" sz="2400"/>
          </a:p>
        </c:rich>
      </c:tx>
      <c:layout>
        <c:manualLayout>
          <c:xMode val="edge"/>
          <c:yMode val="edge"/>
          <c:x val="0.18906386701662292"/>
          <c:y val="2.95877488998085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715304105505333E-2"/>
          <c:y val="0.11481084601266947"/>
          <c:w val="0.8957220162294528"/>
          <c:h val="0.7792362796755668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mnd'!$B$274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'Fett per mnd'!$I$270:$I$281</c:f>
              <c:numCache>
                <c:formatCode>General</c:formatCode>
                <c:ptCount val="12"/>
                <c:pt idx="0">
                  <c:v>12</c:v>
                </c:pt>
                <c:pt idx="1">
                  <c:v>19</c:v>
                </c:pt>
                <c:pt idx="2">
                  <c:v>155</c:v>
                </c:pt>
                <c:pt idx="3">
                  <c:v>119</c:v>
                </c:pt>
                <c:pt idx="4">
                  <c:v>217</c:v>
                </c:pt>
                <c:pt idx="5">
                  <c:v>137</c:v>
                </c:pt>
                <c:pt idx="6">
                  <c:v>27</c:v>
                </c:pt>
                <c:pt idx="7">
                  <c:v>700</c:v>
                </c:pt>
                <c:pt idx="8">
                  <c:v>462</c:v>
                </c:pt>
                <c:pt idx="9">
                  <c:v>828</c:v>
                </c:pt>
                <c:pt idx="10">
                  <c:v>351</c:v>
                </c:pt>
                <c:pt idx="11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1E-4BF3-ACBD-05D604AADFF4}"/>
            </c:ext>
          </c:extLst>
        </c:ser>
        <c:ser>
          <c:idx val="0"/>
          <c:order val="1"/>
          <c:tx>
            <c:strRef>
              <c:f>'Fett per mnd'!$B$49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mnd'!$G$15:$G$33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'Fett per mnd'!$I$45:$I$56</c:f>
              <c:numCache>
                <c:formatCode>General</c:formatCode>
                <c:ptCount val="12"/>
                <c:pt idx="0">
                  <c:v>9</c:v>
                </c:pt>
                <c:pt idx="1">
                  <c:v>17</c:v>
                </c:pt>
                <c:pt idx="2">
                  <c:v>79</c:v>
                </c:pt>
                <c:pt idx="3">
                  <c:v>68</c:v>
                </c:pt>
                <c:pt idx="4">
                  <c:v>137</c:v>
                </c:pt>
                <c:pt idx="5">
                  <c:v>76</c:v>
                </c:pt>
                <c:pt idx="6">
                  <c:v>26</c:v>
                </c:pt>
                <c:pt idx="7">
                  <c:v>559</c:v>
                </c:pt>
                <c:pt idx="8">
                  <c:v>588</c:v>
                </c:pt>
                <c:pt idx="9">
                  <c:v>1052</c:v>
                </c:pt>
                <c:pt idx="10">
                  <c:v>294</c:v>
                </c:pt>
                <c:pt idx="11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1E-4BF3-ACBD-05D604AAD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4184"/>
        <c:axId val="388034576"/>
      </c:barChart>
      <c:catAx>
        <c:axId val="3880341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4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654908877131092"/>
          <c:y val="0.26506107789157934"/>
          <c:w val="8.6356705411823539E-2"/>
          <c:h val="0.11348232786691137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Ung sau, antall% innen de ulike VEKTGRUPPENE</a:t>
            </a:r>
          </a:p>
        </c:rich>
      </c:tx>
      <c:layout>
        <c:manualLayout>
          <c:xMode val="edge"/>
          <c:yMode val="edge"/>
          <c:x val="0.12168537571247533"/>
          <c:y val="5.0322409809638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55253648213899E-2"/>
          <c:y val="0.18735876161565621"/>
          <c:w val="0.87328619636831106"/>
          <c:h val="0.6950953109243264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Vektgrupper!$B$44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Vektgrupper!$D$10:$D$25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Vektgrupper!$H$44:$H$59</c:f>
              <c:numCache>
                <c:formatCode>0.0</c:formatCode>
                <c:ptCount val="16"/>
                <c:pt idx="0">
                  <c:v>0.47229068287328446</c:v>
                </c:pt>
                <c:pt idx="1">
                  <c:v>4.2708746607814119</c:v>
                </c:pt>
                <c:pt idx="2">
                  <c:v>8.6176377955964565</c:v>
                </c:pt>
                <c:pt idx="3">
                  <c:v>15.97593661884313</c:v>
                </c:pt>
                <c:pt idx="4">
                  <c:v>13.925697626728695</c:v>
                </c:pt>
                <c:pt idx="5">
                  <c:v>9.6433725642699706</c:v>
                </c:pt>
                <c:pt idx="6">
                  <c:v>14.307452636015547</c:v>
                </c:pt>
                <c:pt idx="7">
                  <c:v>7.9474476410644348</c:v>
                </c:pt>
                <c:pt idx="8">
                  <c:v>9.5845363471479335</c:v>
                </c:pt>
                <c:pt idx="9">
                  <c:v>4.4971530815734342</c:v>
                </c:pt>
                <c:pt idx="10">
                  <c:v>4.8816697225327825</c:v>
                </c:pt>
                <c:pt idx="11">
                  <c:v>2.0093180872829861</c:v>
                </c:pt>
                <c:pt idx="12">
                  <c:v>2.708160807156168</c:v>
                </c:pt>
                <c:pt idx="13">
                  <c:v>0.83448577181165029</c:v>
                </c:pt>
                <c:pt idx="14">
                  <c:v>0.25513255977568122</c:v>
                </c:pt>
                <c:pt idx="15">
                  <c:v>6.8833396546439454E-2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28-4C27-889D-4271A24C2B2C}"/>
            </c:ext>
          </c:extLst>
        </c:ser>
        <c:ser>
          <c:idx val="13"/>
          <c:order val="1"/>
          <c:tx>
            <c:strRef>
              <c:f>Vektgrupper!$B$27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Vektgrupper!$D$10:$D$25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Vektgrupper!$H$27:$H$42</c:f>
              <c:numCache>
                <c:formatCode>0.0</c:formatCode>
                <c:ptCount val="16"/>
                <c:pt idx="0">
                  <c:v>0.49723507660361937</c:v>
                </c:pt>
                <c:pt idx="1">
                  <c:v>4.7012391480946958</c:v>
                </c:pt>
                <c:pt idx="2">
                  <c:v>9.5477891107977282</c:v>
                </c:pt>
                <c:pt idx="3">
                  <c:v>16.54169346584591</c:v>
                </c:pt>
                <c:pt idx="4">
                  <c:v>13.952939753774441</c:v>
                </c:pt>
                <c:pt idx="5">
                  <c:v>9.9802832186333568</c:v>
                </c:pt>
                <c:pt idx="6">
                  <c:v>14.642518008578399</c:v>
                </c:pt>
                <c:pt idx="7">
                  <c:v>7.7849487664440851</c:v>
                </c:pt>
                <c:pt idx="8">
                  <c:v>9.0723353835945613</c:v>
                </c:pt>
                <c:pt idx="9">
                  <c:v>3.9993095132099392</c:v>
                </c:pt>
                <c:pt idx="10">
                  <c:v>4.2117971109205499</c:v>
                </c:pt>
                <c:pt idx="11">
                  <c:v>1.8278632723371997</c:v>
                </c:pt>
                <c:pt idx="12">
                  <c:v>2.364024385086108</c:v>
                </c:pt>
                <c:pt idx="13">
                  <c:v>0.65428635965902893</c:v>
                </c:pt>
                <c:pt idx="14">
                  <c:v>0.15701212205325191</c:v>
                </c:pt>
                <c:pt idx="15">
                  <c:v>6.4725304367140912E-2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28-4C27-889D-4271A24C2B2C}"/>
            </c:ext>
          </c:extLst>
        </c:ser>
        <c:ser>
          <c:idx val="1"/>
          <c:order val="2"/>
          <c:tx>
            <c:strRef>
              <c:f>Vektgrupper!$B$10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Vektgrupper!$D$10:$D$25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Vektgrupper!$H$10:$H$25</c:f>
              <c:numCache>
                <c:formatCode>0.0</c:formatCode>
                <c:ptCount val="16"/>
                <c:pt idx="0">
                  <c:v>0.72261556283386241</c:v>
                </c:pt>
                <c:pt idx="1">
                  <c:v>5.208298109079859</c:v>
                </c:pt>
                <c:pt idx="2">
                  <c:v>9.2534850147616385</c:v>
                </c:pt>
                <c:pt idx="3">
                  <c:v>16.679626202090848</c:v>
                </c:pt>
                <c:pt idx="4">
                  <c:v>14.275063560623751</c:v>
                </c:pt>
                <c:pt idx="5">
                  <c:v>9.7936684694009735</c:v>
                </c:pt>
                <c:pt idx="6">
                  <c:v>13.872042788442284</c:v>
                </c:pt>
                <c:pt idx="7">
                  <c:v>7.620484886048315</c:v>
                </c:pt>
                <c:pt idx="8">
                  <c:v>9.0155492001160624</c:v>
                </c:pt>
                <c:pt idx="9">
                  <c:v>3.9902841604997055</c:v>
                </c:pt>
                <c:pt idx="10">
                  <c:v>4.4187964539697271</c:v>
                </c:pt>
                <c:pt idx="11">
                  <c:v>1.8788381355669923</c:v>
                </c:pt>
                <c:pt idx="12">
                  <c:v>2.3693122267364033</c:v>
                </c:pt>
                <c:pt idx="13">
                  <c:v>0.69453183547474251</c:v>
                </c:pt>
                <c:pt idx="14">
                  <c:v>0.16847545544118822</c:v>
                </c:pt>
                <c:pt idx="15">
                  <c:v>3.8927938913632387E-2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28-4C27-889D-4271A24C2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749212434905822"/>
          <c:y val="0.33298410479734775"/>
          <c:w val="6.2277649319285623E-2"/>
          <c:h val="0.17092372573698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Ung sau, antall slakt innen de ulike VEKTGRUPPENE</a:t>
            </a:r>
          </a:p>
        </c:rich>
      </c:tx>
      <c:layout>
        <c:manualLayout>
          <c:xMode val="edge"/>
          <c:yMode val="edge"/>
          <c:x val="0.12168537571247533"/>
          <c:y val="5.0322409809638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55253648213899E-2"/>
          <c:y val="0.18735876161565621"/>
          <c:w val="0.87328619636831106"/>
          <c:h val="0.6950953109243264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Vektgrupper!$B$44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Vektgrupper!$D$10:$D$25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Vektgrupper!$G$44:$G$59</c:f>
              <c:numCache>
                <c:formatCode>#,##0</c:formatCode>
                <c:ptCount val="16"/>
                <c:pt idx="0">
                  <c:v>738</c:v>
                </c:pt>
                <c:pt idx="1">
                  <c:v>4564</c:v>
                </c:pt>
                <c:pt idx="2">
                  <c:v>6721</c:v>
                </c:pt>
                <c:pt idx="3">
                  <c:v>9675</c:v>
                </c:pt>
                <c:pt idx="4">
                  <c:v>7208</c:v>
                </c:pt>
                <c:pt idx="5">
                  <c:v>4563</c:v>
                </c:pt>
                <c:pt idx="6">
                  <c:v>6244</c:v>
                </c:pt>
                <c:pt idx="7">
                  <c:v>3210</c:v>
                </c:pt>
                <c:pt idx="8">
                  <c:v>3613</c:v>
                </c:pt>
                <c:pt idx="9">
                  <c:v>1584</c:v>
                </c:pt>
                <c:pt idx="10">
                  <c:v>1620</c:v>
                </c:pt>
                <c:pt idx="11">
                  <c:v>628</c:v>
                </c:pt>
                <c:pt idx="12">
                  <c:v>792</c:v>
                </c:pt>
                <c:pt idx="13">
                  <c:v>221</c:v>
                </c:pt>
                <c:pt idx="14">
                  <c:v>61</c:v>
                </c:pt>
                <c:pt idx="15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29-4324-8478-75E09FD1457E}"/>
            </c:ext>
          </c:extLst>
        </c:ser>
        <c:ser>
          <c:idx val="13"/>
          <c:order val="1"/>
          <c:tx>
            <c:strRef>
              <c:f>Vektgrupper!$B$27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Vektgrupper!$D$10:$D$25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Vektgrupper!$G$27:$G$42</c:f>
              <c:numCache>
                <c:formatCode>#,##0</c:formatCode>
                <c:ptCount val="16"/>
                <c:pt idx="0">
                  <c:v>709</c:v>
                </c:pt>
                <c:pt idx="1">
                  <c:v>4669</c:v>
                </c:pt>
                <c:pt idx="2">
                  <c:v>6928</c:v>
                </c:pt>
                <c:pt idx="3">
                  <c:v>9305</c:v>
                </c:pt>
                <c:pt idx="4">
                  <c:v>6711</c:v>
                </c:pt>
                <c:pt idx="5">
                  <c:v>4389</c:v>
                </c:pt>
                <c:pt idx="6">
                  <c:v>5936</c:v>
                </c:pt>
                <c:pt idx="7">
                  <c:v>2922</c:v>
                </c:pt>
                <c:pt idx="8">
                  <c:v>3180</c:v>
                </c:pt>
                <c:pt idx="9">
                  <c:v>1310</c:v>
                </c:pt>
                <c:pt idx="10">
                  <c:v>1298</c:v>
                </c:pt>
                <c:pt idx="11">
                  <c:v>531</c:v>
                </c:pt>
                <c:pt idx="12">
                  <c:v>641</c:v>
                </c:pt>
                <c:pt idx="13">
                  <c:v>160</c:v>
                </c:pt>
                <c:pt idx="14">
                  <c:v>35</c:v>
                </c:pt>
                <c:pt idx="15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29-4324-8478-75E09FD1457E}"/>
            </c:ext>
          </c:extLst>
        </c:ser>
        <c:ser>
          <c:idx val="1"/>
          <c:order val="2"/>
          <c:tx>
            <c:strRef>
              <c:f>Vektgrupper!$B$10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Vektgrupper!$D$10:$D$25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Vektgrupper!$G$10:$G$25</c:f>
              <c:numCache>
                <c:formatCode>#,##0</c:formatCode>
                <c:ptCount val="16"/>
                <c:pt idx="0">
                  <c:v>945</c:v>
                </c:pt>
                <c:pt idx="1">
                  <c:v>4536</c:v>
                </c:pt>
                <c:pt idx="2">
                  <c:v>5855</c:v>
                </c:pt>
                <c:pt idx="3">
                  <c:v>8217</c:v>
                </c:pt>
                <c:pt idx="4">
                  <c:v>5993</c:v>
                </c:pt>
                <c:pt idx="5">
                  <c:v>3757</c:v>
                </c:pt>
                <c:pt idx="6">
                  <c:v>4909</c:v>
                </c:pt>
                <c:pt idx="7">
                  <c:v>2499</c:v>
                </c:pt>
                <c:pt idx="8">
                  <c:v>2760</c:v>
                </c:pt>
                <c:pt idx="9">
                  <c:v>1140</c:v>
                </c:pt>
                <c:pt idx="10">
                  <c:v>1189</c:v>
                </c:pt>
                <c:pt idx="11">
                  <c:v>477</c:v>
                </c:pt>
                <c:pt idx="12">
                  <c:v>562</c:v>
                </c:pt>
                <c:pt idx="13">
                  <c:v>149</c:v>
                </c:pt>
                <c:pt idx="14">
                  <c:v>33</c:v>
                </c:pt>
                <c:pt idx="15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29-4324-8478-75E09FD14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381723019916632"/>
          <c:y val="9.7378744513427859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Ung sau, antall slakt innen de ulike VEKTGRUPPENE</a:t>
            </a:r>
          </a:p>
        </c:rich>
      </c:tx>
      <c:layout>
        <c:manualLayout>
          <c:xMode val="edge"/>
          <c:yMode val="edge"/>
          <c:x val="0.12168537571247533"/>
          <c:y val="5.0322409809638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55253648213899E-2"/>
          <c:y val="0.18735876161565621"/>
          <c:w val="0.87328619636831106"/>
          <c:h val="0.6950953109243264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Vektgrupper!#REF!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Vektgrupper!#REF!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B1-4F47-A7CB-5A52EBF1D976}"/>
            </c:ext>
          </c:extLst>
        </c:ser>
        <c:ser>
          <c:idx val="0"/>
          <c:order val="1"/>
          <c:tx>
            <c:strRef>
              <c:f>Vektgrupper!#REF!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Vektgrupper!#REF!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B1-4F47-A7CB-5A52EBF1D976}"/>
            </c:ext>
          </c:extLst>
        </c:ser>
        <c:ser>
          <c:idx val="10"/>
          <c:order val="2"/>
          <c:tx>
            <c:strRef>
              <c:f>Vektgrupper!#REF!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Vektgrupper!$D$10:$D$25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B1-4F47-A7CB-5A52EBF1D976}"/>
            </c:ext>
          </c:extLst>
        </c:ser>
        <c:ser>
          <c:idx val="13"/>
          <c:order val="3"/>
          <c:tx>
            <c:strRef>
              <c:f>Vektgrupper!$B$27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Vektgrupper!$D$10:$D$25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Vektgrupper!$G$27:$G$42</c:f>
              <c:numCache>
                <c:formatCode>#,##0</c:formatCode>
                <c:ptCount val="16"/>
                <c:pt idx="0">
                  <c:v>709</c:v>
                </c:pt>
                <c:pt idx="1">
                  <c:v>4669</c:v>
                </c:pt>
                <c:pt idx="2">
                  <c:v>6928</c:v>
                </c:pt>
                <c:pt idx="3">
                  <c:v>9305</c:v>
                </c:pt>
                <c:pt idx="4">
                  <c:v>6711</c:v>
                </c:pt>
                <c:pt idx="5">
                  <c:v>4389</c:v>
                </c:pt>
                <c:pt idx="6">
                  <c:v>5936</c:v>
                </c:pt>
                <c:pt idx="7">
                  <c:v>2922</c:v>
                </c:pt>
                <c:pt idx="8">
                  <c:v>3180</c:v>
                </c:pt>
                <c:pt idx="9">
                  <c:v>1310</c:v>
                </c:pt>
                <c:pt idx="10">
                  <c:v>1298</c:v>
                </c:pt>
                <c:pt idx="11">
                  <c:v>531</c:v>
                </c:pt>
                <c:pt idx="12">
                  <c:v>641</c:v>
                </c:pt>
                <c:pt idx="13">
                  <c:v>160</c:v>
                </c:pt>
                <c:pt idx="14">
                  <c:v>35</c:v>
                </c:pt>
                <c:pt idx="15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B1-4F47-A7CB-5A52EBF1D976}"/>
            </c:ext>
          </c:extLst>
        </c:ser>
        <c:ser>
          <c:idx val="1"/>
          <c:order val="4"/>
          <c:tx>
            <c:strRef>
              <c:f>Vektgrupper!$B$10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Vektgrupper!$D$10:$D$25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Vektgrupper!$G$10:$G$25</c:f>
              <c:numCache>
                <c:formatCode>#,##0</c:formatCode>
                <c:ptCount val="16"/>
                <c:pt idx="0">
                  <c:v>945</c:v>
                </c:pt>
                <c:pt idx="1">
                  <c:v>4536</c:v>
                </c:pt>
                <c:pt idx="2">
                  <c:v>5855</c:v>
                </c:pt>
                <c:pt idx="3">
                  <c:v>8217</c:v>
                </c:pt>
                <c:pt idx="4">
                  <c:v>5993</c:v>
                </c:pt>
                <c:pt idx="5">
                  <c:v>3757</c:v>
                </c:pt>
                <c:pt idx="6">
                  <c:v>4909</c:v>
                </c:pt>
                <c:pt idx="7">
                  <c:v>2499</c:v>
                </c:pt>
                <c:pt idx="8">
                  <c:v>2760</c:v>
                </c:pt>
                <c:pt idx="9">
                  <c:v>1140</c:v>
                </c:pt>
                <c:pt idx="10">
                  <c:v>1189</c:v>
                </c:pt>
                <c:pt idx="11">
                  <c:v>477</c:v>
                </c:pt>
                <c:pt idx="12">
                  <c:v>562</c:v>
                </c:pt>
                <c:pt idx="13">
                  <c:v>149</c:v>
                </c:pt>
                <c:pt idx="14">
                  <c:v>33</c:v>
                </c:pt>
                <c:pt idx="15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B1-4F47-A7CB-5A52EBF1D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381723019916632"/>
          <c:y val="9.7378744513427859E-2"/>
          <c:w val="5.3695144826007166E-2"/>
          <c:h val="0.242593858790256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Ung sau, middel KLASSE innen de ulike VEKTGRUPPENE</a:t>
            </a:r>
          </a:p>
        </c:rich>
      </c:tx>
      <c:layout>
        <c:manualLayout>
          <c:xMode val="edge"/>
          <c:yMode val="edge"/>
          <c:x val="0.12168537571247533"/>
          <c:y val="5.0322409809638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55253648213899E-2"/>
          <c:y val="0.18735876161565621"/>
          <c:w val="0.87328619636831106"/>
          <c:h val="0.6950953109243264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Vektgrupper!$B$44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Vektgrupper!$D$10:$D$25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Vektgrupper!$U$44:$U$59</c:f>
              <c:numCache>
                <c:formatCode>0.00</c:formatCode>
                <c:ptCount val="16"/>
                <c:pt idx="0">
                  <c:v>3.8726287262872625</c:v>
                </c:pt>
                <c:pt idx="1">
                  <c:v>5.2857142857142847</c:v>
                </c:pt>
                <c:pt idx="2">
                  <c:v>5.6638893021871723</c:v>
                </c:pt>
                <c:pt idx="3">
                  <c:v>5.5957622739018076</c:v>
                </c:pt>
                <c:pt idx="4">
                  <c:v>5.8591842397336293</c:v>
                </c:pt>
                <c:pt idx="5">
                  <c:v>6.1481481481481488</c:v>
                </c:pt>
                <c:pt idx="6">
                  <c:v>6.4678090967328625</c:v>
                </c:pt>
                <c:pt idx="7">
                  <c:v>7.0286604361370708</c:v>
                </c:pt>
                <c:pt idx="8">
                  <c:v>7.4386936064212579</c:v>
                </c:pt>
                <c:pt idx="9">
                  <c:v>8.0479797979797976</c:v>
                </c:pt>
                <c:pt idx="10">
                  <c:v>8.4709876543209859</c:v>
                </c:pt>
                <c:pt idx="11">
                  <c:v>9.1990445859872576</c:v>
                </c:pt>
                <c:pt idx="12">
                  <c:v>9.4936868686868667</c:v>
                </c:pt>
                <c:pt idx="13">
                  <c:v>10.610859728506789</c:v>
                </c:pt>
                <c:pt idx="14">
                  <c:v>11.081967213114751</c:v>
                </c:pt>
                <c:pt idx="15">
                  <c:v>11.733333333333331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BA-47C6-BD20-C5DD006111C0}"/>
            </c:ext>
          </c:extLst>
        </c:ser>
        <c:ser>
          <c:idx val="13"/>
          <c:order val="1"/>
          <c:tx>
            <c:strRef>
              <c:f>Vektgrupper!$B$27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Vektgrupper!$D$10:$D$25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Vektgrupper!$P$27:$P$42</c:f>
              <c:numCache>
                <c:formatCode>0.00</c:formatCode>
                <c:ptCount val="16"/>
                <c:pt idx="0">
                  <c:v>4.1184767277856125</c:v>
                </c:pt>
                <c:pt idx="1">
                  <c:v>5.3270507603341182</c:v>
                </c:pt>
                <c:pt idx="2">
                  <c:v>5.9805138568129292</c:v>
                </c:pt>
                <c:pt idx="3">
                  <c:v>6.6547017732401947</c:v>
                </c:pt>
                <c:pt idx="4">
                  <c:v>7.3205185516316496</c:v>
                </c:pt>
                <c:pt idx="5">
                  <c:v>7.7407154249259502</c:v>
                </c:pt>
                <c:pt idx="6">
                  <c:v>8.0961927223719687</c:v>
                </c:pt>
                <c:pt idx="7">
                  <c:v>8.4931553730321703</c:v>
                </c:pt>
                <c:pt idx="8">
                  <c:v>8.7833333333333314</c:v>
                </c:pt>
                <c:pt idx="9">
                  <c:v>9.0900763358778622</c:v>
                </c:pt>
                <c:pt idx="10">
                  <c:v>9.2796610169491505</c:v>
                </c:pt>
                <c:pt idx="11">
                  <c:v>9.4821092278719394</c:v>
                </c:pt>
                <c:pt idx="12">
                  <c:v>9.8237129485179384</c:v>
                </c:pt>
                <c:pt idx="13">
                  <c:v>10.175000000000001</c:v>
                </c:pt>
                <c:pt idx="14">
                  <c:v>10.685714285714282</c:v>
                </c:pt>
                <c:pt idx="15">
                  <c:v>12.307692307692305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BA-47C6-BD20-C5DD006111C0}"/>
            </c:ext>
          </c:extLst>
        </c:ser>
        <c:ser>
          <c:idx val="1"/>
          <c:order val="2"/>
          <c:tx>
            <c:strRef>
              <c:f>Vektgrupper!$B$10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Vektgrupper!$D$10:$D$25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Vektgrupper!$P$10:$P$25</c:f>
              <c:numCache>
                <c:formatCode>0.00</c:formatCode>
                <c:ptCount val="16"/>
                <c:pt idx="0">
                  <c:v>3.1746031746031735</c:v>
                </c:pt>
                <c:pt idx="1">
                  <c:v>5.0279982363315687</c:v>
                </c:pt>
                <c:pt idx="2">
                  <c:v>6.0242527754056363</c:v>
                </c:pt>
                <c:pt idx="3">
                  <c:v>6.7148594377509996</c:v>
                </c:pt>
                <c:pt idx="4">
                  <c:v>7.3832804939095604</c:v>
                </c:pt>
                <c:pt idx="5">
                  <c:v>7.8171413361724751</c:v>
                </c:pt>
                <c:pt idx="6">
                  <c:v>8.2145039722957858</c:v>
                </c:pt>
                <c:pt idx="7">
                  <c:v>8.6522609043617429</c:v>
                </c:pt>
                <c:pt idx="8">
                  <c:v>9.0326086956521738</c:v>
                </c:pt>
                <c:pt idx="9">
                  <c:v>9.4605263157894726</c:v>
                </c:pt>
                <c:pt idx="10">
                  <c:v>9.8444070647603041</c:v>
                </c:pt>
                <c:pt idx="11">
                  <c:v>10.109014675052412</c:v>
                </c:pt>
                <c:pt idx="12">
                  <c:v>10.596085409252671</c:v>
                </c:pt>
                <c:pt idx="13">
                  <c:v>11.295302013422816</c:v>
                </c:pt>
                <c:pt idx="14">
                  <c:v>11.575757575757578</c:v>
                </c:pt>
                <c:pt idx="15">
                  <c:v>12.285714285714288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BA-47C6-BD20-C5DD00611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 (1 - 15)</a:t>
                </a:r>
              </a:p>
            </c:rich>
          </c:tx>
          <c:layout>
            <c:manualLayout>
              <c:xMode val="edge"/>
              <c:yMode val="edge"/>
              <c:x val="6.1352498986937303E-3"/>
              <c:y val="0.3382065709038076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852423950885492"/>
          <c:y val="0.22782677016538999"/>
          <c:w val="6.7074700060840056E-2"/>
          <c:h val="0.166133023102641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sau, middel</a:t>
            </a:r>
            <a:r>
              <a:rPr lang="nb-NO" sz="2800" baseline="0"/>
              <a:t> </a:t>
            </a:r>
            <a:r>
              <a:rPr lang="nb-NO" sz="2800"/>
              <a:t>klasse</a:t>
            </a:r>
            <a:r>
              <a:rPr lang="nb-NO" sz="2800" baseline="0"/>
              <a:t> per ÅR</a:t>
            </a:r>
            <a:endParaRPr lang="nb-NO" sz="2800"/>
          </a:p>
        </c:rich>
      </c:tx>
      <c:layout>
        <c:manualLayout>
          <c:xMode val="edge"/>
          <c:yMode val="edge"/>
          <c:x val="0.13919056350832859"/>
          <c:y val="2.58667573788897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903450247283911E-2"/>
          <c:y val="0.15695211630879924"/>
          <c:w val="0.89576411143564727"/>
          <c:h val="0.74139272747702267"/>
        </c:manualLayout>
      </c:layout>
      <c:lineChart>
        <c:grouping val="standard"/>
        <c:varyColors val="0"/>
        <c:ser>
          <c:idx val="1"/>
          <c:order val="0"/>
          <c:tx>
            <c:v>Klasse</c:v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dLbls>
            <c:dLbl>
              <c:idx val="1"/>
              <c:layout>
                <c:manualLayout>
                  <c:x val="-2.5133353734179437E-2"/>
                  <c:y val="-4.76572878124929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4D-4B96-8765-E01C9DD7F0A2}"/>
                </c:ext>
              </c:extLst>
            </c:dLbl>
            <c:dLbl>
              <c:idx val="2"/>
              <c:layout>
                <c:manualLayout>
                  <c:x val="-2.3271623827943906E-2"/>
                  <c:y val="3.17715252083284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4D-4B96-8765-E01C9DD7F0A2}"/>
                </c:ext>
              </c:extLst>
            </c:dLbl>
            <c:dLbl>
              <c:idx val="3"/>
              <c:layout>
                <c:manualLayout>
                  <c:x val="-2.1409893921708393E-2"/>
                  <c:y val="-4.3685847161451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4D-4B96-8765-E01C9DD7F0A2}"/>
                </c:ext>
              </c:extLst>
            </c:dLbl>
            <c:dLbl>
              <c:idx val="5"/>
              <c:layout>
                <c:manualLayout>
                  <c:x val="-2.5133353734179454E-2"/>
                  <c:y val="-5.36144487890545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4D-4B96-8765-E01C9DD7F0A2}"/>
                </c:ext>
              </c:extLst>
            </c:dLbl>
            <c:dLbl>
              <c:idx val="9"/>
              <c:layout>
                <c:manualLayout>
                  <c:x val="-2.4202488781061661E-2"/>
                  <c:y val="-6.15573300911367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4D-4B96-8765-E01C9DD7F0A2}"/>
                </c:ext>
              </c:extLst>
            </c:dLbl>
            <c:dLbl>
              <c:idx val="10"/>
              <c:layout>
                <c:manualLayout>
                  <c:x val="-2.3271623827943906E-2"/>
                  <c:y val="4.9643008138013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4D-4B96-8765-E01C9DD7F0A2}"/>
                </c:ext>
              </c:extLst>
            </c:dLbl>
            <c:dLbl>
              <c:idx val="13"/>
              <c:layout>
                <c:manualLayout>
                  <c:x val="-5.3059302327712173E-2"/>
                  <c:y val="-1.98572032552054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4D-4B96-8765-E01C9DD7F0A2}"/>
                </c:ext>
              </c:extLst>
            </c:dLbl>
            <c:dLbl>
              <c:idx val="14"/>
              <c:layout>
                <c:manualLayout>
                  <c:x val="-2.420248878106173E-2"/>
                  <c:y val="5.75858894400956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4D-4B96-8765-E01C9DD7F0A2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DA-4F0C-A703-E520C07DBD6F}"/>
                </c:ext>
              </c:extLst>
            </c:dLbl>
            <c:dLbl>
              <c:idx val="16"/>
              <c:layout>
                <c:manualLayout>
                  <c:x val="-2.0479028968590638E-2"/>
                  <c:y val="4.1700126835931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9B-40BC-A070-7DF544F966F7}"/>
                </c:ext>
              </c:extLst>
            </c:dLbl>
            <c:dLbl>
              <c:idx val="17"/>
              <c:layout>
                <c:manualLayout>
                  <c:x val="-2.6064218687297313E-2"/>
                  <c:y val="-5.1628728463534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DA-4F0C-A703-E520C07DBD6F}"/>
                </c:ext>
              </c:extLst>
            </c:dLbl>
            <c:dLbl>
              <c:idx val="18"/>
              <c:layout>
                <c:manualLayout>
                  <c:x val="-2.4202488781061661E-2"/>
                  <c:y val="6.15573300911366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4D-4B96-8765-E01C9DD7F0A2}"/>
                </c:ext>
              </c:extLst>
            </c:dLbl>
            <c:dLbl>
              <c:idx val="19"/>
              <c:layout>
                <c:manualLayout>
                  <c:x val="-2.6995083640415068E-2"/>
                  <c:y val="4.76572878124929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4D-4B96-8765-E01C9DD7F0A2}"/>
                </c:ext>
              </c:extLst>
            </c:dLbl>
            <c:dLbl>
              <c:idx val="20"/>
              <c:layout>
                <c:manualLayout>
                  <c:x val="-2.0479028968590773E-2"/>
                  <c:y val="-4.76572878124929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4D-4B96-8765-E01C9DD7F0A2}"/>
                </c:ext>
              </c:extLst>
            </c:dLbl>
            <c:dLbl>
              <c:idx val="21"/>
              <c:layout>
                <c:manualLayout>
                  <c:x val="-2.6995083640414932E-2"/>
                  <c:y val="3.9714406510410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4D-4B96-8765-E01C9DD7F0A2}"/>
                </c:ext>
              </c:extLst>
            </c:dLbl>
            <c:dLbl>
              <c:idx val="22"/>
              <c:layout>
                <c:manualLayout>
                  <c:x val="-2.3271623827943906E-2"/>
                  <c:y val="5.75858894400956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4D-4B96-8765-E01C9DD7F0A2}"/>
                </c:ext>
              </c:extLst>
            </c:dLbl>
            <c:dLbl>
              <c:idx val="23"/>
              <c:layout>
                <c:manualLayout>
                  <c:x val="-2.2340758874826151E-2"/>
                  <c:y val="-6.5528770742177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4D-4B96-8765-E01C9DD7F0A2}"/>
                </c:ext>
              </c:extLst>
            </c:dLbl>
            <c:dLbl>
              <c:idx val="24"/>
              <c:layout>
                <c:manualLayout>
                  <c:x val="-1.8617299062355125E-2"/>
                  <c:y val="4.1700126835931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31-48F9-AC2F-4934B6E5AC68}"/>
                </c:ext>
              </c:extLst>
            </c:dLbl>
            <c:dLbl>
              <c:idx val="25"/>
              <c:layout>
                <c:manualLayout>
                  <c:x val="-2.5133353734179555E-2"/>
                  <c:y val="-8.93574146484243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14D-4B96-8765-E01C9DD7F0A2}"/>
                </c:ext>
              </c:extLst>
            </c:dLbl>
            <c:dLbl>
              <c:idx val="26"/>
              <c:layout>
                <c:manualLayout>
                  <c:x val="-2.2340758874826151E-2"/>
                  <c:y val="5.36144487890545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14D-4B96-8765-E01C9DD7F0A2}"/>
                </c:ext>
              </c:extLst>
            </c:dLbl>
            <c:dLbl>
              <c:idx val="27"/>
              <c:layout>
                <c:manualLayout>
                  <c:x val="-1.3032109343648587E-2"/>
                  <c:y val="4.3685847161451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A3-4715-88F9-3297DAFE23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År!$P$8:$P$36</c:f>
              <c:numCache>
                <c:formatCode>0.00</c:formatCode>
                <c:ptCount val="29"/>
                <c:pt idx="0">
                  <c:v>4.5838432135283718</c:v>
                </c:pt>
                <c:pt idx="1">
                  <c:v>4.7659746403961156</c:v>
                </c:pt>
                <c:pt idx="2">
                  <c:v>4.9119233073696815</c:v>
                </c:pt>
                <c:pt idx="3">
                  <c:v>4.844047291723947</c:v>
                </c:pt>
                <c:pt idx="4">
                  <c:v>4.928802894871863</c:v>
                </c:pt>
                <c:pt idx="5">
                  <c:v>5.0754817495453448</c:v>
                </c:pt>
                <c:pt idx="6">
                  <c:v>5.2791648774103823</c:v>
                </c:pt>
                <c:pt idx="7">
                  <c:v>5.522687329557348</c:v>
                </c:pt>
                <c:pt idx="8">
                  <c:v>5.9259469501496556</c:v>
                </c:pt>
                <c:pt idx="9">
                  <c:v>6.2019448946515396</c:v>
                </c:pt>
                <c:pt idx="10">
                  <c:v>6.3136366103903132</c:v>
                </c:pt>
                <c:pt idx="11">
                  <c:v>6.3406752995280149</c:v>
                </c:pt>
                <c:pt idx="12">
                  <c:v>6.7473860309493912</c:v>
                </c:pt>
                <c:pt idx="13">
                  <c:v>7.0517385257301806</c:v>
                </c:pt>
                <c:pt idx="14">
                  <c:v>7.0183922078611438</c:v>
                </c:pt>
                <c:pt idx="15">
                  <c:v>6.8536091135987354</c:v>
                </c:pt>
                <c:pt idx="16">
                  <c:v>7.0381604429775484</c:v>
                </c:pt>
                <c:pt idx="17">
                  <c:v>7.1567211055276392</c:v>
                </c:pt>
                <c:pt idx="18">
                  <c:v>7.1784613706400489</c:v>
                </c:pt>
                <c:pt idx="19">
                  <c:v>7.3399627438088988</c:v>
                </c:pt>
                <c:pt idx="20">
                  <c:v>7.2174340028526691</c:v>
                </c:pt>
                <c:pt idx="21">
                  <c:v>6.9712212985433997</c:v>
                </c:pt>
                <c:pt idx="22">
                  <c:v>6.7976974615457202</c:v>
                </c:pt>
                <c:pt idx="23">
                  <c:v>7.0788261754310806</c:v>
                </c:pt>
                <c:pt idx="24">
                  <c:v>7.0618015017930773</c:v>
                </c:pt>
                <c:pt idx="25">
                  <c:v>7.0854585058391502</c:v>
                </c:pt>
                <c:pt idx="26">
                  <c:v>7.0499640476514394</c:v>
                </c:pt>
                <c:pt idx="27">
                  <c:v>7.2327595050987981</c:v>
                </c:pt>
                <c:pt idx="28">
                  <c:v>7.2549735056242435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59-41DE-A586-6515DE302898}"/>
            </c:ext>
          </c:extLst>
        </c:ser>
        <c:ser>
          <c:idx val="0"/>
          <c:order val="1"/>
          <c:tx>
            <c:v>Middel klasse 2024</c:v>
          </c:tx>
          <c:spPr>
            <a:ln w="63500"/>
          </c:spPr>
          <c:marker>
            <c:symbol val="none"/>
          </c:marker>
          <c:val>
            <c:numRef>
              <c:f>År!$AS$8:$AS$36</c:f>
              <c:numCache>
                <c:formatCode>0.00</c:formatCode>
                <c:ptCount val="29"/>
                <c:pt idx="0">
                  <c:v>7.2549735056242435</c:v>
                </c:pt>
                <c:pt idx="1">
                  <c:v>7.2549735056242435</c:v>
                </c:pt>
                <c:pt idx="2">
                  <c:v>7.2549735056242435</c:v>
                </c:pt>
                <c:pt idx="3">
                  <c:v>7.2549735056242435</c:v>
                </c:pt>
                <c:pt idx="4">
                  <c:v>7.2549735056242435</c:v>
                </c:pt>
                <c:pt idx="5">
                  <c:v>7.2549735056242435</c:v>
                </c:pt>
                <c:pt idx="6">
                  <c:v>7.2549735056242435</c:v>
                </c:pt>
                <c:pt idx="7">
                  <c:v>7.2549735056242435</c:v>
                </c:pt>
                <c:pt idx="8">
                  <c:v>7.2549735056242435</c:v>
                </c:pt>
                <c:pt idx="9">
                  <c:v>7.2549735056242435</c:v>
                </c:pt>
                <c:pt idx="10">
                  <c:v>7.2549735056242435</c:v>
                </c:pt>
                <c:pt idx="11">
                  <c:v>7.2549735056242435</c:v>
                </c:pt>
                <c:pt idx="12">
                  <c:v>7.2549735056242435</c:v>
                </c:pt>
                <c:pt idx="13">
                  <c:v>7.2549735056242435</c:v>
                </c:pt>
                <c:pt idx="14">
                  <c:v>7.2549735056242435</c:v>
                </c:pt>
                <c:pt idx="15">
                  <c:v>7.2549735056242435</c:v>
                </c:pt>
                <c:pt idx="16">
                  <c:v>7.2549735056242435</c:v>
                </c:pt>
                <c:pt idx="17">
                  <c:v>7.2549735056242435</c:v>
                </c:pt>
                <c:pt idx="18">
                  <c:v>7.2549735056242435</c:v>
                </c:pt>
                <c:pt idx="19">
                  <c:v>7.2549735056242435</c:v>
                </c:pt>
                <c:pt idx="20">
                  <c:v>7.2549735056242435</c:v>
                </c:pt>
                <c:pt idx="21">
                  <c:v>7.2549735056242435</c:v>
                </c:pt>
                <c:pt idx="22">
                  <c:v>7.2549735056242435</c:v>
                </c:pt>
                <c:pt idx="23">
                  <c:v>7.2549735056242435</c:v>
                </c:pt>
                <c:pt idx="24">
                  <c:v>7.2549735056242435</c:v>
                </c:pt>
                <c:pt idx="25">
                  <c:v>7.2549735056242435</c:v>
                </c:pt>
                <c:pt idx="26">
                  <c:v>7.2549735056242435</c:v>
                </c:pt>
                <c:pt idx="27">
                  <c:v>7.2549735056242435</c:v>
                </c:pt>
                <c:pt idx="28">
                  <c:v>7.2549735056242435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E5-400D-8AD4-DB917D3BDB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8432"/>
        <c:axId val="462808040"/>
      </c:lineChart>
      <c:catAx>
        <c:axId val="4628084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040"/>
        <c:crosses val="autoZero"/>
        <c:auto val="1"/>
        <c:lblAlgn val="ctr"/>
        <c:lblOffset val="100"/>
        <c:tickLblSkip val="2"/>
        <c:noMultiLvlLbl val="0"/>
      </c:catAx>
      <c:valAx>
        <c:axId val="462808040"/>
        <c:scaling>
          <c:orientation val="minMax"/>
          <c:max val="8.5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Middel KLASSE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4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672863236332665"/>
          <c:y val="0.54162573765972266"/>
          <c:w val="0.1554894572483031"/>
          <c:h val="9.21346962711780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Ung sau: antall PRODUSENTER i </a:t>
            </a:r>
            <a:r>
              <a:rPr lang="nb-NO" sz="2800"/>
              <a:t>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3250919314257775"/>
          <c:y val="1.5962753974554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96791060067763E-2"/>
          <c:y val="0.17281339946891389"/>
          <c:w val="0.85767747070160727"/>
          <c:h val="0.70634419125392567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Regioner!$B$21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Regioner!$E$21:$E$24</c:f>
              <c:numCache>
                <c:formatCode>#,##0</c:formatCode>
                <c:ptCount val="4"/>
                <c:pt idx="0">
                  <c:v>2698</c:v>
                </c:pt>
                <c:pt idx="1">
                  <c:v>3936</c:v>
                </c:pt>
                <c:pt idx="2">
                  <c:v>1365</c:v>
                </c:pt>
                <c:pt idx="3">
                  <c:v>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CD5-4BF2-9276-C24D52C5F422}"/>
            </c:ext>
          </c:extLst>
        </c:ser>
        <c:ser>
          <c:idx val="1"/>
          <c:order val="1"/>
          <c:tx>
            <c:strRef>
              <c:f>Regioner!$B$16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Regioner!$E$16:$E$19</c:f>
              <c:numCache>
                <c:formatCode>#,##0</c:formatCode>
                <c:ptCount val="4"/>
                <c:pt idx="0">
                  <c:v>2606</c:v>
                </c:pt>
                <c:pt idx="1">
                  <c:v>3793</c:v>
                </c:pt>
                <c:pt idx="2">
                  <c:v>1320</c:v>
                </c:pt>
                <c:pt idx="3">
                  <c:v>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CD5-4BF2-9276-C24D52C5F422}"/>
            </c:ext>
          </c:extLst>
        </c:ser>
        <c:ser>
          <c:idx val="2"/>
          <c:order val="2"/>
          <c:tx>
            <c:strRef>
              <c:f>Regioner!$B$11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Regioner!$E$11:$E$14</c:f>
              <c:numCache>
                <c:formatCode>#,##0</c:formatCode>
                <c:ptCount val="4"/>
                <c:pt idx="0">
                  <c:v>2397</c:v>
                </c:pt>
                <c:pt idx="1">
                  <c:v>3646</c:v>
                </c:pt>
                <c:pt idx="2">
                  <c:v>1209</c:v>
                </c:pt>
                <c:pt idx="3">
                  <c:v>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CD5-4BF2-9276-C24D52C5F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65236682809015"/>
          <c:y val="0.15810140916159884"/>
          <c:w val="8.0126228723350068E-2"/>
          <c:h val="0.2085751678860305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Ung sau, middel FETTGRUPPE innen de ulike VEKTGRUPPENE</a:t>
            </a:r>
          </a:p>
        </c:rich>
      </c:tx>
      <c:layout>
        <c:manualLayout>
          <c:xMode val="edge"/>
          <c:yMode val="edge"/>
          <c:x val="0.12168537571247533"/>
          <c:y val="5.0322409809638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55253648213899E-2"/>
          <c:y val="0.18735876161565621"/>
          <c:w val="0.87328619636831106"/>
          <c:h val="0.6950953109243264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Vektgrupper!$B$44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Vektgrupper!$D$10:$D$25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Vektgrupper!$U$44:$U$59</c:f>
              <c:numCache>
                <c:formatCode>0.00</c:formatCode>
                <c:ptCount val="16"/>
                <c:pt idx="0">
                  <c:v>3.8726287262872625</c:v>
                </c:pt>
                <c:pt idx="1">
                  <c:v>5.2857142857142847</c:v>
                </c:pt>
                <c:pt idx="2">
                  <c:v>5.6638893021871723</c:v>
                </c:pt>
                <c:pt idx="3">
                  <c:v>5.5957622739018076</c:v>
                </c:pt>
                <c:pt idx="4">
                  <c:v>5.8591842397336293</c:v>
                </c:pt>
                <c:pt idx="5">
                  <c:v>6.1481481481481488</c:v>
                </c:pt>
                <c:pt idx="6">
                  <c:v>6.4678090967328625</c:v>
                </c:pt>
                <c:pt idx="7">
                  <c:v>7.0286604361370708</c:v>
                </c:pt>
                <c:pt idx="8">
                  <c:v>7.4386936064212579</c:v>
                </c:pt>
                <c:pt idx="9">
                  <c:v>8.0479797979797976</c:v>
                </c:pt>
                <c:pt idx="10">
                  <c:v>8.4709876543209859</c:v>
                </c:pt>
                <c:pt idx="11">
                  <c:v>9.1990445859872576</c:v>
                </c:pt>
                <c:pt idx="12">
                  <c:v>9.4936868686868667</c:v>
                </c:pt>
                <c:pt idx="13">
                  <c:v>10.610859728506789</c:v>
                </c:pt>
                <c:pt idx="14">
                  <c:v>11.081967213114751</c:v>
                </c:pt>
                <c:pt idx="15">
                  <c:v>11.733333333333331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8B-4308-B397-89DEC4F1FA0D}"/>
            </c:ext>
          </c:extLst>
        </c:ser>
        <c:ser>
          <c:idx val="13"/>
          <c:order val="1"/>
          <c:tx>
            <c:strRef>
              <c:f>Vektgrupper!$B$27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Vektgrupper!$D$10:$D$25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Vektgrupper!$U$27:$U$42</c:f>
              <c:numCache>
                <c:formatCode>0.00</c:formatCode>
                <c:ptCount val="16"/>
                <c:pt idx="0">
                  <c:v>4.0014104372355428</c:v>
                </c:pt>
                <c:pt idx="1">
                  <c:v>5.3426857999571649</c:v>
                </c:pt>
                <c:pt idx="2">
                  <c:v>5.7393187066974596</c:v>
                </c:pt>
                <c:pt idx="3">
                  <c:v>5.657603439011285</c:v>
                </c:pt>
                <c:pt idx="4">
                  <c:v>5.8456265832215788</c:v>
                </c:pt>
                <c:pt idx="5">
                  <c:v>6.1537935748462065</c:v>
                </c:pt>
                <c:pt idx="6">
                  <c:v>6.4774258760107797</c:v>
                </c:pt>
                <c:pt idx="7">
                  <c:v>6.9339493497604394</c:v>
                </c:pt>
                <c:pt idx="8">
                  <c:v>7.4245283018867951</c:v>
                </c:pt>
                <c:pt idx="9">
                  <c:v>7.9595419847328239</c:v>
                </c:pt>
                <c:pt idx="10">
                  <c:v>8.4244992295839776</c:v>
                </c:pt>
                <c:pt idx="11">
                  <c:v>9.0527306967984931</c:v>
                </c:pt>
                <c:pt idx="12">
                  <c:v>9.5959438377535111</c:v>
                </c:pt>
                <c:pt idx="13">
                  <c:v>10.49375</c:v>
                </c:pt>
                <c:pt idx="14">
                  <c:v>10.685714285714282</c:v>
                </c:pt>
                <c:pt idx="15">
                  <c:v>12.846153846153843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F8B-4308-B397-89DEC4F1FA0D}"/>
            </c:ext>
          </c:extLst>
        </c:ser>
        <c:ser>
          <c:idx val="1"/>
          <c:order val="2"/>
          <c:tx>
            <c:strRef>
              <c:f>Vektgrupper!$B$10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Vektgrupper!$D$10:$D$25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Vektgrupper!$U$10:$U$25</c:f>
              <c:numCache>
                <c:formatCode>0.00</c:formatCode>
                <c:ptCount val="16"/>
                <c:pt idx="0">
                  <c:v>3.790476190476189</c:v>
                </c:pt>
                <c:pt idx="1">
                  <c:v>5.3046737213403876</c:v>
                </c:pt>
                <c:pt idx="2">
                  <c:v>5.7214346712211777</c:v>
                </c:pt>
                <c:pt idx="3">
                  <c:v>5.5145430205671184</c:v>
                </c:pt>
                <c:pt idx="4">
                  <c:v>5.6694476889704681</c:v>
                </c:pt>
                <c:pt idx="5">
                  <c:v>5.9869576789992012</c:v>
                </c:pt>
                <c:pt idx="6">
                  <c:v>6.2629863515991024</c:v>
                </c:pt>
                <c:pt idx="7">
                  <c:v>6.7583033213285324</c:v>
                </c:pt>
                <c:pt idx="8">
                  <c:v>7.2119565217391308</c:v>
                </c:pt>
                <c:pt idx="9">
                  <c:v>7.7412280701754383</c:v>
                </c:pt>
                <c:pt idx="10">
                  <c:v>8.3380992430613947</c:v>
                </c:pt>
                <c:pt idx="11">
                  <c:v>8.7085953878406723</c:v>
                </c:pt>
                <c:pt idx="12">
                  <c:v>9.3540925266903923</c:v>
                </c:pt>
                <c:pt idx="13">
                  <c:v>10.449664429530202</c:v>
                </c:pt>
                <c:pt idx="14">
                  <c:v>11.454545454545457</c:v>
                </c:pt>
                <c:pt idx="15">
                  <c:v>10.714285714285712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F8B-4308-B397-89DEC4F1F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 ( 1 - 15)</a:t>
                </a:r>
              </a:p>
            </c:rich>
          </c:tx>
          <c:layout>
            <c:manualLayout>
              <c:xMode val="edge"/>
              <c:yMode val="edge"/>
              <c:x val="6.1352498986937303E-3"/>
              <c:y val="0.3382065709038076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637763193391198"/>
          <c:y val="0.2178855773901846"/>
          <c:w val="6.6119018477388533E-2"/>
          <c:h val="0.155346426644237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Ung sau, andel OVERFETE innen de ulike VEKTGRUPPENE</a:t>
            </a:r>
          </a:p>
        </c:rich>
      </c:tx>
      <c:layout>
        <c:manualLayout>
          <c:xMode val="edge"/>
          <c:yMode val="edge"/>
          <c:x val="0.12168537571247533"/>
          <c:y val="5.0322409809638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55253648213899E-2"/>
          <c:y val="0.18735876161565621"/>
          <c:w val="0.87328619636831106"/>
          <c:h val="0.6950953109243264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Vektgrupper!$B$44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Vektgrupper!$D$10:$D$25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Vektgrupper!$V$44:$V$59</c:f>
              <c:numCache>
                <c:formatCode>0</c:formatCode>
                <c:ptCount val="16"/>
                <c:pt idx="0">
                  <c:v>0.13550135501355018</c:v>
                </c:pt>
                <c:pt idx="1">
                  <c:v>1.2927256792287471</c:v>
                </c:pt>
                <c:pt idx="2">
                  <c:v>5.6985567623865512</c:v>
                </c:pt>
                <c:pt idx="3">
                  <c:v>6.6046511627906996</c:v>
                </c:pt>
                <c:pt idx="4">
                  <c:v>7.4778024417314093</c:v>
                </c:pt>
                <c:pt idx="5">
                  <c:v>8.9853166776243718</c:v>
                </c:pt>
                <c:pt idx="6">
                  <c:v>10.922485586162718</c:v>
                </c:pt>
                <c:pt idx="7">
                  <c:v>17.819314641744544</c:v>
                </c:pt>
                <c:pt idx="8">
                  <c:v>22.806531967893719</c:v>
                </c:pt>
                <c:pt idx="9">
                  <c:v>34.659090909090907</c:v>
                </c:pt>
                <c:pt idx="10">
                  <c:v>43.703703703703695</c:v>
                </c:pt>
                <c:pt idx="11">
                  <c:v>62.101910828025488</c:v>
                </c:pt>
                <c:pt idx="12">
                  <c:v>69.823232323232304</c:v>
                </c:pt>
                <c:pt idx="13">
                  <c:v>85.972850678733025</c:v>
                </c:pt>
                <c:pt idx="14">
                  <c:v>86.885245901639351</c:v>
                </c:pt>
                <c:pt idx="15">
                  <c:v>93.333333333333314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04B-4BF4-8A50-F2F91E5541E8}"/>
            </c:ext>
          </c:extLst>
        </c:ser>
        <c:ser>
          <c:idx val="13"/>
          <c:order val="1"/>
          <c:tx>
            <c:strRef>
              <c:f>Vektgrupper!$B$27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Vektgrupper!$D$10:$D$25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Vektgrupper!$V$27:$V$42</c:f>
              <c:numCache>
                <c:formatCode>0</c:formatCode>
                <c:ptCount val="16"/>
                <c:pt idx="0">
                  <c:v>0</c:v>
                </c:pt>
                <c:pt idx="1">
                  <c:v>1.0923109873634611</c:v>
                </c:pt>
                <c:pt idx="2">
                  <c:v>5.0952655889145504</c:v>
                </c:pt>
                <c:pt idx="3">
                  <c:v>6.5233745298226795</c:v>
                </c:pt>
                <c:pt idx="4">
                  <c:v>7.778274474742962</c:v>
                </c:pt>
                <c:pt idx="5">
                  <c:v>8.498519024834815</c:v>
                </c:pt>
                <c:pt idx="6">
                  <c:v>11.337601078167118</c:v>
                </c:pt>
                <c:pt idx="7">
                  <c:v>15.708418891170435</c:v>
                </c:pt>
                <c:pt idx="8">
                  <c:v>23.742138364779876</c:v>
                </c:pt>
                <c:pt idx="9">
                  <c:v>35.038167938931288</c:v>
                </c:pt>
                <c:pt idx="10">
                  <c:v>44.915254237288131</c:v>
                </c:pt>
                <c:pt idx="11">
                  <c:v>59.322033898305072</c:v>
                </c:pt>
                <c:pt idx="12">
                  <c:v>72.074882995319811</c:v>
                </c:pt>
                <c:pt idx="13">
                  <c:v>84.375</c:v>
                </c:pt>
                <c:pt idx="14">
                  <c:v>85.714285714285694</c:v>
                </c:pt>
                <c:pt idx="15">
                  <c:v>92.307692307692321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04B-4BF4-8A50-F2F91E5541E8}"/>
            </c:ext>
          </c:extLst>
        </c:ser>
        <c:ser>
          <c:idx val="1"/>
          <c:order val="2"/>
          <c:tx>
            <c:strRef>
              <c:f>Vektgrupper!$B$10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Vektgrupper!$D$10:$D$25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Vektgrupper!$V$10:$V$25</c:f>
              <c:numCache>
                <c:formatCode>0</c:formatCode>
                <c:ptCount val="16"/>
                <c:pt idx="0">
                  <c:v>0.21164021164021163</c:v>
                </c:pt>
                <c:pt idx="1">
                  <c:v>1.0141093474426806</c:v>
                </c:pt>
                <c:pt idx="2">
                  <c:v>4.6456020495303161</c:v>
                </c:pt>
                <c:pt idx="3">
                  <c:v>5.9023974686625298</c:v>
                </c:pt>
                <c:pt idx="4">
                  <c:v>6.3240447188386444</c:v>
                </c:pt>
                <c:pt idx="5">
                  <c:v>8.0117114719190869</c:v>
                </c:pt>
                <c:pt idx="6">
                  <c:v>9.2483194133224647</c:v>
                </c:pt>
                <c:pt idx="7">
                  <c:v>14.085634253701476</c:v>
                </c:pt>
                <c:pt idx="8">
                  <c:v>19.60144927536232</c:v>
                </c:pt>
                <c:pt idx="9">
                  <c:v>29.649122807017555</c:v>
                </c:pt>
                <c:pt idx="10">
                  <c:v>41.968040370058873</c:v>
                </c:pt>
                <c:pt idx="11">
                  <c:v>51.991614255765192</c:v>
                </c:pt>
                <c:pt idx="12">
                  <c:v>69.395017793594306</c:v>
                </c:pt>
                <c:pt idx="13">
                  <c:v>86.577181208053702</c:v>
                </c:pt>
                <c:pt idx="14">
                  <c:v>100</c:v>
                </c:pt>
                <c:pt idx="15">
                  <c:v>85.714285714285694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04B-4BF4-8A50-F2F91E554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Andels % OVERFETE</a:t>
                </a:r>
              </a:p>
            </c:rich>
          </c:tx>
          <c:layout>
            <c:manualLayout>
              <c:xMode val="edge"/>
              <c:yMode val="edge"/>
              <c:x val="6.1352498986937303E-3"/>
              <c:y val="0.3382065709038076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432764226204563"/>
          <c:y val="0.35024562596627579"/>
          <c:w val="6.7074700060840056E-2"/>
          <c:h val="0.159297472870389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Ung sau, ANTALL</a:t>
            </a:r>
            <a:r>
              <a:rPr lang="en-US" sz="2400" baseline="0"/>
              <a:t> PRODUSENTER </a:t>
            </a:r>
            <a:r>
              <a:rPr lang="en-US" sz="2400"/>
              <a:t>innen de ulike VEKTGRUPPENE</a:t>
            </a:r>
          </a:p>
        </c:rich>
      </c:tx>
      <c:layout>
        <c:manualLayout>
          <c:xMode val="edge"/>
          <c:yMode val="edge"/>
          <c:x val="0.12168537571247533"/>
          <c:y val="5.0322409809638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55253648213899E-2"/>
          <c:y val="0.18735876161565621"/>
          <c:w val="0.87328619636831106"/>
          <c:h val="0.6950953109243264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Vektgrupper!$B$44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Vektgrupper!$D$10:$D$25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Vektgrupper!$E$44:$E$59</c:f>
              <c:numCache>
                <c:formatCode>#,##0</c:formatCode>
                <c:ptCount val="16"/>
                <c:pt idx="0">
                  <c:v>270</c:v>
                </c:pt>
                <c:pt idx="1">
                  <c:v>1241</c:v>
                </c:pt>
                <c:pt idx="2">
                  <c:v>2672</c:v>
                </c:pt>
                <c:pt idx="3">
                  <c:v>4155</c:v>
                </c:pt>
                <c:pt idx="4">
                  <c:v>3643</c:v>
                </c:pt>
                <c:pt idx="5">
                  <c:v>2780</c:v>
                </c:pt>
                <c:pt idx="6">
                  <c:v>3326</c:v>
                </c:pt>
                <c:pt idx="7">
                  <c:v>2126</c:v>
                </c:pt>
                <c:pt idx="8">
                  <c:v>2192</c:v>
                </c:pt>
                <c:pt idx="9">
                  <c:v>1176</c:v>
                </c:pt>
                <c:pt idx="10">
                  <c:v>1174</c:v>
                </c:pt>
                <c:pt idx="11">
                  <c:v>555</c:v>
                </c:pt>
                <c:pt idx="12">
                  <c:v>654</c:v>
                </c:pt>
                <c:pt idx="13">
                  <c:v>208</c:v>
                </c:pt>
                <c:pt idx="14">
                  <c:v>58</c:v>
                </c:pt>
                <c:pt idx="15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0D-4802-BF0A-1B0DD48513D6}"/>
            </c:ext>
          </c:extLst>
        </c:ser>
        <c:ser>
          <c:idx val="13"/>
          <c:order val="1"/>
          <c:tx>
            <c:strRef>
              <c:f>Vektgrupper!$B$27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Vektgrupper!$D$10:$D$25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Vektgrupper!$E$27:$E$42</c:f>
              <c:numCache>
                <c:formatCode>#,##0</c:formatCode>
                <c:ptCount val="16"/>
                <c:pt idx="0">
                  <c:v>269</c:v>
                </c:pt>
                <c:pt idx="1">
                  <c:v>1317</c:v>
                </c:pt>
                <c:pt idx="2">
                  <c:v>2705</c:v>
                </c:pt>
                <c:pt idx="3">
                  <c:v>4086</c:v>
                </c:pt>
                <c:pt idx="4">
                  <c:v>3495</c:v>
                </c:pt>
                <c:pt idx="5">
                  <c:v>2663</c:v>
                </c:pt>
                <c:pt idx="6">
                  <c:v>3105</c:v>
                </c:pt>
                <c:pt idx="7">
                  <c:v>1910</c:v>
                </c:pt>
                <c:pt idx="8">
                  <c:v>2036</c:v>
                </c:pt>
                <c:pt idx="9">
                  <c:v>1031</c:v>
                </c:pt>
                <c:pt idx="10">
                  <c:v>996</c:v>
                </c:pt>
                <c:pt idx="11">
                  <c:v>450</c:v>
                </c:pt>
                <c:pt idx="12">
                  <c:v>533</c:v>
                </c:pt>
                <c:pt idx="13">
                  <c:v>140</c:v>
                </c:pt>
                <c:pt idx="14">
                  <c:v>26</c:v>
                </c:pt>
                <c:pt idx="15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0D-4802-BF0A-1B0DD48513D6}"/>
            </c:ext>
          </c:extLst>
        </c:ser>
        <c:ser>
          <c:idx val="1"/>
          <c:order val="2"/>
          <c:tx>
            <c:strRef>
              <c:f>Vektgrupper!$B$10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Vektgrupper!$D$10:$D$25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Vektgrupper!$E$10:$E$25</c:f>
              <c:numCache>
                <c:formatCode>#,##0</c:formatCode>
                <c:ptCount val="16"/>
                <c:pt idx="0">
                  <c:v>273</c:v>
                </c:pt>
                <c:pt idx="1">
                  <c:v>1164</c:v>
                </c:pt>
                <c:pt idx="2">
                  <c:v>2386</c:v>
                </c:pt>
                <c:pt idx="3">
                  <c:v>3708</c:v>
                </c:pt>
                <c:pt idx="4">
                  <c:v>3154</c:v>
                </c:pt>
                <c:pt idx="5">
                  <c:v>2397</c:v>
                </c:pt>
                <c:pt idx="6">
                  <c:v>2691</c:v>
                </c:pt>
                <c:pt idx="7">
                  <c:v>1721</c:v>
                </c:pt>
                <c:pt idx="8">
                  <c:v>1817</c:v>
                </c:pt>
                <c:pt idx="9">
                  <c:v>927</c:v>
                </c:pt>
                <c:pt idx="10">
                  <c:v>905</c:v>
                </c:pt>
                <c:pt idx="11">
                  <c:v>419</c:v>
                </c:pt>
                <c:pt idx="12">
                  <c:v>473</c:v>
                </c:pt>
                <c:pt idx="13">
                  <c:v>126</c:v>
                </c:pt>
                <c:pt idx="14">
                  <c:v>33</c:v>
                </c:pt>
                <c:pt idx="15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60D-4802-BF0A-1B0DD4851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6.1352498986937303E-3"/>
              <c:y val="0.3382065709038076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582522916604742"/>
          <c:y val="0.33246591794859193"/>
          <c:w val="6.8986063227743075E-2"/>
          <c:h val="0.1592974976495937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Ung sau, ANTALL</a:t>
            </a:r>
            <a:r>
              <a:rPr lang="en-US" sz="2000" baseline="0"/>
              <a:t> SLAKT per PRODUSENT </a:t>
            </a:r>
            <a:r>
              <a:rPr lang="en-US" sz="2000"/>
              <a:t>innen de ulike VEKTGRUPPENE</a:t>
            </a:r>
          </a:p>
        </c:rich>
      </c:tx>
      <c:layout>
        <c:manualLayout>
          <c:xMode val="edge"/>
          <c:yMode val="edge"/>
          <c:x val="0.12168537571247533"/>
          <c:y val="5.0322409809638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153001987742428E-2"/>
          <c:y val="0.18933429071020366"/>
          <c:w val="0.89048844735229171"/>
          <c:h val="0.69311975076675958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Vektgrupper!$B$44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Vektgrupper!$D$10:$D$25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Vektgrupper!$AE$44:$AE$59</c:f>
              <c:numCache>
                <c:formatCode>0.00</c:formatCode>
                <c:ptCount val="16"/>
                <c:pt idx="0">
                  <c:v>2.7333333333333334</c:v>
                </c:pt>
                <c:pt idx="1">
                  <c:v>3.67767929089444</c:v>
                </c:pt>
                <c:pt idx="2">
                  <c:v>2.5153443113772456</c:v>
                </c:pt>
                <c:pt idx="3">
                  <c:v>2.3285198555956677</c:v>
                </c:pt>
                <c:pt idx="4">
                  <c:v>1.9785890749382378</c:v>
                </c:pt>
                <c:pt idx="5">
                  <c:v>1.6413669064748202</c:v>
                </c:pt>
                <c:pt idx="6">
                  <c:v>1.8773301262778113</c:v>
                </c:pt>
                <c:pt idx="7">
                  <c:v>1.5098777046095955</c:v>
                </c:pt>
                <c:pt idx="8">
                  <c:v>1.6482664233576643</c:v>
                </c:pt>
                <c:pt idx="9">
                  <c:v>1.346938775510204</c:v>
                </c:pt>
                <c:pt idx="10">
                  <c:v>1.3798977853492334</c:v>
                </c:pt>
                <c:pt idx="11">
                  <c:v>1.1315315315315315</c:v>
                </c:pt>
                <c:pt idx="12">
                  <c:v>1.2110091743119267</c:v>
                </c:pt>
                <c:pt idx="13">
                  <c:v>1.0625</c:v>
                </c:pt>
                <c:pt idx="14">
                  <c:v>1.0517241379310345</c:v>
                </c:pt>
                <c:pt idx="15">
                  <c:v>1.0714285714285714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F2-4498-9DD6-8AB02360E59F}"/>
            </c:ext>
          </c:extLst>
        </c:ser>
        <c:ser>
          <c:idx val="13"/>
          <c:order val="1"/>
          <c:tx>
            <c:strRef>
              <c:f>Vektgrupper!$B$27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Vektgrupper!$D$10:$D$25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Vektgrupper!$AE$27:$AE$42</c:f>
              <c:numCache>
                <c:formatCode>0.00</c:formatCode>
                <c:ptCount val="16"/>
                <c:pt idx="0">
                  <c:v>2.6356877323420074</c:v>
                </c:pt>
                <c:pt idx="1">
                  <c:v>3.5451784358390279</c:v>
                </c:pt>
                <c:pt idx="2">
                  <c:v>2.5611829944547133</c:v>
                </c:pt>
                <c:pt idx="3">
                  <c:v>2.2772883015173764</c:v>
                </c:pt>
                <c:pt idx="4">
                  <c:v>1.9201716738197425</c:v>
                </c:pt>
                <c:pt idx="5">
                  <c:v>1.6481411941419453</c:v>
                </c:pt>
                <c:pt idx="6">
                  <c:v>1.9117552334943639</c:v>
                </c:pt>
                <c:pt idx="7">
                  <c:v>1.5298429319371727</c:v>
                </c:pt>
                <c:pt idx="8">
                  <c:v>1.5618860510805501</c:v>
                </c:pt>
                <c:pt idx="9">
                  <c:v>1.2706110572259941</c:v>
                </c:pt>
                <c:pt idx="10">
                  <c:v>1.3032128514056225</c:v>
                </c:pt>
                <c:pt idx="11">
                  <c:v>1.18</c:v>
                </c:pt>
                <c:pt idx="12">
                  <c:v>1.2026266416510318</c:v>
                </c:pt>
                <c:pt idx="13">
                  <c:v>1.1428571428571428</c:v>
                </c:pt>
                <c:pt idx="14">
                  <c:v>1.3461538461538463</c:v>
                </c:pt>
                <c:pt idx="1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F2-4498-9DD6-8AB02360E59F}"/>
            </c:ext>
          </c:extLst>
        </c:ser>
        <c:ser>
          <c:idx val="1"/>
          <c:order val="2"/>
          <c:tx>
            <c:strRef>
              <c:f>Vektgrupper!$B$10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Vektgrupper!$D$10:$D$25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Vektgrupper!$AE$10:$AE$25</c:f>
              <c:numCache>
                <c:formatCode>0.00</c:formatCode>
                <c:ptCount val="16"/>
                <c:pt idx="0">
                  <c:v>3.4615384615384617</c:v>
                </c:pt>
                <c:pt idx="1">
                  <c:v>3.8969072164948453</c:v>
                </c:pt>
                <c:pt idx="2">
                  <c:v>2.4538977367979884</c:v>
                </c:pt>
                <c:pt idx="3">
                  <c:v>2.2160194174757279</c:v>
                </c:pt>
                <c:pt idx="4">
                  <c:v>1.9001268230818009</c:v>
                </c:pt>
                <c:pt idx="5">
                  <c:v>1.5673758865248226</c:v>
                </c:pt>
                <c:pt idx="6">
                  <c:v>1.8242289111854328</c:v>
                </c:pt>
                <c:pt idx="7">
                  <c:v>1.452062754212667</c:v>
                </c:pt>
                <c:pt idx="8">
                  <c:v>1.518987341772152</c:v>
                </c:pt>
                <c:pt idx="9">
                  <c:v>1.2297734627831716</c:v>
                </c:pt>
                <c:pt idx="10">
                  <c:v>1.3138121546961326</c:v>
                </c:pt>
                <c:pt idx="11">
                  <c:v>1.1384248210023866</c:v>
                </c:pt>
                <c:pt idx="12">
                  <c:v>1.1881606765327695</c:v>
                </c:pt>
                <c:pt idx="13">
                  <c:v>1.1825396825396826</c:v>
                </c:pt>
                <c:pt idx="14">
                  <c:v>1</c:v>
                </c:pt>
                <c:pt idx="15">
                  <c:v>1.1666666666666667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F2-4498-9DD6-8AB02360E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6.1352498986937303E-3"/>
              <c:y val="0.3382065709038076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582522916604742"/>
          <c:y val="0.33246591794859193"/>
          <c:w val="6.5163336893937038E-2"/>
          <c:h val="0.157321949757313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Ung sau, middel</a:t>
            </a:r>
            <a:r>
              <a:rPr lang="en-US" sz="2800" baseline="0"/>
              <a:t> LENGDE </a:t>
            </a:r>
            <a:r>
              <a:rPr lang="en-US" sz="2800"/>
              <a:t>innen de ulike VEKTGRUPPENE</a:t>
            </a:r>
          </a:p>
        </c:rich>
      </c:tx>
      <c:layout>
        <c:manualLayout>
          <c:xMode val="edge"/>
          <c:yMode val="edge"/>
          <c:x val="0.12168537571247533"/>
          <c:y val="5.0322409809638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241638820839424E-2"/>
          <c:y val="0.18933429071020366"/>
          <c:w val="0.8923998105191947"/>
          <c:h val="0.69311975076675958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Vektgrupper!$B$27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Vektgrupper!$D$10:$D$25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Vektgrupper!$Q$27:$Q$42</c:f>
              <c:numCache>
                <c:formatCode>0.0</c:formatCode>
                <c:ptCount val="16"/>
                <c:pt idx="0">
                  <c:v>89.501204819277106</c:v>
                </c:pt>
                <c:pt idx="1">
                  <c:v>96.006908267270745</c:v>
                </c:pt>
                <c:pt idx="2">
                  <c:v>102.67516375545844</c:v>
                </c:pt>
                <c:pt idx="3">
                  <c:v>108.22586538461536</c:v>
                </c:pt>
                <c:pt idx="4">
                  <c:v>111.03718750000002</c:v>
                </c:pt>
                <c:pt idx="5">
                  <c:v>112.63326516700742</c:v>
                </c:pt>
                <c:pt idx="6">
                  <c:v>114.05745229499745</c:v>
                </c:pt>
                <c:pt idx="7">
                  <c:v>115.25858369098722</c:v>
                </c:pt>
                <c:pt idx="8">
                  <c:v>116.08628884826338</c:v>
                </c:pt>
                <c:pt idx="9">
                  <c:v>117.2782051282052</c:v>
                </c:pt>
                <c:pt idx="10">
                  <c:v>118.32481927710842</c:v>
                </c:pt>
                <c:pt idx="11">
                  <c:v>118.45189189189196</c:v>
                </c:pt>
                <c:pt idx="12">
                  <c:v>119.90280373831771</c:v>
                </c:pt>
                <c:pt idx="13">
                  <c:v>120.42291666666669</c:v>
                </c:pt>
                <c:pt idx="14">
                  <c:v>122.48000000000002</c:v>
                </c:pt>
                <c:pt idx="15">
                  <c:v>124.55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26-47E8-85B0-98B8FABD3E50}"/>
            </c:ext>
          </c:extLst>
        </c:ser>
        <c:ser>
          <c:idx val="1"/>
          <c:order val="1"/>
          <c:tx>
            <c:strRef>
              <c:f>Vektgrupper!$B$12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Vektgrupper!$D$10:$D$25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Vektgrupper!$Q$10:$Q$25</c:f>
              <c:numCache>
                <c:formatCode>0.0</c:formatCode>
                <c:ptCount val="16"/>
                <c:pt idx="0">
                  <c:v>87.848390557939979</c:v>
                </c:pt>
                <c:pt idx="1">
                  <c:v>94.32131590806739</c:v>
                </c:pt>
                <c:pt idx="2">
                  <c:v>101.18431814243603</c:v>
                </c:pt>
                <c:pt idx="3">
                  <c:v>107.16405301622711</c:v>
                </c:pt>
                <c:pt idx="4">
                  <c:v>110.27867847411444</c:v>
                </c:pt>
                <c:pt idx="5">
                  <c:v>111.92504769692012</c:v>
                </c:pt>
                <c:pt idx="6">
                  <c:v>113.2848655409632</c:v>
                </c:pt>
                <c:pt idx="7">
                  <c:v>114.37752161383264</c:v>
                </c:pt>
                <c:pt idx="8">
                  <c:v>115.53072289156621</c:v>
                </c:pt>
                <c:pt idx="9">
                  <c:v>116.50928116469503</c:v>
                </c:pt>
                <c:pt idx="10">
                  <c:v>117.281739130435</c:v>
                </c:pt>
                <c:pt idx="11">
                  <c:v>118.38444924406063</c:v>
                </c:pt>
                <c:pt idx="12">
                  <c:v>119.24191176470596</c:v>
                </c:pt>
                <c:pt idx="13">
                  <c:v>120.74125874125878</c:v>
                </c:pt>
                <c:pt idx="14">
                  <c:v>121.9806451612903</c:v>
                </c:pt>
                <c:pt idx="15">
                  <c:v>124.81666666666663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526-47E8-85B0-98B8FABD3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  <c:min val="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LENGDE i cm</a:t>
                </a:r>
              </a:p>
            </c:rich>
          </c:tx>
          <c:layout>
            <c:manualLayout>
              <c:xMode val="edge"/>
              <c:yMode val="edge"/>
              <c:x val="5.1795684307520259E-3"/>
              <c:y val="0.3362310783385135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374583159159736"/>
          <c:y val="0.27320022455631227"/>
          <c:w val="5.7517884226324964E-2"/>
          <c:h val="0.137566718626554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Ung sau, middel</a:t>
            </a:r>
            <a:r>
              <a:rPr lang="en-US" sz="2800" baseline="0"/>
              <a:t> K-FAKTOR </a:t>
            </a:r>
            <a:r>
              <a:rPr lang="en-US" sz="2800"/>
              <a:t>innen de ulike VEKTGRUPPENE</a:t>
            </a:r>
          </a:p>
        </c:rich>
      </c:tx>
      <c:layout>
        <c:manualLayout>
          <c:xMode val="edge"/>
          <c:yMode val="edge"/>
          <c:x val="0.12168537571247533"/>
          <c:y val="5.0322409809638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241638820839424E-2"/>
          <c:y val="0.18933429071020366"/>
          <c:w val="0.8923998105191947"/>
          <c:h val="0.69311975076675958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Vektgrupper!$B$27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Vektgrupper!$D$10:$D$25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Vektgrupper!$S$27:$S$42</c:f>
              <c:numCache>
                <c:formatCode>0.00</c:formatCode>
                <c:ptCount val="16"/>
                <c:pt idx="0">
                  <c:v>12.737569021630049</c:v>
                </c:pt>
                <c:pt idx="1">
                  <c:v>14.977832964933754</c:v>
                </c:pt>
                <c:pt idx="2">
                  <c:v>16.492491514467687</c:v>
                </c:pt>
                <c:pt idx="3">
                  <c:v>18.0955758808248</c:v>
                </c:pt>
                <c:pt idx="4">
                  <c:v>19.550337361014112</c:v>
                </c:pt>
                <c:pt idx="5">
                  <c:v>20.454398520211726</c:v>
                </c:pt>
                <c:pt idx="6">
                  <c:v>21.328234028035887</c:v>
                </c:pt>
                <c:pt idx="7">
                  <c:v>22.324518119657036</c:v>
                </c:pt>
                <c:pt idx="8">
                  <c:v>23.452976979925957</c:v>
                </c:pt>
                <c:pt idx="9">
                  <c:v>24.309979680817495</c:v>
                </c:pt>
                <c:pt idx="10">
                  <c:v>25.16049290392213</c:v>
                </c:pt>
                <c:pt idx="11">
                  <c:v>26.450099001266601</c:v>
                </c:pt>
                <c:pt idx="12">
                  <c:v>27.479802990502591</c:v>
                </c:pt>
                <c:pt idx="13">
                  <c:v>30.028040681066329</c:v>
                </c:pt>
                <c:pt idx="14">
                  <c:v>31.880644647490424</c:v>
                </c:pt>
                <c:pt idx="15">
                  <c:v>33.024527790126655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8D-4EAA-BE4E-6FFE8E753F97}"/>
            </c:ext>
          </c:extLst>
        </c:ser>
        <c:ser>
          <c:idx val="1"/>
          <c:order val="1"/>
          <c:tx>
            <c:strRef>
              <c:f>Vektgrupper!$B$12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3"/>
              <c:layout>
                <c:manualLayout>
                  <c:x val="-1.433522375177276E-2"/>
                  <c:y val="-2.56818044648696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37-4631-BE90-5CE694024B89}"/>
                </c:ext>
              </c:extLst>
            </c:dLbl>
            <c:dLbl>
              <c:idx val="14"/>
              <c:layout>
                <c:manualLayout>
                  <c:x val="-8.6011342510635726E-3"/>
                  <c:y val="-6.12412260316121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37-4631-BE90-5CE694024B8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Vektgrupper!$D$10:$D$25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Vektgrupper!$S$10:$S$25</c:f>
              <c:numCache>
                <c:formatCode>0.00</c:formatCode>
                <c:ptCount val="16"/>
                <c:pt idx="0">
                  <c:v>12.619178087206398</c:v>
                </c:pt>
                <c:pt idx="1">
                  <c:v>15.311327407496812</c:v>
                </c:pt>
                <c:pt idx="2">
                  <c:v>17.129749607034569</c:v>
                </c:pt>
                <c:pt idx="3">
                  <c:v>18.517980894948096</c:v>
                </c:pt>
                <c:pt idx="4">
                  <c:v>19.935850911401211</c:v>
                </c:pt>
                <c:pt idx="5">
                  <c:v>20.854670043791064</c:v>
                </c:pt>
                <c:pt idx="6">
                  <c:v>21.750248650906713</c:v>
                </c:pt>
                <c:pt idx="7">
                  <c:v>22.838562363132567</c:v>
                </c:pt>
                <c:pt idx="8">
                  <c:v>23.737548576810223</c:v>
                </c:pt>
                <c:pt idx="9">
                  <c:v>24.791304026266086</c:v>
                </c:pt>
                <c:pt idx="10">
                  <c:v>25.839004497508661</c:v>
                </c:pt>
                <c:pt idx="11">
                  <c:v>26.607779811056737</c:v>
                </c:pt>
                <c:pt idx="12">
                  <c:v>27.865682874502237</c:v>
                </c:pt>
                <c:pt idx="13">
                  <c:v>29.686904340643991</c:v>
                </c:pt>
                <c:pt idx="14">
                  <c:v>30.096364931965631</c:v>
                </c:pt>
                <c:pt idx="15">
                  <c:v>31.874097596656856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8D-4EAA-BE4E-6FFE8E753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K-FAKTOR (mg/ml)</a:t>
                </a:r>
              </a:p>
            </c:rich>
          </c:tx>
          <c:layout>
            <c:manualLayout>
              <c:xMode val="edge"/>
              <c:yMode val="edge"/>
              <c:x val="5.1795684307520259E-3"/>
              <c:y val="0.3362310783385135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374583159159736"/>
          <c:y val="0.27320022455631227"/>
          <c:w val="5.7517884226324964E-2"/>
          <c:h val="0.137566718626554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Antall SLAKT</a:t>
            </a:r>
            <a:r>
              <a:rPr lang="nb-NO" sz="2000" baseline="0"/>
              <a:t> per </a:t>
            </a:r>
            <a:r>
              <a:rPr lang="nb-NO" sz="2000"/>
              <a:t>produsent per VARIANT</a:t>
            </a:r>
          </a:p>
        </c:rich>
      </c:tx>
      <c:layout>
        <c:manualLayout>
          <c:xMode val="edge"/>
          <c:yMode val="edge"/>
          <c:x val="0.15944083076571949"/>
          <c:y val="3.04487179487179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260828068428205E-2"/>
          <c:y val="0.15952080527684426"/>
          <c:w val="0.87527818410050517"/>
          <c:h val="0.67541584266527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Variant!#REF!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Variant!$D$11:$D$24</c:f>
              <c:strCache>
                <c:ptCount val="14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  <c:pt idx="11">
                  <c:v>Ordinær</c:v>
                </c:pt>
                <c:pt idx="12">
                  <c:v>Villsau</c:v>
                </c:pt>
                <c:pt idx="13">
                  <c:v>Økologisk</c:v>
                </c:pt>
              </c:strCache>
            </c:strRef>
          </c:cat>
          <c:val>
            <c:numRef>
              <c:f>Variant!#REF!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7B-456A-91BC-7176C3B3432D}"/>
            </c:ext>
          </c:extLst>
        </c:ser>
        <c:ser>
          <c:idx val="5"/>
          <c:order val="1"/>
          <c:tx>
            <c:strRef>
              <c:f>Variant!#REF!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Variant!$D$11:$D$24</c:f>
              <c:strCache>
                <c:ptCount val="14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  <c:pt idx="11">
                  <c:v>Ordinær</c:v>
                </c:pt>
                <c:pt idx="12">
                  <c:v>Villsau</c:v>
                </c:pt>
                <c:pt idx="13">
                  <c:v>Økologisk</c:v>
                </c:pt>
              </c:strCache>
            </c:strRef>
          </c:cat>
          <c:val>
            <c:numRef>
              <c:f>Variant!#REF!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7B-456A-91BC-7176C3B3432D}"/>
            </c:ext>
          </c:extLst>
        </c:ser>
        <c:ser>
          <c:idx val="10"/>
          <c:order val="2"/>
          <c:tx>
            <c:strRef>
              <c:f>Variant!#REF!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Variant!$D$11:$D$24</c:f>
              <c:strCache>
                <c:ptCount val="14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  <c:pt idx="11">
                  <c:v>Ordinær</c:v>
                </c:pt>
                <c:pt idx="12">
                  <c:v>Villsau</c:v>
                </c:pt>
                <c:pt idx="13">
                  <c:v>Økologisk</c:v>
                </c:pt>
              </c:strCache>
            </c:strRef>
          </c:cat>
          <c:val>
            <c:numRef>
              <c:f>Variant!#REF!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7B-456A-91BC-7176C3B3432D}"/>
            </c:ext>
          </c:extLst>
        </c:ser>
        <c:ser>
          <c:idx val="2"/>
          <c:order val="3"/>
          <c:tx>
            <c:strRef>
              <c:f>Variant!$B$22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Variant!$D$11:$D$24</c:f>
              <c:strCache>
                <c:ptCount val="14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  <c:pt idx="11">
                  <c:v>Ordinær</c:v>
                </c:pt>
                <c:pt idx="12">
                  <c:v>Villsau</c:v>
                </c:pt>
                <c:pt idx="13">
                  <c:v>Økologisk</c:v>
                </c:pt>
              </c:strCache>
            </c:strRef>
          </c:cat>
          <c:val>
            <c:numRef>
              <c:f>Variant!$AG$22:$AG$26</c:f>
              <c:numCache>
                <c:formatCode>0</c:formatCode>
                <c:ptCount val="5"/>
                <c:pt idx="0">
                  <c:v>5.504443347321649</c:v>
                </c:pt>
                <c:pt idx="1">
                  <c:v>4.6923076923076925</c:v>
                </c:pt>
                <c:pt idx="2">
                  <c:v>6.4642857142857144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7B-456A-91BC-7176C3B3432D}"/>
            </c:ext>
          </c:extLst>
        </c:ser>
        <c:ser>
          <c:idx val="3"/>
          <c:order val="4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Variant!$D$11:$D$24</c:f>
              <c:strCache>
                <c:ptCount val="14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  <c:pt idx="11">
                  <c:v>Ordinær</c:v>
                </c:pt>
                <c:pt idx="12">
                  <c:v>Villsau</c:v>
                </c:pt>
                <c:pt idx="13">
                  <c:v>Økologisk</c:v>
                </c:pt>
              </c:strCache>
            </c:strRef>
          </c:cat>
          <c:val>
            <c:numRef>
              <c:f>Variant!$AG$11:$AG$17</c:f>
              <c:numCache>
                <c:formatCode>0</c:formatCode>
                <c:ptCount val="7"/>
                <c:pt idx="0">
                  <c:v>5.1239355430368141</c:v>
                </c:pt>
                <c:pt idx="1">
                  <c:v>4.8533333333333335</c:v>
                </c:pt>
                <c:pt idx="2">
                  <c:v>7.2167832167832167</c:v>
                </c:pt>
                <c:pt idx="3">
                  <c:v>0</c:v>
                </c:pt>
                <c:pt idx="4">
                  <c:v>2.6666666666666665</c:v>
                </c:pt>
                <c:pt idx="5">
                  <c:v>1.0714285714285714</c:v>
                </c:pt>
                <c:pt idx="6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47B-456A-91BC-7176C3B343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0544"/>
        <c:axId val="232800936"/>
      </c:barChart>
      <c:catAx>
        <c:axId val="23280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0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8009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05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987745098039215"/>
          <c:y val="0.22856297265512435"/>
          <c:w val="5.1035502958579837E-2"/>
          <c:h val="0.251602910190925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UNG SAU: a</a:t>
            </a:r>
            <a:r>
              <a:rPr lang="nb-NO" sz="2400" baseline="0"/>
              <a:t>ntall slakt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12672760665246"/>
          <c:y val="0.17999165385907237"/>
          <c:w val="0.86346626878907984"/>
          <c:h val="0.65307553442598076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Variant!$B$33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Variant!$F$33:$F$42</c:f>
              <c:numCache>
                <c:formatCode>#,##0</c:formatCode>
                <c:ptCount val="10"/>
                <c:pt idx="0">
                  <c:v>47140</c:v>
                </c:pt>
                <c:pt idx="1">
                  <c:v>2234</c:v>
                </c:pt>
                <c:pt idx="2">
                  <c:v>2077</c:v>
                </c:pt>
                <c:pt idx="3">
                  <c:v>0</c:v>
                </c:pt>
                <c:pt idx="4">
                  <c:v>0</c:v>
                </c:pt>
                <c:pt idx="5">
                  <c:v>5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FB-4FF3-BC0D-A17A05283253}"/>
            </c:ext>
          </c:extLst>
        </c:ser>
        <c:ser>
          <c:idx val="13"/>
          <c:order val="1"/>
          <c:tx>
            <c:strRef>
              <c:f>Variant!$B$22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Variant!$F$22:$F$31</c:f>
              <c:numCache>
                <c:formatCode>#,##0</c:formatCode>
                <c:ptCount val="10"/>
                <c:pt idx="0">
                  <c:v>44597</c:v>
                </c:pt>
                <c:pt idx="1">
                  <c:v>2135</c:v>
                </c:pt>
                <c:pt idx="2">
                  <c:v>1991</c:v>
                </c:pt>
                <c:pt idx="3">
                  <c:v>1</c:v>
                </c:pt>
                <c:pt idx="4">
                  <c:v>0</c:v>
                </c:pt>
                <c:pt idx="5">
                  <c:v>9</c:v>
                </c:pt>
                <c:pt idx="6">
                  <c:v>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9FB-4FF3-BC0D-A17A05283253}"/>
            </c:ext>
          </c:extLst>
        </c:ser>
        <c:ser>
          <c:idx val="1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Variant!$F$11:$F$20</c:f>
              <c:numCache>
                <c:formatCode>#,##0</c:formatCode>
                <c:ptCount val="10"/>
                <c:pt idx="0">
                  <c:v>39111</c:v>
                </c:pt>
                <c:pt idx="1">
                  <c:v>1820</c:v>
                </c:pt>
                <c:pt idx="2">
                  <c:v>2064</c:v>
                </c:pt>
                <c:pt idx="3">
                  <c:v>0</c:v>
                </c:pt>
                <c:pt idx="4">
                  <c:v>8</c:v>
                </c:pt>
                <c:pt idx="5">
                  <c:v>15</c:v>
                </c:pt>
                <c:pt idx="6">
                  <c:v>9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9FB-4FF3-BC0D-A17A05283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92312"/>
        <c:axId val="232792704"/>
      </c:barChart>
      <c:catAx>
        <c:axId val="23279231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92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  <a:r>
                  <a:rPr lang="nb-NO" sz="1600" baseline="0"/>
                  <a:t> slakt</a:t>
                </a:r>
                <a:endParaRPr lang="nb-NO" sz="1600"/>
              </a:p>
            </c:rich>
          </c:tx>
          <c:layout>
            <c:manualLayout>
              <c:xMode val="edge"/>
              <c:yMode val="edge"/>
              <c:x val="1.0289674889037039E-2"/>
              <c:y val="0.3530409367928766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31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691262118992804"/>
          <c:y val="0.24158623395813766"/>
          <c:w val="6.2416575095139579E-2"/>
          <c:h val="0.1752613690201424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UNG SAU, a</a:t>
            </a:r>
            <a:r>
              <a:rPr lang="nb-NO" sz="2400" baseline="0"/>
              <a:t>ntall% slakt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03441193114625E-2"/>
          <c:y val="0.19500211481459281"/>
          <c:w val="0.897689553061084"/>
          <c:h val="0.63806497419588504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Variant!$B$33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Variant!$G$33:$G$42</c:f>
              <c:numCache>
                <c:formatCode>0.0</c:formatCode>
                <c:ptCount val="10"/>
                <c:pt idx="0">
                  <c:v>94.441208754903613</c:v>
                </c:pt>
                <c:pt idx="1">
                  <c:v>2.4723705846275918</c:v>
                </c:pt>
                <c:pt idx="2">
                  <c:v>3.0743917351604679</c:v>
                </c:pt>
                <c:pt idx="3">
                  <c:v>0</c:v>
                </c:pt>
                <c:pt idx="4">
                  <c:v>0</c:v>
                </c:pt>
                <c:pt idx="5">
                  <c:v>1.0886432099954891E-2</c:v>
                </c:pt>
                <c:pt idx="6">
                  <c:v>1.1424932083508811E-3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BE-4CB0-9C63-0D7D2FC1EE7A}"/>
            </c:ext>
          </c:extLst>
        </c:ser>
        <c:ser>
          <c:idx val="13"/>
          <c:order val="1"/>
          <c:tx>
            <c:strRef>
              <c:f>Variant!$B$22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Variant!$G$22:$G$31</c:f>
              <c:numCache>
                <c:formatCode>0.0</c:formatCode>
                <c:ptCount val="10"/>
                <c:pt idx="0">
                  <c:v>94.13025920510681</c:v>
                </c:pt>
                <c:pt idx="1">
                  <c:v>2.5882759478450641</c:v>
                </c:pt>
                <c:pt idx="2">
                  <c:v>3.2592762232252341</c:v>
                </c:pt>
                <c:pt idx="3">
                  <c:v>1.6917552932360171E-3</c:v>
                </c:pt>
                <c:pt idx="4">
                  <c:v>0</c:v>
                </c:pt>
                <c:pt idx="5">
                  <c:v>1.5656568662864804E-2</c:v>
                </c:pt>
                <c:pt idx="6">
                  <c:v>4.840299866758606E-3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9BE-4CB0-9C63-0D7D2FC1EE7A}"/>
            </c:ext>
          </c:extLst>
        </c:ser>
        <c:ser>
          <c:idx val="1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Variant!$G$11:$G$20</c:f>
              <c:numCache>
                <c:formatCode>0.0</c:formatCode>
                <c:ptCount val="10"/>
                <c:pt idx="0">
                  <c:v>94.132877918306022</c:v>
                </c:pt>
                <c:pt idx="1">
                  <c:v>2.4024368530977025</c:v>
                </c:pt>
                <c:pt idx="2">
                  <c:v>3.3991535415678924</c:v>
                </c:pt>
                <c:pt idx="3">
                  <c:v>0</c:v>
                </c:pt>
                <c:pt idx="4">
                  <c:v>2.2522593228601569E-2</c:v>
                </c:pt>
                <c:pt idx="5">
                  <c:v>2.9608554459424053E-2</c:v>
                </c:pt>
                <c:pt idx="6">
                  <c:v>1.2234495087141596E-2</c:v>
                </c:pt>
                <c:pt idx="7">
                  <c:v>1.1660442531733189E-3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BE-4CB0-9C63-0D7D2FC1EE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92312"/>
        <c:axId val="232792704"/>
      </c:barChart>
      <c:catAx>
        <c:axId val="23279231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92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0289674889037039E-2"/>
              <c:y val="0.3530409367928766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31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691262118992804"/>
          <c:y val="0.24158623395813766"/>
          <c:w val="6.7169811038286384E-2"/>
          <c:h val="0.1795984975951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UNG</a:t>
            </a:r>
            <a:r>
              <a:rPr lang="nb-NO" sz="2400" baseline="0"/>
              <a:t> SAU, m</a:t>
            </a:r>
            <a:r>
              <a:rPr lang="nb-NO" sz="2400"/>
              <a:t>iddel VEKT innen de ulike VARIANTER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03441193114625E-2"/>
          <c:y val="0.19500211481459281"/>
          <c:w val="0.897689553061084"/>
          <c:h val="0.63806497419588504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Variant!$B$33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Variant!$K$33:$K$42</c:f>
              <c:numCache>
                <c:formatCode>0.0</c:formatCode>
                <c:ptCount val="10"/>
                <c:pt idx="0">
                  <c:v>27.530746287653848</c:v>
                </c:pt>
                <c:pt idx="1">
                  <c:v>15.20815129811994</c:v>
                </c:pt>
                <c:pt idx="2">
                  <c:v>20.34083293211366</c:v>
                </c:pt>
                <c:pt idx="3">
                  <c:v>0</c:v>
                </c:pt>
                <c:pt idx="4">
                  <c:v>0</c:v>
                </c:pt>
                <c:pt idx="5">
                  <c:v>29.92</c:v>
                </c:pt>
                <c:pt idx="6">
                  <c:v>15.7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64-444E-A07D-20FE5D6DB84E}"/>
            </c:ext>
          </c:extLst>
        </c:ser>
        <c:ser>
          <c:idx val="13"/>
          <c:order val="1"/>
          <c:tx>
            <c:strRef>
              <c:f>Variant!$B$22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Variant!$K$22:$K$31</c:f>
              <c:numCache>
                <c:formatCode>0.0</c:formatCode>
                <c:ptCount val="10"/>
                <c:pt idx="0">
                  <c:v>26.948823911922339</c:v>
                </c:pt>
                <c:pt idx="1">
                  <c:v>15.478501170960199</c:v>
                </c:pt>
                <c:pt idx="2">
                  <c:v>20.900954294324475</c:v>
                </c:pt>
                <c:pt idx="3">
                  <c:v>21.6</c:v>
                </c:pt>
                <c:pt idx="4">
                  <c:v>0</c:v>
                </c:pt>
                <c:pt idx="5">
                  <c:v>22.211111111111112</c:v>
                </c:pt>
                <c:pt idx="6">
                  <c:v>15.45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B64-444E-A07D-20FE5D6DB84E}"/>
            </c:ext>
          </c:extLst>
        </c:ser>
        <c:ser>
          <c:idx val="1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Variant!$K$11:$K$20</c:f>
              <c:numCache>
                <c:formatCode>0.0</c:formatCode>
                <c:ptCount val="10"/>
                <c:pt idx="0">
                  <c:v>26.833092991741523</c:v>
                </c:pt>
                <c:pt idx="1">
                  <c:v>14.716648351648358</c:v>
                </c:pt>
                <c:pt idx="2">
                  <c:v>18.360707364341064</c:v>
                </c:pt>
                <c:pt idx="3">
                  <c:v>0</c:v>
                </c:pt>
                <c:pt idx="4">
                  <c:v>31.387499999999999</c:v>
                </c:pt>
                <c:pt idx="5">
                  <c:v>22.006666666666661</c:v>
                </c:pt>
                <c:pt idx="6">
                  <c:v>15.155555555555557</c:v>
                </c:pt>
                <c:pt idx="7">
                  <c:v>13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B64-444E-A07D-20FE5D6DB8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92312"/>
        <c:axId val="232792704"/>
      </c:barChart>
      <c:catAx>
        <c:axId val="23279231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92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0289674889037039E-2"/>
              <c:y val="0.3530409367928766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31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278238712748847"/>
          <c:y val="0.13651250611016791"/>
          <c:w val="6.4317869472398301E-2"/>
          <c:h val="0.2010421266001463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sau, %</a:t>
            </a:r>
            <a:r>
              <a:rPr lang="nb-NO" sz="2800" baseline="0"/>
              <a:t> OVERFETE i </a:t>
            </a:r>
            <a:r>
              <a:rPr lang="nb-NO" sz="2800"/>
              <a:t>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309428296520819"/>
          <c:y val="2.42010602057090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96791060067763E-2"/>
          <c:y val="0.17281339946891389"/>
          <c:w val="0.85767747070160727"/>
          <c:h val="0.70634419125392567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Regioner!$B$21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Regioner!$V$21:$V$24</c:f>
              <c:numCache>
                <c:formatCode>0.00</c:formatCode>
                <c:ptCount val="4"/>
                <c:pt idx="0">
                  <c:v>6.2992154279211796</c:v>
                </c:pt>
                <c:pt idx="1">
                  <c:v>6.2743362831858409</c:v>
                </c:pt>
                <c:pt idx="2">
                  <c:v>6.2292552545255742</c:v>
                </c:pt>
                <c:pt idx="3">
                  <c:v>6.1893969516235918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40C-4736-8B77-3BA0AE5E3F50}"/>
            </c:ext>
          </c:extLst>
        </c:ser>
        <c:ser>
          <c:idx val="1"/>
          <c:order val="1"/>
          <c:tx>
            <c:strRef>
              <c:f>Regioner!$B$16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Regioner!$Z$16:$Z$19</c:f>
              <c:numCache>
                <c:formatCode>0.0</c:formatCode>
                <c:ptCount val="4"/>
                <c:pt idx="0">
                  <c:v>12.937151545869236</c:v>
                </c:pt>
                <c:pt idx="1">
                  <c:v>12.273293270532188</c:v>
                </c:pt>
                <c:pt idx="2">
                  <c:v>10.890164153209664</c:v>
                </c:pt>
                <c:pt idx="3">
                  <c:v>9.500643868936903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40C-4736-8B77-3BA0AE5E3F50}"/>
            </c:ext>
          </c:extLst>
        </c:ser>
        <c:ser>
          <c:idx val="2"/>
          <c:order val="2"/>
          <c:tx>
            <c:strRef>
              <c:f>Regioner!$B$11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Regioner!$Z$11:$Z$14</c:f>
              <c:numCache>
                <c:formatCode>0.0</c:formatCode>
                <c:ptCount val="4"/>
                <c:pt idx="0">
                  <c:v>10.421235725629586</c:v>
                </c:pt>
                <c:pt idx="1">
                  <c:v>11.51871719443964</c:v>
                </c:pt>
                <c:pt idx="2">
                  <c:v>8.3740198254179621</c:v>
                </c:pt>
                <c:pt idx="3">
                  <c:v>9.3536521282186023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40C-4736-8B77-3BA0AE5E3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295807761285129"/>
          <c:y val="0.12395230273726485"/>
          <c:w val="7.7016738633502224E-2"/>
          <c:h val="0.206757174060468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UNG SAU, middel KLASSE innen de ulike VARIANTER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03441193114625E-2"/>
          <c:y val="0.19500211481459281"/>
          <c:w val="0.897689553061084"/>
          <c:h val="0.63806497419588504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Variant!$B$33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Variant!$O$33:$O$42</c:f>
              <c:numCache>
                <c:formatCode>0.00</c:formatCode>
                <c:ptCount val="10"/>
                <c:pt idx="0">
                  <c:v>7.1610946117946517</c:v>
                </c:pt>
                <c:pt idx="1">
                  <c:v>5.518352730528199</c:v>
                </c:pt>
                <c:pt idx="2">
                  <c:v>6.1766971593644699</c:v>
                </c:pt>
                <c:pt idx="3">
                  <c:v>0</c:v>
                </c:pt>
                <c:pt idx="4">
                  <c:v>0</c:v>
                </c:pt>
                <c:pt idx="5">
                  <c:v>6.8</c:v>
                </c:pt>
                <c:pt idx="6">
                  <c:v>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14-4D00-AC95-BCB17217089C}"/>
            </c:ext>
          </c:extLst>
        </c:ser>
        <c:ser>
          <c:idx val="13"/>
          <c:order val="1"/>
          <c:tx>
            <c:strRef>
              <c:f>Variant!$B$22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Variant!$O$22:$O$31</c:f>
              <c:numCache>
                <c:formatCode>0.00</c:formatCode>
                <c:ptCount val="10"/>
                <c:pt idx="0">
                  <c:v>7.3395519878018707</c:v>
                </c:pt>
                <c:pt idx="1">
                  <c:v>5.8379391100702573</c:v>
                </c:pt>
                <c:pt idx="2">
                  <c:v>6.3435459568056256</c:v>
                </c:pt>
                <c:pt idx="3">
                  <c:v>6</c:v>
                </c:pt>
                <c:pt idx="4">
                  <c:v>0</c:v>
                </c:pt>
                <c:pt idx="5">
                  <c:v>6.7777777777777777</c:v>
                </c:pt>
                <c:pt idx="6">
                  <c:v>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14-4D00-AC95-BCB17217089C}"/>
            </c:ext>
          </c:extLst>
        </c:ser>
        <c:ser>
          <c:idx val="1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Variant!$O$11:$O$20</c:f>
              <c:numCache>
                <c:formatCode>0.00</c:formatCode>
                <c:ptCount val="10"/>
                <c:pt idx="0">
                  <c:v>7.3967681726368513</c:v>
                </c:pt>
                <c:pt idx="1">
                  <c:v>5.4637362637362639</c:v>
                </c:pt>
                <c:pt idx="2">
                  <c:v>6.1516472868217074</c:v>
                </c:pt>
                <c:pt idx="3">
                  <c:v>0</c:v>
                </c:pt>
                <c:pt idx="4">
                  <c:v>8.625</c:v>
                </c:pt>
                <c:pt idx="5">
                  <c:v>6.8</c:v>
                </c:pt>
                <c:pt idx="6">
                  <c:v>6.1111111111111116</c:v>
                </c:pt>
                <c:pt idx="7">
                  <c:v>5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014-4D00-AC95-BCB172170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92312"/>
        <c:axId val="232792704"/>
      </c:barChart>
      <c:catAx>
        <c:axId val="23279231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92704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0289674889037039E-2"/>
              <c:y val="0.3530409367928766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3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13381977188154"/>
          <c:y val="0.22621279542150344"/>
          <c:w val="7.3180270940003039E-2"/>
          <c:h val="0.1797798784182040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UNG SAU: middel FETTGRUPPE innen de ulike VARIANTER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03441193114625E-2"/>
          <c:y val="0.19500211481459281"/>
          <c:w val="0.897689553061084"/>
          <c:h val="0.63806497419588504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Variant!$B$33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Variant!$Q$33:$Q$42</c:f>
              <c:numCache>
                <c:formatCode>0.00</c:formatCode>
                <c:ptCount val="10"/>
                <c:pt idx="0">
                  <c:v>6.245990666100977</c:v>
                </c:pt>
                <c:pt idx="1">
                  <c:v>6.3097582811101161</c:v>
                </c:pt>
                <c:pt idx="2">
                  <c:v>6.5291285507944155</c:v>
                </c:pt>
                <c:pt idx="3">
                  <c:v>0</c:v>
                </c:pt>
                <c:pt idx="4">
                  <c:v>0</c:v>
                </c:pt>
                <c:pt idx="5">
                  <c:v>26.4</c:v>
                </c:pt>
                <c:pt idx="6">
                  <c:v>37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72-44DD-BF3C-610AB8E2E682}"/>
            </c:ext>
          </c:extLst>
        </c:ser>
        <c:ser>
          <c:idx val="13"/>
          <c:order val="1"/>
          <c:tx>
            <c:strRef>
              <c:f>Variant!$B$22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Variant!$Q$22:$Q$31</c:f>
              <c:numCache>
                <c:formatCode>0.00</c:formatCode>
                <c:ptCount val="10"/>
                <c:pt idx="0">
                  <c:v>6.2014036818620077</c:v>
                </c:pt>
                <c:pt idx="1">
                  <c:v>6.3864168618266959</c:v>
                </c:pt>
                <c:pt idx="2">
                  <c:v>6.3701657458563519</c:v>
                </c:pt>
                <c:pt idx="3">
                  <c:v>9</c:v>
                </c:pt>
                <c:pt idx="4">
                  <c:v>0</c:v>
                </c:pt>
                <c:pt idx="5">
                  <c:v>27.111111111111111</c:v>
                </c:pt>
                <c:pt idx="6">
                  <c:v>38.25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472-44DD-BF3C-610AB8E2E682}"/>
            </c:ext>
          </c:extLst>
        </c:ser>
        <c:ser>
          <c:idx val="1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Variant!$Q$11:$Q$20</c:f>
              <c:numCache>
                <c:formatCode>0.00</c:formatCode>
                <c:ptCount val="10"/>
                <c:pt idx="0">
                  <c:v>6.0483495691749116</c:v>
                </c:pt>
                <c:pt idx="1">
                  <c:v>5.8846153846153859</c:v>
                </c:pt>
                <c:pt idx="2">
                  <c:v>6.1303294573643416</c:v>
                </c:pt>
                <c:pt idx="3">
                  <c:v>0</c:v>
                </c:pt>
                <c:pt idx="4">
                  <c:v>7.375</c:v>
                </c:pt>
                <c:pt idx="5">
                  <c:v>20.733333333333334</c:v>
                </c:pt>
                <c:pt idx="6">
                  <c:v>33.333333333333343</c:v>
                </c:pt>
                <c:pt idx="7">
                  <c:v>35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472-44DD-BF3C-610AB8E2E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92312"/>
        <c:axId val="232792704"/>
      </c:barChart>
      <c:catAx>
        <c:axId val="23279231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92704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0289674889037039E-2"/>
              <c:y val="0.3530409367928766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3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297500943674116"/>
          <c:y val="0.24545937355503325"/>
          <c:w val="6.8341893324974243E-2"/>
          <c:h val="0.154117774240164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UNG SAU: antall slakt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387761851484387E-2"/>
          <c:y val="0.13458009958144737"/>
          <c:w val="0.87435146679051179"/>
          <c:h val="0.6725957076489258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Fylker!$B$26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Fylker!$G$26:$G$39</c:f>
              <c:numCache>
                <c:formatCode>#,##0</c:formatCode>
                <c:ptCount val="14"/>
                <c:pt idx="0">
                  <c:v>289</c:v>
                </c:pt>
                <c:pt idx="1">
                  <c:v>883</c:v>
                </c:pt>
                <c:pt idx="2">
                  <c:v>2404</c:v>
                </c:pt>
                <c:pt idx="3">
                  <c:v>8666</c:v>
                </c:pt>
                <c:pt idx="4">
                  <c:v>285</c:v>
                </c:pt>
                <c:pt idx="5">
                  <c:v>1236</c:v>
                </c:pt>
                <c:pt idx="6">
                  <c:v>2021</c:v>
                </c:pt>
                <c:pt idx="7">
                  <c:v>9300</c:v>
                </c:pt>
                <c:pt idx="8">
                  <c:v>9171</c:v>
                </c:pt>
                <c:pt idx="9">
                  <c:v>2885</c:v>
                </c:pt>
                <c:pt idx="10">
                  <c:v>4608</c:v>
                </c:pt>
                <c:pt idx="11">
                  <c:v>4224</c:v>
                </c:pt>
                <c:pt idx="12">
                  <c:v>2150</c:v>
                </c:pt>
                <c:pt idx="13">
                  <c:v>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0C3-409D-A29B-2104C069EB98}"/>
            </c:ext>
          </c:extLst>
        </c:ser>
        <c:ser>
          <c:idx val="2"/>
          <c:order val="1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>
              <a:solidFill>
                <a:srgbClr val="000000"/>
              </a:solidFill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Fylker!$G$11:$G$24</c:f>
              <c:numCache>
                <c:formatCode>#,##0</c:formatCode>
                <c:ptCount val="14"/>
                <c:pt idx="0">
                  <c:v>223</c:v>
                </c:pt>
                <c:pt idx="1">
                  <c:v>811</c:v>
                </c:pt>
                <c:pt idx="2">
                  <c:v>2062</c:v>
                </c:pt>
                <c:pt idx="3">
                  <c:v>7140</c:v>
                </c:pt>
                <c:pt idx="4">
                  <c:v>258</c:v>
                </c:pt>
                <c:pt idx="5">
                  <c:v>826</c:v>
                </c:pt>
                <c:pt idx="6">
                  <c:v>1903</c:v>
                </c:pt>
                <c:pt idx="7">
                  <c:v>8446</c:v>
                </c:pt>
                <c:pt idx="8">
                  <c:v>8891</c:v>
                </c:pt>
                <c:pt idx="9">
                  <c:v>2601</c:v>
                </c:pt>
                <c:pt idx="10">
                  <c:v>4158</c:v>
                </c:pt>
                <c:pt idx="11">
                  <c:v>3192</c:v>
                </c:pt>
                <c:pt idx="12">
                  <c:v>1861</c:v>
                </c:pt>
                <c:pt idx="13">
                  <c:v>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0C3-409D-A29B-2104C069E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9.6727252257006752E-3"/>
              <c:y val="0.4430158364652935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429369586174383"/>
          <c:y val="0.18692685205293777"/>
          <c:w val="7.33064533153195E-2"/>
          <c:h val="0.110138883020875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UNG</a:t>
            </a:r>
            <a:r>
              <a:rPr lang="en-US" sz="2800" baseline="0"/>
              <a:t> SAU: a</a:t>
            </a:r>
            <a:r>
              <a:rPr lang="en-US" sz="2800"/>
              <a:t>ntall slakt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218674030023781E-2"/>
          <c:y val="0.14240009337252629"/>
          <c:w val="0.88544745043091422"/>
          <c:h val="0.62257104533765029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Fylker!$B$41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Fylker!$G$41:$G$54</c:f>
              <c:numCache>
                <c:formatCode>#,##0</c:formatCode>
                <c:ptCount val="14"/>
                <c:pt idx="0">
                  <c:v>308</c:v>
                </c:pt>
                <c:pt idx="1">
                  <c:v>1013</c:v>
                </c:pt>
                <c:pt idx="2">
                  <c:v>2577</c:v>
                </c:pt>
                <c:pt idx="3">
                  <c:v>9062</c:v>
                </c:pt>
                <c:pt idx="4">
                  <c:v>299</c:v>
                </c:pt>
                <c:pt idx="5">
                  <c:v>1243</c:v>
                </c:pt>
                <c:pt idx="6">
                  <c:v>1913</c:v>
                </c:pt>
                <c:pt idx="7">
                  <c:v>9158</c:v>
                </c:pt>
                <c:pt idx="8">
                  <c:v>9826</c:v>
                </c:pt>
                <c:pt idx="9">
                  <c:v>3142</c:v>
                </c:pt>
                <c:pt idx="10">
                  <c:v>5089</c:v>
                </c:pt>
                <c:pt idx="11">
                  <c:v>4444</c:v>
                </c:pt>
                <c:pt idx="12">
                  <c:v>2574</c:v>
                </c:pt>
                <c:pt idx="13">
                  <c:v>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6E-4F23-B65D-01E47F2F0A05}"/>
            </c:ext>
          </c:extLst>
        </c:ser>
        <c:ser>
          <c:idx val="1"/>
          <c:order val="1"/>
          <c:tx>
            <c:strRef>
              <c:f>Fylker!$B$26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Fylker!$G$26:$G$39</c:f>
              <c:numCache>
                <c:formatCode>#,##0</c:formatCode>
                <c:ptCount val="14"/>
                <c:pt idx="0">
                  <c:v>289</c:v>
                </c:pt>
                <c:pt idx="1">
                  <c:v>883</c:v>
                </c:pt>
                <c:pt idx="2">
                  <c:v>2404</c:v>
                </c:pt>
                <c:pt idx="3">
                  <c:v>8666</c:v>
                </c:pt>
                <c:pt idx="4">
                  <c:v>285</c:v>
                </c:pt>
                <c:pt idx="5">
                  <c:v>1236</c:v>
                </c:pt>
                <c:pt idx="6">
                  <c:v>2021</c:v>
                </c:pt>
                <c:pt idx="7">
                  <c:v>9300</c:v>
                </c:pt>
                <c:pt idx="8">
                  <c:v>9171</c:v>
                </c:pt>
                <c:pt idx="9">
                  <c:v>2885</c:v>
                </c:pt>
                <c:pt idx="10">
                  <c:v>4608</c:v>
                </c:pt>
                <c:pt idx="11">
                  <c:v>4224</c:v>
                </c:pt>
                <c:pt idx="12">
                  <c:v>2150</c:v>
                </c:pt>
                <c:pt idx="13">
                  <c:v>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C6E-4F23-B65D-01E47F2F0A05}"/>
            </c:ext>
          </c:extLst>
        </c:ser>
        <c:ser>
          <c:idx val="2"/>
          <c:order val="2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dLbls>
            <c:dLbl>
              <c:idx val="3"/>
              <c:layout>
                <c:manualLayout>
                  <c:x val="2.6348418344557228E-2"/>
                  <c:y val="-0.123524071236672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DE-4C88-9CE4-ED4D6BEE1E84}"/>
                </c:ext>
              </c:extLst>
            </c:dLbl>
            <c:dLbl>
              <c:idx val="8"/>
              <c:layout>
                <c:manualLayout>
                  <c:x val="3.6887785682380124E-2"/>
                  <c:y val="-5.40417811660441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DE-4C88-9CE4-ED4D6BEE1E8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Fylker!$G$11:$G$24</c:f>
              <c:numCache>
                <c:formatCode>#,##0</c:formatCode>
                <c:ptCount val="14"/>
                <c:pt idx="0">
                  <c:v>223</c:v>
                </c:pt>
                <c:pt idx="1">
                  <c:v>811</c:v>
                </c:pt>
                <c:pt idx="2">
                  <c:v>2062</c:v>
                </c:pt>
                <c:pt idx="3">
                  <c:v>7140</c:v>
                </c:pt>
                <c:pt idx="4">
                  <c:v>258</c:v>
                </c:pt>
                <c:pt idx="5">
                  <c:v>826</c:v>
                </c:pt>
                <c:pt idx="6">
                  <c:v>1903</c:v>
                </c:pt>
                <c:pt idx="7">
                  <c:v>8446</c:v>
                </c:pt>
                <c:pt idx="8">
                  <c:v>8891</c:v>
                </c:pt>
                <c:pt idx="9">
                  <c:v>2601</c:v>
                </c:pt>
                <c:pt idx="10">
                  <c:v>4158</c:v>
                </c:pt>
                <c:pt idx="11">
                  <c:v>3192</c:v>
                </c:pt>
                <c:pt idx="12">
                  <c:v>1861</c:v>
                </c:pt>
                <c:pt idx="13">
                  <c:v>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C6E-4F23-B65D-01E47F2F0A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920893887727107"/>
          <c:y val="0.24121828654727429"/>
          <c:w val="5.9959940722282751E-2"/>
          <c:h val="0.1705536425467478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UNG</a:t>
            </a:r>
            <a:r>
              <a:rPr lang="en-US" sz="2800" baseline="0"/>
              <a:t> SAU: a</a:t>
            </a:r>
            <a:r>
              <a:rPr lang="en-US" sz="2800"/>
              <a:t>ntall% slakt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9510856124386395"/>
          <c:h val="0.626431118821041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Fylker!$B$26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Fylker!$I$26:$I$39</c:f>
              <c:numCache>
                <c:formatCode>0.0</c:formatCode>
                <c:ptCount val="14"/>
                <c:pt idx="0">
                  <c:v>0.59375128252282006</c:v>
                </c:pt>
                <c:pt idx="1">
                  <c:v>1.8016332330916087</c:v>
                </c:pt>
                <c:pt idx="2">
                  <c:v>5.3654958989032089</c:v>
                </c:pt>
                <c:pt idx="3">
                  <c:v>19.054004901704328</c:v>
                </c:pt>
                <c:pt idx="4">
                  <c:v>0.58597390749419365</c:v>
                </c:pt>
                <c:pt idx="5">
                  <c:v>2.7551096492396061</c:v>
                </c:pt>
                <c:pt idx="6">
                  <c:v>3.9097561334744801</c:v>
                </c:pt>
                <c:pt idx="7">
                  <c:v>19.512078976149624</c:v>
                </c:pt>
                <c:pt idx="8">
                  <c:v>17.693167908905941</c:v>
                </c:pt>
                <c:pt idx="9">
                  <c:v>5.2901109697485982</c:v>
                </c:pt>
                <c:pt idx="10">
                  <c:v>9.0862297071602978</c:v>
                </c:pt>
                <c:pt idx="11">
                  <c:v>8.5045635099035195</c:v>
                </c:pt>
                <c:pt idx="12">
                  <c:v>4.6158133379866948</c:v>
                </c:pt>
                <c:pt idx="13">
                  <c:v>1.2323105837150998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11-4478-8D93-F95770A545EF}"/>
            </c:ext>
          </c:extLst>
        </c:ser>
        <c:ser>
          <c:idx val="2"/>
          <c:order val="1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>
              <a:solidFill>
                <a:srgbClr val="000000"/>
              </a:solidFill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Fylker!$I$11:$I$24</c:f>
              <c:numCache>
                <c:formatCode>0.0</c:formatCode>
                <c:ptCount val="14"/>
                <c:pt idx="0">
                  <c:v>0.53349215454033005</c:v>
                </c:pt>
                <c:pt idx="1">
                  <c:v>1.8295234332289432</c:v>
                </c:pt>
                <c:pt idx="2">
                  <c:v>5.2924416563030805</c:v>
                </c:pt>
                <c:pt idx="3">
                  <c:v>18.158170315114475</c:v>
                </c:pt>
                <c:pt idx="4">
                  <c:v>0.60140974750208753</c:v>
                </c:pt>
                <c:pt idx="5">
                  <c:v>2.0661855687672377</c:v>
                </c:pt>
                <c:pt idx="6">
                  <c:v>4.1502116146080246</c:v>
                </c:pt>
                <c:pt idx="7">
                  <c:v>20.210982253254919</c:v>
                </c:pt>
                <c:pt idx="8">
                  <c:v>19.036641146741747</c:v>
                </c:pt>
                <c:pt idx="9">
                  <c:v>5.5532229687397052</c:v>
                </c:pt>
                <c:pt idx="10">
                  <c:v>9.1178202506905528</c:v>
                </c:pt>
                <c:pt idx="11">
                  <c:v>7.4170908900101811</c:v>
                </c:pt>
                <c:pt idx="12">
                  <c:v>4.6341558579596764</c:v>
                </c:pt>
                <c:pt idx="13">
                  <c:v>1.398652142539043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11-4478-8D93-F95770A54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801301542588828"/>
          <c:y val="0.19682678004193929"/>
          <c:w val="7.0471271798435792E-2"/>
          <c:h val="0.147063903303166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UNG SAU: antall% slakt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556946777559287E-2"/>
          <c:y val="0.13853999382152701"/>
          <c:w val="0.91610914781520214"/>
          <c:h val="0.6264311188210413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Fylker!$B$41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Fylker!$I$41:$I$54</c:f>
              <c:numCache>
                <c:formatCode>0.0</c:formatCode>
                <c:ptCount val="14"/>
                <c:pt idx="0">
                  <c:v>0.6022612924174261</c:v>
                </c:pt>
                <c:pt idx="1">
                  <c:v>1.9094190633069352</c:v>
                </c:pt>
                <c:pt idx="2">
                  <c:v>5.3548911371344046</c:v>
                </c:pt>
                <c:pt idx="3">
                  <c:v>18.884249137454027</c:v>
                </c:pt>
                <c:pt idx="4">
                  <c:v>0.5636202800840302</c:v>
                </c:pt>
                <c:pt idx="5">
                  <c:v>2.4993385182634476</c:v>
                </c:pt>
                <c:pt idx="6">
                  <c:v>3.5822175953268749</c:v>
                </c:pt>
                <c:pt idx="7">
                  <c:v>18.450177399359472</c:v>
                </c:pt>
                <c:pt idx="8">
                  <c:v>17.908500993605202</c:v>
                </c:pt>
                <c:pt idx="9">
                  <c:v>5.3702711332863213</c:v>
                </c:pt>
                <c:pt idx="10">
                  <c:v>9.6954229538965304</c:v>
                </c:pt>
                <c:pt idx="11">
                  <c:v>8.4870864793133194</c:v>
                </c:pt>
                <c:pt idx="12">
                  <c:v>5.2146526427687192</c:v>
                </c:pt>
                <c:pt idx="13">
                  <c:v>1.0264173537877976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C7-4AC6-89F4-37702AF66A2F}"/>
            </c:ext>
          </c:extLst>
        </c:ser>
        <c:ser>
          <c:idx val="1"/>
          <c:order val="1"/>
          <c:tx>
            <c:strRef>
              <c:f>Fylker!$B$26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Fylker!$I$26:$I$39</c:f>
              <c:numCache>
                <c:formatCode>0.0</c:formatCode>
                <c:ptCount val="14"/>
                <c:pt idx="0">
                  <c:v>0.59375128252282006</c:v>
                </c:pt>
                <c:pt idx="1">
                  <c:v>1.8016332330916087</c:v>
                </c:pt>
                <c:pt idx="2">
                  <c:v>5.3654958989032089</c:v>
                </c:pt>
                <c:pt idx="3">
                  <c:v>19.054004901704328</c:v>
                </c:pt>
                <c:pt idx="4">
                  <c:v>0.58597390749419365</c:v>
                </c:pt>
                <c:pt idx="5">
                  <c:v>2.7551096492396061</c:v>
                </c:pt>
                <c:pt idx="6">
                  <c:v>3.9097561334744801</c:v>
                </c:pt>
                <c:pt idx="7">
                  <c:v>19.512078976149624</c:v>
                </c:pt>
                <c:pt idx="8">
                  <c:v>17.693167908905941</c:v>
                </c:pt>
                <c:pt idx="9">
                  <c:v>5.2901109697485982</c:v>
                </c:pt>
                <c:pt idx="10">
                  <c:v>9.0862297071602978</c:v>
                </c:pt>
                <c:pt idx="11">
                  <c:v>8.5045635099035195</c:v>
                </c:pt>
                <c:pt idx="12">
                  <c:v>4.6158133379866948</c:v>
                </c:pt>
                <c:pt idx="13">
                  <c:v>1.2323105837150998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8C7-4AC6-89F4-37702AF66A2F}"/>
            </c:ext>
          </c:extLst>
        </c:ser>
        <c:ser>
          <c:idx val="2"/>
          <c:order val="2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Fylker!$I$11:$I$24</c:f>
              <c:numCache>
                <c:formatCode>0.0</c:formatCode>
                <c:ptCount val="14"/>
                <c:pt idx="0">
                  <c:v>0.53349215454033005</c:v>
                </c:pt>
                <c:pt idx="1">
                  <c:v>1.8295234332289432</c:v>
                </c:pt>
                <c:pt idx="2">
                  <c:v>5.2924416563030805</c:v>
                </c:pt>
                <c:pt idx="3">
                  <c:v>18.158170315114475</c:v>
                </c:pt>
                <c:pt idx="4">
                  <c:v>0.60140974750208753</c:v>
                </c:pt>
                <c:pt idx="5">
                  <c:v>2.0661855687672377</c:v>
                </c:pt>
                <c:pt idx="6">
                  <c:v>4.1502116146080246</c:v>
                </c:pt>
                <c:pt idx="7">
                  <c:v>20.210982253254919</c:v>
                </c:pt>
                <c:pt idx="8">
                  <c:v>19.036641146741747</c:v>
                </c:pt>
                <c:pt idx="9">
                  <c:v>5.5532229687397052</c:v>
                </c:pt>
                <c:pt idx="10">
                  <c:v>9.1178202506905528</c:v>
                </c:pt>
                <c:pt idx="11">
                  <c:v>7.4170908900101811</c:v>
                </c:pt>
                <c:pt idx="12">
                  <c:v>4.6341558579596764</c:v>
                </c:pt>
                <c:pt idx="13">
                  <c:v>1.398652142539043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8C7-4AC6-89F4-37702AF66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688002825437399"/>
          <c:y val="0.20458938286904424"/>
          <c:w val="7.2310127857794407E-2"/>
          <c:h val="0.1918294498898648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UNG</a:t>
            </a:r>
            <a:r>
              <a:rPr lang="en-US" sz="2800" baseline="0"/>
              <a:t> SAU: </a:t>
            </a:r>
            <a:r>
              <a:rPr lang="en-US" sz="2800"/>
              <a:t>Middel VEKT</a:t>
            </a:r>
            <a:r>
              <a:rPr lang="en-US" sz="2800" baseline="0"/>
              <a:t> i </a:t>
            </a:r>
            <a:r>
              <a:rPr lang="en-US" sz="2800"/>
              <a:t>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9510856124386395"/>
          <c:h val="0.626431118821041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Fylker!$B$26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Fylker!$W$26:$W$39</c:f>
              <c:numCache>
                <c:formatCode>0.0</c:formatCode>
                <c:ptCount val="14"/>
                <c:pt idx="0">
                  <c:v>26.23148788927336</c:v>
                </c:pt>
                <c:pt idx="1">
                  <c:v>26.050849377123438</c:v>
                </c:pt>
                <c:pt idx="2">
                  <c:v>28.496505823627299</c:v>
                </c:pt>
                <c:pt idx="3">
                  <c:v>28.072674821140119</c:v>
                </c:pt>
                <c:pt idx="4">
                  <c:v>26.251228070175447</c:v>
                </c:pt>
                <c:pt idx="5">
                  <c:v>28.460113268608449</c:v>
                </c:pt>
                <c:pt idx="6">
                  <c:v>24.700148441365659</c:v>
                </c:pt>
                <c:pt idx="7">
                  <c:v>26.787784946236464</c:v>
                </c:pt>
                <c:pt idx="8">
                  <c:v>24.632308363319257</c:v>
                </c:pt>
                <c:pt idx="9">
                  <c:v>23.411819757365706</c:v>
                </c:pt>
                <c:pt idx="10">
                  <c:v>25.176041666666706</c:v>
                </c:pt>
                <c:pt idx="11">
                  <c:v>25.706581439394</c:v>
                </c:pt>
                <c:pt idx="12">
                  <c:v>27.411069767441806</c:v>
                </c:pt>
                <c:pt idx="13">
                  <c:v>25.58357723577236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F4-40F5-8036-38346F5884B6}"/>
            </c:ext>
          </c:extLst>
        </c:ser>
        <c:ser>
          <c:idx val="2"/>
          <c:order val="1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ln>
              <a:solidFill>
                <a:srgbClr val="000000"/>
              </a:solidFill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Fylker!$W$11:$W$24</c:f>
              <c:numCache>
                <c:formatCode>0.0</c:formatCode>
                <c:ptCount val="14"/>
                <c:pt idx="0">
                  <c:v>26.671748878923776</c:v>
                </c:pt>
                <c:pt idx="1">
                  <c:v>25.150431565967946</c:v>
                </c:pt>
                <c:pt idx="2">
                  <c:v>28.61513094083416</c:v>
                </c:pt>
                <c:pt idx="3">
                  <c:v>28.353207282913125</c:v>
                </c:pt>
                <c:pt idx="4">
                  <c:v>25.98837209302328</c:v>
                </c:pt>
                <c:pt idx="5">
                  <c:v>27.888014527845044</c:v>
                </c:pt>
                <c:pt idx="6">
                  <c:v>24.31418812401472</c:v>
                </c:pt>
                <c:pt idx="7">
                  <c:v>26.678699976320111</c:v>
                </c:pt>
                <c:pt idx="8">
                  <c:v>23.870858171184342</c:v>
                </c:pt>
                <c:pt idx="9">
                  <c:v>23.803075740099981</c:v>
                </c:pt>
                <c:pt idx="10">
                  <c:v>24.447522847522848</c:v>
                </c:pt>
                <c:pt idx="11">
                  <c:v>25.905921052631559</c:v>
                </c:pt>
                <c:pt idx="12">
                  <c:v>27.762117141321937</c:v>
                </c:pt>
                <c:pt idx="13">
                  <c:v>23.77027439024388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F4-40F5-8036-38346F588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  <c:min val="1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6131254134003719E-2"/>
              <c:y val="0.286849915284717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428254013183254"/>
          <c:y val="5.5128203474898989E-2"/>
          <c:w val="6.4195793205318749E-2"/>
          <c:h val="0.1669860093597628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UNG SAU: Middel VEKT</a:t>
            </a:r>
            <a:r>
              <a:rPr lang="en-US" sz="2800" baseline="0"/>
              <a:t> i </a:t>
            </a:r>
            <a:r>
              <a:rPr lang="en-US" sz="2800"/>
              <a:t>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9510856124386395"/>
          <c:h val="0.6264311188210413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Fylker!$B$41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Fylker!$W$41:$W$54</c:f>
              <c:numCache>
                <c:formatCode>0.0</c:formatCode>
                <c:ptCount val="14"/>
                <c:pt idx="0">
                  <c:v>26.87077922077922</c:v>
                </c:pt>
                <c:pt idx="1">
                  <c:v>25.90227048371176</c:v>
                </c:pt>
                <c:pt idx="2">
                  <c:v>28.555005820721725</c:v>
                </c:pt>
                <c:pt idx="3">
                  <c:v>28.636615537408943</c:v>
                </c:pt>
                <c:pt idx="4">
                  <c:v>25.903678929765899</c:v>
                </c:pt>
                <c:pt idx="5">
                  <c:v>27.631214802896217</c:v>
                </c:pt>
                <c:pt idx="6">
                  <c:v>25.732561421850505</c:v>
                </c:pt>
                <c:pt idx="7">
                  <c:v>27.685089539200696</c:v>
                </c:pt>
                <c:pt idx="8">
                  <c:v>25.045430490535217</c:v>
                </c:pt>
                <c:pt idx="9">
                  <c:v>23.487460216422654</c:v>
                </c:pt>
                <c:pt idx="10">
                  <c:v>26.180644527411999</c:v>
                </c:pt>
                <c:pt idx="11">
                  <c:v>26.244034653465356</c:v>
                </c:pt>
                <c:pt idx="12">
                  <c:v>27.839592074592058</c:v>
                </c:pt>
                <c:pt idx="13">
                  <c:v>26.764516129032295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4B-448F-8A64-33D52CB924C1}"/>
            </c:ext>
          </c:extLst>
        </c:ser>
        <c:ser>
          <c:idx val="1"/>
          <c:order val="1"/>
          <c:tx>
            <c:strRef>
              <c:f>Fylker!$B$26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Fylker!$W$26:$W$39</c:f>
              <c:numCache>
                <c:formatCode>0.0</c:formatCode>
                <c:ptCount val="14"/>
                <c:pt idx="0">
                  <c:v>26.23148788927336</c:v>
                </c:pt>
                <c:pt idx="1">
                  <c:v>26.050849377123438</c:v>
                </c:pt>
                <c:pt idx="2">
                  <c:v>28.496505823627299</c:v>
                </c:pt>
                <c:pt idx="3">
                  <c:v>28.072674821140119</c:v>
                </c:pt>
                <c:pt idx="4">
                  <c:v>26.251228070175447</c:v>
                </c:pt>
                <c:pt idx="5">
                  <c:v>28.460113268608449</c:v>
                </c:pt>
                <c:pt idx="6">
                  <c:v>24.700148441365659</c:v>
                </c:pt>
                <c:pt idx="7">
                  <c:v>26.787784946236464</c:v>
                </c:pt>
                <c:pt idx="8">
                  <c:v>24.632308363319257</c:v>
                </c:pt>
                <c:pt idx="9">
                  <c:v>23.411819757365706</c:v>
                </c:pt>
                <c:pt idx="10">
                  <c:v>25.176041666666706</c:v>
                </c:pt>
                <c:pt idx="11">
                  <c:v>25.706581439394</c:v>
                </c:pt>
                <c:pt idx="12">
                  <c:v>27.411069767441806</c:v>
                </c:pt>
                <c:pt idx="13">
                  <c:v>25.58357723577236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14B-448F-8A64-33D52CB924C1}"/>
            </c:ext>
          </c:extLst>
        </c:ser>
        <c:ser>
          <c:idx val="2"/>
          <c:order val="2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ln>
              <a:solidFill>
                <a:srgbClr val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Fylker!$W$11:$W$24</c:f>
              <c:numCache>
                <c:formatCode>0.0</c:formatCode>
                <c:ptCount val="14"/>
                <c:pt idx="0">
                  <c:v>26.671748878923776</c:v>
                </c:pt>
                <c:pt idx="1">
                  <c:v>25.150431565967946</c:v>
                </c:pt>
                <c:pt idx="2">
                  <c:v>28.61513094083416</c:v>
                </c:pt>
                <c:pt idx="3">
                  <c:v>28.353207282913125</c:v>
                </c:pt>
                <c:pt idx="4">
                  <c:v>25.98837209302328</c:v>
                </c:pt>
                <c:pt idx="5">
                  <c:v>27.888014527845044</c:v>
                </c:pt>
                <c:pt idx="6">
                  <c:v>24.31418812401472</c:v>
                </c:pt>
                <c:pt idx="7">
                  <c:v>26.678699976320111</c:v>
                </c:pt>
                <c:pt idx="8">
                  <c:v>23.870858171184342</c:v>
                </c:pt>
                <c:pt idx="9">
                  <c:v>23.803075740099981</c:v>
                </c:pt>
                <c:pt idx="10">
                  <c:v>24.447522847522848</c:v>
                </c:pt>
                <c:pt idx="11">
                  <c:v>25.905921052631559</c:v>
                </c:pt>
                <c:pt idx="12">
                  <c:v>27.762117141321937</c:v>
                </c:pt>
                <c:pt idx="13">
                  <c:v>23.77027439024388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14B-448F-8A64-33D52CB92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  <c:min val="1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6131254134003719E-2"/>
              <c:y val="0.286849915284717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033393042635679"/>
          <c:y val="0.2118777641245794"/>
          <c:w val="6.4169606977737825E-2"/>
          <c:h val="0.143528917687682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UNG</a:t>
            </a:r>
            <a:r>
              <a:rPr lang="en-US" sz="2800" baseline="0"/>
              <a:t> SAU: m</a:t>
            </a:r>
            <a:r>
              <a:rPr lang="en-US" sz="2800"/>
              <a:t>iddel KLASSE innen de ulike FYLKENE, hittil i år</a:t>
            </a:r>
          </a:p>
        </c:rich>
      </c:tx>
      <c:layout>
        <c:manualLayout>
          <c:xMode val="edge"/>
          <c:yMode val="edge"/>
          <c:x val="0.11197912542976984"/>
          <c:y val="3.42311428220826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8418169997307472"/>
          <c:h val="0.69217692128106623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Fylker!$D$11:$D$36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Fylker!$O$26:$O$39</c:f>
              <c:numCache>
                <c:formatCode>0.00</c:formatCode>
                <c:ptCount val="14"/>
                <c:pt idx="0">
                  <c:v>6.7647058823529393</c:v>
                </c:pt>
                <c:pt idx="1">
                  <c:v>6.8244620611551516</c:v>
                </c:pt>
                <c:pt idx="2">
                  <c:v>7.2154742096505853</c:v>
                </c:pt>
                <c:pt idx="3">
                  <c:v>7.2362104777290588</c:v>
                </c:pt>
                <c:pt idx="4">
                  <c:v>6.9684210526315775</c:v>
                </c:pt>
                <c:pt idx="5">
                  <c:v>7.5606796116504817</c:v>
                </c:pt>
                <c:pt idx="6">
                  <c:v>7.2746165264720446</c:v>
                </c:pt>
                <c:pt idx="7">
                  <c:v>7.5296774193548401</c:v>
                </c:pt>
                <c:pt idx="8">
                  <c:v>7.0555010358739505</c:v>
                </c:pt>
                <c:pt idx="9">
                  <c:v>6.9781629116117845</c:v>
                </c:pt>
                <c:pt idx="10">
                  <c:v>7.1252170138888884</c:v>
                </c:pt>
                <c:pt idx="11">
                  <c:v>7.0407196969696972</c:v>
                </c:pt>
                <c:pt idx="12">
                  <c:v>7.5651162790697644</c:v>
                </c:pt>
                <c:pt idx="13">
                  <c:v>7.69430894308943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42-4298-B897-CE8B2897EC79}"/>
            </c:ext>
          </c:extLst>
        </c:ser>
        <c:ser>
          <c:idx val="1"/>
          <c:order val="1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Fylker!$D$11:$D$36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Fylker!$O$11:$O$24</c:f>
              <c:numCache>
                <c:formatCode>0.00</c:formatCode>
                <c:ptCount val="14"/>
                <c:pt idx="0">
                  <c:v>7.6053811659192796</c:v>
                </c:pt>
                <c:pt idx="1">
                  <c:v>7.1159062885326758</c:v>
                </c:pt>
                <c:pt idx="2">
                  <c:v>7.5087293889427746</c:v>
                </c:pt>
                <c:pt idx="3">
                  <c:v>7.5837535014005617</c:v>
                </c:pt>
                <c:pt idx="4">
                  <c:v>7.5310077519379854</c:v>
                </c:pt>
                <c:pt idx="5">
                  <c:v>7.5665859564164659</c:v>
                </c:pt>
                <c:pt idx="6">
                  <c:v>6.9495533368365745</c:v>
                </c:pt>
                <c:pt idx="7">
                  <c:v>7.3292682926829276</c:v>
                </c:pt>
                <c:pt idx="8">
                  <c:v>7.0165335732763481</c:v>
                </c:pt>
                <c:pt idx="9">
                  <c:v>7.0569011918492901</c:v>
                </c:pt>
                <c:pt idx="10">
                  <c:v>6.9884559884559891</c:v>
                </c:pt>
                <c:pt idx="11">
                  <c:v>7.262844611528819</c:v>
                </c:pt>
                <c:pt idx="12">
                  <c:v>7.6663084363245604</c:v>
                </c:pt>
                <c:pt idx="13">
                  <c:v>6.8612804878048781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42-4298-B897-CE8B2897EC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  <c:min val="6.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7729642532272098E-2"/>
              <c:y val="0.2764279132096107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934780199026545"/>
          <c:y val="0.19488615140338003"/>
          <c:w val="5.7549694177496197E-2"/>
          <c:h val="0.1145124832301821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UNG SAU: middel KLASSE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8418169997307472"/>
          <c:h val="0.69217692128106623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Fylker!$B$41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Fylker!$D$11:$D$36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Fylker!$O$41:$O$54</c:f>
              <c:numCache>
                <c:formatCode>0.00</c:formatCode>
                <c:ptCount val="14"/>
                <c:pt idx="0">
                  <c:v>6.487012987012986</c:v>
                </c:pt>
                <c:pt idx="1">
                  <c:v>6.5044422507403761</c:v>
                </c:pt>
                <c:pt idx="2">
                  <c:v>6.9006596818005423</c:v>
                </c:pt>
                <c:pt idx="3">
                  <c:v>7.0985433679099543</c:v>
                </c:pt>
                <c:pt idx="4">
                  <c:v>6.6454849498327748</c:v>
                </c:pt>
                <c:pt idx="5">
                  <c:v>6.9058728881737741</c:v>
                </c:pt>
                <c:pt idx="6">
                  <c:v>7.1672765290120219</c:v>
                </c:pt>
                <c:pt idx="7">
                  <c:v>7.3552085608211391</c:v>
                </c:pt>
                <c:pt idx="8">
                  <c:v>6.9753714634642803</c:v>
                </c:pt>
                <c:pt idx="9">
                  <c:v>6.7625716104392088</c:v>
                </c:pt>
                <c:pt idx="10">
                  <c:v>6.8925132639025382</c:v>
                </c:pt>
                <c:pt idx="11">
                  <c:v>6.9063906390639058</c:v>
                </c:pt>
                <c:pt idx="12">
                  <c:v>7.3939393939393936</c:v>
                </c:pt>
                <c:pt idx="13">
                  <c:v>7.508538899430742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5E-4491-AE29-0B259C618D63}"/>
            </c:ext>
          </c:extLst>
        </c:ser>
        <c:ser>
          <c:idx val="13"/>
          <c:order val="1"/>
          <c:tx>
            <c:strRef>
              <c:f>Fylker!$B$26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Fylker!$D$11:$D$36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Fylker!$O$26:$O$39</c:f>
              <c:numCache>
                <c:formatCode>0.00</c:formatCode>
                <c:ptCount val="14"/>
                <c:pt idx="0">
                  <c:v>6.7647058823529393</c:v>
                </c:pt>
                <c:pt idx="1">
                  <c:v>6.8244620611551516</c:v>
                </c:pt>
                <c:pt idx="2">
                  <c:v>7.2154742096505853</c:v>
                </c:pt>
                <c:pt idx="3">
                  <c:v>7.2362104777290588</c:v>
                </c:pt>
                <c:pt idx="4">
                  <c:v>6.9684210526315775</c:v>
                </c:pt>
                <c:pt idx="5">
                  <c:v>7.5606796116504817</c:v>
                </c:pt>
                <c:pt idx="6">
                  <c:v>7.2746165264720446</c:v>
                </c:pt>
                <c:pt idx="7">
                  <c:v>7.5296774193548401</c:v>
                </c:pt>
                <c:pt idx="8">
                  <c:v>7.0555010358739505</c:v>
                </c:pt>
                <c:pt idx="9">
                  <c:v>6.9781629116117845</c:v>
                </c:pt>
                <c:pt idx="10">
                  <c:v>7.1252170138888884</c:v>
                </c:pt>
                <c:pt idx="11">
                  <c:v>7.0407196969696972</c:v>
                </c:pt>
                <c:pt idx="12">
                  <c:v>7.5651162790697644</c:v>
                </c:pt>
                <c:pt idx="13">
                  <c:v>7.69430894308943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5E-4491-AE29-0B259C618D63}"/>
            </c:ext>
          </c:extLst>
        </c:ser>
        <c:ser>
          <c:idx val="1"/>
          <c:order val="2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Fylker!$D$11:$D$36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Fylker!$O$11:$O$24</c:f>
              <c:numCache>
                <c:formatCode>0.00</c:formatCode>
                <c:ptCount val="14"/>
                <c:pt idx="0">
                  <c:v>7.6053811659192796</c:v>
                </c:pt>
                <c:pt idx="1">
                  <c:v>7.1159062885326758</c:v>
                </c:pt>
                <c:pt idx="2">
                  <c:v>7.5087293889427746</c:v>
                </c:pt>
                <c:pt idx="3">
                  <c:v>7.5837535014005617</c:v>
                </c:pt>
                <c:pt idx="4">
                  <c:v>7.5310077519379854</c:v>
                </c:pt>
                <c:pt idx="5">
                  <c:v>7.5665859564164659</c:v>
                </c:pt>
                <c:pt idx="6">
                  <c:v>6.9495533368365745</c:v>
                </c:pt>
                <c:pt idx="7">
                  <c:v>7.3292682926829276</c:v>
                </c:pt>
                <c:pt idx="8">
                  <c:v>7.0165335732763481</c:v>
                </c:pt>
                <c:pt idx="9">
                  <c:v>7.0569011918492901</c:v>
                </c:pt>
                <c:pt idx="10">
                  <c:v>6.9884559884559891</c:v>
                </c:pt>
                <c:pt idx="11">
                  <c:v>7.262844611528819</c:v>
                </c:pt>
                <c:pt idx="12">
                  <c:v>7.6663084363245604</c:v>
                </c:pt>
                <c:pt idx="13">
                  <c:v>6.8612804878048781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75E-4491-AE29-0B259C618D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7729642532272098E-2"/>
              <c:y val="0.2764279132096107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052551052114012"/>
          <c:y val="0.14202201935299741"/>
          <c:w val="6.2018674143023818E-2"/>
          <c:h val="0.164086262008171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sau, middel FETTGRUPPE</a:t>
            </a:r>
            <a:r>
              <a:rPr lang="nb-NO" sz="2800" baseline="0"/>
              <a:t> i </a:t>
            </a:r>
            <a:r>
              <a:rPr lang="nb-NO" sz="2800"/>
              <a:t>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309428296520819"/>
          <c:y val="2.42010602057090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96791060067763E-2"/>
          <c:y val="0.17281339946891389"/>
          <c:w val="0.85767747070160727"/>
          <c:h val="0.70634419125392567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Regioner!$B$21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Regioner!$V$21:$V$24</c:f>
              <c:numCache>
                <c:formatCode>0.00</c:formatCode>
                <c:ptCount val="4"/>
                <c:pt idx="0">
                  <c:v>6.2992154279211796</c:v>
                </c:pt>
                <c:pt idx="1">
                  <c:v>6.2743362831858409</c:v>
                </c:pt>
                <c:pt idx="2">
                  <c:v>6.2292552545255742</c:v>
                </c:pt>
                <c:pt idx="3">
                  <c:v>6.1893969516235918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CFB-45FC-A3DC-DC941B5B28FF}"/>
            </c:ext>
          </c:extLst>
        </c:ser>
        <c:ser>
          <c:idx val="1"/>
          <c:order val="1"/>
          <c:tx>
            <c:strRef>
              <c:f>Regioner!$B$16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Regioner!$V$16:$V$19</c:f>
              <c:numCache>
                <c:formatCode>0.00</c:formatCode>
                <c:ptCount val="4"/>
                <c:pt idx="0">
                  <c:v>6.1772681196148005</c:v>
                </c:pt>
                <c:pt idx="1">
                  <c:v>6.2938119213902848</c:v>
                </c:pt>
                <c:pt idx="2">
                  <c:v>6.2175363672761241</c:v>
                </c:pt>
                <c:pt idx="3">
                  <c:v>6.1446558878237205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CFB-45FC-A3DC-DC941B5B28FF}"/>
            </c:ext>
          </c:extLst>
        </c:ser>
        <c:ser>
          <c:idx val="2"/>
          <c:order val="2"/>
          <c:tx>
            <c:strRef>
              <c:f>Regioner!$B$11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Regioner!$V$11:$V$14</c:f>
              <c:numCache>
                <c:formatCode>0.00</c:formatCode>
                <c:ptCount val="4"/>
                <c:pt idx="0">
                  <c:v>5.9931180518793008</c:v>
                </c:pt>
                <c:pt idx="1">
                  <c:v>6.1406817788544723</c:v>
                </c:pt>
                <c:pt idx="2">
                  <c:v>6.0756028998372562</c:v>
                </c:pt>
                <c:pt idx="3">
                  <c:v>5.9295848660010515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CFB-45FC-A3DC-DC941B5B2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454654462608419"/>
          <c:y val="1.328305211290594E-2"/>
          <c:w val="6.7904072904592508E-2"/>
          <c:h val="0.164114903919558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SAU: middel fettgruppe innen</a:t>
            </a:r>
            <a:r>
              <a:rPr lang="nb-NO" sz="2800" baseline="0"/>
              <a:t> FYLKE</a:t>
            </a:r>
            <a:endParaRPr lang="nb-NO" sz="2800"/>
          </a:p>
        </c:rich>
      </c:tx>
      <c:layout>
        <c:manualLayout>
          <c:xMode val="edge"/>
          <c:yMode val="edge"/>
          <c:x val="0.19385211816765674"/>
          <c:y val="4.74031272225772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479971928025791E-2"/>
          <c:y val="0.14904021697072967"/>
          <c:w val="0.88185533655551152"/>
          <c:h val="0.66203941031913704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Fylker!$B$26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Fylker!$D$11:$D$38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Fylker!$V$26:$V$39</c:f>
              <c:numCache>
                <c:formatCode>0.00</c:formatCode>
                <c:ptCount val="14"/>
                <c:pt idx="0">
                  <c:v>6.9688581314878899</c:v>
                </c:pt>
                <c:pt idx="1">
                  <c:v>6.727066817667045</c:v>
                </c:pt>
                <c:pt idx="2">
                  <c:v>5.8419301164725459</c:v>
                </c:pt>
                <c:pt idx="3">
                  <c:v>6.1189706900530814</c:v>
                </c:pt>
                <c:pt idx="4">
                  <c:v>7.0035087719298241</c:v>
                </c:pt>
                <c:pt idx="5">
                  <c:v>6.5663430420711988</c:v>
                </c:pt>
                <c:pt idx="6">
                  <c:v>6.1182582879762499</c:v>
                </c:pt>
                <c:pt idx="7">
                  <c:v>6.2864516129032237</c:v>
                </c:pt>
                <c:pt idx="8">
                  <c:v>6.3012757605495597</c:v>
                </c:pt>
                <c:pt idx="9">
                  <c:v>6.3844020797227028</c:v>
                </c:pt>
                <c:pt idx="10">
                  <c:v>6.1130642361111116</c:v>
                </c:pt>
                <c:pt idx="11">
                  <c:v>6.1299715909090899</c:v>
                </c:pt>
                <c:pt idx="12">
                  <c:v>5.9618604651162803</c:v>
                </c:pt>
                <c:pt idx="13">
                  <c:v>6.8845528455284564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B5-4885-96CB-7E1A074DE684}"/>
            </c:ext>
          </c:extLst>
        </c:ser>
        <c:ser>
          <c:idx val="6"/>
          <c:order val="1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9.1338919966898146E-4"/>
                  <c:y val="-8.044781328567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25-420C-9B04-5EC7630067B3}"/>
                </c:ext>
              </c:extLst>
            </c:dLbl>
            <c:dLbl>
              <c:idx val="1"/>
              <c:layout>
                <c:manualLayout>
                  <c:x val="1.8267783993379295E-3"/>
                  <c:y val="-0.147160634059166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25-420C-9B04-5EC7630067B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Fylker!$D$11:$D$38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Fylker!$V$11:$V$24</c:f>
              <c:numCache>
                <c:formatCode>0.00</c:formatCode>
                <c:ptCount val="14"/>
                <c:pt idx="0">
                  <c:v>6.9147982062780269</c:v>
                </c:pt>
                <c:pt idx="1">
                  <c:v>6.2774352651048089</c:v>
                </c:pt>
                <c:pt idx="2">
                  <c:v>5.6440349175557722</c:v>
                </c:pt>
                <c:pt idx="3">
                  <c:v>6.0648459383753499</c:v>
                </c:pt>
                <c:pt idx="4">
                  <c:v>6.713178294573642</c:v>
                </c:pt>
                <c:pt idx="5">
                  <c:v>5.9588377723970964</c:v>
                </c:pt>
                <c:pt idx="6">
                  <c:v>5.7903310562270098</c:v>
                </c:pt>
                <c:pt idx="7">
                  <c:v>6.1887283921382892</c:v>
                </c:pt>
                <c:pt idx="8">
                  <c:v>6.0950399280170959</c:v>
                </c:pt>
                <c:pt idx="9">
                  <c:v>6.1968473663975399</c:v>
                </c:pt>
                <c:pt idx="10">
                  <c:v>5.9997594997594996</c:v>
                </c:pt>
                <c:pt idx="11">
                  <c:v>5.893483709273184</c:v>
                </c:pt>
                <c:pt idx="12">
                  <c:v>5.8812466415905424</c:v>
                </c:pt>
                <c:pt idx="13">
                  <c:v>6.2423780487804885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B5-4885-96CB-7E1A074DE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49424"/>
        <c:axId val="536549816"/>
      </c:barChart>
      <c:catAx>
        <c:axId val="5365494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816"/>
        <c:crossesAt val="1"/>
        <c:auto val="1"/>
        <c:lblAlgn val="ctr"/>
        <c:lblOffset val="100"/>
        <c:tickLblSkip val="1"/>
        <c:tickMarkSkip val="1"/>
        <c:noMultiLvlLbl val="0"/>
      </c:catAx>
      <c:valAx>
        <c:axId val="536549816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424"/>
        <c:crosses val="autoZero"/>
        <c:crossBetween val="between"/>
        <c:majorUnit val="0.5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968410758171289"/>
          <c:y val="4.8571050710094606E-2"/>
          <c:w val="7.8249117770317719E-2"/>
          <c:h val="0.136815687495963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SAU: middel fettgruppe innen</a:t>
            </a:r>
            <a:r>
              <a:rPr lang="nb-NO" sz="2800" baseline="0"/>
              <a:t> FYLKE</a:t>
            </a:r>
            <a:endParaRPr lang="nb-NO" sz="2800"/>
          </a:p>
        </c:rich>
      </c:tx>
      <c:layout>
        <c:manualLayout>
          <c:xMode val="edge"/>
          <c:yMode val="edge"/>
          <c:x val="0.19385211816765674"/>
          <c:y val="4.74031272225772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479971928025791E-2"/>
          <c:y val="0.14904021697072967"/>
          <c:w val="0.88185533655551152"/>
          <c:h val="0.6620394103191370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Fylker!$B$41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Fylker!$D$11:$D$38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Fylker!$V$41:$V$54</c:f>
              <c:numCache>
                <c:formatCode>0.00</c:formatCode>
                <c:ptCount val="14"/>
                <c:pt idx="0">
                  <c:v>6.9123376623376602</c:v>
                </c:pt>
                <c:pt idx="1">
                  <c:v>6.6238894373149044</c:v>
                </c:pt>
                <c:pt idx="2">
                  <c:v>5.9472254559565396</c:v>
                </c:pt>
                <c:pt idx="3">
                  <c:v>6.3417567865813274</c:v>
                </c:pt>
                <c:pt idx="4">
                  <c:v>7.0401337792642114</c:v>
                </c:pt>
                <c:pt idx="5">
                  <c:v>6.315366049879322</c:v>
                </c:pt>
                <c:pt idx="6">
                  <c:v>6.1170935703084179</c:v>
                </c:pt>
                <c:pt idx="7">
                  <c:v>6.3205940161607348</c:v>
                </c:pt>
                <c:pt idx="8">
                  <c:v>6.231223285161815</c:v>
                </c:pt>
                <c:pt idx="9">
                  <c:v>6.4150222788033089</c:v>
                </c:pt>
                <c:pt idx="10">
                  <c:v>6.1145608174494015</c:v>
                </c:pt>
                <c:pt idx="11">
                  <c:v>6.3202070207020693</c:v>
                </c:pt>
                <c:pt idx="12">
                  <c:v>5.7727272727272716</c:v>
                </c:pt>
                <c:pt idx="13">
                  <c:v>7.1214421252371922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3E-454C-B052-BA8BD6356BA2}"/>
            </c:ext>
          </c:extLst>
        </c:ser>
        <c:ser>
          <c:idx val="4"/>
          <c:order val="1"/>
          <c:tx>
            <c:strRef>
              <c:f>Fylker!$B$26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Fylker!$D$11:$D$38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Fylker!$V$26:$V$39</c:f>
              <c:numCache>
                <c:formatCode>0.00</c:formatCode>
                <c:ptCount val="14"/>
                <c:pt idx="0">
                  <c:v>6.9688581314878899</c:v>
                </c:pt>
                <c:pt idx="1">
                  <c:v>6.727066817667045</c:v>
                </c:pt>
                <c:pt idx="2">
                  <c:v>5.8419301164725459</c:v>
                </c:pt>
                <c:pt idx="3">
                  <c:v>6.1189706900530814</c:v>
                </c:pt>
                <c:pt idx="4">
                  <c:v>7.0035087719298241</c:v>
                </c:pt>
                <c:pt idx="5">
                  <c:v>6.5663430420711988</c:v>
                </c:pt>
                <c:pt idx="6">
                  <c:v>6.1182582879762499</c:v>
                </c:pt>
                <c:pt idx="7">
                  <c:v>6.2864516129032237</c:v>
                </c:pt>
                <c:pt idx="8">
                  <c:v>6.3012757605495597</c:v>
                </c:pt>
                <c:pt idx="9">
                  <c:v>6.3844020797227028</c:v>
                </c:pt>
                <c:pt idx="10">
                  <c:v>6.1130642361111116</c:v>
                </c:pt>
                <c:pt idx="11">
                  <c:v>6.1299715909090899</c:v>
                </c:pt>
                <c:pt idx="12">
                  <c:v>5.9618604651162803</c:v>
                </c:pt>
                <c:pt idx="13">
                  <c:v>6.8845528455284564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3E-454C-B052-BA8BD6356BA2}"/>
            </c:ext>
          </c:extLst>
        </c:ser>
        <c:ser>
          <c:idx val="6"/>
          <c:order val="2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4.5669459983448237E-3"/>
                  <c:y val="-6.2788556600160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E7A-4004-AF70-06EB1B6BE034}"/>
                </c:ext>
              </c:extLst>
            </c:dLbl>
            <c:dLbl>
              <c:idx val="4"/>
              <c:layout>
                <c:manualLayout>
                  <c:x val="1.55276163943724E-2"/>
                  <c:y val="-8.6334265325220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7A-4004-AF70-06EB1B6BE034}"/>
                </c:ext>
              </c:extLst>
            </c:dLbl>
            <c:dLbl>
              <c:idx val="6"/>
              <c:layout>
                <c:manualLayout>
                  <c:x val="9.1338919966896476E-4"/>
                  <c:y val="-0.1098799740502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7A-4004-AF70-06EB1B6BE03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Fylker!$D$11:$D$38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Fylker!$V$11:$V$24</c:f>
              <c:numCache>
                <c:formatCode>0.00</c:formatCode>
                <c:ptCount val="14"/>
                <c:pt idx="0">
                  <c:v>6.9147982062780269</c:v>
                </c:pt>
                <c:pt idx="1">
                  <c:v>6.2774352651048089</c:v>
                </c:pt>
                <c:pt idx="2">
                  <c:v>5.6440349175557722</c:v>
                </c:pt>
                <c:pt idx="3">
                  <c:v>6.0648459383753499</c:v>
                </c:pt>
                <c:pt idx="4">
                  <c:v>6.713178294573642</c:v>
                </c:pt>
                <c:pt idx="5">
                  <c:v>5.9588377723970964</c:v>
                </c:pt>
                <c:pt idx="6">
                  <c:v>5.7903310562270098</c:v>
                </c:pt>
                <c:pt idx="7">
                  <c:v>6.1887283921382892</c:v>
                </c:pt>
                <c:pt idx="8">
                  <c:v>6.0950399280170959</c:v>
                </c:pt>
                <c:pt idx="9">
                  <c:v>6.1968473663975399</c:v>
                </c:pt>
                <c:pt idx="10">
                  <c:v>5.9997594997594996</c:v>
                </c:pt>
                <c:pt idx="11">
                  <c:v>5.893483709273184</c:v>
                </c:pt>
                <c:pt idx="12">
                  <c:v>5.8812466415905424</c:v>
                </c:pt>
                <c:pt idx="13">
                  <c:v>6.2423780487804885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83E-454C-B052-BA8BD6356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49424"/>
        <c:axId val="536549816"/>
      </c:barChart>
      <c:catAx>
        <c:axId val="5365494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816"/>
        <c:crossesAt val="1"/>
        <c:auto val="1"/>
        <c:lblAlgn val="ctr"/>
        <c:lblOffset val="100"/>
        <c:tickLblSkip val="1"/>
        <c:tickMarkSkip val="1"/>
        <c:noMultiLvlLbl val="0"/>
      </c:catAx>
      <c:valAx>
        <c:axId val="536549816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424"/>
        <c:crosses val="autoZero"/>
        <c:crossBetween val="between"/>
        <c:majorUnit val="0.5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220291566778209"/>
          <c:y val="0.18395888338338856"/>
          <c:w val="5.9067944577269452E-2"/>
          <c:h val="0.166247844540230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UNG</a:t>
            </a:r>
            <a:r>
              <a:rPr lang="nb-NO" sz="2400" baseline="0"/>
              <a:t> SAU: a</a:t>
            </a:r>
            <a:r>
              <a:rPr lang="nb-NO" sz="2400"/>
              <a:t>ntall produsenter per FYLKE</a:t>
            </a:r>
          </a:p>
        </c:rich>
      </c:tx>
      <c:layout>
        <c:manualLayout>
          <c:xMode val="edge"/>
          <c:yMode val="edge"/>
          <c:x val="0.15144469120847073"/>
          <c:y val="2.83680832030827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65156442439422E-2"/>
          <c:y val="0.13935541294332429"/>
          <c:w val="0.86749543102123083"/>
          <c:h val="0.66808798466665653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Fylker!$B$41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Fylker!$D$11:$D$38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Fylker!$E$41:$E$54</c:f>
              <c:numCache>
                <c:formatCode>General</c:formatCode>
                <c:ptCount val="14"/>
                <c:pt idx="0">
                  <c:v>78</c:v>
                </c:pt>
                <c:pt idx="1">
                  <c:v>163</c:v>
                </c:pt>
                <c:pt idx="2">
                  <c:v>381</c:v>
                </c:pt>
                <c:pt idx="3">
                  <c:v>1323</c:v>
                </c:pt>
                <c:pt idx="4">
                  <c:v>67</c:v>
                </c:pt>
                <c:pt idx="5">
                  <c:v>215</c:v>
                </c:pt>
                <c:pt idx="6">
                  <c:v>421</c:v>
                </c:pt>
                <c:pt idx="7">
                  <c:v>1729</c:v>
                </c:pt>
                <c:pt idx="8">
                  <c:v>2208</c:v>
                </c:pt>
                <c:pt idx="9">
                  <c:v>595</c:v>
                </c:pt>
                <c:pt idx="10">
                  <c:v>770</c:v>
                </c:pt>
                <c:pt idx="11">
                  <c:v>577</c:v>
                </c:pt>
                <c:pt idx="12">
                  <c:v>301</c:v>
                </c:pt>
                <c:pt idx="13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83-4F14-AD16-A6CDEE37D046}"/>
            </c:ext>
          </c:extLst>
        </c:ser>
        <c:ser>
          <c:idx val="2"/>
          <c:order val="1"/>
          <c:tx>
            <c:strRef>
              <c:f>Fylker!$B$26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Fylker!$D$11:$D$38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Fylker!$E$26:$E$39</c:f>
              <c:numCache>
                <c:formatCode>General</c:formatCode>
                <c:ptCount val="14"/>
                <c:pt idx="0">
                  <c:v>69</c:v>
                </c:pt>
                <c:pt idx="1">
                  <c:v>163</c:v>
                </c:pt>
                <c:pt idx="2">
                  <c:v>355</c:v>
                </c:pt>
                <c:pt idx="3">
                  <c:v>1297</c:v>
                </c:pt>
                <c:pt idx="4">
                  <c:v>68</c:v>
                </c:pt>
                <c:pt idx="5">
                  <c:v>210</c:v>
                </c:pt>
                <c:pt idx="6">
                  <c:v>444</c:v>
                </c:pt>
                <c:pt idx="7">
                  <c:v>1692</c:v>
                </c:pt>
                <c:pt idx="8">
                  <c:v>2102</c:v>
                </c:pt>
                <c:pt idx="9">
                  <c:v>566</c:v>
                </c:pt>
                <c:pt idx="10">
                  <c:v>754</c:v>
                </c:pt>
                <c:pt idx="11">
                  <c:v>543</c:v>
                </c:pt>
                <c:pt idx="12">
                  <c:v>296</c:v>
                </c:pt>
                <c:pt idx="13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83-4F14-AD16-A6CDEE37D046}"/>
            </c:ext>
          </c:extLst>
        </c:ser>
        <c:ser>
          <c:idx val="3"/>
          <c:order val="2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Fylker!$D$11:$D$38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Fylker!$E$11:$E$24</c:f>
              <c:numCache>
                <c:formatCode>General</c:formatCode>
                <c:ptCount val="14"/>
                <c:pt idx="0">
                  <c:v>56</c:v>
                </c:pt>
                <c:pt idx="1">
                  <c:v>151</c:v>
                </c:pt>
                <c:pt idx="2">
                  <c:v>326</c:v>
                </c:pt>
                <c:pt idx="3">
                  <c:v>1194</c:v>
                </c:pt>
                <c:pt idx="4">
                  <c:v>60</c:v>
                </c:pt>
                <c:pt idx="5">
                  <c:v>184</c:v>
                </c:pt>
                <c:pt idx="6">
                  <c:v>426</c:v>
                </c:pt>
                <c:pt idx="7">
                  <c:v>1629</c:v>
                </c:pt>
                <c:pt idx="8">
                  <c:v>2017</c:v>
                </c:pt>
                <c:pt idx="9">
                  <c:v>529</c:v>
                </c:pt>
                <c:pt idx="10">
                  <c:v>680</c:v>
                </c:pt>
                <c:pt idx="11">
                  <c:v>512</c:v>
                </c:pt>
                <c:pt idx="12">
                  <c:v>273</c:v>
                </c:pt>
                <c:pt idx="13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283-4F14-AD16-A6CDEE37D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1776"/>
        <c:axId val="536552168"/>
      </c:barChart>
      <c:catAx>
        <c:axId val="5365517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74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2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21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1776"/>
        <c:crosses val="autoZero"/>
        <c:crossBetween val="between"/>
        <c:majorUnit val="5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167181005984901"/>
          <c:y val="0.13686712562603334"/>
          <c:w val="5.6401668890360857E-2"/>
          <c:h val="0.170476698009389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</a:t>
            </a:r>
            <a:r>
              <a:rPr lang="nb-NO" sz="2800" baseline="0"/>
              <a:t> </a:t>
            </a:r>
            <a:r>
              <a:rPr lang="nb-NO" sz="2800"/>
              <a:t>SAU: antall SLAKT</a:t>
            </a:r>
            <a:r>
              <a:rPr lang="nb-NO" sz="2800" baseline="0"/>
              <a:t> per </a:t>
            </a:r>
            <a:r>
              <a:rPr lang="nb-NO" sz="2800"/>
              <a:t>produsent per FYLKE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604775331974991E-2"/>
          <c:y val="0.15952080527684426"/>
          <c:w val="0.88293417314566436"/>
          <c:h val="0.6754158426652755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Fylker!$B$41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Fylker!$D$11:$D$38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Fylker!$AJ$41:$AJ$54</c:f>
              <c:numCache>
                <c:formatCode>0</c:formatCode>
                <c:ptCount val="14"/>
                <c:pt idx="0">
                  <c:v>3.9487179487179489</c:v>
                </c:pt>
                <c:pt idx="1">
                  <c:v>6.2147239263803682</c:v>
                </c:pt>
                <c:pt idx="2">
                  <c:v>6.7637795275590555</c:v>
                </c:pt>
                <c:pt idx="3">
                  <c:v>6.8495842781557066</c:v>
                </c:pt>
                <c:pt idx="4">
                  <c:v>4.4626865671641793</c:v>
                </c:pt>
                <c:pt idx="5">
                  <c:v>5.7813953488372096</c:v>
                </c:pt>
                <c:pt idx="6">
                  <c:v>4.5439429928741095</c:v>
                </c:pt>
                <c:pt idx="7">
                  <c:v>5.2967032967032965</c:v>
                </c:pt>
                <c:pt idx="8">
                  <c:v>4.45018115942029</c:v>
                </c:pt>
                <c:pt idx="9">
                  <c:v>5.2806722689075629</c:v>
                </c:pt>
                <c:pt idx="10">
                  <c:v>6.6090909090909093</c:v>
                </c:pt>
                <c:pt idx="11">
                  <c:v>7.7019064124783361</c:v>
                </c:pt>
                <c:pt idx="12">
                  <c:v>8.5514950166112964</c:v>
                </c:pt>
                <c:pt idx="13">
                  <c:v>5.9886363636363633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9B-4CB0-A36C-7AB067DCCD85}"/>
            </c:ext>
          </c:extLst>
        </c:ser>
        <c:ser>
          <c:idx val="2"/>
          <c:order val="1"/>
          <c:tx>
            <c:strRef>
              <c:f>Fylker!$B$26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Fylker!$D$11:$D$38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Fylker!$AJ$26:$AJ$39</c:f>
              <c:numCache>
                <c:formatCode>0</c:formatCode>
                <c:ptCount val="14"/>
                <c:pt idx="0">
                  <c:v>4.1884057971014492</c:v>
                </c:pt>
                <c:pt idx="1">
                  <c:v>5.4171779141104297</c:v>
                </c:pt>
                <c:pt idx="2">
                  <c:v>6.7718309859154928</c:v>
                </c:pt>
                <c:pt idx="3">
                  <c:v>6.6815728604471856</c:v>
                </c:pt>
                <c:pt idx="4">
                  <c:v>4.1911764705882355</c:v>
                </c:pt>
                <c:pt idx="5">
                  <c:v>5.8857142857142861</c:v>
                </c:pt>
                <c:pt idx="6">
                  <c:v>4.551801801801802</c:v>
                </c:pt>
                <c:pt idx="7">
                  <c:v>5.4964539007092199</c:v>
                </c:pt>
                <c:pt idx="8">
                  <c:v>4.3629876308277833</c:v>
                </c:pt>
                <c:pt idx="9">
                  <c:v>5.0971731448763249</c:v>
                </c:pt>
                <c:pt idx="10">
                  <c:v>6.1114058355437662</c:v>
                </c:pt>
                <c:pt idx="11">
                  <c:v>7.7790055248618781</c:v>
                </c:pt>
                <c:pt idx="12">
                  <c:v>7.2635135135135132</c:v>
                </c:pt>
                <c:pt idx="13">
                  <c:v>7.6875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9B-4CB0-A36C-7AB067DCCD85}"/>
            </c:ext>
          </c:extLst>
        </c:ser>
        <c:ser>
          <c:idx val="3"/>
          <c:order val="2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Fylker!$D$11:$D$38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Fylker!$AJ$11:$AJ$24</c:f>
              <c:numCache>
                <c:formatCode>0</c:formatCode>
                <c:ptCount val="14"/>
                <c:pt idx="0">
                  <c:v>3.9821428571428572</c:v>
                </c:pt>
                <c:pt idx="1">
                  <c:v>5.370860927152318</c:v>
                </c:pt>
                <c:pt idx="2">
                  <c:v>6.3251533742331292</c:v>
                </c:pt>
                <c:pt idx="3">
                  <c:v>5.9798994974874375</c:v>
                </c:pt>
                <c:pt idx="4">
                  <c:v>4.3</c:v>
                </c:pt>
                <c:pt idx="5">
                  <c:v>4.4891304347826084</c:v>
                </c:pt>
                <c:pt idx="6">
                  <c:v>4.467136150234742</c:v>
                </c:pt>
                <c:pt idx="7">
                  <c:v>5.1847759361571519</c:v>
                </c:pt>
                <c:pt idx="8">
                  <c:v>4.4080317302925138</c:v>
                </c:pt>
                <c:pt idx="9">
                  <c:v>4.9168241965973536</c:v>
                </c:pt>
                <c:pt idx="10">
                  <c:v>6.1147058823529408</c:v>
                </c:pt>
                <c:pt idx="11">
                  <c:v>6.234375</c:v>
                </c:pt>
                <c:pt idx="12">
                  <c:v>6.8168498168498166</c:v>
                </c:pt>
                <c:pt idx="13">
                  <c:v>8.3037974683544302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9B-4CB0-A36C-7AB067DCC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4128"/>
        <c:axId val="536554520"/>
      </c:barChart>
      <c:catAx>
        <c:axId val="5365541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5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4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4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41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435818076217221"/>
          <c:y val="0.20646640951442999"/>
          <c:w val="5.1904636799621366E-2"/>
          <c:h val="0.1627594511354988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UNG SAU: middel LENGDE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07073241092179"/>
          <c:y val="0.13663330869656801"/>
          <c:w val="0.8716685601769969"/>
          <c:h val="0.69408358814594751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Fylker!$D$11:$D$36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Fylker!$R$26:$R$39</c:f>
              <c:numCache>
                <c:formatCode>0.0</c:formatCode>
                <c:ptCount val="14"/>
                <c:pt idx="0">
                  <c:v>108.86067415730332</c:v>
                </c:pt>
                <c:pt idx="1">
                  <c:v>108.31578947368423</c:v>
                </c:pt>
                <c:pt idx="2">
                  <c:v>111.69942884340819</c:v>
                </c:pt>
                <c:pt idx="3">
                  <c:v>110.40740467404656</c:v>
                </c:pt>
                <c:pt idx="4">
                  <c:v>108.40358565737056</c:v>
                </c:pt>
                <c:pt idx="5">
                  <c:v>108.43875968992248</c:v>
                </c:pt>
                <c:pt idx="6">
                  <c:v>108.14295886075941</c:v>
                </c:pt>
                <c:pt idx="7">
                  <c:v>111.01926685577143</c:v>
                </c:pt>
                <c:pt idx="8">
                  <c:v>106.45142857142859</c:v>
                </c:pt>
                <c:pt idx="9">
                  <c:v>101.25185185185184</c:v>
                </c:pt>
                <c:pt idx="10">
                  <c:v>110.23905249679918</c:v>
                </c:pt>
                <c:pt idx="11">
                  <c:v>0</c:v>
                </c:pt>
                <c:pt idx="12">
                  <c:v>0</c:v>
                </c:pt>
                <c:pt idx="13">
                  <c:v>108.38140703517594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D5-4CF5-8AD8-20E986C63142}"/>
            </c:ext>
          </c:extLst>
        </c:ser>
        <c:ser>
          <c:idx val="1"/>
          <c:order val="1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Fylker!$D$11:$D$36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Fylker!$R$11:$R$24</c:f>
              <c:numCache>
                <c:formatCode>0.0</c:formatCode>
                <c:ptCount val="14"/>
                <c:pt idx="0">
                  <c:v>108.18161434977576</c:v>
                </c:pt>
                <c:pt idx="1">
                  <c:v>107.5503082614055</c:v>
                </c:pt>
                <c:pt idx="2">
                  <c:v>111.20014563106764</c:v>
                </c:pt>
                <c:pt idx="3">
                  <c:v>110.982617242348</c:v>
                </c:pt>
                <c:pt idx="4">
                  <c:v>107.69377431906607</c:v>
                </c:pt>
                <c:pt idx="5">
                  <c:v>109.89524405506876</c:v>
                </c:pt>
                <c:pt idx="6">
                  <c:v>106.62829190904296</c:v>
                </c:pt>
                <c:pt idx="7">
                  <c:v>108.49433237271802</c:v>
                </c:pt>
                <c:pt idx="8">
                  <c:v>105.44344130484716</c:v>
                </c:pt>
                <c:pt idx="9">
                  <c:v>105.4084651898734</c:v>
                </c:pt>
                <c:pt idx="10">
                  <c:v>106.78642456738999</c:v>
                </c:pt>
                <c:pt idx="11">
                  <c:v>107.84793672627248</c:v>
                </c:pt>
                <c:pt idx="12">
                  <c:v>108.65101070154606</c:v>
                </c:pt>
                <c:pt idx="13">
                  <c:v>106.51664122137409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D5-4CF5-8AD8-20E986C631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  <c:min val="9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LENGDE i cm</a:t>
                </a:r>
              </a:p>
            </c:rich>
          </c:tx>
          <c:layout>
            <c:manualLayout>
              <c:xMode val="edge"/>
              <c:yMode val="edge"/>
              <c:x val="1.7729642532272098E-2"/>
              <c:y val="0.2764279132096107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9654022831490809"/>
          <c:y val="7.1474694318695839E-2"/>
          <c:w val="6.2018674143023818E-2"/>
          <c:h val="0.164086262008171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UNG SAU: middel K-FAKTOR innen de ulike FYLKENE, hittil i år</a:t>
            </a:r>
          </a:p>
        </c:rich>
      </c:tx>
      <c:layout>
        <c:manualLayout>
          <c:xMode val="edge"/>
          <c:yMode val="edge"/>
          <c:x val="0.1101915334435588"/>
          <c:y val="3.61087002312192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07073241092179"/>
          <c:y val="0.13663330869656801"/>
          <c:w val="0.8716685601769969"/>
          <c:h val="0.69408358814594751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Fylker!$D$11:$D$36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Fylker!$T$26:$T$39</c:f>
              <c:numCache>
                <c:formatCode>0.00</c:formatCode>
                <c:ptCount val="14"/>
                <c:pt idx="0">
                  <c:v>20.131752068385065</c:v>
                </c:pt>
                <c:pt idx="1">
                  <c:v>19.167716754674679</c:v>
                </c:pt>
                <c:pt idx="2">
                  <c:v>20.117350881391527</c:v>
                </c:pt>
                <c:pt idx="3">
                  <c:v>19.859934953350034</c:v>
                </c:pt>
                <c:pt idx="4">
                  <c:v>19.968938455773145</c:v>
                </c:pt>
                <c:pt idx="5">
                  <c:v>20.274719032578886</c:v>
                </c:pt>
                <c:pt idx="6">
                  <c:v>19.285293218698076</c:v>
                </c:pt>
                <c:pt idx="7">
                  <c:v>20.168746125749564</c:v>
                </c:pt>
                <c:pt idx="8">
                  <c:v>19.686110218538548</c:v>
                </c:pt>
                <c:pt idx="9">
                  <c:v>17.804264345963343</c:v>
                </c:pt>
                <c:pt idx="10">
                  <c:v>19.215806757155967</c:v>
                </c:pt>
                <c:pt idx="11">
                  <c:v>0</c:v>
                </c:pt>
                <c:pt idx="12">
                  <c:v>0</c:v>
                </c:pt>
                <c:pt idx="13">
                  <c:v>19.687630623427076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35-445B-9F54-AA859C00991F}"/>
            </c:ext>
          </c:extLst>
        </c:ser>
        <c:ser>
          <c:idx val="1"/>
          <c:order val="1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Fylker!$D$11:$D$36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Fylker!$T$11:$T$24</c:f>
              <c:numCache>
                <c:formatCode>0.00</c:formatCode>
                <c:ptCount val="14"/>
                <c:pt idx="0">
                  <c:v>20.374592967744498</c:v>
                </c:pt>
                <c:pt idx="1">
                  <c:v>19.546864659014226</c:v>
                </c:pt>
                <c:pt idx="2">
                  <c:v>20.453660630849587</c:v>
                </c:pt>
                <c:pt idx="3">
                  <c:v>20.414287538754788</c:v>
                </c:pt>
                <c:pt idx="4">
                  <c:v>20.218472346359842</c:v>
                </c:pt>
                <c:pt idx="5">
                  <c:v>20.397592963206264</c:v>
                </c:pt>
                <c:pt idx="6">
                  <c:v>19.241154896142113</c:v>
                </c:pt>
                <c:pt idx="7">
                  <c:v>20.047712088796295</c:v>
                </c:pt>
                <c:pt idx="8">
                  <c:v>19.364200971996137</c:v>
                </c:pt>
                <c:pt idx="9">
                  <c:v>19.460192561422232</c:v>
                </c:pt>
                <c:pt idx="10">
                  <c:v>19.180475144454164</c:v>
                </c:pt>
                <c:pt idx="11">
                  <c:v>19.853397567119057</c:v>
                </c:pt>
                <c:pt idx="12">
                  <c:v>20.866550659765782</c:v>
                </c:pt>
                <c:pt idx="13">
                  <c:v>18.691878849682279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35-445B-9F54-AA859C009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K-faktor i mg/ml</a:t>
                </a:r>
              </a:p>
            </c:rich>
          </c:tx>
          <c:layout>
            <c:manualLayout>
              <c:xMode val="edge"/>
              <c:yMode val="edge"/>
              <c:x val="1.7729642532272098E-2"/>
              <c:y val="0.2764279132096107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739196592821528"/>
          <c:y val="0.16490223287763575"/>
          <c:w val="5.9337286163707252E-2"/>
          <c:h val="0.1011656748154156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sau, middel KLASSE</a:t>
            </a:r>
            <a:r>
              <a:rPr lang="nb-NO" sz="2800" baseline="0"/>
              <a:t> i </a:t>
            </a:r>
            <a:r>
              <a:rPr lang="nb-NO" sz="2800"/>
              <a:t>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30942853590024"/>
          <c:y val="1.98054858527299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96791060067763E-2"/>
          <c:y val="0.17281339946891389"/>
          <c:w val="0.85767747070160727"/>
          <c:h val="0.70634419125392567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Regioner!$B$21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Regioner!$O$21:$O$24</c:f>
              <c:numCache>
                <c:formatCode>0.00</c:formatCode>
                <c:ptCount val="4"/>
                <c:pt idx="0">
                  <c:v>6.9992214170210243</c:v>
                </c:pt>
                <c:pt idx="1">
                  <c:v>7.1586072482090195</c:v>
                </c:pt>
                <c:pt idx="2">
                  <c:v>6.8429109464220623</c:v>
                </c:pt>
                <c:pt idx="3">
                  <c:v>7.1147779986746196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CA-4107-AB93-00B61002F3D7}"/>
            </c:ext>
          </c:extLst>
        </c:ser>
        <c:ser>
          <c:idx val="1"/>
          <c:order val="1"/>
          <c:tx>
            <c:strRef>
              <c:f>Regioner!$B$16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Regioner!$O$16:$O$19</c:f>
              <c:numCache>
                <c:formatCode>0.00</c:formatCode>
                <c:ptCount val="4"/>
                <c:pt idx="0">
                  <c:v>7.2268753167764812</c:v>
                </c:pt>
                <c:pt idx="1">
                  <c:v>7.2942450327540476</c:v>
                </c:pt>
                <c:pt idx="2">
                  <c:v>7.0685973575337</c:v>
                </c:pt>
                <c:pt idx="3">
                  <c:v>7.259550722564029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CA-4107-AB93-00B61002F3D7}"/>
            </c:ext>
          </c:extLst>
        </c:ser>
        <c:ser>
          <c:idx val="2"/>
          <c:order val="2"/>
          <c:tx>
            <c:strRef>
              <c:f>Regioner!$B$11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Regioner!$O$11:$O$14</c:f>
              <c:numCache>
                <c:formatCode>0.00</c:formatCode>
                <c:ptCount val="4"/>
                <c:pt idx="0">
                  <c:v>7.4503516599863868</c:v>
                </c:pt>
                <c:pt idx="1">
                  <c:v>7.1688873507527244</c:v>
                </c:pt>
                <c:pt idx="2">
                  <c:v>7.014795088030775</c:v>
                </c:pt>
                <c:pt idx="3">
                  <c:v>7.3482221054475394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CA-4107-AB93-00B61002F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240711685967783"/>
          <c:y val="0.10101531539326815"/>
          <c:w val="7.4941502345506394E-2"/>
          <c:h val="0.1766380548585272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sau: middel VEKT</a:t>
            </a:r>
            <a:r>
              <a:rPr lang="nb-NO" sz="2800" baseline="0"/>
              <a:t> i </a:t>
            </a:r>
            <a:r>
              <a:rPr lang="nb-NO" sz="2800"/>
              <a:t>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3094280927061239"/>
          <c:y val="2.20002835079148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4271919884554"/>
          <c:y val="0.17068441514015448"/>
          <c:w val="0.83373154739421407"/>
          <c:h val="0.70847328215172101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Regioner!$B$21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Regioner!$X$21:$X$24</c:f>
              <c:numCache>
                <c:formatCode>0.00</c:formatCode>
                <c:ptCount val="4"/>
                <c:pt idx="0">
                  <c:v>27.856965323111886</c:v>
                </c:pt>
                <c:pt idx="1">
                  <c:v>26.318818478718843</c:v>
                </c:pt>
                <c:pt idx="2">
                  <c:v>25.152581703316624</c:v>
                </c:pt>
                <c:pt idx="3">
                  <c:v>26.82471835652748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3C1-4368-B9AA-D526F80091D9}"/>
            </c:ext>
          </c:extLst>
        </c:ser>
        <c:ser>
          <c:idx val="1"/>
          <c:order val="1"/>
          <c:tx>
            <c:strRef>
              <c:f>Regioner!$B$16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Regioner!$X$16:$X$19</c:f>
              <c:numCache>
                <c:formatCode>0.00</c:formatCode>
                <c:ptCount val="4"/>
                <c:pt idx="0">
                  <c:v>27.556037759756876</c:v>
                </c:pt>
                <c:pt idx="1">
                  <c:v>25.717573493584528</c:v>
                </c:pt>
                <c:pt idx="2">
                  <c:v>24.496770318964327</c:v>
                </c:pt>
                <c:pt idx="3">
                  <c:v>26.220103019029914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3C1-4368-B9AA-D526F80091D9}"/>
            </c:ext>
          </c:extLst>
        </c:ser>
        <c:ser>
          <c:idx val="2"/>
          <c:order val="2"/>
          <c:tx>
            <c:strRef>
              <c:f>Regioner!$B$11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Regioner!$X$11:$X$14</c:f>
              <c:numCache>
                <c:formatCode>0.00</c:formatCode>
                <c:ptCount val="4"/>
                <c:pt idx="0">
                  <c:v>27.512780760795557</c:v>
                </c:pt>
                <c:pt idx="1">
                  <c:v>25.238743727288419</c:v>
                </c:pt>
                <c:pt idx="2">
                  <c:v>24.199526557183002</c:v>
                </c:pt>
                <c:pt idx="3">
                  <c:v>26.26559817831486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3C1-4368-B9AA-D526F80091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1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Vekt i kg</a:t>
                </a:r>
              </a:p>
            </c:rich>
          </c:tx>
          <c:layout>
            <c:manualLayout>
              <c:xMode val="edge"/>
              <c:yMode val="edge"/>
              <c:x val="2.0803982528014252E-2"/>
              <c:y val="0.3808495602334746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296004881308654"/>
          <c:y val="0.14046586796918567"/>
          <c:w val="8.1992426223474829E-2"/>
          <c:h val="0.2028091891223073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sau, antall% slakt i de ulike 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3094286198831692"/>
          <c:y val="2.42011111912639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557159613590248E-2"/>
          <c:y val="0.17281339946891389"/>
          <c:w val="0.84641704964376197"/>
          <c:h val="0.70634419125392567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Regioner!$B$21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Regioner!$I$21:$I$24</c:f>
              <c:numCache>
                <c:formatCode>0.0</c:formatCode>
                <c:ptCount val="4"/>
                <c:pt idx="0">
                  <c:v>33.847471043982665</c:v>
                </c:pt>
                <c:pt idx="1">
                  <c:v>36.358678392964656</c:v>
                </c:pt>
                <c:pt idx="2">
                  <c:v>15.065694087182829</c:v>
                </c:pt>
                <c:pt idx="3">
                  <c:v>14.728156475869836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A86-419D-AE2D-01A8E5422CF2}"/>
            </c:ext>
          </c:extLst>
        </c:ser>
        <c:ser>
          <c:idx val="1"/>
          <c:order val="1"/>
          <c:tx>
            <c:strRef>
              <c:f>Regioner!$B$16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Regioner!$I$16:$I$19</c:f>
              <c:numCache>
                <c:formatCode>0.0</c:formatCode>
                <c:ptCount val="4"/>
                <c:pt idx="0">
                  <c:v>34.065725006430377</c:v>
                </c:pt>
                <c:pt idx="1">
                  <c:v>37.205246885055487</c:v>
                </c:pt>
                <c:pt idx="2">
                  <c:v>14.376340676908848</c:v>
                </c:pt>
                <c:pt idx="3">
                  <c:v>14.352687431605284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A86-419D-AE2D-01A8E5422CF2}"/>
            </c:ext>
          </c:extLst>
        </c:ser>
        <c:ser>
          <c:idx val="2"/>
          <c:order val="2"/>
          <c:tx>
            <c:strRef>
              <c:f>Regioner!$B$11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Regioner!$I$11:$I$14</c:f>
              <c:numCache>
                <c:formatCode>0.0</c:formatCode>
                <c:ptCount val="4"/>
                <c:pt idx="0">
                  <c:v>32.631434490064201</c:v>
                </c:pt>
                <c:pt idx="1">
                  <c:v>39.247623399996669</c:v>
                </c:pt>
                <c:pt idx="2">
                  <c:v>14.671043219430256</c:v>
                </c:pt>
                <c:pt idx="3">
                  <c:v>13.449898890508878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A86-419D-AE2D-01A8E5422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Andels%</a:t>
                </a:r>
              </a:p>
            </c:rich>
          </c:tx>
          <c:layout>
            <c:manualLayout>
              <c:xMode val="edge"/>
              <c:yMode val="edge"/>
              <c:x val="1.5975335780689701E-2"/>
              <c:y val="0.41401806309742084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552196978441294"/>
          <c:y val="0.27565676764437502"/>
          <c:w val="8.2151085673163773E-2"/>
          <c:h val="0.187442157506626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sau, middel LENGDE</a:t>
            </a:r>
            <a:r>
              <a:rPr lang="nb-NO" sz="2800" baseline="0"/>
              <a:t> i </a:t>
            </a:r>
            <a:r>
              <a:rPr lang="nb-NO" sz="2800"/>
              <a:t>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30942853590024"/>
          <c:y val="1.98054858527299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725397077279691"/>
          <c:y val="0.1684177554728736"/>
          <c:w val="0.83172026883944949"/>
          <c:h val="0.71073981136973263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Regioner!$B$21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Regioner!$R$21:$R$24</c:f>
              <c:numCache>
                <c:formatCode>0.0</c:formatCode>
                <c:ptCount val="4"/>
                <c:pt idx="0">
                  <c:v>105.42847965738756</c:v>
                </c:pt>
                <c:pt idx="1">
                  <c:v>110.89429065743983</c:v>
                </c:pt>
                <c:pt idx="2">
                  <c:v>108.50897666068218</c:v>
                </c:pt>
                <c:pt idx="3">
                  <c:v>109.31509433962265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F12-4E07-ACB0-62527013C65E}"/>
            </c:ext>
          </c:extLst>
        </c:ser>
        <c:ser>
          <c:idx val="1"/>
          <c:order val="1"/>
          <c:tx>
            <c:strRef>
              <c:f>Regioner!$B$16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Regioner!$R$16:$R$19</c:f>
              <c:numCache>
                <c:formatCode>0.0</c:formatCode>
                <c:ptCount val="4"/>
                <c:pt idx="0">
                  <c:v>110.10799999999978</c:v>
                </c:pt>
                <c:pt idx="1">
                  <c:v>110.98464703334783</c:v>
                </c:pt>
                <c:pt idx="2">
                  <c:v>108.69512195121962</c:v>
                </c:pt>
                <c:pt idx="3">
                  <c:v>108.38140703517594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F12-4E07-ACB0-62527013C65E}"/>
            </c:ext>
          </c:extLst>
        </c:ser>
        <c:ser>
          <c:idx val="2"/>
          <c:order val="2"/>
          <c:tx>
            <c:strRef>
              <c:f>Regioner!$B$11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Regioner!$R$11:$R$14</c:f>
              <c:numCache>
                <c:formatCode>0.0</c:formatCode>
                <c:ptCount val="4"/>
                <c:pt idx="0">
                  <c:v>110.00197523360919</c:v>
                </c:pt>
                <c:pt idx="1">
                  <c:v>106.93503581073156</c:v>
                </c:pt>
                <c:pt idx="2">
                  <c:v>106.26109184135137</c:v>
                </c:pt>
                <c:pt idx="3">
                  <c:v>107.93921830314598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12-4E07-ACB0-62527013C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Lengde i cm</a:t>
                </a:r>
              </a:p>
            </c:rich>
          </c:tx>
          <c:layout>
            <c:manualLayout>
              <c:xMode val="edge"/>
              <c:yMode val="edge"/>
              <c:x val="2.0338077650286505E-2"/>
              <c:y val="0.41240304577312453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191392896172052"/>
          <c:y val="0.14497135934931207"/>
          <c:w val="7.7018076083863157E-2"/>
          <c:h val="0.1700446482651206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sau, middel K-FAKTOR</a:t>
            </a:r>
            <a:r>
              <a:rPr lang="nb-NO" sz="2800" baseline="0"/>
              <a:t> i </a:t>
            </a:r>
            <a:r>
              <a:rPr lang="nb-NO" sz="2800"/>
              <a:t>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30942853590024"/>
          <c:y val="1.98054858527299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725397077279691"/>
          <c:y val="0.1684177554728736"/>
          <c:w val="0.83172026883944949"/>
          <c:h val="0.71073981136973263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Regioner!$B$21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Regioner!$T$21:$T$24</c:f>
              <c:numCache>
                <c:formatCode>0.00</c:formatCode>
                <c:ptCount val="4"/>
                <c:pt idx="0">
                  <c:v>18.419883312755125</c:v>
                </c:pt>
                <c:pt idx="1">
                  <c:v>19.556809936384305</c:v>
                </c:pt>
                <c:pt idx="2">
                  <c:v>18.8803376563156</c:v>
                </c:pt>
                <c:pt idx="3">
                  <c:v>20.169528438631623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30-40A5-895D-7927C4B33F3F}"/>
            </c:ext>
          </c:extLst>
        </c:ser>
        <c:ser>
          <c:idx val="1"/>
          <c:order val="1"/>
          <c:tx>
            <c:strRef>
              <c:f>Regioner!$B$16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Regioner!$T$16:$T$19</c:f>
              <c:numCache>
                <c:formatCode>0.00</c:formatCode>
                <c:ptCount val="4"/>
                <c:pt idx="0">
                  <c:v>19.823093259480327</c:v>
                </c:pt>
                <c:pt idx="1">
                  <c:v>20.16508820960567</c:v>
                </c:pt>
                <c:pt idx="2">
                  <c:v>18.973314847704003</c:v>
                </c:pt>
                <c:pt idx="3">
                  <c:v>19.687630623427076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30-40A5-895D-7927C4B33F3F}"/>
            </c:ext>
          </c:extLst>
        </c:ser>
        <c:ser>
          <c:idx val="2"/>
          <c:order val="2"/>
          <c:tx>
            <c:strRef>
              <c:f>Regioner!$B$11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3"/>
              <c:layout>
                <c:manualLayout>
                  <c:x val="2.0765737383567776E-3"/>
                  <c:y val="-8.35164835164835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30-40A5-895D-7927C4B33F3F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Regioner!$T$11:$T$14</c:f>
              <c:numCache>
                <c:formatCode>0.00</c:formatCode>
                <c:ptCount val="4"/>
                <c:pt idx="0">
                  <c:v>20.192964088737341</c:v>
                </c:pt>
                <c:pt idx="1">
                  <c:v>19.698372662774219</c:v>
                </c:pt>
                <c:pt idx="2">
                  <c:v>19.287114509571925</c:v>
                </c:pt>
                <c:pt idx="3">
                  <c:v>20.033250520772189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30-40A5-895D-7927C4B33F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ax val="22"/>
          <c:min val="1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K-FAKTOR i mg/ml</a:t>
                </a:r>
              </a:p>
            </c:rich>
          </c:tx>
          <c:layout>
            <c:manualLayout>
              <c:xMode val="edge"/>
              <c:yMode val="edge"/>
              <c:x val="2.0338077650286505E-2"/>
              <c:y val="0.41240304577312453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142074106376344"/>
          <c:y val="0.15815817253612527"/>
          <c:w val="7.7018076083863157E-2"/>
          <c:h val="0.1700446482651206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sau: utvikling i markedsandeler (antalls%)</a:t>
            </a:r>
          </a:p>
        </c:rich>
      </c:tx>
      <c:layout>
        <c:manualLayout>
          <c:xMode val="edge"/>
          <c:yMode val="edge"/>
          <c:x val="0.1214454141634099"/>
          <c:y val="5.2459007447092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384574634592681E-2"/>
          <c:y val="0.17365926064013604"/>
          <c:w val="0.81609445320831087"/>
          <c:h val="0.7227466460082288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Organisasjon!$D$16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Organisasjon!$I$16:$I$44</c:f>
              <c:numCache>
                <c:formatCode>0.0</c:formatCode>
                <c:ptCount val="29"/>
                <c:pt idx="0">
                  <c:v>64.238183399720754</c:v>
                </c:pt>
                <c:pt idx="1">
                  <c:v>69.004764916320994</c:v>
                </c:pt>
                <c:pt idx="2">
                  <c:v>68.767831448249396</c:v>
                </c:pt>
                <c:pt idx="3">
                  <c:v>70.12687383159313</c:v>
                </c:pt>
                <c:pt idx="4">
                  <c:v>66.329957446257808</c:v>
                </c:pt>
                <c:pt idx="5">
                  <c:v>72.656087283592299</c:v>
                </c:pt>
                <c:pt idx="6">
                  <c:v>69.212704849660113</c:v>
                </c:pt>
                <c:pt idx="7">
                  <c:v>66.304940072715794</c:v>
                </c:pt>
                <c:pt idx="8">
                  <c:v>67.927469740643645</c:v>
                </c:pt>
                <c:pt idx="9">
                  <c:v>66.143760880995444</c:v>
                </c:pt>
                <c:pt idx="10">
                  <c:v>68.462503287108802</c:v>
                </c:pt>
                <c:pt idx="11">
                  <c:v>69.479678774210555</c:v>
                </c:pt>
                <c:pt idx="12">
                  <c:v>69.651378223301833</c:v>
                </c:pt>
                <c:pt idx="13">
                  <c:v>70.696999422979559</c:v>
                </c:pt>
                <c:pt idx="14">
                  <c:v>64.3259292118708</c:v>
                </c:pt>
                <c:pt idx="15">
                  <c:v>62.143181918701522</c:v>
                </c:pt>
                <c:pt idx="16">
                  <c:v>65.336023680422613</c:v>
                </c:pt>
                <c:pt idx="17">
                  <c:v>66.142575599582997</c:v>
                </c:pt>
                <c:pt idx="18">
                  <c:v>66.153283608907699</c:v>
                </c:pt>
                <c:pt idx="19">
                  <c:v>68.495554432361402</c:v>
                </c:pt>
                <c:pt idx="20">
                  <c:v>68.671367784566698</c:v>
                </c:pt>
                <c:pt idx="21">
                  <c:v>66.857569282760423</c:v>
                </c:pt>
                <c:pt idx="22">
                  <c:v>64.832106181618357</c:v>
                </c:pt>
                <c:pt idx="23">
                  <c:v>66.165422060257214</c:v>
                </c:pt>
                <c:pt idx="24">
                  <c:v>65.131363337360753</c:v>
                </c:pt>
                <c:pt idx="25">
                  <c:v>67.649492486581138</c:v>
                </c:pt>
                <c:pt idx="26">
                  <c:v>66.843224316679979</c:v>
                </c:pt>
                <c:pt idx="27">
                  <c:v>66.052149610066152</c:v>
                </c:pt>
                <c:pt idx="28">
                  <c:v>65.96055810465775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59-4214-B14E-F6E6EF816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lineChart>
        <c:grouping val="standard"/>
        <c:varyColors val="0"/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Organisasjon!$I$47:$I$75</c:f>
              <c:numCache>
                <c:formatCode>0.0</c:formatCode>
                <c:ptCount val="29"/>
                <c:pt idx="0">
                  <c:v>35.761816600279246</c:v>
                </c:pt>
                <c:pt idx="1">
                  <c:v>30.995235083679027</c:v>
                </c:pt>
                <c:pt idx="2">
                  <c:v>31.2321685517506</c:v>
                </c:pt>
                <c:pt idx="3">
                  <c:v>29.873126168406859</c:v>
                </c:pt>
                <c:pt idx="4">
                  <c:v>33.670042553742206</c:v>
                </c:pt>
                <c:pt idx="5">
                  <c:v>27.343912716407679</c:v>
                </c:pt>
                <c:pt idx="6">
                  <c:v>30.787295150339894</c:v>
                </c:pt>
                <c:pt idx="7">
                  <c:v>33.695059927284198</c:v>
                </c:pt>
                <c:pt idx="8">
                  <c:v>32.072530259356355</c:v>
                </c:pt>
                <c:pt idx="9">
                  <c:v>33.856239119004556</c:v>
                </c:pt>
                <c:pt idx="10">
                  <c:v>31.537496712891201</c:v>
                </c:pt>
                <c:pt idx="11">
                  <c:v>30.520321225789431</c:v>
                </c:pt>
                <c:pt idx="12">
                  <c:v>30.348621776698185</c:v>
                </c:pt>
                <c:pt idx="13">
                  <c:v>29.303000577020448</c:v>
                </c:pt>
                <c:pt idx="14">
                  <c:v>35.674070788129221</c:v>
                </c:pt>
                <c:pt idx="15">
                  <c:v>37.856818081298506</c:v>
                </c:pt>
                <c:pt idx="16">
                  <c:v>34.663976319577401</c:v>
                </c:pt>
                <c:pt idx="17">
                  <c:v>33.85742440041701</c:v>
                </c:pt>
                <c:pt idx="18">
                  <c:v>33.846716391092301</c:v>
                </c:pt>
                <c:pt idx="19">
                  <c:v>31.50444556763858</c:v>
                </c:pt>
                <c:pt idx="20">
                  <c:v>31.328632215433313</c:v>
                </c:pt>
                <c:pt idx="21">
                  <c:v>33.142430717239577</c:v>
                </c:pt>
                <c:pt idx="22">
                  <c:v>35.167893818381643</c:v>
                </c:pt>
                <c:pt idx="23">
                  <c:v>33.834577939742772</c:v>
                </c:pt>
                <c:pt idx="24">
                  <c:v>34.868636662639254</c:v>
                </c:pt>
                <c:pt idx="25">
                  <c:v>32.350507513418847</c:v>
                </c:pt>
                <c:pt idx="26">
                  <c:v>33.156775683320006</c:v>
                </c:pt>
                <c:pt idx="27">
                  <c:v>33.947850389933834</c:v>
                </c:pt>
                <c:pt idx="28">
                  <c:v>34.039441895342243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59-4214-B14E-F6E6EF816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5704"/>
        <c:axId val="499635312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ax val="74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Amdels% Nortura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valAx>
        <c:axId val="499635312"/>
        <c:scaling>
          <c:orientation val="minMax"/>
          <c:max val="40"/>
          <c:min val="26"/>
        </c:scaling>
        <c:delete val="0"/>
        <c:axPos val="r"/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Andels% KLF</a:t>
                </a:r>
              </a:p>
            </c:rich>
          </c:tx>
          <c:layout>
            <c:manualLayout>
              <c:xMode val="edge"/>
              <c:yMode val="edge"/>
              <c:x val="0.94474498303660592"/>
              <c:y val="0.3278392293593839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499635704"/>
        <c:crosses val="max"/>
        <c:crossBetween val="between"/>
        <c:majorUnit val="2"/>
      </c:valAx>
      <c:catAx>
        <c:axId val="499635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99635312"/>
        <c:crosses val="autoZero"/>
        <c:auto val="1"/>
        <c:lblAlgn val="ctr"/>
        <c:lblOffset val="100"/>
        <c:noMultiLvlLbl val="0"/>
      </c:cat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28527765206323"/>
          <c:y val="0.24549582991312432"/>
          <c:w val="9.5764019100296804E-2"/>
          <c:h val="0.1415348621628545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 baseline="0"/>
              <a:t>Ung sau: % SLAKT over 23 kg innen ORGANISASJON</a:t>
            </a:r>
            <a:endParaRPr lang="nb-NO" sz="2400"/>
          </a:p>
        </c:rich>
      </c:tx>
      <c:layout>
        <c:manualLayout>
          <c:xMode val="edge"/>
          <c:yMode val="edge"/>
          <c:x val="0.2119939953375545"/>
          <c:y val="2.52451775835506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398906892536944E-2"/>
          <c:y val="0.11639065148163484"/>
          <c:w val="0.89410901530790465"/>
          <c:h val="0.78001521363121451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85725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Organisasjon!$AB$16:$AB$44</c:f>
              <c:numCache>
                <c:formatCode>0</c:formatCode>
                <c:ptCount val="29"/>
                <c:pt idx="0">
                  <c:v>44.980821801691057</c:v>
                </c:pt>
                <c:pt idx="1">
                  <c:v>51.757695275658079</c:v>
                </c:pt>
                <c:pt idx="2">
                  <c:v>47.317859897622888</c:v>
                </c:pt>
                <c:pt idx="3">
                  <c:v>40.567506086123657</c:v>
                </c:pt>
                <c:pt idx="4">
                  <c:v>42.790504820151341</c:v>
                </c:pt>
                <c:pt idx="5">
                  <c:v>49.527693181231619</c:v>
                </c:pt>
                <c:pt idx="6">
                  <c:v>56.285911976173999</c:v>
                </c:pt>
                <c:pt idx="7">
                  <c:v>56.294593309021721</c:v>
                </c:pt>
                <c:pt idx="8">
                  <c:v>61.914860800493585</c:v>
                </c:pt>
                <c:pt idx="9">
                  <c:v>64.679902588021648</c:v>
                </c:pt>
                <c:pt idx="10">
                  <c:v>65.416514949225245</c:v>
                </c:pt>
                <c:pt idx="11">
                  <c:v>61.883962056033553</c:v>
                </c:pt>
                <c:pt idx="12">
                  <c:v>64.996296134907823</c:v>
                </c:pt>
                <c:pt idx="13">
                  <c:v>69.913731128684418</c:v>
                </c:pt>
                <c:pt idx="14">
                  <c:v>69.357878588647822</c:v>
                </c:pt>
                <c:pt idx="15">
                  <c:v>66.765590865998931</c:v>
                </c:pt>
                <c:pt idx="16">
                  <c:v>63.548806941431657</c:v>
                </c:pt>
                <c:pt idx="17">
                  <c:v>66.431197587474699</c:v>
                </c:pt>
                <c:pt idx="18">
                  <c:v>68.462818379623698</c:v>
                </c:pt>
                <c:pt idx="19">
                  <c:v>70.787489182840901</c:v>
                </c:pt>
                <c:pt idx="20">
                  <c:v>69.915536396453234</c:v>
                </c:pt>
                <c:pt idx="21">
                  <c:v>67.660394132464063</c:v>
                </c:pt>
                <c:pt idx="22">
                  <c:v>65.636510645943758</c:v>
                </c:pt>
                <c:pt idx="23">
                  <c:v>69.971777205943354</c:v>
                </c:pt>
                <c:pt idx="24">
                  <c:v>69.802488399786483</c:v>
                </c:pt>
                <c:pt idx="25">
                  <c:v>70.701022198028198</c:v>
                </c:pt>
                <c:pt idx="26">
                  <c:v>69.126716920418318</c:v>
                </c:pt>
                <c:pt idx="27">
                  <c:v>67.936609572594847</c:v>
                </c:pt>
                <c:pt idx="28">
                  <c:v>67.751252147844852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25-4A3C-A612-765C4DBA2DAB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85725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Organisasjon!$AB$47:$AB$75</c:f>
              <c:numCache>
                <c:formatCode>0</c:formatCode>
                <c:ptCount val="29"/>
                <c:pt idx="0">
                  <c:v>41.530095351609049</c:v>
                </c:pt>
                <c:pt idx="1">
                  <c:v>48.66644868980336</c:v>
                </c:pt>
                <c:pt idx="2">
                  <c:v>37.429139008672898</c:v>
                </c:pt>
                <c:pt idx="3">
                  <c:v>32.573145938301067</c:v>
                </c:pt>
                <c:pt idx="4">
                  <c:v>33.523057265652227</c:v>
                </c:pt>
                <c:pt idx="5">
                  <c:v>37.613918806959397</c:v>
                </c:pt>
                <c:pt idx="6">
                  <c:v>46.584088877538001</c:v>
                </c:pt>
                <c:pt idx="7">
                  <c:v>52.172880605159762</c:v>
                </c:pt>
                <c:pt idx="8">
                  <c:v>55.350179379191999</c:v>
                </c:pt>
                <c:pt idx="9">
                  <c:v>60.603455014461041</c:v>
                </c:pt>
                <c:pt idx="10">
                  <c:v>56.709278350515447</c:v>
                </c:pt>
                <c:pt idx="11">
                  <c:v>56.358910176181794</c:v>
                </c:pt>
                <c:pt idx="12">
                  <c:v>58.831353919239888</c:v>
                </c:pt>
                <c:pt idx="13">
                  <c:v>59.243489454401406</c:v>
                </c:pt>
                <c:pt idx="14">
                  <c:v>49.064854682454254</c:v>
                </c:pt>
                <c:pt idx="15">
                  <c:v>53.609774157719357</c:v>
                </c:pt>
                <c:pt idx="16">
                  <c:v>49.606935566820944</c:v>
                </c:pt>
                <c:pt idx="17">
                  <c:v>50.189272194843205</c:v>
                </c:pt>
                <c:pt idx="18">
                  <c:v>53.371126228269091</c:v>
                </c:pt>
                <c:pt idx="19">
                  <c:v>57.505924654735637</c:v>
                </c:pt>
                <c:pt idx="20">
                  <c:v>57.559364900941397</c:v>
                </c:pt>
                <c:pt idx="21">
                  <c:v>56.32859731887168</c:v>
                </c:pt>
                <c:pt idx="22">
                  <c:v>54.700898325847277</c:v>
                </c:pt>
                <c:pt idx="23">
                  <c:v>59.725365927267241</c:v>
                </c:pt>
                <c:pt idx="24">
                  <c:v>59.117139648655424</c:v>
                </c:pt>
                <c:pt idx="25">
                  <c:v>60.962451763048449</c:v>
                </c:pt>
                <c:pt idx="26">
                  <c:v>60.249245557169999</c:v>
                </c:pt>
                <c:pt idx="27">
                  <c:v>57.096331847788818</c:v>
                </c:pt>
                <c:pt idx="28">
                  <c:v>53.933014354066991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25-4A3C-A612-765C4DBA2D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1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SLAKT over 23 kg</a:t>
                </a:r>
              </a:p>
            </c:rich>
          </c:tx>
          <c:layout>
            <c:manualLayout>
              <c:xMode val="edge"/>
              <c:yMode val="edge"/>
              <c:x val="1.0532222588410977E-2"/>
              <c:y val="0.3699788066073135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954245174035581"/>
          <c:y val="0.51307396174893971"/>
          <c:w val="0.11821358734506206"/>
          <c:h val="0.127736681699997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UNG sau, m</a:t>
            </a:r>
            <a:r>
              <a:rPr lang="nb-NO" sz="2800"/>
              <a:t>iddel fettgruppe per år </a:t>
            </a:r>
          </a:p>
        </c:rich>
      </c:tx>
      <c:layout>
        <c:manualLayout>
          <c:xMode val="edge"/>
          <c:yMode val="edge"/>
          <c:x val="0.22480385368667641"/>
          <c:y val="1.137892701228620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8296659789146"/>
          <c:y val="0.12785933334911542"/>
          <c:w val="0.87389729472398736"/>
          <c:h val="0.70334828794645909"/>
        </c:manualLayout>
      </c:layout>
      <c:lineChart>
        <c:grouping val="standard"/>
        <c:varyColors val="0"/>
        <c:ser>
          <c:idx val="1"/>
          <c:order val="0"/>
          <c:tx>
            <c:v>Fettgruppe</c:v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dLbls>
            <c:dLbl>
              <c:idx val="1"/>
              <c:layout>
                <c:manualLayout>
                  <c:x val="-2.4643236536113236E-2"/>
                  <c:y val="-6.17225788781478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34-4EB4-B135-F5B9E01CC6E2}"/>
                </c:ext>
              </c:extLst>
            </c:dLbl>
            <c:dLbl>
              <c:idx val="2"/>
              <c:layout>
                <c:manualLayout>
                  <c:x val="1.8956335797010184E-3"/>
                  <c:y val="-3.9821018631063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34-4EB4-B135-F5B9E01CC6E2}"/>
                </c:ext>
              </c:extLst>
            </c:dLbl>
            <c:dLbl>
              <c:idx val="3"/>
              <c:layout>
                <c:manualLayout>
                  <c:x val="-1.9904152586860728E-2"/>
                  <c:y val="-6.17225788781478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34-4EB4-B135-F5B9E01CC6E2}"/>
                </c:ext>
              </c:extLst>
            </c:dLbl>
            <c:dLbl>
              <c:idx val="4"/>
              <c:layout>
                <c:manualLayout>
                  <c:x val="-2.8434503695515274E-2"/>
                  <c:y val="5.57494260834882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A6-43A4-99B9-166BE5E8A358}"/>
                </c:ext>
              </c:extLst>
            </c:dLbl>
            <c:dLbl>
              <c:idx val="5"/>
              <c:layout>
                <c:manualLayout>
                  <c:x val="-1.4217251847757637E-2"/>
                  <c:y val="5.3758375151935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A6-43A4-99B9-166BE5E8A358}"/>
                </c:ext>
              </c:extLst>
            </c:dLbl>
            <c:dLbl>
              <c:idx val="6"/>
              <c:layout>
                <c:manualLayout>
                  <c:x val="-5.9712457760582108E-2"/>
                  <c:y val="-3.38478658364036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A8-46A9-9353-E7F57447B32A}"/>
                </c:ext>
              </c:extLst>
            </c:dLbl>
            <c:dLbl>
              <c:idx val="8"/>
              <c:layout>
                <c:manualLayout>
                  <c:x val="-5.6869007391030547E-2"/>
                  <c:y val="-3.5838916767956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AE-4976-8723-10796FF06343}"/>
                </c:ext>
              </c:extLst>
            </c:dLbl>
            <c:dLbl>
              <c:idx val="10"/>
              <c:layout>
                <c:manualLayout>
                  <c:x val="-6.9505761652547566E-17"/>
                  <c:y val="-5.9731527946594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AE-4976-8723-10796FF06343}"/>
                </c:ext>
              </c:extLst>
            </c:dLbl>
            <c:dLbl>
              <c:idx val="11"/>
              <c:layout>
                <c:manualLayout>
                  <c:x val="-2.2747602956412288E-2"/>
                  <c:y val="5.1767324220382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AE-4976-8723-10796FF06343}"/>
                </c:ext>
              </c:extLst>
            </c:dLbl>
            <c:dLbl>
              <c:idx val="12"/>
              <c:layout>
                <c:manualLayout>
                  <c:x val="-5.6869007391030547E-3"/>
                  <c:y val="6.96867826043603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AE-4976-8723-10796FF06343}"/>
                </c:ext>
              </c:extLst>
            </c:dLbl>
            <c:dLbl>
              <c:idx val="14"/>
              <c:layout>
                <c:manualLayout>
                  <c:x val="0"/>
                  <c:y val="-6.57046807412542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A8-46A9-9353-E7F57447B32A}"/>
                </c:ext>
              </c:extLst>
            </c:dLbl>
            <c:dLbl>
              <c:idx val="15"/>
              <c:layout>
                <c:manualLayout>
                  <c:x val="-2.0851969376711202E-2"/>
                  <c:y val="-5.57494260834883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AE-4976-8723-10796FF06343}"/>
                </c:ext>
              </c:extLst>
            </c:dLbl>
            <c:dLbl>
              <c:idx val="16"/>
              <c:layout>
                <c:manualLayout>
                  <c:x val="-2.7486686905664765E-2"/>
                  <c:y val="6.57046807412540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68-4EAB-B6FC-345940A6DCC7}"/>
                </c:ext>
              </c:extLst>
            </c:dLbl>
            <c:dLbl>
              <c:idx val="17"/>
              <c:layout>
                <c:manualLayout>
                  <c:x val="-5.5921190601180039E-2"/>
                  <c:y val="-4.97762732888289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A8-46A9-9353-E7F57447B32A}"/>
                </c:ext>
              </c:extLst>
            </c:dLbl>
            <c:dLbl>
              <c:idx val="18"/>
              <c:layout>
                <c:manualLayout>
                  <c:x val="-3.3173587644767959E-2"/>
                  <c:y val="-5.57494260834884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A8-46A9-9353-E7F57447B32A}"/>
                </c:ext>
              </c:extLst>
            </c:dLbl>
            <c:dLbl>
              <c:idx val="19"/>
              <c:layout>
                <c:manualLayout>
                  <c:x val="-2.2747602956412358E-2"/>
                  <c:y val="5.57494260834882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A8-46A9-9353-E7F57447B32A}"/>
                </c:ext>
              </c:extLst>
            </c:dLbl>
            <c:dLbl>
              <c:idx val="21"/>
              <c:layout>
                <c:manualLayout>
                  <c:x val="-5.6869007391030547E-3"/>
                  <c:y val="-5.37583751519352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68-4EAB-B6FC-345940A6DCC7}"/>
                </c:ext>
              </c:extLst>
            </c:dLbl>
            <c:dLbl>
              <c:idx val="22"/>
              <c:layout>
                <c:manualLayout>
                  <c:x val="-2.7486686905664765E-2"/>
                  <c:y val="4.9776273288828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8AE-4976-8723-10796FF06343}"/>
                </c:ext>
              </c:extLst>
            </c:dLbl>
            <c:dLbl>
              <c:idx val="24"/>
              <c:layout>
                <c:manualLayout>
                  <c:x val="-3.5069221224468837E-2"/>
                  <c:y val="2.78747130417441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A8-46A9-9353-E7F57447B32A}"/>
                </c:ext>
              </c:extLst>
            </c:dLbl>
            <c:dLbl>
              <c:idx val="26"/>
              <c:layout>
                <c:manualLayout>
                  <c:x val="-5.7816824180881195E-2"/>
                  <c:y val="3.78299676995099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A8-46A9-9353-E7F57447B32A}"/>
                </c:ext>
              </c:extLst>
            </c:dLbl>
            <c:dLbl>
              <c:idx val="27"/>
              <c:layout>
                <c:manualLayout>
                  <c:x val="-3.8860488383870878E-2"/>
                  <c:y val="3.5838916767956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39-4FC4-B241-09148FC85D50}"/>
                </c:ext>
              </c:extLst>
            </c:dLbl>
            <c:dLbl>
              <c:idx val="28"/>
              <c:layout>
                <c:manualLayout>
                  <c:x val="-2.0851969376711341E-2"/>
                  <c:y val="-0.12145410682474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3E-4AD0-9100-7F5ADAFCCCE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År!$S$8:$S$36</c:f>
              <c:numCache>
                <c:formatCode>0.00</c:formatCode>
                <c:ptCount val="29"/>
                <c:pt idx="0">
                  <c:v>6.0690195442819137</c:v>
                </c:pt>
                <c:pt idx="1">
                  <c:v>6.78235700327647</c:v>
                </c:pt>
                <c:pt idx="2">
                  <c:v>6.7020276875532145</c:v>
                </c:pt>
                <c:pt idx="3">
                  <c:v>6.4672669782788015</c:v>
                </c:pt>
                <c:pt idx="4">
                  <c:v>6.5744106289325162</c:v>
                </c:pt>
                <c:pt idx="5">
                  <c:v>6.7122361629039053</c:v>
                </c:pt>
                <c:pt idx="6">
                  <c:v>6.805676543361348</c:v>
                </c:pt>
                <c:pt idx="7">
                  <c:v>6.4483784376212796</c:v>
                </c:pt>
                <c:pt idx="8">
                  <c:v>6.7219269274434916</c:v>
                </c:pt>
                <c:pt idx="9">
                  <c:v>6.737493246893572</c:v>
                </c:pt>
                <c:pt idx="10">
                  <c:v>6.5654416155474751</c:v>
                </c:pt>
                <c:pt idx="11">
                  <c:v>6.3518395255960307</c:v>
                </c:pt>
                <c:pt idx="12">
                  <c:v>6.605753719304535</c:v>
                </c:pt>
                <c:pt idx="13">
                  <c:v>6.5884716427136452</c:v>
                </c:pt>
                <c:pt idx="14">
                  <c:v>6.2690358024363713</c:v>
                </c:pt>
                <c:pt idx="15">
                  <c:v>6.1795784219240399</c:v>
                </c:pt>
                <c:pt idx="16">
                  <c:v>6.2170971877471963</c:v>
                </c:pt>
                <c:pt idx="17">
                  <c:v>6.5011515912897808</c:v>
                </c:pt>
                <c:pt idx="18">
                  <c:v>6.5699637295808451</c:v>
                </c:pt>
                <c:pt idx="19">
                  <c:v>6.525394477317553</c:v>
                </c:pt>
                <c:pt idx="20">
                  <c:v>6.5709776229335697</c:v>
                </c:pt>
                <c:pt idx="21">
                  <c:v>6.2252886429319299</c:v>
                </c:pt>
                <c:pt idx="22">
                  <c:v>6.1662546003585916</c:v>
                </c:pt>
                <c:pt idx="23">
                  <c:v>6.4978044339723668</c:v>
                </c:pt>
                <c:pt idx="24">
                  <c:v>6.264663409358846</c:v>
                </c:pt>
                <c:pt idx="25">
                  <c:v>6.3310326344297216</c:v>
                </c:pt>
                <c:pt idx="26">
                  <c:v>6.2627436500378986</c:v>
                </c:pt>
                <c:pt idx="27">
                  <c:v>6.2229517614953709</c:v>
                </c:pt>
                <c:pt idx="28">
                  <c:v>6.0571023519568641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45-4BC2-A89E-6BC380CB29DE}"/>
            </c:ext>
          </c:extLst>
        </c:ser>
        <c:ser>
          <c:idx val="0"/>
          <c:order val="1"/>
          <c:tx>
            <c:v>Fettgruppe i 2024</c:v>
          </c:tx>
          <c:spPr>
            <a:ln w="79375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År!$AT$8:$AT$36</c:f>
              <c:numCache>
                <c:formatCode>0.00</c:formatCode>
                <c:ptCount val="29"/>
                <c:pt idx="0">
                  <c:v>6.0571023519568641</c:v>
                </c:pt>
                <c:pt idx="1">
                  <c:v>6.0571023519568641</c:v>
                </c:pt>
                <c:pt idx="2">
                  <c:v>6.0571023519568641</c:v>
                </c:pt>
                <c:pt idx="3">
                  <c:v>6.0571023519568641</c:v>
                </c:pt>
                <c:pt idx="4">
                  <c:v>6.0571023519568641</c:v>
                </c:pt>
                <c:pt idx="5">
                  <c:v>6.0571023519568641</c:v>
                </c:pt>
                <c:pt idx="6">
                  <c:v>6.0571023519568641</c:v>
                </c:pt>
                <c:pt idx="7">
                  <c:v>6.0571023519568641</c:v>
                </c:pt>
                <c:pt idx="8">
                  <c:v>6.0571023519568641</c:v>
                </c:pt>
                <c:pt idx="9">
                  <c:v>6.0571023519568641</c:v>
                </c:pt>
                <c:pt idx="10">
                  <c:v>6.0571023519568641</c:v>
                </c:pt>
                <c:pt idx="11">
                  <c:v>6.0571023519568641</c:v>
                </c:pt>
                <c:pt idx="12">
                  <c:v>6.0571023519568641</c:v>
                </c:pt>
                <c:pt idx="13">
                  <c:v>6.0571023519568641</c:v>
                </c:pt>
                <c:pt idx="14">
                  <c:v>6.0571023519568641</c:v>
                </c:pt>
                <c:pt idx="15">
                  <c:v>6.0571023519568641</c:v>
                </c:pt>
                <c:pt idx="16">
                  <c:v>6.0571023519568641</c:v>
                </c:pt>
                <c:pt idx="17">
                  <c:v>6.0571023519568641</c:v>
                </c:pt>
                <c:pt idx="18">
                  <c:v>6.0571023519568641</c:v>
                </c:pt>
                <c:pt idx="19">
                  <c:v>6.0571023519568641</c:v>
                </c:pt>
                <c:pt idx="20">
                  <c:v>6.0571023519568641</c:v>
                </c:pt>
                <c:pt idx="21">
                  <c:v>6.0571023519568641</c:v>
                </c:pt>
                <c:pt idx="22">
                  <c:v>6.0571023519568641</c:v>
                </c:pt>
                <c:pt idx="23">
                  <c:v>6.0571023519568641</c:v>
                </c:pt>
                <c:pt idx="24">
                  <c:v>6.0571023519568641</c:v>
                </c:pt>
                <c:pt idx="25">
                  <c:v>6.0571023519568641</c:v>
                </c:pt>
                <c:pt idx="26">
                  <c:v>6.0571023519568641</c:v>
                </c:pt>
                <c:pt idx="27">
                  <c:v>6.0571023519568641</c:v>
                </c:pt>
                <c:pt idx="28">
                  <c:v>6.0571023519568641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B8-46C0-BA0E-B08DEBC451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4512"/>
        <c:axId val="462804120"/>
      </c:lineChart>
      <c:catAx>
        <c:axId val="4628045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4120"/>
        <c:crosses val="autoZero"/>
        <c:auto val="1"/>
        <c:lblAlgn val="ctr"/>
        <c:lblOffset val="100"/>
        <c:tickLblSkip val="2"/>
        <c:noMultiLvlLbl val="0"/>
      </c:catAx>
      <c:valAx>
        <c:axId val="462804120"/>
        <c:scaling>
          <c:orientation val="minMax"/>
          <c:min val="5.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659424961484252E-2"/>
              <c:y val="0.1991248489330048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45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595047142317453"/>
          <c:y val="0.5579250803592859"/>
          <c:w val="0.14742306797309046"/>
          <c:h val="9.2437578786739499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 Ung sau, forholdet mellom vekt og klasse, per</a:t>
            </a:r>
            <a:r>
              <a:rPr lang="nb-NO" sz="2800" baseline="0"/>
              <a:t> organisasjon</a:t>
            </a:r>
            <a:endParaRPr lang="nb-NO" sz="2800"/>
          </a:p>
        </c:rich>
      </c:tx>
      <c:layout>
        <c:manualLayout>
          <c:xMode val="edge"/>
          <c:yMode val="edge"/>
          <c:x val="0.13558570222117264"/>
          <c:y val="3.68005780137376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666275008098935E-2"/>
          <c:y val="0.14173080107728378"/>
          <c:w val="0.90572594803424356"/>
          <c:h val="0.75451417639214535"/>
        </c:manualLayout>
      </c:layout>
      <c:lineChart>
        <c:grouping val="standard"/>
        <c:varyColors val="0"/>
        <c:ser>
          <c:idx val="0"/>
          <c:order val="0"/>
          <c:tx>
            <c:strRef>
              <c:f>Organisasjon!$D$16</c:f>
              <c:strCache>
                <c:ptCount val="1"/>
                <c:pt idx="0">
                  <c:v>Nortura</c:v>
                </c:pt>
              </c:strCache>
            </c:strRef>
          </c:tx>
          <c:spPr>
            <a:ln w="85725">
              <a:solidFill>
                <a:srgbClr val="8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Organisasjon!$AJ$16:$AJ$44</c:f>
              <c:numCache>
                <c:formatCode>0.00</c:formatCode>
                <c:ptCount val="29"/>
                <c:pt idx="0">
                  <c:v>4.8766349575783723</c:v>
                </c:pt>
                <c:pt idx="1">
                  <c:v>4.8633671961662648</c:v>
                </c:pt>
                <c:pt idx="2">
                  <c:v>4.5474965481492813</c:v>
                </c:pt>
                <c:pt idx="3">
                  <c:v>4.4522102937787205</c:v>
                </c:pt>
                <c:pt idx="4">
                  <c:v>4.4520099039935808</c:v>
                </c:pt>
                <c:pt idx="5">
                  <c:v>4.4824020622120209</c:v>
                </c:pt>
                <c:pt idx="6">
                  <c:v>4.4246430370321495</c:v>
                </c:pt>
                <c:pt idx="7">
                  <c:v>4.2692234106711</c:v>
                </c:pt>
                <c:pt idx="8">
                  <c:v>4.1962500638504494</c:v>
                </c:pt>
                <c:pt idx="9">
                  <c:v>4.1108424691357941</c:v>
                </c:pt>
                <c:pt idx="10">
                  <c:v>3.9736947977594097</c:v>
                </c:pt>
                <c:pt idx="11">
                  <c:v>3.8799713558028048</c:v>
                </c:pt>
                <c:pt idx="12">
                  <c:v>3.7590561344961246</c:v>
                </c:pt>
                <c:pt idx="13">
                  <c:v>3.6941844554753325</c:v>
                </c:pt>
                <c:pt idx="14">
                  <c:v>3.5626314257098097</c:v>
                </c:pt>
                <c:pt idx="15">
                  <c:v>3.6667667154428334</c:v>
                </c:pt>
                <c:pt idx="16">
                  <c:v>3.5064616279621896</c:v>
                </c:pt>
                <c:pt idx="17">
                  <c:v>3.5279081408477451</c:v>
                </c:pt>
                <c:pt idx="18">
                  <c:v>3.5915956905130892</c:v>
                </c:pt>
                <c:pt idx="19">
                  <c:v>3.6529550996592595</c:v>
                </c:pt>
                <c:pt idx="20">
                  <c:v>3.7049349387953021</c:v>
                </c:pt>
                <c:pt idx="21">
                  <c:v>3.7208347690353269</c:v>
                </c:pt>
                <c:pt idx="22">
                  <c:v>3.7982672776599191</c:v>
                </c:pt>
                <c:pt idx="23">
                  <c:v>3.8160263110885801</c:v>
                </c:pt>
                <c:pt idx="24">
                  <c:v>3.788932091973169</c:v>
                </c:pt>
                <c:pt idx="25">
                  <c:v>3.8540447105687461</c:v>
                </c:pt>
                <c:pt idx="26">
                  <c:v>3.8411572591099681</c:v>
                </c:pt>
                <c:pt idx="27">
                  <c:v>3.6789681241357028</c:v>
                </c:pt>
                <c:pt idx="28">
                  <c:v>3.6174363464641148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02-4E0C-9CCA-669D3BC4D4B8}"/>
            </c:ext>
          </c:extLst>
        </c:ser>
        <c:ser>
          <c:idx val="1"/>
          <c:order val="1"/>
          <c:tx>
            <c:strRef>
              <c:f>Organisasjon!$D$50</c:f>
              <c:strCache>
                <c:ptCount val="1"/>
                <c:pt idx="0">
                  <c:v>KLF</c:v>
                </c:pt>
              </c:strCache>
            </c:strRef>
          </c:tx>
          <c:spPr>
            <a:ln w="85725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Organisasjon!$AJ$47:$AJ$75</c:f>
              <c:numCache>
                <c:formatCode>0.00</c:formatCode>
                <c:ptCount val="29"/>
                <c:pt idx="0">
                  <c:v>5.115035990175933</c:v>
                </c:pt>
                <c:pt idx="1">
                  <c:v>5.1737819314641582</c:v>
                </c:pt>
                <c:pt idx="2">
                  <c:v>4.8141095963646112</c:v>
                </c:pt>
                <c:pt idx="3">
                  <c:v>4.7416648455348982</c:v>
                </c:pt>
                <c:pt idx="4">
                  <c:v>4.5525050580122608</c:v>
                </c:pt>
                <c:pt idx="5">
                  <c:v>4.6292588727928239</c:v>
                </c:pt>
                <c:pt idx="6">
                  <c:v>4.7605283718466413</c:v>
                </c:pt>
                <c:pt idx="7">
                  <c:v>4.6277805707526154</c:v>
                </c:pt>
                <c:pt idx="8">
                  <c:v>4.2478097193702862</c:v>
                </c:pt>
                <c:pt idx="9">
                  <c:v>4.11176773330246</c:v>
                </c:pt>
                <c:pt idx="10">
                  <c:v>4.1629486782466474</c:v>
                </c:pt>
                <c:pt idx="11">
                  <c:v>4.0989065622512237</c:v>
                </c:pt>
                <c:pt idx="12">
                  <c:v>3.8797187047891897</c:v>
                </c:pt>
                <c:pt idx="13">
                  <c:v>3.8284971311098301</c:v>
                </c:pt>
                <c:pt idx="14">
                  <c:v>3.6596824643527439</c:v>
                </c:pt>
                <c:pt idx="15">
                  <c:v>3.736767441188078</c:v>
                </c:pt>
                <c:pt idx="16">
                  <c:v>3.4987964720330522</c:v>
                </c:pt>
                <c:pt idx="17">
                  <c:v>3.4671980949736776</c:v>
                </c:pt>
                <c:pt idx="18">
                  <c:v>3.5132014734676407</c:v>
                </c:pt>
                <c:pt idx="19">
                  <c:v>3.5381794155490325</c:v>
                </c:pt>
                <c:pt idx="20">
                  <c:v>3.599173721295696</c:v>
                </c:pt>
                <c:pt idx="21">
                  <c:v>3.6921020664617807</c:v>
                </c:pt>
                <c:pt idx="22">
                  <c:v>3.6406628357199966</c:v>
                </c:pt>
                <c:pt idx="23">
                  <c:v>3.7278310454530503</c:v>
                </c:pt>
                <c:pt idx="24">
                  <c:v>3.6964849481749518</c:v>
                </c:pt>
                <c:pt idx="25">
                  <c:v>3.7310950416129032</c:v>
                </c:pt>
                <c:pt idx="26">
                  <c:v>3.685304442071887</c:v>
                </c:pt>
                <c:pt idx="27">
                  <c:v>3.5161799302344274</c:v>
                </c:pt>
                <c:pt idx="28">
                  <c:v>3.4855123577549358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02-4E0C-9CCA-669D3BC4D4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118104"/>
        <c:axId val="227117712"/>
      </c:lineChart>
      <c:catAx>
        <c:axId val="2271181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7712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227117712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81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322592355709432"/>
          <c:y val="0.24201981633631983"/>
          <c:w val="0.11086802380536659"/>
          <c:h val="0.1900411353726737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sau: antall slakt per produsent, hittil i</a:t>
            </a:r>
            <a:r>
              <a:rPr lang="nb-NO" sz="2800" baseline="0"/>
              <a:t> år</a:t>
            </a:r>
            <a:endParaRPr lang="nb-NO" sz="2800"/>
          </a:p>
        </c:rich>
      </c:tx>
      <c:layout>
        <c:manualLayout>
          <c:xMode val="edge"/>
          <c:yMode val="edge"/>
          <c:x val="0.14939670141948461"/>
          <c:y val="5.12991230191789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73938219838667E-2"/>
          <c:y val="0.15360370720176883"/>
          <c:w val="0.90913182614464194"/>
          <c:h val="0.74556093222390007"/>
        </c:manualLayout>
      </c:layout>
      <c:lineChart>
        <c:grouping val="standard"/>
        <c:varyColors val="0"/>
        <c:ser>
          <c:idx val="0"/>
          <c:order val="0"/>
          <c:tx>
            <c:strRef>
              <c:f>Organisasjon!$D$16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Organisasjon!$AK$16:$AK$44</c:f>
              <c:numCache>
                <c:formatCode>0</c:formatCode>
                <c:ptCount val="29"/>
                <c:pt idx="0">
                  <c:v>4.4167914638712089</c:v>
                </c:pt>
                <c:pt idx="1">
                  <c:v>4.0722765363128488</c:v>
                </c:pt>
                <c:pt idx="2">
                  <c:v>3.9991587212563098</c:v>
                </c:pt>
                <c:pt idx="3">
                  <c:v>4.6397555781872049</c:v>
                </c:pt>
                <c:pt idx="4">
                  <c:v>4.7597197552792583</c:v>
                </c:pt>
                <c:pt idx="5">
                  <c:v>4.2452065300755999</c:v>
                </c:pt>
                <c:pt idx="6">
                  <c:v>3.8384526558891454</c:v>
                </c:pt>
                <c:pt idx="7">
                  <c:v>3.5978322875071305</c:v>
                </c:pt>
                <c:pt idx="8">
                  <c:v>3.6480517653678435</c:v>
                </c:pt>
                <c:pt idx="9">
                  <c:v>3.6920146296860712</c:v>
                </c:pt>
                <c:pt idx="10">
                  <c:v>3.7678353658536587</c:v>
                </c:pt>
                <c:pt idx="11">
                  <c:v>3.8350253807106598</c:v>
                </c:pt>
                <c:pt idx="12">
                  <c:v>3.8667228306655432</c:v>
                </c:pt>
                <c:pt idx="13">
                  <c:v>3.8820861678004537</c:v>
                </c:pt>
                <c:pt idx="14">
                  <c:v>3.9275262523670169</c:v>
                </c:pt>
                <c:pt idx="15">
                  <c:v>4.279590756747222</c:v>
                </c:pt>
                <c:pt idx="16">
                  <c:v>4.1871026339691193</c:v>
                </c:pt>
                <c:pt idx="17">
                  <c:v>4.411700382722799</c:v>
                </c:pt>
                <c:pt idx="18">
                  <c:v>4.2531301034295046</c:v>
                </c:pt>
                <c:pt idx="19">
                  <c:v>4.3811157248600834</c:v>
                </c:pt>
                <c:pt idx="20">
                  <c:v>4.8816082121471345</c:v>
                </c:pt>
                <c:pt idx="21">
                  <c:v>5.3470131516399935</c:v>
                </c:pt>
                <c:pt idx="22">
                  <c:v>5.6407094594594591</c:v>
                </c:pt>
                <c:pt idx="23">
                  <c:v>4.7373181281950449</c:v>
                </c:pt>
                <c:pt idx="24">
                  <c:v>4.7122678018575854</c:v>
                </c:pt>
                <c:pt idx="25">
                  <c:v>5.6668380462724937</c:v>
                </c:pt>
                <c:pt idx="26">
                  <c:v>5.8533310080223231</c:v>
                </c:pt>
                <c:pt idx="27">
                  <c:v>5.6698130332183698</c:v>
                </c:pt>
                <c:pt idx="28">
                  <c:v>5.2330208532619089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0D-4C00-8C19-A1A71AAE3323}"/>
            </c:ext>
          </c:extLst>
        </c:ser>
        <c:ser>
          <c:idx val="1"/>
          <c:order val="1"/>
          <c:tx>
            <c:strRef>
              <c:f>Organisasjon!$D$50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Organisasjon!$AK$47:$AK$75</c:f>
              <c:numCache>
                <c:formatCode>0</c:formatCode>
                <c:ptCount val="29"/>
                <c:pt idx="0">
                  <c:v>5.1620842145741204</c:v>
                </c:pt>
                <c:pt idx="1">
                  <c:v>4.2243488555643252</c:v>
                </c:pt>
                <c:pt idx="2">
                  <c:v>4.3698920177853058</c:v>
                </c:pt>
                <c:pt idx="3">
                  <c:v>4.7814877430262044</c:v>
                </c:pt>
                <c:pt idx="4">
                  <c:v>5.4822755253661644</c:v>
                </c:pt>
                <c:pt idx="5">
                  <c:v>4.7063587282543491</c:v>
                </c:pt>
                <c:pt idx="6">
                  <c:v>4.3110377098816404</c:v>
                </c:pt>
                <c:pt idx="7">
                  <c:v>3.8999732858414959</c:v>
                </c:pt>
                <c:pt idx="8">
                  <c:v>3.8562406015037594</c:v>
                </c:pt>
                <c:pt idx="9">
                  <c:v>3.9978125000000002</c:v>
                </c:pt>
                <c:pt idx="10">
                  <c:v>3.9138153647514526</c:v>
                </c:pt>
                <c:pt idx="11">
                  <c:v>3.6242149337055127</c:v>
                </c:pt>
                <c:pt idx="12">
                  <c:v>3.7589285714285716</c:v>
                </c:pt>
                <c:pt idx="13">
                  <c:v>3.7654735272184938</c:v>
                </c:pt>
                <c:pt idx="14">
                  <c:v>4.6698083568960103</c:v>
                </c:pt>
                <c:pt idx="15">
                  <c:v>4.8304023845007453</c:v>
                </c:pt>
                <c:pt idx="16">
                  <c:v>4.4148556600713587</c:v>
                </c:pt>
                <c:pt idx="17">
                  <c:v>4.5384116693679095</c:v>
                </c:pt>
                <c:pt idx="18">
                  <c:v>4.6129707112970708</c:v>
                </c:pt>
                <c:pt idx="19">
                  <c:v>4.4049676025917925</c:v>
                </c:pt>
                <c:pt idx="20">
                  <c:v>4.6440456769983687</c:v>
                </c:pt>
                <c:pt idx="21">
                  <c:v>5.3071218795888386</c:v>
                </c:pt>
                <c:pt idx="22">
                  <c:v>5.5865412033076707</c:v>
                </c:pt>
                <c:pt idx="23">
                  <c:v>4.5798203178991015</c:v>
                </c:pt>
                <c:pt idx="24">
                  <c:v>4.7189401537947173</c:v>
                </c:pt>
                <c:pt idx="25">
                  <c:v>5.1693586626139814</c:v>
                </c:pt>
                <c:pt idx="26">
                  <c:v>5.4372531145548466</c:v>
                </c:pt>
                <c:pt idx="27">
                  <c:v>5.4506384303955153</c:v>
                </c:pt>
                <c:pt idx="28">
                  <c:v>5.3027740189445201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0D-4C00-8C19-A1A71AAE33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0914584"/>
        <c:axId val="570914192"/>
      </c:lineChart>
      <c:catAx>
        <c:axId val="5709145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70914192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5709141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709145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614229275028585"/>
          <c:y val="0.61967577707049282"/>
          <c:w val="0.10047903375066614"/>
          <c:h val="0.14740359633017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UNG sau, antall PRODUSENTER innen ORGANISASJON</a:t>
            </a:r>
            <a:endParaRPr lang="nb-NO" sz="2800"/>
          </a:p>
        </c:rich>
      </c:tx>
      <c:layout>
        <c:manualLayout>
          <c:xMode val="edge"/>
          <c:yMode val="edge"/>
          <c:x val="0.1333616663987679"/>
          <c:y val="3.77015051308148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39766013778491"/>
          <c:y val="0.15028336353499749"/>
          <c:w val="0.85749609108856184"/>
          <c:h val="0.75627936824591324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Organisasjon!$E$16:$E$44</c:f>
              <c:numCache>
                <c:formatCode>#,##0</c:formatCode>
                <c:ptCount val="29"/>
                <c:pt idx="0">
                  <c:v>10684</c:v>
                </c:pt>
                <c:pt idx="1">
                  <c:v>11456</c:v>
                </c:pt>
                <c:pt idx="2">
                  <c:v>10698</c:v>
                </c:pt>
                <c:pt idx="3">
                  <c:v>10801</c:v>
                </c:pt>
                <c:pt idx="4">
                  <c:v>10134</c:v>
                </c:pt>
                <c:pt idx="5">
                  <c:v>9127</c:v>
                </c:pt>
                <c:pt idx="6">
                  <c:v>8660</c:v>
                </c:pt>
                <c:pt idx="7">
                  <c:v>7012</c:v>
                </c:pt>
                <c:pt idx="8">
                  <c:v>7109</c:v>
                </c:pt>
                <c:pt idx="9">
                  <c:v>6562</c:v>
                </c:pt>
                <c:pt idx="10">
                  <c:v>6560</c:v>
                </c:pt>
                <c:pt idx="11">
                  <c:v>5910</c:v>
                </c:pt>
                <c:pt idx="12">
                  <c:v>5935</c:v>
                </c:pt>
                <c:pt idx="13">
                  <c:v>5733</c:v>
                </c:pt>
                <c:pt idx="14">
                  <c:v>5809</c:v>
                </c:pt>
                <c:pt idx="15">
                  <c:v>5669</c:v>
                </c:pt>
                <c:pt idx="16">
                  <c:v>5505</c:v>
                </c:pt>
                <c:pt idx="17">
                  <c:v>5487</c:v>
                </c:pt>
                <c:pt idx="18">
                  <c:v>5511</c:v>
                </c:pt>
                <c:pt idx="19">
                  <c:v>5539</c:v>
                </c:pt>
                <c:pt idx="20">
                  <c:v>5845</c:v>
                </c:pt>
                <c:pt idx="21">
                  <c:v>6311</c:v>
                </c:pt>
                <c:pt idx="22">
                  <c:v>5920</c:v>
                </c:pt>
                <c:pt idx="23">
                  <c:v>5086</c:v>
                </c:pt>
                <c:pt idx="24">
                  <c:v>5168</c:v>
                </c:pt>
                <c:pt idx="25">
                  <c:v>5835</c:v>
                </c:pt>
                <c:pt idx="26">
                  <c:v>5734</c:v>
                </c:pt>
                <c:pt idx="27">
                  <c:v>5509</c:v>
                </c:pt>
                <c:pt idx="28">
                  <c:v>5227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01-4DA9-BB20-67407E9EC4D3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Organisasjon!$E$47:$E$75</c:f>
              <c:numCache>
                <c:formatCode>#,##0</c:formatCode>
                <c:ptCount val="29"/>
                <c:pt idx="0">
                  <c:v>5201</c:v>
                </c:pt>
                <c:pt idx="1">
                  <c:v>5068</c:v>
                </c:pt>
                <c:pt idx="2">
                  <c:v>4723</c:v>
                </c:pt>
                <c:pt idx="3">
                  <c:v>4732</c:v>
                </c:pt>
                <c:pt idx="4">
                  <c:v>4711</c:v>
                </c:pt>
                <c:pt idx="5">
                  <c:v>3334</c:v>
                </c:pt>
                <c:pt idx="6">
                  <c:v>3633</c:v>
                </c:pt>
                <c:pt idx="7">
                  <c:v>3369</c:v>
                </c:pt>
                <c:pt idx="8">
                  <c:v>3325</c:v>
                </c:pt>
                <c:pt idx="9">
                  <c:v>3200</c:v>
                </c:pt>
                <c:pt idx="10">
                  <c:v>3098</c:v>
                </c:pt>
                <c:pt idx="11">
                  <c:v>2866</c:v>
                </c:pt>
                <c:pt idx="12">
                  <c:v>2800</c:v>
                </c:pt>
                <c:pt idx="13">
                  <c:v>2682</c:v>
                </c:pt>
                <c:pt idx="14">
                  <c:v>3183</c:v>
                </c:pt>
                <c:pt idx="15">
                  <c:v>3355</c:v>
                </c:pt>
                <c:pt idx="16">
                  <c:v>3083</c:v>
                </c:pt>
                <c:pt idx="17">
                  <c:v>3085</c:v>
                </c:pt>
                <c:pt idx="18">
                  <c:v>2868</c:v>
                </c:pt>
                <c:pt idx="19">
                  <c:v>2778</c:v>
                </c:pt>
                <c:pt idx="20">
                  <c:v>3065</c:v>
                </c:pt>
                <c:pt idx="21">
                  <c:v>3405</c:v>
                </c:pt>
                <c:pt idx="22">
                  <c:v>3507</c:v>
                </c:pt>
                <c:pt idx="23">
                  <c:v>2894</c:v>
                </c:pt>
                <c:pt idx="24">
                  <c:v>2991</c:v>
                </c:pt>
                <c:pt idx="25">
                  <c:v>3290</c:v>
                </c:pt>
                <c:pt idx="26">
                  <c:v>3291</c:v>
                </c:pt>
                <c:pt idx="27">
                  <c:v>3211</c:v>
                </c:pt>
                <c:pt idx="28">
                  <c:v>2956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01-4DA9-BB20-67407E9EC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196511216314927"/>
          <c:y val="0.3130884345994146"/>
          <c:w val="0.10212135619209407"/>
          <c:h val="0.132574722126828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UNG sau, andel OVERFETE innen ORGANISASJON</a:t>
            </a:r>
            <a:endParaRPr lang="nb-NO" sz="2800"/>
          </a:p>
        </c:rich>
      </c:tx>
      <c:layout>
        <c:manualLayout>
          <c:xMode val="edge"/>
          <c:yMode val="edge"/>
          <c:x val="0.12107393777699493"/>
          <c:y val="3.30636300227732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041906745953272E-2"/>
          <c:y val="0.13981598140884874"/>
          <c:w val="0.89531798301828236"/>
          <c:h val="0.75658979616893385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Organisasjon!$Z$16:$Z$44</c:f>
              <c:numCache>
                <c:formatCode>0</c:formatCode>
                <c:ptCount val="29"/>
                <c:pt idx="0">
                  <c:v>19.508783826739279</c:v>
                </c:pt>
                <c:pt idx="1">
                  <c:v>25.698791048615281</c:v>
                </c:pt>
                <c:pt idx="2">
                  <c:v>23.151719140780216</c:v>
                </c:pt>
                <c:pt idx="3">
                  <c:v>17.951071556850376</c:v>
                </c:pt>
                <c:pt idx="4">
                  <c:v>19.844511247019799</c:v>
                </c:pt>
                <c:pt idx="5">
                  <c:v>23.145615031229031</c:v>
                </c:pt>
                <c:pt idx="6">
                  <c:v>25.712222857314757</c:v>
                </c:pt>
                <c:pt idx="7">
                  <c:v>20.627873791025849</c:v>
                </c:pt>
                <c:pt idx="8">
                  <c:v>24.296290583789609</c:v>
                </c:pt>
                <c:pt idx="9">
                  <c:v>24.683204688983359</c:v>
                </c:pt>
                <c:pt idx="10">
                  <c:v>23.975401545495</c:v>
                </c:pt>
                <c:pt idx="11">
                  <c:v>21.350099272005295</c:v>
                </c:pt>
                <c:pt idx="12">
                  <c:v>21.896378927186372</c:v>
                </c:pt>
                <c:pt idx="13">
                  <c:v>22.703989935298345</c:v>
                </c:pt>
                <c:pt idx="14">
                  <c:v>17.896120973044049</c:v>
                </c:pt>
                <c:pt idx="15">
                  <c:v>15.411565887638599</c:v>
                </c:pt>
                <c:pt idx="16">
                  <c:v>13.522776572668112</c:v>
                </c:pt>
                <c:pt idx="17">
                  <c:v>18.056760441194697</c:v>
                </c:pt>
                <c:pt idx="18">
                  <c:v>18.874525363710056</c:v>
                </c:pt>
                <c:pt idx="19">
                  <c:v>18.753863271108912</c:v>
                </c:pt>
                <c:pt idx="20">
                  <c:v>18.918445308940527</c:v>
                </c:pt>
                <c:pt idx="21">
                  <c:v>14.668839828122683</c:v>
                </c:pt>
                <c:pt idx="22">
                  <c:v>12.82604138591921</c:v>
                </c:pt>
                <c:pt idx="23">
                  <c:v>15.871171245953349</c:v>
                </c:pt>
                <c:pt idx="24">
                  <c:v>12.470742824292696</c:v>
                </c:pt>
                <c:pt idx="25">
                  <c:v>13.149458658440697</c:v>
                </c:pt>
                <c:pt idx="26">
                  <c:v>12.579328427137028</c:v>
                </c:pt>
                <c:pt idx="27">
                  <c:v>11.586361453497679</c:v>
                </c:pt>
                <c:pt idx="28">
                  <c:v>10.104924505538696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13-40DC-A0F0-E3C773D64B76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Organisasjon!$Z$47:$Z$75</c:f>
              <c:numCache>
                <c:formatCode>0</c:formatCode>
                <c:ptCount val="29"/>
                <c:pt idx="0">
                  <c:v>14.086710369487481</c:v>
                </c:pt>
                <c:pt idx="1">
                  <c:v>19.029380167219397</c:v>
                </c:pt>
                <c:pt idx="2">
                  <c:v>14.865061291729251</c:v>
                </c:pt>
                <c:pt idx="3">
                  <c:v>13.935295677539109</c:v>
                </c:pt>
                <c:pt idx="4">
                  <c:v>13.687226545862856</c:v>
                </c:pt>
                <c:pt idx="5">
                  <c:v>15.868969472946276</c:v>
                </c:pt>
                <c:pt idx="6">
                  <c:v>18.49061422551398</c:v>
                </c:pt>
                <c:pt idx="7">
                  <c:v>17.08652326164604</c:v>
                </c:pt>
                <c:pt idx="8">
                  <c:v>19.279363593823124</c:v>
                </c:pt>
                <c:pt idx="9">
                  <c:v>20.409598999452822</c:v>
                </c:pt>
                <c:pt idx="10">
                  <c:v>17.096907216494849</c:v>
                </c:pt>
                <c:pt idx="11">
                  <c:v>16.434004043515937</c:v>
                </c:pt>
                <c:pt idx="12">
                  <c:v>15.800475059382427</c:v>
                </c:pt>
                <c:pt idx="13">
                  <c:v>14.872759679176159</c:v>
                </c:pt>
                <c:pt idx="14">
                  <c:v>11.968514531754575</c:v>
                </c:pt>
                <c:pt idx="15">
                  <c:v>11.921510551647538</c:v>
                </c:pt>
                <c:pt idx="16">
                  <c:v>10.667842186466828</c:v>
                </c:pt>
                <c:pt idx="17">
                  <c:v>13.406185272480538</c:v>
                </c:pt>
                <c:pt idx="18">
                  <c:v>15.04913076341648</c:v>
                </c:pt>
                <c:pt idx="19">
                  <c:v>16.278499632262811</c:v>
                </c:pt>
                <c:pt idx="20">
                  <c:v>15.392721652381622</c:v>
                </c:pt>
                <c:pt idx="21">
                  <c:v>12.085829309796219</c:v>
                </c:pt>
                <c:pt idx="22">
                  <c:v>11.765006124948959</c:v>
                </c:pt>
                <c:pt idx="23">
                  <c:v>15.368945224083291</c:v>
                </c:pt>
                <c:pt idx="24">
                  <c:v>12.285369145585879</c:v>
                </c:pt>
                <c:pt idx="25">
                  <c:v>14.323353828586621</c:v>
                </c:pt>
                <c:pt idx="26">
                  <c:v>13.099362914943557</c:v>
                </c:pt>
                <c:pt idx="27">
                  <c:v>12.398583019083537</c:v>
                </c:pt>
                <c:pt idx="28">
                  <c:v>10.91547049441786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13-40DC-A0F0-E3C773D64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OVERFETE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990185548751145"/>
          <c:y val="0.65417900579718613"/>
          <c:w val="9.7284149752141488E-2"/>
          <c:h val="0.134263905861090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sau, middel</a:t>
            </a:r>
            <a:r>
              <a:rPr lang="nb-NO" sz="2800" baseline="0"/>
              <a:t> FETTGRUPPE innen ORGANISASJON</a:t>
            </a:r>
            <a:endParaRPr lang="nb-NO" sz="2800"/>
          </a:p>
        </c:rich>
      </c:tx>
      <c:layout>
        <c:manualLayout>
          <c:xMode val="edge"/>
          <c:yMode val="edge"/>
          <c:x val="0.1534123477544449"/>
          <c:y val="3.7597294987927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17112876843401E-2"/>
          <c:y val="0.14253326671360533"/>
          <c:w val="0.88435807585465243"/>
          <c:h val="0.75387238376908505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Organisasjon!$V$16:$V$44</c:f>
              <c:numCache>
                <c:formatCode>0.00</c:formatCode>
                <c:ptCount val="29"/>
                <c:pt idx="0">
                  <c:v>6.1348619381635556</c:v>
                </c:pt>
                <c:pt idx="1">
                  <c:v>6.9109148589556755</c:v>
                </c:pt>
                <c:pt idx="2">
                  <c:v>6.9219783558890224</c:v>
                </c:pt>
                <c:pt idx="3">
                  <c:v>6.5558127469369811</c:v>
                </c:pt>
                <c:pt idx="4">
                  <c:v>6.7409142738675216</c:v>
                </c:pt>
                <c:pt idx="5">
                  <c:v>6.8093738708511857</c:v>
                </c:pt>
                <c:pt idx="6">
                  <c:v>6.9397731716855695</c:v>
                </c:pt>
                <c:pt idx="7">
                  <c:v>6.4661090851434917</c:v>
                </c:pt>
                <c:pt idx="8">
                  <c:v>6.7950566823474956</c:v>
                </c:pt>
                <c:pt idx="9">
                  <c:v>6.7772732901308439</c:v>
                </c:pt>
                <c:pt idx="10">
                  <c:v>6.6864101630456751</c:v>
                </c:pt>
                <c:pt idx="11">
                  <c:v>6.436752702404589</c:v>
                </c:pt>
                <c:pt idx="12">
                  <c:v>6.7137565907011219</c:v>
                </c:pt>
                <c:pt idx="13">
                  <c:v>6.7309938892882819</c:v>
                </c:pt>
                <c:pt idx="14">
                  <c:v>6.3763751917598066</c:v>
                </c:pt>
                <c:pt idx="15">
                  <c:v>6.1923251308684719</c:v>
                </c:pt>
                <c:pt idx="16">
                  <c:v>6.2437310195227749</c:v>
                </c:pt>
                <c:pt idx="17">
                  <c:v>6.5524435080761751</c:v>
                </c:pt>
                <c:pt idx="18">
                  <c:v>6.5718674004863722</c:v>
                </c:pt>
                <c:pt idx="19">
                  <c:v>6.4451724564223003</c:v>
                </c:pt>
                <c:pt idx="20">
                  <c:v>6.6056145515718638</c:v>
                </c:pt>
                <c:pt idx="21">
                  <c:v>6.2088605719365821</c:v>
                </c:pt>
                <c:pt idx="22">
                  <c:v>6.0859162099841262</c:v>
                </c:pt>
                <c:pt idx="23">
                  <c:v>6.4072383165933422</c:v>
                </c:pt>
                <c:pt idx="24">
                  <c:v>6.1925019504783805</c:v>
                </c:pt>
                <c:pt idx="25">
                  <c:v>6.223159741123812</c:v>
                </c:pt>
                <c:pt idx="26">
                  <c:v>6.201263295891307</c:v>
                </c:pt>
                <c:pt idx="27">
                  <c:v>6.1551784856731242</c:v>
                </c:pt>
                <c:pt idx="28">
                  <c:v>6.0051913866851905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AD-4727-AC96-90029DE2EE88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Organisasjon!$V$47:$V$75</c:f>
              <c:numCache>
                <c:formatCode>0.00</c:formatCode>
                <c:ptCount val="29"/>
                <c:pt idx="0">
                  <c:v>5.9532926102502977</c:v>
                </c:pt>
                <c:pt idx="1">
                  <c:v>6.5022186930730088</c:v>
                </c:pt>
                <c:pt idx="2">
                  <c:v>6.2460875042395498</c:v>
                </c:pt>
                <c:pt idx="3">
                  <c:v>6.2711482365420315</c:v>
                </c:pt>
                <c:pt idx="4">
                  <c:v>6.2634452317342308</c:v>
                </c:pt>
                <c:pt idx="5">
                  <c:v>6.4723726977248113</c:v>
                </c:pt>
                <c:pt idx="6">
                  <c:v>6.5210701059890175</c:v>
                </c:pt>
                <c:pt idx="7">
                  <c:v>6.4143341088864361</c:v>
                </c:pt>
                <c:pt idx="8">
                  <c:v>6.5740134144439244</c:v>
                </c:pt>
                <c:pt idx="9">
                  <c:v>6.6621589931994087</c:v>
                </c:pt>
                <c:pt idx="10">
                  <c:v>6.3188453608247421</c:v>
                </c:pt>
                <c:pt idx="11">
                  <c:v>6.1665543467796313</c:v>
                </c:pt>
                <c:pt idx="12">
                  <c:v>6.3702612826603309</c:v>
                </c:pt>
                <c:pt idx="13">
                  <c:v>6.2743836023368642</c:v>
                </c:pt>
                <c:pt idx="14">
                  <c:v>6.1042787944025836</c:v>
                </c:pt>
                <c:pt idx="15">
                  <c:v>6.1604961125509083</c:v>
                </c:pt>
                <c:pt idx="16">
                  <c:v>6.1719932407611502</c:v>
                </c:pt>
                <c:pt idx="17">
                  <c:v>6.4124705378187263</c:v>
                </c:pt>
                <c:pt idx="18">
                  <c:v>6.5665910808767922</c:v>
                </c:pt>
                <c:pt idx="19">
                  <c:v>6.6844814905614101</c:v>
                </c:pt>
                <c:pt idx="20">
                  <c:v>6.5015455950540977</c:v>
                </c:pt>
                <c:pt idx="21">
                  <c:v>6.2559661331156722</c:v>
                </c:pt>
                <c:pt idx="22">
                  <c:v>6.3031849734585554</c:v>
                </c:pt>
                <c:pt idx="23">
                  <c:v>6.6624415270861617</c:v>
                </c:pt>
                <c:pt idx="24">
                  <c:v>6.3891713043817111</c:v>
                </c:pt>
                <c:pt idx="25">
                  <c:v>6.540763053743742</c:v>
                </c:pt>
                <c:pt idx="26">
                  <c:v>6.3780596848105509</c:v>
                </c:pt>
                <c:pt idx="27">
                  <c:v>6.3439035538795601</c:v>
                </c:pt>
                <c:pt idx="28">
                  <c:v>6.1476874003189801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AD-4727-AC96-90029DE2E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973582436807439"/>
          <c:y val="0.16705209576075722"/>
          <c:w val="0.12017615517655721"/>
          <c:h val="0.155633359291284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sau, middel</a:t>
            </a:r>
            <a:r>
              <a:rPr lang="nb-NO" sz="2800" baseline="0"/>
              <a:t> KLASSE innen ORGANISASJON</a:t>
            </a:r>
            <a:endParaRPr lang="nb-NO" sz="2800"/>
          </a:p>
        </c:rich>
      </c:tx>
      <c:layout>
        <c:manualLayout>
          <c:xMode val="edge"/>
          <c:yMode val="edge"/>
          <c:x val="0.12225413761521692"/>
          <c:y val="4.6289058115919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180962982662026E-2"/>
          <c:y val="0.15338206604771418"/>
          <c:w val="0.89383647764981422"/>
          <c:h val="0.74302377874407488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Organisasjon!$O$16:$O$44</c:f>
              <c:numCache>
                <c:formatCode>0.00</c:formatCode>
                <c:ptCount val="29"/>
                <c:pt idx="0">
                  <c:v>4.6981923753417103</c:v>
                </c:pt>
                <c:pt idx="1">
                  <c:v>4.8889007973934682</c:v>
                </c:pt>
                <c:pt idx="2">
                  <c:v>5.095458476497674</c:v>
                </c:pt>
                <c:pt idx="3">
                  <c:v>5.0222692261643473</c:v>
                </c:pt>
                <c:pt idx="4">
                  <c:v>5.0573649839328301</c:v>
                </c:pt>
                <c:pt idx="5">
                  <c:v>5.226371754503691</c:v>
                </c:pt>
                <c:pt idx="6">
                  <c:v>5.4947805421016236</c:v>
                </c:pt>
                <c:pt idx="7">
                  <c:v>5.7182099254796279</c:v>
                </c:pt>
                <c:pt idx="8">
                  <c:v>6.0390221331071183</c:v>
                </c:pt>
                <c:pt idx="9">
                  <c:v>6.2688322945474049</c:v>
                </c:pt>
                <c:pt idx="10">
                  <c:v>6.5365942468746194</c:v>
                </c:pt>
                <c:pt idx="11">
                  <c:v>6.5309066843150232</c:v>
                </c:pt>
                <c:pt idx="12">
                  <c:v>6.9203451130768237</c:v>
                </c:pt>
                <c:pt idx="13">
                  <c:v>7.3228342918763492</c:v>
                </c:pt>
                <c:pt idx="14">
                  <c:v>7.5271531886916492</c:v>
                </c:pt>
                <c:pt idx="15">
                  <c:v>7.1547751535386004</c:v>
                </c:pt>
                <c:pt idx="16">
                  <c:v>7.3082863340563984</c:v>
                </c:pt>
                <c:pt idx="17">
                  <c:v>7.4274796546453503</c:v>
                </c:pt>
                <c:pt idx="18">
                  <c:v>7.3735227612099505</c:v>
                </c:pt>
                <c:pt idx="19">
                  <c:v>7.4862570569085598</c:v>
                </c:pt>
                <c:pt idx="20">
                  <c:v>7.3610556198086412</c:v>
                </c:pt>
                <c:pt idx="21">
                  <c:v>7.1382723366424683</c:v>
                </c:pt>
                <c:pt idx="22">
                  <c:v>6.8879106399544812</c:v>
                </c:pt>
                <c:pt idx="23">
                  <c:v>7.2025815555740005</c:v>
                </c:pt>
                <c:pt idx="24">
                  <c:v>7.2023569991376846</c:v>
                </c:pt>
                <c:pt idx="25">
                  <c:v>7.182090364725096</c:v>
                </c:pt>
                <c:pt idx="26">
                  <c:v>7.1249292375532569</c:v>
                </c:pt>
                <c:pt idx="27">
                  <c:v>7.3389787097806947</c:v>
                </c:pt>
                <c:pt idx="28">
                  <c:v>7.4320184257668256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4D-4CEF-A387-E709389DD760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Organisasjon!$O$47:$O$75</c:f>
              <c:numCache>
                <c:formatCode>0.00</c:formatCode>
                <c:ptCount val="29"/>
                <c:pt idx="0">
                  <c:v>4.3828590584028611</c:v>
                </c:pt>
                <c:pt idx="1">
                  <c:v>4.4981082722219643</c:v>
                </c:pt>
                <c:pt idx="2">
                  <c:v>4.5314695479432121</c:v>
                </c:pt>
                <c:pt idx="3">
                  <c:v>4.4493061080173248</c:v>
                </c:pt>
                <c:pt idx="4">
                  <c:v>4.6886978743175751</c:v>
                </c:pt>
                <c:pt idx="5">
                  <c:v>4.7028870052896563</c:v>
                </c:pt>
                <c:pt idx="6">
                  <c:v>4.8215425871536191</c:v>
                </c:pt>
                <c:pt idx="7">
                  <c:v>5.1472675642989856</c:v>
                </c:pt>
                <c:pt idx="8">
                  <c:v>5.6972391202620498</c:v>
                </c:pt>
                <c:pt idx="9">
                  <c:v>6.0752755413116564</c:v>
                </c:pt>
                <c:pt idx="10">
                  <c:v>5.8591340206185558</c:v>
                </c:pt>
                <c:pt idx="11">
                  <c:v>5.9255800519880601</c:v>
                </c:pt>
                <c:pt idx="12">
                  <c:v>6.3702612826603309</c:v>
                </c:pt>
                <c:pt idx="13">
                  <c:v>6.4543024061788286</c:v>
                </c:pt>
                <c:pt idx="14">
                  <c:v>6.2374865446716914</c:v>
                </c:pt>
                <c:pt idx="15">
                  <c:v>6.4027520671356291</c:v>
                </c:pt>
                <c:pt idx="16">
                  <c:v>6.5807067812798445</c:v>
                </c:pt>
                <c:pt idx="17">
                  <c:v>6.6885936718805796</c:v>
                </c:pt>
                <c:pt idx="18">
                  <c:v>6.8328798185941082</c:v>
                </c:pt>
                <c:pt idx="19">
                  <c:v>7.0498488191550228</c:v>
                </c:pt>
                <c:pt idx="20">
                  <c:v>6.929534916397361</c:v>
                </c:pt>
                <c:pt idx="21">
                  <c:v>6.65927313476198</c:v>
                </c:pt>
                <c:pt idx="22">
                  <c:v>6.6439363005308261</c:v>
                </c:pt>
                <c:pt idx="23">
                  <c:v>6.8538554398672114</c:v>
                </c:pt>
                <c:pt idx="24">
                  <c:v>6.8192860457619391</c:v>
                </c:pt>
                <c:pt idx="25">
                  <c:v>6.8975833162327245</c:v>
                </c:pt>
                <c:pt idx="26">
                  <c:v>6.9093550910919852</c:v>
                </c:pt>
                <c:pt idx="27">
                  <c:v>7.0431950634213267</c:v>
                </c:pt>
                <c:pt idx="28">
                  <c:v>6.9460287081339729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4D-4CEF-A387-E709389DD7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</a:t>
                </a:r>
              </a:p>
            </c:rich>
          </c:tx>
          <c:layout>
            <c:manualLayout>
              <c:xMode val="edge"/>
              <c:yMode val="edge"/>
              <c:x val="9.7795431233246143E-3"/>
              <c:y val="0.2508403084238929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595135843165075"/>
          <c:y val="0.58017973126493516"/>
          <c:w val="0.10751609771197659"/>
          <c:h val="0.128842715556077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sau, middel</a:t>
            </a:r>
            <a:r>
              <a:rPr lang="nb-NO" sz="2800" baseline="0"/>
              <a:t> VEKT innen ORGANISASJON</a:t>
            </a:r>
            <a:endParaRPr lang="nb-NO" sz="2800"/>
          </a:p>
        </c:rich>
      </c:tx>
      <c:layout>
        <c:manualLayout>
          <c:xMode val="edge"/>
          <c:yMode val="edge"/>
          <c:x val="0.24780537907009778"/>
          <c:y val="5.04205593646722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384602858873908E-2"/>
          <c:y val="0.14896526775030378"/>
          <c:w val="0.89017027335287635"/>
          <c:h val="0.74744061072856405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Organisasjon!$X$16:$X$44</c:f>
              <c:numCache>
                <c:formatCode>0.0</c:formatCode>
                <c:ptCount val="29"/>
                <c:pt idx="0">
                  <c:v>22.911369175019555</c:v>
                </c:pt>
                <c:pt idx="1">
                  <c:v>23.776519763354489</c:v>
                </c:pt>
                <c:pt idx="2">
                  <c:v>23.171579833111167</c:v>
                </c:pt>
                <c:pt idx="3">
                  <c:v>22.360198746856994</c:v>
                </c:pt>
                <c:pt idx="4">
                  <c:v>22.515438996579295</c:v>
                </c:pt>
                <c:pt idx="5">
                  <c:v>23.426699530274004</c:v>
                </c:pt>
                <c:pt idx="6">
                  <c:v>24.312442465629687</c:v>
                </c:pt>
                <c:pt idx="7">
                  <c:v>24.412315680989476</c:v>
                </c:pt>
                <c:pt idx="8">
                  <c:v>25.341247011645024</c:v>
                </c:pt>
                <c:pt idx="9">
                  <c:v>25.77018202831546</c:v>
                </c:pt>
                <c:pt idx="10">
                  <c:v>25.974430553869762</c:v>
                </c:pt>
                <c:pt idx="11">
                  <c:v>25.339730862563361</c:v>
                </c:pt>
                <c:pt idx="12">
                  <c:v>26.013965750141711</c:v>
                </c:pt>
                <c:pt idx="13">
                  <c:v>27.051900611071321</c:v>
                </c:pt>
                <c:pt idx="14">
                  <c:v>26.816472496164671</c:v>
                </c:pt>
                <c:pt idx="15">
                  <c:v>26.234891389472729</c:v>
                </c:pt>
                <c:pt idx="16">
                  <c:v>25.62622559652922</c:v>
                </c:pt>
                <c:pt idx="17">
                  <c:v>26.203465939604328</c:v>
                </c:pt>
                <c:pt idx="18">
                  <c:v>26.482712573061832</c:v>
                </c:pt>
                <c:pt idx="19">
                  <c:v>27.346960893394243</c:v>
                </c:pt>
                <c:pt idx="20">
                  <c:v>27.272232152244541</c:v>
                </c:pt>
                <c:pt idx="21">
                  <c:v>26.560331901022341</c:v>
                </c:pt>
                <c:pt idx="22">
                  <c:v>26.162125595184698</c:v>
                </c:pt>
                <c:pt idx="23">
                  <c:v>27.485240723831701</c:v>
                </c:pt>
                <c:pt idx="24">
                  <c:v>27.289241571880343</c:v>
                </c:pt>
                <c:pt idx="25">
                  <c:v>27.680097380995512</c:v>
                </c:pt>
                <c:pt idx="26">
                  <c:v>27.367973661472544</c:v>
                </c:pt>
                <c:pt idx="27">
                  <c:v>26.999868736993744</c:v>
                </c:pt>
                <c:pt idx="28">
                  <c:v>26.884853580959927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50-4699-AD40-1B2F8854508A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Organisasjon!$X$47:$X$75</c:f>
              <c:numCache>
                <c:formatCode>0.0</c:formatCode>
                <c:ptCount val="29"/>
                <c:pt idx="0">
                  <c:v>22.418481823599237</c:v>
                </c:pt>
                <c:pt idx="1">
                  <c:v>23.272231304591461</c:v>
                </c:pt>
                <c:pt idx="2">
                  <c:v>21.814991036387426</c:v>
                </c:pt>
                <c:pt idx="3">
                  <c:v>21.097118359409446</c:v>
                </c:pt>
                <c:pt idx="4">
                  <c:v>21.345320788322095</c:v>
                </c:pt>
                <c:pt idx="5">
                  <c:v>21.770881396979213</c:v>
                </c:pt>
                <c:pt idx="6">
                  <c:v>22.953090282211662</c:v>
                </c:pt>
                <c:pt idx="7">
                  <c:v>23.820424826527983</c:v>
                </c:pt>
                <c:pt idx="8">
                  <c:v>24.200787708625754</c:v>
                </c:pt>
                <c:pt idx="9">
                  <c:v>24.980121941686903</c:v>
                </c:pt>
                <c:pt idx="10">
                  <c:v>24.391274226803979</c:v>
                </c:pt>
                <c:pt idx="11">
                  <c:v>24.288398960238808</c:v>
                </c:pt>
                <c:pt idx="12">
                  <c:v>24.71482185273166</c:v>
                </c:pt>
                <c:pt idx="13">
                  <c:v>24.710278245370919</c:v>
                </c:pt>
                <c:pt idx="14">
                  <c:v>22.827220129171177</c:v>
                </c:pt>
                <c:pt idx="15">
                  <c:v>23.925595458472081</c:v>
                </c:pt>
                <c:pt idx="16">
                  <c:v>23.024553669825902</c:v>
                </c:pt>
                <c:pt idx="17">
                  <c:v>23.19067923719734</c:v>
                </c:pt>
                <c:pt idx="18">
                  <c:v>24.005283446712127</c:v>
                </c:pt>
                <c:pt idx="19">
                  <c:v>24.943629974666955</c:v>
                </c:pt>
                <c:pt idx="20">
                  <c:v>24.940599971898351</c:v>
                </c:pt>
                <c:pt idx="21">
                  <c:v>24.586716101988127</c:v>
                </c:pt>
                <c:pt idx="22">
                  <c:v>24.188331972233581</c:v>
                </c:pt>
                <c:pt idx="23">
                  <c:v>25.550015089784264</c:v>
                </c:pt>
                <c:pt idx="24">
                  <c:v>25.207388225458494</c:v>
                </c:pt>
                <c:pt idx="25">
                  <c:v>25.735538910307802</c:v>
                </c:pt>
                <c:pt idx="26">
                  <c:v>25.463077009053301</c:v>
                </c:pt>
                <c:pt idx="27">
                  <c:v>24.765141126728263</c:v>
                </c:pt>
                <c:pt idx="28">
                  <c:v>24.210468899521516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50-4699-AD40-1B2F88545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1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283432022961993"/>
          <c:y val="0.66888150591960227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sau, middel</a:t>
            </a:r>
            <a:r>
              <a:rPr lang="nb-NO" sz="2800" baseline="0"/>
              <a:t> LENGDE innen ORGANISASJON</a:t>
            </a:r>
            <a:endParaRPr lang="nb-NO" sz="2800"/>
          </a:p>
        </c:rich>
      </c:tx>
      <c:layout>
        <c:manualLayout>
          <c:xMode val="edge"/>
          <c:yMode val="edge"/>
          <c:x val="0.12225413761521692"/>
          <c:y val="4.6289058115919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117912706775276E-2"/>
          <c:y val="0.14938019852490414"/>
          <c:w val="0.87489952792570091"/>
          <c:h val="0.74702561621322949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Organisasjon!$B$73:$B$75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Organisasjon!$R$42:$R$44</c:f>
              <c:numCache>
                <c:formatCode>0.00</c:formatCode>
                <c:ptCount val="3"/>
                <c:pt idx="1">
                  <c:v>110.77359460327663</c:v>
                </c:pt>
                <c:pt idx="2">
                  <c:v>108.67707763241762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B6-4018-BB98-7A9568ACA4B5}"/>
            </c:ext>
          </c:extLst>
        </c:ser>
        <c:ser>
          <c:idx val="4"/>
          <c:order val="1"/>
          <c:tx>
            <c:strRef>
              <c:f>Organisasjon!$D$65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Organisasjon!$B$73:$B$75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Organisasjon!$R$73:$R$75</c:f>
              <c:numCache>
                <c:formatCode>0.0</c:formatCode>
                <c:ptCount val="3"/>
                <c:pt idx="0">
                  <c:v>109.48705583756372</c:v>
                </c:pt>
                <c:pt idx="1">
                  <c:v>109.28706287370893</c:v>
                </c:pt>
                <c:pt idx="2">
                  <c:v>106.59051052221352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B6-4018-BB98-7A9568ACA4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ax val="113"/>
          <c:min val="10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LENGDE i cm</a:t>
                </a:r>
              </a:p>
            </c:rich>
          </c:tx>
          <c:layout>
            <c:manualLayout>
              <c:xMode val="edge"/>
              <c:yMode val="edge"/>
              <c:x val="9.7795431233246143E-3"/>
              <c:y val="0.2508403084238929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922226171147824"/>
          <c:y val="0.29204868418129626"/>
          <c:w val="0.10751609771197659"/>
          <c:h val="0.128842715556077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sau, middel</a:t>
            </a:r>
            <a:r>
              <a:rPr lang="nb-NO" sz="2800" baseline="0"/>
              <a:t> K-FAKTOR innen ORGANISASJON</a:t>
            </a:r>
            <a:endParaRPr lang="nb-NO" sz="2800"/>
          </a:p>
        </c:rich>
      </c:tx>
      <c:layout>
        <c:manualLayout>
          <c:xMode val="edge"/>
          <c:yMode val="edge"/>
          <c:x val="0.12225413761521692"/>
          <c:y val="4.6289058115919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117912706775276E-2"/>
          <c:y val="0.14938019852490414"/>
          <c:w val="0.87489952792570091"/>
          <c:h val="0.74702561621322949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Organisasjon!$B$73:$B$75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Organisasjon!$T$42:$T$44</c:f>
              <c:numCache>
                <c:formatCode>0.00</c:formatCode>
                <c:ptCount val="3"/>
                <c:pt idx="1">
                  <c:v>20.222896536098158</c:v>
                </c:pt>
                <c:pt idx="2">
                  <c:v>20.277319384620437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FA-400B-97FC-0C54E0F46691}"/>
            </c:ext>
          </c:extLst>
        </c:ser>
        <c:ser>
          <c:idx val="4"/>
          <c:order val="1"/>
          <c:tx>
            <c:strRef>
              <c:f>Organisasjon!$D$65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Organisasjon!$B$73:$B$75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Organisasjon!$T$73:$T$75</c:f>
              <c:numCache>
                <c:formatCode>0.0</c:formatCode>
                <c:ptCount val="3"/>
                <c:pt idx="0">
                  <c:v>19.227680207148275</c:v>
                </c:pt>
                <c:pt idx="1">
                  <c:v>19.272877213695914</c:v>
                </c:pt>
                <c:pt idx="2">
                  <c:v>19.055031976399395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FA-400B-97FC-0C54E0F46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ax val="21"/>
          <c:min val="1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K-FAKTOR i mg/ml</a:t>
                </a:r>
              </a:p>
            </c:rich>
          </c:tx>
          <c:layout>
            <c:manualLayout>
              <c:xMode val="edge"/>
              <c:yMode val="edge"/>
              <c:x val="9.7795431233246143E-3"/>
              <c:y val="0.2508403084238929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628274163193713"/>
          <c:y val="0.26403594831224847"/>
          <c:w val="0.10751609771197659"/>
          <c:h val="0.128842715556077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sau: andels% innen region og organisasjon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658035548894283E-2"/>
          <c:y val="0.17694166568077152"/>
          <c:w val="0.91096565030282128"/>
          <c:h val="0.56255214421276689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Regorg!$K$28:$K$35</c:f>
              <c:numCache>
                <c:formatCode>0.0</c:formatCode>
                <c:ptCount val="8"/>
                <c:pt idx="0">
                  <c:v>62.298336317280558</c:v>
                </c:pt>
                <c:pt idx="1">
                  <c:v>37.701663682719456</c:v>
                </c:pt>
                <c:pt idx="2">
                  <c:v>63.819353051603649</c:v>
                </c:pt>
                <c:pt idx="3">
                  <c:v>36.180646948396365</c:v>
                </c:pt>
                <c:pt idx="4">
                  <c:v>71.424990182624811</c:v>
                </c:pt>
                <c:pt idx="5">
                  <c:v>28.575009817375197</c:v>
                </c:pt>
                <c:pt idx="6">
                  <c:v>80.066158578010544</c:v>
                </c:pt>
                <c:pt idx="7">
                  <c:v>19.933841421989445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19-4766-86FA-4595F7CF16E8}"/>
            </c:ext>
          </c:extLst>
        </c:ser>
        <c:ser>
          <c:idx val="13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Regorg!$K$19:$K$26</c:f>
              <c:numCache>
                <c:formatCode>0.0</c:formatCode>
                <c:ptCount val="8"/>
                <c:pt idx="0">
                  <c:v>63.503964298893351</c:v>
                </c:pt>
                <c:pt idx="1">
                  <c:v>36.496035701106621</c:v>
                </c:pt>
                <c:pt idx="2">
                  <c:v>63.67026202383731</c:v>
                </c:pt>
                <c:pt idx="3">
                  <c:v>36.32973797616269</c:v>
                </c:pt>
                <c:pt idx="4">
                  <c:v>67.332990837043852</c:v>
                </c:pt>
                <c:pt idx="5">
                  <c:v>32.667009162956155</c:v>
                </c:pt>
                <c:pt idx="6">
                  <c:v>76.991612110734749</c:v>
                </c:pt>
                <c:pt idx="7">
                  <c:v>23.008387889265233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19-4766-86FA-4595F7CF16E8}"/>
            </c:ext>
          </c:extLst>
        </c:ser>
        <c:ser>
          <c:idx val="1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Regorg!$K$10:$K$17</c:f>
              <c:numCache>
                <c:formatCode>0.0</c:formatCode>
                <c:ptCount val="8"/>
                <c:pt idx="0">
                  <c:v>62.414338588488576</c:v>
                </c:pt>
                <c:pt idx="1">
                  <c:v>37.585661411511445</c:v>
                </c:pt>
                <c:pt idx="2">
                  <c:v>64.344241220886246</c:v>
                </c:pt>
                <c:pt idx="3">
                  <c:v>35.655758779113739</c:v>
                </c:pt>
                <c:pt idx="4">
                  <c:v>63.15088961792469</c:v>
                </c:pt>
                <c:pt idx="5">
                  <c:v>36.849110382075331</c:v>
                </c:pt>
                <c:pt idx="6">
                  <c:v>82.345483803633599</c:v>
                </c:pt>
                <c:pt idx="7">
                  <c:v>17.654516196366426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19-4766-86FA-4595F7CF1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116928"/>
        <c:axId val="227116536"/>
      </c:barChart>
      <c:catAx>
        <c:axId val="2271169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11653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92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352520056455208"/>
          <c:y val="3.7449321855916047E-2"/>
          <c:w val="6.468153837855696E-2"/>
          <c:h val="0.157272596818763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SAU, middel fettgruppe og andel overfete slakt</a:t>
            </a:r>
          </a:p>
        </c:rich>
      </c:tx>
      <c:layout>
        <c:manualLayout>
          <c:xMode val="edge"/>
          <c:yMode val="edge"/>
          <c:x val="0.11496490463122079"/>
          <c:y val="4.04494514624520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067088488823706E-2"/>
          <c:y val="0.14470126340067002"/>
          <c:w val="0.83184949505329842"/>
          <c:h val="0.72271549133664947"/>
        </c:manualLayout>
      </c:layout>
      <c:barChart>
        <c:barDir val="col"/>
        <c:grouping val="clustered"/>
        <c:varyColors val="0"/>
        <c:ser>
          <c:idx val="3"/>
          <c:order val="1"/>
          <c:tx>
            <c:v>% Overfete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År!$U$8:$U$36</c:f>
              <c:numCache>
                <c:formatCode>0.0</c:formatCode>
                <c:ptCount val="29"/>
                <c:pt idx="0">
                  <c:v>17.542580061320692</c:v>
                </c:pt>
                <c:pt idx="1">
                  <c:v>23.600887439208943</c:v>
                </c:pt>
                <c:pt idx="2">
                  <c:v>20.455047144523981</c:v>
                </c:pt>
                <c:pt idx="3">
                  <c:v>16.701952158372286</c:v>
                </c:pt>
                <c:pt idx="4">
                  <c:v>17.697334665550486</c:v>
                </c:pt>
                <c:pt idx="5">
                  <c:v>21.048184139463963</c:v>
                </c:pt>
                <c:pt idx="6">
                  <c:v>23.399382450974368</c:v>
                </c:pt>
                <c:pt idx="7">
                  <c:v>19.415117310418513</c:v>
                </c:pt>
                <c:pt idx="8">
                  <c:v>22.636494994323456</c:v>
                </c:pt>
                <c:pt idx="9">
                  <c:v>23.20637493246894</c:v>
                </c:pt>
                <c:pt idx="10">
                  <c:v>21.7116334618099</c:v>
                </c:pt>
                <c:pt idx="11">
                  <c:v>19.805155512525719</c:v>
                </c:pt>
                <c:pt idx="12">
                  <c:v>19.979685726235289</c:v>
                </c:pt>
                <c:pt idx="13">
                  <c:v>20.259619842373674</c:v>
                </c:pt>
                <c:pt idx="14">
                  <c:v>15.557737731893098</c:v>
                </c:pt>
                <c:pt idx="15">
                  <c:v>14.013887859243336</c:v>
                </c:pt>
                <c:pt idx="16">
                  <c:v>12.462835165434658</c:v>
                </c:pt>
                <c:pt idx="17">
                  <c:v>16.352596314907871</c:v>
                </c:pt>
                <c:pt idx="18">
                  <c:v>17.494341269191956</c:v>
                </c:pt>
                <c:pt idx="19">
                  <c:v>17.924063116370814</c:v>
                </c:pt>
                <c:pt idx="20">
                  <c:v>17.744990296256454</c:v>
                </c:pt>
                <c:pt idx="21">
                  <c:v>13.768014551560102</c:v>
                </c:pt>
                <c:pt idx="22">
                  <c:v>12.433707653109376</c:v>
                </c:pt>
                <c:pt idx="23">
                  <c:v>15.692942058477025</c:v>
                </c:pt>
                <c:pt idx="24">
                  <c:v>12.402725948109239</c:v>
                </c:pt>
                <c:pt idx="25">
                  <c:v>13.548168191401428</c:v>
                </c:pt>
                <c:pt idx="26">
                  <c:v>12.760168684532719</c:v>
                </c:pt>
                <c:pt idx="27">
                  <c:v>11.878039272010998</c:v>
                </c:pt>
                <c:pt idx="28">
                  <c:v>10.400204517988282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B1-4E86-A087-94A8D195B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805688"/>
        <c:axId val="462805296"/>
      </c:barChart>
      <c:lineChart>
        <c:grouping val="standard"/>
        <c:varyColors val="0"/>
        <c:ser>
          <c:idx val="2"/>
          <c:order val="0"/>
          <c:tx>
            <c:v>Fettgruppe</c:v>
          </c:tx>
          <c:spPr>
            <a:ln w="114300">
              <a:solidFill>
                <a:srgbClr val="339966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FF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År!$S$8:$S$36</c:f>
              <c:numCache>
                <c:formatCode>0.00</c:formatCode>
                <c:ptCount val="29"/>
                <c:pt idx="0">
                  <c:v>6.0690195442819137</c:v>
                </c:pt>
                <c:pt idx="1">
                  <c:v>6.78235700327647</c:v>
                </c:pt>
                <c:pt idx="2">
                  <c:v>6.7020276875532145</c:v>
                </c:pt>
                <c:pt idx="3">
                  <c:v>6.4672669782788015</c:v>
                </c:pt>
                <c:pt idx="4">
                  <c:v>6.5744106289325162</c:v>
                </c:pt>
                <c:pt idx="5">
                  <c:v>6.7122361629039053</c:v>
                </c:pt>
                <c:pt idx="6">
                  <c:v>6.805676543361348</c:v>
                </c:pt>
                <c:pt idx="7">
                  <c:v>6.4483784376212796</c:v>
                </c:pt>
                <c:pt idx="8">
                  <c:v>6.7219269274434916</c:v>
                </c:pt>
                <c:pt idx="9">
                  <c:v>6.737493246893572</c:v>
                </c:pt>
                <c:pt idx="10">
                  <c:v>6.5654416155474751</c:v>
                </c:pt>
                <c:pt idx="11">
                  <c:v>6.3518395255960307</c:v>
                </c:pt>
                <c:pt idx="12">
                  <c:v>6.605753719304535</c:v>
                </c:pt>
                <c:pt idx="13">
                  <c:v>6.5884716427136452</c:v>
                </c:pt>
                <c:pt idx="14">
                  <c:v>6.2690358024363713</c:v>
                </c:pt>
                <c:pt idx="15">
                  <c:v>6.1795784219240399</c:v>
                </c:pt>
                <c:pt idx="16">
                  <c:v>6.2170971877471963</c:v>
                </c:pt>
                <c:pt idx="17">
                  <c:v>6.5011515912897808</c:v>
                </c:pt>
                <c:pt idx="18">
                  <c:v>6.5699637295808451</c:v>
                </c:pt>
                <c:pt idx="19">
                  <c:v>6.525394477317553</c:v>
                </c:pt>
                <c:pt idx="20">
                  <c:v>6.5709776229335697</c:v>
                </c:pt>
                <c:pt idx="21">
                  <c:v>6.2252886429319299</c:v>
                </c:pt>
                <c:pt idx="22">
                  <c:v>6.1662546003585916</c:v>
                </c:pt>
                <c:pt idx="23">
                  <c:v>6.4978044339723668</c:v>
                </c:pt>
                <c:pt idx="24">
                  <c:v>6.264663409358846</c:v>
                </c:pt>
                <c:pt idx="25">
                  <c:v>6.3310326344297216</c:v>
                </c:pt>
                <c:pt idx="26">
                  <c:v>6.2627436500378986</c:v>
                </c:pt>
                <c:pt idx="27">
                  <c:v>6.2229517614953709</c:v>
                </c:pt>
                <c:pt idx="28">
                  <c:v>6.0571023519568641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B1-4E86-A087-94A8D195B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6472"/>
        <c:axId val="462806080"/>
      </c:lineChart>
      <c:catAx>
        <c:axId val="462806472"/>
        <c:scaling>
          <c:orientation val="minMax"/>
        </c:scaling>
        <c:delete val="0"/>
        <c:axPos val="b"/>
        <c:majorGridlines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608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62806080"/>
        <c:scaling>
          <c:orientation val="minMax"/>
          <c:max val="7.5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223824852422442E-2"/>
              <c:y val="0.2809811435436462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6472"/>
        <c:crosses val="autoZero"/>
        <c:crossBetween val="between"/>
        <c:majorUnit val="0.25"/>
        <c:minorUnit val="0.1"/>
      </c:valAx>
      <c:catAx>
        <c:axId val="4628056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2805296"/>
        <c:crosses val="autoZero"/>
        <c:auto val="1"/>
        <c:lblAlgn val="ctr"/>
        <c:lblOffset val="100"/>
        <c:noMultiLvlLbl val="0"/>
      </c:catAx>
      <c:valAx>
        <c:axId val="462805296"/>
        <c:scaling>
          <c:orientation val="minMax"/>
          <c:max val="3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Andels% overfete</a:t>
                </a:r>
              </a:p>
            </c:rich>
          </c:tx>
          <c:layout>
            <c:manualLayout>
              <c:xMode val="edge"/>
              <c:yMode val="edge"/>
              <c:x val="0.96820898202056993"/>
              <c:y val="0.384270142940765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5688"/>
        <c:crosses val="max"/>
        <c:crossBetween val="between"/>
        <c:majorUnit val="3"/>
        <c:minorUnit val="0.4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499557156369955"/>
          <c:y val="0.17234143898159787"/>
          <c:w val="0.1175337915822412"/>
          <c:h val="0.1101125398893483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Ung sau, antall produsenter innen ORG innen REGION, hittil i år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379128954557637E-2"/>
          <c:y val="0.15952080527684426"/>
          <c:w val="0.86415993222294163"/>
          <c:h val="0.63141767881019484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Regorg!$G$28:$G$35</c:f>
              <c:numCache>
                <c:formatCode>General</c:formatCode>
                <c:ptCount val="8"/>
                <c:pt idx="0">
                  <c:v>1700</c:v>
                </c:pt>
                <c:pt idx="1">
                  <c:v>1015</c:v>
                </c:pt>
                <c:pt idx="2">
                  <c:v>2392</c:v>
                </c:pt>
                <c:pt idx="3">
                  <c:v>1568</c:v>
                </c:pt>
                <c:pt idx="4">
                  <c:v>883</c:v>
                </c:pt>
                <c:pt idx="5">
                  <c:v>495</c:v>
                </c:pt>
                <c:pt idx="6">
                  <c:v>763</c:v>
                </c:pt>
                <c:pt idx="7">
                  <c:v>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E0-47EC-9A58-E37A7B1F3343}"/>
            </c:ext>
          </c:extLst>
        </c:ser>
        <c:ser>
          <c:idx val="2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Regorg!$G$19:$G$26</c:f>
              <c:numCache>
                <c:formatCode>General</c:formatCode>
                <c:ptCount val="8"/>
                <c:pt idx="0">
                  <c:v>1621</c:v>
                </c:pt>
                <c:pt idx="1">
                  <c:v>1016</c:v>
                </c:pt>
                <c:pt idx="2">
                  <c:v>2342</c:v>
                </c:pt>
                <c:pt idx="3">
                  <c:v>1475</c:v>
                </c:pt>
                <c:pt idx="4">
                  <c:v>837</c:v>
                </c:pt>
                <c:pt idx="5">
                  <c:v>499</c:v>
                </c:pt>
                <c:pt idx="6">
                  <c:v>709</c:v>
                </c:pt>
                <c:pt idx="7">
                  <c:v>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E0-47EC-9A58-E37A7B1F3343}"/>
            </c:ext>
          </c:extLst>
        </c:ser>
        <c:ser>
          <c:idx val="3"/>
          <c:order val="2"/>
          <c:tx>
            <c:strRef>
              <c:f>Regorg!$B$17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Regorg!$G$10:$G$17</c:f>
              <c:numCache>
                <c:formatCode>General</c:formatCode>
                <c:ptCount val="8"/>
                <c:pt idx="0">
                  <c:v>1479</c:v>
                </c:pt>
                <c:pt idx="1">
                  <c:v>945</c:v>
                </c:pt>
                <c:pt idx="2">
                  <c:v>2310</c:v>
                </c:pt>
                <c:pt idx="3">
                  <c:v>1363</c:v>
                </c:pt>
                <c:pt idx="4">
                  <c:v>760</c:v>
                </c:pt>
                <c:pt idx="5">
                  <c:v>461</c:v>
                </c:pt>
                <c:pt idx="6">
                  <c:v>678</c:v>
                </c:pt>
                <c:pt idx="7">
                  <c:v>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8E0-47EC-9A58-E37A7B1F33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5581824"/>
        <c:axId val="385582216"/>
      </c:barChart>
      <c:catAx>
        <c:axId val="3855818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5582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5582216"/>
        <c:scaling>
          <c:orientation val="minMax"/>
          <c:max val="2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55818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409309043470154"/>
          <c:y val="0.2260901734464201"/>
          <c:w val="6.7926536135535787E-2"/>
          <c:h val="0.1900055413331660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/>
            </a:pPr>
            <a:r>
              <a:rPr lang="nb-NO" sz="2800" b="1"/>
              <a:t>Ung SAU, andelen% av slakt over 23 kg, hittil i år</a:t>
            </a:r>
          </a:p>
        </c:rich>
      </c:tx>
      <c:layout>
        <c:manualLayout>
          <c:xMode val="edge"/>
          <c:yMode val="edge"/>
          <c:x val="0.13790579827963981"/>
          <c:y val="3.09280060371600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820484547469611E-2"/>
          <c:y val="0.17869457035450603"/>
          <c:w val="0.89431939705471264"/>
          <c:h val="0.6283241542599465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RO!#REF!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RO!#REF!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RO!#REF!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59AD-43E5-8717-5A11F2A9A207}"/>
            </c:ext>
          </c:extLst>
        </c:ser>
        <c:ser>
          <c:idx val="5"/>
          <c:order val="1"/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RO!#REF!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RO!#REF!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RO!#REF!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59AD-43E5-8717-5A11F2A9A207}"/>
            </c:ext>
          </c:extLst>
        </c:ser>
        <c:ser>
          <c:idx val="1"/>
          <c:order val="2"/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RO!#REF!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RO!#REF!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RO!#REF!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59AD-43E5-8717-5A11F2A9A207}"/>
            </c:ext>
          </c:extLst>
        </c:ser>
        <c:ser>
          <c:idx val="4"/>
          <c:order val="3"/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RO!#REF!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RO!#REF!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RO!#REF!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59AD-43E5-8717-5A11F2A9A207}"/>
            </c:ext>
          </c:extLst>
        </c:ser>
        <c:ser>
          <c:idx val="6"/>
          <c:order val="4"/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RO!#REF!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RO!#REF!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RO!#REF!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59AD-43E5-8717-5A11F2A9A2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5344880"/>
        <c:axId val="695346056"/>
      </c:barChart>
      <c:catAx>
        <c:axId val="6953448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nb-NO"/>
          </a:p>
        </c:txPr>
        <c:crossAx val="6953460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95346056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Andels% over 23 kg</a:t>
                </a:r>
              </a:p>
            </c:rich>
          </c:tx>
          <c:layout>
            <c:manualLayout>
              <c:xMode val="edge"/>
              <c:yMode val="edge"/>
              <c:x val="1.6975850991599026E-2"/>
              <c:y val="0.3550384039418385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nb-NO"/>
          </a:p>
        </c:txPr>
        <c:crossAx val="695344880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973779019117884"/>
          <c:y val="0.13229939168918775"/>
          <c:w val="5.3834905039524927E-2"/>
          <c:h val="0.188699662392972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Ung</a:t>
            </a:r>
            <a:r>
              <a:rPr lang="nb-NO" sz="2400" baseline="0"/>
              <a:t> sau</a:t>
            </a:r>
            <a:r>
              <a:rPr lang="nb-NO" sz="2400"/>
              <a:t>, andelen av overfete slakt innen ORG innen REGION, hittil i år</a:t>
            </a:r>
          </a:p>
        </c:rich>
      </c:tx>
      <c:layout>
        <c:manualLayout>
          <c:xMode val="edge"/>
          <c:yMode val="edge"/>
          <c:x val="0.13962654557560836"/>
          <c:y val="2.28907544875316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192083866178164E-2"/>
          <c:y val="0.14936199982627585"/>
          <c:w val="0.86264075418980579"/>
          <c:h val="0.6494932990446180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Regorg!$AC$28:$AC$35</c:f>
              <c:numCache>
                <c:formatCode>0</c:formatCode>
                <c:ptCount val="8"/>
                <c:pt idx="0">
                  <c:v>12.5</c:v>
                </c:pt>
                <c:pt idx="1">
                  <c:v>15.358727244913574</c:v>
                </c:pt>
                <c:pt idx="2">
                  <c:v>13.111342351716962</c:v>
                </c:pt>
                <c:pt idx="3">
                  <c:v>11.956521739130435</c:v>
                </c:pt>
                <c:pt idx="4">
                  <c:v>11.124694376528122</c:v>
                </c:pt>
                <c:pt idx="5">
                  <c:v>12.53493013972056</c:v>
                </c:pt>
                <c:pt idx="6">
                  <c:v>13.067534580960128</c:v>
                </c:pt>
                <c:pt idx="7">
                  <c:v>9.6428571428571388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RO!#REF!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B72D-4A57-B8E6-DAE593CC3C75}"/>
            </c:ext>
          </c:extLst>
        </c:ser>
        <c:ser>
          <c:idx val="4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Regorg!$AC$19:$AC$26</c:f>
              <c:numCache>
                <c:formatCode>0</c:formatCode>
                <c:ptCount val="8"/>
                <c:pt idx="0">
                  <c:v>11.977773204363039</c:v>
                </c:pt>
                <c:pt idx="1">
                  <c:v>14.4741180349489</c:v>
                </c:pt>
                <c:pt idx="2">
                  <c:v>12.032301480484522</c:v>
                </c:pt>
                <c:pt idx="3">
                  <c:v>12.639912639912639</c:v>
                </c:pt>
                <c:pt idx="4">
                  <c:v>11.231145536078271</c:v>
                </c:pt>
                <c:pt idx="5">
                  <c:v>10.243525318902202</c:v>
                </c:pt>
                <c:pt idx="6">
                  <c:v>10.30003658982803</c:v>
                </c:pt>
                <c:pt idx="7">
                  <c:v>6.6316480630334844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RO!#REF!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B72D-4A57-B8E6-DAE593CC3C75}"/>
            </c:ext>
          </c:extLst>
        </c:ser>
        <c:ser>
          <c:idx val="6"/>
          <c:order val="2"/>
          <c:tx>
            <c:strRef>
              <c:f>Regorg!$B$13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Regorg!$AC$10:$AC$17</c:f>
              <c:numCache>
                <c:formatCode>0</c:formatCode>
                <c:ptCount val="8"/>
                <c:pt idx="0">
                  <c:v>9.2465325502936384</c:v>
                </c:pt>
                <c:pt idx="1">
                  <c:v>12.222222222222221</c:v>
                </c:pt>
                <c:pt idx="2">
                  <c:v>11.337071177420881</c:v>
                </c:pt>
                <c:pt idx="3">
                  <c:v>11.799236865277372</c:v>
                </c:pt>
                <c:pt idx="4">
                  <c:v>9.0865035134480294</c:v>
                </c:pt>
                <c:pt idx="5">
                  <c:v>7.2568389057750755</c:v>
                </c:pt>
                <c:pt idx="6">
                  <c:v>9.7021276595744705</c:v>
                </c:pt>
                <c:pt idx="7">
                  <c:v>7.7304261645193266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RO!#REF!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B72D-4A57-B8E6-DAE593CC3C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0889032"/>
        <c:axId val="380888640"/>
      </c:barChart>
      <c:catAx>
        <c:axId val="3808890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08886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80888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Andelen overfete slakt i %</a:t>
                </a:r>
              </a:p>
            </c:rich>
          </c:tx>
          <c:layout>
            <c:manualLayout>
              <c:xMode val="edge"/>
              <c:yMode val="edge"/>
              <c:x val="2.7286135693215339E-2"/>
              <c:y val="0.252809197150892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0889032"/>
        <c:crosses val="autoZero"/>
        <c:crossBetween val="between"/>
        <c:maj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574042143173122"/>
          <c:y val="0.15922889293798012"/>
          <c:w val="7.1489082994472097E-2"/>
          <c:h val="0.1639526464254584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</a:t>
            </a:r>
            <a:r>
              <a:rPr lang="nb-NO" sz="2800" baseline="0"/>
              <a:t> sau: m</a:t>
            </a:r>
            <a:r>
              <a:rPr lang="nb-NO" sz="2800"/>
              <a:t>iddel slaktevekt</a:t>
            </a:r>
            <a:r>
              <a:rPr lang="nb-NO" sz="2800" baseline="0"/>
              <a:t> </a:t>
            </a:r>
            <a:r>
              <a:rPr lang="nb-NO" sz="2800"/>
              <a:t>innen region og organisasjon</a:t>
            </a:r>
          </a:p>
        </c:rich>
      </c:tx>
      <c:layout>
        <c:manualLayout>
          <c:xMode val="edge"/>
          <c:yMode val="edge"/>
          <c:x val="0.16695158285155615"/>
          <c:y val="3.68161104424588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658035548894283E-2"/>
          <c:y val="0.17694166568077152"/>
          <c:w val="0.91332252574295536"/>
          <c:h val="0.5597396121357614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Regorg!$Q$28:$Q$35</c:f>
              <c:numCache>
                <c:formatCode>0.0</c:formatCode>
                <c:ptCount val="8"/>
                <c:pt idx="0">
                  <c:v>28.520359251968419</c:v>
                </c:pt>
                <c:pt idx="1">
                  <c:v>26.825898730304377</c:v>
                </c:pt>
                <c:pt idx="2">
                  <c:v>27.650429240374457</c:v>
                </c:pt>
                <c:pt idx="3">
                  <c:v>24.258145464304945</c:v>
                </c:pt>
                <c:pt idx="4">
                  <c:v>25.824624519734478</c:v>
                </c:pt>
                <c:pt idx="5">
                  <c:v>23.616407185628795</c:v>
                </c:pt>
                <c:pt idx="6">
                  <c:v>26.370691619202606</c:v>
                </c:pt>
                <c:pt idx="7">
                  <c:v>28.817571428571441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94-4B34-BD6E-DACB87851E74}"/>
            </c:ext>
          </c:extLst>
        </c:ser>
        <c:ser>
          <c:idx val="13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Regorg!$Q$19:$Q$26</c:f>
              <c:numCache>
                <c:formatCode>0.0</c:formatCode>
                <c:ptCount val="8"/>
                <c:pt idx="0">
                  <c:v>28.42220621527068</c:v>
                </c:pt>
                <c:pt idx="1">
                  <c:v>26.168397626112736</c:v>
                </c:pt>
                <c:pt idx="2">
                  <c:v>27.137945266936033</c:v>
                </c:pt>
                <c:pt idx="3">
                  <c:v>23.556770406770511</c:v>
                </c:pt>
                <c:pt idx="4">
                  <c:v>25.192132083163479</c:v>
                </c:pt>
                <c:pt idx="5">
                  <c:v>23.178082721298825</c:v>
                </c:pt>
                <c:pt idx="6">
                  <c:v>25.812092938163183</c:v>
                </c:pt>
                <c:pt idx="7">
                  <c:v>27.684438608010495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A94-4B34-BD6E-DACB87851E74}"/>
            </c:ext>
          </c:extLst>
        </c:ser>
        <c:ser>
          <c:idx val="1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Regorg!$Q$10:$Q$17</c:f>
              <c:numCache>
                <c:formatCode>0.0</c:formatCode>
                <c:ptCount val="8"/>
                <c:pt idx="0">
                  <c:v>28.372397850806003</c:v>
                </c:pt>
                <c:pt idx="1">
                  <c:v>26.194865900383142</c:v>
                </c:pt>
                <c:pt idx="2">
                  <c:v>26.755421457759237</c:v>
                </c:pt>
                <c:pt idx="3">
                  <c:v>22.896507191077237</c:v>
                </c:pt>
                <c:pt idx="4">
                  <c:v>25.028471044342194</c:v>
                </c:pt>
                <c:pt idx="5">
                  <c:v>22.899734042553224</c:v>
                </c:pt>
                <c:pt idx="6">
                  <c:v>26.271765957446775</c:v>
                </c:pt>
                <c:pt idx="7">
                  <c:v>26.236868186323122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A94-4B34-BD6E-DACB87851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116928"/>
        <c:axId val="227116536"/>
      </c:barChart>
      <c:catAx>
        <c:axId val="2271169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116536"/>
        <c:scaling>
          <c:orientation val="minMax"/>
          <c:max val="29"/>
          <c:min val="1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9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701373197551135"/>
          <c:y val="0.18854237364487908"/>
          <c:w val="5.8599851974983963E-2"/>
          <c:h val="0.164043622232578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</a:t>
            </a:r>
            <a:r>
              <a:rPr lang="nb-NO" sz="2800" baseline="0"/>
              <a:t> sau: m</a:t>
            </a:r>
            <a:r>
              <a:rPr lang="nb-NO" sz="2800"/>
              <a:t>iddel KLASSE</a:t>
            </a:r>
            <a:r>
              <a:rPr lang="nb-NO" sz="2800" baseline="0"/>
              <a:t> </a:t>
            </a:r>
            <a:r>
              <a:rPr lang="nb-NO" sz="2800"/>
              <a:t>innen region og organisasjon</a:t>
            </a:r>
          </a:p>
        </c:rich>
      </c:tx>
      <c:layout>
        <c:manualLayout>
          <c:xMode val="edge"/>
          <c:yMode val="edge"/>
          <c:x val="0.166005653611184"/>
          <c:y val="3.4712692335337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658035548894283E-2"/>
          <c:y val="0.17694166568077152"/>
          <c:w val="0.91332252574295536"/>
          <c:h val="0.5597396121357614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Regorg!$X$28:$X$35</c:f>
              <c:numCache>
                <c:formatCode>0.00</c:formatCode>
                <c:ptCount val="8"/>
                <c:pt idx="0">
                  <c:v>7.1408464566929153</c:v>
                </c:pt>
                <c:pt idx="1">
                  <c:v>6.7791035643261424</c:v>
                </c:pt>
                <c:pt idx="2">
                  <c:v>7.3204994797086353</c:v>
                </c:pt>
                <c:pt idx="3">
                  <c:v>6.908078368223296</c:v>
                </c:pt>
                <c:pt idx="4">
                  <c:v>6.8700663639538959</c:v>
                </c:pt>
                <c:pt idx="5">
                  <c:v>6.780838323353291</c:v>
                </c:pt>
                <c:pt idx="6">
                  <c:v>6.9690805532953615</c:v>
                </c:pt>
                <c:pt idx="7">
                  <c:v>7.7542857142857153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9A-4E67-9450-57F13F13CB93}"/>
            </c:ext>
          </c:extLst>
        </c:ser>
        <c:ser>
          <c:idx val="13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Regorg!$X$19:$X$26</c:f>
              <c:numCache>
                <c:formatCode>0.00</c:formatCode>
                <c:ptCount val="8"/>
                <c:pt idx="0">
                  <c:v>7.3739452562255616</c:v>
                </c:pt>
                <c:pt idx="1">
                  <c:v>6.9912627761292461</c:v>
                </c:pt>
                <c:pt idx="2">
                  <c:v>7.4724091520861391</c:v>
                </c:pt>
                <c:pt idx="3">
                  <c:v>7.0232050232050236</c:v>
                </c:pt>
                <c:pt idx="4">
                  <c:v>7.1163880962087251</c:v>
                </c:pt>
                <c:pt idx="5">
                  <c:v>6.9779667568612274</c:v>
                </c:pt>
                <c:pt idx="6">
                  <c:v>7.20453713867545</c:v>
                </c:pt>
                <c:pt idx="7">
                  <c:v>7.4569927774130003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9A-4E67-9450-57F13F13CB93}"/>
            </c:ext>
          </c:extLst>
        </c:ser>
        <c:ser>
          <c:idx val="1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3"/>
              <c:layout>
                <c:manualLayout>
                  <c:x val="-9.4591813607359599E-4"/>
                  <c:y val="-1.47233647045340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9A-4E67-9450-57F13F13CB93}"/>
                </c:ext>
              </c:extLst>
            </c:dLbl>
            <c:dLbl>
              <c:idx val="5"/>
              <c:layout>
                <c:manualLayout>
                  <c:x val="-8.5132632246617389E-3"/>
                  <c:y val="-5.2583445373335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B1-4606-8BDD-3FDF88A5E09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Regorg!$X$10:$X$17</c:f>
              <c:numCache>
                <c:formatCode>0.00</c:formatCode>
                <c:ptCount val="8"/>
                <c:pt idx="0">
                  <c:v>7.58740472322879</c:v>
                </c:pt>
                <c:pt idx="1">
                  <c:v>7.2402298850574702</c:v>
                </c:pt>
                <c:pt idx="2">
                  <c:v>7.4583293737527327</c:v>
                </c:pt>
                <c:pt idx="3">
                  <c:v>6.7218960962723813</c:v>
                </c:pt>
                <c:pt idx="4">
                  <c:v>7.1373879331233363</c:v>
                </c:pt>
                <c:pt idx="5">
                  <c:v>6.8225683890577509</c:v>
                </c:pt>
                <c:pt idx="6">
                  <c:v>7.3672340425531884</c:v>
                </c:pt>
                <c:pt idx="7">
                  <c:v>7.2596630327056495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29A-4E67-9450-57F13F13CB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116928"/>
        <c:axId val="227116536"/>
      </c:barChart>
      <c:catAx>
        <c:axId val="2271169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116536"/>
        <c:scaling>
          <c:orientation val="minMax"/>
          <c:max val="8.5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</a:t>
                </a:r>
              </a:p>
            </c:rich>
          </c:tx>
          <c:layout>
            <c:manualLayout>
              <c:xMode val="edge"/>
              <c:yMode val="edge"/>
              <c:x val="4.258568137648815E-3"/>
              <c:y val="0.3527017622658545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9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255352164949659"/>
          <c:y val="0.14016560390141009"/>
          <c:w val="5.6708015702836914E-2"/>
          <c:h val="0.191387013826713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</a:t>
            </a:r>
            <a:r>
              <a:rPr lang="nb-NO" sz="2800" baseline="0"/>
              <a:t> sau: m</a:t>
            </a:r>
            <a:r>
              <a:rPr lang="nb-NO" sz="2800"/>
              <a:t>iddel FETTGRUPPE</a:t>
            </a:r>
            <a:r>
              <a:rPr lang="nb-NO" sz="2800" baseline="0"/>
              <a:t> </a:t>
            </a:r>
            <a:r>
              <a:rPr lang="nb-NO" sz="2800"/>
              <a:t>innen region og organisasjon</a:t>
            </a:r>
          </a:p>
        </c:rich>
      </c:tx>
      <c:layout>
        <c:manualLayout>
          <c:xMode val="edge"/>
          <c:yMode val="edge"/>
          <c:x val="0.166005653611184"/>
          <c:y val="3.4712692335337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576386352888987E-2"/>
          <c:y val="0.17273504468847581"/>
          <c:w val="0.89440417920039228"/>
          <c:h val="0.563946272471349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Regorg!$AA$28:$AA$35</c:f>
              <c:numCache>
                <c:formatCode>0.00</c:formatCode>
                <c:ptCount val="8"/>
                <c:pt idx="0">
                  <c:v>6.2586614173228368</c:v>
                </c:pt>
                <c:pt idx="1">
                  <c:v>6.3622456784457704</c:v>
                </c:pt>
                <c:pt idx="2">
                  <c:v>6.2126257370794322</c:v>
                </c:pt>
                <c:pt idx="3">
                  <c:v>6.3698336017176604</c:v>
                </c:pt>
                <c:pt idx="4">
                  <c:v>6.1865176388403791</c:v>
                </c:pt>
                <c:pt idx="5">
                  <c:v>6.3269461077844316</c:v>
                </c:pt>
                <c:pt idx="6">
                  <c:v>6.0987794955248189</c:v>
                </c:pt>
                <c:pt idx="7">
                  <c:v>6.5871428571428563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93-4491-8193-F248EB1C146F}"/>
            </c:ext>
          </c:extLst>
        </c:ser>
        <c:ser>
          <c:idx val="13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Regorg!$AA$19:$AA$26</c:f>
              <c:numCache>
                <c:formatCode>0.00</c:formatCode>
                <c:ptCount val="8"/>
                <c:pt idx="0">
                  <c:v>6.0949783906153518</c:v>
                </c:pt>
                <c:pt idx="1">
                  <c:v>6.3090999010880306</c:v>
                </c:pt>
                <c:pt idx="2">
                  <c:v>6.187886944818306</c:v>
                </c:pt>
                <c:pt idx="3">
                  <c:v>6.454954954954955</c:v>
                </c:pt>
                <c:pt idx="4">
                  <c:v>6.2733387688544653</c:v>
                </c:pt>
                <c:pt idx="5">
                  <c:v>6.11171240819482</c:v>
                </c:pt>
                <c:pt idx="6">
                  <c:v>6.089462129527992</c:v>
                </c:pt>
                <c:pt idx="7">
                  <c:v>6.3427445830597504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93-4491-8193-F248EB1C146F}"/>
            </c:ext>
          </c:extLst>
        </c:ser>
        <c:ser>
          <c:idx val="1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0"/>
                  <c:y val="-6.0996796633069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93-4491-8193-F248EB1C146F}"/>
                </c:ext>
              </c:extLst>
            </c:dLbl>
            <c:dLbl>
              <c:idx val="3"/>
              <c:layout>
                <c:manualLayout>
                  <c:x val="-9.4591813607359599E-4"/>
                  <c:y val="-1.47233647045340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93-4491-8193-F248EB1C146F}"/>
                </c:ext>
              </c:extLst>
            </c:dLbl>
            <c:dLbl>
              <c:idx val="5"/>
              <c:layout>
                <c:manualLayout>
                  <c:x val="-8.5132632246617389E-3"/>
                  <c:y val="-5.2583445373335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93-4491-8193-F248EB1C146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Regorg!$AA$10:$AA$17</c:f>
              <c:numCache>
                <c:formatCode>0.00</c:formatCode>
                <c:ptCount val="8"/>
                <c:pt idx="0">
                  <c:v>5.9280269898787985</c:v>
                </c:pt>
                <c:pt idx="1">
                  <c:v>6.0929118773946351</c:v>
                </c:pt>
                <c:pt idx="2">
                  <c:v>6.0730780195761644</c:v>
                </c:pt>
                <c:pt idx="3">
                  <c:v>6.2450836513061354</c:v>
                </c:pt>
                <c:pt idx="4">
                  <c:v>6.1078265083595822</c:v>
                </c:pt>
                <c:pt idx="5">
                  <c:v>6.0250759878419444</c:v>
                </c:pt>
                <c:pt idx="6">
                  <c:v>5.8944680851063822</c:v>
                </c:pt>
                <c:pt idx="7">
                  <c:v>6.0931615460852351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393-4491-8193-F248EB1C14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116928"/>
        <c:axId val="227116536"/>
      </c:barChart>
      <c:catAx>
        <c:axId val="2271169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116536"/>
        <c:scaling>
          <c:orientation val="minMax"/>
          <c:max val="7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555503906604662E-2"/>
              <c:y val="0.2917049656327850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9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931684153614424"/>
          <c:y val="0.1506822929760773"/>
          <c:w val="5.6708015702836914E-2"/>
          <c:h val="0.191387013826713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Ung sau, antall slakt</a:t>
            </a:r>
            <a:r>
              <a:rPr lang="nb-NO" sz="2400" baseline="0"/>
              <a:t> per </a:t>
            </a:r>
            <a:r>
              <a:rPr lang="nb-NO" sz="2400"/>
              <a:t>produsent innen ORG innen REGION, hittil i år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379128954557637E-2"/>
          <c:y val="0.15952080527684426"/>
          <c:w val="0.86415993222294163"/>
          <c:h val="0.63141767881019484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Regorg!$AM$28:$AM$35</c:f>
              <c:numCache>
                <c:formatCode>0</c:formatCode>
                <c:ptCount val="8"/>
                <c:pt idx="0">
                  <c:v>60.849254357070102</c:v>
                </c:pt>
                <c:pt idx="1">
                  <c:v>39.150745642929856</c:v>
                </c:pt>
                <c:pt idx="2">
                  <c:v>60.745891276864718</c:v>
                </c:pt>
                <c:pt idx="3">
                  <c:v>39.254108723135282</c:v>
                </c:pt>
                <c:pt idx="4">
                  <c:v>69.566273842789457</c:v>
                </c:pt>
                <c:pt idx="5">
                  <c:v>30.433726157210547</c:v>
                </c:pt>
                <c:pt idx="6">
                  <c:v>81.444665341285614</c:v>
                </c:pt>
                <c:pt idx="7">
                  <c:v>18.555334658714376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B1-4601-BA50-60FECDDB8792}"/>
            </c:ext>
          </c:extLst>
        </c:ser>
        <c:ser>
          <c:idx val="2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Regorg!$AO$19:$AO$26</c:f>
              <c:numCache>
                <c:formatCode>0</c:formatCode>
                <c:ptCount val="8"/>
                <c:pt idx="0">
                  <c:v>61.568677141409026</c:v>
                </c:pt>
                <c:pt idx="1">
                  <c:v>38.431322858590995</c:v>
                </c:pt>
                <c:pt idx="2">
                  <c:v>60.337826863732325</c:v>
                </c:pt>
                <c:pt idx="3">
                  <c:v>39.662173136267661</c:v>
                </c:pt>
                <c:pt idx="4">
                  <c:v>65.474442813292399</c:v>
                </c:pt>
                <c:pt idx="5">
                  <c:v>34.525557186707609</c:v>
                </c:pt>
                <c:pt idx="6">
                  <c:v>78.208613535555855</c:v>
                </c:pt>
                <c:pt idx="7">
                  <c:v>21.791386464444127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B1-4601-BA50-60FECDDB8792}"/>
            </c:ext>
          </c:extLst>
        </c:ser>
        <c:ser>
          <c:idx val="3"/>
          <c:order val="2"/>
          <c:tx>
            <c:strRef>
              <c:f>Regorg!$B$17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Regorg!$AO$10:$AO$17</c:f>
              <c:numCache>
                <c:formatCode>0</c:formatCode>
                <c:ptCount val="8"/>
                <c:pt idx="0">
                  <c:v>60.523330560387201</c:v>
                </c:pt>
                <c:pt idx="1">
                  <c:v>39.476669439612799</c:v>
                </c:pt>
                <c:pt idx="2">
                  <c:v>60.696775682067262</c:v>
                </c:pt>
                <c:pt idx="3">
                  <c:v>39.303224317932745</c:v>
                </c:pt>
                <c:pt idx="4">
                  <c:v>61.059328303003412</c:v>
                </c:pt>
                <c:pt idx="5">
                  <c:v>38.940671696996588</c:v>
                </c:pt>
                <c:pt idx="6">
                  <c:v>82.326151690313523</c:v>
                </c:pt>
                <c:pt idx="7">
                  <c:v>17.673848309686459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B1-4601-BA50-60FECDDB8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5581824"/>
        <c:axId val="385582216"/>
      </c:barChart>
      <c:catAx>
        <c:axId val="3855818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5582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5582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55818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409309043470154"/>
          <c:y val="0.2260901734464201"/>
          <c:w val="5.6665826546797742E-2"/>
          <c:h val="0.1856057331925163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</a:t>
            </a:r>
            <a:r>
              <a:rPr lang="nb-NO" sz="2800" baseline="0"/>
              <a:t> sau: m</a:t>
            </a:r>
            <a:r>
              <a:rPr lang="nb-NO" sz="2800"/>
              <a:t>iddel LENGDE</a:t>
            </a:r>
            <a:r>
              <a:rPr lang="nb-NO" sz="2800" baseline="0"/>
              <a:t> </a:t>
            </a:r>
            <a:r>
              <a:rPr lang="nb-NO" sz="2800"/>
              <a:t>innen region og organisasjon</a:t>
            </a:r>
          </a:p>
        </c:rich>
      </c:tx>
      <c:layout>
        <c:manualLayout>
          <c:xMode val="edge"/>
          <c:yMode val="edge"/>
          <c:x val="0.166005653611184"/>
          <c:y val="3.4712692335337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251895169330148E-2"/>
          <c:y val="0.17694166568077152"/>
          <c:w val="0.8887286703839512"/>
          <c:h val="0.5597396121357614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Regorg!$T$28:$T$35</c:f>
              <c:numCache>
                <c:formatCode>0.0</c:formatCode>
                <c:ptCount val="8"/>
                <c:pt idx="0">
                  <c:v>0</c:v>
                </c:pt>
                <c:pt idx="1">
                  <c:v>105.42847965738756</c:v>
                </c:pt>
                <c:pt idx="2">
                  <c:v>0</c:v>
                </c:pt>
                <c:pt idx="3">
                  <c:v>110.89429065743983</c:v>
                </c:pt>
                <c:pt idx="4">
                  <c:v>0</c:v>
                </c:pt>
                <c:pt idx="5">
                  <c:v>108.50897666068218</c:v>
                </c:pt>
                <c:pt idx="6">
                  <c:v>109.31509433962265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86-49ED-A6F6-6DBF72079144}"/>
            </c:ext>
          </c:extLst>
        </c:ser>
        <c:ser>
          <c:idx val="13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Regorg!$T$19:$T$26</c:f>
              <c:numCache>
                <c:formatCode>0.0</c:formatCode>
                <c:ptCount val="8"/>
                <c:pt idx="0">
                  <c:v>110.51079758603788</c:v>
                </c:pt>
                <c:pt idx="1">
                  <c:v>109.14671078240571</c:v>
                </c:pt>
                <c:pt idx="2">
                  <c:v>111.96859344894024</c:v>
                </c:pt>
                <c:pt idx="3">
                  <c:v>109.7224913494809</c:v>
                </c:pt>
                <c:pt idx="4">
                  <c:v>106.91874999999997</c:v>
                </c:pt>
                <c:pt idx="5">
                  <c:v>108.72578209277243</c:v>
                </c:pt>
                <c:pt idx="6">
                  <c:v>108.38140703517594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86-49ED-A6F6-6DBF72079144}"/>
            </c:ext>
          </c:extLst>
        </c:ser>
        <c:ser>
          <c:idx val="1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3"/>
              <c:layout>
                <c:manualLayout>
                  <c:x val="-9.4591813607359599E-4"/>
                  <c:y val="-1.47233647045340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86-49ED-A6F6-6DBF72079144}"/>
                </c:ext>
              </c:extLst>
            </c:dLbl>
            <c:dLbl>
              <c:idx val="5"/>
              <c:layout>
                <c:manualLayout>
                  <c:x val="-8.5132632246617389E-3"/>
                  <c:y val="-5.2583445373335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86-49ED-A6F6-6DBF72079144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Regorg!$T$10:$T$17</c:f>
              <c:numCache>
                <c:formatCode>0.0</c:formatCode>
                <c:ptCount val="8"/>
                <c:pt idx="0">
                  <c:v>110.74701080130644</c:v>
                </c:pt>
                <c:pt idx="1">
                  <c:v>108.86143049413606</c:v>
                </c:pt>
                <c:pt idx="2">
                  <c:v>108.05110742511414</c:v>
                </c:pt>
                <c:pt idx="3">
                  <c:v>105.24916728076639</c:v>
                </c:pt>
                <c:pt idx="4">
                  <c:v>107.07475393700798</c:v>
                </c:pt>
                <c:pt idx="5">
                  <c:v>104.97292559407884</c:v>
                </c:pt>
                <c:pt idx="6">
                  <c:v>107.86985461154045</c:v>
                </c:pt>
                <c:pt idx="7">
                  <c:v>108.30142348754453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986-49ED-A6F6-6DBF72079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116928"/>
        <c:axId val="227116536"/>
      </c:barChart>
      <c:catAx>
        <c:axId val="2271169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116536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LENGDE i cm</a:t>
                </a:r>
              </a:p>
            </c:rich>
          </c:tx>
          <c:layout>
            <c:manualLayout>
              <c:xMode val="edge"/>
              <c:yMode val="edge"/>
              <c:x val="9.9340769540899754E-3"/>
              <c:y val="0.354882825313593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9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592592090530489"/>
          <c:y val="0.14016566958754689"/>
          <c:w val="5.6708015702836914E-2"/>
          <c:h val="0.191387013826713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</a:t>
            </a:r>
            <a:r>
              <a:rPr lang="nb-NO" sz="2800" baseline="0"/>
              <a:t> sau: m</a:t>
            </a:r>
            <a:r>
              <a:rPr lang="nb-NO" sz="2800"/>
              <a:t>iddel K-faktor</a:t>
            </a:r>
            <a:r>
              <a:rPr lang="nb-NO" sz="2800" baseline="0"/>
              <a:t> </a:t>
            </a:r>
            <a:r>
              <a:rPr lang="nb-NO" sz="2800"/>
              <a:t>innen region og organisasjon</a:t>
            </a:r>
          </a:p>
        </c:rich>
      </c:tx>
      <c:layout>
        <c:manualLayout>
          <c:xMode val="edge"/>
          <c:yMode val="edge"/>
          <c:x val="0.166005653611184"/>
          <c:y val="3.4712692335337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251895169330148E-2"/>
          <c:y val="0.17694166568077152"/>
          <c:w val="0.8887286703839512"/>
          <c:h val="0.5597396121357614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Regorg!$V$28:$V$35</c:f>
              <c:numCache>
                <c:formatCode>0.0</c:formatCode>
                <c:ptCount val="8"/>
                <c:pt idx="0">
                  <c:v>0</c:v>
                </c:pt>
                <c:pt idx="1">
                  <c:v>18.419883312755125</c:v>
                </c:pt>
                <c:pt idx="2">
                  <c:v>0</c:v>
                </c:pt>
                <c:pt idx="3">
                  <c:v>19.556809936384305</c:v>
                </c:pt>
                <c:pt idx="4">
                  <c:v>0</c:v>
                </c:pt>
                <c:pt idx="5">
                  <c:v>18.8803376563156</c:v>
                </c:pt>
                <c:pt idx="6">
                  <c:v>20.169528438631623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0E-44AA-831C-37DC1776CD80}"/>
            </c:ext>
          </c:extLst>
        </c:ser>
        <c:ser>
          <c:idx val="13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Regorg!$V$19:$V$26</c:f>
              <c:numCache>
                <c:formatCode>0.0</c:formatCode>
                <c:ptCount val="8"/>
                <c:pt idx="0">
                  <c:v>20.080887870303247</c:v>
                </c:pt>
                <c:pt idx="1">
                  <c:v>19.207858242370275</c:v>
                </c:pt>
                <c:pt idx="2">
                  <c:v>20.66936338784814</c:v>
                </c:pt>
                <c:pt idx="3">
                  <c:v>19.518230034845903</c:v>
                </c:pt>
                <c:pt idx="4">
                  <c:v>22.199609008716596</c:v>
                </c:pt>
                <c:pt idx="5">
                  <c:v>18.917629080092141</c:v>
                </c:pt>
                <c:pt idx="6">
                  <c:v>19.687630623427076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0E-44AA-831C-37DC1776CD80}"/>
            </c:ext>
          </c:extLst>
        </c:ser>
        <c:ser>
          <c:idx val="1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3"/>
              <c:layout>
                <c:manualLayout>
                  <c:x val="-9.4591813607359599E-4"/>
                  <c:y val="-1.47233647045340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0E-44AA-831C-37DC1776CD80}"/>
                </c:ext>
              </c:extLst>
            </c:dLbl>
            <c:dLbl>
              <c:idx val="5"/>
              <c:layout>
                <c:manualLayout>
                  <c:x val="-8.5132632246617389E-3"/>
                  <c:y val="-5.2583445373335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0E-44AA-831C-37DC1776CD80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Regorg!$V$10:$V$17</c:f>
              <c:numCache>
                <c:formatCode>0.0</c:formatCode>
                <c:ptCount val="8"/>
                <c:pt idx="0">
                  <c:v>20.510506947628599</c:v>
                </c:pt>
                <c:pt idx="1">
                  <c:v>19.706850602390197</c:v>
                </c:pt>
                <c:pt idx="2">
                  <c:v>20.421963189806604</c:v>
                </c:pt>
                <c:pt idx="3">
                  <c:v>18.605361710444651</c:v>
                </c:pt>
                <c:pt idx="4">
                  <c:v>19.585370478480577</c:v>
                </c:pt>
                <c:pt idx="5">
                  <c:v>18.814924304022405</c:v>
                </c:pt>
                <c:pt idx="6">
                  <c:v>20.157598034899987</c:v>
                </c:pt>
                <c:pt idx="7">
                  <c:v>19.383929337865311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20E-44AA-831C-37DC1776CD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116928"/>
        <c:axId val="227116536"/>
      </c:barChart>
      <c:catAx>
        <c:axId val="2271169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116536"/>
        <c:scaling>
          <c:orientation val="minMax"/>
          <c:max val="22"/>
          <c:min val="1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K-faktor i mg/ml</a:t>
                </a:r>
              </a:p>
            </c:rich>
          </c:tx>
          <c:layout>
            <c:manualLayout>
              <c:xMode val="edge"/>
              <c:yMode val="edge"/>
              <c:x val="9.9340769540899754E-3"/>
              <c:y val="0.354882825313593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9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592592090530489"/>
          <c:y val="0.14016566958754689"/>
          <c:w val="5.6708015702836914E-2"/>
          <c:h val="0.191387013826713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sau: antall SLAKT innen region og organisasjon</a:t>
            </a:r>
          </a:p>
        </c:rich>
      </c:tx>
      <c:layout>
        <c:manualLayout>
          <c:xMode val="edge"/>
          <c:yMode val="edge"/>
          <c:x val="8.0112014010389809E-2"/>
          <c:y val="3.47490341205776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524380527940432E-2"/>
          <c:y val="0.17694166568077152"/>
          <c:w val="0.88509932453919549"/>
          <c:h val="0.56255214421276689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Regorg!$I$28:$I$35</c:f>
              <c:numCache>
                <c:formatCode>#,##0</c:formatCode>
                <c:ptCount val="8"/>
                <c:pt idx="0">
                  <c:v>10160</c:v>
                </c:pt>
                <c:pt idx="1">
                  <c:v>6537</c:v>
                </c:pt>
                <c:pt idx="2">
                  <c:v>11532</c:v>
                </c:pt>
                <c:pt idx="3">
                  <c:v>7452</c:v>
                </c:pt>
                <c:pt idx="4">
                  <c:v>5726</c:v>
                </c:pt>
                <c:pt idx="5">
                  <c:v>2505</c:v>
                </c:pt>
                <c:pt idx="6">
                  <c:v>6145</c:v>
                </c:pt>
                <c:pt idx="7">
                  <c:v>1400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52-4747-B807-EE9D5065B9D4}"/>
            </c:ext>
          </c:extLst>
        </c:ser>
        <c:ser>
          <c:idx val="13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Regorg!$I$19:$I$26</c:f>
              <c:numCache>
                <c:formatCode>#,##0</c:formatCode>
                <c:ptCount val="8"/>
                <c:pt idx="0">
                  <c:v>9718</c:v>
                </c:pt>
                <c:pt idx="1">
                  <c:v>6066</c:v>
                </c:pt>
                <c:pt idx="2">
                  <c:v>11145</c:v>
                </c:pt>
                <c:pt idx="3">
                  <c:v>7326</c:v>
                </c:pt>
                <c:pt idx="4">
                  <c:v>4906</c:v>
                </c:pt>
                <c:pt idx="5">
                  <c:v>2587</c:v>
                </c:pt>
                <c:pt idx="6">
                  <c:v>5466</c:v>
                </c:pt>
                <c:pt idx="7">
                  <c:v>1523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52-4747-B807-EE9D5065B9D4}"/>
            </c:ext>
          </c:extLst>
        </c:ser>
        <c:ser>
          <c:idx val="1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Regorg!$I$10:$I$17</c:f>
              <c:numCache>
                <c:formatCode>#,##0</c:formatCode>
                <c:ptCount val="8"/>
                <c:pt idx="0">
                  <c:v>8003</c:v>
                </c:pt>
                <c:pt idx="1">
                  <c:v>5220</c:v>
                </c:pt>
                <c:pt idx="2">
                  <c:v>10523</c:v>
                </c:pt>
                <c:pt idx="3">
                  <c:v>6814</c:v>
                </c:pt>
                <c:pt idx="4">
                  <c:v>4127</c:v>
                </c:pt>
                <c:pt idx="5">
                  <c:v>2632</c:v>
                </c:pt>
                <c:pt idx="6">
                  <c:v>4700</c:v>
                </c:pt>
                <c:pt idx="7">
                  <c:v>1009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52-4747-B807-EE9D5065B9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116928"/>
        <c:axId val="227116536"/>
      </c:barChart>
      <c:catAx>
        <c:axId val="2271169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11653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92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352520056455208"/>
          <c:y val="3.7449321855916047E-2"/>
          <c:w val="6.468153837855696E-2"/>
          <c:h val="0.157272596818763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UNG SAU, antall produsenter og antall slakt per produsent, hittil i år </a:t>
            </a:r>
          </a:p>
        </c:rich>
      </c:tx>
      <c:layout>
        <c:manualLayout>
          <c:xMode val="edge"/>
          <c:yMode val="edge"/>
          <c:x val="0.10168125950160821"/>
          <c:y val="3.11132657291323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1811881121274"/>
          <c:y val="0.12446273359773216"/>
          <c:w val="0.81853316481082261"/>
          <c:h val="0.76415090661829244"/>
        </c:manualLayout>
      </c:layout>
      <c:lineChart>
        <c:grouping val="standard"/>
        <c:varyColors val="0"/>
        <c:ser>
          <c:idx val="0"/>
          <c:order val="0"/>
          <c:tx>
            <c:v>Antall produsenter</c:v>
          </c:tx>
          <c:spPr>
            <a:ln w="114300">
              <a:solidFill>
                <a:srgbClr val="000080"/>
              </a:solidFill>
              <a:prstDash val="solid"/>
            </a:ln>
          </c:spPr>
          <c:marker>
            <c:symbol val="diamond"/>
            <c:size val="12"/>
            <c:spPr>
              <a:solidFill>
                <a:schemeClr val="bg1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År!$AB$8:$AB$36</c:f>
              <c:numCache>
                <c:formatCode>#,##0</c:formatCode>
                <c:ptCount val="29"/>
                <c:pt idx="0">
                  <c:v>15424</c:v>
                </c:pt>
                <c:pt idx="1">
                  <c:v>16095</c:v>
                </c:pt>
                <c:pt idx="2">
                  <c:v>15118</c:v>
                </c:pt>
                <c:pt idx="3">
                  <c:v>15119</c:v>
                </c:pt>
                <c:pt idx="4">
                  <c:v>14831</c:v>
                </c:pt>
                <c:pt idx="5">
                  <c:v>12269</c:v>
                </c:pt>
                <c:pt idx="6">
                  <c:v>12078</c:v>
                </c:pt>
                <c:pt idx="7">
                  <c:v>10247</c:v>
                </c:pt>
                <c:pt idx="8">
                  <c:v>10233</c:v>
                </c:pt>
                <c:pt idx="9">
                  <c:v>9591</c:v>
                </c:pt>
                <c:pt idx="10">
                  <c:v>9494</c:v>
                </c:pt>
                <c:pt idx="11">
                  <c:v>8671</c:v>
                </c:pt>
                <c:pt idx="12">
                  <c:v>8615</c:v>
                </c:pt>
                <c:pt idx="13">
                  <c:v>8298</c:v>
                </c:pt>
                <c:pt idx="14">
                  <c:v>8850</c:v>
                </c:pt>
                <c:pt idx="15">
                  <c:v>8909</c:v>
                </c:pt>
                <c:pt idx="16">
                  <c:v>8510</c:v>
                </c:pt>
                <c:pt idx="17">
                  <c:v>8472</c:v>
                </c:pt>
                <c:pt idx="18">
                  <c:v>8295</c:v>
                </c:pt>
                <c:pt idx="19">
                  <c:v>8258</c:v>
                </c:pt>
                <c:pt idx="20">
                  <c:v>8836</c:v>
                </c:pt>
                <c:pt idx="21">
                  <c:v>9614</c:v>
                </c:pt>
                <c:pt idx="22">
                  <c:v>9314</c:v>
                </c:pt>
                <c:pt idx="23">
                  <c:v>7906</c:v>
                </c:pt>
                <c:pt idx="24">
                  <c:v>8080</c:v>
                </c:pt>
                <c:pt idx="25">
                  <c:v>9032</c:v>
                </c:pt>
                <c:pt idx="26">
                  <c:v>8961</c:v>
                </c:pt>
                <c:pt idx="27">
                  <c:v>8638</c:v>
                </c:pt>
                <c:pt idx="28">
                  <c:v>8116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2C-45DD-A909-53C36CB32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0200"/>
        <c:axId val="462799808"/>
      </c:lineChart>
      <c:lineChart>
        <c:grouping val="standard"/>
        <c:varyColors val="0"/>
        <c:ser>
          <c:idx val="1"/>
          <c:order val="1"/>
          <c:tx>
            <c:v>Slakt per produsent</c:v>
          </c:tx>
          <c:spPr>
            <a:ln w="114300">
              <a:solidFill>
                <a:srgbClr val="FF00FF"/>
              </a:solidFill>
              <a:prstDash val="solid"/>
            </a:ln>
          </c:spPr>
          <c:marker>
            <c:symbol val="circle"/>
            <c:size val="12"/>
            <c:spPr>
              <a:solidFill>
                <a:schemeClr val="bg2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År!$AD$8:$AD$36</c:f>
              <c:numCache>
                <c:formatCode>0</c:formatCode>
                <c:ptCount val="29"/>
                <c:pt idx="0">
                  <c:v>4.8001167012448134</c:v>
                </c:pt>
                <c:pt idx="1">
                  <c:v>4.2287045666356011</c:v>
                </c:pt>
                <c:pt idx="2">
                  <c:v>4.1951316311681444</c:v>
                </c:pt>
                <c:pt idx="3">
                  <c:v>4.8111647595740461</c:v>
                </c:pt>
                <c:pt idx="4">
                  <c:v>4.9937293506843776</c:v>
                </c:pt>
                <c:pt idx="5">
                  <c:v>4.4369549270519197</c:v>
                </c:pt>
                <c:pt idx="6">
                  <c:v>4.0489319423745656</c:v>
                </c:pt>
                <c:pt idx="7">
                  <c:v>3.7442187957450965</c:v>
                </c:pt>
                <c:pt idx="8">
                  <c:v>3.7873546369588587</c:v>
                </c:pt>
                <c:pt idx="9">
                  <c:v>3.8598686268376605</c:v>
                </c:pt>
                <c:pt idx="10">
                  <c:v>3.8805561407204552</c:v>
                </c:pt>
                <c:pt idx="11">
                  <c:v>3.8117864144850651</c:v>
                </c:pt>
                <c:pt idx="12">
                  <c:v>3.8855484619849099</c:v>
                </c:pt>
                <c:pt idx="13">
                  <c:v>3.8991323210412148</c:v>
                </c:pt>
                <c:pt idx="14">
                  <c:v>4.2575141242937855</c:v>
                </c:pt>
                <c:pt idx="15">
                  <c:v>4.5422606353126049</c:v>
                </c:pt>
                <c:pt idx="16">
                  <c:v>4.3079905992949472</c:v>
                </c:pt>
                <c:pt idx="17">
                  <c:v>4.5099150141643056</c:v>
                </c:pt>
                <c:pt idx="18">
                  <c:v>4.4206148282097653</c:v>
                </c:pt>
                <c:pt idx="19">
                  <c:v>4.4204407846936302</c:v>
                </c:pt>
                <c:pt idx="20">
                  <c:v>4.8400860117700315</c:v>
                </c:pt>
                <c:pt idx="21">
                  <c:v>5.3896141044310371</c:v>
                </c:pt>
                <c:pt idx="22">
                  <c:v>5.6887481211080093</c:v>
                </c:pt>
                <c:pt idx="23">
                  <c:v>4.724007083227928</c:v>
                </c:pt>
                <c:pt idx="24">
                  <c:v>4.7608106435643576</c:v>
                </c:pt>
                <c:pt idx="25">
                  <c:v>5.5439758635961027</c:v>
                </c:pt>
                <c:pt idx="26">
                  <c:v>5.7423278651936167</c:v>
                </c:pt>
                <c:pt idx="27">
                  <c:v>5.6421625376244497</c:v>
                </c:pt>
                <c:pt idx="28">
                  <c:v>5.3016264169541643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2C-45DD-A909-53C36CB32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799416"/>
        <c:axId val="462822936"/>
      </c:lineChart>
      <c:catAx>
        <c:axId val="4628002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799808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62799808"/>
        <c:scaling>
          <c:orientation val="minMax"/>
          <c:min val="4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4732940593260396E-2"/>
              <c:y val="0.3613861386138613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0200"/>
        <c:crosses val="autoZero"/>
        <c:crossBetween val="between"/>
      </c:valAx>
      <c:catAx>
        <c:axId val="462799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2822936"/>
        <c:crossesAt val="0"/>
        <c:auto val="1"/>
        <c:lblAlgn val="ctr"/>
        <c:lblOffset val="100"/>
        <c:noMultiLvlLbl val="0"/>
      </c:catAx>
      <c:valAx>
        <c:axId val="462822936"/>
        <c:scaling>
          <c:orientation val="minMax"/>
          <c:max val="7"/>
        </c:scaling>
        <c:delete val="0"/>
        <c:axPos val="r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 slakt per produsent</a:t>
                </a:r>
              </a:p>
            </c:rich>
          </c:tx>
          <c:layout>
            <c:manualLayout>
              <c:xMode val="edge"/>
              <c:yMode val="edge"/>
              <c:x val="0.96425603281828143"/>
              <c:y val="0.354301049190302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799416"/>
        <c:crosses val="max"/>
        <c:crossBetween val="between"/>
        <c:maj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11782321686414"/>
          <c:y val="0.2622146433382388"/>
          <c:w val="0.15845860887912749"/>
          <c:h val="0.1322693139223208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Andels% over 23 kg per bedriftsgruppe</a:t>
            </a:r>
          </a:p>
        </c:rich>
      </c:tx>
      <c:layout>
        <c:manualLayout>
          <c:xMode val="edge"/>
          <c:yMode val="edge"/>
          <c:x val="0.10959180778078416"/>
          <c:y val="5.39341899747194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171189965591623E-2"/>
          <c:y val="0.17869457035450603"/>
          <c:w val="0.89896868460430357"/>
          <c:h val="0.68556859203315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1D-4DF7-88CC-E448B9985C6E}"/>
            </c:ext>
          </c:extLst>
        </c:ser>
        <c:ser>
          <c:idx val="5"/>
          <c:order val="1"/>
          <c:tx>
            <c:strRef>
              <c:f>Bedrifter!#REF!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1D-4DF7-88CC-E448B9985C6E}"/>
            </c:ext>
          </c:extLst>
        </c:ser>
        <c:ser>
          <c:idx val="1"/>
          <c:order val="2"/>
          <c:tx>
            <c:strRef>
              <c:f>Bedrifter!#REF!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1D-4DF7-88CC-E448B9985C6E}"/>
            </c:ext>
          </c:extLst>
        </c:ser>
        <c:ser>
          <c:idx val="4"/>
          <c:order val="3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Bedrifter!$AD$18:$AD$23</c:f>
              <c:numCache>
                <c:formatCode>0</c:formatCode>
                <c:ptCount val="6"/>
                <c:pt idx="0">
                  <c:v>74.375436147941386</c:v>
                </c:pt>
                <c:pt idx="1">
                  <c:v>67.778430796356147</c:v>
                </c:pt>
                <c:pt idx="2">
                  <c:v>63.731114935934222</c:v>
                </c:pt>
                <c:pt idx="3">
                  <c:v>52.212674543501613</c:v>
                </c:pt>
                <c:pt idx="4">
                  <c:v>42.695035460992905</c:v>
                </c:pt>
                <c:pt idx="5">
                  <c:v>64.525176973420614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1D-4DF7-88CC-E448B9985C6E}"/>
            </c:ext>
          </c:extLst>
        </c:ser>
        <c:ser>
          <c:idx val="6"/>
          <c:order val="4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Bedrifter!$AD$11:$AD$16</c:f>
              <c:numCache>
                <c:formatCode>0</c:formatCode>
                <c:ptCount val="6"/>
                <c:pt idx="0">
                  <c:v>73.605343924896189</c:v>
                </c:pt>
                <c:pt idx="1">
                  <c:v>66.34207633108214</c:v>
                </c:pt>
                <c:pt idx="2">
                  <c:v>66.156387665198238</c:v>
                </c:pt>
                <c:pt idx="3">
                  <c:v>49.444691248334067</c:v>
                </c:pt>
                <c:pt idx="4">
                  <c:v>33.024333719582849</c:v>
                </c:pt>
                <c:pt idx="5">
                  <c:v>63.99793388429751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11D-4DF7-88CC-E448B9985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17768"/>
        <c:axId val="776318160"/>
      </c:barChart>
      <c:catAx>
        <c:axId val="776317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816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763181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Andels% over 23 kg</a:t>
                </a:r>
              </a:p>
            </c:rich>
          </c:tx>
          <c:layout>
            <c:manualLayout>
              <c:xMode val="edge"/>
              <c:yMode val="edge"/>
              <c:x val="2.2123893805309734E-2"/>
              <c:y val="0.278351225054214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7768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494613848944552"/>
          <c:y val="0.16197788351609427"/>
          <c:w val="5.3834905039524927E-2"/>
          <c:h val="0.233677484627217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Antall produsenter per bedriftsgruppe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5946794095264722"/>
          <c:h val="0.67541584266527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D1-44DF-AC61-0E84FF2D0828}"/>
            </c:ext>
          </c:extLst>
        </c:ser>
        <c:ser>
          <c:idx val="5"/>
          <c:order val="1"/>
          <c:tx>
            <c:strRef>
              <c:f>Bedrifter!#REF!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D1-44DF-AC61-0E84FF2D0828}"/>
            </c:ext>
          </c:extLst>
        </c:ser>
        <c:ser>
          <c:idx val="10"/>
          <c:order val="2"/>
          <c:tx>
            <c:strRef>
              <c:f>Bedrifter!#REF!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D1-44DF-AC61-0E84FF2D0828}"/>
            </c:ext>
          </c:extLst>
        </c:ser>
        <c:ser>
          <c:idx val="2"/>
          <c:order val="3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Bedrifter!$F$18:$F$23</c:f>
              <c:numCache>
                <c:formatCode>General</c:formatCode>
                <c:ptCount val="6"/>
                <c:pt idx="0">
                  <c:v>1182</c:v>
                </c:pt>
                <c:pt idx="1">
                  <c:v>2867</c:v>
                </c:pt>
                <c:pt idx="2">
                  <c:v>1538</c:v>
                </c:pt>
                <c:pt idx="3">
                  <c:v>1804</c:v>
                </c:pt>
                <c:pt idx="4">
                  <c:v>109</c:v>
                </c:pt>
                <c:pt idx="5">
                  <c:v>1306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D1-44DF-AC61-0E84FF2D0828}"/>
            </c:ext>
          </c:extLst>
        </c:ser>
        <c:ser>
          <c:idx val="3"/>
          <c:order val="4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Bedrifter!$F$11:$F$16</c:f>
              <c:numCache>
                <c:formatCode>General</c:formatCode>
                <c:ptCount val="6"/>
                <c:pt idx="0">
                  <c:v>1014</c:v>
                </c:pt>
                <c:pt idx="1">
                  <c:v>2832</c:v>
                </c:pt>
                <c:pt idx="2">
                  <c:v>1435</c:v>
                </c:pt>
                <c:pt idx="3">
                  <c:v>1757</c:v>
                </c:pt>
                <c:pt idx="4">
                  <c:v>93</c:v>
                </c:pt>
                <c:pt idx="5">
                  <c:v>1110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FD1-44DF-AC61-0E84FF2D0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18944"/>
        <c:axId val="776319336"/>
      </c:barChart>
      <c:catAx>
        <c:axId val="776318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9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19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89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987745098039215"/>
          <c:y val="0.22856297265512435"/>
          <c:w val="5.1035502958579837E-2"/>
          <c:h val="0.251602910190925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</a:t>
            </a:r>
            <a:r>
              <a:rPr lang="nb-NO" sz="2800" baseline="0"/>
              <a:t> sau: ANTALL</a:t>
            </a:r>
            <a:r>
              <a:rPr lang="nb-NO" sz="2800"/>
              <a:t> for de ulike bedriftsgruppene, hittil i år</a:t>
            </a:r>
          </a:p>
        </c:rich>
      </c:tx>
      <c:layout>
        <c:manualLayout>
          <c:xMode val="edge"/>
          <c:yMode val="edge"/>
          <c:x val="0.12773516038827634"/>
          <c:y val="4.16399064994325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22697490638856"/>
          <c:y val="0.17907416390499553"/>
          <c:w val="0.8665121586715977"/>
          <c:h val="0.65164290680772308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Bedrifter!$H$25:$H$30</c:f>
              <c:numCache>
                <c:formatCode>0</c:formatCode>
                <c:ptCount val="6"/>
                <c:pt idx="0">
                  <c:v>7784</c:v>
                </c:pt>
                <c:pt idx="1">
                  <c:v>14248</c:v>
                </c:pt>
                <c:pt idx="2">
                  <c:v>11531</c:v>
                </c:pt>
                <c:pt idx="3">
                  <c:v>9968</c:v>
                </c:pt>
                <c:pt idx="4">
                  <c:v>742</c:v>
                </c:pt>
                <c:pt idx="5">
                  <c:v>7184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54-4AC6-B6E9-684E94141688}"/>
            </c:ext>
          </c:extLst>
        </c:ser>
        <c:ser>
          <c:idx val="13"/>
          <c:order val="1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Bedrifter!$H$18:$H$23</c:f>
              <c:numCache>
                <c:formatCode>0</c:formatCode>
                <c:ptCount val="6"/>
                <c:pt idx="0">
                  <c:v>7165</c:v>
                </c:pt>
                <c:pt idx="1">
                  <c:v>13612</c:v>
                </c:pt>
                <c:pt idx="2">
                  <c:v>10458</c:v>
                </c:pt>
                <c:pt idx="3">
                  <c:v>9310</c:v>
                </c:pt>
                <c:pt idx="4">
                  <c:v>705</c:v>
                </c:pt>
                <c:pt idx="5">
                  <c:v>7487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54-4AC6-B6E9-684E94141688}"/>
            </c:ext>
          </c:extLst>
        </c:ser>
        <c:ser>
          <c:idx val="1"/>
          <c:order val="2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Bedrifter!$H$11:$H$16</c:f>
              <c:numCache>
                <c:formatCode>General</c:formatCode>
                <c:ptCount val="6"/>
                <c:pt idx="0">
                  <c:v>5539</c:v>
                </c:pt>
                <c:pt idx="1">
                  <c:v>12734</c:v>
                </c:pt>
                <c:pt idx="2">
                  <c:v>9080</c:v>
                </c:pt>
                <c:pt idx="3">
                  <c:v>9004</c:v>
                </c:pt>
                <c:pt idx="4">
                  <c:v>863</c:v>
                </c:pt>
                <c:pt idx="5">
                  <c:v>5808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54-4AC6-B6E9-684E94141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210608"/>
        <c:axId val="193210216"/>
      </c:barChart>
      <c:catAx>
        <c:axId val="1932106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3210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1.4611545893748435E-2"/>
              <c:y val="0.336177027697979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6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031927734760402"/>
          <c:y val="0.22906890813151581"/>
          <c:w val="6.4228419002335321E-2"/>
          <c:h val="0.172731370809861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sau, antall produsenter per bedriftsgruppe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5946794095264722"/>
          <c:h val="0.6754158426652755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Bedrifter!$F$25:$F$30</c:f>
              <c:numCache>
                <c:formatCode>General</c:formatCode>
                <c:ptCount val="6"/>
                <c:pt idx="0">
                  <c:v>1330</c:v>
                </c:pt>
                <c:pt idx="1">
                  <c:v>2937</c:v>
                </c:pt>
                <c:pt idx="2">
                  <c:v>1603</c:v>
                </c:pt>
                <c:pt idx="3">
                  <c:v>1903</c:v>
                </c:pt>
                <c:pt idx="4">
                  <c:v>123</c:v>
                </c:pt>
                <c:pt idx="5">
                  <c:v>1277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96-4486-81FE-8EC436857084}"/>
            </c:ext>
          </c:extLst>
        </c:ser>
        <c:ser>
          <c:idx val="2"/>
          <c:order val="1"/>
          <c:tx>
            <c:strRef>
              <c:f>Bedrifter!$B$19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Bedrifter!$F$18:$F$23</c:f>
              <c:numCache>
                <c:formatCode>General</c:formatCode>
                <c:ptCount val="6"/>
                <c:pt idx="0">
                  <c:v>1182</c:v>
                </c:pt>
                <c:pt idx="1">
                  <c:v>2867</c:v>
                </c:pt>
                <c:pt idx="2">
                  <c:v>1538</c:v>
                </c:pt>
                <c:pt idx="3">
                  <c:v>1804</c:v>
                </c:pt>
                <c:pt idx="4">
                  <c:v>109</c:v>
                </c:pt>
                <c:pt idx="5">
                  <c:v>1306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96-4486-81FE-8EC436857084}"/>
            </c:ext>
          </c:extLst>
        </c:ser>
        <c:ser>
          <c:idx val="3"/>
          <c:order val="2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Bedrifter!$F$11:$F$16</c:f>
              <c:numCache>
                <c:formatCode>General</c:formatCode>
                <c:ptCount val="6"/>
                <c:pt idx="0">
                  <c:v>1014</c:v>
                </c:pt>
                <c:pt idx="1">
                  <c:v>2832</c:v>
                </c:pt>
                <c:pt idx="2">
                  <c:v>1435</c:v>
                </c:pt>
                <c:pt idx="3">
                  <c:v>1757</c:v>
                </c:pt>
                <c:pt idx="4">
                  <c:v>93</c:v>
                </c:pt>
                <c:pt idx="5">
                  <c:v>1110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C96-4486-81FE-8EC4368570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18944"/>
        <c:axId val="776319336"/>
      </c:barChart>
      <c:catAx>
        <c:axId val="7763189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9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19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89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512592056850389"/>
          <c:y val="0.22856297265512435"/>
          <c:w val="7.9555161320422688E-2"/>
          <c:h val="0.170141138109923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sau, andels% over 23 kg per bedriftsgruppe</a:t>
            </a:r>
          </a:p>
        </c:rich>
      </c:tx>
      <c:layout>
        <c:manualLayout>
          <c:xMode val="edge"/>
          <c:yMode val="edge"/>
          <c:x val="0.10959180778078416"/>
          <c:y val="5.39341899747194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978388069159474E-2"/>
          <c:y val="0.17655497467054182"/>
          <c:w val="0.89016149790612054"/>
          <c:h val="0.662032634053055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73-416F-B0EB-59CCB615900E}"/>
            </c:ext>
          </c:extLst>
        </c:ser>
        <c:ser>
          <c:idx val="5"/>
          <c:order val="1"/>
          <c:tx>
            <c:strRef>
              <c:f>Bedrifter!#REF!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73-416F-B0EB-59CCB615900E}"/>
            </c:ext>
          </c:extLst>
        </c:ser>
        <c:ser>
          <c:idx val="1"/>
          <c:order val="2"/>
          <c:tx>
            <c:strRef>
              <c:f>Bedrifter!#REF!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73-416F-B0EB-59CCB615900E}"/>
            </c:ext>
          </c:extLst>
        </c:ser>
        <c:ser>
          <c:idx val="4"/>
          <c:order val="3"/>
          <c:tx>
            <c:strRef>
              <c:f>Bedrifter!$B$19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Bedrifter!$AD$18:$AD$23</c:f>
              <c:numCache>
                <c:formatCode>0</c:formatCode>
                <c:ptCount val="6"/>
                <c:pt idx="0">
                  <c:v>74.375436147941386</c:v>
                </c:pt>
                <c:pt idx="1">
                  <c:v>67.778430796356147</c:v>
                </c:pt>
                <c:pt idx="2">
                  <c:v>63.731114935934222</c:v>
                </c:pt>
                <c:pt idx="3">
                  <c:v>52.212674543501613</c:v>
                </c:pt>
                <c:pt idx="4">
                  <c:v>42.695035460992905</c:v>
                </c:pt>
                <c:pt idx="5">
                  <c:v>64.525176973420614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73-416F-B0EB-59CCB615900E}"/>
            </c:ext>
          </c:extLst>
        </c:ser>
        <c:ser>
          <c:idx val="6"/>
          <c:order val="4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Bedrifter!$AD$11:$AD$16</c:f>
              <c:numCache>
                <c:formatCode>0</c:formatCode>
                <c:ptCount val="6"/>
                <c:pt idx="0">
                  <c:v>73.605343924896189</c:v>
                </c:pt>
                <c:pt idx="1">
                  <c:v>66.34207633108214</c:v>
                </c:pt>
                <c:pt idx="2">
                  <c:v>66.156387665198238</c:v>
                </c:pt>
                <c:pt idx="3">
                  <c:v>49.444691248334067</c:v>
                </c:pt>
                <c:pt idx="4">
                  <c:v>33.024333719582849</c:v>
                </c:pt>
                <c:pt idx="5">
                  <c:v>63.99793388429751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73-416F-B0EB-59CCB6159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17768"/>
        <c:axId val="776318160"/>
      </c:barChart>
      <c:catAx>
        <c:axId val="77631776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816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763181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Andels% over 23 kg</a:t>
                </a:r>
              </a:p>
            </c:rich>
          </c:tx>
          <c:layout>
            <c:manualLayout>
              <c:xMode val="edge"/>
              <c:yMode val="edge"/>
              <c:x val="2.2123893805309734E-2"/>
              <c:y val="0.278351225054214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7768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891711343980997"/>
          <c:y val="4.094697417050637E-2"/>
          <c:w val="5.3834905039524927E-2"/>
          <c:h val="0.233677484627217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sau, andelen av overfete slakt innen bedriftsgruppe</a:t>
            </a:r>
          </a:p>
        </c:rich>
      </c:tx>
      <c:layout>
        <c:manualLayout>
          <c:xMode val="edge"/>
          <c:yMode val="edge"/>
          <c:x val="0.10253261703760552"/>
          <c:y val="3.14377369495479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495686753499947E-2"/>
          <c:y val="0.15149165857692445"/>
          <c:w val="0.88151532219976925"/>
          <c:h val="0.6537525168086866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Bedrifter!$AA$25:$AA$30</c:f>
              <c:numCache>
                <c:formatCode>0.0</c:formatCode>
                <c:ptCount val="6"/>
                <c:pt idx="0">
                  <c:v>12.859712230215823</c:v>
                </c:pt>
                <c:pt idx="1">
                  <c:v>12.584222346996071</c:v>
                </c:pt>
                <c:pt idx="2">
                  <c:v>12.384008325383748</c:v>
                </c:pt>
                <c:pt idx="3">
                  <c:v>14.235553772070627</c:v>
                </c:pt>
                <c:pt idx="4">
                  <c:v>10.242587601078167</c:v>
                </c:pt>
                <c:pt idx="5">
                  <c:v>11.81792873051225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35-4952-8E15-8CEAA0297F20}"/>
            </c:ext>
          </c:extLst>
        </c:ser>
        <c:ser>
          <c:idx val="4"/>
          <c:order val="1"/>
          <c:tx>
            <c:strRef>
              <c:f>Bedrifter!$B$19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Bedrifter!$AA$18:$AA$23</c:f>
              <c:numCache>
                <c:formatCode>0.0</c:formatCode>
                <c:ptCount val="6"/>
                <c:pt idx="0">
                  <c:v>11.807397069085836</c:v>
                </c:pt>
                <c:pt idx="1">
                  <c:v>11.791066705847779</c:v>
                </c:pt>
                <c:pt idx="2">
                  <c:v>11.168483457640082</c:v>
                </c:pt>
                <c:pt idx="3">
                  <c:v>13.523093447905477</c:v>
                </c:pt>
                <c:pt idx="4">
                  <c:v>8.7943262411347511</c:v>
                </c:pt>
                <c:pt idx="5">
                  <c:v>11.339655402698012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35-4952-8E15-8CEAA0297F20}"/>
            </c:ext>
          </c:extLst>
        </c:ser>
        <c:ser>
          <c:idx val="6"/>
          <c:order val="2"/>
          <c:tx>
            <c:strRef>
              <c:f>Bedrifter!$B$12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Bedrifter!$AA$11:$AA$16</c:f>
              <c:numCache>
                <c:formatCode>0.0</c:formatCode>
                <c:ptCount val="6"/>
                <c:pt idx="0">
                  <c:v>9.261599566708794</c:v>
                </c:pt>
                <c:pt idx="1">
                  <c:v>10.790010994188783</c:v>
                </c:pt>
                <c:pt idx="2">
                  <c:v>9.6585903083700408</c:v>
                </c:pt>
                <c:pt idx="3">
                  <c:v>12.016881386050642</c:v>
                </c:pt>
                <c:pt idx="4">
                  <c:v>4.5191193511008123</c:v>
                </c:pt>
                <c:pt idx="5">
                  <c:v>10.158402203856751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035-4952-8E15-8CEAA0297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16592"/>
        <c:axId val="776316984"/>
      </c:barChart>
      <c:catAx>
        <c:axId val="7763165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6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76316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Andelen overfete slakt i %</a:t>
                </a:r>
              </a:p>
            </c:rich>
          </c:tx>
          <c:layout>
            <c:manualLayout>
              <c:xMode val="edge"/>
              <c:yMode val="edge"/>
              <c:x val="2.7286135693215339E-2"/>
              <c:y val="0.252809197150892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65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352421558954041"/>
          <c:y val="0.1712098772339968"/>
          <c:w val="5.5309831293212208E-2"/>
          <c:h val="0.1663361316031970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sau, middel fettgruppe innen bedriftsgruppe</a:t>
            </a:r>
          </a:p>
        </c:rich>
      </c:tx>
      <c:layout>
        <c:manualLayout>
          <c:xMode val="edge"/>
          <c:yMode val="edge"/>
          <c:x val="9.0641120117907134E-2"/>
          <c:y val="7.7205946796193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833203358741428E-2"/>
          <c:y val="0.21879079558312109"/>
          <c:w val="0.87916392989432113"/>
          <c:h val="0.5955491103683695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Bedrifter!$W$25:$W$30</c:f>
              <c:numCache>
                <c:formatCode>0.00</c:formatCode>
                <c:ptCount val="6"/>
                <c:pt idx="0">
                  <c:v>6.2637461459403907</c:v>
                </c:pt>
                <c:pt idx="1">
                  <c:v>6.1980628860190894</c:v>
                </c:pt>
                <c:pt idx="2">
                  <c:v>6.1630387650680785</c:v>
                </c:pt>
                <c:pt idx="3">
                  <c:v>6.4486356340288919</c:v>
                </c:pt>
                <c:pt idx="4">
                  <c:v>6.1482479784366566</c:v>
                </c:pt>
                <c:pt idx="5">
                  <c:v>6.3038697104677039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6A-4A4C-A5B5-DECBA7AF5874}"/>
            </c:ext>
          </c:extLst>
        </c:ser>
        <c:ser>
          <c:idx val="4"/>
          <c:order val="1"/>
          <c:tx>
            <c:strRef>
              <c:f>Bedrifter!$B$19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Bedrifter!$W$18:$W$23</c:f>
              <c:numCache>
                <c:formatCode>0.00</c:formatCode>
                <c:ptCount val="6"/>
                <c:pt idx="0">
                  <c:v>6.0418702023726452</c:v>
                </c:pt>
                <c:pt idx="1">
                  <c:v>6.186746987951806</c:v>
                </c:pt>
                <c:pt idx="2">
                  <c:v>6.1917192579843183</c:v>
                </c:pt>
                <c:pt idx="3">
                  <c:v>6.4837808807733612</c:v>
                </c:pt>
                <c:pt idx="4">
                  <c:v>5.9063829787234061</c:v>
                </c:pt>
                <c:pt idx="5">
                  <c:v>6.2111660211032476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6A-4A4C-A5B5-DECBA7AF5874}"/>
            </c:ext>
          </c:extLst>
        </c:ser>
        <c:ser>
          <c:idx val="6"/>
          <c:order val="2"/>
          <c:tx>
            <c:strRef>
              <c:f>Bedrifter!$B$12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0"/>
                  <c:y val="-9.7870867653070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9D-42A1-88ED-61E2B71F5B0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Bedrifter!$W$11:$W$16</c:f>
              <c:numCache>
                <c:formatCode>0.00</c:formatCode>
                <c:ptCount val="6"/>
                <c:pt idx="0">
                  <c:v>5.8835529879039532</c:v>
                </c:pt>
                <c:pt idx="1">
                  <c:v>6.0426417465054181</c:v>
                </c:pt>
                <c:pt idx="2">
                  <c:v>6.0268722466960361</c:v>
                </c:pt>
                <c:pt idx="3">
                  <c:v>6.1990226565970685</c:v>
                </c:pt>
                <c:pt idx="4">
                  <c:v>5.862108922363845</c:v>
                </c:pt>
                <c:pt idx="5">
                  <c:v>6.1105371900826446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16A-4A4C-A5B5-DECBA7AF5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15416"/>
        <c:axId val="776315808"/>
      </c:barChart>
      <c:catAx>
        <c:axId val="7763154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5808"/>
        <c:crossesAt val="4"/>
        <c:auto val="1"/>
        <c:lblAlgn val="ctr"/>
        <c:lblOffset val="100"/>
        <c:tickLblSkip val="1"/>
        <c:tickMarkSkip val="1"/>
        <c:noMultiLvlLbl val="0"/>
      </c:catAx>
      <c:valAx>
        <c:axId val="776315808"/>
        <c:scaling>
          <c:orientation val="minMax"/>
          <c:max val="6.8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54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674326172672091"/>
          <c:y val="0.19803823283059846"/>
          <c:w val="6.182202774346747E-2"/>
          <c:h val="0.179911828880280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sau: middel KLASSE innen bedriftsgruppe</a:t>
            </a:r>
          </a:p>
        </c:rich>
      </c:tx>
      <c:layout>
        <c:manualLayout>
          <c:xMode val="edge"/>
          <c:yMode val="edge"/>
          <c:x val="0.2183072891351544"/>
          <c:y val="5.575271185507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189885885784768E-2"/>
          <c:y val="0.189188683532695"/>
          <c:w val="0.86130536621130938"/>
          <c:h val="0.6543227304950546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Bedrifter!$P$25:$P$30</c:f>
              <c:numCache>
                <c:formatCode>0.00</c:formatCode>
                <c:ptCount val="6"/>
                <c:pt idx="0">
                  <c:v>7.0856885919835557</c:v>
                </c:pt>
                <c:pt idx="1">
                  <c:v>7.2773722627737252</c:v>
                </c:pt>
                <c:pt idx="2">
                  <c:v>6.9630561096175514</c:v>
                </c:pt>
                <c:pt idx="3">
                  <c:v>6.8408908507223147</c:v>
                </c:pt>
                <c:pt idx="4">
                  <c:v>6.5121293800539091</c:v>
                </c:pt>
                <c:pt idx="5">
                  <c:v>7.0453786191536754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B5-4A36-B0A7-10526FDA6CF1}"/>
            </c:ext>
          </c:extLst>
        </c:ser>
        <c:ser>
          <c:idx val="4"/>
          <c:order val="1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Bedrifter!$P$18:$P$23</c:f>
              <c:numCache>
                <c:formatCode>0.00</c:formatCode>
                <c:ptCount val="6"/>
                <c:pt idx="0">
                  <c:v>7.2488485694347506</c:v>
                </c:pt>
                <c:pt idx="1">
                  <c:v>7.4800176315016147</c:v>
                </c:pt>
                <c:pt idx="2">
                  <c:v>7.2171543316121634</c:v>
                </c:pt>
                <c:pt idx="3">
                  <c:v>7.01170784103115</c:v>
                </c:pt>
                <c:pt idx="4">
                  <c:v>6.6198581560283669</c:v>
                </c:pt>
                <c:pt idx="5">
                  <c:v>7.1222118338453315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EB5-4A36-B0A7-10526FDA6CF1}"/>
            </c:ext>
          </c:extLst>
        </c:ser>
        <c:ser>
          <c:idx val="6"/>
          <c:order val="2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Bedrifter!$P$11:$P$16</c:f>
              <c:numCache>
                <c:formatCode>0.00</c:formatCode>
                <c:ptCount val="6"/>
                <c:pt idx="0">
                  <c:v>7.5242823614370815</c:v>
                </c:pt>
                <c:pt idx="1">
                  <c:v>7.4388251923983022</c:v>
                </c:pt>
                <c:pt idx="2">
                  <c:v>7.3661894273127748</c:v>
                </c:pt>
                <c:pt idx="3">
                  <c:v>6.8059751221679212</c:v>
                </c:pt>
                <c:pt idx="4">
                  <c:v>6.1923522595596783</c:v>
                </c:pt>
                <c:pt idx="5">
                  <c:v>7.2751377410468301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EB5-4A36-B0A7-10526FDA6C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2817328"/>
        <c:axId val="776314632"/>
      </c:barChart>
      <c:catAx>
        <c:axId val="3828173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4632"/>
        <c:crossesAt val="3"/>
        <c:auto val="1"/>
        <c:lblAlgn val="ctr"/>
        <c:lblOffset val="100"/>
        <c:tickLblSkip val="1"/>
        <c:tickMarkSkip val="1"/>
        <c:noMultiLvlLbl val="0"/>
      </c:catAx>
      <c:valAx>
        <c:axId val="776314632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7176997759522031E-2"/>
              <c:y val="0.419847348316433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2817328"/>
        <c:crosses val="autoZero"/>
        <c:crossBetween val="between"/>
        <c:min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192797575747368"/>
          <c:y val="0.20791647766034585"/>
          <c:w val="7.5462171946982681E-2"/>
          <c:h val="0.1920348441763006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sau:</a:t>
            </a:r>
            <a:r>
              <a:rPr lang="nb-NO" sz="2800" baseline="0"/>
              <a:t> m</a:t>
            </a:r>
            <a:r>
              <a:rPr lang="nb-NO" sz="2800"/>
              <a:t>iddel slaktevekt innen bedriftsgruppe</a:t>
            </a:r>
          </a:p>
        </c:rich>
      </c:tx>
      <c:layout>
        <c:manualLayout>
          <c:xMode val="edge"/>
          <c:yMode val="edge"/>
          <c:x val="0.11844648451201664"/>
          <c:y val="4.64281217615325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118788680736228E-2"/>
          <c:y val="0.17992251483840144"/>
          <c:w val="0.89730384584163703"/>
          <c:h val="0.6379005739796809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Bedrifter!$Y$25:$Y$30</c:f>
              <c:numCache>
                <c:formatCode>0.0</c:formatCode>
                <c:ptCount val="6"/>
                <c:pt idx="0">
                  <c:v>28.53867677286744</c:v>
                </c:pt>
                <c:pt idx="1">
                  <c:v>27.317331555305941</c:v>
                </c:pt>
                <c:pt idx="2">
                  <c:v>26.640265371607036</c:v>
                </c:pt>
                <c:pt idx="3">
                  <c:v>24.681179775280913</c:v>
                </c:pt>
                <c:pt idx="4">
                  <c:v>23.533692722371967</c:v>
                </c:pt>
                <c:pt idx="5">
                  <c:v>26.747257795100158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ED-40D2-B29D-76327AB5D8E0}"/>
            </c:ext>
          </c:extLst>
        </c:ser>
        <c:ser>
          <c:idx val="4"/>
          <c:order val="1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Bedrifter!$Y$18:$Y$23</c:f>
              <c:numCache>
                <c:formatCode>0.0</c:formatCode>
                <c:ptCount val="6"/>
                <c:pt idx="0">
                  <c:v>28.150160502442478</c:v>
                </c:pt>
                <c:pt idx="1">
                  <c:v>27.15164560681762</c:v>
                </c:pt>
                <c:pt idx="2">
                  <c:v>26.014228341939081</c:v>
                </c:pt>
                <c:pt idx="3">
                  <c:v>23.976509129967809</c:v>
                </c:pt>
                <c:pt idx="4">
                  <c:v>21.840425531914914</c:v>
                </c:pt>
                <c:pt idx="5">
                  <c:v>26.021196741017658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ED-40D2-B29D-76327AB5D8E0}"/>
            </c:ext>
          </c:extLst>
        </c:ser>
        <c:ser>
          <c:idx val="6"/>
          <c:order val="2"/>
          <c:tx>
            <c:strRef>
              <c:f>Bedrifter!$B$12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4"/>
              <c:layout>
                <c:manualLayout>
                  <c:x val="-1.4651075538999242E-16"/>
                  <c:y val="-0.157446300282589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97-4853-B9E6-2E80D97D9F2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Bedrifter!$Y$11:$Y$16</c:f>
              <c:numCache>
                <c:formatCode>0.0</c:formatCode>
                <c:ptCount val="6"/>
                <c:pt idx="0">
                  <c:v>28.070391767467044</c:v>
                </c:pt>
                <c:pt idx="1">
                  <c:v>26.654224909690662</c:v>
                </c:pt>
                <c:pt idx="2">
                  <c:v>26.485088105726874</c:v>
                </c:pt>
                <c:pt idx="3">
                  <c:v>23.562327854286966</c:v>
                </c:pt>
                <c:pt idx="4">
                  <c:v>19.405909617612977</c:v>
                </c:pt>
                <c:pt idx="5">
                  <c:v>25.9291666666666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ED-40D2-B29D-76327AB5D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8486256"/>
        <c:axId val="236685464"/>
      </c:barChart>
      <c:catAx>
        <c:axId val="2284862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66854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36685464"/>
        <c:scaling>
          <c:orientation val="minMax"/>
          <c:min val="1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5.1928783382789324E-3"/>
              <c:y val="0.2712875749021938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8486256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348491131539655"/>
          <c:y val="0.13875930848649004"/>
          <c:w val="8.3153417725342307E-2"/>
          <c:h val="0.183987971430926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</a:t>
            </a:r>
            <a:r>
              <a:rPr lang="nb-NO" sz="2800" baseline="0"/>
              <a:t> sau: ANTALL%</a:t>
            </a:r>
            <a:r>
              <a:rPr lang="nb-NO" sz="2800"/>
              <a:t> for de ulike bedriftsgruppene, hittil i år</a:t>
            </a:r>
          </a:p>
        </c:rich>
      </c:tx>
      <c:layout>
        <c:manualLayout>
          <c:xMode val="edge"/>
          <c:yMode val="edge"/>
          <c:x val="0.12773516038827634"/>
          <c:y val="4.16399064994325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827893036162834E-2"/>
          <c:y val="0.1748292488251848"/>
          <c:w val="0.89191124054182336"/>
          <c:h val="0.65588772979693033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Bedrifter!$J$25:$J$30</c:f>
              <c:numCache>
                <c:formatCode>0</c:formatCode>
                <c:ptCount val="6"/>
                <c:pt idx="0">
                  <c:v>16.165555561700614</c:v>
                </c:pt>
                <c:pt idx="1">
                  <c:v>28.323450160662119</c:v>
                </c:pt>
                <c:pt idx="2">
                  <c:v>22.354218594317167</c:v>
                </c:pt>
                <c:pt idx="3">
                  <c:v>17.903086885662503</c:v>
                </c:pt>
                <c:pt idx="4">
                  <c:v>1.2707144206511547</c:v>
                </c:pt>
                <c:pt idx="5">
                  <c:v>13.982974377006425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64-4EBF-AC83-3D7F0131EE0A}"/>
            </c:ext>
          </c:extLst>
        </c:ser>
        <c:ser>
          <c:idx val="13"/>
          <c:order val="1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Bedrifter!$J$18:$J$23</c:f>
              <c:numCache>
                <c:formatCode>0</c:formatCode>
                <c:ptCount val="6"/>
                <c:pt idx="0">
                  <c:v>15.7972271504168</c:v>
                </c:pt>
                <c:pt idx="1">
                  <c:v>28.946888595721035</c:v>
                </c:pt>
                <c:pt idx="2">
                  <c:v>21.308033863928276</c:v>
                </c:pt>
                <c:pt idx="3">
                  <c:v>17.48313962213081</c:v>
                </c:pt>
                <c:pt idx="4">
                  <c:v>1.2059630614630372</c:v>
                </c:pt>
                <c:pt idx="5">
                  <c:v>15.258747706340039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64-4EBF-AC83-3D7F0131EE0A}"/>
            </c:ext>
          </c:extLst>
        </c:ser>
        <c:ser>
          <c:idx val="1"/>
          <c:order val="2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Bedrifter!$J$11:$J$16</c:f>
              <c:numCache>
                <c:formatCode>0</c:formatCode>
                <c:ptCount val="6"/>
                <c:pt idx="0">
                  <c:v>13.946059689805312</c:v>
                </c:pt>
                <c:pt idx="1">
                  <c:v>30.444061045107578</c:v>
                </c:pt>
                <c:pt idx="2">
                  <c:v>21.570437369745004</c:v>
                </c:pt>
                <c:pt idx="3">
                  <c:v>19.029411672372049</c:v>
                </c:pt>
                <c:pt idx="4">
                  <c:v>1.5021609939361205</c:v>
                </c:pt>
                <c:pt idx="5">
                  <c:v>13.507869229033924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D64-4EBF-AC83-3D7F0131E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210608"/>
        <c:axId val="193210216"/>
      </c:barChart>
      <c:catAx>
        <c:axId val="1932106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3210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4611545893748435E-2"/>
              <c:y val="0.336177027697979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6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031927734760402"/>
          <c:y val="0.22906890813151581"/>
          <c:w val="6.1406298794532466E-2"/>
          <c:h val="0.184523239523592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SAU,</a:t>
            </a:r>
            <a:r>
              <a:rPr lang="nb-NO" sz="2800" baseline="0"/>
              <a:t> </a:t>
            </a:r>
            <a:r>
              <a:rPr lang="nb-NO" sz="2800"/>
              <a:t>middel KROPPSLENGDE </a:t>
            </a:r>
            <a:r>
              <a:rPr lang="nb-NO" sz="2800" baseline="0"/>
              <a:t>i cm</a:t>
            </a:r>
            <a:endParaRPr lang="nb-NO" sz="2800"/>
          </a:p>
        </c:rich>
      </c:tx>
      <c:layout>
        <c:manualLayout>
          <c:xMode val="edge"/>
          <c:yMode val="edge"/>
          <c:x val="0.18591184535650951"/>
          <c:y val="3.1499937261905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6784370471056"/>
          <c:y val="0.16595607464359904"/>
          <c:w val="0.88010336120837873"/>
          <c:h val="0.72816151199540335"/>
        </c:manualLayout>
      </c:layout>
      <c:lineChart>
        <c:grouping val="standard"/>
        <c:varyColors val="0"/>
        <c:ser>
          <c:idx val="1"/>
          <c:order val="0"/>
          <c:spPr>
            <a:ln w="114300">
              <a:solidFill>
                <a:srgbClr val="000000"/>
              </a:solidFill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</a:ln>
            </c:spPr>
          </c:marker>
          <c:dLbls>
            <c:dLbl>
              <c:idx val="0"/>
              <c:layout>
                <c:manualLayout>
                  <c:x val="-3.5725216264144138E-3"/>
                  <c:y val="6.6734861170469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9E-4BCC-9FB7-1863C921891C}"/>
                </c:ext>
              </c:extLst>
            </c:dLbl>
            <c:dLbl>
              <c:idx val="1"/>
              <c:layout>
                <c:manualLayout>
                  <c:x val="-3.2152694637729427E-2"/>
                  <c:y val="0.13144745382062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9E-4BCC-9FB7-1863C92189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År!$A$34:$A$36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År!$L$34:$L$36</c:f>
              <c:numCache>
                <c:formatCode>0.0</c:formatCode>
                <c:ptCount val="3"/>
                <c:pt idx="0">
                  <c:v>109.46414204902597</c:v>
                </c:pt>
                <c:pt idx="1">
                  <c:v>110.22142280253122</c:v>
                </c:pt>
                <c:pt idx="2">
                  <c:v>107.91352886649437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9E-4BCC-9FB7-1863C92189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1376"/>
        <c:axId val="462800984"/>
      </c:lineChart>
      <c:catAx>
        <c:axId val="4628013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0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800984"/>
        <c:scaling>
          <c:orientation val="minMax"/>
          <c:max val="111"/>
          <c:min val="10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Lengde i cm</a:t>
                </a:r>
              </a:p>
            </c:rich>
          </c:tx>
          <c:layout>
            <c:manualLayout>
              <c:xMode val="edge"/>
              <c:yMode val="edge"/>
              <c:x val="1.2847223785005087E-2"/>
              <c:y val="0.4447979248098396"/>
            </c:manualLayout>
          </c:layout>
          <c:overlay val="0"/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1376"/>
        <c:crosses val="autoZero"/>
        <c:crossBetween val="between"/>
      </c:valAx>
      <c:spPr>
        <a:solidFill>
          <a:schemeClr val="bg2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sau: antall klassifiserte 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519433591497162"/>
          <c:y val="0.14534638741282407"/>
          <c:w val="0.8615742151349256"/>
          <c:h val="0.63814424927087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Slakteri!$B$44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Slakteri!$D$9:$D$36</c15:sqref>
                  </c15:fullRef>
                </c:ext>
              </c:extLst>
              <c:f>(Slakteri!$D$9:$D$25,Slakteri!$D$28:$D$31,Slakteri!$D$33:$D$36)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Karasjok</c:v>
                </c:pt>
                <c:pt idx="23">
                  <c:v>Rudshøgda</c:v>
                </c:pt>
                <c:pt idx="24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Slakteri!$G$35:$G$59</c15:sqref>
                  </c15:fullRef>
                </c:ext>
              </c:extLst>
              <c:f>(Slakteri!$G$35:$G$51,Slakteri!$G$54:$G$57,Slakteri!$G$59)</c:f>
              <c:numCache>
                <c:formatCode>#,##0</c:formatCode>
                <c:ptCount val="22"/>
                <c:pt idx="0">
                  <c:v>1230</c:v>
                </c:pt>
                <c:pt idx="1">
                  <c:v>1933</c:v>
                </c:pt>
                <c:pt idx="2">
                  <c:v>5935</c:v>
                </c:pt>
                <c:pt idx="3">
                  <c:v>4524</c:v>
                </c:pt>
                <c:pt idx="4">
                  <c:v>3520</c:v>
                </c:pt>
                <c:pt idx="5">
                  <c:v>2415</c:v>
                </c:pt>
                <c:pt idx="6">
                  <c:v>4772</c:v>
                </c:pt>
                <c:pt idx="7">
                  <c:v>5170</c:v>
                </c:pt>
                <c:pt idx="8">
                  <c:v>956</c:v>
                </c:pt>
                <c:pt idx="9">
                  <c:v>705</c:v>
                </c:pt>
                <c:pt idx="10">
                  <c:v>2463</c:v>
                </c:pt>
                <c:pt idx="11">
                  <c:v>1725</c:v>
                </c:pt>
                <c:pt idx="12">
                  <c:v>796</c:v>
                </c:pt>
                <c:pt idx="13">
                  <c:v>879</c:v>
                </c:pt>
                <c:pt idx="14">
                  <c:v>971</c:v>
                </c:pt>
                <c:pt idx="15">
                  <c:v>621</c:v>
                </c:pt>
                <c:pt idx="16">
                  <c:v>1385</c:v>
                </c:pt>
                <c:pt idx="17">
                  <c:v>4703</c:v>
                </c:pt>
                <c:pt idx="18">
                  <c:v>590</c:v>
                </c:pt>
                <c:pt idx="19">
                  <c:v>140</c:v>
                </c:pt>
                <c:pt idx="20">
                  <c:v>2686</c:v>
                </c:pt>
                <c:pt idx="21">
                  <c:v>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20-4077-AD51-0D617D762C1E}"/>
            </c:ext>
          </c:extLst>
        </c:ser>
        <c:ser>
          <c:idx val="1"/>
          <c:order val="1"/>
          <c:tx>
            <c:strRef>
              <c:f>Slakteri!$B$9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Slakteri!$D$9:$D$36</c15:sqref>
                  </c15:fullRef>
                </c:ext>
              </c:extLst>
              <c:f>(Slakteri!$D$9:$D$25,Slakteri!$D$28:$D$31,Slakteri!$D$33:$D$36)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Karasjok</c:v>
                </c:pt>
                <c:pt idx="23">
                  <c:v>Rudshøgda</c:v>
                </c:pt>
                <c:pt idx="24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Slakteri!$G$9:$G$33</c15:sqref>
                  </c15:fullRef>
                </c:ext>
              </c:extLst>
              <c:f>(Slakteri!$G$9:$G$25,Slakteri!$G$28:$G$31,Slakteri!$G$33)</c:f>
              <c:numCache>
                <c:formatCode>#,##0</c:formatCode>
                <c:ptCount val="22"/>
                <c:pt idx="0">
                  <c:v>30</c:v>
                </c:pt>
                <c:pt idx="1">
                  <c:v>1699</c:v>
                </c:pt>
                <c:pt idx="2">
                  <c:v>5509</c:v>
                </c:pt>
                <c:pt idx="3">
                  <c:v>3899</c:v>
                </c:pt>
                <c:pt idx="4">
                  <c:v>3017</c:v>
                </c:pt>
                <c:pt idx="5">
                  <c:v>2211</c:v>
                </c:pt>
                <c:pt idx="6">
                  <c:v>5145</c:v>
                </c:pt>
                <c:pt idx="7">
                  <c:v>5244</c:v>
                </c:pt>
                <c:pt idx="8">
                  <c:v>0</c:v>
                </c:pt>
                <c:pt idx="9">
                  <c:v>863</c:v>
                </c:pt>
                <c:pt idx="10">
                  <c:v>2144</c:v>
                </c:pt>
                <c:pt idx="11">
                  <c:v>1549</c:v>
                </c:pt>
                <c:pt idx="12">
                  <c:v>673</c:v>
                </c:pt>
                <c:pt idx="13">
                  <c:v>866</c:v>
                </c:pt>
                <c:pt idx="14">
                  <c:v>1108</c:v>
                </c:pt>
                <c:pt idx="15">
                  <c:v>593</c:v>
                </c:pt>
                <c:pt idx="16">
                  <c:v>1009</c:v>
                </c:pt>
                <c:pt idx="17">
                  <c:v>4112</c:v>
                </c:pt>
                <c:pt idx="18">
                  <c:v>529</c:v>
                </c:pt>
                <c:pt idx="19">
                  <c:v>0</c:v>
                </c:pt>
                <c:pt idx="20">
                  <c:v>2215</c:v>
                </c:pt>
                <c:pt idx="21">
                  <c:v>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20-4077-AD51-0D617D762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38598767108135"/>
          <c:y val="0.17881971010808978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sau: antall% klassifiserte 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838825105972562E-2"/>
          <c:y val="0.15125526026462449"/>
          <c:w val="0.90192976680766657"/>
          <c:h val="0.640200014329810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Slakteri!$B$40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Slakteri!$D$9:$D$36</c15:sqref>
                  </c15:fullRef>
                </c:ext>
              </c:extLst>
              <c:f>(Slakteri!$D$9:$D$25,Slakteri!$D$28:$D$31,Slakteri!$D$33:$D$36)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Karasjok</c:v>
                </c:pt>
                <c:pt idx="23">
                  <c:v>Rudshøgda</c:v>
                </c:pt>
                <c:pt idx="24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Slakteri!$I$35:$I$59</c15:sqref>
                  </c15:fullRef>
                </c:ext>
              </c:extLst>
              <c:f>(Slakteri!$I$35:$I$51,Slakteri!$I$54:$I$57,Slakteri!$I$59)</c:f>
              <c:numCache>
                <c:formatCode>0.0</c:formatCode>
                <c:ptCount val="22"/>
                <c:pt idx="0">
                  <c:v>2.8040295731356744</c:v>
                </c:pt>
                <c:pt idx="1">
                  <c:v>4.1450197700403315</c:v>
                </c:pt>
                <c:pt idx="2">
                  <c:v>12.99319757728113</c:v>
                </c:pt>
                <c:pt idx="3">
                  <c:v>10.275142068283641</c:v>
                </c:pt>
                <c:pt idx="4">
                  <c:v>7.2209911743632418</c:v>
                </c:pt>
                <c:pt idx="5">
                  <c:v>4.840252873556012</c:v>
                </c:pt>
                <c:pt idx="6">
                  <c:v>9.5673931084781625</c:v>
                </c:pt>
                <c:pt idx="7">
                  <c:v>9.0931925333440233</c:v>
                </c:pt>
                <c:pt idx="8">
                  <c:v>2.0904221274073436</c:v>
                </c:pt>
                <c:pt idx="9">
                  <c:v>1.2059630614630368</c:v>
                </c:pt>
                <c:pt idx="10">
                  <c:v>5.3829695380662157</c:v>
                </c:pt>
                <c:pt idx="11">
                  <c:v>3.5496942152307445</c:v>
                </c:pt>
                <c:pt idx="12">
                  <c:v>1.8833622445958595</c:v>
                </c:pt>
                <c:pt idx="13">
                  <c:v>1.5131654589935724</c:v>
                </c:pt>
                <c:pt idx="14">
                  <c:v>1.9195940037926631</c:v>
                </c:pt>
                <c:pt idx="15">
                  <c:v>1.305565154352307</c:v>
                </c:pt>
                <c:pt idx="16">
                  <c:v>3.0027324980865928</c:v>
                </c:pt>
                <c:pt idx="17">
                  <c:v>9.6874529088948975</c:v>
                </c:pt>
                <c:pt idx="18">
                  <c:v>0.96841242237114433</c:v>
                </c:pt>
                <c:pt idx="19">
                  <c:v>0.30233076886205301</c:v>
                </c:pt>
                <c:pt idx="20">
                  <c:v>5.0096320400908416</c:v>
                </c:pt>
                <c:pt idx="21">
                  <c:v>1.2050388618121015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DF-4316-AE65-61553D8C95D5}"/>
            </c:ext>
          </c:extLst>
        </c:ser>
        <c:ser>
          <c:idx val="1"/>
          <c:order val="1"/>
          <c:tx>
            <c:strRef>
              <c:f>Slakteri!$B$9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6"/>
              <c:layout>
                <c:manualLayout>
                  <c:x val="-1.1304532687382643E-2"/>
                  <c:y val="-1.02934725767301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94-4B9F-A694-1C7B667500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Slakteri!$D$9:$D$36</c15:sqref>
                  </c15:fullRef>
                </c:ext>
              </c:extLst>
              <c:f>(Slakteri!$D$9:$D$25,Slakteri!$D$28:$D$31,Slakteri!$D$33:$D$36)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Karasjok</c:v>
                </c:pt>
                <c:pt idx="23">
                  <c:v>Rudshøgda</c:v>
                </c:pt>
                <c:pt idx="24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Slakteri!$I$9:$I$33</c15:sqref>
                  </c15:fullRef>
                </c:ext>
              </c:extLst>
              <c:f>(Slakteri!$I$9:$I$25,Slakteri!$I$28:$I$31,Slakteri!$I$33)</c:f>
              <c:numCache>
                <c:formatCode>0.0</c:formatCode>
                <c:ptCount val="22"/>
                <c:pt idx="0">
                  <c:v>7.6564259577595953E-2</c:v>
                </c:pt>
                <c:pt idx="1">
                  <c:v>4.2035985022610038</c:v>
                </c:pt>
                <c:pt idx="2">
                  <c:v>13.869495430227715</c:v>
                </c:pt>
                <c:pt idx="3">
                  <c:v>10.243061924573983</c:v>
                </c:pt>
                <c:pt idx="4">
                  <c:v>6.9762813144547735</c:v>
                </c:pt>
                <c:pt idx="5">
                  <c:v>5.1340749075797856</c:v>
                </c:pt>
                <c:pt idx="6">
                  <c:v>11.388386468325521</c:v>
                </c:pt>
                <c:pt idx="7">
                  <c:v>10.162174331688476</c:v>
                </c:pt>
                <c:pt idx="8">
                  <c:v>0</c:v>
                </c:pt>
                <c:pt idx="9">
                  <c:v>1.5021609939361205</c:v>
                </c:pt>
                <c:pt idx="10">
                  <c:v>5.4959971046224316</c:v>
                </c:pt>
                <c:pt idx="11">
                  <c:v>3.7331624331038151</c:v>
                </c:pt>
                <c:pt idx="12">
                  <c:v>1.8363313377532364</c:v>
                </c:pt>
                <c:pt idx="13">
                  <c:v>1.8582081218570057</c:v>
                </c:pt>
                <c:pt idx="14">
                  <c:v>2.6081719072133711</c:v>
                </c:pt>
                <c:pt idx="15">
                  <c:v>1.4937834144556299</c:v>
                </c:pt>
                <c:pt idx="16">
                  <c:v>2.3745145780197969</c:v>
                </c:pt>
                <c:pt idx="17">
                  <c:v>9.8800813181323033</c:v>
                </c:pt>
                <c:pt idx="18">
                  <c:v>0.9637983622459978</c:v>
                </c:pt>
                <c:pt idx="19">
                  <c:v>0</c:v>
                </c:pt>
                <c:pt idx="20">
                  <c:v>4.9260705519560011</c:v>
                </c:pt>
                <c:pt idx="21">
                  <c:v>1.2682883950342652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DF-4316-AE65-61553D8C95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38598767108135"/>
          <c:y val="0.17881971010808978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sau: middel VEKT</a:t>
            </a:r>
            <a:r>
              <a:rPr lang="nb-NO" sz="2800" baseline="0"/>
              <a:t> per </a:t>
            </a:r>
            <a:r>
              <a:rPr lang="nb-NO" sz="2800"/>
              <a:t>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161435245391535E-2"/>
          <c:y val="0.15125526026462449"/>
          <c:w val="0.9066071224461707"/>
          <c:h val="0.641122227177258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Slakteri!$B$48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Slakteri!$D$9:$D$36</c15:sqref>
                  </c15:fullRef>
                </c:ext>
              </c:extLst>
              <c:f>(Slakteri!$D$9:$D$25,Slakteri!$D$28:$D$31,Slakteri!$D$33:$D$36)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Karasjok</c:v>
                </c:pt>
                <c:pt idx="23">
                  <c:v>Rudshøgda</c:v>
                </c:pt>
                <c:pt idx="24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Slakteri!$O$35:$O$59</c15:sqref>
                  </c15:fullRef>
                </c:ext>
              </c:extLst>
              <c:f>(Slakteri!$O$35:$O$51,Slakteri!$O$54:$O$57,Slakteri!$O$59)</c:f>
              <c:numCache>
                <c:formatCode>0.0</c:formatCode>
                <c:ptCount val="22"/>
                <c:pt idx="0">
                  <c:v>29.106747967479674</c:v>
                </c:pt>
                <c:pt idx="1">
                  <c:v>27.378582514226618</c:v>
                </c:pt>
                <c:pt idx="2">
                  <c:v>27.951912384161833</c:v>
                </c:pt>
                <c:pt idx="3">
                  <c:v>28.998894783377576</c:v>
                </c:pt>
                <c:pt idx="4">
                  <c:v>26.192102272727205</c:v>
                </c:pt>
                <c:pt idx="5">
                  <c:v>25.589813664596281</c:v>
                </c:pt>
                <c:pt idx="6">
                  <c:v>25.598197820620296</c:v>
                </c:pt>
                <c:pt idx="7">
                  <c:v>22.456499032882025</c:v>
                </c:pt>
                <c:pt idx="8">
                  <c:v>27.918514644351472</c:v>
                </c:pt>
                <c:pt idx="9">
                  <c:v>21.840425531914914</c:v>
                </c:pt>
                <c:pt idx="10">
                  <c:v>27.904466098254161</c:v>
                </c:pt>
                <c:pt idx="11">
                  <c:v>26.273507246376798</c:v>
                </c:pt>
                <c:pt idx="12">
                  <c:v>30.209045226130677</c:v>
                </c:pt>
                <c:pt idx="13">
                  <c:v>21.979294653014776</c:v>
                </c:pt>
                <c:pt idx="14">
                  <c:v>25.240988671472699</c:v>
                </c:pt>
                <c:pt idx="15">
                  <c:v>26.842512077294703</c:v>
                </c:pt>
                <c:pt idx="16">
                  <c:v>27.681083032490967</c:v>
                </c:pt>
                <c:pt idx="17">
                  <c:v>26.299702317669567</c:v>
                </c:pt>
                <c:pt idx="18">
                  <c:v>20.956779661016945</c:v>
                </c:pt>
                <c:pt idx="19">
                  <c:v>27.572142857142833</c:v>
                </c:pt>
                <c:pt idx="20">
                  <c:v>23.813104988830997</c:v>
                </c:pt>
                <c:pt idx="21">
                  <c:v>25.771691792294803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20-4D1B-894C-198EE8585531}"/>
            </c:ext>
          </c:extLst>
        </c:ser>
        <c:ser>
          <c:idx val="1"/>
          <c:order val="1"/>
          <c:tx>
            <c:strRef>
              <c:f>Slakteri!$B$9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Slakteri!$D$9:$D$36</c15:sqref>
                  </c15:fullRef>
                </c:ext>
              </c:extLst>
              <c:f>(Slakteri!$D$9:$D$25,Slakteri!$D$28:$D$31,Slakteri!$D$33:$D$36)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Karasjok</c:v>
                </c:pt>
                <c:pt idx="23">
                  <c:v>Rudshøgda</c:v>
                </c:pt>
                <c:pt idx="24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Slakteri!$O$9:$O$33</c15:sqref>
                  </c15:fullRef>
                </c:ext>
              </c:extLst>
              <c:f>(Slakteri!$O$9:$O$25,Slakteri!$O$28:$O$31,Slakteri!$O$33)</c:f>
              <c:numCache>
                <c:formatCode>0.0</c:formatCode>
                <c:ptCount val="22"/>
                <c:pt idx="0">
                  <c:v>28.453333333333322</c:v>
                </c:pt>
                <c:pt idx="1">
                  <c:v>27.583931724543849</c:v>
                </c:pt>
                <c:pt idx="2">
                  <c:v>28.06830640769649</c:v>
                </c:pt>
                <c:pt idx="3">
                  <c:v>29.289022826365759</c:v>
                </c:pt>
                <c:pt idx="4">
                  <c:v>25.779648657606881</c:v>
                </c:pt>
                <c:pt idx="5">
                  <c:v>25.888195386702879</c:v>
                </c:pt>
                <c:pt idx="6">
                  <c:v>24.677725947521871</c:v>
                </c:pt>
                <c:pt idx="7">
                  <c:v>21.604900839054196</c:v>
                </c:pt>
                <c:pt idx="8">
                  <c:v>0</c:v>
                </c:pt>
                <c:pt idx="9">
                  <c:v>19.405909617612977</c:v>
                </c:pt>
                <c:pt idx="10">
                  <c:v>28.579197761194081</c:v>
                </c:pt>
                <c:pt idx="11">
                  <c:v>26.86914138153648</c:v>
                </c:pt>
                <c:pt idx="12">
                  <c:v>30.420356612184243</c:v>
                </c:pt>
                <c:pt idx="13">
                  <c:v>23.922401847575056</c:v>
                </c:pt>
                <c:pt idx="14">
                  <c:v>26.243682310469296</c:v>
                </c:pt>
                <c:pt idx="15">
                  <c:v>28.084148397976392</c:v>
                </c:pt>
                <c:pt idx="16">
                  <c:v>26.236868186323122</c:v>
                </c:pt>
                <c:pt idx="17">
                  <c:v>26.787718871595345</c:v>
                </c:pt>
                <c:pt idx="18">
                  <c:v>20.312287334593563</c:v>
                </c:pt>
                <c:pt idx="19">
                  <c:v>0</c:v>
                </c:pt>
                <c:pt idx="20">
                  <c:v>24.794492099322728</c:v>
                </c:pt>
                <c:pt idx="21">
                  <c:v>23.218226600985226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20-4D1B-894C-198EE8585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25498359260076"/>
          <c:y val="4.4304368567295228E-2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Ung sau: andel OVERFETE per </a:t>
            </a:r>
            <a:r>
              <a:rPr lang="nb-NO" sz="2800"/>
              <a:t>slakt ved SLAKTERIENE</a:t>
            </a:r>
          </a:p>
        </c:rich>
      </c:tx>
      <c:layout>
        <c:manualLayout>
          <c:xMode val="edge"/>
          <c:yMode val="edge"/>
          <c:x val="0.11892449282893866"/>
          <c:y val="2.61056358051907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91199629458082E-2"/>
          <c:y val="0.15125526026462449"/>
          <c:w val="0.89385649220318053"/>
          <c:h val="0.631067490480723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Slakteri!$B$45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Slakteri!$D$9:$D$36</c15:sqref>
                  </c15:fullRef>
                </c:ext>
              </c:extLst>
              <c:f>(Slakteri!$D$9:$D$25,Slakteri!$D$28:$D$31,Slakteri!$D$33:$D$36)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Karasjok</c:v>
                </c:pt>
                <c:pt idx="23">
                  <c:v>Rudshøgda</c:v>
                </c:pt>
                <c:pt idx="24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Slakteri!$AA$35:$AA$59</c15:sqref>
                  </c15:fullRef>
                </c:ext>
              </c:extLst>
              <c:f>(Slakteri!$AA$35:$AA$51,Slakteri!$AA$54:$AA$57,Slakteri!$AA$59)</c:f>
              <c:numCache>
                <c:formatCode>0</c:formatCode>
                <c:ptCount val="22"/>
                <c:pt idx="0">
                  <c:v>13.495934959349595</c:v>
                </c:pt>
                <c:pt idx="1">
                  <c:v>16.244180031039829</c:v>
                </c:pt>
                <c:pt idx="2">
                  <c:v>11.457455770850881</c:v>
                </c:pt>
                <c:pt idx="3">
                  <c:v>14.257294429708219</c:v>
                </c:pt>
                <c:pt idx="4">
                  <c:v>7.5284090909090899</c:v>
                </c:pt>
                <c:pt idx="5">
                  <c:v>15.942028985507248</c:v>
                </c:pt>
                <c:pt idx="6">
                  <c:v>11.839899413243923</c:v>
                </c:pt>
                <c:pt idx="7">
                  <c:v>11.83752417794971</c:v>
                </c:pt>
                <c:pt idx="8">
                  <c:v>6.4853556485355632</c:v>
                </c:pt>
                <c:pt idx="9">
                  <c:v>8.7943262411347511</c:v>
                </c:pt>
                <c:pt idx="10">
                  <c:v>7.8359723913926116</c:v>
                </c:pt>
                <c:pt idx="11">
                  <c:v>15.188405797101449</c:v>
                </c:pt>
                <c:pt idx="12">
                  <c:v>16.331658291457288</c:v>
                </c:pt>
                <c:pt idx="13">
                  <c:v>14.448236632536975</c:v>
                </c:pt>
                <c:pt idx="14">
                  <c:v>8.6508753861997949</c:v>
                </c:pt>
                <c:pt idx="15">
                  <c:v>11.272141706924316</c:v>
                </c:pt>
                <c:pt idx="16">
                  <c:v>6.6425992779783423</c:v>
                </c:pt>
                <c:pt idx="17">
                  <c:v>12.290027641930685</c:v>
                </c:pt>
                <c:pt idx="18">
                  <c:v>15.423728813559322</c:v>
                </c:pt>
                <c:pt idx="19">
                  <c:v>6.4285714285714306</c:v>
                </c:pt>
                <c:pt idx="20">
                  <c:v>10.536113179448993</c:v>
                </c:pt>
                <c:pt idx="21">
                  <c:v>18.760469011725295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99-429E-A8A3-D252C9BA39A7}"/>
            </c:ext>
          </c:extLst>
        </c:ser>
        <c:ser>
          <c:idx val="1"/>
          <c:order val="1"/>
          <c:tx>
            <c:strRef>
              <c:f>Slakteri!$B$9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Slakteri!$D$9:$D$36</c15:sqref>
                  </c15:fullRef>
                </c:ext>
              </c:extLst>
              <c:f>(Slakteri!$D$9:$D$25,Slakteri!$D$28:$D$31,Slakteri!$D$33:$D$36)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Karasjok</c:v>
                </c:pt>
                <c:pt idx="23">
                  <c:v>Rudshøgda</c:v>
                </c:pt>
                <c:pt idx="24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Slakteri!$AA$9:$AA$33</c15:sqref>
                  </c15:fullRef>
                </c:ext>
              </c:extLst>
              <c:f>(Slakteri!$AA$9:$AA$25,Slakteri!$AA$28:$AA$31,Slakteri!$AA$33)</c:f>
              <c:numCache>
                <c:formatCode>0</c:formatCode>
                <c:ptCount val="22"/>
                <c:pt idx="0">
                  <c:v>10</c:v>
                </c:pt>
                <c:pt idx="1">
                  <c:v>11.477339611536197</c:v>
                </c:pt>
                <c:pt idx="2">
                  <c:v>9.2575785078961736</c:v>
                </c:pt>
                <c:pt idx="3">
                  <c:v>12.156963323929215</c:v>
                </c:pt>
                <c:pt idx="4">
                  <c:v>11.070599933708982</c:v>
                </c:pt>
                <c:pt idx="5">
                  <c:v>19.493441881501589</c:v>
                </c:pt>
                <c:pt idx="6">
                  <c:v>9.2905733722060244</c:v>
                </c:pt>
                <c:pt idx="7">
                  <c:v>8.1617086193745241</c:v>
                </c:pt>
                <c:pt idx="8">
                  <c:v>0</c:v>
                </c:pt>
                <c:pt idx="9">
                  <c:v>4.5191193511008123</c:v>
                </c:pt>
                <c:pt idx="10">
                  <c:v>7.4626865671641811</c:v>
                </c:pt>
                <c:pt idx="11">
                  <c:v>14.396384764364104</c:v>
                </c:pt>
                <c:pt idx="12">
                  <c:v>13.075780089153048</c:v>
                </c:pt>
                <c:pt idx="13">
                  <c:v>8.5450346420323307</c:v>
                </c:pt>
                <c:pt idx="14">
                  <c:v>9.7472924187725614</c:v>
                </c:pt>
                <c:pt idx="15">
                  <c:v>11.635750421585158</c:v>
                </c:pt>
                <c:pt idx="16">
                  <c:v>7.7304261645193266</c:v>
                </c:pt>
                <c:pt idx="17">
                  <c:v>9.8005836575875502</c:v>
                </c:pt>
                <c:pt idx="18">
                  <c:v>12.476370510396976</c:v>
                </c:pt>
                <c:pt idx="19">
                  <c:v>0</c:v>
                </c:pt>
                <c:pt idx="20">
                  <c:v>9.9774266365688504</c:v>
                </c:pt>
                <c:pt idx="21">
                  <c:v>15.270935960591135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99-429E-A8A3-D252C9BA39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OVERFETE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559394781534666"/>
          <c:y val="0.19988853666460155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sau: middel FETTGRUPPE</a:t>
            </a:r>
            <a:r>
              <a:rPr lang="nb-NO" sz="2800" baseline="0"/>
              <a:t> per </a:t>
            </a:r>
            <a:r>
              <a:rPr lang="nb-NO" sz="2800"/>
              <a:t>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031721569863299E-2"/>
          <c:y val="0.15970092454833693"/>
          <c:w val="0.89273677792563266"/>
          <c:h val="0.660575996057814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Slakteri!$B$55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Slakteri!$D$9:$D$36</c15:sqref>
                  </c15:fullRef>
                </c:ext>
              </c:extLst>
              <c:f>(Slakteri!$D$9:$D$25,Slakteri!$D$28:$D$31,Slakteri!$D$33:$D$36)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Karasjok</c:v>
                </c:pt>
                <c:pt idx="23">
                  <c:v>Rudshøgda</c:v>
                </c:pt>
                <c:pt idx="24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Slakteri!$Y$35:$Y$59</c15:sqref>
                  </c15:fullRef>
                </c:ext>
              </c:extLst>
              <c:f>(Slakteri!$Y$35:$Y$51,Slakteri!$Y$54:$Y$57,Slakteri!$Y$59)</c:f>
              <c:numCache>
                <c:formatCode>0.00</c:formatCode>
                <c:ptCount val="22"/>
                <c:pt idx="0">
                  <c:v>6.5056910569105684</c:v>
                </c:pt>
                <c:pt idx="1">
                  <c:v>6.2757371960682882</c:v>
                </c:pt>
                <c:pt idx="2">
                  <c:v>5.9457455770850896</c:v>
                </c:pt>
                <c:pt idx="3">
                  <c:v>6.2570733863837313</c:v>
                </c:pt>
                <c:pt idx="4">
                  <c:v>5.8440340909090898</c:v>
                </c:pt>
                <c:pt idx="5">
                  <c:v>6.4567287784679079</c:v>
                </c:pt>
                <c:pt idx="6">
                  <c:v>6.3495389773679793</c:v>
                </c:pt>
                <c:pt idx="7">
                  <c:v>6.5359767891682798</c:v>
                </c:pt>
                <c:pt idx="8">
                  <c:v>5.9508368200836799</c:v>
                </c:pt>
                <c:pt idx="9">
                  <c:v>5.9063829787234061</c:v>
                </c:pt>
                <c:pt idx="10">
                  <c:v>5.6747868453105985</c:v>
                </c:pt>
                <c:pt idx="11">
                  <c:v>6.3652173913043484</c:v>
                </c:pt>
                <c:pt idx="12">
                  <c:v>6.3266331658291444</c:v>
                </c:pt>
                <c:pt idx="13">
                  <c:v>6.5972696245733786</c:v>
                </c:pt>
                <c:pt idx="14">
                  <c:v>5.8939237899073129</c:v>
                </c:pt>
                <c:pt idx="15">
                  <c:v>5.9710144927536239</c:v>
                </c:pt>
                <c:pt idx="16">
                  <c:v>6.3422382671480166</c:v>
                </c:pt>
                <c:pt idx="17">
                  <c:v>6.3178822028492441</c:v>
                </c:pt>
                <c:pt idx="18">
                  <c:v>6.3084745762711858</c:v>
                </c:pt>
                <c:pt idx="19">
                  <c:v>6.3428571428571408</c:v>
                </c:pt>
                <c:pt idx="20">
                  <c:v>6.2728965003722994</c:v>
                </c:pt>
                <c:pt idx="21">
                  <c:v>6.9715242881072017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63-4B84-831B-281A584EDE4D}"/>
            </c:ext>
          </c:extLst>
        </c:ser>
        <c:ser>
          <c:idx val="1"/>
          <c:order val="1"/>
          <c:tx>
            <c:strRef>
              <c:f>Slakteri!$B$9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Slakteri!$D$9:$D$36</c15:sqref>
                  </c15:fullRef>
                </c:ext>
              </c:extLst>
              <c:f>(Slakteri!$D$9:$D$25,Slakteri!$D$28:$D$31,Slakteri!$D$33:$D$36)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Karasjok</c:v>
                </c:pt>
                <c:pt idx="23">
                  <c:v>Rudshøgda</c:v>
                </c:pt>
                <c:pt idx="24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Slakteri!$Y$9:$Y$33</c15:sqref>
                  </c15:fullRef>
                </c:ext>
              </c:extLst>
              <c:f>(Slakteri!$Y$9:$Y$25,Slakteri!$Y$28:$Y$31,Slakteri!$Y$33)</c:f>
              <c:numCache>
                <c:formatCode>0.00</c:formatCode>
                <c:ptCount val="22"/>
                <c:pt idx="0">
                  <c:v>6.6666666666666687</c:v>
                </c:pt>
                <c:pt idx="1">
                  <c:v>5.9170100058858139</c:v>
                </c:pt>
                <c:pt idx="2">
                  <c:v>5.8792884371029226</c:v>
                </c:pt>
                <c:pt idx="3">
                  <c:v>5.9333162349320316</c:v>
                </c:pt>
                <c:pt idx="4">
                  <c:v>6.0401060656281071</c:v>
                </c:pt>
                <c:pt idx="5">
                  <c:v>6.4825870646766157</c:v>
                </c:pt>
                <c:pt idx="6">
                  <c:v>6.1327502429543248</c:v>
                </c:pt>
                <c:pt idx="7">
                  <c:v>6.0896262395118228</c:v>
                </c:pt>
                <c:pt idx="8">
                  <c:v>0</c:v>
                </c:pt>
                <c:pt idx="9">
                  <c:v>5.862108922363845</c:v>
                </c:pt>
                <c:pt idx="10">
                  <c:v>5.6501865671641793</c:v>
                </c:pt>
                <c:pt idx="11">
                  <c:v>6.1646223369916058</c:v>
                </c:pt>
                <c:pt idx="12">
                  <c:v>5.9985141158989608</c:v>
                </c:pt>
                <c:pt idx="13">
                  <c:v>6.0427251732101617</c:v>
                </c:pt>
                <c:pt idx="14">
                  <c:v>6.3312274368231058</c:v>
                </c:pt>
                <c:pt idx="15">
                  <c:v>6.2630691399662739</c:v>
                </c:pt>
                <c:pt idx="16">
                  <c:v>6.0931615460852351</c:v>
                </c:pt>
                <c:pt idx="17">
                  <c:v>6.2149805447470809</c:v>
                </c:pt>
                <c:pt idx="18">
                  <c:v>6.2514177693761805</c:v>
                </c:pt>
                <c:pt idx="19">
                  <c:v>0</c:v>
                </c:pt>
                <c:pt idx="20">
                  <c:v>5.9683972911963883</c:v>
                </c:pt>
                <c:pt idx="21">
                  <c:v>6.2955665024630552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63-4B84-831B-281A584EDE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4504375018118194E-2"/>
              <c:y val="0.3243708121963704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529635133058472"/>
          <c:y val="0.17267096895611711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sau: middel KLASSE</a:t>
            </a:r>
            <a:r>
              <a:rPr lang="nb-NO" sz="2800" baseline="0"/>
              <a:t> per </a:t>
            </a:r>
            <a:r>
              <a:rPr lang="nb-NO" sz="2800"/>
              <a:t>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042342295689707E-2"/>
          <c:y val="0.15125526026462449"/>
          <c:w val="0.88572616238438662"/>
          <c:h val="0.66902168555938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Slakteri!$B$51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Slakteri!$D$9:$D$36</c15:sqref>
                  </c15:fullRef>
                </c:ext>
              </c:extLst>
              <c:f>(Slakteri!$D$9:$D$25,Slakteri!$D$28:$D$31,Slakteri!$D$33:$D$36)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Karasjok</c:v>
                </c:pt>
                <c:pt idx="23">
                  <c:v>Rudshøgda</c:v>
                </c:pt>
                <c:pt idx="24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Slakteri!$V$35:$V$59</c15:sqref>
                  </c15:fullRef>
                </c:ext>
              </c:extLst>
              <c:f>(Slakteri!$V$35:$V$51,Slakteri!$V$54:$V$57,Slakteri!$V$59)</c:f>
              <c:numCache>
                <c:formatCode>0.00</c:formatCode>
                <c:ptCount val="22"/>
                <c:pt idx="0">
                  <c:v>7.709756097560974</c:v>
                </c:pt>
                <c:pt idx="1">
                  <c:v>6.7909984480082795</c:v>
                </c:pt>
                <c:pt idx="2">
                  <c:v>7.1533277169334477</c:v>
                </c:pt>
                <c:pt idx="3">
                  <c:v>7.7219274977895651</c:v>
                </c:pt>
                <c:pt idx="4">
                  <c:v>7.3815340909090894</c:v>
                </c:pt>
                <c:pt idx="5">
                  <c:v>7.9242236024844717</c:v>
                </c:pt>
                <c:pt idx="6">
                  <c:v>7.2696982397317678</c:v>
                </c:pt>
                <c:pt idx="7">
                  <c:v>6.636943907156672</c:v>
                </c:pt>
                <c:pt idx="8">
                  <c:v>7.4205020920502092</c:v>
                </c:pt>
                <c:pt idx="9">
                  <c:v>6.6198581560283669</c:v>
                </c:pt>
                <c:pt idx="10">
                  <c:v>7.5627283800243612</c:v>
                </c:pt>
                <c:pt idx="11">
                  <c:v>6.8573913043478258</c:v>
                </c:pt>
                <c:pt idx="12">
                  <c:v>7.8015075376884404</c:v>
                </c:pt>
                <c:pt idx="13">
                  <c:v>6.9692832764505139</c:v>
                </c:pt>
                <c:pt idx="14">
                  <c:v>7.1658084449021615</c:v>
                </c:pt>
                <c:pt idx="15">
                  <c:v>7.6264090177133683</c:v>
                </c:pt>
                <c:pt idx="16">
                  <c:v>7.4353790613718402</c:v>
                </c:pt>
                <c:pt idx="17">
                  <c:v>7.2534552413353204</c:v>
                </c:pt>
                <c:pt idx="18">
                  <c:v>6.5355932203389839</c:v>
                </c:pt>
                <c:pt idx="19">
                  <c:v>7.65</c:v>
                </c:pt>
                <c:pt idx="20">
                  <c:v>6.7215189873417742</c:v>
                </c:pt>
                <c:pt idx="21">
                  <c:v>7.7202680067001692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C7-45FE-A744-4A553FA5027F}"/>
            </c:ext>
          </c:extLst>
        </c:ser>
        <c:ser>
          <c:idx val="1"/>
          <c:order val="1"/>
          <c:tx>
            <c:strRef>
              <c:f>Slakteri!$B$9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Slakteri!$D$9:$D$36</c15:sqref>
                  </c15:fullRef>
                </c:ext>
              </c:extLst>
              <c:f>(Slakteri!$D$9:$D$25,Slakteri!$D$28:$D$31,Slakteri!$D$33:$D$36)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Karasjok</c:v>
                </c:pt>
                <c:pt idx="23">
                  <c:v>Rudshøgda</c:v>
                </c:pt>
                <c:pt idx="24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Slakteri!$V$9:$V$33</c15:sqref>
                  </c15:fullRef>
                </c:ext>
              </c:extLst>
              <c:f>(Slakteri!$V$9:$V$25,Slakteri!$V$28:$V$31,Slakteri!$V$33)</c:f>
              <c:numCache>
                <c:formatCode>0.00</c:formatCode>
                <c:ptCount val="22"/>
                <c:pt idx="0">
                  <c:v>7.3</c:v>
                </c:pt>
                <c:pt idx="1">
                  <c:v>7.4290759270158899</c:v>
                </c:pt>
                <c:pt idx="2">
                  <c:v>7.5255037211835187</c:v>
                </c:pt>
                <c:pt idx="3">
                  <c:v>7.7096691459348516</c:v>
                </c:pt>
                <c:pt idx="4">
                  <c:v>7.2565462379847521</c:v>
                </c:pt>
                <c:pt idx="5">
                  <c:v>7.2066938037087311</c:v>
                </c:pt>
                <c:pt idx="6">
                  <c:v>7.2851311953352749</c:v>
                </c:pt>
                <c:pt idx="7">
                  <c:v>6.5026697177726955</c:v>
                </c:pt>
                <c:pt idx="8">
                  <c:v>0</c:v>
                </c:pt>
                <c:pt idx="9">
                  <c:v>6.1923522595596783</c:v>
                </c:pt>
                <c:pt idx="10">
                  <c:v>7.6977611940298516</c:v>
                </c:pt>
                <c:pt idx="11">
                  <c:v>7.2608134280180767</c:v>
                </c:pt>
                <c:pt idx="12">
                  <c:v>7.8618127786032685</c:v>
                </c:pt>
                <c:pt idx="13">
                  <c:v>7.1200923787528883</c:v>
                </c:pt>
                <c:pt idx="14">
                  <c:v>7.3619133574007218</c:v>
                </c:pt>
                <c:pt idx="15">
                  <c:v>7.6408094435075906</c:v>
                </c:pt>
                <c:pt idx="16">
                  <c:v>7.2596630327056495</c:v>
                </c:pt>
                <c:pt idx="17">
                  <c:v>7.3981031128404675</c:v>
                </c:pt>
                <c:pt idx="18">
                  <c:v>6.4896030245746692</c:v>
                </c:pt>
                <c:pt idx="19">
                  <c:v>0</c:v>
                </c:pt>
                <c:pt idx="20">
                  <c:v>7.157110609480811</c:v>
                </c:pt>
                <c:pt idx="21">
                  <c:v>6.7438423645320205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C7-45FE-A744-4A553FA50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341762108291312"/>
          <c:y val="0.18351708112090864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sau: </a:t>
            </a:r>
            <a:r>
              <a:rPr lang="nb-NO" sz="2800" baseline="0"/>
              <a:t>a</a:t>
            </a:r>
            <a:r>
              <a:rPr lang="nb-NO" sz="2800"/>
              <a:t>ntall SLAKT</a:t>
            </a:r>
            <a:r>
              <a:rPr lang="nb-NO" sz="2800" baseline="0"/>
              <a:t> per </a:t>
            </a:r>
            <a:r>
              <a:rPr lang="nb-NO" sz="2800"/>
              <a:t>produsent per KLASSE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6594299547055453"/>
          <c:h val="0.737900868015146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Klasse!$B$261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Klasse!$AE$260:$AE$274</c:f>
              <c:numCache>
                <c:formatCode>0.0</c:formatCode>
                <c:ptCount val="15"/>
                <c:pt idx="0">
                  <c:v>1.651006711409396</c:v>
                </c:pt>
                <c:pt idx="1">
                  <c:v>1.4928315412186379</c:v>
                </c:pt>
                <c:pt idx="2">
                  <c:v>1.5955955955955956</c:v>
                </c:pt>
                <c:pt idx="3">
                  <c:v>1.6555706521739131</c:v>
                </c:pt>
                <c:pt idx="4">
                  <c:v>1.8403556242752224</c:v>
                </c:pt>
                <c:pt idx="5">
                  <c:v>1.7154626108998732</c:v>
                </c:pt>
                <c:pt idx="6">
                  <c:v>1.5735745988391943</c:v>
                </c:pt>
                <c:pt idx="7">
                  <c:v>1.8003277792952745</c:v>
                </c:pt>
                <c:pt idx="8">
                  <c:v>1.5707638619620008</c:v>
                </c:pt>
                <c:pt idx="9">
                  <c:v>1.2908404154863078</c:v>
                </c:pt>
                <c:pt idx="10">
                  <c:v>1.3172496984318456</c:v>
                </c:pt>
                <c:pt idx="11">
                  <c:v>1.1321428571428571</c:v>
                </c:pt>
                <c:pt idx="12">
                  <c:v>1.0975609756097562</c:v>
                </c:pt>
                <c:pt idx="13">
                  <c:v>1.0377358490566038</c:v>
                </c:pt>
                <c:pt idx="14">
                  <c:v>1.0625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53-4DFD-B580-FC8A5601F235}"/>
            </c:ext>
          </c:extLst>
        </c:ser>
        <c:ser>
          <c:idx val="5"/>
          <c:order val="1"/>
          <c:tx>
            <c:strRef>
              <c:f>Klasse!$B$186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Klasse!$AE$185:$AE$199</c:f>
              <c:numCache>
                <c:formatCode>0.0</c:formatCode>
                <c:ptCount val="15"/>
                <c:pt idx="0">
                  <c:v>1.4955752212389382</c:v>
                </c:pt>
                <c:pt idx="1">
                  <c:v>1.5824175824175823</c:v>
                </c:pt>
                <c:pt idx="2">
                  <c:v>1.6176470588235294</c:v>
                </c:pt>
                <c:pt idx="3">
                  <c:v>1.7882079131109387</c:v>
                </c:pt>
                <c:pt idx="4">
                  <c:v>1.9985981308411216</c:v>
                </c:pt>
                <c:pt idx="5">
                  <c:v>1.9008264462809918</c:v>
                </c:pt>
                <c:pt idx="6">
                  <c:v>1.7202262142381903</c:v>
                </c:pt>
                <c:pt idx="7">
                  <c:v>1.9733333333333334</c:v>
                </c:pt>
                <c:pt idx="8">
                  <c:v>1.8382904995668496</c:v>
                </c:pt>
                <c:pt idx="9">
                  <c:v>1.4891428571428571</c:v>
                </c:pt>
                <c:pt idx="10">
                  <c:v>1.3594232749742534</c:v>
                </c:pt>
                <c:pt idx="11">
                  <c:v>1.1838235294117647</c:v>
                </c:pt>
                <c:pt idx="12">
                  <c:v>1.1230769230769231</c:v>
                </c:pt>
                <c:pt idx="13">
                  <c:v>1.03125</c:v>
                </c:pt>
                <c:pt idx="1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53-4DFD-B580-FC8A5601F235}"/>
            </c:ext>
          </c:extLst>
        </c:ser>
        <c:ser>
          <c:idx val="10"/>
          <c:order val="2"/>
          <c:tx>
            <c:strRef>
              <c:f>Klasse!$B$111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Klasse!$AE$110:$AE$124</c:f>
              <c:numCache>
                <c:formatCode>0.0</c:formatCode>
                <c:ptCount val="15"/>
                <c:pt idx="0">
                  <c:v>1.217741935483871</c:v>
                </c:pt>
                <c:pt idx="1">
                  <c:v>1.536624203821656</c:v>
                </c:pt>
                <c:pt idx="2">
                  <c:v>1.6727272727272726</c:v>
                </c:pt>
                <c:pt idx="3">
                  <c:v>1.8398692810457515</c:v>
                </c:pt>
                <c:pt idx="4">
                  <c:v>2.1166054126294687</c:v>
                </c:pt>
                <c:pt idx="5">
                  <c:v>2.3172477487878087</c:v>
                </c:pt>
                <c:pt idx="6">
                  <c:v>2.1487511150758252</c:v>
                </c:pt>
                <c:pt idx="7">
                  <c:v>2.2468341291260119</c:v>
                </c:pt>
                <c:pt idx="8">
                  <c:v>2.0211287988422577</c:v>
                </c:pt>
                <c:pt idx="9">
                  <c:v>1.4126031507876968</c:v>
                </c:pt>
                <c:pt idx="10">
                  <c:v>1.3323076923076924</c:v>
                </c:pt>
                <c:pt idx="11">
                  <c:v>1.1294964028776979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53-4DFD-B580-FC8A5601F235}"/>
            </c:ext>
          </c:extLst>
        </c:ser>
        <c:ser>
          <c:idx val="2"/>
          <c:order val="3"/>
          <c:tx>
            <c:strRef>
              <c:f>Klasse!$B$30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Klasse!$AE$29:$AE$43</c:f>
              <c:numCache>
                <c:formatCode>0.0</c:formatCode>
                <c:ptCount val="15"/>
                <c:pt idx="0">
                  <c:v>1.1627906976744187</c:v>
                </c:pt>
                <c:pt idx="1">
                  <c:v>1.3753846153846154</c:v>
                </c:pt>
                <c:pt idx="2">
                  <c:v>1.4670231729055259</c:v>
                </c:pt>
                <c:pt idx="3">
                  <c:v>1.5705996131528046</c:v>
                </c:pt>
                <c:pt idx="4">
                  <c:v>1.9281173594132028</c:v>
                </c:pt>
                <c:pt idx="5">
                  <c:v>2.2970056649581871</c:v>
                </c:pt>
                <c:pt idx="6">
                  <c:v>2.1825265643447462</c:v>
                </c:pt>
                <c:pt idx="7">
                  <c:v>2.5496850233692339</c:v>
                </c:pt>
                <c:pt idx="8">
                  <c:v>2.2933514246947082</c:v>
                </c:pt>
                <c:pt idx="9">
                  <c:v>1.4811320754716981</c:v>
                </c:pt>
                <c:pt idx="10">
                  <c:v>1.3125</c:v>
                </c:pt>
                <c:pt idx="11">
                  <c:v>1.2206896551724138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853-4DFD-B580-FC8A5601F235}"/>
            </c:ext>
          </c:extLst>
        </c:ser>
        <c:ser>
          <c:idx val="3"/>
          <c:order val="4"/>
          <c:tx>
            <c:strRef>
              <c:f>Klasse!$B$12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Klasse!$AE$11:$AE$25</c:f>
              <c:numCache>
                <c:formatCode>0.0</c:formatCode>
                <c:ptCount val="15"/>
                <c:pt idx="0">
                  <c:v>2.5750000000000002</c:v>
                </c:pt>
                <c:pt idx="1">
                  <c:v>1.9940119760479043</c:v>
                </c:pt>
                <c:pt idx="2">
                  <c:v>1.6843501326259946</c:v>
                </c:pt>
                <c:pt idx="3">
                  <c:v>1.9948320413436693</c:v>
                </c:pt>
                <c:pt idx="4">
                  <c:v>2.1205976520811101</c:v>
                </c:pt>
                <c:pt idx="5">
                  <c:v>2.1439563962808594</c:v>
                </c:pt>
                <c:pt idx="6">
                  <c:v>2.243476234855545</c:v>
                </c:pt>
                <c:pt idx="7">
                  <c:v>2.2810227539291579</c:v>
                </c:pt>
                <c:pt idx="8">
                  <c:v>1.9540368914423949</c:v>
                </c:pt>
                <c:pt idx="9">
                  <c:v>1.5293141592920354</c:v>
                </c:pt>
                <c:pt idx="10">
                  <c:v>1.2525252525252526</c:v>
                </c:pt>
                <c:pt idx="11">
                  <c:v>1.1024096385542168</c:v>
                </c:pt>
                <c:pt idx="12">
                  <c:v>1.0857142857142856</c:v>
                </c:pt>
                <c:pt idx="13">
                  <c:v>1.5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853-4DFD-B580-FC8A5601F2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3992"/>
        <c:axId val="666704384"/>
      </c:barChart>
      <c:catAx>
        <c:axId val="666703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6704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3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29790449134531"/>
          <c:y val="7.6044144324550561E-2"/>
          <c:w val="8.6064997255562853E-2"/>
          <c:h val="0.277313402469179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sau,</a:t>
            </a:r>
            <a:r>
              <a:rPr lang="nb-NO" sz="2800" baseline="0"/>
              <a:t> a</a:t>
            </a:r>
            <a:r>
              <a:rPr lang="nb-NO" sz="2800"/>
              <a:t>ntall produsenter per KLASSE</a:t>
            </a:r>
          </a:p>
        </c:rich>
      </c:tx>
      <c:layout>
        <c:manualLayout>
          <c:xMode val="edge"/>
          <c:yMode val="edge"/>
          <c:x val="0.17251547260296166"/>
          <c:y val="3.04489000730578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6451548880464"/>
          <c:y val="0.16442989729376614"/>
          <c:w val="0.84789388305628466"/>
          <c:h val="0.670506650586202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Klasse!$B$261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Klasse!$E$260:$E$274</c:f>
              <c:numCache>
                <c:formatCode>#,##0</c:formatCode>
                <c:ptCount val="15"/>
                <c:pt idx="0">
                  <c:v>149</c:v>
                </c:pt>
                <c:pt idx="1">
                  <c:v>558</c:v>
                </c:pt>
                <c:pt idx="2">
                  <c:v>999</c:v>
                </c:pt>
                <c:pt idx="3">
                  <c:v>1472</c:v>
                </c:pt>
                <c:pt idx="4">
                  <c:v>2587</c:v>
                </c:pt>
                <c:pt idx="5">
                  <c:v>3156</c:v>
                </c:pt>
                <c:pt idx="6">
                  <c:v>2929</c:v>
                </c:pt>
                <c:pt idx="7">
                  <c:v>3661</c:v>
                </c:pt>
                <c:pt idx="8">
                  <c:v>2579</c:v>
                </c:pt>
                <c:pt idx="9">
                  <c:v>1059</c:v>
                </c:pt>
                <c:pt idx="10">
                  <c:v>829</c:v>
                </c:pt>
                <c:pt idx="11">
                  <c:v>280</c:v>
                </c:pt>
                <c:pt idx="12">
                  <c:v>82</c:v>
                </c:pt>
                <c:pt idx="13">
                  <c:v>53</c:v>
                </c:pt>
                <c:pt idx="14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99-4491-AD17-4523F681AF79}"/>
            </c:ext>
          </c:extLst>
        </c:ser>
        <c:ser>
          <c:idx val="5"/>
          <c:order val="1"/>
          <c:tx>
            <c:strRef>
              <c:f>Klasse!$B$186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Klasse!$E$185:$E$199</c:f>
              <c:numCache>
                <c:formatCode>#,##0</c:formatCode>
                <c:ptCount val="15"/>
                <c:pt idx="0">
                  <c:v>113</c:v>
                </c:pt>
                <c:pt idx="1">
                  <c:v>455</c:v>
                </c:pt>
                <c:pt idx="2">
                  <c:v>782</c:v>
                </c:pt>
                <c:pt idx="3">
                  <c:v>1289</c:v>
                </c:pt>
                <c:pt idx="4">
                  <c:v>2140</c:v>
                </c:pt>
                <c:pt idx="5">
                  <c:v>2783</c:v>
                </c:pt>
                <c:pt idx="6">
                  <c:v>3006</c:v>
                </c:pt>
                <c:pt idx="7">
                  <c:v>4200</c:v>
                </c:pt>
                <c:pt idx="8">
                  <c:v>3463</c:v>
                </c:pt>
                <c:pt idx="9">
                  <c:v>1750</c:v>
                </c:pt>
                <c:pt idx="10">
                  <c:v>971</c:v>
                </c:pt>
                <c:pt idx="11">
                  <c:v>272</c:v>
                </c:pt>
                <c:pt idx="12">
                  <c:v>65</c:v>
                </c:pt>
                <c:pt idx="13">
                  <c:v>32</c:v>
                </c:pt>
                <c:pt idx="14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99-4491-AD17-4523F681AF79}"/>
            </c:ext>
          </c:extLst>
        </c:ser>
        <c:ser>
          <c:idx val="10"/>
          <c:order val="2"/>
          <c:tx>
            <c:strRef>
              <c:f>Klasse!$B$111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Klasse!$E$110:$E$124</c:f>
              <c:numCache>
                <c:formatCode>#,##0</c:formatCode>
                <c:ptCount val="15"/>
                <c:pt idx="0">
                  <c:v>124</c:v>
                </c:pt>
                <c:pt idx="1">
                  <c:v>628</c:v>
                </c:pt>
                <c:pt idx="2">
                  <c:v>1045</c:v>
                </c:pt>
                <c:pt idx="3">
                  <c:v>1836</c:v>
                </c:pt>
                <c:pt idx="4">
                  <c:v>2993</c:v>
                </c:pt>
                <c:pt idx="5">
                  <c:v>4331</c:v>
                </c:pt>
                <c:pt idx="6">
                  <c:v>4484</c:v>
                </c:pt>
                <c:pt idx="7">
                  <c:v>4817</c:v>
                </c:pt>
                <c:pt idx="8">
                  <c:v>3455</c:v>
                </c:pt>
                <c:pt idx="9">
                  <c:v>1333</c:v>
                </c:pt>
                <c:pt idx="10">
                  <c:v>650</c:v>
                </c:pt>
                <c:pt idx="11">
                  <c:v>139</c:v>
                </c:pt>
                <c:pt idx="12">
                  <c:v>18</c:v>
                </c:pt>
                <c:pt idx="13">
                  <c:v>7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99-4491-AD17-4523F681AF79}"/>
            </c:ext>
          </c:extLst>
        </c:ser>
        <c:ser>
          <c:idx val="2"/>
          <c:order val="3"/>
          <c:tx>
            <c:strRef>
              <c:f>Klasse!$B$30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Klasse!$E$29:$E$43</c:f>
              <c:numCache>
                <c:formatCode>#,##0</c:formatCode>
                <c:ptCount val="15"/>
                <c:pt idx="0">
                  <c:v>86</c:v>
                </c:pt>
                <c:pt idx="1">
                  <c:v>325</c:v>
                </c:pt>
                <c:pt idx="2">
                  <c:v>561</c:v>
                </c:pt>
                <c:pt idx="3">
                  <c:v>1034</c:v>
                </c:pt>
                <c:pt idx="4">
                  <c:v>2045</c:v>
                </c:pt>
                <c:pt idx="5">
                  <c:v>3707</c:v>
                </c:pt>
                <c:pt idx="6">
                  <c:v>4235</c:v>
                </c:pt>
                <c:pt idx="7">
                  <c:v>4921</c:v>
                </c:pt>
                <c:pt idx="8">
                  <c:v>3685</c:v>
                </c:pt>
                <c:pt idx="9">
                  <c:v>1378</c:v>
                </c:pt>
                <c:pt idx="10">
                  <c:v>544</c:v>
                </c:pt>
                <c:pt idx="11">
                  <c:v>145</c:v>
                </c:pt>
                <c:pt idx="12">
                  <c:v>11</c:v>
                </c:pt>
                <c:pt idx="13">
                  <c:v>3</c:v>
                </c:pt>
                <c:pt idx="1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99-4491-AD17-4523F681AF79}"/>
            </c:ext>
          </c:extLst>
        </c:ser>
        <c:ser>
          <c:idx val="3"/>
          <c:order val="4"/>
          <c:tx>
            <c:strRef>
              <c:f>Klasse!$B$12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Klasse!$E$11:$E$25</c:f>
              <c:numCache>
                <c:formatCode>#,##0</c:formatCode>
                <c:ptCount val="15"/>
                <c:pt idx="0">
                  <c:v>40</c:v>
                </c:pt>
                <c:pt idx="1">
                  <c:v>167</c:v>
                </c:pt>
                <c:pt idx="2">
                  <c:v>377</c:v>
                </c:pt>
                <c:pt idx="3">
                  <c:v>774</c:v>
                </c:pt>
                <c:pt idx="4">
                  <c:v>1874</c:v>
                </c:pt>
                <c:pt idx="5">
                  <c:v>3119</c:v>
                </c:pt>
                <c:pt idx="6">
                  <c:v>4292</c:v>
                </c:pt>
                <c:pt idx="7">
                  <c:v>4263</c:v>
                </c:pt>
                <c:pt idx="8">
                  <c:v>3307</c:v>
                </c:pt>
                <c:pt idx="9">
                  <c:v>1808</c:v>
                </c:pt>
                <c:pt idx="10">
                  <c:v>693</c:v>
                </c:pt>
                <c:pt idx="11">
                  <c:v>166</c:v>
                </c:pt>
                <c:pt idx="12">
                  <c:v>35</c:v>
                </c:pt>
                <c:pt idx="13">
                  <c:v>4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99-4491-AD17-4523F681A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1640"/>
        <c:axId val="666702032"/>
      </c:barChart>
      <c:catAx>
        <c:axId val="6667016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2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6702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164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987745098039215"/>
          <c:y val="0.22856297265512435"/>
          <c:w val="8.1828028154891624E-2"/>
          <c:h val="0.275202773460154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sau: andels% over 23 kg per KLASSE</a:t>
            </a:r>
          </a:p>
        </c:rich>
      </c:tx>
      <c:layout>
        <c:manualLayout>
          <c:xMode val="edge"/>
          <c:yMode val="edge"/>
          <c:x val="0.10959180778078416"/>
          <c:y val="5.39341899747194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328154926580128E-2"/>
          <c:y val="0.18636338019097307"/>
          <c:w val="0.88481166205575656"/>
          <c:h val="0.67789981965444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Klasse!$B$260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Klasse!$Y$260:$Y$274</c:f>
              <c:numCache>
                <c:formatCode>0</c:formatCode>
                <c:ptCount val="15"/>
                <c:pt idx="0">
                  <c:v>0.40650406504065034</c:v>
                </c:pt>
                <c:pt idx="1">
                  <c:v>3.7214885954381751</c:v>
                </c:pt>
                <c:pt idx="2">
                  <c:v>9.97490589711418</c:v>
                </c:pt>
                <c:pt idx="3">
                  <c:v>19.450143619203939</c:v>
                </c:pt>
                <c:pt idx="4">
                  <c:v>34.257508926696069</c:v>
                </c:pt>
                <c:pt idx="5">
                  <c:v>55.762837089028451</c:v>
                </c:pt>
                <c:pt idx="6">
                  <c:v>73.443263180733339</c:v>
                </c:pt>
                <c:pt idx="7">
                  <c:v>86.345015930814753</c:v>
                </c:pt>
                <c:pt idx="8">
                  <c:v>94.495186373734882</c:v>
                </c:pt>
                <c:pt idx="9">
                  <c:v>97.366495976591111</c:v>
                </c:pt>
                <c:pt idx="10">
                  <c:v>99.084249084249123</c:v>
                </c:pt>
                <c:pt idx="11">
                  <c:v>99.369085173501588</c:v>
                </c:pt>
                <c:pt idx="12">
                  <c:v>98.888888888888886</c:v>
                </c:pt>
                <c:pt idx="13">
                  <c:v>100</c:v>
                </c:pt>
                <c:pt idx="14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A8-4516-9045-4BA69413FCF0}"/>
            </c:ext>
          </c:extLst>
        </c:ser>
        <c:ser>
          <c:idx val="5"/>
          <c:order val="1"/>
          <c:tx>
            <c:strRef>
              <c:f>Klasse!$B$185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Klasse!$Y$185:$Y$199</c:f>
              <c:numCache>
                <c:formatCode>0</c:formatCode>
                <c:ptCount val="15"/>
                <c:pt idx="0">
                  <c:v>1.7751479289940828</c:v>
                </c:pt>
                <c:pt idx="1">
                  <c:v>2.0833333333333339</c:v>
                </c:pt>
                <c:pt idx="2">
                  <c:v>5.2173913043478253</c:v>
                </c:pt>
                <c:pt idx="3">
                  <c:v>10.585683297180044</c:v>
                </c:pt>
                <c:pt idx="4">
                  <c:v>20.808978255786766</c:v>
                </c:pt>
                <c:pt idx="5">
                  <c:v>37.561436672967872</c:v>
                </c:pt>
                <c:pt idx="6">
                  <c:v>60.375169212918195</c:v>
                </c:pt>
                <c:pt idx="7">
                  <c:v>78.740347490347503</c:v>
                </c:pt>
                <c:pt idx="8">
                  <c:v>93.873704052780383</c:v>
                </c:pt>
                <c:pt idx="9">
                  <c:v>97.582501918649299</c:v>
                </c:pt>
                <c:pt idx="10">
                  <c:v>99.015151515151516</c:v>
                </c:pt>
                <c:pt idx="11">
                  <c:v>99.378881987577628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A8-4516-9045-4BA69413FCF0}"/>
            </c:ext>
          </c:extLst>
        </c:ser>
        <c:ser>
          <c:idx val="1"/>
          <c:order val="2"/>
          <c:tx>
            <c:strRef>
              <c:f>Klasse!$B$110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Klasse!$Y$110:$Y$124</c:f>
              <c:numCache>
                <c:formatCode>0</c:formatCode>
                <c:ptCount val="15"/>
                <c:pt idx="0">
                  <c:v>1.3245033112582778</c:v>
                </c:pt>
                <c:pt idx="1">
                  <c:v>6.1139896373056999</c:v>
                </c:pt>
                <c:pt idx="2">
                  <c:v>12.013729977116704</c:v>
                </c:pt>
                <c:pt idx="3">
                  <c:v>19.567791592658377</c:v>
                </c:pt>
                <c:pt idx="4">
                  <c:v>29.155485398579319</c:v>
                </c:pt>
                <c:pt idx="5">
                  <c:v>43.951773614986045</c:v>
                </c:pt>
                <c:pt idx="6">
                  <c:v>66.901920083030603</c:v>
                </c:pt>
                <c:pt idx="7">
                  <c:v>86.547168068003316</c:v>
                </c:pt>
                <c:pt idx="8">
                  <c:v>96.376915365888607</c:v>
                </c:pt>
                <c:pt idx="9">
                  <c:v>98.725438130642573</c:v>
                </c:pt>
                <c:pt idx="10">
                  <c:v>99.422632794457257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A8-4516-9045-4BA69413FCF0}"/>
            </c:ext>
          </c:extLst>
        </c:ser>
        <c:ser>
          <c:idx val="4"/>
          <c:order val="3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Klasse!$Y$29:$Y$45</c:f>
              <c:numCache>
                <c:formatCode>0</c:formatCode>
                <c:ptCount val="17"/>
                <c:pt idx="0">
                  <c:v>4</c:v>
                </c:pt>
                <c:pt idx="1">
                  <c:v>4.474272930648767</c:v>
                </c:pt>
                <c:pt idx="2">
                  <c:v>6.9258809234507908</c:v>
                </c:pt>
                <c:pt idx="3">
                  <c:v>14.285714285714288</c:v>
                </c:pt>
                <c:pt idx="4">
                  <c:v>19.959421760081156</c:v>
                </c:pt>
                <c:pt idx="5">
                  <c:v>34.785672342924258</c:v>
                </c:pt>
                <c:pt idx="6">
                  <c:v>58.974358974358992</c:v>
                </c:pt>
                <c:pt idx="7">
                  <c:v>84.570016737068627</c:v>
                </c:pt>
                <c:pt idx="8">
                  <c:v>96.213465862028144</c:v>
                </c:pt>
                <c:pt idx="9">
                  <c:v>98.726114649681563</c:v>
                </c:pt>
                <c:pt idx="10">
                  <c:v>99.85994397759103</c:v>
                </c:pt>
                <c:pt idx="11">
                  <c:v>99.435028248587585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A8-4516-9045-4BA69413FCF0}"/>
            </c:ext>
          </c:extLst>
        </c:ser>
        <c:ser>
          <c:idx val="6"/>
          <c:order val="4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Klasse!$Y$11:$Y$27</c:f>
              <c:numCache>
                <c:formatCode>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0.31496062992125978</c:v>
                </c:pt>
                <c:pt idx="3">
                  <c:v>1.1010362694300517</c:v>
                </c:pt>
                <c:pt idx="4">
                  <c:v>8.4801207851031712</c:v>
                </c:pt>
                <c:pt idx="5">
                  <c:v>27.635711081202341</c:v>
                </c:pt>
                <c:pt idx="6">
                  <c:v>62.384463599543054</c:v>
                </c:pt>
                <c:pt idx="7">
                  <c:v>88.327848621966254</c:v>
                </c:pt>
                <c:pt idx="8">
                  <c:v>97.67873723305479</c:v>
                </c:pt>
                <c:pt idx="9">
                  <c:v>99.493670886075975</c:v>
                </c:pt>
                <c:pt idx="10">
                  <c:v>99.8847926267281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0</c:v>
                </c:pt>
                <c:pt idx="16">
                  <c:v>37.333333333333343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EA8-4516-9045-4BA69413FC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0464"/>
        <c:axId val="666700856"/>
      </c:barChart>
      <c:catAx>
        <c:axId val="6667004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08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66700856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Andels% over 23 kg</a:t>
                </a:r>
              </a:p>
            </c:rich>
          </c:tx>
          <c:layout>
            <c:manualLayout>
              <c:xMode val="edge"/>
              <c:yMode val="edge"/>
              <c:x val="2.2123893805309734E-2"/>
              <c:y val="0.278351225054214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046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428976783307494"/>
          <c:y val="0.20799015345474456"/>
          <c:w val="5.3834905039524927E-2"/>
          <c:h val="0.233677484627217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sau: andelen av overfete slakt innen KLASSE</a:t>
            </a:r>
          </a:p>
        </c:rich>
      </c:tx>
      <c:layout>
        <c:manualLayout>
          <c:xMode val="edge"/>
          <c:yMode val="edge"/>
          <c:x val="0.10253261703760552"/>
          <c:y val="3.14377369495479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37926005603867E-2"/>
          <c:y val="0.15149165857692445"/>
          <c:w val="0.88663169789885243"/>
          <c:h val="0.70616627749117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Klasse!$B$261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Klasse!$V$260:$V$274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6.2735257214554571E-2</c:v>
                </c:pt>
                <c:pt idx="3">
                  <c:v>0.61551087402544113</c:v>
                </c:pt>
                <c:pt idx="4">
                  <c:v>2.3944549464398239</c:v>
                </c:pt>
                <c:pt idx="5">
                  <c:v>7.9423716291097186</c:v>
                </c:pt>
                <c:pt idx="6">
                  <c:v>16.554567151225857</c:v>
                </c:pt>
                <c:pt idx="7">
                  <c:v>30.207859201942039</c:v>
                </c:pt>
                <c:pt idx="8">
                  <c:v>44.828437422858549</c:v>
                </c:pt>
                <c:pt idx="9">
                  <c:v>46.525237746891008</c:v>
                </c:pt>
                <c:pt idx="10">
                  <c:v>57.32600732600735</c:v>
                </c:pt>
                <c:pt idx="11">
                  <c:v>59.621451104100942</c:v>
                </c:pt>
                <c:pt idx="12">
                  <c:v>67.777777777777771</c:v>
                </c:pt>
                <c:pt idx="13">
                  <c:v>56.36363636363636</c:v>
                </c:pt>
                <c:pt idx="14">
                  <c:v>88.235294117647058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7-4696-A2A3-77F60ECF3F05}"/>
            </c:ext>
          </c:extLst>
        </c:ser>
        <c:ser>
          <c:idx val="5"/>
          <c:order val="1"/>
          <c:tx>
            <c:strRef>
              <c:f>Klasse!$B$186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Klasse!$V$185:$V$199</c:f>
              <c:numCache>
                <c:formatCode>0.0</c:formatCode>
                <c:ptCount val="15"/>
                <c:pt idx="0">
                  <c:v>1.1834319526627219</c:v>
                </c:pt>
                <c:pt idx="1">
                  <c:v>0.1388888888888889</c:v>
                </c:pt>
                <c:pt idx="2">
                  <c:v>7.9051383399209488E-2</c:v>
                </c:pt>
                <c:pt idx="3">
                  <c:v>0.47722342733188711</c:v>
                </c:pt>
                <c:pt idx="4">
                  <c:v>1.8237082066869303</c:v>
                </c:pt>
                <c:pt idx="5">
                  <c:v>3.3270321361058599</c:v>
                </c:pt>
                <c:pt idx="6">
                  <c:v>6.5557919164571645</c:v>
                </c:pt>
                <c:pt idx="7">
                  <c:v>18.291505791505795</c:v>
                </c:pt>
                <c:pt idx="8">
                  <c:v>33.050581212692428</c:v>
                </c:pt>
                <c:pt idx="9">
                  <c:v>42.70913277052955</c:v>
                </c:pt>
                <c:pt idx="10">
                  <c:v>50.378787878787882</c:v>
                </c:pt>
                <c:pt idx="11">
                  <c:v>53.726708074534152</c:v>
                </c:pt>
                <c:pt idx="12">
                  <c:v>63.013698630136986</c:v>
                </c:pt>
                <c:pt idx="13">
                  <c:v>63.636363636363633</c:v>
                </c:pt>
                <c:pt idx="14">
                  <c:v>66.666666666666686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27-4696-A2A3-77F60ECF3F05}"/>
            </c:ext>
          </c:extLst>
        </c:ser>
        <c:ser>
          <c:idx val="1"/>
          <c:order val="2"/>
          <c:tx>
            <c:strRef>
              <c:f>Klasse!$B$111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Klasse!$V$110:$V$124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0.3256364712847839</c:v>
                </c:pt>
                <c:pt idx="4">
                  <c:v>1.1365430149960538</c:v>
                </c:pt>
                <c:pt idx="5">
                  <c:v>3.5771223595057799</c:v>
                </c:pt>
                <c:pt idx="6">
                  <c:v>8.4276076803321249</c:v>
                </c:pt>
                <c:pt idx="7">
                  <c:v>17.065508639009526</c:v>
                </c:pt>
                <c:pt idx="8">
                  <c:v>30.502649291135626</c:v>
                </c:pt>
                <c:pt idx="9">
                  <c:v>40.201805629314926</c:v>
                </c:pt>
                <c:pt idx="10">
                  <c:v>54.849884526558888</c:v>
                </c:pt>
                <c:pt idx="11">
                  <c:v>66.242038216560516</c:v>
                </c:pt>
                <c:pt idx="12">
                  <c:v>83.333333333333314</c:v>
                </c:pt>
                <c:pt idx="13">
                  <c:v>85.714285714285694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27-4696-A2A3-77F60ECF3F05}"/>
            </c:ext>
          </c:extLst>
        </c:ser>
        <c:ser>
          <c:idx val="4"/>
          <c:order val="3"/>
          <c:tx>
            <c:strRef>
              <c:f>Klasse!$B$30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Klasse!$V$29:$V$43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0.2463054187192118</c:v>
                </c:pt>
                <c:pt idx="4">
                  <c:v>0.65939639868120725</c:v>
                </c:pt>
                <c:pt idx="5">
                  <c:v>2.9125073399882559</c:v>
                </c:pt>
                <c:pt idx="6">
                  <c:v>7.0864437953045609</c:v>
                </c:pt>
                <c:pt idx="7">
                  <c:v>14.059137642464336</c:v>
                </c:pt>
                <c:pt idx="8">
                  <c:v>21.961898000236658</c:v>
                </c:pt>
                <c:pt idx="9">
                  <c:v>37.040666340029389</c:v>
                </c:pt>
                <c:pt idx="10">
                  <c:v>49.439775910364155</c:v>
                </c:pt>
                <c:pt idx="11">
                  <c:v>63.841807909604519</c:v>
                </c:pt>
                <c:pt idx="12">
                  <c:v>54.545454545454554</c:v>
                </c:pt>
                <c:pt idx="13">
                  <c:v>100</c:v>
                </c:pt>
                <c:pt idx="14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27-4696-A2A3-77F60ECF3F05}"/>
            </c:ext>
          </c:extLst>
        </c:ser>
        <c:ser>
          <c:idx val="6"/>
          <c:order val="4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Klasse!$D$11:$D$25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Klasse!$V$11:$V$25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6.4766839378238364E-2</c:v>
                </c:pt>
                <c:pt idx="4">
                  <c:v>0.15098137896326119</c:v>
                </c:pt>
                <c:pt idx="5">
                  <c:v>0.97203529235830699</c:v>
                </c:pt>
                <c:pt idx="6">
                  <c:v>3.666008931353204</c:v>
                </c:pt>
                <c:pt idx="7">
                  <c:v>8.1859317153434823</c:v>
                </c:pt>
                <c:pt idx="8">
                  <c:v>19.452181987000927</c:v>
                </c:pt>
                <c:pt idx="9">
                  <c:v>40.723327305605778</c:v>
                </c:pt>
                <c:pt idx="10">
                  <c:v>75.345622119815644</c:v>
                </c:pt>
                <c:pt idx="11">
                  <c:v>95.081967213114751</c:v>
                </c:pt>
                <c:pt idx="12">
                  <c:v>97.368421052631547</c:v>
                </c:pt>
                <c:pt idx="13">
                  <c:v>100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27-4696-A2A3-77F60ECF3F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699288"/>
        <c:axId val="666699680"/>
      </c:barChart>
      <c:catAx>
        <c:axId val="6666992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69968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666996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b="1"/>
                  <a:t>Andelen overfete slakt i %</a:t>
                </a:r>
              </a:p>
            </c:rich>
          </c:tx>
          <c:layout>
            <c:manualLayout>
              <c:xMode val="edge"/>
              <c:yMode val="edge"/>
              <c:x val="2.7286135693215339E-2"/>
              <c:y val="0.252809197150892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6992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839858755184381"/>
          <c:y val="0.18596861254412167"/>
          <c:w val="5.5309831293212208E-2"/>
          <c:h val="0.2640452814596744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SAU,</a:t>
            </a:r>
            <a:r>
              <a:rPr lang="nb-NO" sz="2800" baseline="0"/>
              <a:t> </a:t>
            </a:r>
            <a:r>
              <a:rPr lang="nb-NO" sz="2800"/>
              <a:t>middel K-FAKTOR</a:t>
            </a:r>
          </a:p>
        </c:rich>
      </c:tx>
      <c:layout>
        <c:manualLayout>
          <c:xMode val="edge"/>
          <c:yMode val="edge"/>
          <c:x val="0.15018664532554168"/>
          <c:y val="2.74554496477414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6784370471056"/>
          <c:y val="0.16595607464359904"/>
          <c:w val="0.88010336120837873"/>
          <c:h val="0.72816151199540335"/>
        </c:manualLayout>
      </c:layout>
      <c:lineChart>
        <c:grouping val="standard"/>
        <c:varyColors val="0"/>
        <c:ser>
          <c:idx val="1"/>
          <c:order val="0"/>
          <c:spPr>
            <a:ln w="114300">
              <a:solidFill>
                <a:srgbClr val="000000"/>
              </a:solidFill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</a:ln>
            </c:spPr>
          </c:marker>
          <c:dLbls>
            <c:dLbl>
              <c:idx val="0"/>
              <c:layout>
                <c:manualLayout>
                  <c:x val="-3.6269590924708342E-2"/>
                  <c:y val="-9.5633311538530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57E-43A2-85C4-0A190402A80B}"/>
                </c:ext>
              </c:extLst>
            </c:dLbl>
            <c:dLbl>
              <c:idx val="1"/>
              <c:layout>
                <c:manualLayout>
                  <c:x val="-4.742946505538783E-2"/>
                  <c:y val="-6.9181544517234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7E-43A2-85C4-0A190402A8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År!$A$34:$A$36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År!$N$34:$N$36</c:f>
              <c:numCache>
                <c:formatCode>0.00</c:formatCode>
                <c:ptCount val="3"/>
                <c:pt idx="0">
                  <c:v>19.35318104000461</c:v>
                </c:pt>
                <c:pt idx="1">
                  <c:v>19.870012120945528</c:v>
                </c:pt>
                <c:pt idx="2">
                  <c:v>19.830041155424222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7E-43A2-85C4-0A190402A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1376"/>
        <c:axId val="462800984"/>
      </c:lineChart>
      <c:catAx>
        <c:axId val="4628013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0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800984"/>
        <c:scaling>
          <c:orientation val="minMax"/>
          <c:min val="19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K-FAKTOR (mg/ml)</a:t>
                </a:r>
              </a:p>
            </c:rich>
          </c:tx>
          <c:layout>
            <c:manualLayout>
              <c:xMode val="edge"/>
              <c:yMode val="edge"/>
              <c:x val="1.2847223785005087E-2"/>
              <c:y val="0.4447979248098396"/>
            </c:manualLayout>
          </c:layout>
          <c:overlay val="0"/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1376"/>
        <c:crosses val="autoZero"/>
        <c:crossBetween val="between"/>
      </c:valAx>
      <c:spPr>
        <a:solidFill>
          <a:schemeClr val="bg2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sau: middel fettgruppe innen KLASSE</a:t>
            </a:r>
          </a:p>
        </c:rich>
      </c:tx>
      <c:layout>
        <c:manualLayout>
          <c:xMode val="edge"/>
          <c:yMode val="edge"/>
          <c:x val="0.19257787730662107"/>
          <c:y val="4.72984718671993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867845738147881E-2"/>
          <c:y val="0.14429444280313247"/>
          <c:w val="0.90304877314647591"/>
          <c:h val="0.670045557111233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Klasse!$B$261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Klasse!$T$260:$T$274</c:f>
              <c:numCache>
                <c:formatCode>0.00</c:formatCode>
                <c:ptCount val="15"/>
                <c:pt idx="0">
                  <c:v>2.0203252032520322</c:v>
                </c:pt>
                <c:pt idx="1">
                  <c:v>2.8619447779111642</c:v>
                </c:pt>
                <c:pt idx="2">
                  <c:v>3.6329987452948558</c:v>
                </c:pt>
                <c:pt idx="3">
                  <c:v>4.371768567911368</c:v>
                </c:pt>
                <c:pt idx="4">
                  <c:v>5.3230413778617924</c:v>
                </c:pt>
                <c:pt idx="5">
                  <c:v>6.2048393055042483</c:v>
                </c:pt>
                <c:pt idx="6">
                  <c:v>6.8450857018876095</c:v>
                </c:pt>
                <c:pt idx="7">
                  <c:v>7.6628736155363377</c:v>
                </c:pt>
                <c:pt idx="8">
                  <c:v>8.4433473216489752</c:v>
                </c:pt>
                <c:pt idx="9">
                  <c:v>8.6737381126554496</c:v>
                </c:pt>
                <c:pt idx="10">
                  <c:v>9.1913919413919434</c:v>
                </c:pt>
                <c:pt idx="11">
                  <c:v>9.5835962145110436</c:v>
                </c:pt>
                <c:pt idx="12">
                  <c:v>10.333333333333336</c:v>
                </c:pt>
                <c:pt idx="13">
                  <c:v>9.7454545454545478</c:v>
                </c:pt>
                <c:pt idx="14">
                  <c:v>11.882352941176469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9D-4751-A1BF-FA652A336DF5}"/>
            </c:ext>
          </c:extLst>
        </c:ser>
        <c:ser>
          <c:idx val="5"/>
          <c:order val="1"/>
          <c:tx>
            <c:strRef>
              <c:f>Klasse!$B$186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Klasse!$T$185:$T$199</c:f>
              <c:numCache>
                <c:formatCode>0.00</c:formatCode>
                <c:ptCount val="15"/>
                <c:pt idx="0">
                  <c:v>2.1715976331360936</c:v>
                </c:pt>
                <c:pt idx="1">
                  <c:v>3.1166666666666676</c:v>
                </c:pt>
                <c:pt idx="2">
                  <c:v>3.771541501976285</c:v>
                </c:pt>
                <c:pt idx="3">
                  <c:v>4.4650759219088947</c:v>
                </c:pt>
                <c:pt idx="4">
                  <c:v>5.2331073182137011</c:v>
                </c:pt>
                <c:pt idx="5">
                  <c:v>5.7606805293005667</c:v>
                </c:pt>
                <c:pt idx="6">
                  <c:v>6.212724811448461</c:v>
                </c:pt>
                <c:pt idx="7">
                  <c:v>7.0576737451737452</c:v>
                </c:pt>
                <c:pt idx="8">
                  <c:v>7.8235940936223693</c:v>
                </c:pt>
                <c:pt idx="9">
                  <c:v>8.344205679201842</c:v>
                </c:pt>
                <c:pt idx="10">
                  <c:v>8.8613636363636346</c:v>
                </c:pt>
                <c:pt idx="11">
                  <c:v>9.0714285714285694</c:v>
                </c:pt>
                <c:pt idx="12">
                  <c:v>9.9315068493150704</c:v>
                </c:pt>
                <c:pt idx="13">
                  <c:v>9.8181818181818183</c:v>
                </c:pt>
                <c:pt idx="14">
                  <c:v>9.6666666666666643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9D-4751-A1BF-FA652A336DF5}"/>
            </c:ext>
          </c:extLst>
        </c:ser>
        <c:ser>
          <c:idx val="1"/>
          <c:order val="2"/>
          <c:tx>
            <c:strRef>
              <c:f>Klasse!$B$111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Klasse!$T$110:$T$124</c:f>
              <c:numCache>
                <c:formatCode>0.00</c:formatCode>
                <c:ptCount val="15"/>
                <c:pt idx="0">
                  <c:v>2.1589403973509937</c:v>
                </c:pt>
                <c:pt idx="1">
                  <c:v>2.9989637305699488</c:v>
                </c:pt>
                <c:pt idx="2">
                  <c:v>3.6138443935926761</c:v>
                </c:pt>
                <c:pt idx="3">
                  <c:v>4.318235642391949</c:v>
                </c:pt>
                <c:pt idx="4">
                  <c:v>5.0217837411207586</c:v>
                </c:pt>
                <c:pt idx="5">
                  <c:v>5.6906137903547247</c:v>
                </c:pt>
                <c:pt idx="6">
                  <c:v>6.2388168137000513</c:v>
                </c:pt>
                <c:pt idx="7">
                  <c:v>6.9139794881271373</c:v>
                </c:pt>
                <c:pt idx="8">
                  <c:v>7.6869540312186739</c:v>
                </c:pt>
                <c:pt idx="9">
                  <c:v>8.212958045671801</c:v>
                </c:pt>
                <c:pt idx="10">
                  <c:v>9.0092378752886848</c:v>
                </c:pt>
                <c:pt idx="11">
                  <c:v>9.6369426751592382</c:v>
                </c:pt>
                <c:pt idx="12">
                  <c:v>10.666666666666664</c:v>
                </c:pt>
                <c:pt idx="13">
                  <c:v>11.428571428571431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9D-4751-A1BF-FA652A336DF5}"/>
            </c:ext>
          </c:extLst>
        </c:ser>
        <c:ser>
          <c:idx val="4"/>
          <c:order val="3"/>
          <c:tx>
            <c:strRef>
              <c:f>Klasse!$B$30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Klasse!$T$29:$T$43</c:f>
              <c:numCache>
                <c:formatCode>0.00</c:formatCode>
                <c:ptCount val="15"/>
                <c:pt idx="0">
                  <c:v>2.52</c:v>
                </c:pt>
                <c:pt idx="1">
                  <c:v>3.0425055928411635</c:v>
                </c:pt>
                <c:pt idx="2">
                  <c:v>3.6646415552855425</c:v>
                </c:pt>
                <c:pt idx="3">
                  <c:v>4.2204433497536948</c:v>
                </c:pt>
                <c:pt idx="4">
                  <c:v>4.9972102460055776</c:v>
                </c:pt>
                <c:pt idx="5">
                  <c:v>5.6105695830886679</c:v>
                </c:pt>
                <c:pt idx="6">
                  <c:v>6.0444660824407652</c:v>
                </c:pt>
                <c:pt idx="7">
                  <c:v>6.5691400334741363</c:v>
                </c:pt>
                <c:pt idx="8">
                  <c:v>7.229085315347298</c:v>
                </c:pt>
                <c:pt idx="9">
                  <c:v>8.1117099461048507</c:v>
                </c:pt>
                <c:pt idx="10">
                  <c:v>8.6428571428571388</c:v>
                </c:pt>
                <c:pt idx="11">
                  <c:v>9.5480225988700553</c:v>
                </c:pt>
                <c:pt idx="12">
                  <c:v>10.181818181818182</c:v>
                </c:pt>
                <c:pt idx="13">
                  <c:v>12.333333333333336</c:v>
                </c:pt>
                <c:pt idx="14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9D-4751-A1BF-FA652A336DF5}"/>
            </c:ext>
          </c:extLst>
        </c:ser>
        <c:ser>
          <c:idx val="6"/>
          <c:order val="4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3.9435448944251704E-3"/>
                  <c:y val="-7.26030322442878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848-4147-BEE3-6CC4E84C941F}"/>
                </c:ext>
              </c:extLst>
            </c:dLbl>
            <c:dLbl>
              <c:idx val="1"/>
              <c:layout>
                <c:manualLayout>
                  <c:x val="-1.1830634683275512E-2"/>
                  <c:y val="-5.97907324364723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48-4147-BEE3-6CC4E84C941F}"/>
                </c:ext>
              </c:extLst>
            </c:dLbl>
            <c:dLbl>
              <c:idx val="2"/>
              <c:layout>
                <c:manualLayout>
                  <c:x val="-1.1830634683275512E-2"/>
                  <c:y val="-5.5519965833867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48-4147-BEE3-6CC4E84C941F}"/>
                </c:ext>
              </c:extLst>
            </c:dLbl>
            <c:dLbl>
              <c:idx val="3"/>
              <c:layout>
                <c:manualLayout>
                  <c:x val="-1.478829335409439E-2"/>
                  <c:y val="-7.2603032244287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48-4147-BEE3-6CC4E84C941F}"/>
                </c:ext>
              </c:extLst>
            </c:dLbl>
            <c:dLbl>
              <c:idx val="4"/>
              <c:layout>
                <c:manualLayout>
                  <c:x val="-1.9717724472125851E-2"/>
                  <c:y val="-4.9113815929959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48-4147-BEE3-6CC4E84C941F}"/>
                </c:ext>
              </c:extLst>
            </c:dLbl>
            <c:dLbl>
              <c:idx val="5"/>
              <c:layout>
                <c:manualLayout>
                  <c:x val="-2.1689496919338438E-2"/>
                  <c:y val="-4.69784326286569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48-4147-BEE3-6CC4E84C941F}"/>
                </c:ext>
              </c:extLst>
            </c:dLbl>
            <c:dLbl>
              <c:idx val="6"/>
              <c:layout>
                <c:manualLayout>
                  <c:x val="-1.7745952024913268E-2"/>
                  <c:y val="-7.0467648942985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48-4147-BEE3-6CC4E84C941F}"/>
                </c:ext>
              </c:extLst>
            </c:dLbl>
            <c:dLbl>
              <c:idx val="7"/>
              <c:layout>
                <c:manualLayout>
                  <c:x val="-2.1689496919338438E-2"/>
                  <c:y val="-6.19261157377750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48-4147-BEE3-6CC4E84C941F}"/>
                </c:ext>
              </c:extLst>
            </c:dLbl>
            <c:dLbl>
              <c:idx val="8"/>
              <c:layout>
                <c:manualLayout>
                  <c:x val="-1.478829335409439E-2"/>
                  <c:y val="-5.33845825325645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48-4147-BEE3-6CC4E84C941F}"/>
                </c:ext>
              </c:extLst>
            </c:dLbl>
            <c:dLbl>
              <c:idx val="9"/>
              <c:layout>
                <c:manualLayout>
                  <c:x val="-2.3661269366551024E-2"/>
                  <c:y val="-5.97907324364723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48-4147-BEE3-6CC4E84C941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Klasse!$D$11:$D$25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Klasse!$T$11:$T$25</c:f>
              <c:numCache>
                <c:formatCode>0.00</c:formatCode>
                <c:ptCount val="15"/>
                <c:pt idx="0">
                  <c:v>2.349514563106796</c:v>
                </c:pt>
                <c:pt idx="1">
                  <c:v>2.6726726726726722</c:v>
                </c:pt>
                <c:pt idx="2">
                  <c:v>3.0992125984251975</c:v>
                </c:pt>
                <c:pt idx="3">
                  <c:v>4.0880829015544045</c:v>
                </c:pt>
                <c:pt idx="4">
                  <c:v>4.675893306492199</c:v>
                </c:pt>
                <c:pt idx="5">
                  <c:v>5.2890683415582469</c:v>
                </c:pt>
                <c:pt idx="6">
                  <c:v>5.739329109980269</c:v>
                </c:pt>
                <c:pt idx="7">
                  <c:v>6.2406417112299453</c:v>
                </c:pt>
                <c:pt idx="8">
                  <c:v>7.28071804394924</c:v>
                </c:pt>
                <c:pt idx="9">
                  <c:v>8.3182640144665481</c:v>
                </c:pt>
                <c:pt idx="10">
                  <c:v>9.6094470046082971</c:v>
                </c:pt>
                <c:pt idx="11">
                  <c:v>11.224043715846994</c:v>
                </c:pt>
                <c:pt idx="12">
                  <c:v>13.42105263157895</c:v>
                </c:pt>
                <c:pt idx="13">
                  <c:v>14.5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89D-4751-A1BF-FA652A336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698112"/>
        <c:axId val="666698504"/>
      </c:barChart>
      <c:catAx>
        <c:axId val="6666981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6985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66698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698112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5703775273503659"/>
          <c:y val="0.22814708257621644"/>
          <c:w val="7.4420625560665921E-2"/>
          <c:h val="0.2685870516185476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Middel fettgruppe i P klassene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651552405254001"/>
          <c:y val="0.17585956624324611"/>
          <c:w val="0.77502838802480678"/>
          <c:h val="0.70961371872146595"/>
        </c:manualLayout>
      </c:layout>
      <c:lineChart>
        <c:grouping val="standard"/>
        <c:varyColors val="0"/>
        <c:ser>
          <c:idx val="4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  <a:prstDash val="solid"/>
            </a:ln>
          </c:spPr>
          <c:marker>
            <c:symbol val="star"/>
            <c:size val="10"/>
            <c:spPr>
              <a:solidFill>
                <a:schemeClr val="tx1"/>
              </a:solidFill>
            </c:spPr>
          </c:marker>
          <c:cat>
            <c:strRef>
              <c:f>Klasse!$D$11:$D$13</c:f>
              <c:strCache>
                <c:ptCount val="3"/>
                <c:pt idx="0">
                  <c:v>P-</c:v>
                </c:pt>
                <c:pt idx="1">
                  <c:v>P</c:v>
                </c:pt>
                <c:pt idx="2">
                  <c:v>P+</c:v>
                </c:pt>
              </c:strCache>
            </c:strRef>
          </c:cat>
          <c:val>
            <c:numRef>
              <c:f>Klasse!$T$29:$T$31</c:f>
              <c:numCache>
                <c:formatCode>0.00</c:formatCode>
                <c:ptCount val="3"/>
                <c:pt idx="0">
                  <c:v>2.52</c:v>
                </c:pt>
                <c:pt idx="1">
                  <c:v>3.0425055928411635</c:v>
                </c:pt>
                <c:pt idx="2">
                  <c:v>3.6646415552855425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11-421E-97F2-CDAC77F01A04}"/>
            </c:ext>
          </c:extLst>
        </c:ser>
        <c:ser>
          <c:idx val="6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ln w="53975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Klasse!$D$11:$D$13</c:f>
              <c:strCache>
                <c:ptCount val="3"/>
                <c:pt idx="0">
                  <c:v>P-</c:v>
                </c:pt>
                <c:pt idx="1">
                  <c:v>P</c:v>
                </c:pt>
                <c:pt idx="2">
                  <c:v>P+</c:v>
                </c:pt>
              </c:strCache>
            </c:strRef>
          </c:cat>
          <c:val>
            <c:numRef>
              <c:f>Klasse!$T$11:$T$13</c:f>
              <c:numCache>
                <c:formatCode>0.00</c:formatCode>
                <c:ptCount val="3"/>
                <c:pt idx="0">
                  <c:v>2.349514563106796</c:v>
                </c:pt>
                <c:pt idx="1">
                  <c:v>2.6726726726726722</c:v>
                </c:pt>
                <c:pt idx="2">
                  <c:v>3.0992125984251975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11-421E-97F2-CDAC77F01A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529294478938333E-2"/>
              <c:y val="0.3233506595914765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724405785302569"/>
          <c:y val="0.68631978948863437"/>
          <c:w val="0.19619729821969095"/>
          <c:h val="0.152910831952425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Middel fettgruppe i O klassene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651552405254001"/>
          <c:y val="0.17585956624324611"/>
          <c:w val="0.77502838802480678"/>
          <c:h val="0.70961371872146595"/>
        </c:manualLayout>
      </c:layout>
      <c:lineChart>
        <c:grouping val="standard"/>
        <c:varyColors val="0"/>
        <c:ser>
          <c:idx val="4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  <a:prstDash val="solid"/>
            </a:ln>
          </c:spPr>
          <c:marker>
            <c:symbol val="star"/>
            <c:size val="10"/>
            <c:spPr>
              <a:solidFill>
                <a:schemeClr val="tx1"/>
              </a:solidFill>
            </c:spPr>
          </c:marker>
          <c:cat>
            <c:strRef>
              <c:f>Klasse!$D$14:$D$16</c:f>
              <c:strCache>
                <c:ptCount val="3"/>
                <c:pt idx="0">
                  <c:v>O-</c:v>
                </c:pt>
                <c:pt idx="1">
                  <c:v>O</c:v>
                </c:pt>
                <c:pt idx="2">
                  <c:v>O+</c:v>
                </c:pt>
              </c:strCache>
            </c:strRef>
          </c:cat>
          <c:val>
            <c:numRef>
              <c:f>Klasse!$T$32:$T$34</c:f>
              <c:numCache>
                <c:formatCode>0.00</c:formatCode>
                <c:ptCount val="3"/>
                <c:pt idx="0">
                  <c:v>4.2204433497536948</c:v>
                </c:pt>
                <c:pt idx="1">
                  <c:v>4.9972102460055776</c:v>
                </c:pt>
                <c:pt idx="2">
                  <c:v>5.6105695830886679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A1-49E1-AABF-9AE55C4F218D}"/>
            </c:ext>
          </c:extLst>
        </c:ser>
        <c:ser>
          <c:idx val="6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ln w="53975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Klasse!$D$14:$D$16</c:f>
              <c:strCache>
                <c:ptCount val="3"/>
                <c:pt idx="0">
                  <c:v>O-</c:v>
                </c:pt>
                <c:pt idx="1">
                  <c:v>O</c:v>
                </c:pt>
                <c:pt idx="2">
                  <c:v>O+</c:v>
                </c:pt>
              </c:strCache>
            </c:strRef>
          </c:cat>
          <c:val>
            <c:numRef>
              <c:f>Klasse!$T$14:$T$16</c:f>
              <c:numCache>
                <c:formatCode>0.00</c:formatCode>
                <c:ptCount val="3"/>
                <c:pt idx="0">
                  <c:v>4.0880829015544045</c:v>
                </c:pt>
                <c:pt idx="1">
                  <c:v>4.675893306492199</c:v>
                </c:pt>
                <c:pt idx="2">
                  <c:v>5.2890683415582469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A1-49E1-AABF-9AE55C4F21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3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529294478938333E-2"/>
              <c:y val="0.3233506595914765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532142768943417"/>
          <c:y val="0.59410858468964223"/>
          <c:w val="0.19619729821969095"/>
          <c:h val="0.152910831952425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sau: middel slaktevekt innen KLASSE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118788680736228E-2"/>
          <c:y val="0.17017501844527499"/>
          <c:w val="0.90142522507267242"/>
          <c:h val="0.715298571549524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Klasse!$B$260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Klasse!$M$260:$M$274</c:f>
              <c:numCache>
                <c:formatCode>0.0</c:formatCode>
                <c:ptCount val="15"/>
                <c:pt idx="0">
                  <c:v>12.931300813008129</c:v>
                </c:pt>
                <c:pt idx="1">
                  <c:v>14.788715486194491</c:v>
                </c:pt>
                <c:pt idx="2">
                  <c:v>16.666750313676282</c:v>
                </c:pt>
                <c:pt idx="3">
                  <c:v>18.587566680344679</c:v>
                </c:pt>
                <c:pt idx="4">
                  <c:v>20.931337954211305</c:v>
                </c:pt>
                <c:pt idx="5">
                  <c:v>23.756446250461792</c:v>
                </c:pt>
                <c:pt idx="6">
                  <c:v>26.27817313950958</c:v>
                </c:pt>
                <c:pt idx="7">
                  <c:v>28.704475800333874</c:v>
                </c:pt>
                <c:pt idx="8">
                  <c:v>31.674154529745607</c:v>
                </c:pt>
                <c:pt idx="9">
                  <c:v>33.172128749085573</c:v>
                </c:pt>
                <c:pt idx="10">
                  <c:v>35.622619047619096</c:v>
                </c:pt>
                <c:pt idx="11">
                  <c:v>37.763406940063085</c:v>
                </c:pt>
                <c:pt idx="12">
                  <c:v>39.86999999999999</c:v>
                </c:pt>
                <c:pt idx="13">
                  <c:v>41.341818181818176</c:v>
                </c:pt>
                <c:pt idx="14">
                  <c:v>46.064705882352946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BB-4F85-BDDC-1CFB4B516185}"/>
            </c:ext>
          </c:extLst>
        </c:ser>
        <c:ser>
          <c:idx val="5"/>
          <c:order val="1"/>
          <c:tx>
            <c:strRef>
              <c:f>Klasse!$B$185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Klasse!$M$185:$M$199</c:f>
              <c:numCache>
                <c:formatCode>0.0</c:formatCode>
                <c:ptCount val="15"/>
                <c:pt idx="0">
                  <c:v>11.811834319526625</c:v>
                </c:pt>
                <c:pt idx="1">
                  <c:v>13.476666666666677</c:v>
                </c:pt>
                <c:pt idx="2">
                  <c:v>14.642055335968379</c:v>
                </c:pt>
                <c:pt idx="3">
                  <c:v>16.100043383947938</c:v>
                </c:pt>
                <c:pt idx="4">
                  <c:v>18.264180500350722</c:v>
                </c:pt>
                <c:pt idx="5">
                  <c:v>20.870113421550101</c:v>
                </c:pt>
                <c:pt idx="6">
                  <c:v>24.092148520595632</c:v>
                </c:pt>
                <c:pt idx="7">
                  <c:v>27.218786196911243</c:v>
                </c:pt>
                <c:pt idx="8">
                  <c:v>31.205136663524875</c:v>
                </c:pt>
                <c:pt idx="9">
                  <c:v>34.094167306216427</c:v>
                </c:pt>
                <c:pt idx="10">
                  <c:v>36.734621212121219</c:v>
                </c:pt>
                <c:pt idx="11">
                  <c:v>38.390993788819827</c:v>
                </c:pt>
                <c:pt idx="12">
                  <c:v>42.661643835616445</c:v>
                </c:pt>
                <c:pt idx="13">
                  <c:v>41.490909090909085</c:v>
                </c:pt>
                <c:pt idx="14">
                  <c:v>47.6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BB-4F85-BDDC-1CFB4B516185}"/>
            </c:ext>
          </c:extLst>
        </c:ser>
        <c:ser>
          <c:idx val="1"/>
          <c:order val="2"/>
          <c:tx>
            <c:strRef>
              <c:f>Klasse!$B$110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Klasse!$M$110:$M$124</c:f>
              <c:numCache>
                <c:formatCode>0.0</c:formatCode>
                <c:ptCount val="15"/>
                <c:pt idx="0">
                  <c:v>13.698476821192047</c:v>
                </c:pt>
                <c:pt idx="1">
                  <c:v>15.542093264248704</c:v>
                </c:pt>
                <c:pt idx="2">
                  <c:v>16.566098398169348</c:v>
                </c:pt>
                <c:pt idx="3">
                  <c:v>17.991598579040826</c:v>
                </c:pt>
                <c:pt idx="4">
                  <c:v>19.411692186266801</c:v>
                </c:pt>
                <c:pt idx="5">
                  <c:v>21.535170386608247</c:v>
                </c:pt>
                <c:pt idx="6">
                  <c:v>25.159024390243957</c:v>
                </c:pt>
                <c:pt idx="7">
                  <c:v>29.076463087868358</c:v>
                </c:pt>
                <c:pt idx="8">
                  <c:v>33.427369325504692</c:v>
                </c:pt>
                <c:pt idx="9">
                  <c:v>36.644259160913407</c:v>
                </c:pt>
                <c:pt idx="10">
                  <c:v>39.486882217090034</c:v>
                </c:pt>
                <c:pt idx="11">
                  <c:v>42.982292993630608</c:v>
                </c:pt>
                <c:pt idx="12">
                  <c:v>45.838333333333345</c:v>
                </c:pt>
                <c:pt idx="13">
                  <c:v>47.814285714285695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BB-4F85-BDDC-1CFB4B516185}"/>
            </c:ext>
          </c:extLst>
        </c:ser>
        <c:ser>
          <c:idx val="4"/>
          <c:order val="3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Klasse!$M$29:$M$45</c:f>
              <c:numCache>
                <c:formatCode>0.0</c:formatCode>
                <c:ptCount val="17"/>
                <c:pt idx="0">
                  <c:v>13.974000000000002</c:v>
                </c:pt>
                <c:pt idx="1">
                  <c:v>14.533333333333339</c:v>
                </c:pt>
                <c:pt idx="2">
                  <c:v>15.35577156743622</c:v>
                </c:pt>
                <c:pt idx="3">
                  <c:v>17.0354064039409</c:v>
                </c:pt>
                <c:pt idx="4">
                  <c:v>18.023129596753748</c:v>
                </c:pt>
                <c:pt idx="5">
                  <c:v>20.325120375807465</c:v>
                </c:pt>
                <c:pt idx="6">
                  <c:v>24.048739586714326</c:v>
                </c:pt>
                <c:pt idx="7">
                  <c:v>28.867585877102197</c:v>
                </c:pt>
                <c:pt idx="8">
                  <c:v>33.645627736362357</c:v>
                </c:pt>
                <c:pt idx="9">
                  <c:v>37.486722195002407</c:v>
                </c:pt>
                <c:pt idx="10">
                  <c:v>40.224789915966383</c:v>
                </c:pt>
                <c:pt idx="11">
                  <c:v>43.449717514124288</c:v>
                </c:pt>
                <c:pt idx="12">
                  <c:v>48.763636363636358</c:v>
                </c:pt>
                <c:pt idx="13">
                  <c:v>55.966666666666683</c:v>
                </c:pt>
                <c:pt idx="14">
                  <c:v>59.25</c:v>
                </c:pt>
                <c:pt idx="16">
                  <c:v>21.54470588235294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CBB-4F85-BDDC-1CFB4B516185}"/>
            </c:ext>
          </c:extLst>
        </c:ser>
        <c:ser>
          <c:idx val="6"/>
          <c:order val="4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2.9411764705882353E-3"/>
                  <c:y val="-0.126835768818674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46-424C-9829-A4119F4F4692}"/>
                </c:ext>
              </c:extLst>
            </c:dLbl>
            <c:dLbl>
              <c:idx val="1"/>
              <c:layout>
                <c:manualLayout>
                  <c:x val="-5.8823529411764887E-3"/>
                  <c:y val="-0.103582544535251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46-424C-9829-A4119F4F4692}"/>
                </c:ext>
              </c:extLst>
            </c:dLbl>
            <c:dLbl>
              <c:idx val="2"/>
              <c:layout>
                <c:manualLayout>
                  <c:x val="-7.8431372549019607E-3"/>
                  <c:y val="-9.72407560943172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46-424C-9829-A4119F4F4692}"/>
                </c:ext>
              </c:extLst>
            </c:dLbl>
            <c:dLbl>
              <c:idx val="3"/>
              <c:layout>
                <c:manualLayout>
                  <c:x val="-1.9607843137255262E-3"/>
                  <c:y val="-8.66711086927610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46-424C-9829-A4119F4F4692}"/>
                </c:ext>
              </c:extLst>
            </c:dLbl>
            <c:dLbl>
              <c:idx val="4"/>
              <c:layout>
                <c:manualLayout>
                  <c:x val="-9.8039215686274508E-3"/>
                  <c:y val="-8.66711086927609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46-424C-9829-A4119F4F4692}"/>
                </c:ext>
              </c:extLst>
            </c:dLbl>
            <c:dLbl>
              <c:idx val="5"/>
              <c:layout>
                <c:manualLayout>
                  <c:x val="-6.8627450980392156E-3"/>
                  <c:y val="-9.724075609431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46-424C-9829-A4119F4F4692}"/>
                </c:ext>
              </c:extLst>
            </c:dLbl>
            <c:dLbl>
              <c:idx val="6"/>
              <c:layout>
                <c:manualLayout>
                  <c:x val="-1.2745098039215759E-2"/>
                  <c:y val="-7.1873602330582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46-424C-9829-A4119F4F4692}"/>
                </c:ext>
              </c:extLst>
            </c:dLbl>
            <c:dLbl>
              <c:idx val="7"/>
              <c:layout>
                <c:manualLayout>
                  <c:x val="-9.8039215686274508E-3"/>
                  <c:y val="-5.9190025448714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46-424C-9829-A4119F4F4692}"/>
                </c:ext>
              </c:extLst>
            </c:dLbl>
            <c:dLbl>
              <c:idx val="12"/>
              <c:layout>
                <c:manualLayout>
                  <c:x val="-4.9019607843138694E-3"/>
                  <c:y val="-4.8620378047158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46-424C-9829-A4119F4F469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Klasse!$D$11:$D$25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Klasse!$M$11:$M$27</c:f>
              <c:numCache>
                <c:formatCode>0.0</c:formatCode>
                <c:ptCount val="17"/>
                <c:pt idx="0">
                  <c:v>7.4466019417475708</c:v>
                </c:pt>
                <c:pt idx="1">
                  <c:v>9.5807807807807848</c:v>
                </c:pt>
                <c:pt idx="2">
                  <c:v>12.597007874015748</c:v>
                </c:pt>
                <c:pt idx="3">
                  <c:v>13.317875647668409</c:v>
                </c:pt>
                <c:pt idx="4">
                  <c:v>16.24823855057878</c:v>
                </c:pt>
                <c:pt idx="5">
                  <c:v>19.886107372513763</c:v>
                </c:pt>
                <c:pt idx="6">
                  <c:v>24.255374389863992</c:v>
                </c:pt>
                <c:pt idx="7">
                  <c:v>28.83331962155502</c:v>
                </c:pt>
                <c:pt idx="8">
                  <c:v>33.34271123491169</c:v>
                </c:pt>
                <c:pt idx="9">
                  <c:v>38.220108499095886</c:v>
                </c:pt>
                <c:pt idx="10">
                  <c:v>42.987096774193525</c:v>
                </c:pt>
                <c:pt idx="11">
                  <c:v>47.698907103825135</c:v>
                </c:pt>
                <c:pt idx="12">
                  <c:v>47.092105263157904</c:v>
                </c:pt>
                <c:pt idx="13">
                  <c:v>56.683333333333351</c:v>
                </c:pt>
                <c:pt idx="14">
                  <c:v>0</c:v>
                </c:pt>
                <c:pt idx="16">
                  <c:v>20.328000000000003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CBB-4F85-BDDC-1CFB4B5161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9411408"/>
        <c:axId val="693394200"/>
      </c:bar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9339420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5.1928783382789324E-3"/>
              <c:y val="0.2712875749021938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956326023763158"/>
          <c:y val="0.26914557728254446"/>
          <c:w val="8.0757715090185034E-2"/>
          <c:h val="0.24717436955314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Middel vekt i klasse U 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9778217761933697"/>
          <c:y val="0.17002279748904575"/>
          <c:w val="0.74685421499881"/>
          <c:h val="0.71545062909057233"/>
        </c:manualLayout>
      </c:layout>
      <c:lineChart>
        <c:grouping val="standard"/>
        <c:varyColors val="0"/>
        <c:ser>
          <c:idx val="0"/>
          <c:order val="0"/>
          <c:tx>
            <c:strRef>
              <c:f>Klasse!$B$260</c:f>
              <c:strCache>
                <c:ptCount val="1"/>
                <c:pt idx="0">
                  <c:v>2008</c:v>
                </c:pt>
              </c:strCache>
            </c:strRef>
          </c:tx>
          <c:spPr>
            <a:ln w="41275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</c:marker>
          <c:cat>
            <c:strRef>
              <c:f>Klasse!$D$20:$D$22</c:f>
              <c:strCache>
                <c:ptCount val="3"/>
                <c:pt idx="0">
                  <c:v>U-</c:v>
                </c:pt>
                <c:pt idx="1">
                  <c:v>U</c:v>
                </c:pt>
                <c:pt idx="2">
                  <c:v>U+</c:v>
                </c:pt>
              </c:strCache>
            </c:strRef>
          </c:cat>
          <c:val>
            <c:numRef>
              <c:f>Klasse!$M$269:$M$271</c:f>
              <c:numCache>
                <c:formatCode>0.0</c:formatCode>
                <c:ptCount val="3"/>
                <c:pt idx="0">
                  <c:v>33.172128749085573</c:v>
                </c:pt>
                <c:pt idx="1">
                  <c:v>35.622619047619096</c:v>
                </c:pt>
                <c:pt idx="2">
                  <c:v>37.763406940063085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D8-4E65-94D4-1B83D4A4D608}"/>
            </c:ext>
          </c:extLst>
        </c:ser>
        <c:ser>
          <c:idx val="5"/>
          <c:order val="1"/>
          <c:tx>
            <c:strRef>
              <c:f>Klasse!$B$185</c:f>
              <c:strCache>
                <c:ptCount val="1"/>
                <c:pt idx="0">
                  <c:v>2013</c:v>
                </c:pt>
              </c:strCache>
            </c:strRef>
          </c:tx>
          <c:spPr>
            <a:ln w="44450">
              <a:solidFill>
                <a:schemeClr val="accent6"/>
              </a:solidFill>
              <a:prstDash val="solid"/>
            </a:ln>
          </c:spPr>
          <c:marker>
            <c:symbol val="circle"/>
            <c:size val="7"/>
            <c:spPr>
              <a:solidFill>
                <a:schemeClr val="tx1"/>
              </a:solidFill>
            </c:spPr>
          </c:marker>
          <c:cat>
            <c:strRef>
              <c:f>Klasse!$D$20:$D$22</c:f>
              <c:strCache>
                <c:ptCount val="3"/>
                <c:pt idx="0">
                  <c:v>U-</c:v>
                </c:pt>
                <c:pt idx="1">
                  <c:v>U</c:v>
                </c:pt>
                <c:pt idx="2">
                  <c:v>U+</c:v>
                </c:pt>
              </c:strCache>
            </c:strRef>
          </c:cat>
          <c:val>
            <c:numRef>
              <c:f>Klasse!$M$194:$M$196</c:f>
              <c:numCache>
                <c:formatCode>0.0</c:formatCode>
                <c:ptCount val="3"/>
                <c:pt idx="0">
                  <c:v>34.094167306216427</c:v>
                </c:pt>
                <c:pt idx="1">
                  <c:v>36.734621212121219</c:v>
                </c:pt>
                <c:pt idx="2">
                  <c:v>38.390993788819827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D8-4E65-94D4-1B83D4A4D608}"/>
            </c:ext>
          </c:extLst>
        </c:ser>
        <c:ser>
          <c:idx val="1"/>
          <c:order val="2"/>
          <c:tx>
            <c:strRef>
              <c:f>Klasse!$B$110</c:f>
              <c:strCache>
                <c:ptCount val="1"/>
                <c:pt idx="0">
                  <c:v>2018</c:v>
                </c:pt>
              </c:strCache>
            </c:strRef>
          </c:tx>
          <c:spPr>
            <a:ln w="41275">
              <a:solidFill>
                <a:schemeClr val="accent3"/>
              </a:solidFill>
              <a:prstDash val="solid"/>
            </a:ln>
          </c:spPr>
          <c:marker>
            <c:symbol val="square"/>
            <c:size val="6"/>
          </c:marker>
          <c:cat>
            <c:strRef>
              <c:f>Klasse!$D$20:$D$22</c:f>
              <c:strCache>
                <c:ptCount val="3"/>
                <c:pt idx="0">
                  <c:v>U-</c:v>
                </c:pt>
                <c:pt idx="1">
                  <c:v>U</c:v>
                </c:pt>
                <c:pt idx="2">
                  <c:v>U+</c:v>
                </c:pt>
              </c:strCache>
            </c:strRef>
          </c:cat>
          <c:val>
            <c:numRef>
              <c:f>Klasse!$M$119:$M$121</c:f>
              <c:numCache>
                <c:formatCode>0.0</c:formatCode>
                <c:ptCount val="3"/>
                <c:pt idx="0">
                  <c:v>36.644259160913407</c:v>
                </c:pt>
                <c:pt idx="1">
                  <c:v>39.486882217090034</c:v>
                </c:pt>
                <c:pt idx="2">
                  <c:v>42.982292993630608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D8-4E65-94D4-1B83D4A4D608}"/>
            </c:ext>
          </c:extLst>
        </c:ser>
        <c:ser>
          <c:idx val="4"/>
          <c:order val="3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ln w="41275">
              <a:solidFill>
                <a:schemeClr val="accent1"/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</c:spPr>
          </c:marker>
          <c:cat>
            <c:strRef>
              <c:f>Klasse!$D$20:$D$22</c:f>
              <c:strCache>
                <c:ptCount val="3"/>
                <c:pt idx="0">
                  <c:v>U-</c:v>
                </c:pt>
                <c:pt idx="1">
                  <c:v>U</c:v>
                </c:pt>
                <c:pt idx="2">
                  <c:v>U+</c:v>
                </c:pt>
              </c:strCache>
            </c:strRef>
          </c:cat>
          <c:val>
            <c:numRef>
              <c:f>Klasse!$M$38:$M$40</c:f>
              <c:numCache>
                <c:formatCode>0.0</c:formatCode>
                <c:ptCount val="3"/>
                <c:pt idx="0">
                  <c:v>37.486722195002407</c:v>
                </c:pt>
                <c:pt idx="1">
                  <c:v>40.224789915966383</c:v>
                </c:pt>
                <c:pt idx="2">
                  <c:v>43.449717514124288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D8-4E65-94D4-1B83D4A4D608}"/>
            </c:ext>
          </c:extLst>
        </c:ser>
        <c:ser>
          <c:idx val="6"/>
          <c:order val="4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ln w="88900">
              <a:solidFill>
                <a:srgbClr val="FF0000"/>
              </a:solidFill>
              <a:prstDash val="solid"/>
            </a:ln>
          </c:spPr>
          <c:marker>
            <c:symbol val="circle"/>
            <c:size val="11"/>
            <c:spPr>
              <a:solidFill>
                <a:schemeClr val="bg1"/>
              </a:solidFill>
            </c:spPr>
          </c:marker>
          <c:dLbls>
            <c:dLbl>
              <c:idx val="0"/>
              <c:layout>
                <c:manualLayout>
                  <c:x val="-7.425617456029103E-2"/>
                  <c:y val="-7.14917825014011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B9D-407F-90FA-9771669095B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Klasse!$D$20:$D$22</c:f>
              <c:strCache>
                <c:ptCount val="3"/>
                <c:pt idx="0">
                  <c:v>U-</c:v>
                </c:pt>
                <c:pt idx="1">
                  <c:v>U</c:v>
                </c:pt>
                <c:pt idx="2">
                  <c:v>U+</c:v>
                </c:pt>
              </c:strCache>
            </c:strRef>
          </c:cat>
          <c:val>
            <c:numRef>
              <c:f>Klasse!$M$20:$M$22</c:f>
              <c:numCache>
                <c:formatCode>0.0</c:formatCode>
                <c:ptCount val="3"/>
                <c:pt idx="0">
                  <c:v>38.220108499095886</c:v>
                </c:pt>
                <c:pt idx="1">
                  <c:v>42.987096774193525</c:v>
                </c:pt>
                <c:pt idx="2">
                  <c:v>47.698907103825135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FD8-4E65-94D4-1B83D4A4D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2.2365764710813869E-2"/>
              <c:y val="0.436027343261123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458307525053203"/>
          <c:y val="0.66116239545485778"/>
          <c:w val="0.22640637909189618"/>
          <c:h val="0.193569332347168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Middel vekt i klasse 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9778217761933697"/>
          <c:y val="0.17002279748904575"/>
          <c:w val="0.74685421499881"/>
          <c:h val="0.71545062909057233"/>
        </c:manualLayout>
      </c:layout>
      <c:lineChart>
        <c:grouping val="standard"/>
        <c:varyColors val="0"/>
        <c:ser>
          <c:idx val="4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ln w="41275">
              <a:solidFill>
                <a:schemeClr val="accent1"/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</c:spPr>
          </c:marker>
          <c:cat>
            <c:strRef>
              <c:f>Klasse!$D$23:$D$27</c:f>
              <c:strCache>
                <c:ptCount val="5"/>
                <c:pt idx="0">
                  <c:v>E-</c:v>
                </c:pt>
                <c:pt idx="1">
                  <c:v>E</c:v>
                </c:pt>
                <c:pt idx="2">
                  <c:v>E+</c:v>
                </c:pt>
                <c:pt idx="4">
                  <c:v>Kasserte</c:v>
                </c:pt>
              </c:strCache>
            </c:strRef>
          </c:cat>
          <c:val>
            <c:numRef>
              <c:f>Klasse!$M$41:$M$45</c:f>
              <c:numCache>
                <c:formatCode>0.0</c:formatCode>
                <c:ptCount val="5"/>
                <c:pt idx="0">
                  <c:v>48.763636363636358</c:v>
                </c:pt>
                <c:pt idx="1">
                  <c:v>55.966666666666683</c:v>
                </c:pt>
                <c:pt idx="2">
                  <c:v>59.25</c:v>
                </c:pt>
                <c:pt idx="4">
                  <c:v>21.54470588235294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35-43AF-93D7-35FF41462252}"/>
            </c:ext>
          </c:extLst>
        </c:ser>
        <c:ser>
          <c:idx val="6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ln w="88900">
              <a:solidFill>
                <a:srgbClr val="FF0000"/>
              </a:solidFill>
              <a:prstDash val="solid"/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Klasse!$D$23:$D$27</c:f>
              <c:strCache>
                <c:ptCount val="5"/>
                <c:pt idx="0">
                  <c:v>E-</c:v>
                </c:pt>
                <c:pt idx="1">
                  <c:v>E</c:v>
                </c:pt>
                <c:pt idx="2">
                  <c:v>E+</c:v>
                </c:pt>
                <c:pt idx="4">
                  <c:v>Kasserte</c:v>
                </c:pt>
              </c:strCache>
            </c:strRef>
          </c:cat>
          <c:val>
            <c:numRef>
              <c:f>Klasse!$M$23:$M$27</c:f>
              <c:numCache>
                <c:formatCode>0.0</c:formatCode>
                <c:ptCount val="5"/>
                <c:pt idx="0">
                  <c:v>47.092105263157904</c:v>
                </c:pt>
                <c:pt idx="1">
                  <c:v>56.683333333333351</c:v>
                </c:pt>
                <c:pt idx="2">
                  <c:v>0</c:v>
                </c:pt>
                <c:pt idx="4">
                  <c:v>20.328000000000003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35-43AF-93D7-35FF414622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3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000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2.2365764710813869E-2"/>
              <c:y val="0.436027343261123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708703474760191"/>
          <c:y val="0.52311163579054787"/>
          <c:w val="0.22640637909189618"/>
          <c:h val="0.1518816057190269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1600"/>
              <a:t>All sau: middel vekt i klasse P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4833810294901434"/>
          <c:y val="0.1759305716884432"/>
          <c:w val="0.73320603042369803"/>
          <c:h val="0.70954285442267684"/>
        </c:manualLayout>
      </c:layout>
      <c:lineChart>
        <c:grouping val="standard"/>
        <c:varyColors val="0"/>
        <c:ser>
          <c:idx val="4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ln w="41275">
              <a:solidFill>
                <a:schemeClr val="accent1"/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  <a:ln w="28575"/>
            </c:spPr>
          </c:marker>
          <c:cat>
            <c:strRef>
              <c:f>Klasse!$D$11:$D$13</c:f>
              <c:strCache>
                <c:ptCount val="3"/>
                <c:pt idx="0">
                  <c:v>P-</c:v>
                </c:pt>
                <c:pt idx="1">
                  <c:v>P</c:v>
                </c:pt>
                <c:pt idx="2">
                  <c:v>P+</c:v>
                </c:pt>
              </c:strCache>
            </c:strRef>
          </c:cat>
          <c:val>
            <c:numRef>
              <c:f>Klasse!$M$29:$M$31</c:f>
              <c:numCache>
                <c:formatCode>0.0</c:formatCode>
                <c:ptCount val="3"/>
                <c:pt idx="0">
                  <c:v>13.974000000000002</c:v>
                </c:pt>
                <c:pt idx="1">
                  <c:v>14.533333333333339</c:v>
                </c:pt>
                <c:pt idx="2">
                  <c:v>15.35577156743622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BB-447B-8D9C-F79650BA55FC}"/>
            </c:ext>
          </c:extLst>
        </c:ser>
        <c:ser>
          <c:idx val="6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Klasse!$D$11:$D$13</c:f>
              <c:strCache>
                <c:ptCount val="3"/>
                <c:pt idx="0">
                  <c:v>P-</c:v>
                </c:pt>
                <c:pt idx="1">
                  <c:v>P</c:v>
                </c:pt>
                <c:pt idx="2">
                  <c:v>P+</c:v>
                </c:pt>
              </c:strCache>
            </c:strRef>
          </c:cat>
          <c:val>
            <c:numRef>
              <c:f>Klasse!$M$11:$M$13</c:f>
              <c:numCache>
                <c:formatCode>0.0</c:formatCode>
                <c:ptCount val="3"/>
                <c:pt idx="0">
                  <c:v>7.4466019417475708</c:v>
                </c:pt>
                <c:pt idx="1">
                  <c:v>9.5807807807807848</c:v>
                </c:pt>
                <c:pt idx="2">
                  <c:v>12.597007874015748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BB-447B-8D9C-F79650BA5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1.6529294478938333E-2"/>
              <c:y val="0.3233506595914765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806544756472571"/>
          <c:y val="0.41987742836494762"/>
          <c:w val="0.24287460154189283"/>
          <c:h val="0.1245753945348764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Middel vekt i O klassene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3001297176127256"/>
          <c:y val="0.18575035128473463"/>
          <c:w val="0.7515310074734588"/>
          <c:h val="0.69972297386968374"/>
        </c:manualLayout>
      </c:layout>
      <c:lineChart>
        <c:grouping val="standard"/>
        <c:varyColors val="0"/>
        <c:ser>
          <c:idx val="4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</c:spPr>
          </c:marker>
          <c:cat>
            <c:strRef>
              <c:f>Klasse!$D$14:$D$16</c:f>
              <c:strCache>
                <c:ptCount val="3"/>
                <c:pt idx="0">
                  <c:v>O-</c:v>
                </c:pt>
                <c:pt idx="1">
                  <c:v>O</c:v>
                </c:pt>
                <c:pt idx="2">
                  <c:v>O+</c:v>
                </c:pt>
              </c:strCache>
            </c:strRef>
          </c:cat>
          <c:val>
            <c:numRef>
              <c:f>Klasse!$M$32:$M$34</c:f>
              <c:numCache>
                <c:formatCode>0.0</c:formatCode>
                <c:ptCount val="3"/>
                <c:pt idx="0">
                  <c:v>17.0354064039409</c:v>
                </c:pt>
                <c:pt idx="1">
                  <c:v>18.023129596753748</c:v>
                </c:pt>
                <c:pt idx="2">
                  <c:v>20.325120375807465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0A-4085-9509-FE66178531D7}"/>
            </c:ext>
          </c:extLst>
        </c:ser>
        <c:ser>
          <c:idx val="6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ln w="85725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Klasse!$D$14:$D$16</c:f>
              <c:strCache>
                <c:ptCount val="3"/>
                <c:pt idx="0">
                  <c:v>O-</c:v>
                </c:pt>
                <c:pt idx="1">
                  <c:v>O</c:v>
                </c:pt>
                <c:pt idx="2">
                  <c:v>O+</c:v>
                </c:pt>
              </c:strCache>
            </c:strRef>
          </c:cat>
          <c:val>
            <c:numRef>
              <c:f>Klasse!$M$14:$M$16</c:f>
              <c:numCache>
                <c:formatCode>0.0</c:formatCode>
                <c:ptCount val="3"/>
                <c:pt idx="0">
                  <c:v>13.317875647668409</c:v>
                </c:pt>
                <c:pt idx="1">
                  <c:v>16.24823855057878</c:v>
                </c:pt>
                <c:pt idx="2">
                  <c:v>19.886107372513763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0A-4085-9509-FE66178531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2.2365764710813869E-2"/>
              <c:y val="0.436027343261123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814021781585845"/>
          <c:y val="0.19560202656087433"/>
          <c:w val="0.24714405709142545"/>
          <c:h val="0.148537976741759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Middel vekt i klasse R 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9778217761933697"/>
          <c:y val="0.1471035977286454"/>
          <c:w val="0.74685421499881"/>
          <c:h val="0.73836981164163018"/>
        </c:manualLayout>
      </c:layout>
      <c:lineChart>
        <c:grouping val="standard"/>
        <c:varyColors val="0"/>
        <c:ser>
          <c:idx val="0"/>
          <c:order val="0"/>
          <c:tx>
            <c:strRef>
              <c:f>Klasse!$B$260</c:f>
              <c:strCache>
                <c:ptCount val="1"/>
                <c:pt idx="0">
                  <c:v>2008</c:v>
                </c:pt>
              </c:strCache>
            </c:strRef>
          </c:tx>
          <c:spPr>
            <a:ln w="41275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</c:marker>
          <c:cat>
            <c:strRef>
              <c:f>Klasse!$D$17:$D$19</c:f>
              <c:strCache>
                <c:ptCount val="3"/>
                <c:pt idx="0">
                  <c:v>R-</c:v>
                </c:pt>
                <c:pt idx="1">
                  <c:v>R</c:v>
                </c:pt>
                <c:pt idx="2">
                  <c:v>R+</c:v>
                </c:pt>
              </c:strCache>
            </c:strRef>
          </c:cat>
          <c:val>
            <c:numRef>
              <c:f>Klasse!$M$266:$M$268</c:f>
              <c:numCache>
                <c:formatCode>0.0</c:formatCode>
                <c:ptCount val="3"/>
                <c:pt idx="0">
                  <c:v>26.27817313950958</c:v>
                </c:pt>
                <c:pt idx="1">
                  <c:v>28.704475800333874</c:v>
                </c:pt>
                <c:pt idx="2">
                  <c:v>31.674154529745607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F2-496E-AFCE-48A6ACEF6099}"/>
            </c:ext>
          </c:extLst>
        </c:ser>
        <c:ser>
          <c:idx val="5"/>
          <c:order val="1"/>
          <c:tx>
            <c:strRef>
              <c:f>Klasse!$B$185</c:f>
              <c:strCache>
                <c:ptCount val="1"/>
                <c:pt idx="0">
                  <c:v>2013</c:v>
                </c:pt>
              </c:strCache>
            </c:strRef>
          </c:tx>
          <c:spPr>
            <a:ln w="44450">
              <a:solidFill>
                <a:schemeClr val="accent6"/>
              </a:solidFill>
              <a:prstDash val="solid"/>
            </a:ln>
          </c:spPr>
          <c:marker>
            <c:symbol val="circle"/>
            <c:size val="7"/>
            <c:spPr>
              <a:solidFill>
                <a:schemeClr val="tx1"/>
              </a:solidFill>
            </c:spPr>
          </c:marker>
          <c:cat>
            <c:strRef>
              <c:f>Klasse!$D$17:$D$19</c:f>
              <c:strCache>
                <c:ptCount val="3"/>
                <c:pt idx="0">
                  <c:v>R-</c:v>
                </c:pt>
                <c:pt idx="1">
                  <c:v>R</c:v>
                </c:pt>
                <c:pt idx="2">
                  <c:v>R+</c:v>
                </c:pt>
              </c:strCache>
            </c:strRef>
          </c:cat>
          <c:val>
            <c:numRef>
              <c:f>Klasse!$M$191:$M$193</c:f>
              <c:numCache>
                <c:formatCode>0.0</c:formatCode>
                <c:ptCount val="3"/>
                <c:pt idx="0">
                  <c:v>24.092148520595632</c:v>
                </c:pt>
                <c:pt idx="1">
                  <c:v>27.218786196911243</c:v>
                </c:pt>
                <c:pt idx="2">
                  <c:v>31.205136663524875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F2-496E-AFCE-48A6ACEF6099}"/>
            </c:ext>
          </c:extLst>
        </c:ser>
        <c:ser>
          <c:idx val="1"/>
          <c:order val="2"/>
          <c:tx>
            <c:strRef>
              <c:f>Klasse!$B$110</c:f>
              <c:strCache>
                <c:ptCount val="1"/>
                <c:pt idx="0">
                  <c:v>2018</c:v>
                </c:pt>
              </c:strCache>
            </c:strRef>
          </c:tx>
          <c:spPr>
            <a:ln w="41275">
              <a:solidFill>
                <a:schemeClr val="accent3"/>
              </a:solidFill>
              <a:prstDash val="solid"/>
            </a:ln>
          </c:spPr>
          <c:marker>
            <c:symbol val="square"/>
            <c:size val="6"/>
          </c:marker>
          <c:cat>
            <c:strRef>
              <c:f>Klasse!$D$17:$D$19</c:f>
              <c:strCache>
                <c:ptCount val="3"/>
                <c:pt idx="0">
                  <c:v>R-</c:v>
                </c:pt>
                <c:pt idx="1">
                  <c:v>R</c:v>
                </c:pt>
                <c:pt idx="2">
                  <c:v>R+</c:v>
                </c:pt>
              </c:strCache>
            </c:strRef>
          </c:cat>
          <c:val>
            <c:numRef>
              <c:f>Klasse!$M$116:$M$118</c:f>
              <c:numCache>
                <c:formatCode>0.0</c:formatCode>
                <c:ptCount val="3"/>
                <c:pt idx="0">
                  <c:v>25.159024390243957</c:v>
                </c:pt>
                <c:pt idx="1">
                  <c:v>29.076463087868358</c:v>
                </c:pt>
                <c:pt idx="2">
                  <c:v>33.427369325504692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F2-496E-AFCE-48A6ACEF6099}"/>
            </c:ext>
          </c:extLst>
        </c:ser>
        <c:ser>
          <c:idx val="4"/>
          <c:order val="3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ln w="41275">
              <a:solidFill>
                <a:schemeClr val="accent1"/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</c:spPr>
          </c:marker>
          <c:cat>
            <c:strRef>
              <c:f>Klasse!$D$17:$D$19</c:f>
              <c:strCache>
                <c:ptCount val="3"/>
                <c:pt idx="0">
                  <c:v>R-</c:v>
                </c:pt>
                <c:pt idx="1">
                  <c:v>R</c:v>
                </c:pt>
                <c:pt idx="2">
                  <c:v>R+</c:v>
                </c:pt>
              </c:strCache>
            </c:strRef>
          </c:cat>
          <c:val>
            <c:numRef>
              <c:f>Klasse!$M$35:$M$37</c:f>
              <c:numCache>
                <c:formatCode>0.0</c:formatCode>
                <c:ptCount val="3"/>
                <c:pt idx="0">
                  <c:v>24.048739586714326</c:v>
                </c:pt>
                <c:pt idx="1">
                  <c:v>28.867585877102197</c:v>
                </c:pt>
                <c:pt idx="2">
                  <c:v>33.645627736362357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F2-496E-AFCE-48A6ACEF6099}"/>
            </c:ext>
          </c:extLst>
        </c:ser>
        <c:ser>
          <c:idx val="6"/>
          <c:order val="4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ln w="85725">
              <a:solidFill>
                <a:srgbClr val="FF0000"/>
              </a:solidFill>
              <a:prstDash val="solid"/>
            </a:ln>
          </c:spPr>
          <c:marker>
            <c:symbol val="circle"/>
            <c:size val="11"/>
            <c:spPr>
              <a:solidFill>
                <a:schemeClr val="bg1"/>
              </a:solidFill>
            </c:spPr>
          </c:marker>
          <c:dPt>
            <c:idx val="2"/>
            <c:marker>
              <c:symbol val="circle"/>
              <c:size val="13"/>
            </c:marker>
            <c:bubble3D val="0"/>
            <c:extLst>
              <c:ext xmlns:c16="http://schemas.microsoft.com/office/drawing/2014/chart" uri="{C3380CC4-5D6E-409C-BE32-E72D297353CC}">
                <c16:uniqueId val="{00000005-1CF2-496E-AFCE-48A6ACEF6099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Klasse!$D$17:$D$19</c:f>
              <c:strCache>
                <c:ptCount val="3"/>
                <c:pt idx="0">
                  <c:v>R-</c:v>
                </c:pt>
                <c:pt idx="1">
                  <c:v>R</c:v>
                </c:pt>
                <c:pt idx="2">
                  <c:v>R+</c:v>
                </c:pt>
              </c:strCache>
            </c:strRef>
          </c:cat>
          <c:val>
            <c:numRef>
              <c:f>Klasse!$M$17:$M$19</c:f>
              <c:numCache>
                <c:formatCode>0.0</c:formatCode>
                <c:ptCount val="3"/>
                <c:pt idx="0">
                  <c:v>24.255374389863992</c:v>
                </c:pt>
                <c:pt idx="1">
                  <c:v>28.83331962155502</c:v>
                </c:pt>
                <c:pt idx="2">
                  <c:v>33.34271123491169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CF2-496E-AFCE-48A6ACEF60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2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2.2365764710813869E-2"/>
              <c:y val="0.436027343261123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037487635864729"/>
          <c:y val="0.14696463990967681"/>
          <c:w val="0.22640637909189618"/>
          <c:h val="0.193569332347168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Ung sau, antall slakt innen de ulike KLASSENE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836682540823"/>
          <c:y val="0.17052439197591338"/>
          <c:w val="0.85212153699048598"/>
          <c:h val="0.71604269777219709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Klasse!$B$110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Klasse!$F$110:$F$124</c:f>
              <c:numCache>
                <c:formatCode>#,##0</c:formatCode>
                <c:ptCount val="15"/>
                <c:pt idx="0">
                  <c:v>151</c:v>
                </c:pt>
                <c:pt idx="1">
                  <c:v>965</c:v>
                </c:pt>
                <c:pt idx="2">
                  <c:v>1748</c:v>
                </c:pt>
                <c:pt idx="3">
                  <c:v>3378</c:v>
                </c:pt>
                <c:pt idx="4">
                  <c:v>6335</c:v>
                </c:pt>
                <c:pt idx="5">
                  <c:v>10036</c:v>
                </c:pt>
                <c:pt idx="6">
                  <c:v>9635</c:v>
                </c:pt>
                <c:pt idx="7">
                  <c:v>10823</c:v>
                </c:pt>
                <c:pt idx="8">
                  <c:v>6983</c:v>
                </c:pt>
                <c:pt idx="9">
                  <c:v>1883</c:v>
                </c:pt>
                <c:pt idx="10">
                  <c:v>866</c:v>
                </c:pt>
                <c:pt idx="11">
                  <c:v>157</c:v>
                </c:pt>
                <c:pt idx="12">
                  <c:v>18</c:v>
                </c:pt>
                <c:pt idx="13">
                  <c:v>7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4A-46E4-BEE1-76CC1E76435C}"/>
            </c:ext>
          </c:extLst>
        </c:ser>
        <c:ser>
          <c:idx val="13"/>
          <c:order val="1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Klasse!$F$29:$F$45</c:f>
              <c:numCache>
                <c:formatCode>#,##0</c:formatCode>
                <c:ptCount val="17"/>
                <c:pt idx="0">
                  <c:v>100</c:v>
                </c:pt>
                <c:pt idx="1">
                  <c:v>447</c:v>
                </c:pt>
                <c:pt idx="2">
                  <c:v>823</c:v>
                </c:pt>
                <c:pt idx="3">
                  <c:v>1624</c:v>
                </c:pt>
                <c:pt idx="4">
                  <c:v>3943</c:v>
                </c:pt>
                <c:pt idx="5">
                  <c:v>8515</c:v>
                </c:pt>
                <c:pt idx="6">
                  <c:v>9243</c:v>
                </c:pt>
                <c:pt idx="7">
                  <c:v>12547</c:v>
                </c:pt>
                <c:pt idx="8">
                  <c:v>8451</c:v>
                </c:pt>
                <c:pt idx="9">
                  <c:v>2041</c:v>
                </c:pt>
                <c:pt idx="10">
                  <c:v>714</c:v>
                </c:pt>
                <c:pt idx="11">
                  <c:v>177</c:v>
                </c:pt>
                <c:pt idx="12">
                  <c:v>11</c:v>
                </c:pt>
                <c:pt idx="13">
                  <c:v>3</c:v>
                </c:pt>
                <c:pt idx="14">
                  <c:v>2</c:v>
                </c:pt>
                <c:pt idx="16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4A-46E4-BEE1-76CC1E76435C}"/>
            </c:ext>
          </c:extLst>
        </c:ser>
        <c:ser>
          <c:idx val="1"/>
          <c:order val="2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4"/>
              <c:layout>
                <c:manualLayout>
                  <c:x val="-2.0925109527295736E-2"/>
                  <c:y val="-0.219944480034166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61-41EC-82E4-16B36279D6F8}"/>
                </c:ext>
              </c:extLst>
            </c:dLbl>
            <c:dLbl>
              <c:idx val="6"/>
              <c:layout>
                <c:manualLayout>
                  <c:x val="-2.3914410888337984E-2"/>
                  <c:y val="-0.119581464872944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61-41EC-82E4-16B36279D6F8}"/>
                </c:ext>
              </c:extLst>
            </c:dLbl>
            <c:dLbl>
              <c:idx val="7"/>
              <c:layout>
                <c:manualLayout>
                  <c:x val="6.9750365090985051E-3"/>
                  <c:y val="-0.128122998078155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261-41EC-82E4-16B36279D6F8}"/>
                </c:ext>
              </c:extLst>
            </c:dLbl>
            <c:dLbl>
              <c:idx val="8"/>
              <c:layout>
                <c:manualLayout>
                  <c:x val="4.9821689350703401E-3"/>
                  <c:y val="-8.32799487508007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61-41EC-82E4-16B36279D6F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Klasse!$F$11:$F$27</c:f>
              <c:numCache>
                <c:formatCode>#,##0</c:formatCode>
                <c:ptCount val="17"/>
                <c:pt idx="0">
                  <c:v>103</c:v>
                </c:pt>
                <c:pt idx="1">
                  <c:v>333</c:v>
                </c:pt>
                <c:pt idx="2">
                  <c:v>635</c:v>
                </c:pt>
                <c:pt idx="3">
                  <c:v>1544</c:v>
                </c:pt>
                <c:pt idx="4">
                  <c:v>3974</c:v>
                </c:pt>
                <c:pt idx="5">
                  <c:v>6687</c:v>
                </c:pt>
                <c:pt idx="6">
                  <c:v>9629</c:v>
                </c:pt>
                <c:pt idx="7">
                  <c:v>9724</c:v>
                </c:pt>
                <c:pt idx="8">
                  <c:v>6462</c:v>
                </c:pt>
                <c:pt idx="9">
                  <c:v>2765</c:v>
                </c:pt>
                <c:pt idx="10">
                  <c:v>868</c:v>
                </c:pt>
                <c:pt idx="11">
                  <c:v>183</c:v>
                </c:pt>
                <c:pt idx="12">
                  <c:v>38</c:v>
                </c:pt>
                <c:pt idx="13">
                  <c:v>6</c:v>
                </c:pt>
                <c:pt idx="14">
                  <c:v>0</c:v>
                </c:pt>
                <c:pt idx="16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4A-46E4-BEE1-76CC1E764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9410232"/>
        <c:axId val="549410624"/>
      </c:barChart>
      <c:catAx>
        <c:axId val="549410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0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9410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  <a:r>
                  <a:rPr lang="nb-NO" sz="1600" baseline="0"/>
                  <a:t> slakt</a:t>
                </a:r>
                <a:endParaRPr lang="nb-NO" sz="1600"/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02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5109976083235328"/>
          <c:y val="0.15636688911643892"/>
          <c:w val="6.0744251302797946E-2"/>
          <c:h val="0.1606583369903874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Slakting, Ung</a:t>
            </a:r>
            <a:r>
              <a:rPr lang="nb-NO" sz="2800" baseline="0"/>
              <a:t> SAU, </a:t>
            </a:r>
            <a:r>
              <a:rPr lang="nb-NO" sz="2800"/>
              <a:t>antall i ulike måneder</a:t>
            </a:r>
          </a:p>
        </c:rich>
      </c:tx>
      <c:layout>
        <c:manualLayout>
          <c:xMode val="edge"/>
          <c:yMode val="edge"/>
          <c:x val="0.13162359057188636"/>
          <c:y val="4.49769030602701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66434552370267"/>
          <c:y val="0.1703389399069124"/>
          <c:w val="0.86173514131724394"/>
          <c:h val="0.719036316548490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'Ark1'!$R$43:$R$54</c:f>
              <c:numCache>
                <c:formatCode>General</c:formatCode>
                <c:ptCount val="12"/>
                <c:pt idx="0">
                  <c:v>348</c:v>
                </c:pt>
                <c:pt idx="1">
                  <c:v>540</c:v>
                </c:pt>
                <c:pt idx="2">
                  <c:v>3272</c:v>
                </c:pt>
                <c:pt idx="3">
                  <c:v>611</c:v>
                </c:pt>
                <c:pt idx="4">
                  <c:v>1439</c:v>
                </c:pt>
                <c:pt idx="5">
                  <c:v>1145</c:v>
                </c:pt>
                <c:pt idx="6">
                  <c:v>318</c:v>
                </c:pt>
                <c:pt idx="7">
                  <c:v>6460</c:v>
                </c:pt>
                <c:pt idx="8">
                  <c:v>6988</c:v>
                </c:pt>
                <c:pt idx="9">
                  <c:v>18495</c:v>
                </c:pt>
                <c:pt idx="10">
                  <c:v>8734</c:v>
                </c:pt>
                <c:pt idx="11">
                  <c:v>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8C-494F-998A-B7C00274E846}"/>
            </c:ext>
          </c:extLst>
        </c:ser>
        <c:ser>
          <c:idx val="3"/>
          <c:order val="1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dLbls>
            <c:dLbl>
              <c:idx val="2"/>
              <c:layout>
                <c:manualLayout>
                  <c:x val="2.6436597281674096E-2"/>
                  <c:y val="-1.2632977841557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7D-4A07-9818-7C08A6064FC9}"/>
                </c:ext>
              </c:extLst>
            </c:dLbl>
            <c:dLbl>
              <c:idx val="4"/>
              <c:layout>
                <c:manualLayout>
                  <c:x val="-7.4563900195158331E-17"/>
                  <c:y val="-5.68484002870106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85-425E-884F-753DD50ADD0D}"/>
                </c:ext>
              </c:extLst>
            </c:dLbl>
            <c:dLbl>
              <c:idx val="7"/>
              <c:layout>
                <c:manualLayout>
                  <c:x val="1.7285467453402294E-2"/>
                  <c:y val="-2.1054963069263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052-4CA7-B5B1-F7BCF435EA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'Ark1'!$R$31:$R$42</c:f>
              <c:numCache>
                <c:formatCode>General</c:formatCode>
                <c:ptCount val="12"/>
                <c:pt idx="0">
                  <c:v>463</c:v>
                </c:pt>
                <c:pt idx="1">
                  <c:v>488</c:v>
                </c:pt>
                <c:pt idx="2">
                  <c:v>2740</c:v>
                </c:pt>
                <c:pt idx="3">
                  <c:v>800</c:v>
                </c:pt>
                <c:pt idx="4">
                  <c:v>1191</c:v>
                </c:pt>
                <c:pt idx="5">
                  <c:v>575</c:v>
                </c:pt>
                <c:pt idx="6">
                  <c:v>239</c:v>
                </c:pt>
                <c:pt idx="7">
                  <c:v>5932</c:v>
                </c:pt>
                <c:pt idx="8">
                  <c:v>7419</c:v>
                </c:pt>
                <c:pt idx="9">
                  <c:v>17075</c:v>
                </c:pt>
                <c:pt idx="10">
                  <c:v>5591</c:v>
                </c:pt>
                <c:pt idx="11">
                  <c:v>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F8C-494F-998A-B7C00274E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4929008"/>
        <c:axId val="374931360"/>
      </c:barChart>
      <c:catAx>
        <c:axId val="3749290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1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1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290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031452905587804"/>
          <c:y val="0.28915294723062579"/>
          <c:w val="0.10062720066458179"/>
          <c:h val="0.1225039092600722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Ung sau: antalls% slakt innen de ulike KLASSENE</a:t>
            </a:r>
          </a:p>
        </c:rich>
      </c:tx>
      <c:layout>
        <c:manualLayout>
          <c:xMode val="edge"/>
          <c:yMode val="edge"/>
          <c:x val="0.11121112765623004"/>
          <c:y val="2.07488672429551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30757255871262E-2"/>
          <c:y val="0.14168900371791698"/>
          <c:w val="0.86127007166003577"/>
          <c:h val="0.72825751578994846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Klasse!$B$110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Klasse!$G$110:$G$124</c:f>
              <c:numCache>
                <c:formatCode>0.0</c:formatCode>
                <c:ptCount val="15"/>
                <c:pt idx="0">
                  <c:v>0.15350088843313475</c:v>
                </c:pt>
                <c:pt idx="1">
                  <c:v>1.1130085255414721</c:v>
                </c:pt>
                <c:pt idx="2">
                  <c:v>2.1489352597997757</c:v>
                </c:pt>
                <c:pt idx="3">
                  <c:v>4.5101508192405886</c:v>
                </c:pt>
                <c:pt idx="4">
                  <c:v>9.1258154570045029</c:v>
                </c:pt>
                <c:pt idx="5">
                  <c:v>16.038754204490054</c:v>
                </c:pt>
                <c:pt idx="6">
                  <c:v>17.989006639007901</c:v>
                </c:pt>
                <c:pt idx="7">
                  <c:v>23.353442179521256</c:v>
                </c:pt>
                <c:pt idx="8">
                  <c:v>17.322314078044059</c:v>
                </c:pt>
                <c:pt idx="9">
                  <c:v>5.1205655836918638</c:v>
                </c:pt>
                <c:pt idx="10">
                  <c:v>2.5376539763881687</c:v>
                </c:pt>
                <c:pt idx="11">
                  <c:v>0.50078452447569932</c:v>
                </c:pt>
                <c:pt idx="12">
                  <c:v>6.1229821093511251E-2</c:v>
                </c:pt>
                <c:pt idx="13">
                  <c:v>2.483804326800497E-2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6D-45FE-9752-330F04DBAB15}"/>
            </c:ext>
          </c:extLst>
        </c:ser>
        <c:ser>
          <c:idx val="13"/>
          <c:order val="1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Klasse!$G$29:$G$45</c:f>
              <c:numCache>
                <c:formatCode>0.0</c:formatCode>
                <c:ptCount val="17"/>
                <c:pt idx="0">
                  <c:v>0.10944716883185238</c:v>
                </c:pt>
                <c:pt idx="1">
                  <c:v>0.50881106884159533</c:v>
                </c:pt>
                <c:pt idx="2">
                  <c:v>0.98981782615084068</c:v>
                </c:pt>
                <c:pt idx="3">
                  <c:v>2.1668174104176434</c:v>
                </c:pt>
                <c:pt idx="4">
                  <c:v>5.5659689011516793</c:v>
                </c:pt>
                <c:pt idx="5">
                  <c:v>13.555063971846728</c:v>
                </c:pt>
                <c:pt idx="6">
                  <c:v>17.409610924478518</c:v>
                </c:pt>
                <c:pt idx="7">
                  <c:v>28.368355278636873</c:v>
                </c:pt>
                <c:pt idx="8">
                  <c:v>22.270016049744982</c:v>
                </c:pt>
                <c:pt idx="9">
                  <c:v>5.9924478790557796</c:v>
                </c:pt>
                <c:pt idx="10">
                  <c:v>2.2494471249715287</c:v>
                </c:pt>
                <c:pt idx="11">
                  <c:v>0.60234320639633854</c:v>
                </c:pt>
                <c:pt idx="12">
                  <c:v>4.2011923115361095E-2</c:v>
                </c:pt>
                <c:pt idx="13">
                  <c:v>1.3150264524737377E-2</c:v>
                </c:pt>
                <c:pt idx="14">
                  <c:v>9.2811575115031523E-3</c:v>
                </c:pt>
                <c:pt idx="16">
                  <c:v>0.14343108650477401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6D-45FE-9752-330F04DBAB15}"/>
            </c:ext>
          </c:extLst>
        </c:ser>
        <c:ser>
          <c:idx val="1"/>
          <c:order val="2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5"/>
              <c:layout>
                <c:manualLayout>
                  <c:x val="-1.124381278415887E-2"/>
                  <c:y val="-0.110163702888306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DF-4377-8500-E739F6D20B97}"/>
                </c:ext>
              </c:extLst>
            </c:dLbl>
            <c:dLbl>
              <c:idx val="7"/>
              <c:layout>
                <c:manualLayout>
                  <c:x val="3.3731438352476315E-2"/>
                  <c:y val="-4.5361524718714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DF-4377-8500-E739F6D20B9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Klasse!$G$11:$G$27</c:f>
              <c:numCache>
                <c:formatCode>0.0</c:formatCode>
                <c:ptCount val="17"/>
                <c:pt idx="0">
                  <c:v>6.8796610937225958E-2</c:v>
                </c:pt>
                <c:pt idx="1">
                  <c:v>0.28616519887108993</c:v>
                </c:pt>
                <c:pt idx="2">
                  <c:v>0.71748496811990115</c:v>
                </c:pt>
                <c:pt idx="3">
                  <c:v>1.8443949822424912</c:v>
                </c:pt>
                <c:pt idx="4">
                  <c:v>5.7916969576560016</c:v>
                </c:pt>
                <c:pt idx="5">
                  <c:v>11.92759223970636</c:v>
                </c:pt>
                <c:pt idx="6">
                  <c:v>20.948881965376589</c:v>
                </c:pt>
                <c:pt idx="7">
                  <c:v>25.148453130178599</c:v>
                </c:pt>
                <c:pt idx="8">
                  <c:v>19.325891878098073</c:v>
                </c:pt>
                <c:pt idx="9">
                  <c:v>9.478917247184798</c:v>
                </c:pt>
                <c:pt idx="10">
                  <c:v>3.3467981546004224</c:v>
                </c:pt>
                <c:pt idx="11">
                  <c:v>0.78294489857881566</c:v>
                </c:pt>
                <c:pt idx="12">
                  <c:v>0.16051047623489684</c:v>
                </c:pt>
                <c:pt idx="13">
                  <c:v>3.050551157724974E-2</c:v>
                </c:pt>
                <c:pt idx="14">
                  <c:v>0</c:v>
                </c:pt>
                <c:pt idx="16">
                  <c:v>0.13675008218369589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6D-45FE-9752-330F04DBAB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2816"/>
        <c:axId val="666703208"/>
      </c:barChart>
      <c:catAx>
        <c:axId val="66670281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3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670320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281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594927636333785"/>
          <c:y val="0.21175273184858942"/>
          <c:w val="7.2965921788567187E-2"/>
          <c:h val="0.180364141043704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Ung</a:t>
            </a:r>
            <a:r>
              <a:rPr lang="en-US" sz="2800" baseline="0"/>
              <a:t> sau: a</a:t>
            </a:r>
            <a:r>
              <a:rPr lang="en-US" sz="2800"/>
              <a:t>ntall% slakt innen de ulike KLASSENE</a:t>
            </a:r>
          </a:p>
        </c:rich>
      </c:tx>
      <c:layout>
        <c:manualLayout>
          <c:xMode val="edge"/>
          <c:yMode val="edge"/>
          <c:x val="0.11121113033453899"/>
          <c:y val="2.51902306967718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30757255871262E-2"/>
          <c:y val="0.14168900371791698"/>
          <c:w val="0.86127007166003577"/>
          <c:h val="0.72825751578994846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Klasse!$G$29:$G$45</c:f>
              <c:numCache>
                <c:formatCode>0.0</c:formatCode>
                <c:ptCount val="17"/>
                <c:pt idx="0">
                  <c:v>0.10944716883185238</c:v>
                </c:pt>
                <c:pt idx="1">
                  <c:v>0.50881106884159533</c:v>
                </c:pt>
                <c:pt idx="2">
                  <c:v>0.98981782615084068</c:v>
                </c:pt>
                <c:pt idx="3">
                  <c:v>2.1668174104176434</c:v>
                </c:pt>
                <c:pt idx="4">
                  <c:v>5.5659689011516793</c:v>
                </c:pt>
                <c:pt idx="5">
                  <c:v>13.555063971846728</c:v>
                </c:pt>
                <c:pt idx="6">
                  <c:v>17.409610924478518</c:v>
                </c:pt>
                <c:pt idx="7">
                  <c:v>28.368355278636873</c:v>
                </c:pt>
                <c:pt idx="8">
                  <c:v>22.270016049744982</c:v>
                </c:pt>
                <c:pt idx="9">
                  <c:v>5.9924478790557796</c:v>
                </c:pt>
                <c:pt idx="10">
                  <c:v>2.2494471249715287</c:v>
                </c:pt>
                <c:pt idx="11">
                  <c:v>0.60234320639633854</c:v>
                </c:pt>
                <c:pt idx="12">
                  <c:v>4.2011923115361095E-2</c:v>
                </c:pt>
                <c:pt idx="13">
                  <c:v>1.3150264524737377E-2</c:v>
                </c:pt>
                <c:pt idx="14">
                  <c:v>9.2811575115031523E-3</c:v>
                </c:pt>
                <c:pt idx="16">
                  <c:v>0.14343108650477401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5E-4AFE-8521-457C1B773E49}"/>
            </c:ext>
          </c:extLst>
        </c:ser>
        <c:ser>
          <c:idx val="1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5"/>
              <c:layout>
                <c:manualLayout>
                  <c:x val="-7.1551535899192333E-3"/>
                  <c:y val="-6.4802189191437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FA-45BB-9810-135551521BD6}"/>
                </c:ext>
              </c:extLst>
            </c:dLbl>
            <c:dLbl>
              <c:idx val="7"/>
              <c:layout>
                <c:manualLayout>
                  <c:x val="-4.0886591942395625E-3"/>
                  <c:y val="-0.114483867571538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FA-45BB-9810-135551521BD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Klasse!$G$11:$G$27</c:f>
              <c:numCache>
                <c:formatCode>0.0</c:formatCode>
                <c:ptCount val="17"/>
                <c:pt idx="0">
                  <c:v>6.8796610937225958E-2</c:v>
                </c:pt>
                <c:pt idx="1">
                  <c:v>0.28616519887108993</c:v>
                </c:pt>
                <c:pt idx="2">
                  <c:v>0.71748496811990115</c:v>
                </c:pt>
                <c:pt idx="3">
                  <c:v>1.8443949822424912</c:v>
                </c:pt>
                <c:pt idx="4">
                  <c:v>5.7916969576560016</c:v>
                </c:pt>
                <c:pt idx="5">
                  <c:v>11.92759223970636</c:v>
                </c:pt>
                <c:pt idx="6">
                  <c:v>20.948881965376589</c:v>
                </c:pt>
                <c:pt idx="7">
                  <c:v>25.148453130178599</c:v>
                </c:pt>
                <c:pt idx="8">
                  <c:v>19.325891878098073</c:v>
                </c:pt>
                <c:pt idx="9">
                  <c:v>9.478917247184798</c:v>
                </c:pt>
                <c:pt idx="10">
                  <c:v>3.3467981546004224</c:v>
                </c:pt>
                <c:pt idx="11">
                  <c:v>0.78294489857881566</c:v>
                </c:pt>
                <c:pt idx="12">
                  <c:v>0.16051047623489684</c:v>
                </c:pt>
                <c:pt idx="13">
                  <c:v>3.050551157724974E-2</c:v>
                </c:pt>
                <c:pt idx="14">
                  <c:v>0</c:v>
                </c:pt>
                <c:pt idx="16">
                  <c:v>0.13675008218369589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5E-4AFE-8521-457C1B773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2816"/>
        <c:axId val="666703208"/>
      </c:barChart>
      <c:catAx>
        <c:axId val="66670281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3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6703208"/>
        <c:scaling>
          <c:orientation val="minMax"/>
          <c:max val="3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281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594927636333785"/>
          <c:y val="0.21175273184858942"/>
          <c:w val="7.2965921788567187E-2"/>
          <c:h val="0.180364141043704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sau: </a:t>
            </a:r>
            <a:r>
              <a:rPr lang="nb-NO" sz="2800" baseline="0"/>
              <a:t>middel K-FAKTOR </a:t>
            </a:r>
            <a:r>
              <a:rPr lang="nb-NO" sz="2800"/>
              <a:t>per KLASSE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001299483220648E-2"/>
          <c:y val="0.15737832634928692"/>
          <c:w val="0.88101275996487349"/>
          <c:h val="0.7400433264496655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Klasse!$R$29:$R$45</c:f>
              <c:numCache>
                <c:formatCode>0.00</c:formatCode>
                <c:ptCount val="17"/>
                <c:pt idx="0">
                  <c:v>12.096238911683884</c:v>
                </c:pt>
                <c:pt idx="1">
                  <c:v>13.181174884717869</c:v>
                </c:pt>
                <c:pt idx="2">
                  <c:v>14.374406438350151</c:v>
                </c:pt>
                <c:pt idx="3">
                  <c:v>15.193349779538938</c:v>
                </c:pt>
                <c:pt idx="4">
                  <c:v>16.07676642703991</c:v>
                </c:pt>
                <c:pt idx="5">
                  <c:v>17.210845020440459</c:v>
                </c:pt>
                <c:pt idx="6">
                  <c:v>18.627684977749475</c:v>
                </c:pt>
                <c:pt idx="7">
                  <c:v>20.701167925281556</c:v>
                </c:pt>
                <c:pt idx="8">
                  <c:v>22.958952367569744</c:v>
                </c:pt>
                <c:pt idx="9">
                  <c:v>24.804882208993511</c:v>
                </c:pt>
                <c:pt idx="10">
                  <c:v>26.22660138848256</c:v>
                </c:pt>
                <c:pt idx="11">
                  <c:v>28.069726455520922</c:v>
                </c:pt>
                <c:pt idx="12">
                  <c:v>29.860282806103239</c:v>
                </c:pt>
                <c:pt idx="13">
                  <c:v>0</c:v>
                </c:pt>
                <c:pt idx="14">
                  <c:v>34.576188358566377</c:v>
                </c:pt>
                <c:pt idx="16">
                  <c:v>15.387236859380224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45-4B5F-9318-0E8CDDA95A5A}"/>
            </c:ext>
          </c:extLst>
        </c:ser>
        <c:ser>
          <c:idx val="3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Klasse!$D$11:$D$25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Klasse!$R$11:$R$27</c:f>
              <c:numCache>
                <c:formatCode>0.00</c:formatCode>
                <c:ptCount val="17"/>
                <c:pt idx="0">
                  <c:v>9.8974577355092404</c:v>
                </c:pt>
                <c:pt idx="1">
                  <c:v>11.641337824012952</c:v>
                </c:pt>
                <c:pt idx="2">
                  <c:v>13.127560570289596</c:v>
                </c:pt>
                <c:pt idx="3">
                  <c:v>13.847060570795657</c:v>
                </c:pt>
                <c:pt idx="4">
                  <c:v>15.413971235907519</c:v>
                </c:pt>
                <c:pt idx="5">
                  <c:v>17.069777870281861</c:v>
                </c:pt>
                <c:pt idx="6">
                  <c:v>18.936214578680445</c:v>
                </c:pt>
                <c:pt idx="7">
                  <c:v>21.148396581196231</c:v>
                </c:pt>
                <c:pt idx="8">
                  <c:v>23.454136588941193</c:v>
                </c:pt>
                <c:pt idx="9">
                  <c:v>25.919740376767368</c:v>
                </c:pt>
                <c:pt idx="10">
                  <c:v>28.429313080154024</c:v>
                </c:pt>
                <c:pt idx="11">
                  <c:v>30.605207773416193</c:v>
                </c:pt>
                <c:pt idx="12">
                  <c:v>32.660654918557753</c:v>
                </c:pt>
                <c:pt idx="13">
                  <c:v>35.316919153931529</c:v>
                </c:pt>
                <c:pt idx="14">
                  <c:v>0</c:v>
                </c:pt>
                <c:pt idx="16">
                  <c:v>15.865725192218521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45-4B5F-9318-0E8CDDA95A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3992"/>
        <c:axId val="666704384"/>
      </c:barChart>
      <c:catAx>
        <c:axId val="666703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6704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K-FAKTOR i mg/ml</a:t>
                </a:r>
              </a:p>
            </c:rich>
          </c:tx>
          <c:layout>
            <c:manualLayout>
              <c:xMode val="edge"/>
              <c:yMode val="edge"/>
              <c:x val="1.5002556328013394E-2"/>
              <c:y val="0.3078337331889006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3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498835116566262"/>
          <c:y val="0.20673879643839782"/>
          <c:w val="8.4055688160099645E-2"/>
          <c:h val="0.146618750355331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sau: </a:t>
            </a:r>
            <a:r>
              <a:rPr lang="nb-NO" sz="2800" baseline="0"/>
              <a:t>a</a:t>
            </a:r>
            <a:r>
              <a:rPr lang="nb-NO" sz="2800"/>
              <a:t>ntall LENGDEMÅLTE slakt per KLASSE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09901513142089"/>
          <c:y val="0.15523579106873203"/>
          <c:w val="0.85991504431667332"/>
          <c:h val="0.742185861730220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Klasse!$K$29:$K$45</c:f>
              <c:numCache>
                <c:formatCode>0</c:formatCode>
                <c:ptCount val="17"/>
                <c:pt idx="0">
                  <c:v>37</c:v>
                </c:pt>
                <c:pt idx="1">
                  <c:v>141</c:v>
                </c:pt>
                <c:pt idx="2">
                  <c:v>233</c:v>
                </c:pt>
                <c:pt idx="3">
                  <c:v>425</c:v>
                </c:pt>
                <c:pt idx="4">
                  <c:v>1054</c:v>
                </c:pt>
                <c:pt idx="5">
                  <c:v>2297</c:v>
                </c:pt>
                <c:pt idx="6">
                  <c:v>2717</c:v>
                </c:pt>
                <c:pt idx="7">
                  <c:v>4106</c:v>
                </c:pt>
                <c:pt idx="8">
                  <c:v>2724</c:v>
                </c:pt>
                <c:pt idx="9">
                  <c:v>723</c:v>
                </c:pt>
                <c:pt idx="10">
                  <c:v>264</c:v>
                </c:pt>
                <c:pt idx="11">
                  <c:v>110</c:v>
                </c:pt>
                <c:pt idx="12">
                  <c:v>6</c:v>
                </c:pt>
                <c:pt idx="13">
                  <c:v>0</c:v>
                </c:pt>
                <c:pt idx="14">
                  <c:v>2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11-4B85-98D7-F14E7E7038FC}"/>
            </c:ext>
          </c:extLst>
        </c:ser>
        <c:ser>
          <c:idx val="3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Klasse!$K$11:$K$27</c:f>
              <c:numCache>
                <c:formatCode>0</c:formatCode>
                <c:ptCount val="17"/>
                <c:pt idx="0">
                  <c:v>103</c:v>
                </c:pt>
                <c:pt idx="1">
                  <c:v>332</c:v>
                </c:pt>
                <c:pt idx="2">
                  <c:v>629</c:v>
                </c:pt>
                <c:pt idx="3">
                  <c:v>1532</c:v>
                </c:pt>
                <c:pt idx="4">
                  <c:v>3931</c:v>
                </c:pt>
                <c:pt idx="5">
                  <c:v>6567</c:v>
                </c:pt>
                <c:pt idx="6">
                  <c:v>9489</c:v>
                </c:pt>
                <c:pt idx="7">
                  <c:v>9396</c:v>
                </c:pt>
                <c:pt idx="8">
                  <c:v>6247</c:v>
                </c:pt>
                <c:pt idx="9">
                  <c:v>2709</c:v>
                </c:pt>
                <c:pt idx="10">
                  <c:v>848</c:v>
                </c:pt>
                <c:pt idx="11">
                  <c:v>181</c:v>
                </c:pt>
                <c:pt idx="12">
                  <c:v>38</c:v>
                </c:pt>
                <c:pt idx="13">
                  <c:v>6</c:v>
                </c:pt>
                <c:pt idx="14">
                  <c:v>0</c:v>
                </c:pt>
                <c:pt idx="16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11-4B85-98D7-F14E7E703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3992"/>
        <c:axId val="666704384"/>
      </c:barChart>
      <c:catAx>
        <c:axId val="666703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6704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3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498835116566262"/>
          <c:y val="0.20673879643839782"/>
          <c:w val="8.4055688160099645E-2"/>
          <c:h val="0.146618750355331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sau: </a:t>
            </a:r>
            <a:r>
              <a:rPr lang="nb-NO" sz="2800" baseline="0"/>
              <a:t>middel LENGDE </a:t>
            </a:r>
            <a:r>
              <a:rPr lang="nb-NO" sz="2800"/>
              <a:t>per KLASSE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001299483220648E-2"/>
          <c:y val="0.15737832634928692"/>
          <c:w val="0.88101275996487349"/>
          <c:h val="0.7400433264496655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Klasse!$P$29:$P$45</c:f>
              <c:numCache>
                <c:formatCode>0.0</c:formatCode>
                <c:ptCount val="17"/>
                <c:pt idx="0">
                  <c:v>107.13783783783782</c:v>
                </c:pt>
                <c:pt idx="1">
                  <c:v>106.89858156028367</c:v>
                </c:pt>
                <c:pt idx="2">
                  <c:v>106.44377682403437</c:v>
                </c:pt>
                <c:pt idx="3">
                  <c:v>107.04141176470594</c:v>
                </c:pt>
                <c:pt idx="4">
                  <c:v>106.55028462998108</c:v>
                </c:pt>
                <c:pt idx="5">
                  <c:v>107.24810622551148</c:v>
                </c:pt>
                <c:pt idx="6">
                  <c:v>109.1828855355172</c:v>
                </c:pt>
                <c:pt idx="7">
                  <c:v>111.57223575255702</c:v>
                </c:pt>
                <c:pt idx="8">
                  <c:v>112.8662995594711</c:v>
                </c:pt>
                <c:pt idx="9">
                  <c:v>113.33955739972342</c:v>
                </c:pt>
                <c:pt idx="10">
                  <c:v>113.8117424242424</c:v>
                </c:pt>
                <c:pt idx="11">
                  <c:v>114.43727272727271</c:v>
                </c:pt>
                <c:pt idx="12">
                  <c:v>114.03333333333336</c:v>
                </c:pt>
                <c:pt idx="13">
                  <c:v>0</c:v>
                </c:pt>
                <c:pt idx="14">
                  <c:v>119.7</c:v>
                </c:pt>
                <c:pt idx="16">
                  <c:v>102.66111111111113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7E-410A-BA3C-31ED97FB76D4}"/>
            </c:ext>
          </c:extLst>
        </c:ser>
        <c:ser>
          <c:idx val="3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Klasse!$D$11:$D$25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Klasse!$P$11:$P$27</c:f>
              <c:numCache>
                <c:formatCode>0.0</c:formatCode>
                <c:ptCount val="17"/>
                <c:pt idx="0">
                  <c:v>90.546601941747582</c:v>
                </c:pt>
                <c:pt idx="1">
                  <c:v>93.153313253012101</c:v>
                </c:pt>
                <c:pt idx="2">
                  <c:v>97.886645468998395</c:v>
                </c:pt>
                <c:pt idx="3">
                  <c:v>97.829373368146236</c:v>
                </c:pt>
                <c:pt idx="4">
                  <c:v>100.98839989824498</c:v>
                </c:pt>
                <c:pt idx="5">
                  <c:v>104.61940003045537</c:v>
                </c:pt>
                <c:pt idx="6">
                  <c:v>108.20094846664536</c:v>
                </c:pt>
                <c:pt idx="7">
                  <c:v>110.56136653895284</c:v>
                </c:pt>
                <c:pt idx="8">
                  <c:v>112.19878341603982</c:v>
                </c:pt>
                <c:pt idx="9">
                  <c:v>113.6812107788848</c:v>
                </c:pt>
                <c:pt idx="10">
                  <c:v>114.68785377358496</c:v>
                </c:pt>
                <c:pt idx="11">
                  <c:v>115.89281767955798</c:v>
                </c:pt>
                <c:pt idx="12">
                  <c:v>112.71052631578949</c:v>
                </c:pt>
                <c:pt idx="13">
                  <c:v>117.06666666666663</c:v>
                </c:pt>
                <c:pt idx="14">
                  <c:v>0</c:v>
                </c:pt>
                <c:pt idx="16">
                  <c:v>105.66825396825401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7E-410A-BA3C-31ED97FB76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3992"/>
        <c:axId val="666704384"/>
      </c:barChart>
      <c:catAx>
        <c:axId val="666703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6704384"/>
        <c:scaling>
          <c:orientation val="minMax"/>
          <c:min val="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Lengde i cm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3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154503784813106"/>
          <c:y val="0.17674330251062956"/>
          <c:w val="8.2046381907890084E-2"/>
          <c:h val="9.948297418312468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tx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mnd'!$T$13:$T$31</c:f>
              <c:numCache>
                <c:formatCode>0.00</c:formatCode>
                <c:ptCount val="19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2.1111111111111112</c:v>
                </c:pt>
                <c:pt idx="5">
                  <c:v>2</c:v>
                </c:pt>
                <c:pt idx="6">
                  <c:v>0</c:v>
                </c:pt>
                <c:pt idx="7">
                  <c:v>2.1428571428571423</c:v>
                </c:pt>
                <c:pt idx="8">
                  <c:v>2.1538461538461529</c:v>
                </c:pt>
                <c:pt idx="9">
                  <c:v>2.5</c:v>
                </c:pt>
                <c:pt idx="10">
                  <c:v>2.4</c:v>
                </c:pt>
                <c:pt idx="11">
                  <c:v>2.8</c:v>
                </c:pt>
                <c:pt idx="15">
                  <c:v>4</c:v>
                </c:pt>
                <c:pt idx="16">
                  <c:v>2</c:v>
                </c:pt>
                <c:pt idx="17">
                  <c:v>3.3</c:v>
                </c:pt>
                <c:pt idx="18">
                  <c:v>3.3333333333333344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18-4ACB-8490-D8F9547FA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60008"/>
        <c:axId val="536560400"/>
      </c:barChart>
      <c:catAx>
        <c:axId val="536560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60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60400"/>
        <c:scaling>
          <c:orientation val="minMax"/>
          <c:min val="1.70000000000000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7670285115630482E-2"/>
              <c:y val="0.3162966250115680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600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mnd'!$D$32</c:f>
              <c:strCache>
                <c:ptCount val="1"/>
                <c:pt idx="0">
                  <c:v>P</c:v>
                </c:pt>
              </c:strCache>
            </c:strRef>
          </c:tx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mnd'!$N$32:$N$46</c:f>
              <c:numCache>
                <c:formatCode>0.0</c:formatCode>
                <c:ptCount val="15"/>
                <c:pt idx="0">
                  <c:v>8.4848484848484862</c:v>
                </c:pt>
                <c:pt idx="1">
                  <c:v>9.15</c:v>
                </c:pt>
                <c:pt idx="2">
                  <c:v>8.6750000000000007</c:v>
                </c:pt>
                <c:pt idx="3">
                  <c:v>10.621276595744684</c:v>
                </c:pt>
                <c:pt idx="4">
                  <c:v>9.3843137254901947</c:v>
                </c:pt>
                <c:pt idx="5">
                  <c:v>9.2204379562043766</c:v>
                </c:pt>
                <c:pt idx="6">
                  <c:v>9.2270270270270274</c:v>
                </c:pt>
                <c:pt idx="7">
                  <c:v>10.233333333333336</c:v>
                </c:pt>
                <c:pt idx="9">
                  <c:v>12.597007874015748</c:v>
                </c:pt>
                <c:pt idx="11">
                  <c:v>14.58</c:v>
                </c:pt>
                <c:pt idx="12">
                  <c:v>16.274999999999999</c:v>
                </c:pt>
                <c:pt idx="13">
                  <c:v>15.927272727272724</c:v>
                </c:pt>
                <c:pt idx="14">
                  <c:v>14.466666666666661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F2-45E7-9101-1E489557F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54768"/>
        <c:axId val="227255160"/>
      </c:barChart>
      <c:catAx>
        <c:axId val="2272547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5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55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47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mnd'!$D$32</c:f>
              <c:strCache>
                <c:ptCount val="1"/>
                <c:pt idx="0">
                  <c:v>P</c:v>
                </c:pt>
              </c:strCache>
            </c:strRef>
          </c:tx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mnd'!$T$32:$T$46</c:f>
              <c:numCache>
                <c:formatCode>0.00</c:formatCode>
                <c:ptCount val="15"/>
                <c:pt idx="0">
                  <c:v>2.4242424242424243</c:v>
                </c:pt>
                <c:pt idx="1">
                  <c:v>2.5</c:v>
                </c:pt>
                <c:pt idx="2">
                  <c:v>2.5</c:v>
                </c:pt>
                <c:pt idx="3">
                  <c:v>2.6595744680851072</c:v>
                </c:pt>
                <c:pt idx="4">
                  <c:v>2.6470588235294121</c:v>
                </c:pt>
                <c:pt idx="5">
                  <c:v>2.7007299270072997</c:v>
                </c:pt>
                <c:pt idx="6">
                  <c:v>2.6486486486486496</c:v>
                </c:pt>
                <c:pt idx="7">
                  <c:v>2.6666666666666661</c:v>
                </c:pt>
                <c:pt idx="11">
                  <c:v>3.2</c:v>
                </c:pt>
                <c:pt idx="12">
                  <c:v>3.25</c:v>
                </c:pt>
                <c:pt idx="13">
                  <c:v>2.7272727272727271</c:v>
                </c:pt>
                <c:pt idx="14">
                  <c:v>2.8333333333333339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1E-41AC-8F36-2490DD705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55944"/>
        <c:axId val="227256336"/>
      </c:barChart>
      <c:catAx>
        <c:axId val="2272559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6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5633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515032271078036E-2"/>
              <c:y val="0.3212853820203989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59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mnd'!$D$47</c:f>
              <c:strCache>
                <c:ptCount val="1"/>
                <c:pt idx="0">
                  <c:v>P+</c:v>
                </c:pt>
              </c:strCache>
            </c:strRef>
          </c:tx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mnd'!$N$47:$N$61</c:f>
              <c:numCache>
                <c:formatCode>0.0</c:formatCode>
                <c:ptCount val="15"/>
                <c:pt idx="0">
                  <c:v>10.675862068965516</c:v>
                </c:pt>
                <c:pt idx="1">
                  <c:v>12.783999999999997</c:v>
                </c:pt>
                <c:pt idx="2">
                  <c:v>11.3</c:v>
                </c:pt>
                <c:pt idx="3">
                  <c:v>13.034343434343436</c:v>
                </c:pt>
                <c:pt idx="4">
                  <c:v>12.311627906976742</c:v>
                </c:pt>
                <c:pt idx="5">
                  <c:v>12.519565217391303</c:v>
                </c:pt>
                <c:pt idx="6">
                  <c:v>12.769999999999998</c:v>
                </c:pt>
                <c:pt idx="7">
                  <c:v>10.973684210526319</c:v>
                </c:pt>
                <c:pt idx="9">
                  <c:v>20.325120375807465</c:v>
                </c:pt>
                <c:pt idx="11">
                  <c:v>16.700000000000003</c:v>
                </c:pt>
                <c:pt idx="12">
                  <c:v>16.171428571428581</c:v>
                </c:pt>
                <c:pt idx="13">
                  <c:v>17.68</c:v>
                </c:pt>
                <c:pt idx="14">
                  <c:v>13.872413793103444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73-44D7-95D3-100AF3DEF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59472"/>
        <c:axId val="227259864"/>
      </c:barChart>
      <c:catAx>
        <c:axId val="227259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9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5986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94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mnd'!$D$47</c:f>
              <c:strCache>
                <c:ptCount val="1"/>
                <c:pt idx="0">
                  <c:v>P+</c:v>
                </c:pt>
              </c:strCache>
            </c:strRef>
          </c:tx>
          <c:invertIfNegative val="0"/>
          <c:cat>
            <c:strRef>
              <c:f>'Klasse per mnd'!$F$13:$F$31</c:f>
              <c:strCache>
                <c:ptCount val="1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  <c:pt idx="18">
                  <c:v>Apr</c:v>
                </c:pt>
              </c:strCache>
            </c:strRef>
          </c:cat>
          <c:val>
            <c:numRef>
              <c:f>'Klasse per mnd'!$T$47:$T$61</c:f>
              <c:numCache>
                <c:formatCode>0.00</c:formatCode>
                <c:ptCount val="15"/>
                <c:pt idx="0">
                  <c:v>3.0344827586206886</c:v>
                </c:pt>
                <c:pt idx="1">
                  <c:v>3.2</c:v>
                </c:pt>
                <c:pt idx="2">
                  <c:v>3</c:v>
                </c:pt>
                <c:pt idx="3">
                  <c:v>2.8989898989898997</c:v>
                </c:pt>
                <c:pt idx="4">
                  <c:v>3.1395348837209318</c:v>
                </c:pt>
                <c:pt idx="5">
                  <c:v>3.0739130434782602</c:v>
                </c:pt>
                <c:pt idx="6">
                  <c:v>3.1714285714285704</c:v>
                </c:pt>
                <c:pt idx="7">
                  <c:v>4.2105263157894726</c:v>
                </c:pt>
                <c:pt idx="11">
                  <c:v>3.9230769230769225</c:v>
                </c:pt>
                <c:pt idx="12">
                  <c:v>3.4285714285714279</c:v>
                </c:pt>
                <c:pt idx="13">
                  <c:v>3.65</c:v>
                </c:pt>
                <c:pt idx="14">
                  <c:v>3.655172413793105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47-4412-9924-DF2839AAC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0648"/>
        <c:axId val="227261040"/>
      </c:barChart>
      <c:catAx>
        <c:axId val="2272606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1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104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5.2045092633884668E-3"/>
              <c:y val="0.3110550453381655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06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3.xml"/><Relationship Id="rId13" Type="http://schemas.openxmlformats.org/officeDocument/2006/relationships/chart" Target="../charts/chart88.xml"/><Relationship Id="rId18" Type="http://schemas.openxmlformats.org/officeDocument/2006/relationships/chart" Target="../charts/chart93.xml"/><Relationship Id="rId3" Type="http://schemas.openxmlformats.org/officeDocument/2006/relationships/chart" Target="../charts/chart78.xml"/><Relationship Id="rId7" Type="http://schemas.openxmlformats.org/officeDocument/2006/relationships/chart" Target="../charts/chart82.xml"/><Relationship Id="rId12" Type="http://schemas.openxmlformats.org/officeDocument/2006/relationships/chart" Target="../charts/chart87.xml"/><Relationship Id="rId17" Type="http://schemas.openxmlformats.org/officeDocument/2006/relationships/chart" Target="../charts/chart92.xml"/><Relationship Id="rId2" Type="http://schemas.openxmlformats.org/officeDocument/2006/relationships/chart" Target="../charts/chart77.xml"/><Relationship Id="rId16" Type="http://schemas.openxmlformats.org/officeDocument/2006/relationships/chart" Target="../charts/chart91.xml"/><Relationship Id="rId1" Type="http://schemas.openxmlformats.org/officeDocument/2006/relationships/chart" Target="../charts/chart76.xml"/><Relationship Id="rId6" Type="http://schemas.openxmlformats.org/officeDocument/2006/relationships/chart" Target="../charts/chart81.xml"/><Relationship Id="rId11" Type="http://schemas.openxmlformats.org/officeDocument/2006/relationships/chart" Target="../charts/chart86.xml"/><Relationship Id="rId5" Type="http://schemas.openxmlformats.org/officeDocument/2006/relationships/chart" Target="../charts/chart80.xml"/><Relationship Id="rId15" Type="http://schemas.openxmlformats.org/officeDocument/2006/relationships/chart" Target="../charts/chart90.xml"/><Relationship Id="rId10" Type="http://schemas.openxmlformats.org/officeDocument/2006/relationships/chart" Target="../charts/chart85.xml"/><Relationship Id="rId19" Type="http://schemas.openxmlformats.org/officeDocument/2006/relationships/chart" Target="../charts/chart94.xml"/><Relationship Id="rId4" Type="http://schemas.openxmlformats.org/officeDocument/2006/relationships/chart" Target="../charts/chart79.xml"/><Relationship Id="rId9" Type="http://schemas.openxmlformats.org/officeDocument/2006/relationships/chart" Target="../charts/chart84.xml"/><Relationship Id="rId14" Type="http://schemas.openxmlformats.org/officeDocument/2006/relationships/chart" Target="../charts/chart89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2.xml"/><Relationship Id="rId13" Type="http://schemas.openxmlformats.org/officeDocument/2006/relationships/chart" Target="../charts/chart107.xml"/><Relationship Id="rId18" Type="http://schemas.openxmlformats.org/officeDocument/2006/relationships/chart" Target="../charts/chart112.xml"/><Relationship Id="rId26" Type="http://schemas.openxmlformats.org/officeDocument/2006/relationships/chart" Target="../charts/chart120.xml"/><Relationship Id="rId3" Type="http://schemas.openxmlformats.org/officeDocument/2006/relationships/chart" Target="../charts/chart97.xml"/><Relationship Id="rId21" Type="http://schemas.openxmlformats.org/officeDocument/2006/relationships/chart" Target="../charts/chart115.xml"/><Relationship Id="rId7" Type="http://schemas.openxmlformats.org/officeDocument/2006/relationships/chart" Target="../charts/chart101.xml"/><Relationship Id="rId12" Type="http://schemas.openxmlformats.org/officeDocument/2006/relationships/chart" Target="../charts/chart106.xml"/><Relationship Id="rId17" Type="http://schemas.openxmlformats.org/officeDocument/2006/relationships/chart" Target="../charts/chart111.xml"/><Relationship Id="rId25" Type="http://schemas.openxmlformats.org/officeDocument/2006/relationships/chart" Target="../charts/chart119.xml"/><Relationship Id="rId2" Type="http://schemas.openxmlformats.org/officeDocument/2006/relationships/chart" Target="../charts/chart96.xml"/><Relationship Id="rId16" Type="http://schemas.openxmlformats.org/officeDocument/2006/relationships/chart" Target="../charts/chart110.xml"/><Relationship Id="rId20" Type="http://schemas.openxmlformats.org/officeDocument/2006/relationships/chart" Target="../charts/chart114.xml"/><Relationship Id="rId29" Type="http://schemas.openxmlformats.org/officeDocument/2006/relationships/chart" Target="../charts/chart123.xml"/><Relationship Id="rId1" Type="http://schemas.openxmlformats.org/officeDocument/2006/relationships/chart" Target="../charts/chart95.xml"/><Relationship Id="rId6" Type="http://schemas.openxmlformats.org/officeDocument/2006/relationships/chart" Target="../charts/chart100.xml"/><Relationship Id="rId11" Type="http://schemas.openxmlformats.org/officeDocument/2006/relationships/chart" Target="../charts/chart105.xml"/><Relationship Id="rId24" Type="http://schemas.openxmlformats.org/officeDocument/2006/relationships/chart" Target="../charts/chart118.xml"/><Relationship Id="rId5" Type="http://schemas.openxmlformats.org/officeDocument/2006/relationships/chart" Target="../charts/chart99.xml"/><Relationship Id="rId15" Type="http://schemas.openxmlformats.org/officeDocument/2006/relationships/chart" Target="../charts/chart109.xml"/><Relationship Id="rId23" Type="http://schemas.openxmlformats.org/officeDocument/2006/relationships/chart" Target="../charts/chart117.xml"/><Relationship Id="rId28" Type="http://schemas.openxmlformats.org/officeDocument/2006/relationships/chart" Target="../charts/chart122.xml"/><Relationship Id="rId10" Type="http://schemas.openxmlformats.org/officeDocument/2006/relationships/chart" Target="../charts/chart104.xml"/><Relationship Id="rId19" Type="http://schemas.openxmlformats.org/officeDocument/2006/relationships/chart" Target="../charts/chart113.xml"/><Relationship Id="rId4" Type="http://schemas.openxmlformats.org/officeDocument/2006/relationships/chart" Target="../charts/chart98.xml"/><Relationship Id="rId9" Type="http://schemas.openxmlformats.org/officeDocument/2006/relationships/chart" Target="../charts/chart103.xml"/><Relationship Id="rId14" Type="http://schemas.openxmlformats.org/officeDocument/2006/relationships/chart" Target="../charts/chart108.xml"/><Relationship Id="rId22" Type="http://schemas.openxmlformats.org/officeDocument/2006/relationships/chart" Target="../charts/chart116.xml"/><Relationship Id="rId27" Type="http://schemas.openxmlformats.org/officeDocument/2006/relationships/chart" Target="../charts/chart121.xml"/></Relationships>
</file>

<file path=xl/drawings/_rels/drawing1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6.xml"/><Relationship Id="rId18" Type="http://schemas.openxmlformats.org/officeDocument/2006/relationships/chart" Target="../charts/chart141.xml"/><Relationship Id="rId26" Type="http://schemas.openxmlformats.org/officeDocument/2006/relationships/chart" Target="../charts/chart149.xml"/><Relationship Id="rId39" Type="http://schemas.openxmlformats.org/officeDocument/2006/relationships/chart" Target="../charts/chart162.xml"/><Relationship Id="rId21" Type="http://schemas.openxmlformats.org/officeDocument/2006/relationships/chart" Target="../charts/chart144.xml"/><Relationship Id="rId34" Type="http://schemas.openxmlformats.org/officeDocument/2006/relationships/chart" Target="../charts/chart157.xml"/><Relationship Id="rId7" Type="http://schemas.openxmlformats.org/officeDocument/2006/relationships/chart" Target="../charts/chart130.xml"/><Relationship Id="rId12" Type="http://schemas.openxmlformats.org/officeDocument/2006/relationships/chart" Target="../charts/chart135.xml"/><Relationship Id="rId17" Type="http://schemas.openxmlformats.org/officeDocument/2006/relationships/chart" Target="../charts/chart140.xml"/><Relationship Id="rId25" Type="http://schemas.openxmlformats.org/officeDocument/2006/relationships/chart" Target="../charts/chart148.xml"/><Relationship Id="rId33" Type="http://schemas.openxmlformats.org/officeDocument/2006/relationships/chart" Target="../charts/chart156.xml"/><Relationship Id="rId38" Type="http://schemas.openxmlformats.org/officeDocument/2006/relationships/chart" Target="../charts/chart161.xml"/><Relationship Id="rId2" Type="http://schemas.openxmlformats.org/officeDocument/2006/relationships/chart" Target="../charts/chart125.xml"/><Relationship Id="rId16" Type="http://schemas.openxmlformats.org/officeDocument/2006/relationships/chart" Target="../charts/chart139.xml"/><Relationship Id="rId20" Type="http://schemas.openxmlformats.org/officeDocument/2006/relationships/chart" Target="../charts/chart143.xml"/><Relationship Id="rId29" Type="http://schemas.openxmlformats.org/officeDocument/2006/relationships/chart" Target="../charts/chart152.xml"/><Relationship Id="rId1" Type="http://schemas.openxmlformats.org/officeDocument/2006/relationships/chart" Target="../charts/chart124.xml"/><Relationship Id="rId6" Type="http://schemas.openxmlformats.org/officeDocument/2006/relationships/chart" Target="../charts/chart129.xml"/><Relationship Id="rId11" Type="http://schemas.openxmlformats.org/officeDocument/2006/relationships/chart" Target="../charts/chart134.xml"/><Relationship Id="rId24" Type="http://schemas.openxmlformats.org/officeDocument/2006/relationships/chart" Target="../charts/chart147.xml"/><Relationship Id="rId32" Type="http://schemas.openxmlformats.org/officeDocument/2006/relationships/chart" Target="../charts/chart155.xml"/><Relationship Id="rId37" Type="http://schemas.openxmlformats.org/officeDocument/2006/relationships/chart" Target="../charts/chart160.xml"/><Relationship Id="rId40" Type="http://schemas.openxmlformats.org/officeDocument/2006/relationships/chart" Target="../charts/chart163.xml"/><Relationship Id="rId5" Type="http://schemas.openxmlformats.org/officeDocument/2006/relationships/chart" Target="../charts/chart128.xml"/><Relationship Id="rId15" Type="http://schemas.openxmlformats.org/officeDocument/2006/relationships/chart" Target="../charts/chart138.xml"/><Relationship Id="rId23" Type="http://schemas.openxmlformats.org/officeDocument/2006/relationships/chart" Target="../charts/chart146.xml"/><Relationship Id="rId28" Type="http://schemas.openxmlformats.org/officeDocument/2006/relationships/chart" Target="../charts/chart151.xml"/><Relationship Id="rId36" Type="http://schemas.openxmlformats.org/officeDocument/2006/relationships/chart" Target="../charts/chart159.xml"/><Relationship Id="rId10" Type="http://schemas.openxmlformats.org/officeDocument/2006/relationships/chart" Target="../charts/chart133.xml"/><Relationship Id="rId19" Type="http://schemas.openxmlformats.org/officeDocument/2006/relationships/chart" Target="../charts/chart142.xml"/><Relationship Id="rId31" Type="http://schemas.openxmlformats.org/officeDocument/2006/relationships/chart" Target="../charts/chart154.xml"/><Relationship Id="rId4" Type="http://schemas.openxmlformats.org/officeDocument/2006/relationships/chart" Target="../charts/chart127.xml"/><Relationship Id="rId9" Type="http://schemas.openxmlformats.org/officeDocument/2006/relationships/chart" Target="../charts/chart132.xml"/><Relationship Id="rId14" Type="http://schemas.openxmlformats.org/officeDocument/2006/relationships/chart" Target="../charts/chart137.xml"/><Relationship Id="rId22" Type="http://schemas.openxmlformats.org/officeDocument/2006/relationships/chart" Target="../charts/chart145.xml"/><Relationship Id="rId27" Type="http://schemas.openxmlformats.org/officeDocument/2006/relationships/chart" Target="../charts/chart150.xml"/><Relationship Id="rId30" Type="http://schemas.openxmlformats.org/officeDocument/2006/relationships/chart" Target="../charts/chart153.xml"/><Relationship Id="rId35" Type="http://schemas.openxmlformats.org/officeDocument/2006/relationships/chart" Target="../charts/chart158.xml"/><Relationship Id="rId8" Type="http://schemas.openxmlformats.org/officeDocument/2006/relationships/chart" Target="../charts/chart131.xml"/><Relationship Id="rId3" Type="http://schemas.openxmlformats.org/officeDocument/2006/relationships/chart" Target="../charts/chart126.xml"/></Relationships>
</file>

<file path=xl/drawings/_rels/drawing13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76.xml"/><Relationship Id="rId18" Type="http://schemas.openxmlformats.org/officeDocument/2006/relationships/chart" Target="../charts/chart181.xml"/><Relationship Id="rId26" Type="http://schemas.openxmlformats.org/officeDocument/2006/relationships/chart" Target="../charts/chart189.xml"/><Relationship Id="rId3" Type="http://schemas.openxmlformats.org/officeDocument/2006/relationships/chart" Target="../charts/chart166.xml"/><Relationship Id="rId21" Type="http://schemas.openxmlformats.org/officeDocument/2006/relationships/chart" Target="../charts/chart184.xml"/><Relationship Id="rId7" Type="http://schemas.openxmlformats.org/officeDocument/2006/relationships/chart" Target="../charts/chart170.xml"/><Relationship Id="rId12" Type="http://schemas.openxmlformats.org/officeDocument/2006/relationships/chart" Target="../charts/chart175.xml"/><Relationship Id="rId17" Type="http://schemas.openxmlformats.org/officeDocument/2006/relationships/chart" Target="../charts/chart180.xml"/><Relationship Id="rId25" Type="http://schemas.openxmlformats.org/officeDocument/2006/relationships/chart" Target="../charts/chart188.xml"/><Relationship Id="rId33" Type="http://schemas.openxmlformats.org/officeDocument/2006/relationships/chart" Target="../charts/chart196.xml"/><Relationship Id="rId2" Type="http://schemas.openxmlformats.org/officeDocument/2006/relationships/chart" Target="../charts/chart165.xml"/><Relationship Id="rId16" Type="http://schemas.openxmlformats.org/officeDocument/2006/relationships/chart" Target="../charts/chart179.xml"/><Relationship Id="rId20" Type="http://schemas.openxmlformats.org/officeDocument/2006/relationships/chart" Target="../charts/chart183.xml"/><Relationship Id="rId29" Type="http://schemas.openxmlformats.org/officeDocument/2006/relationships/chart" Target="../charts/chart192.xml"/><Relationship Id="rId1" Type="http://schemas.openxmlformats.org/officeDocument/2006/relationships/chart" Target="../charts/chart164.xml"/><Relationship Id="rId6" Type="http://schemas.openxmlformats.org/officeDocument/2006/relationships/chart" Target="../charts/chart169.xml"/><Relationship Id="rId11" Type="http://schemas.openxmlformats.org/officeDocument/2006/relationships/chart" Target="../charts/chart174.xml"/><Relationship Id="rId24" Type="http://schemas.openxmlformats.org/officeDocument/2006/relationships/chart" Target="../charts/chart187.xml"/><Relationship Id="rId32" Type="http://schemas.openxmlformats.org/officeDocument/2006/relationships/chart" Target="../charts/chart195.xml"/><Relationship Id="rId5" Type="http://schemas.openxmlformats.org/officeDocument/2006/relationships/chart" Target="../charts/chart168.xml"/><Relationship Id="rId15" Type="http://schemas.openxmlformats.org/officeDocument/2006/relationships/chart" Target="../charts/chart178.xml"/><Relationship Id="rId23" Type="http://schemas.openxmlformats.org/officeDocument/2006/relationships/chart" Target="../charts/chart186.xml"/><Relationship Id="rId28" Type="http://schemas.openxmlformats.org/officeDocument/2006/relationships/chart" Target="../charts/chart191.xml"/><Relationship Id="rId10" Type="http://schemas.openxmlformats.org/officeDocument/2006/relationships/chart" Target="../charts/chart173.xml"/><Relationship Id="rId19" Type="http://schemas.openxmlformats.org/officeDocument/2006/relationships/chart" Target="../charts/chart182.xml"/><Relationship Id="rId31" Type="http://schemas.openxmlformats.org/officeDocument/2006/relationships/chart" Target="../charts/chart194.xml"/><Relationship Id="rId4" Type="http://schemas.openxmlformats.org/officeDocument/2006/relationships/chart" Target="../charts/chart167.xml"/><Relationship Id="rId9" Type="http://schemas.openxmlformats.org/officeDocument/2006/relationships/chart" Target="../charts/chart172.xml"/><Relationship Id="rId14" Type="http://schemas.openxmlformats.org/officeDocument/2006/relationships/chart" Target="../charts/chart177.xml"/><Relationship Id="rId22" Type="http://schemas.openxmlformats.org/officeDocument/2006/relationships/chart" Target="../charts/chart185.xml"/><Relationship Id="rId27" Type="http://schemas.openxmlformats.org/officeDocument/2006/relationships/chart" Target="../charts/chart190.xml"/><Relationship Id="rId30" Type="http://schemas.openxmlformats.org/officeDocument/2006/relationships/chart" Target="../charts/chart193.xml"/><Relationship Id="rId8" Type="http://schemas.openxmlformats.org/officeDocument/2006/relationships/chart" Target="../charts/chart171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4.xml"/><Relationship Id="rId13" Type="http://schemas.openxmlformats.org/officeDocument/2006/relationships/chart" Target="../charts/chart209.xml"/><Relationship Id="rId18" Type="http://schemas.openxmlformats.org/officeDocument/2006/relationships/chart" Target="../charts/chart214.xml"/><Relationship Id="rId26" Type="http://schemas.openxmlformats.org/officeDocument/2006/relationships/chart" Target="../charts/chart222.xml"/><Relationship Id="rId3" Type="http://schemas.openxmlformats.org/officeDocument/2006/relationships/chart" Target="../charts/chart199.xml"/><Relationship Id="rId21" Type="http://schemas.openxmlformats.org/officeDocument/2006/relationships/chart" Target="../charts/chart217.xml"/><Relationship Id="rId7" Type="http://schemas.openxmlformats.org/officeDocument/2006/relationships/chart" Target="../charts/chart203.xml"/><Relationship Id="rId12" Type="http://schemas.openxmlformats.org/officeDocument/2006/relationships/chart" Target="../charts/chart208.xml"/><Relationship Id="rId17" Type="http://schemas.openxmlformats.org/officeDocument/2006/relationships/chart" Target="../charts/chart213.xml"/><Relationship Id="rId25" Type="http://schemas.openxmlformats.org/officeDocument/2006/relationships/chart" Target="../charts/chart221.xml"/><Relationship Id="rId2" Type="http://schemas.openxmlformats.org/officeDocument/2006/relationships/chart" Target="../charts/chart198.xml"/><Relationship Id="rId16" Type="http://schemas.openxmlformats.org/officeDocument/2006/relationships/chart" Target="../charts/chart212.xml"/><Relationship Id="rId20" Type="http://schemas.openxmlformats.org/officeDocument/2006/relationships/chart" Target="../charts/chart216.xml"/><Relationship Id="rId1" Type="http://schemas.openxmlformats.org/officeDocument/2006/relationships/chart" Target="../charts/chart197.xml"/><Relationship Id="rId6" Type="http://schemas.openxmlformats.org/officeDocument/2006/relationships/chart" Target="../charts/chart202.xml"/><Relationship Id="rId11" Type="http://schemas.openxmlformats.org/officeDocument/2006/relationships/chart" Target="../charts/chart207.xml"/><Relationship Id="rId24" Type="http://schemas.openxmlformats.org/officeDocument/2006/relationships/chart" Target="../charts/chart220.xml"/><Relationship Id="rId5" Type="http://schemas.openxmlformats.org/officeDocument/2006/relationships/chart" Target="../charts/chart201.xml"/><Relationship Id="rId15" Type="http://schemas.openxmlformats.org/officeDocument/2006/relationships/chart" Target="../charts/chart211.xml"/><Relationship Id="rId23" Type="http://schemas.openxmlformats.org/officeDocument/2006/relationships/chart" Target="../charts/chart219.xml"/><Relationship Id="rId10" Type="http://schemas.openxmlformats.org/officeDocument/2006/relationships/chart" Target="../charts/chart206.xml"/><Relationship Id="rId19" Type="http://schemas.openxmlformats.org/officeDocument/2006/relationships/chart" Target="../charts/chart215.xml"/><Relationship Id="rId4" Type="http://schemas.openxmlformats.org/officeDocument/2006/relationships/chart" Target="../charts/chart200.xml"/><Relationship Id="rId9" Type="http://schemas.openxmlformats.org/officeDocument/2006/relationships/chart" Target="../charts/chart205.xml"/><Relationship Id="rId14" Type="http://schemas.openxmlformats.org/officeDocument/2006/relationships/chart" Target="../charts/chart210.xml"/><Relationship Id="rId22" Type="http://schemas.openxmlformats.org/officeDocument/2006/relationships/chart" Target="../charts/chart218.xml"/><Relationship Id="rId27" Type="http://schemas.openxmlformats.org/officeDocument/2006/relationships/chart" Target="../charts/chart223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1.xml"/><Relationship Id="rId3" Type="http://schemas.openxmlformats.org/officeDocument/2006/relationships/chart" Target="../charts/chart226.xml"/><Relationship Id="rId7" Type="http://schemas.openxmlformats.org/officeDocument/2006/relationships/chart" Target="../charts/chart230.xml"/><Relationship Id="rId2" Type="http://schemas.openxmlformats.org/officeDocument/2006/relationships/chart" Target="../charts/chart225.xml"/><Relationship Id="rId1" Type="http://schemas.openxmlformats.org/officeDocument/2006/relationships/chart" Target="../charts/chart224.xml"/><Relationship Id="rId6" Type="http://schemas.openxmlformats.org/officeDocument/2006/relationships/chart" Target="../charts/chart229.xml"/><Relationship Id="rId11" Type="http://schemas.openxmlformats.org/officeDocument/2006/relationships/chart" Target="../charts/chart234.xml"/><Relationship Id="rId5" Type="http://schemas.openxmlformats.org/officeDocument/2006/relationships/chart" Target="../charts/chart228.xml"/><Relationship Id="rId10" Type="http://schemas.openxmlformats.org/officeDocument/2006/relationships/chart" Target="../charts/chart233.xml"/><Relationship Id="rId4" Type="http://schemas.openxmlformats.org/officeDocument/2006/relationships/chart" Target="../charts/chart227.xml"/><Relationship Id="rId9" Type="http://schemas.openxmlformats.org/officeDocument/2006/relationships/chart" Target="../charts/chart232.xml"/></Relationships>
</file>

<file path=xl/drawings/_rels/drawing16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47.xml"/><Relationship Id="rId18" Type="http://schemas.openxmlformats.org/officeDocument/2006/relationships/chart" Target="../charts/chart252.xml"/><Relationship Id="rId26" Type="http://schemas.openxmlformats.org/officeDocument/2006/relationships/chart" Target="../charts/chart260.xml"/><Relationship Id="rId39" Type="http://schemas.openxmlformats.org/officeDocument/2006/relationships/chart" Target="../charts/chart273.xml"/><Relationship Id="rId21" Type="http://schemas.openxmlformats.org/officeDocument/2006/relationships/chart" Target="../charts/chart255.xml"/><Relationship Id="rId34" Type="http://schemas.openxmlformats.org/officeDocument/2006/relationships/chart" Target="../charts/chart268.xml"/><Relationship Id="rId42" Type="http://schemas.openxmlformats.org/officeDocument/2006/relationships/chart" Target="../charts/chart276.xml"/><Relationship Id="rId47" Type="http://schemas.openxmlformats.org/officeDocument/2006/relationships/chart" Target="../charts/chart281.xml"/><Relationship Id="rId50" Type="http://schemas.openxmlformats.org/officeDocument/2006/relationships/chart" Target="../charts/chart284.xml"/><Relationship Id="rId55" Type="http://schemas.openxmlformats.org/officeDocument/2006/relationships/chart" Target="../charts/chart289.xml"/><Relationship Id="rId7" Type="http://schemas.openxmlformats.org/officeDocument/2006/relationships/chart" Target="../charts/chart241.xml"/><Relationship Id="rId2" Type="http://schemas.openxmlformats.org/officeDocument/2006/relationships/chart" Target="../charts/chart236.xml"/><Relationship Id="rId16" Type="http://schemas.openxmlformats.org/officeDocument/2006/relationships/chart" Target="../charts/chart250.xml"/><Relationship Id="rId29" Type="http://schemas.openxmlformats.org/officeDocument/2006/relationships/chart" Target="../charts/chart263.xml"/><Relationship Id="rId11" Type="http://schemas.openxmlformats.org/officeDocument/2006/relationships/chart" Target="../charts/chart245.xml"/><Relationship Id="rId24" Type="http://schemas.openxmlformats.org/officeDocument/2006/relationships/chart" Target="../charts/chart258.xml"/><Relationship Id="rId32" Type="http://schemas.openxmlformats.org/officeDocument/2006/relationships/chart" Target="../charts/chart266.xml"/><Relationship Id="rId37" Type="http://schemas.openxmlformats.org/officeDocument/2006/relationships/chart" Target="../charts/chart271.xml"/><Relationship Id="rId40" Type="http://schemas.openxmlformats.org/officeDocument/2006/relationships/chart" Target="../charts/chart274.xml"/><Relationship Id="rId45" Type="http://schemas.openxmlformats.org/officeDocument/2006/relationships/chart" Target="../charts/chart279.xml"/><Relationship Id="rId53" Type="http://schemas.openxmlformats.org/officeDocument/2006/relationships/chart" Target="../charts/chart287.xml"/><Relationship Id="rId58" Type="http://schemas.openxmlformats.org/officeDocument/2006/relationships/chart" Target="../charts/chart292.xml"/><Relationship Id="rId5" Type="http://schemas.openxmlformats.org/officeDocument/2006/relationships/chart" Target="../charts/chart239.xml"/><Relationship Id="rId19" Type="http://schemas.openxmlformats.org/officeDocument/2006/relationships/chart" Target="../charts/chart253.xml"/><Relationship Id="rId4" Type="http://schemas.openxmlformats.org/officeDocument/2006/relationships/chart" Target="../charts/chart238.xml"/><Relationship Id="rId9" Type="http://schemas.openxmlformats.org/officeDocument/2006/relationships/chart" Target="../charts/chart243.xml"/><Relationship Id="rId14" Type="http://schemas.openxmlformats.org/officeDocument/2006/relationships/chart" Target="../charts/chart248.xml"/><Relationship Id="rId22" Type="http://schemas.openxmlformats.org/officeDocument/2006/relationships/chart" Target="../charts/chart256.xml"/><Relationship Id="rId27" Type="http://schemas.openxmlformats.org/officeDocument/2006/relationships/chart" Target="../charts/chart261.xml"/><Relationship Id="rId30" Type="http://schemas.openxmlformats.org/officeDocument/2006/relationships/chart" Target="../charts/chart264.xml"/><Relationship Id="rId35" Type="http://schemas.openxmlformats.org/officeDocument/2006/relationships/chart" Target="../charts/chart269.xml"/><Relationship Id="rId43" Type="http://schemas.openxmlformats.org/officeDocument/2006/relationships/chart" Target="../charts/chart277.xml"/><Relationship Id="rId48" Type="http://schemas.openxmlformats.org/officeDocument/2006/relationships/chart" Target="../charts/chart282.xml"/><Relationship Id="rId56" Type="http://schemas.openxmlformats.org/officeDocument/2006/relationships/chart" Target="../charts/chart290.xml"/><Relationship Id="rId8" Type="http://schemas.openxmlformats.org/officeDocument/2006/relationships/chart" Target="../charts/chart242.xml"/><Relationship Id="rId51" Type="http://schemas.openxmlformats.org/officeDocument/2006/relationships/chart" Target="../charts/chart285.xml"/><Relationship Id="rId3" Type="http://schemas.openxmlformats.org/officeDocument/2006/relationships/chart" Target="../charts/chart237.xml"/><Relationship Id="rId12" Type="http://schemas.openxmlformats.org/officeDocument/2006/relationships/chart" Target="../charts/chart246.xml"/><Relationship Id="rId17" Type="http://schemas.openxmlformats.org/officeDocument/2006/relationships/chart" Target="../charts/chart251.xml"/><Relationship Id="rId25" Type="http://schemas.openxmlformats.org/officeDocument/2006/relationships/chart" Target="../charts/chart259.xml"/><Relationship Id="rId33" Type="http://schemas.openxmlformats.org/officeDocument/2006/relationships/chart" Target="../charts/chart267.xml"/><Relationship Id="rId38" Type="http://schemas.openxmlformats.org/officeDocument/2006/relationships/chart" Target="../charts/chart272.xml"/><Relationship Id="rId46" Type="http://schemas.openxmlformats.org/officeDocument/2006/relationships/chart" Target="../charts/chart280.xml"/><Relationship Id="rId20" Type="http://schemas.openxmlformats.org/officeDocument/2006/relationships/chart" Target="../charts/chart254.xml"/><Relationship Id="rId41" Type="http://schemas.openxmlformats.org/officeDocument/2006/relationships/chart" Target="../charts/chart275.xml"/><Relationship Id="rId54" Type="http://schemas.openxmlformats.org/officeDocument/2006/relationships/chart" Target="../charts/chart288.xml"/><Relationship Id="rId1" Type="http://schemas.openxmlformats.org/officeDocument/2006/relationships/chart" Target="../charts/chart235.xml"/><Relationship Id="rId6" Type="http://schemas.openxmlformats.org/officeDocument/2006/relationships/chart" Target="../charts/chart240.xml"/><Relationship Id="rId15" Type="http://schemas.openxmlformats.org/officeDocument/2006/relationships/chart" Target="../charts/chart249.xml"/><Relationship Id="rId23" Type="http://schemas.openxmlformats.org/officeDocument/2006/relationships/chart" Target="../charts/chart257.xml"/><Relationship Id="rId28" Type="http://schemas.openxmlformats.org/officeDocument/2006/relationships/chart" Target="../charts/chart262.xml"/><Relationship Id="rId36" Type="http://schemas.openxmlformats.org/officeDocument/2006/relationships/chart" Target="../charts/chart270.xml"/><Relationship Id="rId49" Type="http://schemas.openxmlformats.org/officeDocument/2006/relationships/chart" Target="../charts/chart283.xml"/><Relationship Id="rId57" Type="http://schemas.openxmlformats.org/officeDocument/2006/relationships/chart" Target="../charts/chart291.xml"/><Relationship Id="rId10" Type="http://schemas.openxmlformats.org/officeDocument/2006/relationships/chart" Target="../charts/chart244.xml"/><Relationship Id="rId31" Type="http://schemas.openxmlformats.org/officeDocument/2006/relationships/chart" Target="../charts/chart265.xml"/><Relationship Id="rId44" Type="http://schemas.openxmlformats.org/officeDocument/2006/relationships/chart" Target="../charts/chart278.xml"/><Relationship Id="rId52" Type="http://schemas.openxmlformats.org/officeDocument/2006/relationships/chart" Target="../charts/chart286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5.xml"/><Relationship Id="rId2" Type="http://schemas.openxmlformats.org/officeDocument/2006/relationships/chart" Target="../charts/chart294.xml"/><Relationship Id="rId1" Type="http://schemas.openxmlformats.org/officeDocument/2006/relationships/chart" Target="../charts/chart293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3.xml"/><Relationship Id="rId3" Type="http://schemas.openxmlformats.org/officeDocument/2006/relationships/chart" Target="../charts/chart298.xml"/><Relationship Id="rId7" Type="http://schemas.openxmlformats.org/officeDocument/2006/relationships/chart" Target="../charts/chart302.xml"/><Relationship Id="rId2" Type="http://schemas.openxmlformats.org/officeDocument/2006/relationships/chart" Target="../charts/chart297.xml"/><Relationship Id="rId1" Type="http://schemas.openxmlformats.org/officeDocument/2006/relationships/chart" Target="../charts/chart296.xml"/><Relationship Id="rId6" Type="http://schemas.openxmlformats.org/officeDocument/2006/relationships/chart" Target="../charts/chart301.xml"/><Relationship Id="rId5" Type="http://schemas.openxmlformats.org/officeDocument/2006/relationships/chart" Target="../charts/chart300.xml"/><Relationship Id="rId10" Type="http://schemas.openxmlformats.org/officeDocument/2006/relationships/chart" Target="../charts/chart305.xml"/><Relationship Id="rId4" Type="http://schemas.openxmlformats.org/officeDocument/2006/relationships/chart" Target="../charts/chart299.xml"/><Relationship Id="rId9" Type="http://schemas.openxmlformats.org/officeDocument/2006/relationships/chart" Target="../charts/chart304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6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11" Type="http://schemas.openxmlformats.org/officeDocument/2006/relationships/chart" Target="../charts/chart19.xml"/><Relationship Id="rId5" Type="http://schemas.openxmlformats.org/officeDocument/2006/relationships/chart" Target="../charts/chart13.xml"/><Relationship Id="rId10" Type="http://schemas.openxmlformats.org/officeDocument/2006/relationships/chart" Target="../charts/chart18.xml"/><Relationship Id="rId4" Type="http://schemas.openxmlformats.org/officeDocument/2006/relationships/chart" Target="../charts/chart12.xml"/><Relationship Id="rId9" Type="http://schemas.openxmlformats.org/officeDocument/2006/relationships/chart" Target="../charts/chart17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9.xml"/><Relationship Id="rId2" Type="http://schemas.openxmlformats.org/officeDocument/2006/relationships/chart" Target="../charts/chart308.xml"/><Relationship Id="rId1" Type="http://schemas.openxmlformats.org/officeDocument/2006/relationships/chart" Target="../charts/chart307.xml"/><Relationship Id="rId5" Type="http://schemas.openxmlformats.org/officeDocument/2006/relationships/chart" Target="../charts/chart311.xml"/><Relationship Id="rId4" Type="http://schemas.openxmlformats.org/officeDocument/2006/relationships/chart" Target="../charts/chart310.xml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9.xml"/><Relationship Id="rId13" Type="http://schemas.openxmlformats.org/officeDocument/2006/relationships/chart" Target="../charts/chart324.xml"/><Relationship Id="rId3" Type="http://schemas.openxmlformats.org/officeDocument/2006/relationships/chart" Target="../charts/chart314.xml"/><Relationship Id="rId7" Type="http://schemas.openxmlformats.org/officeDocument/2006/relationships/chart" Target="../charts/chart318.xml"/><Relationship Id="rId12" Type="http://schemas.openxmlformats.org/officeDocument/2006/relationships/chart" Target="../charts/chart323.xml"/><Relationship Id="rId2" Type="http://schemas.openxmlformats.org/officeDocument/2006/relationships/chart" Target="../charts/chart313.xml"/><Relationship Id="rId1" Type="http://schemas.openxmlformats.org/officeDocument/2006/relationships/chart" Target="../charts/chart312.xml"/><Relationship Id="rId6" Type="http://schemas.openxmlformats.org/officeDocument/2006/relationships/chart" Target="../charts/chart317.xml"/><Relationship Id="rId11" Type="http://schemas.openxmlformats.org/officeDocument/2006/relationships/chart" Target="../charts/chart322.xml"/><Relationship Id="rId5" Type="http://schemas.openxmlformats.org/officeDocument/2006/relationships/chart" Target="../charts/chart316.xml"/><Relationship Id="rId10" Type="http://schemas.openxmlformats.org/officeDocument/2006/relationships/chart" Target="../charts/chart321.xml"/><Relationship Id="rId4" Type="http://schemas.openxmlformats.org/officeDocument/2006/relationships/chart" Target="../charts/chart315.xml"/><Relationship Id="rId9" Type="http://schemas.openxmlformats.org/officeDocument/2006/relationships/chart" Target="../charts/chart320.xml"/><Relationship Id="rId14" Type="http://schemas.openxmlformats.org/officeDocument/2006/relationships/chart" Target="../charts/chart325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7.xml"/><Relationship Id="rId3" Type="http://schemas.openxmlformats.org/officeDocument/2006/relationships/chart" Target="../charts/chart22.xml"/><Relationship Id="rId7" Type="http://schemas.openxmlformats.org/officeDocument/2006/relationships/chart" Target="../charts/chart26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Relationship Id="rId6" Type="http://schemas.openxmlformats.org/officeDocument/2006/relationships/chart" Target="../charts/chart25.xml"/><Relationship Id="rId5" Type="http://schemas.openxmlformats.org/officeDocument/2006/relationships/chart" Target="../charts/chart24.xml"/><Relationship Id="rId4" Type="http://schemas.openxmlformats.org/officeDocument/2006/relationships/chart" Target="../charts/chart23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.xml"/><Relationship Id="rId3" Type="http://schemas.openxmlformats.org/officeDocument/2006/relationships/chart" Target="../charts/chart30.xml"/><Relationship Id="rId7" Type="http://schemas.openxmlformats.org/officeDocument/2006/relationships/chart" Target="../charts/chart34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Relationship Id="rId6" Type="http://schemas.openxmlformats.org/officeDocument/2006/relationships/chart" Target="../charts/chart33.xml"/><Relationship Id="rId5" Type="http://schemas.openxmlformats.org/officeDocument/2006/relationships/chart" Target="../charts/chart32.xml"/><Relationship Id="rId10" Type="http://schemas.openxmlformats.org/officeDocument/2006/relationships/chart" Target="../charts/chart37.xml"/><Relationship Id="rId4" Type="http://schemas.openxmlformats.org/officeDocument/2006/relationships/chart" Target="../charts/chart31.xml"/><Relationship Id="rId9" Type="http://schemas.openxmlformats.org/officeDocument/2006/relationships/chart" Target="../charts/chart36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3" Type="http://schemas.openxmlformats.org/officeDocument/2006/relationships/chart" Target="../charts/chart40.xml"/><Relationship Id="rId7" Type="http://schemas.openxmlformats.org/officeDocument/2006/relationships/chart" Target="../charts/chart44.xml"/><Relationship Id="rId2" Type="http://schemas.openxmlformats.org/officeDocument/2006/relationships/chart" Target="../charts/chart39.xml"/><Relationship Id="rId1" Type="http://schemas.openxmlformats.org/officeDocument/2006/relationships/chart" Target="../charts/chart38.xml"/><Relationship Id="rId6" Type="http://schemas.openxmlformats.org/officeDocument/2006/relationships/chart" Target="../charts/chart43.xml"/><Relationship Id="rId11" Type="http://schemas.openxmlformats.org/officeDocument/2006/relationships/chart" Target="../charts/chart48.xml"/><Relationship Id="rId5" Type="http://schemas.openxmlformats.org/officeDocument/2006/relationships/chart" Target="../charts/chart42.xml"/><Relationship Id="rId10" Type="http://schemas.openxmlformats.org/officeDocument/2006/relationships/chart" Target="../charts/chart47.xml"/><Relationship Id="rId4" Type="http://schemas.openxmlformats.org/officeDocument/2006/relationships/chart" Target="../charts/chart41.xml"/><Relationship Id="rId9" Type="http://schemas.openxmlformats.org/officeDocument/2006/relationships/chart" Target="../charts/chart46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.xml"/><Relationship Id="rId3" Type="http://schemas.openxmlformats.org/officeDocument/2006/relationships/chart" Target="../charts/chart51.xml"/><Relationship Id="rId7" Type="http://schemas.openxmlformats.org/officeDocument/2006/relationships/chart" Target="../charts/chart55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6" Type="http://schemas.openxmlformats.org/officeDocument/2006/relationships/chart" Target="../charts/chart54.xml"/><Relationship Id="rId11" Type="http://schemas.openxmlformats.org/officeDocument/2006/relationships/chart" Target="../charts/chart59.xml"/><Relationship Id="rId5" Type="http://schemas.openxmlformats.org/officeDocument/2006/relationships/chart" Target="../charts/chart53.xml"/><Relationship Id="rId10" Type="http://schemas.openxmlformats.org/officeDocument/2006/relationships/chart" Target="../charts/chart58.xml"/><Relationship Id="rId4" Type="http://schemas.openxmlformats.org/officeDocument/2006/relationships/chart" Target="../charts/chart52.xml"/><Relationship Id="rId9" Type="http://schemas.openxmlformats.org/officeDocument/2006/relationships/chart" Target="../charts/chart57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1.xml"/><Relationship Id="rId1" Type="http://schemas.openxmlformats.org/officeDocument/2006/relationships/chart" Target="../charts/chart60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9.xml"/><Relationship Id="rId3" Type="http://schemas.openxmlformats.org/officeDocument/2006/relationships/chart" Target="../charts/chart64.xml"/><Relationship Id="rId7" Type="http://schemas.openxmlformats.org/officeDocument/2006/relationships/chart" Target="../charts/chart68.xml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chart" Target="../charts/chart67.xml"/><Relationship Id="rId5" Type="http://schemas.openxmlformats.org/officeDocument/2006/relationships/chart" Target="../charts/chart66.xml"/><Relationship Id="rId4" Type="http://schemas.openxmlformats.org/officeDocument/2006/relationships/chart" Target="../charts/chart65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2.xml"/><Relationship Id="rId2" Type="http://schemas.openxmlformats.org/officeDocument/2006/relationships/chart" Target="../charts/chart71.xml"/><Relationship Id="rId1" Type="http://schemas.openxmlformats.org/officeDocument/2006/relationships/chart" Target="../charts/chart70.xml"/><Relationship Id="rId6" Type="http://schemas.openxmlformats.org/officeDocument/2006/relationships/chart" Target="../charts/chart75.xml"/><Relationship Id="rId5" Type="http://schemas.openxmlformats.org/officeDocument/2006/relationships/chart" Target="../charts/chart74.xml"/><Relationship Id="rId4" Type="http://schemas.openxmlformats.org/officeDocument/2006/relationships/chart" Target="../charts/chart7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398124</xdr:colOff>
      <xdr:row>1</xdr:row>
      <xdr:rowOff>21406</xdr:rowOff>
    </xdr:from>
    <xdr:to>
      <xdr:col>23</xdr:col>
      <xdr:colOff>526551</xdr:colOff>
      <xdr:row>35</xdr:row>
      <xdr:rowOff>29967</xdr:rowOff>
    </xdr:to>
    <xdr:graphicFrame macro="">
      <xdr:nvGraphicFramePr>
        <xdr:cNvPr id="5" name="Diagram 1032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402405</xdr:colOff>
      <xdr:row>37</xdr:row>
      <xdr:rowOff>59932</xdr:rowOff>
    </xdr:from>
    <xdr:to>
      <xdr:col>23</xdr:col>
      <xdr:colOff>299664</xdr:colOff>
      <xdr:row>70</xdr:row>
      <xdr:rowOff>102741</xdr:rowOff>
    </xdr:to>
    <xdr:graphicFrame macro="">
      <xdr:nvGraphicFramePr>
        <xdr:cNvPr id="15" name="Diagram 1025">
          <a:extLst>
            <a:ext uri="{FF2B5EF4-FFF2-40B4-BE49-F238E27FC236}">
              <a16:creationId xmlns:a16="http://schemas.microsoft.com/office/drawing/2014/main" id="{E71F656D-1440-4555-9E55-80ED06B378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55654</xdr:colOff>
      <xdr:row>75</xdr:row>
      <xdr:rowOff>29966</xdr:rowOff>
    </xdr:from>
    <xdr:to>
      <xdr:col>23</xdr:col>
      <xdr:colOff>34250</xdr:colOff>
      <xdr:row>109</xdr:row>
      <xdr:rowOff>12844</xdr:rowOff>
    </xdr:to>
    <xdr:graphicFrame macro="">
      <xdr:nvGraphicFramePr>
        <xdr:cNvPr id="16" name="Diagram 1025">
          <a:extLst>
            <a:ext uri="{FF2B5EF4-FFF2-40B4-BE49-F238E27FC236}">
              <a16:creationId xmlns:a16="http://schemas.microsoft.com/office/drawing/2014/main" id="{57568CB9-D67F-4DAC-961F-11B0DADECA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59933</xdr:colOff>
      <xdr:row>186</xdr:row>
      <xdr:rowOff>68494</xdr:rowOff>
    </xdr:from>
    <xdr:to>
      <xdr:col>22</xdr:col>
      <xdr:colOff>659259</xdr:colOff>
      <xdr:row>220</xdr:row>
      <xdr:rowOff>34249</xdr:rowOff>
    </xdr:to>
    <xdr:graphicFrame macro="">
      <xdr:nvGraphicFramePr>
        <xdr:cNvPr id="17" name="Diagram 1031">
          <a:extLst>
            <a:ext uri="{FF2B5EF4-FFF2-40B4-BE49-F238E27FC236}">
              <a16:creationId xmlns:a16="http://schemas.microsoft.com/office/drawing/2014/main" id="{1D93600A-0520-48FA-B4B4-4FF393037A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402404</xdr:colOff>
      <xdr:row>222</xdr:row>
      <xdr:rowOff>77057</xdr:rowOff>
    </xdr:from>
    <xdr:to>
      <xdr:col>23</xdr:col>
      <xdr:colOff>535455</xdr:colOff>
      <xdr:row>256</xdr:row>
      <xdr:rowOff>25686</xdr:rowOff>
    </xdr:to>
    <xdr:graphicFrame macro="">
      <xdr:nvGraphicFramePr>
        <xdr:cNvPr id="18" name="Diagram 1028">
          <a:extLst>
            <a:ext uri="{FF2B5EF4-FFF2-40B4-BE49-F238E27FC236}">
              <a16:creationId xmlns:a16="http://schemas.microsoft.com/office/drawing/2014/main" id="{FBB3387C-9909-429F-8617-A4858B926F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85619</xdr:colOff>
      <xdr:row>260</xdr:row>
      <xdr:rowOff>102742</xdr:rowOff>
    </xdr:from>
    <xdr:to>
      <xdr:col>23</xdr:col>
      <xdr:colOff>496586</xdr:colOff>
      <xdr:row>294</xdr:row>
      <xdr:rowOff>111305</xdr:rowOff>
    </xdr:to>
    <xdr:graphicFrame macro="">
      <xdr:nvGraphicFramePr>
        <xdr:cNvPr id="19" name="Diagram 1036">
          <a:extLst>
            <a:ext uri="{FF2B5EF4-FFF2-40B4-BE49-F238E27FC236}">
              <a16:creationId xmlns:a16="http://schemas.microsoft.com/office/drawing/2014/main" id="{9E4D35A2-D33C-49CE-A245-ABA32B83C9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24</xdr:col>
      <xdr:colOff>0</xdr:colOff>
      <xdr:row>5</xdr:row>
      <xdr:rowOff>25686</xdr:rowOff>
    </xdr:from>
    <xdr:to>
      <xdr:col>24</xdr:col>
      <xdr:colOff>484633</xdr:colOff>
      <xdr:row>10</xdr:row>
      <xdr:rowOff>66576</xdr:rowOff>
    </xdr:to>
    <xdr:sp macro="" textlink="">
      <xdr:nvSpPr>
        <xdr:cNvPr id="12" name="Pil: ned 11">
          <a:extLst>
            <a:ext uri="{FF2B5EF4-FFF2-40B4-BE49-F238E27FC236}">
              <a16:creationId xmlns:a16="http://schemas.microsoft.com/office/drawing/2014/main" id="{CEC42464-3DAB-4B87-872B-46204E98C4F8}"/>
            </a:ext>
          </a:extLst>
        </xdr:cNvPr>
        <xdr:cNvSpPr/>
      </xdr:nvSpPr>
      <xdr:spPr bwMode="auto">
        <a:xfrm>
          <a:off x="14640674" y="967484"/>
          <a:ext cx="484633" cy="982688"/>
        </a:xfrm>
        <a:prstGeom prst="downArrow">
          <a:avLst/>
        </a:prstGeom>
        <a:solidFill>
          <a:schemeClr val="accent1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</xdr:col>
      <xdr:colOff>0</xdr:colOff>
      <xdr:row>112</xdr:row>
      <xdr:rowOff>0</xdr:rowOff>
    </xdr:from>
    <xdr:to>
      <xdr:col>23</xdr:col>
      <xdr:colOff>555019</xdr:colOff>
      <xdr:row>145</xdr:row>
      <xdr:rowOff>64211</xdr:rowOff>
    </xdr:to>
    <xdr:graphicFrame macro="">
      <xdr:nvGraphicFramePr>
        <xdr:cNvPr id="2" name="Diagram 1034">
          <a:extLst>
            <a:ext uri="{FF2B5EF4-FFF2-40B4-BE49-F238E27FC236}">
              <a16:creationId xmlns:a16="http://schemas.microsoft.com/office/drawing/2014/main" id="{EED8A554-626E-4E9D-9286-CDF83D95E2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149</xdr:row>
      <xdr:rowOff>0</xdr:rowOff>
    </xdr:from>
    <xdr:to>
      <xdr:col>22</xdr:col>
      <xdr:colOff>856180</xdr:colOff>
      <xdr:row>182</xdr:row>
      <xdr:rowOff>25683</xdr:rowOff>
    </xdr:to>
    <xdr:graphicFrame macro="">
      <xdr:nvGraphicFramePr>
        <xdr:cNvPr id="3" name="Diagram 1034">
          <a:extLst>
            <a:ext uri="{FF2B5EF4-FFF2-40B4-BE49-F238E27FC236}">
              <a16:creationId xmlns:a16="http://schemas.microsoft.com/office/drawing/2014/main" id="{1418141D-5E41-46C2-BD51-A7FBBDA573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</xdr:col>
      <xdr:colOff>0</xdr:colOff>
      <xdr:row>267</xdr:row>
      <xdr:rowOff>0</xdr:rowOff>
    </xdr:from>
    <xdr:to>
      <xdr:col>24</xdr:col>
      <xdr:colOff>634463</xdr:colOff>
      <xdr:row>272</xdr:row>
      <xdr:rowOff>36609</xdr:rowOff>
    </xdr:to>
    <xdr:sp macro="" textlink="">
      <xdr:nvSpPr>
        <xdr:cNvPr id="6" name="Pil: opp 5">
          <a:extLst>
            <a:ext uri="{FF2B5EF4-FFF2-40B4-BE49-F238E27FC236}">
              <a16:creationId xmlns:a16="http://schemas.microsoft.com/office/drawing/2014/main" id="{F02263B6-7B4C-4873-863E-0E2BB863FB7E}"/>
            </a:ext>
          </a:extLst>
        </xdr:cNvPr>
        <xdr:cNvSpPr/>
      </xdr:nvSpPr>
      <xdr:spPr bwMode="auto">
        <a:xfrm>
          <a:off x="14640674" y="50326247"/>
          <a:ext cx="634463" cy="978407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802105</xdr:colOff>
      <xdr:row>459</xdr:row>
      <xdr:rowOff>52136</xdr:rowOff>
    </xdr:from>
    <xdr:to>
      <xdr:col>14</xdr:col>
      <xdr:colOff>689810</xdr:colOff>
      <xdr:row>490</xdr:row>
      <xdr:rowOff>12030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99146DFF-C314-450B-AE90-545C9C9172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806116</xdr:colOff>
      <xdr:row>425</xdr:row>
      <xdr:rowOff>188495</xdr:rowOff>
    </xdr:from>
    <xdr:to>
      <xdr:col>14</xdr:col>
      <xdr:colOff>790074</xdr:colOff>
      <xdr:row>456</xdr:row>
      <xdr:rowOff>140369</xdr:rowOff>
    </xdr:to>
    <xdr:graphicFrame macro="">
      <xdr:nvGraphicFramePr>
        <xdr:cNvPr id="33" name="Diagram 9">
          <a:extLst>
            <a:ext uri="{FF2B5EF4-FFF2-40B4-BE49-F238E27FC236}">
              <a16:creationId xmlns:a16="http://schemas.microsoft.com/office/drawing/2014/main" id="{C5298D8E-D30F-48C2-B349-C8444E48F1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32085</xdr:colOff>
      <xdr:row>392</xdr:row>
      <xdr:rowOff>128336</xdr:rowOff>
    </xdr:from>
    <xdr:to>
      <xdr:col>15</xdr:col>
      <xdr:colOff>24064</xdr:colOff>
      <xdr:row>423</xdr:row>
      <xdr:rowOff>80211</xdr:rowOff>
    </xdr:to>
    <xdr:graphicFrame macro="">
      <xdr:nvGraphicFramePr>
        <xdr:cNvPr id="34" name="Diagram 33">
          <a:extLst>
            <a:ext uri="{FF2B5EF4-FFF2-40B4-BE49-F238E27FC236}">
              <a16:creationId xmlns:a16="http://schemas.microsoft.com/office/drawing/2014/main" id="{7743F7DD-ECC2-46C7-B795-8F921F4F15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597568</xdr:colOff>
      <xdr:row>360</xdr:row>
      <xdr:rowOff>12032</xdr:rowOff>
    </xdr:from>
    <xdr:to>
      <xdr:col>14</xdr:col>
      <xdr:colOff>902368</xdr:colOff>
      <xdr:row>391</xdr:row>
      <xdr:rowOff>36095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8631E8C5-37A9-4104-9331-9EB7EE9811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701842</xdr:colOff>
      <xdr:row>327</xdr:row>
      <xdr:rowOff>32284</xdr:rowOff>
    </xdr:from>
    <xdr:to>
      <xdr:col>14</xdr:col>
      <xdr:colOff>830179</xdr:colOff>
      <xdr:row>358</xdr:row>
      <xdr:rowOff>12031</xdr:rowOff>
    </xdr:to>
    <xdr:graphicFrame macro="">
      <xdr:nvGraphicFramePr>
        <xdr:cNvPr id="36" name="Diagram 35">
          <a:extLst>
            <a:ext uri="{FF2B5EF4-FFF2-40B4-BE49-F238E27FC236}">
              <a16:creationId xmlns:a16="http://schemas.microsoft.com/office/drawing/2014/main" id="{49F4FFE8-B498-4288-9CDE-61485BAB8C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368968</xdr:colOff>
      <xdr:row>294</xdr:row>
      <xdr:rowOff>88232</xdr:rowOff>
    </xdr:from>
    <xdr:to>
      <xdr:col>6</xdr:col>
      <xdr:colOff>208547</xdr:colOff>
      <xdr:row>323</xdr:row>
      <xdr:rowOff>152401</xdr:rowOff>
    </xdr:to>
    <xdr:graphicFrame macro="">
      <xdr:nvGraphicFramePr>
        <xdr:cNvPr id="37" name="Diagram 3">
          <a:extLst>
            <a:ext uri="{FF2B5EF4-FFF2-40B4-BE49-F238E27FC236}">
              <a16:creationId xmlns:a16="http://schemas.microsoft.com/office/drawing/2014/main" id="{A95613E9-046F-4B6D-AD37-8245C8DEDF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505325</xdr:colOff>
      <xdr:row>294</xdr:row>
      <xdr:rowOff>52137</xdr:rowOff>
    </xdr:from>
    <xdr:to>
      <xdr:col>12</xdr:col>
      <xdr:colOff>120314</xdr:colOff>
      <xdr:row>323</xdr:row>
      <xdr:rowOff>92244</xdr:rowOff>
    </xdr:to>
    <xdr:graphicFrame macro="">
      <xdr:nvGraphicFramePr>
        <xdr:cNvPr id="38" name="Diagram 3">
          <a:extLst>
            <a:ext uri="{FF2B5EF4-FFF2-40B4-BE49-F238E27FC236}">
              <a16:creationId xmlns:a16="http://schemas.microsoft.com/office/drawing/2014/main" id="{86F4D0A6-4AF1-4C6A-B4C7-89F14F4E9D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589547</xdr:colOff>
      <xdr:row>161</xdr:row>
      <xdr:rowOff>144378</xdr:rowOff>
    </xdr:from>
    <xdr:to>
      <xdr:col>14</xdr:col>
      <xdr:colOff>790073</xdr:colOff>
      <xdr:row>192</xdr:row>
      <xdr:rowOff>184484</xdr:rowOff>
    </xdr:to>
    <xdr:graphicFrame macro="">
      <xdr:nvGraphicFramePr>
        <xdr:cNvPr id="39" name="Diagram 3">
          <a:extLst>
            <a:ext uri="{FF2B5EF4-FFF2-40B4-BE49-F238E27FC236}">
              <a16:creationId xmlns:a16="http://schemas.microsoft.com/office/drawing/2014/main" id="{19A82CB3-95E6-49CA-B5E5-FFAC7D3D4A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360947</xdr:colOff>
      <xdr:row>129</xdr:row>
      <xdr:rowOff>124326</xdr:rowOff>
    </xdr:from>
    <xdr:to>
      <xdr:col>6</xdr:col>
      <xdr:colOff>176463</xdr:colOff>
      <xdr:row>161</xdr:row>
      <xdr:rowOff>4012</xdr:rowOff>
    </xdr:to>
    <xdr:graphicFrame macro="">
      <xdr:nvGraphicFramePr>
        <xdr:cNvPr id="40" name="Diagram 3">
          <a:extLst>
            <a:ext uri="{FF2B5EF4-FFF2-40B4-BE49-F238E27FC236}">
              <a16:creationId xmlns:a16="http://schemas.microsoft.com/office/drawing/2014/main" id="{309DE68B-3387-451F-887A-664AC7CB0F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717885</xdr:colOff>
      <xdr:row>130</xdr:row>
      <xdr:rowOff>4011</xdr:rowOff>
    </xdr:from>
    <xdr:to>
      <xdr:col>11</xdr:col>
      <xdr:colOff>942475</xdr:colOff>
      <xdr:row>161</xdr:row>
      <xdr:rowOff>4012</xdr:rowOff>
    </xdr:to>
    <xdr:graphicFrame macro="">
      <xdr:nvGraphicFramePr>
        <xdr:cNvPr id="41" name="Diagram 3">
          <a:extLst>
            <a:ext uri="{FF2B5EF4-FFF2-40B4-BE49-F238E27FC236}">
              <a16:creationId xmlns:a16="http://schemas.microsoft.com/office/drawing/2014/main" id="{E7008A37-5E5F-4D3F-8AC1-D0C9E1C196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60157</xdr:colOff>
      <xdr:row>95</xdr:row>
      <xdr:rowOff>196515</xdr:rowOff>
    </xdr:from>
    <xdr:to>
      <xdr:col>4</xdr:col>
      <xdr:colOff>453189</xdr:colOff>
      <xdr:row>125</xdr:row>
      <xdr:rowOff>140368</xdr:rowOff>
    </xdr:to>
    <xdr:graphicFrame macro="">
      <xdr:nvGraphicFramePr>
        <xdr:cNvPr id="42" name="Diagram 3">
          <a:extLst>
            <a:ext uri="{FF2B5EF4-FFF2-40B4-BE49-F238E27FC236}">
              <a16:creationId xmlns:a16="http://schemas.microsoft.com/office/drawing/2014/main" id="{102A9367-5DB5-415D-914C-A6DB6252B0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521369</xdr:colOff>
      <xdr:row>95</xdr:row>
      <xdr:rowOff>160421</xdr:rowOff>
    </xdr:from>
    <xdr:to>
      <xdr:col>9</xdr:col>
      <xdr:colOff>737937</xdr:colOff>
      <xdr:row>125</xdr:row>
      <xdr:rowOff>168443</xdr:rowOff>
    </xdr:to>
    <xdr:graphicFrame macro="">
      <xdr:nvGraphicFramePr>
        <xdr:cNvPr id="43" name="Diagram 3">
          <a:extLst>
            <a:ext uri="{FF2B5EF4-FFF2-40B4-BE49-F238E27FC236}">
              <a16:creationId xmlns:a16="http://schemas.microsoft.com/office/drawing/2014/main" id="{84404DB5-1C7F-4AD6-8CE9-3446E96E0A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830179</xdr:colOff>
      <xdr:row>95</xdr:row>
      <xdr:rowOff>160420</xdr:rowOff>
    </xdr:from>
    <xdr:to>
      <xdr:col>15</xdr:col>
      <xdr:colOff>364958</xdr:colOff>
      <xdr:row>126</xdr:row>
      <xdr:rowOff>24063</xdr:rowOff>
    </xdr:to>
    <xdr:graphicFrame macro="">
      <xdr:nvGraphicFramePr>
        <xdr:cNvPr id="44" name="Diagram 3">
          <a:extLst>
            <a:ext uri="{FF2B5EF4-FFF2-40B4-BE49-F238E27FC236}">
              <a16:creationId xmlns:a16="http://schemas.microsoft.com/office/drawing/2014/main" id="{B15B9445-25C2-43D7-9CA6-97392F3C55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669759</xdr:colOff>
      <xdr:row>63</xdr:row>
      <xdr:rowOff>148589</xdr:rowOff>
    </xdr:from>
    <xdr:to>
      <xdr:col>14</xdr:col>
      <xdr:colOff>661738</xdr:colOff>
      <xdr:row>93</xdr:row>
      <xdr:rowOff>120315</xdr:rowOff>
    </xdr:to>
    <xdr:graphicFrame macro="">
      <xdr:nvGraphicFramePr>
        <xdr:cNvPr id="45" name="Diagram 2">
          <a:extLst>
            <a:ext uri="{FF2B5EF4-FFF2-40B4-BE49-F238E27FC236}">
              <a16:creationId xmlns:a16="http://schemas.microsoft.com/office/drawing/2014/main" id="{25408F56-2D3D-4E56-B8FE-0DD3082203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830179</xdr:colOff>
      <xdr:row>33</xdr:row>
      <xdr:rowOff>84220</xdr:rowOff>
    </xdr:from>
    <xdr:to>
      <xdr:col>14</xdr:col>
      <xdr:colOff>501316</xdr:colOff>
      <xdr:row>62</xdr:row>
      <xdr:rowOff>100263</xdr:rowOff>
    </xdr:to>
    <xdr:graphicFrame macro="">
      <xdr:nvGraphicFramePr>
        <xdr:cNvPr id="46" name="Diagram 2">
          <a:extLst>
            <a:ext uri="{FF2B5EF4-FFF2-40B4-BE49-F238E27FC236}">
              <a16:creationId xmlns:a16="http://schemas.microsoft.com/office/drawing/2014/main" id="{478B6456-45A2-45EB-911F-EEECFD76C3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1</xdr:row>
      <xdr:rowOff>0</xdr:rowOff>
    </xdr:from>
    <xdr:to>
      <xdr:col>14</xdr:col>
      <xdr:colOff>585537</xdr:colOff>
      <xdr:row>29</xdr:row>
      <xdr:rowOff>24062</xdr:rowOff>
    </xdr:to>
    <xdr:graphicFrame macro="">
      <xdr:nvGraphicFramePr>
        <xdr:cNvPr id="47" name="Diagram 2">
          <a:extLst>
            <a:ext uri="{FF2B5EF4-FFF2-40B4-BE49-F238E27FC236}">
              <a16:creationId xmlns:a16="http://schemas.microsoft.com/office/drawing/2014/main" id="{A7335A0B-96E1-4A15-8F2F-2FE32C6126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0</xdr:colOff>
      <xdr:row>195</xdr:row>
      <xdr:rowOff>0</xdr:rowOff>
    </xdr:from>
    <xdr:to>
      <xdr:col>14</xdr:col>
      <xdr:colOff>802105</xdr:colOff>
      <xdr:row>225</xdr:row>
      <xdr:rowOff>152400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14327423-446B-41F5-A6C9-46B4CD28DC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0</xdr:colOff>
      <xdr:row>228</xdr:row>
      <xdr:rowOff>0</xdr:rowOff>
    </xdr:from>
    <xdr:to>
      <xdr:col>14</xdr:col>
      <xdr:colOff>802105</xdr:colOff>
      <xdr:row>258</xdr:row>
      <xdr:rowOff>152399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6F115C33-3D41-46B6-8733-7AEEC244CB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0</xdr:colOff>
      <xdr:row>261</xdr:row>
      <xdr:rowOff>0</xdr:rowOff>
    </xdr:from>
    <xdr:to>
      <xdr:col>14</xdr:col>
      <xdr:colOff>802105</xdr:colOff>
      <xdr:row>291</xdr:row>
      <xdr:rowOff>152399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3B570943-B25E-4E32-8289-EF89A7ED57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15</xdr:col>
      <xdr:colOff>0</xdr:colOff>
      <xdr:row>469</xdr:row>
      <xdr:rowOff>0</xdr:rowOff>
    </xdr:from>
    <xdr:to>
      <xdr:col>15</xdr:col>
      <xdr:colOff>484632</xdr:colOff>
      <xdr:row>474</xdr:row>
      <xdr:rowOff>15882</xdr:rowOff>
    </xdr:to>
    <xdr:sp macro="" textlink="">
      <xdr:nvSpPr>
        <xdr:cNvPr id="5" name="Pil: opp 4">
          <a:extLst>
            <a:ext uri="{FF2B5EF4-FFF2-40B4-BE49-F238E27FC236}">
              <a16:creationId xmlns:a16="http://schemas.microsoft.com/office/drawing/2014/main" id="{2C172160-BF02-4DA7-88D4-0879CDE42C7F}"/>
            </a:ext>
          </a:extLst>
        </xdr:cNvPr>
        <xdr:cNvSpPr/>
      </xdr:nvSpPr>
      <xdr:spPr bwMode="auto">
        <a:xfrm>
          <a:off x="13667874" y="91375832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49</xdr:col>
      <xdr:colOff>198873</xdr:colOff>
      <xdr:row>5</xdr:row>
      <xdr:rowOff>0</xdr:rowOff>
    </xdr:from>
    <xdr:to>
      <xdr:col>55</xdr:col>
      <xdr:colOff>334945</xdr:colOff>
      <xdr:row>24</xdr:row>
      <xdr:rowOff>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42</xdr:col>
      <xdr:colOff>1140907</xdr:colOff>
      <xdr:row>24</xdr:row>
      <xdr:rowOff>83737</xdr:rowOff>
    </xdr:from>
    <xdr:to>
      <xdr:col>49</xdr:col>
      <xdr:colOff>31400</xdr:colOff>
      <xdr:row>44</xdr:row>
      <xdr:rowOff>62804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49</xdr:col>
      <xdr:colOff>125605</xdr:colOff>
      <xdr:row>24</xdr:row>
      <xdr:rowOff>0</xdr:rowOff>
    </xdr:from>
    <xdr:to>
      <xdr:col>55</xdr:col>
      <xdr:colOff>293079</xdr:colOff>
      <xdr:row>44</xdr:row>
      <xdr:rowOff>83737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42</xdr:col>
      <xdr:colOff>1151374</xdr:colOff>
      <xdr:row>44</xdr:row>
      <xdr:rowOff>146539</xdr:rowOff>
    </xdr:from>
    <xdr:to>
      <xdr:col>49</xdr:col>
      <xdr:colOff>94203</xdr:colOff>
      <xdr:row>63</xdr:row>
      <xdr:rowOff>146538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49</xdr:col>
      <xdr:colOff>198873</xdr:colOff>
      <xdr:row>44</xdr:row>
      <xdr:rowOff>125605</xdr:rowOff>
    </xdr:from>
    <xdr:to>
      <xdr:col>55</xdr:col>
      <xdr:colOff>282610</xdr:colOff>
      <xdr:row>63</xdr:row>
      <xdr:rowOff>115137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42</xdr:col>
      <xdr:colOff>1172308</xdr:colOff>
      <xdr:row>63</xdr:row>
      <xdr:rowOff>177940</xdr:rowOff>
    </xdr:from>
    <xdr:to>
      <xdr:col>49</xdr:col>
      <xdr:colOff>115137</xdr:colOff>
      <xdr:row>82</xdr:row>
      <xdr:rowOff>177940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00000000-0008-0000-13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49</xdr:col>
      <xdr:colOff>188406</xdr:colOff>
      <xdr:row>63</xdr:row>
      <xdr:rowOff>177939</xdr:rowOff>
    </xdr:from>
    <xdr:to>
      <xdr:col>55</xdr:col>
      <xdr:colOff>272143</xdr:colOff>
      <xdr:row>82</xdr:row>
      <xdr:rowOff>167472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00000000-0008-0000-13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1193242</xdr:colOff>
      <xdr:row>83</xdr:row>
      <xdr:rowOff>83737</xdr:rowOff>
    </xdr:from>
    <xdr:to>
      <xdr:col>49</xdr:col>
      <xdr:colOff>136071</xdr:colOff>
      <xdr:row>105</xdr:row>
      <xdr:rowOff>94204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00000000-0008-0000-13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49</xdr:col>
      <xdr:colOff>198873</xdr:colOff>
      <xdr:row>83</xdr:row>
      <xdr:rowOff>62803</xdr:rowOff>
    </xdr:from>
    <xdr:to>
      <xdr:col>55</xdr:col>
      <xdr:colOff>282610</xdr:colOff>
      <xdr:row>105</xdr:row>
      <xdr:rowOff>62803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00000000-0008-0000-13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43</xdr:col>
      <xdr:colOff>10467</xdr:colOff>
      <xdr:row>106</xdr:row>
      <xdr:rowOff>94204</xdr:rowOff>
    </xdr:from>
    <xdr:to>
      <xdr:col>49</xdr:col>
      <xdr:colOff>157005</xdr:colOff>
      <xdr:row>125</xdr:row>
      <xdr:rowOff>177940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00000000-0008-0000-13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49</xdr:col>
      <xdr:colOff>240741</xdr:colOff>
      <xdr:row>106</xdr:row>
      <xdr:rowOff>41868</xdr:rowOff>
    </xdr:from>
    <xdr:to>
      <xdr:col>55</xdr:col>
      <xdr:colOff>324478</xdr:colOff>
      <xdr:row>125</xdr:row>
      <xdr:rowOff>115137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00000000-0008-0000-13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42</xdr:col>
      <xdr:colOff>1172308</xdr:colOff>
      <xdr:row>126</xdr:row>
      <xdr:rowOff>188407</xdr:rowOff>
    </xdr:from>
    <xdr:to>
      <xdr:col>49</xdr:col>
      <xdr:colOff>115137</xdr:colOff>
      <xdr:row>149</xdr:row>
      <xdr:rowOff>0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00000000-0008-0000-13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49</xdr:col>
      <xdr:colOff>209340</xdr:colOff>
      <xdr:row>126</xdr:row>
      <xdr:rowOff>83737</xdr:rowOff>
    </xdr:from>
    <xdr:to>
      <xdr:col>55</xdr:col>
      <xdr:colOff>293077</xdr:colOff>
      <xdr:row>148</xdr:row>
      <xdr:rowOff>83737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00000000-0008-0000-13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42</xdr:col>
      <xdr:colOff>1172308</xdr:colOff>
      <xdr:row>149</xdr:row>
      <xdr:rowOff>177940</xdr:rowOff>
    </xdr:from>
    <xdr:to>
      <xdr:col>49</xdr:col>
      <xdr:colOff>115137</xdr:colOff>
      <xdr:row>169</xdr:row>
      <xdr:rowOff>31402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00000000-0008-0000-13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49</xdr:col>
      <xdr:colOff>167472</xdr:colOff>
      <xdr:row>149</xdr:row>
      <xdr:rowOff>115138</xdr:rowOff>
    </xdr:from>
    <xdr:to>
      <xdr:col>55</xdr:col>
      <xdr:colOff>251209</xdr:colOff>
      <xdr:row>168</xdr:row>
      <xdr:rowOff>157006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00000000-0008-0000-13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42</xdr:col>
      <xdr:colOff>1172308</xdr:colOff>
      <xdr:row>169</xdr:row>
      <xdr:rowOff>167473</xdr:rowOff>
    </xdr:from>
    <xdr:to>
      <xdr:col>49</xdr:col>
      <xdr:colOff>115137</xdr:colOff>
      <xdr:row>188</xdr:row>
      <xdr:rowOff>177940</xdr:rowOff>
    </xdr:to>
    <xdr:graphicFrame macro="">
      <xdr:nvGraphicFramePr>
        <xdr:cNvPr id="36" name="Diagram 35">
          <a:extLst>
            <a:ext uri="{FF2B5EF4-FFF2-40B4-BE49-F238E27FC236}">
              <a16:creationId xmlns:a16="http://schemas.microsoft.com/office/drawing/2014/main" id="{00000000-0008-0000-13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49</xdr:col>
      <xdr:colOff>230274</xdr:colOff>
      <xdr:row>169</xdr:row>
      <xdr:rowOff>167473</xdr:rowOff>
    </xdr:from>
    <xdr:to>
      <xdr:col>55</xdr:col>
      <xdr:colOff>314011</xdr:colOff>
      <xdr:row>188</xdr:row>
      <xdr:rowOff>167473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00000000-0008-0000-13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42</xdr:col>
      <xdr:colOff>1151374</xdr:colOff>
      <xdr:row>192</xdr:row>
      <xdr:rowOff>104671</xdr:rowOff>
    </xdr:from>
    <xdr:to>
      <xdr:col>49</xdr:col>
      <xdr:colOff>94203</xdr:colOff>
      <xdr:row>212</xdr:row>
      <xdr:rowOff>20935</xdr:rowOff>
    </xdr:to>
    <xdr:graphicFrame macro="">
      <xdr:nvGraphicFramePr>
        <xdr:cNvPr id="40" name="Diagram 39">
          <a:extLst>
            <a:ext uri="{FF2B5EF4-FFF2-40B4-BE49-F238E27FC236}">
              <a16:creationId xmlns:a16="http://schemas.microsoft.com/office/drawing/2014/main" id="{00000000-0008-0000-13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49</xdr:col>
      <xdr:colOff>146538</xdr:colOff>
      <xdr:row>192</xdr:row>
      <xdr:rowOff>83737</xdr:rowOff>
    </xdr:from>
    <xdr:to>
      <xdr:col>55</xdr:col>
      <xdr:colOff>230275</xdr:colOff>
      <xdr:row>211</xdr:row>
      <xdr:rowOff>177940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00000000-0008-0000-13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42</xdr:col>
      <xdr:colOff>1161841</xdr:colOff>
      <xdr:row>213</xdr:row>
      <xdr:rowOff>20934</xdr:rowOff>
    </xdr:from>
    <xdr:to>
      <xdr:col>49</xdr:col>
      <xdr:colOff>104670</xdr:colOff>
      <xdr:row>233</xdr:row>
      <xdr:rowOff>10467</xdr:rowOff>
    </xdr:to>
    <xdr:graphicFrame macro="">
      <xdr:nvGraphicFramePr>
        <xdr:cNvPr id="44" name="Diagram 43">
          <a:extLst>
            <a:ext uri="{FF2B5EF4-FFF2-40B4-BE49-F238E27FC236}">
              <a16:creationId xmlns:a16="http://schemas.microsoft.com/office/drawing/2014/main" id="{00000000-0008-0000-13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49</xdr:col>
      <xdr:colOff>157005</xdr:colOff>
      <xdr:row>212</xdr:row>
      <xdr:rowOff>157006</xdr:rowOff>
    </xdr:from>
    <xdr:to>
      <xdr:col>55</xdr:col>
      <xdr:colOff>240742</xdr:colOff>
      <xdr:row>232</xdr:row>
      <xdr:rowOff>136071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00000000-0008-0000-13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42</xdr:col>
      <xdr:colOff>1151374</xdr:colOff>
      <xdr:row>234</xdr:row>
      <xdr:rowOff>0</xdr:rowOff>
    </xdr:from>
    <xdr:to>
      <xdr:col>49</xdr:col>
      <xdr:colOff>94203</xdr:colOff>
      <xdr:row>259</xdr:row>
      <xdr:rowOff>0</xdr:rowOff>
    </xdr:to>
    <xdr:graphicFrame macro="">
      <xdr:nvGraphicFramePr>
        <xdr:cNvPr id="48" name="Diagram 47">
          <a:extLst>
            <a:ext uri="{FF2B5EF4-FFF2-40B4-BE49-F238E27FC236}">
              <a16:creationId xmlns:a16="http://schemas.microsoft.com/office/drawing/2014/main" id="{00000000-0008-0000-13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49</xdr:col>
      <xdr:colOff>230275</xdr:colOff>
      <xdr:row>233</xdr:row>
      <xdr:rowOff>167473</xdr:rowOff>
    </xdr:from>
    <xdr:to>
      <xdr:col>55</xdr:col>
      <xdr:colOff>314012</xdr:colOff>
      <xdr:row>258</xdr:row>
      <xdr:rowOff>146539</xdr:rowOff>
    </xdr:to>
    <xdr:graphicFrame macro="">
      <xdr:nvGraphicFramePr>
        <xdr:cNvPr id="49" name="Diagram 48">
          <a:extLst>
            <a:ext uri="{FF2B5EF4-FFF2-40B4-BE49-F238E27FC236}">
              <a16:creationId xmlns:a16="http://schemas.microsoft.com/office/drawing/2014/main" id="{00000000-0008-0000-13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42</xdr:col>
      <xdr:colOff>1161841</xdr:colOff>
      <xdr:row>259</xdr:row>
      <xdr:rowOff>167472</xdr:rowOff>
    </xdr:from>
    <xdr:to>
      <xdr:col>49</xdr:col>
      <xdr:colOff>104670</xdr:colOff>
      <xdr:row>279</xdr:row>
      <xdr:rowOff>157005</xdr:rowOff>
    </xdr:to>
    <xdr:graphicFrame macro="">
      <xdr:nvGraphicFramePr>
        <xdr:cNvPr id="52" name="Diagram 51">
          <a:extLst>
            <a:ext uri="{FF2B5EF4-FFF2-40B4-BE49-F238E27FC236}">
              <a16:creationId xmlns:a16="http://schemas.microsoft.com/office/drawing/2014/main" id="{00000000-0008-0000-13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49</xdr:col>
      <xdr:colOff>198874</xdr:colOff>
      <xdr:row>259</xdr:row>
      <xdr:rowOff>157005</xdr:rowOff>
    </xdr:from>
    <xdr:to>
      <xdr:col>55</xdr:col>
      <xdr:colOff>282611</xdr:colOff>
      <xdr:row>279</xdr:row>
      <xdr:rowOff>136071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00000000-0008-0000-13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42</xdr:col>
      <xdr:colOff>1078104</xdr:colOff>
      <xdr:row>280</xdr:row>
      <xdr:rowOff>167473</xdr:rowOff>
    </xdr:from>
    <xdr:to>
      <xdr:col>49</xdr:col>
      <xdr:colOff>20933</xdr:colOff>
      <xdr:row>303</xdr:row>
      <xdr:rowOff>157005</xdr:rowOff>
    </xdr:to>
    <xdr:graphicFrame macro="">
      <xdr:nvGraphicFramePr>
        <xdr:cNvPr id="56" name="Diagram 55">
          <a:extLst>
            <a:ext uri="{FF2B5EF4-FFF2-40B4-BE49-F238E27FC236}">
              <a16:creationId xmlns:a16="http://schemas.microsoft.com/office/drawing/2014/main" id="{00000000-0008-0000-13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49</xdr:col>
      <xdr:colOff>125604</xdr:colOff>
      <xdr:row>280</xdr:row>
      <xdr:rowOff>157006</xdr:rowOff>
    </xdr:from>
    <xdr:to>
      <xdr:col>55</xdr:col>
      <xdr:colOff>209341</xdr:colOff>
      <xdr:row>303</xdr:row>
      <xdr:rowOff>136071</xdr:rowOff>
    </xdr:to>
    <xdr:graphicFrame macro="">
      <xdr:nvGraphicFramePr>
        <xdr:cNvPr id="57" name="Diagram 56">
          <a:extLst>
            <a:ext uri="{FF2B5EF4-FFF2-40B4-BE49-F238E27FC236}">
              <a16:creationId xmlns:a16="http://schemas.microsoft.com/office/drawing/2014/main" id="{00000000-0008-0000-13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42</xdr:col>
      <xdr:colOff>1119973</xdr:colOff>
      <xdr:row>304</xdr:row>
      <xdr:rowOff>146539</xdr:rowOff>
    </xdr:from>
    <xdr:to>
      <xdr:col>49</xdr:col>
      <xdr:colOff>62802</xdr:colOff>
      <xdr:row>324</xdr:row>
      <xdr:rowOff>136072</xdr:rowOff>
    </xdr:to>
    <xdr:graphicFrame macro="">
      <xdr:nvGraphicFramePr>
        <xdr:cNvPr id="60" name="Diagram 59">
          <a:extLst>
            <a:ext uri="{FF2B5EF4-FFF2-40B4-BE49-F238E27FC236}">
              <a16:creationId xmlns:a16="http://schemas.microsoft.com/office/drawing/2014/main" id="{00000000-0008-0000-13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49</xdr:col>
      <xdr:colOff>177940</xdr:colOff>
      <xdr:row>304</xdr:row>
      <xdr:rowOff>125605</xdr:rowOff>
    </xdr:from>
    <xdr:to>
      <xdr:col>55</xdr:col>
      <xdr:colOff>261677</xdr:colOff>
      <xdr:row>324</xdr:row>
      <xdr:rowOff>104671</xdr:rowOff>
    </xdr:to>
    <xdr:graphicFrame macro="">
      <xdr:nvGraphicFramePr>
        <xdr:cNvPr id="61" name="Diagram 60">
          <a:extLst>
            <a:ext uri="{FF2B5EF4-FFF2-40B4-BE49-F238E27FC236}">
              <a16:creationId xmlns:a16="http://schemas.microsoft.com/office/drawing/2014/main" id="{00000000-0008-0000-13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0</xdr:row>
      <xdr:rowOff>129540</xdr:rowOff>
    </xdr:from>
    <xdr:to>
      <xdr:col>11</xdr:col>
      <xdr:colOff>701040</xdr:colOff>
      <xdr:row>30</xdr:row>
      <xdr:rowOff>91439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0302B80-460B-41D5-90A5-312EA23554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32</xdr:row>
      <xdr:rowOff>182880</xdr:rowOff>
    </xdr:from>
    <xdr:to>
      <xdr:col>11</xdr:col>
      <xdr:colOff>807720</xdr:colOff>
      <xdr:row>62</xdr:row>
      <xdr:rowOff>179069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34822A46-5EBA-4491-9839-5A59D0FC31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64</xdr:row>
      <xdr:rowOff>137160</xdr:rowOff>
    </xdr:from>
    <xdr:to>
      <xdr:col>11</xdr:col>
      <xdr:colOff>792480</xdr:colOff>
      <xdr:row>95</xdr:row>
      <xdr:rowOff>41909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1EAFDC3E-49B6-4768-97E9-21EB811BFF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96</xdr:row>
      <xdr:rowOff>175260</xdr:rowOff>
    </xdr:from>
    <xdr:to>
      <xdr:col>11</xdr:col>
      <xdr:colOff>807720</xdr:colOff>
      <xdr:row>126</xdr:row>
      <xdr:rowOff>179069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74D723A6-81A8-4A2C-AC31-F8B31C210E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128</xdr:row>
      <xdr:rowOff>175260</xdr:rowOff>
    </xdr:from>
    <xdr:to>
      <xdr:col>11</xdr:col>
      <xdr:colOff>746760</xdr:colOff>
      <xdr:row>158</xdr:row>
      <xdr:rowOff>179069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A26DDF17-B8F7-4A8E-AEB0-24DC8E15C2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160</xdr:row>
      <xdr:rowOff>182880</xdr:rowOff>
    </xdr:from>
    <xdr:to>
      <xdr:col>11</xdr:col>
      <xdr:colOff>777240</xdr:colOff>
      <xdr:row>190</xdr:row>
      <xdr:rowOff>179069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7D4D43FE-4695-45C3-9543-3C3B1ABAA1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193</xdr:row>
      <xdr:rowOff>15240</xdr:rowOff>
    </xdr:from>
    <xdr:to>
      <xdr:col>11</xdr:col>
      <xdr:colOff>838200</xdr:colOff>
      <xdr:row>222</xdr:row>
      <xdr:rowOff>179069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6B125468-B300-4085-AA52-7467418A36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224</xdr:row>
      <xdr:rowOff>144780</xdr:rowOff>
    </xdr:from>
    <xdr:to>
      <xdr:col>11</xdr:col>
      <xdr:colOff>800100</xdr:colOff>
      <xdr:row>254</xdr:row>
      <xdr:rowOff>179069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9D9A674C-464A-4B76-AC32-94B5D1C64D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906780</xdr:colOff>
      <xdr:row>257</xdr:row>
      <xdr:rowOff>45720</xdr:rowOff>
    </xdr:from>
    <xdr:to>
      <xdr:col>11</xdr:col>
      <xdr:colOff>739140</xdr:colOff>
      <xdr:row>286</xdr:row>
      <xdr:rowOff>156209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E785D60F-E8ED-4901-9DCD-0AFBED9C34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288</xdr:row>
      <xdr:rowOff>167640</xdr:rowOff>
    </xdr:from>
    <xdr:to>
      <xdr:col>11</xdr:col>
      <xdr:colOff>845820</xdr:colOff>
      <xdr:row>318</xdr:row>
      <xdr:rowOff>179069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FA22C502-C5B8-4C5E-933D-19EC55385B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320</xdr:row>
      <xdr:rowOff>144780</xdr:rowOff>
    </xdr:from>
    <xdr:to>
      <xdr:col>11</xdr:col>
      <xdr:colOff>754380</xdr:colOff>
      <xdr:row>350</xdr:row>
      <xdr:rowOff>179069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AFACE1A4-0F14-4D2B-A5E1-37A296A33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906780</xdr:colOff>
      <xdr:row>352</xdr:row>
      <xdr:rowOff>129540</xdr:rowOff>
    </xdr:from>
    <xdr:to>
      <xdr:col>11</xdr:col>
      <xdr:colOff>830580</xdr:colOff>
      <xdr:row>382</xdr:row>
      <xdr:rowOff>163829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A2D92805-8A68-40C7-A0AD-856FBF9D1F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385</xdr:row>
      <xdr:rowOff>53340</xdr:rowOff>
    </xdr:from>
    <xdr:to>
      <xdr:col>11</xdr:col>
      <xdr:colOff>792480</xdr:colOff>
      <xdr:row>414</xdr:row>
      <xdr:rowOff>179069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5D3C5E88-4E65-4975-94B9-02C2C28274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416</xdr:row>
      <xdr:rowOff>175260</xdr:rowOff>
    </xdr:from>
    <xdr:to>
      <xdr:col>11</xdr:col>
      <xdr:colOff>807720</xdr:colOff>
      <xdr:row>446</xdr:row>
      <xdr:rowOff>179069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B819E542-8A35-4860-9A84-3B2CEF94A7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448</xdr:row>
      <xdr:rowOff>182880</xdr:rowOff>
    </xdr:from>
    <xdr:to>
      <xdr:col>11</xdr:col>
      <xdr:colOff>807720</xdr:colOff>
      <xdr:row>478</xdr:row>
      <xdr:rowOff>179069</xdr:rowOff>
    </xdr:to>
    <xdr:graphicFrame macro="">
      <xdr:nvGraphicFramePr>
        <xdr:cNvPr id="22" name="Diagram 21">
          <a:extLst>
            <a:ext uri="{FF2B5EF4-FFF2-40B4-BE49-F238E27FC236}">
              <a16:creationId xmlns:a16="http://schemas.microsoft.com/office/drawing/2014/main" id="{A04957AB-769A-4D55-B4D0-8B3411259B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19050</xdr:colOff>
      <xdr:row>0</xdr:row>
      <xdr:rowOff>45720</xdr:rowOff>
    </xdr:from>
    <xdr:to>
      <xdr:col>23</xdr:col>
      <xdr:colOff>716280</xdr:colOff>
      <xdr:row>30</xdr:row>
      <xdr:rowOff>22859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1B57CFB4-A326-40D5-89D4-523D01782E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12</xdr:col>
      <xdr:colOff>110490</xdr:colOff>
      <xdr:row>11</xdr:row>
      <xdr:rowOff>49530</xdr:rowOff>
    </xdr:from>
    <xdr:to>
      <xdr:col>12</xdr:col>
      <xdr:colOff>834390</xdr:colOff>
      <xdr:row>14</xdr:row>
      <xdr:rowOff>26670</xdr:rowOff>
    </xdr:to>
    <xdr:sp macro="" textlink="">
      <xdr:nvSpPr>
        <xdr:cNvPr id="3" name="Pil: høyre 2">
          <a:extLst>
            <a:ext uri="{FF2B5EF4-FFF2-40B4-BE49-F238E27FC236}">
              <a16:creationId xmlns:a16="http://schemas.microsoft.com/office/drawing/2014/main" id="{758DFC64-E49D-4546-A6CB-A10FB1FADEB8}"/>
            </a:ext>
          </a:extLst>
        </xdr:cNvPr>
        <xdr:cNvSpPr/>
      </xdr:nvSpPr>
      <xdr:spPr bwMode="auto">
        <a:xfrm>
          <a:off x="11083290" y="214503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12</xdr:col>
      <xdr:colOff>76200</xdr:colOff>
      <xdr:row>42</xdr:row>
      <xdr:rowOff>137160</xdr:rowOff>
    </xdr:from>
    <xdr:to>
      <xdr:col>12</xdr:col>
      <xdr:colOff>861060</xdr:colOff>
      <xdr:row>45</xdr:row>
      <xdr:rowOff>91440</xdr:rowOff>
    </xdr:to>
    <xdr:sp macro="" textlink="">
      <xdr:nvSpPr>
        <xdr:cNvPr id="24" name="Pil: høyre 23">
          <a:extLst>
            <a:ext uri="{FF2B5EF4-FFF2-40B4-BE49-F238E27FC236}">
              <a16:creationId xmlns:a16="http://schemas.microsoft.com/office/drawing/2014/main" id="{078FAAEB-818A-46FD-B06D-7B8837585FEF}"/>
            </a:ext>
          </a:extLst>
        </xdr:cNvPr>
        <xdr:cNvSpPr/>
      </xdr:nvSpPr>
      <xdr:spPr bwMode="auto">
        <a:xfrm>
          <a:off x="11049000" y="8138160"/>
          <a:ext cx="784860" cy="52578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99060</xdr:colOff>
      <xdr:row>33</xdr:row>
      <xdr:rowOff>30480</xdr:rowOff>
    </xdr:from>
    <xdr:to>
      <xdr:col>23</xdr:col>
      <xdr:colOff>861060</xdr:colOff>
      <xdr:row>62</xdr:row>
      <xdr:rowOff>186689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84CE5B50-0D26-4F44-8464-D418074504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13</xdr:col>
      <xdr:colOff>64770</xdr:colOff>
      <xdr:row>64</xdr:row>
      <xdr:rowOff>121920</xdr:rowOff>
    </xdr:from>
    <xdr:to>
      <xdr:col>23</xdr:col>
      <xdr:colOff>838200</xdr:colOff>
      <xdr:row>94</xdr:row>
      <xdr:rowOff>26669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741049E8-9E6A-4701-B872-3A6568219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12</xdr:col>
      <xdr:colOff>190500</xdr:colOff>
      <xdr:row>75</xdr:row>
      <xdr:rowOff>114300</xdr:rowOff>
    </xdr:from>
    <xdr:to>
      <xdr:col>12</xdr:col>
      <xdr:colOff>792480</xdr:colOff>
      <xdr:row>78</xdr:row>
      <xdr:rowOff>76200</xdr:rowOff>
    </xdr:to>
    <xdr:sp macro="" textlink="">
      <xdr:nvSpPr>
        <xdr:cNvPr id="27" name="Pil: høyre 26">
          <a:extLst>
            <a:ext uri="{FF2B5EF4-FFF2-40B4-BE49-F238E27FC236}">
              <a16:creationId xmlns:a16="http://schemas.microsoft.com/office/drawing/2014/main" id="{7C817229-811B-4B8A-BF95-892B3A369A7E}"/>
            </a:ext>
          </a:extLst>
        </xdr:cNvPr>
        <xdr:cNvSpPr/>
      </xdr:nvSpPr>
      <xdr:spPr bwMode="auto">
        <a:xfrm>
          <a:off x="11163300" y="14401800"/>
          <a:ext cx="601980" cy="53340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99060</xdr:colOff>
      <xdr:row>96</xdr:row>
      <xdr:rowOff>53340</xdr:rowOff>
    </xdr:from>
    <xdr:to>
      <xdr:col>23</xdr:col>
      <xdr:colOff>800100</xdr:colOff>
      <xdr:row>126</xdr:row>
      <xdr:rowOff>87629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F4073ABF-429A-4A9A-8C90-CCA1242D43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12</xdr:col>
      <xdr:colOff>121920</xdr:colOff>
      <xdr:row>109</xdr:row>
      <xdr:rowOff>38100</xdr:rowOff>
    </xdr:from>
    <xdr:to>
      <xdr:col>12</xdr:col>
      <xdr:colOff>739140</xdr:colOff>
      <xdr:row>111</xdr:row>
      <xdr:rowOff>152400</xdr:rowOff>
    </xdr:to>
    <xdr:sp macro="" textlink="">
      <xdr:nvSpPr>
        <xdr:cNvPr id="29" name="Pil: høyre 28">
          <a:extLst>
            <a:ext uri="{FF2B5EF4-FFF2-40B4-BE49-F238E27FC236}">
              <a16:creationId xmlns:a16="http://schemas.microsoft.com/office/drawing/2014/main" id="{C070B808-B8A6-4DC9-A373-7471AAE5145B}"/>
            </a:ext>
          </a:extLst>
        </xdr:cNvPr>
        <xdr:cNvSpPr/>
      </xdr:nvSpPr>
      <xdr:spPr bwMode="auto">
        <a:xfrm>
          <a:off x="11094720" y="20802600"/>
          <a:ext cx="617220" cy="49530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60960</xdr:colOff>
      <xdr:row>128</xdr:row>
      <xdr:rowOff>91440</xdr:rowOff>
    </xdr:from>
    <xdr:to>
      <xdr:col>23</xdr:col>
      <xdr:colOff>899160</xdr:colOff>
      <xdr:row>158</xdr:row>
      <xdr:rowOff>133349</xdr:rowOff>
    </xdr:to>
    <xdr:graphicFrame macro="">
      <xdr:nvGraphicFramePr>
        <xdr:cNvPr id="30" name="Diagram 29">
          <a:extLst>
            <a:ext uri="{FF2B5EF4-FFF2-40B4-BE49-F238E27FC236}">
              <a16:creationId xmlns:a16="http://schemas.microsoft.com/office/drawing/2014/main" id="{CB1EE1D6-9A34-4E4A-9900-E18FCB1604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13</xdr:col>
      <xdr:colOff>0</xdr:colOff>
      <xdr:row>160</xdr:row>
      <xdr:rowOff>83820</xdr:rowOff>
    </xdr:from>
    <xdr:to>
      <xdr:col>23</xdr:col>
      <xdr:colOff>784860</xdr:colOff>
      <xdr:row>190</xdr:row>
      <xdr:rowOff>34289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E6072BCA-FAFC-4AD7-B146-7EB04D3CF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12</xdr:col>
      <xdr:colOff>49530</xdr:colOff>
      <xdr:row>139</xdr:row>
      <xdr:rowOff>171450</xdr:rowOff>
    </xdr:from>
    <xdr:to>
      <xdr:col>12</xdr:col>
      <xdr:colOff>845820</xdr:colOff>
      <xdr:row>142</xdr:row>
      <xdr:rowOff>99060</xdr:rowOff>
    </xdr:to>
    <xdr:sp macro="" textlink="">
      <xdr:nvSpPr>
        <xdr:cNvPr id="32" name="Pil: høyre 31">
          <a:extLst>
            <a:ext uri="{FF2B5EF4-FFF2-40B4-BE49-F238E27FC236}">
              <a16:creationId xmlns:a16="http://schemas.microsoft.com/office/drawing/2014/main" id="{DD888B6D-EDAA-4950-B069-D3F017566318}"/>
            </a:ext>
          </a:extLst>
        </xdr:cNvPr>
        <xdr:cNvSpPr/>
      </xdr:nvSpPr>
      <xdr:spPr bwMode="auto">
        <a:xfrm>
          <a:off x="11022330" y="26650950"/>
          <a:ext cx="796290" cy="49911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12</xdr:col>
      <xdr:colOff>91440</xdr:colOff>
      <xdr:row>173</xdr:row>
      <xdr:rowOff>167640</xdr:rowOff>
    </xdr:from>
    <xdr:to>
      <xdr:col>12</xdr:col>
      <xdr:colOff>883920</xdr:colOff>
      <xdr:row>176</xdr:row>
      <xdr:rowOff>106680</xdr:rowOff>
    </xdr:to>
    <xdr:sp macro="" textlink="">
      <xdr:nvSpPr>
        <xdr:cNvPr id="33" name="Pil: høyre 32">
          <a:extLst>
            <a:ext uri="{FF2B5EF4-FFF2-40B4-BE49-F238E27FC236}">
              <a16:creationId xmlns:a16="http://schemas.microsoft.com/office/drawing/2014/main" id="{0A33E560-31C5-4946-82C6-AAEB017DE6BA}"/>
            </a:ext>
          </a:extLst>
        </xdr:cNvPr>
        <xdr:cNvSpPr/>
      </xdr:nvSpPr>
      <xdr:spPr bwMode="auto">
        <a:xfrm>
          <a:off x="11064240" y="33124140"/>
          <a:ext cx="792480" cy="5105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53340</xdr:colOff>
      <xdr:row>192</xdr:row>
      <xdr:rowOff>129540</xdr:rowOff>
    </xdr:from>
    <xdr:to>
      <xdr:col>23</xdr:col>
      <xdr:colOff>731520</xdr:colOff>
      <xdr:row>222</xdr:row>
      <xdr:rowOff>148589</xdr:rowOff>
    </xdr:to>
    <xdr:graphicFrame macro="">
      <xdr:nvGraphicFramePr>
        <xdr:cNvPr id="34" name="Diagram 33">
          <a:extLst>
            <a:ext uri="{FF2B5EF4-FFF2-40B4-BE49-F238E27FC236}">
              <a16:creationId xmlns:a16="http://schemas.microsoft.com/office/drawing/2014/main" id="{AFF5A4E9-045C-43C0-AF37-03C0D094AF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13</xdr:col>
      <xdr:colOff>53340</xdr:colOff>
      <xdr:row>224</xdr:row>
      <xdr:rowOff>60960</xdr:rowOff>
    </xdr:from>
    <xdr:to>
      <xdr:col>23</xdr:col>
      <xdr:colOff>845820</xdr:colOff>
      <xdr:row>254</xdr:row>
      <xdr:rowOff>80009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DCD512A0-3F2E-4E20-98D7-B5ECB108CB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12</xdr:col>
      <xdr:colOff>83820</xdr:colOff>
      <xdr:row>203</xdr:row>
      <xdr:rowOff>19050</xdr:rowOff>
    </xdr:from>
    <xdr:to>
      <xdr:col>12</xdr:col>
      <xdr:colOff>868680</xdr:colOff>
      <xdr:row>205</xdr:row>
      <xdr:rowOff>144780</xdr:rowOff>
    </xdr:to>
    <xdr:sp macro="" textlink="">
      <xdr:nvSpPr>
        <xdr:cNvPr id="36" name="Pil: høyre 35">
          <a:extLst>
            <a:ext uri="{FF2B5EF4-FFF2-40B4-BE49-F238E27FC236}">
              <a16:creationId xmlns:a16="http://schemas.microsoft.com/office/drawing/2014/main" id="{FDCB9CF6-173E-4483-8B7E-2D612EECFE1D}"/>
            </a:ext>
          </a:extLst>
        </xdr:cNvPr>
        <xdr:cNvSpPr/>
      </xdr:nvSpPr>
      <xdr:spPr bwMode="auto">
        <a:xfrm>
          <a:off x="11056620" y="38690550"/>
          <a:ext cx="784860" cy="50673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12</xdr:col>
      <xdr:colOff>99060</xdr:colOff>
      <xdr:row>234</xdr:row>
      <xdr:rowOff>182880</xdr:rowOff>
    </xdr:from>
    <xdr:to>
      <xdr:col>12</xdr:col>
      <xdr:colOff>769620</xdr:colOff>
      <xdr:row>237</xdr:row>
      <xdr:rowOff>99060</xdr:rowOff>
    </xdr:to>
    <xdr:sp macro="" textlink="">
      <xdr:nvSpPr>
        <xdr:cNvPr id="37" name="Pil: høyre 36">
          <a:extLst>
            <a:ext uri="{FF2B5EF4-FFF2-40B4-BE49-F238E27FC236}">
              <a16:creationId xmlns:a16="http://schemas.microsoft.com/office/drawing/2014/main" id="{43A2A8B9-E271-4E37-91A3-46AF5A612C74}"/>
            </a:ext>
          </a:extLst>
        </xdr:cNvPr>
        <xdr:cNvSpPr/>
      </xdr:nvSpPr>
      <xdr:spPr bwMode="auto">
        <a:xfrm>
          <a:off x="11071860" y="44759880"/>
          <a:ext cx="670560" cy="48768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45720</xdr:colOff>
      <xdr:row>256</xdr:row>
      <xdr:rowOff>53340</xdr:rowOff>
    </xdr:from>
    <xdr:to>
      <xdr:col>23</xdr:col>
      <xdr:colOff>838200</xdr:colOff>
      <xdr:row>286</xdr:row>
      <xdr:rowOff>72389</xdr:rowOff>
    </xdr:to>
    <xdr:graphicFrame macro="">
      <xdr:nvGraphicFramePr>
        <xdr:cNvPr id="38" name="Diagram 37">
          <a:extLst>
            <a:ext uri="{FF2B5EF4-FFF2-40B4-BE49-F238E27FC236}">
              <a16:creationId xmlns:a16="http://schemas.microsoft.com/office/drawing/2014/main" id="{08AF96D8-F692-4219-8908-E715DCCB24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12</xdr:col>
      <xdr:colOff>110490</xdr:colOff>
      <xdr:row>266</xdr:row>
      <xdr:rowOff>57150</xdr:rowOff>
    </xdr:from>
    <xdr:to>
      <xdr:col>12</xdr:col>
      <xdr:colOff>861060</xdr:colOff>
      <xdr:row>268</xdr:row>
      <xdr:rowOff>182880</xdr:rowOff>
    </xdr:to>
    <xdr:sp macro="" textlink="">
      <xdr:nvSpPr>
        <xdr:cNvPr id="39" name="Pil: høyre 38">
          <a:extLst>
            <a:ext uri="{FF2B5EF4-FFF2-40B4-BE49-F238E27FC236}">
              <a16:creationId xmlns:a16="http://schemas.microsoft.com/office/drawing/2014/main" id="{B13FCBA9-722E-4E89-BABC-3FC166DA0C09}"/>
            </a:ext>
          </a:extLst>
        </xdr:cNvPr>
        <xdr:cNvSpPr/>
      </xdr:nvSpPr>
      <xdr:spPr bwMode="auto">
        <a:xfrm>
          <a:off x="11083290" y="50737770"/>
          <a:ext cx="750570" cy="50673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38100</xdr:colOff>
      <xdr:row>288</xdr:row>
      <xdr:rowOff>76200</xdr:rowOff>
    </xdr:from>
    <xdr:to>
      <xdr:col>23</xdr:col>
      <xdr:colOff>739140</xdr:colOff>
      <xdr:row>318</xdr:row>
      <xdr:rowOff>106679</xdr:rowOff>
    </xdr:to>
    <xdr:graphicFrame macro="">
      <xdr:nvGraphicFramePr>
        <xdr:cNvPr id="40" name="Diagram 39">
          <a:extLst>
            <a:ext uri="{FF2B5EF4-FFF2-40B4-BE49-F238E27FC236}">
              <a16:creationId xmlns:a16="http://schemas.microsoft.com/office/drawing/2014/main" id="{4854C888-B074-4A09-A6EB-3FD8FA3404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12</xdr:col>
      <xdr:colOff>114300</xdr:colOff>
      <xdr:row>299</xdr:row>
      <xdr:rowOff>140970</xdr:rowOff>
    </xdr:from>
    <xdr:to>
      <xdr:col>12</xdr:col>
      <xdr:colOff>830580</xdr:colOff>
      <xdr:row>302</xdr:row>
      <xdr:rowOff>83820</xdr:rowOff>
    </xdr:to>
    <xdr:sp macro="" textlink="">
      <xdr:nvSpPr>
        <xdr:cNvPr id="41" name="Pil: høyre 40">
          <a:extLst>
            <a:ext uri="{FF2B5EF4-FFF2-40B4-BE49-F238E27FC236}">
              <a16:creationId xmlns:a16="http://schemas.microsoft.com/office/drawing/2014/main" id="{43501039-ECEE-40CE-A85E-0CB3D9B520BD}"/>
            </a:ext>
          </a:extLst>
        </xdr:cNvPr>
        <xdr:cNvSpPr/>
      </xdr:nvSpPr>
      <xdr:spPr bwMode="auto">
        <a:xfrm>
          <a:off x="11087100" y="57108090"/>
          <a:ext cx="716280" cy="51435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22860</xdr:colOff>
      <xdr:row>320</xdr:row>
      <xdr:rowOff>38100</xdr:rowOff>
    </xdr:from>
    <xdr:to>
      <xdr:col>23</xdr:col>
      <xdr:colOff>815340</xdr:colOff>
      <xdr:row>350</xdr:row>
      <xdr:rowOff>60959</xdr:rowOff>
    </xdr:to>
    <xdr:graphicFrame macro="">
      <xdr:nvGraphicFramePr>
        <xdr:cNvPr id="42" name="Diagram 41">
          <a:extLst>
            <a:ext uri="{FF2B5EF4-FFF2-40B4-BE49-F238E27FC236}">
              <a16:creationId xmlns:a16="http://schemas.microsoft.com/office/drawing/2014/main" id="{DF3E2B05-BE9B-4088-8F1D-30EBAC4D20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12</xdr:col>
      <xdr:colOff>110490</xdr:colOff>
      <xdr:row>333</xdr:row>
      <xdr:rowOff>72390</xdr:rowOff>
    </xdr:from>
    <xdr:to>
      <xdr:col>12</xdr:col>
      <xdr:colOff>845820</xdr:colOff>
      <xdr:row>335</xdr:row>
      <xdr:rowOff>175260</xdr:rowOff>
    </xdr:to>
    <xdr:sp macro="" textlink="">
      <xdr:nvSpPr>
        <xdr:cNvPr id="43" name="Pil: høyre 42">
          <a:extLst>
            <a:ext uri="{FF2B5EF4-FFF2-40B4-BE49-F238E27FC236}">
              <a16:creationId xmlns:a16="http://schemas.microsoft.com/office/drawing/2014/main" id="{F7E23DA9-36E1-49D0-8A7A-0E4566E5C253}"/>
            </a:ext>
          </a:extLst>
        </xdr:cNvPr>
        <xdr:cNvSpPr/>
      </xdr:nvSpPr>
      <xdr:spPr bwMode="auto">
        <a:xfrm>
          <a:off x="11083290" y="63516510"/>
          <a:ext cx="735330" cy="48387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22860</xdr:colOff>
      <xdr:row>352</xdr:row>
      <xdr:rowOff>137160</xdr:rowOff>
    </xdr:from>
    <xdr:to>
      <xdr:col>23</xdr:col>
      <xdr:colOff>762000</xdr:colOff>
      <xdr:row>382</xdr:row>
      <xdr:rowOff>182879</xdr:rowOff>
    </xdr:to>
    <xdr:graphicFrame macro="">
      <xdr:nvGraphicFramePr>
        <xdr:cNvPr id="44" name="Diagram 43">
          <a:extLst>
            <a:ext uri="{FF2B5EF4-FFF2-40B4-BE49-F238E27FC236}">
              <a16:creationId xmlns:a16="http://schemas.microsoft.com/office/drawing/2014/main" id="{50F5625F-2E50-4BE7-B53C-82567583D7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12</xdr:col>
      <xdr:colOff>118110</xdr:colOff>
      <xdr:row>365</xdr:row>
      <xdr:rowOff>99060</xdr:rowOff>
    </xdr:from>
    <xdr:to>
      <xdr:col>12</xdr:col>
      <xdr:colOff>891540</xdr:colOff>
      <xdr:row>368</xdr:row>
      <xdr:rowOff>22860</xdr:rowOff>
    </xdr:to>
    <xdr:sp macro="" textlink="">
      <xdr:nvSpPr>
        <xdr:cNvPr id="45" name="Pil: høyre 44">
          <a:extLst>
            <a:ext uri="{FF2B5EF4-FFF2-40B4-BE49-F238E27FC236}">
              <a16:creationId xmlns:a16="http://schemas.microsoft.com/office/drawing/2014/main" id="{1ED5C2C9-C352-4CF7-B150-3E4E68D91493}"/>
            </a:ext>
          </a:extLst>
        </xdr:cNvPr>
        <xdr:cNvSpPr/>
      </xdr:nvSpPr>
      <xdr:spPr bwMode="auto">
        <a:xfrm>
          <a:off x="11090910" y="69639180"/>
          <a:ext cx="773430" cy="49530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15240</xdr:colOff>
      <xdr:row>384</xdr:row>
      <xdr:rowOff>160020</xdr:rowOff>
    </xdr:from>
    <xdr:to>
      <xdr:col>23</xdr:col>
      <xdr:colOff>777240</xdr:colOff>
      <xdr:row>414</xdr:row>
      <xdr:rowOff>144779</xdr:rowOff>
    </xdr:to>
    <xdr:graphicFrame macro="">
      <xdr:nvGraphicFramePr>
        <xdr:cNvPr id="46" name="Diagram 45">
          <a:extLst>
            <a:ext uri="{FF2B5EF4-FFF2-40B4-BE49-F238E27FC236}">
              <a16:creationId xmlns:a16="http://schemas.microsoft.com/office/drawing/2014/main" id="{95DCAA64-EE20-488E-86A7-DF92A7B754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12</xdr:col>
      <xdr:colOff>129540</xdr:colOff>
      <xdr:row>397</xdr:row>
      <xdr:rowOff>49530</xdr:rowOff>
    </xdr:from>
    <xdr:to>
      <xdr:col>12</xdr:col>
      <xdr:colOff>845820</xdr:colOff>
      <xdr:row>399</xdr:row>
      <xdr:rowOff>160020</xdr:rowOff>
    </xdr:to>
    <xdr:sp macro="" textlink="">
      <xdr:nvSpPr>
        <xdr:cNvPr id="47" name="Pil: høyre 46">
          <a:extLst>
            <a:ext uri="{FF2B5EF4-FFF2-40B4-BE49-F238E27FC236}">
              <a16:creationId xmlns:a16="http://schemas.microsoft.com/office/drawing/2014/main" id="{8D01A78F-260B-48B0-818E-51EC8FD06102}"/>
            </a:ext>
          </a:extLst>
        </xdr:cNvPr>
        <xdr:cNvSpPr/>
      </xdr:nvSpPr>
      <xdr:spPr bwMode="auto">
        <a:xfrm>
          <a:off x="11102340" y="75685650"/>
          <a:ext cx="716280" cy="49149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0</xdr:colOff>
      <xdr:row>417</xdr:row>
      <xdr:rowOff>7620</xdr:rowOff>
    </xdr:from>
    <xdr:to>
      <xdr:col>23</xdr:col>
      <xdr:colOff>777240</xdr:colOff>
      <xdr:row>446</xdr:row>
      <xdr:rowOff>175259</xdr:rowOff>
    </xdr:to>
    <xdr:graphicFrame macro="">
      <xdr:nvGraphicFramePr>
        <xdr:cNvPr id="48" name="Diagram 47">
          <a:extLst>
            <a:ext uri="{FF2B5EF4-FFF2-40B4-BE49-F238E27FC236}">
              <a16:creationId xmlns:a16="http://schemas.microsoft.com/office/drawing/2014/main" id="{9331AA1F-AD65-40F0-9503-D3137ED15B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12</xdr:col>
      <xdr:colOff>133350</xdr:colOff>
      <xdr:row>429</xdr:row>
      <xdr:rowOff>156210</xdr:rowOff>
    </xdr:from>
    <xdr:to>
      <xdr:col>12</xdr:col>
      <xdr:colOff>876300</xdr:colOff>
      <xdr:row>432</xdr:row>
      <xdr:rowOff>83820</xdr:rowOff>
    </xdr:to>
    <xdr:sp macro="" textlink="">
      <xdr:nvSpPr>
        <xdr:cNvPr id="49" name="Pil: høyre 48">
          <a:extLst>
            <a:ext uri="{FF2B5EF4-FFF2-40B4-BE49-F238E27FC236}">
              <a16:creationId xmlns:a16="http://schemas.microsoft.com/office/drawing/2014/main" id="{4FDDC70D-7D3F-411A-A0F1-A265606C29E0}"/>
            </a:ext>
          </a:extLst>
        </xdr:cNvPr>
        <xdr:cNvSpPr/>
      </xdr:nvSpPr>
      <xdr:spPr bwMode="auto">
        <a:xfrm>
          <a:off x="11106150" y="81888330"/>
          <a:ext cx="742950" cy="49911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22860</xdr:colOff>
      <xdr:row>448</xdr:row>
      <xdr:rowOff>175260</xdr:rowOff>
    </xdr:from>
    <xdr:to>
      <xdr:col>23</xdr:col>
      <xdr:colOff>777240</xdr:colOff>
      <xdr:row>478</xdr:row>
      <xdr:rowOff>190499</xdr:rowOff>
    </xdr:to>
    <xdr:graphicFrame macro="">
      <xdr:nvGraphicFramePr>
        <xdr:cNvPr id="50" name="Diagram 49">
          <a:extLst>
            <a:ext uri="{FF2B5EF4-FFF2-40B4-BE49-F238E27FC236}">
              <a16:creationId xmlns:a16="http://schemas.microsoft.com/office/drawing/2014/main" id="{6D28C759-C395-4B93-9FC8-E8A2D9FA40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12</xdr:col>
      <xdr:colOff>49530</xdr:colOff>
      <xdr:row>463</xdr:row>
      <xdr:rowOff>30480</xdr:rowOff>
    </xdr:from>
    <xdr:to>
      <xdr:col>12</xdr:col>
      <xdr:colOff>868680</xdr:colOff>
      <xdr:row>465</xdr:row>
      <xdr:rowOff>91440</xdr:rowOff>
    </xdr:to>
    <xdr:sp macro="" textlink="">
      <xdr:nvSpPr>
        <xdr:cNvPr id="51" name="Pil: høyre 50">
          <a:extLst>
            <a:ext uri="{FF2B5EF4-FFF2-40B4-BE49-F238E27FC236}">
              <a16:creationId xmlns:a16="http://schemas.microsoft.com/office/drawing/2014/main" id="{F0C54017-293F-4968-9210-A4D59E3254AA}"/>
            </a:ext>
          </a:extLst>
        </xdr:cNvPr>
        <xdr:cNvSpPr/>
      </xdr:nvSpPr>
      <xdr:spPr bwMode="auto">
        <a:xfrm>
          <a:off x="11022330" y="88239600"/>
          <a:ext cx="819150" cy="44196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24</xdr:col>
      <xdr:colOff>114300</xdr:colOff>
      <xdr:row>14</xdr:row>
      <xdr:rowOff>99060</xdr:rowOff>
    </xdr:from>
    <xdr:to>
      <xdr:col>24</xdr:col>
      <xdr:colOff>838200</xdr:colOff>
      <xdr:row>17</xdr:row>
      <xdr:rowOff>76200</xdr:rowOff>
    </xdr:to>
    <xdr:sp macro="" textlink="">
      <xdr:nvSpPr>
        <xdr:cNvPr id="52" name="Pil: høyre 51">
          <a:extLst>
            <a:ext uri="{FF2B5EF4-FFF2-40B4-BE49-F238E27FC236}">
              <a16:creationId xmlns:a16="http://schemas.microsoft.com/office/drawing/2014/main" id="{2C9BF3AD-F9A9-4649-943C-3443E11EAA5D}"/>
            </a:ext>
          </a:extLst>
        </xdr:cNvPr>
        <xdr:cNvSpPr/>
      </xdr:nvSpPr>
      <xdr:spPr bwMode="auto">
        <a:xfrm>
          <a:off x="22059900" y="276606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24</xdr:col>
      <xdr:colOff>906780</xdr:colOff>
      <xdr:row>0</xdr:row>
      <xdr:rowOff>129540</xdr:rowOff>
    </xdr:from>
    <xdr:to>
      <xdr:col>35</xdr:col>
      <xdr:colOff>853440</xdr:colOff>
      <xdr:row>30</xdr:row>
      <xdr:rowOff>11429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A40E6F1C-1B2F-4AFE-9A96-60763F4C74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36</xdr:col>
      <xdr:colOff>121920</xdr:colOff>
      <xdr:row>14</xdr:row>
      <xdr:rowOff>53340</xdr:rowOff>
    </xdr:from>
    <xdr:to>
      <xdr:col>36</xdr:col>
      <xdr:colOff>845820</xdr:colOff>
      <xdr:row>17</xdr:row>
      <xdr:rowOff>30480</xdr:rowOff>
    </xdr:to>
    <xdr:sp macro="" textlink="">
      <xdr:nvSpPr>
        <xdr:cNvPr id="54" name="Pil: høyre 53">
          <a:extLst>
            <a:ext uri="{FF2B5EF4-FFF2-40B4-BE49-F238E27FC236}">
              <a16:creationId xmlns:a16="http://schemas.microsoft.com/office/drawing/2014/main" id="{29ED492D-6A85-48E9-944B-9F87B59286D9}"/>
            </a:ext>
          </a:extLst>
        </xdr:cNvPr>
        <xdr:cNvSpPr/>
      </xdr:nvSpPr>
      <xdr:spPr bwMode="auto">
        <a:xfrm>
          <a:off x="33040320" y="272034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25</xdr:col>
      <xdr:colOff>91440</xdr:colOff>
      <xdr:row>32</xdr:row>
      <xdr:rowOff>144780</xdr:rowOff>
    </xdr:from>
    <xdr:to>
      <xdr:col>35</xdr:col>
      <xdr:colOff>815340</xdr:colOff>
      <xdr:row>62</xdr:row>
      <xdr:rowOff>68579</xdr:rowOff>
    </xdr:to>
    <xdr:graphicFrame macro="">
      <xdr:nvGraphicFramePr>
        <xdr:cNvPr id="55" name="Diagram 54">
          <a:extLst>
            <a:ext uri="{FF2B5EF4-FFF2-40B4-BE49-F238E27FC236}">
              <a16:creationId xmlns:a16="http://schemas.microsoft.com/office/drawing/2014/main" id="{F4CCB6F6-A998-4CCC-88A9-5D49F8BDF0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24</xdr:col>
      <xdr:colOff>106680</xdr:colOff>
      <xdr:row>44</xdr:row>
      <xdr:rowOff>175260</xdr:rowOff>
    </xdr:from>
    <xdr:to>
      <xdr:col>24</xdr:col>
      <xdr:colOff>830580</xdr:colOff>
      <xdr:row>47</xdr:row>
      <xdr:rowOff>152400</xdr:rowOff>
    </xdr:to>
    <xdr:sp macro="" textlink="">
      <xdr:nvSpPr>
        <xdr:cNvPr id="56" name="Pil: høyre 55">
          <a:extLst>
            <a:ext uri="{FF2B5EF4-FFF2-40B4-BE49-F238E27FC236}">
              <a16:creationId xmlns:a16="http://schemas.microsoft.com/office/drawing/2014/main" id="{1299B088-E15E-4659-BF0B-E16D28EA7E4A}"/>
            </a:ext>
          </a:extLst>
        </xdr:cNvPr>
        <xdr:cNvSpPr/>
      </xdr:nvSpPr>
      <xdr:spPr bwMode="auto">
        <a:xfrm>
          <a:off x="22052280" y="855726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41</xdr:col>
      <xdr:colOff>0</xdr:colOff>
      <xdr:row>45</xdr:row>
      <xdr:rowOff>0</xdr:rowOff>
    </xdr:from>
    <xdr:to>
      <xdr:col>41</xdr:col>
      <xdr:colOff>723900</xdr:colOff>
      <xdr:row>47</xdr:row>
      <xdr:rowOff>167640</xdr:rowOff>
    </xdr:to>
    <xdr:sp macro="" textlink="">
      <xdr:nvSpPr>
        <xdr:cNvPr id="57" name="Pil: høyre 56">
          <a:extLst>
            <a:ext uri="{FF2B5EF4-FFF2-40B4-BE49-F238E27FC236}">
              <a16:creationId xmlns:a16="http://schemas.microsoft.com/office/drawing/2014/main" id="{4A3A1819-3D24-4A09-81AC-2B78BAB68400}"/>
            </a:ext>
          </a:extLst>
        </xdr:cNvPr>
        <xdr:cNvSpPr/>
      </xdr:nvSpPr>
      <xdr:spPr bwMode="auto">
        <a:xfrm>
          <a:off x="37490400" y="857250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15240</xdr:colOff>
      <xdr:row>65</xdr:row>
      <xdr:rowOff>3810</xdr:rowOff>
    </xdr:from>
    <xdr:to>
      <xdr:col>38</xdr:col>
      <xdr:colOff>781050</xdr:colOff>
      <xdr:row>94</xdr:row>
      <xdr:rowOff>160019</xdr:rowOff>
    </xdr:to>
    <xdr:graphicFrame macro="">
      <xdr:nvGraphicFramePr>
        <xdr:cNvPr id="58" name="Diagram 57">
          <a:extLst>
            <a:ext uri="{FF2B5EF4-FFF2-40B4-BE49-F238E27FC236}">
              <a16:creationId xmlns:a16="http://schemas.microsoft.com/office/drawing/2014/main" id="{55FDDDE2-7443-4C68-8894-372A732B0E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24</xdr:col>
      <xdr:colOff>167640</xdr:colOff>
      <xdr:row>76</xdr:row>
      <xdr:rowOff>160020</xdr:rowOff>
    </xdr:from>
    <xdr:to>
      <xdr:col>24</xdr:col>
      <xdr:colOff>891540</xdr:colOff>
      <xdr:row>79</xdr:row>
      <xdr:rowOff>137160</xdr:rowOff>
    </xdr:to>
    <xdr:sp macro="" textlink="">
      <xdr:nvSpPr>
        <xdr:cNvPr id="59" name="Pil: høyre 58">
          <a:extLst>
            <a:ext uri="{FF2B5EF4-FFF2-40B4-BE49-F238E27FC236}">
              <a16:creationId xmlns:a16="http://schemas.microsoft.com/office/drawing/2014/main" id="{DB57CDB4-7CDF-47E0-B114-827B213F80F3}"/>
            </a:ext>
          </a:extLst>
        </xdr:cNvPr>
        <xdr:cNvSpPr/>
      </xdr:nvSpPr>
      <xdr:spPr bwMode="auto">
        <a:xfrm>
          <a:off x="22113240" y="1463802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41</xdr:col>
      <xdr:colOff>140970</xdr:colOff>
      <xdr:row>77</xdr:row>
      <xdr:rowOff>41910</xdr:rowOff>
    </xdr:from>
    <xdr:to>
      <xdr:col>41</xdr:col>
      <xdr:colOff>864870</xdr:colOff>
      <xdr:row>80</xdr:row>
      <xdr:rowOff>19050</xdr:rowOff>
    </xdr:to>
    <xdr:sp macro="" textlink="">
      <xdr:nvSpPr>
        <xdr:cNvPr id="60" name="Pil: høyre 59">
          <a:extLst>
            <a:ext uri="{FF2B5EF4-FFF2-40B4-BE49-F238E27FC236}">
              <a16:creationId xmlns:a16="http://schemas.microsoft.com/office/drawing/2014/main" id="{F0CCA138-C2B6-4488-A4F9-35481C064147}"/>
            </a:ext>
          </a:extLst>
        </xdr:cNvPr>
        <xdr:cNvSpPr/>
      </xdr:nvSpPr>
      <xdr:spPr bwMode="auto">
        <a:xfrm>
          <a:off x="37631370" y="1471041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906780</xdr:colOff>
      <xdr:row>96</xdr:row>
      <xdr:rowOff>22860</xdr:rowOff>
    </xdr:from>
    <xdr:to>
      <xdr:col>38</xdr:col>
      <xdr:colOff>758190</xdr:colOff>
      <xdr:row>125</xdr:row>
      <xdr:rowOff>179069</xdr:rowOff>
    </xdr:to>
    <xdr:graphicFrame macro="">
      <xdr:nvGraphicFramePr>
        <xdr:cNvPr id="61" name="Diagram 60">
          <a:extLst>
            <a:ext uri="{FF2B5EF4-FFF2-40B4-BE49-F238E27FC236}">
              <a16:creationId xmlns:a16="http://schemas.microsoft.com/office/drawing/2014/main" id="{8ECAB448-E740-4BFE-966C-FE6D61660F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24</xdr:col>
      <xdr:colOff>68580</xdr:colOff>
      <xdr:row>108</xdr:row>
      <xdr:rowOff>53340</xdr:rowOff>
    </xdr:from>
    <xdr:to>
      <xdr:col>24</xdr:col>
      <xdr:colOff>792480</xdr:colOff>
      <xdr:row>111</xdr:row>
      <xdr:rowOff>30480</xdr:rowOff>
    </xdr:to>
    <xdr:sp macro="" textlink="">
      <xdr:nvSpPr>
        <xdr:cNvPr id="62" name="Pil: høyre 61">
          <a:extLst>
            <a:ext uri="{FF2B5EF4-FFF2-40B4-BE49-F238E27FC236}">
              <a16:creationId xmlns:a16="http://schemas.microsoft.com/office/drawing/2014/main" id="{D77B7A9B-7660-4462-B298-8E53785A6261}"/>
            </a:ext>
          </a:extLst>
        </xdr:cNvPr>
        <xdr:cNvSpPr/>
      </xdr:nvSpPr>
      <xdr:spPr bwMode="auto">
        <a:xfrm>
          <a:off x="22014180" y="2062734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30480</xdr:colOff>
      <xdr:row>128</xdr:row>
      <xdr:rowOff>83820</xdr:rowOff>
    </xdr:from>
    <xdr:to>
      <xdr:col>38</xdr:col>
      <xdr:colOff>796290</xdr:colOff>
      <xdr:row>158</xdr:row>
      <xdr:rowOff>49529</xdr:rowOff>
    </xdr:to>
    <xdr:graphicFrame macro="">
      <xdr:nvGraphicFramePr>
        <xdr:cNvPr id="63" name="Diagram 62">
          <a:extLst>
            <a:ext uri="{FF2B5EF4-FFF2-40B4-BE49-F238E27FC236}">
              <a16:creationId xmlns:a16="http://schemas.microsoft.com/office/drawing/2014/main" id="{CD6A8057-896E-49D6-A2BC-41240C719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24</xdr:col>
      <xdr:colOff>83820</xdr:colOff>
      <xdr:row>139</xdr:row>
      <xdr:rowOff>152400</xdr:rowOff>
    </xdr:from>
    <xdr:to>
      <xdr:col>24</xdr:col>
      <xdr:colOff>807720</xdr:colOff>
      <xdr:row>142</xdr:row>
      <xdr:rowOff>129540</xdr:rowOff>
    </xdr:to>
    <xdr:sp macro="" textlink="">
      <xdr:nvSpPr>
        <xdr:cNvPr id="64" name="Pil: høyre 63">
          <a:extLst>
            <a:ext uri="{FF2B5EF4-FFF2-40B4-BE49-F238E27FC236}">
              <a16:creationId xmlns:a16="http://schemas.microsoft.com/office/drawing/2014/main" id="{E099184E-E8C5-43AD-8842-30328975DEB3}"/>
            </a:ext>
          </a:extLst>
        </xdr:cNvPr>
        <xdr:cNvSpPr/>
      </xdr:nvSpPr>
      <xdr:spPr bwMode="auto">
        <a:xfrm>
          <a:off x="22029420" y="2663190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891540</xdr:colOff>
      <xdr:row>160</xdr:row>
      <xdr:rowOff>167640</xdr:rowOff>
    </xdr:from>
    <xdr:to>
      <xdr:col>38</xdr:col>
      <xdr:colOff>742950</xdr:colOff>
      <xdr:row>190</xdr:row>
      <xdr:rowOff>133349</xdr:rowOff>
    </xdr:to>
    <xdr:graphicFrame macro="">
      <xdr:nvGraphicFramePr>
        <xdr:cNvPr id="65" name="Diagram 64">
          <a:extLst>
            <a:ext uri="{FF2B5EF4-FFF2-40B4-BE49-F238E27FC236}">
              <a16:creationId xmlns:a16="http://schemas.microsoft.com/office/drawing/2014/main" id="{FC0F1E0B-81F1-4636-A341-333582EF12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24</xdr:col>
      <xdr:colOff>91440</xdr:colOff>
      <xdr:row>173</xdr:row>
      <xdr:rowOff>118110</xdr:rowOff>
    </xdr:from>
    <xdr:to>
      <xdr:col>24</xdr:col>
      <xdr:colOff>815340</xdr:colOff>
      <xdr:row>176</xdr:row>
      <xdr:rowOff>95250</xdr:rowOff>
    </xdr:to>
    <xdr:sp macro="" textlink="">
      <xdr:nvSpPr>
        <xdr:cNvPr id="66" name="Pil: høyre 65">
          <a:extLst>
            <a:ext uri="{FF2B5EF4-FFF2-40B4-BE49-F238E27FC236}">
              <a16:creationId xmlns:a16="http://schemas.microsoft.com/office/drawing/2014/main" id="{F73B94F1-B4D8-4E9B-AE29-0354436D442F}"/>
            </a:ext>
          </a:extLst>
        </xdr:cNvPr>
        <xdr:cNvSpPr/>
      </xdr:nvSpPr>
      <xdr:spPr bwMode="auto">
        <a:xfrm>
          <a:off x="22037040" y="3307461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68580</xdr:colOff>
      <xdr:row>192</xdr:row>
      <xdr:rowOff>121920</xdr:rowOff>
    </xdr:from>
    <xdr:to>
      <xdr:col>38</xdr:col>
      <xdr:colOff>834390</xdr:colOff>
      <xdr:row>222</xdr:row>
      <xdr:rowOff>87629</xdr:rowOff>
    </xdr:to>
    <xdr:graphicFrame macro="">
      <xdr:nvGraphicFramePr>
        <xdr:cNvPr id="67" name="Diagram 66">
          <a:extLst>
            <a:ext uri="{FF2B5EF4-FFF2-40B4-BE49-F238E27FC236}">
              <a16:creationId xmlns:a16="http://schemas.microsoft.com/office/drawing/2014/main" id="{E534E7E7-4BBC-4F8E-9D7C-4BB300AD76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24</xdr:col>
      <xdr:colOff>175260</xdr:colOff>
      <xdr:row>204</xdr:row>
      <xdr:rowOff>163830</xdr:rowOff>
    </xdr:from>
    <xdr:to>
      <xdr:col>24</xdr:col>
      <xdr:colOff>899160</xdr:colOff>
      <xdr:row>207</xdr:row>
      <xdr:rowOff>140970</xdr:rowOff>
    </xdr:to>
    <xdr:sp macro="" textlink="">
      <xdr:nvSpPr>
        <xdr:cNvPr id="68" name="Pil: høyre 67">
          <a:extLst>
            <a:ext uri="{FF2B5EF4-FFF2-40B4-BE49-F238E27FC236}">
              <a16:creationId xmlns:a16="http://schemas.microsoft.com/office/drawing/2014/main" id="{A58981AE-0134-41A1-944A-67CCFAE55D80}"/>
            </a:ext>
          </a:extLst>
        </xdr:cNvPr>
        <xdr:cNvSpPr/>
      </xdr:nvSpPr>
      <xdr:spPr bwMode="auto">
        <a:xfrm>
          <a:off x="22120860" y="3902583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140970</xdr:colOff>
      <xdr:row>206</xdr:row>
      <xdr:rowOff>53340</xdr:rowOff>
    </xdr:from>
    <xdr:to>
      <xdr:col>39</xdr:col>
      <xdr:colOff>864870</xdr:colOff>
      <xdr:row>209</xdr:row>
      <xdr:rowOff>30480</xdr:rowOff>
    </xdr:to>
    <xdr:sp macro="" textlink="">
      <xdr:nvSpPr>
        <xdr:cNvPr id="69" name="Pil: høyre 68">
          <a:extLst>
            <a:ext uri="{FF2B5EF4-FFF2-40B4-BE49-F238E27FC236}">
              <a16:creationId xmlns:a16="http://schemas.microsoft.com/office/drawing/2014/main" id="{9DF49344-4FBD-4276-B7D2-1D5510309841}"/>
            </a:ext>
          </a:extLst>
        </xdr:cNvPr>
        <xdr:cNvSpPr/>
      </xdr:nvSpPr>
      <xdr:spPr bwMode="auto">
        <a:xfrm>
          <a:off x="35802570" y="3929634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24</xdr:col>
      <xdr:colOff>91440</xdr:colOff>
      <xdr:row>236</xdr:row>
      <xdr:rowOff>83820</xdr:rowOff>
    </xdr:from>
    <xdr:to>
      <xdr:col>24</xdr:col>
      <xdr:colOff>815340</xdr:colOff>
      <xdr:row>239</xdr:row>
      <xdr:rowOff>60960</xdr:rowOff>
    </xdr:to>
    <xdr:sp macro="" textlink="">
      <xdr:nvSpPr>
        <xdr:cNvPr id="4" name="Pil: høyre 3">
          <a:extLst>
            <a:ext uri="{FF2B5EF4-FFF2-40B4-BE49-F238E27FC236}">
              <a16:creationId xmlns:a16="http://schemas.microsoft.com/office/drawing/2014/main" id="{C8755C81-3241-4C75-9305-9EC512188688}"/>
            </a:ext>
          </a:extLst>
        </xdr:cNvPr>
        <xdr:cNvSpPr/>
      </xdr:nvSpPr>
      <xdr:spPr bwMode="auto">
        <a:xfrm>
          <a:off x="22037040" y="4504944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22860</xdr:colOff>
      <xdr:row>224</xdr:row>
      <xdr:rowOff>91440</xdr:rowOff>
    </xdr:from>
    <xdr:to>
      <xdr:col>38</xdr:col>
      <xdr:colOff>788670</xdr:colOff>
      <xdr:row>254</xdr:row>
      <xdr:rowOff>57149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88D15980-7B9A-4499-9624-60B422720C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39</xdr:col>
      <xdr:colOff>99060</xdr:colOff>
      <xdr:row>238</xdr:row>
      <xdr:rowOff>0</xdr:rowOff>
    </xdr:from>
    <xdr:to>
      <xdr:col>39</xdr:col>
      <xdr:colOff>822960</xdr:colOff>
      <xdr:row>240</xdr:row>
      <xdr:rowOff>167640</xdr:rowOff>
    </xdr:to>
    <xdr:sp macro="" textlink="">
      <xdr:nvSpPr>
        <xdr:cNvPr id="6" name="Pil: høyre 5">
          <a:extLst>
            <a:ext uri="{FF2B5EF4-FFF2-40B4-BE49-F238E27FC236}">
              <a16:creationId xmlns:a16="http://schemas.microsoft.com/office/drawing/2014/main" id="{8B6E7998-88F6-4DAB-88B3-B70A46C427DA}"/>
            </a:ext>
          </a:extLst>
        </xdr:cNvPr>
        <xdr:cNvSpPr/>
      </xdr:nvSpPr>
      <xdr:spPr bwMode="auto">
        <a:xfrm>
          <a:off x="35760660" y="4533900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60960</xdr:colOff>
      <xdr:row>257</xdr:row>
      <xdr:rowOff>0</xdr:rowOff>
    </xdr:from>
    <xdr:to>
      <xdr:col>38</xdr:col>
      <xdr:colOff>826770</xdr:colOff>
      <xdr:row>286</xdr:row>
      <xdr:rowOff>156209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297EB6CE-D9AA-4BE1-A09E-C06F01F144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24</xdr:col>
      <xdr:colOff>114300</xdr:colOff>
      <xdr:row>266</xdr:row>
      <xdr:rowOff>167640</xdr:rowOff>
    </xdr:from>
    <xdr:to>
      <xdr:col>24</xdr:col>
      <xdr:colOff>838200</xdr:colOff>
      <xdr:row>269</xdr:row>
      <xdr:rowOff>144780</xdr:rowOff>
    </xdr:to>
    <xdr:sp macro="" textlink="">
      <xdr:nvSpPr>
        <xdr:cNvPr id="8" name="Pil: høyre 7">
          <a:extLst>
            <a:ext uri="{FF2B5EF4-FFF2-40B4-BE49-F238E27FC236}">
              <a16:creationId xmlns:a16="http://schemas.microsoft.com/office/drawing/2014/main" id="{38790C83-8225-42D6-A0DB-79067AC3686D}"/>
            </a:ext>
          </a:extLst>
        </xdr:cNvPr>
        <xdr:cNvSpPr/>
      </xdr:nvSpPr>
      <xdr:spPr bwMode="auto">
        <a:xfrm>
          <a:off x="22059900" y="5084826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99060</xdr:colOff>
      <xdr:row>271</xdr:row>
      <xdr:rowOff>0</xdr:rowOff>
    </xdr:from>
    <xdr:to>
      <xdr:col>39</xdr:col>
      <xdr:colOff>822960</xdr:colOff>
      <xdr:row>273</xdr:row>
      <xdr:rowOff>167640</xdr:rowOff>
    </xdr:to>
    <xdr:sp macro="" textlink="">
      <xdr:nvSpPr>
        <xdr:cNvPr id="70" name="Pil: høyre 69">
          <a:extLst>
            <a:ext uri="{FF2B5EF4-FFF2-40B4-BE49-F238E27FC236}">
              <a16:creationId xmlns:a16="http://schemas.microsoft.com/office/drawing/2014/main" id="{C88B146F-72C9-4BAD-8C3A-A54AD43D70A1}"/>
            </a:ext>
          </a:extLst>
        </xdr:cNvPr>
        <xdr:cNvSpPr/>
      </xdr:nvSpPr>
      <xdr:spPr bwMode="auto">
        <a:xfrm>
          <a:off x="35760660" y="5162550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106680</xdr:colOff>
      <xdr:row>174</xdr:row>
      <xdr:rowOff>0</xdr:rowOff>
    </xdr:from>
    <xdr:to>
      <xdr:col>39</xdr:col>
      <xdr:colOff>830580</xdr:colOff>
      <xdr:row>176</xdr:row>
      <xdr:rowOff>167640</xdr:rowOff>
    </xdr:to>
    <xdr:sp macro="" textlink="">
      <xdr:nvSpPr>
        <xdr:cNvPr id="71" name="Pil: høyre 70">
          <a:extLst>
            <a:ext uri="{FF2B5EF4-FFF2-40B4-BE49-F238E27FC236}">
              <a16:creationId xmlns:a16="http://schemas.microsoft.com/office/drawing/2014/main" id="{063C027C-EA89-4954-8013-C78254DF4FEA}"/>
            </a:ext>
          </a:extLst>
        </xdr:cNvPr>
        <xdr:cNvSpPr/>
      </xdr:nvSpPr>
      <xdr:spPr bwMode="auto">
        <a:xfrm>
          <a:off x="35768280" y="3314700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24</xdr:col>
      <xdr:colOff>121920</xdr:colOff>
      <xdr:row>300</xdr:row>
      <xdr:rowOff>167640</xdr:rowOff>
    </xdr:from>
    <xdr:to>
      <xdr:col>24</xdr:col>
      <xdr:colOff>845820</xdr:colOff>
      <xdr:row>303</xdr:row>
      <xdr:rowOff>144780</xdr:rowOff>
    </xdr:to>
    <xdr:sp macro="" textlink="">
      <xdr:nvSpPr>
        <xdr:cNvPr id="72" name="Pil: høyre 71">
          <a:extLst>
            <a:ext uri="{FF2B5EF4-FFF2-40B4-BE49-F238E27FC236}">
              <a16:creationId xmlns:a16="http://schemas.microsoft.com/office/drawing/2014/main" id="{E158F38E-5F00-40CC-95AD-FF654A9A6514}"/>
            </a:ext>
          </a:extLst>
        </xdr:cNvPr>
        <xdr:cNvSpPr/>
      </xdr:nvSpPr>
      <xdr:spPr bwMode="auto">
        <a:xfrm>
          <a:off x="22067520" y="5732526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45720</xdr:colOff>
      <xdr:row>288</xdr:row>
      <xdr:rowOff>129540</xdr:rowOff>
    </xdr:from>
    <xdr:to>
      <xdr:col>38</xdr:col>
      <xdr:colOff>811530</xdr:colOff>
      <xdr:row>318</xdr:row>
      <xdr:rowOff>95249</xdr:rowOff>
    </xdr:to>
    <xdr:graphicFrame macro="">
      <xdr:nvGraphicFramePr>
        <xdr:cNvPr id="73" name="Diagram 72">
          <a:extLst>
            <a:ext uri="{FF2B5EF4-FFF2-40B4-BE49-F238E27FC236}">
              <a16:creationId xmlns:a16="http://schemas.microsoft.com/office/drawing/2014/main" id="{4EBD3481-714B-443D-9E12-8BCD464A01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24</xdr:col>
      <xdr:colOff>114300</xdr:colOff>
      <xdr:row>331</xdr:row>
      <xdr:rowOff>53340</xdr:rowOff>
    </xdr:from>
    <xdr:to>
      <xdr:col>24</xdr:col>
      <xdr:colOff>838200</xdr:colOff>
      <xdr:row>334</xdr:row>
      <xdr:rowOff>30480</xdr:rowOff>
    </xdr:to>
    <xdr:sp macro="" textlink="">
      <xdr:nvSpPr>
        <xdr:cNvPr id="74" name="Pil: høyre 73">
          <a:extLst>
            <a:ext uri="{FF2B5EF4-FFF2-40B4-BE49-F238E27FC236}">
              <a16:creationId xmlns:a16="http://schemas.microsoft.com/office/drawing/2014/main" id="{7626A983-6E23-4CC4-B762-33F6170BCB2C}"/>
            </a:ext>
          </a:extLst>
        </xdr:cNvPr>
        <xdr:cNvSpPr/>
      </xdr:nvSpPr>
      <xdr:spPr bwMode="auto">
        <a:xfrm>
          <a:off x="22059900" y="6311646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24</xdr:col>
      <xdr:colOff>0</xdr:colOff>
      <xdr:row>365</xdr:row>
      <xdr:rowOff>0</xdr:rowOff>
    </xdr:from>
    <xdr:to>
      <xdr:col>24</xdr:col>
      <xdr:colOff>773430</xdr:colOff>
      <xdr:row>367</xdr:row>
      <xdr:rowOff>114300</xdr:rowOff>
    </xdr:to>
    <xdr:sp macro="" textlink="">
      <xdr:nvSpPr>
        <xdr:cNvPr id="75" name="Pil: høyre 74">
          <a:extLst>
            <a:ext uri="{FF2B5EF4-FFF2-40B4-BE49-F238E27FC236}">
              <a16:creationId xmlns:a16="http://schemas.microsoft.com/office/drawing/2014/main" id="{8F32256C-5371-49F5-9CC2-D1DCC5E95903}"/>
            </a:ext>
          </a:extLst>
        </xdr:cNvPr>
        <xdr:cNvSpPr/>
      </xdr:nvSpPr>
      <xdr:spPr bwMode="auto">
        <a:xfrm>
          <a:off x="21945600" y="69540120"/>
          <a:ext cx="773430" cy="49530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24</xdr:col>
      <xdr:colOff>0</xdr:colOff>
      <xdr:row>398</xdr:row>
      <xdr:rowOff>0</xdr:rowOff>
    </xdr:from>
    <xdr:to>
      <xdr:col>24</xdr:col>
      <xdr:colOff>773430</xdr:colOff>
      <xdr:row>400</xdr:row>
      <xdr:rowOff>114300</xdr:rowOff>
    </xdr:to>
    <xdr:sp macro="" textlink="">
      <xdr:nvSpPr>
        <xdr:cNvPr id="76" name="Pil: høyre 75">
          <a:extLst>
            <a:ext uri="{FF2B5EF4-FFF2-40B4-BE49-F238E27FC236}">
              <a16:creationId xmlns:a16="http://schemas.microsoft.com/office/drawing/2014/main" id="{995E02FD-E245-4593-B75F-6CDF124E7273}"/>
            </a:ext>
          </a:extLst>
        </xdr:cNvPr>
        <xdr:cNvSpPr/>
      </xdr:nvSpPr>
      <xdr:spPr bwMode="auto">
        <a:xfrm>
          <a:off x="21945600" y="75826620"/>
          <a:ext cx="773430" cy="49530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24</xdr:col>
      <xdr:colOff>0</xdr:colOff>
      <xdr:row>429</xdr:row>
      <xdr:rowOff>0</xdr:rowOff>
    </xdr:from>
    <xdr:to>
      <xdr:col>24</xdr:col>
      <xdr:colOff>742950</xdr:colOff>
      <xdr:row>431</xdr:row>
      <xdr:rowOff>118110</xdr:rowOff>
    </xdr:to>
    <xdr:sp macro="" textlink="">
      <xdr:nvSpPr>
        <xdr:cNvPr id="77" name="Pil: høyre 76">
          <a:extLst>
            <a:ext uri="{FF2B5EF4-FFF2-40B4-BE49-F238E27FC236}">
              <a16:creationId xmlns:a16="http://schemas.microsoft.com/office/drawing/2014/main" id="{78A75834-8E0E-4C4B-AE74-46CBBC525F0F}"/>
            </a:ext>
          </a:extLst>
        </xdr:cNvPr>
        <xdr:cNvSpPr/>
      </xdr:nvSpPr>
      <xdr:spPr bwMode="auto">
        <a:xfrm>
          <a:off x="21945600" y="81732120"/>
          <a:ext cx="742950" cy="49911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742950</xdr:colOff>
      <xdr:row>462</xdr:row>
      <xdr:rowOff>118110</xdr:rowOff>
    </xdr:to>
    <xdr:sp macro="" textlink="">
      <xdr:nvSpPr>
        <xdr:cNvPr id="78" name="Pil: høyre 77">
          <a:extLst>
            <a:ext uri="{FF2B5EF4-FFF2-40B4-BE49-F238E27FC236}">
              <a16:creationId xmlns:a16="http://schemas.microsoft.com/office/drawing/2014/main" id="{0E02C5DD-AAAE-4B27-9199-9054D116CDCA}"/>
            </a:ext>
          </a:extLst>
        </xdr:cNvPr>
        <xdr:cNvSpPr/>
      </xdr:nvSpPr>
      <xdr:spPr bwMode="auto">
        <a:xfrm>
          <a:off x="21945600" y="87637620"/>
          <a:ext cx="742950" cy="49911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</xdr:colOff>
      <xdr:row>0</xdr:row>
      <xdr:rowOff>83819</xdr:rowOff>
    </xdr:from>
    <xdr:to>
      <xdr:col>8</xdr:col>
      <xdr:colOff>868680</xdr:colOff>
      <xdr:row>20</xdr:row>
      <xdr:rowOff>0</xdr:rowOff>
    </xdr:to>
    <xdr:graphicFrame macro="">
      <xdr:nvGraphicFramePr>
        <xdr:cNvPr id="22" name="Diagram 21">
          <a:extLst>
            <a:ext uri="{FF2B5EF4-FFF2-40B4-BE49-F238E27FC236}">
              <a16:creationId xmlns:a16="http://schemas.microsoft.com/office/drawing/2014/main" id="{B4CEDE7F-287F-4D1F-A066-81A8AC19AA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20</xdr:row>
      <xdr:rowOff>38100</xdr:rowOff>
    </xdr:from>
    <xdr:to>
      <xdr:col>8</xdr:col>
      <xdr:colOff>800100</xdr:colOff>
      <xdr:row>40</xdr:row>
      <xdr:rowOff>38100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42B1F55A-7AC1-4FB3-A16C-FBF6B4021A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40</xdr:row>
      <xdr:rowOff>83821</xdr:rowOff>
    </xdr:from>
    <xdr:to>
      <xdr:col>8</xdr:col>
      <xdr:colOff>800100</xdr:colOff>
      <xdr:row>60</xdr:row>
      <xdr:rowOff>15241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AB0BA48C-0002-4663-98CF-C6AD46AC4E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60</xdr:row>
      <xdr:rowOff>45721</xdr:rowOff>
    </xdr:from>
    <xdr:to>
      <xdr:col>8</xdr:col>
      <xdr:colOff>800101</xdr:colOff>
      <xdr:row>80</xdr:row>
      <xdr:rowOff>7621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3FF1878C-6D72-4F61-BDA3-94D8BC7F97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80</xdr:row>
      <xdr:rowOff>99061</xdr:rowOff>
    </xdr:from>
    <xdr:to>
      <xdr:col>8</xdr:col>
      <xdr:colOff>899160</xdr:colOff>
      <xdr:row>99</xdr:row>
      <xdr:rowOff>167641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DDD295F5-5924-43A2-BE1E-4BAAB7FD2E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15240</xdr:colOff>
      <xdr:row>100</xdr:row>
      <xdr:rowOff>15240</xdr:rowOff>
    </xdr:from>
    <xdr:to>
      <xdr:col>8</xdr:col>
      <xdr:colOff>899160</xdr:colOff>
      <xdr:row>120</xdr:row>
      <xdr:rowOff>7620</xdr:rowOff>
    </xdr:to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6D52E19F-3281-438A-8B8A-315DCDD5EB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7620</xdr:colOff>
      <xdr:row>120</xdr:row>
      <xdr:rowOff>76200</xdr:rowOff>
    </xdr:from>
    <xdr:to>
      <xdr:col>8</xdr:col>
      <xdr:colOff>883920</xdr:colOff>
      <xdr:row>139</xdr:row>
      <xdr:rowOff>182880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56F9479B-503D-41E9-9E68-DDEAA8EFCC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</xdr:colOff>
      <xdr:row>140</xdr:row>
      <xdr:rowOff>76201</xdr:rowOff>
    </xdr:from>
    <xdr:to>
      <xdr:col>8</xdr:col>
      <xdr:colOff>769620</xdr:colOff>
      <xdr:row>159</xdr:row>
      <xdr:rowOff>144781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9E6B501A-DF07-41F7-9FEB-D03F3642DD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160</xdr:row>
      <xdr:rowOff>1</xdr:rowOff>
    </xdr:from>
    <xdr:to>
      <xdr:col>8</xdr:col>
      <xdr:colOff>754380</xdr:colOff>
      <xdr:row>179</xdr:row>
      <xdr:rowOff>182881</xdr:rowOff>
    </xdr:to>
    <xdr:graphicFrame macro="">
      <xdr:nvGraphicFramePr>
        <xdr:cNvPr id="30" name="Diagram 29">
          <a:extLst>
            <a:ext uri="{FF2B5EF4-FFF2-40B4-BE49-F238E27FC236}">
              <a16:creationId xmlns:a16="http://schemas.microsoft.com/office/drawing/2014/main" id="{2371C45B-3ADC-498E-93F2-795253B0D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180</xdr:row>
      <xdr:rowOff>22860</xdr:rowOff>
    </xdr:from>
    <xdr:to>
      <xdr:col>8</xdr:col>
      <xdr:colOff>822960</xdr:colOff>
      <xdr:row>199</xdr:row>
      <xdr:rowOff>167640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B5A0F318-84EA-4022-A4CD-0F07091019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53340</xdr:colOff>
      <xdr:row>200</xdr:row>
      <xdr:rowOff>45720</xdr:rowOff>
    </xdr:from>
    <xdr:to>
      <xdr:col>8</xdr:col>
      <xdr:colOff>830580</xdr:colOff>
      <xdr:row>219</xdr:row>
      <xdr:rowOff>167640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03908A04-912B-4417-819F-699D1E5FC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15240</xdr:colOff>
      <xdr:row>0</xdr:row>
      <xdr:rowOff>76200</xdr:rowOff>
    </xdr:from>
    <xdr:to>
      <xdr:col>17</xdr:col>
      <xdr:colOff>822960</xdr:colOff>
      <xdr:row>19</xdr:row>
      <xdr:rowOff>137160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A19700C3-8870-4421-87B1-95642D9378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22860</xdr:colOff>
      <xdr:row>20</xdr:row>
      <xdr:rowOff>45720</xdr:rowOff>
    </xdr:from>
    <xdr:to>
      <xdr:col>17</xdr:col>
      <xdr:colOff>838200</xdr:colOff>
      <xdr:row>39</xdr:row>
      <xdr:rowOff>160020</xdr:rowOff>
    </xdr:to>
    <xdr:graphicFrame macro="">
      <xdr:nvGraphicFramePr>
        <xdr:cNvPr id="38" name="Diagram 37">
          <a:extLst>
            <a:ext uri="{FF2B5EF4-FFF2-40B4-BE49-F238E27FC236}">
              <a16:creationId xmlns:a16="http://schemas.microsoft.com/office/drawing/2014/main" id="{63957BA6-7361-4FBF-A919-3BB30D94F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45720</xdr:colOff>
      <xdr:row>40</xdr:row>
      <xdr:rowOff>45721</xdr:rowOff>
    </xdr:from>
    <xdr:to>
      <xdr:col>17</xdr:col>
      <xdr:colOff>708660</xdr:colOff>
      <xdr:row>59</xdr:row>
      <xdr:rowOff>175260</xdr:rowOff>
    </xdr:to>
    <xdr:graphicFrame macro="">
      <xdr:nvGraphicFramePr>
        <xdr:cNvPr id="39" name="Diagram 38">
          <a:extLst>
            <a:ext uri="{FF2B5EF4-FFF2-40B4-BE49-F238E27FC236}">
              <a16:creationId xmlns:a16="http://schemas.microsoft.com/office/drawing/2014/main" id="{C4DD2763-DF95-42EA-934E-B6766C7E63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</xdr:col>
      <xdr:colOff>15241</xdr:colOff>
      <xdr:row>60</xdr:row>
      <xdr:rowOff>38100</xdr:rowOff>
    </xdr:from>
    <xdr:to>
      <xdr:col>17</xdr:col>
      <xdr:colOff>822960</xdr:colOff>
      <xdr:row>79</xdr:row>
      <xdr:rowOff>144780</xdr:rowOff>
    </xdr:to>
    <xdr:graphicFrame macro="">
      <xdr:nvGraphicFramePr>
        <xdr:cNvPr id="40" name="Diagram 39">
          <a:extLst>
            <a:ext uri="{FF2B5EF4-FFF2-40B4-BE49-F238E27FC236}">
              <a16:creationId xmlns:a16="http://schemas.microsoft.com/office/drawing/2014/main" id="{87C38C56-829A-4427-9997-3D960982E2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9</xdr:col>
      <xdr:colOff>45720</xdr:colOff>
      <xdr:row>80</xdr:row>
      <xdr:rowOff>45721</xdr:rowOff>
    </xdr:from>
    <xdr:to>
      <xdr:col>17</xdr:col>
      <xdr:colOff>693420</xdr:colOff>
      <xdr:row>99</xdr:row>
      <xdr:rowOff>152401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DA3FACC6-D26E-4D5F-87FD-49BEEA648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9</xdr:col>
      <xdr:colOff>99060</xdr:colOff>
      <xdr:row>99</xdr:row>
      <xdr:rowOff>175260</xdr:rowOff>
    </xdr:from>
    <xdr:to>
      <xdr:col>17</xdr:col>
      <xdr:colOff>847585</xdr:colOff>
      <xdr:row>119</xdr:row>
      <xdr:rowOff>152400</xdr:rowOff>
    </xdr:to>
    <xdr:graphicFrame macro="">
      <xdr:nvGraphicFramePr>
        <xdr:cNvPr id="42" name="Diagram 41">
          <a:extLst>
            <a:ext uri="{FF2B5EF4-FFF2-40B4-BE49-F238E27FC236}">
              <a16:creationId xmlns:a16="http://schemas.microsoft.com/office/drawing/2014/main" id="{B3223D54-3340-4C1D-A263-308D435C5F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9</xdr:col>
      <xdr:colOff>76200</xdr:colOff>
      <xdr:row>120</xdr:row>
      <xdr:rowOff>76200</xdr:rowOff>
    </xdr:from>
    <xdr:to>
      <xdr:col>17</xdr:col>
      <xdr:colOff>822960</xdr:colOff>
      <xdr:row>139</xdr:row>
      <xdr:rowOff>144780</xdr:rowOff>
    </xdr:to>
    <xdr:graphicFrame macro="">
      <xdr:nvGraphicFramePr>
        <xdr:cNvPr id="43" name="Diagram 42">
          <a:extLst>
            <a:ext uri="{FF2B5EF4-FFF2-40B4-BE49-F238E27FC236}">
              <a16:creationId xmlns:a16="http://schemas.microsoft.com/office/drawing/2014/main" id="{8BD38B5F-B548-4117-8B5D-25B6308F3A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9</xdr:col>
      <xdr:colOff>0</xdr:colOff>
      <xdr:row>140</xdr:row>
      <xdr:rowOff>22860</xdr:rowOff>
    </xdr:from>
    <xdr:to>
      <xdr:col>17</xdr:col>
      <xdr:colOff>861060</xdr:colOff>
      <xdr:row>159</xdr:row>
      <xdr:rowOff>175260</xdr:rowOff>
    </xdr:to>
    <xdr:graphicFrame macro="">
      <xdr:nvGraphicFramePr>
        <xdr:cNvPr id="44" name="Diagram 43">
          <a:extLst>
            <a:ext uri="{FF2B5EF4-FFF2-40B4-BE49-F238E27FC236}">
              <a16:creationId xmlns:a16="http://schemas.microsoft.com/office/drawing/2014/main" id="{57D4132B-A4E3-4FCE-8A4A-034DBEDF5C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9</xdr:col>
      <xdr:colOff>45720</xdr:colOff>
      <xdr:row>160</xdr:row>
      <xdr:rowOff>7621</xdr:rowOff>
    </xdr:from>
    <xdr:to>
      <xdr:col>17</xdr:col>
      <xdr:colOff>805675</xdr:colOff>
      <xdr:row>179</xdr:row>
      <xdr:rowOff>160021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B425E866-7133-4E61-8DB0-836D91D344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9</xdr:col>
      <xdr:colOff>7620</xdr:colOff>
      <xdr:row>180</xdr:row>
      <xdr:rowOff>45721</xdr:rowOff>
    </xdr:from>
    <xdr:to>
      <xdr:col>17</xdr:col>
      <xdr:colOff>830580</xdr:colOff>
      <xdr:row>199</xdr:row>
      <xdr:rowOff>106680</xdr:rowOff>
    </xdr:to>
    <xdr:graphicFrame macro="">
      <xdr:nvGraphicFramePr>
        <xdr:cNvPr id="46" name="Diagram 45">
          <a:extLst>
            <a:ext uri="{FF2B5EF4-FFF2-40B4-BE49-F238E27FC236}">
              <a16:creationId xmlns:a16="http://schemas.microsoft.com/office/drawing/2014/main" id="{450278D6-DD60-422F-BE83-3075D0ACBB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9</xdr:col>
      <xdr:colOff>1</xdr:colOff>
      <xdr:row>200</xdr:row>
      <xdr:rowOff>22860</xdr:rowOff>
    </xdr:from>
    <xdr:to>
      <xdr:col>17</xdr:col>
      <xdr:colOff>716281</xdr:colOff>
      <xdr:row>219</xdr:row>
      <xdr:rowOff>160020</xdr:rowOff>
    </xdr:to>
    <xdr:graphicFrame macro="">
      <xdr:nvGraphicFramePr>
        <xdr:cNvPr id="47" name="Diagram 46">
          <a:extLst>
            <a:ext uri="{FF2B5EF4-FFF2-40B4-BE49-F238E27FC236}">
              <a16:creationId xmlns:a16="http://schemas.microsoft.com/office/drawing/2014/main" id="{0A393B58-30D1-4AF5-A28D-043EBADB71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18</xdr:col>
      <xdr:colOff>76200</xdr:colOff>
      <xdr:row>0</xdr:row>
      <xdr:rowOff>30481</xdr:rowOff>
    </xdr:from>
    <xdr:to>
      <xdr:col>26</xdr:col>
      <xdr:colOff>822960</xdr:colOff>
      <xdr:row>19</xdr:row>
      <xdr:rowOff>160021</xdr:rowOff>
    </xdr:to>
    <xdr:graphicFrame macro="">
      <xdr:nvGraphicFramePr>
        <xdr:cNvPr id="52" name="Diagram 51">
          <a:extLst>
            <a:ext uri="{FF2B5EF4-FFF2-40B4-BE49-F238E27FC236}">
              <a16:creationId xmlns:a16="http://schemas.microsoft.com/office/drawing/2014/main" id="{4B06A813-1E28-480E-8A4E-5855D30B4D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18</xdr:col>
      <xdr:colOff>38100</xdr:colOff>
      <xdr:row>20</xdr:row>
      <xdr:rowOff>38100</xdr:rowOff>
    </xdr:from>
    <xdr:to>
      <xdr:col>26</xdr:col>
      <xdr:colOff>883920</xdr:colOff>
      <xdr:row>39</xdr:row>
      <xdr:rowOff>137160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7B211E88-C3D8-4876-8234-CA33FF2C38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18</xdr:col>
      <xdr:colOff>0</xdr:colOff>
      <xdr:row>40</xdr:row>
      <xdr:rowOff>22860</xdr:rowOff>
    </xdr:from>
    <xdr:to>
      <xdr:col>26</xdr:col>
      <xdr:colOff>830580</xdr:colOff>
      <xdr:row>59</xdr:row>
      <xdr:rowOff>182880</xdr:rowOff>
    </xdr:to>
    <xdr:graphicFrame macro="">
      <xdr:nvGraphicFramePr>
        <xdr:cNvPr id="54" name="Diagram 53">
          <a:extLst>
            <a:ext uri="{FF2B5EF4-FFF2-40B4-BE49-F238E27FC236}">
              <a16:creationId xmlns:a16="http://schemas.microsoft.com/office/drawing/2014/main" id="{CBB4CC09-27DB-46D1-8392-D239A36082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17</xdr:col>
      <xdr:colOff>899160</xdr:colOff>
      <xdr:row>60</xdr:row>
      <xdr:rowOff>22860</xdr:rowOff>
    </xdr:from>
    <xdr:to>
      <xdr:col>26</xdr:col>
      <xdr:colOff>906780</xdr:colOff>
      <xdr:row>79</xdr:row>
      <xdr:rowOff>182880</xdr:rowOff>
    </xdr:to>
    <xdr:graphicFrame macro="">
      <xdr:nvGraphicFramePr>
        <xdr:cNvPr id="55" name="Diagram 54">
          <a:extLst>
            <a:ext uri="{FF2B5EF4-FFF2-40B4-BE49-F238E27FC236}">
              <a16:creationId xmlns:a16="http://schemas.microsoft.com/office/drawing/2014/main" id="{BA72938F-E138-4CA7-B97A-BFC24BF098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18</xdr:col>
      <xdr:colOff>30480</xdr:colOff>
      <xdr:row>80</xdr:row>
      <xdr:rowOff>22861</xdr:rowOff>
    </xdr:from>
    <xdr:to>
      <xdr:col>27</xdr:col>
      <xdr:colOff>0</xdr:colOff>
      <xdr:row>100</xdr:row>
      <xdr:rowOff>7621</xdr:rowOff>
    </xdr:to>
    <xdr:graphicFrame macro="">
      <xdr:nvGraphicFramePr>
        <xdr:cNvPr id="56" name="Diagram 55">
          <a:extLst>
            <a:ext uri="{FF2B5EF4-FFF2-40B4-BE49-F238E27FC236}">
              <a16:creationId xmlns:a16="http://schemas.microsoft.com/office/drawing/2014/main" id="{A5F6B3AE-7956-48F0-B78C-876467D40F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18</xdr:col>
      <xdr:colOff>76200</xdr:colOff>
      <xdr:row>100</xdr:row>
      <xdr:rowOff>53340</xdr:rowOff>
    </xdr:from>
    <xdr:to>
      <xdr:col>27</xdr:col>
      <xdr:colOff>30480</xdr:colOff>
      <xdr:row>120</xdr:row>
      <xdr:rowOff>7620</xdr:rowOff>
    </xdr:to>
    <xdr:graphicFrame macro="">
      <xdr:nvGraphicFramePr>
        <xdr:cNvPr id="57" name="Diagram 56">
          <a:extLst>
            <a:ext uri="{FF2B5EF4-FFF2-40B4-BE49-F238E27FC236}">
              <a16:creationId xmlns:a16="http://schemas.microsoft.com/office/drawing/2014/main" id="{4555B25E-C5EB-48D0-91CE-70F9BBADB6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18</xdr:col>
      <xdr:colOff>83820</xdr:colOff>
      <xdr:row>120</xdr:row>
      <xdr:rowOff>83820</xdr:rowOff>
    </xdr:from>
    <xdr:to>
      <xdr:col>26</xdr:col>
      <xdr:colOff>891540</xdr:colOff>
      <xdr:row>139</xdr:row>
      <xdr:rowOff>137160</xdr:rowOff>
    </xdr:to>
    <xdr:graphicFrame macro="">
      <xdr:nvGraphicFramePr>
        <xdr:cNvPr id="58" name="Diagram 57">
          <a:extLst>
            <a:ext uri="{FF2B5EF4-FFF2-40B4-BE49-F238E27FC236}">
              <a16:creationId xmlns:a16="http://schemas.microsoft.com/office/drawing/2014/main" id="{290A7CF2-F41A-419B-ABA9-6C23DE46DD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18</xdr:col>
      <xdr:colOff>1</xdr:colOff>
      <xdr:row>140</xdr:row>
      <xdr:rowOff>38101</xdr:rowOff>
    </xdr:from>
    <xdr:to>
      <xdr:col>26</xdr:col>
      <xdr:colOff>853440</xdr:colOff>
      <xdr:row>159</xdr:row>
      <xdr:rowOff>167641</xdr:rowOff>
    </xdr:to>
    <xdr:graphicFrame macro="">
      <xdr:nvGraphicFramePr>
        <xdr:cNvPr id="59" name="Diagram 58">
          <a:extLst>
            <a:ext uri="{FF2B5EF4-FFF2-40B4-BE49-F238E27FC236}">
              <a16:creationId xmlns:a16="http://schemas.microsoft.com/office/drawing/2014/main" id="{FB27EA4A-CD44-4381-867B-CCBAF1C2B7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17</xdr:col>
      <xdr:colOff>899160</xdr:colOff>
      <xdr:row>160</xdr:row>
      <xdr:rowOff>15239</xdr:rowOff>
    </xdr:from>
    <xdr:to>
      <xdr:col>26</xdr:col>
      <xdr:colOff>853440</xdr:colOff>
      <xdr:row>179</xdr:row>
      <xdr:rowOff>144780</xdr:rowOff>
    </xdr:to>
    <xdr:graphicFrame macro="">
      <xdr:nvGraphicFramePr>
        <xdr:cNvPr id="60" name="Diagram 59">
          <a:extLst>
            <a:ext uri="{FF2B5EF4-FFF2-40B4-BE49-F238E27FC236}">
              <a16:creationId xmlns:a16="http://schemas.microsoft.com/office/drawing/2014/main" id="{623CDC84-38CE-4A3F-A1E4-5ED357287C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18</xdr:col>
      <xdr:colOff>1</xdr:colOff>
      <xdr:row>180</xdr:row>
      <xdr:rowOff>53340</xdr:rowOff>
    </xdr:from>
    <xdr:to>
      <xdr:col>26</xdr:col>
      <xdr:colOff>792480</xdr:colOff>
      <xdr:row>199</xdr:row>
      <xdr:rowOff>175260</xdr:rowOff>
    </xdr:to>
    <xdr:graphicFrame macro="">
      <xdr:nvGraphicFramePr>
        <xdr:cNvPr id="61" name="Diagram 60">
          <a:extLst>
            <a:ext uri="{FF2B5EF4-FFF2-40B4-BE49-F238E27FC236}">
              <a16:creationId xmlns:a16="http://schemas.microsoft.com/office/drawing/2014/main" id="{074E980C-729D-4E6D-B48A-FB3F2E1EF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17</xdr:col>
      <xdr:colOff>899160</xdr:colOff>
      <xdr:row>200</xdr:row>
      <xdr:rowOff>30481</xdr:rowOff>
    </xdr:from>
    <xdr:to>
      <xdr:col>26</xdr:col>
      <xdr:colOff>769620</xdr:colOff>
      <xdr:row>219</xdr:row>
      <xdr:rowOff>144781</xdr:rowOff>
    </xdr:to>
    <xdr:graphicFrame macro="">
      <xdr:nvGraphicFramePr>
        <xdr:cNvPr id="62" name="Diagram 61">
          <a:extLst>
            <a:ext uri="{FF2B5EF4-FFF2-40B4-BE49-F238E27FC236}">
              <a16:creationId xmlns:a16="http://schemas.microsoft.com/office/drawing/2014/main" id="{420AB963-B535-4496-8BF0-8A83B1246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26670</xdr:rowOff>
    </xdr:from>
    <xdr:to>
      <xdr:col>12</xdr:col>
      <xdr:colOff>868680</xdr:colOff>
      <xdr:row>30</xdr:row>
      <xdr:rowOff>7620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AC0B569-F382-49BC-9133-A4DE221F5E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586740</xdr:colOff>
      <xdr:row>33</xdr:row>
      <xdr:rowOff>15240</xdr:rowOff>
    </xdr:from>
    <xdr:to>
      <xdr:col>12</xdr:col>
      <xdr:colOff>746760</xdr:colOff>
      <xdr:row>62</xdr:row>
      <xdr:rowOff>7620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799207A9-A184-48E2-8164-2AEB9E418F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598170</xdr:colOff>
      <xdr:row>64</xdr:row>
      <xdr:rowOff>140970</xdr:rowOff>
    </xdr:from>
    <xdr:to>
      <xdr:col>12</xdr:col>
      <xdr:colOff>788670</xdr:colOff>
      <xdr:row>93</xdr:row>
      <xdr:rowOff>175260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5D1F9808-DE13-4B8B-8649-CDB31F0BD4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0</xdr:colOff>
      <xdr:row>33</xdr:row>
      <xdr:rowOff>0</xdr:rowOff>
    </xdr:from>
    <xdr:to>
      <xdr:col>43</xdr:col>
      <xdr:colOff>838200</xdr:colOff>
      <xdr:row>62</xdr:row>
      <xdr:rowOff>38100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4533F4A6-CD06-4214-94E5-6389FEAE89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45</xdr:col>
      <xdr:colOff>0</xdr:colOff>
      <xdr:row>33</xdr:row>
      <xdr:rowOff>0</xdr:rowOff>
    </xdr:from>
    <xdr:to>
      <xdr:col>58</xdr:col>
      <xdr:colOff>838200</xdr:colOff>
      <xdr:row>62</xdr:row>
      <xdr:rowOff>38100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33201BF7-1410-416B-A1EC-64B3ACEAAB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45</xdr:col>
      <xdr:colOff>0</xdr:colOff>
      <xdr:row>1</xdr:row>
      <xdr:rowOff>0</xdr:rowOff>
    </xdr:from>
    <xdr:to>
      <xdr:col>58</xdr:col>
      <xdr:colOff>838200</xdr:colOff>
      <xdr:row>30</xdr:row>
      <xdr:rowOff>38100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06B9EF5F-1663-413D-B23F-60DB7C1310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30</xdr:col>
      <xdr:colOff>0</xdr:colOff>
      <xdr:row>1</xdr:row>
      <xdr:rowOff>0</xdr:rowOff>
    </xdr:from>
    <xdr:to>
      <xdr:col>43</xdr:col>
      <xdr:colOff>838200</xdr:colOff>
      <xdr:row>30</xdr:row>
      <xdr:rowOff>38100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2D0027CB-E979-4723-B0A0-897046B1E3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887730</xdr:colOff>
      <xdr:row>96</xdr:row>
      <xdr:rowOff>156210</xdr:rowOff>
    </xdr:from>
    <xdr:to>
      <xdr:col>12</xdr:col>
      <xdr:colOff>842010</xdr:colOff>
      <xdr:row>125</xdr:row>
      <xdr:rowOff>175260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7BC5C52D-1706-432D-9ED9-9B9253610A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19050</xdr:colOff>
      <xdr:row>96</xdr:row>
      <xdr:rowOff>148590</xdr:rowOff>
    </xdr:from>
    <xdr:to>
      <xdr:col>27</xdr:col>
      <xdr:colOff>857250</xdr:colOff>
      <xdr:row>125</xdr:row>
      <xdr:rowOff>186690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6F486961-1354-4B5F-967C-D38B2A4E5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30</xdr:col>
      <xdr:colOff>0</xdr:colOff>
      <xdr:row>65</xdr:row>
      <xdr:rowOff>0</xdr:rowOff>
    </xdr:from>
    <xdr:to>
      <xdr:col>43</xdr:col>
      <xdr:colOff>838200</xdr:colOff>
      <xdr:row>94</xdr:row>
      <xdr:rowOff>38100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62F9F2B2-6680-4A31-9617-1046669E37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30</xdr:col>
      <xdr:colOff>0</xdr:colOff>
      <xdr:row>97</xdr:row>
      <xdr:rowOff>0</xdr:rowOff>
    </xdr:from>
    <xdr:to>
      <xdr:col>43</xdr:col>
      <xdr:colOff>838200</xdr:colOff>
      <xdr:row>126</xdr:row>
      <xdr:rowOff>38100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917983F9-79CC-4FB0-BF03-1A95E0D77D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45</xdr:col>
      <xdr:colOff>0</xdr:colOff>
      <xdr:row>65</xdr:row>
      <xdr:rowOff>0</xdr:rowOff>
    </xdr:from>
    <xdr:to>
      <xdr:col>58</xdr:col>
      <xdr:colOff>838200</xdr:colOff>
      <xdr:row>94</xdr:row>
      <xdr:rowOff>38100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82621CE7-0E38-47FD-B208-1C0753BC1E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45</xdr:col>
      <xdr:colOff>0</xdr:colOff>
      <xdr:row>97</xdr:row>
      <xdr:rowOff>0</xdr:rowOff>
    </xdr:from>
    <xdr:to>
      <xdr:col>58</xdr:col>
      <xdr:colOff>838200</xdr:colOff>
      <xdr:row>126</xdr:row>
      <xdr:rowOff>38100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E0F5ACDD-164B-4FD5-99A4-A74E3EA13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11430</xdr:colOff>
      <xdr:row>128</xdr:row>
      <xdr:rowOff>167640</xdr:rowOff>
    </xdr:from>
    <xdr:to>
      <xdr:col>12</xdr:col>
      <xdr:colOff>822960</xdr:colOff>
      <xdr:row>158</xdr:row>
      <xdr:rowOff>7620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E1F9E4E5-773A-4380-BB1B-3686D2B850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902970</xdr:colOff>
      <xdr:row>161</xdr:row>
      <xdr:rowOff>95250</xdr:rowOff>
    </xdr:from>
    <xdr:to>
      <xdr:col>12</xdr:col>
      <xdr:colOff>803910</xdr:colOff>
      <xdr:row>189</xdr:row>
      <xdr:rowOff>182880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92D39A0B-DE9D-4F0C-8E57-9A807EC228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193</xdr:row>
      <xdr:rowOff>45720</xdr:rowOff>
    </xdr:from>
    <xdr:to>
      <xdr:col>12</xdr:col>
      <xdr:colOff>800100</xdr:colOff>
      <xdr:row>222</xdr:row>
      <xdr:rowOff>7620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EFF54D94-5475-425A-9064-8EEB6CA3C1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0</xdr:colOff>
      <xdr:row>224</xdr:row>
      <xdr:rowOff>148590</xdr:rowOff>
    </xdr:from>
    <xdr:to>
      <xdr:col>12</xdr:col>
      <xdr:colOff>796290</xdr:colOff>
      <xdr:row>254</xdr:row>
      <xdr:rowOff>7620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A0C5BFFD-A7A9-47AB-AF10-CE02BF79BD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0</xdr:colOff>
      <xdr:row>257</xdr:row>
      <xdr:rowOff>3810</xdr:rowOff>
    </xdr:from>
    <xdr:to>
      <xdr:col>12</xdr:col>
      <xdr:colOff>826770</xdr:colOff>
      <xdr:row>286</xdr:row>
      <xdr:rowOff>7620</xdr:rowOff>
    </xdr:to>
    <xdr:graphicFrame macro="">
      <xdr:nvGraphicFramePr>
        <xdr:cNvPr id="22" name="Diagram 21">
          <a:extLst>
            <a:ext uri="{FF2B5EF4-FFF2-40B4-BE49-F238E27FC236}">
              <a16:creationId xmlns:a16="http://schemas.microsoft.com/office/drawing/2014/main" id="{63B4999E-2EF4-4F5D-8ECD-8D55AC8097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899160</xdr:colOff>
      <xdr:row>288</xdr:row>
      <xdr:rowOff>186690</xdr:rowOff>
    </xdr:from>
    <xdr:to>
      <xdr:col>12</xdr:col>
      <xdr:colOff>845820</xdr:colOff>
      <xdr:row>318</xdr:row>
      <xdr:rowOff>3810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2570F55C-BC77-4647-8E3F-510EECF44A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902970</xdr:colOff>
      <xdr:row>320</xdr:row>
      <xdr:rowOff>171450</xdr:rowOff>
    </xdr:from>
    <xdr:to>
      <xdr:col>12</xdr:col>
      <xdr:colOff>857250</xdr:colOff>
      <xdr:row>349</xdr:row>
      <xdr:rowOff>152400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4991AB44-B30B-4833-880A-3966F60CA6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0</xdr:colOff>
      <xdr:row>353</xdr:row>
      <xdr:rowOff>49530</xdr:rowOff>
    </xdr:from>
    <xdr:to>
      <xdr:col>12</xdr:col>
      <xdr:colOff>815340</xdr:colOff>
      <xdr:row>382</xdr:row>
      <xdr:rowOff>7620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A77A8962-71BE-4BFF-972F-E0C7075070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906780</xdr:colOff>
      <xdr:row>385</xdr:row>
      <xdr:rowOff>11430</xdr:rowOff>
    </xdr:from>
    <xdr:to>
      <xdr:col>12</xdr:col>
      <xdr:colOff>868680</xdr:colOff>
      <xdr:row>413</xdr:row>
      <xdr:rowOff>179070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18543D98-A97C-46F5-A02B-99B78AF44D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0</xdr:colOff>
      <xdr:row>416</xdr:row>
      <xdr:rowOff>167640</xdr:rowOff>
    </xdr:from>
    <xdr:to>
      <xdr:col>12</xdr:col>
      <xdr:colOff>796290</xdr:colOff>
      <xdr:row>446</xdr:row>
      <xdr:rowOff>7620</xdr:rowOff>
    </xdr:to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18622034-9DC3-407D-96D3-770D41FD4F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0</xdr:colOff>
      <xdr:row>448</xdr:row>
      <xdr:rowOff>167640</xdr:rowOff>
    </xdr:from>
    <xdr:to>
      <xdr:col>12</xdr:col>
      <xdr:colOff>826770</xdr:colOff>
      <xdr:row>478</xdr:row>
      <xdr:rowOff>7620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CB5DD918-8997-4CEB-B44A-1DA6F7CA94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14</xdr:col>
      <xdr:colOff>80010</xdr:colOff>
      <xdr:row>0</xdr:row>
      <xdr:rowOff>152400</xdr:rowOff>
    </xdr:from>
    <xdr:to>
      <xdr:col>27</xdr:col>
      <xdr:colOff>3810</xdr:colOff>
      <xdr:row>29</xdr:row>
      <xdr:rowOff>160020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4C5E2844-8468-4DB5-84AB-562DDCBB60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14</xdr:col>
      <xdr:colOff>72390</xdr:colOff>
      <xdr:row>32</xdr:row>
      <xdr:rowOff>99060</xdr:rowOff>
    </xdr:from>
    <xdr:to>
      <xdr:col>26</xdr:col>
      <xdr:colOff>910590</xdr:colOff>
      <xdr:row>61</xdr:row>
      <xdr:rowOff>106680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9A4C4AB8-B380-4F0F-BFEE-37B5931FB8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14</xdr:col>
      <xdr:colOff>11430</xdr:colOff>
      <xdr:row>64</xdr:row>
      <xdr:rowOff>99060</xdr:rowOff>
    </xdr:from>
    <xdr:to>
      <xdr:col>26</xdr:col>
      <xdr:colOff>849630</xdr:colOff>
      <xdr:row>93</xdr:row>
      <xdr:rowOff>106680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B78B7600-89BD-4E62-A873-CAEEB151DA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13</xdr:col>
      <xdr:colOff>110490</xdr:colOff>
      <xdr:row>108</xdr:row>
      <xdr:rowOff>41910</xdr:rowOff>
    </xdr:from>
    <xdr:to>
      <xdr:col>13</xdr:col>
      <xdr:colOff>754380</xdr:colOff>
      <xdr:row>110</xdr:row>
      <xdr:rowOff>102870</xdr:rowOff>
    </xdr:to>
    <xdr:sp macro="" textlink="">
      <xdr:nvSpPr>
        <xdr:cNvPr id="34" name="Pil: høyre 33">
          <a:extLst>
            <a:ext uri="{FF2B5EF4-FFF2-40B4-BE49-F238E27FC236}">
              <a16:creationId xmlns:a16="http://schemas.microsoft.com/office/drawing/2014/main" id="{5338EE17-1942-47BE-843C-AE2F91B9B6D0}"/>
            </a:ext>
          </a:extLst>
        </xdr:cNvPr>
        <xdr:cNvSpPr/>
      </xdr:nvSpPr>
      <xdr:spPr bwMode="auto">
        <a:xfrm>
          <a:off x="11997690" y="20615910"/>
          <a:ext cx="643890" cy="44196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68580</xdr:colOff>
      <xdr:row>74</xdr:row>
      <xdr:rowOff>102870</xdr:rowOff>
    </xdr:from>
    <xdr:to>
      <xdr:col>13</xdr:col>
      <xdr:colOff>773430</xdr:colOff>
      <xdr:row>77</xdr:row>
      <xdr:rowOff>26670</xdr:rowOff>
    </xdr:to>
    <xdr:sp macro="" textlink="">
      <xdr:nvSpPr>
        <xdr:cNvPr id="35" name="Pil: høyre 34">
          <a:extLst>
            <a:ext uri="{FF2B5EF4-FFF2-40B4-BE49-F238E27FC236}">
              <a16:creationId xmlns:a16="http://schemas.microsoft.com/office/drawing/2014/main" id="{C29E95F7-AA7E-4603-9BC8-1E855A3C2DBA}"/>
            </a:ext>
          </a:extLst>
        </xdr:cNvPr>
        <xdr:cNvSpPr/>
      </xdr:nvSpPr>
      <xdr:spPr bwMode="auto">
        <a:xfrm>
          <a:off x="11955780" y="14199870"/>
          <a:ext cx="704850" cy="49530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129540</xdr:colOff>
      <xdr:row>41</xdr:row>
      <xdr:rowOff>87630</xdr:rowOff>
    </xdr:from>
    <xdr:to>
      <xdr:col>13</xdr:col>
      <xdr:colOff>800100</xdr:colOff>
      <xdr:row>43</xdr:row>
      <xdr:rowOff>118110</xdr:rowOff>
    </xdr:to>
    <xdr:sp macro="" textlink="">
      <xdr:nvSpPr>
        <xdr:cNvPr id="36" name="Pil: høyre 35">
          <a:extLst>
            <a:ext uri="{FF2B5EF4-FFF2-40B4-BE49-F238E27FC236}">
              <a16:creationId xmlns:a16="http://schemas.microsoft.com/office/drawing/2014/main" id="{D6A0033D-519E-4349-9AEC-C15A8FF6559B}"/>
            </a:ext>
          </a:extLst>
        </xdr:cNvPr>
        <xdr:cNvSpPr/>
      </xdr:nvSpPr>
      <xdr:spPr bwMode="auto">
        <a:xfrm>
          <a:off x="12016740" y="7898130"/>
          <a:ext cx="670560" cy="41148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171450</xdr:colOff>
      <xdr:row>8</xdr:row>
      <xdr:rowOff>99060</xdr:rowOff>
    </xdr:from>
    <xdr:to>
      <xdr:col>13</xdr:col>
      <xdr:colOff>815340</xdr:colOff>
      <xdr:row>11</xdr:row>
      <xdr:rowOff>45720</xdr:rowOff>
    </xdr:to>
    <xdr:sp macro="" textlink="">
      <xdr:nvSpPr>
        <xdr:cNvPr id="37" name="Pil: høyre 36">
          <a:extLst>
            <a:ext uri="{FF2B5EF4-FFF2-40B4-BE49-F238E27FC236}">
              <a16:creationId xmlns:a16="http://schemas.microsoft.com/office/drawing/2014/main" id="{1F494E51-968E-4B84-9F21-2223E1DA4421}"/>
            </a:ext>
          </a:extLst>
        </xdr:cNvPr>
        <xdr:cNvSpPr/>
      </xdr:nvSpPr>
      <xdr:spPr bwMode="auto">
        <a:xfrm>
          <a:off x="12058650" y="1623060"/>
          <a:ext cx="643890" cy="51816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0</xdr:colOff>
      <xdr:row>136</xdr:row>
      <xdr:rowOff>0</xdr:rowOff>
    </xdr:from>
    <xdr:to>
      <xdr:col>13</xdr:col>
      <xdr:colOff>643890</xdr:colOff>
      <xdr:row>138</xdr:row>
      <xdr:rowOff>60960</xdr:rowOff>
    </xdr:to>
    <xdr:sp macro="" textlink="">
      <xdr:nvSpPr>
        <xdr:cNvPr id="38" name="Pil: høyre 37">
          <a:extLst>
            <a:ext uri="{FF2B5EF4-FFF2-40B4-BE49-F238E27FC236}">
              <a16:creationId xmlns:a16="http://schemas.microsoft.com/office/drawing/2014/main" id="{19CD73E9-B076-4594-A976-F8C6A1A0D2DD}"/>
            </a:ext>
          </a:extLst>
        </xdr:cNvPr>
        <xdr:cNvSpPr/>
      </xdr:nvSpPr>
      <xdr:spPr bwMode="auto">
        <a:xfrm>
          <a:off x="11887200" y="25908000"/>
          <a:ext cx="643890" cy="44196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198120</xdr:colOff>
      <xdr:row>171</xdr:row>
      <xdr:rowOff>64770</xdr:rowOff>
    </xdr:from>
    <xdr:to>
      <xdr:col>13</xdr:col>
      <xdr:colOff>842010</xdr:colOff>
      <xdr:row>173</xdr:row>
      <xdr:rowOff>125730</xdr:rowOff>
    </xdr:to>
    <xdr:sp macro="" textlink="">
      <xdr:nvSpPr>
        <xdr:cNvPr id="39" name="Pil: høyre 38">
          <a:extLst>
            <a:ext uri="{FF2B5EF4-FFF2-40B4-BE49-F238E27FC236}">
              <a16:creationId xmlns:a16="http://schemas.microsoft.com/office/drawing/2014/main" id="{BCFB0F46-0AE7-45A2-B578-76D394F6E639}"/>
            </a:ext>
          </a:extLst>
        </xdr:cNvPr>
        <xdr:cNvSpPr/>
      </xdr:nvSpPr>
      <xdr:spPr bwMode="auto">
        <a:xfrm>
          <a:off x="12085320" y="32640270"/>
          <a:ext cx="643890" cy="44196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0</xdr:colOff>
      <xdr:row>203</xdr:row>
      <xdr:rowOff>0</xdr:rowOff>
    </xdr:from>
    <xdr:to>
      <xdr:col>13</xdr:col>
      <xdr:colOff>643890</xdr:colOff>
      <xdr:row>205</xdr:row>
      <xdr:rowOff>60960</xdr:rowOff>
    </xdr:to>
    <xdr:sp macro="" textlink="">
      <xdr:nvSpPr>
        <xdr:cNvPr id="40" name="Pil: høyre 39">
          <a:extLst>
            <a:ext uri="{FF2B5EF4-FFF2-40B4-BE49-F238E27FC236}">
              <a16:creationId xmlns:a16="http://schemas.microsoft.com/office/drawing/2014/main" id="{D3C73793-B12E-4D75-8A96-E6338C63147A}"/>
            </a:ext>
          </a:extLst>
        </xdr:cNvPr>
        <xdr:cNvSpPr/>
      </xdr:nvSpPr>
      <xdr:spPr bwMode="auto">
        <a:xfrm>
          <a:off x="11887200" y="38671500"/>
          <a:ext cx="643890" cy="44196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175260</xdr:colOff>
      <xdr:row>234</xdr:row>
      <xdr:rowOff>11430</xdr:rowOff>
    </xdr:from>
    <xdr:to>
      <xdr:col>13</xdr:col>
      <xdr:colOff>819150</xdr:colOff>
      <xdr:row>236</xdr:row>
      <xdr:rowOff>72390</xdr:rowOff>
    </xdr:to>
    <xdr:sp macro="" textlink="">
      <xdr:nvSpPr>
        <xdr:cNvPr id="41" name="Pil: høyre 40">
          <a:extLst>
            <a:ext uri="{FF2B5EF4-FFF2-40B4-BE49-F238E27FC236}">
              <a16:creationId xmlns:a16="http://schemas.microsoft.com/office/drawing/2014/main" id="{A8468AD4-9C6E-43A8-8271-029CFD9FA064}"/>
            </a:ext>
          </a:extLst>
        </xdr:cNvPr>
        <xdr:cNvSpPr/>
      </xdr:nvSpPr>
      <xdr:spPr bwMode="auto">
        <a:xfrm>
          <a:off x="12062460" y="44588430"/>
          <a:ext cx="643890" cy="44196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0</xdr:colOff>
      <xdr:row>267</xdr:row>
      <xdr:rowOff>0</xdr:rowOff>
    </xdr:from>
    <xdr:to>
      <xdr:col>13</xdr:col>
      <xdr:colOff>643890</xdr:colOff>
      <xdr:row>269</xdr:row>
      <xdr:rowOff>60960</xdr:rowOff>
    </xdr:to>
    <xdr:sp macro="" textlink="">
      <xdr:nvSpPr>
        <xdr:cNvPr id="42" name="Pil: høyre 41">
          <a:extLst>
            <a:ext uri="{FF2B5EF4-FFF2-40B4-BE49-F238E27FC236}">
              <a16:creationId xmlns:a16="http://schemas.microsoft.com/office/drawing/2014/main" id="{A3433A40-4A1D-4704-B122-524DD026092A}"/>
            </a:ext>
          </a:extLst>
        </xdr:cNvPr>
        <xdr:cNvSpPr/>
      </xdr:nvSpPr>
      <xdr:spPr bwMode="auto">
        <a:xfrm>
          <a:off x="11887200" y="50863500"/>
          <a:ext cx="643890" cy="44196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126999</xdr:colOff>
      <xdr:row>151</xdr:row>
      <xdr:rowOff>37353</xdr:rowOff>
    </xdr:from>
    <xdr:to>
      <xdr:col>13</xdr:col>
      <xdr:colOff>780675</xdr:colOff>
      <xdr:row>180</xdr:row>
      <xdr:rowOff>59764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5F47281D-97A5-44F1-BA21-503A93C2C6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44823</xdr:colOff>
      <xdr:row>120</xdr:row>
      <xdr:rowOff>2</xdr:rowOff>
    </xdr:from>
    <xdr:to>
      <xdr:col>13</xdr:col>
      <xdr:colOff>444499</xdr:colOff>
      <xdr:row>148</xdr:row>
      <xdr:rowOff>153148</xdr:rowOff>
    </xdr:to>
    <xdr:graphicFrame macro="">
      <xdr:nvGraphicFramePr>
        <xdr:cNvPr id="30" name="Diagram 3">
          <a:extLst>
            <a:ext uri="{FF2B5EF4-FFF2-40B4-BE49-F238E27FC236}">
              <a16:creationId xmlns:a16="http://schemas.microsoft.com/office/drawing/2014/main" id="{4F6888B5-8F29-484E-9915-E7AA1FD5D5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874060</xdr:colOff>
      <xdr:row>30</xdr:row>
      <xdr:rowOff>7470</xdr:rowOff>
    </xdr:from>
    <xdr:to>
      <xdr:col>13</xdr:col>
      <xdr:colOff>440765</xdr:colOff>
      <xdr:row>56</xdr:row>
      <xdr:rowOff>175560</xdr:rowOff>
    </xdr:to>
    <xdr:graphicFrame macro="">
      <xdr:nvGraphicFramePr>
        <xdr:cNvPr id="33" name="Diagram 2">
          <a:extLst>
            <a:ext uri="{FF2B5EF4-FFF2-40B4-BE49-F238E27FC236}">
              <a16:creationId xmlns:a16="http://schemas.microsoft.com/office/drawing/2014/main" id="{459C7AA6-7192-47E3-AAB2-CD8F07E6CE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7471</xdr:colOff>
      <xdr:row>89</xdr:row>
      <xdr:rowOff>149411</xdr:rowOff>
    </xdr:from>
    <xdr:to>
      <xdr:col>14</xdr:col>
      <xdr:colOff>33618</xdr:colOff>
      <xdr:row>118</xdr:row>
      <xdr:rowOff>171822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6D858DB2-A1D2-4144-A773-36B09A6D21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179</xdr:row>
      <xdr:rowOff>0</xdr:rowOff>
    </xdr:from>
    <xdr:to>
      <xdr:col>13</xdr:col>
      <xdr:colOff>653676</xdr:colOff>
      <xdr:row>179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E56AE2A8-B4E8-42D1-B9D2-F65431FE95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903942</xdr:colOff>
      <xdr:row>244</xdr:row>
      <xdr:rowOff>7471</xdr:rowOff>
    </xdr:from>
    <xdr:to>
      <xdr:col>13</xdr:col>
      <xdr:colOff>646206</xdr:colOff>
      <xdr:row>273</xdr:row>
      <xdr:rowOff>29882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9CA0387B-DDBA-4B89-A354-7B98E9D9E5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275</xdr:row>
      <xdr:rowOff>14941</xdr:rowOff>
    </xdr:from>
    <xdr:to>
      <xdr:col>13</xdr:col>
      <xdr:colOff>653676</xdr:colOff>
      <xdr:row>304</xdr:row>
      <xdr:rowOff>37354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8A9BAAED-6BAE-4DE1-A5EC-3862D951A4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</xdr:row>
      <xdr:rowOff>0</xdr:rowOff>
    </xdr:from>
    <xdr:to>
      <xdr:col>13</xdr:col>
      <xdr:colOff>478117</xdr:colOff>
      <xdr:row>28</xdr:row>
      <xdr:rowOff>33619</xdr:rowOff>
    </xdr:to>
    <xdr:graphicFrame macro="">
      <xdr:nvGraphicFramePr>
        <xdr:cNvPr id="6" name="Diagram 2">
          <a:extLst>
            <a:ext uri="{FF2B5EF4-FFF2-40B4-BE49-F238E27FC236}">
              <a16:creationId xmlns:a16="http://schemas.microsoft.com/office/drawing/2014/main" id="{DDFCAB71-33C9-4033-ABF6-3EF405D93F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60</xdr:row>
      <xdr:rowOff>0</xdr:rowOff>
    </xdr:from>
    <xdr:to>
      <xdr:col>14</xdr:col>
      <xdr:colOff>26147</xdr:colOff>
      <xdr:row>88</xdr:row>
      <xdr:rowOff>179293</xdr:rowOff>
    </xdr:to>
    <xdr:graphicFrame macro="">
      <xdr:nvGraphicFramePr>
        <xdr:cNvPr id="7" name="Diagram 2">
          <a:extLst>
            <a:ext uri="{FF2B5EF4-FFF2-40B4-BE49-F238E27FC236}">
              <a16:creationId xmlns:a16="http://schemas.microsoft.com/office/drawing/2014/main" id="{71469BEE-796C-4E19-834D-695BB0CC9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182</xdr:row>
      <xdr:rowOff>0</xdr:rowOff>
    </xdr:from>
    <xdr:to>
      <xdr:col>13</xdr:col>
      <xdr:colOff>653676</xdr:colOff>
      <xdr:row>211</xdr:row>
      <xdr:rowOff>22411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1872031C-B49D-4B12-B758-A97EF26097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213</xdr:row>
      <xdr:rowOff>0</xdr:rowOff>
    </xdr:from>
    <xdr:to>
      <xdr:col>13</xdr:col>
      <xdr:colOff>653676</xdr:colOff>
      <xdr:row>242</xdr:row>
      <xdr:rowOff>22412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2B9D82AC-933E-43A8-8D2E-CC4E90B2FA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431241</xdr:colOff>
      <xdr:row>8</xdr:row>
      <xdr:rowOff>198874</xdr:rowOff>
    </xdr:from>
    <xdr:to>
      <xdr:col>40</xdr:col>
      <xdr:colOff>898072</xdr:colOff>
      <xdr:row>32</xdr:row>
      <xdr:rowOff>194687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45</xdr:col>
      <xdr:colOff>1172308</xdr:colOff>
      <xdr:row>0</xdr:row>
      <xdr:rowOff>73269</xdr:rowOff>
    </xdr:from>
    <xdr:to>
      <xdr:col>52</xdr:col>
      <xdr:colOff>94203</xdr:colOff>
      <xdr:row>23</xdr:row>
      <xdr:rowOff>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52</xdr:col>
      <xdr:colOff>146539</xdr:colOff>
      <xdr:row>0</xdr:row>
      <xdr:rowOff>52336</xdr:rowOff>
    </xdr:from>
    <xdr:to>
      <xdr:col>58</xdr:col>
      <xdr:colOff>293078</xdr:colOff>
      <xdr:row>23</xdr:row>
      <xdr:rowOff>41868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33</xdr:col>
      <xdr:colOff>242834</xdr:colOff>
      <xdr:row>33</xdr:row>
      <xdr:rowOff>0</xdr:rowOff>
    </xdr:from>
    <xdr:to>
      <xdr:col>40</xdr:col>
      <xdr:colOff>552659</xdr:colOff>
      <xdr:row>47</xdr:row>
      <xdr:rowOff>157003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45</xdr:col>
      <xdr:colOff>1151374</xdr:colOff>
      <xdr:row>23</xdr:row>
      <xdr:rowOff>41868</xdr:rowOff>
    </xdr:from>
    <xdr:to>
      <xdr:col>52</xdr:col>
      <xdr:colOff>73269</xdr:colOff>
      <xdr:row>46</xdr:row>
      <xdr:rowOff>94203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52</xdr:col>
      <xdr:colOff>136072</xdr:colOff>
      <xdr:row>23</xdr:row>
      <xdr:rowOff>83736</xdr:rowOff>
    </xdr:from>
    <xdr:to>
      <xdr:col>58</xdr:col>
      <xdr:colOff>282612</xdr:colOff>
      <xdr:row>46</xdr:row>
      <xdr:rowOff>83737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33</xdr:col>
      <xdr:colOff>284704</xdr:colOff>
      <xdr:row>48</xdr:row>
      <xdr:rowOff>0</xdr:rowOff>
    </xdr:from>
    <xdr:to>
      <xdr:col>40</xdr:col>
      <xdr:colOff>374716</xdr:colOff>
      <xdr:row>62</xdr:row>
      <xdr:rowOff>2094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39</xdr:col>
      <xdr:colOff>439615</xdr:colOff>
      <xdr:row>46</xdr:row>
      <xdr:rowOff>20934</xdr:rowOff>
    </xdr:from>
    <xdr:to>
      <xdr:col>45</xdr:col>
      <xdr:colOff>1088571</xdr:colOff>
      <xdr:row>65</xdr:row>
      <xdr:rowOff>104670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45</xdr:col>
      <xdr:colOff>1151374</xdr:colOff>
      <xdr:row>46</xdr:row>
      <xdr:rowOff>146539</xdr:rowOff>
    </xdr:from>
    <xdr:to>
      <xdr:col>52</xdr:col>
      <xdr:colOff>94203</xdr:colOff>
      <xdr:row>65</xdr:row>
      <xdr:rowOff>146538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52</xdr:col>
      <xdr:colOff>198873</xdr:colOff>
      <xdr:row>46</xdr:row>
      <xdr:rowOff>125605</xdr:rowOff>
    </xdr:from>
    <xdr:to>
      <xdr:col>58</xdr:col>
      <xdr:colOff>282610</xdr:colOff>
      <xdr:row>65</xdr:row>
      <xdr:rowOff>115137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33</xdr:col>
      <xdr:colOff>479390</xdr:colOff>
      <xdr:row>63</xdr:row>
      <xdr:rowOff>0</xdr:rowOff>
    </xdr:from>
    <xdr:to>
      <xdr:col>40</xdr:col>
      <xdr:colOff>674075</xdr:colOff>
      <xdr:row>77</xdr:row>
      <xdr:rowOff>133976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00000000-0008-0000-14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39</xdr:col>
      <xdr:colOff>450083</xdr:colOff>
      <xdr:row>65</xdr:row>
      <xdr:rowOff>136071</xdr:rowOff>
    </xdr:from>
    <xdr:to>
      <xdr:col>45</xdr:col>
      <xdr:colOff>1099039</xdr:colOff>
      <xdr:row>85</xdr:row>
      <xdr:rowOff>20935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00000000-0008-0000-14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45</xdr:col>
      <xdr:colOff>1172308</xdr:colOff>
      <xdr:row>65</xdr:row>
      <xdr:rowOff>177940</xdr:rowOff>
    </xdr:from>
    <xdr:to>
      <xdr:col>52</xdr:col>
      <xdr:colOff>115137</xdr:colOff>
      <xdr:row>84</xdr:row>
      <xdr:rowOff>177940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00000000-0008-0000-14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52</xdr:col>
      <xdr:colOff>188406</xdr:colOff>
      <xdr:row>65</xdr:row>
      <xdr:rowOff>177939</xdr:rowOff>
    </xdr:from>
    <xdr:to>
      <xdr:col>58</xdr:col>
      <xdr:colOff>272143</xdr:colOff>
      <xdr:row>84</xdr:row>
      <xdr:rowOff>167472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00000000-0008-0000-14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33</xdr:col>
      <xdr:colOff>320293</xdr:colOff>
      <xdr:row>78</xdr:row>
      <xdr:rowOff>0</xdr:rowOff>
    </xdr:from>
    <xdr:to>
      <xdr:col>40</xdr:col>
      <xdr:colOff>514978</xdr:colOff>
      <xdr:row>91</xdr:row>
      <xdr:rowOff>150725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00000000-0008-0000-14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39</xdr:col>
      <xdr:colOff>450082</xdr:colOff>
      <xdr:row>85</xdr:row>
      <xdr:rowOff>94204</xdr:rowOff>
    </xdr:from>
    <xdr:to>
      <xdr:col>45</xdr:col>
      <xdr:colOff>1099038</xdr:colOff>
      <xdr:row>107</xdr:row>
      <xdr:rowOff>188408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00000000-0008-0000-14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45</xdr:col>
      <xdr:colOff>1193242</xdr:colOff>
      <xdr:row>85</xdr:row>
      <xdr:rowOff>83737</xdr:rowOff>
    </xdr:from>
    <xdr:to>
      <xdr:col>52</xdr:col>
      <xdr:colOff>136071</xdr:colOff>
      <xdr:row>107</xdr:row>
      <xdr:rowOff>94204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00000000-0008-0000-14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52</xdr:col>
      <xdr:colOff>198873</xdr:colOff>
      <xdr:row>85</xdr:row>
      <xdr:rowOff>62803</xdr:rowOff>
    </xdr:from>
    <xdr:to>
      <xdr:col>58</xdr:col>
      <xdr:colOff>282610</xdr:colOff>
      <xdr:row>107</xdr:row>
      <xdr:rowOff>62803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00000000-0008-0000-14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33</xdr:col>
      <xdr:colOff>173752</xdr:colOff>
      <xdr:row>93</xdr:row>
      <xdr:rowOff>0</xdr:rowOff>
    </xdr:from>
    <xdr:to>
      <xdr:col>40</xdr:col>
      <xdr:colOff>368437</xdr:colOff>
      <xdr:row>107</xdr:row>
      <xdr:rowOff>167473</xdr:rowOff>
    </xdr:to>
    <xdr:graphicFrame macro="">
      <xdr:nvGraphicFramePr>
        <xdr:cNvPr id="22" name="Diagram 21">
          <a:extLst>
            <a:ext uri="{FF2B5EF4-FFF2-40B4-BE49-F238E27FC236}">
              <a16:creationId xmlns:a16="http://schemas.microsoft.com/office/drawing/2014/main" id="{00000000-0008-0000-14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39</xdr:col>
      <xdr:colOff>471017</xdr:colOff>
      <xdr:row>108</xdr:row>
      <xdr:rowOff>104671</xdr:rowOff>
    </xdr:from>
    <xdr:to>
      <xdr:col>45</xdr:col>
      <xdr:colOff>1119973</xdr:colOff>
      <xdr:row>128</xdr:row>
      <xdr:rowOff>73271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00000000-0008-0000-14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46</xdr:col>
      <xdr:colOff>10467</xdr:colOff>
      <xdr:row>108</xdr:row>
      <xdr:rowOff>94204</xdr:rowOff>
    </xdr:from>
    <xdr:to>
      <xdr:col>52</xdr:col>
      <xdr:colOff>157005</xdr:colOff>
      <xdr:row>127</xdr:row>
      <xdr:rowOff>177940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00000000-0008-0000-14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52</xdr:col>
      <xdr:colOff>240741</xdr:colOff>
      <xdr:row>108</xdr:row>
      <xdr:rowOff>41868</xdr:rowOff>
    </xdr:from>
    <xdr:to>
      <xdr:col>58</xdr:col>
      <xdr:colOff>324478</xdr:colOff>
      <xdr:row>127</xdr:row>
      <xdr:rowOff>115137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00000000-0008-0000-14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33</xdr:col>
      <xdr:colOff>211434</xdr:colOff>
      <xdr:row>108</xdr:row>
      <xdr:rowOff>0</xdr:rowOff>
    </xdr:from>
    <xdr:to>
      <xdr:col>40</xdr:col>
      <xdr:colOff>406119</xdr:colOff>
      <xdr:row>122</xdr:row>
      <xdr:rowOff>81642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00000000-0008-0000-14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39</xdr:col>
      <xdr:colOff>429149</xdr:colOff>
      <xdr:row>128</xdr:row>
      <xdr:rowOff>125605</xdr:rowOff>
    </xdr:from>
    <xdr:to>
      <xdr:col>45</xdr:col>
      <xdr:colOff>1078105</xdr:colOff>
      <xdr:row>151</xdr:row>
      <xdr:rowOff>20935</xdr:rowOff>
    </xdr:to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00000000-0008-0000-14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45</xdr:col>
      <xdr:colOff>1172308</xdr:colOff>
      <xdr:row>128</xdr:row>
      <xdr:rowOff>188407</xdr:rowOff>
    </xdr:from>
    <xdr:to>
      <xdr:col>52</xdr:col>
      <xdr:colOff>115137</xdr:colOff>
      <xdr:row>151</xdr:row>
      <xdr:rowOff>0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00000000-0008-0000-14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52</xdr:col>
      <xdr:colOff>261675</xdr:colOff>
      <xdr:row>128</xdr:row>
      <xdr:rowOff>136072</xdr:rowOff>
    </xdr:from>
    <xdr:to>
      <xdr:col>58</xdr:col>
      <xdr:colOff>345412</xdr:colOff>
      <xdr:row>150</xdr:row>
      <xdr:rowOff>136072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00000000-0008-0000-14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33</xdr:col>
      <xdr:colOff>203061</xdr:colOff>
      <xdr:row>123</xdr:row>
      <xdr:rowOff>0</xdr:rowOff>
    </xdr:from>
    <xdr:to>
      <xdr:col>40</xdr:col>
      <xdr:colOff>397746</xdr:colOff>
      <xdr:row>137</xdr:row>
      <xdr:rowOff>62802</xdr:rowOff>
    </xdr:to>
    <xdr:graphicFrame macro="">
      <xdr:nvGraphicFramePr>
        <xdr:cNvPr id="30" name="Diagram 29">
          <a:extLst>
            <a:ext uri="{FF2B5EF4-FFF2-40B4-BE49-F238E27FC236}">
              <a16:creationId xmlns:a16="http://schemas.microsoft.com/office/drawing/2014/main" id="{00000000-0008-0000-14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39</xdr:col>
      <xdr:colOff>439616</xdr:colOff>
      <xdr:row>151</xdr:row>
      <xdr:rowOff>157006</xdr:rowOff>
    </xdr:from>
    <xdr:to>
      <xdr:col>45</xdr:col>
      <xdr:colOff>1088572</xdr:colOff>
      <xdr:row>171</xdr:row>
      <xdr:rowOff>94205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00000000-0008-0000-14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45</xdr:col>
      <xdr:colOff>1172308</xdr:colOff>
      <xdr:row>151</xdr:row>
      <xdr:rowOff>177940</xdr:rowOff>
    </xdr:from>
    <xdr:to>
      <xdr:col>52</xdr:col>
      <xdr:colOff>115137</xdr:colOff>
      <xdr:row>171</xdr:row>
      <xdr:rowOff>31402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00000000-0008-0000-14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52</xdr:col>
      <xdr:colOff>167472</xdr:colOff>
      <xdr:row>151</xdr:row>
      <xdr:rowOff>115138</xdr:rowOff>
    </xdr:from>
    <xdr:to>
      <xdr:col>58</xdr:col>
      <xdr:colOff>251209</xdr:colOff>
      <xdr:row>170</xdr:row>
      <xdr:rowOff>157006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00000000-0008-0000-14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33</xdr:col>
      <xdr:colOff>249116</xdr:colOff>
      <xdr:row>138</xdr:row>
      <xdr:rowOff>0</xdr:rowOff>
    </xdr:from>
    <xdr:to>
      <xdr:col>40</xdr:col>
      <xdr:colOff>443801</xdr:colOff>
      <xdr:row>152</xdr:row>
      <xdr:rowOff>64896</xdr:rowOff>
    </xdr:to>
    <xdr:graphicFrame macro="">
      <xdr:nvGraphicFramePr>
        <xdr:cNvPr id="34" name="Diagram 33">
          <a:extLst>
            <a:ext uri="{FF2B5EF4-FFF2-40B4-BE49-F238E27FC236}">
              <a16:creationId xmlns:a16="http://schemas.microsoft.com/office/drawing/2014/main" id="{00000000-0008-0000-14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39</xdr:col>
      <xdr:colOff>418682</xdr:colOff>
      <xdr:row>171</xdr:row>
      <xdr:rowOff>146539</xdr:rowOff>
    </xdr:from>
    <xdr:to>
      <xdr:col>45</xdr:col>
      <xdr:colOff>1067638</xdr:colOff>
      <xdr:row>194</xdr:row>
      <xdr:rowOff>41869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00000000-0008-0000-14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45</xdr:col>
      <xdr:colOff>1172308</xdr:colOff>
      <xdr:row>171</xdr:row>
      <xdr:rowOff>167473</xdr:rowOff>
    </xdr:from>
    <xdr:to>
      <xdr:col>52</xdr:col>
      <xdr:colOff>115137</xdr:colOff>
      <xdr:row>190</xdr:row>
      <xdr:rowOff>177940</xdr:rowOff>
    </xdr:to>
    <xdr:graphicFrame macro="">
      <xdr:nvGraphicFramePr>
        <xdr:cNvPr id="36" name="Diagram 35">
          <a:extLst>
            <a:ext uri="{FF2B5EF4-FFF2-40B4-BE49-F238E27FC236}">
              <a16:creationId xmlns:a16="http://schemas.microsoft.com/office/drawing/2014/main" id="{00000000-0008-0000-14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52</xdr:col>
      <xdr:colOff>230274</xdr:colOff>
      <xdr:row>171</xdr:row>
      <xdr:rowOff>167473</xdr:rowOff>
    </xdr:from>
    <xdr:to>
      <xdr:col>58</xdr:col>
      <xdr:colOff>314011</xdr:colOff>
      <xdr:row>190</xdr:row>
      <xdr:rowOff>167473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00000000-0008-0000-14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33</xdr:col>
      <xdr:colOff>330760</xdr:colOff>
      <xdr:row>153</xdr:row>
      <xdr:rowOff>0</xdr:rowOff>
    </xdr:from>
    <xdr:to>
      <xdr:col>40</xdr:col>
      <xdr:colOff>506604</xdr:colOff>
      <xdr:row>167</xdr:row>
      <xdr:rowOff>54430</xdr:rowOff>
    </xdr:to>
    <xdr:graphicFrame macro="">
      <xdr:nvGraphicFramePr>
        <xdr:cNvPr id="38" name="Diagram 37">
          <a:extLst>
            <a:ext uri="{FF2B5EF4-FFF2-40B4-BE49-F238E27FC236}">
              <a16:creationId xmlns:a16="http://schemas.microsoft.com/office/drawing/2014/main" id="{00000000-0008-0000-14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39</xdr:col>
      <xdr:colOff>439616</xdr:colOff>
      <xdr:row>194</xdr:row>
      <xdr:rowOff>115138</xdr:rowOff>
    </xdr:from>
    <xdr:to>
      <xdr:col>45</xdr:col>
      <xdr:colOff>1088572</xdr:colOff>
      <xdr:row>214</xdr:row>
      <xdr:rowOff>115139</xdr:rowOff>
    </xdr:to>
    <xdr:graphicFrame macro="">
      <xdr:nvGraphicFramePr>
        <xdr:cNvPr id="39" name="Diagram 38">
          <a:extLst>
            <a:ext uri="{FF2B5EF4-FFF2-40B4-BE49-F238E27FC236}">
              <a16:creationId xmlns:a16="http://schemas.microsoft.com/office/drawing/2014/main" id="{00000000-0008-0000-14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45</xdr:col>
      <xdr:colOff>1151374</xdr:colOff>
      <xdr:row>194</xdr:row>
      <xdr:rowOff>104671</xdr:rowOff>
    </xdr:from>
    <xdr:to>
      <xdr:col>52</xdr:col>
      <xdr:colOff>94203</xdr:colOff>
      <xdr:row>214</xdr:row>
      <xdr:rowOff>20935</xdr:rowOff>
    </xdr:to>
    <xdr:graphicFrame macro="">
      <xdr:nvGraphicFramePr>
        <xdr:cNvPr id="40" name="Diagram 39">
          <a:extLst>
            <a:ext uri="{FF2B5EF4-FFF2-40B4-BE49-F238E27FC236}">
              <a16:creationId xmlns:a16="http://schemas.microsoft.com/office/drawing/2014/main" id="{00000000-0008-0000-14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52</xdr:col>
      <xdr:colOff>146538</xdr:colOff>
      <xdr:row>194</xdr:row>
      <xdr:rowOff>73270</xdr:rowOff>
    </xdr:from>
    <xdr:to>
      <xdr:col>58</xdr:col>
      <xdr:colOff>230275</xdr:colOff>
      <xdr:row>213</xdr:row>
      <xdr:rowOff>167473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00000000-0008-0000-14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33</xdr:col>
      <xdr:colOff>221903</xdr:colOff>
      <xdr:row>168</xdr:row>
      <xdr:rowOff>0</xdr:rowOff>
    </xdr:from>
    <xdr:to>
      <xdr:col>40</xdr:col>
      <xdr:colOff>408214</xdr:colOff>
      <xdr:row>181</xdr:row>
      <xdr:rowOff>87923</xdr:rowOff>
    </xdr:to>
    <xdr:graphicFrame macro="">
      <xdr:nvGraphicFramePr>
        <xdr:cNvPr id="42" name="Diagram 41">
          <a:extLst>
            <a:ext uri="{FF2B5EF4-FFF2-40B4-BE49-F238E27FC236}">
              <a16:creationId xmlns:a16="http://schemas.microsoft.com/office/drawing/2014/main" id="{00000000-0008-0000-14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39</xdr:col>
      <xdr:colOff>439616</xdr:colOff>
      <xdr:row>215</xdr:row>
      <xdr:rowOff>10467</xdr:rowOff>
    </xdr:from>
    <xdr:to>
      <xdr:col>45</xdr:col>
      <xdr:colOff>1088572</xdr:colOff>
      <xdr:row>235</xdr:row>
      <xdr:rowOff>83737</xdr:rowOff>
    </xdr:to>
    <xdr:graphicFrame macro="">
      <xdr:nvGraphicFramePr>
        <xdr:cNvPr id="43" name="Diagram 42">
          <a:extLst>
            <a:ext uri="{FF2B5EF4-FFF2-40B4-BE49-F238E27FC236}">
              <a16:creationId xmlns:a16="http://schemas.microsoft.com/office/drawing/2014/main" id="{00000000-0008-0000-14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45</xdr:col>
      <xdr:colOff>1161841</xdr:colOff>
      <xdr:row>215</xdr:row>
      <xdr:rowOff>20934</xdr:rowOff>
    </xdr:from>
    <xdr:to>
      <xdr:col>52</xdr:col>
      <xdr:colOff>104670</xdr:colOff>
      <xdr:row>235</xdr:row>
      <xdr:rowOff>10467</xdr:rowOff>
    </xdr:to>
    <xdr:graphicFrame macro="">
      <xdr:nvGraphicFramePr>
        <xdr:cNvPr id="44" name="Diagram 43">
          <a:extLst>
            <a:ext uri="{FF2B5EF4-FFF2-40B4-BE49-F238E27FC236}">
              <a16:creationId xmlns:a16="http://schemas.microsoft.com/office/drawing/2014/main" id="{00000000-0008-0000-14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52</xdr:col>
      <xdr:colOff>157005</xdr:colOff>
      <xdr:row>214</xdr:row>
      <xdr:rowOff>157006</xdr:rowOff>
    </xdr:from>
    <xdr:to>
      <xdr:col>58</xdr:col>
      <xdr:colOff>240742</xdr:colOff>
      <xdr:row>234</xdr:row>
      <xdr:rowOff>136071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00000000-0008-0000-14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33</xdr:col>
      <xdr:colOff>695011</xdr:colOff>
      <xdr:row>219</xdr:row>
      <xdr:rowOff>161193</xdr:rowOff>
    </xdr:from>
    <xdr:to>
      <xdr:col>40</xdr:col>
      <xdr:colOff>889698</xdr:colOff>
      <xdr:row>233</xdr:row>
      <xdr:rowOff>146538</xdr:rowOff>
    </xdr:to>
    <xdr:graphicFrame macro="">
      <xdr:nvGraphicFramePr>
        <xdr:cNvPr id="46" name="Diagram 45">
          <a:extLst>
            <a:ext uri="{FF2B5EF4-FFF2-40B4-BE49-F238E27FC236}">
              <a16:creationId xmlns:a16="http://schemas.microsoft.com/office/drawing/2014/main" id="{00000000-0008-0000-14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39</xdr:col>
      <xdr:colOff>439616</xdr:colOff>
      <xdr:row>235</xdr:row>
      <xdr:rowOff>157005</xdr:rowOff>
    </xdr:from>
    <xdr:to>
      <xdr:col>45</xdr:col>
      <xdr:colOff>1088572</xdr:colOff>
      <xdr:row>259</xdr:row>
      <xdr:rowOff>41868</xdr:rowOff>
    </xdr:to>
    <xdr:graphicFrame macro="">
      <xdr:nvGraphicFramePr>
        <xdr:cNvPr id="47" name="Diagram 46">
          <a:extLst>
            <a:ext uri="{FF2B5EF4-FFF2-40B4-BE49-F238E27FC236}">
              <a16:creationId xmlns:a16="http://schemas.microsoft.com/office/drawing/2014/main" id="{00000000-0008-0000-14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45</xdr:col>
      <xdr:colOff>1151374</xdr:colOff>
      <xdr:row>239</xdr:row>
      <xdr:rowOff>10467</xdr:rowOff>
    </xdr:from>
    <xdr:to>
      <xdr:col>52</xdr:col>
      <xdr:colOff>94203</xdr:colOff>
      <xdr:row>259</xdr:row>
      <xdr:rowOff>0</xdr:rowOff>
    </xdr:to>
    <xdr:graphicFrame macro="">
      <xdr:nvGraphicFramePr>
        <xdr:cNvPr id="48" name="Diagram 47">
          <a:extLst>
            <a:ext uri="{FF2B5EF4-FFF2-40B4-BE49-F238E27FC236}">
              <a16:creationId xmlns:a16="http://schemas.microsoft.com/office/drawing/2014/main" id="{00000000-0008-0000-14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52</xdr:col>
      <xdr:colOff>230275</xdr:colOff>
      <xdr:row>235</xdr:row>
      <xdr:rowOff>167473</xdr:rowOff>
    </xdr:from>
    <xdr:to>
      <xdr:col>58</xdr:col>
      <xdr:colOff>314012</xdr:colOff>
      <xdr:row>258</xdr:row>
      <xdr:rowOff>146539</xdr:rowOff>
    </xdr:to>
    <xdr:graphicFrame macro="">
      <xdr:nvGraphicFramePr>
        <xdr:cNvPr id="49" name="Diagram 48">
          <a:extLst>
            <a:ext uri="{FF2B5EF4-FFF2-40B4-BE49-F238E27FC236}">
              <a16:creationId xmlns:a16="http://schemas.microsoft.com/office/drawing/2014/main" id="{00000000-0008-0000-14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33</xdr:col>
      <xdr:colOff>345412</xdr:colOff>
      <xdr:row>260</xdr:row>
      <xdr:rowOff>71175</xdr:rowOff>
    </xdr:from>
    <xdr:to>
      <xdr:col>40</xdr:col>
      <xdr:colOff>540097</xdr:colOff>
      <xdr:row>280</xdr:row>
      <xdr:rowOff>190499</xdr:rowOff>
    </xdr:to>
    <xdr:graphicFrame macro="">
      <xdr:nvGraphicFramePr>
        <xdr:cNvPr id="50" name="Diagram 49">
          <a:extLst>
            <a:ext uri="{FF2B5EF4-FFF2-40B4-BE49-F238E27FC236}">
              <a16:creationId xmlns:a16="http://schemas.microsoft.com/office/drawing/2014/main" id="{00000000-0008-0000-1400-00003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39</xdr:col>
      <xdr:colOff>376814</xdr:colOff>
      <xdr:row>259</xdr:row>
      <xdr:rowOff>167472</xdr:rowOff>
    </xdr:from>
    <xdr:to>
      <xdr:col>45</xdr:col>
      <xdr:colOff>1025770</xdr:colOff>
      <xdr:row>280</xdr:row>
      <xdr:rowOff>52336</xdr:rowOff>
    </xdr:to>
    <xdr:graphicFrame macro="">
      <xdr:nvGraphicFramePr>
        <xdr:cNvPr id="51" name="Diagram 50">
          <a:extLst>
            <a:ext uri="{FF2B5EF4-FFF2-40B4-BE49-F238E27FC236}">
              <a16:creationId xmlns:a16="http://schemas.microsoft.com/office/drawing/2014/main" id="{00000000-0008-0000-1400-00003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45</xdr:col>
      <xdr:colOff>1161841</xdr:colOff>
      <xdr:row>259</xdr:row>
      <xdr:rowOff>167472</xdr:rowOff>
    </xdr:from>
    <xdr:to>
      <xdr:col>52</xdr:col>
      <xdr:colOff>104670</xdr:colOff>
      <xdr:row>279</xdr:row>
      <xdr:rowOff>157005</xdr:rowOff>
    </xdr:to>
    <xdr:graphicFrame macro="">
      <xdr:nvGraphicFramePr>
        <xdr:cNvPr id="52" name="Diagram 51">
          <a:extLst>
            <a:ext uri="{FF2B5EF4-FFF2-40B4-BE49-F238E27FC236}">
              <a16:creationId xmlns:a16="http://schemas.microsoft.com/office/drawing/2014/main" id="{00000000-0008-0000-14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52</xdr:col>
      <xdr:colOff>198874</xdr:colOff>
      <xdr:row>259</xdr:row>
      <xdr:rowOff>157005</xdr:rowOff>
    </xdr:from>
    <xdr:to>
      <xdr:col>58</xdr:col>
      <xdr:colOff>282611</xdr:colOff>
      <xdr:row>279</xdr:row>
      <xdr:rowOff>136071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00000000-0008-0000-14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33</xdr:col>
      <xdr:colOff>230276</xdr:colOff>
      <xdr:row>284</xdr:row>
      <xdr:rowOff>127698</xdr:rowOff>
    </xdr:from>
    <xdr:to>
      <xdr:col>40</xdr:col>
      <xdr:colOff>424961</xdr:colOff>
      <xdr:row>305</xdr:row>
      <xdr:rowOff>50242</xdr:rowOff>
    </xdr:to>
    <xdr:graphicFrame macro="">
      <xdr:nvGraphicFramePr>
        <xdr:cNvPr id="54" name="Diagram 53">
          <a:extLst>
            <a:ext uri="{FF2B5EF4-FFF2-40B4-BE49-F238E27FC236}">
              <a16:creationId xmlns:a16="http://schemas.microsoft.com/office/drawing/2014/main" id="{00000000-0008-0000-14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39</xdr:col>
      <xdr:colOff>334946</xdr:colOff>
      <xdr:row>280</xdr:row>
      <xdr:rowOff>167473</xdr:rowOff>
    </xdr:from>
    <xdr:to>
      <xdr:col>45</xdr:col>
      <xdr:colOff>983902</xdr:colOff>
      <xdr:row>304</xdr:row>
      <xdr:rowOff>52336</xdr:rowOff>
    </xdr:to>
    <xdr:graphicFrame macro="">
      <xdr:nvGraphicFramePr>
        <xdr:cNvPr id="55" name="Diagram 54">
          <a:extLst>
            <a:ext uri="{FF2B5EF4-FFF2-40B4-BE49-F238E27FC236}">
              <a16:creationId xmlns:a16="http://schemas.microsoft.com/office/drawing/2014/main" id="{00000000-0008-0000-14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45</xdr:col>
      <xdr:colOff>1078104</xdr:colOff>
      <xdr:row>280</xdr:row>
      <xdr:rowOff>167473</xdr:rowOff>
    </xdr:from>
    <xdr:to>
      <xdr:col>52</xdr:col>
      <xdr:colOff>20933</xdr:colOff>
      <xdr:row>303</xdr:row>
      <xdr:rowOff>157005</xdr:rowOff>
    </xdr:to>
    <xdr:graphicFrame macro="">
      <xdr:nvGraphicFramePr>
        <xdr:cNvPr id="56" name="Diagram 55">
          <a:extLst>
            <a:ext uri="{FF2B5EF4-FFF2-40B4-BE49-F238E27FC236}">
              <a16:creationId xmlns:a16="http://schemas.microsoft.com/office/drawing/2014/main" id="{00000000-0008-0000-14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52</xdr:col>
      <xdr:colOff>125604</xdr:colOff>
      <xdr:row>280</xdr:row>
      <xdr:rowOff>157006</xdr:rowOff>
    </xdr:from>
    <xdr:to>
      <xdr:col>58</xdr:col>
      <xdr:colOff>209341</xdr:colOff>
      <xdr:row>303</xdr:row>
      <xdr:rowOff>136071</xdr:rowOff>
    </xdr:to>
    <xdr:graphicFrame macro="">
      <xdr:nvGraphicFramePr>
        <xdr:cNvPr id="57" name="Diagram 56">
          <a:extLst>
            <a:ext uri="{FF2B5EF4-FFF2-40B4-BE49-F238E27FC236}">
              <a16:creationId xmlns:a16="http://schemas.microsoft.com/office/drawing/2014/main" id="{00000000-0008-0000-14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32</xdr:col>
      <xdr:colOff>0</xdr:colOff>
      <xdr:row>304</xdr:row>
      <xdr:rowOff>167473</xdr:rowOff>
    </xdr:from>
    <xdr:to>
      <xdr:col>39</xdr:col>
      <xdr:colOff>240741</xdr:colOff>
      <xdr:row>325</xdr:row>
      <xdr:rowOff>94203</xdr:rowOff>
    </xdr:to>
    <xdr:graphicFrame macro="">
      <xdr:nvGraphicFramePr>
        <xdr:cNvPr id="58" name="Diagram 57">
          <a:extLst>
            <a:ext uri="{FF2B5EF4-FFF2-40B4-BE49-F238E27FC236}">
              <a16:creationId xmlns:a16="http://schemas.microsoft.com/office/drawing/2014/main" id="{00000000-0008-0000-1400-00003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39</xdr:col>
      <xdr:colOff>355880</xdr:colOff>
      <xdr:row>304</xdr:row>
      <xdr:rowOff>146539</xdr:rowOff>
    </xdr:from>
    <xdr:to>
      <xdr:col>45</xdr:col>
      <xdr:colOff>1004836</xdr:colOff>
      <xdr:row>325</xdr:row>
      <xdr:rowOff>31402</xdr:rowOff>
    </xdr:to>
    <xdr:graphicFrame macro="">
      <xdr:nvGraphicFramePr>
        <xdr:cNvPr id="59" name="Diagram 58">
          <a:extLst>
            <a:ext uri="{FF2B5EF4-FFF2-40B4-BE49-F238E27FC236}">
              <a16:creationId xmlns:a16="http://schemas.microsoft.com/office/drawing/2014/main" id="{00000000-0008-0000-14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45</xdr:col>
      <xdr:colOff>1119973</xdr:colOff>
      <xdr:row>304</xdr:row>
      <xdr:rowOff>146539</xdr:rowOff>
    </xdr:from>
    <xdr:to>
      <xdr:col>52</xdr:col>
      <xdr:colOff>62802</xdr:colOff>
      <xdr:row>324</xdr:row>
      <xdr:rowOff>136072</xdr:rowOff>
    </xdr:to>
    <xdr:graphicFrame macro="">
      <xdr:nvGraphicFramePr>
        <xdr:cNvPr id="60" name="Diagram 59">
          <a:extLst>
            <a:ext uri="{FF2B5EF4-FFF2-40B4-BE49-F238E27FC236}">
              <a16:creationId xmlns:a16="http://schemas.microsoft.com/office/drawing/2014/main" id="{00000000-0008-0000-14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52</xdr:col>
      <xdr:colOff>177940</xdr:colOff>
      <xdr:row>304</xdr:row>
      <xdr:rowOff>125605</xdr:rowOff>
    </xdr:from>
    <xdr:to>
      <xdr:col>58</xdr:col>
      <xdr:colOff>261677</xdr:colOff>
      <xdr:row>324</xdr:row>
      <xdr:rowOff>104671</xdr:rowOff>
    </xdr:to>
    <xdr:graphicFrame macro="">
      <xdr:nvGraphicFramePr>
        <xdr:cNvPr id="61" name="Diagram 60">
          <a:extLst>
            <a:ext uri="{FF2B5EF4-FFF2-40B4-BE49-F238E27FC236}">
              <a16:creationId xmlns:a16="http://schemas.microsoft.com/office/drawing/2014/main" id="{00000000-0008-0000-14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</xdr:colOff>
      <xdr:row>1</xdr:row>
      <xdr:rowOff>22860</xdr:rowOff>
    </xdr:from>
    <xdr:to>
      <xdr:col>11</xdr:col>
      <xdr:colOff>716280</xdr:colOff>
      <xdr:row>27</xdr:row>
      <xdr:rowOff>133350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29E85CE-D021-40AF-AE6E-677792BA94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33</xdr:row>
      <xdr:rowOff>15240</xdr:rowOff>
    </xdr:from>
    <xdr:to>
      <xdr:col>11</xdr:col>
      <xdr:colOff>739140</xdr:colOff>
      <xdr:row>59</xdr:row>
      <xdr:rowOff>114300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8455AF8A-C40E-4A84-9CE2-807284C89C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64</xdr:row>
      <xdr:rowOff>182880</xdr:rowOff>
    </xdr:from>
    <xdr:to>
      <xdr:col>11</xdr:col>
      <xdr:colOff>762000</xdr:colOff>
      <xdr:row>91</xdr:row>
      <xdr:rowOff>114300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CBDB0BE5-0F92-4D7C-887D-95EE939432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699752</xdr:colOff>
      <xdr:row>0</xdr:row>
      <xdr:rowOff>169740</xdr:rowOff>
    </xdr:from>
    <xdr:to>
      <xdr:col>15</xdr:col>
      <xdr:colOff>653142</xdr:colOff>
      <xdr:row>31</xdr:row>
      <xdr:rowOff>16746</xdr:rowOff>
    </xdr:to>
    <xdr:graphicFrame macro="">
      <xdr:nvGraphicFramePr>
        <xdr:cNvPr id="7" name="Diagram 2">
          <a:extLst>
            <a:ext uri="{FF2B5EF4-FFF2-40B4-BE49-F238E27FC236}">
              <a16:creationId xmlns:a16="http://schemas.microsoft.com/office/drawing/2014/main" id="{5FC32809-5362-4AE7-87FC-3BAFB6D75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887604</xdr:colOff>
      <xdr:row>34</xdr:row>
      <xdr:rowOff>0</xdr:rowOff>
    </xdr:from>
    <xdr:to>
      <xdr:col>15</xdr:col>
      <xdr:colOff>840994</xdr:colOff>
      <xdr:row>65</xdr:row>
      <xdr:rowOff>148457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7EAF4B7D-72E2-4192-A6D3-C581099AD4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67</xdr:row>
      <xdr:rowOff>0</xdr:rowOff>
    </xdr:from>
    <xdr:to>
      <xdr:col>15</xdr:col>
      <xdr:colOff>866115</xdr:colOff>
      <xdr:row>67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86AE11B-27D3-4F94-95B9-5432CD5E17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887604</xdr:colOff>
      <xdr:row>68</xdr:row>
      <xdr:rowOff>16748</xdr:rowOff>
    </xdr:from>
    <xdr:to>
      <xdr:col>15</xdr:col>
      <xdr:colOff>485670</xdr:colOff>
      <xdr:row>100</xdr:row>
      <xdr:rowOff>181953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54B1D49F-EC01-4109-B8F9-4AA7F3EF28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16747</xdr:colOff>
      <xdr:row>101</xdr:row>
      <xdr:rowOff>125605</xdr:rowOff>
    </xdr:from>
    <xdr:to>
      <xdr:col>15</xdr:col>
      <xdr:colOff>527538</xdr:colOff>
      <xdr:row>135</xdr:row>
      <xdr:rowOff>6107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6891352D-D941-40C7-A852-431411EAD9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</xdr:colOff>
      <xdr:row>136</xdr:row>
      <xdr:rowOff>167472</xdr:rowOff>
    </xdr:from>
    <xdr:to>
      <xdr:col>15</xdr:col>
      <xdr:colOff>510792</xdr:colOff>
      <xdr:row>170</xdr:row>
      <xdr:rowOff>47973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7B087D80-BB98-49E7-996A-1E1A71D299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904352</xdr:colOff>
      <xdr:row>171</xdr:row>
      <xdr:rowOff>184222</xdr:rowOff>
    </xdr:from>
    <xdr:to>
      <xdr:col>15</xdr:col>
      <xdr:colOff>502418</xdr:colOff>
      <xdr:row>205</xdr:row>
      <xdr:rowOff>64722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2153B7C9-8E18-44FF-9955-739465F6F8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33495</xdr:colOff>
      <xdr:row>206</xdr:row>
      <xdr:rowOff>167473</xdr:rowOff>
    </xdr:from>
    <xdr:to>
      <xdr:col>15</xdr:col>
      <xdr:colOff>544286</xdr:colOff>
      <xdr:row>240</xdr:row>
      <xdr:rowOff>47974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DC64D2AB-B6A2-4F89-9612-AB664A2812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</xdr:colOff>
      <xdr:row>241</xdr:row>
      <xdr:rowOff>167472</xdr:rowOff>
    </xdr:from>
    <xdr:to>
      <xdr:col>15</xdr:col>
      <xdr:colOff>510792</xdr:colOff>
      <xdr:row>275</xdr:row>
      <xdr:rowOff>47974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7BC5CB92-6DAF-4287-A13B-6BE1E29FF1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33494</xdr:colOff>
      <xdr:row>276</xdr:row>
      <xdr:rowOff>133978</xdr:rowOff>
    </xdr:from>
    <xdr:to>
      <xdr:col>15</xdr:col>
      <xdr:colOff>544285</xdr:colOff>
      <xdr:row>310</xdr:row>
      <xdr:rowOff>14478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B0B0A3AA-D8A2-46C7-91AD-6B1E5A6E1E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43</xdr:col>
      <xdr:colOff>856161</xdr:colOff>
      <xdr:row>43</xdr:row>
      <xdr:rowOff>0</xdr:rowOff>
    </xdr:from>
    <xdr:to>
      <xdr:col>55</xdr:col>
      <xdr:colOff>512989</xdr:colOff>
      <xdr:row>53</xdr:row>
      <xdr:rowOff>70757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768539</xdr:colOff>
      <xdr:row>1</xdr:row>
      <xdr:rowOff>0</xdr:rowOff>
    </xdr:from>
    <xdr:to>
      <xdr:col>14</xdr:col>
      <xdr:colOff>457200</xdr:colOff>
      <xdr:row>31</xdr:row>
      <xdr:rowOff>56148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33D2D34-45DB-422F-A233-1D026CB48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409074</xdr:colOff>
      <xdr:row>53</xdr:row>
      <xdr:rowOff>136358</xdr:rowOff>
    </xdr:from>
    <xdr:to>
      <xdr:col>10</xdr:col>
      <xdr:colOff>893706</xdr:colOff>
      <xdr:row>58</xdr:row>
      <xdr:rowOff>136197</xdr:rowOff>
    </xdr:to>
    <xdr:sp macro="" textlink="">
      <xdr:nvSpPr>
        <xdr:cNvPr id="4" name="Pil: ned 3">
          <a:extLst>
            <a:ext uri="{FF2B5EF4-FFF2-40B4-BE49-F238E27FC236}">
              <a16:creationId xmlns:a16="http://schemas.microsoft.com/office/drawing/2014/main" id="{FFFC7692-9547-4DAA-8A0D-71692B78E088}"/>
            </a:ext>
          </a:extLst>
        </xdr:cNvPr>
        <xdr:cNvSpPr/>
      </xdr:nvSpPr>
      <xdr:spPr bwMode="auto">
        <a:xfrm>
          <a:off x="9553074" y="10563726"/>
          <a:ext cx="484632" cy="978408"/>
        </a:xfrm>
        <a:prstGeom prst="downArrow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0</xdr:col>
      <xdr:colOff>874295</xdr:colOff>
      <xdr:row>331</xdr:row>
      <xdr:rowOff>16042</xdr:rowOff>
    </xdr:from>
    <xdr:to>
      <xdr:col>14</xdr:col>
      <xdr:colOff>8021</xdr:colOff>
      <xdr:row>361</xdr:row>
      <xdr:rowOff>120315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36C20C67-402A-465E-9C51-3A916E181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910390</xdr:colOff>
      <xdr:row>298</xdr:row>
      <xdr:rowOff>1</xdr:rowOff>
    </xdr:from>
    <xdr:to>
      <xdr:col>14</xdr:col>
      <xdr:colOff>12032</xdr:colOff>
      <xdr:row>328</xdr:row>
      <xdr:rowOff>96254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703FAB98-737A-4C9A-94F3-A85ADF5F56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882316</xdr:colOff>
      <xdr:row>264</xdr:row>
      <xdr:rowOff>184485</xdr:rowOff>
    </xdr:from>
    <xdr:to>
      <xdr:col>13</xdr:col>
      <xdr:colOff>713874</xdr:colOff>
      <xdr:row>295</xdr:row>
      <xdr:rowOff>48127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F8DE7F4A-024F-4939-9B20-FA3AADE6C3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8021</xdr:colOff>
      <xdr:row>232</xdr:row>
      <xdr:rowOff>32083</xdr:rowOff>
    </xdr:from>
    <xdr:to>
      <xdr:col>14</xdr:col>
      <xdr:colOff>256674</xdr:colOff>
      <xdr:row>263</xdr:row>
      <xdr:rowOff>16041</xdr:rowOff>
    </xdr:to>
    <xdr:graphicFrame macro="">
      <xdr:nvGraphicFramePr>
        <xdr:cNvPr id="21" name="Diagram 6">
          <a:extLst>
            <a:ext uri="{FF2B5EF4-FFF2-40B4-BE49-F238E27FC236}">
              <a16:creationId xmlns:a16="http://schemas.microsoft.com/office/drawing/2014/main" id="{EFE8063C-02C6-4706-88C2-D3DD2477BE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673769</xdr:colOff>
      <xdr:row>199</xdr:row>
      <xdr:rowOff>40106</xdr:rowOff>
    </xdr:from>
    <xdr:to>
      <xdr:col>15</xdr:col>
      <xdr:colOff>8022</xdr:colOff>
      <xdr:row>229</xdr:row>
      <xdr:rowOff>104274</xdr:rowOff>
    </xdr:to>
    <xdr:graphicFrame macro="">
      <xdr:nvGraphicFramePr>
        <xdr:cNvPr id="32" name="Diagram 7">
          <a:extLst>
            <a:ext uri="{FF2B5EF4-FFF2-40B4-BE49-F238E27FC236}">
              <a16:creationId xmlns:a16="http://schemas.microsoft.com/office/drawing/2014/main" id="{1092C850-C3E3-49B8-A68D-1B30E3ECAB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4012</xdr:colOff>
      <xdr:row>100</xdr:row>
      <xdr:rowOff>20053</xdr:rowOff>
    </xdr:from>
    <xdr:to>
      <xdr:col>14</xdr:col>
      <xdr:colOff>20054</xdr:colOff>
      <xdr:row>130</xdr:row>
      <xdr:rowOff>148391</xdr:rowOff>
    </xdr:to>
    <xdr:graphicFrame macro="">
      <xdr:nvGraphicFramePr>
        <xdr:cNvPr id="34" name="Diagram 8">
          <a:extLst>
            <a:ext uri="{FF2B5EF4-FFF2-40B4-BE49-F238E27FC236}">
              <a16:creationId xmlns:a16="http://schemas.microsoft.com/office/drawing/2014/main" id="{36D12C12-8041-4011-A35E-8B982CEC2D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874295</xdr:colOff>
      <xdr:row>67</xdr:row>
      <xdr:rowOff>36095</xdr:rowOff>
    </xdr:from>
    <xdr:to>
      <xdr:col>14</xdr:col>
      <xdr:colOff>409074</xdr:colOff>
      <xdr:row>98</xdr:row>
      <xdr:rowOff>60159</xdr:rowOff>
    </xdr:to>
    <xdr:graphicFrame macro="">
      <xdr:nvGraphicFramePr>
        <xdr:cNvPr id="36" name="Diagram 35">
          <a:extLst>
            <a:ext uri="{FF2B5EF4-FFF2-40B4-BE49-F238E27FC236}">
              <a16:creationId xmlns:a16="http://schemas.microsoft.com/office/drawing/2014/main" id="{67C0DC61-91B3-4D0D-A3C7-47660A370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4011</xdr:colOff>
      <xdr:row>34</xdr:row>
      <xdr:rowOff>28074</xdr:rowOff>
    </xdr:from>
    <xdr:to>
      <xdr:col>14</xdr:col>
      <xdr:colOff>164432</xdr:colOff>
      <xdr:row>64</xdr:row>
      <xdr:rowOff>124327</xdr:rowOff>
    </xdr:to>
    <xdr:graphicFrame macro="">
      <xdr:nvGraphicFramePr>
        <xdr:cNvPr id="38" name="Diagram 37">
          <a:extLst>
            <a:ext uri="{FF2B5EF4-FFF2-40B4-BE49-F238E27FC236}">
              <a16:creationId xmlns:a16="http://schemas.microsoft.com/office/drawing/2014/main" id="{F80BD5CF-604B-4777-8F01-ACAEAEEEF4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133</xdr:row>
      <xdr:rowOff>24063</xdr:rowOff>
    </xdr:from>
    <xdr:to>
      <xdr:col>14</xdr:col>
      <xdr:colOff>136358</xdr:colOff>
      <xdr:row>162</xdr:row>
      <xdr:rowOff>152402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F8B8ABD9-C84B-4677-BADC-6C9B739B95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165</xdr:row>
      <xdr:rowOff>184484</xdr:rowOff>
    </xdr:from>
    <xdr:to>
      <xdr:col>15</xdr:col>
      <xdr:colOff>609600</xdr:colOff>
      <xdr:row>196</xdr:row>
      <xdr:rowOff>160420</xdr:rowOff>
    </xdr:to>
    <xdr:graphicFrame macro="">
      <xdr:nvGraphicFramePr>
        <xdr:cNvPr id="8" name="Diagram 6">
          <a:extLst>
            <a:ext uri="{FF2B5EF4-FFF2-40B4-BE49-F238E27FC236}">
              <a16:creationId xmlns:a16="http://schemas.microsoft.com/office/drawing/2014/main" id="{A9D58B78-44DE-4CD2-821C-202F6D5640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0</xdr:colOff>
      <xdr:row>336</xdr:row>
      <xdr:rowOff>0</xdr:rowOff>
    </xdr:from>
    <xdr:to>
      <xdr:col>15</xdr:col>
      <xdr:colOff>211916</xdr:colOff>
      <xdr:row>341</xdr:row>
      <xdr:rowOff>15881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37914E5C-874F-4151-BD01-24AA8C894B9D}"/>
            </a:ext>
          </a:extLst>
        </xdr:cNvPr>
        <xdr:cNvSpPr/>
      </xdr:nvSpPr>
      <xdr:spPr bwMode="auto">
        <a:xfrm>
          <a:off x="13443284" y="65219179"/>
          <a:ext cx="211916" cy="978407"/>
        </a:xfrm>
        <a:prstGeom prst="upArrow">
          <a:avLst/>
        </a:prstGeom>
        <a:solidFill>
          <a:schemeClr val="tx2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16213</xdr:colOff>
      <xdr:row>1</xdr:row>
      <xdr:rowOff>11367</xdr:rowOff>
    </xdr:from>
    <xdr:to>
      <xdr:col>24</xdr:col>
      <xdr:colOff>445852</xdr:colOff>
      <xdr:row>29</xdr:row>
      <xdr:rowOff>182393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12AC64E7-BB45-4F17-99E9-A66BD74C54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24</xdr:col>
      <xdr:colOff>429639</xdr:colOff>
      <xdr:row>62</xdr:row>
      <xdr:rowOff>183186</xdr:rowOff>
    </xdr:to>
    <xdr:graphicFrame macro="">
      <xdr:nvGraphicFramePr>
        <xdr:cNvPr id="11" name="Diagram 2">
          <a:extLst>
            <a:ext uri="{FF2B5EF4-FFF2-40B4-BE49-F238E27FC236}">
              <a16:creationId xmlns:a16="http://schemas.microsoft.com/office/drawing/2014/main" id="{9D7128C3-9921-4D4B-9440-69FFA5BBC7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510702</xdr:colOff>
      <xdr:row>66</xdr:row>
      <xdr:rowOff>0</xdr:rowOff>
    </xdr:from>
    <xdr:to>
      <xdr:col>24</xdr:col>
      <xdr:colOff>405320</xdr:colOff>
      <xdr:row>96</xdr:row>
      <xdr:rowOff>85909</xdr:rowOff>
    </xdr:to>
    <xdr:graphicFrame macro="">
      <xdr:nvGraphicFramePr>
        <xdr:cNvPr id="12" name="Diagram 2">
          <a:extLst>
            <a:ext uri="{FF2B5EF4-FFF2-40B4-BE49-F238E27FC236}">
              <a16:creationId xmlns:a16="http://schemas.microsoft.com/office/drawing/2014/main" id="{9A7EBF5D-392F-4025-B783-A5DC97441C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98</xdr:row>
      <xdr:rowOff>178341</xdr:rowOff>
    </xdr:from>
    <xdr:to>
      <xdr:col>24</xdr:col>
      <xdr:colOff>194553</xdr:colOff>
      <xdr:row>129</xdr:row>
      <xdr:rowOff>85910</xdr:rowOff>
    </xdr:to>
    <xdr:graphicFrame macro="">
      <xdr:nvGraphicFramePr>
        <xdr:cNvPr id="13" name="Diagram 2">
          <a:extLst>
            <a:ext uri="{FF2B5EF4-FFF2-40B4-BE49-F238E27FC236}">
              <a16:creationId xmlns:a16="http://schemas.microsoft.com/office/drawing/2014/main" id="{90E9A046-1232-4203-B1C9-2F01CC1F1E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132</xdr:row>
      <xdr:rowOff>0</xdr:rowOff>
    </xdr:from>
    <xdr:to>
      <xdr:col>24</xdr:col>
      <xdr:colOff>194553</xdr:colOff>
      <xdr:row>162</xdr:row>
      <xdr:rowOff>102122</xdr:rowOff>
    </xdr:to>
    <xdr:graphicFrame macro="">
      <xdr:nvGraphicFramePr>
        <xdr:cNvPr id="14" name="Diagram 2">
          <a:extLst>
            <a:ext uri="{FF2B5EF4-FFF2-40B4-BE49-F238E27FC236}">
              <a16:creationId xmlns:a16="http://schemas.microsoft.com/office/drawing/2014/main" id="{5EC9F18F-7184-4626-9B43-5CA428A682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159124</xdr:colOff>
      <xdr:row>1</xdr:row>
      <xdr:rowOff>80682</xdr:rowOff>
    </xdr:from>
    <xdr:to>
      <xdr:col>16</xdr:col>
      <xdr:colOff>654424</xdr:colOff>
      <xdr:row>32</xdr:row>
      <xdr:rowOff>76200</xdr:rowOff>
    </xdr:to>
    <xdr:graphicFrame macro="">
      <xdr:nvGraphicFramePr>
        <xdr:cNvPr id="22" name="Diagram 2">
          <a:extLst>
            <a:ext uri="{FF2B5EF4-FFF2-40B4-BE49-F238E27FC236}">
              <a16:creationId xmlns:a16="http://schemas.microsoft.com/office/drawing/2014/main" id="{759000AB-9D98-4C96-AFF1-6738823A77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887505</xdr:colOff>
      <xdr:row>36</xdr:row>
      <xdr:rowOff>17930</xdr:rowOff>
    </xdr:from>
    <xdr:to>
      <xdr:col>16</xdr:col>
      <xdr:colOff>717176</xdr:colOff>
      <xdr:row>69</xdr:row>
      <xdr:rowOff>26894</xdr:rowOff>
    </xdr:to>
    <xdr:graphicFrame macro="">
      <xdr:nvGraphicFramePr>
        <xdr:cNvPr id="41" name="Diagram 2">
          <a:extLst>
            <a:ext uri="{FF2B5EF4-FFF2-40B4-BE49-F238E27FC236}">
              <a16:creationId xmlns:a16="http://schemas.microsoft.com/office/drawing/2014/main" id="{7C61104E-4D25-43DA-99F0-63A07D3630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98612</xdr:colOff>
      <xdr:row>71</xdr:row>
      <xdr:rowOff>174814</xdr:rowOff>
    </xdr:from>
    <xdr:to>
      <xdr:col>16</xdr:col>
      <xdr:colOff>394447</xdr:colOff>
      <xdr:row>106</xdr:row>
      <xdr:rowOff>4483</xdr:rowOff>
    </xdr:to>
    <xdr:graphicFrame macro="">
      <xdr:nvGraphicFramePr>
        <xdr:cNvPr id="42" name="Diagram 2">
          <a:extLst>
            <a:ext uri="{FF2B5EF4-FFF2-40B4-BE49-F238E27FC236}">
              <a16:creationId xmlns:a16="http://schemas.microsoft.com/office/drawing/2014/main" id="{82312E0C-A313-4C08-A7ED-6D1D273684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815788</xdr:colOff>
      <xdr:row>108</xdr:row>
      <xdr:rowOff>183777</xdr:rowOff>
    </xdr:from>
    <xdr:to>
      <xdr:col>16</xdr:col>
      <xdr:colOff>699247</xdr:colOff>
      <xdr:row>142</xdr:row>
      <xdr:rowOff>165848</xdr:rowOff>
    </xdr:to>
    <xdr:graphicFrame macro="">
      <xdr:nvGraphicFramePr>
        <xdr:cNvPr id="43" name="Diagram 2">
          <a:extLst>
            <a:ext uri="{FF2B5EF4-FFF2-40B4-BE49-F238E27FC236}">
              <a16:creationId xmlns:a16="http://schemas.microsoft.com/office/drawing/2014/main" id="{3E435004-6D48-4B94-A8B2-05AB54BD99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112059</xdr:colOff>
      <xdr:row>146</xdr:row>
      <xdr:rowOff>179293</xdr:rowOff>
    </xdr:from>
    <xdr:to>
      <xdr:col>16</xdr:col>
      <xdr:colOff>578224</xdr:colOff>
      <xdr:row>182</xdr:row>
      <xdr:rowOff>58270</xdr:rowOff>
    </xdr:to>
    <xdr:graphicFrame macro="">
      <xdr:nvGraphicFramePr>
        <xdr:cNvPr id="44" name="Diagram 2">
          <a:extLst>
            <a:ext uri="{FF2B5EF4-FFF2-40B4-BE49-F238E27FC236}">
              <a16:creationId xmlns:a16="http://schemas.microsoft.com/office/drawing/2014/main" id="{6B14DD13-7FCE-4A85-89A3-AEAE9C6F27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869576</xdr:colOff>
      <xdr:row>185</xdr:row>
      <xdr:rowOff>49307</xdr:rowOff>
    </xdr:from>
    <xdr:to>
      <xdr:col>16</xdr:col>
      <xdr:colOff>80682</xdr:colOff>
      <xdr:row>219</xdr:row>
      <xdr:rowOff>152401</xdr:rowOff>
    </xdr:to>
    <xdr:graphicFrame macro="">
      <xdr:nvGraphicFramePr>
        <xdr:cNvPr id="45" name="Diagram 2">
          <a:extLst>
            <a:ext uri="{FF2B5EF4-FFF2-40B4-BE49-F238E27FC236}">
              <a16:creationId xmlns:a16="http://schemas.microsoft.com/office/drawing/2014/main" id="{E42F1A70-153B-4AE0-BB21-161BFB1F57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847164</xdr:colOff>
      <xdr:row>223</xdr:row>
      <xdr:rowOff>22412</xdr:rowOff>
    </xdr:from>
    <xdr:to>
      <xdr:col>16</xdr:col>
      <xdr:colOff>425823</xdr:colOff>
      <xdr:row>258</xdr:row>
      <xdr:rowOff>40341</xdr:rowOff>
    </xdr:to>
    <xdr:graphicFrame macro="">
      <xdr:nvGraphicFramePr>
        <xdr:cNvPr id="46" name="Diagram 2">
          <a:extLst>
            <a:ext uri="{FF2B5EF4-FFF2-40B4-BE49-F238E27FC236}">
              <a16:creationId xmlns:a16="http://schemas.microsoft.com/office/drawing/2014/main" id="{9B7CD786-1ECA-4AAC-AD76-B33CEA5BD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98612</xdr:colOff>
      <xdr:row>261</xdr:row>
      <xdr:rowOff>17928</xdr:rowOff>
    </xdr:from>
    <xdr:to>
      <xdr:col>16</xdr:col>
      <xdr:colOff>591671</xdr:colOff>
      <xdr:row>296</xdr:row>
      <xdr:rowOff>35858</xdr:rowOff>
    </xdr:to>
    <xdr:graphicFrame macro="">
      <xdr:nvGraphicFramePr>
        <xdr:cNvPr id="47" name="Diagram 2">
          <a:extLst>
            <a:ext uri="{FF2B5EF4-FFF2-40B4-BE49-F238E27FC236}">
              <a16:creationId xmlns:a16="http://schemas.microsoft.com/office/drawing/2014/main" id="{9D7E9094-851F-455A-9319-BD9569938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53789</xdr:colOff>
      <xdr:row>375</xdr:row>
      <xdr:rowOff>94128</xdr:rowOff>
    </xdr:from>
    <xdr:to>
      <xdr:col>16</xdr:col>
      <xdr:colOff>242048</xdr:colOff>
      <xdr:row>409</xdr:row>
      <xdr:rowOff>112058</xdr:rowOff>
    </xdr:to>
    <xdr:graphicFrame macro="">
      <xdr:nvGraphicFramePr>
        <xdr:cNvPr id="48" name="Diagram 47">
          <a:extLst>
            <a:ext uri="{FF2B5EF4-FFF2-40B4-BE49-F238E27FC236}">
              <a16:creationId xmlns:a16="http://schemas.microsoft.com/office/drawing/2014/main" id="{4408825E-B090-4091-9DA1-AF5DF71AFE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887506</xdr:colOff>
      <xdr:row>413</xdr:row>
      <xdr:rowOff>179295</xdr:rowOff>
    </xdr:from>
    <xdr:to>
      <xdr:col>16</xdr:col>
      <xdr:colOff>161365</xdr:colOff>
      <xdr:row>448</xdr:row>
      <xdr:rowOff>8964</xdr:rowOff>
    </xdr:to>
    <xdr:graphicFrame macro="">
      <xdr:nvGraphicFramePr>
        <xdr:cNvPr id="49" name="Diagram 48">
          <a:extLst>
            <a:ext uri="{FF2B5EF4-FFF2-40B4-BE49-F238E27FC236}">
              <a16:creationId xmlns:a16="http://schemas.microsoft.com/office/drawing/2014/main" id="{20BB80FF-472D-4040-803F-7EB8BB1130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35859</xdr:colOff>
      <xdr:row>452</xdr:row>
      <xdr:rowOff>8964</xdr:rowOff>
    </xdr:from>
    <xdr:to>
      <xdr:col>16</xdr:col>
      <xdr:colOff>519953</xdr:colOff>
      <xdr:row>485</xdr:row>
      <xdr:rowOff>31376</xdr:rowOff>
    </xdr:to>
    <xdr:graphicFrame macro="">
      <xdr:nvGraphicFramePr>
        <xdr:cNvPr id="50" name="Diagram 9">
          <a:extLst>
            <a:ext uri="{FF2B5EF4-FFF2-40B4-BE49-F238E27FC236}">
              <a16:creationId xmlns:a16="http://schemas.microsoft.com/office/drawing/2014/main" id="{B9770A34-6901-48DF-9EE9-0AA420951A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891990</xdr:colOff>
      <xdr:row>488</xdr:row>
      <xdr:rowOff>179294</xdr:rowOff>
    </xdr:from>
    <xdr:to>
      <xdr:col>16</xdr:col>
      <xdr:colOff>874061</xdr:colOff>
      <xdr:row>523</xdr:row>
      <xdr:rowOff>165847</xdr:rowOff>
    </xdr:to>
    <xdr:graphicFrame macro="">
      <xdr:nvGraphicFramePr>
        <xdr:cNvPr id="51" name="Diagram 50">
          <a:extLst>
            <a:ext uri="{FF2B5EF4-FFF2-40B4-BE49-F238E27FC236}">
              <a16:creationId xmlns:a16="http://schemas.microsoft.com/office/drawing/2014/main" id="{D9D1A41E-0266-477D-B972-9A58A833FE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299</xdr:row>
      <xdr:rowOff>0</xdr:rowOff>
    </xdr:from>
    <xdr:to>
      <xdr:col>16</xdr:col>
      <xdr:colOff>493059</xdr:colOff>
      <xdr:row>334</xdr:row>
      <xdr:rowOff>71718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7FC8001D-8BB4-41E6-8049-3676DB65F8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337</xdr:row>
      <xdr:rowOff>0</xdr:rowOff>
    </xdr:from>
    <xdr:to>
      <xdr:col>16</xdr:col>
      <xdr:colOff>493059</xdr:colOff>
      <xdr:row>372</xdr:row>
      <xdr:rowOff>71718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2CAAB5C0-4393-4BDC-94BC-FB1FEA3002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125605</xdr:colOff>
      <xdr:row>1</xdr:row>
      <xdr:rowOff>29310</xdr:rowOff>
    </xdr:from>
    <xdr:to>
      <xdr:col>25</xdr:col>
      <xdr:colOff>125605</xdr:colOff>
      <xdr:row>34</xdr:row>
      <xdr:rowOff>20934</xdr:rowOff>
    </xdr:to>
    <xdr:graphicFrame macro="">
      <xdr:nvGraphicFramePr>
        <xdr:cNvPr id="2" name="Diagram 27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246</xdr:row>
      <xdr:rowOff>0</xdr:rowOff>
    </xdr:from>
    <xdr:to>
      <xdr:col>24</xdr:col>
      <xdr:colOff>66989</xdr:colOff>
      <xdr:row>278</xdr:row>
      <xdr:rowOff>92110</xdr:rowOff>
    </xdr:to>
    <xdr:graphicFrame macro="">
      <xdr:nvGraphicFramePr>
        <xdr:cNvPr id="10" name="Diagram 36">
          <a:extLst>
            <a:ext uri="{FF2B5EF4-FFF2-40B4-BE49-F238E27FC236}">
              <a16:creationId xmlns:a16="http://schemas.microsoft.com/office/drawing/2014/main" id="{08E3D925-016A-47D7-9247-BEEA75691C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8374</xdr:colOff>
      <xdr:row>210</xdr:row>
      <xdr:rowOff>184220</xdr:rowOff>
    </xdr:from>
    <xdr:to>
      <xdr:col>24</xdr:col>
      <xdr:colOff>117231</xdr:colOff>
      <xdr:row>243</xdr:row>
      <xdr:rowOff>58616</xdr:rowOff>
    </xdr:to>
    <xdr:graphicFrame macro="">
      <xdr:nvGraphicFramePr>
        <xdr:cNvPr id="11" name="Diagram 32">
          <a:extLst>
            <a:ext uri="{FF2B5EF4-FFF2-40B4-BE49-F238E27FC236}">
              <a16:creationId xmlns:a16="http://schemas.microsoft.com/office/drawing/2014/main" id="{CD269682-1B69-4323-B567-9804D1748B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8373</xdr:colOff>
      <xdr:row>176</xdr:row>
      <xdr:rowOff>58616</xdr:rowOff>
    </xdr:from>
    <xdr:to>
      <xdr:col>23</xdr:col>
      <xdr:colOff>226087</xdr:colOff>
      <xdr:row>208</xdr:row>
      <xdr:rowOff>75363</xdr:rowOff>
    </xdr:to>
    <xdr:graphicFrame macro="">
      <xdr:nvGraphicFramePr>
        <xdr:cNvPr id="12" name="Diagram 33">
          <a:extLst>
            <a:ext uri="{FF2B5EF4-FFF2-40B4-BE49-F238E27FC236}">
              <a16:creationId xmlns:a16="http://schemas.microsoft.com/office/drawing/2014/main" id="{AE386974-073C-4EF7-A8C9-94FC21DD98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71</xdr:row>
      <xdr:rowOff>0</xdr:rowOff>
    </xdr:from>
    <xdr:to>
      <xdr:col>23</xdr:col>
      <xdr:colOff>502418</xdr:colOff>
      <xdr:row>102</xdr:row>
      <xdr:rowOff>142352</xdr:rowOff>
    </xdr:to>
    <xdr:graphicFrame macro="">
      <xdr:nvGraphicFramePr>
        <xdr:cNvPr id="13" name="Diagram 34">
          <a:extLst>
            <a:ext uri="{FF2B5EF4-FFF2-40B4-BE49-F238E27FC236}">
              <a16:creationId xmlns:a16="http://schemas.microsoft.com/office/drawing/2014/main" id="{8302E55F-FB8A-4C6A-9220-E65C58531C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175847</xdr:colOff>
      <xdr:row>35</xdr:row>
      <xdr:rowOff>180033</xdr:rowOff>
    </xdr:from>
    <xdr:to>
      <xdr:col>23</xdr:col>
      <xdr:colOff>468924</xdr:colOff>
      <xdr:row>68</xdr:row>
      <xdr:rowOff>4186</xdr:rowOff>
    </xdr:to>
    <xdr:graphicFrame macro="">
      <xdr:nvGraphicFramePr>
        <xdr:cNvPr id="14" name="Diagram 28">
          <a:extLst>
            <a:ext uri="{FF2B5EF4-FFF2-40B4-BE49-F238E27FC236}">
              <a16:creationId xmlns:a16="http://schemas.microsoft.com/office/drawing/2014/main" id="{FD809C71-69A8-4ABB-A0BA-4F9D9ADCD3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106</xdr:row>
      <xdr:rowOff>0</xdr:rowOff>
    </xdr:from>
    <xdr:to>
      <xdr:col>23</xdr:col>
      <xdr:colOff>502418</xdr:colOff>
      <xdr:row>137</xdr:row>
      <xdr:rowOff>142353</xdr:rowOff>
    </xdr:to>
    <xdr:graphicFrame macro="">
      <xdr:nvGraphicFramePr>
        <xdr:cNvPr id="4" name="Diagram 34">
          <a:extLst>
            <a:ext uri="{FF2B5EF4-FFF2-40B4-BE49-F238E27FC236}">
              <a16:creationId xmlns:a16="http://schemas.microsoft.com/office/drawing/2014/main" id="{94B85003-EF41-43BF-A030-2CE4007C3D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140</xdr:row>
      <xdr:rowOff>175847</xdr:rowOff>
    </xdr:from>
    <xdr:to>
      <xdr:col>25</xdr:col>
      <xdr:colOff>108857</xdr:colOff>
      <xdr:row>172</xdr:row>
      <xdr:rowOff>142353</xdr:rowOff>
    </xdr:to>
    <xdr:graphicFrame macro="">
      <xdr:nvGraphicFramePr>
        <xdr:cNvPr id="5" name="Diagram 34">
          <a:extLst>
            <a:ext uri="{FF2B5EF4-FFF2-40B4-BE49-F238E27FC236}">
              <a16:creationId xmlns:a16="http://schemas.microsoft.com/office/drawing/2014/main" id="{0306CCE2-6953-4CA8-9B9F-A986B93B24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25</xdr:col>
      <xdr:colOff>0</xdr:colOff>
      <xdr:row>252</xdr:row>
      <xdr:rowOff>0</xdr:rowOff>
    </xdr:from>
    <xdr:to>
      <xdr:col>25</xdr:col>
      <xdr:colOff>267956</xdr:colOff>
      <xdr:row>257</xdr:row>
      <xdr:rowOff>96296</xdr:rowOff>
    </xdr:to>
    <xdr:sp macro="" textlink="">
      <xdr:nvSpPr>
        <xdr:cNvPr id="6" name="Pil: opp 5">
          <a:extLst>
            <a:ext uri="{FF2B5EF4-FFF2-40B4-BE49-F238E27FC236}">
              <a16:creationId xmlns:a16="http://schemas.microsoft.com/office/drawing/2014/main" id="{470188DB-D724-43B1-9A15-84775A187B7B}"/>
            </a:ext>
          </a:extLst>
        </xdr:cNvPr>
        <xdr:cNvSpPr/>
      </xdr:nvSpPr>
      <xdr:spPr bwMode="auto">
        <a:xfrm>
          <a:off x="14712462" y="48567033"/>
          <a:ext cx="267956" cy="1059263"/>
        </a:xfrm>
        <a:prstGeom prst="upArrow">
          <a:avLst/>
        </a:prstGeom>
        <a:solidFill>
          <a:srgbClr val="FFFFCC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4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331388</xdr:colOff>
      <xdr:row>0</xdr:row>
      <xdr:rowOff>126656</xdr:rowOff>
    </xdr:from>
    <xdr:to>
      <xdr:col>14</xdr:col>
      <xdr:colOff>595313</xdr:colOff>
      <xdr:row>30</xdr:row>
      <xdr:rowOff>111125</xdr:rowOff>
    </xdr:to>
    <xdr:graphicFrame macro="">
      <xdr:nvGraphicFramePr>
        <xdr:cNvPr id="2" name="Diagram 7">
          <a:extLst>
            <a:ext uri="{FF2B5EF4-FFF2-40B4-BE49-F238E27FC236}">
              <a16:creationId xmlns:a16="http://schemas.microsoft.com/office/drawing/2014/main" id="{AE1C4052-2C46-41DF-A522-6BFD962143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865188</xdr:colOff>
      <xdr:row>299</xdr:row>
      <xdr:rowOff>31748</xdr:rowOff>
    </xdr:from>
    <xdr:to>
      <xdr:col>14</xdr:col>
      <xdr:colOff>658813</xdr:colOff>
      <xdr:row>330</xdr:row>
      <xdr:rowOff>55561</xdr:rowOff>
    </xdr:to>
    <xdr:graphicFrame macro="">
      <xdr:nvGraphicFramePr>
        <xdr:cNvPr id="12" name="Diagram 7">
          <a:extLst>
            <a:ext uri="{FF2B5EF4-FFF2-40B4-BE49-F238E27FC236}">
              <a16:creationId xmlns:a16="http://schemas.microsoft.com/office/drawing/2014/main" id="{63D6103B-3DB9-498F-A5CA-9F66FF3E0C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31749</xdr:colOff>
      <xdr:row>266</xdr:row>
      <xdr:rowOff>43657</xdr:rowOff>
    </xdr:from>
    <xdr:to>
      <xdr:col>14</xdr:col>
      <xdr:colOff>436562</xdr:colOff>
      <xdr:row>296</xdr:row>
      <xdr:rowOff>154782</xdr:rowOff>
    </xdr:to>
    <xdr:graphicFrame macro="">
      <xdr:nvGraphicFramePr>
        <xdr:cNvPr id="13" name="Diagram 7">
          <a:extLst>
            <a:ext uri="{FF2B5EF4-FFF2-40B4-BE49-F238E27FC236}">
              <a16:creationId xmlns:a16="http://schemas.microsoft.com/office/drawing/2014/main" id="{206D26F4-82E8-4F21-B596-C1FC0B3BF7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15874</xdr:colOff>
      <xdr:row>233</xdr:row>
      <xdr:rowOff>7937</xdr:rowOff>
    </xdr:from>
    <xdr:to>
      <xdr:col>14</xdr:col>
      <xdr:colOff>365124</xdr:colOff>
      <xdr:row>264</xdr:row>
      <xdr:rowOff>31750</xdr:rowOff>
    </xdr:to>
    <xdr:graphicFrame macro="">
      <xdr:nvGraphicFramePr>
        <xdr:cNvPr id="14" name="Diagram 7">
          <a:extLst>
            <a:ext uri="{FF2B5EF4-FFF2-40B4-BE49-F238E27FC236}">
              <a16:creationId xmlns:a16="http://schemas.microsoft.com/office/drawing/2014/main" id="{02636988-8CFA-4B7F-B891-89906FC79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47625</xdr:colOff>
      <xdr:row>199</xdr:row>
      <xdr:rowOff>99217</xdr:rowOff>
    </xdr:from>
    <xdr:to>
      <xdr:col>14</xdr:col>
      <xdr:colOff>690563</xdr:colOff>
      <xdr:row>229</xdr:row>
      <xdr:rowOff>146842</xdr:rowOff>
    </xdr:to>
    <xdr:graphicFrame macro="">
      <xdr:nvGraphicFramePr>
        <xdr:cNvPr id="15" name="Diagram 7">
          <a:extLst>
            <a:ext uri="{FF2B5EF4-FFF2-40B4-BE49-F238E27FC236}">
              <a16:creationId xmlns:a16="http://schemas.microsoft.com/office/drawing/2014/main" id="{2BAD1B5D-1928-438E-9796-EFA98C188A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722311</xdr:colOff>
      <xdr:row>100</xdr:row>
      <xdr:rowOff>3970</xdr:rowOff>
    </xdr:from>
    <xdr:to>
      <xdr:col>14</xdr:col>
      <xdr:colOff>174623</xdr:colOff>
      <xdr:row>130</xdr:row>
      <xdr:rowOff>67470</xdr:rowOff>
    </xdr:to>
    <xdr:graphicFrame macro="">
      <xdr:nvGraphicFramePr>
        <xdr:cNvPr id="16" name="Diagram 7">
          <a:extLst>
            <a:ext uri="{FF2B5EF4-FFF2-40B4-BE49-F238E27FC236}">
              <a16:creationId xmlns:a16="http://schemas.microsoft.com/office/drawing/2014/main" id="{5364D6E8-68B9-4C77-A17E-43CAFB0247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504032</xdr:colOff>
      <xdr:row>68</xdr:row>
      <xdr:rowOff>27781</xdr:rowOff>
    </xdr:from>
    <xdr:to>
      <xdr:col>14</xdr:col>
      <xdr:colOff>631032</xdr:colOff>
      <xdr:row>98</xdr:row>
      <xdr:rowOff>83343</xdr:rowOff>
    </xdr:to>
    <xdr:graphicFrame macro="">
      <xdr:nvGraphicFramePr>
        <xdr:cNvPr id="17" name="Diagram 7">
          <a:extLst>
            <a:ext uri="{FF2B5EF4-FFF2-40B4-BE49-F238E27FC236}">
              <a16:creationId xmlns:a16="http://schemas.microsoft.com/office/drawing/2014/main" id="{73897E28-7737-483C-9794-15290D4774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773906</xdr:colOff>
      <xdr:row>33</xdr:row>
      <xdr:rowOff>158750</xdr:rowOff>
    </xdr:from>
    <xdr:to>
      <xdr:col>14</xdr:col>
      <xdr:colOff>400843</xdr:colOff>
      <xdr:row>64</xdr:row>
      <xdr:rowOff>103188</xdr:rowOff>
    </xdr:to>
    <xdr:graphicFrame macro="">
      <xdr:nvGraphicFramePr>
        <xdr:cNvPr id="18" name="Diagram 7">
          <a:extLst>
            <a:ext uri="{FF2B5EF4-FFF2-40B4-BE49-F238E27FC236}">
              <a16:creationId xmlns:a16="http://schemas.microsoft.com/office/drawing/2014/main" id="{64558CA7-5E9B-45D5-BA4F-A076CE1F54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133</xdr:row>
      <xdr:rowOff>0</xdr:rowOff>
    </xdr:from>
    <xdr:to>
      <xdr:col>14</xdr:col>
      <xdr:colOff>365125</xdr:colOff>
      <xdr:row>163</xdr:row>
      <xdr:rowOff>63500</xdr:rowOff>
    </xdr:to>
    <xdr:graphicFrame macro="">
      <xdr:nvGraphicFramePr>
        <xdr:cNvPr id="4" name="Diagram 7">
          <a:extLst>
            <a:ext uri="{FF2B5EF4-FFF2-40B4-BE49-F238E27FC236}">
              <a16:creationId xmlns:a16="http://schemas.microsoft.com/office/drawing/2014/main" id="{6D30137D-C400-4D75-8C52-B880D18FFE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166</xdr:row>
      <xdr:rowOff>0</xdr:rowOff>
    </xdr:from>
    <xdr:to>
      <xdr:col>14</xdr:col>
      <xdr:colOff>365125</xdr:colOff>
      <xdr:row>196</xdr:row>
      <xdr:rowOff>63500</xdr:rowOff>
    </xdr:to>
    <xdr:graphicFrame macro="">
      <xdr:nvGraphicFramePr>
        <xdr:cNvPr id="5" name="Diagram 7">
          <a:extLst>
            <a:ext uri="{FF2B5EF4-FFF2-40B4-BE49-F238E27FC236}">
              <a16:creationId xmlns:a16="http://schemas.microsoft.com/office/drawing/2014/main" id="{09BD98A7-8167-4842-993B-B6FE733E4A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305</xdr:row>
      <xdr:rowOff>0</xdr:rowOff>
    </xdr:from>
    <xdr:to>
      <xdr:col>15</xdr:col>
      <xdr:colOff>484632</xdr:colOff>
      <xdr:row>310</xdr:row>
      <xdr:rowOff>25908</xdr:rowOff>
    </xdr:to>
    <xdr:sp macro="" textlink="">
      <xdr:nvSpPr>
        <xdr:cNvPr id="6" name="Pil: opp 5">
          <a:extLst>
            <a:ext uri="{FF2B5EF4-FFF2-40B4-BE49-F238E27FC236}">
              <a16:creationId xmlns:a16="http://schemas.microsoft.com/office/drawing/2014/main" id="{85133AB3-E9AB-44EB-9D57-281A7683C24F}"/>
            </a:ext>
          </a:extLst>
        </xdr:cNvPr>
        <xdr:cNvSpPr/>
      </xdr:nvSpPr>
      <xdr:spPr bwMode="auto">
        <a:xfrm>
          <a:off x="13692188" y="58213625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899102</xdr:colOff>
      <xdr:row>1</xdr:row>
      <xdr:rowOff>129885</xdr:rowOff>
    </xdr:from>
    <xdr:to>
      <xdr:col>16</xdr:col>
      <xdr:colOff>51953</xdr:colOff>
      <xdr:row>33</xdr:row>
      <xdr:rowOff>155863</xdr:rowOff>
    </xdr:to>
    <xdr:graphicFrame macro="">
      <xdr:nvGraphicFramePr>
        <xdr:cNvPr id="2" name="Diagram 8">
          <a:extLst>
            <a:ext uri="{FF2B5EF4-FFF2-40B4-BE49-F238E27FC236}">
              <a16:creationId xmlns:a16="http://schemas.microsoft.com/office/drawing/2014/main" id="{B6DF4E20-E866-4FFF-8B74-9977B27404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601806</xdr:colOff>
      <xdr:row>328</xdr:row>
      <xdr:rowOff>129887</xdr:rowOff>
    </xdr:from>
    <xdr:to>
      <xdr:col>15</xdr:col>
      <xdr:colOff>519544</xdr:colOff>
      <xdr:row>362</xdr:row>
      <xdr:rowOff>86591</xdr:rowOff>
    </xdr:to>
    <xdr:graphicFrame macro="">
      <xdr:nvGraphicFramePr>
        <xdr:cNvPr id="17" name="Diagram 8">
          <a:extLst>
            <a:ext uri="{FF2B5EF4-FFF2-40B4-BE49-F238E27FC236}">
              <a16:creationId xmlns:a16="http://schemas.microsoft.com/office/drawing/2014/main" id="{5B1D27C7-DC1E-4C6B-923D-B96582000C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56803</xdr:colOff>
      <xdr:row>327</xdr:row>
      <xdr:rowOff>0</xdr:rowOff>
    </xdr:from>
    <xdr:to>
      <xdr:col>16</xdr:col>
      <xdr:colOff>56284</xdr:colOff>
      <xdr:row>327</xdr:row>
      <xdr:rowOff>0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D528F7D4-06C6-4AC6-AFFA-A715D7F941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818804</xdr:colOff>
      <xdr:row>291</xdr:row>
      <xdr:rowOff>134216</xdr:rowOff>
    </xdr:from>
    <xdr:to>
      <xdr:col>15</xdr:col>
      <xdr:colOff>545522</xdr:colOff>
      <xdr:row>324</xdr:row>
      <xdr:rowOff>125557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FE57A7A1-F34E-4CD7-AFF7-F616AD3281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878899</xdr:colOff>
      <xdr:row>254</xdr:row>
      <xdr:rowOff>108238</xdr:rowOff>
    </xdr:from>
    <xdr:to>
      <xdr:col>15</xdr:col>
      <xdr:colOff>749012</xdr:colOff>
      <xdr:row>287</xdr:row>
      <xdr:rowOff>73601</xdr:rowOff>
    </xdr:to>
    <xdr:graphicFrame macro="">
      <xdr:nvGraphicFramePr>
        <xdr:cNvPr id="20" name="Diagram 8">
          <a:extLst>
            <a:ext uri="{FF2B5EF4-FFF2-40B4-BE49-F238E27FC236}">
              <a16:creationId xmlns:a16="http://schemas.microsoft.com/office/drawing/2014/main" id="{2A834150-24EF-4E9B-A099-5208554D7F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30826</xdr:colOff>
      <xdr:row>217</xdr:row>
      <xdr:rowOff>64944</xdr:rowOff>
    </xdr:from>
    <xdr:to>
      <xdr:col>15</xdr:col>
      <xdr:colOff>844260</xdr:colOff>
      <xdr:row>250</xdr:row>
      <xdr:rowOff>108239</xdr:rowOff>
    </xdr:to>
    <xdr:graphicFrame macro="">
      <xdr:nvGraphicFramePr>
        <xdr:cNvPr id="21" name="Diagram 8">
          <a:extLst>
            <a:ext uri="{FF2B5EF4-FFF2-40B4-BE49-F238E27FC236}">
              <a16:creationId xmlns:a16="http://schemas.microsoft.com/office/drawing/2014/main" id="{10F17BD6-9DB5-46B5-A8DF-E27E2E2876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762000</xdr:colOff>
      <xdr:row>180</xdr:row>
      <xdr:rowOff>99579</xdr:rowOff>
    </xdr:from>
    <xdr:to>
      <xdr:col>15</xdr:col>
      <xdr:colOff>545522</xdr:colOff>
      <xdr:row>213</xdr:row>
      <xdr:rowOff>99579</xdr:rowOff>
    </xdr:to>
    <xdr:graphicFrame macro="">
      <xdr:nvGraphicFramePr>
        <xdr:cNvPr id="22" name="Diagram 8">
          <a:extLst>
            <a:ext uri="{FF2B5EF4-FFF2-40B4-BE49-F238E27FC236}">
              <a16:creationId xmlns:a16="http://schemas.microsoft.com/office/drawing/2014/main" id="{EDA6CF7C-88D8-4DBF-AC66-4C0286923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861579</xdr:colOff>
      <xdr:row>71</xdr:row>
      <xdr:rowOff>47627</xdr:rowOff>
    </xdr:from>
    <xdr:to>
      <xdr:col>15</xdr:col>
      <xdr:colOff>506555</xdr:colOff>
      <xdr:row>103</xdr:row>
      <xdr:rowOff>64944</xdr:rowOff>
    </xdr:to>
    <xdr:graphicFrame macro="">
      <xdr:nvGraphicFramePr>
        <xdr:cNvPr id="23" name="Diagram 8">
          <a:extLst>
            <a:ext uri="{FF2B5EF4-FFF2-40B4-BE49-F238E27FC236}">
              <a16:creationId xmlns:a16="http://schemas.microsoft.com/office/drawing/2014/main" id="{2E75A507-5703-4D23-98BB-F782375D01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645102</xdr:colOff>
      <xdr:row>36</xdr:row>
      <xdr:rowOff>8661</xdr:rowOff>
    </xdr:from>
    <xdr:to>
      <xdr:col>15</xdr:col>
      <xdr:colOff>731693</xdr:colOff>
      <xdr:row>68</xdr:row>
      <xdr:rowOff>147204</xdr:rowOff>
    </xdr:to>
    <xdr:graphicFrame macro="">
      <xdr:nvGraphicFramePr>
        <xdr:cNvPr id="24" name="Diagram 8">
          <a:extLst>
            <a:ext uri="{FF2B5EF4-FFF2-40B4-BE49-F238E27FC236}">
              <a16:creationId xmlns:a16="http://schemas.microsoft.com/office/drawing/2014/main" id="{F2C801AA-0CE5-40CE-AB6D-E133B366B4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90920</xdr:colOff>
      <xdr:row>340</xdr:row>
      <xdr:rowOff>12988</xdr:rowOff>
    </xdr:from>
    <xdr:to>
      <xdr:col>16</xdr:col>
      <xdr:colOff>558234</xdr:colOff>
      <xdr:row>345</xdr:row>
      <xdr:rowOff>38896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4672D37C-2E77-47E4-AE1E-69360DE1DBE2}"/>
            </a:ext>
          </a:extLst>
        </xdr:cNvPr>
        <xdr:cNvSpPr/>
      </xdr:nvSpPr>
      <xdr:spPr bwMode="auto">
        <a:xfrm>
          <a:off x="14707465" y="58223727"/>
          <a:ext cx="467314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</xdr:col>
      <xdr:colOff>0</xdr:colOff>
      <xdr:row>106</xdr:row>
      <xdr:rowOff>0</xdr:rowOff>
    </xdr:from>
    <xdr:to>
      <xdr:col>15</xdr:col>
      <xdr:colOff>562840</xdr:colOff>
      <xdr:row>139</xdr:row>
      <xdr:rowOff>60613</xdr:rowOff>
    </xdr:to>
    <xdr:graphicFrame macro="">
      <xdr:nvGraphicFramePr>
        <xdr:cNvPr id="4" name="Diagram 8">
          <a:extLst>
            <a:ext uri="{FF2B5EF4-FFF2-40B4-BE49-F238E27FC236}">
              <a16:creationId xmlns:a16="http://schemas.microsoft.com/office/drawing/2014/main" id="{5CF8F7AA-8E9C-4972-A857-769BC75627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143</xdr:row>
      <xdr:rowOff>0</xdr:rowOff>
    </xdr:from>
    <xdr:to>
      <xdr:col>15</xdr:col>
      <xdr:colOff>562840</xdr:colOff>
      <xdr:row>176</xdr:row>
      <xdr:rowOff>60613</xdr:rowOff>
    </xdr:to>
    <xdr:graphicFrame macro="">
      <xdr:nvGraphicFramePr>
        <xdr:cNvPr id="5" name="Diagram 8">
          <a:extLst>
            <a:ext uri="{FF2B5EF4-FFF2-40B4-BE49-F238E27FC236}">
              <a16:creationId xmlns:a16="http://schemas.microsoft.com/office/drawing/2014/main" id="{380C9658-07F6-4235-AA52-658986675C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732239</xdr:colOff>
      <xdr:row>34</xdr:row>
      <xdr:rowOff>200853</xdr:rowOff>
    </xdr:from>
    <xdr:to>
      <xdr:col>16</xdr:col>
      <xdr:colOff>393424</xdr:colOff>
      <xdr:row>65</xdr:row>
      <xdr:rowOff>107673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41CFB3BF-8404-46E2-83E8-8BCFCD14D3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28989</xdr:colOff>
      <xdr:row>278</xdr:row>
      <xdr:rowOff>41412</xdr:rowOff>
    </xdr:from>
    <xdr:to>
      <xdr:col>15</xdr:col>
      <xdr:colOff>807555</xdr:colOff>
      <xdr:row>308</xdr:row>
      <xdr:rowOff>99391</xdr:rowOff>
    </xdr:to>
    <xdr:graphicFrame macro="">
      <xdr:nvGraphicFramePr>
        <xdr:cNvPr id="12" name="Diagram 9">
          <a:extLst>
            <a:ext uri="{FF2B5EF4-FFF2-40B4-BE49-F238E27FC236}">
              <a16:creationId xmlns:a16="http://schemas.microsoft.com/office/drawing/2014/main" id="{049BE1EB-200B-4CE6-8836-80817B31E6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8283</xdr:colOff>
      <xdr:row>271</xdr:row>
      <xdr:rowOff>0</xdr:rowOff>
    </xdr:from>
    <xdr:to>
      <xdr:col>15</xdr:col>
      <xdr:colOff>906947</xdr:colOff>
      <xdr:row>271</xdr:row>
      <xdr:rowOff>0</xdr:rowOff>
    </xdr:to>
    <xdr:graphicFrame macro="">
      <xdr:nvGraphicFramePr>
        <xdr:cNvPr id="13" name="Diagram 7">
          <a:extLst>
            <a:ext uri="{FF2B5EF4-FFF2-40B4-BE49-F238E27FC236}">
              <a16:creationId xmlns:a16="http://schemas.microsoft.com/office/drawing/2014/main" id="{F9D16BD0-EF72-4A8F-BF59-1B38F3D864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873815</xdr:colOff>
      <xdr:row>242</xdr:row>
      <xdr:rowOff>186360</xdr:rowOff>
    </xdr:from>
    <xdr:to>
      <xdr:col>16</xdr:col>
      <xdr:colOff>422413</xdr:colOff>
      <xdr:row>274</xdr:row>
      <xdr:rowOff>53838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3E887586-714C-4A5A-B07C-9177C16A01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877957</xdr:colOff>
      <xdr:row>68</xdr:row>
      <xdr:rowOff>2</xdr:rowOff>
    </xdr:from>
    <xdr:to>
      <xdr:col>15</xdr:col>
      <xdr:colOff>637762</xdr:colOff>
      <xdr:row>98</xdr:row>
      <xdr:rowOff>124241</xdr:rowOff>
    </xdr:to>
    <xdr:graphicFrame macro="">
      <xdr:nvGraphicFramePr>
        <xdr:cNvPr id="17" name="Diagram 2">
          <a:extLst>
            <a:ext uri="{FF2B5EF4-FFF2-40B4-BE49-F238E27FC236}">
              <a16:creationId xmlns:a16="http://schemas.microsoft.com/office/drawing/2014/main" id="{F26B1FC3-D735-4599-B859-C49C05AFF1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16566</xdr:colOff>
      <xdr:row>323</xdr:row>
      <xdr:rowOff>41413</xdr:rowOff>
    </xdr:from>
    <xdr:to>
      <xdr:col>16</xdr:col>
      <xdr:colOff>501198</xdr:colOff>
      <xdr:row>328</xdr:row>
      <xdr:rowOff>67321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697C8FD6-564C-4FF3-87DA-1BD7F7764647}"/>
            </a:ext>
          </a:extLst>
        </xdr:cNvPr>
        <xdr:cNvSpPr/>
      </xdr:nvSpPr>
      <xdr:spPr bwMode="auto">
        <a:xfrm>
          <a:off x="14593957" y="50010391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0</xdr:col>
      <xdr:colOff>902804</xdr:colOff>
      <xdr:row>103</xdr:row>
      <xdr:rowOff>82825</xdr:rowOff>
    </xdr:from>
    <xdr:to>
      <xdr:col>15</xdr:col>
      <xdr:colOff>662609</xdr:colOff>
      <xdr:row>133</xdr:row>
      <xdr:rowOff>190499</xdr:rowOff>
    </xdr:to>
    <xdr:graphicFrame macro="">
      <xdr:nvGraphicFramePr>
        <xdr:cNvPr id="4" name="Diagram 2">
          <a:extLst>
            <a:ext uri="{FF2B5EF4-FFF2-40B4-BE49-F238E27FC236}">
              <a16:creationId xmlns:a16="http://schemas.microsoft.com/office/drawing/2014/main" id="{2BE208AE-0704-4579-84F7-CF50ECB565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902805</xdr:colOff>
      <xdr:row>208</xdr:row>
      <xdr:rowOff>41413</xdr:rowOff>
    </xdr:from>
    <xdr:to>
      <xdr:col>15</xdr:col>
      <xdr:colOff>662610</xdr:colOff>
      <xdr:row>239</xdr:row>
      <xdr:rowOff>173935</xdr:rowOff>
    </xdr:to>
    <xdr:graphicFrame macro="">
      <xdr:nvGraphicFramePr>
        <xdr:cNvPr id="5" name="Diagram 2">
          <a:extLst>
            <a:ext uri="{FF2B5EF4-FFF2-40B4-BE49-F238E27FC236}">
              <a16:creationId xmlns:a16="http://schemas.microsoft.com/office/drawing/2014/main" id="{3016C700-D8D0-4469-9922-924B0E3E01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894522</xdr:colOff>
      <xdr:row>313</xdr:row>
      <xdr:rowOff>57979</xdr:rowOff>
    </xdr:from>
    <xdr:to>
      <xdr:col>15</xdr:col>
      <xdr:colOff>762001</xdr:colOff>
      <xdr:row>343</xdr:row>
      <xdr:rowOff>115958</xdr:rowOff>
    </xdr:to>
    <xdr:graphicFrame macro="">
      <xdr:nvGraphicFramePr>
        <xdr:cNvPr id="6" name="Diagram 9">
          <a:extLst>
            <a:ext uri="{FF2B5EF4-FFF2-40B4-BE49-F238E27FC236}">
              <a16:creationId xmlns:a16="http://schemas.microsoft.com/office/drawing/2014/main" id="{B1C75B59-1048-49A8-8130-8393033AF9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902805</xdr:colOff>
      <xdr:row>138</xdr:row>
      <xdr:rowOff>91109</xdr:rowOff>
    </xdr:from>
    <xdr:to>
      <xdr:col>15</xdr:col>
      <xdr:colOff>662610</xdr:colOff>
      <xdr:row>169</xdr:row>
      <xdr:rowOff>8283</xdr:rowOff>
    </xdr:to>
    <xdr:graphicFrame macro="">
      <xdr:nvGraphicFramePr>
        <xdr:cNvPr id="7" name="Diagram 2">
          <a:extLst>
            <a:ext uri="{FF2B5EF4-FFF2-40B4-BE49-F238E27FC236}">
              <a16:creationId xmlns:a16="http://schemas.microsoft.com/office/drawing/2014/main" id="{AD58EDCF-334A-4600-96D6-E619FD537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49696</xdr:colOff>
      <xdr:row>173</xdr:row>
      <xdr:rowOff>16565</xdr:rowOff>
    </xdr:from>
    <xdr:to>
      <xdr:col>15</xdr:col>
      <xdr:colOff>720588</xdr:colOff>
      <xdr:row>203</xdr:row>
      <xdr:rowOff>124239</xdr:rowOff>
    </xdr:to>
    <xdr:graphicFrame macro="">
      <xdr:nvGraphicFramePr>
        <xdr:cNvPr id="8" name="Diagram 2">
          <a:extLst>
            <a:ext uri="{FF2B5EF4-FFF2-40B4-BE49-F238E27FC236}">
              <a16:creationId xmlns:a16="http://schemas.microsoft.com/office/drawing/2014/main" id="{475D6B76-A2D4-4912-8A44-FDA3C662B7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1</xdr:row>
      <xdr:rowOff>0</xdr:rowOff>
    </xdr:from>
    <xdr:to>
      <xdr:col>16</xdr:col>
      <xdr:colOff>572272</xdr:colOff>
      <xdr:row>32</xdr:row>
      <xdr:rowOff>238124</xdr:rowOff>
    </xdr:to>
    <xdr:graphicFrame macro="">
      <xdr:nvGraphicFramePr>
        <xdr:cNvPr id="9" name="Diagram 2">
          <a:extLst>
            <a:ext uri="{FF2B5EF4-FFF2-40B4-BE49-F238E27FC236}">
              <a16:creationId xmlns:a16="http://schemas.microsoft.com/office/drawing/2014/main" id="{343D9064-54FE-4A48-AAE1-F6523A84EF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497760</xdr:colOff>
      <xdr:row>30</xdr:row>
      <xdr:rowOff>0</xdr:rowOff>
    </xdr:from>
    <xdr:to>
      <xdr:col>45</xdr:col>
      <xdr:colOff>197414</xdr:colOff>
      <xdr:row>38</xdr:row>
      <xdr:rowOff>85092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39</xdr:col>
      <xdr:colOff>455865</xdr:colOff>
      <xdr:row>40</xdr:row>
      <xdr:rowOff>53443</xdr:rowOff>
    </xdr:from>
    <xdr:to>
      <xdr:col>46</xdr:col>
      <xdr:colOff>56030</xdr:colOff>
      <xdr:row>71</xdr:row>
      <xdr:rowOff>56030</xdr:rowOff>
    </xdr:to>
    <xdr:graphicFrame macro="">
      <xdr:nvGraphicFramePr>
        <xdr:cNvPr id="9" name="Diagram 9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387965</xdr:colOff>
      <xdr:row>1</xdr:row>
      <xdr:rowOff>20052</xdr:rowOff>
    </xdr:from>
    <xdr:to>
      <xdr:col>15</xdr:col>
      <xdr:colOff>172453</xdr:colOff>
      <xdr:row>29</xdr:row>
      <xdr:rowOff>148390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A887D1F4-198C-4B4A-94E0-4571189CCD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874295</xdr:colOff>
      <xdr:row>196</xdr:row>
      <xdr:rowOff>160421</xdr:rowOff>
    </xdr:from>
    <xdr:to>
      <xdr:col>15</xdr:col>
      <xdr:colOff>72190</xdr:colOff>
      <xdr:row>227</xdr:row>
      <xdr:rowOff>116105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248B14D7-DCC0-4647-A369-B3594EE140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890336</xdr:colOff>
      <xdr:row>196</xdr:row>
      <xdr:rowOff>0</xdr:rowOff>
    </xdr:from>
    <xdr:to>
      <xdr:col>15</xdr:col>
      <xdr:colOff>152399</xdr:colOff>
      <xdr:row>196</xdr:row>
      <xdr:rowOff>0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D48325E1-8D4F-409F-984D-C174E11FA6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898358</xdr:colOff>
      <xdr:row>163</xdr:row>
      <xdr:rowOff>176464</xdr:rowOff>
    </xdr:from>
    <xdr:to>
      <xdr:col>15</xdr:col>
      <xdr:colOff>118570</xdr:colOff>
      <xdr:row>193</xdr:row>
      <xdr:rowOff>120316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343E2AAD-0BAF-469A-8DE6-F03D80C4F0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866274</xdr:colOff>
      <xdr:row>131</xdr:row>
      <xdr:rowOff>16042</xdr:rowOff>
    </xdr:from>
    <xdr:to>
      <xdr:col>14</xdr:col>
      <xdr:colOff>794085</xdr:colOff>
      <xdr:row>161</xdr:row>
      <xdr:rowOff>80211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AA553C86-35E3-4457-9C66-B9E4747817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874295</xdr:colOff>
      <xdr:row>98</xdr:row>
      <xdr:rowOff>8022</xdr:rowOff>
    </xdr:from>
    <xdr:to>
      <xdr:col>15</xdr:col>
      <xdr:colOff>224590</xdr:colOff>
      <xdr:row>128</xdr:row>
      <xdr:rowOff>112297</xdr:rowOff>
    </xdr:to>
    <xdr:graphicFrame macro="">
      <xdr:nvGraphicFramePr>
        <xdr:cNvPr id="19" name="Diagram 1">
          <a:extLst>
            <a:ext uri="{FF2B5EF4-FFF2-40B4-BE49-F238E27FC236}">
              <a16:creationId xmlns:a16="http://schemas.microsoft.com/office/drawing/2014/main" id="{28B7260F-31F3-4F28-97CB-71BF7ABC19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66</xdr:row>
      <xdr:rowOff>0</xdr:rowOff>
    </xdr:from>
    <xdr:to>
      <xdr:col>14</xdr:col>
      <xdr:colOff>826168</xdr:colOff>
      <xdr:row>95</xdr:row>
      <xdr:rowOff>144379</xdr:rowOff>
    </xdr:to>
    <xdr:graphicFrame macro="">
      <xdr:nvGraphicFramePr>
        <xdr:cNvPr id="20" name="Diagram 3">
          <a:extLst>
            <a:ext uri="{FF2B5EF4-FFF2-40B4-BE49-F238E27FC236}">
              <a16:creationId xmlns:a16="http://schemas.microsoft.com/office/drawing/2014/main" id="{D14E708E-9EAA-43F0-9688-B4C57FB7D4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0</xdr:colOff>
      <xdr:row>211</xdr:row>
      <xdr:rowOff>0</xdr:rowOff>
    </xdr:from>
    <xdr:to>
      <xdr:col>16</xdr:col>
      <xdr:colOff>488642</xdr:colOff>
      <xdr:row>216</xdr:row>
      <xdr:rowOff>15881</xdr:rowOff>
    </xdr:to>
    <xdr:sp macro="" textlink="">
      <xdr:nvSpPr>
        <xdr:cNvPr id="12" name="Pil: opp 11">
          <a:extLst>
            <a:ext uri="{FF2B5EF4-FFF2-40B4-BE49-F238E27FC236}">
              <a16:creationId xmlns:a16="http://schemas.microsoft.com/office/drawing/2014/main" id="{5B7964BB-7D37-486C-9C2E-7776E02C6F8F}"/>
            </a:ext>
          </a:extLst>
        </xdr:cNvPr>
        <xdr:cNvSpPr/>
      </xdr:nvSpPr>
      <xdr:spPr bwMode="auto">
        <a:xfrm>
          <a:off x="14281484" y="47472600"/>
          <a:ext cx="488642" cy="978407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0</xdr:col>
      <xdr:colOff>890337</xdr:colOff>
      <xdr:row>31</xdr:row>
      <xdr:rowOff>152400</xdr:rowOff>
    </xdr:from>
    <xdr:to>
      <xdr:col>16</xdr:col>
      <xdr:colOff>113351</xdr:colOff>
      <xdr:row>62</xdr:row>
      <xdr:rowOff>160423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A6DA9A6E-C2B9-4463-B96F-9A1138C58D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299937</xdr:colOff>
      <xdr:row>34</xdr:row>
      <xdr:rowOff>97277</xdr:rowOff>
    </xdr:from>
    <xdr:to>
      <xdr:col>27</xdr:col>
      <xdr:colOff>462064</xdr:colOff>
      <xdr:row>64</xdr:row>
      <xdr:rowOff>129702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E05C3F88-36C3-47C5-9A9B-E0F9A6B1D1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234682</xdr:colOff>
      <xdr:row>0</xdr:row>
      <xdr:rowOff>137808</xdr:rowOff>
    </xdr:from>
    <xdr:to>
      <xdr:col>27</xdr:col>
      <xdr:colOff>526915</xdr:colOff>
      <xdr:row>31</xdr:row>
      <xdr:rowOff>170234</xdr:rowOff>
    </xdr:to>
    <xdr:graphicFrame macro="">
      <xdr:nvGraphicFramePr>
        <xdr:cNvPr id="10" name="Diagram 2">
          <a:extLst>
            <a:ext uri="{FF2B5EF4-FFF2-40B4-BE49-F238E27FC236}">
              <a16:creationId xmlns:a16="http://schemas.microsoft.com/office/drawing/2014/main" id="{A634671B-8EA3-4A5C-B6B1-04E8EE088B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20264</xdr:colOff>
      <xdr:row>67</xdr:row>
      <xdr:rowOff>28369</xdr:rowOff>
    </xdr:from>
    <xdr:to>
      <xdr:col>27</xdr:col>
      <xdr:colOff>324255</xdr:colOff>
      <xdr:row>97</xdr:row>
      <xdr:rowOff>113487</xdr:rowOff>
    </xdr:to>
    <xdr:graphicFrame macro="">
      <xdr:nvGraphicFramePr>
        <xdr:cNvPr id="11" name="Diagram 2">
          <a:extLst>
            <a:ext uri="{FF2B5EF4-FFF2-40B4-BE49-F238E27FC236}">
              <a16:creationId xmlns:a16="http://schemas.microsoft.com/office/drawing/2014/main" id="{1D1F5539-E4AC-463E-8A21-C44EDCF287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16213</xdr:colOff>
      <xdr:row>165</xdr:row>
      <xdr:rowOff>141861</xdr:rowOff>
    </xdr:from>
    <xdr:to>
      <xdr:col>27</xdr:col>
      <xdr:colOff>251299</xdr:colOff>
      <xdr:row>196</xdr:row>
      <xdr:rowOff>137806</xdr:rowOff>
    </xdr:to>
    <xdr:graphicFrame macro="">
      <xdr:nvGraphicFramePr>
        <xdr:cNvPr id="8" name="Diagram 2">
          <a:extLst>
            <a:ext uri="{FF2B5EF4-FFF2-40B4-BE49-F238E27FC236}">
              <a16:creationId xmlns:a16="http://schemas.microsoft.com/office/drawing/2014/main" id="{0BF37310-4F42-4A7A-860A-CB191730D1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40532</xdr:colOff>
      <xdr:row>132</xdr:row>
      <xdr:rowOff>129703</xdr:rowOff>
    </xdr:from>
    <xdr:to>
      <xdr:col>27</xdr:col>
      <xdr:colOff>154022</xdr:colOff>
      <xdr:row>163</xdr:row>
      <xdr:rowOff>117544</xdr:rowOff>
    </xdr:to>
    <xdr:graphicFrame macro="">
      <xdr:nvGraphicFramePr>
        <xdr:cNvPr id="9" name="Diagram 2">
          <a:extLst>
            <a:ext uri="{FF2B5EF4-FFF2-40B4-BE49-F238E27FC236}">
              <a16:creationId xmlns:a16="http://schemas.microsoft.com/office/drawing/2014/main" id="{04CC404E-EEEB-4CAF-AA86-F581BCB73A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441798</xdr:colOff>
      <xdr:row>99</xdr:row>
      <xdr:rowOff>186447</xdr:rowOff>
    </xdr:from>
    <xdr:to>
      <xdr:col>27</xdr:col>
      <xdr:colOff>32427</xdr:colOff>
      <xdr:row>130</xdr:row>
      <xdr:rowOff>129701</xdr:rowOff>
    </xdr:to>
    <xdr:graphicFrame macro="">
      <xdr:nvGraphicFramePr>
        <xdr:cNvPr id="15" name="Diagram 2">
          <a:extLst>
            <a:ext uri="{FF2B5EF4-FFF2-40B4-BE49-F238E27FC236}">
              <a16:creationId xmlns:a16="http://schemas.microsoft.com/office/drawing/2014/main" id="{707795DC-2A26-49F0-A63A-9D3D2B96E9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28</xdr:col>
      <xdr:colOff>332362</xdr:colOff>
      <xdr:row>173</xdr:row>
      <xdr:rowOff>89170</xdr:rowOff>
    </xdr:from>
    <xdr:to>
      <xdr:col>28</xdr:col>
      <xdr:colOff>816994</xdr:colOff>
      <xdr:row>178</xdr:row>
      <xdr:rowOff>94812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DBF2EEE5-9403-410B-849B-C941CA930591}"/>
            </a:ext>
          </a:extLst>
        </xdr:cNvPr>
        <xdr:cNvSpPr/>
      </xdr:nvSpPr>
      <xdr:spPr bwMode="auto">
        <a:xfrm>
          <a:off x="14299660" y="33852255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mro/Documents/050_STATISTIKK/DYRESLAG/STORFE/10%20STORFE/STORFE%202016_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mro/Documents/050_STATISTIKK/DYRESLAG/STORFE/10%20STORFE/STORFE%202016_2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mro/Documents/050_STATISTIKK/DYRESLAG/SAU/3_LAM/LAM%202016_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Måned"/>
      <sheetName val="Uke"/>
      <sheetName val="Kategori"/>
      <sheetName val="Regioner"/>
      <sheetName val="Organisasjon"/>
      <sheetName val="Regorg"/>
      <sheetName val="Bedrifter"/>
      <sheetName val="Slakteri"/>
      <sheetName val="Variant"/>
      <sheetName val="Klasse"/>
      <sheetName val="Fettgruppe"/>
      <sheetName val="Vektgrupper"/>
      <sheetName val="Fylker"/>
      <sheetName val="Kommuner"/>
      <sheetName val="Klasse per mnd"/>
      <sheetName val="Fett per mnd"/>
      <sheetName val="Typefe"/>
      <sheetName val="Rasetype"/>
      <sheetName val="Raser"/>
      <sheetName val="Alder"/>
    </sheetNames>
    <sheetDataSet>
      <sheetData sheetId="0"/>
      <sheetData sheetId="1">
        <row r="2">
          <cell r="M2">
            <v>24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1">
          <cell r="L11">
            <v>204.12491601343763</v>
          </cell>
        </row>
      </sheetData>
      <sheetData sheetId="12"/>
      <sheetData sheetId="13"/>
      <sheetData sheetId="14"/>
      <sheetData sheetId="15"/>
      <sheetData sheetId="16"/>
      <sheetData sheetId="17">
        <row r="12">
          <cell r="B12">
            <v>1</v>
          </cell>
        </row>
      </sheetData>
      <sheetData sheetId="18"/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År"/>
      <sheetName val="Måned"/>
      <sheetName val="Uke"/>
      <sheetName val="Kategori"/>
      <sheetName val="Regioner"/>
      <sheetName val="Organisasjon"/>
      <sheetName val="Regorg"/>
      <sheetName val="Bedrifter"/>
      <sheetName val="Slakteri"/>
      <sheetName val="Variant"/>
      <sheetName val="Klasse"/>
      <sheetName val="Fettgruppe"/>
      <sheetName val="Vektgrupper"/>
      <sheetName val="Fylker"/>
      <sheetName val="Kommuner"/>
      <sheetName val="Klasse per mnd"/>
      <sheetName val="Fett per mnd"/>
      <sheetName val="Typefe"/>
      <sheetName val="Rasetype"/>
      <sheetName val="Raser"/>
      <sheetName val="Alder"/>
      <sheetName val="Ark1"/>
      <sheetName val="Klasse per slakter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2">
          <cell r="F12" t="str">
            <v>Sarpsborg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Måned"/>
      <sheetName val="Uke"/>
      <sheetName val="Slaktedato"/>
      <sheetName val="Regioner"/>
      <sheetName val="Organisasjon"/>
      <sheetName val="Regorg"/>
      <sheetName val="Bedrifter"/>
      <sheetName val="Variant"/>
      <sheetName val="Slakteri"/>
      <sheetName val="Klasse"/>
      <sheetName val="Fettgruppe"/>
      <sheetName val="Vektgrupper"/>
      <sheetName val="Fylker"/>
      <sheetName val="Kommuner"/>
      <sheetName val="Klasse per mnd"/>
      <sheetName val="Fett per mnd"/>
      <sheetName val="Org per uke"/>
      <sheetName val="Saukontroll"/>
      <sheetName val="Klasse_Saukontroll"/>
    </sheetNames>
    <sheetDataSet>
      <sheetData sheetId="0">
        <row r="8545">
          <cell r="D8545">
            <v>1</v>
          </cell>
        </row>
      </sheetData>
      <sheetData sheetId="1">
        <row r="2">
          <cell r="M2">
            <v>26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6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7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K2106"/>
  <sheetViews>
    <sheetView workbookViewId="0">
      <pane xSplit="3" ySplit="1" topLeftCell="AF2083" activePane="bottomRight" state="frozen"/>
      <selection pane="topRight" activeCell="D1" sqref="D1"/>
      <selection pane="bottomLeft" activeCell="A2" sqref="A2"/>
      <selection pane="bottomRight" sqref="A1:AK2106"/>
    </sheetView>
  </sheetViews>
  <sheetFormatPr baseColWidth="10" defaultColWidth="8.90625" defaultRowHeight="15"/>
  <cols>
    <col min="1" max="34" width="13" customWidth="1"/>
  </cols>
  <sheetData>
    <row r="1" spans="1:37">
      <c r="A1" t="s">
        <v>410</v>
      </c>
      <c r="B1" t="s">
        <v>411</v>
      </c>
      <c r="C1" t="s">
        <v>9</v>
      </c>
      <c r="D1" t="s">
        <v>66</v>
      </c>
      <c r="E1" t="s">
        <v>23</v>
      </c>
      <c r="F1" t="s">
        <v>444</v>
      </c>
      <c r="G1" t="s">
        <v>82</v>
      </c>
      <c r="H1" t="s">
        <v>25</v>
      </c>
      <c r="I1" t="s">
        <v>26</v>
      </c>
      <c r="J1" t="s">
        <v>41</v>
      </c>
      <c r="K1" t="s">
        <v>42</v>
      </c>
      <c r="L1" t="s">
        <v>27</v>
      </c>
      <c r="M1" t="s">
        <v>107</v>
      </c>
      <c r="N1" t="s">
        <v>108</v>
      </c>
      <c r="O1" t="s">
        <v>672</v>
      </c>
      <c r="P1" t="s">
        <v>585</v>
      </c>
      <c r="Q1" t="s">
        <v>67</v>
      </c>
      <c r="R1" t="s">
        <v>73</v>
      </c>
      <c r="S1" t="s">
        <v>10</v>
      </c>
      <c r="T1" t="s">
        <v>11</v>
      </c>
      <c r="U1" t="s">
        <v>12</v>
      </c>
      <c r="V1" t="s">
        <v>13</v>
      </c>
      <c r="W1" t="s">
        <v>14</v>
      </c>
      <c r="X1" t="s">
        <v>475</v>
      </c>
      <c r="Y1" t="s">
        <v>15</v>
      </c>
      <c r="Z1" t="s">
        <v>16</v>
      </c>
      <c r="AA1" t="s">
        <v>17</v>
      </c>
      <c r="AB1" t="s">
        <v>18</v>
      </c>
      <c r="AC1" t="s">
        <v>19</v>
      </c>
      <c r="AD1" t="s">
        <v>20</v>
      </c>
      <c r="AE1" t="s">
        <v>21</v>
      </c>
      <c r="AF1" t="s">
        <v>24</v>
      </c>
      <c r="AG1" t="s">
        <v>74</v>
      </c>
      <c r="AH1" t="s">
        <v>578</v>
      </c>
      <c r="AI1" t="s">
        <v>659</v>
      </c>
      <c r="AJ1" t="s">
        <v>660</v>
      </c>
      <c r="AK1" t="s">
        <v>661</v>
      </c>
    </row>
    <row r="2" spans="1:37">
      <c r="A2">
        <v>1</v>
      </c>
      <c r="B2">
        <v>1</v>
      </c>
      <c r="C2">
        <v>1996</v>
      </c>
      <c r="D2">
        <v>99</v>
      </c>
      <c r="E2">
        <v>99</v>
      </c>
      <c r="F2">
        <v>99</v>
      </c>
      <c r="G2">
        <v>99</v>
      </c>
      <c r="H2">
        <v>99</v>
      </c>
      <c r="I2">
        <v>99</v>
      </c>
      <c r="J2">
        <v>999</v>
      </c>
      <c r="K2">
        <v>99</v>
      </c>
      <c r="L2">
        <v>99</v>
      </c>
      <c r="M2">
        <v>99</v>
      </c>
      <c r="N2">
        <v>99</v>
      </c>
      <c r="O2">
        <v>99</v>
      </c>
      <c r="P2">
        <v>9999</v>
      </c>
      <c r="Q2">
        <v>15424</v>
      </c>
      <c r="R2">
        <v>74037</v>
      </c>
      <c r="S2">
        <v>4.5838432135283718</v>
      </c>
      <c r="T2">
        <v>6.0690195442819137</v>
      </c>
      <c r="U2">
        <v>22.732633683158344</v>
      </c>
      <c r="V2">
        <v>4.3559301430365887</v>
      </c>
      <c r="W2">
        <v>17.542580061320692</v>
      </c>
      <c r="X2">
        <v>91.126058592325435</v>
      </c>
      <c r="Y2">
        <v>43.729486608047345</v>
      </c>
      <c r="Z2">
        <v>5.3692455571178304</v>
      </c>
      <c r="AA2">
        <v>1.7249872011866387</v>
      </c>
      <c r="AB2">
        <v>2.6392672751663833</v>
      </c>
      <c r="AC2">
        <v>69.612654590944516</v>
      </c>
      <c r="AD2">
        <v>67.94160451794005</v>
      </c>
      <c r="AE2">
        <v>68.849351035229489</v>
      </c>
      <c r="AF2">
        <v>100</v>
      </c>
      <c r="AG2">
        <v>100</v>
      </c>
    </row>
    <row r="3" spans="1:37">
      <c r="A3">
        <v>1</v>
      </c>
      <c r="B3">
        <v>2</v>
      </c>
      <c r="C3">
        <v>1997</v>
      </c>
      <c r="D3">
        <v>99</v>
      </c>
      <c r="E3">
        <v>99</v>
      </c>
      <c r="F3">
        <v>99</v>
      </c>
      <c r="G3">
        <v>99</v>
      </c>
      <c r="H3">
        <v>99</v>
      </c>
      <c r="I3">
        <v>99</v>
      </c>
      <c r="J3">
        <v>999</v>
      </c>
      <c r="K3">
        <v>99</v>
      </c>
      <c r="L3">
        <v>99</v>
      </c>
      <c r="M3">
        <v>99</v>
      </c>
      <c r="N3">
        <v>99</v>
      </c>
      <c r="O3">
        <v>99</v>
      </c>
      <c r="P3">
        <v>9999</v>
      </c>
      <c r="Q3">
        <v>16095</v>
      </c>
      <c r="R3">
        <v>68061</v>
      </c>
      <c r="S3">
        <v>4.7659746403961156</v>
      </c>
      <c r="T3">
        <v>6.78235700327647</v>
      </c>
      <c r="U3">
        <v>23.617892772659737</v>
      </c>
      <c r="V3">
        <v>3.9949457104656112</v>
      </c>
      <c r="W3">
        <v>23.600887439208943</v>
      </c>
      <c r="X3">
        <v>94.284538869543482</v>
      </c>
      <c r="Y3">
        <v>50.785324929107723</v>
      </c>
      <c r="Z3">
        <v>5.3146173228225502</v>
      </c>
      <c r="AA3">
        <v>1.7303850128459823</v>
      </c>
      <c r="AB3">
        <v>2.5491943721058608</v>
      </c>
      <c r="AC3">
        <v>72.349901175807361</v>
      </c>
      <c r="AD3">
        <v>70.377262561834698</v>
      </c>
      <c r="AE3">
        <v>68.506527909725776</v>
      </c>
      <c r="AF3">
        <v>100</v>
      </c>
      <c r="AG3">
        <v>100</v>
      </c>
    </row>
    <row r="4" spans="1:37">
      <c r="A4">
        <v>1</v>
      </c>
      <c r="B4">
        <v>3</v>
      </c>
      <c r="C4">
        <v>1998</v>
      </c>
      <c r="D4">
        <v>99</v>
      </c>
      <c r="E4">
        <v>99</v>
      </c>
      <c r="F4">
        <v>99</v>
      </c>
      <c r="G4">
        <v>99</v>
      </c>
      <c r="H4">
        <v>99</v>
      </c>
      <c r="I4">
        <v>99</v>
      </c>
      <c r="J4">
        <v>999</v>
      </c>
      <c r="K4">
        <v>99</v>
      </c>
      <c r="L4">
        <v>99</v>
      </c>
      <c r="M4">
        <v>99</v>
      </c>
      <c r="N4">
        <v>99</v>
      </c>
      <c r="O4">
        <v>99</v>
      </c>
      <c r="P4">
        <v>9999</v>
      </c>
      <c r="Q4">
        <v>15118</v>
      </c>
      <c r="R4">
        <v>63422</v>
      </c>
      <c r="S4">
        <v>4.9119233073696815</v>
      </c>
      <c r="T4">
        <v>6.7020276875532145</v>
      </c>
      <c r="U4">
        <v>22.730114155971101</v>
      </c>
      <c r="V4">
        <v>3.9513102708839201</v>
      </c>
      <c r="W4">
        <v>20.455047144523981</v>
      </c>
      <c r="X4">
        <v>92.354388067232193</v>
      </c>
      <c r="Y4">
        <v>44.099839172526877</v>
      </c>
      <c r="Z4">
        <v>5.0485146590235139</v>
      </c>
      <c r="AA4">
        <v>1.8071136411728637</v>
      </c>
      <c r="AB4">
        <v>2.4266268682239671</v>
      </c>
      <c r="AC4">
        <v>72.058898097438444</v>
      </c>
      <c r="AD4">
        <v>67.392865845009041</v>
      </c>
      <c r="AE4">
        <v>66.699563334986152</v>
      </c>
      <c r="AF4">
        <v>100</v>
      </c>
      <c r="AG4">
        <v>100</v>
      </c>
    </row>
    <row r="5" spans="1:37">
      <c r="A5">
        <v>1</v>
      </c>
      <c r="B5">
        <v>4</v>
      </c>
      <c r="C5">
        <v>1999</v>
      </c>
      <c r="D5">
        <v>99</v>
      </c>
      <c r="E5">
        <v>99</v>
      </c>
      <c r="F5">
        <v>99</v>
      </c>
      <c r="G5">
        <v>99</v>
      </c>
      <c r="H5">
        <v>99</v>
      </c>
      <c r="I5">
        <v>99</v>
      </c>
      <c r="J5">
        <v>999</v>
      </c>
      <c r="K5">
        <v>99</v>
      </c>
      <c r="L5">
        <v>99</v>
      </c>
      <c r="M5">
        <v>99</v>
      </c>
      <c r="N5">
        <v>99</v>
      </c>
      <c r="O5">
        <v>99</v>
      </c>
      <c r="P5">
        <v>9999</v>
      </c>
      <c r="Q5">
        <v>15119</v>
      </c>
      <c r="R5">
        <v>72740</v>
      </c>
      <c r="S5">
        <v>4.844047291723947</v>
      </c>
      <c r="T5">
        <v>6.4672669782788015</v>
      </c>
      <c r="U5">
        <v>21.967313720099018</v>
      </c>
      <c r="V5">
        <v>3.3530382183117959</v>
      </c>
      <c r="W5">
        <v>16.701952158372286</v>
      </c>
      <c r="X5">
        <v>90.181468243057466</v>
      </c>
      <c r="Y5">
        <v>38.080835853725596</v>
      </c>
      <c r="Z5">
        <v>4.7498382605642178</v>
      </c>
      <c r="AA5">
        <v>1.6946148369644678</v>
      </c>
      <c r="AB5">
        <v>2.3000671311385177</v>
      </c>
      <c r="AC5">
        <v>73.024991460231746</v>
      </c>
      <c r="AD5">
        <v>71.666786518144505</v>
      </c>
      <c r="AE5">
        <v>67.822088001345278</v>
      </c>
      <c r="AF5">
        <v>100</v>
      </c>
      <c r="AG5">
        <v>100</v>
      </c>
    </row>
    <row r="6" spans="1:37">
      <c r="A6">
        <v>1</v>
      </c>
      <c r="B6">
        <v>5</v>
      </c>
      <c r="C6">
        <v>2000</v>
      </c>
      <c r="D6">
        <v>99</v>
      </c>
      <c r="E6">
        <v>99</v>
      </c>
      <c r="F6">
        <v>99</v>
      </c>
      <c r="G6">
        <v>99</v>
      </c>
      <c r="H6">
        <v>99</v>
      </c>
      <c r="I6">
        <v>99</v>
      </c>
      <c r="J6">
        <v>999</v>
      </c>
      <c r="K6">
        <v>99</v>
      </c>
      <c r="L6">
        <v>99</v>
      </c>
      <c r="M6">
        <v>99</v>
      </c>
      <c r="N6">
        <v>99</v>
      </c>
      <c r="O6">
        <v>99</v>
      </c>
      <c r="P6">
        <v>9999</v>
      </c>
      <c r="Q6">
        <v>14831</v>
      </c>
      <c r="R6">
        <v>74062</v>
      </c>
      <c r="S6">
        <v>4.928802894871863</v>
      </c>
      <c r="T6">
        <v>6.5744106289325162</v>
      </c>
      <c r="U6">
        <v>22.107393805190295</v>
      </c>
      <c r="V6">
        <v>3.4970700224136526</v>
      </c>
      <c r="W6">
        <v>17.697334665550486</v>
      </c>
      <c r="X6">
        <v>89.816640112338277</v>
      </c>
      <c r="Y6">
        <v>39.558748075936379</v>
      </c>
      <c r="Z6">
        <v>5.030774955025084</v>
      </c>
      <c r="AA6">
        <v>1.6941458407362815</v>
      </c>
      <c r="AB6">
        <v>2.3725696516570238</v>
      </c>
      <c r="AC6">
        <v>72.165615885626735</v>
      </c>
      <c r="AD6">
        <v>71.378310544932816</v>
      </c>
      <c r="AE6">
        <v>71.38210898641951</v>
      </c>
      <c r="AF6">
        <v>100</v>
      </c>
      <c r="AG6">
        <v>100</v>
      </c>
    </row>
    <row r="7" spans="1:37">
      <c r="A7">
        <v>1</v>
      </c>
      <c r="B7">
        <v>6</v>
      </c>
      <c r="C7">
        <v>2001</v>
      </c>
      <c r="D7">
        <v>99</v>
      </c>
      <c r="E7">
        <v>99</v>
      </c>
      <c r="F7">
        <v>99</v>
      </c>
      <c r="G7">
        <v>99</v>
      </c>
      <c r="H7">
        <v>99</v>
      </c>
      <c r="I7">
        <v>99</v>
      </c>
      <c r="J7">
        <v>999</v>
      </c>
      <c r="K7">
        <v>99</v>
      </c>
      <c r="L7">
        <v>99</v>
      </c>
      <c r="M7">
        <v>99</v>
      </c>
      <c r="N7">
        <v>99</v>
      </c>
      <c r="O7">
        <v>99</v>
      </c>
      <c r="P7">
        <v>9999</v>
      </c>
      <c r="Q7">
        <v>12269</v>
      </c>
      <c r="R7">
        <v>54437</v>
      </c>
      <c r="S7">
        <v>5.0754817495453448</v>
      </c>
      <c r="T7">
        <v>6.7122361629039053</v>
      </c>
      <c r="U7">
        <v>22.949424104928301</v>
      </c>
      <c r="V7">
        <v>4.3077318735418926</v>
      </c>
      <c r="W7">
        <v>21.048184139463963</v>
      </c>
      <c r="X7">
        <v>89.865348935466685</v>
      </c>
      <c r="Y7">
        <v>46.093649539835049</v>
      </c>
      <c r="Z7">
        <v>5.7450489997050482</v>
      </c>
      <c r="AA7">
        <v>1.8190344516627264</v>
      </c>
      <c r="AB7">
        <v>2.4859551088616128</v>
      </c>
      <c r="AC7">
        <v>73.646766567816698</v>
      </c>
      <c r="AD7">
        <v>73.870857020531489</v>
      </c>
      <c r="AE7">
        <v>72.908642515696386</v>
      </c>
      <c r="AF7">
        <v>100</v>
      </c>
      <c r="AG7">
        <v>100</v>
      </c>
    </row>
    <row r="8" spans="1:37">
      <c r="A8">
        <v>1</v>
      </c>
      <c r="B8">
        <v>7</v>
      </c>
      <c r="C8">
        <v>2002</v>
      </c>
      <c r="D8">
        <v>99</v>
      </c>
      <c r="E8">
        <v>99</v>
      </c>
      <c r="F8">
        <v>99</v>
      </c>
      <c r="G8">
        <v>99</v>
      </c>
      <c r="H8">
        <v>99</v>
      </c>
      <c r="I8">
        <v>99</v>
      </c>
      <c r="J8">
        <v>999</v>
      </c>
      <c r="K8">
        <v>99</v>
      </c>
      <c r="L8">
        <v>99</v>
      </c>
      <c r="M8">
        <v>99</v>
      </c>
      <c r="N8">
        <v>99</v>
      </c>
      <c r="O8">
        <v>99</v>
      </c>
      <c r="P8">
        <v>9999</v>
      </c>
      <c r="Q8">
        <v>12078</v>
      </c>
      <c r="R8">
        <v>48903</v>
      </c>
      <c r="S8">
        <v>5.2791648774103823</v>
      </c>
      <c r="T8">
        <v>6.805676543361348</v>
      </c>
      <c r="U8">
        <v>23.877087295257954</v>
      </c>
      <c r="V8">
        <v>5.5947487884178884</v>
      </c>
      <c r="W8">
        <v>23.399382450974368</v>
      </c>
      <c r="X8">
        <v>91.239801239187813</v>
      </c>
      <c r="Y8">
        <v>53.178741590495491</v>
      </c>
      <c r="Z8">
        <v>6.0534001842310801</v>
      </c>
      <c r="AA8">
        <v>2.0491830565329967</v>
      </c>
      <c r="AB8">
        <v>2.6255448893369961</v>
      </c>
      <c r="AC8">
        <v>70.679514539921684</v>
      </c>
      <c r="AD8">
        <v>72.089329202130898</v>
      </c>
      <c r="AE8">
        <v>72.453014833351062</v>
      </c>
      <c r="AF8">
        <v>100</v>
      </c>
      <c r="AG8">
        <v>100</v>
      </c>
    </row>
    <row r="9" spans="1:37">
      <c r="A9">
        <v>1</v>
      </c>
      <c r="B9">
        <v>8</v>
      </c>
      <c r="C9">
        <v>2003</v>
      </c>
      <c r="D9">
        <v>99</v>
      </c>
      <c r="E9">
        <v>99</v>
      </c>
      <c r="F9">
        <v>99</v>
      </c>
      <c r="G9">
        <v>99</v>
      </c>
      <c r="H9">
        <v>99</v>
      </c>
      <c r="I9">
        <v>99</v>
      </c>
      <c r="J9">
        <v>999</v>
      </c>
      <c r="K9">
        <v>99</v>
      </c>
      <c r="L9">
        <v>99</v>
      </c>
      <c r="M9">
        <v>99</v>
      </c>
      <c r="N9">
        <v>99</v>
      </c>
      <c r="O9">
        <v>99</v>
      </c>
      <c r="P9">
        <v>9999</v>
      </c>
      <c r="Q9">
        <v>10247</v>
      </c>
      <c r="R9">
        <v>38367.01</v>
      </c>
      <c r="S9">
        <v>5.522687329557348</v>
      </c>
      <c r="T9">
        <v>6.4483784376212796</v>
      </c>
      <c r="U9">
        <v>24.209619149368141</v>
      </c>
      <c r="V9">
        <v>9.286624107534049</v>
      </c>
      <c r="W9">
        <v>19.415117310418513</v>
      </c>
      <c r="X9">
        <v>90.23637755457095</v>
      </c>
      <c r="Y9">
        <v>54.883088361589806</v>
      </c>
      <c r="Z9">
        <v>6.5118689088461847</v>
      </c>
      <c r="AA9">
        <v>2.0265091197289871</v>
      </c>
      <c r="AB9">
        <v>2.6555051331656645</v>
      </c>
      <c r="AC9">
        <v>73.670070499625297</v>
      </c>
      <c r="AD9">
        <v>72.28819910543443</v>
      </c>
      <c r="AE9">
        <v>71.566649984485807</v>
      </c>
      <c r="AF9">
        <v>100</v>
      </c>
      <c r="AG9">
        <v>100</v>
      </c>
    </row>
    <row r="10" spans="1:37">
      <c r="A10">
        <v>1</v>
      </c>
      <c r="B10">
        <v>9</v>
      </c>
      <c r="C10">
        <v>2004</v>
      </c>
      <c r="D10">
        <v>99</v>
      </c>
      <c r="E10">
        <v>99</v>
      </c>
      <c r="F10">
        <v>99</v>
      </c>
      <c r="G10">
        <v>99</v>
      </c>
      <c r="H10">
        <v>99</v>
      </c>
      <c r="I10">
        <v>99</v>
      </c>
      <c r="J10">
        <v>999</v>
      </c>
      <c r="K10">
        <v>99</v>
      </c>
      <c r="L10">
        <v>99</v>
      </c>
      <c r="M10">
        <v>99</v>
      </c>
      <c r="N10">
        <v>99</v>
      </c>
      <c r="O10">
        <v>99</v>
      </c>
      <c r="P10">
        <v>9999</v>
      </c>
      <c r="Q10">
        <v>10233</v>
      </c>
      <c r="R10">
        <v>38756</v>
      </c>
      <c r="S10">
        <v>5.9259469501496556</v>
      </c>
      <c r="T10">
        <v>6.7219269274434916</v>
      </c>
      <c r="U10">
        <v>24.963938486943871</v>
      </c>
      <c r="V10">
        <v>11.296315409226956</v>
      </c>
      <c r="W10">
        <v>22.636494994323456</v>
      </c>
      <c r="X10">
        <v>92.403756837650945</v>
      </c>
      <c r="Y10">
        <v>59.743007534317265</v>
      </c>
      <c r="Z10">
        <v>6.4776433015424306</v>
      </c>
      <c r="AA10">
        <v>1.9782819926786848</v>
      </c>
      <c r="AB10">
        <v>2.6030034896884859</v>
      </c>
      <c r="AC10">
        <v>71.5099218773789</v>
      </c>
      <c r="AD10">
        <v>70.845296303349613</v>
      </c>
      <c r="AE10">
        <v>70.174269519709057</v>
      </c>
      <c r="AF10">
        <v>100</v>
      </c>
      <c r="AG10">
        <v>100</v>
      </c>
    </row>
    <row r="11" spans="1:37">
      <c r="A11">
        <v>1</v>
      </c>
      <c r="B11">
        <v>10</v>
      </c>
      <c r="C11">
        <v>2005</v>
      </c>
      <c r="D11">
        <v>99</v>
      </c>
      <c r="E11">
        <v>99</v>
      </c>
      <c r="F11">
        <v>99</v>
      </c>
      <c r="G11">
        <v>99</v>
      </c>
      <c r="H11">
        <v>99</v>
      </c>
      <c r="I11">
        <v>99</v>
      </c>
      <c r="J11">
        <v>999</v>
      </c>
      <c r="K11">
        <v>99</v>
      </c>
      <c r="L11">
        <v>99</v>
      </c>
      <c r="M11">
        <v>99</v>
      </c>
      <c r="N11">
        <v>99</v>
      </c>
      <c r="O11">
        <v>99</v>
      </c>
      <c r="P11">
        <v>9999</v>
      </c>
      <c r="Q11">
        <v>9591</v>
      </c>
      <c r="R11">
        <v>37020</v>
      </c>
      <c r="S11">
        <v>6.2019448946515396</v>
      </c>
      <c r="T11">
        <v>6.737493246893572</v>
      </c>
      <c r="U11">
        <v>25.497160994057225</v>
      </c>
      <c r="V11">
        <v>14.424635332252835</v>
      </c>
      <c r="W11">
        <v>23.20637493246894</v>
      </c>
      <c r="X11">
        <v>92.652620205294426</v>
      </c>
      <c r="Y11">
        <v>63.271204754186918</v>
      </c>
      <c r="Z11">
        <v>6.6644069204068916</v>
      </c>
      <c r="AA11">
        <v>2.0857123745461874</v>
      </c>
      <c r="AB11">
        <v>2.6223438331351283</v>
      </c>
      <c r="AC11">
        <v>73.111063921395029</v>
      </c>
      <c r="AD11">
        <v>70.052668478006353</v>
      </c>
      <c r="AE11">
        <v>69.75950325318226</v>
      </c>
      <c r="AF11">
        <v>100</v>
      </c>
      <c r="AG11">
        <v>100</v>
      </c>
    </row>
    <row r="12" spans="1:37">
      <c r="A12">
        <v>1</v>
      </c>
      <c r="B12">
        <v>11</v>
      </c>
      <c r="C12">
        <v>2006</v>
      </c>
      <c r="D12">
        <v>99</v>
      </c>
      <c r="E12">
        <v>99</v>
      </c>
      <c r="F12">
        <v>99</v>
      </c>
      <c r="G12">
        <v>99</v>
      </c>
      <c r="H12">
        <v>99</v>
      </c>
      <c r="I12">
        <v>99</v>
      </c>
      <c r="J12">
        <v>999</v>
      </c>
      <c r="K12">
        <v>99</v>
      </c>
      <c r="L12">
        <v>99</v>
      </c>
      <c r="M12">
        <v>99</v>
      </c>
      <c r="N12">
        <v>99</v>
      </c>
      <c r="O12">
        <v>99</v>
      </c>
      <c r="P12">
        <v>9999</v>
      </c>
      <c r="Q12">
        <v>9494</v>
      </c>
      <c r="R12">
        <v>36842</v>
      </c>
      <c r="S12">
        <v>6.3136366103903132</v>
      </c>
      <c r="T12">
        <v>6.5654416155474751</v>
      </c>
      <c r="U12">
        <v>25.453401009717197</v>
      </c>
      <c r="V12">
        <v>16.95619130340372</v>
      </c>
      <c r="W12">
        <v>21.7116334618099</v>
      </c>
      <c r="X12">
        <v>91.327832365235324</v>
      </c>
      <c r="Y12">
        <v>62.550893002551447</v>
      </c>
      <c r="Z12">
        <v>6.9431493474667798</v>
      </c>
      <c r="AA12">
        <v>2.1479271993363978</v>
      </c>
      <c r="AB12">
        <v>2.6679954812108764</v>
      </c>
      <c r="AC12">
        <v>74.001892389557469</v>
      </c>
      <c r="AD12">
        <v>70.006857083931649</v>
      </c>
      <c r="AE12">
        <v>69.343073376956141</v>
      </c>
      <c r="AF12">
        <v>100</v>
      </c>
      <c r="AG12">
        <v>100</v>
      </c>
    </row>
    <row r="13" spans="1:37">
      <c r="A13">
        <v>1</v>
      </c>
      <c r="B13">
        <v>12</v>
      </c>
      <c r="C13">
        <v>2007</v>
      </c>
      <c r="D13">
        <v>99</v>
      </c>
      <c r="E13">
        <v>99</v>
      </c>
      <c r="F13">
        <v>99</v>
      </c>
      <c r="G13">
        <v>99</v>
      </c>
      <c r="H13">
        <v>99</v>
      </c>
      <c r="I13">
        <v>99</v>
      </c>
      <c r="J13">
        <v>999</v>
      </c>
      <c r="K13">
        <v>99</v>
      </c>
      <c r="L13">
        <v>99</v>
      </c>
      <c r="M13">
        <v>99</v>
      </c>
      <c r="N13">
        <v>99</v>
      </c>
      <c r="O13">
        <v>99</v>
      </c>
      <c r="P13">
        <v>9999</v>
      </c>
      <c r="Q13">
        <v>8671</v>
      </c>
      <c r="R13">
        <v>33052</v>
      </c>
      <c r="S13">
        <v>6.3406752995280149</v>
      </c>
      <c r="T13">
        <v>6.3518395255960307</v>
      </c>
      <c r="U13">
        <v>25.009336802614015</v>
      </c>
      <c r="V13">
        <v>17.263705675904632</v>
      </c>
      <c r="W13">
        <v>19.805155512525719</v>
      </c>
      <c r="X13">
        <v>88.527169308967714</v>
      </c>
      <c r="Y13">
        <v>60.147646133365591</v>
      </c>
      <c r="Z13">
        <v>7.3122982623442754</v>
      </c>
      <c r="AA13">
        <v>2.2612955279711993</v>
      </c>
      <c r="AB13">
        <v>2.6923377622559421</v>
      </c>
      <c r="AC13">
        <v>73.312319171204479</v>
      </c>
      <c r="AD13">
        <v>67.450628677041422</v>
      </c>
      <c r="AE13">
        <v>66.677331687623294</v>
      </c>
      <c r="AF13">
        <v>100</v>
      </c>
      <c r="AG13">
        <v>100</v>
      </c>
    </row>
    <row r="14" spans="1:37">
      <c r="A14">
        <v>1</v>
      </c>
      <c r="B14">
        <v>13</v>
      </c>
      <c r="C14">
        <v>2008</v>
      </c>
      <c r="D14">
        <v>99</v>
      </c>
      <c r="E14">
        <v>99</v>
      </c>
      <c r="F14">
        <v>99</v>
      </c>
      <c r="G14">
        <v>99</v>
      </c>
      <c r="H14">
        <v>99</v>
      </c>
      <c r="I14">
        <v>99</v>
      </c>
      <c r="J14">
        <v>999</v>
      </c>
      <c r="K14">
        <v>99</v>
      </c>
      <c r="L14">
        <v>99</v>
      </c>
      <c r="M14">
        <v>99</v>
      </c>
      <c r="N14">
        <v>99</v>
      </c>
      <c r="O14">
        <v>99</v>
      </c>
      <c r="P14">
        <v>9999</v>
      </c>
      <c r="Q14">
        <v>8615</v>
      </c>
      <c r="R14">
        <v>33474</v>
      </c>
      <c r="S14">
        <v>6.7473860309493912</v>
      </c>
      <c r="T14">
        <v>6.605753719304535</v>
      </c>
      <c r="U14">
        <v>25.605484853916376</v>
      </c>
      <c r="V14">
        <v>19.322459222082809</v>
      </c>
      <c r="W14">
        <v>19.979685726235289</v>
      </c>
      <c r="X14">
        <v>89.224472725100085</v>
      </c>
      <c r="Y14">
        <v>63.0578956802294</v>
      </c>
      <c r="Z14">
        <v>7.4694125089863759</v>
      </c>
      <c r="AA14">
        <v>2.233313422119799</v>
      </c>
      <c r="AB14">
        <v>2.5240442116690174</v>
      </c>
      <c r="AC14">
        <v>72.846230444418907</v>
      </c>
      <c r="AD14">
        <v>68.265455902489393</v>
      </c>
      <c r="AE14">
        <v>64.82629892785765</v>
      </c>
      <c r="AF14">
        <v>100</v>
      </c>
      <c r="AG14">
        <v>100</v>
      </c>
    </row>
    <row r="15" spans="1:37">
      <c r="A15">
        <v>1</v>
      </c>
      <c r="B15">
        <v>14</v>
      </c>
      <c r="C15">
        <v>2009</v>
      </c>
      <c r="D15">
        <v>99</v>
      </c>
      <c r="E15">
        <v>99</v>
      </c>
      <c r="F15">
        <v>99</v>
      </c>
      <c r="G15">
        <v>99</v>
      </c>
      <c r="H15">
        <v>99</v>
      </c>
      <c r="I15">
        <v>99</v>
      </c>
      <c r="J15">
        <v>999</v>
      </c>
      <c r="K15">
        <v>99</v>
      </c>
      <c r="L15">
        <v>99</v>
      </c>
      <c r="M15">
        <v>99</v>
      </c>
      <c r="N15">
        <v>99</v>
      </c>
      <c r="O15">
        <v>99</v>
      </c>
      <c r="P15">
        <v>9999</v>
      </c>
      <c r="Q15">
        <v>8298</v>
      </c>
      <c r="R15">
        <v>32355</v>
      </c>
      <c r="S15">
        <v>7.0517385257301806</v>
      </c>
      <c r="T15">
        <v>6.5884716427136452</v>
      </c>
      <c r="U15">
        <v>26.321007572245477</v>
      </c>
      <c r="V15">
        <v>22.846546128882704</v>
      </c>
      <c r="W15">
        <v>20.259619842373674</v>
      </c>
      <c r="X15">
        <v>89.435944985319111</v>
      </c>
      <c r="Y15">
        <v>66.583217431617982</v>
      </c>
      <c r="Z15">
        <v>7.8287752867010116</v>
      </c>
      <c r="AA15">
        <v>2.2383501503789982</v>
      </c>
      <c r="AB15">
        <v>2.538928866164516</v>
      </c>
      <c r="AC15">
        <v>74.992225843419916</v>
      </c>
      <c r="AD15">
        <v>66.599651768421282</v>
      </c>
      <c r="AE15">
        <v>62.844662412460302</v>
      </c>
      <c r="AF15">
        <v>100</v>
      </c>
      <c r="AG15">
        <v>100</v>
      </c>
    </row>
    <row r="16" spans="1:37">
      <c r="A16">
        <v>1</v>
      </c>
      <c r="B16">
        <v>15</v>
      </c>
      <c r="C16">
        <v>2010</v>
      </c>
      <c r="D16">
        <v>99</v>
      </c>
      <c r="E16">
        <v>99</v>
      </c>
      <c r="F16">
        <v>99</v>
      </c>
      <c r="G16">
        <v>99</v>
      </c>
      <c r="H16">
        <v>99</v>
      </c>
      <c r="I16">
        <v>99</v>
      </c>
      <c r="J16">
        <v>999</v>
      </c>
      <c r="K16">
        <v>99</v>
      </c>
      <c r="L16">
        <v>99</v>
      </c>
      <c r="M16">
        <v>99</v>
      </c>
      <c r="N16">
        <v>99</v>
      </c>
      <c r="O16">
        <v>99</v>
      </c>
      <c r="P16">
        <v>9999</v>
      </c>
      <c r="Q16">
        <v>8850</v>
      </c>
      <c r="R16">
        <v>37679</v>
      </c>
      <c r="S16">
        <v>7.0183922078611438</v>
      </c>
      <c r="T16">
        <v>6.2690358024363713</v>
      </c>
      <c r="U16">
        <v>25.242751134584303</v>
      </c>
      <c r="V16">
        <v>23.819634279041381</v>
      </c>
      <c r="W16">
        <v>15.557737731893098</v>
      </c>
      <c r="X16">
        <v>84.264444385466703</v>
      </c>
      <c r="Y16">
        <v>61.352477507364846</v>
      </c>
      <c r="Z16">
        <v>8.2148298571501801</v>
      </c>
      <c r="AA16">
        <v>1.9657910255177329</v>
      </c>
      <c r="AB16">
        <v>2.4016401858810075</v>
      </c>
      <c r="AC16">
        <v>86.331261758045599</v>
      </c>
      <c r="AD16">
        <v>62.935503640800619</v>
      </c>
      <c r="AE16">
        <v>72.835240808353504</v>
      </c>
      <c r="AF16">
        <v>100</v>
      </c>
      <c r="AG16">
        <v>100</v>
      </c>
    </row>
    <row r="17" spans="1:37">
      <c r="A17">
        <v>1</v>
      </c>
      <c r="B17">
        <v>16</v>
      </c>
      <c r="C17">
        <v>2011</v>
      </c>
      <c r="D17">
        <v>99</v>
      </c>
      <c r="E17">
        <v>99</v>
      </c>
      <c r="F17">
        <v>99</v>
      </c>
      <c r="G17">
        <v>99</v>
      </c>
      <c r="H17">
        <v>99</v>
      </c>
      <c r="I17">
        <v>99</v>
      </c>
      <c r="J17">
        <v>999</v>
      </c>
      <c r="K17">
        <v>99</v>
      </c>
      <c r="L17">
        <v>99</v>
      </c>
      <c r="M17">
        <v>99</v>
      </c>
      <c r="N17">
        <v>99</v>
      </c>
      <c r="O17">
        <v>99</v>
      </c>
      <c r="P17">
        <v>9999</v>
      </c>
      <c r="Q17">
        <v>8909</v>
      </c>
      <c r="R17">
        <v>40467</v>
      </c>
      <c r="S17">
        <v>6.8536091135987354</v>
      </c>
      <c r="T17">
        <v>6.1795784219240399</v>
      </c>
      <c r="U17">
        <v>25.310077346974179</v>
      </c>
      <c r="V17">
        <v>24.91165641139694</v>
      </c>
      <c r="W17">
        <v>14.013887859243336</v>
      </c>
      <c r="X17">
        <v>85.052017693429221</v>
      </c>
      <c r="Y17">
        <v>61.49702226505547</v>
      </c>
      <c r="Z17">
        <v>8.0997995910586056</v>
      </c>
      <c r="AA17">
        <v>2.2233658786632517</v>
      </c>
      <c r="AB17">
        <v>2.3032186954788405</v>
      </c>
      <c r="AC17">
        <v>75.068852117109685</v>
      </c>
      <c r="AD17">
        <v>61.472935638372356</v>
      </c>
      <c r="AE17">
        <v>62.517716792271251</v>
      </c>
      <c r="AF17">
        <v>100</v>
      </c>
      <c r="AG17">
        <v>100</v>
      </c>
    </row>
    <row r="18" spans="1:37">
      <c r="A18">
        <v>1</v>
      </c>
      <c r="B18">
        <v>17</v>
      </c>
      <c r="C18">
        <v>2012</v>
      </c>
      <c r="D18">
        <v>99</v>
      </c>
      <c r="E18">
        <v>99</v>
      </c>
      <c r="F18">
        <v>99</v>
      </c>
      <c r="G18">
        <v>99</v>
      </c>
      <c r="H18">
        <v>99</v>
      </c>
      <c r="I18">
        <v>99</v>
      </c>
      <c r="J18">
        <v>999</v>
      </c>
      <c r="K18">
        <v>99</v>
      </c>
      <c r="L18">
        <v>99</v>
      </c>
      <c r="M18">
        <v>99</v>
      </c>
      <c r="N18">
        <v>99</v>
      </c>
      <c r="O18">
        <v>99</v>
      </c>
      <c r="P18">
        <v>9999</v>
      </c>
      <c r="Q18">
        <v>8510</v>
      </c>
      <c r="R18">
        <v>36661</v>
      </c>
      <c r="S18">
        <v>7.0381604429775484</v>
      </c>
      <c r="T18">
        <v>6.2170971877471963</v>
      </c>
      <c r="U18">
        <v>24.660312048225705</v>
      </c>
      <c r="V18">
        <v>24.4455961375849</v>
      </c>
      <c r="W18">
        <v>12.462835165434658</v>
      </c>
      <c r="X18">
        <v>84.512151878017491</v>
      </c>
      <c r="Y18">
        <v>58.372657592537024</v>
      </c>
      <c r="Z18">
        <v>7.8095058419940191</v>
      </c>
      <c r="AA18">
        <v>2.1470682102750671</v>
      </c>
      <c r="AB18">
        <v>2.1289741948930234</v>
      </c>
      <c r="AC18">
        <v>73.173329933184078</v>
      </c>
      <c r="AD18">
        <v>56.042406571270945</v>
      </c>
      <c r="AE18">
        <v>59.616098740285011</v>
      </c>
      <c r="AF18">
        <v>100</v>
      </c>
      <c r="AG18">
        <v>100</v>
      </c>
    </row>
    <row r="19" spans="1:37">
      <c r="A19">
        <v>1</v>
      </c>
      <c r="B19">
        <v>18</v>
      </c>
      <c r="C19">
        <v>2013</v>
      </c>
      <c r="D19">
        <v>99</v>
      </c>
      <c r="E19">
        <v>99</v>
      </c>
      <c r="F19">
        <v>99</v>
      </c>
      <c r="G19">
        <v>99</v>
      </c>
      <c r="H19">
        <v>99</v>
      </c>
      <c r="I19">
        <v>99</v>
      </c>
      <c r="J19">
        <v>999</v>
      </c>
      <c r="K19">
        <v>99</v>
      </c>
      <c r="L19">
        <v>99</v>
      </c>
      <c r="M19">
        <v>99</v>
      </c>
      <c r="N19">
        <v>99</v>
      </c>
      <c r="O19">
        <v>99</v>
      </c>
      <c r="P19">
        <v>9999</v>
      </c>
      <c r="Q19">
        <v>8472</v>
      </c>
      <c r="R19">
        <v>38208</v>
      </c>
      <c r="S19">
        <v>7.1567211055276392</v>
      </c>
      <c r="T19">
        <v>6.5011515912897808</v>
      </c>
      <c r="U19">
        <v>25.099455611390379</v>
      </c>
      <c r="V19">
        <v>22.764865996649913</v>
      </c>
      <c r="W19">
        <v>16.352596314907871</v>
      </c>
      <c r="X19">
        <v>83.23387772194306</v>
      </c>
      <c r="Y19">
        <v>60.479480737018413</v>
      </c>
      <c r="Z19">
        <v>8.3034673072498411</v>
      </c>
      <c r="AA19">
        <v>2.1544087404773822</v>
      </c>
      <c r="AB19">
        <v>2.238804908328567</v>
      </c>
      <c r="AC19">
        <v>74.875521604377795</v>
      </c>
      <c r="AD19">
        <v>59.702467336592896</v>
      </c>
      <c r="AE19">
        <v>61.877433093273552</v>
      </c>
      <c r="AF19">
        <v>100</v>
      </c>
      <c r="AG19">
        <v>100</v>
      </c>
    </row>
    <row r="20" spans="1:37">
      <c r="A20">
        <v>1</v>
      </c>
      <c r="B20">
        <v>19</v>
      </c>
      <c r="C20">
        <v>2014</v>
      </c>
      <c r="D20">
        <v>99</v>
      </c>
      <c r="E20">
        <v>99</v>
      </c>
      <c r="F20">
        <v>99</v>
      </c>
      <c r="G20">
        <v>99</v>
      </c>
      <c r="H20">
        <v>99</v>
      </c>
      <c r="I20">
        <v>99</v>
      </c>
      <c r="J20">
        <v>999</v>
      </c>
      <c r="K20">
        <v>99</v>
      </c>
      <c r="L20">
        <v>99</v>
      </c>
      <c r="M20">
        <v>99</v>
      </c>
      <c r="N20">
        <v>99</v>
      </c>
      <c r="O20">
        <v>99</v>
      </c>
      <c r="P20">
        <v>9999</v>
      </c>
      <c r="Q20">
        <v>8295</v>
      </c>
      <c r="R20">
        <v>36669</v>
      </c>
      <c r="S20">
        <v>7.1784613706400489</v>
      </c>
      <c r="T20">
        <v>6.5699637295808451</v>
      </c>
      <c r="U20">
        <v>25.588867981128299</v>
      </c>
      <c r="V20">
        <v>23.622133136982193</v>
      </c>
      <c r="W20">
        <v>17.494341269191956</v>
      </c>
      <c r="X20">
        <v>85.415473560773421</v>
      </c>
      <c r="Y20">
        <v>63.017807957675437</v>
      </c>
      <c r="Z20">
        <v>8.1527329374039912</v>
      </c>
      <c r="AA20">
        <v>2.0898975022074158</v>
      </c>
      <c r="AB20">
        <v>2.2401545119388926</v>
      </c>
      <c r="AC20">
        <v>72.07276026244449</v>
      </c>
      <c r="AD20">
        <v>55.177003867893319</v>
      </c>
      <c r="AE20">
        <v>60.689887098548397</v>
      </c>
      <c r="AF20">
        <v>100</v>
      </c>
      <c r="AG20">
        <v>100</v>
      </c>
    </row>
    <row r="21" spans="1:37">
      <c r="A21">
        <v>1</v>
      </c>
      <c r="B21">
        <v>20</v>
      </c>
      <c r="C21">
        <v>2015</v>
      </c>
      <c r="D21">
        <v>99</v>
      </c>
      <c r="E21">
        <v>99</v>
      </c>
      <c r="F21">
        <v>99</v>
      </c>
      <c r="G21">
        <v>99</v>
      </c>
      <c r="H21">
        <v>99</v>
      </c>
      <c r="I21">
        <v>99</v>
      </c>
      <c r="J21">
        <v>999</v>
      </c>
      <c r="K21">
        <v>99</v>
      </c>
      <c r="L21">
        <v>99</v>
      </c>
      <c r="M21">
        <v>99</v>
      </c>
      <c r="N21">
        <v>99</v>
      </c>
      <c r="O21">
        <v>99</v>
      </c>
      <c r="P21">
        <v>9999</v>
      </c>
      <c r="Q21">
        <v>8258</v>
      </c>
      <c r="R21">
        <v>36504</v>
      </c>
      <c r="S21">
        <v>7.3399627438088988</v>
      </c>
      <c r="T21">
        <v>6.525394477317553</v>
      </c>
      <c r="U21">
        <v>26.541307801884823</v>
      </c>
      <c r="V21">
        <v>26.016326977865443</v>
      </c>
      <c r="W21">
        <v>17.924063116370814</v>
      </c>
      <c r="X21">
        <v>86.461757615603773</v>
      </c>
      <c r="Y21">
        <v>66.335196142888435</v>
      </c>
      <c r="Z21">
        <v>8.534519318441534</v>
      </c>
      <c r="AA21">
        <v>1.9723951157375219</v>
      </c>
      <c r="AB21">
        <v>2.9143597494603828</v>
      </c>
      <c r="AC21">
        <v>71.87986353596898</v>
      </c>
      <c r="AD21">
        <v>40.11858909070736</v>
      </c>
      <c r="AE21">
        <v>45.137341554797963</v>
      </c>
      <c r="AF21">
        <v>100</v>
      </c>
      <c r="AG21">
        <v>100</v>
      </c>
    </row>
    <row r="22" spans="1:37">
      <c r="A22">
        <v>1</v>
      </c>
      <c r="B22">
        <v>21</v>
      </c>
      <c r="C22">
        <v>2016</v>
      </c>
      <c r="D22">
        <v>99</v>
      </c>
      <c r="E22">
        <v>99</v>
      </c>
      <c r="F22">
        <v>99</v>
      </c>
      <c r="G22">
        <v>99</v>
      </c>
      <c r="H22">
        <v>99</v>
      </c>
      <c r="I22">
        <v>99</v>
      </c>
      <c r="J22">
        <v>999</v>
      </c>
      <c r="K22">
        <v>99</v>
      </c>
      <c r="L22">
        <v>99</v>
      </c>
      <c r="M22">
        <v>99</v>
      </c>
      <c r="N22">
        <v>99</v>
      </c>
      <c r="O22">
        <v>99</v>
      </c>
      <c r="P22">
        <v>9999</v>
      </c>
      <c r="Q22">
        <v>8836</v>
      </c>
      <c r="R22">
        <v>42767</v>
      </c>
      <c r="S22">
        <v>7.2174340028526691</v>
      </c>
      <c r="T22">
        <v>6.5709776229335697</v>
      </c>
      <c r="U22">
        <v>26.496202679635957</v>
      </c>
      <c r="V22">
        <v>26.120607010077872</v>
      </c>
      <c r="W22">
        <v>17.744990296256454</v>
      </c>
      <c r="X22">
        <v>85.703930600696793</v>
      </c>
      <c r="Y22">
        <v>65.803072462412615</v>
      </c>
      <c r="Z22">
        <v>8.7741416317944072</v>
      </c>
      <c r="AA22">
        <v>1.9794527641330424</v>
      </c>
      <c r="AB22">
        <v>2.2636367187063406</v>
      </c>
      <c r="AC22">
        <v>73.085563820527341</v>
      </c>
      <c r="AD22">
        <v>56.309386128384958</v>
      </c>
      <c r="AE22">
        <v>61.258804372325201</v>
      </c>
      <c r="AF22">
        <v>100</v>
      </c>
      <c r="AG22">
        <v>100</v>
      </c>
    </row>
    <row r="23" spans="1:37">
      <c r="A23">
        <v>1</v>
      </c>
      <c r="B23">
        <v>22</v>
      </c>
      <c r="C23">
        <v>2017</v>
      </c>
      <c r="D23">
        <v>99</v>
      </c>
      <c r="E23">
        <v>99</v>
      </c>
      <c r="F23">
        <v>99</v>
      </c>
      <c r="G23">
        <v>99</v>
      </c>
      <c r="H23">
        <v>99</v>
      </c>
      <c r="I23">
        <v>99</v>
      </c>
      <c r="J23">
        <v>999</v>
      </c>
      <c r="K23">
        <v>99</v>
      </c>
      <c r="L23">
        <v>99</v>
      </c>
      <c r="M23">
        <v>99</v>
      </c>
      <c r="N23">
        <v>99</v>
      </c>
      <c r="O23">
        <v>99</v>
      </c>
      <c r="P23">
        <v>9999</v>
      </c>
      <c r="Q23">
        <v>9614</v>
      </c>
      <c r="R23">
        <v>51815.749999999993</v>
      </c>
      <c r="S23">
        <v>6.9712212985433997</v>
      </c>
      <c r="T23">
        <v>6.2252886429319299</v>
      </c>
      <c r="U23">
        <v>25.87203311734358</v>
      </c>
      <c r="V23">
        <v>27.46269232810489</v>
      </c>
      <c r="W23">
        <v>13.768014551560102</v>
      </c>
      <c r="X23">
        <v>86.645469765467098</v>
      </c>
      <c r="Y23">
        <v>63.708428421860162</v>
      </c>
      <c r="Z23">
        <v>8.1869444042878428</v>
      </c>
      <c r="AA23">
        <v>1.9646013372801547</v>
      </c>
      <c r="AB23">
        <v>1.5209645513916319</v>
      </c>
      <c r="AC23">
        <v>70.914746731351272</v>
      </c>
      <c r="AD23">
        <v>70.24240449462549</v>
      </c>
      <c r="AE23">
        <v>87.875104795045772</v>
      </c>
      <c r="AF23">
        <v>100</v>
      </c>
      <c r="AG23">
        <v>100</v>
      </c>
      <c r="AH23">
        <v>2.6188948340996721</v>
      </c>
    </row>
    <row r="24" spans="1:37">
      <c r="A24">
        <v>1</v>
      </c>
      <c r="B24">
        <v>23</v>
      </c>
      <c r="C24">
        <v>2018</v>
      </c>
      <c r="D24">
        <v>99</v>
      </c>
      <c r="E24">
        <v>99</v>
      </c>
      <c r="F24">
        <v>99</v>
      </c>
      <c r="G24">
        <v>99</v>
      </c>
      <c r="H24">
        <v>99</v>
      </c>
      <c r="I24">
        <v>99</v>
      </c>
      <c r="J24">
        <v>999</v>
      </c>
      <c r="K24">
        <v>99</v>
      </c>
      <c r="L24">
        <v>99</v>
      </c>
      <c r="M24">
        <v>99</v>
      </c>
      <c r="N24">
        <v>99</v>
      </c>
      <c r="O24">
        <v>99</v>
      </c>
      <c r="P24">
        <v>9999</v>
      </c>
      <c r="Q24">
        <v>9314</v>
      </c>
      <c r="R24">
        <v>52985</v>
      </c>
      <c r="S24">
        <v>6.7976974615457202</v>
      </c>
      <c r="T24">
        <v>6.1662546003585916</v>
      </c>
      <c r="U24">
        <v>25.432285741247465</v>
      </c>
      <c r="V24">
        <v>26.337642729074265</v>
      </c>
      <c r="W24">
        <v>12.433707653109376</v>
      </c>
      <c r="X24">
        <v>85.097669151646684</v>
      </c>
      <c r="Y24">
        <v>61.592903651976961</v>
      </c>
      <c r="Z24">
        <v>8.3128371393609601</v>
      </c>
      <c r="AA24">
        <v>1.9214179944448335</v>
      </c>
      <c r="AB24">
        <v>2.1359320192228859</v>
      </c>
      <c r="AC24">
        <v>69.873474804856684</v>
      </c>
      <c r="AD24">
        <v>48.780042690836517</v>
      </c>
      <c r="AE24">
        <v>59.309841174537986</v>
      </c>
      <c r="AF24">
        <v>100</v>
      </c>
      <c r="AG24">
        <v>100</v>
      </c>
      <c r="AH24">
        <v>2.7989053505709167</v>
      </c>
    </row>
    <row r="25" spans="1:37">
      <c r="A25">
        <v>1</v>
      </c>
      <c r="B25">
        <v>24</v>
      </c>
      <c r="C25">
        <v>2019</v>
      </c>
      <c r="D25">
        <v>99</v>
      </c>
      <c r="E25">
        <v>99</v>
      </c>
      <c r="F25">
        <v>99</v>
      </c>
      <c r="G25">
        <v>99</v>
      </c>
      <c r="H25">
        <v>99</v>
      </c>
      <c r="I25">
        <v>99</v>
      </c>
      <c r="J25">
        <v>999</v>
      </c>
      <c r="K25">
        <v>99</v>
      </c>
      <c r="L25">
        <v>99</v>
      </c>
      <c r="M25">
        <v>99</v>
      </c>
      <c r="N25">
        <v>99</v>
      </c>
      <c r="O25">
        <v>99</v>
      </c>
      <c r="P25">
        <v>9999</v>
      </c>
      <c r="Q25">
        <v>7906</v>
      </c>
      <c r="R25">
        <v>37348</v>
      </c>
      <c r="S25">
        <v>7.0788261754310806</v>
      </c>
      <c r="T25">
        <v>6.4978044339723668</v>
      </c>
      <c r="U25">
        <v>26.798470868587284</v>
      </c>
      <c r="V25">
        <v>28.346899432365849</v>
      </c>
      <c r="W25">
        <v>15.692942058477025</v>
      </c>
      <c r="X25">
        <v>86.392845667773358</v>
      </c>
      <c r="Y25">
        <v>66.335546749491257</v>
      </c>
      <c r="Z25">
        <v>8.8449841565642249</v>
      </c>
      <c r="AA25">
        <v>1.8577010583284019</v>
      </c>
      <c r="AB25">
        <v>2.1913204941973294</v>
      </c>
      <c r="AC25">
        <v>72.513009419328498</v>
      </c>
      <c r="AD25">
        <v>47.371929418866159</v>
      </c>
      <c r="AE25">
        <v>55.616399362085239</v>
      </c>
      <c r="AF25">
        <v>100</v>
      </c>
      <c r="AG25">
        <v>100</v>
      </c>
      <c r="AH25">
        <v>3.0523722823176609</v>
      </c>
    </row>
    <row r="26" spans="1:37">
      <c r="A26">
        <v>1</v>
      </c>
      <c r="B26">
        <v>25</v>
      </c>
      <c r="C26">
        <v>2020</v>
      </c>
      <c r="D26">
        <v>99</v>
      </c>
      <c r="E26">
        <v>99</v>
      </c>
      <c r="F26">
        <v>99</v>
      </c>
      <c r="G26">
        <v>99</v>
      </c>
      <c r="H26">
        <v>99</v>
      </c>
      <c r="I26">
        <v>99</v>
      </c>
      <c r="J26">
        <v>999</v>
      </c>
      <c r="K26">
        <v>99</v>
      </c>
      <c r="L26">
        <v>99</v>
      </c>
      <c r="M26">
        <v>99</v>
      </c>
      <c r="N26">
        <v>99</v>
      </c>
      <c r="O26">
        <v>99</v>
      </c>
      <c r="P26">
        <v>9999</v>
      </c>
      <c r="Q26">
        <v>8080</v>
      </c>
      <c r="R26">
        <v>38467.350000000006</v>
      </c>
      <c r="S26">
        <v>7.0618015017930773</v>
      </c>
      <c r="T26">
        <v>6.264663409358846</v>
      </c>
      <c r="U26">
        <v>26.525372816167529</v>
      </c>
      <c r="V26">
        <v>29.466547604656927</v>
      </c>
      <c r="W26">
        <v>12.402725948109239</v>
      </c>
      <c r="X26">
        <v>86.733294599186067</v>
      </c>
      <c r="Y26">
        <v>65.881845253182235</v>
      </c>
      <c r="Z26">
        <v>8.60834505534282</v>
      </c>
      <c r="AA26">
        <v>1.8231716616035785</v>
      </c>
      <c r="AB26">
        <v>2.0772074193093424</v>
      </c>
      <c r="AC26">
        <v>71.838965293110448</v>
      </c>
      <c r="AD26">
        <v>43.91906247169041</v>
      </c>
      <c r="AE26">
        <v>51.927379431701489</v>
      </c>
      <c r="AF26">
        <v>100</v>
      </c>
      <c r="AG26">
        <v>100</v>
      </c>
      <c r="AH26">
        <v>3.6134540070995262</v>
      </c>
    </row>
    <row r="27" spans="1:37">
      <c r="A27">
        <v>1</v>
      </c>
      <c r="B27">
        <v>26</v>
      </c>
      <c r="C27">
        <v>2021</v>
      </c>
      <c r="D27">
        <v>99</v>
      </c>
      <c r="E27">
        <v>99</v>
      </c>
      <c r="F27">
        <v>99</v>
      </c>
      <c r="G27">
        <v>99</v>
      </c>
      <c r="H27">
        <v>99</v>
      </c>
      <c r="I27">
        <v>99</v>
      </c>
      <c r="J27">
        <v>999</v>
      </c>
      <c r="K27">
        <v>99</v>
      </c>
      <c r="L27">
        <v>99</v>
      </c>
      <c r="M27">
        <v>99</v>
      </c>
      <c r="N27">
        <v>99</v>
      </c>
      <c r="O27">
        <v>99</v>
      </c>
      <c r="P27">
        <v>9999</v>
      </c>
      <c r="Q27">
        <v>9032</v>
      </c>
      <c r="R27">
        <v>50073.19</v>
      </c>
      <c r="S27">
        <v>7.0854585058391502</v>
      </c>
      <c r="T27">
        <v>6.3310326344297216</v>
      </c>
      <c r="U27">
        <v>27.01963465878671</v>
      </c>
      <c r="V27">
        <v>29.079433525205804</v>
      </c>
      <c r="W27">
        <v>13.548168191401428</v>
      </c>
      <c r="X27">
        <v>86.872835543331689</v>
      </c>
      <c r="Y27">
        <v>67.393349614833809</v>
      </c>
      <c r="Z27">
        <v>8.9145276299511735</v>
      </c>
      <c r="AA27">
        <v>1.831902681549652</v>
      </c>
      <c r="AB27">
        <v>2.143897535026686</v>
      </c>
      <c r="AC27">
        <v>71.847237638384485</v>
      </c>
      <c r="AD27">
        <v>45.774466701591322</v>
      </c>
      <c r="AE27">
        <v>51.879586136654865</v>
      </c>
      <c r="AF27">
        <v>100</v>
      </c>
      <c r="AG27">
        <v>100</v>
      </c>
      <c r="AH27">
        <v>3.8184106105482791</v>
      </c>
    </row>
    <row r="28" spans="1:37">
      <c r="A28">
        <v>1</v>
      </c>
      <c r="B28">
        <v>27</v>
      </c>
      <c r="C28">
        <v>2022</v>
      </c>
      <c r="D28">
        <v>99</v>
      </c>
      <c r="E28">
        <v>99</v>
      </c>
      <c r="F28">
        <v>99</v>
      </c>
      <c r="G28">
        <v>99</v>
      </c>
      <c r="H28">
        <v>99</v>
      </c>
      <c r="I28">
        <v>99</v>
      </c>
      <c r="J28">
        <v>999</v>
      </c>
      <c r="K28">
        <v>99</v>
      </c>
      <c r="L28">
        <v>99</v>
      </c>
      <c r="M28">
        <v>99</v>
      </c>
      <c r="N28">
        <v>99</v>
      </c>
      <c r="O28">
        <v>99</v>
      </c>
      <c r="P28">
        <v>9999</v>
      </c>
      <c r="Q28">
        <v>8961</v>
      </c>
      <c r="R28">
        <v>51457</v>
      </c>
      <c r="S28">
        <v>7.0499640476514394</v>
      </c>
      <c r="T28">
        <v>6.2627436500378986</v>
      </c>
      <c r="U28">
        <v>26.705552208640423</v>
      </c>
      <c r="V28">
        <v>29.16026973978272</v>
      </c>
      <c r="W28">
        <v>12.760168684532719</v>
      </c>
      <c r="X28">
        <v>87.41862137318536</v>
      </c>
      <c r="Y28">
        <v>66.039605884524917</v>
      </c>
      <c r="Z28">
        <v>8.7238119790252924</v>
      </c>
      <c r="AA28">
        <v>1.8055293696723316</v>
      </c>
      <c r="AB28">
        <v>2.0828670226721289</v>
      </c>
      <c r="AC28">
        <v>70.650544816795119</v>
      </c>
      <c r="AD28">
        <v>47.00153082170101</v>
      </c>
      <c r="AE28">
        <v>51.886637785008816</v>
      </c>
      <c r="AF28">
        <v>100</v>
      </c>
      <c r="AG28">
        <v>100</v>
      </c>
      <c r="AH28">
        <v>3.6982334764949369</v>
      </c>
      <c r="AI28">
        <v>3182</v>
      </c>
      <c r="AJ28">
        <v>109.46414204902597</v>
      </c>
      <c r="AK28">
        <v>19.35318104000461</v>
      </c>
    </row>
    <row r="29" spans="1:37" s="514" customFormat="1">
      <c r="A29" s="514">
        <v>1</v>
      </c>
      <c r="B29" s="514">
        <v>28</v>
      </c>
      <c r="C29" s="514">
        <v>2023</v>
      </c>
      <c r="D29" s="514">
        <v>99</v>
      </c>
      <c r="E29" s="514">
        <v>99</v>
      </c>
      <c r="F29" s="514">
        <v>99</v>
      </c>
      <c r="G29" s="514">
        <v>99</v>
      </c>
      <c r="H29" s="514">
        <v>99</v>
      </c>
      <c r="I29" s="514">
        <v>99</v>
      </c>
      <c r="J29" s="514">
        <v>999</v>
      </c>
      <c r="K29" s="514">
        <v>99</v>
      </c>
      <c r="L29" s="514">
        <v>99</v>
      </c>
      <c r="M29" s="514">
        <v>99</v>
      </c>
      <c r="N29" s="514">
        <v>99</v>
      </c>
      <c r="O29" s="514">
        <v>99</v>
      </c>
      <c r="P29" s="514">
        <v>9999</v>
      </c>
      <c r="Q29" s="514">
        <v>8638</v>
      </c>
      <c r="R29" s="514">
        <v>48737</v>
      </c>
      <c r="S29" s="514">
        <v>7.2327595050987981</v>
      </c>
      <c r="T29" s="514">
        <v>6.2229517614953709</v>
      </c>
      <c r="U29" s="514">
        <v>26.197353140324704</v>
      </c>
      <c r="V29" s="514">
        <v>29.891047869175381</v>
      </c>
      <c r="W29" s="514">
        <v>11.878039272010998</v>
      </c>
      <c r="X29" s="514">
        <v>86.367646757083989</v>
      </c>
      <c r="Y29" s="514">
        <v>64.043744998666327</v>
      </c>
      <c r="Z29" s="514">
        <v>8.5693190951614113</v>
      </c>
      <c r="AA29" s="514">
        <v>1.7552244461126902</v>
      </c>
      <c r="AB29" s="514">
        <v>2.0745854422902918</v>
      </c>
      <c r="AC29" s="514">
        <v>70.815434594942488</v>
      </c>
      <c r="AD29" s="514">
        <v>42.487928411004035</v>
      </c>
      <c r="AE29" s="514">
        <v>49.219739665704971</v>
      </c>
      <c r="AF29" s="514">
        <v>100</v>
      </c>
      <c r="AG29" s="514">
        <v>100</v>
      </c>
      <c r="AH29" s="514">
        <v>3.8061431766419762</v>
      </c>
      <c r="AI29" s="514">
        <v>14858</v>
      </c>
      <c r="AJ29" s="514">
        <v>110.22142280253122</v>
      </c>
      <c r="AK29" s="514">
        <v>19.870012120945528</v>
      </c>
    </row>
    <row r="30" spans="1:37">
      <c r="A30">
        <v>1</v>
      </c>
      <c r="B30">
        <v>29</v>
      </c>
      <c r="C30">
        <v>2024</v>
      </c>
      <c r="D30">
        <v>99</v>
      </c>
      <c r="E30">
        <v>99</v>
      </c>
      <c r="F30">
        <v>99</v>
      </c>
      <c r="G30">
        <v>99</v>
      </c>
      <c r="H30">
        <v>99</v>
      </c>
      <c r="I30">
        <v>99</v>
      </c>
      <c r="J30">
        <v>999</v>
      </c>
      <c r="K30">
        <v>99</v>
      </c>
      <c r="L30">
        <v>99</v>
      </c>
      <c r="M30">
        <v>99</v>
      </c>
      <c r="N30">
        <v>99</v>
      </c>
      <c r="O30">
        <v>99</v>
      </c>
      <c r="P30">
        <v>9999</v>
      </c>
      <c r="Q30">
        <v>8116</v>
      </c>
      <c r="R30">
        <v>43028</v>
      </c>
      <c r="S30">
        <v>7.2549735056242435</v>
      </c>
      <c r="T30">
        <v>6.0571023519568641</v>
      </c>
      <c r="U30">
        <v>25.910581481825876</v>
      </c>
      <c r="V30">
        <v>31.549223761271723</v>
      </c>
      <c r="W30">
        <v>10.400204517988282</v>
      </c>
      <c r="X30">
        <v>84.714604443618114</v>
      </c>
      <c r="Y30">
        <v>62.71730036255461</v>
      </c>
      <c r="Z30">
        <v>8.7710481146517285</v>
      </c>
      <c r="AA30">
        <v>1.8052792912626197</v>
      </c>
      <c r="AB30">
        <v>2.0586179496972927</v>
      </c>
      <c r="AC30">
        <v>82.593568722191023</v>
      </c>
      <c r="AD30">
        <v>41.857041079876545</v>
      </c>
      <c r="AE30">
        <v>60.949594682033151</v>
      </c>
      <c r="AF30">
        <v>100</v>
      </c>
      <c r="AG30">
        <v>100</v>
      </c>
      <c r="AH30">
        <v>4.5598215115738574</v>
      </c>
      <c r="AI30">
        <v>42073</v>
      </c>
      <c r="AJ30">
        <v>107.91352886649437</v>
      </c>
      <c r="AK30">
        <v>19.830041155424222</v>
      </c>
    </row>
    <row r="31" spans="1:37">
      <c r="A31">
        <v>2</v>
      </c>
      <c r="B31">
        <v>1</v>
      </c>
      <c r="C31">
        <v>2024</v>
      </c>
      <c r="D31">
        <v>1</v>
      </c>
      <c r="E31">
        <v>99</v>
      </c>
      <c r="F31">
        <v>99</v>
      </c>
      <c r="G31">
        <v>99</v>
      </c>
      <c r="H31">
        <v>99</v>
      </c>
      <c r="I31">
        <v>99</v>
      </c>
      <c r="J31">
        <v>999</v>
      </c>
      <c r="K31">
        <v>99</v>
      </c>
      <c r="L31">
        <v>99</v>
      </c>
      <c r="M31">
        <v>99</v>
      </c>
      <c r="N31">
        <v>99</v>
      </c>
      <c r="O31">
        <v>99</v>
      </c>
      <c r="P31">
        <v>9999</v>
      </c>
      <c r="Q31">
        <v>133</v>
      </c>
      <c r="R31">
        <v>463</v>
      </c>
      <c r="S31">
        <v>7.647948164146869</v>
      </c>
      <c r="T31">
        <v>6.6933045356371483</v>
      </c>
      <c r="U31">
        <v>27.151403887688979</v>
      </c>
      <c r="V31">
        <v>30.237580993520503</v>
      </c>
      <c r="W31">
        <v>14.038876889848812</v>
      </c>
      <c r="X31">
        <v>90.280777537796979</v>
      </c>
      <c r="Y31">
        <v>70.842332613390923</v>
      </c>
      <c r="Z31">
        <v>8.2181273304565252</v>
      </c>
      <c r="AA31">
        <v>1.6096466421695836</v>
      </c>
      <c r="AB31">
        <v>1.7478460944525498</v>
      </c>
      <c r="AC31">
        <v>72.613892839787781</v>
      </c>
      <c r="AD31">
        <v>56.019483984280512</v>
      </c>
      <c r="AE31">
        <v>58.805634512154576</v>
      </c>
      <c r="AF31">
        <v>1.0760435065538718</v>
      </c>
      <c r="AG31">
        <v>1.1275737623897819</v>
      </c>
      <c r="AH31">
        <v>1.0799136069114468</v>
      </c>
      <c r="AI31">
        <v>296</v>
      </c>
      <c r="AJ31">
        <v>110.04189189189184</v>
      </c>
      <c r="AK31">
        <v>20.808014584912563</v>
      </c>
    </row>
    <row r="32" spans="1:37">
      <c r="A32">
        <v>2</v>
      </c>
      <c r="B32">
        <v>2</v>
      </c>
      <c r="C32">
        <v>2024</v>
      </c>
      <c r="D32">
        <v>2</v>
      </c>
      <c r="E32">
        <v>99</v>
      </c>
      <c r="F32">
        <v>99</v>
      </c>
      <c r="G32">
        <v>99</v>
      </c>
      <c r="H32">
        <v>99</v>
      </c>
      <c r="I32">
        <v>99</v>
      </c>
      <c r="J32">
        <v>999</v>
      </c>
      <c r="K32">
        <v>99</v>
      </c>
      <c r="L32">
        <v>99</v>
      </c>
      <c r="M32">
        <v>99</v>
      </c>
      <c r="N32">
        <v>99</v>
      </c>
      <c r="O32">
        <v>99</v>
      </c>
      <c r="P32">
        <v>9999</v>
      </c>
      <c r="Q32">
        <v>218</v>
      </c>
      <c r="R32">
        <v>488</v>
      </c>
      <c r="S32">
        <v>7.9303278688524612</v>
      </c>
      <c r="T32">
        <v>6.7827868852458995</v>
      </c>
      <c r="U32">
        <v>29.773155737704947</v>
      </c>
      <c r="V32">
        <v>32.172131147541002</v>
      </c>
      <c r="W32">
        <v>18.647540983606564</v>
      </c>
      <c r="X32">
        <v>93.852459016393439</v>
      </c>
      <c r="Y32">
        <v>79.098360655737693</v>
      </c>
      <c r="Z32">
        <v>8.1390727233153921</v>
      </c>
      <c r="AA32">
        <v>1.6268943230596278</v>
      </c>
      <c r="AB32">
        <v>1.9809416796535595</v>
      </c>
      <c r="AC32">
        <v>74.079681707092291</v>
      </c>
      <c r="AD32">
        <v>54.235307288172251</v>
      </c>
      <c r="AE32">
        <v>54.022066115766393</v>
      </c>
      <c r="AF32">
        <v>1.1341452077716836</v>
      </c>
      <c r="AG32">
        <v>1.3032159052023988</v>
      </c>
      <c r="AH32">
        <v>0.20491803278688528</v>
      </c>
      <c r="AI32">
        <v>429</v>
      </c>
      <c r="AJ32">
        <v>110.53123543123544</v>
      </c>
      <c r="AK32">
        <v>22.035276594090327</v>
      </c>
    </row>
    <row r="33" spans="1:37">
      <c r="A33">
        <v>2</v>
      </c>
      <c r="B33">
        <v>3</v>
      </c>
      <c r="C33">
        <v>2024</v>
      </c>
      <c r="D33">
        <v>3</v>
      </c>
      <c r="E33">
        <v>99</v>
      </c>
      <c r="F33">
        <v>99</v>
      </c>
      <c r="G33">
        <v>99</v>
      </c>
      <c r="H33">
        <v>99</v>
      </c>
      <c r="I33">
        <v>99</v>
      </c>
      <c r="J33">
        <v>999</v>
      </c>
      <c r="K33">
        <v>99</v>
      </c>
      <c r="L33">
        <v>99</v>
      </c>
      <c r="M33">
        <v>99</v>
      </c>
      <c r="N33">
        <v>99</v>
      </c>
      <c r="O33">
        <v>99</v>
      </c>
      <c r="P33">
        <v>9999</v>
      </c>
      <c r="Q33">
        <v>1390</v>
      </c>
      <c r="R33">
        <v>2740</v>
      </c>
      <c r="S33">
        <v>8.2496350364963504</v>
      </c>
      <c r="T33">
        <v>7.0171532846715312</v>
      </c>
      <c r="U33">
        <v>31.488686131386839</v>
      </c>
      <c r="V33">
        <v>32.408759124087574</v>
      </c>
      <c r="W33">
        <v>22.627737226277375</v>
      </c>
      <c r="X33">
        <v>97.591240875912476</v>
      </c>
      <c r="Y33">
        <v>86.642335766423344</v>
      </c>
      <c r="Z33">
        <v>7.7109290452515458</v>
      </c>
      <c r="AA33">
        <v>1.5685375627570215</v>
      </c>
      <c r="AB33">
        <v>2.042986381762212</v>
      </c>
      <c r="AC33">
        <v>74.019481741694818</v>
      </c>
      <c r="AD33">
        <v>58.240363589172119</v>
      </c>
      <c r="AE33">
        <v>50.581993315268065</v>
      </c>
      <c r="AF33">
        <v>6.3679464534721584</v>
      </c>
      <c r="AG33">
        <v>7.738856316887774</v>
      </c>
      <c r="AH33">
        <v>0.98540145985401473</v>
      </c>
      <c r="AI33">
        <v>2262</v>
      </c>
      <c r="AJ33">
        <v>111.48320070733858</v>
      </c>
      <c r="AK33">
        <v>22.351863748681588</v>
      </c>
    </row>
    <row r="34" spans="1:37">
      <c r="A34">
        <v>2</v>
      </c>
      <c r="B34">
        <v>4</v>
      </c>
      <c r="C34">
        <v>2024</v>
      </c>
      <c r="D34">
        <v>4</v>
      </c>
      <c r="E34">
        <v>99</v>
      </c>
      <c r="F34">
        <v>99</v>
      </c>
      <c r="G34">
        <v>99</v>
      </c>
      <c r="H34">
        <v>99</v>
      </c>
      <c r="I34">
        <v>99</v>
      </c>
      <c r="J34">
        <v>999</v>
      </c>
      <c r="K34">
        <v>99</v>
      </c>
      <c r="L34">
        <v>99</v>
      </c>
      <c r="M34">
        <v>99</v>
      </c>
      <c r="N34">
        <v>99</v>
      </c>
      <c r="O34">
        <v>99</v>
      </c>
      <c r="P34">
        <v>9999</v>
      </c>
      <c r="Q34">
        <v>313</v>
      </c>
      <c r="R34">
        <v>800</v>
      </c>
      <c r="S34">
        <v>7.4225000000000012</v>
      </c>
      <c r="T34">
        <v>6.3137499999999998</v>
      </c>
      <c r="U34">
        <v>24.920875000000045</v>
      </c>
      <c r="V34">
        <v>20.25</v>
      </c>
      <c r="W34">
        <v>14.25</v>
      </c>
      <c r="X34">
        <v>79.75</v>
      </c>
      <c r="Y34">
        <v>53.75</v>
      </c>
      <c r="Z34">
        <v>9.7663568813745982</v>
      </c>
      <c r="AA34">
        <v>1.8402428508215976</v>
      </c>
      <c r="AB34">
        <v>2.1812406876592045</v>
      </c>
      <c r="AC34">
        <v>74.63182013699938</v>
      </c>
      <c r="AD34">
        <v>66.029310589093356</v>
      </c>
      <c r="AE34">
        <v>59.633361292890086</v>
      </c>
      <c r="AF34">
        <v>1.8592544389699723</v>
      </c>
      <c r="AG34">
        <v>1.7882364970954343</v>
      </c>
      <c r="AH34">
        <v>3.75</v>
      </c>
      <c r="AI34">
        <v>679</v>
      </c>
      <c r="AJ34">
        <v>105.08335787923421</v>
      </c>
      <c r="AK34">
        <v>20.393665534517144</v>
      </c>
    </row>
    <row r="35" spans="1:37">
      <c r="A35">
        <v>2</v>
      </c>
      <c r="B35">
        <v>5</v>
      </c>
      <c r="C35">
        <v>2024</v>
      </c>
      <c r="D35">
        <v>5</v>
      </c>
      <c r="E35">
        <v>99</v>
      </c>
      <c r="F35">
        <v>99</v>
      </c>
      <c r="G35">
        <v>99</v>
      </c>
      <c r="H35">
        <v>99</v>
      </c>
      <c r="I35">
        <v>99</v>
      </c>
      <c r="J35">
        <v>999</v>
      </c>
      <c r="K35">
        <v>99</v>
      </c>
      <c r="L35">
        <v>99</v>
      </c>
      <c r="M35">
        <v>99</v>
      </c>
      <c r="N35">
        <v>99</v>
      </c>
      <c r="O35">
        <v>99</v>
      </c>
      <c r="P35">
        <v>9999</v>
      </c>
      <c r="Q35">
        <v>358</v>
      </c>
      <c r="R35">
        <v>1191</v>
      </c>
      <c r="S35">
        <v>7.0797649034424852</v>
      </c>
      <c r="T35">
        <v>5.5549958018471886</v>
      </c>
      <c r="U35">
        <v>23.305205709487844</v>
      </c>
      <c r="V35">
        <v>17.296389588581025</v>
      </c>
      <c r="W35">
        <v>11.335012594458439</v>
      </c>
      <c r="X35">
        <v>75.314861460957189</v>
      </c>
      <c r="Y35">
        <v>45.927791771620491</v>
      </c>
      <c r="Z35">
        <v>10.319940986681964</v>
      </c>
      <c r="AA35">
        <v>2.1209091277734768</v>
      </c>
      <c r="AB35">
        <v>2.4491722714549198</v>
      </c>
      <c r="AC35">
        <v>72.52133172947066</v>
      </c>
      <c r="AD35">
        <v>77.047262728416186</v>
      </c>
      <c r="AE35">
        <v>59.261402866186394</v>
      </c>
      <c r="AF35">
        <v>2.7679650460165472</v>
      </c>
      <c r="AG35">
        <v>2.489639024092722</v>
      </c>
      <c r="AH35">
        <v>1.5952980688497063</v>
      </c>
      <c r="AI35">
        <v>1143</v>
      </c>
      <c r="AJ35">
        <v>103.45616797900259</v>
      </c>
      <c r="AK35">
        <v>20.028654045665601</v>
      </c>
    </row>
    <row r="36" spans="1:37">
      <c r="A36">
        <v>2</v>
      </c>
      <c r="B36">
        <v>6</v>
      </c>
      <c r="C36">
        <v>2024</v>
      </c>
      <c r="D36">
        <v>6</v>
      </c>
      <c r="E36">
        <v>99</v>
      </c>
      <c r="F36">
        <v>99</v>
      </c>
      <c r="G36">
        <v>99</v>
      </c>
      <c r="H36">
        <v>99</v>
      </c>
      <c r="I36">
        <v>99</v>
      </c>
      <c r="J36">
        <v>999</v>
      </c>
      <c r="K36">
        <v>99</v>
      </c>
      <c r="L36">
        <v>99</v>
      </c>
      <c r="M36">
        <v>99</v>
      </c>
      <c r="N36">
        <v>99</v>
      </c>
      <c r="O36">
        <v>99</v>
      </c>
      <c r="P36">
        <v>9999</v>
      </c>
      <c r="Q36">
        <v>162</v>
      </c>
      <c r="R36">
        <v>575</v>
      </c>
      <c r="S36">
        <v>6.8104347826086977</v>
      </c>
      <c r="T36">
        <v>5.5234782608695667</v>
      </c>
      <c r="U36">
        <v>22.393217391304351</v>
      </c>
      <c r="V36">
        <v>16</v>
      </c>
      <c r="W36">
        <v>7.8260869565217392</v>
      </c>
      <c r="X36">
        <v>70.260869565217391</v>
      </c>
      <c r="Y36">
        <v>41.043478260869563</v>
      </c>
      <c r="Z36">
        <v>9.2043433554444771</v>
      </c>
      <c r="AA36">
        <v>1.9103095088649205</v>
      </c>
      <c r="AB36">
        <v>2.0282496388150801</v>
      </c>
      <c r="AC36">
        <v>76.026967429836816</v>
      </c>
      <c r="AD36">
        <v>63.946506392486121</v>
      </c>
      <c r="AE36">
        <v>61.810121836655341</v>
      </c>
      <c r="AF36">
        <v>1.3363391280096679</v>
      </c>
      <c r="AG36">
        <v>1.1549309544834641</v>
      </c>
      <c r="AH36">
        <v>5.7391304347826084</v>
      </c>
      <c r="AI36">
        <v>554</v>
      </c>
      <c r="AJ36">
        <v>104.22671480144398</v>
      </c>
      <c r="AK36">
        <v>18.871800285741763</v>
      </c>
    </row>
    <row r="37" spans="1:37">
      <c r="A37">
        <v>2</v>
      </c>
      <c r="B37">
        <v>7</v>
      </c>
      <c r="C37">
        <v>2024</v>
      </c>
      <c r="D37">
        <v>7</v>
      </c>
      <c r="E37">
        <v>99</v>
      </c>
      <c r="F37">
        <v>99</v>
      </c>
      <c r="G37">
        <v>99</v>
      </c>
      <c r="H37">
        <v>99</v>
      </c>
      <c r="I37">
        <v>99</v>
      </c>
      <c r="J37">
        <v>999</v>
      </c>
      <c r="K37">
        <v>99</v>
      </c>
      <c r="L37">
        <v>99</v>
      </c>
      <c r="M37">
        <v>99</v>
      </c>
      <c r="N37">
        <v>99</v>
      </c>
      <c r="O37">
        <v>99</v>
      </c>
      <c r="P37">
        <v>9999</v>
      </c>
      <c r="Q37">
        <v>63</v>
      </c>
      <c r="R37">
        <v>239</v>
      </c>
      <c r="S37">
        <v>6.7656903765690393</v>
      </c>
      <c r="T37">
        <v>5.8535564853556457</v>
      </c>
      <c r="U37">
        <v>22.552719665271955</v>
      </c>
      <c r="V37">
        <v>15.06276150627615</v>
      </c>
      <c r="W37">
        <v>13.389121338912132</v>
      </c>
      <c r="X37">
        <v>78.661087866108787</v>
      </c>
      <c r="Y37">
        <v>41.004184100418406</v>
      </c>
      <c r="Z37">
        <v>8.0289423461352261</v>
      </c>
      <c r="AA37">
        <v>1.7936179993421946</v>
      </c>
      <c r="AB37">
        <v>2.0938987648891687</v>
      </c>
      <c r="AC37">
        <v>82.196775816891332</v>
      </c>
      <c r="AD37">
        <v>52.200985170152038</v>
      </c>
      <c r="AE37">
        <v>73.729735938352604</v>
      </c>
      <c r="AF37">
        <v>0.5554522636422794</v>
      </c>
      <c r="AG37">
        <v>0.48346885607919454</v>
      </c>
      <c r="AH37">
        <v>6.6945606694560658</v>
      </c>
      <c r="AI37">
        <v>239</v>
      </c>
      <c r="AJ37">
        <v>104.8192468619247</v>
      </c>
      <c r="AK37">
        <v>18.794345658740355</v>
      </c>
    </row>
    <row r="38" spans="1:37">
      <c r="A38">
        <v>2</v>
      </c>
      <c r="B38">
        <v>8</v>
      </c>
      <c r="C38">
        <v>2024</v>
      </c>
      <c r="D38">
        <v>8</v>
      </c>
      <c r="E38">
        <v>99</v>
      </c>
      <c r="F38">
        <v>99</v>
      </c>
      <c r="G38">
        <v>99</v>
      </c>
      <c r="H38">
        <v>99</v>
      </c>
      <c r="I38">
        <v>99</v>
      </c>
      <c r="J38">
        <v>999</v>
      </c>
      <c r="K38">
        <v>99</v>
      </c>
      <c r="L38">
        <v>99</v>
      </c>
      <c r="M38">
        <v>99</v>
      </c>
      <c r="N38">
        <v>99</v>
      </c>
      <c r="O38">
        <v>99</v>
      </c>
      <c r="P38">
        <v>9999</v>
      </c>
      <c r="Q38">
        <v>1389</v>
      </c>
      <c r="R38">
        <v>5932</v>
      </c>
      <c r="S38">
        <v>6.9711732973701972</v>
      </c>
      <c r="T38">
        <v>5.8047875927174637</v>
      </c>
      <c r="U38">
        <v>24.544302090357402</v>
      </c>
      <c r="V38">
        <v>28.068105192178017</v>
      </c>
      <c r="W38">
        <v>8.8840188806473304</v>
      </c>
      <c r="X38">
        <v>78.16925151719488</v>
      </c>
      <c r="Y38">
        <v>54.534726904922472</v>
      </c>
      <c r="Z38">
        <v>9.1591635005669563</v>
      </c>
      <c r="AA38">
        <v>1.8434183663528485</v>
      </c>
      <c r="AB38">
        <v>1.9900267194083965</v>
      </c>
      <c r="AC38">
        <v>81.737531326675594</v>
      </c>
      <c r="AD38">
        <v>35.56671465874016</v>
      </c>
      <c r="AE38">
        <v>65.104783529206358</v>
      </c>
      <c r="AF38">
        <v>13.786371664962347</v>
      </c>
      <c r="AG38">
        <v>13.059408609263528</v>
      </c>
      <c r="AH38">
        <v>7.7882670262980449</v>
      </c>
      <c r="AI38">
        <v>5918</v>
      </c>
      <c r="AJ38">
        <v>106.76661034133171</v>
      </c>
      <c r="AK38">
        <v>19.29839954007058</v>
      </c>
    </row>
    <row r="39" spans="1:37">
      <c r="A39">
        <v>2</v>
      </c>
      <c r="B39">
        <v>9</v>
      </c>
      <c r="C39">
        <v>2024</v>
      </c>
      <c r="D39">
        <v>9</v>
      </c>
      <c r="E39">
        <v>99</v>
      </c>
      <c r="F39">
        <v>99</v>
      </c>
      <c r="G39">
        <v>99</v>
      </c>
      <c r="H39">
        <v>99</v>
      </c>
      <c r="I39">
        <v>99</v>
      </c>
      <c r="J39">
        <v>999</v>
      </c>
      <c r="K39">
        <v>99</v>
      </c>
      <c r="L39">
        <v>99</v>
      </c>
      <c r="M39">
        <v>99</v>
      </c>
      <c r="N39">
        <v>99</v>
      </c>
      <c r="O39">
        <v>99</v>
      </c>
      <c r="P39">
        <v>9999</v>
      </c>
      <c r="Q39">
        <v>2142</v>
      </c>
      <c r="R39">
        <v>7419</v>
      </c>
      <c r="S39">
        <v>7.085995417172124</v>
      </c>
      <c r="T39">
        <v>5.980994743226848</v>
      </c>
      <c r="U39">
        <v>24.824720312710625</v>
      </c>
      <c r="V39">
        <v>30.138832726782592</v>
      </c>
      <c r="W39">
        <v>10.270926000808732</v>
      </c>
      <c r="X39">
        <v>82.976142337242209</v>
      </c>
      <c r="Y39">
        <v>58.633238980994733</v>
      </c>
      <c r="Z39">
        <v>8.2831298085372023</v>
      </c>
      <c r="AA39">
        <v>1.7655070337184144</v>
      </c>
      <c r="AB39">
        <v>2.1947971249230975</v>
      </c>
      <c r="AC39">
        <v>81.96867801719911</v>
      </c>
      <c r="AD39">
        <v>31.423477947384352</v>
      </c>
      <c r="AE39">
        <v>58.157315039135121</v>
      </c>
      <c r="AF39">
        <v>17.242260853397784</v>
      </c>
      <c r="AG39">
        <v>16.519671839268899</v>
      </c>
      <c r="AH39">
        <v>5.108505189378624</v>
      </c>
      <c r="AI39">
        <v>7403</v>
      </c>
      <c r="AJ39">
        <v>107.18026475753076</v>
      </c>
      <c r="AK39">
        <v>19.449638595509153</v>
      </c>
    </row>
    <row r="40" spans="1:37">
      <c r="A40">
        <v>2</v>
      </c>
      <c r="B40">
        <v>10</v>
      </c>
      <c r="C40">
        <v>2024</v>
      </c>
      <c r="D40">
        <v>10</v>
      </c>
      <c r="E40">
        <v>99</v>
      </c>
      <c r="F40">
        <v>99</v>
      </c>
      <c r="G40">
        <v>99</v>
      </c>
      <c r="H40">
        <v>99</v>
      </c>
      <c r="I40">
        <v>99</v>
      </c>
      <c r="J40">
        <v>999</v>
      </c>
      <c r="K40">
        <v>99</v>
      </c>
      <c r="L40">
        <v>99</v>
      </c>
      <c r="M40">
        <v>99</v>
      </c>
      <c r="N40">
        <v>99</v>
      </c>
      <c r="O40">
        <v>99</v>
      </c>
      <c r="P40">
        <v>9999</v>
      </c>
      <c r="Q40">
        <v>4560</v>
      </c>
      <c r="R40">
        <v>17075</v>
      </c>
      <c r="S40">
        <v>7.2719765739385052</v>
      </c>
      <c r="T40">
        <v>6.0374231332357233</v>
      </c>
      <c r="U40">
        <v>26.204216691068723</v>
      </c>
      <c r="V40">
        <v>34.582723279648597</v>
      </c>
      <c r="W40">
        <v>9.5402635431917986</v>
      </c>
      <c r="X40">
        <v>85.868228404099554</v>
      </c>
      <c r="Y40">
        <v>65.253294289897539</v>
      </c>
      <c r="Z40">
        <v>8.5825307144240721</v>
      </c>
      <c r="AA40">
        <v>1.7896553369090531</v>
      </c>
      <c r="AB40">
        <v>2.0050461468072238</v>
      </c>
      <c r="AC40">
        <v>84.619255385047509</v>
      </c>
      <c r="AD40">
        <v>37.245079785356438</v>
      </c>
      <c r="AE40">
        <v>61.244714087050923</v>
      </c>
      <c r="AF40">
        <v>39.683461931765379</v>
      </c>
      <c r="AG40">
        <v>40.133180192854674</v>
      </c>
      <c r="AH40">
        <v>4.5446559297218156</v>
      </c>
      <c r="AI40">
        <v>17055</v>
      </c>
      <c r="AJ40">
        <v>108.45409557314562</v>
      </c>
      <c r="AK40">
        <v>19.825814778344824</v>
      </c>
    </row>
    <row r="41" spans="1:37">
      <c r="A41">
        <v>2</v>
      </c>
      <c r="B41">
        <v>11</v>
      </c>
      <c r="C41">
        <v>2024</v>
      </c>
      <c r="D41">
        <v>11</v>
      </c>
      <c r="E41">
        <v>99</v>
      </c>
      <c r="F41">
        <v>99</v>
      </c>
      <c r="G41">
        <v>99</v>
      </c>
      <c r="H41">
        <v>99</v>
      </c>
      <c r="I41">
        <v>99</v>
      </c>
      <c r="J41">
        <v>999</v>
      </c>
      <c r="K41">
        <v>99</v>
      </c>
      <c r="L41">
        <v>99</v>
      </c>
      <c r="M41">
        <v>99</v>
      </c>
      <c r="N41">
        <v>99</v>
      </c>
      <c r="O41">
        <v>99</v>
      </c>
      <c r="P41">
        <v>9999</v>
      </c>
      <c r="Q41">
        <v>1877</v>
      </c>
      <c r="R41">
        <v>5591</v>
      </c>
      <c r="S41">
        <v>7.2500447147200884</v>
      </c>
      <c r="T41">
        <v>6.0275442675728872</v>
      </c>
      <c r="U41">
        <v>26.030924700411362</v>
      </c>
      <c r="V41">
        <v>34.734394562690035</v>
      </c>
      <c r="W41">
        <v>7.3332140940797732</v>
      </c>
      <c r="X41">
        <v>87.766052584510817</v>
      </c>
      <c r="Y41">
        <v>63.834734394562702</v>
      </c>
      <c r="Z41">
        <v>8.1710221158706435</v>
      </c>
      <c r="AA41">
        <v>1.692220116609753</v>
      </c>
      <c r="AB41">
        <v>1.8781404598639464</v>
      </c>
      <c r="AC41">
        <v>84.225207069805791</v>
      </c>
      <c r="AD41">
        <v>37.553780362578173</v>
      </c>
      <c r="AE41">
        <v>57.939232519968115</v>
      </c>
      <c r="AF41">
        <v>12.993864460351402</v>
      </c>
      <c r="AG41">
        <v>13.054215227551303</v>
      </c>
      <c r="AH41">
        <v>3.416204614559113</v>
      </c>
      <c r="AI41">
        <v>5581</v>
      </c>
      <c r="AJ41">
        <v>108.53149973123122</v>
      </c>
      <c r="AK41">
        <v>19.741061174178849</v>
      </c>
    </row>
    <row r="42" spans="1:37">
      <c r="A42">
        <v>2</v>
      </c>
      <c r="B42">
        <v>12</v>
      </c>
      <c r="C42">
        <v>2024</v>
      </c>
      <c r="D42">
        <v>12</v>
      </c>
      <c r="E42">
        <v>99</v>
      </c>
      <c r="F42">
        <v>99</v>
      </c>
      <c r="G42">
        <v>99</v>
      </c>
      <c r="H42">
        <v>99</v>
      </c>
      <c r="I42">
        <v>99</v>
      </c>
      <c r="J42">
        <v>999</v>
      </c>
      <c r="K42">
        <v>99</v>
      </c>
      <c r="L42">
        <v>99</v>
      </c>
      <c r="M42">
        <v>99</v>
      </c>
      <c r="N42">
        <v>99</v>
      </c>
      <c r="O42">
        <v>99</v>
      </c>
      <c r="P42">
        <v>9999</v>
      </c>
      <c r="Q42">
        <v>206</v>
      </c>
      <c r="R42">
        <v>515</v>
      </c>
      <c r="S42">
        <v>7.0310679611650482</v>
      </c>
      <c r="T42">
        <v>6.1184466019417485</v>
      </c>
      <c r="U42">
        <v>24.84349514563106</v>
      </c>
      <c r="V42">
        <v>28.349514563106801</v>
      </c>
      <c r="W42">
        <v>8.7378640776699061</v>
      </c>
      <c r="X42">
        <v>80</v>
      </c>
      <c r="Y42">
        <v>56.504854368932016</v>
      </c>
      <c r="Z42">
        <v>9.3315942829522722</v>
      </c>
      <c r="AA42">
        <v>2.0315487002764367</v>
      </c>
      <c r="AB42">
        <v>1.8124567660228608</v>
      </c>
      <c r="AC42">
        <v>89.068558854244259</v>
      </c>
      <c r="AD42">
        <v>53.375570008679837</v>
      </c>
      <c r="AE42">
        <v>68.56086012328025</v>
      </c>
      <c r="AF42">
        <v>1.1968950450869202</v>
      </c>
      <c r="AG42">
        <v>1.1476028148308279</v>
      </c>
      <c r="AH42">
        <v>4.4660194174757297</v>
      </c>
      <c r="AI42">
        <v>514</v>
      </c>
      <c r="AJ42">
        <v>106.9766536964981</v>
      </c>
      <c r="AK42">
        <v>19.362814893621575</v>
      </c>
    </row>
    <row r="43" spans="1:37">
      <c r="A43">
        <v>2</v>
      </c>
      <c r="B43">
        <v>13</v>
      </c>
      <c r="C43">
        <v>2023</v>
      </c>
      <c r="D43">
        <v>1</v>
      </c>
      <c r="E43">
        <v>99</v>
      </c>
      <c r="F43">
        <v>99</v>
      </c>
      <c r="G43">
        <v>99</v>
      </c>
      <c r="H43">
        <v>99</v>
      </c>
      <c r="I43">
        <v>99</v>
      </c>
      <c r="J43">
        <v>999</v>
      </c>
      <c r="K43">
        <v>99</v>
      </c>
      <c r="L43">
        <v>99</v>
      </c>
      <c r="M43">
        <v>99</v>
      </c>
      <c r="N43">
        <v>99</v>
      </c>
      <c r="O43">
        <v>99</v>
      </c>
      <c r="P43">
        <v>9999</v>
      </c>
      <c r="Q43">
        <v>139</v>
      </c>
      <c r="R43">
        <v>348</v>
      </c>
      <c r="S43">
        <v>7.1867816091954024</v>
      </c>
      <c r="T43">
        <v>6.554597701149425</v>
      </c>
      <c r="U43">
        <v>26.759770114942505</v>
      </c>
      <c r="V43">
        <v>23.563218390804597</v>
      </c>
      <c r="W43">
        <v>12.068965517241377</v>
      </c>
      <c r="X43">
        <v>85.34482758620689</v>
      </c>
      <c r="Y43">
        <v>60.919540229885058</v>
      </c>
      <c r="Z43">
        <v>9.8903814852696783</v>
      </c>
      <c r="AA43">
        <v>1.7393842180647077</v>
      </c>
      <c r="AB43">
        <v>1.9297747498819839</v>
      </c>
      <c r="AC43">
        <v>79.995848292764677</v>
      </c>
      <c r="AD43">
        <v>59.031376803069719</v>
      </c>
      <c r="AE43">
        <v>59.579570433705513</v>
      </c>
      <c r="AF43">
        <v>0.71403656359644629</v>
      </c>
      <c r="AG43">
        <v>0.72936583299680813</v>
      </c>
      <c r="AH43">
        <v>2.0114942528735633</v>
      </c>
      <c r="AI43">
        <v>64</v>
      </c>
      <c r="AJ43">
        <v>110.92187500000001</v>
      </c>
      <c r="AK43">
        <v>19.775361624545688</v>
      </c>
    </row>
    <row r="44" spans="1:37">
      <c r="A44">
        <v>2</v>
      </c>
      <c r="B44">
        <v>14</v>
      </c>
      <c r="C44">
        <v>2023</v>
      </c>
      <c r="D44">
        <v>2</v>
      </c>
      <c r="E44">
        <v>99</v>
      </c>
      <c r="F44">
        <v>99</v>
      </c>
      <c r="G44">
        <v>99</v>
      </c>
      <c r="H44">
        <v>99</v>
      </c>
      <c r="I44">
        <v>99</v>
      </c>
      <c r="J44">
        <v>999</v>
      </c>
      <c r="K44">
        <v>99</v>
      </c>
      <c r="L44">
        <v>99</v>
      </c>
      <c r="M44">
        <v>99</v>
      </c>
      <c r="N44">
        <v>99</v>
      </c>
      <c r="O44">
        <v>99</v>
      </c>
      <c r="P44">
        <v>9999</v>
      </c>
      <c r="Q44">
        <v>247</v>
      </c>
      <c r="R44">
        <v>540</v>
      </c>
      <c r="S44">
        <v>7.757407407407408</v>
      </c>
      <c r="T44">
        <v>6.6944444444444438</v>
      </c>
      <c r="U44">
        <v>29.558888888888905</v>
      </c>
      <c r="V44">
        <v>31.111111111111111</v>
      </c>
      <c r="W44">
        <v>17.037037037037035</v>
      </c>
      <c r="X44">
        <v>92.592592592592609</v>
      </c>
      <c r="Y44">
        <v>78.518518518518533</v>
      </c>
      <c r="Z44">
        <v>8.5805451062847098</v>
      </c>
      <c r="AA44">
        <v>1.676206238067895</v>
      </c>
      <c r="AB44">
        <v>2.0187011470219298</v>
      </c>
      <c r="AC44">
        <v>73.373765013218815</v>
      </c>
      <c r="AD44">
        <v>54.797025133862157</v>
      </c>
      <c r="AE44">
        <v>54.45248625179272</v>
      </c>
      <c r="AF44">
        <v>1.1079877710979338</v>
      </c>
      <c r="AG44">
        <v>1.2501601684988262</v>
      </c>
      <c r="AH44">
        <v>0.55555555555555558</v>
      </c>
      <c r="AI44">
        <v>71</v>
      </c>
      <c r="AJ44">
        <v>110.84507042253524</v>
      </c>
      <c r="AK44">
        <v>22.187955955536175</v>
      </c>
    </row>
    <row r="45" spans="1:37">
      <c r="A45">
        <v>2</v>
      </c>
      <c r="B45">
        <v>15</v>
      </c>
      <c r="C45">
        <v>2023</v>
      </c>
      <c r="D45">
        <v>3</v>
      </c>
      <c r="E45">
        <v>99</v>
      </c>
      <c r="F45">
        <v>99</v>
      </c>
      <c r="G45">
        <v>99</v>
      </c>
      <c r="H45">
        <v>99</v>
      </c>
      <c r="I45">
        <v>99</v>
      </c>
      <c r="J45">
        <v>999</v>
      </c>
      <c r="K45">
        <v>99</v>
      </c>
      <c r="L45">
        <v>99</v>
      </c>
      <c r="M45">
        <v>99</v>
      </c>
      <c r="N45">
        <v>99</v>
      </c>
      <c r="O45">
        <v>99</v>
      </c>
      <c r="P45">
        <v>9999</v>
      </c>
      <c r="Q45">
        <v>1600</v>
      </c>
      <c r="R45">
        <v>3272</v>
      </c>
      <c r="S45">
        <v>7.7940097799510974</v>
      </c>
      <c r="T45">
        <v>6.7506112469437651</v>
      </c>
      <c r="U45">
        <v>30.186338630806805</v>
      </c>
      <c r="V45">
        <v>30.378973105134477</v>
      </c>
      <c r="W45">
        <v>17.726161369193154</v>
      </c>
      <c r="X45">
        <v>94.896088019559926</v>
      </c>
      <c r="Y45">
        <v>80.898533007334947</v>
      </c>
      <c r="Z45">
        <v>8.5262298322198884</v>
      </c>
      <c r="AA45">
        <v>1.7174463074504724</v>
      </c>
      <c r="AB45">
        <v>2.059661678005436</v>
      </c>
      <c r="AC45">
        <v>73.009165377354989</v>
      </c>
      <c r="AD45">
        <v>66.087365303938284</v>
      </c>
      <c r="AE45">
        <v>57.558111764023984</v>
      </c>
      <c r="AF45">
        <v>6.713585161171185</v>
      </c>
      <c r="AG45">
        <v>7.735840869737638</v>
      </c>
      <c r="AH45">
        <v>2.2004889975550124</v>
      </c>
      <c r="AI45">
        <v>439</v>
      </c>
      <c r="AJ45">
        <v>111.75102505694748</v>
      </c>
      <c r="AK45">
        <v>20.872446682852903</v>
      </c>
    </row>
    <row r="46" spans="1:37">
      <c r="A46">
        <v>2</v>
      </c>
      <c r="B46">
        <v>16</v>
      </c>
      <c r="C46">
        <v>2023</v>
      </c>
      <c r="D46">
        <v>4</v>
      </c>
      <c r="E46">
        <v>99</v>
      </c>
      <c r="F46">
        <v>99</v>
      </c>
      <c r="G46">
        <v>99</v>
      </c>
      <c r="H46">
        <v>99</v>
      </c>
      <c r="I46">
        <v>99</v>
      </c>
      <c r="J46">
        <v>999</v>
      </c>
      <c r="K46">
        <v>99</v>
      </c>
      <c r="L46">
        <v>99</v>
      </c>
      <c r="M46">
        <v>99</v>
      </c>
      <c r="N46">
        <v>99</v>
      </c>
      <c r="O46">
        <v>99</v>
      </c>
      <c r="P46">
        <v>9999</v>
      </c>
      <c r="Q46">
        <v>204</v>
      </c>
      <c r="R46">
        <v>611</v>
      </c>
      <c r="S46">
        <v>6.9574468085106353</v>
      </c>
      <c r="T46">
        <v>5.260229132569556</v>
      </c>
      <c r="U46">
        <v>21.363502454991821</v>
      </c>
      <c r="V46">
        <v>12.60229132569558</v>
      </c>
      <c r="W46">
        <v>7.3649754500818352</v>
      </c>
      <c r="X46">
        <v>66.612111292962354</v>
      </c>
      <c r="Y46">
        <v>34.697217675941076</v>
      </c>
      <c r="Z46">
        <v>9.2456984384615009</v>
      </c>
      <c r="AA46">
        <v>1.6694489898341882</v>
      </c>
      <c r="AB46">
        <v>2.0918451153893161</v>
      </c>
      <c r="AC46">
        <v>60.898095872151281</v>
      </c>
      <c r="AD46">
        <v>72.863156355399127</v>
      </c>
      <c r="AE46">
        <v>51.822615268094808</v>
      </c>
      <c r="AF46">
        <v>1.253667644705255</v>
      </c>
      <c r="AG46">
        <v>1.0223449545434735</v>
      </c>
      <c r="AH46">
        <v>2.7823240589198033</v>
      </c>
      <c r="AI46">
        <v>98</v>
      </c>
      <c r="AJ46">
        <v>103.2724489795918</v>
      </c>
      <c r="AK46">
        <v>18.991574250598596</v>
      </c>
    </row>
    <row r="47" spans="1:37">
      <c r="A47">
        <v>2</v>
      </c>
      <c r="B47">
        <v>17</v>
      </c>
      <c r="C47">
        <v>2023</v>
      </c>
      <c r="D47">
        <v>5</v>
      </c>
      <c r="E47">
        <v>99</v>
      </c>
      <c r="F47">
        <v>99</v>
      </c>
      <c r="G47">
        <v>99</v>
      </c>
      <c r="H47">
        <v>99</v>
      </c>
      <c r="I47">
        <v>99</v>
      </c>
      <c r="J47">
        <v>999</v>
      </c>
      <c r="K47">
        <v>99</v>
      </c>
      <c r="L47">
        <v>99</v>
      </c>
      <c r="M47">
        <v>99</v>
      </c>
      <c r="N47">
        <v>99</v>
      </c>
      <c r="O47">
        <v>99</v>
      </c>
      <c r="P47">
        <v>9999</v>
      </c>
      <c r="Q47">
        <v>420</v>
      </c>
      <c r="R47">
        <v>1439</v>
      </c>
      <c r="S47">
        <v>7.0854760250173747</v>
      </c>
      <c r="T47">
        <v>5.3335649756775529</v>
      </c>
      <c r="U47">
        <v>23.18547602501738</v>
      </c>
      <c r="V47">
        <v>18.902015288394718</v>
      </c>
      <c r="W47">
        <v>8.1306462821403738</v>
      </c>
      <c r="X47">
        <v>77.553856845031262</v>
      </c>
      <c r="Y47">
        <v>44.683808200138991</v>
      </c>
      <c r="Z47">
        <v>8.7023718719669247</v>
      </c>
      <c r="AA47">
        <v>1.8046512465179048</v>
      </c>
      <c r="AB47">
        <v>2.1903650302455446</v>
      </c>
      <c r="AC47">
        <v>68.819846397315516</v>
      </c>
      <c r="AD47">
        <v>72.688556120060511</v>
      </c>
      <c r="AE47">
        <v>58.4368389634378</v>
      </c>
      <c r="AF47">
        <v>2.9525822270554198</v>
      </c>
      <c r="AG47">
        <v>2.6131275198146806</v>
      </c>
      <c r="AH47">
        <v>1.5983321751216122</v>
      </c>
      <c r="AI47">
        <v>431</v>
      </c>
      <c r="AJ47">
        <v>102.68143851508124</v>
      </c>
      <c r="AK47">
        <v>19.593051073783364</v>
      </c>
    </row>
    <row r="48" spans="1:37">
      <c r="A48">
        <v>2</v>
      </c>
      <c r="B48">
        <v>18</v>
      </c>
      <c r="C48">
        <v>2023</v>
      </c>
      <c r="D48">
        <v>6</v>
      </c>
      <c r="E48">
        <v>99</v>
      </c>
      <c r="F48">
        <v>99</v>
      </c>
      <c r="G48">
        <v>99</v>
      </c>
      <c r="H48">
        <v>99</v>
      </c>
      <c r="I48">
        <v>99</v>
      </c>
      <c r="J48">
        <v>999</v>
      </c>
      <c r="K48">
        <v>99</v>
      </c>
      <c r="L48">
        <v>99</v>
      </c>
      <c r="M48">
        <v>99</v>
      </c>
      <c r="N48">
        <v>99</v>
      </c>
      <c r="O48">
        <v>99</v>
      </c>
      <c r="P48">
        <v>9999</v>
      </c>
      <c r="Q48">
        <v>344</v>
      </c>
      <c r="R48">
        <v>1145</v>
      </c>
      <c r="S48">
        <v>6.9886462882096048</v>
      </c>
      <c r="T48">
        <v>5.6445414847161581</v>
      </c>
      <c r="U48">
        <v>23.610480349344979</v>
      </c>
      <c r="V48">
        <v>18.777292576419217</v>
      </c>
      <c r="W48">
        <v>9.43231441048035</v>
      </c>
      <c r="X48">
        <v>78.515283842794787</v>
      </c>
      <c r="Y48">
        <v>46.462882096069883</v>
      </c>
      <c r="Z48">
        <v>8.7130216376107956</v>
      </c>
      <c r="AA48">
        <v>1.7575420514630331</v>
      </c>
      <c r="AB48">
        <v>2.0594501289013678</v>
      </c>
      <c r="AC48">
        <v>68.655548711912814</v>
      </c>
      <c r="AD48">
        <v>68.173469938789765</v>
      </c>
      <c r="AE48">
        <v>57.146379061772173</v>
      </c>
      <c r="AF48">
        <v>2.3493444405687658</v>
      </c>
      <c r="AG48">
        <v>2.1173570646917801</v>
      </c>
      <c r="AH48">
        <v>3.4061135371179048</v>
      </c>
      <c r="AI48">
        <v>367</v>
      </c>
      <c r="AJ48">
        <v>107.33978201634868</v>
      </c>
      <c r="AK48">
        <v>20.566473144128665</v>
      </c>
    </row>
    <row r="49" spans="1:37">
      <c r="A49">
        <v>2</v>
      </c>
      <c r="B49">
        <v>19</v>
      </c>
      <c r="C49">
        <v>2023</v>
      </c>
      <c r="D49">
        <v>7</v>
      </c>
      <c r="E49">
        <v>99</v>
      </c>
      <c r="F49">
        <v>99</v>
      </c>
      <c r="G49">
        <v>99</v>
      </c>
      <c r="H49">
        <v>99</v>
      </c>
      <c r="I49">
        <v>99</v>
      </c>
      <c r="J49">
        <v>999</v>
      </c>
      <c r="K49">
        <v>99</v>
      </c>
      <c r="L49">
        <v>99</v>
      </c>
      <c r="M49">
        <v>99</v>
      </c>
      <c r="N49">
        <v>99</v>
      </c>
      <c r="O49">
        <v>99</v>
      </c>
      <c r="P49">
        <v>9999</v>
      </c>
      <c r="Q49">
        <v>71</v>
      </c>
      <c r="R49">
        <v>318</v>
      </c>
      <c r="S49">
        <v>6.9465408805031448</v>
      </c>
      <c r="T49">
        <v>5.7704402515723263</v>
      </c>
      <c r="U49">
        <v>25.408490566037756</v>
      </c>
      <c r="V49">
        <v>18.553459119496864</v>
      </c>
      <c r="W49">
        <v>11.006289308176102</v>
      </c>
      <c r="X49">
        <v>81.44654088050315</v>
      </c>
      <c r="Y49">
        <v>53.773584905660393</v>
      </c>
      <c r="Z49">
        <v>10.065253619557264</v>
      </c>
      <c r="AA49">
        <v>2.0497669716984643</v>
      </c>
      <c r="AB49">
        <v>2.2050842753791677</v>
      </c>
      <c r="AC49">
        <v>79.001796947913292</v>
      </c>
      <c r="AD49">
        <v>64.702017329883674</v>
      </c>
      <c r="AE49">
        <v>65.89278744517128</v>
      </c>
      <c r="AF49">
        <v>0.65248168742433899</v>
      </c>
      <c r="AG49">
        <v>0.63283396267674497</v>
      </c>
      <c r="AH49">
        <v>3.1446540880503129</v>
      </c>
      <c r="AI49">
        <v>161</v>
      </c>
      <c r="AJ49">
        <v>115.8142857142856</v>
      </c>
      <c r="AK49">
        <v>16.347916510009373</v>
      </c>
    </row>
    <row r="50" spans="1:37">
      <c r="A50">
        <v>2</v>
      </c>
      <c r="B50">
        <v>20</v>
      </c>
      <c r="C50">
        <v>2023</v>
      </c>
      <c r="D50">
        <v>8</v>
      </c>
      <c r="E50">
        <v>99</v>
      </c>
      <c r="F50">
        <v>99</v>
      </c>
      <c r="G50">
        <v>99</v>
      </c>
      <c r="H50">
        <v>99</v>
      </c>
      <c r="I50">
        <v>99</v>
      </c>
      <c r="J50">
        <v>999</v>
      </c>
      <c r="K50">
        <v>99</v>
      </c>
      <c r="L50">
        <v>99</v>
      </c>
      <c r="M50">
        <v>99</v>
      </c>
      <c r="N50">
        <v>99</v>
      </c>
      <c r="O50">
        <v>99</v>
      </c>
      <c r="P50">
        <v>9999</v>
      </c>
      <c r="Q50">
        <v>1557</v>
      </c>
      <c r="R50">
        <v>6460</v>
      </c>
      <c r="S50">
        <v>6.972291021671829</v>
      </c>
      <c r="T50">
        <v>5.7934984520123827</v>
      </c>
      <c r="U50">
        <v>25.466702786377621</v>
      </c>
      <c r="V50">
        <v>29.349845201238391</v>
      </c>
      <c r="W50">
        <v>8.7461300309597547</v>
      </c>
      <c r="X50">
        <v>83.746130030959748</v>
      </c>
      <c r="Y50">
        <v>59.798761609907118</v>
      </c>
      <c r="Z50">
        <v>8.8026618526359215</v>
      </c>
      <c r="AA50">
        <v>1.7506319112483379</v>
      </c>
      <c r="AB50">
        <v>2.1304415643911789</v>
      </c>
      <c r="AC50">
        <v>65.99279019601299</v>
      </c>
      <c r="AD50">
        <v>38.263025903508961</v>
      </c>
      <c r="AE50">
        <v>54.127144464050751</v>
      </c>
      <c r="AF50">
        <v>13.254816669060469</v>
      </c>
      <c r="AG50">
        <v>12.885136707925588</v>
      </c>
      <c r="AH50">
        <v>3.7151702786377694</v>
      </c>
      <c r="AI50">
        <v>2555</v>
      </c>
      <c r="AJ50">
        <v>110.53851272015665</v>
      </c>
      <c r="AK50">
        <v>19.973908968087976</v>
      </c>
    </row>
    <row r="51" spans="1:37">
      <c r="A51">
        <v>2</v>
      </c>
      <c r="B51">
        <v>21</v>
      </c>
      <c r="C51">
        <v>2023</v>
      </c>
      <c r="D51">
        <v>9</v>
      </c>
      <c r="E51">
        <v>99</v>
      </c>
      <c r="F51">
        <v>99</v>
      </c>
      <c r="G51">
        <v>99</v>
      </c>
      <c r="H51">
        <v>99</v>
      </c>
      <c r="I51">
        <v>99</v>
      </c>
      <c r="J51">
        <v>999</v>
      </c>
      <c r="K51">
        <v>99</v>
      </c>
      <c r="L51">
        <v>99</v>
      </c>
      <c r="M51">
        <v>99</v>
      </c>
      <c r="N51">
        <v>99</v>
      </c>
      <c r="O51">
        <v>99</v>
      </c>
      <c r="P51">
        <v>9999</v>
      </c>
      <c r="Q51">
        <v>1974</v>
      </c>
      <c r="R51">
        <v>6988</v>
      </c>
      <c r="S51">
        <v>6.849313108185461</v>
      </c>
      <c r="T51">
        <v>6.1672867773325697</v>
      </c>
      <c r="U51">
        <v>24.915870062965112</v>
      </c>
      <c r="V51">
        <v>26.745850028620499</v>
      </c>
      <c r="W51">
        <v>12.30681167716085</v>
      </c>
      <c r="X51">
        <v>83.972524327418427</v>
      </c>
      <c r="Y51">
        <v>58.686319404693762</v>
      </c>
      <c r="Z51">
        <v>8.2556638726023124</v>
      </c>
      <c r="AA51">
        <v>1.8087717444878424</v>
      </c>
      <c r="AB51">
        <v>2.1029404604117912</v>
      </c>
      <c r="AC51">
        <v>66.551238277090022</v>
      </c>
      <c r="AD51">
        <v>35.724942622810929</v>
      </c>
      <c r="AE51">
        <v>47.238158598473987</v>
      </c>
      <c r="AF51">
        <v>14.338182489689556</v>
      </c>
      <c r="AG51">
        <v>13.636808647751797</v>
      </c>
      <c r="AH51">
        <v>5.8242701774470511</v>
      </c>
      <c r="AI51">
        <v>1843</v>
      </c>
      <c r="AJ51">
        <v>109.1240368963644</v>
      </c>
      <c r="AK51">
        <v>19.51459261951214</v>
      </c>
    </row>
    <row r="52" spans="1:37">
      <c r="A52">
        <v>2</v>
      </c>
      <c r="B52">
        <v>22</v>
      </c>
      <c r="C52">
        <v>2023</v>
      </c>
      <c r="D52">
        <v>10</v>
      </c>
      <c r="E52">
        <v>99</v>
      </c>
      <c r="F52">
        <v>99</v>
      </c>
      <c r="G52">
        <v>99</v>
      </c>
      <c r="H52">
        <v>99</v>
      </c>
      <c r="I52">
        <v>99</v>
      </c>
      <c r="J52">
        <v>999</v>
      </c>
      <c r="K52">
        <v>99</v>
      </c>
      <c r="L52">
        <v>99</v>
      </c>
      <c r="M52">
        <v>99</v>
      </c>
      <c r="N52">
        <v>99</v>
      </c>
      <c r="O52">
        <v>99</v>
      </c>
      <c r="P52">
        <v>9999</v>
      </c>
      <c r="Q52">
        <v>4600</v>
      </c>
      <c r="R52">
        <v>18495</v>
      </c>
      <c r="S52">
        <v>7.3451743714517468</v>
      </c>
      <c r="T52">
        <v>6.3939983779399849</v>
      </c>
      <c r="U52">
        <v>26.658172479048496</v>
      </c>
      <c r="V52">
        <v>32.370911057042434</v>
      </c>
      <c r="W52">
        <v>12.808867261422002</v>
      </c>
      <c r="X52">
        <v>87.839956745066218</v>
      </c>
      <c r="Y52">
        <v>67.380373073803725</v>
      </c>
      <c r="Z52">
        <v>8.3378105157969422</v>
      </c>
      <c r="AA52">
        <v>1.7124831000072149</v>
      </c>
      <c r="AB52">
        <v>2.0681016107782142</v>
      </c>
      <c r="AC52">
        <v>72.443799925544624</v>
      </c>
      <c r="AD52">
        <v>34.916970140086796</v>
      </c>
      <c r="AE52">
        <v>44.203003805595451</v>
      </c>
      <c r="AF52">
        <v>37.948581160104226</v>
      </c>
      <c r="AG52">
        <v>38.616108142011051</v>
      </c>
      <c r="AH52">
        <v>3.5360908353609077</v>
      </c>
      <c r="AI52">
        <v>5951</v>
      </c>
      <c r="AJ52">
        <v>111.29322802890262</v>
      </c>
      <c r="AK52">
        <v>19.973404568080312</v>
      </c>
    </row>
    <row r="53" spans="1:37">
      <c r="A53">
        <v>2</v>
      </c>
      <c r="B53">
        <v>23</v>
      </c>
      <c r="C53">
        <v>2023</v>
      </c>
      <c r="D53">
        <v>11</v>
      </c>
      <c r="E53">
        <v>99</v>
      </c>
      <c r="F53">
        <v>99</v>
      </c>
      <c r="G53">
        <v>99</v>
      </c>
      <c r="H53">
        <v>99</v>
      </c>
      <c r="I53">
        <v>99</v>
      </c>
      <c r="J53">
        <v>999</v>
      </c>
      <c r="K53">
        <v>99</v>
      </c>
      <c r="L53">
        <v>99</v>
      </c>
      <c r="M53">
        <v>99</v>
      </c>
      <c r="N53">
        <v>99</v>
      </c>
      <c r="O53">
        <v>99</v>
      </c>
      <c r="P53">
        <v>9999</v>
      </c>
      <c r="Q53">
        <v>2497</v>
      </c>
      <c r="R53">
        <v>8734</v>
      </c>
      <c r="S53">
        <v>7.3365010304556897</v>
      </c>
      <c r="T53">
        <v>6.2917334554614159</v>
      </c>
      <c r="U53">
        <v>26.288000915960648</v>
      </c>
      <c r="V53">
        <v>32.310510648042147</v>
      </c>
      <c r="W53">
        <v>10.865582779940462</v>
      </c>
      <c r="X53">
        <v>87.588733684451554</v>
      </c>
      <c r="Y53">
        <v>65.296542248683309</v>
      </c>
      <c r="Z53">
        <v>8.1993810225087778</v>
      </c>
      <c r="AA53">
        <v>1.706546061086242</v>
      </c>
      <c r="AB53">
        <v>1.8730814367341335</v>
      </c>
      <c r="AC53">
        <v>72.428474676954821</v>
      </c>
      <c r="AD53">
        <v>37.557649090622554</v>
      </c>
      <c r="AE53">
        <v>47.111138279126209</v>
      </c>
      <c r="AF53">
        <v>17.920676282906204</v>
      </c>
      <c r="AG53">
        <v>17.982685197861745</v>
      </c>
      <c r="AH53">
        <v>4.3393634073734839</v>
      </c>
      <c r="AI53">
        <v>2727</v>
      </c>
      <c r="AJ53">
        <v>109.62717271727188</v>
      </c>
      <c r="AK53">
        <v>19.764164209176755</v>
      </c>
    </row>
    <row r="54" spans="1:37">
      <c r="A54">
        <v>2</v>
      </c>
      <c r="B54">
        <v>24</v>
      </c>
      <c r="C54">
        <v>2023</v>
      </c>
      <c r="D54">
        <v>12</v>
      </c>
      <c r="E54">
        <v>99</v>
      </c>
      <c r="F54">
        <v>99</v>
      </c>
      <c r="G54">
        <v>99</v>
      </c>
      <c r="H54">
        <v>99</v>
      </c>
      <c r="I54">
        <v>99</v>
      </c>
      <c r="J54">
        <v>999</v>
      </c>
      <c r="K54">
        <v>99</v>
      </c>
      <c r="L54">
        <v>99</v>
      </c>
      <c r="M54">
        <v>99</v>
      </c>
      <c r="N54">
        <v>99</v>
      </c>
      <c r="O54">
        <v>99</v>
      </c>
      <c r="P54">
        <v>9999</v>
      </c>
      <c r="Q54">
        <v>162</v>
      </c>
      <c r="R54">
        <v>387</v>
      </c>
      <c r="S54">
        <v>7.2945736434108515</v>
      </c>
      <c r="T54">
        <v>6.1627906976744153</v>
      </c>
      <c r="U54">
        <v>25.675193798449591</v>
      </c>
      <c r="V54">
        <v>32.81653746770025</v>
      </c>
      <c r="W54">
        <v>6.9767441860465107</v>
      </c>
      <c r="X54">
        <v>86.821705426356573</v>
      </c>
      <c r="Y54">
        <v>62.790697674418638</v>
      </c>
      <c r="Z54">
        <v>7.9774523758823852</v>
      </c>
      <c r="AA54">
        <v>1.7494322479916404</v>
      </c>
      <c r="AB54">
        <v>1.9106286328666808</v>
      </c>
      <c r="AC54">
        <v>73.318735522114551</v>
      </c>
      <c r="AD54">
        <v>36.865530293967808</v>
      </c>
      <c r="AE54">
        <v>47.11377531470832</v>
      </c>
      <c r="AF54">
        <v>0.79405790262018572</v>
      </c>
      <c r="AG54">
        <v>0.77823093148986144</v>
      </c>
      <c r="AH54">
        <v>1.0335917312661498</v>
      </c>
      <c r="AI54">
        <v>151</v>
      </c>
      <c r="AJ54">
        <v>108.77615894039737</v>
      </c>
      <c r="AK54">
        <v>19.745963554696413</v>
      </c>
    </row>
    <row r="55" spans="1:37">
      <c r="A55">
        <v>2</v>
      </c>
      <c r="B55">
        <v>25</v>
      </c>
      <c r="C55">
        <v>2022</v>
      </c>
      <c r="D55">
        <v>1</v>
      </c>
      <c r="E55">
        <v>99</v>
      </c>
      <c r="F55">
        <v>99</v>
      </c>
      <c r="G55">
        <v>99</v>
      </c>
      <c r="H55">
        <v>99</v>
      </c>
      <c r="I55">
        <v>99</v>
      </c>
      <c r="J55">
        <v>999</v>
      </c>
      <c r="K55">
        <v>99</v>
      </c>
      <c r="L55">
        <v>99</v>
      </c>
      <c r="M55">
        <v>99</v>
      </c>
      <c r="N55">
        <v>99</v>
      </c>
      <c r="O55">
        <v>99</v>
      </c>
      <c r="P55">
        <v>9999</v>
      </c>
      <c r="Q55">
        <v>154</v>
      </c>
      <c r="R55">
        <v>355</v>
      </c>
      <c r="S55">
        <v>7.5943661971831009</v>
      </c>
      <c r="T55">
        <v>6.9577464788732399</v>
      </c>
      <c r="U55">
        <v>29.103915492957746</v>
      </c>
      <c r="V55">
        <v>24.507042253521124</v>
      </c>
      <c r="W55">
        <v>22.253521126760557</v>
      </c>
      <c r="X55">
        <v>90.1408450704225</v>
      </c>
      <c r="Y55">
        <v>72.112676056338017</v>
      </c>
      <c r="Z55">
        <v>9.4257118022340567</v>
      </c>
      <c r="AA55">
        <v>1.8367061242959877</v>
      </c>
      <c r="AB55">
        <v>2.1443448043522277</v>
      </c>
      <c r="AC55">
        <v>75.545472115806433</v>
      </c>
      <c r="AD55">
        <v>63.753287471844544</v>
      </c>
      <c r="AE55">
        <v>61.43102892016789</v>
      </c>
      <c r="AF55">
        <v>0.68989641836873516</v>
      </c>
      <c r="AG55">
        <v>0.75185440474066301</v>
      </c>
      <c r="AH55">
        <v>1.4084507042253516</v>
      </c>
      <c r="AI55">
        <v>8</v>
      </c>
      <c r="AJ55">
        <v>117.175</v>
      </c>
      <c r="AK55">
        <v>20.274680684223078</v>
      </c>
    </row>
    <row r="56" spans="1:37">
      <c r="A56">
        <v>2</v>
      </c>
      <c r="B56">
        <v>26</v>
      </c>
      <c r="C56">
        <v>2022</v>
      </c>
      <c r="D56">
        <v>2</v>
      </c>
      <c r="E56">
        <v>99</v>
      </c>
      <c r="F56">
        <v>99</v>
      </c>
      <c r="G56">
        <v>99</v>
      </c>
      <c r="H56">
        <v>99</v>
      </c>
      <c r="I56">
        <v>99</v>
      </c>
      <c r="J56">
        <v>999</v>
      </c>
      <c r="K56">
        <v>99</v>
      </c>
      <c r="L56">
        <v>99</v>
      </c>
      <c r="M56">
        <v>99</v>
      </c>
      <c r="N56">
        <v>99</v>
      </c>
      <c r="O56">
        <v>99</v>
      </c>
      <c r="P56">
        <v>9999</v>
      </c>
      <c r="Q56">
        <v>288</v>
      </c>
      <c r="R56">
        <v>602</v>
      </c>
      <c r="S56">
        <v>7.8338870431893683</v>
      </c>
      <c r="T56">
        <v>6.9036544850498354</v>
      </c>
      <c r="U56">
        <v>30.843521594684404</v>
      </c>
      <c r="V56">
        <v>29.401993355481721</v>
      </c>
      <c r="W56">
        <v>18.770764119601324</v>
      </c>
      <c r="X56">
        <v>94.186046511627907</v>
      </c>
      <c r="Y56">
        <v>82.724252491694358</v>
      </c>
      <c r="Z56">
        <v>8.6294481268378362</v>
      </c>
      <c r="AA56">
        <v>1.7056622062974816</v>
      </c>
      <c r="AB56">
        <v>1.9420217400325257</v>
      </c>
      <c r="AC56">
        <v>70.187317155229678</v>
      </c>
      <c r="AD56">
        <v>63.587459122941453</v>
      </c>
      <c r="AE56">
        <v>58.892455175854082</v>
      </c>
      <c r="AF56">
        <v>1.1699088559379671</v>
      </c>
      <c r="AG56">
        <v>1.351183783058443</v>
      </c>
      <c r="AH56">
        <v>2.3255813953488378</v>
      </c>
      <c r="AI56">
        <v>24</v>
      </c>
      <c r="AJ56">
        <v>110.5333333333333</v>
      </c>
      <c r="AK56">
        <v>19.651782760040994</v>
      </c>
    </row>
    <row r="57" spans="1:37">
      <c r="A57">
        <v>2</v>
      </c>
      <c r="B57">
        <v>27</v>
      </c>
      <c r="C57">
        <v>2022</v>
      </c>
      <c r="D57">
        <v>3</v>
      </c>
      <c r="E57">
        <v>99</v>
      </c>
      <c r="F57">
        <v>99</v>
      </c>
      <c r="G57">
        <v>99</v>
      </c>
      <c r="H57">
        <v>99</v>
      </c>
      <c r="I57">
        <v>99</v>
      </c>
      <c r="J57">
        <v>999</v>
      </c>
      <c r="K57">
        <v>99</v>
      </c>
      <c r="L57">
        <v>99</v>
      </c>
      <c r="M57">
        <v>99</v>
      </c>
      <c r="N57">
        <v>99</v>
      </c>
      <c r="O57">
        <v>99</v>
      </c>
      <c r="P57">
        <v>9999</v>
      </c>
      <c r="Q57">
        <v>1455</v>
      </c>
      <c r="R57">
        <v>3026</v>
      </c>
      <c r="S57">
        <v>7.955717118307998</v>
      </c>
      <c r="T57">
        <v>6.9230006609385324</v>
      </c>
      <c r="U57">
        <v>31.846364838070073</v>
      </c>
      <c r="V57">
        <v>28.78387309980172</v>
      </c>
      <c r="W57">
        <v>20.753469927296756</v>
      </c>
      <c r="X57">
        <v>96.067415730337061</v>
      </c>
      <c r="Y57">
        <v>84.699272967613993</v>
      </c>
      <c r="Z57">
        <v>8.4725111476156645</v>
      </c>
      <c r="AA57">
        <v>1.6811290872157227</v>
      </c>
      <c r="AB57">
        <v>2.1477988820355298</v>
      </c>
      <c r="AC57">
        <v>74.995245494296398</v>
      </c>
      <c r="AD57">
        <v>62.575645313382118</v>
      </c>
      <c r="AE57">
        <v>58.060104370879387</v>
      </c>
      <c r="AF57">
        <v>5.8806382027712463</v>
      </c>
      <c r="AG57">
        <v>7.0126596979917544</v>
      </c>
      <c r="AH57">
        <v>2.6437541308658297</v>
      </c>
      <c r="AI57">
        <v>87</v>
      </c>
      <c r="AJ57">
        <v>113.16551724137936</v>
      </c>
      <c r="AK57">
        <v>21.329958353728088</v>
      </c>
    </row>
    <row r="58" spans="1:37">
      <c r="A58">
        <v>2</v>
      </c>
      <c r="B58">
        <v>28</v>
      </c>
      <c r="C58">
        <v>2022</v>
      </c>
      <c r="D58">
        <v>4</v>
      </c>
      <c r="E58">
        <v>99</v>
      </c>
      <c r="F58">
        <v>99</v>
      </c>
      <c r="G58">
        <v>99</v>
      </c>
      <c r="H58">
        <v>99</v>
      </c>
      <c r="I58">
        <v>99</v>
      </c>
      <c r="J58">
        <v>999</v>
      </c>
      <c r="K58">
        <v>99</v>
      </c>
      <c r="L58">
        <v>99</v>
      </c>
      <c r="M58">
        <v>99</v>
      </c>
      <c r="N58">
        <v>99</v>
      </c>
      <c r="O58">
        <v>99</v>
      </c>
      <c r="P58">
        <v>9999</v>
      </c>
      <c r="Q58">
        <v>269</v>
      </c>
      <c r="R58">
        <v>594</v>
      </c>
      <c r="S58">
        <v>7.1599326599326609</v>
      </c>
      <c r="T58">
        <v>5.7895622895622898</v>
      </c>
      <c r="U58">
        <v>25.707912457912471</v>
      </c>
      <c r="V58">
        <v>20.538720538720543</v>
      </c>
      <c r="W58">
        <v>13.973063973063971</v>
      </c>
      <c r="X58">
        <v>77.777777777777771</v>
      </c>
      <c r="Y58">
        <v>55.892255892255882</v>
      </c>
      <c r="Z58">
        <v>10.49747547103884</v>
      </c>
      <c r="AA58">
        <v>1.9897914536793433</v>
      </c>
      <c r="AB58">
        <v>2.4311029234837402</v>
      </c>
      <c r="AC58">
        <v>77.976778708090492</v>
      </c>
      <c r="AD58">
        <v>74.519310330405702</v>
      </c>
      <c r="AE58">
        <v>65.044412243737781</v>
      </c>
      <c r="AF58">
        <v>1.1543618943972636</v>
      </c>
      <c r="AG58">
        <v>1.1112383782243429</v>
      </c>
      <c r="AH58">
        <v>1.6835016835016836</v>
      </c>
      <c r="AI58">
        <v>60</v>
      </c>
      <c r="AJ58">
        <v>108.33999999999997</v>
      </c>
      <c r="AK58">
        <v>20.638281502579211</v>
      </c>
    </row>
    <row r="59" spans="1:37">
      <c r="A59">
        <v>2</v>
      </c>
      <c r="B59">
        <v>29</v>
      </c>
      <c r="C59">
        <v>2022</v>
      </c>
      <c r="D59">
        <v>5</v>
      </c>
      <c r="E59">
        <v>99</v>
      </c>
      <c r="F59">
        <v>99</v>
      </c>
      <c r="G59">
        <v>99</v>
      </c>
      <c r="H59">
        <v>99</v>
      </c>
      <c r="I59">
        <v>99</v>
      </c>
      <c r="J59">
        <v>999</v>
      </c>
      <c r="K59">
        <v>99</v>
      </c>
      <c r="L59">
        <v>99</v>
      </c>
      <c r="M59">
        <v>99</v>
      </c>
      <c r="N59">
        <v>99</v>
      </c>
      <c r="O59">
        <v>99</v>
      </c>
      <c r="P59">
        <v>9999</v>
      </c>
      <c r="Q59">
        <v>457</v>
      </c>
      <c r="R59">
        <v>1508</v>
      </c>
      <c r="S59">
        <v>6.8740053050397876</v>
      </c>
      <c r="T59">
        <v>5.5145888594164463</v>
      </c>
      <c r="U59">
        <v>23.81578249336868</v>
      </c>
      <c r="V59">
        <v>15.649867374005307</v>
      </c>
      <c r="W59">
        <v>11.14058355437666</v>
      </c>
      <c r="X59">
        <v>75.464190981432353</v>
      </c>
      <c r="Y59">
        <v>45.755968169761267</v>
      </c>
      <c r="Z59">
        <v>9.9041903751479623</v>
      </c>
      <c r="AA59">
        <v>1.8944391974014123</v>
      </c>
      <c r="AB59">
        <v>2.3853941954251914</v>
      </c>
      <c r="AC59">
        <v>73.815576474353009</v>
      </c>
      <c r="AD59">
        <v>75.725086750601506</v>
      </c>
      <c r="AE59">
        <v>63.242949012689394</v>
      </c>
      <c r="AF59">
        <v>2.930602250422683</v>
      </c>
      <c r="AG59">
        <v>2.6134859607232661</v>
      </c>
      <c r="AH59">
        <v>1.8567639257294433</v>
      </c>
      <c r="AI59">
        <v>109</v>
      </c>
      <c r="AJ59">
        <v>103.47981651376142</v>
      </c>
      <c r="AK59">
        <v>19.023716782231126</v>
      </c>
    </row>
    <row r="60" spans="1:37">
      <c r="A60">
        <v>2</v>
      </c>
      <c r="B60">
        <v>30</v>
      </c>
      <c r="C60">
        <v>2022</v>
      </c>
      <c r="D60">
        <v>6</v>
      </c>
      <c r="E60">
        <v>99</v>
      </c>
      <c r="F60">
        <v>99</v>
      </c>
      <c r="G60">
        <v>99</v>
      </c>
      <c r="H60">
        <v>99</v>
      </c>
      <c r="I60">
        <v>99</v>
      </c>
      <c r="J60">
        <v>999</v>
      </c>
      <c r="K60">
        <v>99</v>
      </c>
      <c r="L60">
        <v>99</v>
      </c>
      <c r="M60">
        <v>99</v>
      </c>
      <c r="N60">
        <v>99</v>
      </c>
      <c r="O60">
        <v>99</v>
      </c>
      <c r="P60">
        <v>9999</v>
      </c>
      <c r="Q60">
        <v>369</v>
      </c>
      <c r="R60">
        <v>1127</v>
      </c>
      <c r="S60">
        <v>7.0984915705412606</v>
      </c>
      <c r="T60">
        <v>5.7240461401952096</v>
      </c>
      <c r="U60">
        <v>25.531943212067407</v>
      </c>
      <c r="V60">
        <v>23.425022182786162</v>
      </c>
      <c r="W60">
        <v>9.8491570541259978</v>
      </c>
      <c r="X60">
        <v>83.85093167701865</v>
      </c>
      <c r="Y60">
        <v>56.16681455190772</v>
      </c>
      <c r="Z60">
        <v>9.3359496396347499</v>
      </c>
      <c r="AA60">
        <v>1.8265680591196716</v>
      </c>
      <c r="AB60">
        <v>2.1733193691657564</v>
      </c>
      <c r="AC60">
        <v>71.897353525622847</v>
      </c>
      <c r="AD60">
        <v>65.587727747511366</v>
      </c>
      <c r="AE60">
        <v>55.938842191163111</v>
      </c>
      <c r="AF60">
        <v>2.1901782070466602</v>
      </c>
      <c r="AG60">
        <v>2.0939280779421954</v>
      </c>
      <c r="AH60">
        <v>4.7914818101153509</v>
      </c>
      <c r="AI60">
        <v>66</v>
      </c>
      <c r="AJ60">
        <v>108.1257575757576</v>
      </c>
      <c r="AK60">
        <v>19.290512261836671</v>
      </c>
    </row>
    <row r="61" spans="1:37">
      <c r="A61">
        <v>2</v>
      </c>
      <c r="B61">
        <v>31</v>
      </c>
      <c r="C61">
        <v>2022</v>
      </c>
      <c r="D61">
        <v>7</v>
      </c>
      <c r="E61">
        <v>99</v>
      </c>
      <c r="F61">
        <v>99</v>
      </c>
      <c r="G61">
        <v>99</v>
      </c>
      <c r="H61">
        <v>99</v>
      </c>
      <c r="I61">
        <v>99</v>
      </c>
      <c r="J61">
        <v>999</v>
      </c>
      <c r="K61">
        <v>99</v>
      </c>
      <c r="L61">
        <v>99</v>
      </c>
      <c r="M61">
        <v>99</v>
      </c>
      <c r="N61">
        <v>99</v>
      </c>
      <c r="O61">
        <v>99</v>
      </c>
      <c r="P61">
        <v>9999</v>
      </c>
      <c r="Q61">
        <v>45</v>
      </c>
      <c r="R61">
        <v>172</v>
      </c>
      <c r="S61">
        <v>6.7732558139534893</v>
      </c>
      <c r="T61">
        <v>5.674418604651164</v>
      </c>
      <c r="U61">
        <v>22.826162790697698</v>
      </c>
      <c r="V61">
        <v>16.279069767441861</v>
      </c>
      <c r="W61">
        <v>10.465116279069768</v>
      </c>
      <c r="X61">
        <v>83.139534883720899</v>
      </c>
      <c r="Y61">
        <v>42.441860465116257</v>
      </c>
      <c r="Z61">
        <v>8.3417039512744626</v>
      </c>
      <c r="AA61">
        <v>1.5061057452763964</v>
      </c>
      <c r="AB61">
        <v>1.9938385350473875</v>
      </c>
      <c r="AC61">
        <v>68.94380003615106</v>
      </c>
      <c r="AD61">
        <v>63.413199682370305</v>
      </c>
      <c r="AE61">
        <v>57.560480265943049</v>
      </c>
      <c r="AF61">
        <v>0.33425967312513377</v>
      </c>
      <c r="AG61">
        <v>0.28570334938257375</v>
      </c>
      <c r="AH61">
        <v>0</v>
      </c>
      <c r="AI61">
        <v>0</v>
      </c>
    </row>
    <row r="62" spans="1:37">
      <c r="A62">
        <v>2</v>
      </c>
      <c r="B62">
        <v>32</v>
      </c>
      <c r="C62">
        <v>2022</v>
      </c>
      <c r="D62">
        <v>8</v>
      </c>
      <c r="E62">
        <v>99</v>
      </c>
      <c r="F62">
        <v>99</v>
      </c>
      <c r="G62">
        <v>99</v>
      </c>
      <c r="H62">
        <v>99</v>
      </c>
      <c r="I62">
        <v>99</v>
      </c>
      <c r="J62">
        <v>999</v>
      </c>
      <c r="K62">
        <v>99</v>
      </c>
      <c r="L62">
        <v>99</v>
      </c>
      <c r="M62">
        <v>99</v>
      </c>
      <c r="N62">
        <v>99</v>
      </c>
      <c r="O62">
        <v>99</v>
      </c>
      <c r="P62">
        <v>9999</v>
      </c>
      <c r="Q62">
        <v>1591</v>
      </c>
      <c r="R62">
        <v>6910</v>
      </c>
      <c r="S62">
        <v>6.8306801736613609</v>
      </c>
      <c r="T62">
        <v>5.9895803183791596</v>
      </c>
      <c r="U62">
        <v>26.000751085383541</v>
      </c>
      <c r="V62">
        <v>26.222865412445739</v>
      </c>
      <c r="W62">
        <v>11.273516642547037</v>
      </c>
      <c r="X62">
        <v>83.835021707670009</v>
      </c>
      <c r="Y62">
        <v>60.448625180897267</v>
      </c>
      <c r="Z62">
        <v>9.2564183560243389</v>
      </c>
      <c r="AA62">
        <v>1.7893355008129219</v>
      </c>
      <c r="AB62">
        <v>2.1218063524363528</v>
      </c>
      <c r="AC62">
        <v>67.703261992862977</v>
      </c>
      <c r="AD62">
        <v>48.25061890146003</v>
      </c>
      <c r="AE62">
        <v>59.794196832081489</v>
      </c>
      <c r="AF62">
        <v>13.428688030782984</v>
      </c>
      <c r="AG62">
        <v>13.074284035163789</v>
      </c>
      <c r="AH62">
        <v>3.4008683068017356</v>
      </c>
      <c r="AI62">
        <v>698</v>
      </c>
      <c r="AJ62">
        <v>109.17507163323798</v>
      </c>
      <c r="AK62">
        <v>19.230005195642637</v>
      </c>
    </row>
    <row r="63" spans="1:37">
      <c r="A63">
        <v>2</v>
      </c>
      <c r="B63">
        <v>33</v>
      </c>
      <c r="C63">
        <v>2022</v>
      </c>
      <c r="D63">
        <v>9</v>
      </c>
      <c r="E63">
        <v>99</v>
      </c>
      <c r="F63">
        <v>99</v>
      </c>
      <c r="G63">
        <v>99</v>
      </c>
      <c r="H63">
        <v>99</v>
      </c>
      <c r="I63">
        <v>99</v>
      </c>
      <c r="J63">
        <v>999</v>
      </c>
      <c r="K63">
        <v>99</v>
      </c>
      <c r="L63">
        <v>99</v>
      </c>
      <c r="M63">
        <v>99</v>
      </c>
      <c r="N63">
        <v>99</v>
      </c>
      <c r="O63">
        <v>99</v>
      </c>
      <c r="P63">
        <v>9999</v>
      </c>
      <c r="Q63">
        <v>2283</v>
      </c>
      <c r="R63">
        <v>8440</v>
      </c>
      <c r="S63">
        <v>6.7543838862559218</v>
      </c>
      <c r="T63">
        <v>6.1305687203791486</v>
      </c>
      <c r="U63">
        <v>25.48151658767781</v>
      </c>
      <c r="V63">
        <v>26.943127962085303</v>
      </c>
      <c r="W63">
        <v>12.037914691943127</v>
      </c>
      <c r="X63">
        <v>86.007109004739362</v>
      </c>
      <c r="Y63">
        <v>61.658767772511858</v>
      </c>
      <c r="Z63">
        <v>8.466795169884108</v>
      </c>
      <c r="AA63">
        <v>1.8194524785840505</v>
      </c>
      <c r="AB63">
        <v>2.1144423617591657</v>
      </c>
      <c r="AC63">
        <v>63.90770952948683</v>
      </c>
      <c r="AD63">
        <v>44.263642733602609</v>
      </c>
      <c r="AE63">
        <v>50.756985523486144</v>
      </c>
      <c r="AF63">
        <v>16.402044425442597</v>
      </c>
      <c r="AG63">
        <v>15.65026492743792</v>
      </c>
      <c r="AH63">
        <v>4.7156398104265405</v>
      </c>
      <c r="AI63">
        <v>529</v>
      </c>
      <c r="AJ63">
        <v>108.761247637051</v>
      </c>
      <c r="AK63">
        <v>19.017480643251805</v>
      </c>
    </row>
    <row r="64" spans="1:37">
      <c r="A64">
        <v>2</v>
      </c>
      <c r="B64">
        <v>34</v>
      </c>
      <c r="C64">
        <v>2022</v>
      </c>
      <c r="D64">
        <v>10</v>
      </c>
      <c r="E64">
        <v>99</v>
      </c>
      <c r="F64">
        <v>99</v>
      </c>
      <c r="G64">
        <v>99</v>
      </c>
      <c r="H64">
        <v>99</v>
      </c>
      <c r="I64">
        <v>99</v>
      </c>
      <c r="J64">
        <v>999</v>
      </c>
      <c r="K64">
        <v>99</v>
      </c>
      <c r="L64">
        <v>99</v>
      </c>
      <c r="M64">
        <v>99</v>
      </c>
      <c r="N64">
        <v>99</v>
      </c>
      <c r="O64">
        <v>99</v>
      </c>
      <c r="P64">
        <v>9999</v>
      </c>
      <c r="Q64">
        <v>4746</v>
      </c>
      <c r="R64">
        <v>19319</v>
      </c>
      <c r="S64">
        <v>7.1159480304363587</v>
      </c>
      <c r="T64">
        <v>6.4106320202909037</v>
      </c>
      <c r="U64">
        <v>26.993230498472936</v>
      </c>
      <c r="V64">
        <v>31.647600807495209</v>
      </c>
      <c r="W64">
        <v>13.592836068119469</v>
      </c>
      <c r="X64">
        <v>89.207515916972895</v>
      </c>
      <c r="Y64">
        <v>68.740618044412244</v>
      </c>
      <c r="Z64">
        <v>8.2388225972492233</v>
      </c>
      <c r="AA64">
        <v>1.7904954130934949</v>
      </c>
      <c r="AB64">
        <v>2.0217700224449704</v>
      </c>
      <c r="AC64">
        <v>71.633121496740941</v>
      </c>
      <c r="AD64">
        <v>37.629967437383186</v>
      </c>
      <c r="AE64">
        <v>46.864316045621791</v>
      </c>
      <c r="AF64">
        <v>37.543968750607306</v>
      </c>
      <c r="AG64">
        <v>37.948400931575776</v>
      </c>
      <c r="AH64">
        <v>4.0426523111962309</v>
      </c>
      <c r="AI64">
        <v>1065</v>
      </c>
      <c r="AJ64">
        <v>110.64807511737088</v>
      </c>
      <c r="AK64">
        <v>19.3608053485111</v>
      </c>
    </row>
    <row r="65" spans="1:37">
      <c r="A65">
        <v>2</v>
      </c>
      <c r="B65">
        <v>35</v>
      </c>
      <c r="C65">
        <v>2022</v>
      </c>
      <c r="D65">
        <v>11</v>
      </c>
      <c r="E65">
        <v>99</v>
      </c>
      <c r="F65">
        <v>99</v>
      </c>
      <c r="G65">
        <v>99</v>
      </c>
      <c r="H65">
        <v>99</v>
      </c>
      <c r="I65">
        <v>99</v>
      </c>
      <c r="J65">
        <v>999</v>
      </c>
      <c r="K65">
        <v>99</v>
      </c>
      <c r="L65">
        <v>99</v>
      </c>
      <c r="M65">
        <v>99</v>
      </c>
      <c r="N65">
        <v>99</v>
      </c>
      <c r="O65">
        <v>99</v>
      </c>
      <c r="P65">
        <v>9999</v>
      </c>
      <c r="Q65">
        <v>2482</v>
      </c>
      <c r="R65">
        <v>8353</v>
      </c>
      <c r="S65">
        <v>7.0374715671016403</v>
      </c>
      <c r="T65">
        <v>6.1971746677840276</v>
      </c>
      <c r="U65">
        <v>26.702071112175236</v>
      </c>
      <c r="V65">
        <v>33.04202083083922</v>
      </c>
      <c r="W65">
        <v>9.7450017957620023</v>
      </c>
      <c r="X65">
        <v>88.662755896085244</v>
      </c>
      <c r="Y65">
        <v>68.250927810367585</v>
      </c>
      <c r="Z65">
        <v>8.2456294571265936</v>
      </c>
      <c r="AA65">
        <v>1.7128772430033061</v>
      </c>
      <c r="AB65">
        <v>1.9440963847714496</v>
      </c>
      <c r="AC65">
        <v>70.492446331170953</v>
      </c>
      <c r="AD65">
        <v>42.906440879200126</v>
      </c>
      <c r="AE65">
        <v>47.787367734355776</v>
      </c>
      <c r="AF65">
        <v>16.23297121868745</v>
      </c>
      <c r="AG65">
        <v>16.230855234030628</v>
      </c>
      <c r="AH65">
        <v>3.3520890697952832</v>
      </c>
      <c r="AI65">
        <v>510</v>
      </c>
      <c r="AJ65">
        <v>109.02960784313721</v>
      </c>
      <c r="AK65">
        <v>19.375807635376113</v>
      </c>
    </row>
    <row r="66" spans="1:37">
      <c r="A66">
        <v>2</v>
      </c>
      <c r="B66">
        <v>36</v>
      </c>
      <c r="C66">
        <v>2022</v>
      </c>
      <c r="D66">
        <v>12</v>
      </c>
      <c r="E66">
        <v>99</v>
      </c>
      <c r="F66">
        <v>99</v>
      </c>
      <c r="G66">
        <v>99</v>
      </c>
      <c r="H66">
        <v>99</v>
      </c>
      <c r="I66">
        <v>99</v>
      </c>
      <c r="J66">
        <v>999</v>
      </c>
      <c r="K66">
        <v>99</v>
      </c>
      <c r="L66">
        <v>99</v>
      </c>
      <c r="M66">
        <v>99</v>
      </c>
      <c r="N66">
        <v>99</v>
      </c>
      <c r="O66">
        <v>99</v>
      </c>
      <c r="P66">
        <v>9999</v>
      </c>
      <c r="Q66">
        <v>379</v>
      </c>
      <c r="R66">
        <v>1051</v>
      </c>
      <c r="S66">
        <v>6.6945765937202646</v>
      </c>
      <c r="T66">
        <v>6.4348239771646059</v>
      </c>
      <c r="U66">
        <v>24.530637488106542</v>
      </c>
      <c r="V66">
        <v>24.738344433872498</v>
      </c>
      <c r="W66">
        <v>12.464319695528063</v>
      </c>
      <c r="X66">
        <v>76.974310180780222</v>
      </c>
      <c r="Y66">
        <v>54.709800190294949</v>
      </c>
      <c r="Z66">
        <v>9.269990535175836</v>
      </c>
      <c r="AA66">
        <v>1.8277278367621288</v>
      </c>
      <c r="AB66">
        <v>1.8615968311088369</v>
      </c>
      <c r="AC66">
        <v>73.329315539231587</v>
      </c>
      <c r="AD66">
        <v>42.957266768234589</v>
      </c>
      <c r="AE66">
        <v>42.801179196135749</v>
      </c>
      <c r="AF66">
        <v>2.0424820724099728</v>
      </c>
      <c r="AG66">
        <v>1.87614121972866</v>
      </c>
      <c r="AH66">
        <v>1.712654614652712</v>
      </c>
      <c r="AI66">
        <v>26</v>
      </c>
      <c r="AJ66">
        <v>106.88846153846151</v>
      </c>
      <c r="AK66">
        <v>20.134967502363757</v>
      </c>
    </row>
    <row r="67" spans="1:37">
      <c r="A67">
        <v>3</v>
      </c>
      <c r="B67">
        <v>1</v>
      </c>
      <c r="C67">
        <v>2024</v>
      </c>
      <c r="D67">
        <v>99</v>
      </c>
      <c r="E67">
        <v>1</v>
      </c>
      <c r="F67">
        <v>99</v>
      </c>
      <c r="G67">
        <v>99</v>
      </c>
      <c r="H67">
        <v>99</v>
      </c>
      <c r="I67">
        <v>99</v>
      </c>
      <c r="J67">
        <v>999</v>
      </c>
      <c r="K67">
        <v>99</v>
      </c>
      <c r="L67">
        <v>99</v>
      </c>
      <c r="M67">
        <v>99</v>
      </c>
      <c r="N67">
        <v>99</v>
      </c>
      <c r="O67">
        <v>99</v>
      </c>
      <c r="P67">
        <v>9999</v>
      </c>
      <c r="Q67">
        <v>2</v>
      </c>
      <c r="R67">
        <v>2</v>
      </c>
      <c r="S67">
        <v>8</v>
      </c>
      <c r="T67">
        <v>6.5</v>
      </c>
      <c r="U67">
        <v>32.200000000000003</v>
      </c>
      <c r="V67">
        <v>50</v>
      </c>
      <c r="W67">
        <v>0</v>
      </c>
      <c r="X67">
        <v>100</v>
      </c>
      <c r="Y67">
        <v>100</v>
      </c>
      <c r="Z67">
        <v>6.2999999999999847</v>
      </c>
      <c r="AA67">
        <v>1</v>
      </c>
      <c r="AB67">
        <v>1.5</v>
      </c>
      <c r="AC67">
        <v>99.999999999999446</v>
      </c>
      <c r="AD67">
        <v>100.00000000000011</v>
      </c>
      <c r="AE67">
        <v>100</v>
      </c>
      <c r="AF67">
        <v>4.6481360974249316E-3</v>
      </c>
      <c r="AG67">
        <v>5.7764038387970711E-3</v>
      </c>
      <c r="AH67">
        <v>0</v>
      </c>
      <c r="AI67">
        <v>0</v>
      </c>
    </row>
    <row r="68" spans="1:37">
      <c r="A68">
        <v>3</v>
      </c>
      <c r="B68">
        <v>2</v>
      </c>
      <c r="C68">
        <v>2024</v>
      </c>
      <c r="D68">
        <v>99</v>
      </c>
      <c r="E68">
        <v>2</v>
      </c>
      <c r="F68">
        <v>99</v>
      </c>
      <c r="G68">
        <v>99</v>
      </c>
      <c r="H68">
        <v>99</v>
      </c>
      <c r="I68">
        <v>99</v>
      </c>
      <c r="J68">
        <v>999</v>
      </c>
      <c r="K68">
        <v>99</v>
      </c>
      <c r="L68">
        <v>99</v>
      </c>
      <c r="M68">
        <v>99</v>
      </c>
      <c r="N68">
        <v>99</v>
      </c>
      <c r="O68">
        <v>99</v>
      </c>
      <c r="P68">
        <v>9999</v>
      </c>
      <c r="Q68">
        <v>56</v>
      </c>
      <c r="R68">
        <v>294</v>
      </c>
      <c r="S68">
        <v>7.4863945578231332</v>
      </c>
      <c r="T68">
        <v>6.5374149659863949</v>
      </c>
      <c r="U68">
        <v>25.741156462585035</v>
      </c>
      <c r="V68">
        <v>34.35374149659863</v>
      </c>
      <c r="W68">
        <v>10.884353741496598</v>
      </c>
      <c r="X68">
        <v>91.156462585034006</v>
      </c>
      <c r="Y68">
        <v>67.346938775510225</v>
      </c>
      <c r="Z68">
        <v>6.8565108852634893</v>
      </c>
      <c r="AA68">
        <v>1.4747830213188571</v>
      </c>
      <c r="AB68">
        <v>1.656864134374334</v>
      </c>
      <c r="AC68">
        <v>70.85077646492681</v>
      </c>
      <c r="AD68">
        <v>50.018927159294677</v>
      </c>
      <c r="AE68">
        <v>53.751835642243989</v>
      </c>
      <c r="AF68">
        <v>0.68327600632146479</v>
      </c>
      <c r="AG68">
        <v>0.67880817719926001</v>
      </c>
      <c r="AH68">
        <v>1.7006802721088436</v>
      </c>
      <c r="AI68">
        <v>172</v>
      </c>
      <c r="AJ68">
        <v>109.14593023255821</v>
      </c>
      <c r="AK68">
        <v>19.681778953396819</v>
      </c>
    </row>
    <row r="69" spans="1:37">
      <c r="A69">
        <v>3</v>
      </c>
      <c r="B69">
        <v>3</v>
      </c>
      <c r="C69">
        <v>2024</v>
      </c>
      <c r="D69">
        <v>99</v>
      </c>
      <c r="E69">
        <v>3</v>
      </c>
      <c r="F69">
        <v>99</v>
      </c>
      <c r="G69">
        <v>99</v>
      </c>
      <c r="H69">
        <v>99</v>
      </c>
      <c r="I69">
        <v>99</v>
      </c>
      <c r="J69">
        <v>999</v>
      </c>
      <c r="K69">
        <v>99</v>
      </c>
      <c r="L69">
        <v>99</v>
      </c>
      <c r="M69">
        <v>99</v>
      </c>
      <c r="N69">
        <v>99</v>
      </c>
      <c r="O69">
        <v>99</v>
      </c>
      <c r="P69">
        <v>9999</v>
      </c>
      <c r="Q69">
        <v>11</v>
      </c>
      <c r="R69">
        <v>26</v>
      </c>
      <c r="S69">
        <v>7.8076923076923102</v>
      </c>
      <c r="T69">
        <v>6.923076923076926</v>
      </c>
      <c r="U69">
        <v>26.226923076923072</v>
      </c>
      <c r="V69">
        <v>3.8461538461538449</v>
      </c>
      <c r="W69">
        <v>11.53846153846154</v>
      </c>
      <c r="X69">
        <v>88.461538461538439</v>
      </c>
      <c r="Y69">
        <v>61.538461538461519</v>
      </c>
      <c r="Z69">
        <v>9.7731011412529725</v>
      </c>
      <c r="AA69">
        <v>1.3306802993850939</v>
      </c>
      <c r="AB69">
        <v>1.4655814525582811</v>
      </c>
      <c r="AC69">
        <v>69.244639368266704</v>
      </c>
      <c r="AD69">
        <v>49.020223373220198</v>
      </c>
      <c r="AE69">
        <v>64.322878155280307</v>
      </c>
      <c r="AF69">
        <v>6.0425769266524113E-2</v>
      </c>
      <c r="AG69">
        <v>6.1163505864529809E-2</v>
      </c>
      <c r="AH69">
        <v>0</v>
      </c>
      <c r="AI69">
        <v>20</v>
      </c>
      <c r="AJ69">
        <v>105.96999999999998</v>
      </c>
      <c r="AK69">
        <v>19.395329884007065</v>
      </c>
    </row>
    <row r="70" spans="1:37">
      <c r="A70">
        <v>3</v>
      </c>
      <c r="B70">
        <v>4</v>
      </c>
      <c r="C70">
        <v>2024</v>
      </c>
      <c r="D70">
        <v>99</v>
      </c>
      <c r="E70">
        <v>4</v>
      </c>
      <c r="F70">
        <v>99</v>
      </c>
      <c r="G70">
        <v>99</v>
      </c>
      <c r="H70">
        <v>99</v>
      </c>
      <c r="I70">
        <v>99</v>
      </c>
      <c r="J70">
        <v>999</v>
      </c>
      <c r="K70">
        <v>99</v>
      </c>
      <c r="L70">
        <v>99</v>
      </c>
      <c r="M70">
        <v>99</v>
      </c>
      <c r="N70">
        <v>99</v>
      </c>
      <c r="O70">
        <v>99</v>
      </c>
      <c r="P70">
        <v>9999</v>
      </c>
      <c r="Q70">
        <v>57</v>
      </c>
      <c r="R70">
        <v>123</v>
      </c>
      <c r="S70">
        <v>8.1626016260162597</v>
      </c>
      <c r="T70">
        <v>7.1707317073170715</v>
      </c>
      <c r="U70">
        <v>31.166666666666675</v>
      </c>
      <c r="V70">
        <v>27.642276422764223</v>
      </c>
      <c r="W70">
        <v>22.76422764227642</v>
      </c>
      <c r="X70">
        <v>91.056910569105682</v>
      </c>
      <c r="Y70">
        <v>82.926829268292678</v>
      </c>
      <c r="Z70">
        <v>9.2490444829851963</v>
      </c>
      <c r="AA70">
        <v>1.7777943022564677</v>
      </c>
      <c r="AB70">
        <v>1.8110200919778596</v>
      </c>
      <c r="AC70">
        <v>72.711185912832192</v>
      </c>
      <c r="AD70">
        <v>58.317450176422739</v>
      </c>
      <c r="AE70">
        <v>57.469106204524465</v>
      </c>
      <c r="AF70">
        <v>0.28586036999163339</v>
      </c>
      <c r="AG70">
        <v>0.3438485111184561</v>
      </c>
      <c r="AH70">
        <v>0</v>
      </c>
      <c r="AI70">
        <v>101</v>
      </c>
      <c r="AJ70">
        <v>112.29603960396038</v>
      </c>
      <c r="AK70">
        <v>23.036990195040744</v>
      </c>
    </row>
    <row r="71" spans="1:37">
      <c r="A71">
        <v>3</v>
      </c>
      <c r="B71">
        <v>5</v>
      </c>
      <c r="C71">
        <v>2024</v>
      </c>
      <c r="D71">
        <v>99</v>
      </c>
      <c r="E71">
        <v>5</v>
      </c>
      <c r="F71">
        <v>99</v>
      </c>
      <c r="G71">
        <v>99</v>
      </c>
      <c r="H71">
        <v>99</v>
      </c>
      <c r="I71">
        <v>99</v>
      </c>
      <c r="J71">
        <v>999</v>
      </c>
      <c r="K71">
        <v>99</v>
      </c>
      <c r="L71">
        <v>99</v>
      </c>
      <c r="M71">
        <v>99</v>
      </c>
      <c r="N71">
        <v>99</v>
      </c>
      <c r="O71">
        <v>99</v>
      </c>
      <c r="P71">
        <v>9999</v>
      </c>
      <c r="Q71">
        <v>23</v>
      </c>
      <c r="R71">
        <v>49</v>
      </c>
      <c r="S71">
        <v>7.1632653061224492</v>
      </c>
      <c r="T71">
        <v>6.7755102040816322</v>
      </c>
      <c r="U71">
        <v>26.504081632653065</v>
      </c>
      <c r="V71">
        <v>20.408163265306126</v>
      </c>
      <c r="W71">
        <v>22.448979591836725</v>
      </c>
      <c r="X71">
        <v>89.7959183673469</v>
      </c>
      <c r="Y71">
        <v>65.306122448979593</v>
      </c>
      <c r="Z71">
        <v>7.7943977574601186</v>
      </c>
      <c r="AA71">
        <v>1.6456118367852612</v>
      </c>
      <c r="AB71">
        <v>2.2339249445894844</v>
      </c>
      <c r="AC71">
        <v>79.771911475113143</v>
      </c>
      <c r="AD71">
        <v>72.521104305880982</v>
      </c>
      <c r="AE71">
        <v>72.055805167105078</v>
      </c>
      <c r="AF71">
        <v>0.11387933438691084</v>
      </c>
      <c r="AG71">
        <v>0.11648782089201484</v>
      </c>
      <c r="AH71">
        <v>0</v>
      </c>
      <c r="AI71">
        <v>34</v>
      </c>
      <c r="AJ71">
        <v>109.64117647058823</v>
      </c>
      <c r="AK71">
        <v>21.201980684360997</v>
      </c>
    </row>
    <row r="72" spans="1:37">
      <c r="A72">
        <v>3</v>
      </c>
      <c r="B72">
        <v>6</v>
      </c>
      <c r="C72">
        <v>2024</v>
      </c>
      <c r="D72">
        <v>99</v>
      </c>
      <c r="E72">
        <v>6</v>
      </c>
      <c r="F72">
        <v>99</v>
      </c>
      <c r="G72">
        <v>99</v>
      </c>
      <c r="H72">
        <v>99</v>
      </c>
      <c r="I72">
        <v>99</v>
      </c>
      <c r="J72">
        <v>999</v>
      </c>
      <c r="K72">
        <v>99</v>
      </c>
      <c r="L72">
        <v>99</v>
      </c>
      <c r="M72">
        <v>99</v>
      </c>
      <c r="N72">
        <v>99</v>
      </c>
      <c r="O72">
        <v>99</v>
      </c>
      <c r="P72">
        <v>9999</v>
      </c>
      <c r="Q72">
        <v>80</v>
      </c>
      <c r="R72">
        <v>211</v>
      </c>
      <c r="S72">
        <v>7.8957345971563981</v>
      </c>
      <c r="T72">
        <v>7.0331753554502381</v>
      </c>
      <c r="U72">
        <v>29.627014218009496</v>
      </c>
      <c r="V72">
        <v>25.118483412322274</v>
      </c>
      <c r="W72">
        <v>24.644549763033169</v>
      </c>
      <c r="X72">
        <v>90.047393364928894</v>
      </c>
      <c r="Y72">
        <v>75.82938388625594</v>
      </c>
      <c r="Z72">
        <v>9.5282558140310893</v>
      </c>
      <c r="AA72">
        <v>1.5993277040421652</v>
      </c>
      <c r="AB72">
        <v>2.1515648141167514</v>
      </c>
      <c r="AC72">
        <v>80.820563076905088</v>
      </c>
      <c r="AD72">
        <v>55.730743169444843</v>
      </c>
      <c r="AE72">
        <v>57.809007768853398</v>
      </c>
      <c r="AF72">
        <v>0.49037835827833037</v>
      </c>
      <c r="AG72">
        <v>0.56071480306633759</v>
      </c>
      <c r="AH72">
        <v>0</v>
      </c>
      <c r="AI72">
        <v>188</v>
      </c>
      <c r="AJ72">
        <v>110.82446808510626</v>
      </c>
      <c r="AK72">
        <v>22.270368265161036</v>
      </c>
    </row>
    <row r="73" spans="1:37">
      <c r="A73">
        <v>3</v>
      </c>
      <c r="B73">
        <v>7</v>
      </c>
      <c r="C73">
        <v>2024</v>
      </c>
      <c r="D73">
        <v>99</v>
      </c>
      <c r="E73">
        <v>7</v>
      </c>
      <c r="F73">
        <v>99</v>
      </c>
      <c r="G73">
        <v>99</v>
      </c>
      <c r="H73">
        <v>99</v>
      </c>
      <c r="I73">
        <v>99</v>
      </c>
      <c r="J73">
        <v>999</v>
      </c>
      <c r="K73">
        <v>99</v>
      </c>
      <c r="L73">
        <v>99</v>
      </c>
      <c r="M73">
        <v>99</v>
      </c>
      <c r="N73">
        <v>99</v>
      </c>
      <c r="O73">
        <v>99</v>
      </c>
      <c r="P73">
        <v>9999</v>
      </c>
      <c r="Q73">
        <v>22</v>
      </c>
      <c r="R73">
        <v>33</v>
      </c>
      <c r="S73">
        <v>7.9696969696969697</v>
      </c>
      <c r="T73">
        <v>6.7272727272727284</v>
      </c>
      <c r="U73">
        <v>30.012121212121208</v>
      </c>
      <c r="V73">
        <v>30.303030303030305</v>
      </c>
      <c r="W73">
        <v>15.151515151515152</v>
      </c>
      <c r="X73">
        <v>93.939393939393923</v>
      </c>
      <c r="Y73">
        <v>84.848484848484858</v>
      </c>
      <c r="Z73">
        <v>6.9670113402814886</v>
      </c>
      <c r="AA73">
        <v>1.6234054831489548</v>
      </c>
      <c r="AB73">
        <v>1.762792675424119</v>
      </c>
      <c r="AC73">
        <v>79.362503709514272</v>
      </c>
      <c r="AD73">
        <v>52.310971922625058</v>
      </c>
      <c r="AE73">
        <v>63.24562646389051</v>
      </c>
      <c r="AF73">
        <v>7.6694245607511383E-2</v>
      </c>
      <c r="AG73">
        <v>8.8834632949450612E-2</v>
      </c>
      <c r="AH73">
        <v>0</v>
      </c>
      <c r="AI73">
        <v>30</v>
      </c>
      <c r="AJ73">
        <v>110.52333333333335</v>
      </c>
      <c r="AK73">
        <v>21.386174699989589</v>
      </c>
    </row>
    <row r="74" spans="1:37">
      <c r="A74">
        <v>3</v>
      </c>
      <c r="B74">
        <v>8</v>
      </c>
      <c r="C74">
        <v>2024</v>
      </c>
      <c r="D74">
        <v>99</v>
      </c>
      <c r="E74">
        <v>8</v>
      </c>
      <c r="F74">
        <v>99</v>
      </c>
      <c r="G74">
        <v>99</v>
      </c>
      <c r="H74">
        <v>99</v>
      </c>
      <c r="I74">
        <v>99</v>
      </c>
      <c r="J74">
        <v>999</v>
      </c>
      <c r="K74">
        <v>99</v>
      </c>
      <c r="L74">
        <v>99</v>
      </c>
      <c r="M74">
        <v>99</v>
      </c>
      <c r="N74">
        <v>99</v>
      </c>
      <c r="O74">
        <v>99</v>
      </c>
      <c r="P74">
        <v>9999</v>
      </c>
      <c r="Q74">
        <v>66</v>
      </c>
      <c r="R74">
        <v>139</v>
      </c>
      <c r="S74">
        <v>8.1223021582733832</v>
      </c>
      <c r="T74">
        <v>6.287769784172661</v>
      </c>
      <c r="U74">
        <v>30.090647482014376</v>
      </c>
      <c r="V74">
        <v>41.007194244604321</v>
      </c>
      <c r="W74">
        <v>10.071942446043163</v>
      </c>
      <c r="X74">
        <v>96.402877697841774</v>
      </c>
      <c r="Y74">
        <v>81.294964028776974</v>
      </c>
      <c r="Z74">
        <v>7.0879560638805552</v>
      </c>
      <c r="AA74">
        <v>1.6467121445831494</v>
      </c>
      <c r="AB74">
        <v>1.8002581921800711</v>
      </c>
      <c r="AC74">
        <v>73.993543142542947</v>
      </c>
      <c r="AD74">
        <v>56.988010075165846</v>
      </c>
      <c r="AE74">
        <v>56.81314223846131</v>
      </c>
      <c r="AF74">
        <v>0.32304545877103275</v>
      </c>
      <c r="AG74">
        <v>0.37516128410174865</v>
      </c>
      <c r="AH74">
        <v>0.71942446043165453</v>
      </c>
      <c r="AI74">
        <v>126</v>
      </c>
      <c r="AJ74">
        <v>110.40555555555557</v>
      </c>
      <c r="AK74">
        <v>21.990791950683484</v>
      </c>
    </row>
    <row r="75" spans="1:37">
      <c r="A75">
        <v>3</v>
      </c>
      <c r="B75">
        <v>9</v>
      </c>
      <c r="C75">
        <v>2024</v>
      </c>
      <c r="D75">
        <v>99</v>
      </c>
      <c r="E75">
        <v>9</v>
      </c>
      <c r="F75">
        <v>99</v>
      </c>
      <c r="G75">
        <v>99</v>
      </c>
      <c r="H75">
        <v>99</v>
      </c>
      <c r="I75">
        <v>99</v>
      </c>
      <c r="J75">
        <v>999</v>
      </c>
      <c r="K75">
        <v>99</v>
      </c>
      <c r="L75">
        <v>99</v>
      </c>
      <c r="M75">
        <v>99</v>
      </c>
      <c r="N75">
        <v>99</v>
      </c>
      <c r="O75">
        <v>99</v>
      </c>
      <c r="P75">
        <v>9999</v>
      </c>
      <c r="Q75">
        <v>34</v>
      </c>
      <c r="R75">
        <v>74</v>
      </c>
      <c r="S75">
        <v>7.8108108108108096</v>
      </c>
      <c r="T75">
        <v>6.7567567567567588</v>
      </c>
      <c r="U75">
        <v>30.131081081081089</v>
      </c>
      <c r="V75">
        <v>40.540540540540547</v>
      </c>
      <c r="W75">
        <v>14.86486486486486</v>
      </c>
      <c r="X75">
        <v>97.297297297297305</v>
      </c>
      <c r="Y75">
        <v>85.13513513513513</v>
      </c>
      <c r="Z75">
        <v>6.6217276604857389</v>
      </c>
      <c r="AA75">
        <v>1.7059171716821098</v>
      </c>
      <c r="AB75">
        <v>1.6588078657359067</v>
      </c>
      <c r="AC75">
        <v>53.765791719375606</v>
      </c>
      <c r="AD75">
        <v>56.858150114479848</v>
      </c>
      <c r="AE75">
        <v>50.90370995094996</v>
      </c>
      <c r="AF75">
        <v>0.17198103560472253</v>
      </c>
      <c r="AG75">
        <v>0.19999452856158112</v>
      </c>
      <c r="AH75">
        <v>0</v>
      </c>
      <c r="AI75">
        <v>54</v>
      </c>
      <c r="AJ75">
        <v>110.48703703703706</v>
      </c>
      <c r="AK75">
        <v>22.07918119872236</v>
      </c>
    </row>
    <row r="76" spans="1:37">
      <c r="A76">
        <v>3</v>
      </c>
      <c r="B76">
        <v>10</v>
      </c>
      <c r="C76">
        <v>2024</v>
      </c>
      <c r="D76">
        <v>99</v>
      </c>
      <c r="E76">
        <v>10</v>
      </c>
      <c r="F76">
        <v>99</v>
      </c>
      <c r="G76">
        <v>99</v>
      </c>
      <c r="H76">
        <v>99</v>
      </c>
      <c r="I76">
        <v>99</v>
      </c>
      <c r="J76">
        <v>999</v>
      </c>
      <c r="K76">
        <v>99</v>
      </c>
      <c r="L76">
        <v>99</v>
      </c>
      <c r="M76">
        <v>99</v>
      </c>
      <c r="N76">
        <v>99</v>
      </c>
      <c r="O76">
        <v>99</v>
      </c>
      <c r="P76">
        <v>9999</v>
      </c>
      <c r="Q76">
        <v>702</v>
      </c>
      <c r="R76">
        <v>1351</v>
      </c>
      <c r="S76">
        <v>8.3264248704663206</v>
      </c>
      <c r="T76">
        <v>7.1324944485566233</v>
      </c>
      <c r="U76">
        <v>31.927979274611431</v>
      </c>
      <c r="V76">
        <v>33.382679496669141</v>
      </c>
      <c r="W76">
        <v>24.722427831236125</v>
      </c>
      <c r="X76">
        <v>97.335307179866788</v>
      </c>
      <c r="Y76">
        <v>88.601036269430068</v>
      </c>
      <c r="Z76">
        <v>7.8766735034501405</v>
      </c>
      <c r="AA76">
        <v>1.6028856823943651</v>
      </c>
      <c r="AB76">
        <v>2.0850323975828076</v>
      </c>
      <c r="AC76">
        <v>72.040306586598518</v>
      </c>
      <c r="AD76">
        <v>61.656377989036713</v>
      </c>
      <c r="AE76">
        <v>52.746377102973362</v>
      </c>
      <c r="AF76">
        <v>3.1398159338105409</v>
      </c>
      <c r="AG76">
        <v>3.8689976190273327</v>
      </c>
      <c r="AH76">
        <v>0.44411547002220592</v>
      </c>
      <c r="AI76">
        <v>1229</v>
      </c>
      <c r="AJ76">
        <v>111.78803905614316</v>
      </c>
      <c r="AK76">
        <v>22.428215389395859</v>
      </c>
    </row>
    <row r="77" spans="1:37">
      <c r="A77">
        <v>3</v>
      </c>
      <c r="B77">
        <v>11</v>
      </c>
      <c r="C77">
        <v>2024</v>
      </c>
      <c r="D77">
        <v>99</v>
      </c>
      <c r="E77">
        <v>11</v>
      </c>
      <c r="F77">
        <v>99</v>
      </c>
      <c r="G77">
        <v>99</v>
      </c>
      <c r="H77">
        <v>99</v>
      </c>
      <c r="I77">
        <v>99</v>
      </c>
      <c r="J77">
        <v>999</v>
      </c>
      <c r="K77">
        <v>99</v>
      </c>
      <c r="L77">
        <v>99</v>
      </c>
      <c r="M77">
        <v>99</v>
      </c>
      <c r="N77">
        <v>99</v>
      </c>
      <c r="O77">
        <v>99</v>
      </c>
      <c r="P77">
        <v>9999</v>
      </c>
      <c r="Q77">
        <v>456</v>
      </c>
      <c r="R77">
        <v>941</v>
      </c>
      <c r="S77">
        <v>8.2104144527098821</v>
      </c>
      <c r="T77">
        <v>6.9054197662061645</v>
      </c>
      <c r="U77">
        <v>31.424335812964905</v>
      </c>
      <c r="V77">
        <v>31.13708820403826</v>
      </c>
      <c r="W77">
        <v>20.085015940488844</v>
      </c>
      <c r="X77">
        <v>98.618490967056289</v>
      </c>
      <c r="Y77">
        <v>85.547290116896903</v>
      </c>
      <c r="Z77">
        <v>7.4091000649511747</v>
      </c>
      <c r="AA77">
        <v>1.4528867297497472</v>
      </c>
      <c r="AB77">
        <v>1.9969643165583033</v>
      </c>
      <c r="AC77">
        <v>73.493277365495857</v>
      </c>
      <c r="AD77">
        <v>54.61320159738812</v>
      </c>
      <c r="AE77">
        <v>47.276212008996737</v>
      </c>
      <c r="AF77">
        <v>2.1869480338384304</v>
      </c>
      <c r="AG77">
        <v>2.652329106123926</v>
      </c>
      <c r="AH77">
        <v>1.8065887353878849</v>
      </c>
      <c r="AI77">
        <v>691</v>
      </c>
      <c r="AJ77">
        <v>111.22894356005781</v>
      </c>
      <c r="AK77">
        <v>22.290050414051567</v>
      </c>
    </row>
    <row r="78" spans="1:37">
      <c r="A78">
        <v>3</v>
      </c>
      <c r="B78">
        <v>12</v>
      </c>
      <c r="C78">
        <v>2024</v>
      </c>
      <c r="D78">
        <v>99</v>
      </c>
      <c r="E78">
        <v>12</v>
      </c>
      <c r="F78">
        <v>99</v>
      </c>
      <c r="G78">
        <v>99</v>
      </c>
      <c r="H78">
        <v>99</v>
      </c>
      <c r="I78">
        <v>99</v>
      </c>
      <c r="J78">
        <v>999</v>
      </c>
      <c r="K78">
        <v>99</v>
      </c>
      <c r="L78">
        <v>99</v>
      </c>
      <c r="M78">
        <v>99</v>
      </c>
      <c r="N78">
        <v>99</v>
      </c>
      <c r="O78">
        <v>99</v>
      </c>
      <c r="P78">
        <v>9999</v>
      </c>
      <c r="Q78">
        <v>235</v>
      </c>
      <c r="R78">
        <v>448</v>
      </c>
      <c r="S78">
        <v>8.1004464285714306</v>
      </c>
      <c r="T78">
        <v>6.9040178571428559</v>
      </c>
      <c r="U78">
        <v>30.29910714285711</v>
      </c>
      <c r="V78">
        <v>32.142857142857153</v>
      </c>
      <c r="W78">
        <v>21.651785714285719</v>
      </c>
      <c r="X78">
        <v>96.205357142857125</v>
      </c>
      <c r="Y78">
        <v>83.035714285714306</v>
      </c>
      <c r="Z78">
        <v>7.6972310134382864</v>
      </c>
      <c r="AA78">
        <v>1.6800297023271709</v>
      </c>
      <c r="AB78">
        <v>1.9904194460238012</v>
      </c>
      <c r="AC78">
        <v>80.613860744193616</v>
      </c>
      <c r="AD78">
        <v>54.193386565712281</v>
      </c>
      <c r="AE78">
        <v>49.751104538522277</v>
      </c>
      <c r="AF78">
        <v>1.0411824858231851</v>
      </c>
      <c r="AG78">
        <v>1.2175295917365117</v>
      </c>
      <c r="AH78">
        <v>0.89285714285714302</v>
      </c>
      <c r="AI78">
        <v>342</v>
      </c>
      <c r="AJ78">
        <v>110.90146198830398</v>
      </c>
      <c r="AK78">
        <v>22.202380847487358</v>
      </c>
    </row>
    <row r="79" spans="1:37">
      <c r="A79">
        <v>3</v>
      </c>
      <c r="B79">
        <v>13</v>
      </c>
      <c r="C79">
        <v>2024</v>
      </c>
      <c r="D79">
        <v>99</v>
      </c>
      <c r="E79">
        <v>13</v>
      </c>
      <c r="F79">
        <v>99</v>
      </c>
      <c r="G79">
        <v>99</v>
      </c>
      <c r="H79">
        <v>99</v>
      </c>
      <c r="I79">
        <v>99</v>
      </c>
      <c r="J79">
        <v>999</v>
      </c>
      <c r="K79">
        <v>99</v>
      </c>
      <c r="L79">
        <v>99</v>
      </c>
      <c r="M79">
        <v>99</v>
      </c>
      <c r="N79">
        <v>99</v>
      </c>
      <c r="O79">
        <v>99</v>
      </c>
      <c r="P79">
        <v>9999</v>
      </c>
    </row>
    <row r="80" spans="1:37">
      <c r="A80">
        <v>3</v>
      </c>
      <c r="B80">
        <v>14</v>
      </c>
      <c r="C80">
        <v>2024</v>
      </c>
      <c r="D80">
        <v>99</v>
      </c>
      <c r="E80">
        <v>14</v>
      </c>
      <c r="F80">
        <v>99</v>
      </c>
      <c r="G80">
        <v>99</v>
      </c>
      <c r="H80">
        <v>99</v>
      </c>
      <c r="I80">
        <v>99</v>
      </c>
      <c r="J80">
        <v>999</v>
      </c>
      <c r="K80">
        <v>99</v>
      </c>
      <c r="L80">
        <v>99</v>
      </c>
      <c r="M80">
        <v>99</v>
      </c>
      <c r="N80">
        <v>99</v>
      </c>
      <c r="O80">
        <v>99</v>
      </c>
      <c r="P80">
        <v>9999</v>
      </c>
      <c r="Q80">
        <v>43</v>
      </c>
      <c r="R80">
        <v>92</v>
      </c>
      <c r="S80">
        <v>7.9130434782608692</v>
      </c>
      <c r="T80">
        <v>6.9565217391304346</v>
      </c>
      <c r="U80">
        <v>28.829347826086963</v>
      </c>
      <c r="V80">
        <v>28.260869565217391</v>
      </c>
      <c r="W80">
        <v>18.478260869565219</v>
      </c>
      <c r="X80">
        <v>92.391304347826093</v>
      </c>
      <c r="Y80">
        <v>75</v>
      </c>
      <c r="Z80">
        <v>8.5868521595199194</v>
      </c>
      <c r="AA80">
        <v>1.6917457789864139</v>
      </c>
      <c r="AB80">
        <v>1.8645027515123112</v>
      </c>
      <c r="AC80">
        <v>77.535617729530756</v>
      </c>
      <c r="AD80">
        <v>57.430568074682391</v>
      </c>
      <c r="AE80">
        <v>55.360582259625239</v>
      </c>
      <c r="AF80">
        <v>0.21381426048154689</v>
      </c>
      <c r="AG80">
        <v>0.23789993636089235</v>
      </c>
      <c r="AH80">
        <v>1.0869565217391304</v>
      </c>
      <c r="AI80">
        <v>38</v>
      </c>
      <c r="AJ80">
        <v>109.92631578947363</v>
      </c>
      <c r="AK80">
        <v>22.840639370478979</v>
      </c>
    </row>
    <row r="81" spans="1:37">
      <c r="A81">
        <v>3</v>
      </c>
      <c r="B81">
        <v>15</v>
      </c>
      <c r="C81">
        <v>2024</v>
      </c>
      <c r="D81">
        <v>99</v>
      </c>
      <c r="E81">
        <v>15</v>
      </c>
      <c r="F81">
        <v>99</v>
      </c>
      <c r="G81">
        <v>99</v>
      </c>
      <c r="H81">
        <v>99</v>
      </c>
      <c r="I81">
        <v>99</v>
      </c>
      <c r="J81">
        <v>999</v>
      </c>
      <c r="K81">
        <v>99</v>
      </c>
      <c r="L81">
        <v>99</v>
      </c>
      <c r="M81">
        <v>99</v>
      </c>
      <c r="N81">
        <v>99</v>
      </c>
      <c r="O81">
        <v>99</v>
      </c>
      <c r="P81">
        <v>9999</v>
      </c>
      <c r="Q81">
        <v>130</v>
      </c>
      <c r="R81">
        <v>245</v>
      </c>
      <c r="S81">
        <v>7.7959183673469408</v>
      </c>
      <c r="T81">
        <v>6.9469387755102057</v>
      </c>
      <c r="U81">
        <v>29.60734693877551</v>
      </c>
      <c r="V81">
        <v>28.163265306122447</v>
      </c>
      <c r="W81">
        <v>20.816326530612244</v>
      </c>
      <c r="X81">
        <v>94.285714285714306</v>
      </c>
      <c r="Y81">
        <v>75.102040816326522</v>
      </c>
      <c r="Z81">
        <v>9.1487049993618257</v>
      </c>
      <c r="AA81">
        <v>1.8580172868501696</v>
      </c>
      <c r="AB81">
        <v>2.1517057344535124</v>
      </c>
      <c r="AC81">
        <v>81.929845517877055</v>
      </c>
      <c r="AD81">
        <v>59.082571797134285</v>
      </c>
      <c r="AE81">
        <v>59.556368880906355</v>
      </c>
      <c r="AF81">
        <v>0.56939667193455423</v>
      </c>
      <c r="AG81">
        <v>0.65063475412835692</v>
      </c>
      <c r="AH81">
        <v>0.81632653061224492</v>
      </c>
      <c r="AI81">
        <v>220</v>
      </c>
      <c r="AJ81">
        <v>110.53818181818184</v>
      </c>
      <c r="AK81">
        <v>21.455229559370995</v>
      </c>
    </row>
    <row r="82" spans="1:37">
      <c r="A82">
        <v>3</v>
      </c>
      <c r="B82">
        <v>16</v>
      </c>
      <c r="C82">
        <v>2024</v>
      </c>
      <c r="D82">
        <v>99</v>
      </c>
      <c r="E82">
        <v>16</v>
      </c>
      <c r="F82">
        <v>99</v>
      </c>
      <c r="G82">
        <v>99</v>
      </c>
      <c r="H82">
        <v>99</v>
      </c>
      <c r="I82">
        <v>99</v>
      </c>
      <c r="J82">
        <v>999</v>
      </c>
      <c r="K82">
        <v>99</v>
      </c>
      <c r="L82">
        <v>99</v>
      </c>
      <c r="M82">
        <v>99</v>
      </c>
      <c r="N82">
        <v>99</v>
      </c>
      <c r="O82">
        <v>99</v>
      </c>
      <c r="P82">
        <v>9999</v>
      </c>
      <c r="Q82">
        <v>21</v>
      </c>
      <c r="R82">
        <v>71</v>
      </c>
      <c r="S82">
        <v>7.3098591549295779</v>
      </c>
      <c r="T82">
        <v>5.7746478873239449</v>
      </c>
      <c r="U82">
        <v>22.9661971830986</v>
      </c>
      <c r="V82">
        <v>16.901408450704221</v>
      </c>
      <c r="W82">
        <v>4.2253521126760551</v>
      </c>
      <c r="X82">
        <v>77.464788732394368</v>
      </c>
      <c r="Y82">
        <v>47.887323943661968</v>
      </c>
      <c r="Z82">
        <v>8.2645679089521611</v>
      </c>
      <c r="AA82">
        <v>1.7489759522563839</v>
      </c>
      <c r="AB82">
        <v>1.8477026702656447</v>
      </c>
      <c r="AC82">
        <v>67.734858514316016</v>
      </c>
      <c r="AD82">
        <v>70.822455281615717</v>
      </c>
      <c r="AE82">
        <v>59.691477410373821</v>
      </c>
      <c r="AF82">
        <v>0.16500883145858516</v>
      </c>
      <c r="AG82">
        <v>0.14625782763264755</v>
      </c>
      <c r="AH82">
        <v>0</v>
      </c>
      <c r="AI82">
        <v>57</v>
      </c>
      <c r="AJ82">
        <v>104.31578947368416</v>
      </c>
      <c r="AK82">
        <v>20.049173469562103</v>
      </c>
    </row>
    <row r="83" spans="1:37">
      <c r="A83">
        <v>3</v>
      </c>
      <c r="B83">
        <v>17</v>
      </c>
      <c r="C83">
        <v>2024</v>
      </c>
      <c r="D83">
        <v>99</v>
      </c>
      <c r="E83">
        <v>17</v>
      </c>
      <c r="F83">
        <v>99</v>
      </c>
      <c r="G83">
        <v>99</v>
      </c>
      <c r="H83">
        <v>99</v>
      </c>
      <c r="I83">
        <v>99</v>
      </c>
      <c r="J83">
        <v>999</v>
      </c>
      <c r="K83">
        <v>99</v>
      </c>
      <c r="L83">
        <v>99</v>
      </c>
      <c r="M83">
        <v>99</v>
      </c>
      <c r="N83">
        <v>99</v>
      </c>
      <c r="O83">
        <v>99</v>
      </c>
      <c r="P83">
        <v>9999</v>
      </c>
      <c r="Q83">
        <v>68</v>
      </c>
      <c r="R83">
        <v>259</v>
      </c>
      <c r="S83">
        <v>6.9961389961389955</v>
      </c>
      <c r="T83">
        <v>5.5328185328185322</v>
      </c>
      <c r="U83">
        <v>19.858687258687272</v>
      </c>
      <c r="V83">
        <v>11.196911196911197</v>
      </c>
      <c r="W83">
        <v>5.019305019305019</v>
      </c>
      <c r="X83">
        <v>64.478764478764475</v>
      </c>
      <c r="Y83">
        <v>28.571428571428577</v>
      </c>
      <c r="Z83">
        <v>8.0324650033228018</v>
      </c>
      <c r="AA83">
        <v>1.7955287011316219</v>
      </c>
      <c r="AB83">
        <v>1.889281944117118</v>
      </c>
      <c r="AC83">
        <v>69.008295642185075</v>
      </c>
      <c r="AD83">
        <v>58.738430871106864</v>
      </c>
      <c r="AE83">
        <v>52.303125646299613</v>
      </c>
      <c r="AF83">
        <v>0.60193362461652888</v>
      </c>
      <c r="AG83">
        <v>0.46134092398243581</v>
      </c>
      <c r="AH83">
        <v>6.5637065637065639</v>
      </c>
      <c r="AI83">
        <v>245</v>
      </c>
      <c r="AJ83">
        <v>99.657142857142958</v>
      </c>
      <c r="AK83">
        <v>19.124991376326296</v>
      </c>
    </row>
    <row r="84" spans="1:37">
      <c r="A84">
        <v>3</v>
      </c>
      <c r="B84">
        <v>18</v>
      </c>
      <c r="C84">
        <v>2024</v>
      </c>
      <c r="D84">
        <v>99</v>
      </c>
      <c r="E84">
        <v>18</v>
      </c>
      <c r="F84">
        <v>99</v>
      </c>
      <c r="G84">
        <v>99</v>
      </c>
      <c r="H84">
        <v>99</v>
      </c>
      <c r="I84">
        <v>99</v>
      </c>
      <c r="J84">
        <v>999</v>
      </c>
      <c r="K84">
        <v>99</v>
      </c>
      <c r="L84">
        <v>99</v>
      </c>
      <c r="M84">
        <v>99</v>
      </c>
      <c r="N84">
        <v>99</v>
      </c>
      <c r="O84">
        <v>99</v>
      </c>
      <c r="P84">
        <v>9999</v>
      </c>
      <c r="Q84">
        <v>59</v>
      </c>
      <c r="R84">
        <v>155</v>
      </c>
      <c r="S84">
        <v>7.2387096774193571</v>
      </c>
      <c r="T84">
        <v>6.5548387096774192</v>
      </c>
      <c r="U84">
        <v>24.05935483870968</v>
      </c>
      <c r="V84">
        <v>17.41935483870968</v>
      </c>
      <c r="W84">
        <v>23.2258064516129</v>
      </c>
      <c r="X84">
        <v>74.838709677419374</v>
      </c>
      <c r="Y84">
        <v>49.677419354838712</v>
      </c>
      <c r="Z84">
        <v>10.217693046704351</v>
      </c>
      <c r="AA84">
        <v>1.8668029284788796</v>
      </c>
      <c r="AB84">
        <v>2.5174024899817042</v>
      </c>
      <c r="AC84">
        <v>76.691257748084126</v>
      </c>
      <c r="AD84">
        <v>71.049771053073513</v>
      </c>
      <c r="AE84">
        <v>65.548708717020403</v>
      </c>
      <c r="AF84">
        <v>0.36023054755043221</v>
      </c>
      <c r="AG84">
        <v>0.33449324837953459</v>
      </c>
      <c r="AH84">
        <v>6.4516129032258052</v>
      </c>
      <c r="AI84">
        <v>141</v>
      </c>
      <c r="AJ84">
        <v>104.35106382978728</v>
      </c>
      <c r="AK84">
        <v>20.270492466679457</v>
      </c>
    </row>
    <row r="85" spans="1:37">
      <c r="A85">
        <v>3</v>
      </c>
      <c r="B85">
        <v>19</v>
      </c>
      <c r="C85">
        <v>2024</v>
      </c>
      <c r="D85">
        <v>99</v>
      </c>
      <c r="E85">
        <v>19</v>
      </c>
      <c r="F85">
        <v>99</v>
      </c>
      <c r="G85">
        <v>99</v>
      </c>
      <c r="H85">
        <v>99</v>
      </c>
      <c r="I85">
        <v>99</v>
      </c>
      <c r="J85">
        <v>999</v>
      </c>
      <c r="K85">
        <v>99</v>
      </c>
      <c r="L85">
        <v>99</v>
      </c>
      <c r="M85">
        <v>99</v>
      </c>
      <c r="N85">
        <v>99</v>
      </c>
      <c r="O85">
        <v>99</v>
      </c>
      <c r="P85">
        <v>9999</v>
      </c>
      <c r="Q85">
        <v>52</v>
      </c>
      <c r="R85">
        <v>271</v>
      </c>
      <c r="S85">
        <v>6.3210332103321027</v>
      </c>
      <c r="T85">
        <v>5.0590405904059033</v>
      </c>
      <c r="U85">
        <v>19.573062730627321</v>
      </c>
      <c r="V85">
        <v>8.8560885608856079</v>
      </c>
      <c r="W85">
        <v>9.5940959409594093</v>
      </c>
      <c r="X85">
        <v>63.837638376383765</v>
      </c>
      <c r="Y85">
        <v>28.413284132841319</v>
      </c>
      <c r="Z85">
        <v>10.021808941369764</v>
      </c>
      <c r="AA85">
        <v>2.6177580551035313</v>
      </c>
      <c r="AB85">
        <v>2.3566310234400802</v>
      </c>
      <c r="AC85">
        <v>78.010672461976455</v>
      </c>
      <c r="AD85">
        <v>78.82214151026929</v>
      </c>
      <c r="AE85">
        <v>72.906235589535001</v>
      </c>
      <c r="AF85">
        <v>0.629822441201078</v>
      </c>
      <c r="AG85">
        <v>0.47577296400825042</v>
      </c>
      <c r="AH85">
        <v>2.9520295202952025</v>
      </c>
      <c r="AI85">
        <v>263</v>
      </c>
      <c r="AJ85">
        <v>99.084410646387838</v>
      </c>
      <c r="AK85">
        <v>18.350590381274547</v>
      </c>
    </row>
    <row r="86" spans="1:37">
      <c r="A86">
        <v>3</v>
      </c>
      <c r="B86">
        <v>20</v>
      </c>
      <c r="C86">
        <v>2024</v>
      </c>
      <c r="D86">
        <v>99</v>
      </c>
      <c r="E86">
        <v>20</v>
      </c>
      <c r="F86">
        <v>99</v>
      </c>
      <c r="G86">
        <v>99</v>
      </c>
      <c r="H86">
        <v>99</v>
      </c>
      <c r="I86">
        <v>99</v>
      </c>
      <c r="J86">
        <v>999</v>
      </c>
      <c r="K86">
        <v>99</v>
      </c>
      <c r="L86">
        <v>99</v>
      </c>
      <c r="M86">
        <v>99</v>
      </c>
      <c r="N86">
        <v>99</v>
      </c>
      <c r="O86">
        <v>99</v>
      </c>
      <c r="P86">
        <v>9999</v>
      </c>
      <c r="Q86">
        <v>91</v>
      </c>
      <c r="R86">
        <v>264</v>
      </c>
      <c r="S86">
        <v>7.4053030303030303</v>
      </c>
      <c r="T86">
        <v>5.912878787878789</v>
      </c>
      <c r="U86">
        <v>24.905681818181804</v>
      </c>
      <c r="V86">
        <v>13.636363636363638</v>
      </c>
      <c r="W86">
        <v>12.878787878787877</v>
      </c>
      <c r="X86">
        <v>75.378787878787875</v>
      </c>
      <c r="Y86">
        <v>48.484848484848492</v>
      </c>
      <c r="Z86">
        <v>10.858068756039559</v>
      </c>
      <c r="AA86">
        <v>2.0740391858728882</v>
      </c>
      <c r="AB86">
        <v>2.366909034848407</v>
      </c>
      <c r="AC86">
        <v>81.989057545446983</v>
      </c>
      <c r="AD86">
        <v>81.444074365255148</v>
      </c>
      <c r="AE86">
        <v>73.173421092295342</v>
      </c>
      <c r="AF86">
        <v>0.61355396486009106</v>
      </c>
      <c r="AG86">
        <v>0.58975827454153107</v>
      </c>
      <c r="AH86">
        <v>2.6515151515151518</v>
      </c>
      <c r="AI86">
        <v>226</v>
      </c>
      <c r="AJ86">
        <v>105.06371681415932</v>
      </c>
      <c r="AK86">
        <v>20.182970705537951</v>
      </c>
    </row>
    <row r="87" spans="1:37">
      <c r="A87">
        <v>3</v>
      </c>
      <c r="B87">
        <v>21</v>
      </c>
      <c r="C87">
        <v>2024</v>
      </c>
      <c r="D87">
        <v>99</v>
      </c>
      <c r="E87">
        <v>21</v>
      </c>
      <c r="F87">
        <v>99</v>
      </c>
      <c r="G87">
        <v>99</v>
      </c>
      <c r="H87">
        <v>99</v>
      </c>
      <c r="I87">
        <v>99</v>
      </c>
      <c r="J87">
        <v>999</v>
      </c>
      <c r="K87">
        <v>99</v>
      </c>
      <c r="L87">
        <v>99</v>
      </c>
      <c r="M87">
        <v>99</v>
      </c>
      <c r="N87">
        <v>99</v>
      </c>
      <c r="O87">
        <v>99</v>
      </c>
      <c r="P87">
        <v>9999</v>
      </c>
      <c r="Q87">
        <v>61</v>
      </c>
      <c r="R87">
        <v>155</v>
      </c>
      <c r="S87">
        <v>7.5741935483870977</v>
      </c>
      <c r="T87">
        <v>5.5419354838709687</v>
      </c>
      <c r="U87">
        <v>26.67483870967742</v>
      </c>
      <c r="V87">
        <v>33.548387096774199</v>
      </c>
      <c r="W87">
        <v>7.7419354838709697</v>
      </c>
      <c r="X87">
        <v>89.032258064516114</v>
      </c>
      <c r="Y87">
        <v>61.935483870967758</v>
      </c>
      <c r="Z87">
        <v>8.9270852342988718</v>
      </c>
      <c r="AA87">
        <v>1.7994565025236109</v>
      </c>
      <c r="AB87">
        <v>1.8254074566886265</v>
      </c>
      <c r="AC87">
        <v>75.691223106763005</v>
      </c>
      <c r="AD87">
        <v>69.926535554717887</v>
      </c>
      <c r="AE87">
        <v>56.128098771908654</v>
      </c>
      <c r="AF87">
        <v>0.36023054755043221</v>
      </c>
      <c r="AG87">
        <v>0.3708558899361859</v>
      </c>
      <c r="AH87">
        <v>0</v>
      </c>
      <c r="AI87">
        <v>155</v>
      </c>
      <c r="AJ87">
        <v>106.4045161290322</v>
      </c>
      <c r="AK87">
        <v>21.420199579182928</v>
      </c>
    </row>
    <row r="88" spans="1:37">
      <c r="A88">
        <v>3</v>
      </c>
      <c r="B88">
        <v>22</v>
      </c>
      <c r="C88">
        <v>2024</v>
      </c>
      <c r="D88">
        <v>99</v>
      </c>
      <c r="E88">
        <v>22</v>
      </c>
      <c r="F88">
        <v>99</v>
      </c>
      <c r="G88">
        <v>99</v>
      </c>
      <c r="H88">
        <v>99</v>
      </c>
      <c r="I88">
        <v>99</v>
      </c>
      <c r="J88">
        <v>999</v>
      </c>
      <c r="K88">
        <v>99</v>
      </c>
      <c r="L88">
        <v>99</v>
      </c>
      <c r="M88">
        <v>99</v>
      </c>
      <c r="N88">
        <v>99</v>
      </c>
      <c r="O88">
        <v>99</v>
      </c>
      <c r="P88">
        <v>9999</v>
      </c>
      <c r="Q88">
        <v>151</v>
      </c>
      <c r="R88">
        <v>479</v>
      </c>
      <c r="S88">
        <v>7.1753653444676404</v>
      </c>
      <c r="T88">
        <v>5.5845511482254686</v>
      </c>
      <c r="U88">
        <v>23.527974947807905</v>
      </c>
      <c r="V88">
        <v>19.415448851774528</v>
      </c>
      <c r="W88">
        <v>11.899791231732777</v>
      </c>
      <c r="X88">
        <v>77.453027139874749</v>
      </c>
      <c r="Y88">
        <v>49.686847599164928</v>
      </c>
      <c r="Z88">
        <v>9.9647568035483047</v>
      </c>
      <c r="AA88">
        <v>1.7926254122406886</v>
      </c>
      <c r="AB88">
        <v>2.6612214371547047</v>
      </c>
      <c r="AC88">
        <v>58.368498485214488</v>
      </c>
      <c r="AD88">
        <v>77.492638424177684</v>
      </c>
      <c r="AE88">
        <v>43.976005518375111</v>
      </c>
      <c r="AF88">
        <v>1.1132285953332717</v>
      </c>
      <c r="AG88">
        <v>1.0108617022183082</v>
      </c>
      <c r="AH88">
        <v>0.8350730688935285</v>
      </c>
      <c r="AI88">
        <v>477</v>
      </c>
      <c r="AJ88">
        <v>104.26540880503148</v>
      </c>
      <c r="AK88">
        <v>20.456400158755233</v>
      </c>
    </row>
    <row r="89" spans="1:37">
      <c r="A89">
        <v>3</v>
      </c>
      <c r="B89">
        <v>23</v>
      </c>
      <c r="C89">
        <v>2024</v>
      </c>
      <c r="D89">
        <v>99</v>
      </c>
      <c r="E89">
        <v>23</v>
      </c>
      <c r="F89">
        <v>99</v>
      </c>
      <c r="G89">
        <v>99</v>
      </c>
      <c r="H89">
        <v>99</v>
      </c>
      <c r="I89">
        <v>99</v>
      </c>
      <c r="J89">
        <v>999</v>
      </c>
      <c r="K89">
        <v>99</v>
      </c>
      <c r="L89">
        <v>99</v>
      </c>
      <c r="M89">
        <v>99</v>
      </c>
      <c r="N89">
        <v>99</v>
      </c>
      <c r="O89">
        <v>99</v>
      </c>
      <c r="P89">
        <v>9999</v>
      </c>
      <c r="Q89">
        <v>46</v>
      </c>
      <c r="R89">
        <v>199</v>
      </c>
      <c r="S89">
        <v>6.5427135678391952</v>
      </c>
      <c r="T89">
        <v>5.2361809045226124</v>
      </c>
      <c r="U89">
        <v>20.697989949748745</v>
      </c>
      <c r="V89">
        <v>16.08040201005025</v>
      </c>
      <c r="W89">
        <v>5.5276381909547743</v>
      </c>
      <c r="X89">
        <v>63.819095477386945</v>
      </c>
      <c r="Y89">
        <v>37.688442211055282</v>
      </c>
      <c r="Z89">
        <v>8.2797686455612691</v>
      </c>
      <c r="AA89">
        <v>2.0266899204206119</v>
      </c>
      <c r="AB89">
        <v>1.9592577528615072</v>
      </c>
      <c r="AC89">
        <v>78.094156875281243</v>
      </c>
      <c r="AD89">
        <v>68.347134090353435</v>
      </c>
      <c r="AE89">
        <v>64.097490782070324</v>
      </c>
      <c r="AF89">
        <v>0.46248954169378065</v>
      </c>
      <c r="AG89">
        <v>0.3694476672611996</v>
      </c>
      <c r="AH89">
        <v>10.552763819095476</v>
      </c>
      <c r="AI89">
        <v>178</v>
      </c>
      <c r="AJ89">
        <v>104.24550561797751</v>
      </c>
      <c r="AK89">
        <v>18.047030979717441</v>
      </c>
    </row>
    <row r="90" spans="1:37">
      <c r="A90">
        <v>3</v>
      </c>
      <c r="B90">
        <v>24</v>
      </c>
      <c r="C90">
        <v>2024</v>
      </c>
      <c r="D90">
        <v>99</v>
      </c>
      <c r="E90">
        <v>24</v>
      </c>
      <c r="F90">
        <v>99</v>
      </c>
      <c r="G90">
        <v>99</v>
      </c>
      <c r="H90">
        <v>99</v>
      </c>
      <c r="I90">
        <v>99</v>
      </c>
      <c r="J90">
        <v>999</v>
      </c>
      <c r="K90">
        <v>99</v>
      </c>
      <c r="L90">
        <v>99</v>
      </c>
      <c r="M90">
        <v>99</v>
      </c>
      <c r="N90">
        <v>99</v>
      </c>
      <c r="O90">
        <v>99</v>
      </c>
      <c r="P90">
        <v>9999</v>
      </c>
      <c r="Q90">
        <v>60</v>
      </c>
      <c r="R90">
        <v>196</v>
      </c>
      <c r="S90">
        <v>7.2602040816326525</v>
      </c>
      <c r="T90">
        <v>5.6734693877551026</v>
      </c>
      <c r="U90">
        <v>24.591836734693871</v>
      </c>
      <c r="V90">
        <v>19.387755102040817</v>
      </c>
      <c r="W90">
        <v>10.204081632653063</v>
      </c>
      <c r="X90">
        <v>82.142857142857125</v>
      </c>
      <c r="Y90">
        <v>48.979591836734691</v>
      </c>
      <c r="Z90">
        <v>9.1503113972816319</v>
      </c>
      <c r="AA90">
        <v>1.6868785202331995</v>
      </c>
      <c r="AB90">
        <v>2.1009012167477734</v>
      </c>
      <c r="AC90">
        <v>69.671796751901525</v>
      </c>
      <c r="AD90">
        <v>64.924430980821214</v>
      </c>
      <c r="AE90">
        <v>55.664196023631369</v>
      </c>
      <c r="AF90">
        <v>0.45551733754764334</v>
      </c>
      <c r="AG90">
        <v>0.43233333079195474</v>
      </c>
      <c r="AH90">
        <v>2.0408163265306123</v>
      </c>
      <c r="AI90">
        <v>196</v>
      </c>
      <c r="AJ90">
        <v>104.9423469387755</v>
      </c>
      <c r="AK90">
        <v>19.64895552712898</v>
      </c>
    </row>
    <row r="91" spans="1:37">
      <c r="A91">
        <v>3</v>
      </c>
      <c r="B91">
        <v>25</v>
      </c>
      <c r="C91">
        <v>2024</v>
      </c>
      <c r="D91">
        <v>99</v>
      </c>
      <c r="E91">
        <v>25</v>
      </c>
      <c r="F91">
        <v>99</v>
      </c>
      <c r="G91">
        <v>99</v>
      </c>
      <c r="H91">
        <v>99</v>
      </c>
      <c r="I91">
        <v>99</v>
      </c>
      <c r="J91">
        <v>999</v>
      </c>
      <c r="K91">
        <v>99</v>
      </c>
      <c r="L91">
        <v>99</v>
      </c>
      <c r="M91">
        <v>99</v>
      </c>
      <c r="N91">
        <v>99</v>
      </c>
      <c r="O91">
        <v>99</v>
      </c>
      <c r="P91">
        <v>9999</v>
      </c>
      <c r="Q91">
        <v>24</v>
      </c>
      <c r="R91">
        <v>73</v>
      </c>
      <c r="S91">
        <v>6.5068493150684947</v>
      </c>
      <c r="T91">
        <v>5.6027397260273988</v>
      </c>
      <c r="U91">
        <v>24.158904109589045</v>
      </c>
      <c r="V91">
        <v>9.5890410958904102</v>
      </c>
      <c r="W91">
        <v>12.328767123287673</v>
      </c>
      <c r="X91">
        <v>71.232876712328746</v>
      </c>
      <c r="Y91">
        <v>43.835616438356162</v>
      </c>
      <c r="Z91">
        <v>11.764851711149001</v>
      </c>
      <c r="AA91">
        <v>2.3239272833696738</v>
      </c>
      <c r="AB91">
        <v>2.2129118363078004</v>
      </c>
      <c r="AC91">
        <v>88.153144257408229</v>
      </c>
      <c r="AD91">
        <v>78.931282826669516</v>
      </c>
      <c r="AE91">
        <v>85.425513550672349</v>
      </c>
      <c r="AF91">
        <v>0.16965696755601001</v>
      </c>
      <c r="AG91">
        <v>0.15818735729972838</v>
      </c>
      <c r="AH91">
        <v>10.95890410958904</v>
      </c>
      <c r="AI91">
        <v>73</v>
      </c>
      <c r="AJ91">
        <v>105.38767123287678</v>
      </c>
      <c r="AK91">
        <v>19.271379445487096</v>
      </c>
    </row>
    <row r="92" spans="1:37">
      <c r="A92">
        <v>3</v>
      </c>
      <c r="B92">
        <v>26</v>
      </c>
      <c r="C92">
        <v>2024</v>
      </c>
      <c r="D92">
        <v>99</v>
      </c>
      <c r="E92">
        <v>26</v>
      </c>
      <c r="F92">
        <v>99</v>
      </c>
      <c r="G92">
        <v>99</v>
      </c>
      <c r="H92">
        <v>99</v>
      </c>
      <c r="I92">
        <v>99</v>
      </c>
      <c r="J92">
        <v>999</v>
      </c>
      <c r="K92">
        <v>99</v>
      </c>
      <c r="L92">
        <v>99</v>
      </c>
      <c r="M92">
        <v>99</v>
      </c>
      <c r="N92">
        <v>99</v>
      </c>
      <c r="O92">
        <v>99</v>
      </c>
      <c r="P92">
        <v>9999</v>
      </c>
      <c r="Q92">
        <v>32</v>
      </c>
      <c r="R92">
        <v>107</v>
      </c>
      <c r="S92">
        <v>6.6915887850467302</v>
      </c>
      <c r="T92">
        <v>5.7289719626168241</v>
      </c>
      <c r="U92">
        <v>20.314018691588782</v>
      </c>
      <c r="V92">
        <v>14.018691588785048</v>
      </c>
      <c r="W92">
        <v>4.6728971962616805</v>
      </c>
      <c r="X92">
        <v>59.813084112149518</v>
      </c>
      <c r="Y92">
        <v>30.841121495327094</v>
      </c>
      <c r="Z92">
        <v>7.7020017861377745</v>
      </c>
      <c r="AA92">
        <v>1.5791350699734403</v>
      </c>
      <c r="AB92">
        <v>1.8166935841393717</v>
      </c>
      <c r="AC92">
        <v>72.23540486766305</v>
      </c>
      <c r="AD92">
        <v>39.107736184456449</v>
      </c>
      <c r="AE92">
        <v>45.300732799931438</v>
      </c>
      <c r="AF92">
        <v>0.24867528121223381</v>
      </c>
      <c r="AG92">
        <v>0.19496259913057928</v>
      </c>
      <c r="AH92">
        <v>0</v>
      </c>
      <c r="AI92">
        <v>107</v>
      </c>
      <c r="AJ92">
        <v>102.09252336448596</v>
      </c>
      <c r="AK92">
        <v>18.547662253022249</v>
      </c>
    </row>
    <row r="93" spans="1:37">
      <c r="A93">
        <v>3</v>
      </c>
      <c r="B93">
        <v>27</v>
      </c>
      <c r="C93">
        <v>2024</v>
      </c>
      <c r="D93">
        <v>99</v>
      </c>
      <c r="E93">
        <v>27</v>
      </c>
      <c r="F93">
        <v>99</v>
      </c>
      <c r="G93">
        <v>99</v>
      </c>
      <c r="H93">
        <v>99</v>
      </c>
      <c r="I93">
        <v>99</v>
      </c>
      <c r="J93">
        <v>999</v>
      </c>
      <c r="K93">
        <v>99</v>
      </c>
      <c r="L93">
        <v>99</v>
      </c>
      <c r="M93">
        <v>99</v>
      </c>
      <c r="N93">
        <v>99</v>
      </c>
      <c r="O93">
        <v>99</v>
      </c>
      <c r="P93">
        <v>9999</v>
      </c>
      <c r="Q93">
        <v>14</v>
      </c>
      <c r="R93">
        <v>43</v>
      </c>
      <c r="S93">
        <v>6.9767441860465107</v>
      </c>
      <c r="T93">
        <v>6.0465116279069759</v>
      </c>
      <c r="U93">
        <v>22.430232558139537</v>
      </c>
      <c r="V93">
        <v>9.3023255813953512</v>
      </c>
      <c r="W93">
        <v>13.95348837209302</v>
      </c>
      <c r="X93">
        <v>83.720930232558146</v>
      </c>
      <c r="Y93">
        <v>37.209302325581397</v>
      </c>
      <c r="Z93">
        <v>7.6562646452437555</v>
      </c>
      <c r="AA93">
        <v>1.577286042587273</v>
      </c>
      <c r="AB93">
        <v>1.7908486798305541</v>
      </c>
      <c r="AC93">
        <v>76.266266763812126</v>
      </c>
      <c r="AD93">
        <v>48.210340669658805</v>
      </c>
      <c r="AE93">
        <v>60.139757680303127</v>
      </c>
      <c r="AF93">
        <v>9.9934926094636015E-2</v>
      </c>
      <c r="AG93">
        <v>8.651151401428224E-2</v>
      </c>
      <c r="AH93">
        <v>0</v>
      </c>
      <c r="AI93">
        <v>43</v>
      </c>
      <c r="AJ93">
        <v>104.74186046511632</v>
      </c>
      <c r="AK93">
        <v>18.837596142177762</v>
      </c>
    </row>
    <row r="94" spans="1:37">
      <c r="A94">
        <v>3</v>
      </c>
      <c r="B94">
        <v>28</v>
      </c>
      <c r="C94">
        <v>2024</v>
      </c>
      <c r="D94">
        <v>99</v>
      </c>
      <c r="E94">
        <v>28</v>
      </c>
      <c r="F94">
        <v>99</v>
      </c>
      <c r="G94">
        <v>99</v>
      </c>
      <c r="H94">
        <v>99</v>
      </c>
      <c r="I94">
        <v>99</v>
      </c>
      <c r="J94">
        <v>999</v>
      </c>
      <c r="K94">
        <v>99</v>
      </c>
      <c r="L94">
        <v>99</v>
      </c>
      <c r="M94">
        <v>99</v>
      </c>
      <c r="N94">
        <v>99</v>
      </c>
      <c r="O94">
        <v>99</v>
      </c>
      <c r="P94">
        <v>9999</v>
      </c>
      <c r="Q94">
        <v>14</v>
      </c>
      <c r="R94">
        <v>78</v>
      </c>
      <c r="S94">
        <v>5.7948717948717965</v>
      </c>
      <c r="T94">
        <v>4.782051282051281</v>
      </c>
      <c r="U94">
        <v>19.560256410256407</v>
      </c>
      <c r="V94">
        <v>11.53846153846154</v>
      </c>
      <c r="W94">
        <v>6.4102564102564097</v>
      </c>
      <c r="X94">
        <v>69.230769230769269</v>
      </c>
      <c r="Y94">
        <v>25.641025641025639</v>
      </c>
      <c r="Z94">
        <v>6.2916986362289746</v>
      </c>
      <c r="AA94">
        <v>1.5554616295490362</v>
      </c>
      <c r="AB94">
        <v>1.9522993406029912</v>
      </c>
      <c r="AC94">
        <v>71.522431623805545</v>
      </c>
      <c r="AD94">
        <v>20.407600696802152</v>
      </c>
      <c r="AE94">
        <v>61.010708001925011</v>
      </c>
      <c r="AF94">
        <v>0.18127730779957232</v>
      </c>
      <c r="AG94">
        <v>0.13684874746665673</v>
      </c>
      <c r="AH94">
        <v>10.256410256410255</v>
      </c>
      <c r="AI94">
        <v>78</v>
      </c>
      <c r="AJ94">
        <v>103.19102564102562</v>
      </c>
      <c r="AK94">
        <v>17.184912584735503</v>
      </c>
    </row>
    <row r="95" spans="1:37">
      <c r="A95">
        <v>3</v>
      </c>
      <c r="B95">
        <v>29</v>
      </c>
      <c r="C95">
        <v>2024</v>
      </c>
      <c r="D95">
        <v>99</v>
      </c>
      <c r="E95">
        <v>29</v>
      </c>
      <c r="F95">
        <v>99</v>
      </c>
      <c r="G95">
        <v>99</v>
      </c>
      <c r="H95">
        <v>99</v>
      </c>
      <c r="I95">
        <v>99</v>
      </c>
      <c r="J95">
        <v>999</v>
      </c>
      <c r="K95">
        <v>99</v>
      </c>
      <c r="L95">
        <v>99</v>
      </c>
      <c r="M95">
        <v>99</v>
      </c>
      <c r="N95">
        <v>99</v>
      </c>
      <c r="O95">
        <v>99</v>
      </c>
      <c r="P95">
        <v>9999</v>
      </c>
      <c r="Q95">
        <v>13</v>
      </c>
      <c r="R95">
        <v>46</v>
      </c>
      <c r="S95">
        <v>7.5217391304347823</v>
      </c>
      <c r="T95">
        <v>6.6086956521739122</v>
      </c>
      <c r="U95">
        <v>24.545652173913044</v>
      </c>
      <c r="V95">
        <v>15.217391304347824</v>
      </c>
      <c r="W95">
        <v>10.869565217391305</v>
      </c>
      <c r="X95">
        <v>82.608695652173907</v>
      </c>
      <c r="Y95">
        <v>50</v>
      </c>
      <c r="Z95">
        <v>8.7609485917247074</v>
      </c>
      <c r="AA95">
        <v>1.5844232311555322</v>
      </c>
      <c r="AB95">
        <v>1.9943208593356023</v>
      </c>
      <c r="AC95">
        <v>80.999437315790146</v>
      </c>
      <c r="AD95">
        <v>49.709159517992319</v>
      </c>
      <c r="AE95">
        <v>71.131169528111343</v>
      </c>
      <c r="AF95">
        <v>0.10690713024077345</v>
      </c>
      <c r="AG95">
        <v>0.10127542817369212</v>
      </c>
      <c r="AH95">
        <v>17.391304347826086</v>
      </c>
      <c r="AI95">
        <v>46</v>
      </c>
      <c r="AJ95">
        <v>104.73260869565217</v>
      </c>
      <c r="AK95">
        <v>20.427610348280027</v>
      </c>
    </row>
    <row r="96" spans="1:37">
      <c r="A96">
        <v>3</v>
      </c>
      <c r="B96">
        <v>30</v>
      </c>
      <c r="C96">
        <v>2024</v>
      </c>
      <c r="D96">
        <v>99</v>
      </c>
      <c r="E96">
        <v>30</v>
      </c>
      <c r="F96">
        <v>99</v>
      </c>
      <c r="G96">
        <v>99</v>
      </c>
      <c r="H96">
        <v>99</v>
      </c>
      <c r="I96">
        <v>99</v>
      </c>
      <c r="J96">
        <v>999</v>
      </c>
      <c r="K96">
        <v>99</v>
      </c>
      <c r="L96">
        <v>99</v>
      </c>
      <c r="M96">
        <v>99</v>
      </c>
      <c r="N96">
        <v>99</v>
      </c>
      <c r="O96">
        <v>99</v>
      </c>
      <c r="P96">
        <v>9999</v>
      </c>
      <c r="Q96">
        <v>3</v>
      </c>
      <c r="R96">
        <v>21</v>
      </c>
      <c r="S96">
        <v>6.4761904761904754</v>
      </c>
      <c r="T96">
        <v>5.5714285714285694</v>
      </c>
      <c r="U96">
        <v>20.219047619047625</v>
      </c>
      <c r="V96">
        <v>14.285714285714288</v>
      </c>
      <c r="W96">
        <v>0</v>
      </c>
      <c r="X96">
        <v>80.952380952380949</v>
      </c>
      <c r="Y96">
        <v>23.809523809523821</v>
      </c>
      <c r="Z96">
        <v>3.9807416212152353</v>
      </c>
      <c r="AA96">
        <v>0.95713101153532398</v>
      </c>
      <c r="AB96">
        <v>1.0942024088643885</v>
      </c>
      <c r="AC96">
        <v>82.749578854175283</v>
      </c>
      <c r="AD96">
        <v>16.148848038309659</v>
      </c>
      <c r="AE96">
        <v>42.220849529746658</v>
      </c>
      <c r="AF96">
        <v>4.8805429022961803E-2</v>
      </c>
      <c r="AG96">
        <v>3.8084799222876317E-2</v>
      </c>
      <c r="AH96">
        <v>0</v>
      </c>
      <c r="AI96">
        <v>21</v>
      </c>
      <c r="AJ96">
        <v>103.60952380952378</v>
      </c>
      <c r="AK96">
        <v>17.964374473012651</v>
      </c>
    </row>
    <row r="97" spans="1:37">
      <c r="A97">
        <v>3</v>
      </c>
      <c r="B97">
        <v>31</v>
      </c>
      <c r="C97">
        <v>2024</v>
      </c>
      <c r="D97">
        <v>99</v>
      </c>
      <c r="E97">
        <v>31</v>
      </c>
      <c r="F97">
        <v>99</v>
      </c>
      <c r="G97">
        <v>99</v>
      </c>
      <c r="H97">
        <v>99</v>
      </c>
      <c r="I97">
        <v>99</v>
      </c>
      <c r="J97">
        <v>999</v>
      </c>
      <c r="K97">
        <v>99</v>
      </c>
      <c r="L97">
        <v>99</v>
      </c>
      <c r="M97">
        <v>99</v>
      </c>
      <c r="N97">
        <v>99</v>
      </c>
      <c r="O97">
        <v>99</v>
      </c>
      <c r="P97">
        <v>9999</v>
      </c>
      <c r="Q97">
        <v>30</v>
      </c>
      <c r="R97">
        <v>89</v>
      </c>
      <c r="S97">
        <v>7.7191011235955056</v>
      </c>
      <c r="T97">
        <v>6.415730337078652</v>
      </c>
      <c r="U97">
        <v>28.804494382022472</v>
      </c>
      <c r="V97">
        <v>37.078651685393261</v>
      </c>
      <c r="W97">
        <v>24.719101123595504</v>
      </c>
      <c r="X97">
        <v>89.887640449438209</v>
      </c>
      <c r="Y97">
        <v>78.651685393258447</v>
      </c>
      <c r="Z97">
        <v>8.5369640435829943</v>
      </c>
      <c r="AA97">
        <v>1.8602208642877112</v>
      </c>
      <c r="AB97">
        <v>2.1295617989088247</v>
      </c>
      <c r="AC97">
        <v>88.236365973849246</v>
      </c>
      <c r="AD97">
        <v>57.288172579096077</v>
      </c>
      <c r="AE97">
        <v>77.543077969578022</v>
      </c>
      <c r="AF97">
        <v>0.20684205633540953</v>
      </c>
      <c r="AG97">
        <v>0.22994392672577904</v>
      </c>
      <c r="AH97">
        <v>0</v>
      </c>
      <c r="AI97">
        <v>89</v>
      </c>
      <c r="AJ97">
        <v>110.39550561797752</v>
      </c>
      <c r="AK97">
        <v>20.766191095756643</v>
      </c>
    </row>
    <row r="98" spans="1:37">
      <c r="A98">
        <v>3</v>
      </c>
      <c r="B98">
        <v>32</v>
      </c>
      <c r="C98">
        <v>2024</v>
      </c>
      <c r="D98">
        <v>99</v>
      </c>
      <c r="E98">
        <v>32</v>
      </c>
      <c r="F98">
        <v>99</v>
      </c>
      <c r="G98">
        <v>99</v>
      </c>
      <c r="H98">
        <v>99</v>
      </c>
      <c r="I98">
        <v>99</v>
      </c>
      <c r="J98">
        <v>999</v>
      </c>
      <c r="K98">
        <v>99</v>
      </c>
      <c r="L98">
        <v>99</v>
      </c>
      <c r="M98">
        <v>99</v>
      </c>
      <c r="N98">
        <v>99</v>
      </c>
      <c r="O98">
        <v>99</v>
      </c>
      <c r="P98">
        <v>9999</v>
      </c>
      <c r="Q98">
        <v>84</v>
      </c>
      <c r="R98">
        <v>431</v>
      </c>
      <c r="S98">
        <v>6.7772621809744749</v>
      </c>
      <c r="T98">
        <v>5.4153132250580009</v>
      </c>
      <c r="U98">
        <v>22.998143851508122</v>
      </c>
      <c r="V98">
        <v>23.665893271461719</v>
      </c>
      <c r="W98">
        <v>8.8167053364269137</v>
      </c>
      <c r="X98">
        <v>71.92575406032482</v>
      </c>
      <c r="Y98">
        <v>46.635730858468683</v>
      </c>
      <c r="Z98">
        <v>9.2202740540224486</v>
      </c>
      <c r="AA98">
        <v>1.8307867094079175</v>
      </c>
      <c r="AB98">
        <v>2.0530430883865378</v>
      </c>
      <c r="AC98">
        <v>82.164480609051893</v>
      </c>
      <c r="AD98">
        <v>39.341384702534022</v>
      </c>
      <c r="AE98">
        <v>69.066360469324238</v>
      </c>
      <c r="AF98">
        <v>1.0016733289950732</v>
      </c>
      <c r="AG98">
        <v>0.88908183433112287</v>
      </c>
      <c r="AH98">
        <v>0</v>
      </c>
      <c r="AI98">
        <v>431</v>
      </c>
      <c r="AJ98">
        <v>104.45034802784228</v>
      </c>
      <c r="AK98">
        <v>19.174818785717768</v>
      </c>
    </row>
    <row r="99" spans="1:37">
      <c r="A99">
        <v>3</v>
      </c>
      <c r="B99">
        <v>33</v>
      </c>
      <c r="C99">
        <v>2024</v>
      </c>
      <c r="D99">
        <v>99</v>
      </c>
      <c r="E99">
        <v>33</v>
      </c>
      <c r="F99">
        <v>99</v>
      </c>
      <c r="G99">
        <v>99</v>
      </c>
      <c r="H99">
        <v>99</v>
      </c>
      <c r="I99">
        <v>99</v>
      </c>
      <c r="J99">
        <v>999</v>
      </c>
      <c r="K99">
        <v>99</v>
      </c>
      <c r="L99">
        <v>99</v>
      </c>
      <c r="M99">
        <v>99</v>
      </c>
      <c r="N99">
        <v>99</v>
      </c>
      <c r="O99">
        <v>99</v>
      </c>
      <c r="P99">
        <v>9999</v>
      </c>
      <c r="Q99">
        <v>210</v>
      </c>
      <c r="R99">
        <v>1094</v>
      </c>
      <c r="S99">
        <v>6.8345521023766</v>
      </c>
      <c r="T99">
        <v>5.9716636197440573</v>
      </c>
      <c r="U99">
        <v>22.810237659963381</v>
      </c>
      <c r="V99">
        <v>22.212065813528337</v>
      </c>
      <c r="W99">
        <v>8.5009140767824505</v>
      </c>
      <c r="X99">
        <v>72.577696526508191</v>
      </c>
      <c r="Y99">
        <v>45.246800731261438</v>
      </c>
      <c r="Z99">
        <v>8.9895788406050663</v>
      </c>
      <c r="AA99">
        <v>1.770428926465446</v>
      </c>
      <c r="AB99">
        <v>1.9359302503913511</v>
      </c>
      <c r="AC99">
        <v>81.488019012712783</v>
      </c>
      <c r="AD99">
        <v>39.926352030562931</v>
      </c>
      <c r="AE99">
        <v>68.190411644601525</v>
      </c>
      <c r="AF99">
        <v>2.5425304452914381</v>
      </c>
      <c r="AG99">
        <v>2.2383026701067905</v>
      </c>
      <c r="AH99">
        <v>4.3875685557586852</v>
      </c>
      <c r="AI99">
        <v>1094</v>
      </c>
      <c r="AJ99">
        <v>104.70127970749556</v>
      </c>
      <c r="AK99">
        <v>18.93659145257589</v>
      </c>
    </row>
    <row r="100" spans="1:37">
      <c r="A100">
        <v>3</v>
      </c>
      <c r="B100">
        <v>34</v>
      </c>
      <c r="C100">
        <v>2024</v>
      </c>
      <c r="D100">
        <v>99</v>
      </c>
      <c r="E100">
        <v>34</v>
      </c>
      <c r="F100">
        <v>99</v>
      </c>
      <c r="G100">
        <v>99</v>
      </c>
      <c r="H100">
        <v>99</v>
      </c>
      <c r="I100">
        <v>99</v>
      </c>
      <c r="J100">
        <v>999</v>
      </c>
      <c r="K100">
        <v>99</v>
      </c>
      <c r="L100">
        <v>99</v>
      </c>
      <c r="M100">
        <v>99</v>
      </c>
      <c r="N100">
        <v>99</v>
      </c>
      <c r="O100">
        <v>99</v>
      </c>
      <c r="P100">
        <v>9999</v>
      </c>
      <c r="Q100">
        <v>494</v>
      </c>
      <c r="R100">
        <v>2019</v>
      </c>
      <c r="S100">
        <v>6.9658246656760792</v>
      </c>
      <c r="T100">
        <v>5.9995047052996524</v>
      </c>
      <c r="U100">
        <v>23.923576027736566</v>
      </c>
      <c r="V100">
        <v>24.863793957404649</v>
      </c>
      <c r="W100">
        <v>9.6087171867261052</v>
      </c>
      <c r="X100">
        <v>73.848439821693901</v>
      </c>
      <c r="Y100">
        <v>50.371471025260007</v>
      </c>
      <c r="Z100">
        <v>9.4237052056191999</v>
      </c>
      <c r="AA100">
        <v>1.8777181917670036</v>
      </c>
      <c r="AB100">
        <v>1.9864573069525973</v>
      </c>
      <c r="AC100">
        <v>83.472400944190198</v>
      </c>
      <c r="AD100">
        <v>35.318784327952699</v>
      </c>
      <c r="AE100">
        <v>63.909704501080427</v>
      </c>
      <c r="AF100">
        <v>4.6922933903504687</v>
      </c>
      <c r="AG100">
        <v>4.3324553618078445</v>
      </c>
      <c r="AH100">
        <v>7.8256562654779556</v>
      </c>
      <c r="AI100">
        <v>2014</v>
      </c>
      <c r="AJ100">
        <v>105.73579940417096</v>
      </c>
      <c r="AK100">
        <v>19.24825753418736</v>
      </c>
    </row>
    <row r="101" spans="1:37">
      <c r="A101">
        <v>3</v>
      </c>
      <c r="B101">
        <v>35</v>
      </c>
      <c r="C101">
        <v>2024</v>
      </c>
      <c r="D101">
        <v>99</v>
      </c>
      <c r="E101">
        <v>35</v>
      </c>
      <c r="F101">
        <v>99</v>
      </c>
      <c r="G101">
        <v>99</v>
      </c>
      <c r="H101">
        <v>99</v>
      </c>
      <c r="I101">
        <v>99</v>
      </c>
      <c r="J101">
        <v>999</v>
      </c>
      <c r="K101">
        <v>99</v>
      </c>
      <c r="L101">
        <v>99</v>
      </c>
      <c r="M101">
        <v>99</v>
      </c>
      <c r="N101">
        <v>99</v>
      </c>
      <c r="O101">
        <v>99</v>
      </c>
      <c r="P101">
        <v>9999</v>
      </c>
      <c r="Q101">
        <v>668</v>
      </c>
      <c r="R101">
        <v>2350</v>
      </c>
      <c r="S101">
        <v>7.058297872340427</v>
      </c>
      <c r="T101">
        <v>5.6289361702127678</v>
      </c>
      <c r="U101">
        <v>26.047276595744631</v>
      </c>
      <c r="V101">
        <v>33.957446808510632</v>
      </c>
      <c r="W101">
        <v>8.3404255319148941</v>
      </c>
      <c r="X101">
        <v>85.319148936170222</v>
      </c>
      <c r="Y101">
        <v>63.234042553191486</v>
      </c>
      <c r="Z101">
        <v>8.7309714691915445</v>
      </c>
      <c r="AA101">
        <v>1.8421787738100579</v>
      </c>
      <c r="AB101">
        <v>1.9803752428034276</v>
      </c>
      <c r="AC101">
        <v>80.810329592024345</v>
      </c>
      <c r="AD101">
        <v>36.527842608172669</v>
      </c>
      <c r="AE101">
        <v>65.410604068728091</v>
      </c>
      <c r="AF101">
        <v>5.4615599144742966</v>
      </c>
      <c r="AG101">
        <v>5.4903731834936442</v>
      </c>
      <c r="AH101">
        <v>10.893617021276597</v>
      </c>
      <c r="AI101">
        <v>2341</v>
      </c>
      <c r="AJ101">
        <v>108.93289192652702</v>
      </c>
      <c r="AK101">
        <v>19.494769631679421</v>
      </c>
    </row>
    <row r="102" spans="1:37">
      <c r="A102">
        <v>3</v>
      </c>
      <c r="B102">
        <v>36</v>
      </c>
      <c r="C102">
        <v>2024</v>
      </c>
      <c r="D102">
        <v>99</v>
      </c>
      <c r="E102">
        <v>36</v>
      </c>
      <c r="F102">
        <v>99</v>
      </c>
      <c r="G102">
        <v>99</v>
      </c>
      <c r="H102">
        <v>99</v>
      </c>
      <c r="I102">
        <v>99</v>
      </c>
      <c r="J102">
        <v>999</v>
      </c>
      <c r="K102">
        <v>99</v>
      </c>
      <c r="L102">
        <v>99</v>
      </c>
      <c r="M102">
        <v>99</v>
      </c>
      <c r="N102">
        <v>99</v>
      </c>
      <c r="O102">
        <v>99</v>
      </c>
      <c r="P102">
        <v>9999</v>
      </c>
      <c r="Q102">
        <v>808</v>
      </c>
      <c r="R102">
        <v>2710</v>
      </c>
      <c r="S102">
        <v>7.1918819188191891</v>
      </c>
      <c r="T102">
        <v>5.6940959409594081</v>
      </c>
      <c r="U102">
        <v>26.12254612546128</v>
      </c>
      <c r="V102">
        <v>36.125461254612553</v>
      </c>
      <c r="W102">
        <v>8.8191881918819224</v>
      </c>
      <c r="X102">
        <v>87.970479704797057</v>
      </c>
      <c r="Y102">
        <v>65.904059040590411</v>
      </c>
      <c r="Z102">
        <v>8.1026821770259492</v>
      </c>
      <c r="AA102">
        <v>1.7725064499764529</v>
      </c>
      <c r="AB102">
        <v>2.0188599258961557</v>
      </c>
      <c r="AC102">
        <v>81.168869436274235</v>
      </c>
      <c r="AD102">
        <v>35.888000784525822</v>
      </c>
      <c r="AE102">
        <v>64.140446290300957</v>
      </c>
      <c r="AF102">
        <v>6.2982244120107858</v>
      </c>
      <c r="AG102">
        <v>6.3497477980823982</v>
      </c>
      <c r="AH102">
        <v>4.4649446494464948</v>
      </c>
      <c r="AI102">
        <v>2703</v>
      </c>
      <c r="AJ102">
        <v>108.54594894561612</v>
      </c>
      <c r="AK102">
        <v>19.775561235095648</v>
      </c>
    </row>
    <row r="103" spans="1:37">
      <c r="A103">
        <v>3</v>
      </c>
      <c r="B103">
        <v>37</v>
      </c>
      <c r="C103">
        <v>2024</v>
      </c>
      <c r="D103">
        <v>99</v>
      </c>
      <c r="E103">
        <v>37</v>
      </c>
      <c r="F103">
        <v>99</v>
      </c>
      <c r="G103">
        <v>99</v>
      </c>
      <c r="H103">
        <v>99</v>
      </c>
      <c r="I103">
        <v>99</v>
      </c>
      <c r="J103">
        <v>999</v>
      </c>
      <c r="K103">
        <v>99</v>
      </c>
      <c r="L103">
        <v>99</v>
      </c>
      <c r="M103">
        <v>99</v>
      </c>
      <c r="N103">
        <v>99</v>
      </c>
      <c r="O103">
        <v>99</v>
      </c>
      <c r="P103">
        <v>9999</v>
      </c>
      <c r="Q103">
        <v>468</v>
      </c>
      <c r="R103">
        <v>1266</v>
      </c>
      <c r="S103">
        <v>7.3609794628751981</v>
      </c>
      <c r="T103">
        <v>5.9233807266982641</v>
      </c>
      <c r="U103">
        <v>26.550947867298568</v>
      </c>
      <c r="V103">
        <v>36.097946287519754</v>
      </c>
      <c r="W103">
        <v>9.5576619273301748</v>
      </c>
      <c r="X103">
        <v>90.837282780410746</v>
      </c>
      <c r="Y103">
        <v>68.009478672985779</v>
      </c>
      <c r="Z103">
        <v>7.7327427933345314</v>
      </c>
      <c r="AA103">
        <v>1.5992771830633401</v>
      </c>
      <c r="AB103">
        <v>1.9712723396420135</v>
      </c>
      <c r="AC103">
        <v>80.376349644794118</v>
      </c>
      <c r="AD103">
        <v>41.814241259900093</v>
      </c>
      <c r="AE103">
        <v>66.847349674626045</v>
      </c>
      <c r="AF103">
        <v>2.9422701496699828</v>
      </c>
      <c r="AG103">
        <v>3.0149868080031879</v>
      </c>
      <c r="AH103">
        <v>4.5023696682464447</v>
      </c>
      <c r="AI103">
        <v>1265</v>
      </c>
      <c r="AJ103">
        <v>109.04648221343884</v>
      </c>
      <c r="AK103">
        <v>19.965876143004031</v>
      </c>
    </row>
    <row r="104" spans="1:37">
      <c r="A104">
        <v>3</v>
      </c>
      <c r="B104">
        <v>38</v>
      </c>
      <c r="C104">
        <v>2024</v>
      </c>
      <c r="D104">
        <v>99</v>
      </c>
      <c r="E104">
        <v>38</v>
      </c>
      <c r="F104">
        <v>99</v>
      </c>
      <c r="G104">
        <v>99</v>
      </c>
      <c r="H104">
        <v>99</v>
      </c>
      <c r="I104">
        <v>99</v>
      </c>
      <c r="J104">
        <v>999</v>
      </c>
      <c r="K104">
        <v>99</v>
      </c>
      <c r="L104">
        <v>99</v>
      </c>
      <c r="M104">
        <v>99</v>
      </c>
      <c r="N104">
        <v>99</v>
      </c>
      <c r="O104">
        <v>99</v>
      </c>
      <c r="P104">
        <v>9999</v>
      </c>
      <c r="Q104">
        <v>491</v>
      </c>
      <c r="R104">
        <v>1318</v>
      </c>
      <c r="S104">
        <v>7.2238239757207889</v>
      </c>
      <c r="T104">
        <v>6.4324734446130512</v>
      </c>
      <c r="U104">
        <v>24.733535660091061</v>
      </c>
      <c r="V104">
        <v>26.631259484066764</v>
      </c>
      <c r="W104">
        <v>14.64339908952959</v>
      </c>
      <c r="X104">
        <v>84.294385432473433</v>
      </c>
      <c r="Y104">
        <v>58.270106221547799</v>
      </c>
      <c r="Z104">
        <v>7.8954894695292737</v>
      </c>
      <c r="AA104">
        <v>1.7457887606857114</v>
      </c>
      <c r="AB104">
        <v>2.2836574065871882</v>
      </c>
      <c r="AC104">
        <v>79.927937933859354</v>
      </c>
      <c r="AD104">
        <v>33.287652023243481</v>
      </c>
      <c r="AE104">
        <v>61.554300927891312</v>
      </c>
      <c r="AF104">
        <v>3.0631216882030325</v>
      </c>
      <c r="AG104">
        <v>2.9239725692574221</v>
      </c>
      <c r="AH104">
        <v>5.4628224582701082</v>
      </c>
      <c r="AI104">
        <v>1314</v>
      </c>
      <c r="AJ104">
        <v>106.91742770167438</v>
      </c>
      <c r="AK104">
        <v>19.664883480003873</v>
      </c>
    </row>
    <row r="105" spans="1:37">
      <c r="A105">
        <v>3</v>
      </c>
      <c r="B105">
        <v>39</v>
      </c>
      <c r="C105">
        <v>2024</v>
      </c>
      <c r="D105">
        <v>99</v>
      </c>
      <c r="E105">
        <v>39</v>
      </c>
      <c r="F105">
        <v>99</v>
      </c>
      <c r="G105">
        <v>99</v>
      </c>
      <c r="H105">
        <v>99</v>
      </c>
      <c r="I105">
        <v>99</v>
      </c>
      <c r="J105">
        <v>999</v>
      </c>
      <c r="K105">
        <v>99</v>
      </c>
      <c r="L105">
        <v>99</v>
      </c>
      <c r="M105">
        <v>99</v>
      </c>
      <c r="N105">
        <v>99</v>
      </c>
      <c r="O105">
        <v>99</v>
      </c>
      <c r="P105">
        <v>9999</v>
      </c>
      <c r="Q105">
        <v>524</v>
      </c>
      <c r="R105">
        <v>1730</v>
      </c>
      <c r="S105">
        <v>6.7398843930635852</v>
      </c>
      <c r="T105">
        <v>6.1803468208092465</v>
      </c>
      <c r="U105">
        <v>22.376820809248574</v>
      </c>
      <c r="V105">
        <v>21.387283236994215</v>
      </c>
      <c r="W105">
        <v>10.173410404624281</v>
      </c>
      <c r="X105">
        <v>70.924855491329481</v>
      </c>
      <c r="Y105">
        <v>45.144508670520224</v>
      </c>
      <c r="Z105">
        <v>8.527661231411356</v>
      </c>
      <c r="AA105">
        <v>1.8086094644028401</v>
      </c>
      <c r="AB105">
        <v>2.5029152704024145</v>
      </c>
      <c r="AC105">
        <v>84.729560057813515</v>
      </c>
      <c r="AD105">
        <v>27.185898245667968</v>
      </c>
      <c r="AE105">
        <v>48.461024364123581</v>
      </c>
      <c r="AF105">
        <v>4.020637724272567</v>
      </c>
      <c r="AG105">
        <v>3.4722914249554142</v>
      </c>
      <c r="AH105">
        <v>7.1098265895953769</v>
      </c>
      <c r="AI105">
        <v>1726</v>
      </c>
      <c r="AJ105">
        <v>104.61639629200457</v>
      </c>
      <c r="AK105">
        <v>18.674428741681055</v>
      </c>
    </row>
    <row r="106" spans="1:37">
      <c r="A106">
        <v>3</v>
      </c>
      <c r="B106">
        <v>40</v>
      </c>
      <c r="C106">
        <v>2024</v>
      </c>
      <c r="D106">
        <v>99</v>
      </c>
      <c r="E106">
        <v>40</v>
      </c>
      <c r="F106">
        <v>99</v>
      </c>
      <c r="G106">
        <v>99</v>
      </c>
      <c r="H106">
        <v>99</v>
      </c>
      <c r="I106">
        <v>99</v>
      </c>
      <c r="J106">
        <v>999</v>
      </c>
      <c r="K106">
        <v>99</v>
      </c>
      <c r="L106">
        <v>99</v>
      </c>
      <c r="M106">
        <v>99</v>
      </c>
      <c r="N106">
        <v>99</v>
      </c>
      <c r="O106">
        <v>99</v>
      </c>
      <c r="P106">
        <v>9999</v>
      </c>
      <c r="Q106">
        <v>586</v>
      </c>
      <c r="R106">
        <v>1726</v>
      </c>
      <c r="S106">
        <v>6.8006952491309374</v>
      </c>
      <c r="T106">
        <v>6.1338354577056782</v>
      </c>
      <c r="U106">
        <v>22.820393974507528</v>
      </c>
      <c r="V106">
        <v>21.900347624565462</v>
      </c>
      <c r="W106">
        <v>11.819235225955964</v>
      </c>
      <c r="X106">
        <v>74.217844727694086</v>
      </c>
      <c r="Y106">
        <v>47.798377752027811</v>
      </c>
      <c r="Z106">
        <v>8.4327192780170517</v>
      </c>
      <c r="AA106">
        <v>1.8107825567862128</v>
      </c>
      <c r="AB106">
        <v>2.0020389388498172</v>
      </c>
      <c r="AC106">
        <v>84.031182178955547</v>
      </c>
      <c r="AD106">
        <v>40.308927231114872</v>
      </c>
      <c r="AE106">
        <v>67.714689047770605</v>
      </c>
      <c r="AF106">
        <v>4.0113414520777155</v>
      </c>
      <c r="AG106">
        <v>3.5329346956916008</v>
      </c>
      <c r="AH106">
        <v>6.0254924681344155</v>
      </c>
      <c r="AI106">
        <v>1724</v>
      </c>
      <c r="AJ106">
        <v>105.23306264501169</v>
      </c>
      <c r="AK106">
        <v>18.746420691370577</v>
      </c>
    </row>
    <row r="107" spans="1:37">
      <c r="A107">
        <v>3</v>
      </c>
      <c r="B107">
        <v>41</v>
      </c>
      <c r="C107">
        <v>2024</v>
      </c>
      <c r="D107">
        <v>99</v>
      </c>
      <c r="E107">
        <v>41</v>
      </c>
      <c r="F107">
        <v>99</v>
      </c>
      <c r="G107">
        <v>99</v>
      </c>
      <c r="H107">
        <v>99</v>
      </c>
      <c r="I107">
        <v>99</v>
      </c>
      <c r="J107">
        <v>999</v>
      </c>
      <c r="K107">
        <v>99</v>
      </c>
      <c r="L107">
        <v>99</v>
      </c>
      <c r="M107">
        <v>99</v>
      </c>
      <c r="N107">
        <v>99</v>
      </c>
      <c r="O107">
        <v>99</v>
      </c>
      <c r="P107">
        <v>9999</v>
      </c>
      <c r="Q107">
        <v>773</v>
      </c>
      <c r="R107">
        <v>2656</v>
      </c>
      <c r="S107">
        <v>6.9111445783132543</v>
      </c>
      <c r="T107">
        <v>6.1329066265060241</v>
      </c>
      <c r="U107">
        <v>24.020406626506059</v>
      </c>
      <c r="V107">
        <v>26.957831325301203</v>
      </c>
      <c r="W107">
        <v>11.332831325301203</v>
      </c>
      <c r="X107">
        <v>77.823795180722897</v>
      </c>
      <c r="Y107">
        <v>55.421686746987966</v>
      </c>
      <c r="Z107">
        <v>9.2161329287263332</v>
      </c>
      <c r="AA107">
        <v>2.0156606476703849</v>
      </c>
      <c r="AB107">
        <v>2.1904849652183547</v>
      </c>
      <c r="AC107">
        <v>86.023707960918713</v>
      </c>
      <c r="AD107">
        <v>40.622500119671606</v>
      </c>
      <c r="AE107">
        <v>63.318715868657357</v>
      </c>
      <c r="AF107">
        <v>6.1727247373803111</v>
      </c>
      <c r="AG107">
        <v>5.7224249594463323</v>
      </c>
      <c r="AH107">
        <v>6.3629518072289155</v>
      </c>
      <c r="AI107">
        <v>2653</v>
      </c>
      <c r="AJ107">
        <v>106.15488126649092</v>
      </c>
      <c r="AK107">
        <v>19.063649926060837</v>
      </c>
    </row>
    <row r="108" spans="1:37">
      <c r="A108">
        <v>3</v>
      </c>
      <c r="B108">
        <v>42</v>
      </c>
      <c r="C108">
        <v>2024</v>
      </c>
      <c r="D108">
        <v>99</v>
      </c>
      <c r="E108">
        <v>42</v>
      </c>
      <c r="F108">
        <v>99</v>
      </c>
      <c r="G108">
        <v>99</v>
      </c>
      <c r="H108">
        <v>99</v>
      </c>
      <c r="I108">
        <v>99</v>
      </c>
      <c r="J108">
        <v>999</v>
      </c>
      <c r="K108">
        <v>99</v>
      </c>
      <c r="L108">
        <v>99</v>
      </c>
      <c r="M108">
        <v>99</v>
      </c>
      <c r="N108">
        <v>99</v>
      </c>
      <c r="O108">
        <v>99</v>
      </c>
      <c r="P108">
        <v>9999</v>
      </c>
      <c r="Q108">
        <v>1493</v>
      </c>
      <c r="R108">
        <v>5248</v>
      </c>
      <c r="S108">
        <v>7.4285442073170724</v>
      </c>
      <c r="T108">
        <v>5.9834222560975601</v>
      </c>
      <c r="U108">
        <v>27.120731707317141</v>
      </c>
      <c r="V108">
        <v>37.728658536585357</v>
      </c>
      <c r="W108">
        <v>9.0891768292682968</v>
      </c>
      <c r="X108">
        <v>89.653201219512198</v>
      </c>
      <c r="Y108">
        <v>69.626524390243901</v>
      </c>
      <c r="Z108">
        <v>8.2492299667223588</v>
      </c>
      <c r="AA108">
        <v>1.7120895937447671</v>
      </c>
      <c r="AB108">
        <v>1.8999136361289088</v>
      </c>
      <c r="AC108">
        <v>84.749080196958303</v>
      </c>
      <c r="AD108">
        <v>42.051173620225974</v>
      </c>
      <c r="AE108">
        <v>65.446702207791887</v>
      </c>
      <c r="AF108">
        <v>12.196709119643023</v>
      </c>
      <c r="AG108">
        <v>12.766354779727537</v>
      </c>
      <c r="AH108">
        <v>3.4870426829268286</v>
      </c>
      <c r="AI108">
        <v>5239</v>
      </c>
      <c r="AJ108">
        <v>109.29183050200437</v>
      </c>
      <c r="AK108">
        <v>20.185457188807185</v>
      </c>
    </row>
    <row r="109" spans="1:37">
      <c r="A109">
        <v>3</v>
      </c>
      <c r="B109">
        <v>43</v>
      </c>
      <c r="C109">
        <v>2024</v>
      </c>
      <c r="D109">
        <v>99</v>
      </c>
      <c r="E109">
        <v>43</v>
      </c>
      <c r="F109">
        <v>99</v>
      </c>
      <c r="G109">
        <v>99</v>
      </c>
      <c r="H109">
        <v>99</v>
      </c>
      <c r="I109">
        <v>99</v>
      </c>
      <c r="J109">
        <v>999</v>
      </c>
      <c r="K109">
        <v>99</v>
      </c>
      <c r="L109">
        <v>99</v>
      </c>
      <c r="M109">
        <v>99</v>
      </c>
      <c r="N109">
        <v>99</v>
      </c>
      <c r="O109">
        <v>99</v>
      </c>
      <c r="P109">
        <v>9999</v>
      </c>
      <c r="Q109">
        <v>1319</v>
      </c>
      <c r="R109">
        <v>4574</v>
      </c>
      <c r="S109">
        <v>7.3384346305203341</v>
      </c>
      <c r="T109">
        <v>5.9672059466550067</v>
      </c>
      <c r="U109">
        <v>26.813795365107151</v>
      </c>
      <c r="V109">
        <v>36.882378662002623</v>
      </c>
      <c r="W109">
        <v>8.7232181897682555</v>
      </c>
      <c r="X109">
        <v>87.647573240052481</v>
      </c>
      <c r="Y109">
        <v>67.708788806296454</v>
      </c>
      <c r="Z109">
        <v>8.3969784932708578</v>
      </c>
      <c r="AA109">
        <v>1.736973076443368</v>
      </c>
      <c r="AB109">
        <v>2.0303276067281311</v>
      </c>
      <c r="AC109">
        <v>82.879818661921888</v>
      </c>
      <c r="AD109">
        <v>33.298081994902134</v>
      </c>
      <c r="AE109">
        <v>57.720489770094694</v>
      </c>
      <c r="AF109">
        <v>10.63028725481082</v>
      </c>
      <c r="AG109">
        <v>11.000847175997791</v>
      </c>
      <c r="AH109">
        <v>4.4599912549191076</v>
      </c>
      <c r="AI109">
        <v>4569</v>
      </c>
      <c r="AJ109">
        <v>109.15968483256744</v>
      </c>
      <c r="AK109">
        <v>19.98385619180025</v>
      </c>
    </row>
    <row r="110" spans="1:37">
      <c r="A110">
        <v>3</v>
      </c>
      <c r="B110">
        <v>44</v>
      </c>
      <c r="C110">
        <v>2024</v>
      </c>
      <c r="D110">
        <v>99</v>
      </c>
      <c r="E110">
        <v>44</v>
      </c>
      <c r="F110">
        <v>99</v>
      </c>
      <c r="G110">
        <v>99</v>
      </c>
      <c r="H110">
        <v>99</v>
      </c>
      <c r="I110">
        <v>99</v>
      </c>
      <c r="J110">
        <v>999</v>
      </c>
      <c r="K110">
        <v>99</v>
      </c>
      <c r="L110">
        <v>99</v>
      </c>
      <c r="M110">
        <v>99</v>
      </c>
      <c r="N110">
        <v>99</v>
      </c>
      <c r="O110">
        <v>99</v>
      </c>
      <c r="P110">
        <v>9999</v>
      </c>
      <c r="Q110">
        <v>1171</v>
      </c>
      <c r="R110">
        <v>3848</v>
      </c>
      <c r="S110">
        <v>7.404365904365906</v>
      </c>
      <c r="T110">
        <v>6.0454781704781722</v>
      </c>
      <c r="U110">
        <v>27.066320166320168</v>
      </c>
      <c r="V110">
        <v>37.889812889812895</v>
      </c>
      <c r="W110">
        <v>8.47193347193347</v>
      </c>
      <c r="X110">
        <v>89.05925155925155</v>
      </c>
      <c r="Y110">
        <v>69.516632016632016</v>
      </c>
      <c r="Z110">
        <v>8.2480120312195488</v>
      </c>
      <c r="AA110">
        <v>1.7118887403862419</v>
      </c>
      <c r="AB110">
        <v>1.9348162332873065</v>
      </c>
      <c r="AC110">
        <v>84.538324392465697</v>
      </c>
      <c r="AD110">
        <v>38.272442791760689</v>
      </c>
      <c r="AE110">
        <v>61.114538870330797</v>
      </c>
      <c r="AF110">
        <v>8.9430138514455741</v>
      </c>
      <c r="AG110">
        <v>9.3419160170080993</v>
      </c>
      <c r="AH110">
        <v>3.4563409563409562</v>
      </c>
      <c r="AI110">
        <v>3846</v>
      </c>
      <c r="AJ110">
        <v>109.34729589183556</v>
      </c>
      <c r="AK110">
        <v>20.086591157723173</v>
      </c>
    </row>
    <row r="111" spans="1:37">
      <c r="A111">
        <v>3</v>
      </c>
      <c r="B111">
        <v>45</v>
      </c>
      <c r="C111">
        <v>2024</v>
      </c>
      <c r="D111">
        <v>99</v>
      </c>
      <c r="E111">
        <v>45</v>
      </c>
      <c r="F111">
        <v>99</v>
      </c>
      <c r="G111">
        <v>99</v>
      </c>
      <c r="H111">
        <v>99</v>
      </c>
      <c r="I111">
        <v>99</v>
      </c>
      <c r="J111">
        <v>999</v>
      </c>
      <c r="K111">
        <v>99</v>
      </c>
      <c r="L111">
        <v>99</v>
      </c>
      <c r="M111">
        <v>99</v>
      </c>
      <c r="N111">
        <v>99</v>
      </c>
      <c r="O111">
        <v>99</v>
      </c>
      <c r="P111">
        <v>9999</v>
      </c>
      <c r="Q111">
        <v>732</v>
      </c>
      <c r="R111">
        <v>2122</v>
      </c>
      <c r="S111">
        <v>7.2469368520263924</v>
      </c>
      <c r="T111">
        <v>5.9981149858623919</v>
      </c>
      <c r="U111">
        <v>25.817813383600352</v>
      </c>
      <c r="V111">
        <v>36.003770028275198</v>
      </c>
      <c r="W111">
        <v>7.2101790763430751</v>
      </c>
      <c r="X111">
        <v>88.501413760603199</v>
      </c>
      <c r="Y111">
        <v>64.090480678605076</v>
      </c>
      <c r="Z111">
        <v>7.7691573036774306</v>
      </c>
      <c r="AA111">
        <v>1.5774992273289548</v>
      </c>
      <c r="AB111">
        <v>1.9696079665544921</v>
      </c>
      <c r="AC111">
        <v>82.593360311080005</v>
      </c>
      <c r="AD111">
        <v>31.767392302165504</v>
      </c>
      <c r="AE111">
        <v>52.660364025328818</v>
      </c>
      <c r="AF111">
        <v>4.9316723993678524</v>
      </c>
      <c r="AG111">
        <v>4.9140154482924334</v>
      </c>
      <c r="AH111">
        <v>2.9688972667294999</v>
      </c>
      <c r="AI111">
        <v>2120</v>
      </c>
      <c r="AJ111">
        <v>108.35702830188684</v>
      </c>
      <c r="AK111">
        <v>19.720384808350943</v>
      </c>
    </row>
    <row r="112" spans="1:37">
      <c r="A112">
        <v>3</v>
      </c>
      <c r="B112">
        <v>46</v>
      </c>
      <c r="C112">
        <v>2024</v>
      </c>
      <c r="D112">
        <v>99</v>
      </c>
      <c r="E112">
        <v>46</v>
      </c>
      <c r="F112">
        <v>99</v>
      </c>
      <c r="G112">
        <v>99</v>
      </c>
      <c r="H112">
        <v>99</v>
      </c>
      <c r="I112">
        <v>99</v>
      </c>
      <c r="J112">
        <v>999</v>
      </c>
      <c r="K112">
        <v>99</v>
      </c>
      <c r="L112">
        <v>99</v>
      </c>
      <c r="M112">
        <v>99</v>
      </c>
      <c r="N112">
        <v>99</v>
      </c>
      <c r="O112">
        <v>99</v>
      </c>
      <c r="P112">
        <v>9999</v>
      </c>
      <c r="Q112">
        <v>389</v>
      </c>
      <c r="R112">
        <v>1019</v>
      </c>
      <c r="S112">
        <v>7.3837095191364082</v>
      </c>
      <c r="T112">
        <v>6.1020608439646722</v>
      </c>
      <c r="U112">
        <v>27.166045142296369</v>
      </c>
      <c r="V112">
        <v>38.665358194308155</v>
      </c>
      <c r="W112">
        <v>6.5750736015701676</v>
      </c>
      <c r="X112">
        <v>90.382728164867515</v>
      </c>
      <c r="Y112">
        <v>70.068694798822378</v>
      </c>
      <c r="Z112">
        <v>7.9687543130153422</v>
      </c>
      <c r="AA112">
        <v>1.5890231839449338</v>
      </c>
      <c r="AB112">
        <v>1.5723898640043501</v>
      </c>
      <c r="AC112">
        <v>85.475244272322513</v>
      </c>
      <c r="AD112">
        <v>36.862545560798878</v>
      </c>
      <c r="AE112">
        <v>56.60147125476211</v>
      </c>
      <c r="AF112">
        <v>2.368225341638003</v>
      </c>
      <c r="AG112">
        <v>2.482974632707271</v>
      </c>
      <c r="AH112">
        <v>1.7664376840039251</v>
      </c>
      <c r="AI112">
        <v>1018</v>
      </c>
      <c r="AJ112">
        <v>109.83772102161095</v>
      </c>
      <c r="AK112">
        <v>19.954089872689327</v>
      </c>
    </row>
    <row r="113" spans="1:37">
      <c r="A113">
        <v>3</v>
      </c>
      <c r="B113">
        <v>47</v>
      </c>
      <c r="C113">
        <v>2024</v>
      </c>
      <c r="D113">
        <v>99</v>
      </c>
      <c r="E113">
        <v>47</v>
      </c>
      <c r="F113">
        <v>99</v>
      </c>
      <c r="G113">
        <v>99</v>
      </c>
      <c r="H113">
        <v>99</v>
      </c>
      <c r="I113">
        <v>99</v>
      </c>
      <c r="J113">
        <v>999</v>
      </c>
      <c r="K113">
        <v>99</v>
      </c>
      <c r="L113">
        <v>99</v>
      </c>
      <c r="M113">
        <v>99</v>
      </c>
      <c r="N113">
        <v>99</v>
      </c>
      <c r="O113">
        <v>99</v>
      </c>
      <c r="P113">
        <v>9999</v>
      </c>
      <c r="Q113">
        <v>416</v>
      </c>
      <c r="R113">
        <v>1080</v>
      </c>
      <c r="S113">
        <v>7.1916666666666647</v>
      </c>
      <c r="T113">
        <v>6.0250000000000004</v>
      </c>
      <c r="U113">
        <v>25.312314814814801</v>
      </c>
      <c r="V113">
        <v>31.203703703703699</v>
      </c>
      <c r="W113">
        <v>7.5</v>
      </c>
      <c r="X113">
        <v>86.944444444444443</v>
      </c>
      <c r="Y113">
        <v>59.259259259259267</v>
      </c>
      <c r="Z113">
        <v>8.1096448187375696</v>
      </c>
      <c r="AA113">
        <v>1.7291951135544956</v>
      </c>
      <c r="AB113">
        <v>2.025834304584071</v>
      </c>
      <c r="AC113">
        <v>81.992353504422596</v>
      </c>
      <c r="AD113">
        <v>39.274801701660799</v>
      </c>
      <c r="AE113">
        <v>58.64775259273911</v>
      </c>
      <c r="AF113">
        <v>2.5099934926094631</v>
      </c>
      <c r="AG113">
        <v>2.452038581713464</v>
      </c>
      <c r="AH113">
        <v>5</v>
      </c>
      <c r="AI113">
        <v>1074</v>
      </c>
      <c r="AJ113">
        <v>107.7101489757915</v>
      </c>
      <c r="AK113">
        <v>19.661029176885766</v>
      </c>
    </row>
    <row r="114" spans="1:37">
      <c r="A114">
        <v>3</v>
      </c>
      <c r="B114">
        <v>48</v>
      </c>
      <c r="C114">
        <v>2024</v>
      </c>
      <c r="D114">
        <v>99</v>
      </c>
      <c r="E114">
        <v>48</v>
      </c>
      <c r="F114">
        <v>99</v>
      </c>
      <c r="G114">
        <v>99</v>
      </c>
      <c r="H114">
        <v>99</v>
      </c>
      <c r="I114">
        <v>99</v>
      </c>
      <c r="J114">
        <v>999</v>
      </c>
      <c r="K114">
        <v>99</v>
      </c>
      <c r="L114">
        <v>99</v>
      </c>
      <c r="M114">
        <v>99</v>
      </c>
      <c r="N114">
        <v>99</v>
      </c>
      <c r="O114">
        <v>99</v>
      </c>
      <c r="P114">
        <v>9999</v>
      </c>
      <c r="Q114">
        <v>280</v>
      </c>
      <c r="R114">
        <v>788</v>
      </c>
      <c r="S114">
        <v>6.9530456852791849</v>
      </c>
      <c r="T114">
        <v>6.0596446700507611</v>
      </c>
      <c r="U114">
        <v>24.51269035532998</v>
      </c>
      <c r="V114">
        <v>26.90355329949239</v>
      </c>
      <c r="W114">
        <v>8.1218274111675122</v>
      </c>
      <c r="X114">
        <v>79.441624365482213</v>
      </c>
      <c r="Y114">
        <v>54.314720812182735</v>
      </c>
      <c r="Z114">
        <v>9.0854637271644823</v>
      </c>
      <c r="AA114">
        <v>1.9819178434068301</v>
      </c>
      <c r="AB114">
        <v>1.8647806788841463</v>
      </c>
      <c r="AC114">
        <v>88.156056661621861</v>
      </c>
      <c r="AD114">
        <v>47.058554032726683</v>
      </c>
      <c r="AE114">
        <v>67.169969330117041</v>
      </c>
      <c r="AF114">
        <v>1.8313656223854236</v>
      </c>
      <c r="AG114">
        <v>1.7325623687919924</v>
      </c>
      <c r="AH114">
        <v>5.7106598984771582</v>
      </c>
      <c r="AI114">
        <v>788</v>
      </c>
      <c r="AJ114">
        <v>106.99263959390868</v>
      </c>
      <c r="AK114">
        <v>19.119182549680879</v>
      </c>
    </row>
    <row r="115" spans="1:37">
      <c r="A115">
        <v>3</v>
      </c>
      <c r="B115">
        <v>49</v>
      </c>
      <c r="C115">
        <v>2024</v>
      </c>
      <c r="D115">
        <v>99</v>
      </c>
      <c r="E115">
        <v>49</v>
      </c>
      <c r="F115">
        <v>99</v>
      </c>
      <c r="G115">
        <v>99</v>
      </c>
      <c r="H115">
        <v>99</v>
      </c>
      <c r="I115">
        <v>99</v>
      </c>
      <c r="J115">
        <v>999</v>
      </c>
      <c r="K115">
        <v>99</v>
      </c>
      <c r="L115">
        <v>99</v>
      </c>
      <c r="M115">
        <v>99</v>
      </c>
      <c r="N115">
        <v>99</v>
      </c>
      <c r="O115">
        <v>99</v>
      </c>
      <c r="P115">
        <v>9999</v>
      </c>
      <c r="Q115">
        <v>206</v>
      </c>
      <c r="R115">
        <v>515</v>
      </c>
      <c r="S115">
        <v>7.0310679611650482</v>
      </c>
      <c r="T115">
        <v>6.1184466019417485</v>
      </c>
      <c r="U115">
        <v>24.84349514563106</v>
      </c>
      <c r="V115">
        <v>28.349514563106801</v>
      </c>
      <c r="W115">
        <v>8.7378640776699061</v>
      </c>
      <c r="X115">
        <v>80</v>
      </c>
      <c r="Y115">
        <v>56.504854368932016</v>
      </c>
      <c r="Z115">
        <v>9.3315942829522722</v>
      </c>
      <c r="AA115">
        <v>2.0315487002764367</v>
      </c>
      <c r="AB115">
        <v>1.8124567660228608</v>
      </c>
      <c r="AC115">
        <v>89.068558854244259</v>
      </c>
      <c r="AD115">
        <v>53.375570008679837</v>
      </c>
      <c r="AE115">
        <v>68.56086012328025</v>
      </c>
      <c r="AF115">
        <v>1.1968950450869202</v>
      </c>
      <c r="AG115">
        <v>1.1476028148308257</v>
      </c>
      <c r="AH115">
        <v>4.4660194174757297</v>
      </c>
      <c r="AI115">
        <v>514</v>
      </c>
      <c r="AJ115">
        <v>106.9766536964981</v>
      </c>
      <c r="AK115">
        <v>19.362814893621575</v>
      </c>
    </row>
    <row r="116" spans="1:37">
      <c r="A116">
        <v>3</v>
      </c>
      <c r="B116">
        <v>50</v>
      </c>
      <c r="C116">
        <v>2024</v>
      </c>
      <c r="D116">
        <v>99</v>
      </c>
      <c r="E116">
        <v>50</v>
      </c>
      <c r="F116">
        <v>99</v>
      </c>
      <c r="G116">
        <v>99</v>
      </c>
      <c r="H116">
        <v>99</v>
      </c>
      <c r="I116">
        <v>99</v>
      </c>
      <c r="J116">
        <v>999</v>
      </c>
      <c r="K116">
        <v>99</v>
      </c>
      <c r="L116">
        <v>99</v>
      </c>
      <c r="M116">
        <v>99</v>
      </c>
      <c r="N116">
        <v>99</v>
      </c>
      <c r="O116">
        <v>99</v>
      </c>
      <c r="P116">
        <v>9999</v>
      </c>
    </row>
    <row r="117" spans="1:37">
      <c r="A117">
        <v>3</v>
      </c>
      <c r="B117">
        <v>51</v>
      </c>
      <c r="C117">
        <v>2024</v>
      </c>
      <c r="D117">
        <v>99</v>
      </c>
      <c r="E117">
        <v>51</v>
      </c>
      <c r="F117">
        <v>99</v>
      </c>
      <c r="G117">
        <v>99</v>
      </c>
      <c r="H117">
        <v>99</v>
      </c>
      <c r="I117">
        <v>99</v>
      </c>
      <c r="J117">
        <v>999</v>
      </c>
      <c r="K117">
        <v>99</v>
      </c>
      <c r="L117">
        <v>99</v>
      </c>
      <c r="M117">
        <v>99</v>
      </c>
      <c r="N117">
        <v>99</v>
      </c>
      <c r="O117">
        <v>99</v>
      </c>
      <c r="P117">
        <v>9999</v>
      </c>
    </row>
    <row r="118" spans="1:37">
      <c r="A118">
        <v>3</v>
      </c>
      <c r="B118">
        <v>52</v>
      </c>
      <c r="C118">
        <v>2024</v>
      </c>
      <c r="D118">
        <v>99</v>
      </c>
      <c r="E118">
        <v>52</v>
      </c>
      <c r="F118">
        <v>99</v>
      </c>
      <c r="G118">
        <v>99</v>
      </c>
      <c r="H118">
        <v>99</v>
      </c>
      <c r="I118">
        <v>99</v>
      </c>
      <c r="J118">
        <v>999</v>
      </c>
      <c r="K118">
        <v>99</v>
      </c>
      <c r="L118">
        <v>99</v>
      </c>
      <c r="M118">
        <v>99</v>
      </c>
      <c r="N118">
        <v>99</v>
      </c>
      <c r="O118">
        <v>99</v>
      </c>
      <c r="P118">
        <v>9999</v>
      </c>
    </row>
    <row r="119" spans="1:37">
      <c r="A119">
        <v>3</v>
      </c>
      <c r="B119">
        <v>53</v>
      </c>
      <c r="C119">
        <v>2023</v>
      </c>
      <c r="D119">
        <v>99</v>
      </c>
      <c r="E119">
        <v>1</v>
      </c>
      <c r="F119">
        <v>99</v>
      </c>
      <c r="G119">
        <v>99</v>
      </c>
      <c r="H119">
        <v>99</v>
      </c>
      <c r="I119">
        <v>99</v>
      </c>
      <c r="J119">
        <v>999</v>
      </c>
      <c r="K119">
        <v>99</v>
      </c>
      <c r="L119">
        <v>99</v>
      </c>
      <c r="M119">
        <v>99</v>
      </c>
      <c r="N119">
        <v>99</v>
      </c>
      <c r="O119">
        <v>99</v>
      </c>
      <c r="P119">
        <v>9999</v>
      </c>
      <c r="Q119">
        <v>5</v>
      </c>
      <c r="R119">
        <v>6</v>
      </c>
      <c r="S119">
        <v>7.3333333333333313</v>
      </c>
      <c r="T119">
        <v>6.333333333333333</v>
      </c>
      <c r="U119">
        <v>25.483333333333341</v>
      </c>
      <c r="V119">
        <v>16.666666666666671</v>
      </c>
      <c r="W119">
        <v>0</v>
      </c>
      <c r="X119">
        <v>83.333333333333314</v>
      </c>
      <c r="Y119">
        <v>66.666666666666686</v>
      </c>
      <c r="Z119">
        <v>8.2240332089688355</v>
      </c>
      <c r="AA119">
        <v>1.2472191289246499</v>
      </c>
      <c r="AB119">
        <v>1.6996731711975963</v>
      </c>
      <c r="AC119">
        <v>83.897939369307934</v>
      </c>
      <c r="AD119">
        <v>68.956736477683521</v>
      </c>
      <c r="AE119">
        <v>49.793529744291263</v>
      </c>
      <c r="AF119">
        <v>1.2310975234421484E-2</v>
      </c>
      <c r="AG119">
        <v>1.1975434459990148E-2</v>
      </c>
      <c r="AH119">
        <v>0</v>
      </c>
      <c r="AI119">
        <v>0</v>
      </c>
    </row>
    <row r="120" spans="1:37">
      <c r="A120">
        <v>3</v>
      </c>
      <c r="B120">
        <v>54</v>
      </c>
      <c r="C120">
        <v>2023</v>
      </c>
      <c r="D120">
        <v>99</v>
      </c>
      <c r="E120">
        <v>2</v>
      </c>
      <c r="F120">
        <v>99</v>
      </c>
      <c r="G120">
        <v>99</v>
      </c>
      <c r="H120">
        <v>99</v>
      </c>
      <c r="I120">
        <v>99</v>
      </c>
      <c r="J120">
        <v>999</v>
      </c>
      <c r="K120">
        <v>99</v>
      </c>
      <c r="L120">
        <v>99</v>
      </c>
      <c r="M120">
        <v>99</v>
      </c>
      <c r="N120">
        <v>99</v>
      </c>
      <c r="O120">
        <v>99</v>
      </c>
      <c r="P120">
        <v>9999</v>
      </c>
      <c r="Q120">
        <v>65</v>
      </c>
      <c r="R120">
        <v>180</v>
      </c>
      <c r="S120">
        <v>6.9</v>
      </c>
      <c r="T120">
        <v>6.5222222222222221</v>
      </c>
      <c r="U120">
        <v>24.314999999999998</v>
      </c>
      <c r="V120">
        <v>16.666666666666671</v>
      </c>
      <c r="W120">
        <v>11.111111111111112</v>
      </c>
      <c r="X120">
        <v>77.777777777777771</v>
      </c>
      <c r="Y120">
        <v>49.444444444444443</v>
      </c>
      <c r="Z120">
        <v>10.083338705232743</v>
      </c>
      <c r="AA120">
        <v>1.8442101591497388</v>
      </c>
      <c r="AB120">
        <v>1.7430992690401763</v>
      </c>
      <c r="AC120">
        <v>83.521567286806089</v>
      </c>
      <c r="AD120">
        <v>57.586829752442277</v>
      </c>
      <c r="AE120">
        <v>58.655238094966208</v>
      </c>
      <c r="AF120">
        <v>0.36932925703264463</v>
      </c>
      <c r="AG120">
        <v>0.34279191629194822</v>
      </c>
      <c r="AH120">
        <v>0.55555555555555558</v>
      </c>
      <c r="AI120">
        <v>44</v>
      </c>
      <c r="AJ120">
        <v>111.15909090909091</v>
      </c>
      <c r="AK120">
        <v>19.967969246326113</v>
      </c>
    </row>
    <row r="121" spans="1:37">
      <c r="A121">
        <v>3</v>
      </c>
      <c r="B121">
        <v>55</v>
      </c>
      <c r="C121">
        <v>2023</v>
      </c>
      <c r="D121">
        <v>99</v>
      </c>
      <c r="E121">
        <v>3</v>
      </c>
      <c r="F121">
        <v>99</v>
      </c>
      <c r="G121">
        <v>99</v>
      </c>
      <c r="H121">
        <v>99</v>
      </c>
      <c r="I121">
        <v>99</v>
      </c>
      <c r="J121">
        <v>999</v>
      </c>
      <c r="K121">
        <v>99</v>
      </c>
      <c r="L121">
        <v>99</v>
      </c>
      <c r="M121">
        <v>99</v>
      </c>
      <c r="N121">
        <v>99</v>
      </c>
      <c r="O121">
        <v>99</v>
      </c>
      <c r="P121">
        <v>9999</v>
      </c>
      <c r="Q121">
        <v>11</v>
      </c>
      <c r="R121">
        <v>32</v>
      </c>
      <c r="S121">
        <v>6.875</v>
      </c>
      <c r="T121">
        <v>6.21875</v>
      </c>
      <c r="U121">
        <v>22.993750000000006</v>
      </c>
      <c r="V121">
        <v>34.375</v>
      </c>
      <c r="W121">
        <v>3.125</v>
      </c>
      <c r="X121">
        <v>84.375</v>
      </c>
      <c r="Y121">
        <v>46.875</v>
      </c>
      <c r="Z121">
        <v>5.8002121459046476</v>
      </c>
      <c r="AA121">
        <v>1.1388041973930372</v>
      </c>
      <c r="AB121">
        <v>1.2926323674966522</v>
      </c>
      <c r="AC121">
        <v>82.071804111319878</v>
      </c>
      <c r="AD121">
        <v>35.571554015822599</v>
      </c>
      <c r="AE121">
        <v>40.06940525784821</v>
      </c>
      <c r="AF121">
        <v>6.5658534583581243E-2</v>
      </c>
      <c r="AG121">
        <v>5.7629330776067723E-2</v>
      </c>
      <c r="AH121">
        <v>12.5</v>
      </c>
      <c r="AI121">
        <v>4</v>
      </c>
      <c r="AJ121">
        <v>114.425</v>
      </c>
      <c r="AK121">
        <v>18.178351862341621</v>
      </c>
    </row>
    <row r="122" spans="1:37">
      <c r="A122">
        <v>3</v>
      </c>
      <c r="B122">
        <v>56</v>
      </c>
      <c r="C122">
        <v>2023</v>
      </c>
      <c r="D122">
        <v>99</v>
      </c>
      <c r="E122">
        <v>4</v>
      </c>
      <c r="F122">
        <v>99</v>
      </c>
      <c r="G122">
        <v>99</v>
      </c>
      <c r="H122">
        <v>99</v>
      </c>
      <c r="I122">
        <v>99</v>
      </c>
      <c r="J122">
        <v>999</v>
      </c>
      <c r="K122">
        <v>99</v>
      </c>
      <c r="L122">
        <v>99</v>
      </c>
      <c r="M122">
        <v>99</v>
      </c>
      <c r="N122">
        <v>99</v>
      </c>
      <c r="O122">
        <v>99</v>
      </c>
      <c r="P122">
        <v>9999</v>
      </c>
      <c r="Q122">
        <v>58</v>
      </c>
      <c r="R122">
        <v>130</v>
      </c>
      <c r="S122">
        <v>7.6538461538461551</v>
      </c>
      <c r="T122">
        <v>6.692307692307689</v>
      </c>
      <c r="U122">
        <v>31.130769230769239</v>
      </c>
      <c r="V122">
        <v>30.769230769230759</v>
      </c>
      <c r="W122">
        <v>16.15384615384615</v>
      </c>
      <c r="X122">
        <v>96.153846153846175</v>
      </c>
      <c r="Y122">
        <v>80</v>
      </c>
      <c r="Z122">
        <v>8.8727746605847493</v>
      </c>
      <c r="AA122">
        <v>1.6253356503600589</v>
      </c>
      <c r="AB122">
        <v>2.2730736691373283</v>
      </c>
      <c r="AC122">
        <v>71.490966244980271</v>
      </c>
      <c r="AD122">
        <v>69.458406661940401</v>
      </c>
      <c r="AE122">
        <v>66.242582137577926</v>
      </c>
      <c r="AF122">
        <v>0.26673779674579889</v>
      </c>
      <c r="AG122">
        <v>0.31696915146880406</v>
      </c>
      <c r="AH122">
        <v>1.5384615384615381</v>
      </c>
      <c r="AI122">
        <v>16</v>
      </c>
      <c r="AJ122">
        <v>109.39375</v>
      </c>
      <c r="AK122">
        <v>19.644943105200536</v>
      </c>
    </row>
    <row r="123" spans="1:37">
      <c r="A123">
        <v>3</v>
      </c>
      <c r="B123">
        <v>57</v>
      </c>
      <c r="C123">
        <v>2023</v>
      </c>
      <c r="D123">
        <v>99</v>
      </c>
      <c r="E123">
        <v>5</v>
      </c>
      <c r="F123">
        <v>99</v>
      </c>
      <c r="G123">
        <v>99</v>
      </c>
      <c r="H123">
        <v>99</v>
      </c>
      <c r="I123">
        <v>99</v>
      </c>
      <c r="J123">
        <v>999</v>
      </c>
      <c r="K123">
        <v>99</v>
      </c>
      <c r="L123">
        <v>99</v>
      </c>
      <c r="M123">
        <v>99</v>
      </c>
      <c r="N123">
        <v>99</v>
      </c>
      <c r="O123">
        <v>99</v>
      </c>
      <c r="P123">
        <v>9999</v>
      </c>
      <c r="Q123">
        <v>30</v>
      </c>
      <c r="R123">
        <v>66</v>
      </c>
      <c r="S123">
        <v>7.9393939393939394</v>
      </c>
      <c r="T123">
        <v>6.7272727272727284</v>
      </c>
      <c r="U123">
        <v>29.309090909090912</v>
      </c>
      <c r="V123">
        <v>25.757575757575754</v>
      </c>
      <c r="W123">
        <v>18.181818181818183</v>
      </c>
      <c r="X123">
        <v>90.909090909090892</v>
      </c>
      <c r="Y123">
        <v>78.787878787878782</v>
      </c>
      <c r="Z123">
        <v>8.2702410516466411</v>
      </c>
      <c r="AA123">
        <v>1.4655517926477275</v>
      </c>
      <c r="AB123">
        <v>1.8467453315384956</v>
      </c>
      <c r="AC123">
        <v>73.659075899707517</v>
      </c>
      <c r="AD123">
        <v>61.939613050549262</v>
      </c>
      <c r="AE123">
        <v>57.610497456817022</v>
      </c>
      <c r="AF123">
        <v>0.13542072757863635</v>
      </c>
      <c r="AG123">
        <v>0.15150608514980346</v>
      </c>
      <c r="AH123">
        <v>0</v>
      </c>
      <c r="AI123">
        <v>6</v>
      </c>
      <c r="AJ123">
        <v>109.4166666666667</v>
      </c>
      <c r="AK123">
        <v>19.151542199174976</v>
      </c>
    </row>
    <row r="124" spans="1:37">
      <c r="A124">
        <v>3</v>
      </c>
      <c r="B124">
        <v>58</v>
      </c>
      <c r="C124">
        <v>2023</v>
      </c>
      <c r="D124">
        <v>99</v>
      </c>
      <c r="E124">
        <v>6</v>
      </c>
      <c r="F124">
        <v>99</v>
      </c>
      <c r="G124">
        <v>99</v>
      </c>
      <c r="H124">
        <v>99</v>
      </c>
      <c r="I124">
        <v>99</v>
      </c>
      <c r="J124">
        <v>999</v>
      </c>
      <c r="K124">
        <v>99</v>
      </c>
      <c r="L124">
        <v>99</v>
      </c>
      <c r="M124">
        <v>99</v>
      </c>
      <c r="N124">
        <v>99</v>
      </c>
      <c r="O124">
        <v>99</v>
      </c>
      <c r="P124">
        <v>9999</v>
      </c>
      <c r="Q124">
        <v>68</v>
      </c>
      <c r="R124">
        <v>148</v>
      </c>
      <c r="S124">
        <v>7.5878378378378386</v>
      </c>
      <c r="T124">
        <v>6.8108108108108114</v>
      </c>
      <c r="U124">
        <v>30.751351351351367</v>
      </c>
      <c r="V124">
        <v>36.48648648648647</v>
      </c>
      <c r="W124">
        <v>17.567567567567565</v>
      </c>
      <c r="X124">
        <v>93.918918918918948</v>
      </c>
      <c r="Y124">
        <v>81.756756756756758</v>
      </c>
      <c r="Z124">
        <v>8.830953596135144</v>
      </c>
      <c r="AA124">
        <v>1.9310025895193577</v>
      </c>
      <c r="AB124">
        <v>1.9842329559975835</v>
      </c>
      <c r="AC124">
        <v>73.692220439621565</v>
      </c>
      <c r="AD124">
        <v>65.248984991164491</v>
      </c>
      <c r="AE124">
        <v>59.86192593067998</v>
      </c>
      <c r="AF124">
        <v>0.30367072244906346</v>
      </c>
      <c r="AG124">
        <v>0.3564591060451745</v>
      </c>
      <c r="AH124">
        <v>0.67567567567567588</v>
      </c>
      <c r="AI124">
        <v>22</v>
      </c>
      <c r="AJ124">
        <v>112.63636363636364</v>
      </c>
      <c r="AK124">
        <v>22.195253520866014</v>
      </c>
    </row>
    <row r="125" spans="1:37">
      <c r="A125">
        <v>3</v>
      </c>
      <c r="B125">
        <v>59</v>
      </c>
      <c r="C125">
        <v>2023</v>
      </c>
      <c r="D125">
        <v>99</v>
      </c>
      <c r="E125">
        <v>7</v>
      </c>
      <c r="F125">
        <v>99</v>
      </c>
      <c r="G125">
        <v>99</v>
      </c>
      <c r="H125">
        <v>99</v>
      </c>
      <c r="I125">
        <v>99</v>
      </c>
      <c r="J125">
        <v>999</v>
      </c>
      <c r="K125">
        <v>99</v>
      </c>
      <c r="L125">
        <v>99</v>
      </c>
      <c r="M125">
        <v>99</v>
      </c>
      <c r="N125">
        <v>99</v>
      </c>
      <c r="O125">
        <v>99</v>
      </c>
      <c r="P125">
        <v>9999</v>
      </c>
      <c r="Q125">
        <v>37</v>
      </c>
      <c r="R125">
        <v>71</v>
      </c>
      <c r="S125">
        <v>8</v>
      </c>
      <c r="T125">
        <v>7.619718309859155</v>
      </c>
      <c r="U125">
        <v>30.9112676056338</v>
      </c>
      <c r="V125">
        <v>15.492957746478874</v>
      </c>
      <c r="W125">
        <v>26.760563380281695</v>
      </c>
      <c r="X125">
        <v>95.774647887323937</v>
      </c>
      <c r="Y125">
        <v>77.464788732394368</v>
      </c>
      <c r="Z125">
        <v>8.8975950112783178</v>
      </c>
      <c r="AA125">
        <v>1.5011732500816035</v>
      </c>
      <c r="AB125">
        <v>2.2225869788148125</v>
      </c>
      <c r="AC125">
        <v>72.906722532239939</v>
      </c>
      <c r="AD125">
        <v>33.616781998695117</v>
      </c>
      <c r="AE125">
        <v>43.057840077752026</v>
      </c>
      <c r="AF125">
        <v>0.1456798736073209</v>
      </c>
      <c r="AG125">
        <v>0.17189330287338378</v>
      </c>
      <c r="AH125">
        <v>0</v>
      </c>
      <c r="AI125">
        <v>9</v>
      </c>
      <c r="AJ125">
        <v>103.2</v>
      </c>
      <c r="AK125">
        <v>25.075500980931405</v>
      </c>
    </row>
    <row r="126" spans="1:37">
      <c r="A126">
        <v>3</v>
      </c>
      <c r="B126">
        <v>60</v>
      </c>
      <c r="C126">
        <v>2023</v>
      </c>
      <c r="D126">
        <v>99</v>
      </c>
      <c r="E126">
        <v>8</v>
      </c>
      <c r="F126">
        <v>99</v>
      </c>
      <c r="G126">
        <v>99</v>
      </c>
      <c r="H126">
        <v>99</v>
      </c>
      <c r="I126">
        <v>99</v>
      </c>
      <c r="J126">
        <v>999</v>
      </c>
      <c r="K126">
        <v>99</v>
      </c>
      <c r="L126">
        <v>99</v>
      </c>
      <c r="M126">
        <v>99</v>
      </c>
      <c r="N126">
        <v>99</v>
      </c>
      <c r="O126">
        <v>99</v>
      </c>
      <c r="P126">
        <v>9999</v>
      </c>
      <c r="Q126">
        <v>97</v>
      </c>
      <c r="R126">
        <v>222</v>
      </c>
      <c r="S126">
        <v>7.8828828828828819</v>
      </c>
      <c r="T126">
        <v>6.4459459459459438</v>
      </c>
      <c r="U126">
        <v>29.358558558558538</v>
      </c>
      <c r="V126">
        <v>35.585585585585591</v>
      </c>
      <c r="W126">
        <v>14.86486486486486</v>
      </c>
      <c r="X126">
        <v>93.243243243243214</v>
      </c>
      <c r="Y126">
        <v>81.531531531531513</v>
      </c>
      <c r="Z126">
        <v>8.0041877380325293</v>
      </c>
      <c r="AA126">
        <v>1.5952561359972059</v>
      </c>
      <c r="AB126">
        <v>1.9438646276867777</v>
      </c>
      <c r="AC126">
        <v>75.657188410261611</v>
      </c>
      <c r="AD126">
        <v>55.973963908942949</v>
      </c>
      <c r="AE126">
        <v>55.285749378333264</v>
      </c>
      <c r="AF126">
        <v>0.45550608367359485</v>
      </c>
      <c r="AG126">
        <v>0.51047149533310499</v>
      </c>
      <c r="AH126">
        <v>0</v>
      </c>
      <c r="AI126">
        <v>28</v>
      </c>
      <c r="AJ126">
        <v>112.32142857142853</v>
      </c>
      <c r="AK126">
        <v>22.046237458664503</v>
      </c>
    </row>
    <row r="127" spans="1:37">
      <c r="A127">
        <v>3</v>
      </c>
      <c r="B127">
        <v>61</v>
      </c>
      <c r="C127">
        <v>2023</v>
      </c>
      <c r="D127">
        <v>99</v>
      </c>
      <c r="E127">
        <v>9</v>
      </c>
      <c r="F127">
        <v>99</v>
      </c>
      <c r="G127">
        <v>99</v>
      </c>
      <c r="H127">
        <v>99</v>
      </c>
      <c r="I127">
        <v>99</v>
      </c>
      <c r="J127">
        <v>999</v>
      </c>
      <c r="K127">
        <v>99</v>
      </c>
      <c r="L127">
        <v>99</v>
      </c>
      <c r="M127">
        <v>99</v>
      </c>
      <c r="N127">
        <v>99</v>
      </c>
      <c r="O127">
        <v>99</v>
      </c>
      <c r="P127">
        <v>9999</v>
      </c>
      <c r="Q127">
        <v>105</v>
      </c>
      <c r="R127">
        <v>240</v>
      </c>
      <c r="S127">
        <v>7.4625000000000004</v>
      </c>
      <c r="T127">
        <v>6.15</v>
      </c>
      <c r="U127">
        <v>27.715833333333357</v>
      </c>
      <c r="V127">
        <v>26.25</v>
      </c>
      <c r="W127">
        <v>14.583333333333337</v>
      </c>
      <c r="X127">
        <v>92.083333333333314</v>
      </c>
      <c r="Y127">
        <v>68.75</v>
      </c>
      <c r="Z127">
        <v>8.3744203364902248</v>
      </c>
      <c r="AA127">
        <v>1.6951677645590113</v>
      </c>
      <c r="AB127">
        <v>2.1511624764298936</v>
      </c>
      <c r="AC127">
        <v>77.924932933547609</v>
      </c>
      <c r="AD127">
        <v>66.305198608578067</v>
      </c>
      <c r="AE127">
        <v>64.598176072554836</v>
      </c>
      <c r="AF127">
        <v>0.49243900937685936</v>
      </c>
      <c r="AG127">
        <v>0.52098230831237746</v>
      </c>
      <c r="AH127">
        <v>1.6666666666666672</v>
      </c>
      <c r="AI127">
        <v>72</v>
      </c>
      <c r="AJ127">
        <v>111.86666666666665</v>
      </c>
      <c r="AK127">
        <v>21.572246280898074</v>
      </c>
    </row>
    <row r="128" spans="1:37">
      <c r="A128">
        <v>3</v>
      </c>
      <c r="B128">
        <v>62</v>
      </c>
      <c r="C128">
        <v>2023</v>
      </c>
      <c r="D128">
        <v>99</v>
      </c>
      <c r="E128">
        <v>10</v>
      </c>
      <c r="F128">
        <v>99</v>
      </c>
      <c r="G128">
        <v>99</v>
      </c>
      <c r="H128">
        <v>99</v>
      </c>
      <c r="I128">
        <v>99</v>
      </c>
      <c r="J128">
        <v>999</v>
      </c>
      <c r="K128">
        <v>99</v>
      </c>
      <c r="L128">
        <v>99</v>
      </c>
      <c r="M128">
        <v>99</v>
      </c>
      <c r="N128">
        <v>99</v>
      </c>
      <c r="O128">
        <v>99</v>
      </c>
      <c r="P128">
        <v>9999</v>
      </c>
      <c r="Q128">
        <v>718</v>
      </c>
      <c r="R128">
        <v>1417</v>
      </c>
      <c r="S128">
        <v>7.9414255469301311</v>
      </c>
      <c r="T128">
        <v>6.9435426958362738</v>
      </c>
      <c r="U128">
        <v>31.398376852505272</v>
      </c>
      <c r="V128">
        <v>31.333803810868023</v>
      </c>
      <c r="W128">
        <v>17.854622441778403</v>
      </c>
      <c r="X128">
        <v>95.977417078334497</v>
      </c>
      <c r="Y128">
        <v>85.744530698659119</v>
      </c>
      <c r="Z128">
        <v>8.5382929324872503</v>
      </c>
      <c r="AA128">
        <v>1.6670958018114075</v>
      </c>
      <c r="AB128">
        <v>1.9542190421472263</v>
      </c>
      <c r="AC128">
        <v>69.443770268448944</v>
      </c>
      <c r="AD128">
        <v>63.852591990246147</v>
      </c>
      <c r="AE128">
        <v>52.71018175683124</v>
      </c>
      <c r="AF128">
        <v>2.9074419845292088</v>
      </c>
      <c r="AG128">
        <v>3.4846634550467721</v>
      </c>
      <c r="AH128">
        <v>1.4820042342978121</v>
      </c>
      <c r="AI128">
        <v>192</v>
      </c>
      <c r="AJ128">
        <v>111.7604166666667</v>
      </c>
      <c r="AK128">
        <v>20.682336792832015</v>
      </c>
    </row>
    <row r="129" spans="1:37">
      <c r="A129">
        <v>3</v>
      </c>
      <c r="B129">
        <v>63</v>
      </c>
      <c r="C129">
        <v>2023</v>
      </c>
      <c r="D129">
        <v>99</v>
      </c>
      <c r="E129">
        <v>11</v>
      </c>
      <c r="F129">
        <v>99</v>
      </c>
      <c r="G129">
        <v>99</v>
      </c>
      <c r="H129">
        <v>99</v>
      </c>
      <c r="I129">
        <v>99</v>
      </c>
      <c r="J129">
        <v>999</v>
      </c>
      <c r="K129">
        <v>99</v>
      </c>
      <c r="L129">
        <v>99</v>
      </c>
      <c r="M129">
        <v>99</v>
      </c>
      <c r="N129">
        <v>99</v>
      </c>
      <c r="O129">
        <v>99</v>
      </c>
      <c r="P129">
        <v>9999</v>
      </c>
      <c r="Q129">
        <v>411</v>
      </c>
      <c r="R129">
        <v>883</v>
      </c>
      <c r="S129">
        <v>7.7508493771234415</v>
      </c>
      <c r="T129">
        <v>6.8561721404303508</v>
      </c>
      <c r="U129">
        <v>30.233861834654601</v>
      </c>
      <c r="V129">
        <v>29.218573046432621</v>
      </c>
      <c r="W129">
        <v>20.385050962627403</v>
      </c>
      <c r="X129">
        <v>96.036240090600245</v>
      </c>
      <c r="Y129">
        <v>80.067950169875445</v>
      </c>
      <c r="Z129">
        <v>8.2824294866068744</v>
      </c>
      <c r="AA129">
        <v>1.6647660649248677</v>
      </c>
      <c r="AB129">
        <v>2.0834063333835342</v>
      </c>
      <c r="AC129">
        <v>76.170776572172741</v>
      </c>
      <c r="AD129">
        <v>67.366061337246364</v>
      </c>
      <c r="AE129">
        <v>60.254946254354714</v>
      </c>
      <c r="AF129">
        <v>1.8117651886656951</v>
      </c>
      <c r="AG129">
        <v>2.0909233882349718</v>
      </c>
      <c r="AH129">
        <v>4.756511891279728</v>
      </c>
      <c r="AI129">
        <v>55</v>
      </c>
      <c r="AJ129">
        <v>113.78545454545456</v>
      </c>
      <c r="AK129">
        <v>20.954673437058471</v>
      </c>
    </row>
    <row r="130" spans="1:37">
      <c r="A130">
        <v>3</v>
      </c>
      <c r="B130">
        <v>64</v>
      </c>
      <c r="C130">
        <v>2023</v>
      </c>
      <c r="D130">
        <v>99</v>
      </c>
      <c r="E130">
        <v>12</v>
      </c>
      <c r="F130">
        <v>99</v>
      </c>
      <c r="G130">
        <v>99</v>
      </c>
      <c r="H130">
        <v>99</v>
      </c>
      <c r="I130">
        <v>99</v>
      </c>
      <c r="J130">
        <v>999</v>
      </c>
      <c r="K130">
        <v>99</v>
      </c>
      <c r="L130">
        <v>99</v>
      </c>
      <c r="M130">
        <v>99</v>
      </c>
      <c r="N130">
        <v>99</v>
      </c>
      <c r="O130">
        <v>99</v>
      </c>
      <c r="P130">
        <v>9999</v>
      </c>
      <c r="Q130">
        <v>225</v>
      </c>
      <c r="R130">
        <v>490</v>
      </c>
      <c r="S130">
        <v>7.6163265306122412</v>
      </c>
      <c r="T130">
        <v>6.3836734693877553</v>
      </c>
      <c r="U130">
        <v>27.656734693877517</v>
      </c>
      <c r="V130">
        <v>30.204081632653068</v>
      </c>
      <c r="W130">
        <v>12.653061224489797</v>
      </c>
      <c r="X130">
        <v>89.387755102040842</v>
      </c>
      <c r="Y130">
        <v>73.265306122448976</v>
      </c>
      <c r="Z130">
        <v>8.5265231777696151</v>
      </c>
      <c r="AA130">
        <v>1.8854271360130841</v>
      </c>
      <c r="AB130">
        <v>1.9999333599893188</v>
      </c>
      <c r="AC130">
        <v>78.277583569154842</v>
      </c>
      <c r="AD130">
        <v>62.135129275733611</v>
      </c>
      <c r="AE130">
        <v>61.815076898457583</v>
      </c>
      <c r="AF130">
        <v>1.0053963108110882</v>
      </c>
      <c r="AG130">
        <v>1.0614041380961043</v>
      </c>
      <c r="AH130">
        <v>0.40816326530612246</v>
      </c>
      <c r="AI130">
        <v>53</v>
      </c>
      <c r="AJ130">
        <v>110.76226415094337</v>
      </c>
      <c r="AK130">
        <v>20.740009930945423</v>
      </c>
    </row>
    <row r="131" spans="1:37">
      <c r="A131">
        <v>3</v>
      </c>
      <c r="B131">
        <v>65</v>
      </c>
      <c r="C131">
        <v>2023</v>
      </c>
      <c r="D131">
        <v>99</v>
      </c>
      <c r="E131">
        <v>13</v>
      </c>
      <c r="F131">
        <v>99</v>
      </c>
      <c r="G131">
        <v>99</v>
      </c>
      <c r="H131">
        <v>99</v>
      </c>
      <c r="I131">
        <v>99</v>
      </c>
      <c r="J131">
        <v>999</v>
      </c>
      <c r="K131">
        <v>99</v>
      </c>
      <c r="L131">
        <v>99</v>
      </c>
      <c r="M131">
        <v>99</v>
      </c>
      <c r="N131">
        <v>99</v>
      </c>
      <c r="O131">
        <v>99</v>
      </c>
      <c r="P131">
        <v>9999</v>
      </c>
      <c r="Q131">
        <v>167</v>
      </c>
      <c r="R131">
        <v>275</v>
      </c>
      <c r="S131">
        <v>7.6581818181818173</v>
      </c>
      <c r="T131">
        <v>6.4800000000000013</v>
      </c>
      <c r="U131">
        <v>29.607272727272743</v>
      </c>
      <c r="V131">
        <v>32</v>
      </c>
      <c r="W131">
        <v>18.909090909090914</v>
      </c>
      <c r="X131">
        <v>96</v>
      </c>
      <c r="Y131">
        <v>78.545454545454547</v>
      </c>
      <c r="Z131">
        <v>8.2108100485208997</v>
      </c>
      <c r="AA131">
        <v>1.7496691540860896</v>
      </c>
      <c r="AB131">
        <v>2.3046514230612343</v>
      </c>
      <c r="AC131">
        <v>66.99774948679125</v>
      </c>
      <c r="AD131">
        <v>70.708167418707589</v>
      </c>
      <c r="AE131">
        <v>55.561176015528282</v>
      </c>
      <c r="AF131">
        <v>0.5642530315776515</v>
      </c>
      <c r="AG131">
        <v>0.63769775914479987</v>
      </c>
      <c r="AH131">
        <v>1.8181818181818179</v>
      </c>
      <c r="AI131">
        <v>73</v>
      </c>
      <c r="AJ131">
        <v>110.67671232876712</v>
      </c>
      <c r="AK131">
        <v>20.770301595392805</v>
      </c>
    </row>
    <row r="132" spans="1:37">
      <c r="A132">
        <v>3</v>
      </c>
      <c r="B132">
        <v>66</v>
      </c>
      <c r="C132">
        <v>2023</v>
      </c>
      <c r="D132">
        <v>99</v>
      </c>
      <c r="E132">
        <v>14</v>
      </c>
      <c r="F132">
        <v>99</v>
      </c>
      <c r="G132">
        <v>99</v>
      </c>
      <c r="H132">
        <v>99</v>
      </c>
      <c r="I132">
        <v>99</v>
      </c>
      <c r="J132">
        <v>999</v>
      </c>
      <c r="K132">
        <v>99</v>
      </c>
      <c r="L132">
        <v>99</v>
      </c>
      <c r="M132">
        <v>99</v>
      </c>
      <c r="N132">
        <v>99</v>
      </c>
      <c r="O132">
        <v>99</v>
      </c>
      <c r="P132">
        <v>9999</v>
      </c>
      <c r="Q132">
        <v>1</v>
      </c>
      <c r="R132">
        <v>1</v>
      </c>
      <c r="S132">
        <v>10</v>
      </c>
      <c r="T132">
        <v>11</v>
      </c>
      <c r="U132">
        <v>52.9</v>
      </c>
      <c r="V132">
        <v>0</v>
      </c>
      <c r="W132">
        <v>100</v>
      </c>
      <c r="X132">
        <v>100</v>
      </c>
      <c r="Y132">
        <v>100</v>
      </c>
      <c r="Z132">
        <v>0</v>
      </c>
      <c r="AA132">
        <v>0</v>
      </c>
      <c r="AB132">
        <v>0</v>
      </c>
      <c r="AF132">
        <v>2.0518292057369139E-3</v>
      </c>
      <c r="AG132">
        <v>4.1432340283419139E-3</v>
      </c>
      <c r="AH132">
        <v>0</v>
      </c>
      <c r="AI132">
        <v>0</v>
      </c>
    </row>
    <row r="133" spans="1:37">
      <c r="A133">
        <v>3</v>
      </c>
      <c r="B133">
        <v>67</v>
      </c>
      <c r="C133">
        <v>2023</v>
      </c>
      <c r="D133">
        <v>99</v>
      </c>
      <c r="E133">
        <v>15</v>
      </c>
      <c r="F133">
        <v>99</v>
      </c>
      <c r="G133">
        <v>99</v>
      </c>
      <c r="H133">
        <v>99</v>
      </c>
      <c r="I133">
        <v>99</v>
      </c>
      <c r="J133">
        <v>999</v>
      </c>
      <c r="K133">
        <v>99</v>
      </c>
      <c r="L133">
        <v>99</v>
      </c>
      <c r="M133">
        <v>99</v>
      </c>
      <c r="N133">
        <v>99</v>
      </c>
      <c r="O133">
        <v>99</v>
      </c>
      <c r="P133">
        <v>9999</v>
      </c>
      <c r="Q133">
        <v>50</v>
      </c>
      <c r="R133">
        <v>79</v>
      </c>
      <c r="S133">
        <v>7.7721518987341778</v>
      </c>
      <c r="T133">
        <v>6.6582278481012649</v>
      </c>
      <c r="U133">
        <v>30.467088607594945</v>
      </c>
      <c r="V133">
        <v>27.84810126582278</v>
      </c>
      <c r="W133">
        <v>15.189873417721509</v>
      </c>
      <c r="X133">
        <v>97.468354430379762</v>
      </c>
      <c r="Y133">
        <v>79.74683544303798</v>
      </c>
      <c r="Z133">
        <v>9.1368875613418972</v>
      </c>
      <c r="AA133">
        <v>1.6683909256299163</v>
      </c>
      <c r="AB133">
        <v>2.0738643434838866</v>
      </c>
      <c r="AC133">
        <v>70.931678615319441</v>
      </c>
      <c r="AD133">
        <v>67.197638368817394</v>
      </c>
      <c r="AE133">
        <v>58.113465272649705</v>
      </c>
      <c r="AF133">
        <v>0.16209450725321628</v>
      </c>
      <c r="AG133">
        <v>0.18851323218934127</v>
      </c>
      <c r="AH133">
        <v>2.5316455696202529</v>
      </c>
      <c r="AI133">
        <v>13</v>
      </c>
      <c r="AJ133">
        <v>113.13846153846156</v>
      </c>
      <c r="AK133">
        <v>20.543527367288071</v>
      </c>
    </row>
    <row r="134" spans="1:37">
      <c r="A134">
        <v>3</v>
      </c>
      <c r="B134">
        <v>68</v>
      </c>
      <c r="C134">
        <v>2023</v>
      </c>
      <c r="D134">
        <v>99</v>
      </c>
      <c r="E134">
        <v>16</v>
      </c>
      <c r="F134">
        <v>99</v>
      </c>
      <c r="G134">
        <v>99</v>
      </c>
      <c r="H134">
        <v>99</v>
      </c>
      <c r="I134">
        <v>99</v>
      </c>
      <c r="J134">
        <v>999</v>
      </c>
      <c r="K134">
        <v>99</v>
      </c>
      <c r="L134">
        <v>99</v>
      </c>
      <c r="M134">
        <v>99</v>
      </c>
      <c r="N134">
        <v>99</v>
      </c>
      <c r="O134">
        <v>99</v>
      </c>
      <c r="P134">
        <v>9999</v>
      </c>
      <c r="Q134">
        <v>47</v>
      </c>
      <c r="R134">
        <v>156</v>
      </c>
      <c r="S134">
        <v>7.5</v>
      </c>
      <c r="T134">
        <v>5.6730769230769242</v>
      </c>
      <c r="U134">
        <v>21.458333333333339</v>
      </c>
      <c r="V134">
        <v>14.1025641025641</v>
      </c>
      <c r="W134">
        <v>7.0512820512820493</v>
      </c>
      <c r="X134">
        <v>76.923076923076891</v>
      </c>
      <c r="Y134">
        <v>37.179487179487182</v>
      </c>
      <c r="Z134">
        <v>7.7633091537754595</v>
      </c>
      <c r="AA134">
        <v>1.5627884349161572</v>
      </c>
      <c r="AB134">
        <v>1.9220830765232788</v>
      </c>
      <c r="AC134">
        <v>58.645102185161512</v>
      </c>
      <c r="AD134">
        <v>68.763746025631889</v>
      </c>
      <c r="AE134">
        <v>47.909253447078918</v>
      </c>
      <c r="AF134">
        <v>0.3200853560949587</v>
      </c>
      <c r="AG134">
        <v>0.26218290944942474</v>
      </c>
      <c r="AH134">
        <v>1.9230769230769225</v>
      </c>
      <c r="AI134">
        <v>49</v>
      </c>
      <c r="AJ134">
        <v>102.4061224489796</v>
      </c>
      <c r="AK134">
        <v>19.525695421219496</v>
      </c>
    </row>
    <row r="135" spans="1:37">
      <c r="A135">
        <v>3</v>
      </c>
      <c r="B135">
        <v>69</v>
      </c>
      <c r="C135">
        <v>2023</v>
      </c>
      <c r="D135">
        <v>99</v>
      </c>
      <c r="E135">
        <v>17</v>
      </c>
      <c r="F135">
        <v>99</v>
      </c>
      <c r="G135">
        <v>99</v>
      </c>
      <c r="H135">
        <v>99</v>
      </c>
      <c r="I135">
        <v>99</v>
      </c>
      <c r="J135">
        <v>999</v>
      </c>
      <c r="K135">
        <v>99</v>
      </c>
      <c r="L135">
        <v>99</v>
      </c>
      <c r="M135">
        <v>99</v>
      </c>
      <c r="N135">
        <v>99</v>
      </c>
      <c r="O135">
        <v>99</v>
      </c>
      <c r="P135">
        <v>9999</v>
      </c>
      <c r="Q135">
        <v>106</v>
      </c>
      <c r="R135">
        <v>375</v>
      </c>
      <c r="S135">
        <v>6.5519999999999987</v>
      </c>
      <c r="T135">
        <v>4.778666666666668</v>
      </c>
      <c r="U135">
        <v>19.322133333333326</v>
      </c>
      <c r="V135">
        <v>8.8000000000000007</v>
      </c>
      <c r="W135">
        <v>5.6</v>
      </c>
      <c r="X135">
        <v>55.733333333333348</v>
      </c>
      <c r="Y135">
        <v>24</v>
      </c>
      <c r="Z135">
        <v>8.5052432915754448</v>
      </c>
      <c r="AA135">
        <v>1.5771163558850061</v>
      </c>
      <c r="AB135">
        <v>1.9708741433406864</v>
      </c>
      <c r="AC135">
        <v>55.243148348118254</v>
      </c>
      <c r="AD135">
        <v>70.673102897586062</v>
      </c>
      <c r="AE135">
        <v>43.480689429472719</v>
      </c>
      <c r="AF135">
        <v>0.76943595215134319</v>
      </c>
      <c r="AG135">
        <v>0.56750557887636754</v>
      </c>
      <c r="AH135">
        <v>3.2</v>
      </c>
      <c r="AI135">
        <v>36</v>
      </c>
      <c r="AJ135">
        <v>100.88888888888889</v>
      </c>
      <c r="AK135">
        <v>17.704148476226699</v>
      </c>
    </row>
    <row r="136" spans="1:37">
      <c r="A136">
        <v>3</v>
      </c>
      <c r="B136">
        <v>70</v>
      </c>
      <c r="C136">
        <v>2023</v>
      </c>
      <c r="D136">
        <v>99</v>
      </c>
      <c r="E136">
        <v>18</v>
      </c>
      <c r="F136">
        <v>99</v>
      </c>
      <c r="G136">
        <v>99</v>
      </c>
      <c r="H136">
        <v>99</v>
      </c>
      <c r="I136">
        <v>99</v>
      </c>
      <c r="J136">
        <v>999</v>
      </c>
      <c r="K136">
        <v>99</v>
      </c>
      <c r="L136">
        <v>99</v>
      </c>
      <c r="M136">
        <v>99</v>
      </c>
      <c r="N136">
        <v>99</v>
      </c>
      <c r="O136">
        <v>99</v>
      </c>
      <c r="P136">
        <v>9999</v>
      </c>
      <c r="Q136">
        <v>78</v>
      </c>
      <c r="R136">
        <v>229</v>
      </c>
      <c r="S136">
        <v>7.5720524017467268</v>
      </c>
      <c r="T136">
        <v>5.838427947598257</v>
      </c>
      <c r="U136">
        <v>24.903930131004369</v>
      </c>
      <c r="V136">
        <v>20.960698689956327</v>
      </c>
      <c r="W136">
        <v>11.353711790393012</v>
      </c>
      <c r="X136">
        <v>81.659388646288193</v>
      </c>
      <c r="Y136">
        <v>52.401746724890813</v>
      </c>
      <c r="Z136">
        <v>9.2096082499414624</v>
      </c>
      <c r="AA136">
        <v>1.5582729430172499</v>
      </c>
      <c r="AB136">
        <v>2.2282640883496136</v>
      </c>
      <c r="AC136">
        <v>61.678016443835496</v>
      </c>
      <c r="AD136">
        <v>75.212541799166246</v>
      </c>
      <c r="AE136">
        <v>53.596084439935218</v>
      </c>
      <c r="AF136">
        <v>0.46986888811375321</v>
      </c>
      <c r="AG136">
        <v>0.44667039061689856</v>
      </c>
      <c r="AH136">
        <v>0</v>
      </c>
      <c r="AI136">
        <v>19</v>
      </c>
      <c r="AJ136">
        <v>104.71052631578949</v>
      </c>
      <c r="AK136">
        <v>20.204119128430232</v>
      </c>
    </row>
    <row r="137" spans="1:37">
      <c r="A137">
        <v>3</v>
      </c>
      <c r="B137">
        <v>71</v>
      </c>
      <c r="C137">
        <v>2023</v>
      </c>
      <c r="D137">
        <v>99</v>
      </c>
      <c r="E137">
        <v>19</v>
      </c>
      <c r="F137">
        <v>99</v>
      </c>
      <c r="G137">
        <v>99</v>
      </c>
      <c r="H137">
        <v>99</v>
      </c>
      <c r="I137">
        <v>99</v>
      </c>
      <c r="J137">
        <v>999</v>
      </c>
      <c r="K137">
        <v>99</v>
      </c>
      <c r="L137">
        <v>99</v>
      </c>
      <c r="M137">
        <v>99</v>
      </c>
      <c r="N137">
        <v>99</v>
      </c>
      <c r="O137">
        <v>99</v>
      </c>
      <c r="P137">
        <v>9999</v>
      </c>
      <c r="Q137">
        <v>140</v>
      </c>
      <c r="R137">
        <v>553</v>
      </c>
      <c r="S137">
        <v>6.9132007233273045</v>
      </c>
      <c r="T137">
        <v>5.0216998191681741</v>
      </c>
      <c r="U137">
        <v>22.124412296564206</v>
      </c>
      <c r="V137">
        <v>15.370705244122972</v>
      </c>
      <c r="W137">
        <v>7.9566003616636509</v>
      </c>
      <c r="X137">
        <v>72.875226039783001</v>
      </c>
      <c r="Y137">
        <v>39.96383363471972</v>
      </c>
      <c r="Z137">
        <v>8.659963837108636</v>
      </c>
      <c r="AA137">
        <v>1.8863906017062404</v>
      </c>
      <c r="AB137">
        <v>2.221764609180632</v>
      </c>
      <c r="AC137">
        <v>71.510733580191115</v>
      </c>
      <c r="AD137">
        <v>74.714760350362553</v>
      </c>
      <c r="AE137">
        <v>59.802792317129047</v>
      </c>
      <c r="AF137">
        <v>1.134661550772514</v>
      </c>
      <c r="AG137">
        <v>0.95825405841129774</v>
      </c>
      <c r="AH137">
        <v>0.54249547920433994</v>
      </c>
      <c r="AI137">
        <v>241</v>
      </c>
      <c r="AJ137">
        <v>101.18215767634857</v>
      </c>
      <c r="AK137">
        <v>19.363914636805927</v>
      </c>
    </row>
    <row r="138" spans="1:37">
      <c r="A138">
        <v>3</v>
      </c>
      <c r="B138">
        <v>72</v>
      </c>
      <c r="C138">
        <v>2023</v>
      </c>
      <c r="D138">
        <v>99</v>
      </c>
      <c r="E138">
        <v>20</v>
      </c>
      <c r="F138">
        <v>99</v>
      </c>
      <c r="G138">
        <v>99</v>
      </c>
      <c r="H138">
        <v>99</v>
      </c>
      <c r="I138">
        <v>99</v>
      </c>
      <c r="J138">
        <v>999</v>
      </c>
      <c r="K138">
        <v>99</v>
      </c>
      <c r="L138">
        <v>99</v>
      </c>
      <c r="M138">
        <v>99</v>
      </c>
      <c r="N138">
        <v>99</v>
      </c>
      <c r="O138">
        <v>99</v>
      </c>
      <c r="P138">
        <v>9999</v>
      </c>
      <c r="Q138">
        <v>3</v>
      </c>
      <c r="R138">
        <v>4</v>
      </c>
      <c r="S138">
        <v>7.5</v>
      </c>
      <c r="T138">
        <v>6.75</v>
      </c>
      <c r="U138">
        <v>28.15</v>
      </c>
      <c r="V138">
        <v>25</v>
      </c>
      <c r="W138">
        <v>0</v>
      </c>
      <c r="X138">
        <v>100</v>
      </c>
      <c r="Y138">
        <v>75</v>
      </c>
      <c r="Z138">
        <v>6.3578691398926956</v>
      </c>
      <c r="AA138">
        <v>1.1180339887498949</v>
      </c>
      <c r="AB138">
        <v>1.299038105676658</v>
      </c>
      <c r="AC138">
        <v>93.904126816066892</v>
      </c>
      <c r="AD138">
        <v>82.181935821571386</v>
      </c>
      <c r="AE138">
        <v>94.672926240625756</v>
      </c>
      <c r="AF138">
        <v>8.2073168229476554E-3</v>
      </c>
      <c r="AG138">
        <v>8.8190576860359103E-3</v>
      </c>
      <c r="AH138">
        <v>0</v>
      </c>
      <c r="AI138">
        <v>0</v>
      </c>
    </row>
    <row r="139" spans="1:37">
      <c r="A139">
        <v>3</v>
      </c>
      <c r="B139">
        <v>73</v>
      </c>
      <c r="C139">
        <v>2023</v>
      </c>
      <c r="D139">
        <v>99</v>
      </c>
      <c r="E139">
        <v>21</v>
      </c>
      <c r="F139">
        <v>99</v>
      </c>
      <c r="G139">
        <v>99</v>
      </c>
      <c r="H139">
        <v>99</v>
      </c>
      <c r="I139">
        <v>99</v>
      </c>
      <c r="J139">
        <v>999</v>
      </c>
      <c r="K139">
        <v>99</v>
      </c>
      <c r="L139">
        <v>99</v>
      </c>
      <c r="M139">
        <v>99</v>
      </c>
      <c r="N139">
        <v>99</v>
      </c>
      <c r="O139">
        <v>99</v>
      </c>
      <c r="P139">
        <v>9999</v>
      </c>
      <c r="Q139">
        <v>159</v>
      </c>
      <c r="R139">
        <v>528</v>
      </c>
      <c r="S139">
        <v>6.9753787878787881</v>
      </c>
      <c r="T139">
        <v>5.2613636363636367</v>
      </c>
      <c r="U139">
        <v>23.124810606060603</v>
      </c>
      <c r="V139">
        <v>21.590909090909086</v>
      </c>
      <c r="W139">
        <v>7.1969696969696972</v>
      </c>
      <c r="X139">
        <v>81.060606060606062</v>
      </c>
      <c r="Y139">
        <v>44.886363636363633</v>
      </c>
      <c r="Z139">
        <v>8.0189813856954473</v>
      </c>
      <c r="AA139">
        <v>1.8600056636045377</v>
      </c>
      <c r="AB139">
        <v>2.0898074337586312</v>
      </c>
      <c r="AC139">
        <v>67.4617984963878</v>
      </c>
      <c r="AD139">
        <v>68.475100222132625</v>
      </c>
      <c r="AE139">
        <v>57.465319768464752</v>
      </c>
      <c r="AF139">
        <v>1.0833658206290908</v>
      </c>
      <c r="AG139">
        <v>0.95630384050381778</v>
      </c>
      <c r="AH139">
        <v>3.7878787878787881</v>
      </c>
      <c r="AI139">
        <v>171</v>
      </c>
      <c r="AJ139">
        <v>104.56900584795321</v>
      </c>
      <c r="AK139">
        <v>19.848089601697247</v>
      </c>
    </row>
    <row r="140" spans="1:37">
      <c r="A140">
        <v>3</v>
      </c>
      <c r="B140">
        <v>74</v>
      </c>
      <c r="C140">
        <v>2023</v>
      </c>
      <c r="D140">
        <v>99</v>
      </c>
      <c r="E140">
        <v>22</v>
      </c>
      <c r="F140">
        <v>99</v>
      </c>
      <c r="G140">
        <v>99</v>
      </c>
      <c r="H140">
        <v>99</v>
      </c>
      <c r="I140">
        <v>99</v>
      </c>
      <c r="J140">
        <v>999</v>
      </c>
      <c r="K140">
        <v>99</v>
      </c>
      <c r="L140">
        <v>99</v>
      </c>
      <c r="M140">
        <v>99</v>
      </c>
      <c r="N140">
        <v>99</v>
      </c>
      <c r="O140">
        <v>99</v>
      </c>
      <c r="P140">
        <v>9999</v>
      </c>
      <c r="Q140">
        <v>64</v>
      </c>
      <c r="R140">
        <v>203</v>
      </c>
      <c r="S140">
        <v>7.3645320197044324</v>
      </c>
      <c r="T140">
        <v>6.0197044334975374</v>
      </c>
      <c r="U140">
        <v>24.469458128078795</v>
      </c>
      <c r="V140">
        <v>21.182266009852221</v>
      </c>
      <c r="W140">
        <v>7.8817733990147776</v>
      </c>
      <c r="X140">
        <v>78.817733990147772</v>
      </c>
      <c r="Y140">
        <v>51.724137931034491</v>
      </c>
      <c r="Z140">
        <v>9.0379687984602946</v>
      </c>
      <c r="AA140">
        <v>1.3807698119546528</v>
      </c>
      <c r="AB140">
        <v>2.0048232263214811</v>
      </c>
      <c r="AC140">
        <v>74.292560793465682</v>
      </c>
      <c r="AD140">
        <v>65.569567920749492</v>
      </c>
      <c r="AE140">
        <v>51.524996557880009</v>
      </c>
      <c r="AF140">
        <v>0.41652132876459369</v>
      </c>
      <c r="AG140">
        <v>0.38904889204126247</v>
      </c>
      <c r="AH140">
        <v>0.9852216748768472</v>
      </c>
      <c r="AI140">
        <v>15</v>
      </c>
      <c r="AJ140">
        <v>107.29333333333336</v>
      </c>
      <c r="AK140">
        <v>20.417987571243213</v>
      </c>
    </row>
    <row r="141" spans="1:37">
      <c r="A141">
        <v>3</v>
      </c>
      <c r="B141">
        <v>75</v>
      </c>
      <c r="C141">
        <v>2023</v>
      </c>
      <c r="D141">
        <v>99</v>
      </c>
      <c r="E141">
        <v>23</v>
      </c>
      <c r="F141">
        <v>99</v>
      </c>
      <c r="G141">
        <v>99</v>
      </c>
      <c r="H141">
        <v>99</v>
      </c>
      <c r="I141">
        <v>99</v>
      </c>
      <c r="J141">
        <v>999</v>
      </c>
      <c r="K141">
        <v>99</v>
      </c>
      <c r="L141">
        <v>99</v>
      </c>
      <c r="M141">
        <v>99</v>
      </c>
      <c r="N141">
        <v>99</v>
      </c>
      <c r="O141">
        <v>99</v>
      </c>
      <c r="P141">
        <v>9999</v>
      </c>
      <c r="Q141">
        <v>138</v>
      </c>
      <c r="R141">
        <v>404</v>
      </c>
      <c r="S141">
        <v>6.8712871287128685</v>
      </c>
      <c r="T141">
        <v>5.5940594059405937</v>
      </c>
      <c r="U141">
        <v>24.890841584158419</v>
      </c>
      <c r="V141">
        <v>22.524752475247528</v>
      </c>
      <c r="W141">
        <v>10.89108910891089</v>
      </c>
      <c r="X141">
        <v>82.425742574257427</v>
      </c>
      <c r="Y141">
        <v>53.217821782178227</v>
      </c>
      <c r="Z141">
        <v>9.0069742111460798</v>
      </c>
      <c r="AA141">
        <v>1.7457919212805952</v>
      </c>
      <c r="AB141">
        <v>2.1441987948225476</v>
      </c>
      <c r="AC141">
        <v>72.356365815343366</v>
      </c>
      <c r="AD141">
        <v>74.67877383026611</v>
      </c>
      <c r="AE141">
        <v>61.356151610785666</v>
      </c>
      <c r="AF141">
        <v>0.82893899911771307</v>
      </c>
      <c r="AG141">
        <v>0.78759824320611493</v>
      </c>
      <c r="AH141">
        <v>3.7128712871287126</v>
      </c>
      <c r="AI141">
        <v>144</v>
      </c>
      <c r="AJ141">
        <v>108.2729166666667</v>
      </c>
      <c r="AK141">
        <v>21.230462678630577</v>
      </c>
    </row>
    <row r="142" spans="1:37">
      <c r="A142">
        <v>3</v>
      </c>
      <c r="B142">
        <v>76</v>
      </c>
      <c r="C142">
        <v>2023</v>
      </c>
      <c r="D142">
        <v>99</v>
      </c>
      <c r="E142">
        <v>24</v>
      </c>
      <c r="F142">
        <v>99</v>
      </c>
      <c r="G142">
        <v>99</v>
      </c>
      <c r="H142">
        <v>99</v>
      </c>
      <c r="I142">
        <v>99</v>
      </c>
      <c r="J142">
        <v>999</v>
      </c>
      <c r="K142">
        <v>99</v>
      </c>
      <c r="L142">
        <v>99</v>
      </c>
      <c r="M142">
        <v>99</v>
      </c>
      <c r="N142">
        <v>99</v>
      </c>
      <c r="O142">
        <v>99</v>
      </c>
      <c r="P142">
        <v>9999</v>
      </c>
      <c r="Q142">
        <v>64</v>
      </c>
      <c r="R142">
        <v>278</v>
      </c>
      <c r="S142">
        <v>7.1258992805755392</v>
      </c>
      <c r="T142">
        <v>5.7805755395683436</v>
      </c>
      <c r="U142">
        <v>21.366906474820166</v>
      </c>
      <c r="V142">
        <v>11.151079136690647</v>
      </c>
      <c r="W142">
        <v>8.2733812949640289</v>
      </c>
      <c r="X142">
        <v>69.784172661870485</v>
      </c>
      <c r="Y142">
        <v>30.93525179856114</v>
      </c>
      <c r="Z142">
        <v>8.2282448147985576</v>
      </c>
      <c r="AA142">
        <v>1.7512518905343706</v>
      </c>
      <c r="AB142">
        <v>1.8247056606178695</v>
      </c>
      <c r="AC142">
        <v>70.330136507169485</v>
      </c>
      <c r="AD142">
        <v>63.206219759424911</v>
      </c>
      <c r="AE142">
        <v>50.957127307966303</v>
      </c>
      <c r="AF142">
        <v>0.57040851919486235</v>
      </c>
      <c r="AG142">
        <v>0.46523270563990554</v>
      </c>
      <c r="AH142">
        <v>5.3956834532374112</v>
      </c>
      <c r="AI142">
        <v>48</v>
      </c>
      <c r="AJ142">
        <v>107.8625</v>
      </c>
      <c r="AK142">
        <v>21.275849168647124</v>
      </c>
    </row>
    <row r="143" spans="1:37">
      <c r="A143">
        <v>3</v>
      </c>
      <c r="B143">
        <v>77</v>
      </c>
      <c r="C143">
        <v>2023</v>
      </c>
      <c r="D143">
        <v>99</v>
      </c>
      <c r="E143">
        <v>25</v>
      </c>
      <c r="F143">
        <v>99</v>
      </c>
      <c r="G143">
        <v>99</v>
      </c>
      <c r="H143">
        <v>99</v>
      </c>
      <c r="I143">
        <v>99</v>
      </c>
      <c r="J143">
        <v>999</v>
      </c>
      <c r="K143">
        <v>99</v>
      </c>
      <c r="L143">
        <v>99</v>
      </c>
      <c r="M143">
        <v>99</v>
      </c>
      <c r="N143">
        <v>99</v>
      </c>
      <c r="O143">
        <v>99</v>
      </c>
      <c r="P143">
        <v>9999</v>
      </c>
      <c r="Q143">
        <v>61</v>
      </c>
      <c r="R143">
        <v>201</v>
      </c>
      <c r="S143">
        <v>6.6517412935323375</v>
      </c>
      <c r="T143">
        <v>5.4626865671641793</v>
      </c>
      <c r="U143">
        <v>23.772636815920379</v>
      </c>
      <c r="V143">
        <v>20.398009950248753</v>
      </c>
      <c r="W143">
        <v>7.4626865671641811</v>
      </c>
      <c r="X143">
        <v>78.606965174129343</v>
      </c>
      <c r="Y143">
        <v>47.761194029850763</v>
      </c>
      <c r="Z143">
        <v>8.8173730314961407</v>
      </c>
      <c r="AA143">
        <v>1.7949928845148724</v>
      </c>
      <c r="AB143">
        <v>2.1347284181302282</v>
      </c>
      <c r="AC143">
        <v>67.243491511813289</v>
      </c>
      <c r="AD143">
        <v>69.637659279291114</v>
      </c>
      <c r="AE143">
        <v>59.515745237121237</v>
      </c>
      <c r="AF143">
        <v>0.41241767035311966</v>
      </c>
      <c r="AG143">
        <v>0.37424603322544731</v>
      </c>
      <c r="AH143">
        <v>0</v>
      </c>
      <c r="AI143">
        <v>111</v>
      </c>
      <c r="AJ143">
        <v>104.92792792792795</v>
      </c>
      <c r="AK143">
        <v>19.461408073763124</v>
      </c>
    </row>
    <row r="144" spans="1:37">
      <c r="A144">
        <v>3</v>
      </c>
      <c r="B144">
        <v>78</v>
      </c>
      <c r="C144">
        <v>2023</v>
      </c>
      <c r="D144">
        <v>99</v>
      </c>
      <c r="E144">
        <v>26</v>
      </c>
      <c r="F144">
        <v>99</v>
      </c>
      <c r="G144">
        <v>99</v>
      </c>
      <c r="H144">
        <v>99</v>
      </c>
      <c r="I144">
        <v>99</v>
      </c>
      <c r="J144">
        <v>999</v>
      </c>
      <c r="K144">
        <v>99</v>
      </c>
      <c r="L144">
        <v>99</v>
      </c>
      <c r="M144">
        <v>99</v>
      </c>
      <c r="N144">
        <v>99</v>
      </c>
      <c r="O144">
        <v>99</v>
      </c>
      <c r="P144">
        <v>9999</v>
      </c>
      <c r="Q144">
        <v>62</v>
      </c>
      <c r="R144">
        <v>184</v>
      </c>
      <c r="S144">
        <v>7.2771739130434785</v>
      </c>
      <c r="T144">
        <v>5.608695652173914</v>
      </c>
      <c r="U144">
        <v>23.891847826086956</v>
      </c>
      <c r="V144">
        <v>17.934782608695652</v>
      </c>
      <c r="W144">
        <v>10.326086956521738</v>
      </c>
      <c r="X144">
        <v>80.434782608695642</v>
      </c>
      <c r="Y144">
        <v>50</v>
      </c>
      <c r="Z144">
        <v>8.5033042719910021</v>
      </c>
      <c r="AA144">
        <v>1.8100926748355677</v>
      </c>
      <c r="AB144">
        <v>2.15918926884068</v>
      </c>
      <c r="AC144">
        <v>74.115551757481569</v>
      </c>
      <c r="AD144">
        <v>71.610690209329817</v>
      </c>
      <c r="AE144">
        <v>58.397597854302013</v>
      </c>
      <c r="AF144">
        <v>0.37753657385559225</v>
      </c>
      <c r="AG144">
        <v>0.34431136317568806</v>
      </c>
      <c r="AH144">
        <v>3.8043478260869561</v>
      </c>
      <c r="AI144">
        <v>49</v>
      </c>
      <c r="AJ144">
        <v>109.56326530612245</v>
      </c>
      <c r="AK144">
        <v>20.469023435122555</v>
      </c>
    </row>
    <row r="145" spans="1:37">
      <c r="A145">
        <v>3</v>
      </c>
      <c r="B145">
        <v>79</v>
      </c>
      <c r="C145">
        <v>2023</v>
      </c>
      <c r="D145">
        <v>99</v>
      </c>
      <c r="E145">
        <v>27</v>
      </c>
      <c r="F145">
        <v>99</v>
      </c>
      <c r="G145">
        <v>99</v>
      </c>
      <c r="H145">
        <v>99</v>
      </c>
      <c r="I145">
        <v>99</v>
      </c>
      <c r="J145">
        <v>999</v>
      </c>
      <c r="K145">
        <v>99</v>
      </c>
      <c r="L145">
        <v>99</v>
      </c>
      <c r="M145">
        <v>99</v>
      </c>
      <c r="N145">
        <v>99</v>
      </c>
      <c r="O145">
        <v>99</v>
      </c>
      <c r="P145">
        <v>9999</v>
      </c>
      <c r="Q145">
        <v>31</v>
      </c>
      <c r="R145">
        <v>159</v>
      </c>
      <c r="S145">
        <v>6.547169811320753</v>
      </c>
      <c r="T145">
        <v>5.6855345911949691</v>
      </c>
      <c r="U145">
        <v>23.16918238993712</v>
      </c>
      <c r="V145">
        <v>11.320754716981128</v>
      </c>
      <c r="W145">
        <v>9.4339622641509404</v>
      </c>
      <c r="X145">
        <v>71.698113207547181</v>
      </c>
      <c r="Y145">
        <v>45.283018867924511</v>
      </c>
      <c r="Z145">
        <v>10.216923620265099</v>
      </c>
      <c r="AA145">
        <v>2.2617912231684527</v>
      </c>
      <c r="AB145">
        <v>2.2602342083236446</v>
      </c>
      <c r="AC145">
        <v>77.590638232749313</v>
      </c>
      <c r="AD145">
        <v>74.742948603269824</v>
      </c>
      <c r="AE145">
        <v>72.2603679511043</v>
      </c>
      <c r="AF145">
        <v>0.32624084371216949</v>
      </c>
      <c r="AG145">
        <v>0.28853043170148929</v>
      </c>
      <c r="AH145">
        <v>6.2893081761006258</v>
      </c>
      <c r="AI145">
        <v>110</v>
      </c>
      <c r="AJ145">
        <v>118.28272727272704</v>
      </c>
      <c r="AK145">
        <v>14.418257363879087</v>
      </c>
    </row>
    <row r="146" spans="1:37">
      <c r="A146">
        <v>3</v>
      </c>
      <c r="B146">
        <v>80</v>
      </c>
      <c r="C146">
        <v>2023</v>
      </c>
      <c r="D146">
        <v>99</v>
      </c>
      <c r="E146">
        <v>28</v>
      </c>
      <c r="F146">
        <v>99</v>
      </c>
      <c r="G146">
        <v>99</v>
      </c>
      <c r="H146">
        <v>99</v>
      </c>
      <c r="I146">
        <v>99</v>
      </c>
      <c r="J146">
        <v>999</v>
      </c>
      <c r="K146">
        <v>99</v>
      </c>
      <c r="L146">
        <v>99</v>
      </c>
      <c r="M146">
        <v>99</v>
      </c>
      <c r="N146">
        <v>99</v>
      </c>
      <c r="O146">
        <v>99</v>
      </c>
      <c r="P146">
        <v>9999</v>
      </c>
      <c r="Q146">
        <v>10</v>
      </c>
      <c r="R146">
        <v>27</v>
      </c>
      <c r="S146">
        <v>7.2962962962962976</v>
      </c>
      <c r="T146">
        <v>6.3703703703703702</v>
      </c>
      <c r="U146">
        <v>27.770370370370369</v>
      </c>
      <c r="V146">
        <v>22.222222222222225</v>
      </c>
      <c r="W146">
        <v>22.222222222222225</v>
      </c>
      <c r="X146">
        <v>96.296296296296291</v>
      </c>
      <c r="Y146">
        <v>59.259259259259267</v>
      </c>
      <c r="Z146">
        <v>9.4877626763935368</v>
      </c>
      <c r="AA146">
        <v>1.3557781642757836</v>
      </c>
      <c r="AB146">
        <v>2.1455923493274436</v>
      </c>
      <c r="AC146">
        <v>71.128861556435893</v>
      </c>
      <c r="AD146">
        <v>57.946818623953391</v>
      </c>
      <c r="AE146">
        <v>76.439817162287284</v>
      </c>
      <c r="AF146">
        <v>5.5399388554896685E-2</v>
      </c>
      <c r="AG146">
        <v>5.8725838836498449E-2</v>
      </c>
      <c r="AH146">
        <v>0</v>
      </c>
      <c r="AI146">
        <v>0</v>
      </c>
    </row>
    <row r="147" spans="1:37">
      <c r="A147">
        <v>3</v>
      </c>
      <c r="B147">
        <v>81</v>
      </c>
      <c r="C147">
        <v>2023</v>
      </c>
      <c r="D147">
        <v>99</v>
      </c>
      <c r="E147">
        <v>29</v>
      </c>
      <c r="F147">
        <v>99</v>
      </c>
      <c r="G147">
        <v>99</v>
      </c>
      <c r="H147">
        <v>99</v>
      </c>
      <c r="I147">
        <v>99</v>
      </c>
      <c r="J147">
        <v>999</v>
      </c>
      <c r="K147">
        <v>99</v>
      </c>
      <c r="L147">
        <v>99</v>
      </c>
      <c r="M147">
        <v>99</v>
      </c>
      <c r="N147">
        <v>99</v>
      </c>
      <c r="O147">
        <v>99</v>
      </c>
      <c r="P147">
        <v>9999</v>
      </c>
      <c r="Q147">
        <v>10</v>
      </c>
      <c r="R147">
        <v>28</v>
      </c>
      <c r="S147">
        <v>6.5357142857142891</v>
      </c>
      <c r="T147">
        <v>5.3928571428571441</v>
      </c>
      <c r="U147">
        <v>23.196428571428591</v>
      </c>
      <c r="V147">
        <v>14.285714285714288</v>
      </c>
      <c r="W147">
        <v>0</v>
      </c>
      <c r="X147">
        <v>89.285714285714306</v>
      </c>
      <c r="Y147">
        <v>35.714285714285722</v>
      </c>
      <c r="Z147">
        <v>8.2330987979208992</v>
      </c>
      <c r="AA147">
        <v>1.7213396538979853</v>
      </c>
      <c r="AB147">
        <v>1.4961685761180998</v>
      </c>
      <c r="AC147">
        <v>79.446008675326539</v>
      </c>
      <c r="AD147">
        <v>65.710278120577357</v>
      </c>
      <c r="AE147">
        <v>61.165114391874894</v>
      </c>
      <c r="AF147">
        <v>5.7451217760633597E-2</v>
      </c>
      <c r="AG147">
        <v>5.0870141803555313E-2</v>
      </c>
      <c r="AH147">
        <v>0</v>
      </c>
      <c r="AI147">
        <v>23</v>
      </c>
      <c r="AJ147">
        <v>105.35217391304349</v>
      </c>
      <c r="AK147">
        <v>18.459149697702973</v>
      </c>
    </row>
    <row r="148" spans="1:37">
      <c r="A148">
        <v>3</v>
      </c>
      <c r="B148">
        <v>82</v>
      </c>
      <c r="C148">
        <v>2023</v>
      </c>
      <c r="D148">
        <v>99</v>
      </c>
      <c r="E148">
        <v>30</v>
      </c>
      <c r="F148">
        <v>99</v>
      </c>
      <c r="G148">
        <v>99</v>
      </c>
      <c r="H148">
        <v>99</v>
      </c>
      <c r="I148">
        <v>99</v>
      </c>
      <c r="J148">
        <v>999</v>
      </c>
      <c r="K148">
        <v>99</v>
      </c>
      <c r="L148">
        <v>99</v>
      </c>
      <c r="M148">
        <v>99</v>
      </c>
      <c r="N148">
        <v>99</v>
      </c>
      <c r="O148">
        <v>99</v>
      </c>
      <c r="P148">
        <v>9999</v>
      </c>
      <c r="Q148">
        <v>18</v>
      </c>
      <c r="R148">
        <v>85</v>
      </c>
      <c r="S148">
        <v>7.3764705882352946</v>
      </c>
      <c r="T148">
        <v>5.9058823529411759</v>
      </c>
      <c r="U148">
        <v>27.094117647058809</v>
      </c>
      <c r="V148">
        <v>28.235294117647062</v>
      </c>
      <c r="W148">
        <v>9.4117647058823515</v>
      </c>
      <c r="X148">
        <v>88.235294117647058</v>
      </c>
      <c r="Y148">
        <v>63.529411764705877</v>
      </c>
      <c r="Z148">
        <v>8.8576235418812637</v>
      </c>
      <c r="AA148">
        <v>1.7821102533281412</v>
      </c>
      <c r="AB148">
        <v>2.0500991620881304</v>
      </c>
      <c r="AC148">
        <v>79.432861692847013</v>
      </c>
      <c r="AD148">
        <v>55.344627725148513</v>
      </c>
      <c r="AE148">
        <v>61.508021029147493</v>
      </c>
      <c r="AF148">
        <v>0.17440548248763776</v>
      </c>
      <c r="AG148">
        <v>0.18037557594085876</v>
      </c>
      <c r="AH148">
        <v>0</v>
      </c>
      <c r="AI148">
        <v>9</v>
      </c>
      <c r="AJ148">
        <v>113.1333333333333</v>
      </c>
      <c r="AK148">
        <v>19.125076814052157</v>
      </c>
    </row>
    <row r="149" spans="1:37">
      <c r="A149">
        <v>3</v>
      </c>
      <c r="B149">
        <v>83</v>
      </c>
      <c r="C149">
        <v>2023</v>
      </c>
      <c r="D149">
        <v>99</v>
      </c>
      <c r="E149">
        <v>31</v>
      </c>
      <c r="F149">
        <v>99</v>
      </c>
      <c r="G149">
        <v>99</v>
      </c>
      <c r="H149">
        <v>99</v>
      </c>
      <c r="I149">
        <v>99</v>
      </c>
      <c r="J149">
        <v>999</v>
      </c>
      <c r="K149">
        <v>99</v>
      </c>
      <c r="L149">
        <v>99</v>
      </c>
      <c r="M149">
        <v>99</v>
      </c>
      <c r="N149">
        <v>99</v>
      </c>
      <c r="O149">
        <v>99</v>
      </c>
      <c r="P149">
        <v>9999</v>
      </c>
      <c r="Q149">
        <v>47</v>
      </c>
      <c r="R149">
        <v>213</v>
      </c>
      <c r="S149">
        <v>7.2347417840375554</v>
      </c>
      <c r="T149">
        <v>5.4366197183098599</v>
      </c>
      <c r="U149">
        <v>26.600469483568073</v>
      </c>
      <c r="V149">
        <v>26.760563380281695</v>
      </c>
      <c r="W149">
        <v>10.32863849765258</v>
      </c>
      <c r="X149">
        <v>93.896713615023486</v>
      </c>
      <c r="Y149">
        <v>61.502347417840397</v>
      </c>
      <c r="Z149">
        <v>8.3647567035247992</v>
      </c>
      <c r="AA149">
        <v>1.5477727611568091</v>
      </c>
      <c r="AB149">
        <v>2.3320530017140859</v>
      </c>
      <c r="AC149">
        <v>57.685818248991154</v>
      </c>
      <c r="AD149">
        <v>48.446568511989774</v>
      </c>
      <c r="AE149">
        <v>50.228730752146078</v>
      </c>
      <c r="AF149">
        <v>0.43703962082196257</v>
      </c>
      <c r="AG149">
        <v>0.44376464425675721</v>
      </c>
      <c r="AH149">
        <v>8.4507042253521103</v>
      </c>
      <c r="AI149">
        <v>108</v>
      </c>
      <c r="AJ149">
        <v>112.75648148148149</v>
      </c>
      <c r="AK149">
        <v>20.991423591387889</v>
      </c>
    </row>
    <row r="150" spans="1:37">
      <c r="A150">
        <v>3</v>
      </c>
      <c r="B150">
        <v>84</v>
      </c>
      <c r="C150">
        <v>2023</v>
      </c>
      <c r="D150">
        <v>99</v>
      </c>
      <c r="E150">
        <v>32</v>
      </c>
      <c r="F150">
        <v>99</v>
      </c>
      <c r="G150">
        <v>99</v>
      </c>
      <c r="H150">
        <v>99</v>
      </c>
      <c r="I150">
        <v>99</v>
      </c>
      <c r="J150">
        <v>999</v>
      </c>
      <c r="K150">
        <v>99</v>
      </c>
      <c r="L150">
        <v>99</v>
      </c>
      <c r="M150">
        <v>99</v>
      </c>
      <c r="N150">
        <v>99</v>
      </c>
      <c r="O150">
        <v>99</v>
      </c>
      <c r="P150">
        <v>9999</v>
      </c>
      <c r="Q150">
        <v>99</v>
      </c>
      <c r="R150">
        <v>337</v>
      </c>
      <c r="S150">
        <v>7.0207715133531154</v>
      </c>
      <c r="T150">
        <v>5.8872403560830868</v>
      </c>
      <c r="U150">
        <v>27.955786350148369</v>
      </c>
      <c r="V150">
        <v>33.23442136498516</v>
      </c>
      <c r="W150">
        <v>8.3086053412462899</v>
      </c>
      <c r="X150">
        <v>88.724035608308611</v>
      </c>
      <c r="Y150">
        <v>68.842729970326417</v>
      </c>
      <c r="Z150">
        <v>9.3747896065993821</v>
      </c>
      <c r="AA150">
        <v>1.8220986037207456</v>
      </c>
      <c r="AB150">
        <v>2.0204555803872495</v>
      </c>
      <c r="AC150">
        <v>66.680571474750437</v>
      </c>
      <c r="AD150">
        <v>55.675855020695593</v>
      </c>
      <c r="AE150">
        <v>58.178077664010033</v>
      </c>
      <c r="AF150">
        <v>0.69146644233333998</v>
      </c>
      <c r="AG150">
        <v>0.73787943486601182</v>
      </c>
      <c r="AH150">
        <v>5.044510385756678</v>
      </c>
      <c r="AI150">
        <v>161</v>
      </c>
      <c r="AJ150">
        <v>112.31180124223602</v>
      </c>
      <c r="AK150">
        <v>20.557123038739515</v>
      </c>
    </row>
    <row r="151" spans="1:37">
      <c r="A151">
        <v>3</v>
      </c>
      <c r="B151">
        <v>85</v>
      </c>
      <c r="C151">
        <v>2023</v>
      </c>
      <c r="D151">
        <v>99</v>
      </c>
      <c r="E151">
        <v>33</v>
      </c>
      <c r="F151">
        <v>99</v>
      </c>
      <c r="G151">
        <v>99</v>
      </c>
      <c r="H151">
        <v>99</v>
      </c>
      <c r="I151">
        <v>99</v>
      </c>
      <c r="J151">
        <v>999</v>
      </c>
      <c r="K151">
        <v>99</v>
      </c>
      <c r="L151">
        <v>99</v>
      </c>
      <c r="M151">
        <v>99</v>
      </c>
      <c r="N151">
        <v>99</v>
      </c>
      <c r="O151">
        <v>99</v>
      </c>
      <c r="P151">
        <v>9999</v>
      </c>
      <c r="Q151">
        <v>316</v>
      </c>
      <c r="R151">
        <v>1425</v>
      </c>
      <c r="S151">
        <v>6.9908771929824525</v>
      </c>
      <c r="T151">
        <v>5.9150877192982438</v>
      </c>
      <c r="U151">
        <v>23.921192982456112</v>
      </c>
      <c r="V151">
        <v>23.368421052631579</v>
      </c>
      <c r="W151">
        <v>8.9122807017543817</v>
      </c>
      <c r="X151">
        <v>75.017543859649123</v>
      </c>
      <c r="Y151">
        <v>50.175438596491219</v>
      </c>
      <c r="Z151">
        <v>9.4379651379530696</v>
      </c>
      <c r="AA151">
        <v>1.7058992388147109</v>
      </c>
      <c r="AB151">
        <v>2.2413538537162054</v>
      </c>
      <c r="AC151">
        <v>66.596792232012561</v>
      </c>
      <c r="AD151">
        <v>39.166961330105657</v>
      </c>
      <c r="AE151">
        <v>50.727452569235822</v>
      </c>
      <c r="AF151">
        <v>2.9238566181751038</v>
      </c>
      <c r="AG151">
        <v>2.6698169865389523</v>
      </c>
      <c r="AH151">
        <v>3.2982456140350882</v>
      </c>
      <c r="AI151">
        <v>510</v>
      </c>
      <c r="AJ151">
        <v>109.61745098039206</v>
      </c>
      <c r="AK151">
        <v>20.059903794442171</v>
      </c>
    </row>
    <row r="152" spans="1:37">
      <c r="A152">
        <v>3</v>
      </c>
      <c r="B152">
        <v>86</v>
      </c>
      <c r="C152">
        <v>2023</v>
      </c>
      <c r="D152">
        <v>99</v>
      </c>
      <c r="E152">
        <v>34</v>
      </c>
      <c r="F152">
        <v>99</v>
      </c>
      <c r="G152">
        <v>99</v>
      </c>
      <c r="H152">
        <v>99</v>
      </c>
      <c r="I152">
        <v>99</v>
      </c>
      <c r="J152">
        <v>999</v>
      </c>
      <c r="K152">
        <v>99</v>
      </c>
      <c r="L152">
        <v>99</v>
      </c>
      <c r="M152">
        <v>99</v>
      </c>
      <c r="N152">
        <v>99</v>
      </c>
      <c r="O152">
        <v>99</v>
      </c>
      <c r="P152">
        <v>9999</v>
      </c>
      <c r="Q152">
        <v>537</v>
      </c>
      <c r="R152">
        <v>2169</v>
      </c>
      <c r="S152">
        <v>6.9280774550484097</v>
      </c>
      <c r="T152">
        <v>5.8169663439372972</v>
      </c>
      <c r="U152">
        <v>24.71696634393734</v>
      </c>
      <c r="V152">
        <v>28.031350852927609</v>
      </c>
      <c r="W152">
        <v>8.6675887505763018</v>
      </c>
      <c r="X152">
        <v>79.1147994467497</v>
      </c>
      <c r="Y152">
        <v>56.201014292300606</v>
      </c>
      <c r="Z152">
        <v>9.1239342364671998</v>
      </c>
      <c r="AA152">
        <v>1.7701979482328716</v>
      </c>
      <c r="AB152">
        <v>2.1145542370140125</v>
      </c>
      <c r="AC152">
        <v>67.562294737552634</v>
      </c>
      <c r="AD152">
        <v>33.32247879861692</v>
      </c>
      <c r="AE152">
        <v>56.108771547003471</v>
      </c>
      <c r="AF152">
        <v>4.4504175472433678</v>
      </c>
      <c r="AG152">
        <v>4.1989288056113718</v>
      </c>
      <c r="AH152">
        <v>4.7026279391424621</v>
      </c>
      <c r="AI152">
        <v>867</v>
      </c>
      <c r="AJ152">
        <v>109.77301038062278</v>
      </c>
      <c r="AK152">
        <v>19.812272493717764</v>
      </c>
    </row>
    <row r="153" spans="1:37">
      <c r="A153">
        <v>3</v>
      </c>
      <c r="B153">
        <v>87</v>
      </c>
      <c r="C153">
        <v>2023</v>
      </c>
      <c r="D153">
        <v>99</v>
      </c>
      <c r="E153">
        <v>35</v>
      </c>
      <c r="F153">
        <v>99</v>
      </c>
      <c r="G153">
        <v>99</v>
      </c>
      <c r="H153">
        <v>99</v>
      </c>
      <c r="I153">
        <v>99</v>
      </c>
      <c r="J153">
        <v>999</v>
      </c>
      <c r="K153">
        <v>99</v>
      </c>
      <c r="L153">
        <v>99</v>
      </c>
      <c r="M153">
        <v>99</v>
      </c>
      <c r="N153">
        <v>99</v>
      </c>
      <c r="O153">
        <v>99</v>
      </c>
      <c r="P153">
        <v>9999</v>
      </c>
      <c r="Q153">
        <v>793</v>
      </c>
      <c r="R153">
        <v>2796</v>
      </c>
      <c r="S153">
        <v>6.9992846924177394</v>
      </c>
      <c r="T153">
        <v>5.7464234620886989</v>
      </c>
      <c r="U153">
        <v>26.96394849785414</v>
      </c>
      <c r="V153">
        <v>33.941344778254646</v>
      </c>
      <c r="W153">
        <v>9.8712446351931327</v>
      </c>
      <c r="X153">
        <v>91.738197424892675</v>
      </c>
      <c r="Y153">
        <v>68.633762517882701</v>
      </c>
      <c r="Z153">
        <v>7.9684186635332015</v>
      </c>
      <c r="AA153">
        <v>1.7704455128017946</v>
      </c>
      <c r="AB153">
        <v>2.1357049000523496</v>
      </c>
      <c r="AC153">
        <v>68.871423862958295</v>
      </c>
      <c r="AD153">
        <v>46.335253533823483</v>
      </c>
      <c r="AE153">
        <v>54.326923000296411</v>
      </c>
      <c r="AF153">
        <v>5.7369144592404142</v>
      </c>
      <c r="AG153">
        <v>5.9047898918247981</v>
      </c>
      <c r="AH153">
        <v>2.4678111587982832</v>
      </c>
      <c r="AI153">
        <v>1094</v>
      </c>
      <c r="AJ153">
        <v>111.34131627056664</v>
      </c>
      <c r="AK153">
        <v>20.020460490031859</v>
      </c>
    </row>
    <row r="154" spans="1:37">
      <c r="A154">
        <v>3</v>
      </c>
      <c r="B154">
        <v>88</v>
      </c>
      <c r="C154">
        <v>2023</v>
      </c>
      <c r="D154">
        <v>99</v>
      </c>
      <c r="E154">
        <v>36</v>
      </c>
      <c r="F154">
        <v>99</v>
      </c>
      <c r="G154">
        <v>99</v>
      </c>
      <c r="H154">
        <v>99</v>
      </c>
      <c r="I154">
        <v>99</v>
      </c>
      <c r="J154">
        <v>999</v>
      </c>
      <c r="K154">
        <v>99</v>
      </c>
      <c r="L154">
        <v>99</v>
      </c>
      <c r="M154">
        <v>99</v>
      </c>
      <c r="N154">
        <v>99</v>
      </c>
      <c r="O154">
        <v>99</v>
      </c>
      <c r="P154">
        <v>9999</v>
      </c>
      <c r="Q154">
        <v>479</v>
      </c>
      <c r="R154">
        <v>1523</v>
      </c>
      <c r="S154">
        <v>6.8975705843729491</v>
      </c>
      <c r="T154">
        <v>5.7393302692055155</v>
      </c>
      <c r="U154">
        <v>26.4489166119501</v>
      </c>
      <c r="V154">
        <v>34.799737360472754</v>
      </c>
      <c r="W154">
        <v>9.586342744583062</v>
      </c>
      <c r="X154">
        <v>90.019697964543695</v>
      </c>
      <c r="Y154">
        <v>68.089297439264598</v>
      </c>
      <c r="Z154">
        <v>7.6749571749832945</v>
      </c>
      <c r="AA154">
        <v>1.9178843487093835</v>
      </c>
      <c r="AB154">
        <v>2.0623113522233369</v>
      </c>
      <c r="AC154">
        <v>64.636826657787978</v>
      </c>
      <c r="AD154">
        <v>38.200510477150594</v>
      </c>
      <c r="AE154">
        <v>48.61208906726128</v>
      </c>
      <c r="AF154">
        <v>3.1249358803373197</v>
      </c>
      <c r="AG154">
        <v>3.1549434812752479</v>
      </c>
      <c r="AH154">
        <v>3.6112934996716999</v>
      </c>
      <c r="AI154">
        <v>443</v>
      </c>
      <c r="AJ154">
        <v>108.73340857787812</v>
      </c>
      <c r="AK154">
        <v>19.746463994750673</v>
      </c>
    </row>
    <row r="155" spans="1:37">
      <c r="A155">
        <v>3</v>
      </c>
      <c r="B155">
        <v>89</v>
      </c>
      <c r="C155">
        <v>2023</v>
      </c>
      <c r="D155">
        <v>99</v>
      </c>
      <c r="E155">
        <v>37</v>
      </c>
      <c r="F155">
        <v>99</v>
      </c>
      <c r="G155">
        <v>99</v>
      </c>
      <c r="H155">
        <v>99</v>
      </c>
      <c r="I155">
        <v>99</v>
      </c>
      <c r="J155">
        <v>999</v>
      </c>
      <c r="K155">
        <v>99</v>
      </c>
      <c r="L155">
        <v>99</v>
      </c>
      <c r="M155">
        <v>99</v>
      </c>
      <c r="N155">
        <v>99</v>
      </c>
      <c r="O155">
        <v>99</v>
      </c>
      <c r="P155">
        <v>9999</v>
      </c>
      <c r="Q155">
        <v>512</v>
      </c>
      <c r="R155">
        <v>1646</v>
      </c>
      <c r="S155">
        <v>6.8736330498177391</v>
      </c>
      <c r="T155">
        <v>6.1646415552855425</v>
      </c>
      <c r="U155">
        <v>25.503584447144561</v>
      </c>
      <c r="V155">
        <v>28.189550425273392</v>
      </c>
      <c r="W155">
        <v>13.244228432563791</v>
      </c>
      <c r="X155">
        <v>86.938031591737527</v>
      </c>
      <c r="Y155">
        <v>61.603888213851761</v>
      </c>
      <c r="Z155">
        <v>8.0866768926625134</v>
      </c>
      <c r="AA155">
        <v>1.8513591727075047</v>
      </c>
      <c r="AB155">
        <v>2.1039773332389977</v>
      </c>
      <c r="AC155">
        <v>65.899674285448725</v>
      </c>
      <c r="AD155">
        <v>34.667765972985507</v>
      </c>
      <c r="AE155">
        <v>48.634978321768301</v>
      </c>
      <c r="AF155">
        <v>3.3773108726429606</v>
      </c>
      <c r="AG155">
        <v>3.2878715870011765</v>
      </c>
      <c r="AH155">
        <v>6.1360874848116644</v>
      </c>
      <c r="AI155">
        <v>419</v>
      </c>
      <c r="AJ155">
        <v>110.07064439140812</v>
      </c>
      <c r="AK155">
        <v>19.675184588243521</v>
      </c>
    </row>
    <row r="156" spans="1:37">
      <c r="A156">
        <v>3</v>
      </c>
      <c r="B156">
        <v>90</v>
      </c>
      <c r="C156">
        <v>2023</v>
      </c>
      <c r="D156">
        <v>99</v>
      </c>
      <c r="E156">
        <v>38</v>
      </c>
      <c r="F156">
        <v>99</v>
      </c>
      <c r="G156">
        <v>99</v>
      </c>
      <c r="H156">
        <v>99</v>
      </c>
      <c r="I156">
        <v>99</v>
      </c>
      <c r="J156">
        <v>999</v>
      </c>
      <c r="K156">
        <v>99</v>
      </c>
      <c r="L156">
        <v>99</v>
      </c>
      <c r="M156">
        <v>99</v>
      </c>
      <c r="N156">
        <v>99</v>
      </c>
      <c r="O156">
        <v>99</v>
      </c>
      <c r="P156">
        <v>9999</v>
      </c>
      <c r="Q156">
        <v>538</v>
      </c>
      <c r="R156">
        <v>1689</v>
      </c>
      <c r="S156">
        <v>6.6838365896980481</v>
      </c>
      <c r="T156">
        <v>6.3309650680876244</v>
      </c>
      <c r="U156">
        <v>23.416637063351139</v>
      </c>
      <c r="V156">
        <v>20.899940793368849</v>
      </c>
      <c r="W156">
        <v>11.900532859680283</v>
      </c>
      <c r="X156">
        <v>77.442273534635888</v>
      </c>
      <c r="Y156">
        <v>50.799289520426278</v>
      </c>
      <c r="Z156">
        <v>8.3827370083078474</v>
      </c>
      <c r="AA156">
        <v>1.7266018019948099</v>
      </c>
      <c r="AB156">
        <v>1.9368341541083065</v>
      </c>
      <c r="AC156">
        <v>67.852773597974917</v>
      </c>
      <c r="AD156">
        <v>34.789244378099681</v>
      </c>
      <c r="AE156">
        <v>47.160326089274129</v>
      </c>
      <c r="AF156">
        <v>3.4655395284896486</v>
      </c>
      <c r="AG156">
        <v>3.097690096119905</v>
      </c>
      <c r="AH156">
        <v>7.2824156305506236</v>
      </c>
      <c r="AI156">
        <v>341</v>
      </c>
      <c r="AJ156">
        <v>109.27360703812316</v>
      </c>
      <c r="AK156">
        <v>19.588426259326077</v>
      </c>
    </row>
    <row r="157" spans="1:37">
      <c r="A157">
        <v>3</v>
      </c>
      <c r="B157">
        <v>91</v>
      </c>
      <c r="C157">
        <v>2023</v>
      </c>
      <c r="D157">
        <v>99</v>
      </c>
      <c r="E157">
        <v>39</v>
      </c>
      <c r="F157">
        <v>99</v>
      </c>
      <c r="G157">
        <v>99</v>
      </c>
      <c r="H157">
        <v>99</v>
      </c>
      <c r="I157">
        <v>99</v>
      </c>
      <c r="J157">
        <v>999</v>
      </c>
      <c r="K157">
        <v>99</v>
      </c>
      <c r="L157">
        <v>99</v>
      </c>
      <c r="M157">
        <v>99</v>
      </c>
      <c r="N157">
        <v>99</v>
      </c>
      <c r="O157">
        <v>99</v>
      </c>
      <c r="P157">
        <v>9999</v>
      </c>
      <c r="Q157">
        <v>576</v>
      </c>
      <c r="R157">
        <v>1669</v>
      </c>
      <c r="S157">
        <v>6.8849610545236688</v>
      </c>
      <c r="T157">
        <v>6.4667465548232492</v>
      </c>
      <c r="U157">
        <v>23.566446974236097</v>
      </c>
      <c r="V157">
        <v>21.929298981426005</v>
      </c>
      <c r="W157">
        <v>13.48112642300779</v>
      </c>
      <c r="X157">
        <v>80.167765128819653</v>
      </c>
      <c r="Y157">
        <v>51.408028759736361</v>
      </c>
      <c r="Z157">
        <v>8.0737590253619942</v>
      </c>
      <c r="AA157">
        <v>1.7342827572590778</v>
      </c>
      <c r="AB157">
        <v>2.1332771597378648</v>
      </c>
      <c r="AC157">
        <v>67.583658484980944</v>
      </c>
      <c r="AD157">
        <v>39.3330766227594</v>
      </c>
      <c r="AE157">
        <v>46.537720469477186</v>
      </c>
      <c r="AF157">
        <v>3.4245029443749102</v>
      </c>
      <c r="AG157">
        <v>3.0805924025776128</v>
      </c>
      <c r="AH157">
        <v>6.8903535050928708</v>
      </c>
      <c r="AI157">
        <v>474</v>
      </c>
      <c r="AJ157">
        <v>107.67721518987348</v>
      </c>
      <c r="AK157">
        <v>18.754993582146223</v>
      </c>
    </row>
    <row r="158" spans="1:37">
      <c r="A158">
        <v>3</v>
      </c>
      <c r="B158">
        <v>92</v>
      </c>
      <c r="C158">
        <v>2023</v>
      </c>
      <c r="D158">
        <v>99</v>
      </c>
      <c r="E158">
        <v>40</v>
      </c>
      <c r="F158">
        <v>99</v>
      </c>
      <c r="G158">
        <v>99</v>
      </c>
      <c r="H158">
        <v>99</v>
      </c>
      <c r="I158">
        <v>99</v>
      </c>
      <c r="J158">
        <v>999</v>
      </c>
      <c r="K158">
        <v>99</v>
      </c>
      <c r="L158">
        <v>99</v>
      </c>
      <c r="M158">
        <v>99</v>
      </c>
      <c r="N158">
        <v>99</v>
      </c>
      <c r="O158">
        <v>99</v>
      </c>
      <c r="P158">
        <v>9999</v>
      </c>
      <c r="Q158">
        <v>651</v>
      </c>
      <c r="R158">
        <v>1925</v>
      </c>
      <c r="S158">
        <v>6.8914285714285697</v>
      </c>
      <c r="T158">
        <v>6.598961038961038</v>
      </c>
      <c r="U158">
        <v>23.82322077922078</v>
      </c>
      <c r="V158">
        <v>21.298701298701296</v>
      </c>
      <c r="W158">
        <v>14.18181818181818</v>
      </c>
      <c r="X158">
        <v>79.532467532467521</v>
      </c>
      <c r="Y158">
        <v>52.623376623376622</v>
      </c>
      <c r="Z158">
        <v>8.2881167328429814</v>
      </c>
      <c r="AA158">
        <v>1.6983274539975659</v>
      </c>
      <c r="AB158">
        <v>2.0500741731374381</v>
      </c>
      <c r="AC158">
        <v>70.016715006383322</v>
      </c>
      <c r="AD158">
        <v>33.495999411465867</v>
      </c>
      <c r="AE158">
        <v>44.868143327681871</v>
      </c>
      <c r="AF158">
        <v>3.9497712210435609</v>
      </c>
      <c r="AG158">
        <v>3.5918236213525843</v>
      </c>
      <c r="AH158">
        <v>9.5584415584415598</v>
      </c>
      <c r="AI158">
        <v>558</v>
      </c>
      <c r="AJ158">
        <v>108.929211469534</v>
      </c>
      <c r="AK158">
        <v>18.838476291807712</v>
      </c>
    </row>
    <row r="159" spans="1:37">
      <c r="A159">
        <v>3</v>
      </c>
      <c r="B159">
        <v>93</v>
      </c>
      <c r="C159">
        <v>2023</v>
      </c>
      <c r="D159">
        <v>99</v>
      </c>
      <c r="E159">
        <v>41</v>
      </c>
      <c r="F159">
        <v>99</v>
      </c>
      <c r="G159">
        <v>99</v>
      </c>
      <c r="H159">
        <v>99</v>
      </c>
      <c r="I159">
        <v>99</v>
      </c>
      <c r="J159">
        <v>999</v>
      </c>
      <c r="K159">
        <v>99</v>
      </c>
      <c r="L159">
        <v>99</v>
      </c>
      <c r="M159">
        <v>99</v>
      </c>
      <c r="N159">
        <v>99</v>
      </c>
      <c r="O159">
        <v>99</v>
      </c>
      <c r="P159">
        <v>9999</v>
      </c>
      <c r="Q159">
        <v>787</v>
      </c>
      <c r="R159">
        <v>2758</v>
      </c>
      <c r="S159">
        <v>6.9680928208846993</v>
      </c>
      <c r="T159">
        <v>6.6240029006526484</v>
      </c>
      <c r="U159">
        <v>24.377592458303095</v>
      </c>
      <c r="V159">
        <v>22.588832487309649</v>
      </c>
      <c r="W159">
        <v>14.829586656997824</v>
      </c>
      <c r="X159">
        <v>80.783176214648307</v>
      </c>
      <c r="Y159">
        <v>52.973168963016683</v>
      </c>
      <c r="Z159">
        <v>8.7688496895627921</v>
      </c>
      <c r="AA159">
        <v>1.7634998995357904</v>
      </c>
      <c r="AB159">
        <v>2.2221682086398804</v>
      </c>
      <c r="AC159">
        <v>73.640124956744785</v>
      </c>
      <c r="AD159">
        <v>37.623950918958322</v>
      </c>
      <c r="AE159">
        <v>46.87173526525681</v>
      </c>
      <c r="AF159">
        <v>5.65894494942241</v>
      </c>
      <c r="AG159">
        <v>5.26585464501178</v>
      </c>
      <c r="AH159">
        <v>4.9311094996374196</v>
      </c>
      <c r="AI159">
        <v>770</v>
      </c>
      <c r="AJ159">
        <v>109.91766233766228</v>
      </c>
      <c r="AK159">
        <v>19.607710371181721</v>
      </c>
    </row>
    <row r="160" spans="1:37">
      <c r="A160">
        <v>3</v>
      </c>
      <c r="B160">
        <v>94</v>
      </c>
      <c r="C160">
        <v>2023</v>
      </c>
      <c r="D160">
        <v>99</v>
      </c>
      <c r="E160">
        <v>42</v>
      </c>
      <c r="F160">
        <v>99</v>
      </c>
      <c r="G160">
        <v>99</v>
      </c>
      <c r="H160">
        <v>99</v>
      </c>
      <c r="I160">
        <v>99</v>
      </c>
      <c r="J160">
        <v>999</v>
      </c>
      <c r="K160">
        <v>99</v>
      </c>
      <c r="L160">
        <v>99</v>
      </c>
      <c r="M160">
        <v>99</v>
      </c>
      <c r="N160">
        <v>99</v>
      </c>
      <c r="O160">
        <v>99</v>
      </c>
      <c r="P160">
        <v>9999</v>
      </c>
      <c r="Q160">
        <v>1473</v>
      </c>
      <c r="R160">
        <v>5833</v>
      </c>
      <c r="S160">
        <v>7.5270015429453103</v>
      </c>
      <c r="T160">
        <v>6.3329333104748819</v>
      </c>
      <c r="U160">
        <v>27.700291445225407</v>
      </c>
      <c r="V160">
        <v>36.34493399622837</v>
      </c>
      <c r="W160">
        <v>12.120692611006341</v>
      </c>
      <c r="X160">
        <v>91.90810903480201</v>
      </c>
      <c r="Y160">
        <v>74.112806446082629</v>
      </c>
      <c r="Z160">
        <v>7.8099835169249987</v>
      </c>
      <c r="AA160">
        <v>1.6581700980992358</v>
      </c>
      <c r="AB160">
        <v>2.0497600145144577</v>
      </c>
      <c r="AC160">
        <v>70.586731697490407</v>
      </c>
      <c r="AD160">
        <v>33.484112889524837</v>
      </c>
      <c r="AE160">
        <v>42.57428307032724</v>
      </c>
      <c r="AF160">
        <v>11.968319757063423</v>
      </c>
      <c r="AG160">
        <v>12.65494050503907</v>
      </c>
      <c r="AH160">
        <v>2.6401508657637578</v>
      </c>
      <c r="AI160">
        <v>1784</v>
      </c>
      <c r="AJ160">
        <v>111.56025784753358</v>
      </c>
      <c r="AK160">
        <v>20.120048454628829</v>
      </c>
    </row>
    <row r="161" spans="1:37">
      <c r="A161">
        <v>3</v>
      </c>
      <c r="B161">
        <v>95</v>
      </c>
      <c r="C161">
        <v>2023</v>
      </c>
      <c r="D161">
        <v>99</v>
      </c>
      <c r="E161">
        <v>43</v>
      </c>
      <c r="F161">
        <v>99</v>
      </c>
      <c r="G161">
        <v>99</v>
      </c>
      <c r="H161">
        <v>99</v>
      </c>
      <c r="I161">
        <v>99</v>
      </c>
      <c r="J161">
        <v>999</v>
      </c>
      <c r="K161">
        <v>99</v>
      </c>
      <c r="L161">
        <v>99</v>
      </c>
      <c r="M161">
        <v>99</v>
      </c>
      <c r="N161">
        <v>99</v>
      </c>
      <c r="O161">
        <v>99</v>
      </c>
      <c r="P161">
        <v>9999</v>
      </c>
      <c r="Q161">
        <v>1589</v>
      </c>
      <c r="R161">
        <v>5941</v>
      </c>
      <c r="S161">
        <v>7.4638949671772448</v>
      </c>
      <c r="T161">
        <v>6.2868204006059587</v>
      </c>
      <c r="U161">
        <v>27.393384952028196</v>
      </c>
      <c r="V161">
        <v>35.414913314256857</v>
      </c>
      <c r="W161">
        <v>12.45581551927285</v>
      </c>
      <c r="X161">
        <v>89.29473152667903</v>
      </c>
      <c r="Y161">
        <v>70.96448409358689</v>
      </c>
      <c r="Z161">
        <v>8.2865708443824388</v>
      </c>
      <c r="AA161">
        <v>1.7132171067367996</v>
      </c>
      <c r="AB161">
        <v>2.0702710510393296</v>
      </c>
      <c r="AC161">
        <v>71.863277324326859</v>
      </c>
      <c r="AD161">
        <v>39.059527958944329</v>
      </c>
      <c r="AE161">
        <v>47.283951440538161</v>
      </c>
      <c r="AF161">
        <v>12.189917311283011</v>
      </c>
      <c r="AG161">
        <v>12.746444102681991</v>
      </c>
      <c r="AH161">
        <v>2.0366941592324523</v>
      </c>
      <c r="AI161">
        <v>2039</v>
      </c>
      <c r="AJ161">
        <v>111.72197155468362</v>
      </c>
      <c r="AK161">
        <v>20.14085324817967</v>
      </c>
    </row>
    <row r="162" spans="1:37">
      <c r="A162">
        <v>3</v>
      </c>
      <c r="B162">
        <v>96</v>
      </c>
      <c r="C162">
        <v>2023</v>
      </c>
      <c r="D162">
        <v>99</v>
      </c>
      <c r="E162">
        <v>44</v>
      </c>
      <c r="F162">
        <v>99</v>
      </c>
      <c r="G162">
        <v>99</v>
      </c>
      <c r="H162">
        <v>99</v>
      </c>
      <c r="I162">
        <v>99</v>
      </c>
      <c r="J162">
        <v>999</v>
      </c>
      <c r="K162">
        <v>99</v>
      </c>
      <c r="L162">
        <v>99</v>
      </c>
      <c r="M162">
        <v>99</v>
      </c>
      <c r="N162">
        <v>99</v>
      </c>
      <c r="O162">
        <v>99</v>
      </c>
      <c r="P162">
        <v>9999</v>
      </c>
      <c r="Q162">
        <v>1306</v>
      </c>
      <c r="R162">
        <v>4870</v>
      </c>
      <c r="S162">
        <v>7.4318275154004096</v>
      </c>
      <c r="T162">
        <v>6.2681724845995905</v>
      </c>
      <c r="U162">
        <v>27.072032854209471</v>
      </c>
      <c r="V162">
        <v>35.400410677618069</v>
      </c>
      <c r="W162">
        <v>10.759753593429162</v>
      </c>
      <c r="X162">
        <v>89.815195071868601</v>
      </c>
      <c r="Y162">
        <v>69.158110882956862</v>
      </c>
      <c r="Z162">
        <v>8.0825234292605632</v>
      </c>
      <c r="AA162">
        <v>1.6503914497460475</v>
      </c>
      <c r="AB162">
        <v>1.8781006797473705</v>
      </c>
      <c r="AC162">
        <v>71.821892316405524</v>
      </c>
      <c r="AD162">
        <v>38.506320791192032</v>
      </c>
      <c r="AE162">
        <v>47.042105441997158</v>
      </c>
      <c r="AF162">
        <v>9.9924082319387715</v>
      </c>
      <c r="AG162">
        <v>10.326035706688494</v>
      </c>
      <c r="AH162">
        <v>4.2915811088295692</v>
      </c>
      <c r="AI162">
        <v>1635</v>
      </c>
      <c r="AJ162">
        <v>111.38727828746183</v>
      </c>
      <c r="AK162">
        <v>20.099343423953588</v>
      </c>
    </row>
    <row r="163" spans="1:37">
      <c r="A163">
        <v>3</v>
      </c>
      <c r="B163">
        <v>97</v>
      </c>
      <c r="C163">
        <v>2023</v>
      </c>
      <c r="D163">
        <v>99</v>
      </c>
      <c r="E163">
        <v>45</v>
      </c>
      <c r="F163">
        <v>99</v>
      </c>
      <c r="G163">
        <v>99</v>
      </c>
      <c r="H163">
        <v>99</v>
      </c>
      <c r="I163">
        <v>99</v>
      </c>
      <c r="J163">
        <v>999</v>
      </c>
      <c r="K163">
        <v>99</v>
      </c>
      <c r="L163">
        <v>99</v>
      </c>
      <c r="M163">
        <v>99</v>
      </c>
      <c r="N163">
        <v>99</v>
      </c>
      <c r="O163">
        <v>99</v>
      </c>
      <c r="P163">
        <v>9999</v>
      </c>
      <c r="Q163">
        <v>865</v>
      </c>
      <c r="R163">
        <v>2746</v>
      </c>
      <c r="S163">
        <v>7.2997086671522222</v>
      </c>
      <c r="T163">
        <v>6.3252002913328491</v>
      </c>
      <c r="U163">
        <v>26.305061908230179</v>
      </c>
      <c r="V163">
        <v>32.155863073561527</v>
      </c>
      <c r="W163">
        <v>12.126729788783685</v>
      </c>
      <c r="X163">
        <v>87.618353969410066</v>
      </c>
      <c r="Y163">
        <v>65.695557174071396</v>
      </c>
      <c r="Z163">
        <v>8.2865570820250909</v>
      </c>
      <c r="AA163">
        <v>1.7327171517428404</v>
      </c>
      <c r="AB163">
        <v>1.9371587888670088</v>
      </c>
      <c r="AC163">
        <v>72.855061715300494</v>
      </c>
      <c r="AD163">
        <v>37.292750145491347</v>
      </c>
      <c r="AE163">
        <v>47.687113875626594</v>
      </c>
      <c r="AF163">
        <v>5.6343229989535661</v>
      </c>
      <c r="AG163">
        <v>5.6574881631954961</v>
      </c>
      <c r="AH163">
        <v>3.2410779315367799</v>
      </c>
      <c r="AI163">
        <v>903</v>
      </c>
      <c r="AJ163">
        <v>110.22093023255827</v>
      </c>
      <c r="AK163">
        <v>19.992752576355436</v>
      </c>
    </row>
    <row r="164" spans="1:37">
      <c r="A164">
        <v>3</v>
      </c>
      <c r="B164">
        <v>98</v>
      </c>
      <c r="C164">
        <v>2023</v>
      </c>
      <c r="D164">
        <v>99</v>
      </c>
      <c r="E164">
        <v>46</v>
      </c>
      <c r="F164">
        <v>99</v>
      </c>
      <c r="G164">
        <v>99</v>
      </c>
      <c r="H164">
        <v>99</v>
      </c>
      <c r="I164">
        <v>99</v>
      </c>
      <c r="J164">
        <v>999</v>
      </c>
      <c r="K164">
        <v>99</v>
      </c>
      <c r="L164">
        <v>99</v>
      </c>
      <c r="M164">
        <v>99</v>
      </c>
      <c r="N164">
        <v>99</v>
      </c>
      <c r="O164">
        <v>99</v>
      </c>
      <c r="P164">
        <v>9999</v>
      </c>
      <c r="Q164">
        <v>466</v>
      </c>
      <c r="R164">
        <v>1361</v>
      </c>
      <c r="S164">
        <v>7.333578251285819</v>
      </c>
      <c r="T164">
        <v>6.32990448199853</v>
      </c>
      <c r="U164">
        <v>26.187435709037501</v>
      </c>
      <c r="V164">
        <v>31.741366642174871</v>
      </c>
      <c r="W164">
        <v>12.270389419544452</v>
      </c>
      <c r="X164">
        <v>87.215282880235108</v>
      </c>
      <c r="Y164">
        <v>65.833945628214551</v>
      </c>
      <c r="Z164">
        <v>8.0919356972786893</v>
      </c>
      <c r="AA164">
        <v>1.7542968083068875</v>
      </c>
      <c r="AB164">
        <v>1.8797175064821188</v>
      </c>
      <c r="AC164">
        <v>72.478233077145447</v>
      </c>
      <c r="AD164">
        <v>37.194009970181661</v>
      </c>
      <c r="AE164">
        <v>47.241951733282846</v>
      </c>
      <c r="AF164">
        <v>2.7925395490079405</v>
      </c>
      <c r="AG164">
        <v>2.7914823880441819</v>
      </c>
      <c r="AH164">
        <v>3.0124908155767822</v>
      </c>
      <c r="AI164">
        <v>447</v>
      </c>
      <c r="AJ164">
        <v>109.16487695749439</v>
      </c>
      <c r="AK164">
        <v>19.387075971836705</v>
      </c>
    </row>
    <row r="165" spans="1:37">
      <c r="A165">
        <v>3</v>
      </c>
      <c r="B165">
        <v>99</v>
      </c>
      <c r="C165">
        <v>2023</v>
      </c>
      <c r="D165">
        <v>99</v>
      </c>
      <c r="E165">
        <v>47</v>
      </c>
      <c r="F165">
        <v>99</v>
      </c>
      <c r="G165">
        <v>99</v>
      </c>
      <c r="H165">
        <v>99</v>
      </c>
      <c r="I165">
        <v>99</v>
      </c>
      <c r="J165">
        <v>999</v>
      </c>
      <c r="K165">
        <v>99</v>
      </c>
      <c r="L165">
        <v>99</v>
      </c>
      <c r="M165">
        <v>99</v>
      </c>
      <c r="N165">
        <v>99</v>
      </c>
      <c r="O165">
        <v>99</v>
      </c>
      <c r="P165">
        <v>9999</v>
      </c>
      <c r="Q165">
        <v>333</v>
      </c>
      <c r="R165">
        <v>989</v>
      </c>
      <c r="S165">
        <v>7.21840242669363</v>
      </c>
      <c r="T165">
        <v>6.4448938321536877</v>
      </c>
      <c r="U165">
        <v>25.464812942366024</v>
      </c>
      <c r="V165">
        <v>29.019211324570279</v>
      </c>
      <c r="W165">
        <v>10.313447927199189</v>
      </c>
      <c r="X165">
        <v>81.193124368048515</v>
      </c>
      <c r="Y165">
        <v>61.779575328614762</v>
      </c>
      <c r="Z165">
        <v>8.9214443535382753</v>
      </c>
      <c r="AA165">
        <v>1.7826330702442912</v>
      </c>
      <c r="AB165">
        <v>1.7745096344405471</v>
      </c>
      <c r="AC165">
        <v>77.038686427203231</v>
      </c>
      <c r="AD165">
        <v>39.728326486735696</v>
      </c>
      <c r="AE165">
        <v>46.281010779968199</v>
      </c>
      <c r="AF165">
        <v>2.029259084473809</v>
      </c>
      <c r="AG165">
        <v>1.9725161821093129</v>
      </c>
      <c r="AH165">
        <v>8.9989888776541935</v>
      </c>
      <c r="AI165">
        <v>310</v>
      </c>
      <c r="AJ165">
        <v>108.85645161290316</v>
      </c>
      <c r="AK165">
        <v>19.340252891878848</v>
      </c>
    </row>
    <row r="166" spans="1:37">
      <c r="A166">
        <v>3</v>
      </c>
      <c r="B166">
        <v>100</v>
      </c>
      <c r="C166">
        <v>2023</v>
      </c>
      <c r="D166">
        <v>99</v>
      </c>
      <c r="E166">
        <v>48</v>
      </c>
      <c r="F166">
        <v>99</v>
      </c>
      <c r="G166">
        <v>99</v>
      </c>
      <c r="H166">
        <v>99</v>
      </c>
      <c r="I166">
        <v>99</v>
      </c>
      <c r="J166">
        <v>999</v>
      </c>
      <c r="K166">
        <v>99</v>
      </c>
      <c r="L166">
        <v>99</v>
      </c>
      <c r="M166">
        <v>99</v>
      </c>
      <c r="N166">
        <v>99</v>
      </c>
      <c r="O166">
        <v>99</v>
      </c>
      <c r="P166">
        <v>9999</v>
      </c>
      <c r="Q166">
        <v>288</v>
      </c>
      <c r="R166">
        <v>845</v>
      </c>
      <c r="S166">
        <v>7.2769230769230751</v>
      </c>
      <c r="T166">
        <v>6.2958579881656807</v>
      </c>
      <c r="U166">
        <v>25.381301775147936</v>
      </c>
      <c r="V166">
        <v>28.284023668639058</v>
      </c>
      <c r="W166">
        <v>7.6923076923076898</v>
      </c>
      <c r="X166">
        <v>87.573964497041402</v>
      </c>
      <c r="Y166">
        <v>59.644970414201168</v>
      </c>
      <c r="Z166">
        <v>7.6773288445290753</v>
      </c>
      <c r="AA166">
        <v>1.602217398393855</v>
      </c>
      <c r="AB166">
        <v>1.6867164638838319</v>
      </c>
      <c r="AC166">
        <v>70.863774248579091</v>
      </c>
      <c r="AD166">
        <v>42.941347863312174</v>
      </c>
      <c r="AE166">
        <v>52.18815362708925</v>
      </c>
      <c r="AF166">
        <v>1.7337956788476931</v>
      </c>
      <c r="AG166">
        <v>1.6797876909764602</v>
      </c>
      <c r="AH166">
        <v>1.1834319526627219</v>
      </c>
      <c r="AI166">
        <v>236</v>
      </c>
      <c r="AJ166">
        <v>107.0508474576271</v>
      </c>
      <c r="AK166">
        <v>19.855146373137327</v>
      </c>
    </row>
    <row r="167" spans="1:37">
      <c r="A167">
        <v>3</v>
      </c>
      <c r="B167">
        <v>101</v>
      </c>
      <c r="C167">
        <v>2023</v>
      </c>
      <c r="D167">
        <v>99</v>
      </c>
      <c r="E167">
        <v>49</v>
      </c>
      <c r="F167">
        <v>99</v>
      </c>
      <c r="G167">
        <v>99</v>
      </c>
      <c r="H167">
        <v>99</v>
      </c>
      <c r="I167">
        <v>99</v>
      </c>
      <c r="J167">
        <v>999</v>
      </c>
      <c r="K167">
        <v>99</v>
      </c>
      <c r="L167">
        <v>99</v>
      </c>
      <c r="M167">
        <v>99</v>
      </c>
      <c r="N167">
        <v>99</v>
      </c>
      <c r="O167">
        <v>99</v>
      </c>
      <c r="P167">
        <v>9999</v>
      </c>
      <c r="Q167">
        <v>148</v>
      </c>
      <c r="R167">
        <v>348</v>
      </c>
      <c r="S167">
        <v>7.2126436781609184</v>
      </c>
      <c r="T167">
        <v>6.1149425287356314</v>
      </c>
      <c r="U167">
        <v>25.339367816091976</v>
      </c>
      <c r="V167">
        <v>32.758620689655181</v>
      </c>
      <c r="W167">
        <v>7.183908045977013</v>
      </c>
      <c r="X167">
        <v>85.34482758620689</v>
      </c>
      <c r="Y167">
        <v>60.919540229885058</v>
      </c>
      <c r="Z167">
        <v>8.0447045945849354</v>
      </c>
      <c r="AA167">
        <v>1.7877812999589813</v>
      </c>
      <c r="AB167">
        <v>1.9559827900209059</v>
      </c>
      <c r="AC167">
        <v>73.33445971702551</v>
      </c>
      <c r="AD167">
        <v>35.231292119359125</v>
      </c>
      <c r="AE167">
        <v>48.030994808715583</v>
      </c>
      <c r="AF167">
        <v>0.71403656359644629</v>
      </c>
      <c r="AG167">
        <v>0.6906512662631733</v>
      </c>
      <c r="AH167">
        <v>1.149425287356322</v>
      </c>
      <c r="AI167">
        <v>147</v>
      </c>
      <c r="AJ167">
        <v>108.7544217687075</v>
      </c>
      <c r="AK167">
        <v>19.767863486591278</v>
      </c>
    </row>
    <row r="168" spans="1:37">
      <c r="A168">
        <v>3</v>
      </c>
      <c r="B168">
        <v>102</v>
      </c>
      <c r="C168">
        <v>2023</v>
      </c>
      <c r="D168">
        <v>99</v>
      </c>
      <c r="E168">
        <v>50</v>
      </c>
      <c r="F168">
        <v>99</v>
      </c>
      <c r="G168">
        <v>99</v>
      </c>
      <c r="H168">
        <v>99</v>
      </c>
      <c r="I168">
        <v>99</v>
      </c>
      <c r="J168">
        <v>999</v>
      </c>
      <c r="K168">
        <v>99</v>
      </c>
      <c r="L168">
        <v>99</v>
      </c>
      <c r="M168">
        <v>99</v>
      </c>
      <c r="N168">
        <v>99</v>
      </c>
      <c r="O168">
        <v>99</v>
      </c>
      <c r="P168">
        <v>9999</v>
      </c>
    </row>
    <row r="169" spans="1:37">
      <c r="A169">
        <v>3</v>
      </c>
      <c r="B169">
        <v>103</v>
      </c>
      <c r="C169">
        <v>2023</v>
      </c>
      <c r="D169">
        <v>99</v>
      </c>
      <c r="E169">
        <v>51</v>
      </c>
      <c r="F169">
        <v>99</v>
      </c>
      <c r="G169">
        <v>99</v>
      </c>
      <c r="H169">
        <v>99</v>
      </c>
      <c r="I169">
        <v>99</v>
      </c>
      <c r="J169">
        <v>999</v>
      </c>
      <c r="K169">
        <v>99</v>
      </c>
      <c r="L169">
        <v>99</v>
      </c>
      <c r="M169">
        <v>99</v>
      </c>
      <c r="N169">
        <v>99</v>
      </c>
      <c r="O169">
        <v>99</v>
      </c>
      <c r="P169">
        <v>9999</v>
      </c>
    </row>
    <row r="170" spans="1:37">
      <c r="A170">
        <v>3</v>
      </c>
      <c r="B170">
        <v>104</v>
      </c>
      <c r="C170">
        <v>2023</v>
      </c>
      <c r="D170">
        <v>99</v>
      </c>
      <c r="E170">
        <v>52</v>
      </c>
      <c r="F170">
        <v>99</v>
      </c>
      <c r="G170">
        <v>99</v>
      </c>
      <c r="H170">
        <v>99</v>
      </c>
      <c r="I170">
        <v>99</v>
      </c>
      <c r="J170">
        <v>999</v>
      </c>
      <c r="K170">
        <v>99</v>
      </c>
      <c r="L170">
        <v>99</v>
      </c>
      <c r="M170">
        <v>99</v>
      </c>
      <c r="N170">
        <v>99</v>
      </c>
      <c r="O170">
        <v>99</v>
      </c>
      <c r="P170">
        <v>9999</v>
      </c>
    </row>
    <row r="171" spans="1:37">
      <c r="A171">
        <v>3</v>
      </c>
      <c r="B171">
        <v>105</v>
      </c>
      <c r="C171">
        <v>2022</v>
      </c>
      <c r="D171">
        <v>99</v>
      </c>
      <c r="E171">
        <v>1</v>
      </c>
      <c r="F171">
        <v>99</v>
      </c>
      <c r="G171">
        <v>99</v>
      </c>
      <c r="H171">
        <v>99</v>
      </c>
      <c r="I171">
        <v>99</v>
      </c>
      <c r="J171">
        <v>999</v>
      </c>
      <c r="K171">
        <v>99</v>
      </c>
      <c r="L171">
        <v>99</v>
      </c>
      <c r="M171">
        <v>99</v>
      </c>
      <c r="N171">
        <v>99</v>
      </c>
      <c r="O171">
        <v>99</v>
      </c>
      <c r="P171">
        <v>9999</v>
      </c>
      <c r="Q171">
        <v>3</v>
      </c>
      <c r="R171">
        <v>5</v>
      </c>
      <c r="S171">
        <v>5.4</v>
      </c>
      <c r="T171">
        <v>5.2</v>
      </c>
      <c r="U171">
        <v>21.36</v>
      </c>
      <c r="V171">
        <v>0</v>
      </c>
      <c r="W171">
        <v>20</v>
      </c>
      <c r="X171">
        <v>60</v>
      </c>
      <c r="Y171">
        <v>20</v>
      </c>
      <c r="Z171">
        <v>10.382600830235168</v>
      </c>
      <c r="AA171">
        <v>2.9393876913398134</v>
      </c>
      <c r="AB171">
        <v>2.0396078054371127</v>
      </c>
      <c r="AC171">
        <v>47.499074937389743</v>
      </c>
      <c r="AD171">
        <v>79.937917047514475</v>
      </c>
      <c r="AE171">
        <v>82.065678825107184</v>
      </c>
      <c r="AF171">
        <v>9.7168509629399335E-3</v>
      </c>
      <c r="AG171">
        <v>7.7718646275079153E-3</v>
      </c>
      <c r="AH171">
        <v>0</v>
      </c>
      <c r="AI171">
        <v>0</v>
      </c>
    </row>
    <row r="172" spans="1:37">
      <c r="A172">
        <v>3</v>
      </c>
      <c r="B172">
        <v>106</v>
      </c>
      <c r="C172">
        <v>2022</v>
      </c>
      <c r="D172">
        <v>99</v>
      </c>
      <c r="E172">
        <v>2</v>
      </c>
      <c r="F172">
        <v>99</v>
      </c>
      <c r="G172">
        <v>99</v>
      </c>
      <c r="H172">
        <v>99</v>
      </c>
      <c r="I172">
        <v>99</v>
      </c>
      <c r="J172">
        <v>999</v>
      </c>
      <c r="K172">
        <v>99</v>
      </c>
      <c r="L172">
        <v>99</v>
      </c>
      <c r="M172">
        <v>99</v>
      </c>
      <c r="N172">
        <v>99</v>
      </c>
      <c r="O172">
        <v>99</v>
      </c>
      <c r="P172">
        <v>9999</v>
      </c>
      <c r="Q172">
        <v>68</v>
      </c>
      <c r="R172">
        <v>154</v>
      </c>
      <c r="S172">
        <v>7.5194805194805188</v>
      </c>
      <c r="T172">
        <v>7.1363636363636376</v>
      </c>
      <c r="U172">
        <v>28.574610389610392</v>
      </c>
      <c r="V172">
        <v>22.077922077922075</v>
      </c>
      <c r="W172">
        <v>22.077922077922075</v>
      </c>
      <c r="X172">
        <v>90.259740259740283</v>
      </c>
      <c r="Y172">
        <v>72.077922077922096</v>
      </c>
      <c r="Z172">
        <v>9.3198438711852347</v>
      </c>
      <c r="AA172">
        <v>1.6911564444930511</v>
      </c>
      <c r="AB172">
        <v>2.0131650528722815</v>
      </c>
      <c r="AC172">
        <v>71.812819260562065</v>
      </c>
      <c r="AD172">
        <v>56.652908591335219</v>
      </c>
      <c r="AE172">
        <v>51.514095428593365</v>
      </c>
      <c r="AF172">
        <v>0.29927900965854987</v>
      </c>
      <c r="AG172">
        <v>0.32022483684178182</v>
      </c>
      <c r="AH172">
        <v>0</v>
      </c>
      <c r="AI172">
        <v>0</v>
      </c>
    </row>
    <row r="173" spans="1:37">
      <c r="A173">
        <v>3</v>
      </c>
      <c r="B173">
        <v>107</v>
      </c>
      <c r="C173">
        <v>2022</v>
      </c>
      <c r="D173">
        <v>99</v>
      </c>
      <c r="E173">
        <v>3</v>
      </c>
      <c r="F173">
        <v>99</v>
      </c>
      <c r="G173">
        <v>99</v>
      </c>
      <c r="H173">
        <v>99</v>
      </c>
      <c r="I173">
        <v>99</v>
      </c>
      <c r="J173">
        <v>999</v>
      </c>
      <c r="K173">
        <v>99</v>
      </c>
      <c r="L173">
        <v>99</v>
      </c>
      <c r="M173">
        <v>99</v>
      </c>
      <c r="N173">
        <v>99</v>
      </c>
      <c r="O173">
        <v>99</v>
      </c>
      <c r="P173">
        <v>9999</v>
      </c>
      <c r="Q173">
        <v>40</v>
      </c>
      <c r="R173">
        <v>80</v>
      </c>
      <c r="S173">
        <v>6.9375</v>
      </c>
      <c r="T173">
        <v>6.4</v>
      </c>
      <c r="U173">
        <v>26.153749999999995</v>
      </c>
      <c r="V173">
        <v>22.5</v>
      </c>
      <c r="W173">
        <v>18.75</v>
      </c>
      <c r="X173">
        <v>86.25</v>
      </c>
      <c r="Y173">
        <v>58.75</v>
      </c>
      <c r="Z173">
        <v>8.9944697418747435</v>
      </c>
      <c r="AA173">
        <v>1.9192690665980103</v>
      </c>
      <c r="AB173">
        <v>2.1189620100417064</v>
      </c>
      <c r="AC173">
        <v>77.50540773464995</v>
      </c>
      <c r="AD173">
        <v>65.643735736410065</v>
      </c>
      <c r="AE173">
        <v>72.844929077366842</v>
      </c>
      <c r="AF173">
        <v>0.15546961540703891</v>
      </c>
      <c r="AG173">
        <v>0.15225723183646822</v>
      </c>
      <c r="AH173">
        <v>5</v>
      </c>
      <c r="AI173">
        <v>0</v>
      </c>
    </row>
    <row r="174" spans="1:37">
      <c r="A174">
        <v>3</v>
      </c>
      <c r="B174">
        <v>108</v>
      </c>
      <c r="C174">
        <v>2022</v>
      </c>
      <c r="D174">
        <v>99</v>
      </c>
      <c r="E174">
        <v>4</v>
      </c>
      <c r="F174">
        <v>99</v>
      </c>
      <c r="G174">
        <v>99</v>
      </c>
      <c r="H174">
        <v>99</v>
      </c>
      <c r="I174">
        <v>99</v>
      </c>
      <c r="J174">
        <v>999</v>
      </c>
      <c r="K174">
        <v>99</v>
      </c>
      <c r="L174">
        <v>99</v>
      </c>
      <c r="M174">
        <v>99</v>
      </c>
      <c r="N174">
        <v>99</v>
      </c>
      <c r="O174">
        <v>99</v>
      </c>
      <c r="P174">
        <v>9999</v>
      </c>
      <c r="Q174">
        <v>45</v>
      </c>
      <c r="R174">
        <v>116</v>
      </c>
      <c r="S174">
        <v>8.2413793103448256</v>
      </c>
      <c r="T174">
        <v>7.1810344827586237</v>
      </c>
      <c r="U174">
        <v>32.175000000000011</v>
      </c>
      <c r="V174">
        <v>30.172413793103445</v>
      </c>
      <c r="W174">
        <v>25</v>
      </c>
      <c r="X174">
        <v>93.965517241379331</v>
      </c>
      <c r="Y174">
        <v>83.620689655172441</v>
      </c>
      <c r="Z174">
        <v>8.8175557153387576</v>
      </c>
      <c r="AA174">
        <v>1.6380217760708429</v>
      </c>
      <c r="AB174">
        <v>2.2306607105760126</v>
      </c>
      <c r="AC174">
        <v>76.422245212895021</v>
      </c>
      <c r="AD174">
        <v>69.570662116609526</v>
      </c>
      <c r="AE174">
        <v>62.270059654129213</v>
      </c>
      <c r="AF174">
        <v>0.22543094234020633</v>
      </c>
      <c r="AG174">
        <v>0.27160047143490434</v>
      </c>
      <c r="AH174">
        <v>0.86206896551724133</v>
      </c>
      <c r="AI174">
        <v>8</v>
      </c>
      <c r="AJ174">
        <v>117.175</v>
      </c>
      <c r="AK174">
        <v>20.274680684223078</v>
      </c>
    </row>
    <row r="175" spans="1:37">
      <c r="A175">
        <v>3</v>
      </c>
      <c r="B175">
        <v>109</v>
      </c>
      <c r="C175">
        <v>2022</v>
      </c>
      <c r="D175">
        <v>99</v>
      </c>
      <c r="E175">
        <v>5</v>
      </c>
      <c r="F175">
        <v>99</v>
      </c>
      <c r="G175">
        <v>99</v>
      </c>
      <c r="H175">
        <v>99</v>
      </c>
      <c r="I175">
        <v>99</v>
      </c>
      <c r="J175">
        <v>999</v>
      </c>
      <c r="K175">
        <v>99</v>
      </c>
      <c r="L175">
        <v>99</v>
      </c>
      <c r="M175">
        <v>99</v>
      </c>
      <c r="N175">
        <v>99</v>
      </c>
      <c r="O175">
        <v>99</v>
      </c>
      <c r="P175">
        <v>9999</v>
      </c>
      <c r="Q175">
        <v>35</v>
      </c>
      <c r="R175">
        <v>69</v>
      </c>
      <c r="S175">
        <v>7.3333333333333313</v>
      </c>
      <c r="T175">
        <v>6.6086956521739122</v>
      </c>
      <c r="U175">
        <v>28.714492753623198</v>
      </c>
      <c r="V175">
        <v>24.637681159420289</v>
      </c>
      <c r="W175">
        <v>11.594202898550723</v>
      </c>
      <c r="X175">
        <v>84.057971014492779</v>
      </c>
      <c r="Y175">
        <v>76.811594202898547</v>
      </c>
      <c r="Z175">
        <v>9.8463746784244552</v>
      </c>
      <c r="AA175">
        <v>1.9461345311993672</v>
      </c>
      <c r="AB175">
        <v>2.0727171224485126</v>
      </c>
      <c r="AC175">
        <v>84.20539310610279</v>
      </c>
      <c r="AD175">
        <v>73.227424310476991</v>
      </c>
      <c r="AE175">
        <v>76.886800499925599</v>
      </c>
      <c r="AF175">
        <v>0.13409254328857101</v>
      </c>
      <c r="AG175">
        <v>0.14417973208315943</v>
      </c>
      <c r="AH175">
        <v>7.2463768115942013</v>
      </c>
      <c r="AI175">
        <v>0</v>
      </c>
    </row>
    <row r="176" spans="1:37">
      <c r="A176">
        <v>3</v>
      </c>
      <c r="B176">
        <v>110</v>
      </c>
      <c r="C176">
        <v>2022</v>
      </c>
      <c r="D176">
        <v>99</v>
      </c>
      <c r="E176">
        <v>6</v>
      </c>
      <c r="F176">
        <v>99</v>
      </c>
      <c r="G176">
        <v>99</v>
      </c>
      <c r="H176">
        <v>99</v>
      </c>
      <c r="I176">
        <v>99</v>
      </c>
      <c r="J176">
        <v>999</v>
      </c>
      <c r="K176">
        <v>99</v>
      </c>
      <c r="L176">
        <v>99</v>
      </c>
      <c r="M176">
        <v>99</v>
      </c>
      <c r="N176">
        <v>99</v>
      </c>
      <c r="O176">
        <v>99</v>
      </c>
      <c r="P176">
        <v>9999</v>
      </c>
      <c r="Q176">
        <v>78</v>
      </c>
      <c r="R176">
        <v>163</v>
      </c>
      <c r="S176">
        <v>7.8036809815950914</v>
      </c>
      <c r="T176">
        <v>7.1042944785276054</v>
      </c>
      <c r="U176">
        <v>31.458895705521449</v>
      </c>
      <c r="V176">
        <v>27.607361963190179</v>
      </c>
      <c r="W176">
        <v>28.220858895705526</v>
      </c>
      <c r="X176">
        <v>93.865030674846636</v>
      </c>
      <c r="Y176">
        <v>84.049079754601252</v>
      </c>
      <c r="Z176">
        <v>8.7072688769712361</v>
      </c>
      <c r="AA176">
        <v>1.6903148714026417</v>
      </c>
      <c r="AB176">
        <v>2.1468010069843806</v>
      </c>
      <c r="AC176">
        <v>73.803936338490715</v>
      </c>
      <c r="AD176">
        <v>71.793721805468309</v>
      </c>
      <c r="AE176">
        <v>68.697323217746813</v>
      </c>
      <c r="AF176">
        <v>0.31676934139184182</v>
      </c>
      <c r="AG176">
        <v>0.37315138049564656</v>
      </c>
      <c r="AH176">
        <v>1.2269938650306749</v>
      </c>
      <c r="AI176">
        <v>14</v>
      </c>
      <c r="AJ176">
        <v>107.22142857142852</v>
      </c>
      <c r="AK176">
        <v>19.606147891032951</v>
      </c>
    </row>
    <row r="177" spans="1:37">
      <c r="A177">
        <v>3</v>
      </c>
      <c r="B177">
        <v>111</v>
      </c>
      <c r="C177">
        <v>2022</v>
      </c>
      <c r="D177">
        <v>99</v>
      </c>
      <c r="E177">
        <v>7</v>
      </c>
      <c r="F177">
        <v>99</v>
      </c>
      <c r="G177">
        <v>99</v>
      </c>
      <c r="H177">
        <v>99</v>
      </c>
      <c r="I177">
        <v>99</v>
      </c>
      <c r="J177">
        <v>999</v>
      </c>
      <c r="K177">
        <v>99</v>
      </c>
      <c r="L177">
        <v>99</v>
      </c>
      <c r="M177">
        <v>99</v>
      </c>
      <c r="N177">
        <v>99</v>
      </c>
      <c r="O177">
        <v>99</v>
      </c>
      <c r="P177">
        <v>9999</v>
      </c>
      <c r="Q177">
        <v>63</v>
      </c>
      <c r="R177">
        <v>130</v>
      </c>
      <c r="S177">
        <v>8</v>
      </c>
      <c r="T177">
        <v>6.9538461538461549</v>
      </c>
      <c r="U177">
        <v>31.695384615384619</v>
      </c>
      <c r="V177">
        <v>31.538461538461544</v>
      </c>
      <c r="W177">
        <v>16.923076923076923</v>
      </c>
      <c r="X177">
        <v>97.692307692307679</v>
      </c>
      <c r="Y177">
        <v>89.230769230769212</v>
      </c>
      <c r="Z177">
        <v>7.8070270273592222</v>
      </c>
      <c r="AA177">
        <v>1.7672229409661147</v>
      </c>
      <c r="AB177">
        <v>1.7491164295219652</v>
      </c>
      <c r="AC177">
        <v>61.279728440155928</v>
      </c>
      <c r="AD177">
        <v>74.711068463034053</v>
      </c>
      <c r="AE177">
        <v>55.992402962482558</v>
      </c>
      <c r="AF177">
        <v>0.25263812503643823</v>
      </c>
      <c r="AG177">
        <v>0.29984261246426602</v>
      </c>
      <c r="AH177">
        <v>0.76923076923076894</v>
      </c>
      <c r="AI177">
        <v>0</v>
      </c>
    </row>
    <row r="178" spans="1:37">
      <c r="A178">
        <v>3</v>
      </c>
      <c r="B178">
        <v>112</v>
      </c>
      <c r="C178">
        <v>2022</v>
      </c>
      <c r="D178">
        <v>99</v>
      </c>
      <c r="E178">
        <v>8</v>
      </c>
      <c r="F178">
        <v>99</v>
      </c>
      <c r="G178">
        <v>99</v>
      </c>
      <c r="H178">
        <v>99</v>
      </c>
      <c r="I178">
        <v>99</v>
      </c>
      <c r="J178">
        <v>999</v>
      </c>
      <c r="K178">
        <v>99</v>
      </c>
      <c r="L178">
        <v>99</v>
      </c>
      <c r="M178">
        <v>99</v>
      </c>
      <c r="N178">
        <v>99</v>
      </c>
      <c r="O178">
        <v>99</v>
      </c>
      <c r="P178">
        <v>9999</v>
      </c>
      <c r="Q178">
        <v>109</v>
      </c>
      <c r="R178">
        <v>229</v>
      </c>
      <c r="S178">
        <v>7.895196506550219</v>
      </c>
      <c r="T178">
        <v>6.8296943231441052</v>
      </c>
      <c r="U178">
        <v>30.450655021834056</v>
      </c>
      <c r="V178">
        <v>31.004366812227079</v>
      </c>
      <c r="W178">
        <v>14.847161572052403</v>
      </c>
      <c r="X178">
        <v>95.63318777292578</v>
      </c>
      <c r="Y178">
        <v>80.786026200873394</v>
      </c>
      <c r="Z178">
        <v>8.1570052947639216</v>
      </c>
      <c r="AA178">
        <v>1.588007342383462</v>
      </c>
      <c r="AB178">
        <v>1.7980558139432437</v>
      </c>
      <c r="AC178">
        <v>67.636409272533655</v>
      </c>
      <c r="AD178">
        <v>45.689760130468201</v>
      </c>
      <c r="AE178">
        <v>44.490928556148553</v>
      </c>
      <c r="AF178">
        <v>0.44503177410264882</v>
      </c>
      <c r="AG178">
        <v>0.50744163315110657</v>
      </c>
      <c r="AH178">
        <v>2.6200873362445409</v>
      </c>
      <c r="AI178">
        <v>10</v>
      </c>
      <c r="AJ178">
        <v>115.16999999999997</v>
      </c>
      <c r="AK178">
        <v>19.715671576652223</v>
      </c>
    </row>
    <row r="179" spans="1:37">
      <c r="A179">
        <v>3</v>
      </c>
      <c r="B179">
        <v>113</v>
      </c>
      <c r="C179">
        <v>2022</v>
      </c>
      <c r="D179">
        <v>99</v>
      </c>
      <c r="E179">
        <v>9</v>
      </c>
      <c r="F179">
        <v>99</v>
      </c>
      <c r="G179">
        <v>99</v>
      </c>
      <c r="H179">
        <v>99</v>
      </c>
      <c r="I179">
        <v>99</v>
      </c>
      <c r="J179">
        <v>999</v>
      </c>
      <c r="K179">
        <v>99</v>
      </c>
      <c r="L179">
        <v>99</v>
      </c>
      <c r="M179">
        <v>99</v>
      </c>
      <c r="N179">
        <v>99</v>
      </c>
      <c r="O179">
        <v>99</v>
      </c>
      <c r="P179">
        <v>9999</v>
      </c>
      <c r="Q179">
        <v>359</v>
      </c>
      <c r="R179">
        <v>732</v>
      </c>
      <c r="S179">
        <v>7.8852459016393421</v>
      </c>
      <c r="T179">
        <v>6.9918032786885247</v>
      </c>
      <c r="U179">
        <v>32.286202185792376</v>
      </c>
      <c r="V179">
        <v>26.639344262295079</v>
      </c>
      <c r="W179">
        <v>22.26775956284153</v>
      </c>
      <c r="X179">
        <v>95.628415300546436</v>
      </c>
      <c r="Y179">
        <v>83.743169398907099</v>
      </c>
      <c r="Z179">
        <v>9.0267294819024286</v>
      </c>
      <c r="AA179">
        <v>1.7219098621624089</v>
      </c>
      <c r="AB179">
        <v>2.1500892152261657</v>
      </c>
      <c r="AC179">
        <v>77.971762337911343</v>
      </c>
      <c r="AD179">
        <v>67.096597414080236</v>
      </c>
      <c r="AE179">
        <v>62.113572517941101</v>
      </c>
      <c r="AF179">
        <v>1.4225469809744062</v>
      </c>
      <c r="AG179">
        <v>1.719816129908319</v>
      </c>
      <c r="AH179">
        <v>6.2841530054644812</v>
      </c>
      <c r="AI179">
        <v>0</v>
      </c>
    </row>
    <row r="180" spans="1:37">
      <c r="A180">
        <v>3</v>
      </c>
      <c r="B180">
        <v>114</v>
      </c>
      <c r="C180">
        <v>2022</v>
      </c>
      <c r="D180">
        <v>99</v>
      </c>
      <c r="E180">
        <v>10</v>
      </c>
      <c r="F180">
        <v>99</v>
      </c>
      <c r="G180">
        <v>99</v>
      </c>
      <c r="H180">
        <v>99</v>
      </c>
      <c r="I180">
        <v>99</v>
      </c>
      <c r="J180">
        <v>999</v>
      </c>
      <c r="K180">
        <v>99</v>
      </c>
      <c r="L180">
        <v>99</v>
      </c>
      <c r="M180">
        <v>99</v>
      </c>
      <c r="N180">
        <v>99</v>
      </c>
      <c r="O180">
        <v>99</v>
      </c>
      <c r="P180">
        <v>9999</v>
      </c>
      <c r="Q180">
        <v>520</v>
      </c>
      <c r="R180">
        <v>1149</v>
      </c>
      <c r="S180">
        <v>8.0078328981723246</v>
      </c>
      <c r="T180">
        <v>6.9582245430809389</v>
      </c>
      <c r="U180">
        <v>31.895474325500427</v>
      </c>
      <c r="V180">
        <v>29.939077458659703</v>
      </c>
      <c r="W180">
        <v>20.278503046127071</v>
      </c>
      <c r="X180">
        <v>97.476066144473435</v>
      </c>
      <c r="Y180">
        <v>86.684073107049599</v>
      </c>
      <c r="Z180">
        <v>7.9771680534891374</v>
      </c>
      <c r="AA180">
        <v>1.6090825499857924</v>
      </c>
      <c r="AB180">
        <v>2.1322658566093198</v>
      </c>
      <c r="AC180">
        <v>73.138010939799713</v>
      </c>
      <c r="AD180">
        <v>59.340829538563774</v>
      </c>
      <c r="AE180">
        <v>53.405988406161313</v>
      </c>
      <c r="AF180">
        <v>2.2329323512835955</v>
      </c>
      <c r="AG180">
        <v>2.6668775063899557</v>
      </c>
      <c r="AH180">
        <v>1.3054830287206267</v>
      </c>
      <c r="AI180">
        <v>75</v>
      </c>
      <c r="AJ180">
        <v>113.08266666666664</v>
      </c>
      <c r="AK180">
        <v>21.18504804594928</v>
      </c>
    </row>
    <row r="181" spans="1:37">
      <c r="A181">
        <v>3</v>
      </c>
      <c r="B181">
        <v>115</v>
      </c>
      <c r="C181">
        <v>2022</v>
      </c>
      <c r="D181">
        <v>99</v>
      </c>
      <c r="E181">
        <v>11</v>
      </c>
      <c r="F181">
        <v>99</v>
      </c>
      <c r="G181">
        <v>99</v>
      </c>
      <c r="H181">
        <v>99</v>
      </c>
      <c r="I181">
        <v>99</v>
      </c>
      <c r="J181">
        <v>999</v>
      </c>
      <c r="K181">
        <v>99</v>
      </c>
      <c r="L181">
        <v>99</v>
      </c>
      <c r="M181">
        <v>99</v>
      </c>
      <c r="N181">
        <v>99</v>
      </c>
      <c r="O181">
        <v>99</v>
      </c>
      <c r="P181">
        <v>9999</v>
      </c>
      <c r="Q181">
        <v>318</v>
      </c>
      <c r="R181">
        <v>652</v>
      </c>
      <c r="S181">
        <v>7.9769938650306749</v>
      </c>
      <c r="T181">
        <v>6.8542944785276081</v>
      </c>
      <c r="U181">
        <v>32.203374233128841</v>
      </c>
      <c r="V181">
        <v>32.208588957055206</v>
      </c>
      <c r="W181">
        <v>19.631901840490794</v>
      </c>
      <c r="X181">
        <v>95.858895705521476</v>
      </c>
      <c r="Y181">
        <v>87.423312883435599</v>
      </c>
      <c r="Z181">
        <v>8.2134384661136846</v>
      </c>
      <c r="AA181">
        <v>1.698363931231216</v>
      </c>
      <c r="AB181">
        <v>2.0361600661841126</v>
      </c>
      <c r="AC181">
        <v>75.006490110499001</v>
      </c>
      <c r="AD181">
        <v>63.597227502702616</v>
      </c>
      <c r="AE181">
        <v>61.596203744036799</v>
      </c>
      <c r="AF181">
        <v>1.2670773655673673</v>
      </c>
      <c r="AG181">
        <v>1.5279282100930027</v>
      </c>
      <c r="AH181">
        <v>1.9938650306748464</v>
      </c>
      <c r="AI181">
        <v>0</v>
      </c>
    </row>
    <row r="182" spans="1:37">
      <c r="A182">
        <v>3</v>
      </c>
      <c r="B182">
        <v>116</v>
      </c>
      <c r="C182">
        <v>2022</v>
      </c>
      <c r="D182">
        <v>99</v>
      </c>
      <c r="E182">
        <v>12</v>
      </c>
      <c r="F182">
        <v>99</v>
      </c>
      <c r="G182">
        <v>99</v>
      </c>
      <c r="H182">
        <v>99</v>
      </c>
      <c r="I182">
        <v>99</v>
      </c>
      <c r="J182">
        <v>999</v>
      </c>
      <c r="K182">
        <v>99</v>
      </c>
      <c r="L182">
        <v>99</v>
      </c>
      <c r="M182">
        <v>99</v>
      </c>
      <c r="N182">
        <v>99</v>
      </c>
      <c r="O182">
        <v>99</v>
      </c>
      <c r="P182">
        <v>9999</v>
      </c>
      <c r="Q182">
        <v>185</v>
      </c>
      <c r="R182">
        <v>354</v>
      </c>
      <c r="S182">
        <v>7.9943502824858754</v>
      </c>
      <c r="T182">
        <v>6.9689265536723148</v>
      </c>
      <c r="U182">
        <v>31.007062146892633</v>
      </c>
      <c r="V182">
        <v>23.446327683615817</v>
      </c>
      <c r="W182">
        <v>22.598870056497169</v>
      </c>
      <c r="X182">
        <v>94.632768361581938</v>
      </c>
      <c r="Y182">
        <v>79.661016949152554</v>
      </c>
      <c r="Z182">
        <v>9.0162803698644769</v>
      </c>
      <c r="AA182">
        <v>1.6672219701171098</v>
      </c>
      <c r="AB182">
        <v>2.2728178782295725</v>
      </c>
      <c r="AC182">
        <v>70.651140639503311</v>
      </c>
      <c r="AD182">
        <v>59.855254549558246</v>
      </c>
      <c r="AE182">
        <v>55.683066669114815</v>
      </c>
      <c r="AF182">
        <v>0.687953048176147</v>
      </c>
      <c r="AG182">
        <v>0.79876284722697155</v>
      </c>
      <c r="AH182">
        <v>1.1299435028248583</v>
      </c>
      <c r="AI182">
        <v>12</v>
      </c>
      <c r="AJ182">
        <v>113.68333333333329</v>
      </c>
      <c r="AK182">
        <v>22.235647777345623</v>
      </c>
    </row>
    <row r="183" spans="1:37">
      <c r="A183">
        <v>3</v>
      </c>
      <c r="B183">
        <v>117</v>
      </c>
      <c r="C183">
        <v>2022</v>
      </c>
      <c r="D183">
        <v>99</v>
      </c>
      <c r="E183">
        <v>13</v>
      </c>
      <c r="F183">
        <v>99</v>
      </c>
      <c r="G183">
        <v>99</v>
      </c>
      <c r="H183">
        <v>99</v>
      </c>
      <c r="I183">
        <v>99</v>
      </c>
      <c r="J183">
        <v>999</v>
      </c>
      <c r="K183">
        <v>99</v>
      </c>
      <c r="L183">
        <v>99</v>
      </c>
      <c r="M183">
        <v>99</v>
      </c>
      <c r="N183">
        <v>99</v>
      </c>
      <c r="O183">
        <v>99</v>
      </c>
      <c r="P183">
        <v>9999</v>
      </c>
      <c r="Q183">
        <v>113</v>
      </c>
      <c r="R183">
        <v>189</v>
      </c>
      <c r="S183">
        <v>7.814814814814814</v>
      </c>
      <c r="T183">
        <v>6.4973544973544985</v>
      </c>
      <c r="U183">
        <v>30.101587301587315</v>
      </c>
      <c r="V183">
        <v>29.629629629629633</v>
      </c>
      <c r="W183">
        <v>17.460317460317459</v>
      </c>
      <c r="X183">
        <v>93.121693121693113</v>
      </c>
      <c r="Y183">
        <v>73.544973544973573</v>
      </c>
      <c r="Z183">
        <v>9.1444462353590641</v>
      </c>
      <c r="AA183">
        <v>1.9031003923263172</v>
      </c>
      <c r="AB183">
        <v>2.3016541983831527</v>
      </c>
      <c r="AC183">
        <v>81.2633226947369</v>
      </c>
      <c r="AD183">
        <v>67.076030987437349</v>
      </c>
      <c r="AE183">
        <v>59.961801846967909</v>
      </c>
      <c r="AF183">
        <v>0.36729696639912945</v>
      </c>
      <c r="AG183">
        <v>0.41400460897769686</v>
      </c>
      <c r="AH183">
        <v>1.0582010582010581</v>
      </c>
      <c r="AI183">
        <v>0</v>
      </c>
    </row>
    <row r="184" spans="1:37">
      <c r="A184">
        <v>3</v>
      </c>
      <c r="B184">
        <v>118</v>
      </c>
      <c r="C184">
        <v>2022</v>
      </c>
      <c r="D184">
        <v>99</v>
      </c>
      <c r="E184">
        <v>14</v>
      </c>
      <c r="F184">
        <v>99</v>
      </c>
      <c r="G184">
        <v>99</v>
      </c>
      <c r="H184">
        <v>99</v>
      </c>
      <c r="I184">
        <v>99</v>
      </c>
      <c r="J184">
        <v>999</v>
      </c>
      <c r="K184">
        <v>99</v>
      </c>
      <c r="L184">
        <v>99</v>
      </c>
      <c r="M184">
        <v>99</v>
      </c>
      <c r="N184">
        <v>99</v>
      </c>
      <c r="O184">
        <v>99</v>
      </c>
      <c r="P184">
        <v>9999</v>
      </c>
      <c r="Q184">
        <v>119</v>
      </c>
      <c r="R184">
        <v>197</v>
      </c>
      <c r="S184">
        <v>7.7360406091370564</v>
      </c>
      <c r="T184">
        <v>6.6852791878172591</v>
      </c>
      <c r="U184">
        <v>30.535025380710657</v>
      </c>
      <c r="V184">
        <v>26.90355329949239</v>
      </c>
      <c r="W184">
        <v>16.751269035532999</v>
      </c>
      <c r="X184">
        <v>94.92385786802032</v>
      </c>
      <c r="Y184">
        <v>78.680203045685289</v>
      </c>
      <c r="Z184">
        <v>9.0294915352495551</v>
      </c>
      <c r="AA184">
        <v>1.7484933495083013</v>
      </c>
      <c r="AB184">
        <v>2.2490689665882657</v>
      </c>
      <c r="AC184">
        <v>77.171649450699078</v>
      </c>
      <c r="AD184">
        <v>71.34990972974802</v>
      </c>
      <c r="AE184">
        <v>62.557784434995561</v>
      </c>
      <c r="AF184">
        <v>0.3828439279398333</v>
      </c>
      <c r="AG184">
        <v>0.43774227041489777</v>
      </c>
      <c r="AH184">
        <v>0.50761421319796951</v>
      </c>
      <c r="AI184">
        <v>23</v>
      </c>
      <c r="AJ184">
        <v>112.69130434782608</v>
      </c>
      <c r="AK184">
        <v>21.59586090772541</v>
      </c>
    </row>
    <row r="185" spans="1:37">
      <c r="A185">
        <v>3</v>
      </c>
      <c r="B185">
        <v>119</v>
      </c>
      <c r="C185">
        <v>2022</v>
      </c>
      <c r="D185">
        <v>99</v>
      </c>
      <c r="E185">
        <v>15</v>
      </c>
      <c r="F185">
        <v>99</v>
      </c>
      <c r="G185">
        <v>99</v>
      </c>
      <c r="H185">
        <v>99</v>
      </c>
      <c r="I185">
        <v>99</v>
      </c>
      <c r="J185">
        <v>999</v>
      </c>
      <c r="K185">
        <v>99</v>
      </c>
      <c r="L185">
        <v>99</v>
      </c>
      <c r="M185">
        <v>99</v>
      </c>
      <c r="N185">
        <v>99</v>
      </c>
      <c r="O185">
        <v>99</v>
      </c>
      <c r="P185">
        <v>9999</v>
      </c>
      <c r="Q185">
        <v>1</v>
      </c>
      <c r="R185">
        <v>2</v>
      </c>
      <c r="S185">
        <v>5.5</v>
      </c>
      <c r="T185">
        <v>4</v>
      </c>
      <c r="U185">
        <v>14.65</v>
      </c>
      <c r="V185">
        <v>0</v>
      </c>
      <c r="W185">
        <v>0</v>
      </c>
      <c r="X185">
        <v>0</v>
      </c>
      <c r="Y185">
        <v>0</v>
      </c>
      <c r="Z185">
        <v>0.55000000000000815</v>
      </c>
      <c r="AA185">
        <v>0.5</v>
      </c>
      <c r="AB185">
        <v>0</v>
      </c>
      <c r="AC185">
        <v>99.999999999995396</v>
      </c>
      <c r="AF185">
        <v>3.8867403851759728E-3</v>
      </c>
      <c r="AG185">
        <v>2.1321688538013285E-3</v>
      </c>
      <c r="AH185">
        <v>0</v>
      </c>
      <c r="AI185">
        <v>0</v>
      </c>
    </row>
    <row r="186" spans="1:37">
      <c r="A186">
        <v>3</v>
      </c>
      <c r="B186">
        <v>120</v>
      </c>
      <c r="C186">
        <v>2022</v>
      </c>
      <c r="D186">
        <v>99</v>
      </c>
      <c r="E186">
        <v>16</v>
      </c>
      <c r="F186">
        <v>99</v>
      </c>
      <c r="G186">
        <v>99</v>
      </c>
      <c r="H186">
        <v>99</v>
      </c>
      <c r="I186">
        <v>99</v>
      </c>
      <c r="J186">
        <v>999</v>
      </c>
      <c r="K186">
        <v>99</v>
      </c>
      <c r="L186">
        <v>99</v>
      </c>
      <c r="M186">
        <v>99</v>
      </c>
      <c r="N186">
        <v>99</v>
      </c>
      <c r="O186">
        <v>99</v>
      </c>
      <c r="P186">
        <v>9999</v>
      </c>
      <c r="Q186">
        <v>37</v>
      </c>
      <c r="R186">
        <v>77</v>
      </c>
      <c r="S186">
        <v>7.3246753246753249</v>
      </c>
      <c r="T186">
        <v>6.3506493506493502</v>
      </c>
      <c r="U186">
        <v>26.320779220779219</v>
      </c>
      <c r="V186">
        <v>9.0909090909090917</v>
      </c>
      <c r="W186">
        <v>24.675324675324671</v>
      </c>
      <c r="X186">
        <v>83.116883116883102</v>
      </c>
      <c r="Y186">
        <v>55.844155844155843</v>
      </c>
      <c r="Z186">
        <v>10.32166222471589</v>
      </c>
      <c r="AA186">
        <v>1.8193873554390187</v>
      </c>
      <c r="AB186">
        <v>2.339753754199744</v>
      </c>
      <c r="AC186">
        <v>79.88850913924486</v>
      </c>
      <c r="AD186">
        <v>72.218049227731939</v>
      </c>
      <c r="AE186">
        <v>75.426114263839054</v>
      </c>
      <c r="AF186">
        <v>0.14963950482927493</v>
      </c>
      <c r="AG186">
        <v>0.14748350225253082</v>
      </c>
      <c r="AH186">
        <v>0</v>
      </c>
      <c r="AI186">
        <v>37</v>
      </c>
      <c r="AJ186">
        <v>105.63513513513512</v>
      </c>
      <c r="AK186">
        <v>20.043029439920737</v>
      </c>
    </row>
    <row r="187" spans="1:37">
      <c r="A187">
        <v>3</v>
      </c>
      <c r="B187">
        <v>121</v>
      </c>
      <c r="C187">
        <v>2022</v>
      </c>
      <c r="D187">
        <v>99</v>
      </c>
      <c r="E187">
        <v>17</v>
      </c>
      <c r="F187">
        <v>99</v>
      </c>
      <c r="G187">
        <v>99</v>
      </c>
      <c r="H187">
        <v>99</v>
      </c>
      <c r="I187">
        <v>99</v>
      </c>
      <c r="J187">
        <v>999</v>
      </c>
      <c r="K187">
        <v>99</v>
      </c>
      <c r="L187">
        <v>99</v>
      </c>
      <c r="M187">
        <v>99</v>
      </c>
      <c r="N187">
        <v>99</v>
      </c>
      <c r="O187">
        <v>99</v>
      </c>
      <c r="P187">
        <v>9999</v>
      </c>
      <c r="Q187">
        <v>86</v>
      </c>
      <c r="R187">
        <v>279</v>
      </c>
      <c r="S187">
        <v>6.5842293906810045</v>
      </c>
      <c r="T187">
        <v>4.913978494623656</v>
      </c>
      <c r="U187">
        <v>21.460931899641576</v>
      </c>
      <c r="V187">
        <v>17.20430107526882</v>
      </c>
      <c r="W187">
        <v>8.9605734767025087</v>
      </c>
      <c r="X187">
        <v>61.648745519713266</v>
      </c>
      <c r="Y187">
        <v>37.275985663082452</v>
      </c>
      <c r="Z187">
        <v>9.8579706225290433</v>
      </c>
      <c r="AA187">
        <v>2.0370850364154673</v>
      </c>
      <c r="AB187">
        <v>2.335586841033884</v>
      </c>
      <c r="AC187">
        <v>74.398671762772494</v>
      </c>
      <c r="AD187">
        <v>70.276265377909084</v>
      </c>
      <c r="AE187">
        <v>59.816759703733197</v>
      </c>
      <c r="AF187">
        <v>0.54220028373204809</v>
      </c>
      <c r="AG187">
        <v>0.43571925696316849</v>
      </c>
      <c r="AH187">
        <v>3.2258064516129026</v>
      </c>
      <c r="AI187">
        <v>0</v>
      </c>
    </row>
    <row r="188" spans="1:37">
      <c r="A188">
        <v>3</v>
      </c>
      <c r="B188">
        <v>122</v>
      </c>
      <c r="C188">
        <v>2022</v>
      </c>
      <c r="D188">
        <v>99</v>
      </c>
      <c r="E188">
        <v>18</v>
      </c>
      <c r="F188">
        <v>99</v>
      </c>
      <c r="G188">
        <v>99</v>
      </c>
      <c r="H188">
        <v>99</v>
      </c>
      <c r="I188">
        <v>99</v>
      </c>
      <c r="J188">
        <v>999</v>
      </c>
      <c r="K188">
        <v>99</v>
      </c>
      <c r="L188">
        <v>99</v>
      </c>
      <c r="M188">
        <v>99</v>
      </c>
      <c r="N188">
        <v>99</v>
      </c>
      <c r="O188">
        <v>99</v>
      </c>
      <c r="P188">
        <v>9999</v>
      </c>
      <c r="Q188">
        <v>106</v>
      </c>
      <c r="R188">
        <v>366</v>
      </c>
      <c r="S188">
        <v>6.9398907103825138</v>
      </c>
      <c r="T188">
        <v>5.7076502732240417</v>
      </c>
      <c r="U188">
        <v>23.681147540983591</v>
      </c>
      <c r="V188">
        <v>12.84153005464481</v>
      </c>
      <c r="W188">
        <v>12.021857923497262</v>
      </c>
      <c r="X188">
        <v>73.770491803278688</v>
      </c>
      <c r="Y188">
        <v>44.262295081967189</v>
      </c>
      <c r="Z188">
        <v>9.9276480848868669</v>
      </c>
      <c r="AA188">
        <v>1.8952612718573196</v>
      </c>
      <c r="AB188">
        <v>2.1638602542899013</v>
      </c>
      <c r="AC188">
        <v>75.132638120197939</v>
      </c>
      <c r="AD188">
        <v>78.142311259465316</v>
      </c>
      <c r="AE188">
        <v>71.590376029097811</v>
      </c>
      <c r="AF188">
        <v>0.71127349048720301</v>
      </c>
      <c r="AG188">
        <v>0.63072174425092997</v>
      </c>
      <c r="AH188">
        <v>0</v>
      </c>
      <c r="AI188">
        <v>54</v>
      </c>
      <c r="AJ188">
        <v>105.2574074074074</v>
      </c>
      <c r="AK188">
        <v>19.339534573501197</v>
      </c>
    </row>
    <row r="189" spans="1:37">
      <c r="A189">
        <v>3</v>
      </c>
      <c r="B189">
        <v>123</v>
      </c>
      <c r="C189">
        <v>2022</v>
      </c>
      <c r="D189">
        <v>99</v>
      </c>
      <c r="E189">
        <v>19</v>
      </c>
      <c r="F189">
        <v>99</v>
      </c>
      <c r="G189">
        <v>99</v>
      </c>
      <c r="H189">
        <v>99</v>
      </c>
      <c r="I189">
        <v>99</v>
      </c>
      <c r="J189">
        <v>999</v>
      </c>
      <c r="K189">
        <v>99</v>
      </c>
      <c r="L189">
        <v>99</v>
      </c>
      <c r="M189">
        <v>99</v>
      </c>
      <c r="N189">
        <v>99</v>
      </c>
      <c r="O189">
        <v>99</v>
      </c>
      <c r="P189">
        <v>9999</v>
      </c>
      <c r="Q189">
        <v>145</v>
      </c>
      <c r="R189">
        <v>372</v>
      </c>
      <c r="S189">
        <v>7.1881720430107521</v>
      </c>
      <c r="T189">
        <v>5.68010752688172</v>
      </c>
      <c r="U189">
        <v>26.02096774193549</v>
      </c>
      <c r="V189">
        <v>21.7741935483871</v>
      </c>
      <c r="W189">
        <v>12.365591397849462</v>
      </c>
      <c r="X189">
        <v>82.526881720430111</v>
      </c>
      <c r="Y189">
        <v>56.182795698924721</v>
      </c>
      <c r="Z189">
        <v>9.7785337164689992</v>
      </c>
      <c r="AA189">
        <v>1.7558105968815723</v>
      </c>
      <c r="AB189">
        <v>2.3296434701720754</v>
      </c>
      <c r="AC189">
        <v>75.321132906272993</v>
      </c>
      <c r="AD189">
        <v>68.07600097041518</v>
      </c>
      <c r="AE189">
        <v>55.755374812482195</v>
      </c>
      <c r="AF189">
        <v>0.72293371164273101</v>
      </c>
      <c r="AG189">
        <v>0.70440164064935507</v>
      </c>
      <c r="AH189">
        <v>0</v>
      </c>
      <c r="AI189">
        <v>0</v>
      </c>
    </row>
    <row r="190" spans="1:37">
      <c r="A190">
        <v>3</v>
      </c>
      <c r="B190">
        <v>124</v>
      </c>
      <c r="C190">
        <v>2022</v>
      </c>
      <c r="D190">
        <v>99</v>
      </c>
      <c r="E190">
        <v>20</v>
      </c>
      <c r="F190">
        <v>99</v>
      </c>
      <c r="G190">
        <v>99</v>
      </c>
      <c r="H190">
        <v>99</v>
      </c>
      <c r="I190">
        <v>99</v>
      </c>
      <c r="J190">
        <v>999</v>
      </c>
      <c r="K190">
        <v>99</v>
      </c>
      <c r="L190">
        <v>99</v>
      </c>
      <c r="M190">
        <v>99</v>
      </c>
      <c r="N190">
        <v>99</v>
      </c>
      <c r="O190">
        <v>99</v>
      </c>
      <c r="P190">
        <v>9999</v>
      </c>
      <c r="Q190">
        <v>67</v>
      </c>
      <c r="R190">
        <v>266</v>
      </c>
      <c r="S190">
        <v>6.503759398496241</v>
      </c>
      <c r="T190">
        <v>4.8759398496240607</v>
      </c>
      <c r="U190">
        <v>21.704887218045112</v>
      </c>
      <c r="V190">
        <v>13.909774436090224</v>
      </c>
      <c r="W190">
        <v>7.5187969924812013</v>
      </c>
      <c r="X190">
        <v>68.796992481203006</v>
      </c>
      <c r="Y190">
        <v>39.097744360902247</v>
      </c>
      <c r="Z190">
        <v>9.3463642657067645</v>
      </c>
      <c r="AA190">
        <v>2.0651933228896278</v>
      </c>
      <c r="AB190">
        <v>2.3832955756458776</v>
      </c>
      <c r="AC190">
        <v>71.848406642948504</v>
      </c>
      <c r="AD190">
        <v>77.014604450355066</v>
      </c>
      <c r="AE190">
        <v>60.998918402145613</v>
      </c>
      <c r="AF190">
        <v>0.51693647122840414</v>
      </c>
      <c r="AG190">
        <v>0.42013914257412888</v>
      </c>
      <c r="AH190">
        <v>7.1428571428571441</v>
      </c>
      <c r="AI190">
        <v>40</v>
      </c>
      <c r="AJ190">
        <v>105.11750000000002</v>
      </c>
      <c r="AK190">
        <v>20.720700147657247</v>
      </c>
    </row>
    <row r="191" spans="1:37">
      <c r="A191">
        <v>3</v>
      </c>
      <c r="B191">
        <v>125</v>
      </c>
      <c r="C191">
        <v>2022</v>
      </c>
      <c r="D191">
        <v>99</v>
      </c>
      <c r="E191">
        <v>21</v>
      </c>
      <c r="F191">
        <v>99</v>
      </c>
      <c r="G191">
        <v>99</v>
      </c>
      <c r="H191">
        <v>99</v>
      </c>
      <c r="I191">
        <v>99</v>
      </c>
      <c r="J191">
        <v>999</v>
      </c>
      <c r="K191">
        <v>99</v>
      </c>
      <c r="L191">
        <v>99</v>
      </c>
      <c r="M191">
        <v>99</v>
      </c>
      <c r="N191">
        <v>99</v>
      </c>
      <c r="O191">
        <v>99</v>
      </c>
      <c r="P191">
        <v>9999</v>
      </c>
      <c r="Q191">
        <v>72</v>
      </c>
      <c r="R191">
        <v>234</v>
      </c>
      <c r="S191">
        <v>6.8119658119658109</v>
      </c>
      <c r="T191">
        <v>5.4188034188034191</v>
      </c>
      <c r="U191">
        <v>23.374786324786321</v>
      </c>
      <c r="V191">
        <v>18.376068376068375</v>
      </c>
      <c r="W191">
        <v>11.111111111111112</v>
      </c>
      <c r="X191">
        <v>74.358974358974365</v>
      </c>
      <c r="Y191">
        <v>46.15384615384616</v>
      </c>
      <c r="Z191">
        <v>9.0775201909767933</v>
      </c>
      <c r="AA191">
        <v>1.8486845585772</v>
      </c>
      <c r="AB191">
        <v>2.3795399836954632</v>
      </c>
      <c r="AC191">
        <v>67.565120394212727</v>
      </c>
      <c r="AD191">
        <v>74.003148493709702</v>
      </c>
      <c r="AE191">
        <v>60.078213583884477</v>
      </c>
      <c r="AF191">
        <v>0.45474862506558889</v>
      </c>
      <c r="AG191">
        <v>0.39803153514119871</v>
      </c>
      <c r="AH191">
        <v>3.8461538461538449</v>
      </c>
      <c r="AI191">
        <v>0</v>
      </c>
    </row>
    <row r="192" spans="1:37">
      <c r="A192">
        <v>3</v>
      </c>
      <c r="B192">
        <v>126</v>
      </c>
      <c r="C192">
        <v>2022</v>
      </c>
      <c r="D192">
        <v>99</v>
      </c>
      <c r="E192">
        <v>22</v>
      </c>
      <c r="F192">
        <v>99</v>
      </c>
      <c r="G192">
        <v>99</v>
      </c>
      <c r="H192">
        <v>99</v>
      </c>
      <c r="I192">
        <v>99</v>
      </c>
      <c r="J192">
        <v>999</v>
      </c>
      <c r="K192">
        <v>99</v>
      </c>
      <c r="L192">
        <v>99</v>
      </c>
      <c r="M192">
        <v>99</v>
      </c>
      <c r="N192">
        <v>99</v>
      </c>
      <c r="O192">
        <v>99</v>
      </c>
      <c r="P192">
        <v>9999</v>
      </c>
      <c r="Q192">
        <v>209</v>
      </c>
      <c r="R192">
        <v>665</v>
      </c>
      <c r="S192">
        <v>7.1353383458646604</v>
      </c>
      <c r="T192">
        <v>5.6977443609022558</v>
      </c>
      <c r="U192">
        <v>24.596240601503769</v>
      </c>
      <c r="V192">
        <v>18.496240601503757</v>
      </c>
      <c r="W192">
        <v>10.827067669172932</v>
      </c>
      <c r="X192">
        <v>80.601503759398497</v>
      </c>
      <c r="Y192">
        <v>49.022556390977442</v>
      </c>
      <c r="Z192">
        <v>9.9017474421576726</v>
      </c>
      <c r="AA192">
        <v>1.758254238791662</v>
      </c>
      <c r="AB192">
        <v>2.3690506383633618</v>
      </c>
      <c r="AC192">
        <v>74.00069942852673</v>
      </c>
      <c r="AD192">
        <v>73.9819862675065</v>
      </c>
      <c r="AE192">
        <v>60.621341285689688</v>
      </c>
      <c r="AF192">
        <v>1.2923411780710103</v>
      </c>
      <c r="AG192">
        <v>1.1902668893242816</v>
      </c>
      <c r="AH192">
        <v>3.4586466165413525</v>
      </c>
      <c r="AI192">
        <v>43</v>
      </c>
      <c r="AJ192">
        <v>102.35813953488373</v>
      </c>
      <c r="AK192">
        <v>16.594620573961961</v>
      </c>
    </row>
    <row r="193" spans="1:37">
      <c r="A193">
        <v>3</v>
      </c>
      <c r="B193">
        <v>127</v>
      </c>
      <c r="C193">
        <v>2022</v>
      </c>
      <c r="D193">
        <v>99</v>
      </c>
      <c r="E193">
        <v>23</v>
      </c>
      <c r="F193">
        <v>99</v>
      </c>
      <c r="G193">
        <v>99</v>
      </c>
      <c r="H193">
        <v>99</v>
      </c>
      <c r="I193">
        <v>99</v>
      </c>
      <c r="J193">
        <v>999</v>
      </c>
      <c r="K193">
        <v>99</v>
      </c>
      <c r="L193">
        <v>99</v>
      </c>
      <c r="M193">
        <v>99</v>
      </c>
      <c r="N193">
        <v>99</v>
      </c>
      <c r="O193">
        <v>99</v>
      </c>
      <c r="P193">
        <v>9999</v>
      </c>
      <c r="Q193">
        <v>55</v>
      </c>
      <c r="R193">
        <v>169</v>
      </c>
      <c r="S193">
        <v>6.822485207100593</v>
      </c>
      <c r="T193">
        <v>5.4792899408283997</v>
      </c>
      <c r="U193">
        <v>25.418934911242602</v>
      </c>
      <c r="V193">
        <v>26.627218934911248</v>
      </c>
      <c r="W193">
        <v>5.9171597633136104</v>
      </c>
      <c r="X193">
        <v>83.431952662721883</v>
      </c>
      <c r="Y193">
        <v>56.213017751479299</v>
      </c>
      <c r="Z193">
        <v>9.8158425888708631</v>
      </c>
      <c r="AA193">
        <v>1.8758423058162537</v>
      </c>
      <c r="AB193">
        <v>1.9584100464451144</v>
      </c>
      <c r="AC193">
        <v>77.677676873643577</v>
      </c>
      <c r="AD193">
        <v>67.036802455154543</v>
      </c>
      <c r="AE193">
        <v>57.562812241510095</v>
      </c>
      <c r="AF193">
        <v>0.32842956254736971</v>
      </c>
      <c r="AG193">
        <v>0.31260651747985496</v>
      </c>
      <c r="AH193">
        <v>7.1005917159763312</v>
      </c>
      <c r="AI193">
        <v>0</v>
      </c>
    </row>
    <row r="194" spans="1:37">
      <c r="A194">
        <v>3</v>
      </c>
      <c r="B194">
        <v>128</v>
      </c>
      <c r="C194">
        <v>2022</v>
      </c>
      <c r="D194">
        <v>99</v>
      </c>
      <c r="E194">
        <v>24</v>
      </c>
      <c r="F194">
        <v>99</v>
      </c>
      <c r="G194">
        <v>99</v>
      </c>
      <c r="H194">
        <v>99</v>
      </c>
      <c r="I194">
        <v>99</v>
      </c>
      <c r="J194">
        <v>999</v>
      </c>
      <c r="K194">
        <v>99</v>
      </c>
      <c r="L194">
        <v>99</v>
      </c>
      <c r="M194">
        <v>99</v>
      </c>
      <c r="N194">
        <v>99</v>
      </c>
      <c r="O194">
        <v>99</v>
      </c>
      <c r="P194">
        <v>9999</v>
      </c>
      <c r="Q194">
        <v>43</v>
      </c>
      <c r="R194">
        <v>119</v>
      </c>
      <c r="S194">
        <v>7.2941176470588243</v>
      </c>
      <c r="T194">
        <v>6.0756302521008401</v>
      </c>
      <c r="U194">
        <v>26.226050420168065</v>
      </c>
      <c r="V194">
        <v>20.168067226890752</v>
      </c>
      <c r="W194">
        <v>9.2436974789915975</v>
      </c>
      <c r="X194">
        <v>89.915966386554587</v>
      </c>
      <c r="Y194">
        <v>61.344537815126039</v>
      </c>
      <c r="Z194">
        <v>8.7437897499159778</v>
      </c>
      <c r="AA194">
        <v>1.7410174808174999</v>
      </c>
      <c r="AB194">
        <v>2.000670744103513</v>
      </c>
      <c r="AC194">
        <v>64.077151688647788</v>
      </c>
      <c r="AD194">
        <v>66.673982484246253</v>
      </c>
      <c r="AE194">
        <v>50.748460745028559</v>
      </c>
      <c r="AF194">
        <v>0.23126105291797033</v>
      </c>
      <c r="AG194">
        <v>0.22710872955046296</v>
      </c>
      <c r="AH194">
        <v>0</v>
      </c>
      <c r="AI194">
        <v>14</v>
      </c>
      <c r="AJ194">
        <v>112.6</v>
      </c>
      <c r="AK194">
        <v>22.910315164225704</v>
      </c>
    </row>
    <row r="195" spans="1:37">
      <c r="A195">
        <v>3</v>
      </c>
      <c r="B195">
        <v>129</v>
      </c>
      <c r="C195">
        <v>2022</v>
      </c>
      <c r="D195">
        <v>99</v>
      </c>
      <c r="E195">
        <v>25</v>
      </c>
      <c r="F195">
        <v>99</v>
      </c>
      <c r="G195">
        <v>99</v>
      </c>
      <c r="H195">
        <v>99</v>
      </c>
      <c r="I195">
        <v>99</v>
      </c>
      <c r="J195">
        <v>999</v>
      </c>
      <c r="K195">
        <v>99</v>
      </c>
      <c r="L195">
        <v>99</v>
      </c>
      <c r="M195">
        <v>99</v>
      </c>
      <c r="N195">
        <v>99</v>
      </c>
      <c r="O195">
        <v>99</v>
      </c>
      <c r="P195">
        <v>9999</v>
      </c>
      <c r="Q195">
        <v>94</v>
      </c>
      <c r="R195">
        <v>271</v>
      </c>
      <c r="S195">
        <v>7.4132841328413264</v>
      </c>
      <c r="T195">
        <v>6.1549815498154992</v>
      </c>
      <c r="U195">
        <v>27.162730627306271</v>
      </c>
      <c r="V195">
        <v>26.937269372693727</v>
      </c>
      <c r="W195">
        <v>11.439114391143915</v>
      </c>
      <c r="X195">
        <v>87.084870848708491</v>
      </c>
      <c r="Y195">
        <v>65.313653136531357</v>
      </c>
      <c r="Z195">
        <v>9.1528701322626791</v>
      </c>
      <c r="AA195">
        <v>1.5578774673899651</v>
      </c>
      <c r="AB195">
        <v>2.0950572431459049</v>
      </c>
      <c r="AC195">
        <v>72.692207657839987</v>
      </c>
      <c r="AD195">
        <v>69.20176366070055</v>
      </c>
      <c r="AE195">
        <v>57.845258191112109</v>
      </c>
      <c r="AF195">
        <v>0.52665332219134409</v>
      </c>
      <c r="AG195">
        <v>0.53566922012685858</v>
      </c>
      <c r="AH195">
        <v>1.4760147601476012</v>
      </c>
      <c r="AI195">
        <v>0</v>
      </c>
    </row>
    <row r="196" spans="1:37">
      <c r="A196">
        <v>3</v>
      </c>
      <c r="B196">
        <v>130</v>
      </c>
      <c r="C196">
        <v>2022</v>
      </c>
      <c r="D196">
        <v>99</v>
      </c>
      <c r="E196">
        <v>26</v>
      </c>
      <c r="F196">
        <v>99</v>
      </c>
      <c r="G196">
        <v>99</v>
      </c>
      <c r="H196">
        <v>99</v>
      </c>
      <c r="I196">
        <v>99</v>
      </c>
      <c r="J196">
        <v>999</v>
      </c>
      <c r="K196">
        <v>99</v>
      </c>
      <c r="L196">
        <v>99</v>
      </c>
      <c r="M196">
        <v>99</v>
      </c>
      <c r="N196">
        <v>99</v>
      </c>
      <c r="O196">
        <v>99</v>
      </c>
      <c r="P196">
        <v>9999</v>
      </c>
      <c r="Q196">
        <v>44</v>
      </c>
      <c r="R196">
        <v>173</v>
      </c>
      <c r="S196">
        <v>6.0867052023121389</v>
      </c>
      <c r="T196">
        <v>5.1676300578034677</v>
      </c>
      <c r="U196">
        <v>22.913872832369957</v>
      </c>
      <c r="V196">
        <v>15.606936416184972</v>
      </c>
      <c r="W196">
        <v>10.982658959537575</v>
      </c>
      <c r="X196">
        <v>74.566473988439313</v>
      </c>
      <c r="Y196">
        <v>39.884393063583822</v>
      </c>
      <c r="Z196">
        <v>9.0834622976763555</v>
      </c>
      <c r="AA196">
        <v>2.1978699909024089</v>
      </c>
      <c r="AB196">
        <v>2.4187833471569564</v>
      </c>
      <c r="AC196">
        <v>73.347567491101699</v>
      </c>
      <c r="AD196">
        <v>54.883291684698413</v>
      </c>
      <c r="AE196">
        <v>51.917665983990005</v>
      </c>
      <c r="AF196">
        <v>0.33620304331772161</v>
      </c>
      <c r="AG196">
        <v>0.28846861956839082</v>
      </c>
      <c r="AH196">
        <v>8.6705202312138692</v>
      </c>
      <c r="AI196">
        <v>24</v>
      </c>
      <c r="AJ196">
        <v>106.21666666666664</v>
      </c>
      <c r="AK196">
        <v>18.303457028730602</v>
      </c>
    </row>
    <row r="197" spans="1:37">
      <c r="A197">
        <v>3</v>
      </c>
      <c r="B197">
        <v>131</v>
      </c>
      <c r="C197">
        <v>2022</v>
      </c>
      <c r="D197">
        <v>99</v>
      </c>
      <c r="E197">
        <v>27</v>
      </c>
      <c r="F197">
        <v>99</v>
      </c>
      <c r="G197">
        <v>99</v>
      </c>
      <c r="H197">
        <v>99</v>
      </c>
      <c r="I197">
        <v>99</v>
      </c>
      <c r="J197">
        <v>999</v>
      </c>
      <c r="K197">
        <v>99</v>
      </c>
      <c r="L197">
        <v>99</v>
      </c>
      <c r="M197">
        <v>99</v>
      </c>
      <c r="N197">
        <v>99</v>
      </c>
      <c r="O197">
        <v>99</v>
      </c>
      <c r="P197">
        <v>9999</v>
      </c>
      <c r="Q197">
        <v>12</v>
      </c>
      <c r="R197">
        <v>40</v>
      </c>
      <c r="S197">
        <v>6.6749999999999998</v>
      </c>
      <c r="T197">
        <v>5.2249999999999996</v>
      </c>
      <c r="U197">
        <v>20.959999999999997</v>
      </c>
      <c r="V197">
        <v>12.5</v>
      </c>
      <c r="W197">
        <v>7.5</v>
      </c>
      <c r="X197">
        <v>67.5</v>
      </c>
      <c r="Y197">
        <v>32.5</v>
      </c>
      <c r="Z197">
        <v>8.4587765072733827</v>
      </c>
      <c r="AA197">
        <v>1.3112494041943361</v>
      </c>
      <c r="AB197">
        <v>1.9683432119424713</v>
      </c>
      <c r="AC197">
        <v>50.056053153409643</v>
      </c>
      <c r="AD197">
        <v>67.517427618866421</v>
      </c>
      <c r="AE197">
        <v>44.483919169681791</v>
      </c>
      <c r="AF197">
        <v>7.7734807703519454E-2</v>
      </c>
      <c r="AG197">
        <v>6.1010592731298066E-2</v>
      </c>
      <c r="AH197">
        <v>0</v>
      </c>
      <c r="AI197">
        <v>0</v>
      </c>
    </row>
    <row r="198" spans="1:37">
      <c r="A198">
        <v>3</v>
      </c>
      <c r="B198">
        <v>132</v>
      </c>
      <c r="C198">
        <v>2022</v>
      </c>
      <c r="D198">
        <v>99</v>
      </c>
      <c r="E198">
        <v>28</v>
      </c>
      <c r="F198">
        <v>99</v>
      </c>
      <c r="G198">
        <v>99</v>
      </c>
      <c r="H198">
        <v>99</v>
      </c>
      <c r="I198">
        <v>99</v>
      </c>
      <c r="J198">
        <v>999</v>
      </c>
      <c r="K198">
        <v>99</v>
      </c>
      <c r="L198">
        <v>99</v>
      </c>
      <c r="M198">
        <v>99</v>
      </c>
      <c r="N198">
        <v>99</v>
      </c>
      <c r="O198">
        <v>99</v>
      </c>
      <c r="P198">
        <v>9999</v>
      </c>
      <c r="Q198">
        <v>12</v>
      </c>
      <c r="R198">
        <v>46</v>
      </c>
      <c r="S198">
        <v>6.4782608695652177</v>
      </c>
      <c r="T198">
        <v>5.1521739130434785</v>
      </c>
      <c r="U198">
        <v>22.728260869565219</v>
      </c>
      <c r="V198">
        <v>15.217391304347824</v>
      </c>
      <c r="W198">
        <v>8.695652173913043</v>
      </c>
      <c r="X198">
        <v>84.782608695652172</v>
      </c>
      <c r="Y198">
        <v>41.304347826086953</v>
      </c>
      <c r="Z198">
        <v>8.0234076855453864</v>
      </c>
      <c r="AA198">
        <v>1.3471246421591001</v>
      </c>
      <c r="AB198">
        <v>2.1158551699464296</v>
      </c>
      <c r="AC198">
        <v>69.043345814379904</v>
      </c>
      <c r="AD198">
        <v>64.591343931956018</v>
      </c>
      <c r="AE198">
        <v>53.88575598676551</v>
      </c>
      <c r="AF198">
        <v>8.9395028859047376E-2</v>
      </c>
      <c r="AG198">
        <v>7.608131524400305E-2</v>
      </c>
      <c r="AH198">
        <v>0</v>
      </c>
      <c r="AI198">
        <v>0</v>
      </c>
    </row>
    <row r="199" spans="1:37">
      <c r="A199">
        <v>3</v>
      </c>
      <c r="B199">
        <v>133</v>
      </c>
      <c r="C199">
        <v>2022</v>
      </c>
      <c r="D199">
        <v>99</v>
      </c>
      <c r="E199">
        <v>29</v>
      </c>
      <c r="F199">
        <v>99</v>
      </c>
      <c r="G199">
        <v>99</v>
      </c>
      <c r="H199">
        <v>99</v>
      </c>
      <c r="I199">
        <v>99</v>
      </c>
      <c r="J199">
        <v>999</v>
      </c>
      <c r="K199">
        <v>99</v>
      </c>
      <c r="L199">
        <v>99</v>
      </c>
      <c r="M199">
        <v>99</v>
      </c>
      <c r="N199">
        <v>99</v>
      </c>
      <c r="O199">
        <v>99</v>
      </c>
      <c r="P199">
        <v>9999</v>
      </c>
      <c r="Q199">
        <v>5</v>
      </c>
      <c r="R199">
        <v>14</v>
      </c>
      <c r="S199">
        <v>7.2142857142857117</v>
      </c>
      <c r="T199">
        <v>6.5714285714285694</v>
      </c>
      <c r="U199">
        <v>25.228571428571424</v>
      </c>
      <c r="V199">
        <v>42.857142857142847</v>
      </c>
      <c r="W199">
        <v>14.285714285714288</v>
      </c>
      <c r="X199">
        <v>100</v>
      </c>
      <c r="Y199">
        <v>71.428571428571445</v>
      </c>
      <c r="Z199">
        <v>3.9039226740418487</v>
      </c>
      <c r="AA199">
        <v>1.1450871101343829</v>
      </c>
      <c r="AB199">
        <v>1.5452362609131411</v>
      </c>
      <c r="AC199">
        <v>24.949069531288671</v>
      </c>
      <c r="AD199">
        <v>41.408475334810241</v>
      </c>
      <c r="AE199">
        <v>37.484684868011691</v>
      </c>
      <c r="AF199">
        <v>2.7207182696231805E-2</v>
      </c>
      <c r="AG199">
        <v>2.5702458674492459E-2</v>
      </c>
      <c r="AH199">
        <v>0</v>
      </c>
      <c r="AI199">
        <v>0</v>
      </c>
    </row>
    <row r="200" spans="1:37">
      <c r="A200">
        <v>3</v>
      </c>
      <c r="B200">
        <v>134</v>
      </c>
      <c r="C200">
        <v>2022</v>
      </c>
      <c r="D200">
        <v>99</v>
      </c>
      <c r="E200">
        <v>30</v>
      </c>
      <c r="F200">
        <v>99</v>
      </c>
      <c r="G200">
        <v>99</v>
      </c>
      <c r="H200">
        <v>99</v>
      </c>
      <c r="I200">
        <v>99</v>
      </c>
      <c r="J200">
        <v>999</v>
      </c>
      <c r="K200">
        <v>99</v>
      </c>
      <c r="L200">
        <v>99</v>
      </c>
      <c r="M200">
        <v>99</v>
      </c>
      <c r="N200">
        <v>99</v>
      </c>
      <c r="O200">
        <v>99</v>
      </c>
      <c r="P200">
        <v>9999</v>
      </c>
      <c r="Q200">
        <v>16</v>
      </c>
      <c r="R200">
        <v>72</v>
      </c>
      <c r="S200">
        <v>6.9305555555555562</v>
      </c>
      <c r="T200">
        <v>6.083333333333333</v>
      </c>
      <c r="U200">
        <v>23.458333333333339</v>
      </c>
      <c r="V200">
        <v>13.888888888888889</v>
      </c>
      <c r="W200">
        <v>12.5</v>
      </c>
      <c r="X200">
        <v>87.5</v>
      </c>
      <c r="Y200">
        <v>43.05555555555555</v>
      </c>
      <c r="Z200">
        <v>8.8838766250375656</v>
      </c>
      <c r="AA200">
        <v>1.7104774259519939</v>
      </c>
      <c r="AB200">
        <v>1.8465433171800281</v>
      </c>
      <c r="AC200">
        <v>80.266984889110731</v>
      </c>
      <c r="AD200">
        <v>62.681959665376603</v>
      </c>
      <c r="AE200">
        <v>67.022884679740443</v>
      </c>
      <c r="AF200">
        <v>0.13992265386633501</v>
      </c>
      <c r="AG200">
        <v>0.1229089827327797</v>
      </c>
      <c r="AH200">
        <v>0</v>
      </c>
      <c r="AI200">
        <v>0</v>
      </c>
    </row>
    <row r="201" spans="1:37">
      <c r="A201">
        <v>3</v>
      </c>
      <c r="B201">
        <v>135</v>
      </c>
      <c r="C201">
        <v>2022</v>
      </c>
      <c r="D201">
        <v>99</v>
      </c>
      <c r="E201">
        <v>31</v>
      </c>
      <c r="F201">
        <v>99</v>
      </c>
      <c r="G201">
        <v>99</v>
      </c>
      <c r="H201">
        <v>99</v>
      </c>
      <c r="I201">
        <v>99</v>
      </c>
      <c r="J201">
        <v>999</v>
      </c>
      <c r="K201">
        <v>99</v>
      </c>
      <c r="L201">
        <v>99</v>
      </c>
      <c r="M201">
        <v>99</v>
      </c>
      <c r="N201">
        <v>99</v>
      </c>
      <c r="O201">
        <v>99</v>
      </c>
      <c r="P201">
        <v>9999</v>
      </c>
      <c r="Q201">
        <v>82</v>
      </c>
      <c r="R201">
        <v>498</v>
      </c>
      <c r="S201">
        <v>6.3614457831325293</v>
      </c>
      <c r="T201">
        <v>5.6907630522088359</v>
      </c>
      <c r="U201">
        <v>19.915060240963872</v>
      </c>
      <c r="V201">
        <v>15.863453815261035</v>
      </c>
      <c r="W201">
        <v>3.6144578313253009</v>
      </c>
      <c r="X201">
        <v>56.024096385542173</v>
      </c>
      <c r="Y201">
        <v>30.120481927710841</v>
      </c>
      <c r="Z201">
        <v>8.2704920197883052</v>
      </c>
      <c r="AA201">
        <v>1.3345424430122457</v>
      </c>
      <c r="AB201">
        <v>1.6171629118968749</v>
      </c>
      <c r="AC201">
        <v>61.145022540096321</v>
      </c>
      <c r="AD201">
        <v>25.667581153648776</v>
      </c>
      <c r="AE201">
        <v>48.071930360052576</v>
      </c>
      <c r="AF201">
        <v>0.96779835590881724</v>
      </c>
      <c r="AG201">
        <v>0.72171368741793362</v>
      </c>
      <c r="AH201">
        <v>0.8032128514056226</v>
      </c>
      <c r="AI201">
        <v>0</v>
      </c>
    </row>
    <row r="202" spans="1:37">
      <c r="A202">
        <v>3</v>
      </c>
      <c r="B202">
        <v>136</v>
      </c>
      <c r="C202">
        <v>2022</v>
      </c>
      <c r="D202">
        <v>99</v>
      </c>
      <c r="E202">
        <v>32</v>
      </c>
      <c r="F202">
        <v>99</v>
      </c>
      <c r="G202">
        <v>99</v>
      </c>
      <c r="H202">
        <v>99</v>
      </c>
      <c r="I202">
        <v>99</v>
      </c>
      <c r="J202">
        <v>999</v>
      </c>
      <c r="K202">
        <v>99</v>
      </c>
      <c r="L202">
        <v>99</v>
      </c>
      <c r="M202">
        <v>99</v>
      </c>
      <c r="N202">
        <v>99</v>
      </c>
      <c r="O202">
        <v>99</v>
      </c>
      <c r="P202">
        <v>9999</v>
      </c>
      <c r="Q202">
        <v>117</v>
      </c>
      <c r="R202">
        <v>451</v>
      </c>
      <c r="S202">
        <v>6.9778270509977807</v>
      </c>
      <c r="T202">
        <v>5.8736141906873618</v>
      </c>
      <c r="U202">
        <v>27.282926829268295</v>
      </c>
      <c r="V202">
        <v>22.616407982261649</v>
      </c>
      <c r="W202">
        <v>11.751662971175165</v>
      </c>
      <c r="X202">
        <v>90.909090909090892</v>
      </c>
      <c r="Y202">
        <v>60.975609756097562</v>
      </c>
      <c r="Z202">
        <v>9.3412632191269154</v>
      </c>
      <c r="AA202">
        <v>1.9264630864108796</v>
      </c>
      <c r="AB202">
        <v>2.0803142399019325</v>
      </c>
      <c r="AC202">
        <v>65.531288914662113</v>
      </c>
      <c r="AD202">
        <v>61.07963589055381</v>
      </c>
      <c r="AE202">
        <v>55.754594179403526</v>
      </c>
      <c r="AF202">
        <v>0.87645995685718148</v>
      </c>
      <c r="AG202">
        <v>0.8954090402212912</v>
      </c>
      <c r="AH202">
        <v>4.8780487804878048</v>
      </c>
      <c r="AI202">
        <v>31</v>
      </c>
      <c r="AJ202">
        <v>112.8193548387097</v>
      </c>
      <c r="AK202">
        <v>21.411103175042655</v>
      </c>
    </row>
    <row r="203" spans="1:37">
      <c r="A203">
        <v>3</v>
      </c>
      <c r="B203">
        <v>137</v>
      </c>
      <c r="C203">
        <v>2022</v>
      </c>
      <c r="D203">
        <v>99</v>
      </c>
      <c r="E203">
        <v>33</v>
      </c>
      <c r="F203">
        <v>99</v>
      </c>
      <c r="G203">
        <v>99</v>
      </c>
      <c r="H203">
        <v>99</v>
      </c>
      <c r="I203">
        <v>99</v>
      </c>
      <c r="J203">
        <v>999</v>
      </c>
      <c r="K203">
        <v>99</v>
      </c>
      <c r="L203">
        <v>99</v>
      </c>
      <c r="M203">
        <v>99</v>
      </c>
      <c r="N203">
        <v>99</v>
      </c>
      <c r="O203">
        <v>99</v>
      </c>
      <c r="P203">
        <v>9999</v>
      </c>
      <c r="Q203">
        <v>382</v>
      </c>
      <c r="R203">
        <v>1675</v>
      </c>
      <c r="S203">
        <v>6.8232835820895508</v>
      </c>
      <c r="T203">
        <v>5.9988059701492542</v>
      </c>
      <c r="U203">
        <v>25.345552238805968</v>
      </c>
      <c r="V203">
        <v>26.567164179104477</v>
      </c>
      <c r="W203">
        <v>9.7910447761194064</v>
      </c>
      <c r="X203">
        <v>79.223880597014897</v>
      </c>
      <c r="Y203">
        <v>58.149253731343279</v>
      </c>
      <c r="Z203">
        <v>9.6147621066084881</v>
      </c>
      <c r="AA203">
        <v>1.7591877264506548</v>
      </c>
      <c r="AB203">
        <v>2.0419477988182484</v>
      </c>
      <c r="AC203">
        <v>70.750822803821578</v>
      </c>
      <c r="AD203">
        <v>50.816437806941266</v>
      </c>
      <c r="AE203">
        <v>62.701002977712236</v>
      </c>
      <c r="AF203">
        <v>3.2551450725848778</v>
      </c>
      <c r="AG203">
        <v>3.0893744056488353</v>
      </c>
      <c r="AH203">
        <v>3.8208955223880592</v>
      </c>
      <c r="AI203">
        <v>255</v>
      </c>
      <c r="AJ203">
        <v>105.20392156862751</v>
      </c>
      <c r="AK203">
        <v>19.187860118024066</v>
      </c>
    </row>
    <row r="204" spans="1:37">
      <c r="A204">
        <v>3</v>
      </c>
      <c r="B204">
        <v>138</v>
      </c>
      <c r="C204">
        <v>2022</v>
      </c>
      <c r="D204">
        <v>99</v>
      </c>
      <c r="E204">
        <v>34</v>
      </c>
      <c r="F204">
        <v>99</v>
      </c>
      <c r="G204">
        <v>99</v>
      </c>
      <c r="H204">
        <v>99</v>
      </c>
      <c r="I204">
        <v>99</v>
      </c>
      <c r="J204">
        <v>999</v>
      </c>
      <c r="K204">
        <v>99</v>
      </c>
      <c r="L204">
        <v>99</v>
      </c>
      <c r="M204">
        <v>99</v>
      </c>
      <c r="N204">
        <v>99</v>
      </c>
      <c r="O204">
        <v>99</v>
      </c>
      <c r="P204">
        <v>9999</v>
      </c>
      <c r="Q204">
        <v>566</v>
      </c>
      <c r="R204">
        <v>2358</v>
      </c>
      <c r="S204">
        <v>6.8117048346055986</v>
      </c>
      <c r="T204">
        <v>6.1043256997455471</v>
      </c>
      <c r="U204">
        <v>26.313231552162858</v>
      </c>
      <c r="V204">
        <v>26.081424936386775</v>
      </c>
      <c r="W204">
        <v>12.934690415606443</v>
      </c>
      <c r="X204">
        <v>85.623409669211185</v>
      </c>
      <c r="Y204">
        <v>62.256149279050049</v>
      </c>
      <c r="Z204">
        <v>9.1498700421248991</v>
      </c>
      <c r="AA204">
        <v>1.7286682360905958</v>
      </c>
      <c r="AB204">
        <v>2.1774867700010274</v>
      </c>
      <c r="AC204">
        <v>67.449067818498307</v>
      </c>
      <c r="AD204">
        <v>49.137460999894621</v>
      </c>
      <c r="AE204">
        <v>60.910311329646952</v>
      </c>
      <c r="AF204">
        <v>4.5824669141224703</v>
      </c>
      <c r="AG204">
        <v>4.5151477134563001</v>
      </c>
      <c r="AH204">
        <v>2.9686174724342678</v>
      </c>
      <c r="AI204">
        <v>199</v>
      </c>
      <c r="AJ204">
        <v>109.67688442211052</v>
      </c>
      <c r="AK204">
        <v>19.614650433391365</v>
      </c>
    </row>
    <row r="205" spans="1:37">
      <c r="A205">
        <v>3</v>
      </c>
      <c r="B205">
        <v>139</v>
      </c>
      <c r="C205">
        <v>2022</v>
      </c>
      <c r="D205">
        <v>99</v>
      </c>
      <c r="E205">
        <v>35</v>
      </c>
      <c r="F205">
        <v>99</v>
      </c>
      <c r="G205">
        <v>99</v>
      </c>
      <c r="H205">
        <v>99</v>
      </c>
      <c r="I205">
        <v>99</v>
      </c>
      <c r="J205">
        <v>999</v>
      </c>
      <c r="K205">
        <v>99</v>
      </c>
      <c r="L205">
        <v>99</v>
      </c>
      <c r="M205">
        <v>99</v>
      </c>
      <c r="N205">
        <v>99</v>
      </c>
      <c r="O205">
        <v>99</v>
      </c>
      <c r="P205">
        <v>9999</v>
      </c>
      <c r="Q205">
        <v>899</v>
      </c>
      <c r="R205">
        <v>3512</v>
      </c>
      <c r="S205">
        <v>6.8362756264236912</v>
      </c>
      <c r="T205">
        <v>5.8220387243735781</v>
      </c>
      <c r="U205">
        <v>26.773117881548984</v>
      </c>
      <c r="V205">
        <v>29.925968109339404</v>
      </c>
      <c r="W205">
        <v>10.506833712984056</v>
      </c>
      <c r="X205">
        <v>90.461275626423642</v>
      </c>
      <c r="Y205">
        <v>66.059225512528485</v>
      </c>
      <c r="Z205">
        <v>8.4977384127713584</v>
      </c>
      <c r="AA205">
        <v>1.9004898724973904</v>
      </c>
      <c r="AB205">
        <v>2.1924605618184154</v>
      </c>
      <c r="AC205">
        <v>64.108046972846481</v>
      </c>
      <c r="AD205">
        <v>48.532901575369507</v>
      </c>
      <c r="AE205">
        <v>56.292774316479189</v>
      </c>
      <c r="AF205">
        <v>6.8251161163690091</v>
      </c>
      <c r="AG205">
        <v>6.8423838200839526</v>
      </c>
      <c r="AH205">
        <v>4.043280182232345</v>
      </c>
      <c r="AI205">
        <v>266</v>
      </c>
      <c r="AJ205">
        <v>114.64924812030064</v>
      </c>
      <c r="AK205">
        <v>18.226272299649047</v>
      </c>
    </row>
    <row r="206" spans="1:37">
      <c r="A206">
        <v>3</v>
      </c>
      <c r="B206">
        <v>140</v>
      </c>
      <c r="C206">
        <v>2022</v>
      </c>
      <c r="D206">
        <v>99</v>
      </c>
      <c r="E206">
        <v>36</v>
      </c>
      <c r="F206">
        <v>99</v>
      </c>
      <c r="G206">
        <v>99</v>
      </c>
      <c r="H206">
        <v>99</v>
      </c>
      <c r="I206">
        <v>99</v>
      </c>
      <c r="J206">
        <v>999</v>
      </c>
      <c r="K206">
        <v>99</v>
      </c>
      <c r="L206">
        <v>99</v>
      </c>
      <c r="M206">
        <v>99</v>
      </c>
      <c r="N206">
        <v>99</v>
      </c>
      <c r="O206">
        <v>99</v>
      </c>
      <c r="P206">
        <v>9999</v>
      </c>
      <c r="Q206">
        <v>549</v>
      </c>
      <c r="R206">
        <v>1750</v>
      </c>
      <c r="S206">
        <v>6.79657142857143</v>
      </c>
      <c r="T206">
        <v>5.9205714285714279</v>
      </c>
      <c r="U206">
        <v>27.198457142857141</v>
      </c>
      <c r="V206">
        <v>32.971428571428554</v>
      </c>
      <c r="W206">
        <v>9.9428571428571448</v>
      </c>
      <c r="X206">
        <v>94.514285714285762</v>
      </c>
      <c r="Y206">
        <v>70.914285714285697</v>
      </c>
      <c r="Z206">
        <v>7.2509390853593505</v>
      </c>
      <c r="AA206">
        <v>1.7415230491188596</v>
      </c>
      <c r="AB206">
        <v>2.0510567908236159</v>
      </c>
      <c r="AC206">
        <v>60.339794733476786</v>
      </c>
      <c r="AD206">
        <v>39.480230716716193</v>
      </c>
      <c r="AE206">
        <v>48.068386260938063</v>
      </c>
      <c r="AF206">
        <v>3.4008978370289751</v>
      </c>
      <c r="AG206">
        <v>3.4636682793528322</v>
      </c>
      <c r="AH206">
        <v>2.8</v>
      </c>
      <c r="AI206">
        <v>104</v>
      </c>
      <c r="AJ206">
        <v>112.62596153846152</v>
      </c>
      <c r="AK206">
        <v>20.008331696029074</v>
      </c>
    </row>
    <row r="207" spans="1:37">
      <c r="A207">
        <v>3</v>
      </c>
      <c r="B207">
        <v>141</v>
      </c>
      <c r="C207">
        <v>2022</v>
      </c>
      <c r="D207">
        <v>99</v>
      </c>
      <c r="E207">
        <v>37</v>
      </c>
      <c r="F207">
        <v>99</v>
      </c>
      <c r="G207">
        <v>99</v>
      </c>
      <c r="H207">
        <v>99</v>
      </c>
      <c r="I207">
        <v>99</v>
      </c>
      <c r="J207">
        <v>999</v>
      </c>
      <c r="K207">
        <v>99</v>
      </c>
      <c r="L207">
        <v>99</v>
      </c>
      <c r="M207">
        <v>99</v>
      </c>
      <c r="N207">
        <v>99</v>
      </c>
      <c r="O207">
        <v>99</v>
      </c>
      <c r="P207">
        <v>9999</v>
      </c>
      <c r="Q207">
        <v>549</v>
      </c>
      <c r="R207">
        <v>1745</v>
      </c>
      <c r="S207">
        <v>6.7598853868194837</v>
      </c>
      <c r="T207">
        <v>6.2303724928366782</v>
      </c>
      <c r="U207">
        <v>25.739713467048713</v>
      </c>
      <c r="V207">
        <v>26.762177650429795</v>
      </c>
      <c r="W207">
        <v>13.46704871060172</v>
      </c>
      <c r="X207">
        <v>84.584527220630378</v>
      </c>
      <c r="Y207">
        <v>62.292263610315182</v>
      </c>
      <c r="Z207">
        <v>8.6547063188288824</v>
      </c>
      <c r="AA207">
        <v>1.8099362772865857</v>
      </c>
      <c r="AB207">
        <v>2.100537556778789</v>
      </c>
      <c r="AC207">
        <v>66.40634873129278</v>
      </c>
      <c r="AD207">
        <v>44.009733234578206</v>
      </c>
      <c r="AE207">
        <v>51.498617741902407</v>
      </c>
      <c r="AF207">
        <v>3.3911809860660354</v>
      </c>
      <c r="AG207">
        <v>3.2685348055825849</v>
      </c>
      <c r="AH207">
        <v>5.5587392550143262</v>
      </c>
      <c r="AI207">
        <v>109</v>
      </c>
      <c r="AJ207">
        <v>107.50000000000009</v>
      </c>
      <c r="AK207">
        <v>18.824838976141063</v>
      </c>
    </row>
    <row r="208" spans="1:37">
      <c r="A208">
        <v>3</v>
      </c>
      <c r="B208">
        <v>142</v>
      </c>
      <c r="C208">
        <v>2022</v>
      </c>
      <c r="D208">
        <v>99</v>
      </c>
      <c r="E208">
        <v>38</v>
      </c>
      <c r="F208">
        <v>99</v>
      </c>
      <c r="G208">
        <v>99</v>
      </c>
      <c r="H208">
        <v>99</v>
      </c>
      <c r="I208">
        <v>99</v>
      </c>
      <c r="J208">
        <v>999</v>
      </c>
      <c r="K208">
        <v>99</v>
      </c>
      <c r="L208">
        <v>99</v>
      </c>
      <c r="M208">
        <v>99</v>
      </c>
      <c r="N208">
        <v>99</v>
      </c>
      <c r="O208">
        <v>99</v>
      </c>
      <c r="P208">
        <v>9999</v>
      </c>
      <c r="Q208">
        <v>559</v>
      </c>
      <c r="R208">
        <v>1682</v>
      </c>
      <c r="S208">
        <v>6.7300832342449448</v>
      </c>
      <c r="T208">
        <v>6.2877526753864448</v>
      </c>
      <c r="U208">
        <v>24.615517241379287</v>
      </c>
      <c r="V208">
        <v>23.602853745541033</v>
      </c>
      <c r="W208">
        <v>12.96076099881094</v>
      </c>
      <c r="X208">
        <v>81.212841854934581</v>
      </c>
      <c r="Y208">
        <v>57.372175980975037</v>
      </c>
      <c r="Z208">
        <v>8.6624850616621991</v>
      </c>
      <c r="AA208">
        <v>1.8167305747362363</v>
      </c>
      <c r="AB208">
        <v>2.0750954743751606</v>
      </c>
      <c r="AC208">
        <v>66.75911736267625</v>
      </c>
      <c r="AD208">
        <v>49.00712962199659</v>
      </c>
      <c r="AE208">
        <v>50.223353371323938</v>
      </c>
      <c r="AF208">
        <v>3.268748663932993</v>
      </c>
      <c r="AG208">
        <v>3.0129292390645901</v>
      </c>
      <c r="AH208">
        <v>7.9072532699167644</v>
      </c>
      <c r="AI208">
        <v>119</v>
      </c>
      <c r="AJ208">
        <v>104.3378151260504</v>
      </c>
      <c r="AK208">
        <v>18.064531256119874</v>
      </c>
    </row>
    <row r="209" spans="1:37">
      <c r="A209">
        <v>3</v>
      </c>
      <c r="B209">
        <v>143</v>
      </c>
      <c r="C209">
        <v>2022</v>
      </c>
      <c r="D209">
        <v>99</v>
      </c>
      <c r="E209">
        <v>39</v>
      </c>
      <c r="F209">
        <v>99</v>
      </c>
      <c r="G209">
        <v>99</v>
      </c>
      <c r="H209">
        <v>99</v>
      </c>
      <c r="I209">
        <v>99</v>
      </c>
      <c r="J209">
        <v>999</v>
      </c>
      <c r="K209">
        <v>99</v>
      </c>
      <c r="L209">
        <v>99</v>
      </c>
      <c r="M209">
        <v>99</v>
      </c>
      <c r="N209">
        <v>99</v>
      </c>
      <c r="O209">
        <v>99</v>
      </c>
      <c r="P209">
        <v>9999</v>
      </c>
      <c r="Q209">
        <v>577</v>
      </c>
      <c r="R209">
        <v>1679</v>
      </c>
      <c r="S209">
        <v>6.7790351399642645</v>
      </c>
      <c r="T209">
        <v>6.5211435378201319</v>
      </c>
      <c r="U209">
        <v>23.861167361524764</v>
      </c>
      <c r="V209">
        <v>21.024419297200712</v>
      </c>
      <c r="W209">
        <v>15.425848719475878</v>
      </c>
      <c r="X209">
        <v>80.047647409172129</v>
      </c>
      <c r="Y209">
        <v>53.662894580107199</v>
      </c>
      <c r="Z209">
        <v>8.9796702462821312</v>
      </c>
      <c r="AA209">
        <v>1.8759983702037129</v>
      </c>
      <c r="AB209">
        <v>2.1125281316123843</v>
      </c>
      <c r="AC209">
        <v>69.352179868502319</v>
      </c>
      <c r="AD209">
        <v>51.736958021081243</v>
      </c>
      <c r="AE209">
        <v>54.077556031035854</v>
      </c>
      <c r="AF209">
        <v>3.2629185533552287</v>
      </c>
      <c r="AG209">
        <v>2.9153879717732916</v>
      </c>
      <c r="AH209">
        <v>3.097081596188207</v>
      </c>
      <c r="AI209">
        <v>144</v>
      </c>
      <c r="AJ209">
        <v>105.87013888888895</v>
      </c>
      <c r="AK209">
        <v>20.084620320139724</v>
      </c>
    </row>
    <row r="210" spans="1:37">
      <c r="A210">
        <v>3</v>
      </c>
      <c r="B210">
        <v>144</v>
      </c>
      <c r="C210">
        <v>2022</v>
      </c>
      <c r="D210">
        <v>99</v>
      </c>
      <c r="E210">
        <v>40</v>
      </c>
      <c r="F210">
        <v>99</v>
      </c>
      <c r="G210">
        <v>99</v>
      </c>
      <c r="H210">
        <v>99</v>
      </c>
      <c r="I210">
        <v>99</v>
      </c>
      <c r="J210">
        <v>999</v>
      </c>
      <c r="K210">
        <v>99</v>
      </c>
      <c r="L210">
        <v>99</v>
      </c>
      <c r="M210">
        <v>99</v>
      </c>
      <c r="N210">
        <v>99</v>
      </c>
      <c r="O210">
        <v>99</v>
      </c>
      <c r="P210">
        <v>9999</v>
      </c>
      <c r="Q210">
        <v>648</v>
      </c>
      <c r="R210">
        <v>2058</v>
      </c>
      <c r="S210">
        <v>6.6535471331389697</v>
      </c>
      <c r="T210">
        <v>6.7536443148688052</v>
      </c>
      <c r="U210">
        <v>23.594363459669555</v>
      </c>
      <c r="V210">
        <v>19.047619047619055</v>
      </c>
      <c r="W210">
        <v>17.735665694849374</v>
      </c>
      <c r="X210">
        <v>78.960155490767718</v>
      </c>
      <c r="Y210">
        <v>50.534499514091344</v>
      </c>
      <c r="Z210">
        <v>8.2605927701087651</v>
      </c>
      <c r="AA210">
        <v>1.8294612930860137</v>
      </c>
      <c r="AB210">
        <v>2.1446814986451828</v>
      </c>
      <c r="AC210">
        <v>70.828926513775116</v>
      </c>
      <c r="AD210">
        <v>40.34297862020064</v>
      </c>
      <c r="AE210">
        <v>49.788872197864883</v>
      </c>
      <c r="AF210">
        <v>3.9994558563460743</v>
      </c>
      <c r="AG210">
        <v>3.5335204596519381</v>
      </c>
      <c r="AH210">
        <v>9.5724003887269191</v>
      </c>
      <c r="AI210">
        <v>187</v>
      </c>
      <c r="AJ210">
        <v>104.95133689839582</v>
      </c>
      <c r="AK210">
        <v>18.343842377819623</v>
      </c>
    </row>
    <row r="211" spans="1:37">
      <c r="A211">
        <v>3</v>
      </c>
      <c r="B211">
        <v>145</v>
      </c>
      <c r="C211">
        <v>2022</v>
      </c>
      <c r="D211">
        <v>99</v>
      </c>
      <c r="E211">
        <v>41</v>
      </c>
      <c r="F211">
        <v>99</v>
      </c>
      <c r="G211">
        <v>99</v>
      </c>
      <c r="H211">
        <v>99</v>
      </c>
      <c r="I211">
        <v>99</v>
      </c>
      <c r="J211">
        <v>999</v>
      </c>
      <c r="K211">
        <v>99</v>
      </c>
      <c r="L211">
        <v>99</v>
      </c>
      <c r="M211">
        <v>99</v>
      </c>
      <c r="N211">
        <v>99</v>
      </c>
      <c r="O211">
        <v>99</v>
      </c>
      <c r="P211">
        <v>9999</v>
      </c>
      <c r="Q211">
        <v>815</v>
      </c>
      <c r="R211">
        <v>3217</v>
      </c>
      <c r="S211">
        <v>6.9944047248989722</v>
      </c>
      <c r="T211">
        <v>6.6732981038234387</v>
      </c>
      <c r="U211">
        <v>26.011345974510483</v>
      </c>
      <c r="V211">
        <v>25.800435188063421</v>
      </c>
      <c r="W211">
        <v>17.096673919801052</v>
      </c>
      <c r="X211">
        <v>87.099782405968298</v>
      </c>
      <c r="Y211">
        <v>63.319863226608653</v>
      </c>
      <c r="Z211">
        <v>8.2320936479736346</v>
      </c>
      <c r="AA211">
        <v>1.7943630248420108</v>
      </c>
      <c r="AB211">
        <v>2.1506544035290394</v>
      </c>
      <c r="AC211">
        <v>69.97215584483537</v>
      </c>
      <c r="AD211">
        <v>36.844382606347011</v>
      </c>
      <c r="AE211">
        <v>46.961876985154447</v>
      </c>
      <c r="AF211">
        <v>6.2518219095555505</v>
      </c>
      <c r="AG211">
        <v>6.0893068748401022</v>
      </c>
      <c r="AH211">
        <v>3.4504196456325773</v>
      </c>
      <c r="AI211">
        <v>190</v>
      </c>
      <c r="AJ211">
        <v>111.09473684210523</v>
      </c>
      <c r="AK211">
        <v>19.536150407432022</v>
      </c>
    </row>
    <row r="212" spans="1:37">
      <c r="A212">
        <v>3</v>
      </c>
      <c r="B212">
        <v>146</v>
      </c>
      <c r="C212">
        <v>2022</v>
      </c>
      <c r="D212">
        <v>99</v>
      </c>
      <c r="E212">
        <v>42</v>
      </c>
      <c r="F212">
        <v>99</v>
      </c>
      <c r="G212">
        <v>99</v>
      </c>
      <c r="H212">
        <v>99</v>
      </c>
      <c r="I212">
        <v>99</v>
      </c>
      <c r="J212">
        <v>999</v>
      </c>
      <c r="K212">
        <v>99</v>
      </c>
      <c r="L212">
        <v>99</v>
      </c>
      <c r="M212">
        <v>99</v>
      </c>
      <c r="N212">
        <v>99</v>
      </c>
      <c r="O212">
        <v>99</v>
      </c>
      <c r="P212">
        <v>9999</v>
      </c>
      <c r="Q212">
        <v>1772</v>
      </c>
      <c r="R212">
        <v>6957</v>
      </c>
      <c r="S212">
        <v>7.2867615351444579</v>
      </c>
      <c r="T212">
        <v>6.3426764409946799</v>
      </c>
      <c r="U212">
        <v>28.129124622682244</v>
      </c>
      <c r="V212">
        <v>35.503809113123474</v>
      </c>
      <c r="W212">
        <v>12.879114560873941</v>
      </c>
      <c r="X212">
        <v>92.496765847348001</v>
      </c>
      <c r="Y212">
        <v>74.543625125772607</v>
      </c>
      <c r="Z212">
        <v>7.9689833107964079</v>
      </c>
      <c r="AA212">
        <v>1.7268109087361661</v>
      </c>
      <c r="AB212">
        <v>1.9839466173850813</v>
      </c>
      <c r="AC212">
        <v>70.972495620180979</v>
      </c>
      <c r="AD212">
        <v>40.484837259775666</v>
      </c>
      <c r="AE212">
        <v>47.76103401156368</v>
      </c>
      <c r="AF212">
        <v>13.520026429834617</v>
      </c>
      <c r="AG212">
        <v>14.240728121837238</v>
      </c>
      <c r="AH212">
        <v>2.8029322984044844</v>
      </c>
      <c r="AI212">
        <v>248</v>
      </c>
      <c r="AJ212">
        <v>112.50403225806456</v>
      </c>
      <c r="AK212">
        <v>19.987266870721488</v>
      </c>
    </row>
    <row r="213" spans="1:37">
      <c r="A213">
        <v>3</v>
      </c>
      <c r="B213">
        <v>147</v>
      </c>
      <c r="C213">
        <v>2022</v>
      </c>
      <c r="D213">
        <v>99</v>
      </c>
      <c r="E213">
        <v>43</v>
      </c>
      <c r="F213">
        <v>99</v>
      </c>
      <c r="G213">
        <v>99</v>
      </c>
      <c r="H213">
        <v>99</v>
      </c>
      <c r="I213">
        <v>99</v>
      </c>
      <c r="J213">
        <v>999</v>
      </c>
      <c r="K213">
        <v>99</v>
      </c>
      <c r="L213">
        <v>99</v>
      </c>
      <c r="M213">
        <v>99</v>
      </c>
      <c r="N213">
        <v>99</v>
      </c>
      <c r="O213">
        <v>99</v>
      </c>
      <c r="P213">
        <v>9999</v>
      </c>
      <c r="Q213">
        <v>1652</v>
      </c>
      <c r="R213">
        <v>6179</v>
      </c>
      <c r="S213">
        <v>7.1568214921508311</v>
      </c>
      <c r="T213">
        <v>6.2442142741543956</v>
      </c>
      <c r="U213">
        <v>27.434536332739899</v>
      </c>
      <c r="V213">
        <v>34.730538922155702</v>
      </c>
      <c r="W213">
        <v>11.458164751577929</v>
      </c>
      <c r="X213">
        <v>90.48389707072343</v>
      </c>
      <c r="Y213">
        <v>71.710632788477099</v>
      </c>
      <c r="Z213">
        <v>8.1145964674081927</v>
      </c>
      <c r="AA213">
        <v>1.7912159105690597</v>
      </c>
      <c r="AB213">
        <v>1.9328624838570465</v>
      </c>
      <c r="AC213">
        <v>71.343725869171891</v>
      </c>
      <c r="AD213">
        <v>39.788393515517043</v>
      </c>
      <c r="AE213">
        <v>48.176812780249691</v>
      </c>
      <c r="AF213">
        <v>12.00808442000117</v>
      </c>
      <c r="AG213">
        <v>12.335870298931516</v>
      </c>
      <c r="AH213">
        <v>4.2239844635054196</v>
      </c>
      <c r="AI213">
        <v>354</v>
      </c>
      <c r="AJ213">
        <v>111.48898305084742</v>
      </c>
      <c r="AK213">
        <v>19.219358299847048</v>
      </c>
    </row>
    <row r="214" spans="1:37">
      <c r="A214">
        <v>3</v>
      </c>
      <c r="B214">
        <v>148</v>
      </c>
      <c r="C214">
        <v>2022</v>
      </c>
      <c r="D214">
        <v>99</v>
      </c>
      <c r="E214">
        <v>44</v>
      </c>
      <c r="F214">
        <v>99</v>
      </c>
      <c r="G214">
        <v>99</v>
      </c>
      <c r="H214">
        <v>99</v>
      </c>
      <c r="I214">
        <v>99</v>
      </c>
      <c r="J214">
        <v>999</v>
      </c>
      <c r="K214">
        <v>99</v>
      </c>
      <c r="L214">
        <v>99</v>
      </c>
      <c r="M214">
        <v>99</v>
      </c>
      <c r="N214">
        <v>99</v>
      </c>
      <c r="O214">
        <v>99</v>
      </c>
      <c r="P214">
        <v>9999</v>
      </c>
      <c r="Q214">
        <v>1179</v>
      </c>
      <c r="R214">
        <v>4104</v>
      </c>
      <c r="S214">
        <v>7.1159844054580885</v>
      </c>
      <c r="T214">
        <v>6.2975146198830387</v>
      </c>
      <c r="U214">
        <v>27.009088693957128</v>
      </c>
      <c r="V214">
        <v>33.382066276803123</v>
      </c>
      <c r="W214">
        <v>10.721247563352826</v>
      </c>
      <c r="X214">
        <v>88.304093567251442</v>
      </c>
      <c r="Y214">
        <v>68.859649122807028</v>
      </c>
      <c r="Z214">
        <v>8.3904546821856325</v>
      </c>
      <c r="AA214">
        <v>1.742205659834775</v>
      </c>
      <c r="AB214">
        <v>1.9394925237768403</v>
      </c>
      <c r="AC214">
        <v>71.502499797518198</v>
      </c>
      <c r="AD214">
        <v>41.396681324225376</v>
      </c>
      <c r="AE214">
        <v>48.050719705392659</v>
      </c>
      <c r="AF214">
        <v>7.9755912703810941</v>
      </c>
      <c r="AG214">
        <v>8.0662421928417913</v>
      </c>
      <c r="AH214">
        <v>2.8265107212475633</v>
      </c>
      <c r="AI214">
        <v>282</v>
      </c>
      <c r="AJ214">
        <v>110.26205673758868</v>
      </c>
      <c r="AK214">
        <v>19.421212336919901</v>
      </c>
    </row>
    <row r="215" spans="1:37">
      <c r="A215">
        <v>3</v>
      </c>
      <c r="B215">
        <v>149</v>
      </c>
      <c r="C215">
        <v>2022</v>
      </c>
      <c r="D215">
        <v>99</v>
      </c>
      <c r="E215">
        <v>45</v>
      </c>
      <c r="F215">
        <v>99</v>
      </c>
      <c r="G215">
        <v>99</v>
      </c>
      <c r="H215">
        <v>99</v>
      </c>
      <c r="I215">
        <v>99</v>
      </c>
      <c r="J215">
        <v>999</v>
      </c>
      <c r="K215">
        <v>99</v>
      </c>
      <c r="L215">
        <v>99</v>
      </c>
      <c r="M215">
        <v>99</v>
      </c>
      <c r="N215">
        <v>99</v>
      </c>
      <c r="O215">
        <v>99</v>
      </c>
      <c r="P215">
        <v>9999</v>
      </c>
      <c r="Q215">
        <v>711</v>
      </c>
      <c r="R215">
        <v>2163</v>
      </c>
      <c r="S215">
        <v>6.9773462783171523</v>
      </c>
      <c r="T215">
        <v>6.1507165973185396</v>
      </c>
      <c r="U215">
        <v>26.564817383263975</v>
      </c>
      <c r="V215">
        <v>32.963476652797048</v>
      </c>
      <c r="W215">
        <v>9.8936662043458181</v>
      </c>
      <c r="X215">
        <v>90.01386962552013</v>
      </c>
      <c r="Y215">
        <v>67.914932963476645</v>
      </c>
      <c r="Z215">
        <v>7.9087816323627456</v>
      </c>
      <c r="AA215">
        <v>1.7079794195114255</v>
      </c>
      <c r="AB215">
        <v>1.8910288228662335</v>
      </c>
      <c r="AC215">
        <v>70.275715902572117</v>
      </c>
      <c r="AD215">
        <v>41.006108121347047</v>
      </c>
      <c r="AE215">
        <v>48.372706302710931</v>
      </c>
      <c r="AF215">
        <v>4.2035097265678125</v>
      </c>
      <c r="AG215">
        <v>4.1813577709477201</v>
      </c>
      <c r="AH215">
        <v>4.3458159963014333</v>
      </c>
      <c r="AI215">
        <v>143</v>
      </c>
      <c r="AJ215">
        <v>109.16013986013986</v>
      </c>
      <c r="AK215">
        <v>19.550629517465996</v>
      </c>
    </row>
    <row r="216" spans="1:37">
      <c r="A216">
        <v>3</v>
      </c>
      <c r="B216">
        <v>150</v>
      </c>
      <c r="C216">
        <v>2022</v>
      </c>
      <c r="D216">
        <v>99</v>
      </c>
      <c r="E216">
        <v>46</v>
      </c>
      <c r="F216">
        <v>99</v>
      </c>
      <c r="G216">
        <v>99</v>
      </c>
      <c r="H216">
        <v>99</v>
      </c>
      <c r="I216">
        <v>99</v>
      </c>
      <c r="J216">
        <v>999</v>
      </c>
      <c r="K216">
        <v>99</v>
      </c>
      <c r="L216">
        <v>99</v>
      </c>
      <c r="M216">
        <v>99</v>
      </c>
      <c r="N216">
        <v>99</v>
      </c>
      <c r="O216">
        <v>99</v>
      </c>
      <c r="P216">
        <v>9999</v>
      </c>
      <c r="Q216">
        <v>476</v>
      </c>
      <c r="R216">
        <v>1307</v>
      </c>
      <c r="S216">
        <v>6.9296097934200445</v>
      </c>
      <c r="T216">
        <v>6.0841622035195115</v>
      </c>
      <c r="U216">
        <v>26.531140015302221</v>
      </c>
      <c r="V216">
        <v>34.123947972456001</v>
      </c>
      <c r="W216">
        <v>7.9571537872991582</v>
      </c>
      <c r="X216">
        <v>88.370313695485862</v>
      </c>
      <c r="Y216">
        <v>68.171384850803349</v>
      </c>
      <c r="Z216">
        <v>8.056113581009626</v>
      </c>
      <c r="AA216">
        <v>1.7281866214230659</v>
      </c>
      <c r="AB216">
        <v>1.7910647386244949</v>
      </c>
      <c r="AC216">
        <v>73.193437713664565</v>
      </c>
      <c r="AD216">
        <v>39.552899052341317</v>
      </c>
      <c r="AE216">
        <v>47.304895500194739</v>
      </c>
      <c r="AF216">
        <v>2.5399848417124979</v>
      </c>
      <c r="AG216">
        <v>2.5233963688800554</v>
      </c>
      <c r="AH216">
        <v>1.606732976281561</v>
      </c>
      <c r="AI216">
        <v>78</v>
      </c>
      <c r="AJ216">
        <v>108.2871794871795</v>
      </c>
      <c r="AK216">
        <v>19.772863088329618</v>
      </c>
    </row>
    <row r="217" spans="1:37">
      <c r="A217">
        <v>3</v>
      </c>
      <c r="B217">
        <v>151</v>
      </c>
      <c r="C217">
        <v>2022</v>
      </c>
      <c r="D217">
        <v>99</v>
      </c>
      <c r="E217">
        <v>47</v>
      </c>
      <c r="F217">
        <v>99</v>
      </c>
      <c r="G217">
        <v>99</v>
      </c>
      <c r="H217">
        <v>99</v>
      </c>
      <c r="I217">
        <v>99</v>
      </c>
      <c r="J217">
        <v>999</v>
      </c>
      <c r="K217">
        <v>99</v>
      </c>
      <c r="L217">
        <v>99</v>
      </c>
      <c r="M217">
        <v>99</v>
      </c>
      <c r="N217">
        <v>99</v>
      </c>
      <c r="O217">
        <v>99</v>
      </c>
      <c r="P217">
        <v>9999</v>
      </c>
      <c r="Q217">
        <v>422</v>
      </c>
      <c r="R217">
        <v>1340</v>
      </c>
      <c r="S217">
        <v>7.0268656716417901</v>
      </c>
      <c r="T217">
        <v>6.1007462686567182</v>
      </c>
      <c r="U217">
        <v>26.303582089552243</v>
      </c>
      <c r="V217">
        <v>31.268656716417901</v>
      </c>
      <c r="W217">
        <v>8.8805970149253746</v>
      </c>
      <c r="X217">
        <v>87.835820895522389</v>
      </c>
      <c r="Y217">
        <v>66.49253731343282</v>
      </c>
      <c r="Z217">
        <v>8.4954721393296744</v>
      </c>
      <c r="AA217">
        <v>1.7485671822698481</v>
      </c>
      <c r="AB217">
        <v>2.1664675240204563</v>
      </c>
      <c r="AC217">
        <v>69.483919847376313</v>
      </c>
      <c r="AD217">
        <v>52.507230280948811</v>
      </c>
      <c r="AE217">
        <v>48.882428208797158</v>
      </c>
      <c r="AF217">
        <v>2.6041160580679024</v>
      </c>
      <c r="AG217">
        <v>2.5649190838281473</v>
      </c>
      <c r="AH217">
        <v>2.9850746268656723</v>
      </c>
      <c r="AI217">
        <v>78</v>
      </c>
      <c r="AJ217">
        <v>110.30512820512816</v>
      </c>
      <c r="AK217">
        <v>19.316696941149974</v>
      </c>
    </row>
    <row r="218" spans="1:37">
      <c r="A218">
        <v>3</v>
      </c>
      <c r="B218">
        <v>152</v>
      </c>
      <c r="C218">
        <v>2022</v>
      </c>
      <c r="D218">
        <v>99</v>
      </c>
      <c r="E218">
        <v>48</v>
      </c>
      <c r="F218">
        <v>99</v>
      </c>
      <c r="G218">
        <v>99</v>
      </c>
      <c r="H218">
        <v>99</v>
      </c>
      <c r="I218">
        <v>99</v>
      </c>
      <c r="J218">
        <v>999</v>
      </c>
      <c r="K218">
        <v>99</v>
      </c>
      <c r="L218">
        <v>99</v>
      </c>
      <c r="M218">
        <v>99</v>
      </c>
      <c r="N218">
        <v>99</v>
      </c>
      <c r="O218">
        <v>99</v>
      </c>
      <c r="P218">
        <v>9999</v>
      </c>
      <c r="Q218">
        <v>239</v>
      </c>
      <c r="R218">
        <v>709</v>
      </c>
      <c r="S218">
        <v>6.6586741889985896</v>
      </c>
      <c r="T218">
        <v>6.414668547249649</v>
      </c>
      <c r="U218">
        <v>24.550352609308888</v>
      </c>
      <c r="V218">
        <v>24.682651622002833</v>
      </c>
      <c r="W218">
        <v>13.963328631875882</v>
      </c>
      <c r="X218">
        <v>76.868829337094496</v>
      </c>
      <c r="Y218">
        <v>54.583921015514811</v>
      </c>
      <c r="Z218">
        <v>9.4437233289048503</v>
      </c>
      <c r="AA218">
        <v>1.879065560819652</v>
      </c>
      <c r="AB218">
        <v>1.9398891419580888</v>
      </c>
      <c r="AC218">
        <v>75.065827198223133</v>
      </c>
      <c r="AD218">
        <v>37.725778935908309</v>
      </c>
      <c r="AE218">
        <v>39.635396012124623</v>
      </c>
      <c r="AF218">
        <v>1.3778494665448819</v>
      </c>
      <c r="AG218">
        <v>1.266653839694085</v>
      </c>
      <c r="AH218">
        <v>3.8081805359661498</v>
      </c>
      <c r="AI218">
        <v>22</v>
      </c>
      <c r="AJ218">
        <v>106.8181818181818</v>
      </c>
      <c r="AK218">
        <v>19.473949268685864</v>
      </c>
    </row>
    <row r="219" spans="1:37">
      <c r="A219">
        <v>3</v>
      </c>
      <c r="B219">
        <v>153</v>
      </c>
      <c r="C219">
        <v>2022</v>
      </c>
      <c r="D219">
        <v>99</v>
      </c>
      <c r="E219">
        <v>49</v>
      </c>
      <c r="F219">
        <v>99</v>
      </c>
      <c r="G219">
        <v>99</v>
      </c>
      <c r="H219">
        <v>99</v>
      </c>
      <c r="I219">
        <v>99</v>
      </c>
      <c r="J219">
        <v>999</v>
      </c>
      <c r="K219">
        <v>99</v>
      </c>
      <c r="L219">
        <v>99</v>
      </c>
      <c r="M219">
        <v>99</v>
      </c>
      <c r="N219">
        <v>99</v>
      </c>
      <c r="O219">
        <v>99</v>
      </c>
      <c r="P219">
        <v>9999</v>
      </c>
      <c r="Q219">
        <v>277</v>
      </c>
      <c r="R219">
        <v>689</v>
      </c>
      <c r="S219">
        <v>6.8113207547169807</v>
      </c>
      <c r="T219">
        <v>6.4949201741654576</v>
      </c>
      <c r="U219">
        <v>24.998693759071099</v>
      </c>
      <c r="V219">
        <v>25.108853410740199</v>
      </c>
      <c r="W219">
        <v>11.030478955007256</v>
      </c>
      <c r="X219">
        <v>79.535558780841811</v>
      </c>
      <c r="Y219">
        <v>57.764876632801155</v>
      </c>
      <c r="Z219">
        <v>8.952881725007849</v>
      </c>
      <c r="AA219">
        <v>1.7431065548906555</v>
      </c>
      <c r="AB219">
        <v>1.8215896901973725</v>
      </c>
      <c r="AC219">
        <v>71.715334823748847</v>
      </c>
      <c r="AD219">
        <v>48.169143684248624</v>
      </c>
      <c r="AE219">
        <v>50.295952177204576</v>
      </c>
      <c r="AF219">
        <v>1.3389820626931228</v>
      </c>
      <c r="AG219">
        <v>1.2534023738825744</v>
      </c>
      <c r="AH219">
        <v>2.467343976777939</v>
      </c>
      <c r="AI219">
        <v>19</v>
      </c>
      <c r="AJ219">
        <v>106.2315789473684</v>
      </c>
      <c r="AK219">
        <v>19.570113415732237</v>
      </c>
    </row>
    <row r="220" spans="1:37">
      <c r="A220">
        <v>3</v>
      </c>
      <c r="B220">
        <v>154</v>
      </c>
      <c r="C220">
        <v>2022</v>
      </c>
      <c r="D220">
        <v>99</v>
      </c>
      <c r="E220">
        <v>50</v>
      </c>
      <c r="F220">
        <v>99</v>
      </c>
      <c r="G220">
        <v>99</v>
      </c>
      <c r="H220">
        <v>99</v>
      </c>
      <c r="I220">
        <v>99</v>
      </c>
      <c r="J220">
        <v>999</v>
      </c>
      <c r="K220">
        <v>99</v>
      </c>
      <c r="L220">
        <v>99</v>
      </c>
      <c r="M220">
        <v>99</v>
      </c>
      <c r="N220">
        <v>99</v>
      </c>
      <c r="O220">
        <v>99</v>
      </c>
      <c r="P220">
        <v>9999</v>
      </c>
    </row>
    <row r="221" spans="1:37">
      <c r="A221">
        <v>3</v>
      </c>
      <c r="B221">
        <v>155</v>
      </c>
      <c r="C221">
        <v>2022</v>
      </c>
      <c r="D221">
        <v>99</v>
      </c>
      <c r="E221">
        <v>51</v>
      </c>
      <c r="F221">
        <v>99</v>
      </c>
      <c r="G221">
        <v>99</v>
      </c>
      <c r="H221">
        <v>99</v>
      </c>
      <c r="I221">
        <v>99</v>
      </c>
      <c r="J221">
        <v>999</v>
      </c>
      <c r="K221">
        <v>99</v>
      </c>
      <c r="L221">
        <v>99</v>
      </c>
      <c r="M221">
        <v>99</v>
      </c>
      <c r="N221">
        <v>99</v>
      </c>
      <c r="O221">
        <v>99</v>
      </c>
      <c r="P221">
        <v>9999</v>
      </c>
    </row>
    <row r="222" spans="1:37">
      <c r="A222">
        <v>3</v>
      </c>
      <c r="B222">
        <v>156</v>
      </c>
      <c r="C222">
        <v>2022</v>
      </c>
      <c r="D222">
        <v>99</v>
      </c>
      <c r="E222">
        <v>52</v>
      </c>
      <c r="F222">
        <v>99</v>
      </c>
      <c r="G222">
        <v>99</v>
      </c>
      <c r="H222">
        <v>99</v>
      </c>
      <c r="I222">
        <v>99</v>
      </c>
      <c r="J222">
        <v>999</v>
      </c>
      <c r="K222">
        <v>99</v>
      </c>
      <c r="L222">
        <v>99</v>
      </c>
      <c r="M222">
        <v>99</v>
      </c>
      <c r="N222">
        <v>99</v>
      </c>
      <c r="O222">
        <v>99</v>
      </c>
      <c r="P222">
        <v>9999</v>
      </c>
    </row>
    <row r="223" spans="1:37">
      <c r="A223">
        <v>5</v>
      </c>
      <c r="B223">
        <v>1</v>
      </c>
      <c r="C223">
        <v>2024</v>
      </c>
      <c r="D223">
        <v>99</v>
      </c>
      <c r="E223">
        <v>99</v>
      </c>
      <c r="F223">
        <v>99</v>
      </c>
      <c r="G223">
        <v>1</v>
      </c>
      <c r="H223">
        <v>99</v>
      </c>
      <c r="I223">
        <v>99</v>
      </c>
      <c r="J223">
        <v>999</v>
      </c>
      <c r="K223">
        <v>99</v>
      </c>
      <c r="L223">
        <v>99</v>
      </c>
      <c r="M223">
        <v>99</v>
      </c>
      <c r="N223">
        <v>99</v>
      </c>
      <c r="O223">
        <v>99</v>
      </c>
      <c r="P223">
        <v>9999</v>
      </c>
      <c r="Q223">
        <v>2397</v>
      </c>
      <c r="R223">
        <v>13223</v>
      </c>
      <c r="S223">
        <v>7.4503516599863868</v>
      </c>
      <c r="T223">
        <v>5.9931180518793008</v>
      </c>
      <c r="U223">
        <v>27.512780760795557</v>
      </c>
      <c r="V223">
        <v>37.45746048551765</v>
      </c>
      <c r="W223">
        <v>10.421235725629586</v>
      </c>
      <c r="X223">
        <v>93.034863495424645</v>
      </c>
      <c r="Y223">
        <v>71.247069500113426</v>
      </c>
      <c r="Z223">
        <v>7.7789474219932284</v>
      </c>
      <c r="AA223">
        <v>1.6172600911054669</v>
      </c>
      <c r="AB223">
        <v>1.9879842819195723</v>
      </c>
      <c r="AC223">
        <v>80.986318238428893</v>
      </c>
      <c r="AD223">
        <v>47.412056694764686</v>
      </c>
      <c r="AE223">
        <v>66.108986263015822</v>
      </c>
      <c r="AF223">
        <v>30.731151808124942</v>
      </c>
      <c r="AG223">
        <v>32.631434490064201</v>
      </c>
      <c r="AH223">
        <v>5.1879301217575442</v>
      </c>
      <c r="AI223">
        <v>13163</v>
      </c>
      <c r="AJ223">
        <v>110.00197523360919</v>
      </c>
      <c r="AK223">
        <v>20.192964088737341</v>
      </c>
    </row>
    <row r="224" spans="1:37">
      <c r="A224">
        <v>5</v>
      </c>
      <c r="B224">
        <v>2</v>
      </c>
      <c r="C224">
        <v>2024</v>
      </c>
      <c r="D224">
        <v>99</v>
      </c>
      <c r="E224">
        <v>99</v>
      </c>
      <c r="F224">
        <v>99</v>
      </c>
      <c r="G224">
        <v>2</v>
      </c>
      <c r="H224">
        <v>99</v>
      </c>
      <c r="I224">
        <v>99</v>
      </c>
      <c r="J224">
        <v>999</v>
      </c>
      <c r="K224">
        <v>99</v>
      </c>
      <c r="L224">
        <v>99</v>
      </c>
      <c r="M224">
        <v>99</v>
      </c>
      <c r="N224">
        <v>99</v>
      </c>
      <c r="O224">
        <v>99</v>
      </c>
      <c r="P224">
        <v>9999</v>
      </c>
      <c r="Q224">
        <v>3646</v>
      </c>
      <c r="R224">
        <v>17337</v>
      </c>
      <c r="S224">
        <v>7.1688873507527244</v>
      </c>
      <c r="T224">
        <v>6.1406817788544723</v>
      </c>
      <c r="U224">
        <v>25.238743727288419</v>
      </c>
      <c r="V224">
        <v>27.386514391186481</v>
      </c>
      <c r="W224">
        <v>11.51871719443964</v>
      </c>
      <c r="X224">
        <v>80.45221203207015</v>
      </c>
      <c r="Y224">
        <v>58.453019553555983</v>
      </c>
      <c r="Z224">
        <v>9.2307514310169374</v>
      </c>
      <c r="AA224">
        <v>1.8977662822457764</v>
      </c>
      <c r="AB224">
        <v>2.1628870153528807</v>
      </c>
      <c r="AC224">
        <v>83.374891700445062</v>
      </c>
      <c r="AD224">
        <v>41.498874131059821</v>
      </c>
      <c r="AE224">
        <v>61.31621693444815</v>
      </c>
      <c r="AF224">
        <v>40.29236776052803</v>
      </c>
      <c r="AG224">
        <v>39.247623399996669</v>
      </c>
      <c r="AH224">
        <v>3.5761665801465075</v>
      </c>
      <c r="AI224">
        <v>17034</v>
      </c>
      <c r="AJ224">
        <v>106.93503581073156</v>
      </c>
      <c r="AK224">
        <v>19.698372662774219</v>
      </c>
    </row>
    <row r="225" spans="1:37">
      <c r="A225">
        <v>5</v>
      </c>
      <c r="B225">
        <v>3</v>
      </c>
      <c r="C225">
        <v>2024</v>
      </c>
      <c r="D225">
        <v>99</v>
      </c>
      <c r="E225">
        <v>99</v>
      </c>
      <c r="F225">
        <v>99</v>
      </c>
      <c r="G225">
        <v>3</v>
      </c>
      <c r="H225">
        <v>99</v>
      </c>
      <c r="I225">
        <v>99</v>
      </c>
      <c r="J225">
        <v>999</v>
      </c>
      <c r="K225">
        <v>99</v>
      </c>
      <c r="L225">
        <v>99</v>
      </c>
      <c r="M225">
        <v>99</v>
      </c>
      <c r="N225">
        <v>99</v>
      </c>
      <c r="O225">
        <v>99</v>
      </c>
      <c r="P225">
        <v>9999</v>
      </c>
      <c r="Q225">
        <v>1209</v>
      </c>
      <c r="R225">
        <v>6759</v>
      </c>
      <c r="S225">
        <v>7.014795088030775</v>
      </c>
      <c r="T225">
        <v>6.0756028998372562</v>
      </c>
      <c r="U225">
        <v>24.199526557183002</v>
      </c>
      <c r="V225">
        <v>27.977511466193235</v>
      </c>
      <c r="W225">
        <v>8.3740198254179621</v>
      </c>
      <c r="X225">
        <v>78.650687971593442</v>
      </c>
      <c r="Y225">
        <v>54.623465009616808</v>
      </c>
      <c r="Z225">
        <v>8.7349923586342584</v>
      </c>
      <c r="AA225">
        <v>1.8402914598983744</v>
      </c>
      <c r="AB225">
        <v>1.9616973983447237</v>
      </c>
      <c r="AC225">
        <v>82.636689974617482</v>
      </c>
      <c r="AD225">
        <v>37.588327043927343</v>
      </c>
      <c r="AE225">
        <v>57.893745417021229</v>
      </c>
      <c r="AF225">
        <v>15.708375941247558</v>
      </c>
      <c r="AG225">
        <v>14.671043219430256</v>
      </c>
      <c r="AH225">
        <v>6.5986092617251053</v>
      </c>
      <c r="AI225">
        <v>6631</v>
      </c>
      <c r="AJ225">
        <v>106.26109184135137</v>
      </c>
      <c r="AK225">
        <v>19.287114509571925</v>
      </c>
    </row>
    <row r="226" spans="1:37">
      <c r="A226">
        <v>5</v>
      </c>
      <c r="B226">
        <v>4</v>
      </c>
      <c r="C226">
        <v>2024</v>
      </c>
      <c r="D226">
        <v>99</v>
      </c>
      <c r="E226">
        <v>99</v>
      </c>
      <c r="F226">
        <v>99</v>
      </c>
      <c r="G226">
        <v>4</v>
      </c>
      <c r="H226">
        <v>99</v>
      </c>
      <c r="I226">
        <v>99</v>
      </c>
      <c r="J226">
        <v>999</v>
      </c>
      <c r="K226">
        <v>99</v>
      </c>
      <c r="L226">
        <v>99</v>
      </c>
      <c r="M226">
        <v>99</v>
      </c>
      <c r="N226">
        <v>99</v>
      </c>
      <c r="O226">
        <v>99</v>
      </c>
      <c r="P226">
        <v>9999</v>
      </c>
      <c r="Q226">
        <v>864</v>
      </c>
      <c r="R226">
        <v>5709</v>
      </c>
      <c r="S226">
        <v>7.3482221054475394</v>
      </c>
      <c r="T226">
        <v>5.9295848660010515</v>
      </c>
      <c r="U226">
        <v>26.26559817831486</v>
      </c>
      <c r="V226">
        <v>34.734629532317385</v>
      </c>
      <c r="W226">
        <v>9.3536521282186023</v>
      </c>
      <c r="X226">
        <v>85.566649150464187</v>
      </c>
      <c r="Y226">
        <v>65.49308110001752</v>
      </c>
      <c r="Z226">
        <v>8.9257408541507743</v>
      </c>
      <c r="AA226">
        <v>1.8358706841976129</v>
      </c>
      <c r="AB226">
        <v>1.9942856320915696</v>
      </c>
      <c r="AC226">
        <v>82.190302980558698</v>
      </c>
      <c r="AD226">
        <v>43.171038312093728</v>
      </c>
      <c r="AE226">
        <v>57.343507003373198</v>
      </c>
      <c r="AF226">
        <v>13.268104490099471</v>
      </c>
      <c r="AG226">
        <v>13.449898890508878</v>
      </c>
      <c r="AH226">
        <v>3.6784025223331591</v>
      </c>
      <c r="AI226">
        <v>5245</v>
      </c>
      <c r="AJ226">
        <v>107.93921830314598</v>
      </c>
      <c r="AK226">
        <v>20.033250520772189</v>
      </c>
    </row>
    <row r="227" spans="1:37">
      <c r="A227">
        <v>5</v>
      </c>
      <c r="B227">
        <v>5</v>
      </c>
      <c r="C227">
        <v>2023</v>
      </c>
      <c r="D227">
        <v>99</v>
      </c>
      <c r="E227">
        <v>99</v>
      </c>
      <c r="F227">
        <v>99</v>
      </c>
      <c r="G227">
        <v>1</v>
      </c>
      <c r="H227">
        <v>99</v>
      </c>
      <c r="I227">
        <v>99</v>
      </c>
      <c r="J227">
        <v>999</v>
      </c>
      <c r="K227">
        <v>99</v>
      </c>
      <c r="L227">
        <v>99</v>
      </c>
      <c r="M227">
        <v>99</v>
      </c>
      <c r="N227">
        <v>99</v>
      </c>
      <c r="O227">
        <v>99</v>
      </c>
      <c r="P227">
        <v>9999</v>
      </c>
      <c r="Q227">
        <v>2606</v>
      </c>
      <c r="R227">
        <v>15784</v>
      </c>
      <c r="S227">
        <v>7.2268753167764812</v>
      </c>
      <c r="T227">
        <v>6.1772681196148005</v>
      </c>
      <c r="U227">
        <v>27.556037759756876</v>
      </c>
      <c r="V227">
        <v>32.976431829700978</v>
      </c>
      <c r="W227">
        <v>12.937151545869236</v>
      </c>
      <c r="X227">
        <v>93.024581855043053</v>
      </c>
      <c r="Y227">
        <v>71.901926001013678</v>
      </c>
      <c r="Z227">
        <v>7.8042399348400258</v>
      </c>
      <c r="AA227">
        <v>1.7534369892817978</v>
      </c>
      <c r="AB227">
        <v>2.1336787801660626</v>
      </c>
      <c r="AC227">
        <v>68.278531875670396</v>
      </c>
      <c r="AD227">
        <v>48.682030019706943</v>
      </c>
      <c r="AE227">
        <v>51.190623687692437</v>
      </c>
      <c r="AF227">
        <v>32.386072183351466</v>
      </c>
      <c r="AG227">
        <v>34.065725006430377</v>
      </c>
      <c r="AH227">
        <v>5.4548910288900148</v>
      </c>
      <c r="AI227">
        <v>8700</v>
      </c>
      <c r="AJ227">
        <v>110.10799999999978</v>
      </c>
      <c r="AK227">
        <v>19.823093259480327</v>
      </c>
    </row>
    <row r="228" spans="1:37">
      <c r="A228">
        <v>5</v>
      </c>
      <c r="B228">
        <v>6</v>
      </c>
      <c r="C228">
        <v>2023</v>
      </c>
      <c r="D228">
        <v>99</v>
      </c>
      <c r="E228">
        <v>99</v>
      </c>
      <c r="F228">
        <v>99</v>
      </c>
      <c r="G228">
        <v>2</v>
      </c>
      <c r="H228">
        <v>99</v>
      </c>
      <c r="I228">
        <v>99</v>
      </c>
      <c r="J228">
        <v>999</v>
      </c>
      <c r="K228">
        <v>99</v>
      </c>
      <c r="L228">
        <v>99</v>
      </c>
      <c r="M228">
        <v>99</v>
      </c>
      <c r="N228">
        <v>99</v>
      </c>
      <c r="O228">
        <v>99</v>
      </c>
      <c r="P228">
        <v>9999</v>
      </c>
      <c r="Q228">
        <v>3793</v>
      </c>
      <c r="R228">
        <v>18471</v>
      </c>
      <c r="S228">
        <v>7.2942450327540476</v>
      </c>
      <c r="T228">
        <v>6.2938119213902848</v>
      </c>
      <c r="U228">
        <v>25.717573493584528</v>
      </c>
      <c r="V228">
        <v>27.394293757782464</v>
      </c>
      <c r="W228">
        <v>12.273293270532188</v>
      </c>
      <c r="X228">
        <v>82.865031671268454</v>
      </c>
      <c r="Y228">
        <v>60.337826863732325</v>
      </c>
      <c r="Z228">
        <v>9.0601327769524556</v>
      </c>
      <c r="AA228">
        <v>1.7552565854123803</v>
      </c>
      <c r="AB228">
        <v>2.1445323847118152</v>
      </c>
      <c r="AC228">
        <v>72.291063517899147</v>
      </c>
      <c r="AD228">
        <v>41.600080072552302</v>
      </c>
      <c r="AE228">
        <v>49.520802688729567</v>
      </c>
      <c r="AF228">
        <v>37.89933725916655</v>
      </c>
      <c r="AG228">
        <v>37.205246885055487</v>
      </c>
      <c r="AH228">
        <v>2.425423637052678</v>
      </c>
      <c r="AI228">
        <v>4618</v>
      </c>
      <c r="AJ228">
        <v>110.98464703334783</v>
      </c>
      <c r="AK228">
        <v>20.16508820960567</v>
      </c>
    </row>
    <row r="229" spans="1:37">
      <c r="A229">
        <v>5</v>
      </c>
      <c r="B229">
        <v>7</v>
      </c>
      <c r="C229">
        <v>2023</v>
      </c>
      <c r="D229">
        <v>99</v>
      </c>
      <c r="E229">
        <v>99</v>
      </c>
      <c r="F229">
        <v>99</v>
      </c>
      <c r="G229">
        <v>3</v>
      </c>
      <c r="H229">
        <v>99</v>
      </c>
      <c r="I229">
        <v>99</v>
      </c>
      <c r="J229">
        <v>999</v>
      </c>
      <c r="K229">
        <v>99</v>
      </c>
      <c r="L229">
        <v>99</v>
      </c>
      <c r="M229">
        <v>99</v>
      </c>
      <c r="N229">
        <v>99</v>
      </c>
      <c r="O229">
        <v>99</v>
      </c>
      <c r="P229">
        <v>9999</v>
      </c>
      <c r="Q229">
        <v>1320</v>
      </c>
      <c r="R229">
        <v>7493</v>
      </c>
      <c r="S229">
        <v>7.0685973575337</v>
      </c>
      <c r="T229">
        <v>6.2175363672761241</v>
      </c>
      <c r="U229">
        <v>24.496770318964327</v>
      </c>
      <c r="V229">
        <v>27.398905645268911</v>
      </c>
      <c r="W229">
        <v>10.890164153209664</v>
      </c>
      <c r="X229">
        <v>81.609502202055225</v>
      </c>
      <c r="Y229">
        <v>56.012278126251182</v>
      </c>
      <c r="Z229">
        <v>8.4067432867554555</v>
      </c>
      <c r="AA229">
        <v>1.7425650323003821</v>
      </c>
      <c r="AB229">
        <v>1.9356184904373963</v>
      </c>
      <c r="AC229">
        <v>73.010310464857312</v>
      </c>
      <c r="AD229">
        <v>40.630686735973072</v>
      </c>
      <c r="AE229">
        <v>49.230269187618113</v>
      </c>
      <c r="AF229">
        <v>15.374356238586699</v>
      </c>
      <c r="AG229">
        <v>14.376340676908848</v>
      </c>
      <c r="AH229">
        <v>4.4975310289603652</v>
      </c>
      <c r="AI229">
        <v>943</v>
      </c>
      <c r="AJ229">
        <v>108.69512195121962</v>
      </c>
      <c r="AK229">
        <v>18.973314847704003</v>
      </c>
    </row>
    <row r="230" spans="1:37">
      <c r="A230">
        <v>5</v>
      </c>
      <c r="B230">
        <v>8</v>
      </c>
      <c r="C230">
        <v>2023</v>
      </c>
      <c r="D230">
        <v>99</v>
      </c>
      <c r="E230">
        <v>99</v>
      </c>
      <c r="F230">
        <v>99</v>
      </c>
      <c r="G230">
        <v>4</v>
      </c>
      <c r="H230">
        <v>99</v>
      </c>
      <c r="I230">
        <v>99</v>
      </c>
      <c r="J230">
        <v>999</v>
      </c>
      <c r="K230">
        <v>99</v>
      </c>
      <c r="L230">
        <v>99</v>
      </c>
      <c r="M230">
        <v>99</v>
      </c>
      <c r="N230">
        <v>99</v>
      </c>
      <c r="O230">
        <v>99</v>
      </c>
      <c r="P230">
        <v>9999</v>
      </c>
      <c r="Q230">
        <v>919</v>
      </c>
      <c r="R230">
        <v>6989</v>
      </c>
      <c r="S230">
        <v>7.259550722564029</v>
      </c>
      <c r="T230">
        <v>6.1446558878237205</v>
      </c>
      <c r="U230">
        <v>26.220103019029914</v>
      </c>
      <c r="V230">
        <v>32.193446845042232</v>
      </c>
      <c r="W230">
        <v>9.500643868936903</v>
      </c>
      <c r="X230">
        <v>85.691801402203438</v>
      </c>
      <c r="Y230">
        <v>64.701674059235955</v>
      </c>
      <c r="Z230">
        <v>8.5986476484972219</v>
      </c>
      <c r="AA230">
        <v>1.7613834732312943</v>
      </c>
      <c r="AB230">
        <v>1.8803360336844619</v>
      </c>
      <c r="AC230">
        <v>73.428868161046239</v>
      </c>
      <c r="AD230">
        <v>37.958103293605809</v>
      </c>
      <c r="AE230">
        <v>43.938163555595096</v>
      </c>
      <c r="AF230">
        <v>14.340234318895289</v>
      </c>
      <c r="AG230">
        <v>14.352687431605284</v>
      </c>
      <c r="AH230">
        <v>2.9904135069394759</v>
      </c>
      <c r="AI230">
        <v>597</v>
      </c>
      <c r="AJ230">
        <v>108.38140703517594</v>
      </c>
      <c r="AK230">
        <v>19.687630623427076</v>
      </c>
    </row>
    <row r="231" spans="1:37">
      <c r="A231">
        <v>5</v>
      </c>
      <c r="B231">
        <v>9</v>
      </c>
      <c r="C231">
        <v>2022</v>
      </c>
      <c r="D231">
        <v>99</v>
      </c>
      <c r="E231">
        <v>99</v>
      </c>
      <c r="F231">
        <v>99</v>
      </c>
      <c r="G231">
        <v>1</v>
      </c>
      <c r="H231">
        <v>99</v>
      </c>
      <c r="I231">
        <v>99</v>
      </c>
      <c r="J231">
        <v>999</v>
      </c>
      <c r="K231">
        <v>99</v>
      </c>
      <c r="L231">
        <v>99</v>
      </c>
      <c r="M231">
        <v>99</v>
      </c>
      <c r="N231">
        <v>99</v>
      </c>
      <c r="O231">
        <v>99</v>
      </c>
      <c r="P231">
        <v>9999</v>
      </c>
      <c r="Q231">
        <v>2698</v>
      </c>
      <c r="R231">
        <v>16697</v>
      </c>
      <c r="S231">
        <v>6.9992214170210243</v>
      </c>
      <c r="T231">
        <v>6.2992154279211796</v>
      </c>
      <c r="U231">
        <v>27.856965323111886</v>
      </c>
      <c r="V231">
        <v>31.478708750074858</v>
      </c>
      <c r="W231">
        <v>13.61921303228125</v>
      </c>
      <c r="X231">
        <v>93.903096364616403</v>
      </c>
      <c r="Y231">
        <v>73.36048391926694</v>
      </c>
      <c r="Z231">
        <v>7.8083761449342015</v>
      </c>
      <c r="AA231">
        <v>1.8010762169391639</v>
      </c>
      <c r="AB231">
        <v>2.1369688593841198</v>
      </c>
      <c r="AC231">
        <v>67.746094660305033</v>
      </c>
      <c r="AD231">
        <v>51.297423616848285</v>
      </c>
      <c r="AE231">
        <v>52.173556395789049</v>
      </c>
      <c r="AF231">
        <v>32.4484521056416</v>
      </c>
      <c r="AG231">
        <v>33.847471043982665</v>
      </c>
      <c r="AH231">
        <v>4.4319338803377848</v>
      </c>
      <c r="AI231">
        <v>467</v>
      </c>
      <c r="AJ231">
        <v>105.42847965738756</v>
      </c>
      <c r="AK231">
        <v>18.419883312755125</v>
      </c>
    </row>
    <row r="232" spans="1:37">
      <c r="A232">
        <v>5</v>
      </c>
      <c r="B232">
        <v>10</v>
      </c>
      <c r="C232">
        <v>2022</v>
      </c>
      <c r="D232">
        <v>99</v>
      </c>
      <c r="E232">
        <v>99</v>
      </c>
      <c r="F232">
        <v>99</v>
      </c>
      <c r="G232">
        <v>2</v>
      </c>
      <c r="H232">
        <v>99</v>
      </c>
      <c r="I232">
        <v>99</v>
      </c>
      <c r="J232">
        <v>999</v>
      </c>
      <c r="K232">
        <v>99</v>
      </c>
      <c r="L232">
        <v>99</v>
      </c>
      <c r="M232">
        <v>99</v>
      </c>
      <c r="N232">
        <v>99</v>
      </c>
      <c r="O232">
        <v>99</v>
      </c>
      <c r="P232">
        <v>9999</v>
      </c>
      <c r="Q232">
        <v>3936</v>
      </c>
      <c r="R232">
        <v>18984</v>
      </c>
      <c r="S232">
        <v>7.1586072482090195</v>
      </c>
      <c r="T232">
        <v>6.2743362831858409</v>
      </c>
      <c r="U232">
        <v>26.318818478718843</v>
      </c>
      <c r="V232">
        <v>26.975347661188376</v>
      </c>
      <c r="W232">
        <v>12.658027812895069</v>
      </c>
      <c r="X232">
        <v>83.601980615254973</v>
      </c>
      <c r="Y232">
        <v>62.584281500210707</v>
      </c>
      <c r="Z232">
        <v>9.4002008478378478</v>
      </c>
      <c r="AA232">
        <v>1.7767792370489699</v>
      </c>
      <c r="AB232">
        <v>2.0508862627060198</v>
      </c>
      <c r="AC232">
        <v>73.355712170441691</v>
      </c>
      <c r="AD232">
        <v>51.286553468041312</v>
      </c>
      <c r="AE232">
        <v>57.247174503358885</v>
      </c>
      <c r="AF232">
        <v>36.892939736090327</v>
      </c>
      <c r="AG232">
        <v>36.358678392964656</v>
      </c>
      <c r="AH232">
        <v>2.7128107880320274</v>
      </c>
      <c r="AI232">
        <v>1734</v>
      </c>
      <c r="AJ232">
        <v>110.89429065743983</v>
      </c>
      <c r="AK232">
        <v>19.556809936384305</v>
      </c>
    </row>
    <row r="233" spans="1:37">
      <c r="A233">
        <v>5</v>
      </c>
      <c r="B233">
        <v>11</v>
      </c>
      <c r="C233">
        <v>2022</v>
      </c>
      <c r="D233">
        <v>99</v>
      </c>
      <c r="E233">
        <v>99</v>
      </c>
      <c r="F233">
        <v>99</v>
      </c>
      <c r="G233">
        <v>3</v>
      </c>
      <c r="H233">
        <v>99</v>
      </c>
      <c r="I233">
        <v>99</v>
      </c>
      <c r="J233">
        <v>999</v>
      </c>
      <c r="K233">
        <v>99</v>
      </c>
      <c r="L233">
        <v>99</v>
      </c>
      <c r="M233">
        <v>99</v>
      </c>
      <c r="N233">
        <v>99</v>
      </c>
      <c r="O233">
        <v>99</v>
      </c>
      <c r="P233">
        <v>9999</v>
      </c>
      <c r="Q233">
        <v>1365</v>
      </c>
      <c r="R233">
        <v>8231</v>
      </c>
      <c r="S233">
        <v>6.8429109464220623</v>
      </c>
      <c r="T233">
        <v>6.2292552545255742</v>
      </c>
      <c r="U233">
        <v>25.152581703316624</v>
      </c>
      <c r="V233">
        <v>26.740371765277608</v>
      </c>
      <c r="W233">
        <v>11.553881666869149</v>
      </c>
      <c r="X233">
        <v>82.930385129388895</v>
      </c>
      <c r="Y233">
        <v>57.842303486818125</v>
      </c>
      <c r="Z233">
        <v>8.692687390760284</v>
      </c>
      <c r="AA233">
        <v>1.8118216216939711</v>
      </c>
      <c r="AB233">
        <v>2.0361928491082546</v>
      </c>
      <c r="AC233">
        <v>71.492517101488886</v>
      </c>
      <c r="AD233">
        <v>39.771319203945275</v>
      </c>
      <c r="AE233">
        <v>49.586541637721368</v>
      </c>
      <c r="AF233">
        <v>15.995880055191718</v>
      </c>
      <c r="AG233">
        <v>15.065694087182829</v>
      </c>
      <c r="AH233">
        <v>4.7746324869396179</v>
      </c>
      <c r="AI233">
        <v>557</v>
      </c>
      <c r="AJ233">
        <v>108.50897666068218</v>
      </c>
      <c r="AK233">
        <v>18.8803376563156</v>
      </c>
    </row>
    <row r="234" spans="1:37">
      <c r="A234">
        <v>5</v>
      </c>
      <c r="B234">
        <v>12</v>
      </c>
      <c r="C234">
        <v>2022</v>
      </c>
      <c r="D234">
        <v>99</v>
      </c>
      <c r="E234">
        <v>99</v>
      </c>
      <c r="F234">
        <v>99</v>
      </c>
      <c r="G234">
        <v>4</v>
      </c>
      <c r="H234">
        <v>99</v>
      </c>
      <c r="I234">
        <v>99</v>
      </c>
      <c r="J234">
        <v>999</v>
      </c>
      <c r="K234">
        <v>99</v>
      </c>
      <c r="L234">
        <v>99</v>
      </c>
      <c r="M234">
        <v>99</v>
      </c>
      <c r="N234">
        <v>99</v>
      </c>
      <c r="O234">
        <v>99</v>
      </c>
      <c r="P234">
        <v>9999</v>
      </c>
      <c r="Q234">
        <v>966</v>
      </c>
      <c r="R234">
        <v>7545</v>
      </c>
      <c r="S234">
        <v>7.1147779986746196</v>
      </c>
      <c r="T234">
        <v>6.1893969516235918</v>
      </c>
      <c r="U234">
        <v>26.82471835652748</v>
      </c>
      <c r="V234">
        <v>32.16699801192842</v>
      </c>
      <c r="W234">
        <v>12.432074221338633</v>
      </c>
      <c r="X234">
        <v>87.567925778661376</v>
      </c>
      <c r="Y234">
        <v>67.475149105367791</v>
      </c>
      <c r="Z234">
        <v>8.5666789392725473</v>
      </c>
      <c r="AA234">
        <v>1.8556453814587888</v>
      </c>
      <c r="AB234">
        <v>2.0893986488622622</v>
      </c>
      <c r="AC234">
        <v>72.822632842495267</v>
      </c>
      <c r="AD234">
        <v>36.965794123222594</v>
      </c>
      <c r="AE234">
        <v>41.721663221282903</v>
      </c>
      <c r="AF234">
        <v>14.662728103076349</v>
      </c>
      <c r="AG234">
        <v>14.728156475869836</v>
      </c>
      <c r="AH234">
        <v>3.3797216699801202</v>
      </c>
      <c r="AI234">
        <v>424</v>
      </c>
      <c r="AJ234">
        <v>109.31509433962265</v>
      </c>
      <c r="AK234">
        <v>20.169528438631623</v>
      </c>
    </row>
    <row r="235" spans="1:37">
      <c r="A235">
        <v>6</v>
      </c>
      <c r="B235">
        <v>1</v>
      </c>
      <c r="C235">
        <v>1996</v>
      </c>
      <c r="D235">
        <v>99</v>
      </c>
      <c r="E235">
        <v>99</v>
      </c>
      <c r="F235">
        <v>99</v>
      </c>
      <c r="G235">
        <v>99</v>
      </c>
      <c r="H235">
        <v>1</v>
      </c>
      <c r="I235">
        <v>99</v>
      </c>
      <c r="J235">
        <v>999</v>
      </c>
      <c r="K235">
        <v>99</v>
      </c>
      <c r="L235">
        <v>99</v>
      </c>
      <c r="M235">
        <v>99</v>
      </c>
      <c r="N235">
        <v>99</v>
      </c>
      <c r="O235">
        <v>99</v>
      </c>
      <c r="P235">
        <v>9999</v>
      </c>
      <c r="Q235">
        <v>10684</v>
      </c>
      <c r="R235">
        <v>47189</v>
      </c>
      <c r="S235">
        <v>4.6981923753417103</v>
      </c>
      <c r="T235">
        <v>6.1348619381635556</v>
      </c>
      <c r="U235">
        <v>22.911369175019555</v>
      </c>
      <c r="V235">
        <v>4.7256775943546163</v>
      </c>
      <c r="W235">
        <v>19.508783826739279</v>
      </c>
      <c r="X235">
        <v>91.629405157981751</v>
      </c>
      <c r="Y235">
        <v>44.980821801691057</v>
      </c>
      <c r="Z235">
        <v>5.4165843624520118</v>
      </c>
      <c r="AA235">
        <v>1.7375291157517281</v>
      </c>
      <c r="AB235">
        <v>2.7385540170122886</v>
      </c>
      <c r="AC235">
        <v>70.027062716705458</v>
      </c>
      <c r="AD235">
        <v>68.16311908533919</v>
      </c>
      <c r="AE235">
        <v>68.737150619450517</v>
      </c>
      <c r="AF235">
        <v>63.737050393722065</v>
      </c>
      <c r="AG235">
        <v>64.238183399720754</v>
      </c>
    </row>
    <row r="236" spans="1:37">
      <c r="A236">
        <v>6</v>
      </c>
      <c r="B236">
        <v>2</v>
      </c>
      <c r="C236">
        <v>1997</v>
      </c>
      <c r="D236">
        <v>99</v>
      </c>
      <c r="E236">
        <v>99</v>
      </c>
      <c r="F236">
        <v>99</v>
      </c>
      <c r="G236">
        <v>99</v>
      </c>
      <c r="H236">
        <v>1</v>
      </c>
      <c r="I236">
        <v>99</v>
      </c>
      <c r="J236">
        <v>999</v>
      </c>
      <c r="K236">
        <v>99</v>
      </c>
      <c r="L236">
        <v>99</v>
      </c>
      <c r="M236">
        <v>99</v>
      </c>
      <c r="N236">
        <v>99</v>
      </c>
      <c r="O236">
        <v>99</v>
      </c>
      <c r="P236">
        <v>9999</v>
      </c>
      <c r="Q236">
        <v>11456</v>
      </c>
      <c r="R236">
        <v>46652</v>
      </c>
      <c r="S236">
        <v>4.8889007973934682</v>
      </c>
      <c r="T236">
        <v>6.9109148589556755</v>
      </c>
      <c r="U236">
        <v>23.776519763354489</v>
      </c>
      <c r="V236">
        <v>4.1648803909800227</v>
      </c>
      <c r="W236">
        <v>25.698791048615281</v>
      </c>
      <c r="X236">
        <v>94.518991683100396</v>
      </c>
      <c r="Y236">
        <v>51.757695275658079</v>
      </c>
      <c r="Z236">
        <v>5.3853233450980786</v>
      </c>
      <c r="AA236">
        <v>1.7850444559928347</v>
      </c>
      <c r="AB236">
        <v>2.600487369131804</v>
      </c>
      <c r="AC236">
        <v>73.488539706928719</v>
      </c>
      <c r="AD236">
        <v>71.15800914306665</v>
      </c>
      <c r="AE236">
        <v>68.671826136567887</v>
      </c>
      <c r="AF236">
        <v>68.544393999500443</v>
      </c>
      <c r="AG236">
        <v>69.004764916320994</v>
      </c>
    </row>
    <row r="237" spans="1:37">
      <c r="A237">
        <v>6</v>
      </c>
      <c r="B237">
        <v>3</v>
      </c>
      <c r="C237">
        <v>1998</v>
      </c>
      <c r="D237">
        <v>99</v>
      </c>
      <c r="E237">
        <v>99</v>
      </c>
      <c r="F237">
        <v>99</v>
      </c>
      <c r="G237">
        <v>99</v>
      </c>
      <c r="H237">
        <v>1</v>
      </c>
      <c r="I237">
        <v>99</v>
      </c>
      <c r="J237">
        <v>999</v>
      </c>
      <c r="K237">
        <v>99</v>
      </c>
      <c r="L237">
        <v>99</v>
      </c>
      <c r="M237">
        <v>99</v>
      </c>
      <c r="N237">
        <v>99</v>
      </c>
      <c r="O237">
        <v>99</v>
      </c>
      <c r="P237">
        <v>9999</v>
      </c>
      <c r="Q237">
        <v>10698</v>
      </c>
      <c r="R237">
        <v>42783</v>
      </c>
      <c r="S237">
        <v>5.095458476497674</v>
      </c>
      <c r="T237">
        <v>6.9219783558890224</v>
      </c>
      <c r="U237">
        <v>23.171579833111167</v>
      </c>
      <c r="V237">
        <v>4.2142907229507038</v>
      </c>
      <c r="W237">
        <v>23.151719140780216</v>
      </c>
      <c r="X237">
        <v>94.130846364210086</v>
      </c>
      <c r="Y237">
        <v>47.317859897622888</v>
      </c>
      <c r="Z237">
        <v>5.0109049534864063</v>
      </c>
      <c r="AA237">
        <v>1.8489088817619088</v>
      </c>
      <c r="AB237">
        <v>2.4531205873223167</v>
      </c>
      <c r="AC237">
        <v>72.002867786250007</v>
      </c>
      <c r="AD237">
        <v>69.345010150327084</v>
      </c>
      <c r="AE237">
        <v>67.032227993856282</v>
      </c>
      <c r="AF237">
        <v>67.457664532811947</v>
      </c>
      <c r="AG237">
        <v>68.767831448249396</v>
      </c>
    </row>
    <row r="238" spans="1:37">
      <c r="A238">
        <v>6</v>
      </c>
      <c r="B238">
        <v>4</v>
      </c>
      <c r="C238">
        <v>1999</v>
      </c>
      <c r="D238">
        <v>99</v>
      </c>
      <c r="E238">
        <v>99</v>
      </c>
      <c r="F238">
        <v>99</v>
      </c>
      <c r="G238">
        <v>99</v>
      </c>
      <c r="H238">
        <v>1</v>
      </c>
      <c r="I238">
        <v>99</v>
      </c>
      <c r="J238">
        <v>999</v>
      </c>
      <c r="K238">
        <v>99</v>
      </c>
      <c r="L238">
        <v>99</v>
      </c>
      <c r="M238">
        <v>99</v>
      </c>
      <c r="N238">
        <v>99</v>
      </c>
      <c r="O238">
        <v>99</v>
      </c>
      <c r="P238">
        <v>9999</v>
      </c>
      <c r="Q238">
        <v>10801</v>
      </c>
      <c r="R238">
        <v>50114</v>
      </c>
      <c r="S238">
        <v>5.0222692261643473</v>
      </c>
      <c r="T238">
        <v>6.5558127469369811</v>
      </c>
      <c r="U238">
        <v>22.360198746856994</v>
      </c>
      <c r="V238">
        <v>3.9430099373428593</v>
      </c>
      <c r="W238">
        <v>17.951071556850376</v>
      </c>
      <c r="X238">
        <v>91.836612523446533</v>
      </c>
      <c r="Y238">
        <v>40.567506086123657</v>
      </c>
      <c r="Z238">
        <v>4.907782657638192</v>
      </c>
      <c r="AA238">
        <v>1.7164572690873947</v>
      </c>
      <c r="AB238">
        <v>2.3258276448790327</v>
      </c>
      <c r="AC238">
        <v>70.563035049916266</v>
      </c>
      <c r="AD238">
        <v>69.891869069189397</v>
      </c>
      <c r="AE238">
        <v>66.752896320734848</v>
      </c>
      <c r="AF238">
        <v>68.894693428650001</v>
      </c>
      <c r="AG238">
        <v>70.12687383159313</v>
      </c>
    </row>
    <row r="239" spans="1:37">
      <c r="A239">
        <v>6</v>
      </c>
      <c r="B239">
        <v>5</v>
      </c>
      <c r="C239">
        <v>2000</v>
      </c>
      <c r="D239">
        <v>99</v>
      </c>
      <c r="E239">
        <v>99</v>
      </c>
      <c r="F239">
        <v>99</v>
      </c>
      <c r="G239">
        <v>99</v>
      </c>
      <c r="H239">
        <v>1</v>
      </c>
      <c r="I239">
        <v>99</v>
      </c>
      <c r="J239">
        <v>999</v>
      </c>
      <c r="K239">
        <v>99</v>
      </c>
      <c r="L239">
        <v>99</v>
      </c>
      <c r="M239">
        <v>99</v>
      </c>
      <c r="N239">
        <v>99</v>
      </c>
      <c r="O239">
        <v>99</v>
      </c>
      <c r="P239">
        <v>9999</v>
      </c>
      <c r="Q239">
        <v>10134</v>
      </c>
      <c r="R239">
        <v>48235</v>
      </c>
      <c r="S239">
        <v>5.0573649839328301</v>
      </c>
      <c r="T239">
        <v>6.7409142738675216</v>
      </c>
      <c r="U239">
        <v>22.515438996579295</v>
      </c>
      <c r="V239">
        <v>3.8644138074012648</v>
      </c>
      <c r="W239">
        <v>19.844511247019799</v>
      </c>
      <c r="X239">
        <v>91.209702498185948</v>
      </c>
      <c r="Y239">
        <v>42.790504820151341</v>
      </c>
      <c r="Z239">
        <v>5.0879836213750593</v>
      </c>
      <c r="AA239">
        <v>1.7256789043520921</v>
      </c>
      <c r="AB239">
        <v>2.4015354167370271</v>
      </c>
      <c r="AC239">
        <v>72.382904623913106</v>
      </c>
      <c r="AD239">
        <v>71.507567152354241</v>
      </c>
      <c r="AE239">
        <v>70.841114350901478</v>
      </c>
      <c r="AF239">
        <v>65.127865842132266</v>
      </c>
      <c r="AG239">
        <v>66.329957446257808</v>
      </c>
    </row>
    <row r="240" spans="1:37">
      <c r="A240">
        <v>6</v>
      </c>
      <c r="B240">
        <v>6</v>
      </c>
      <c r="C240">
        <v>2001</v>
      </c>
      <c r="D240">
        <v>99</v>
      </c>
      <c r="E240">
        <v>99</v>
      </c>
      <c r="F240">
        <v>99</v>
      </c>
      <c r="G240">
        <v>99</v>
      </c>
      <c r="H240">
        <v>1</v>
      </c>
      <c r="I240">
        <v>99</v>
      </c>
      <c r="J240">
        <v>999</v>
      </c>
      <c r="K240">
        <v>99</v>
      </c>
      <c r="L240">
        <v>99</v>
      </c>
      <c r="M240">
        <v>99</v>
      </c>
      <c r="N240">
        <v>99</v>
      </c>
      <c r="O240">
        <v>99</v>
      </c>
      <c r="P240">
        <v>9999</v>
      </c>
      <c r="Q240">
        <v>9127</v>
      </c>
      <c r="R240">
        <v>38746</v>
      </c>
      <c r="S240">
        <v>5.226371754503691</v>
      </c>
      <c r="T240">
        <v>6.8093738708511857</v>
      </c>
      <c r="U240">
        <v>23.426699530274004</v>
      </c>
      <c r="V240">
        <v>4.7643627729314</v>
      </c>
      <c r="W240">
        <v>23.145615031229031</v>
      </c>
      <c r="X240">
        <v>90.920353068703875</v>
      </c>
      <c r="Y240">
        <v>49.527693181231619</v>
      </c>
      <c r="Z240">
        <v>5.8948964445254353</v>
      </c>
      <c r="AA240">
        <v>1.8498765888380055</v>
      </c>
      <c r="AB240">
        <v>2.5251127866905967</v>
      </c>
      <c r="AC240">
        <v>73.620009587010273</v>
      </c>
      <c r="AD240">
        <v>75.352903868913259</v>
      </c>
      <c r="AE240">
        <v>74.061698662939307</v>
      </c>
      <c r="AF240">
        <v>71.175854657677718</v>
      </c>
      <c r="AG240">
        <v>72.656087283592299</v>
      </c>
    </row>
    <row r="241" spans="1:34">
      <c r="A241">
        <v>6</v>
      </c>
      <c r="B241">
        <v>7</v>
      </c>
      <c r="C241">
        <v>2002</v>
      </c>
      <c r="D241">
        <v>99</v>
      </c>
      <c r="E241">
        <v>99</v>
      </c>
      <c r="F241">
        <v>99</v>
      </c>
      <c r="G241">
        <v>99</v>
      </c>
      <c r="H241">
        <v>1</v>
      </c>
      <c r="I241">
        <v>99</v>
      </c>
      <c r="J241">
        <v>999</v>
      </c>
      <c r="K241">
        <v>99</v>
      </c>
      <c r="L241">
        <v>99</v>
      </c>
      <c r="M241">
        <v>99</v>
      </c>
      <c r="N241">
        <v>99</v>
      </c>
      <c r="O241">
        <v>99</v>
      </c>
      <c r="P241">
        <v>9999</v>
      </c>
      <c r="Q241">
        <v>8660</v>
      </c>
      <c r="R241">
        <v>33241</v>
      </c>
      <c r="S241">
        <v>5.4947805421016236</v>
      </c>
      <c r="T241">
        <v>6.9397731716855695</v>
      </c>
      <c r="U241">
        <v>24.312442465629687</v>
      </c>
      <c r="V241">
        <v>6.3686411359465716</v>
      </c>
      <c r="W241">
        <v>25.712222857314757</v>
      </c>
      <c r="X241">
        <v>92.058000661833262</v>
      </c>
      <c r="Y241">
        <v>56.285911976173999</v>
      </c>
      <c r="Z241">
        <v>6.1316319528910066</v>
      </c>
      <c r="AA241">
        <v>2.1199236836304438</v>
      </c>
      <c r="AB241">
        <v>2.6534958938657152</v>
      </c>
      <c r="AC241">
        <v>69.956519285794059</v>
      </c>
      <c r="AD241">
        <v>72.146219231616683</v>
      </c>
      <c r="AE241">
        <v>72.360988479915648</v>
      </c>
      <c r="AF241">
        <v>67.97333496922478</v>
      </c>
      <c r="AG241">
        <v>69.212704849660113</v>
      </c>
    </row>
    <row r="242" spans="1:34">
      <c r="A242">
        <v>6</v>
      </c>
      <c r="B242">
        <v>8</v>
      </c>
      <c r="C242">
        <v>2003</v>
      </c>
      <c r="D242">
        <v>99</v>
      </c>
      <c r="E242">
        <v>99</v>
      </c>
      <c r="F242">
        <v>99</v>
      </c>
      <c r="G242">
        <v>99</v>
      </c>
      <c r="H242">
        <v>1</v>
      </c>
      <c r="I242">
        <v>99</v>
      </c>
      <c r="J242">
        <v>999</v>
      </c>
      <c r="K242">
        <v>99</v>
      </c>
      <c r="L242">
        <v>99</v>
      </c>
      <c r="M242">
        <v>99</v>
      </c>
      <c r="N242">
        <v>99</v>
      </c>
      <c r="O242">
        <v>99</v>
      </c>
      <c r="P242">
        <v>9999</v>
      </c>
      <c r="Q242">
        <v>7012</v>
      </c>
      <c r="R242">
        <v>25228</v>
      </c>
      <c r="S242">
        <v>5.7182099254796279</v>
      </c>
      <c r="T242">
        <v>6.4661090851434917</v>
      </c>
      <c r="U242">
        <v>24.412315680989476</v>
      </c>
      <c r="V242">
        <v>10.527984778817187</v>
      </c>
      <c r="W242">
        <v>20.627873791025849</v>
      </c>
      <c r="X242">
        <v>90.165688917076281</v>
      </c>
      <c r="Y242">
        <v>56.294593309021721</v>
      </c>
      <c r="Z242">
        <v>6.6023759108053612</v>
      </c>
      <c r="AA242">
        <v>2.0617331046113065</v>
      </c>
      <c r="AB242">
        <v>2.6644577301117889</v>
      </c>
      <c r="AC242">
        <v>74.345720108600901</v>
      </c>
      <c r="AD242">
        <v>72.833495076568255</v>
      </c>
      <c r="AE242">
        <v>72.346755686194427</v>
      </c>
      <c r="AF242">
        <v>65.754407236842255</v>
      </c>
      <c r="AG242">
        <v>66.304940072715794</v>
      </c>
    </row>
    <row r="243" spans="1:34">
      <c r="A243">
        <v>6</v>
      </c>
      <c r="B243">
        <v>9</v>
      </c>
      <c r="C243">
        <v>2004</v>
      </c>
      <c r="D243">
        <v>99</v>
      </c>
      <c r="E243">
        <v>99</v>
      </c>
      <c r="F243">
        <v>99</v>
      </c>
      <c r="G243">
        <v>99</v>
      </c>
      <c r="H243">
        <v>1</v>
      </c>
      <c r="I243">
        <v>99</v>
      </c>
      <c r="J243">
        <v>999</v>
      </c>
      <c r="K243">
        <v>99</v>
      </c>
      <c r="L243">
        <v>99</v>
      </c>
      <c r="M243">
        <v>99</v>
      </c>
      <c r="N243">
        <v>99</v>
      </c>
      <c r="O243">
        <v>99</v>
      </c>
      <c r="P243">
        <v>9999</v>
      </c>
      <c r="Q243">
        <v>7109</v>
      </c>
      <c r="R243">
        <v>25934</v>
      </c>
      <c r="S243">
        <v>6.0390221331071183</v>
      </c>
      <c r="T243">
        <v>6.7950566823474956</v>
      </c>
      <c r="U243">
        <v>25.341247011645024</v>
      </c>
      <c r="V243">
        <v>11.82617413434102</v>
      </c>
      <c r="W243">
        <v>24.296290583789609</v>
      </c>
      <c r="X243">
        <v>93.213542068327328</v>
      </c>
      <c r="Y243">
        <v>61.914860800493585</v>
      </c>
      <c r="Z243">
        <v>6.5454859123153213</v>
      </c>
      <c r="AA243">
        <v>1.939118371094942</v>
      </c>
      <c r="AB243">
        <v>2.603156147344464</v>
      </c>
      <c r="AC243">
        <v>71.251056633358601</v>
      </c>
      <c r="AD243">
        <v>70.705982487425189</v>
      </c>
      <c r="AE243">
        <v>69.091091369789353</v>
      </c>
      <c r="AF243">
        <v>66.916090411807204</v>
      </c>
      <c r="AG243">
        <v>67.927469740643645</v>
      </c>
    </row>
    <row r="244" spans="1:34">
      <c r="A244">
        <v>6</v>
      </c>
      <c r="B244">
        <v>10</v>
      </c>
      <c r="C244">
        <v>2005</v>
      </c>
      <c r="D244">
        <v>99</v>
      </c>
      <c r="E244">
        <v>99</v>
      </c>
      <c r="F244">
        <v>99</v>
      </c>
      <c r="G244">
        <v>99</v>
      </c>
      <c r="H244">
        <v>1</v>
      </c>
      <c r="I244">
        <v>99</v>
      </c>
      <c r="J244">
        <v>999</v>
      </c>
      <c r="K244">
        <v>99</v>
      </c>
      <c r="L244">
        <v>99</v>
      </c>
      <c r="M244">
        <v>99</v>
      </c>
      <c r="N244">
        <v>99</v>
      </c>
      <c r="O244">
        <v>99</v>
      </c>
      <c r="P244">
        <v>9999</v>
      </c>
      <c r="Q244">
        <v>6562</v>
      </c>
      <c r="R244">
        <v>24227</v>
      </c>
      <c r="S244">
        <v>6.2688322945474049</v>
      </c>
      <c r="T244">
        <v>6.7772732901308439</v>
      </c>
      <c r="U244">
        <v>25.77018202831546</v>
      </c>
      <c r="V244">
        <v>15.255706443224502</v>
      </c>
      <c r="W244">
        <v>24.683204688983359</v>
      </c>
      <c r="X244">
        <v>92.813802782020076</v>
      </c>
      <c r="Y244">
        <v>64.679902588021648</v>
      </c>
      <c r="Z244">
        <v>6.7567621651761556</v>
      </c>
      <c r="AA244">
        <v>2.0540443838972031</v>
      </c>
      <c r="AB244">
        <v>2.6303015534664609</v>
      </c>
      <c r="AC244">
        <v>73.500575150327322</v>
      </c>
      <c r="AD244">
        <v>70.241881742492694</v>
      </c>
      <c r="AE244">
        <v>69.25497534675425</v>
      </c>
      <c r="AF244">
        <v>65.443003781739606</v>
      </c>
      <c r="AG244">
        <v>66.143760880995444</v>
      </c>
    </row>
    <row r="245" spans="1:34">
      <c r="A245">
        <v>6</v>
      </c>
      <c r="B245">
        <v>11</v>
      </c>
      <c r="C245">
        <v>2006</v>
      </c>
      <c r="D245">
        <v>99</v>
      </c>
      <c r="E245">
        <v>99</v>
      </c>
      <c r="F245">
        <v>99</v>
      </c>
      <c r="G245">
        <v>99</v>
      </c>
      <c r="H245">
        <v>1</v>
      </c>
      <c r="I245">
        <v>99</v>
      </c>
      <c r="J245">
        <v>999</v>
      </c>
      <c r="K245">
        <v>99</v>
      </c>
      <c r="L245">
        <v>99</v>
      </c>
      <c r="M245">
        <v>99</v>
      </c>
      <c r="N245">
        <v>99</v>
      </c>
      <c r="O245">
        <v>99</v>
      </c>
      <c r="P245">
        <v>9999</v>
      </c>
      <c r="Q245">
        <v>6560</v>
      </c>
      <c r="R245">
        <v>24717</v>
      </c>
      <c r="S245">
        <v>6.5365942468746194</v>
      </c>
      <c r="T245">
        <v>6.6864101630456751</v>
      </c>
      <c r="U245">
        <v>25.974430553869762</v>
      </c>
      <c r="V245">
        <v>18.323421127159449</v>
      </c>
      <c r="W245">
        <v>23.975401545495</v>
      </c>
      <c r="X245">
        <v>92.159242626532318</v>
      </c>
      <c r="Y245">
        <v>65.416514949225245</v>
      </c>
      <c r="Z245">
        <v>7.0248280067844391</v>
      </c>
      <c r="AA245">
        <v>2.1114432888942027</v>
      </c>
      <c r="AB245">
        <v>2.7225282847210996</v>
      </c>
      <c r="AC245">
        <v>72.862766457692317</v>
      </c>
      <c r="AD245">
        <v>68.806736257520697</v>
      </c>
      <c r="AE245">
        <v>67.473192824446784</v>
      </c>
      <c r="AF245">
        <v>67.089191683404806</v>
      </c>
      <c r="AG245">
        <v>68.462503287108802</v>
      </c>
    </row>
    <row r="246" spans="1:34">
      <c r="A246">
        <v>6</v>
      </c>
      <c r="B246">
        <v>12</v>
      </c>
      <c r="C246">
        <v>2007</v>
      </c>
      <c r="D246">
        <v>99</v>
      </c>
      <c r="E246">
        <v>99</v>
      </c>
      <c r="F246">
        <v>99</v>
      </c>
      <c r="G246">
        <v>99</v>
      </c>
      <c r="H246">
        <v>1</v>
      </c>
      <c r="I246">
        <v>99</v>
      </c>
      <c r="J246">
        <v>999</v>
      </c>
      <c r="K246">
        <v>99</v>
      </c>
      <c r="L246">
        <v>99</v>
      </c>
      <c r="M246">
        <v>99</v>
      </c>
      <c r="N246">
        <v>99</v>
      </c>
      <c r="O246">
        <v>99</v>
      </c>
      <c r="P246">
        <v>9999</v>
      </c>
      <c r="Q246">
        <v>5910</v>
      </c>
      <c r="R246">
        <v>22665</v>
      </c>
      <c r="S246">
        <v>6.5309066843150232</v>
      </c>
      <c r="T246">
        <v>6.436752702404589</v>
      </c>
      <c r="U246">
        <v>25.339730862563361</v>
      </c>
      <c r="V246">
        <v>18.588131480255896</v>
      </c>
      <c r="W246">
        <v>21.350099272005295</v>
      </c>
      <c r="X246">
        <v>89.177145378336647</v>
      </c>
      <c r="Y246">
        <v>61.883962056033553</v>
      </c>
      <c r="Z246">
        <v>7.383873151701648</v>
      </c>
      <c r="AA246">
        <v>2.2496571777717582</v>
      </c>
      <c r="AB246">
        <v>2.7157049519838719</v>
      </c>
      <c r="AC246">
        <v>72.590142363063705</v>
      </c>
      <c r="AD246">
        <v>65.917697616773097</v>
      </c>
      <c r="AE246">
        <v>64.452783324023684</v>
      </c>
      <c r="AF246">
        <v>68.573762555972394</v>
      </c>
      <c r="AG246">
        <v>69.479678774210555</v>
      </c>
    </row>
    <row r="247" spans="1:34">
      <c r="A247">
        <v>6</v>
      </c>
      <c r="B247">
        <v>13</v>
      </c>
      <c r="C247">
        <v>2008</v>
      </c>
      <c r="D247">
        <v>99</v>
      </c>
      <c r="E247">
        <v>99</v>
      </c>
      <c r="F247">
        <v>99</v>
      </c>
      <c r="G247">
        <v>99</v>
      </c>
      <c r="H247">
        <v>1</v>
      </c>
      <c r="I247">
        <v>99</v>
      </c>
      <c r="J247">
        <v>999</v>
      </c>
      <c r="K247">
        <v>99</v>
      </c>
      <c r="L247">
        <v>99</v>
      </c>
      <c r="M247">
        <v>99</v>
      </c>
      <c r="N247">
        <v>99</v>
      </c>
      <c r="O247">
        <v>99</v>
      </c>
      <c r="P247">
        <v>9999</v>
      </c>
      <c r="Q247">
        <v>5935</v>
      </c>
      <c r="R247">
        <v>22949</v>
      </c>
      <c r="S247">
        <v>6.9203451130768237</v>
      </c>
      <c r="T247">
        <v>6.7137565907011219</v>
      </c>
      <c r="U247">
        <v>26.013965750141711</v>
      </c>
      <c r="V247">
        <v>20.497625168852665</v>
      </c>
      <c r="W247">
        <v>21.896378927186372</v>
      </c>
      <c r="X247">
        <v>89.816549740729457</v>
      </c>
      <c r="Y247">
        <v>64.996296134907823</v>
      </c>
      <c r="Z247">
        <v>7.5780753047670943</v>
      </c>
      <c r="AA247">
        <v>2.2221241354402808</v>
      </c>
      <c r="AB247">
        <v>2.5552815696396598</v>
      </c>
      <c r="AC247">
        <v>72.221636844254022</v>
      </c>
      <c r="AD247">
        <v>68.18927458097167</v>
      </c>
      <c r="AE247">
        <v>62.811792973799619</v>
      </c>
      <c r="AF247">
        <v>68.557686562705385</v>
      </c>
      <c r="AG247">
        <v>69.651378223301833</v>
      </c>
    </row>
    <row r="248" spans="1:34">
      <c r="A248">
        <v>6</v>
      </c>
      <c r="B248">
        <v>14</v>
      </c>
      <c r="C248">
        <v>2009</v>
      </c>
      <c r="D248">
        <v>99</v>
      </c>
      <c r="E248">
        <v>99</v>
      </c>
      <c r="F248">
        <v>99</v>
      </c>
      <c r="G248">
        <v>99</v>
      </c>
      <c r="H248">
        <v>1</v>
      </c>
      <c r="I248">
        <v>99</v>
      </c>
      <c r="J248">
        <v>999</v>
      </c>
      <c r="K248">
        <v>99</v>
      </c>
      <c r="L248">
        <v>99</v>
      </c>
      <c r="M248">
        <v>99</v>
      </c>
      <c r="N248">
        <v>99</v>
      </c>
      <c r="O248">
        <v>99</v>
      </c>
      <c r="P248">
        <v>9999</v>
      </c>
      <c r="Q248">
        <v>5733</v>
      </c>
      <c r="R248">
        <v>22256</v>
      </c>
      <c r="S248">
        <v>7.3228342918763492</v>
      </c>
      <c r="T248">
        <v>6.7309938892882819</v>
      </c>
      <c r="U248">
        <v>27.051900611071321</v>
      </c>
      <c r="V248">
        <v>24.321531272465855</v>
      </c>
      <c r="W248">
        <v>22.703989935298345</v>
      </c>
      <c r="X248">
        <v>91.01815240833929</v>
      </c>
      <c r="Y248">
        <v>69.913731128684418</v>
      </c>
      <c r="Z248">
        <v>7.8516258430368051</v>
      </c>
      <c r="AA248">
        <v>2.2062040366831046</v>
      </c>
      <c r="AB248">
        <v>2.57494128637676</v>
      </c>
      <c r="AC248">
        <v>73.849089072456238</v>
      </c>
      <c r="AD248">
        <v>67.225428407539695</v>
      </c>
      <c r="AE248">
        <v>60.076772439886099</v>
      </c>
      <c r="AF248">
        <v>68.786895379384944</v>
      </c>
      <c r="AG248">
        <v>70.696999422979559</v>
      </c>
    </row>
    <row r="249" spans="1:34">
      <c r="A249">
        <v>6</v>
      </c>
      <c r="B249">
        <v>15</v>
      </c>
      <c r="C249">
        <v>2010</v>
      </c>
      <c r="D249">
        <v>99</v>
      </c>
      <c r="E249">
        <v>99</v>
      </c>
      <c r="F249">
        <v>99</v>
      </c>
      <c r="G249">
        <v>99</v>
      </c>
      <c r="H249">
        <v>1</v>
      </c>
      <c r="I249">
        <v>99</v>
      </c>
      <c r="J249">
        <v>999</v>
      </c>
      <c r="K249">
        <v>99</v>
      </c>
      <c r="L249">
        <v>99</v>
      </c>
      <c r="M249">
        <v>99</v>
      </c>
      <c r="N249">
        <v>99</v>
      </c>
      <c r="O249">
        <v>99</v>
      </c>
      <c r="P249">
        <v>9999</v>
      </c>
      <c r="Q249">
        <v>5809</v>
      </c>
      <c r="R249">
        <v>22815</v>
      </c>
      <c r="S249">
        <v>7.5271531886916492</v>
      </c>
      <c r="T249">
        <v>6.3763751917598066</v>
      </c>
      <c r="U249">
        <v>26.816472496164671</v>
      </c>
      <c r="V249">
        <v>28.314705237782153</v>
      </c>
      <c r="W249">
        <v>17.896120973044049</v>
      </c>
      <c r="X249">
        <v>90.922638614946322</v>
      </c>
      <c r="Y249">
        <v>69.357878588647822</v>
      </c>
      <c r="Z249">
        <v>7.7177947365356543</v>
      </c>
      <c r="AA249">
        <v>1.5736840976686268</v>
      </c>
      <c r="AB249">
        <v>2.4505190157076684</v>
      </c>
      <c r="AC249">
        <v>98.171291200875771</v>
      </c>
      <c r="AD249">
        <v>64.740045553803952</v>
      </c>
      <c r="AE249">
        <v>83.885281940391863</v>
      </c>
      <c r="AF249">
        <v>60.550970036359786</v>
      </c>
      <c r="AG249">
        <v>64.3259292118708</v>
      </c>
    </row>
    <row r="250" spans="1:34">
      <c r="A250">
        <v>6</v>
      </c>
      <c r="B250">
        <v>16</v>
      </c>
      <c r="C250">
        <v>2011</v>
      </c>
      <c r="D250">
        <v>99</v>
      </c>
      <c r="E250">
        <v>99</v>
      </c>
      <c r="F250">
        <v>99</v>
      </c>
      <c r="G250">
        <v>99</v>
      </c>
      <c r="H250">
        <v>1</v>
      </c>
      <c r="I250">
        <v>99</v>
      </c>
      <c r="J250">
        <v>999</v>
      </c>
      <c r="K250">
        <v>99</v>
      </c>
      <c r="L250">
        <v>99</v>
      </c>
      <c r="M250">
        <v>99</v>
      </c>
      <c r="N250">
        <v>99</v>
      </c>
      <c r="O250">
        <v>99</v>
      </c>
      <c r="P250">
        <v>9999</v>
      </c>
      <c r="Q250">
        <v>5669</v>
      </c>
      <c r="R250">
        <v>24261</v>
      </c>
      <c r="S250">
        <v>7.1547751535386004</v>
      </c>
      <c r="T250">
        <v>6.1923251308684719</v>
      </c>
      <c r="U250">
        <v>26.234891389472729</v>
      </c>
      <c r="V250">
        <v>28.523144140802113</v>
      </c>
      <c r="W250">
        <v>15.411565887638599</v>
      </c>
      <c r="X250">
        <v>89.031779399035486</v>
      </c>
      <c r="Y250">
        <v>66.765590865998931</v>
      </c>
      <c r="Z250">
        <v>7.7765333364170433</v>
      </c>
      <c r="AA250">
        <v>2.182719502923653</v>
      </c>
      <c r="AB250">
        <v>2.3518167531263043</v>
      </c>
      <c r="AC250">
        <v>73.810941663542309</v>
      </c>
      <c r="AD250">
        <v>62.415279145143018</v>
      </c>
      <c r="AE250">
        <v>60.474227722795241</v>
      </c>
      <c r="AF250">
        <v>59.952553932834149</v>
      </c>
      <c r="AG250">
        <v>62.143181918701522</v>
      </c>
    </row>
    <row r="251" spans="1:34">
      <c r="A251">
        <v>6</v>
      </c>
      <c r="B251">
        <v>17</v>
      </c>
      <c r="C251">
        <v>2012</v>
      </c>
      <c r="D251">
        <v>99</v>
      </c>
      <c r="E251">
        <v>99</v>
      </c>
      <c r="F251">
        <v>99</v>
      </c>
      <c r="G251">
        <v>99</v>
      </c>
      <c r="H251">
        <v>1</v>
      </c>
      <c r="I251">
        <v>99</v>
      </c>
      <c r="J251">
        <v>999</v>
      </c>
      <c r="K251">
        <v>99</v>
      </c>
      <c r="L251">
        <v>99</v>
      </c>
      <c r="M251">
        <v>99</v>
      </c>
      <c r="N251">
        <v>99</v>
      </c>
      <c r="O251">
        <v>99</v>
      </c>
      <c r="P251">
        <v>9999</v>
      </c>
      <c r="Q251">
        <v>5505</v>
      </c>
      <c r="R251">
        <v>23050</v>
      </c>
      <c r="S251">
        <v>7.3082863340563984</v>
      </c>
      <c r="T251">
        <v>6.2437310195227749</v>
      </c>
      <c r="U251">
        <v>25.62622559652922</v>
      </c>
      <c r="V251">
        <v>27.791757049891544</v>
      </c>
      <c r="W251">
        <v>13.522776572668112</v>
      </c>
      <c r="X251">
        <v>87.882863340563986</v>
      </c>
      <c r="Y251">
        <v>63.548806941431657</v>
      </c>
      <c r="Z251">
        <v>7.6834548465262689</v>
      </c>
      <c r="AA251">
        <v>2.1438639403661779</v>
      </c>
      <c r="AB251">
        <v>2.1442828100085327</v>
      </c>
      <c r="AC251">
        <v>73.613583568435899</v>
      </c>
      <c r="AD251">
        <v>56.822442170577617</v>
      </c>
      <c r="AE251">
        <v>57.428170544516419</v>
      </c>
      <c r="AF251">
        <v>62.873353154578446</v>
      </c>
      <c r="AG251">
        <v>65.336023680422613</v>
      </c>
    </row>
    <row r="252" spans="1:34">
      <c r="A252">
        <v>6</v>
      </c>
      <c r="B252">
        <v>18</v>
      </c>
      <c r="C252">
        <v>2013</v>
      </c>
      <c r="D252">
        <v>99</v>
      </c>
      <c r="E252">
        <v>99</v>
      </c>
      <c r="F252">
        <v>99</v>
      </c>
      <c r="G252">
        <v>99</v>
      </c>
      <c r="H252">
        <v>1</v>
      </c>
      <c r="I252">
        <v>99</v>
      </c>
      <c r="J252">
        <v>999</v>
      </c>
      <c r="K252">
        <v>99</v>
      </c>
      <c r="L252">
        <v>99</v>
      </c>
      <c r="M252">
        <v>99</v>
      </c>
      <c r="N252">
        <v>99</v>
      </c>
      <c r="O252">
        <v>99</v>
      </c>
      <c r="P252">
        <v>9999</v>
      </c>
      <c r="Q252">
        <v>5487</v>
      </c>
      <c r="R252">
        <v>24207</v>
      </c>
      <c r="S252">
        <v>7.4274796546453503</v>
      </c>
      <c r="T252">
        <v>6.5524435080761751</v>
      </c>
      <c r="U252">
        <v>26.203465939604328</v>
      </c>
      <c r="V252">
        <v>25.769405543850954</v>
      </c>
      <c r="W252">
        <v>18.056760441194697</v>
      </c>
      <c r="X252">
        <v>87.937373487007903</v>
      </c>
      <c r="Y252">
        <v>66.431197587474699</v>
      </c>
      <c r="Z252">
        <v>7.9480581801437884</v>
      </c>
      <c r="AA252">
        <v>2.1249874237145923</v>
      </c>
      <c r="AB252">
        <v>2.2646700072933443</v>
      </c>
      <c r="AC252">
        <v>75.11713732454848</v>
      </c>
      <c r="AD252">
        <v>61.083515206942955</v>
      </c>
      <c r="AE252">
        <v>59.893662008284302</v>
      </c>
      <c r="AF252">
        <v>63.355841708542719</v>
      </c>
      <c r="AG252">
        <v>66.142575599582997</v>
      </c>
    </row>
    <row r="253" spans="1:34">
      <c r="A253">
        <v>6</v>
      </c>
      <c r="B253">
        <v>19</v>
      </c>
      <c r="C253">
        <v>2014</v>
      </c>
      <c r="D253">
        <v>99</v>
      </c>
      <c r="E253">
        <v>99</v>
      </c>
      <c r="F253">
        <v>99</v>
      </c>
      <c r="G253">
        <v>99</v>
      </c>
      <c r="H253">
        <v>1</v>
      </c>
      <c r="I253">
        <v>99</v>
      </c>
      <c r="J253">
        <v>999</v>
      </c>
      <c r="K253">
        <v>99</v>
      </c>
      <c r="L253">
        <v>99</v>
      </c>
      <c r="M253">
        <v>99</v>
      </c>
      <c r="N253">
        <v>99</v>
      </c>
      <c r="O253">
        <v>99</v>
      </c>
      <c r="P253">
        <v>9999</v>
      </c>
      <c r="Q253">
        <v>5511</v>
      </c>
      <c r="R253">
        <v>23439</v>
      </c>
      <c r="S253">
        <v>7.3735227612099505</v>
      </c>
      <c r="T253">
        <v>6.5718674004863722</v>
      </c>
      <c r="U253">
        <v>26.482712573061832</v>
      </c>
      <c r="V253">
        <v>26.660693715602203</v>
      </c>
      <c r="W253">
        <v>18.874525363710056</v>
      </c>
      <c r="X253">
        <v>89.483339732923767</v>
      </c>
      <c r="Y253">
        <v>68.462818379623698</v>
      </c>
      <c r="Z253">
        <v>7.749196328412653</v>
      </c>
      <c r="AA253">
        <v>2.0744166439130511</v>
      </c>
      <c r="AB253">
        <v>2.2896294967494994</v>
      </c>
      <c r="AC253">
        <v>72.057333154922816</v>
      </c>
      <c r="AD253">
        <v>56.081399278940061</v>
      </c>
      <c r="AE253">
        <v>58.717413676855955</v>
      </c>
      <c r="AF253">
        <v>63.920477787777138</v>
      </c>
      <c r="AG253">
        <v>66.153283608907699</v>
      </c>
    </row>
    <row r="254" spans="1:34">
      <c r="A254">
        <v>6</v>
      </c>
      <c r="B254">
        <v>20</v>
      </c>
      <c r="C254">
        <v>2015</v>
      </c>
      <c r="D254">
        <v>99</v>
      </c>
      <c r="E254">
        <v>99</v>
      </c>
      <c r="F254">
        <v>99</v>
      </c>
      <c r="G254">
        <v>99</v>
      </c>
      <c r="H254">
        <v>1</v>
      </c>
      <c r="I254">
        <v>99</v>
      </c>
      <c r="J254">
        <v>999</v>
      </c>
      <c r="K254">
        <v>99</v>
      </c>
      <c r="L254">
        <v>99</v>
      </c>
      <c r="M254">
        <v>99</v>
      </c>
      <c r="N254">
        <v>99</v>
      </c>
      <c r="O254">
        <v>99</v>
      </c>
      <c r="P254">
        <v>9999</v>
      </c>
      <c r="Q254">
        <v>5539</v>
      </c>
      <c r="R254">
        <v>24267</v>
      </c>
      <c r="S254">
        <v>7.4862570569085598</v>
      </c>
      <c r="T254">
        <v>6.4451724564223003</v>
      </c>
      <c r="U254">
        <v>27.346960893394243</v>
      </c>
      <c r="V254">
        <v>28.829274323154898</v>
      </c>
      <c r="W254">
        <v>18.753863271108912</v>
      </c>
      <c r="X254">
        <v>89.512506696336558</v>
      </c>
      <c r="Y254">
        <v>70.787489182840901</v>
      </c>
      <c r="Z254">
        <v>8.2677116030785989</v>
      </c>
      <c r="AA254">
        <v>1.9729510433264377</v>
      </c>
      <c r="AB254">
        <v>3.2268639583371712</v>
      </c>
      <c r="AC254">
        <v>71.699788376755137</v>
      </c>
      <c r="AD254">
        <v>36.605215978001823</v>
      </c>
      <c r="AE254">
        <v>40.318561764773627</v>
      </c>
      <c r="AF254">
        <v>66.477646285338594</v>
      </c>
      <c r="AG254">
        <v>68.495554432361402</v>
      </c>
    </row>
    <row r="255" spans="1:34">
      <c r="A255">
        <v>6</v>
      </c>
      <c r="B255">
        <v>21</v>
      </c>
      <c r="C255">
        <v>2016</v>
      </c>
      <c r="D255">
        <v>99</v>
      </c>
      <c r="E255">
        <v>99</v>
      </c>
      <c r="F255">
        <v>99</v>
      </c>
      <c r="G255">
        <v>99</v>
      </c>
      <c r="H255">
        <v>1</v>
      </c>
      <c r="I255">
        <v>99</v>
      </c>
      <c r="J255">
        <v>999</v>
      </c>
      <c r="K255">
        <v>99</v>
      </c>
      <c r="L255">
        <v>99</v>
      </c>
      <c r="M255">
        <v>99</v>
      </c>
      <c r="N255">
        <v>99</v>
      </c>
      <c r="O255">
        <v>99</v>
      </c>
      <c r="P255">
        <v>9999</v>
      </c>
      <c r="Q255">
        <v>5845</v>
      </c>
      <c r="R255">
        <v>28533</v>
      </c>
      <c r="S255">
        <v>7.3610556198086412</v>
      </c>
      <c r="T255">
        <v>6.6056145515718638</v>
      </c>
      <c r="U255">
        <v>27.272232152244541</v>
      </c>
      <c r="V255">
        <v>28.52486594469562</v>
      </c>
      <c r="W255">
        <v>18.918445308940527</v>
      </c>
      <c r="X255">
        <v>87.950793817684783</v>
      </c>
      <c r="Y255">
        <v>69.915536396453234</v>
      </c>
      <c r="Z255">
        <v>8.6639162892921284</v>
      </c>
      <c r="AA255">
        <v>1.9740758869297537</v>
      </c>
      <c r="AB255">
        <v>2.2850902436318155</v>
      </c>
      <c r="AC255">
        <v>73.881911407697814</v>
      </c>
      <c r="AD255">
        <v>56.046201504981241</v>
      </c>
      <c r="AE255">
        <v>59.138798647663677</v>
      </c>
      <c r="AF255">
        <v>66.717328781537148</v>
      </c>
      <c r="AG255">
        <v>68.671367784566698</v>
      </c>
    </row>
    <row r="256" spans="1:34">
      <c r="A256">
        <v>6</v>
      </c>
      <c r="B256">
        <v>22</v>
      </c>
      <c r="C256">
        <v>2017</v>
      </c>
      <c r="D256">
        <v>99</v>
      </c>
      <c r="E256">
        <v>99</v>
      </c>
      <c r="F256">
        <v>99</v>
      </c>
      <c r="G256">
        <v>99</v>
      </c>
      <c r="H256">
        <v>1</v>
      </c>
      <c r="I256">
        <v>99</v>
      </c>
      <c r="J256">
        <v>999</v>
      </c>
      <c r="K256">
        <v>99</v>
      </c>
      <c r="L256">
        <v>99</v>
      </c>
      <c r="M256">
        <v>99</v>
      </c>
      <c r="N256">
        <v>99</v>
      </c>
      <c r="O256">
        <v>99</v>
      </c>
      <c r="P256">
        <v>9999</v>
      </c>
      <c r="Q256">
        <v>6311</v>
      </c>
      <c r="R256">
        <v>33745</v>
      </c>
      <c r="S256">
        <v>7.1382723366424683</v>
      </c>
      <c r="T256">
        <v>6.2088605719365821</v>
      </c>
      <c r="U256">
        <v>26.560331901022341</v>
      </c>
      <c r="V256">
        <v>30.176322418136024</v>
      </c>
      <c r="W256">
        <v>14.668839828122683</v>
      </c>
      <c r="X256">
        <v>89.622166246851393</v>
      </c>
      <c r="Y256">
        <v>67.660394132464063</v>
      </c>
      <c r="Z256">
        <v>7.9059585240003027</v>
      </c>
      <c r="AA256">
        <v>1.9586238730262464</v>
      </c>
      <c r="AB256">
        <v>2.2382201846934966</v>
      </c>
      <c r="AC256">
        <v>71.28096972010519</v>
      </c>
      <c r="AD256">
        <v>52.41386425940744</v>
      </c>
      <c r="AE256">
        <v>58.945478062411134</v>
      </c>
      <c r="AF256">
        <v>65.124986128735003</v>
      </c>
      <c r="AG256">
        <v>66.857569282760423</v>
      </c>
      <c r="AH256">
        <v>2.6789153948733144</v>
      </c>
    </row>
    <row r="257" spans="1:37">
      <c r="A257">
        <v>6</v>
      </c>
      <c r="B257">
        <v>23</v>
      </c>
      <c r="C257">
        <v>2018</v>
      </c>
      <c r="D257">
        <v>99</v>
      </c>
      <c r="E257">
        <v>99</v>
      </c>
      <c r="F257">
        <v>99</v>
      </c>
      <c r="G257">
        <v>99</v>
      </c>
      <c r="H257">
        <v>1</v>
      </c>
      <c r="I257">
        <v>99</v>
      </c>
      <c r="J257">
        <v>999</v>
      </c>
      <c r="K257">
        <v>99</v>
      </c>
      <c r="L257">
        <v>99</v>
      </c>
      <c r="M257">
        <v>99</v>
      </c>
      <c r="N257">
        <v>99</v>
      </c>
      <c r="O257">
        <v>99</v>
      </c>
      <c r="P257">
        <v>9999</v>
      </c>
      <c r="Q257">
        <v>5920</v>
      </c>
      <c r="R257">
        <v>33393</v>
      </c>
      <c r="S257">
        <v>6.8879106399544812</v>
      </c>
      <c r="T257">
        <v>6.0859162099841262</v>
      </c>
      <c r="U257">
        <v>26.162125595184698</v>
      </c>
      <c r="V257">
        <v>29.170784296109961</v>
      </c>
      <c r="W257">
        <v>12.82604138591921</v>
      </c>
      <c r="X257">
        <v>88.105291528164557</v>
      </c>
      <c r="Y257">
        <v>65.636510645943758</v>
      </c>
      <c r="Z257">
        <v>8.0861871541002888</v>
      </c>
      <c r="AA257">
        <v>1.935437493699494</v>
      </c>
      <c r="AB257">
        <v>2.1810410974407715</v>
      </c>
      <c r="AC257">
        <v>70.676555010036125</v>
      </c>
      <c r="AD257">
        <v>47.944457460191011</v>
      </c>
      <c r="AE257">
        <v>57.426298178495081</v>
      </c>
      <c r="AF257">
        <v>63.023497216193277</v>
      </c>
      <c r="AG257">
        <v>64.832106181618357</v>
      </c>
      <c r="AH257">
        <v>2.7760309046806206</v>
      </c>
    </row>
    <row r="258" spans="1:37">
      <c r="A258">
        <v>6</v>
      </c>
      <c r="B258">
        <v>24</v>
      </c>
      <c r="C258">
        <v>2019</v>
      </c>
      <c r="D258">
        <v>99</v>
      </c>
      <c r="E258">
        <v>99</v>
      </c>
      <c r="F258">
        <v>99</v>
      </c>
      <c r="G258">
        <v>99</v>
      </c>
      <c r="H258">
        <v>1</v>
      </c>
      <c r="I258">
        <v>99</v>
      </c>
      <c r="J258">
        <v>999</v>
      </c>
      <c r="K258">
        <v>99</v>
      </c>
      <c r="L258">
        <v>99</v>
      </c>
      <c r="M258">
        <v>99</v>
      </c>
      <c r="N258">
        <v>99</v>
      </c>
      <c r="O258">
        <v>99</v>
      </c>
      <c r="P258">
        <v>9999</v>
      </c>
      <c r="Q258">
        <v>5086</v>
      </c>
      <c r="R258">
        <v>24094</v>
      </c>
      <c r="S258">
        <v>7.2025815555740005</v>
      </c>
      <c r="T258">
        <v>6.4072383165933422</v>
      </c>
      <c r="U258">
        <v>27.485240723831701</v>
      </c>
      <c r="V258">
        <v>30.945463600896488</v>
      </c>
      <c r="W258">
        <v>15.871171245953349</v>
      </c>
      <c r="X258">
        <v>88.644475803104513</v>
      </c>
      <c r="Y258">
        <v>69.971777205943354</v>
      </c>
      <c r="Z258">
        <v>8.6635754556651108</v>
      </c>
      <c r="AA258">
        <v>1.8699100074631276</v>
      </c>
      <c r="AB258">
        <v>2.2497814254032704</v>
      </c>
      <c r="AC258">
        <v>73.785571239904002</v>
      </c>
      <c r="AD258">
        <v>48.080417430296762</v>
      </c>
      <c r="AE258">
        <v>54.945581948990359</v>
      </c>
      <c r="AF258">
        <v>64.512155938738346</v>
      </c>
      <c r="AG258">
        <v>66.165422060257214</v>
      </c>
      <c r="AH258">
        <v>2.7226695442848832</v>
      </c>
    </row>
    <row r="259" spans="1:37">
      <c r="A259">
        <v>6</v>
      </c>
      <c r="B259">
        <v>25</v>
      </c>
      <c r="C259">
        <v>2020</v>
      </c>
      <c r="D259">
        <v>99</v>
      </c>
      <c r="E259">
        <v>99</v>
      </c>
      <c r="F259">
        <v>99</v>
      </c>
      <c r="G259">
        <v>99</v>
      </c>
      <c r="H259">
        <v>1</v>
      </c>
      <c r="I259">
        <v>99</v>
      </c>
      <c r="J259">
        <v>999</v>
      </c>
      <c r="K259">
        <v>99</v>
      </c>
      <c r="L259">
        <v>99</v>
      </c>
      <c r="M259">
        <v>99</v>
      </c>
      <c r="N259">
        <v>99</v>
      </c>
      <c r="O259">
        <v>99</v>
      </c>
      <c r="P259">
        <v>9999</v>
      </c>
      <c r="Q259">
        <v>5168</v>
      </c>
      <c r="R259">
        <v>24353</v>
      </c>
      <c r="S259">
        <v>7.2023569991376846</v>
      </c>
      <c r="T259">
        <v>6.1925019504783805</v>
      </c>
      <c r="U259">
        <v>27.289241571880343</v>
      </c>
      <c r="V259">
        <v>32.004270521085701</v>
      </c>
      <c r="W259">
        <v>12.470742824292696</v>
      </c>
      <c r="X259">
        <v>88.95413296103149</v>
      </c>
      <c r="Y259">
        <v>69.802488399786483</v>
      </c>
      <c r="Z259">
        <v>8.4952339668539913</v>
      </c>
      <c r="AA259">
        <v>1.8296524262809413</v>
      </c>
      <c r="AB259">
        <v>2.1364333229698449</v>
      </c>
      <c r="AC259">
        <v>72.045207482744715</v>
      </c>
      <c r="AD259">
        <v>43.856103548261792</v>
      </c>
      <c r="AE259">
        <v>50.35218456252187</v>
      </c>
      <c r="AF259">
        <v>63.308234125823603</v>
      </c>
      <c r="AG259">
        <v>65.131363337360753</v>
      </c>
      <c r="AH259">
        <v>3.3425040036135174</v>
      </c>
    </row>
    <row r="260" spans="1:37">
      <c r="A260">
        <v>6</v>
      </c>
      <c r="B260">
        <v>26</v>
      </c>
      <c r="C260">
        <v>2021</v>
      </c>
      <c r="D260">
        <v>99</v>
      </c>
      <c r="E260">
        <v>99</v>
      </c>
      <c r="F260">
        <v>99</v>
      </c>
      <c r="G260">
        <v>99</v>
      </c>
      <c r="H260">
        <v>1</v>
      </c>
      <c r="I260">
        <v>99</v>
      </c>
      <c r="J260">
        <v>999</v>
      </c>
      <c r="K260">
        <v>99</v>
      </c>
      <c r="L260">
        <v>99</v>
      </c>
      <c r="M260">
        <v>99</v>
      </c>
      <c r="N260">
        <v>99</v>
      </c>
      <c r="O260">
        <v>99</v>
      </c>
      <c r="P260">
        <v>9999</v>
      </c>
      <c r="Q260">
        <v>5835</v>
      </c>
      <c r="R260">
        <v>33066</v>
      </c>
      <c r="S260">
        <v>7.182090364725096</v>
      </c>
      <c r="T260">
        <v>6.223159741123812</v>
      </c>
      <c r="U260">
        <v>27.680097380995512</v>
      </c>
      <c r="V260">
        <v>31.288937276961228</v>
      </c>
      <c r="W260">
        <v>13.149458658440697</v>
      </c>
      <c r="X260">
        <v>88.952398233835382</v>
      </c>
      <c r="Y260">
        <v>70.701022198028198</v>
      </c>
      <c r="Z260">
        <v>8.7872941351181737</v>
      </c>
      <c r="AA260">
        <v>1.846434883249316</v>
      </c>
      <c r="AB260">
        <v>2.1708068999648127</v>
      </c>
      <c r="AC260">
        <v>72.398364253759681</v>
      </c>
      <c r="AD260">
        <v>45.633501107670313</v>
      </c>
      <c r="AE260">
        <v>50.828372001795984</v>
      </c>
      <c r="AF260">
        <v>66.035337473007004</v>
      </c>
      <c r="AG260">
        <v>67.649492486581138</v>
      </c>
      <c r="AH260">
        <v>3.5262807717897529</v>
      </c>
    </row>
    <row r="261" spans="1:37">
      <c r="A261">
        <v>6</v>
      </c>
      <c r="B261">
        <v>27</v>
      </c>
      <c r="C261">
        <v>2022</v>
      </c>
      <c r="D261">
        <v>99</v>
      </c>
      <c r="E261">
        <v>99</v>
      </c>
      <c r="F261">
        <v>99</v>
      </c>
      <c r="G261">
        <v>99</v>
      </c>
      <c r="H261">
        <v>1</v>
      </c>
      <c r="I261">
        <v>99</v>
      </c>
      <c r="J261">
        <v>999</v>
      </c>
      <c r="K261">
        <v>99</v>
      </c>
      <c r="L261">
        <v>99</v>
      </c>
      <c r="M261">
        <v>99</v>
      </c>
      <c r="N261">
        <v>99</v>
      </c>
      <c r="O261">
        <v>99</v>
      </c>
      <c r="P261">
        <v>9999</v>
      </c>
      <c r="Q261">
        <v>5734</v>
      </c>
      <c r="R261">
        <v>33563</v>
      </c>
      <c r="S261">
        <v>7.1249292375532569</v>
      </c>
      <c r="T261">
        <v>6.201263295891307</v>
      </c>
      <c r="U261">
        <v>27.367973661472544</v>
      </c>
      <c r="V261">
        <v>31.373834281798409</v>
      </c>
      <c r="W261">
        <v>12.579328427137028</v>
      </c>
      <c r="X261">
        <v>89.023627208533199</v>
      </c>
      <c r="Y261">
        <v>69.126716920418318</v>
      </c>
      <c r="Z261">
        <v>8.7038437582514874</v>
      </c>
      <c r="AA261">
        <v>1.7940232862196506</v>
      </c>
      <c r="AB261">
        <v>2.1159057327480779</v>
      </c>
      <c r="AC261">
        <v>70.824768925650517</v>
      </c>
      <c r="AD261">
        <v>46.670288551351661</v>
      </c>
      <c r="AE261">
        <v>50.119143945470917</v>
      </c>
      <c r="AF261">
        <v>65.225333773830556</v>
      </c>
      <c r="AG261">
        <v>66.843224316679979</v>
      </c>
      <c r="AH261">
        <v>3.5366326013765153</v>
      </c>
      <c r="AI261">
        <v>424</v>
      </c>
      <c r="AJ261">
        <v>109.31509433962265</v>
      </c>
      <c r="AK261">
        <v>20.169528438631623</v>
      </c>
    </row>
    <row r="262" spans="1:37">
      <c r="A262">
        <v>6</v>
      </c>
      <c r="B262">
        <v>28</v>
      </c>
      <c r="C262">
        <v>2023</v>
      </c>
      <c r="D262">
        <v>99</v>
      </c>
      <c r="E262">
        <v>99</v>
      </c>
      <c r="F262">
        <v>99</v>
      </c>
      <c r="G262">
        <v>99</v>
      </c>
      <c r="H262">
        <v>1</v>
      </c>
      <c r="I262">
        <v>99</v>
      </c>
      <c r="J262">
        <v>999</v>
      </c>
      <c r="K262">
        <v>99</v>
      </c>
      <c r="L262">
        <v>99</v>
      </c>
      <c r="M262">
        <v>99</v>
      </c>
      <c r="N262">
        <v>99</v>
      </c>
      <c r="O262">
        <v>99</v>
      </c>
      <c r="P262">
        <v>9999</v>
      </c>
      <c r="Q262">
        <v>5509</v>
      </c>
      <c r="R262">
        <v>31235</v>
      </c>
      <c r="S262">
        <v>7.3389787097806947</v>
      </c>
      <c r="T262">
        <v>6.1551784856731242</v>
      </c>
      <c r="U262">
        <v>26.999868736993744</v>
      </c>
      <c r="V262">
        <v>32.863774611813675</v>
      </c>
      <c r="W262">
        <v>11.586361453497679</v>
      </c>
      <c r="X262">
        <v>88.858652153033461</v>
      </c>
      <c r="Y262">
        <v>67.936609572594847</v>
      </c>
      <c r="Z262">
        <v>8.4474935296397451</v>
      </c>
      <c r="AA262">
        <v>1.7206259486656157</v>
      </c>
      <c r="AB262">
        <v>2.1088275960818952</v>
      </c>
      <c r="AC262">
        <v>71.173170642360219</v>
      </c>
      <c r="AD262">
        <v>41.419833612483792</v>
      </c>
      <c r="AE262">
        <v>46.40434465655968</v>
      </c>
      <c r="AF262">
        <v>64.088885241192528</v>
      </c>
      <c r="AG262">
        <v>66.052149610066152</v>
      </c>
      <c r="AH262">
        <v>3.1887305906835275</v>
      </c>
      <c r="AI262">
        <v>9339</v>
      </c>
      <c r="AJ262">
        <v>110.77359460327663</v>
      </c>
      <c r="AK262">
        <v>20.222896536098158</v>
      </c>
    </row>
    <row r="263" spans="1:37">
      <c r="A263">
        <v>6</v>
      </c>
      <c r="B263">
        <v>29</v>
      </c>
      <c r="C263">
        <v>2024</v>
      </c>
      <c r="D263">
        <v>99</v>
      </c>
      <c r="E263">
        <v>99</v>
      </c>
      <c r="F263">
        <v>99</v>
      </c>
      <c r="G263">
        <v>99</v>
      </c>
      <c r="H263">
        <v>1</v>
      </c>
      <c r="I263">
        <v>99</v>
      </c>
      <c r="J263">
        <v>999</v>
      </c>
      <c r="K263">
        <v>99</v>
      </c>
      <c r="L263">
        <v>99</v>
      </c>
      <c r="M263">
        <v>99</v>
      </c>
      <c r="N263">
        <v>99</v>
      </c>
      <c r="O263">
        <v>99</v>
      </c>
      <c r="P263">
        <v>9999</v>
      </c>
      <c r="Q263">
        <v>5227</v>
      </c>
      <c r="R263">
        <v>27353</v>
      </c>
      <c r="S263">
        <v>7.4320184257668256</v>
      </c>
      <c r="T263">
        <v>6.0051913866851905</v>
      </c>
      <c r="U263">
        <v>26.884853580959927</v>
      </c>
      <c r="V263">
        <v>35.330676708222136</v>
      </c>
      <c r="W263">
        <v>10.104924505538696</v>
      </c>
      <c r="X263">
        <v>88.505831170255547</v>
      </c>
      <c r="Y263">
        <v>67.751252147844852</v>
      </c>
      <c r="Z263">
        <v>8.4999371715988978</v>
      </c>
      <c r="AA263">
        <v>1.7510575509683843</v>
      </c>
      <c r="AB263">
        <v>2.0865916614338151</v>
      </c>
      <c r="AC263">
        <v>81.067744431220945</v>
      </c>
      <c r="AD263">
        <v>39.119275964218502</v>
      </c>
      <c r="AE263">
        <v>57.703809862112657</v>
      </c>
      <c r="AF263">
        <v>63.570233336432082</v>
      </c>
      <c r="AG263">
        <v>65.96055810465775</v>
      </c>
      <c r="AH263">
        <v>3.6851533652615802</v>
      </c>
      <c r="AI263">
        <v>26677</v>
      </c>
      <c r="AJ263">
        <v>108.67707763241762</v>
      </c>
      <c r="AK263">
        <v>20.277319384620437</v>
      </c>
    </row>
    <row r="264" spans="1:37">
      <c r="A264">
        <v>6</v>
      </c>
      <c r="B264">
        <v>30</v>
      </c>
      <c r="C264">
        <v>1996</v>
      </c>
      <c r="D264">
        <v>99</v>
      </c>
      <c r="E264">
        <v>99</v>
      </c>
      <c r="F264">
        <v>99</v>
      </c>
      <c r="G264">
        <v>99</v>
      </c>
      <c r="H264">
        <v>2</v>
      </c>
      <c r="I264">
        <v>99</v>
      </c>
      <c r="J264">
        <v>999</v>
      </c>
      <c r="K264">
        <v>99</v>
      </c>
      <c r="L264">
        <v>99</v>
      </c>
      <c r="M264">
        <v>99</v>
      </c>
      <c r="N264">
        <v>99</v>
      </c>
      <c r="O264">
        <v>99</v>
      </c>
      <c r="P264">
        <v>9999</v>
      </c>
      <c r="Q264">
        <v>5201</v>
      </c>
      <c r="R264">
        <v>26848</v>
      </c>
      <c r="S264">
        <v>4.3828590584028611</v>
      </c>
      <c r="T264">
        <v>5.9532926102502977</v>
      </c>
      <c r="U264">
        <v>22.418481823599237</v>
      </c>
      <c r="V264">
        <v>3.7060488676996424</v>
      </c>
      <c r="W264">
        <v>14.086710369487481</v>
      </c>
      <c r="X264">
        <v>90.241358760429094</v>
      </c>
      <c r="Y264">
        <v>41.530095351609049</v>
      </c>
      <c r="Z264">
        <v>5.2703442209846836</v>
      </c>
      <c r="AA264">
        <v>1.6840058596100613</v>
      </c>
      <c r="AB264">
        <v>2.4507623668931995</v>
      </c>
      <c r="AC264">
        <v>68.694021523153808</v>
      </c>
      <c r="AD264">
        <v>67.524514380773851</v>
      </c>
      <c r="AE264">
        <v>69.263632386550782</v>
      </c>
      <c r="AF264">
        <v>36.262949606277935</v>
      </c>
      <c r="AG264">
        <v>35.761816600279246</v>
      </c>
    </row>
    <row r="265" spans="1:37">
      <c r="A265">
        <v>6</v>
      </c>
      <c r="B265">
        <v>31</v>
      </c>
      <c r="C265">
        <v>1997</v>
      </c>
      <c r="D265">
        <v>99</v>
      </c>
      <c r="E265">
        <v>99</v>
      </c>
      <c r="F265">
        <v>99</v>
      </c>
      <c r="G265">
        <v>99</v>
      </c>
      <c r="H265">
        <v>2</v>
      </c>
      <c r="I265">
        <v>99</v>
      </c>
      <c r="J265">
        <v>999</v>
      </c>
      <c r="K265">
        <v>99</v>
      </c>
      <c r="L265">
        <v>99</v>
      </c>
      <c r="M265">
        <v>99</v>
      </c>
      <c r="N265">
        <v>99</v>
      </c>
      <c r="O265">
        <v>99</v>
      </c>
      <c r="P265">
        <v>9999</v>
      </c>
      <c r="Q265">
        <v>5068</v>
      </c>
      <c r="R265">
        <v>21409</v>
      </c>
      <c r="S265">
        <v>4.4981082722219643</v>
      </c>
      <c r="T265">
        <v>6.5022186930730088</v>
      </c>
      <c r="U265">
        <v>23.272231304591461</v>
      </c>
      <c r="V265">
        <v>3.6246438413751223</v>
      </c>
      <c r="W265">
        <v>19.029380167219397</v>
      </c>
      <c r="X265">
        <v>93.773646597225465</v>
      </c>
      <c r="Y265">
        <v>48.66644868980336</v>
      </c>
      <c r="Z265">
        <v>5.1402585537567687</v>
      </c>
      <c r="AA265">
        <v>1.5718899845262457</v>
      </c>
      <c r="AB265">
        <v>2.410043915206781</v>
      </c>
      <c r="AC265">
        <v>69.591928870758323</v>
      </c>
      <c r="AD265">
        <v>68.251284071531401</v>
      </c>
      <c r="AE265">
        <v>67.338463610299385</v>
      </c>
      <c r="AF265">
        <v>31.455606000499561</v>
      </c>
      <c r="AG265">
        <v>30.995235083679027</v>
      </c>
    </row>
    <row r="266" spans="1:37">
      <c r="A266">
        <v>6</v>
      </c>
      <c r="B266">
        <v>32</v>
      </c>
      <c r="C266">
        <v>1998</v>
      </c>
      <c r="D266">
        <v>99</v>
      </c>
      <c r="E266">
        <v>99</v>
      </c>
      <c r="F266">
        <v>99</v>
      </c>
      <c r="G266">
        <v>99</v>
      </c>
      <c r="H266">
        <v>2</v>
      </c>
      <c r="I266">
        <v>99</v>
      </c>
      <c r="J266">
        <v>999</v>
      </c>
      <c r="K266">
        <v>99</v>
      </c>
      <c r="L266">
        <v>99</v>
      </c>
      <c r="M266">
        <v>99</v>
      </c>
      <c r="N266">
        <v>99</v>
      </c>
      <c r="O266">
        <v>99</v>
      </c>
      <c r="P266">
        <v>9999</v>
      </c>
      <c r="Q266">
        <v>4723</v>
      </c>
      <c r="R266">
        <v>20639</v>
      </c>
      <c r="S266">
        <v>4.5314695479432121</v>
      </c>
      <c r="T266">
        <v>6.2460875042395498</v>
      </c>
      <c r="U266">
        <v>21.814991036387426</v>
      </c>
      <c r="V266">
        <v>3.4061727796889385</v>
      </c>
      <c r="W266">
        <v>14.865061291729251</v>
      </c>
      <c r="X266">
        <v>88.671931779640502</v>
      </c>
      <c r="Y266">
        <v>37.429139008672898</v>
      </c>
      <c r="Z266">
        <v>5.0030296961739484</v>
      </c>
      <c r="AA266">
        <v>1.6535830184888587</v>
      </c>
      <c r="AB266">
        <v>2.3048556407753407</v>
      </c>
      <c r="AC266">
        <v>70.802465016886416</v>
      </c>
      <c r="AD266">
        <v>61.418177754913906</v>
      </c>
      <c r="AE266">
        <v>63.719578132867859</v>
      </c>
      <c r="AF266">
        <v>32.542335467188039</v>
      </c>
      <c r="AG266">
        <v>31.2321685517506</v>
      </c>
    </row>
    <row r="267" spans="1:37">
      <c r="A267">
        <v>6</v>
      </c>
      <c r="B267">
        <v>33</v>
      </c>
      <c r="C267">
        <v>1999</v>
      </c>
      <c r="D267">
        <v>99</v>
      </c>
      <c r="E267">
        <v>99</v>
      </c>
      <c r="F267">
        <v>99</v>
      </c>
      <c r="G267">
        <v>99</v>
      </c>
      <c r="H267">
        <v>2</v>
      </c>
      <c r="I267">
        <v>99</v>
      </c>
      <c r="J267">
        <v>999</v>
      </c>
      <c r="K267">
        <v>99</v>
      </c>
      <c r="L267">
        <v>99</v>
      </c>
      <c r="M267">
        <v>99</v>
      </c>
      <c r="N267">
        <v>99</v>
      </c>
      <c r="O267">
        <v>99</v>
      </c>
      <c r="P267">
        <v>9999</v>
      </c>
      <c r="Q267">
        <v>4732</v>
      </c>
      <c r="R267">
        <v>22626</v>
      </c>
      <c r="S267">
        <v>4.4493061080173248</v>
      </c>
      <c r="T267">
        <v>6.2711482365420315</v>
      </c>
      <c r="U267">
        <v>21.097118359409446</v>
      </c>
      <c r="V267">
        <v>2.046318394767082</v>
      </c>
      <c r="W267">
        <v>13.935295677539109</v>
      </c>
      <c r="X267">
        <v>86.515513126491655</v>
      </c>
      <c r="Y267">
        <v>32.573145938301067</v>
      </c>
      <c r="Z267">
        <v>4.2524490898308445</v>
      </c>
      <c r="AA267">
        <v>1.574968189889719</v>
      </c>
      <c r="AB267">
        <v>2.2294714585674957</v>
      </c>
      <c r="AC267">
        <v>78.124413708903802</v>
      </c>
      <c r="AD267">
        <v>76.505288914933757</v>
      </c>
      <c r="AE267">
        <v>70.736455126348886</v>
      </c>
      <c r="AF267">
        <v>31.105306571350003</v>
      </c>
      <c r="AG267">
        <v>29.873126168406859</v>
      </c>
    </row>
    <row r="268" spans="1:37">
      <c r="A268">
        <v>6</v>
      </c>
      <c r="B268">
        <v>34</v>
      </c>
      <c r="C268">
        <v>2000</v>
      </c>
      <c r="D268">
        <v>99</v>
      </c>
      <c r="E268">
        <v>99</v>
      </c>
      <c r="F268">
        <v>99</v>
      </c>
      <c r="G268">
        <v>99</v>
      </c>
      <c r="H268">
        <v>2</v>
      </c>
      <c r="I268">
        <v>99</v>
      </c>
      <c r="J268">
        <v>999</v>
      </c>
      <c r="K268">
        <v>99</v>
      </c>
      <c r="L268">
        <v>99</v>
      </c>
      <c r="M268">
        <v>99</v>
      </c>
      <c r="N268">
        <v>99</v>
      </c>
      <c r="O268">
        <v>99</v>
      </c>
      <c r="P268">
        <v>9999</v>
      </c>
      <c r="Q268">
        <v>4711</v>
      </c>
      <c r="R268">
        <v>25827</v>
      </c>
      <c r="S268">
        <v>4.6886978743175751</v>
      </c>
      <c r="T268">
        <v>6.2634452317342308</v>
      </c>
      <c r="U268">
        <v>21.345320788322095</v>
      </c>
      <c r="V268">
        <v>2.8110117319084682</v>
      </c>
      <c r="W268">
        <v>13.687226545862856</v>
      </c>
      <c r="X268">
        <v>87.214930111898411</v>
      </c>
      <c r="Y268">
        <v>33.523057265652227</v>
      </c>
      <c r="Z268">
        <v>4.8307196648782051</v>
      </c>
      <c r="AA268">
        <v>1.6063037785782444</v>
      </c>
      <c r="AB268">
        <v>2.2852451848279034</v>
      </c>
      <c r="AC268">
        <v>70.714089814211903</v>
      </c>
      <c r="AD268">
        <v>70.192803906744913</v>
      </c>
      <c r="AE268">
        <v>71.647696454598034</v>
      </c>
      <c r="AF268">
        <v>34.872134157867727</v>
      </c>
      <c r="AG268">
        <v>33.670042553742206</v>
      </c>
    </row>
    <row r="269" spans="1:37">
      <c r="A269">
        <v>6</v>
      </c>
      <c r="B269">
        <v>35</v>
      </c>
      <c r="C269">
        <v>2001</v>
      </c>
      <c r="D269">
        <v>99</v>
      </c>
      <c r="E269">
        <v>99</v>
      </c>
      <c r="F269">
        <v>99</v>
      </c>
      <c r="G269">
        <v>99</v>
      </c>
      <c r="H269">
        <v>2</v>
      </c>
      <c r="I269">
        <v>99</v>
      </c>
      <c r="J269">
        <v>999</v>
      </c>
      <c r="K269">
        <v>99</v>
      </c>
      <c r="L269">
        <v>99</v>
      </c>
      <c r="M269">
        <v>99</v>
      </c>
      <c r="N269">
        <v>99</v>
      </c>
      <c r="O269">
        <v>99</v>
      </c>
      <c r="P269">
        <v>9999</v>
      </c>
      <c r="Q269">
        <v>3334</v>
      </c>
      <c r="R269">
        <v>15691</v>
      </c>
      <c r="S269">
        <v>4.7028870052896563</v>
      </c>
      <c r="T269">
        <v>6.4723726977248113</v>
      </c>
      <c r="U269">
        <v>21.770881396979213</v>
      </c>
      <c r="V269">
        <v>3.1801669746988726</v>
      </c>
      <c r="W269">
        <v>15.868969472946276</v>
      </c>
      <c r="X269">
        <v>87.260212860875683</v>
      </c>
      <c r="Y269">
        <v>37.613918806959397</v>
      </c>
      <c r="Z269">
        <v>5.1717617012389558</v>
      </c>
      <c r="AA269">
        <v>1.6835731070091962</v>
      </c>
      <c r="AB269">
        <v>2.3695158608570943</v>
      </c>
      <c r="AC269">
        <v>71.89965227110649</v>
      </c>
      <c r="AD269">
        <v>69.424760087167755</v>
      </c>
      <c r="AE269">
        <v>69.435168085516011</v>
      </c>
      <c r="AF269">
        <v>28.824145342322318</v>
      </c>
      <c r="AG269">
        <v>27.343912716407679</v>
      </c>
    </row>
    <row r="270" spans="1:37">
      <c r="A270">
        <v>6</v>
      </c>
      <c r="B270">
        <v>36</v>
      </c>
      <c r="C270">
        <v>2002</v>
      </c>
      <c r="D270">
        <v>99</v>
      </c>
      <c r="E270">
        <v>99</v>
      </c>
      <c r="F270">
        <v>99</v>
      </c>
      <c r="G270">
        <v>99</v>
      </c>
      <c r="H270">
        <v>2</v>
      </c>
      <c r="I270">
        <v>99</v>
      </c>
      <c r="J270">
        <v>999</v>
      </c>
      <c r="K270">
        <v>99</v>
      </c>
      <c r="L270">
        <v>99</v>
      </c>
      <c r="M270">
        <v>99</v>
      </c>
      <c r="N270">
        <v>99</v>
      </c>
      <c r="O270">
        <v>99</v>
      </c>
      <c r="P270">
        <v>9999</v>
      </c>
      <c r="Q270">
        <v>3633</v>
      </c>
      <c r="R270">
        <v>15662</v>
      </c>
      <c r="S270">
        <v>4.8215425871536191</v>
      </c>
      <c r="T270">
        <v>6.5210701059890175</v>
      </c>
      <c r="U270">
        <v>22.953090282211662</v>
      </c>
      <c r="V270">
        <v>3.9522410930915592</v>
      </c>
      <c r="W270">
        <v>18.49061422551398</v>
      </c>
      <c r="X270">
        <v>89.50325628910737</v>
      </c>
      <c r="Y270">
        <v>46.584088877538001</v>
      </c>
      <c r="Z270">
        <v>5.7761947981312236</v>
      </c>
      <c r="AA270">
        <v>1.8069625753272471</v>
      </c>
      <c r="AB270">
        <v>2.5418794215714033</v>
      </c>
      <c r="AC270">
        <v>71.413499796116483</v>
      </c>
      <c r="AD270">
        <v>71.340436175399276</v>
      </c>
      <c r="AE270">
        <v>72.735186894499776</v>
      </c>
      <c r="AF270">
        <v>32.026665030775206</v>
      </c>
      <c r="AG270">
        <v>30.787295150339894</v>
      </c>
    </row>
    <row r="271" spans="1:37">
      <c r="A271">
        <v>6</v>
      </c>
      <c r="B271">
        <v>37</v>
      </c>
      <c r="C271">
        <v>2003</v>
      </c>
      <c r="D271">
        <v>99</v>
      </c>
      <c r="E271">
        <v>99</v>
      </c>
      <c r="F271">
        <v>99</v>
      </c>
      <c r="G271">
        <v>99</v>
      </c>
      <c r="H271">
        <v>2</v>
      </c>
      <c r="I271">
        <v>99</v>
      </c>
      <c r="J271">
        <v>999</v>
      </c>
      <c r="K271">
        <v>99</v>
      </c>
      <c r="L271">
        <v>99</v>
      </c>
      <c r="M271">
        <v>99</v>
      </c>
      <c r="N271">
        <v>99</v>
      </c>
      <c r="O271">
        <v>99</v>
      </c>
      <c r="P271">
        <v>9999</v>
      </c>
      <c r="Q271">
        <v>3369</v>
      </c>
      <c r="R271">
        <v>13139.01</v>
      </c>
      <c r="S271">
        <v>5.1472675642989856</v>
      </c>
      <c r="T271">
        <v>6.4143341088864361</v>
      </c>
      <c r="U271">
        <v>23.820424826527983</v>
      </c>
      <c r="V271">
        <v>6.9031076161750384</v>
      </c>
      <c r="W271">
        <v>17.08652326164604</v>
      </c>
      <c r="X271">
        <v>90.372105660928781</v>
      </c>
      <c r="Y271">
        <v>52.172880605159762</v>
      </c>
      <c r="Z271">
        <v>6.3162543646312512</v>
      </c>
      <c r="AA271">
        <v>1.9015509644200577</v>
      </c>
      <c r="AB271">
        <v>2.6378961521964843</v>
      </c>
      <c r="AC271">
        <v>72.723277439278661</v>
      </c>
      <c r="AD271">
        <v>71.303494389526847</v>
      </c>
      <c r="AE271">
        <v>71.68272911360198</v>
      </c>
      <c r="AF271">
        <v>34.245592763157717</v>
      </c>
      <c r="AG271">
        <v>33.695059927284198</v>
      </c>
    </row>
    <row r="272" spans="1:37">
      <c r="A272">
        <v>6</v>
      </c>
      <c r="B272">
        <v>38</v>
      </c>
      <c r="C272">
        <v>2004</v>
      </c>
      <c r="D272">
        <v>99</v>
      </c>
      <c r="E272">
        <v>99</v>
      </c>
      <c r="F272">
        <v>99</v>
      </c>
      <c r="G272">
        <v>99</v>
      </c>
      <c r="H272">
        <v>2</v>
      </c>
      <c r="I272">
        <v>99</v>
      </c>
      <c r="J272">
        <v>999</v>
      </c>
      <c r="K272">
        <v>99</v>
      </c>
      <c r="L272">
        <v>99</v>
      </c>
      <c r="M272">
        <v>99</v>
      </c>
      <c r="N272">
        <v>99</v>
      </c>
      <c r="O272">
        <v>99</v>
      </c>
      <c r="P272">
        <v>9999</v>
      </c>
      <c r="Q272">
        <v>3325</v>
      </c>
      <c r="R272">
        <v>12822</v>
      </c>
      <c r="S272">
        <v>5.6972391202620498</v>
      </c>
      <c r="T272">
        <v>6.5740134144439244</v>
      </c>
      <c r="U272">
        <v>24.200787708625754</v>
      </c>
      <c r="V272">
        <v>10.224613944782407</v>
      </c>
      <c r="W272">
        <v>19.279363593823124</v>
      </c>
      <c r="X272">
        <v>90.765871158945572</v>
      </c>
      <c r="Y272">
        <v>55.350179379191999</v>
      </c>
      <c r="Z272">
        <v>6.2691698964431719</v>
      </c>
      <c r="AA272">
        <v>2.0361091107263434</v>
      </c>
      <c r="AB272">
        <v>2.5964060517198222</v>
      </c>
      <c r="AC272">
        <v>71.650551836666281</v>
      </c>
      <c r="AD272">
        <v>71.082388731884393</v>
      </c>
      <c r="AE272">
        <v>72.219207615286905</v>
      </c>
      <c r="AF272">
        <v>33.083909588192803</v>
      </c>
      <c r="AG272">
        <v>32.072530259356355</v>
      </c>
    </row>
    <row r="273" spans="1:34">
      <c r="A273">
        <v>6</v>
      </c>
      <c r="B273">
        <v>39</v>
      </c>
      <c r="C273">
        <v>2005</v>
      </c>
      <c r="D273">
        <v>99</v>
      </c>
      <c r="E273">
        <v>99</v>
      </c>
      <c r="F273">
        <v>99</v>
      </c>
      <c r="G273">
        <v>99</v>
      </c>
      <c r="H273">
        <v>2</v>
      </c>
      <c r="I273">
        <v>99</v>
      </c>
      <c r="J273">
        <v>999</v>
      </c>
      <c r="K273">
        <v>99</v>
      </c>
      <c r="L273">
        <v>99</v>
      </c>
      <c r="M273">
        <v>99</v>
      </c>
      <c r="N273">
        <v>99</v>
      </c>
      <c r="O273">
        <v>99</v>
      </c>
      <c r="P273">
        <v>9999</v>
      </c>
      <c r="Q273">
        <v>3200</v>
      </c>
      <c r="R273">
        <v>12793</v>
      </c>
      <c r="S273">
        <v>6.0752755413116564</v>
      </c>
      <c r="T273">
        <v>6.6621589931994087</v>
      </c>
      <c r="U273">
        <v>24.980121941686903</v>
      </c>
      <c r="V273">
        <v>12.85077776909247</v>
      </c>
      <c r="W273">
        <v>20.409598999452822</v>
      </c>
      <c r="X273">
        <v>92.34737747205503</v>
      </c>
      <c r="Y273">
        <v>60.603455014461041</v>
      </c>
      <c r="Z273">
        <v>6.4543373516399756</v>
      </c>
      <c r="AA273">
        <v>2.1386789016131398</v>
      </c>
      <c r="AB273">
        <v>2.6055435668727296</v>
      </c>
      <c r="AC273">
        <v>72.3684812427731</v>
      </c>
      <c r="AD273">
        <v>69.731783980693749</v>
      </c>
      <c r="AE273">
        <v>70.716464533461121</v>
      </c>
      <c r="AF273">
        <v>34.556996218260402</v>
      </c>
      <c r="AG273">
        <v>33.856239119004556</v>
      </c>
    </row>
    <row r="274" spans="1:34">
      <c r="A274">
        <v>6</v>
      </c>
      <c r="B274">
        <v>40</v>
      </c>
      <c r="C274">
        <v>2006</v>
      </c>
      <c r="D274">
        <v>99</v>
      </c>
      <c r="E274">
        <v>99</v>
      </c>
      <c r="F274">
        <v>99</v>
      </c>
      <c r="G274">
        <v>99</v>
      </c>
      <c r="H274">
        <v>2</v>
      </c>
      <c r="I274">
        <v>99</v>
      </c>
      <c r="J274">
        <v>999</v>
      </c>
      <c r="K274">
        <v>99</v>
      </c>
      <c r="L274">
        <v>99</v>
      </c>
      <c r="M274">
        <v>99</v>
      </c>
      <c r="N274">
        <v>99</v>
      </c>
      <c r="O274">
        <v>99</v>
      </c>
      <c r="P274">
        <v>9999</v>
      </c>
      <c r="Q274">
        <v>3098</v>
      </c>
      <c r="R274">
        <v>12125</v>
      </c>
      <c r="S274">
        <v>5.8591340206185558</v>
      </c>
      <c r="T274">
        <v>6.3188453608247421</v>
      </c>
      <c r="U274">
        <v>24.391274226803979</v>
      </c>
      <c r="V274">
        <v>14.169072164948451</v>
      </c>
      <c r="W274">
        <v>17.096907216494849</v>
      </c>
      <c r="X274">
        <v>89.632989690721615</v>
      </c>
      <c r="Y274">
        <v>56.709278350515447</v>
      </c>
      <c r="Z274">
        <v>6.6483153547920404</v>
      </c>
      <c r="AA274">
        <v>2.1499921056142086</v>
      </c>
      <c r="AB274">
        <v>2.5354125931145477</v>
      </c>
      <c r="AC274">
        <v>75.438410322608789</v>
      </c>
      <c r="AD274">
        <v>72.306099642429771</v>
      </c>
      <c r="AE274">
        <v>73.392448458961681</v>
      </c>
      <c r="AF274">
        <v>32.910808316595194</v>
      </c>
      <c r="AG274">
        <v>31.537496712891201</v>
      </c>
    </row>
    <row r="275" spans="1:34">
      <c r="A275">
        <v>6</v>
      </c>
      <c r="B275">
        <v>41</v>
      </c>
      <c r="C275">
        <v>2007</v>
      </c>
      <c r="D275">
        <v>99</v>
      </c>
      <c r="E275">
        <v>99</v>
      </c>
      <c r="F275">
        <v>99</v>
      </c>
      <c r="G275">
        <v>99</v>
      </c>
      <c r="H275">
        <v>2</v>
      </c>
      <c r="I275">
        <v>99</v>
      </c>
      <c r="J275">
        <v>999</v>
      </c>
      <c r="K275">
        <v>99</v>
      </c>
      <c r="L275">
        <v>99</v>
      </c>
      <c r="M275">
        <v>99</v>
      </c>
      <c r="N275">
        <v>99</v>
      </c>
      <c r="O275">
        <v>99</v>
      </c>
      <c r="P275">
        <v>9999</v>
      </c>
      <c r="Q275">
        <v>2866</v>
      </c>
      <c r="R275">
        <v>10387</v>
      </c>
      <c r="S275">
        <v>5.9255800519880601</v>
      </c>
      <c r="T275">
        <v>6.1665543467796313</v>
      </c>
      <c r="U275">
        <v>24.288398960238808</v>
      </c>
      <c r="V275">
        <v>14.37373640127082</v>
      </c>
      <c r="W275">
        <v>16.434004043515937</v>
      </c>
      <c r="X275">
        <v>87.108886107634518</v>
      </c>
      <c r="Y275">
        <v>56.358910176181794</v>
      </c>
      <c r="Z275">
        <v>7.1004583186514276</v>
      </c>
      <c r="AA275">
        <v>2.2308624387402611</v>
      </c>
      <c r="AB275">
        <v>2.6311349244514735</v>
      </c>
      <c r="AC275">
        <v>74.660330819085701</v>
      </c>
      <c r="AD275">
        <v>70.74891906947704</v>
      </c>
      <c r="AE275">
        <v>71.774265260881279</v>
      </c>
      <c r="AF275">
        <v>31.426237444027596</v>
      </c>
      <c r="AG275">
        <v>30.520321225789431</v>
      </c>
    </row>
    <row r="276" spans="1:34">
      <c r="A276">
        <v>6</v>
      </c>
      <c r="B276">
        <v>42</v>
      </c>
      <c r="C276">
        <v>2008</v>
      </c>
      <c r="D276">
        <v>99</v>
      </c>
      <c r="E276">
        <v>99</v>
      </c>
      <c r="F276">
        <v>99</v>
      </c>
      <c r="G276">
        <v>99</v>
      </c>
      <c r="H276">
        <v>2</v>
      </c>
      <c r="I276">
        <v>99</v>
      </c>
      <c r="J276">
        <v>999</v>
      </c>
      <c r="K276">
        <v>99</v>
      </c>
      <c r="L276">
        <v>99</v>
      </c>
      <c r="M276">
        <v>99</v>
      </c>
      <c r="N276">
        <v>99</v>
      </c>
      <c r="O276">
        <v>99</v>
      </c>
      <c r="P276">
        <v>9999</v>
      </c>
      <c r="Q276">
        <v>2800</v>
      </c>
      <c r="R276">
        <v>10525</v>
      </c>
      <c r="S276">
        <v>6.3702612826603309</v>
      </c>
      <c r="T276">
        <v>6.3702612826603309</v>
      </c>
      <c r="U276">
        <v>24.71482185273166</v>
      </c>
      <c r="V276">
        <v>16.760095011876484</v>
      </c>
      <c r="W276">
        <v>15.800475059382427</v>
      </c>
      <c r="X276">
        <v>87.933491686460798</v>
      </c>
      <c r="Y276">
        <v>58.831353919239888</v>
      </c>
      <c r="Z276">
        <v>7.1463138865718605</v>
      </c>
      <c r="AA276">
        <v>2.2110947145519328</v>
      </c>
      <c r="AB276">
        <v>2.4380220903847558</v>
      </c>
      <c r="AC276">
        <v>73.668489313538586</v>
      </c>
      <c r="AD276">
        <v>67.932570479360109</v>
      </c>
      <c r="AE276">
        <v>68.932137850229864</v>
      </c>
      <c r="AF276">
        <v>31.442313437294615</v>
      </c>
      <c r="AG276">
        <v>30.348621776698185</v>
      </c>
    </row>
    <row r="277" spans="1:34">
      <c r="A277">
        <v>6</v>
      </c>
      <c r="B277">
        <v>43</v>
      </c>
      <c r="C277">
        <v>2009</v>
      </c>
      <c r="D277">
        <v>99</v>
      </c>
      <c r="E277">
        <v>99</v>
      </c>
      <c r="F277">
        <v>99</v>
      </c>
      <c r="G277">
        <v>99</v>
      </c>
      <c r="H277">
        <v>2</v>
      </c>
      <c r="I277">
        <v>99</v>
      </c>
      <c r="J277">
        <v>999</v>
      </c>
      <c r="K277">
        <v>99</v>
      </c>
      <c r="L277">
        <v>99</v>
      </c>
      <c r="M277">
        <v>99</v>
      </c>
      <c r="N277">
        <v>99</v>
      </c>
      <c r="O277">
        <v>99</v>
      </c>
      <c r="P277">
        <v>9999</v>
      </c>
      <c r="Q277">
        <v>2682</v>
      </c>
      <c r="R277">
        <v>10099</v>
      </c>
      <c r="S277">
        <v>6.4543024061788286</v>
      </c>
      <c r="T277">
        <v>6.2743836023368642</v>
      </c>
      <c r="U277">
        <v>24.710278245370919</v>
      </c>
      <c r="V277">
        <v>19.595999603921172</v>
      </c>
      <c r="W277">
        <v>14.872759679176159</v>
      </c>
      <c r="X277">
        <v>85.949103871670431</v>
      </c>
      <c r="Y277">
        <v>59.243489454401406</v>
      </c>
      <c r="Z277">
        <v>7.5318241087533107</v>
      </c>
      <c r="AA277">
        <v>2.1923012626610263</v>
      </c>
      <c r="AB277">
        <v>2.4283511075801543</v>
      </c>
      <c r="AC277">
        <v>75.77090303369225</v>
      </c>
      <c r="AD277">
        <v>64.097463246201897</v>
      </c>
      <c r="AE277">
        <v>68.527739935293482</v>
      </c>
      <c r="AF277">
        <v>31.213104620615052</v>
      </c>
      <c r="AG277">
        <v>29.303000577020448</v>
      </c>
    </row>
    <row r="278" spans="1:34">
      <c r="A278">
        <v>6</v>
      </c>
      <c r="B278">
        <v>44</v>
      </c>
      <c r="C278">
        <v>2010</v>
      </c>
      <c r="D278">
        <v>99</v>
      </c>
      <c r="E278">
        <v>99</v>
      </c>
      <c r="F278">
        <v>99</v>
      </c>
      <c r="G278">
        <v>99</v>
      </c>
      <c r="H278">
        <v>2</v>
      </c>
      <c r="I278">
        <v>99</v>
      </c>
      <c r="J278">
        <v>999</v>
      </c>
      <c r="K278">
        <v>99</v>
      </c>
      <c r="L278">
        <v>99</v>
      </c>
      <c r="M278">
        <v>99</v>
      </c>
      <c r="N278">
        <v>99</v>
      </c>
      <c r="O278">
        <v>99</v>
      </c>
      <c r="P278">
        <v>9999</v>
      </c>
      <c r="Q278">
        <v>3183</v>
      </c>
      <c r="R278">
        <v>14864</v>
      </c>
      <c r="S278">
        <v>6.2374865446716914</v>
      </c>
      <c r="T278">
        <v>6.1042787944025836</v>
      </c>
      <c r="U278">
        <v>22.827220129171177</v>
      </c>
      <c r="V278">
        <v>16.920075349838537</v>
      </c>
      <c r="W278">
        <v>11.968514531754575</v>
      </c>
      <c r="X278">
        <v>74.044671689989244</v>
      </c>
      <c r="Y278">
        <v>49.064854682454254</v>
      </c>
      <c r="Z278">
        <v>8.3667427794413456</v>
      </c>
      <c r="AA278">
        <v>2.2332631979662705</v>
      </c>
      <c r="AB278">
        <v>2.3149541913999374</v>
      </c>
      <c r="AC278">
        <v>74.517198289317804</v>
      </c>
      <c r="AD278">
        <v>62.080774895516441</v>
      </c>
      <c r="AE278">
        <v>68.451566236827247</v>
      </c>
      <c r="AF278">
        <v>39.449029963640207</v>
      </c>
      <c r="AG278">
        <v>35.674070788129221</v>
      </c>
    </row>
    <row r="279" spans="1:34">
      <c r="A279">
        <v>6</v>
      </c>
      <c r="B279">
        <v>45</v>
      </c>
      <c r="C279">
        <v>2011</v>
      </c>
      <c r="D279">
        <v>99</v>
      </c>
      <c r="E279">
        <v>99</v>
      </c>
      <c r="F279">
        <v>99</v>
      </c>
      <c r="G279">
        <v>99</v>
      </c>
      <c r="H279">
        <v>2</v>
      </c>
      <c r="I279">
        <v>99</v>
      </c>
      <c r="J279">
        <v>999</v>
      </c>
      <c r="K279">
        <v>99</v>
      </c>
      <c r="L279">
        <v>99</v>
      </c>
      <c r="M279">
        <v>99</v>
      </c>
      <c r="N279">
        <v>99</v>
      </c>
      <c r="O279">
        <v>99</v>
      </c>
      <c r="P279">
        <v>9999</v>
      </c>
      <c r="Q279">
        <v>3355</v>
      </c>
      <c r="R279">
        <v>16206</v>
      </c>
      <c r="S279">
        <v>6.4027520671356291</v>
      </c>
      <c r="T279">
        <v>6.1604961125509083</v>
      </c>
      <c r="U279">
        <v>23.925595458472081</v>
      </c>
      <c r="V279">
        <v>19.505121559916077</v>
      </c>
      <c r="W279">
        <v>11.921510551647538</v>
      </c>
      <c r="X279">
        <v>79.0941626558065</v>
      </c>
      <c r="Y279">
        <v>53.609774157719357</v>
      </c>
      <c r="Z279">
        <v>8.3721441647041654</v>
      </c>
      <c r="AA279">
        <v>2.2073530712161529</v>
      </c>
      <c r="AB279">
        <v>2.2283492806453871</v>
      </c>
      <c r="AC279">
        <v>75.542385498656898</v>
      </c>
      <c r="AD279">
        <v>61.660794184846488</v>
      </c>
      <c r="AE279">
        <v>67.750836361653526</v>
      </c>
      <c r="AF279">
        <v>40.047446067165822</v>
      </c>
      <c r="AG279">
        <v>37.856818081298506</v>
      </c>
    </row>
    <row r="280" spans="1:34">
      <c r="A280">
        <v>6</v>
      </c>
      <c r="B280">
        <v>46</v>
      </c>
      <c r="C280">
        <v>2012</v>
      </c>
      <c r="D280">
        <v>99</v>
      </c>
      <c r="E280">
        <v>99</v>
      </c>
      <c r="F280">
        <v>99</v>
      </c>
      <c r="G280">
        <v>99</v>
      </c>
      <c r="H280">
        <v>2</v>
      </c>
      <c r="I280">
        <v>99</v>
      </c>
      <c r="J280">
        <v>999</v>
      </c>
      <c r="K280">
        <v>99</v>
      </c>
      <c r="L280">
        <v>99</v>
      </c>
      <c r="M280">
        <v>99</v>
      </c>
      <c r="N280">
        <v>99</v>
      </c>
      <c r="O280">
        <v>99</v>
      </c>
      <c r="P280">
        <v>9999</v>
      </c>
      <c r="Q280">
        <v>3083</v>
      </c>
      <c r="R280">
        <v>13611</v>
      </c>
      <c r="S280">
        <v>6.5807067812798445</v>
      </c>
      <c r="T280">
        <v>6.1719932407611502</v>
      </c>
      <c r="U280">
        <v>23.024553669825902</v>
      </c>
      <c r="V280">
        <v>18.778928807582105</v>
      </c>
      <c r="W280">
        <v>10.667842186466828</v>
      </c>
      <c r="X280">
        <v>78.803908603335557</v>
      </c>
      <c r="Y280">
        <v>49.606935566820944</v>
      </c>
      <c r="Z280">
        <v>7.7485407328487392</v>
      </c>
      <c r="AA280">
        <v>2.0737290531282686</v>
      </c>
      <c r="AB280">
        <v>2.1020256370835688</v>
      </c>
      <c r="AC280">
        <v>70.463214324620495</v>
      </c>
      <c r="AD280">
        <v>56.029134385012952</v>
      </c>
      <c r="AE280">
        <v>65.068360308451119</v>
      </c>
      <c r="AF280">
        <v>37.126646845421561</v>
      </c>
      <c r="AG280">
        <v>34.663976319577401</v>
      </c>
    </row>
    <row r="281" spans="1:34">
      <c r="A281">
        <v>6</v>
      </c>
      <c r="B281">
        <v>47</v>
      </c>
      <c r="C281">
        <v>2013</v>
      </c>
      <c r="D281">
        <v>99</v>
      </c>
      <c r="E281">
        <v>99</v>
      </c>
      <c r="F281">
        <v>99</v>
      </c>
      <c r="G281">
        <v>99</v>
      </c>
      <c r="H281">
        <v>2</v>
      </c>
      <c r="I281">
        <v>99</v>
      </c>
      <c r="J281">
        <v>999</v>
      </c>
      <c r="K281">
        <v>99</v>
      </c>
      <c r="L281">
        <v>99</v>
      </c>
      <c r="M281">
        <v>99</v>
      </c>
      <c r="N281">
        <v>99</v>
      </c>
      <c r="O281">
        <v>99</v>
      </c>
      <c r="P281">
        <v>9999</v>
      </c>
      <c r="Q281">
        <v>3085</v>
      </c>
      <c r="R281">
        <v>14001</v>
      </c>
      <c r="S281">
        <v>6.6885936718805796</v>
      </c>
      <c r="T281">
        <v>6.4124705378187263</v>
      </c>
      <c r="U281">
        <v>23.19067923719734</v>
      </c>
      <c r="V281">
        <v>17.570173559031499</v>
      </c>
      <c r="W281">
        <v>13.406185272480538</v>
      </c>
      <c r="X281">
        <v>75.101778444396842</v>
      </c>
      <c r="Y281">
        <v>50.189272194843205</v>
      </c>
      <c r="Z281">
        <v>8.5547141160668616</v>
      </c>
      <c r="AA281">
        <v>2.1244453921834863</v>
      </c>
      <c r="AB281">
        <v>2.1905345760203319</v>
      </c>
      <c r="AC281">
        <v>72.672782172722876</v>
      </c>
      <c r="AD281">
        <v>58.757271096427779</v>
      </c>
      <c r="AE281">
        <v>66.522406267821552</v>
      </c>
      <c r="AF281">
        <v>36.644158291457281</v>
      </c>
      <c r="AG281">
        <v>33.85742440041701</v>
      </c>
    </row>
    <row r="282" spans="1:34">
      <c r="A282">
        <v>6</v>
      </c>
      <c r="B282">
        <v>48</v>
      </c>
      <c r="C282">
        <v>2014</v>
      </c>
      <c r="D282">
        <v>99</v>
      </c>
      <c r="E282">
        <v>99</v>
      </c>
      <c r="F282">
        <v>99</v>
      </c>
      <c r="G282">
        <v>99</v>
      </c>
      <c r="H282">
        <v>2</v>
      </c>
      <c r="I282">
        <v>99</v>
      </c>
      <c r="J282">
        <v>999</v>
      </c>
      <c r="K282">
        <v>99</v>
      </c>
      <c r="L282">
        <v>99</v>
      </c>
      <c r="M282">
        <v>99</v>
      </c>
      <c r="N282">
        <v>99</v>
      </c>
      <c r="O282">
        <v>99</v>
      </c>
      <c r="P282">
        <v>9999</v>
      </c>
      <c r="Q282">
        <v>2868</v>
      </c>
      <c r="R282">
        <v>13230</v>
      </c>
      <c r="S282">
        <v>6.8328798185941082</v>
      </c>
      <c r="T282">
        <v>6.5665910808767922</v>
      </c>
      <c r="U282">
        <v>24.005283446712127</v>
      </c>
      <c r="V282">
        <v>18.238851095993965</v>
      </c>
      <c r="W282">
        <v>15.04913076341648</v>
      </c>
      <c r="X282">
        <v>78.208616780045318</v>
      </c>
      <c r="Y282">
        <v>53.371126228269091</v>
      </c>
      <c r="Z282">
        <v>8.5972418219653353</v>
      </c>
      <c r="AA282">
        <v>2.0724499813235031</v>
      </c>
      <c r="AB282">
        <v>2.1497039339427735</v>
      </c>
      <c r="AC282">
        <v>71.044812497986939</v>
      </c>
      <c r="AD282">
        <v>55.695872485522997</v>
      </c>
      <c r="AE282">
        <v>65.820534909232535</v>
      </c>
      <c r="AF282">
        <v>36.079522212222862</v>
      </c>
      <c r="AG282">
        <v>33.846716391092301</v>
      </c>
    </row>
    <row r="283" spans="1:34">
      <c r="A283">
        <v>6</v>
      </c>
      <c r="B283">
        <v>49</v>
      </c>
      <c r="C283">
        <v>2015</v>
      </c>
      <c r="D283">
        <v>99</v>
      </c>
      <c r="E283">
        <v>99</v>
      </c>
      <c r="F283">
        <v>99</v>
      </c>
      <c r="G283">
        <v>99</v>
      </c>
      <c r="H283">
        <v>2</v>
      </c>
      <c r="I283">
        <v>99</v>
      </c>
      <c r="J283">
        <v>999</v>
      </c>
      <c r="K283">
        <v>99</v>
      </c>
      <c r="L283">
        <v>99</v>
      </c>
      <c r="M283">
        <v>99</v>
      </c>
      <c r="N283">
        <v>99</v>
      </c>
      <c r="O283">
        <v>99</v>
      </c>
      <c r="P283">
        <v>9999</v>
      </c>
      <c r="Q283">
        <v>2778</v>
      </c>
      <c r="R283">
        <v>12237</v>
      </c>
      <c r="S283">
        <v>7.0498488191550228</v>
      </c>
      <c r="T283">
        <v>6.6844814905614101</v>
      </c>
      <c r="U283">
        <v>24.943629974666955</v>
      </c>
      <c r="V283">
        <v>20.438015853558881</v>
      </c>
      <c r="W283">
        <v>16.278499632262811</v>
      </c>
      <c r="X283">
        <v>80.411865653346396</v>
      </c>
      <c r="Y283">
        <v>57.505924654735637</v>
      </c>
      <c r="Z283">
        <v>8.8254386708898487</v>
      </c>
      <c r="AA283">
        <v>1.9389133127976723</v>
      </c>
      <c r="AB283">
        <v>2.1562860633304837</v>
      </c>
      <c r="AC283">
        <v>71.322015739188089</v>
      </c>
      <c r="AD283">
        <v>56.661446922139518</v>
      </c>
      <c r="AE283">
        <v>65.036673175525294</v>
      </c>
      <c r="AF283">
        <v>33.522353714661399</v>
      </c>
      <c r="AG283">
        <v>31.50444556763858</v>
      </c>
    </row>
    <row r="284" spans="1:34">
      <c r="A284">
        <v>6</v>
      </c>
      <c r="B284">
        <v>50</v>
      </c>
      <c r="C284">
        <v>2016</v>
      </c>
      <c r="D284">
        <v>99</v>
      </c>
      <c r="E284">
        <v>99</v>
      </c>
      <c r="F284">
        <v>99</v>
      </c>
      <c r="G284">
        <v>99</v>
      </c>
      <c r="H284">
        <v>2</v>
      </c>
      <c r="I284">
        <v>99</v>
      </c>
      <c r="J284">
        <v>999</v>
      </c>
      <c r="K284">
        <v>99</v>
      </c>
      <c r="L284">
        <v>99</v>
      </c>
      <c r="M284">
        <v>99</v>
      </c>
      <c r="N284">
        <v>99</v>
      </c>
      <c r="O284">
        <v>99</v>
      </c>
      <c r="P284">
        <v>9999</v>
      </c>
      <c r="Q284">
        <v>3065</v>
      </c>
      <c r="R284">
        <v>14234</v>
      </c>
      <c r="S284">
        <v>6.929534916397361</v>
      </c>
      <c r="T284">
        <v>6.5015455950540977</v>
      </c>
      <c r="U284">
        <v>24.940599971898351</v>
      </c>
      <c r="V284">
        <v>21.301110018266122</v>
      </c>
      <c r="W284">
        <v>15.392721652381622</v>
      </c>
      <c r="X284">
        <v>81.199943796543494</v>
      </c>
      <c r="Y284">
        <v>57.559364900941397</v>
      </c>
      <c r="Z284">
        <v>8.7870061600639158</v>
      </c>
      <c r="AA284">
        <v>1.9587269281214419</v>
      </c>
      <c r="AB284">
        <v>2.2183794514323636</v>
      </c>
      <c r="AC284">
        <v>70.518035777979634</v>
      </c>
      <c r="AD284">
        <v>57.447858939186681</v>
      </c>
      <c r="AE284">
        <v>66.039343198424575</v>
      </c>
      <c r="AF284">
        <v>33.282671218462838</v>
      </c>
      <c r="AG284">
        <v>31.328632215433313</v>
      </c>
    </row>
    <row r="285" spans="1:34">
      <c r="A285">
        <v>6</v>
      </c>
      <c r="B285">
        <v>51</v>
      </c>
      <c r="C285">
        <v>2017</v>
      </c>
      <c r="D285">
        <v>99</v>
      </c>
      <c r="E285">
        <v>99</v>
      </c>
      <c r="F285">
        <v>99</v>
      </c>
      <c r="G285">
        <v>99</v>
      </c>
      <c r="H285">
        <v>2</v>
      </c>
      <c r="I285">
        <v>99</v>
      </c>
      <c r="J285">
        <v>999</v>
      </c>
      <c r="K285">
        <v>99</v>
      </c>
      <c r="L285">
        <v>99</v>
      </c>
      <c r="M285">
        <v>99</v>
      </c>
      <c r="N285">
        <v>99</v>
      </c>
      <c r="O285">
        <v>99</v>
      </c>
      <c r="P285">
        <v>9999</v>
      </c>
      <c r="Q285">
        <v>3405</v>
      </c>
      <c r="R285">
        <v>18070.749999999996</v>
      </c>
      <c r="S285">
        <v>6.65927313476198</v>
      </c>
      <c r="T285">
        <v>6.2559661331156722</v>
      </c>
      <c r="U285">
        <v>24.586716101988127</v>
      </c>
      <c r="V285">
        <v>22.395307333674602</v>
      </c>
      <c r="W285">
        <v>12.085829309796219</v>
      </c>
      <c r="X285">
        <v>81.086839229141063</v>
      </c>
      <c r="Y285">
        <v>56.32859731887168</v>
      </c>
      <c r="Z285">
        <v>8.540106141148085</v>
      </c>
      <c r="AA285">
        <v>1.9375312544684828</v>
      </c>
      <c r="AC285">
        <v>69.367349732125845</v>
      </c>
      <c r="AF285">
        <v>34.875013871264997</v>
      </c>
      <c r="AG285">
        <v>33.142430717239577</v>
      </c>
      <c r="AH285">
        <v>2.5068134969494911</v>
      </c>
    </row>
    <row r="286" spans="1:34">
      <c r="A286">
        <v>6</v>
      </c>
      <c r="B286">
        <v>52</v>
      </c>
      <c r="C286">
        <v>2018</v>
      </c>
      <c r="D286">
        <v>99</v>
      </c>
      <c r="E286">
        <v>99</v>
      </c>
      <c r="F286">
        <v>99</v>
      </c>
      <c r="G286">
        <v>99</v>
      </c>
      <c r="H286">
        <v>2</v>
      </c>
      <c r="I286">
        <v>99</v>
      </c>
      <c r="J286">
        <v>999</v>
      </c>
      <c r="K286">
        <v>99</v>
      </c>
      <c r="L286">
        <v>99</v>
      </c>
      <c r="M286">
        <v>99</v>
      </c>
      <c r="N286">
        <v>99</v>
      </c>
      <c r="O286">
        <v>99</v>
      </c>
      <c r="P286">
        <v>9999</v>
      </c>
      <c r="Q286">
        <v>3507</v>
      </c>
      <c r="R286">
        <v>19592</v>
      </c>
      <c r="S286">
        <v>6.6439363005308261</v>
      </c>
      <c r="T286">
        <v>6.3031849734585554</v>
      </c>
      <c r="U286">
        <v>24.188331972233581</v>
      </c>
      <c r="V286">
        <v>21.508779093507556</v>
      </c>
      <c r="W286">
        <v>11.765006124948959</v>
      </c>
      <c r="X286">
        <v>79.971416904859126</v>
      </c>
      <c r="Y286">
        <v>54.700898325847277</v>
      </c>
      <c r="Z286">
        <v>8.5430093057184511</v>
      </c>
      <c r="AA286">
        <v>1.8873720664717988</v>
      </c>
      <c r="AB286">
        <v>2.0495231603106276</v>
      </c>
      <c r="AC286">
        <v>68.385793972584906</v>
      </c>
      <c r="AD286">
        <v>53.011824722286114</v>
      </c>
      <c r="AE286">
        <v>64.228225104111516</v>
      </c>
      <c r="AF286">
        <v>36.976502783806737</v>
      </c>
      <c r="AG286">
        <v>35.167893818381643</v>
      </c>
      <c r="AH286">
        <v>2.837893017558188</v>
      </c>
    </row>
    <row r="287" spans="1:34">
      <c r="A287">
        <v>6</v>
      </c>
      <c r="B287">
        <v>53</v>
      </c>
      <c r="C287">
        <v>2019</v>
      </c>
      <c r="D287">
        <v>99</v>
      </c>
      <c r="E287">
        <v>99</v>
      </c>
      <c r="F287">
        <v>99</v>
      </c>
      <c r="G287">
        <v>99</v>
      </c>
      <c r="H287">
        <v>2</v>
      </c>
      <c r="I287">
        <v>99</v>
      </c>
      <c r="J287">
        <v>999</v>
      </c>
      <c r="K287">
        <v>99</v>
      </c>
      <c r="L287">
        <v>99</v>
      </c>
      <c r="M287">
        <v>99</v>
      </c>
      <c r="N287">
        <v>99</v>
      </c>
      <c r="O287">
        <v>99</v>
      </c>
      <c r="P287">
        <v>9999</v>
      </c>
      <c r="Q287">
        <v>2894</v>
      </c>
      <c r="R287">
        <v>13254</v>
      </c>
      <c r="S287">
        <v>6.8538554398672114</v>
      </c>
      <c r="T287">
        <v>6.6624415270861617</v>
      </c>
      <c r="U287">
        <v>25.550015089784264</v>
      </c>
      <c r="V287">
        <v>23.623057190282186</v>
      </c>
      <c r="W287">
        <v>15.368945224083291</v>
      </c>
      <c r="X287">
        <v>82.29968311453149</v>
      </c>
      <c r="Y287">
        <v>59.725365927267241</v>
      </c>
      <c r="Z287">
        <v>9.0328078274361019</v>
      </c>
      <c r="AA287">
        <v>1.8137994836806988</v>
      </c>
      <c r="AB287">
        <v>2.0707233593694849</v>
      </c>
      <c r="AC287">
        <v>69.639496071690246</v>
      </c>
      <c r="AD287">
        <v>48.948081717384255</v>
      </c>
      <c r="AE287">
        <v>59.511681841931008</v>
      </c>
      <c r="AF287">
        <v>35.487844061261647</v>
      </c>
      <c r="AG287">
        <v>33.834577939742772</v>
      </c>
      <c r="AH287">
        <v>3.6517277802927426</v>
      </c>
    </row>
    <row r="288" spans="1:34">
      <c r="A288">
        <v>6</v>
      </c>
      <c r="B288">
        <v>54</v>
      </c>
      <c r="C288">
        <v>2020</v>
      </c>
      <c r="D288">
        <v>99</v>
      </c>
      <c r="E288">
        <v>99</v>
      </c>
      <c r="F288">
        <v>99</v>
      </c>
      <c r="G288">
        <v>99</v>
      </c>
      <c r="H288">
        <v>2</v>
      </c>
      <c r="I288">
        <v>99</v>
      </c>
      <c r="J288">
        <v>999</v>
      </c>
      <c r="K288">
        <v>99</v>
      </c>
      <c r="L288">
        <v>99</v>
      </c>
      <c r="M288">
        <v>99</v>
      </c>
      <c r="N288">
        <v>99</v>
      </c>
      <c r="O288">
        <v>99</v>
      </c>
      <c r="P288">
        <v>9999</v>
      </c>
      <c r="Q288">
        <v>2991</v>
      </c>
      <c r="R288">
        <v>14114.35</v>
      </c>
      <c r="S288">
        <v>6.8192860457619391</v>
      </c>
      <c r="T288">
        <v>6.3891713043817111</v>
      </c>
      <c r="U288">
        <v>25.207388225458494</v>
      </c>
      <c r="V288">
        <v>25.087942413217757</v>
      </c>
      <c r="W288">
        <v>12.285369145585879</v>
      </c>
      <c r="X288">
        <v>82.901444274798351</v>
      </c>
      <c r="Y288">
        <v>59.117139648655424</v>
      </c>
      <c r="Z288">
        <v>8.6427850973482148</v>
      </c>
      <c r="AA288">
        <v>1.7861154937261079</v>
      </c>
      <c r="AB288">
        <v>1.9646162224785275</v>
      </c>
      <c r="AC288">
        <v>70.622075837151471</v>
      </c>
      <c r="AD288">
        <v>46.696820277092819</v>
      </c>
      <c r="AE288">
        <v>57.318641090393051</v>
      </c>
      <c r="AF288">
        <v>36.691765874176411</v>
      </c>
      <c r="AG288">
        <v>34.868636662639254</v>
      </c>
      <c r="AH288">
        <v>4.0809530725821626</v>
      </c>
    </row>
    <row r="289" spans="1:37">
      <c r="A289">
        <v>6</v>
      </c>
      <c r="B289">
        <v>55</v>
      </c>
      <c r="C289">
        <v>2021</v>
      </c>
      <c r="D289">
        <v>99</v>
      </c>
      <c r="E289">
        <v>99</v>
      </c>
      <c r="F289">
        <v>99</v>
      </c>
      <c r="G289">
        <v>99</v>
      </c>
      <c r="H289">
        <v>2</v>
      </c>
      <c r="I289">
        <v>99</v>
      </c>
      <c r="J289">
        <v>999</v>
      </c>
      <c r="K289">
        <v>99</v>
      </c>
      <c r="L289">
        <v>99</v>
      </c>
      <c r="M289">
        <v>99</v>
      </c>
      <c r="N289">
        <v>99</v>
      </c>
      <c r="O289">
        <v>99</v>
      </c>
      <c r="P289">
        <v>9999</v>
      </c>
      <c r="Q289">
        <v>3290</v>
      </c>
      <c r="R289">
        <v>17007.189999999999</v>
      </c>
      <c r="S289">
        <v>6.8975833162327245</v>
      </c>
      <c r="T289">
        <v>6.540763053743742</v>
      </c>
      <c r="U289">
        <v>25.735538910307802</v>
      </c>
      <c r="V289">
        <v>24.783635627049499</v>
      </c>
      <c r="W289">
        <v>14.323353828586621</v>
      </c>
      <c r="X289">
        <v>82.82967380266814</v>
      </c>
      <c r="Y289">
        <v>60.962451763048449</v>
      </c>
      <c r="Z289">
        <v>9.0194644405839544</v>
      </c>
      <c r="AA289">
        <v>1.7884316403105638</v>
      </c>
      <c r="AB289">
        <v>2.0745958940886631</v>
      </c>
      <c r="AC289">
        <v>70.307326634435441</v>
      </c>
      <c r="AD289">
        <v>49.384881404769281</v>
      </c>
      <c r="AE289">
        <v>56.534211499980621</v>
      </c>
      <c r="AF289">
        <v>33.964662526992974</v>
      </c>
      <c r="AG289">
        <v>32.350507513418847</v>
      </c>
      <c r="AH289">
        <v>4.3863801133520601</v>
      </c>
    </row>
    <row r="290" spans="1:37">
      <c r="A290">
        <v>6</v>
      </c>
      <c r="B290">
        <v>56</v>
      </c>
      <c r="C290">
        <v>2022</v>
      </c>
      <c r="D290">
        <v>99</v>
      </c>
      <c r="E290">
        <v>99</v>
      </c>
      <c r="F290">
        <v>99</v>
      </c>
      <c r="G290">
        <v>99</v>
      </c>
      <c r="H290">
        <v>2</v>
      </c>
      <c r="I290">
        <v>99</v>
      </c>
      <c r="J290">
        <v>999</v>
      </c>
      <c r="K290">
        <v>99</v>
      </c>
      <c r="L290">
        <v>99</v>
      </c>
      <c r="M290">
        <v>99</v>
      </c>
      <c r="N290">
        <v>99</v>
      </c>
      <c r="O290">
        <v>99</v>
      </c>
      <c r="P290">
        <v>9999</v>
      </c>
      <c r="Q290">
        <v>3291</v>
      </c>
      <c r="R290">
        <v>17894</v>
      </c>
      <c r="S290">
        <v>6.9093550910919852</v>
      </c>
      <c r="T290">
        <v>6.3780596848105509</v>
      </c>
      <c r="U290">
        <v>25.463077009053301</v>
      </c>
      <c r="V290">
        <v>25.008382698111095</v>
      </c>
      <c r="W290">
        <v>13.099362914943557</v>
      </c>
      <c r="X290">
        <v>84.408181513356453</v>
      </c>
      <c r="Y290">
        <v>60.249245557169999</v>
      </c>
      <c r="Z290">
        <v>8.6250122176072903</v>
      </c>
      <c r="AA290">
        <v>1.8186006316370873</v>
      </c>
      <c r="AB290">
        <v>2.0143864245721712</v>
      </c>
      <c r="AC290">
        <v>70.063977048598403</v>
      </c>
      <c r="AD290">
        <v>49.830888057504815</v>
      </c>
      <c r="AE290">
        <v>56.440803720702355</v>
      </c>
      <c r="AF290">
        <v>34.774666226169423</v>
      </c>
      <c r="AG290">
        <v>33.156775683320006</v>
      </c>
      <c r="AH290">
        <v>4.0013412316977748</v>
      </c>
      <c r="AI290">
        <v>2758</v>
      </c>
      <c r="AJ290">
        <v>109.48705583756372</v>
      </c>
      <c r="AK290">
        <v>19.227680207148275</v>
      </c>
    </row>
    <row r="291" spans="1:37" s="514" customFormat="1">
      <c r="A291" s="514">
        <v>6</v>
      </c>
      <c r="B291" s="514">
        <v>57</v>
      </c>
      <c r="C291" s="514">
        <v>2023</v>
      </c>
      <c r="D291" s="514">
        <v>99</v>
      </c>
      <c r="E291" s="514">
        <v>99</v>
      </c>
      <c r="F291" s="514">
        <v>99</v>
      </c>
      <c r="G291" s="514">
        <v>99</v>
      </c>
      <c r="H291" s="514">
        <v>2</v>
      </c>
      <c r="I291" s="514">
        <v>99</v>
      </c>
      <c r="J291" s="514">
        <v>999</v>
      </c>
      <c r="K291" s="514">
        <v>99</v>
      </c>
      <c r="L291" s="514">
        <v>99</v>
      </c>
      <c r="M291" s="514">
        <v>99</v>
      </c>
      <c r="N291" s="514">
        <v>99</v>
      </c>
      <c r="O291" s="514">
        <v>99</v>
      </c>
      <c r="P291" s="514">
        <v>9999</v>
      </c>
      <c r="Q291" s="514">
        <v>3211</v>
      </c>
      <c r="R291" s="514">
        <v>17502</v>
      </c>
      <c r="S291" s="514">
        <v>7.0431950634213267</v>
      </c>
      <c r="T291" s="514">
        <v>6.3439035538795601</v>
      </c>
      <c r="U291" s="514">
        <v>24.765141126728263</v>
      </c>
      <c r="V291" s="514">
        <v>24.585761627242601</v>
      </c>
      <c r="W291" s="514">
        <v>12.398583019083537</v>
      </c>
      <c r="X291" s="514">
        <v>81.922066049594306</v>
      </c>
      <c r="Y291" s="514">
        <v>57.096331847788818</v>
      </c>
      <c r="Z291" s="514">
        <v>8.5983928660511495</v>
      </c>
      <c r="AA291" s="514">
        <v>1.7998232580614772</v>
      </c>
      <c r="AB291" s="514">
        <v>2.0063469811401946</v>
      </c>
      <c r="AC291" s="514">
        <v>69.623206621386089</v>
      </c>
      <c r="AD291" s="514">
        <v>47.159097002256573</v>
      </c>
      <c r="AE291" s="514">
        <v>55.984935198727406</v>
      </c>
      <c r="AF291" s="514">
        <v>35.911114758807486</v>
      </c>
      <c r="AG291" s="514">
        <v>33.947850389933834</v>
      </c>
      <c r="AH291" s="514">
        <v>4.9080105130842195</v>
      </c>
      <c r="AI291" s="514">
        <v>5519</v>
      </c>
      <c r="AJ291" s="514">
        <v>109.28706287370893</v>
      </c>
      <c r="AK291" s="514">
        <v>19.272877213695914</v>
      </c>
    </row>
    <row r="292" spans="1:37" s="514" customFormat="1">
      <c r="A292" s="514">
        <v>6</v>
      </c>
      <c r="B292" s="514">
        <v>58</v>
      </c>
      <c r="C292" s="514">
        <v>2024</v>
      </c>
      <c r="D292" s="514">
        <v>99</v>
      </c>
      <c r="E292" s="514">
        <v>99</v>
      </c>
      <c r="F292" s="514">
        <v>99</v>
      </c>
      <c r="G292" s="514">
        <v>99</v>
      </c>
      <c r="H292" s="514">
        <v>2</v>
      </c>
      <c r="I292" s="514">
        <v>99</v>
      </c>
      <c r="J292" s="514">
        <v>999</v>
      </c>
      <c r="K292" s="514">
        <v>99</v>
      </c>
      <c r="L292" s="514">
        <v>99</v>
      </c>
      <c r="M292" s="514">
        <v>99</v>
      </c>
      <c r="N292" s="514">
        <v>99</v>
      </c>
      <c r="O292" s="514">
        <v>99</v>
      </c>
      <c r="P292" s="514">
        <v>9999</v>
      </c>
      <c r="Q292" s="514">
        <v>2956</v>
      </c>
      <c r="R292" s="514">
        <v>15675</v>
      </c>
      <c r="S292" s="514">
        <v>6.9460287081339729</v>
      </c>
      <c r="T292" s="514">
        <v>6.1476874003189801</v>
      </c>
      <c r="U292" s="514">
        <v>24.210468899521516</v>
      </c>
      <c r="V292" s="514">
        <v>24.950558213716111</v>
      </c>
      <c r="W292" s="514">
        <v>10.91547049441786</v>
      </c>
      <c r="X292" s="514">
        <v>78.098883572567757</v>
      </c>
      <c r="Y292" s="514">
        <v>53.933014354066991</v>
      </c>
      <c r="Z292" s="514">
        <v>8.9752589654139285</v>
      </c>
      <c r="AA292" s="514">
        <v>1.8561736342754565</v>
      </c>
      <c r="AB292" s="514">
        <v>2.0056555390983504</v>
      </c>
      <c r="AC292" s="514">
        <v>84.141873902912778</v>
      </c>
      <c r="AD292" s="514">
        <v>49.337402799996561</v>
      </c>
      <c r="AE292" s="514">
        <v>69.374571589280848</v>
      </c>
      <c r="AF292" s="514">
        <v>36.429766663567904</v>
      </c>
      <c r="AG292" s="514">
        <v>34.039441895342243</v>
      </c>
      <c r="AH292" s="514">
        <v>6.0861244019138772</v>
      </c>
      <c r="AI292" s="514">
        <v>15396</v>
      </c>
      <c r="AJ292" s="514">
        <v>106.59051052221352</v>
      </c>
      <c r="AK292" s="514">
        <v>19.055031976399395</v>
      </c>
    </row>
    <row r="293" spans="1:37">
      <c r="A293">
        <v>7</v>
      </c>
      <c r="B293">
        <v>1</v>
      </c>
      <c r="C293">
        <v>2024</v>
      </c>
      <c r="D293">
        <v>99</v>
      </c>
      <c r="E293">
        <v>99</v>
      </c>
      <c r="F293">
        <v>99</v>
      </c>
      <c r="G293">
        <v>1</v>
      </c>
      <c r="H293">
        <v>1</v>
      </c>
      <c r="I293">
        <v>99</v>
      </c>
      <c r="J293">
        <v>999</v>
      </c>
      <c r="K293">
        <v>99</v>
      </c>
      <c r="L293">
        <v>99</v>
      </c>
      <c r="M293">
        <v>99</v>
      </c>
      <c r="N293">
        <v>99</v>
      </c>
      <c r="O293">
        <v>99</v>
      </c>
      <c r="P293">
        <v>9999</v>
      </c>
      <c r="Q293">
        <v>1479</v>
      </c>
      <c r="R293">
        <v>8003</v>
      </c>
      <c r="S293">
        <v>7.58740472322879</v>
      </c>
      <c r="T293">
        <v>5.9280269898787985</v>
      </c>
      <c r="U293">
        <v>28.372397850806003</v>
      </c>
      <c r="V293">
        <v>40.834686992377854</v>
      </c>
      <c r="W293">
        <v>9.2465325502936384</v>
      </c>
      <c r="X293">
        <v>95.851555666625018</v>
      </c>
      <c r="Y293">
        <v>75.434212170436084</v>
      </c>
      <c r="Z293">
        <v>7.4608848191614356</v>
      </c>
      <c r="AA293">
        <v>1.5659762750046631</v>
      </c>
      <c r="AB293">
        <v>1.9431680267101847</v>
      </c>
      <c r="AC293">
        <v>80.529046998754822</v>
      </c>
      <c r="AD293">
        <v>49.777155230555323</v>
      </c>
      <c r="AE293">
        <v>66.347055074278444</v>
      </c>
      <c r="AF293">
        <v>60.523330560387201</v>
      </c>
      <c r="AG293">
        <v>62.414338588488576</v>
      </c>
      <c r="AH293">
        <v>4.0359865050606007</v>
      </c>
      <c r="AI293">
        <v>7962</v>
      </c>
      <c r="AJ293">
        <v>110.74701080130644</v>
      </c>
      <c r="AK293">
        <v>20.510506947628599</v>
      </c>
    </row>
    <row r="294" spans="1:37">
      <c r="A294">
        <v>7</v>
      </c>
      <c r="B294">
        <v>2</v>
      </c>
      <c r="C294">
        <v>2024</v>
      </c>
      <c r="D294">
        <v>99</v>
      </c>
      <c r="E294">
        <v>99</v>
      </c>
      <c r="F294">
        <v>99</v>
      </c>
      <c r="G294">
        <v>1</v>
      </c>
      <c r="H294">
        <v>2</v>
      </c>
      <c r="I294">
        <v>99</v>
      </c>
      <c r="J294">
        <v>999</v>
      </c>
      <c r="K294">
        <v>99</v>
      </c>
      <c r="L294">
        <v>99</v>
      </c>
      <c r="M294">
        <v>99</v>
      </c>
      <c r="N294">
        <v>99</v>
      </c>
      <c r="O294">
        <v>99</v>
      </c>
      <c r="P294">
        <v>9999</v>
      </c>
      <c r="Q294">
        <v>945</v>
      </c>
      <c r="R294">
        <v>5220</v>
      </c>
      <c r="S294">
        <v>7.2402298850574702</v>
      </c>
      <c r="T294">
        <v>6.0929118773946351</v>
      </c>
      <c r="U294">
        <v>26.194865900383142</v>
      </c>
      <c r="V294">
        <v>32.279693486590041</v>
      </c>
      <c r="W294">
        <v>12.222222222222221</v>
      </c>
      <c r="X294">
        <v>88.716475095785455</v>
      </c>
      <c r="Y294">
        <v>64.827586206896555</v>
      </c>
      <c r="Z294">
        <v>8.0668269957246075</v>
      </c>
      <c r="AA294">
        <v>1.6711864991582932</v>
      </c>
      <c r="AB294">
        <v>2.0507889211547248</v>
      </c>
      <c r="AC294">
        <v>81.051363192281357</v>
      </c>
      <c r="AD294">
        <v>46.703220397475434</v>
      </c>
      <c r="AE294">
        <v>67.793849802059185</v>
      </c>
      <c r="AF294">
        <v>39.476669439612799</v>
      </c>
      <c r="AG294">
        <v>37.585661411511445</v>
      </c>
      <c r="AH294">
        <v>6.9540229885057485</v>
      </c>
      <c r="AI294">
        <v>5201</v>
      </c>
      <c r="AJ294">
        <v>108.86143049413606</v>
      </c>
      <c r="AK294">
        <v>19.706850602390197</v>
      </c>
    </row>
    <row r="295" spans="1:37">
      <c r="A295">
        <v>7</v>
      </c>
      <c r="B295">
        <v>3</v>
      </c>
      <c r="C295">
        <v>2024</v>
      </c>
      <c r="D295">
        <v>99</v>
      </c>
      <c r="E295">
        <v>99</v>
      </c>
      <c r="F295">
        <v>99</v>
      </c>
      <c r="G295">
        <v>2</v>
      </c>
      <c r="H295">
        <v>1</v>
      </c>
      <c r="I295">
        <v>99</v>
      </c>
      <c r="J295">
        <v>999</v>
      </c>
      <c r="K295">
        <v>99</v>
      </c>
      <c r="L295">
        <v>99</v>
      </c>
      <c r="M295">
        <v>99</v>
      </c>
      <c r="N295">
        <v>99</v>
      </c>
      <c r="O295">
        <v>99</v>
      </c>
      <c r="P295">
        <v>9999</v>
      </c>
      <c r="Q295">
        <v>2310</v>
      </c>
      <c r="R295">
        <v>10523</v>
      </c>
      <c r="S295">
        <v>7.4583293737527327</v>
      </c>
      <c r="T295">
        <v>6.0730780195761644</v>
      </c>
      <c r="U295">
        <v>26.755421457759237</v>
      </c>
      <c r="V295">
        <v>33.593081820773556</v>
      </c>
      <c r="W295">
        <v>11.337071177420881</v>
      </c>
      <c r="X295">
        <v>86.78133612087808</v>
      </c>
      <c r="Y295">
        <v>66.720516962843305</v>
      </c>
      <c r="Z295">
        <v>8.7420165081136716</v>
      </c>
      <c r="AA295">
        <v>1.7837173472479284</v>
      </c>
      <c r="AB295">
        <v>2.21230829503879</v>
      </c>
      <c r="AC295">
        <v>80.62916136971198</v>
      </c>
      <c r="AD295">
        <v>35.930821233682259</v>
      </c>
      <c r="AE295">
        <v>56.275636169994605</v>
      </c>
      <c r="AF295">
        <v>60.696775682067262</v>
      </c>
      <c r="AG295">
        <v>64.344241220886246</v>
      </c>
      <c r="AH295">
        <v>3.2120117837118696</v>
      </c>
      <c r="AI295">
        <v>10249</v>
      </c>
      <c r="AJ295">
        <v>108.05110742511414</v>
      </c>
      <c r="AK295">
        <v>20.421963189806604</v>
      </c>
    </row>
    <row r="296" spans="1:37">
      <c r="A296">
        <v>7</v>
      </c>
      <c r="B296">
        <v>4</v>
      </c>
      <c r="C296">
        <v>2024</v>
      </c>
      <c r="D296">
        <v>99</v>
      </c>
      <c r="E296">
        <v>99</v>
      </c>
      <c r="F296">
        <v>99</v>
      </c>
      <c r="G296">
        <v>2</v>
      </c>
      <c r="H296">
        <v>2</v>
      </c>
      <c r="I296">
        <v>99</v>
      </c>
      <c r="J296">
        <v>999</v>
      </c>
      <c r="K296">
        <v>99</v>
      </c>
      <c r="L296">
        <v>99</v>
      </c>
      <c r="M296">
        <v>99</v>
      </c>
      <c r="N296">
        <v>99</v>
      </c>
      <c r="O296">
        <v>99</v>
      </c>
      <c r="P296">
        <v>9999</v>
      </c>
      <c r="Q296">
        <v>1363</v>
      </c>
      <c r="R296">
        <v>6814</v>
      </c>
      <c r="S296">
        <v>6.7218960962723813</v>
      </c>
      <c r="T296">
        <v>6.2450836513061354</v>
      </c>
      <c r="U296">
        <v>22.896507191077237</v>
      </c>
      <c r="V296">
        <v>17.801584972116235</v>
      </c>
      <c r="W296">
        <v>11.799236865277372</v>
      </c>
      <c r="X296">
        <v>70.678015849721191</v>
      </c>
      <c r="Y296">
        <v>45.685353683592595</v>
      </c>
      <c r="Z296">
        <v>9.4727751408271033</v>
      </c>
      <c r="AA296">
        <v>1.9800884783071897</v>
      </c>
      <c r="AB296">
        <v>2.0799513405017702</v>
      </c>
      <c r="AC296">
        <v>85.406934071878851</v>
      </c>
      <c r="AD296">
        <v>54.569352994461518</v>
      </c>
      <c r="AE296">
        <v>74.080303801646224</v>
      </c>
      <c r="AF296">
        <v>39.303224317932745</v>
      </c>
      <c r="AG296">
        <v>35.655758779113739</v>
      </c>
      <c r="AH296">
        <v>4.1385383034928092</v>
      </c>
      <c r="AI296">
        <v>6785</v>
      </c>
      <c r="AJ296">
        <v>105.24916728076639</v>
      </c>
      <c r="AK296">
        <v>18.605361710444651</v>
      </c>
    </row>
    <row r="297" spans="1:37">
      <c r="A297">
        <v>7</v>
      </c>
      <c r="B297">
        <v>5</v>
      </c>
      <c r="C297">
        <v>2024</v>
      </c>
      <c r="D297">
        <v>99</v>
      </c>
      <c r="E297">
        <v>99</v>
      </c>
      <c r="F297">
        <v>99</v>
      </c>
      <c r="G297">
        <v>3</v>
      </c>
      <c r="H297">
        <v>1</v>
      </c>
      <c r="I297">
        <v>99</v>
      </c>
      <c r="J297">
        <v>999</v>
      </c>
      <c r="K297">
        <v>99</v>
      </c>
      <c r="L297">
        <v>99</v>
      </c>
      <c r="M297">
        <v>99</v>
      </c>
      <c r="N297">
        <v>99</v>
      </c>
      <c r="O297">
        <v>99</v>
      </c>
      <c r="P297">
        <v>9999</v>
      </c>
      <c r="Q297">
        <v>760</v>
      </c>
      <c r="R297">
        <v>4127</v>
      </c>
      <c r="S297">
        <v>7.1373879331233363</v>
      </c>
      <c r="T297">
        <v>6.1078265083595822</v>
      </c>
      <c r="U297">
        <v>25.028471044342194</v>
      </c>
      <c r="V297">
        <v>29.949115580324683</v>
      </c>
      <c r="W297">
        <v>9.0865035134480294</v>
      </c>
      <c r="X297">
        <v>82.21468378967775</v>
      </c>
      <c r="Y297">
        <v>58.032469105888062</v>
      </c>
      <c r="Z297">
        <v>8.6412726541114235</v>
      </c>
      <c r="AA297">
        <v>1.8335841358159255</v>
      </c>
      <c r="AB297">
        <v>2.0822101314922277</v>
      </c>
      <c r="AC297">
        <v>81.792551895349291</v>
      </c>
      <c r="AD297">
        <v>34.317397044765102</v>
      </c>
      <c r="AE297">
        <v>54.338591302217615</v>
      </c>
      <c r="AF297">
        <v>61.059328303003412</v>
      </c>
      <c r="AG297">
        <v>63.15088961792469</v>
      </c>
      <c r="AH297">
        <v>3.5134480251999034</v>
      </c>
      <c r="AI297">
        <v>4064</v>
      </c>
      <c r="AJ297">
        <v>107.07475393700798</v>
      </c>
      <c r="AK297">
        <v>19.585370478480577</v>
      </c>
    </row>
    <row r="298" spans="1:37">
      <c r="A298">
        <v>7</v>
      </c>
      <c r="B298">
        <v>6</v>
      </c>
      <c r="C298">
        <v>2024</v>
      </c>
      <c r="D298">
        <v>99</v>
      </c>
      <c r="E298">
        <v>99</v>
      </c>
      <c r="F298">
        <v>99</v>
      </c>
      <c r="G298">
        <v>3</v>
      </c>
      <c r="H298">
        <v>2</v>
      </c>
      <c r="I298">
        <v>99</v>
      </c>
      <c r="J298">
        <v>999</v>
      </c>
      <c r="K298">
        <v>99</v>
      </c>
      <c r="L298">
        <v>99</v>
      </c>
      <c r="M298">
        <v>99</v>
      </c>
      <c r="N298">
        <v>99</v>
      </c>
      <c r="O298">
        <v>99</v>
      </c>
      <c r="P298">
        <v>9999</v>
      </c>
      <c r="Q298">
        <v>461</v>
      </c>
      <c r="R298">
        <v>2632</v>
      </c>
      <c r="S298">
        <v>6.8225683890577509</v>
      </c>
      <c r="T298">
        <v>6.0250759878419444</v>
      </c>
      <c r="U298">
        <v>22.899734042553224</v>
      </c>
      <c r="V298">
        <v>24.886018237082059</v>
      </c>
      <c r="W298">
        <v>7.2568389057750755</v>
      </c>
      <c r="X298">
        <v>73.062310030395139</v>
      </c>
      <c r="Y298">
        <v>49.27811550151975</v>
      </c>
      <c r="Z298">
        <v>8.7227676491570385</v>
      </c>
      <c r="AA298">
        <v>1.8343376513562375</v>
      </c>
      <c r="AB298">
        <v>1.7549696029549222</v>
      </c>
      <c r="AC298">
        <v>83.640464991980011</v>
      </c>
      <c r="AD298">
        <v>44.099045224986952</v>
      </c>
      <c r="AE298">
        <v>65.18047380149109</v>
      </c>
      <c r="AF298">
        <v>38.940671696996588</v>
      </c>
      <c r="AG298">
        <v>36.849110382075331</v>
      </c>
      <c r="AH298">
        <v>11.43617021276596</v>
      </c>
      <c r="AI298">
        <v>2567</v>
      </c>
      <c r="AJ298">
        <v>104.97292559407884</v>
      </c>
      <c r="AK298">
        <v>18.814924304022405</v>
      </c>
    </row>
    <row r="299" spans="1:37">
      <c r="A299">
        <v>7</v>
      </c>
      <c r="B299">
        <v>7</v>
      </c>
      <c r="C299">
        <v>2024</v>
      </c>
      <c r="D299">
        <v>99</v>
      </c>
      <c r="E299">
        <v>99</v>
      </c>
      <c r="F299">
        <v>99</v>
      </c>
      <c r="G299">
        <v>4</v>
      </c>
      <c r="H299">
        <v>1</v>
      </c>
      <c r="I299">
        <v>99</v>
      </c>
      <c r="J299">
        <v>999</v>
      </c>
      <c r="K299">
        <v>99</v>
      </c>
      <c r="L299">
        <v>99</v>
      </c>
      <c r="M299">
        <v>99</v>
      </c>
      <c r="N299">
        <v>99</v>
      </c>
      <c r="O299">
        <v>99</v>
      </c>
      <c r="P299">
        <v>9999</v>
      </c>
      <c r="Q299">
        <v>678</v>
      </c>
      <c r="R299">
        <v>4700</v>
      </c>
      <c r="S299">
        <v>7.3672340425531884</v>
      </c>
      <c r="T299">
        <v>5.8944680851063822</v>
      </c>
      <c r="U299">
        <v>26.271765957446775</v>
      </c>
      <c r="V299">
        <v>34.574468085106375</v>
      </c>
      <c r="W299">
        <v>9.7021276595744705</v>
      </c>
      <c r="X299">
        <v>85.382978723404236</v>
      </c>
      <c r="Y299">
        <v>65.510638297872362</v>
      </c>
      <c r="Z299">
        <v>9.0447838893365304</v>
      </c>
      <c r="AA299">
        <v>1.8628595065030424</v>
      </c>
      <c r="AB299">
        <v>2.0253529332688145</v>
      </c>
      <c r="AC299">
        <v>81.700171898127905</v>
      </c>
      <c r="AD299">
        <v>40.529975623516798</v>
      </c>
      <c r="AE299">
        <v>54.983519820580177</v>
      </c>
      <c r="AF299">
        <v>82.326151690313523</v>
      </c>
      <c r="AG299">
        <v>82.345483803633599</v>
      </c>
      <c r="AH299">
        <v>4.2978723404255321</v>
      </c>
      <c r="AI299">
        <v>4402</v>
      </c>
      <c r="AJ299">
        <v>107.86985461154045</v>
      </c>
      <c r="AK299">
        <v>20.157598034899987</v>
      </c>
    </row>
    <row r="300" spans="1:37">
      <c r="A300">
        <v>7</v>
      </c>
      <c r="B300">
        <v>8</v>
      </c>
      <c r="C300">
        <v>2024</v>
      </c>
      <c r="D300">
        <v>99</v>
      </c>
      <c r="E300">
        <v>99</v>
      </c>
      <c r="F300">
        <v>99</v>
      </c>
      <c r="G300">
        <v>4</v>
      </c>
      <c r="H300">
        <v>2</v>
      </c>
      <c r="I300">
        <v>99</v>
      </c>
      <c r="J300">
        <v>999</v>
      </c>
      <c r="K300">
        <v>99</v>
      </c>
      <c r="L300">
        <v>99</v>
      </c>
      <c r="M300">
        <v>99</v>
      </c>
      <c r="N300">
        <v>99</v>
      </c>
      <c r="O300">
        <v>99</v>
      </c>
      <c r="P300">
        <v>9999</v>
      </c>
      <c r="Q300">
        <v>187</v>
      </c>
      <c r="R300">
        <v>1009</v>
      </c>
      <c r="S300">
        <v>7.2596630327056495</v>
      </c>
      <c r="T300">
        <v>6.0931615460852351</v>
      </c>
      <c r="U300">
        <v>26.236868186323122</v>
      </c>
      <c r="V300">
        <v>35.480673934588694</v>
      </c>
      <c r="W300">
        <v>7.7304261645193266</v>
      </c>
      <c r="X300">
        <v>86.422200198216018</v>
      </c>
      <c r="Y300">
        <v>65.411298315163521</v>
      </c>
      <c r="Z300">
        <v>8.3488311558236443</v>
      </c>
      <c r="AA300">
        <v>1.7017359193419259</v>
      </c>
      <c r="AB300">
        <v>1.8338418771514713</v>
      </c>
      <c r="AC300">
        <v>85.01446165542977</v>
      </c>
      <c r="AD300">
        <v>58.140216180363282</v>
      </c>
      <c r="AE300">
        <v>71.569834285938285</v>
      </c>
      <c r="AF300">
        <v>17.673848309686459</v>
      </c>
      <c r="AG300">
        <v>17.654516196366426</v>
      </c>
      <c r="AH300">
        <v>0.79286422200198192</v>
      </c>
      <c r="AI300">
        <v>843</v>
      </c>
      <c r="AJ300">
        <v>108.30142348754453</v>
      </c>
      <c r="AK300">
        <v>19.383929337865311</v>
      </c>
    </row>
    <row r="301" spans="1:37">
      <c r="A301">
        <v>7</v>
      </c>
      <c r="B301">
        <v>9</v>
      </c>
      <c r="C301">
        <v>2023</v>
      </c>
      <c r="D301">
        <v>99</v>
      </c>
      <c r="E301">
        <v>99</v>
      </c>
      <c r="F301">
        <v>99</v>
      </c>
      <c r="G301">
        <v>1</v>
      </c>
      <c r="H301">
        <v>1</v>
      </c>
      <c r="I301">
        <v>99</v>
      </c>
      <c r="J301">
        <v>999</v>
      </c>
      <c r="K301">
        <v>99</v>
      </c>
      <c r="L301">
        <v>99</v>
      </c>
      <c r="M301">
        <v>99</v>
      </c>
      <c r="N301">
        <v>99</v>
      </c>
      <c r="O301">
        <v>99</v>
      </c>
      <c r="P301">
        <v>9999</v>
      </c>
      <c r="Q301">
        <v>1621</v>
      </c>
      <c r="R301">
        <v>9718</v>
      </c>
      <c r="S301">
        <v>7.3739452562255616</v>
      </c>
      <c r="T301">
        <v>6.0949783906153518</v>
      </c>
      <c r="U301">
        <v>28.42220621527068</v>
      </c>
      <c r="V301">
        <v>35.820127598271242</v>
      </c>
      <c r="W301">
        <v>11.977773204363039</v>
      </c>
      <c r="X301">
        <v>94.84461823420456</v>
      </c>
      <c r="Y301">
        <v>75.746038279481382</v>
      </c>
      <c r="Z301">
        <v>7.7518915224101121</v>
      </c>
      <c r="AA301">
        <v>1.6993964928446237</v>
      </c>
      <c r="AB301">
        <v>2.1592146148972886</v>
      </c>
      <c r="AC301">
        <v>68.752619462085747</v>
      </c>
      <c r="AD301">
        <v>51.662594554629763</v>
      </c>
      <c r="AE301">
        <v>52.011897931906113</v>
      </c>
      <c r="AF301">
        <v>61.568677141409026</v>
      </c>
      <c r="AG301">
        <v>63.503964298893351</v>
      </c>
      <c r="AH301">
        <v>4.332167112574604</v>
      </c>
      <c r="AI301">
        <v>6131</v>
      </c>
      <c r="AJ301">
        <v>110.51079758603788</v>
      </c>
      <c r="AK301">
        <v>20.080887870303247</v>
      </c>
    </row>
    <row r="302" spans="1:37">
      <c r="A302">
        <v>7</v>
      </c>
      <c r="B302">
        <v>10</v>
      </c>
      <c r="C302">
        <v>2023</v>
      </c>
      <c r="D302">
        <v>99</v>
      </c>
      <c r="E302">
        <v>99</v>
      </c>
      <c r="F302">
        <v>99</v>
      </c>
      <c r="G302">
        <v>1</v>
      </c>
      <c r="H302">
        <v>2</v>
      </c>
      <c r="I302">
        <v>99</v>
      </c>
      <c r="J302">
        <v>999</v>
      </c>
      <c r="K302">
        <v>99</v>
      </c>
      <c r="L302">
        <v>99</v>
      </c>
      <c r="M302">
        <v>99</v>
      </c>
      <c r="N302">
        <v>99</v>
      </c>
      <c r="O302">
        <v>99</v>
      </c>
      <c r="P302">
        <v>9999</v>
      </c>
      <c r="Q302">
        <v>1016</v>
      </c>
      <c r="R302">
        <v>6066</v>
      </c>
      <c r="S302">
        <v>6.9912627761292461</v>
      </c>
      <c r="T302">
        <v>6.3090999010880306</v>
      </c>
      <c r="U302">
        <v>26.168397626112736</v>
      </c>
      <c r="V302">
        <v>28.42070557204088</v>
      </c>
      <c r="W302">
        <v>14.4741180349489</v>
      </c>
      <c r="X302">
        <v>90.108803165182977</v>
      </c>
      <c r="Y302">
        <v>65.743488295417066</v>
      </c>
      <c r="Z302">
        <v>7.6865657104366543</v>
      </c>
      <c r="AA302">
        <v>1.8119896385566177</v>
      </c>
      <c r="AB302">
        <v>2.0853625205971329</v>
      </c>
      <c r="AC302">
        <v>66.56355552350297</v>
      </c>
      <c r="AD302">
        <v>47.020330281463394</v>
      </c>
      <c r="AE302">
        <v>52.302314016965092</v>
      </c>
      <c r="AF302">
        <v>38.431322858590995</v>
      </c>
      <c r="AG302">
        <v>36.496035701106621</v>
      </c>
      <c r="AH302">
        <v>7.2535443455324771</v>
      </c>
      <c r="AI302">
        <v>2569</v>
      </c>
      <c r="AJ302">
        <v>109.14671078240571</v>
      </c>
      <c r="AK302">
        <v>19.207858242370275</v>
      </c>
    </row>
    <row r="303" spans="1:37">
      <c r="A303">
        <v>7</v>
      </c>
      <c r="B303">
        <v>11</v>
      </c>
      <c r="C303">
        <v>2023</v>
      </c>
      <c r="D303">
        <v>99</v>
      </c>
      <c r="E303">
        <v>99</v>
      </c>
      <c r="F303">
        <v>99</v>
      </c>
      <c r="G303">
        <v>2</v>
      </c>
      <c r="H303">
        <v>1</v>
      </c>
      <c r="I303">
        <v>99</v>
      </c>
      <c r="J303">
        <v>999</v>
      </c>
      <c r="K303">
        <v>99</v>
      </c>
      <c r="L303">
        <v>99</v>
      </c>
      <c r="M303">
        <v>99</v>
      </c>
      <c r="N303">
        <v>99</v>
      </c>
      <c r="O303">
        <v>99</v>
      </c>
      <c r="P303">
        <v>9999</v>
      </c>
      <c r="Q303">
        <v>2342</v>
      </c>
      <c r="R303">
        <v>11145</v>
      </c>
      <c r="S303">
        <v>7.4724091520861391</v>
      </c>
      <c r="T303">
        <v>6.187886944818306</v>
      </c>
      <c r="U303">
        <v>27.137945266936033</v>
      </c>
      <c r="V303">
        <v>32.687303723642877</v>
      </c>
      <c r="W303">
        <v>12.032301480484522</v>
      </c>
      <c r="X303">
        <v>87.52803947958725</v>
      </c>
      <c r="Y303">
        <v>67.465231045311796</v>
      </c>
      <c r="Z303">
        <v>8.7869231877208946</v>
      </c>
      <c r="AA303">
        <v>1.6534631550320644</v>
      </c>
      <c r="AB303">
        <v>2.2187779858158403</v>
      </c>
      <c r="AC303">
        <v>72.548457196993681</v>
      </c>
      <c r="AD303">
        <v>40.109184251595501</v>
      </c>
      <c r="AE303">
        <v>44.993860710373447</v>
      </c>
      <c r="AF303">
        <v>60.337826863732325</v>
      </c>
      <c r="AG303">
        <v>63.67026202383731</v>
      </c>
      <c r="AH303">
        <v>1.7048003589053389</v>
      </c>
      <c r="AI303">
        <v>2595</v>
      </c>
      <c r="AJ303">
        <v>111.96859344894024</v>
      </c>
      <c r="AK303">
        <v>20.66936338784814</v>
      </c>
    </row>
    <row r="304" spans="1:37">
      <c r="A304">
        <v>7</v>
      </c>
      <c r="B304">
        <v>12</v>
      </c>
      <c r="C304">
        <v>2023</v>
      </c>
      <c r="D304">
        <v>99</v>
      </c>
      <c r="E304">
        <v>99</v>
      </c>
      <c r="F304">
        <v>99</v>
      </c>
      <c r="G304">
        <v>2</v>
      </c>
      <c r="H304">
        <v>2</v>
      </c>
      <c r="I304">
        <v>99</v>
      </c>
      <c r="J304">
        <v>999</v>
      </c>
      <c r="K304">
        <v>99</v>
      </c>
      <c r="L304">
        <v>99</v>
      </c>
      <c r="M304">
        <v>99</v>
      </c>
      <c r="N304">
        <v>99</v>
      </c>
      <c r="O304">
        <v>99</v>
      </c>
      <c r="P304">
        <v>9999</v>
      </c>
      <c r="Q304">
        <v>1475</v>
      </c>
      <c r="R304">
        <v>7326</v>
      </c>
      <c r="S304">
        <v>7.0232050232050236</v>
      </c>
      <c r="T304">
        <v>6.454954954954955</v>
      </c>
      <c r="U304">
        <v>23.556770406770511</v>
      </c>
      <c r="V304">
        <v>19.34206934206934</v>
      </c>
      <c r="W304">
        <v>12.639912639912639</v>
      </c>
      <c r="X304">
        <v>75.771225771225758</v>
      </c>
      <c r="Y304">
        <v>49.494949494949488</v>
      </c>
      <c r="Z304">
        <v>9.0424334033894649</v>
      </c>
      <c r="AA304">
        <v>1.8673617792159447</v>
      </c>
      <c r="AB304">
        <v>2.0157256160240924</v>
      </c>
      <c r="AC304">
        <v>70.947798137085201</v>
      </c>
      <c r="AD304">
        <v>49.706246374331243</v>
      </c>
      <c r="AE304">
        <v>60.069728630682128</v>
      </c>
      <c r="AF304">
        <v>39.662173136267661</v>
      </c>
      <c r="AG304">
        <v>36.32973797616269</v>
      </c>
      <c r="AH304">
        <v>3.5217035217035222</v>
      </c>
      <c r="AI304">
        <v>2023</v>
      </c>
      <c r="AJ304">
        <v>109.7224913494809</v>
      </c>
      <c r="AK304">
        <v>19.518230034845903</v>
      </c>
    </row>
    <row r="305" spans="1:37">
      <c r="A305">
        <v>7</v>
      </c>
      <c r="B305">
        <v>13</v>
      </c>
      <c r="C305">
        <v>2023</v>
      </c>
      <c r="D305">
        <v>99</v>
      </c>
      <c r="E305">
        <v>99</v>
      </c>
      <c r="F305">
        <v>99</v>
      </c>
      <c r="G305">
        <v>3</v>
      </c>
      <c r="H305">
        <v>1</v>
      </c>
      <c r="I305">
        <v>99</v>
      </c>
      <c r="J305">
        <v>999</v>
      </c>
      <c r="K305">
        <v>99</v>
      </c>
      <c r="L305">
        <v>99</v>
      </c>
      <c r="M305">
        <v>99</v>
      </c>
      <c r="N305">
        <v>99</v>
      </c>
      <c r="O305">
        <v>99</v>
      </c>
      <c r="P305">
        <v>9999</v>
      </c>
      <c r="Q305">
        <v>837</v>
      </c>
      <c r="R305">
        <v>4906</v>
      </c>
      <c r="S305">
        <v>7.1163880962087251</v>
      </c>
      <c r="T305">
        <v>6.2733387688544653</v>
      </c>
      <c r="U305">
        <v>25.192132083163479</v>
      </c>
      <c r="V305">
        <v>29.331430900937619</v>
      </c>
      <c r="W305">
        <v>11.231145536078271</v>
      </c>
      <c r="X305">
        <v>84.631064003261287</v>
      </c>
      <c r="Y305">
        <v>59.294741133306161</v>
      </c>
      <c r="Z305">
        <v>8.272944674979458</v>
      </c>
      <c r="AA305">
        <v>1.7418228029680347</v>
      </c>
      <c r="AB305">
        <v>1.9340140265745205</v>
      </c>
      <c r="AC305">
        <v>72.763907943276507</v>
      </c>
      <c r="AD305">
        <v>38.778877800239194</v>
      </c>
      <c r="AE305">
        <v>46.535818818802817</v>
      </c>
      <c r="AF305">
        <v>65.474442813292399</v>
      </c>
      <c r="AG305">
        <v>67.332990837043852</v>
      </c>
      <c r="AH305">
        <v>4.1581736649001222</v>
      </c>
      <c r="AI305">
        <v>16</v>
      </c>
      <c r="AJ305">
        <v>106.91874999999997</v>
      </c>
      <c r="AK305">
        <v>22.199609008716596</v>
      </c>
    </row>
    <row r="306" spans="1:37">
      <c r="A306">
        <v>7</v>
      </c>
      <c r="B306">
        <v>14</v>
      </c>
      <c r="C306">
        <v>2023</v>
      </c>
      <c r="D306">
        <v>99</v>
      </c>
      <c r="E306">
        <v>99</v>
      </c>
      <c r="F306">
        <v>99</v>
      </c>
      <c r="G306">
        <v>3</v>
      </c>
      <c r="H306">
        <v>2</v>
      </c>
      <c r="I306">
        <v>99</v>
      </c>
      <c r="J306">
        <v>999</v>
      </c>
      <c r="K306">
        <v>99</v>
      </c>
      <c r="L306">
        <v>99</v>
      </c>
      <c r="M306">
        <v>99</v>
      </c>
      <c r="N306">
        <v>99</v>
      </c>
      <c r="O306">
        <v>99</v>
      </c>
      <c r="P306">
        <v>9999</v>
      </c>
      <c r="Q306">
        <v>499</v>
      </c>
      <c r="R306">
        <v>2587</v>
      </c>
      <c r="S306">
        <v>6.9779667568612274</v>
      </c>
      <c r="T306">
        <v>6.11171240819482</v>
      </c>
      <c r="U306">
        <v>23.178082721298825</v>
      </c>
      <c r="V306">
        <v>23.734054889833786</v>
      </c>
      <c r="W306">
        <v>10.243525318902202</v>
      </c>
      <c r="X306">
        <v>75.879396984924611</v>
      </c>
      <c r="Y306">
        <v>49.78739853111712</v>
      </c>
      <c r="Z306">
        <v>8.4999808383398108</v>
      </c>
      <c r="AA306">
        <v>1.7403712804212645</v>
      </c>
      <c r="AB306">
        <v>1.9342412419541724</v>
      </c>
      <c r="AC306">
        <v>73.761411910444721</v>
      </c>
      <c r="AD306">
        <v>43.610788969884624</v>
      </c>
      <c r="AE306">
        <v>54.123059293927007</v>
      </c>
      <c r="AF306">
        <v>34.525557186707609</v>
      </c>
      <c r="AG306">
        <v>32.667009162956155</v>
      </c>
      <c r="AH306">
        <v>5.1410900657131826</v>
      </c>
      <c r="AI306">
        <v>927</v>
      </c>
      <c r="AJ306">
        <v>108.72578209277243</v>
      </c>
      <c r="AK306">
        <v>18.917629080092141</v>
      </c>
    </row>
    <row r="307" spans="1:37">
      <c r="A307">
        <v>7</v>
      </c>
      <c r="B307">
        <v>15</v>
      </c>
      <c r="C307">
        <v>2023</v>
      </c>
      <c r="D307">
        <v>99</v>
      </c>
      <c r="E307">
        <v>99</v>
      </c>
      <c r="F307">
        <v>99</v>
      </c>
      <c r="G307">
        <v>4</v>
      </c>
      <c r="H307">
        <v>1</v>
      </c>
      <c r="I307">
        <v>99</v>
      </c>
      <c r="J307">
        <v>999</v>
      </c>
      <c r="K307">
        <v>99</v>
      </c>
      <c r="L307">
        <v>99</v>
      </c>
      <c r="M307">
        <v>99</v>
      </c>
      <c r="N307">
        <v>99</v>
      </c>
      <c r="O307">
        <v>99</v>
      </c>
      <c r="P307">
        <v>9999</v>
      </c>
      <c r="Q307">
        <v>709</v>
      </c>
      <c r="R307">
        <v>5466</v>
      </c>
      <c r="S307">
        <v>7.20453713867545</v>
      </c>
      <c r="T307">
        <v>6.089462129527992</v>
      </c>
      <c r="U307">
        <v>25.812092938163183</v>
      </c>
      <c r="V307">
        <v>31.137943651664841</v>
      </c>
      <c r="W307">
        <v>10.30003658982803</v>
      </c>
      <c r="X307">
        <v>84.723746798390067</v>
      </c>
      <c r="Y307">
        <v>62.769849981705086</v>
      </c>
      <c r="Z307">
        <v>8.6085049574696448</v>
      </c>
      <c r="AA307">
        <v>1.8397831268132403</v>
      </c>
      <c r="AB307">
        <v>1.9244442661145191</v>
      </c>
      <c r="AC307">
        <v>72.380125000524117</v>
      </c>
      <c r="AD307">
        <v>33.405626056257958</v>
      </c>
      <c r="AE307">
        <v>41.394641263332055</v>
      </c>
      <c r="AF307">
        <v>78.208613535555855</v>
      </c>
      <c r="AG307">
        <v>76.991612110734749</v>
      </c>
      <c r="AH307">
        <v>3.3113794365166478</v>
      </c>
      <c r="AI307">
        <v>597</v>
      </c>
      <c r="AJ307">
        <v>108.38140703517594</v>
      </c>
      <c r="AK307">
        <v>19.687630623427076</v>
      </c>
    </row>
    <row r="308" spans="1:37">
      <c r="A308">
        <v>7</v>
      </c>
      <c r="B308">
        <v>16</v>
      </c>
      <c r="C308">
        <v>2023</v>
      </c>
      <c r="D308">
        <v>99</v>
      </c>
      <c r="E308">
        <v>99</v>
      </c>
      <c r="F308">
        <v>99</v>
      </c>
      <c r="G308">
        <v>4</v>
      </c>
      <c r="H308">
        <v>2</v>
      </c>
      <c r="I308">
        <v>99</v>
      </c>
      <c r="J308">
        <v>999</v>
      </c>
      <c r="K308">
        <v>99</v>
      </c>
      <c r="L308">
        <v>99</v>
      </c>
      <c r="M308">
        <v>99</v>
      </c>
      <c r="N308">
        <v>99</v>
      </c>
      <c r="O308">
        <v>99</v>
      </c>
      <c r="P308">
        <v>9999</v>
      </c>
      <c r="Q308">
        <v>221</v>
      </c>
      <c r="R308">
        <v>1523</v>
      </c>
      <c r="S308">
        <v>7.4569927774130003</v>
      </c>
      <c r="T308">
        <v>6.3427445830597504</v>
      </c>
      <c r="U308">
        <v>27.684438608010495</v>
      </c>
      <c r="V308">
        <v>35.981615233092576</v>
      </c>
      <c r="W308">
        <v>6.6316480630334844</v>
      </c>
      <c r="X308">
        <v>89.166119500984934</v>
      </c>
      <c r="Y308">
        <v>71.63493105712412</v>
      </c>
      <c r="Z308">
        <v>8.4015624502464075</v>
      </c>
      <c r="AA308">
        <v>1.42805880643709</v>
      </c>
      <c r="AB308">
        <v>1.6979937425094704</v>
      </c>
      <c r="AC308">
        <v>79.374254967249286</v>
      </c>
      <c r="AD308">
        <v>55.59132132342603</v>
      </c>
      <c r="AE308">
        <v>56.415826371653012</v>
      </c>
      <c r="AF308">
        <v>21.791386464444127</v>
      </c>
      <c r="AG308">
        <v>23.008387889265233</v>
      </c>
      <c r="AH308">
        <v>1.8384766907419563</v>
      </c>
      <c r="AI308">
        <v>0</v>
      </c>
    </row>
    <row r="309" spans="1:37">
      <c r="A309">
        <v>7</v>
      </c>
      <c r="B309">
        <v>17</v>
      </c>
      <c r="C309">
        <v>2022</v>
      </c>
      <c r="D309">
        <v>99</v>
      </c>
      <c r="E309">
        <v>99</v>
      </c>
      <c r="F309">
        <v>99</v>
      </c>
      <c r="G309">
        <v>1</v>
      </c>
      <c r="H309">
        <v>1</v>
      </c>
      <c r="I309">
        <v>99</v>
      </c>
      <c r="J309">
        <v>999</v>
      </c>
      <c r="K309">
        <v>99</v>
      </c>
      <c r="L309">
        <v>99</v>
      </c>
      <c r="M309">
        <v>99</v>
      </c>
      <c r="N309">
        <v>99</v>
      </c>
      <c r="O309">
        <v>99</v>
      </c>
      <c r="P309">
        <v>9999</v>
      </c>
      <c r="Q309">
        <v>1700</v>
      </c>
      <c r="R309">
        <v>10160</v>
      </c>
      <c r="S309">
        <v>7.1408464566929153</v>
      </c>
      <c r="T309">
        <v>6.2586614173228368</v>
      </c>
      <c r="U309">
        <v>28.520359251968419</v>
      </c>
      <c r="V309">
        <v>33.385826771653541</v>
      </c>
      <c r="W309">
        <v>12.5</v>
      </c>
      <c r="X309">
        <v>95.639763779527556</v>
      </c>
      <c r="Y309">
        <v>76.417322834645702</v>
      </c>
      <c r="Z309">
        <v>7.7092624011996689</v>
      </c>
      <c r="AA309">
        <v>1.7555718026834484</v>
      </c>
      <c r="AB309">
        <v>2.1345083197897186</v>
      </c>
      <c r="AC309">
        <v>66.350031273281388</v>
      </c>
      <c r="AD309">
        <v>52.930659793236408</v>
      </c>
      <c r="AE309">
        <v>52.273720604958818</v>
      </c>
      <c r="AF309">
        <v>60.849254357070102</v>
      </c>
      <c r="AG309">
        <v>62.298336317280558</v>
      </c>
      <c r="AH309">
        <v>4.0649606299212593</v>
      </c>
      <c r="AI309">
        <v>0</v>
      </c>
    </row>
    <row r="310" spans="1:37">
      <c r="A310">
        <v>7</v>
      </c>
      <c r="B310">
        <v>18</v>
      </c>
      <c r="C310">
        <v>2022</v>
      </c>
      <c r="D310">
        <v>99</v>
      </c>
      <c r="E310">
        <v>99</v>
      </c>
      <c r="F310">
        <v>99</v>
      </c>
      <c r="G310">
        <v>1</v>
      </c>
      <c r="H310">
        <v>2</v>
      </c>
      <c r="I310">
        <v>99</v>
      </c>
      <c r="J310">
        <v>999</v>
      </c>
      <c r="K310">
        <v>99</v>
      </c>
      <c r="L310">
        <v>99</v>
      </c>
      <c r="M310">
        <v>99</v>
      </c>
      <c r="N310">
        <v>99</v>
      </c>
      <c r="O310">
        <v>99</v>
      </c>
      <c r="P310">
        <v>9999</v>
      </c>
      <c r="Q310">
        <v>1015</v>
      </c>
      <c r="R310">
        <v>6537</v>
      </c>
      <c r="S310">
        <v>6.7791035643261424</v>
      </c>
      <c r="T310">
        <v>6.3622456784457704</v>
      </c>
      <c r="U310">
        <v>26.825898730304377</v>
      </c>
      <c r="V310">
        <v>28.514609147927196</v>
      </c>
      <c r="W310">
        <v>15.358727244913574</v>
      </c>
      <c r="X310">
        <v>91.203916169496708</v>
      </c>
      <c r="Y310">
        <v>68.60945387792566</v>
      </c>
      <c r="Z310">
        <v>7.8494623544699644</v>
      </c>
      <c r="AA310">
        <v>1.848185858166902</v>
      </c>
      <c r="AB310">
        <v>2.1392620537308473</v>
      </c>
      <c r="AC310">
        <v>68.968726755012199</v>
      </c>
      <c r="AD310">
        <v>50.218396965678885</v>
      </c>
      <c r="AE310">
        <v>53.301278669327665</v>
      </c>
      <c r="AF310">
        <v>39.150745642929856</v>
      </c>
      <c r="AG310">
        <v>37.701663682719456</v>
      </c>
      <c r="AH310">
        <v>5.002294630564478</v>
      </c>
      <c r="AI310">
        <v>467</v>
      </c>
      <c r="AJ310">
        <v>105.42847965738756</v>
      </c>
      <c r="AK310">
        <v>18.419883312755125</v>
      </c>
    </row>
    <row r="311" spans="1:37">
      <c r="A311">
        <v>7</v>
      </c>
      <c r="B311">
        <v>19</v>
      </c>
      <c r="C311">
        <v>2022</v>
      </c>
      <c r="D311">
        <v>99</v>
      </c>
      <c r="E311">
        <v>99</v>
      </c>
      <c r="F311">
        <v>99</v>
      </c>
      <c r="G311">
        <v>2</v>
      </c>
      <c r="H311">
        <v>1</v>
      </c>
      <c r="I311">
        <v>99</v>
      </c>
      <c r="J311">
        <v>999</v>
      </c>
      <c r="K311">
        <v>99</v>
      </c>
      <c r="L311">
        <v>99</v>
      </c>
      <c r="M311">
        <v>99</v>
      </c>
      <c r="N311">
        <v>99</v>
      </c>
      <c r="O311">
        <v>99</v>
      </c>
      <c r="P311">
        <v>9999</v>
      </c>
      <c r="Q311">
        <v>2392</v>
      </c>
      <c r="R311">
        <v>11532</v>
      </c>
      <c r="S311">
        <v>7.3204994797086353</v>
      </c>
      <c r="T311">
        <v>6.2126257370794322</v>
      </c>
      <c r="U311">
        <v>27.650429240374457</v>
      </c>
      <c r="V311">
        <v>31.434269857787008</v>
      </c>
      <c r="W311">
        <v>13.111342351716962</v>
      </c>
      <c r="X311">
        <v>87.417620534165778</v>
      </c>
      <c r="Y311">
        <v>69.164065209850861</v>
      </c>
      <c r="Z311">
        <v>9.2625430279740719</v>
      </c>
      <c r="AA311">
        <v>1.7153849224304452</v>
      </c>
      <c r="AB311">
        <v>2.1064425910961524</v>
      </c>
      <c r="AC311">
        <v>74.120270344428718</v>
      </c>
      <c r="AD311">
        <v>52.095143431493206</v>
      </c>
      <c r="AE311">
        <v>55.679251282377251</v>
      </c>
      <c r="AF311">
        <v>60.745891276864718</v>
      </c>
      <c r="AG311">
        <v>63.819353051603649</v>
      </c>
      <c r="AH311">
        <v>2.6014568158168574</v>
      </c>
      <c r="AI311">
        <v>0</v>
      </c>
    </row>
    <row r="312" spans="1:37">
      <c r="A312">
        <v>7</v>
      </c>
      <c r="B312">
        <v>20</v>
      </c>
      <c r="C312">
        <v>2022</v>
      </c>
      <c r="D312">
        <v>99</v>
      </c>
      <c r="E312">
        <v>99</v>
      </c>
      <c r="F312">
        <v>99</v>
      </c>
      <c r="G312">
        <v>2</v>
      </c>
      <c r="H312">
        <v>2</v>
      </c>
      <c r="I312">
        <v>99</v>
      </c>
      <c r="J312">
        <v>999</v>
      </c>
      <c r="K312">
        <v>99</v>
      </c>
      <c r="L312">
        <v>99</v>
      </c>
      <c r="M312">
        <v>99</v>
      </c>
      <c r="N312">
        <v>99</v>
      </c>
      <c r="O312">
        <v>99</v>
      </c>
      <c r="P312">
        <v>9999</v>
      </c>
      <c r="Q312">
        <v>1568</v>
      </c>
      <c r="R312">
        <v>7452</v>
      </c>
      <c r="S312">
        <v>6.908078368223296</v>
      </c>
      <c r="T312">
        <v>6.3698336017176604</v>
      </c>
      <c r="U312">
        <v>24.258145464304945</v>
      </c>
      <c r="V312">
        <v>20.075147611379499</v>
      </c>
      <c r="W312">
        <v>11.956521739130435</v>
      </c>
      <c r="X312">
        <v>77.697262479871156</v>
      </c>
      <c r="Y312">
        <v>52.40203972088031</v>
      </c>
      <c r="Z312">
        <v>9.238454339860084</v>
      </c>
      <c r="AA312">
        <v>1.8399468504655152</v>
      </c>
      <c r="AB312">
        <v>1.9579838689686524</v>
      </c>
      <c r="AC312">
        <v>71.402988281465241</v>
      </c>
      <c r="AD312">
        <v>54.082639507027679</v>
      </c>
      <c r="AE312">
        <v>62.184467092556865</v>
      </c>
      <c r="AF312">
        <v>39.254108723135282</v>
      </c>
      <c r="AG312">
        <v>36.180646948396365</v>
      </c>
      <c r="AH312">
        <v>2.8851315083199145</v>
      </c>
      <c r="AI312">
        <v>1734</v>
      </c>
      <c r="AJ312">
        <v>110.89429065743983</v>
      </c>
      <c r="AK312">
        <v>19.556809936384305</v>
      </c>
    </row>
    <row r="313" spans="1:37">
      <c r="A313">
        <v>7</v>
      </c>
      <c r="B313">
        <v>21</v>
      </c>
      <c r="C313">
        <v>2022</v>
      </c>
      <c r="D313">
        <v>99</v>
      </c>
      <c r="E313">
        <v>99</v>
      </c>
      <c r="F313">
        <v>99</v>
      </c>
      <c r="G313">
        <v>3</v>
      </c>
      <c r="H313">
        <v>1</v>
      </c>
      <c r="I313">
        <v>99</v>
      </c>
      <c r="J313">
        <v>999</v>
      </c>
      <c r="K313">
        <v>99</v>
      </c>
      <c r="L313">
        <v>99</v>
      </c>
      <c r="M313">
        <v>99</v>
      </c>
      <c r="N313">
        <v>99</v>
      </c>
      <c r="O313">
        <v>99</v>
      </c>
      <c r="P313">
        <v>9999</v>
      </c>
      <c r="Q313">
        <v>883</v>
      </c>
      <c r="R313">
        <v>5726</v>
      </c>
      <c r="S313">
        <v>6.8700663639538959</v>
      </c>
      <c r="T313">
        <v>6.1865176388403791</v>
      </c>
      <c r="U313">
        <v>25.824624519734478</v>
      </c>
      <c r="V313">
        <v>28.711142158574912</v>
      </c>
      <c r="W313">
        <v>11.124694376528122</v>
      </c>
      <c r="X313">
        <v>83.705902899056937</v>
      </c>
      <c r="Y313">
        <v>60.740482011875635</v>
      </c>
      <c r="Z313">
        <v>8.8644264267596782</v>
      </c>
      <c r="AA313">
        <v>1.8404452724937688</v>
      </c>
      <c r="AB313">
        <v>2.0568585235692503</v>
      </c>
      <c r="AC313">
        <v>70.946912292497515</v>
      </c>
      <c r="AD313">
        <v>40.151466479068993</v>
      </c>
      <c r="AE313">
        <v>49.45922092876981</v>
      </c>
      <c r="AF313">
        <v>69.566273842789457</v>
      </c>
      <c r="AG313">
        <v>71.424990182624811</v>
      </c>
      <c r="AH313">
        <v>4.6629409710094301</v>
      </c>
      <c r="AI313">
        <v>0</v>
      </c>
    </row>
    <row r="314" spans="1:37">
      <c r="A314">
        <v>7</v>
      </c>
      <c r="B314">
        <v>22</v>
      </c>
      <c r="C314">
        <v>2022</v>
      </c>
      <c r="D314">
        <v>99</v>
      </c>
      <c r="E314">
        <v>99</v>
      </c>
      <c r="F314">
        <v>99</v>
      </c>
      <c r="G314">
        <v>3</v>
      </c>
      <c r="H314">
        <v>2</v>
      </c>
      <c r="I314">
        <v>99</v>
      </c>
      <c r="J314">
        <v>999</v>
      </c>
      <c r="K314">
        <v>99</v>
      </c>
      <c r="L314">
        <v>99</v>
      </c>
      <c r="M314">
        <v>99</v>
      </c>
      <c r="N314">
        <v>99</v>
      </c>
      <c r="O314">
        <v>99</v>
      </c>
      <c r="P314">
        <v>9999</v>
      </c>
      <c r="Q314">
        <v>495</v>
      </c>
      <c r="R314">
        <v>2505</v>
      </c>
      <c r="S314">
        <v>6.780838323353291</v>
      </c>
      <c r="T314">
        <v>6.3269461077844316</v>
      </c>
      <c r="U314">
        <v>23.616407185628795</v>
      </c>
      <c r="V314">
        <v>22.235528942115764</v>
      </c>
      <c r="W314">
        <v>12.53493013972056</v>
      </c>
      <c r="X314">
        <v>81.15768463073853</v>
      </c>
      <c r="Y314">
        <v>51.217564870259473</v>
      </c>
      <c r="Z314">
        <v>8.0794976144844668</v>
      </c>
      <c r="AA314">
        <v>1.743042083370216</v>
      </c>
      <c r="AB314">
        <v>1.9846950461562951</v>
      </c>
      <c r="AC314">
        <v>73.869968027760379</v>
      </c>
      <c r="AD314">
        <v>41.236174242440192</v>
      </c>
      <c r="AE314">
        <v>50.295253960888211</v>
      </c>
      <c r="AF314">
        <v>30.433726157210547</v>
      </c>
      <c r="AG314">
        <v>28.575009817375197</v>
      </c>
      <c r="AH314">
        <v>5.0299401197604761</v>
      </c>
      <c r="AI314">
        <v>557</v>
      </c>
      <c r="AJ314">
        <v>108.50897666068218</v>
      </c>
      <c r="AK314">
        <v>18.8803376563156</v>
      </c>
    </row>
    <row r="315" spans="1:37">
      <c r="A315">
        <v>7</v>
      </c>
      <c r="B315">
        <v>23</v>
      </c>
      <c r="C315">
        <v>2022</v>
      </c>
      <c r="D315">
        <v>99</v>
      </c>
      <c r="E315">
        <v>99</v>
      </c>
      <c r="F315">
        <v>99</v>
      </c>
      <c r="G315">
        <v>4</v>
      </c>
      <c r="H315">
        <v>1</v>
      </c>
      <c r="I315">
        <v>99</v>
      </c>
      <c r="J315">
        <v>999</v>
      </c>
      <c r="K315">
        <v>99</v>
      </c>
      <c r="L315">
        <v>99</v>
      </c>
      <c r="M315">
        <v>99</v>
      </c>
      <c r="N315">
        <v>99</v>
      </c>
      <c r="O315">
        <v>99</v>
      </c>
      <c r="P315">
        <v>9999</v>
      </c>
      <c r="Q315">
        <v>763</v>
      </c>
      <c r="R315">
        <v>6145</v>
      </c>
      <c r="S315">
        <v>6.9690805532953615</v>
      </c>
      <c r="T315">
        <v>6.0987794955248189</v>
      </c>
      <c r="U315">
        <v>26.370691619202606</v>
      </c>
      <c r="V315">
        <v>30.414971521562247</v>
      </c>
      <c r="W315">
        <v>13.067534580960128</v>
      </c>
      <c r="X315">
        <v>86.053702196908063</v>
      </c>
      <c r="Y315">
        <v>64.816924328722507</v>
      </c>
      <c r="Z315">
        <v>8.7017926135059849</v>
      </c>
      <c r="AA315">
        <v>1.9099382625683987</v>
      </c>
      <c r="AB315">
        <v>2.1527903381961062</v>
      </c>
      <c r="AC315">
        <v>72.287689352998143</v>
      </c>
      <c r="AD315">
        <v>34.210138433494897</v>
      </c>
      <c r="AE315">
        <v>39.086603341882494</v>
      </c>
      <c r="AF315">
        <v>81.444665341285614</v>
      </c>
      <c r="AG315">
        <v>80.066158578010544</v>
      </c>
      <c r="AH315">
        <v>3.3685923515052889</v>
      </c>
      <c r="AI315">
        <v>424</v>
      </c>
      <c r="AJ315">
        <v>109.31509433962265</v>
      </c>
      <c r="AK315">
        <v>20.169528438631623</v>
      </c>
    </row>
    <row r="316" spans="1:37">
      <c r="A316">
        <v>7</v>
      </c>
      <c r="B316">
        <v>24</v>
      </c>
      <c r="C316">
        <v>2022</v>
      </c>
      <c r="D316">
        <v>99</v>
      </c>
      <c r="E316">
        <v>99</v>
      </c>
      <c r="F316">
        <v>99</v>
      </c>
      <c r="G316">
        <v>4</v>
      </c>
      <c r="H316">
        <v>2</v>
      </c>
      <c r="I316">
        <v>99</v>
      </c>
      <c r="J316">
        <v>999</v>
      </c>
      <c r="K316">
        <v>99</v>
      </c>
      <c r="L316">
        <v>99</v>
      </c>
      <c r="M316">
        <v>99</v>
      </c>
      <c r="N316">
        <v>99</v>
      </c>
      <c r="O316">
        <v>99</v>
      </c>
      <c r="P316">
        <v>9999</v>
      </c>
      <c r="Q316">
        <v>213</v>
      </c>
      <c r="R316">
        <v>1400</v>
      </c>
      <c r="S316">
        <v>7.7542857142857153</v>
      </c>
      <c r="T316">
        <v>6.5871428571428563</v>
      </c>
      <c r="U316">
        <v>28.817571428571441</v>
      </c>
      <c r="V316">
        <v>39.857142857142847</v>
      </c>
      <c r="W316">
        <v>9.6428571428571388</v>
      </c>
      <c r="X316">
        <v>94.214285714285694</v>
      </c>
      <c r="Y316">
        <v>79.142857142857125</v>
      </c>
      <c r="Z316">
        <v>7.6335185550707711</v>
      </c>
      <c r="AA316">
        <v>1.4296538756222197</v>
      </c>
      <c r="AB316">
        <v>1.7294442896550339</v>
      </c>
      <c r="AC316">
        <v>74.132713467109511</v>
      </c>
      <c r="AD316">
        <v>49.660947059543318</v>
      </c>
      <c r="AE316">
        <v>54.657575963190865</v>
      </c>
      <c r="AF316">
        <v>18.555334658714376</v>
      </c>
      <c r="AG316">
        <v>19.933841421989445</v>
      </c>
      <c r="AH316">
        <v>3.4285714285714279</v>
      </c>
      <c r="AI316">
        <v>0</v>
      </c>
    </row>
    <row r="317" spans="1:37">
      <c r="A317">
        <v>8</v>
      </c>
      <c r="B317">
        <v>1</v>
      </c>
      <c r="C317">
        <v>2024</v>
      </c>
      <c r="D317">
        <v>99</v>
      </c>
      <c r="E317">
        <v>99</v>
      </c>
      <c r="F317">
        <v>99</v>
      </c>
      <c r="G317">
        <v>99</v>
      </c>
      <c r="H317">
        <v>99</v>
      </c>
      <c r="I317">
        <v>6</v>
      </c>
      <c r="J317">
        <v>999</v>
      </c>
      <c r="K317">
        <v>99</v>
      </c>
      <c r="L317">
        <v>99</v>
      </c>
      <c r="M317">
        <v>99</v>
      </c>
      <c r="N317">
        <v>99</v>
      </c>
      <c r="O317">
        <v>99</v>
      </c>
      <c r="P317">
        <v>9999</v>
      </c>
      <c r="Q317">
        <v>1014</v>
      </c>
      <c r="R317">
        <v>5539</v>
      </c>
      <c r="S317">
        <v>7.5242823614370815</v>
      </c>
      <c r="T317">
        <v>5.8835529879039532</v>
      </c>
      <c r="U317">
        <v>28.070391767467044</v>
      </c>
      <c r="V317">
        <v>39.790575916230374</v>
      </c>
      <c r="W317">
        <v>9.261599566708794</v>
      </c>
      <c r="X317">
        <v>95.576818920382721</v>
      </c>
      <c r="Y317">
        <v>73.605343924896189</v>
      </c>
      <c r="Z317">
        <v>7.5091019482320416</v>
      </c>
      <c r="AA317">
        <v>1.5640322216838101</v>
      </c>
      <c r="AB317">
        <v>1.9505482111707639</v>
      </c>
      <c r="AC317">
        <v>79.824071821105605</v>
      </c>
      <c r="AD317">
        <v>46.210736677710528</v>
      </c>
      <c r="AE317">
        <v>65.387629883158127</v>
      </c>
      <c r="AF317">
        <v>12.873012921818351</v>
      </c>
      <c r="AG317">
        <v>13.946059689805312</v>
      </c>
      <c r="AH317">
        <v>4.3690196786423527</v>
      </c>
      <c r="AI317">
        <v>5535</v>
      </c>
      <c r="AJ317">
        <v>110.65333333333356</v>
      </c>
      <c r="AK317">
        <v>20.345650363864397</v>
      </c>
    </row>
    <row r="318" spans="1:37">
      <c r="A318">
        <v>8</v>
      </c>
      <c r="B318">
        <v>2</v>
      </c>
      <c r="C318">
        <v>2024</v>
      </c>
      <c r="D318">
        <v>99</v>
      </c>
      <c r="E318">
        <v>99</v>
      </c>
      <c r="F318">
        <v>99</v>
      </c>
      <c r="G318">
        <v>99</v>
      </c>
      <c r="H318">
        <v>99</v>
      </c>
      <c r="I318">
        <v>24</v>
      </c>
      <c r="J318">
        <v>999</v>
      </c>
      <c r="K318">
        <v>99</v>
      </c>
      <c r="L318">
        <v>99</v>
      </c>
      <c r="M318">
        <v>99</v>
      </c>
      <c r="N318">
        <v>99</v>
      </c>
      <c r="O318">
        <v>99</v>
      </c>
      <c r="P318">
        <v>9999</v>
      </c>
      <c r="Q318">
        <v>2832</v>
      </c>
      <c r="R318">
        <v>12734</v>
      </c>
      <c r="S318">
        <v>7.4388251923983022</v>
      </c>
      <c r="T318">
        <v>6.0426417465054181</v>
      </c>
      <c r="U318">
        <v>26.654224909690662</v>
      </c>
      <c r="V318">
        <v>33.995602324485631</v>
      </c>
      <c r="W318">
        <v>10.790010994188783</v>
      </c>
      <c r="X318">
        <v>86.649913617088146</v>
      </c>
      <c r="Y318">
        <v>66.34207633108214</v>
      </c>
      <c r="Z318">
        <v>8.6646291140103138</v>
      </c>
      <c r="AA318">
        <v>1.7646121947794533</v>
      </c>
      <c r="AB318">
        <v>2.1768057415275659</v>
      </c>
      <c r="AC318">
        <v>80.768752881681152</v>
      </c>
      <c r="AD318">
        <v>35.77559307548951</v>
      </c>
      <c r="AE318">
        <v>56.725433445084946</v>
      </c>
      <c r="AF318">
        <v>29.594682532304535</v>
      </c>
      <c r="AG318">
        <v>30.444061045107578</v>
      </c>
      <c r="AH318">
        <v>2.9919899481702528</v>
      </c>
      <c r="AI318">
        <v>12415</v>
      </c>
      <c r="AJ318">
        <v>108.01992750704768</v>
      </c>
      <c r="AK318">
        <v>20.373360950206543</v>
      </c>
    </row>
    <row r="319" spans="1:37">
      <c r="A319">
        <v>8</v>
      </c>
      <c r="B319">
        <v>3</v>
      </c>
      <c r="C319">
        <v>2024</v>
      </c>
      <c r="D319">
        <v>99</v>
      </c>
      <c r="E319">
        <v>99</v>
      </c>
      <c r="F319">
        <v>99</v>
      </c>
      <c r="G319">
        <v>99</v>
      </c>
      <c r="H319">
        <v>99</v>
      </c>
      <c r="I319">
        <v>49</v>
      </c>
      <c r="J319">
        <v>999</v>
      </c>
      <c r="K319">
        <v>99</v>
      </c>
      <c r="L319">
        <v>99</v>
      </c>
      <c r="M319">
        <v>99</v>
      </c>
      <c r="N319">
        <v>99</v>
      </c>
      <c r="O319">
        <v>99</v>
      </c>
      <c r="P319">
        <v>9999</v>
      </c>
      <c r="Q319">
        <v>1435</v>
      </c>
      <c r="R319">
        <v>9080</v>
      </c>
      <c r="S319">
        <v>7.3661894273127748</v>
      </c>
      <c r="T319">
        <v>6.0268722466960361</v>
      </c>
      <c r="U319">
        <v>26.485088105726874</v>
      </c>
      <c r="V319">
        <v>34.482378854625559</v>
      </c>
      <c r="W319">
        <v>9.6585903083700408</v>
      </c>
      <c r="X319">
        <v>86.795154185022042</v>
      </c>
      <c r="Y319">
        <v>66.156387665198238</v>
      </c>
      <c r="Z319">
        <v>8.7674991846358257</v>
      </c>
      <c r="AA319">
        <v>1.8352105640327905</v>
      </c>
      <c r="AB319">
        <v>2.0342183762274151</v>
      </c>
      <c r="AC319">
        <v>82.15888935539661</v>
      </c>
      <c r="AD319">
        <v>41.589699794364989</v>
      </c>
      <c r="AE319">
        <v>55.890781552853163</v>
      </c>
      <c r="AF319">
        <v>21.102537882309193</v>
      </c>
      <c r="AG319">
        <v>21.570437369745004</v>
      </c>
      <c r="AH319">
        <v>4.2400881057268709</v>
      </c>
      <c r="AI319">
        <v>8727</v>
      </c>
      <c r="AJ319">
        <v>108.35851953706916</v>
      </c>
      <c r="AK319">
        <v>20.097352843212768</v>
      </c>
    </row>
    <row r="320" spans="1:37">
      <c r="A320">
        <v>8</v>
      </c>
      <c r="B320">
        <v>4</v>
      </c>
      <c r="C320">
        <v>2024</v>
      </c>
      <c r="D320">
        <v>99</v>
      </c>
      <c r="E320">
        <v>99</v>
      </c>
      <c r="F320">
        <v>99</v>
      </c>
      <c r="G320">
        <v>99</v>
      </c>
      <c r="H320">
        <v>99</v>
      </c>
      <c r="I320">
        <v>80</v>
      </c>
      <c r="J320">
        <v>999</v>
      </c>
      <c r="K320">
        <v>99</v>
      </c>
      <c r="L320">
        <v>99</v>
      </c>
      <c r="M320">
        <v>99</v>
      </c>
      <c r="N320">
        <v>99</v>
      </c>
      <c r="O320">
        <v>99</v>
      </c>
      <c r="P320">
        <v>9999</v>
      </c>
      <c r="Q320">
        <v>1757</v>
      </c>
      <c r="R320">
        <v>9004</v>
      </c>
      <c r="S320">
        <v>6.8059751221679212</v>
      </c>
      <c r="T320">
        <v>6.1990226565970685</v>
      </c>
      <c r="U320">
        <v>23.562327854286966</v>
      </c>
      <c r="V320">
        <v>20.979564637938697</v>
      </c>
      <c r="W320">
        <v>12.016881386050642</v>
      </c>
      <c r="X320">
        <v>74.611283873833855</v>
      </c>
      <c r="Y320">
        <v>49.444691248334067</v>
      </c>
      <c r="Z320">
        <v>9.2662462034907591</v>
      </c>
      <c r="AA320">
        <v>1.9145459744131608</v>
      </c>
      <c r="AB320">
        <v>2.0755754047261012</v>
      </c>
      <c r="AC320">
        <v>84.873769035059581</v>
      </c>
      <c r="AD320">
        <v>51.86368146334155</v>
      </c>
      <c r="AE320">
        <v>72.151269862592997</v>
      </c>
      <c r="AF320">
        <v>20.925908710607047</v>
      </c>
      <c r="AG320">
        <v>19.029411672372049</v>
      </c>
      <c r="AH320">
        <v>5.4198134162594389</v>
      </c>
      <c r="AI320">
        <v>8975</v>
      </c>
      <c r="AJ320">
        <v>106.0890807799443</v>
      </c>
      <c r="AK320">
        <v>18.777010149922024</v>
      </c>
    </row>
    <row r="321" spans="1:37">
      <c r="A321">
        <v>8</v>
      </c>
      <c r="B321">
        <v>5</v>
      </c>
      <c r="C321">
        <v>2024</v>
      </c>
      <c r="D321">
        <v>99</v>
      </c>
      <c r="E321">
        <v>99</v>
      </c>
      <c r="F321">
        <v>99</v>
      </c>
      <c r="G321">
        <v>99</v>
      </c>
      <c r="H321">
        <v>99</v>
      </c>
      <c r="I321">
        <v>81</v>
      </c>
      <c r="J321">
        <v>999</v>
      </c>
      <c r="K321">
        <v>99</v>
      </c>
      <c r="L321">
        <v>99</v>
      </c>
      <c r="M321">
        <v>99</v>
      </c>
      <c r="N321">
        <v>99</v>
      </c>
      <c r="O321">
        <v>99</v>
      </c>
      <c r="P321">
        <v>9999</v>
      </c>
      <c r="Q321">
        <v>93</v>
      </c>
      <c r="R321">
        <v>863</v>
      </c>
      <c r="S321">
        <v>6.1923522595596783</v>
      </c>
      <c r="T321">
        <v>5.862108922363845</v>
      </c>
      <c r="U321">
        <v>19.405909617612977</v>
      </c>
      <c r="V321">
        <v>19.003476245654689</v>
      </c>
      <c r="W321">
        <v>4.5191193511008123</v>
      </c>
      <c r="X321">
        <v>55.967555040556192</v>
      </c>
      <c r="Y321">
        <v>33.024333719582849</v>
      </c>
      <c r="Z321">
        <v>8.5572098216402512</v>
      </c>
      <c r="AA321">
        <v>2.042443474743882</v>
      </c>
      <c r="AB321">
        <v>1.6313097346845549</v>
      </c>
      <c r="AC321">
        <v>83.419516621935983</v>
      </c>
      <c r="AD321">
        <v>46.897126390461743</v>
      </c>
      <c r="AE321">
        <v>73.307879474268987</v>
      </c>
      <c r="AF321">
        <v>2.0056707260388578</v>
      </c>
      <c r="AG321">
        <v>1.5021609939361205</v>
      </c>
      <c r="AH321">
        <v>26.303592120509848</v>
      </c>
      <c r="AI321">
        <v>862</v>
      </c>
      <c r="AJ321">
        <v>100.93816705336418</v>
      </c>
      <c r="AK321">
        <v>17.680611549422618</v>
      </c>
    </row>
    <row r="322" spans="1:37">
      <c r="A322">
        <v>8</v>
      </c>
      <c r="B322">
        <v>6</v>
      </c>
      <c r="C322">
        <v>2024</v>
      </c>
      <c r="D322">
        <v>99</v>
      </c>
      <c r="E322">
        <v>99</v>
      </c>
      <c r="F322">
        <v>99</v>
      </c>
      <c r="G322">
        <v>99</v>
      </c>
      <c r="H322">
        <v>99</v>
      </c>
      <c r="I322">
        <v>83</v>
      </c>
      <c r="J322">
        <v>999</v>
      </c>
      <c r="K322">
        <v>99</v>
      </c>
      <c r="L322">
        <v>99</v>
      </c>
      <c r="M322">
        <v>99</v>
      </c>
      <c r="N322">
        <v>99</v>
      </c>
      <c r="O322">
        <v>99</v>
      </c>
      <c r="P322">
        <v>9999</v>
      </c>
      <c r="Q322">
        <v>1110</v>
      </c>
      <c r="R322">
        <v>5808</v>
      </c>
      <c r="S322">
        <v>7.2751377410468301</v>
      </c>
      <c r="T322">
        <v>6.1105371900826446</v>
      </c>
      <c r="U322">
        <v>25.9291666666666</v>
      </c>
      <c r="V322">
        <v>31.990358126721759</v>
      </c>
      <c r="W322">
        <v>10.158402203856751</v>
      </c>
      <c r="X322">
        <v>86.794077134986239</v>
      </c>
      <c r="Y322">
        <v>63.99793388429751</v>
      </c>
      <c r="Z322">
        <v>8.147408061523862</v>
      </c>
      <c r="AA322">
        <v>1.6652712765653443</v>
      </c>
      <c r="AB322">
        <v>1.9403570254873064</v>
      </c>
      <c r="AC322">
        <v>81.653138504758473</v>
      </c>
      <c r="AD322">
        <v>47.091621973860349</v>
      </c>
      <c r="AE322">
        <v>66.661735396802712</v>
      </c>
      <c r="AF322">
        <v>13.498187226922008</v>
      </c>
      <c r="AG322">
        <v>13.507869229033924</v>
      </c>
      <c r="AH322">
        <v>4.1150137741046837</v>
      </c>
      <c r="AI322">
        <v>5559</v>
      </c>
      <c r="AJ322">
        <v>108.27654254362268</v>
      </c>
      <c r="AK322">
        <v>19.717020877404703</v>
      </c>
    </row>
    <row r="323" spans="1:37">
      <c r="A323">
        <v>8</v>
      </c>
      <c r="B323">
        <v>7</v>
      </c>
      <c r="C323">
        <v>2023</v>
      </c>
      <c r="D323">
        <v>99</v>
      </c>
      <c r="E323">
        <v>99</v>
      </c>
      <c r="F323">
        <v>99</v>
      </c>
      <c r="G323">
        <v>99</v>
      </c>
      <c r="H323">
        <v>99</v>
      </c>
      <c r="I323">
        <v>6</v>
      </c>
      <c r="J323">
        <v>999</v>
      </c>
      <c r="K323">
        <v>99</v>
      </c>
      <c r="L323">
        <v>99</v>
      </c>
      <c r="M323">
        <v>99</v>
      </c>
      <c r="N323">
        <v>99</v>
      </c>
      <c r="O323">
        <v>99</v>
      </c>
      <c r="P323">
        <v>9999</v>
      </c>
      <c r="Q323">
        <v>1182</v>
      </c>
      <c r="R323">
        <v>7165</v>
      </c>
      <c r="S323">
        <v>7.2488485694347506</v>
      </c>
      <c r="T323">
        <v>6.0418702023726452</v>
      </c>
      <c r="U323">
        <v>28.150160502442478</v>
      </c>
      <c r="V323">
        <v>34.626657362177241</v>
      </c>
      <c r="W323">
        <v>11.807397069085836</v>
      </c>
      <c r="X323">
        <v>94.319609211444501</v>
      </c>
      <c r="Y323">
        <v>74.375436147941386</v>
      </c>
      <c r="Z323">
        <v>7.8118716562651853</v>
      </c>
      <c r="AA323">
        <v>1.7192844468467892</v>
      </c>
      <c r="AB323">
        <v>2.2024359710239745</v>
      </c>
      <c r="AC323">
        <v>67.764606760293347</v>
      </c>
      <c r="AD323">
        <v>49.291106368404485</v>
      </c>
      <c r="AE323">
        <v>50.533709125393642</v>
      </c>
      <c r="AF323">
        <v>14.701356259104996</v>
      </c>
      <c r="AG323">
        <v>15.7972271504168</v>
      </c>
      <c r="AH323">
        <v>4.5638520586182851</v>
      </c>
      <c r="AI323">
        <v>5268</v>
      </c>
      <c r="AJ323">
        <v>110.50392938496528</v>
      </c>
      <c r="AK323">
        <v>20.12266590065942</v>
      </c>
    </row>
    <row r="324" spans="1:37">
      <c r="A324">
        <v>8</v>
      </c>
      <c r="B324">
        <v>8</v>
      </c>
      <c r="C324">
        <v>2023</v>
      </c>
      <c r="D324">
        <v>99</v>
      </c>
      <c r="E324">
        <v>99</v>
      </c>
      <c r="F324">
        <v>99</v>
      </c>
      <c r="G324">
        <v>99</v>
      </c>
      <c r="H324">
        <v>99</v>
      </c>
      <c r="I324">
        <v>24</v>
      </c>
      <c r="J324">
        <v>999</v>
      </c>
      <c r="K324">
        <v>99</v>
      </c>
      <c r="L324">
        <v>99</v>
      </c>
      <c r="M324">
        <v>99</v>
      </c>
      <c r="N324">
        <v>99</v>
      </c>
      <c r="O324">
        <v>99</v>
      </c>
      <c r="P324">
        <v>9999</v>
      </c>
      <c r="Q324">
        <v>2867</v>
      </c>
      <c r="R324">
        <v>13612</v>
      </c>
      <c r="S324">
        <v>7.4800176315016147</v>
      </c>
      <c r="T324">
        <v>6.186746987951806</v>
      </c>
      <c r="U324">
        <v>27.15164560681762</v>
      </c>
      <c r="V324">
        <v>33.081104907434614</v>
      </c>
      <c r="W324">
        <v>11.791066705847779</v>
      </c>
      <c r="X324">
        <v>87.915074933881854</v>
      </c>
      <c r="Y324">
        <v>67.778430796356147</v>
      </c>
      <c r="Z324">
        <v>8.6958605654653205</v>
      </c>
      <c r="AA324">
        <v>1.6525558081565721</v>
      </c>
      <c r="AB324">
        <v>2.197781739647239</v>
      </c>
      <c r="AC324">
        <v>72.457686995231498</v>
      </c>
      <c r="AD324">
        <v>40.353745103540952</v>
      </c>
      <c r="AE324">
        <v>45.510952887181837</v>
      </c>
      <c r="AF324">
        <v>27.929499148490876</v>
      </c>
      <c r="AG324">
        <v>28.946888595721035</v>
      </c>
      <c r="AH324">
        <v>2.0717014399059654</v>
      </c>
      <c r="AI324">
        <v>3473</v>
      </c>
      <c r="AJ324">
        <v>111.59297437374045</v>
      </c>
      <c r="AK324">
        <v>20.466610251665525</v>
      </c>
    </row>
    <row r="325" spans="1:37">
      <c r="A325">
        <v>8</v>
      </c>
      <c r="B325">
        <v>9</v>
      </c>
      <c r="C325">
        <v>2023</v>
      </c>
      <c r="D325">
        <v>99</v>
      </c>
      <c r="E325">
        <v>99</v>
      </c>
      <c r="F325">
        <v>99</v>
      </c>
      <c r="G325">
        <v>99</v>
      </c>
      <c r="H325">
        <v>99</v>
      </c>
      <c r="I325">
        <v>49</v>
      </c>
      <c r="J325">
        <v>999</v>
      </c>
      <c r="K325">
        <v>99</v>
      </c>
      <c r="L325">
        <v>99</v>
      </c>
      <c r="M325">
        <v>99</v>
      </c>
      <c r="N325">
        <v>99</v>
      </c>
      <c r="O325">
        <v>99</v>
      </c>
      <c r="P325">
        <v>9999</v>
      </c>
      <c r="Q325">
        <v>1538</v>
      </c>
      <c r="R325">
        <v>10458</v>
      </c>
      <c r="S325">
        <v>7.2171543316121634</v>
      </c>
      <c r="T325">
        <v>6.1917192579843183</v>
      </c>
      <c r="U325">
        <v>26.014228341939081</v>
      </c>
      <c r="V325">
        <v>31.373111493593431</v>
      </c>
      <c r="W325">
        <v>11.168483457640082</v>
      </c>
      <c r="X325">
        <v>86.34538152610439</v>
      </c>
      <c r="Y325">
        <v>63.731114935934222</v>
      </c>
      <c r="Z325">
        <v>8.4256030212122983</v>
      </c>
      <c r="AA325">
        <v>1.7933986415205081</v>
      </c>
      <c r="AB325">
        <v>1.9132706547108296</v>
      </c>
      <c r="AC325">
        <v>73.011365256352718</v>
      </c>
      <c r="AD325">
        <v>39.133903939304446</v>
      </c>
      <c r="AE325">
        <v>45.411789871922686</v>
      </c>
      <c r="AF325">
        <v>21.458029833596648</v>
      </c>
      <c r="AG325">
        <v>21.308033863928276</v>
      </c>
      <c r="AH325">
        <v>3.7005163511187606</v>
      </c>
      <c r="AI325">
        <v>598</v>
      </c>
      <c r="AJ325">
        <v>108.39046822742482</v>
      </c>
      <c r="AK325">
        <v>19.690450471425695</v>
      </c>
    </row>
    <row r="326" spans="1:37">
      <c r="A326">
        <v>8</v>
      </c>
      <c r="B326">
        <v>10</v>
      </c>
      <c r="C326">
        <v>2023</v>
      </c>
      <c r="D326">
        <v>99</v>
      </c>
      <c r="E326">
        <v>99</v>
      </c>
      <c r="F326">
        <v>99</v>
      </c>
      <c r="G326">
        <v>99</v>
      </c>
      <c r="H326">
        <v>99</v>
      </c>
      <c r="I326">
        <v>80</v>
      </c>
      <c r="J326">
        <v>999</v>
      </c>
      <c r="K326">
        <v>99</v>
      </c>
      <c r="L326">
        <v>99</v>
      </c>
      <c r="M326">
        <v>99</v>
      </c>
      <c r="N326">
        <v>99</v>
      </c>
      <c r="O326">
        <v>99</v>
      </c>
      <c r="P326">
        <v>9999</v>
      </c>
      <c r="Q326">
        <v>1804</v>
      </c>
      <c r="R326">
        <v>9310</v>
      </c>
      <c r="S326">
        <v>7.01170784103115</v>
      </c>
      <c r="T326">
        <v>6.4837808807733612</v>
      </c>
      <c r="U326">
        <v>23.976509129967809</v>
      </c>
      <c r="V326">
        <v>20.526315789473681</v>
      </c>
      <c r="W326">
        <v>13.523093447905477</v>
      </c>
      <c r="X326">
        <v>78.249194414607942</v>
      </c>
      <c r="Y326">
        <v>52.212674543501613</v>
      </c>
      <c r="Z326">
        <v>8.8392105186850234</v>
      </c>
      <c r="AA326">
        <v>1.8068292647561743</v>
      </c>
      <c r="AB326">
        <v>2.0263317858212453</v>
      </c>
      <c r="AC326">
        <v>68.756749308650399</v>
      </c>
      <c r="AD326">
        <v>49.185496904350579</v>
      </c>
      <c r="AE326">
        <v>58.564241820952986</v>
      </c>
      <c r="AF326">
        <v>19.102529905410673</v>
      </c>
      <c r="AG326">
        <v>17.48313962213081</v>
      </c>
      <c r="AH326">
        <v>5.4242749731471518</v>
      </c>
      <c r="AI326">
        <v>4121</v>
      </c>
      <c r="AJ326">
        <v>109.21412278573167</v>
      </c>
      <c r="AK326">
        <v>19.249571716555721</v>
      </c>
    </row>
    <row r="327" spans="1:37">
      <c r="A327">
        <v>8</v>
      </c>
      <c r="B327">
        <v>11</v>
      </c>
      <c r="C327">
        <v>2023</v>
      </c>
      <c r="D327">
        <v>99</v>
      </c>
      <c r="E327">
        <v>99</v>
      </c>
      <c r="F327">
        <v>99</v>
      </c>
      <c r="G327">
        <v>99</v>
      </c>
      <c r="H327">
        <v>99</v>
      </c>
      <c r="I327">
        <v>81</v>
      </c>
      <c r="J327">
        <v>999</v>
      </c>
      <c r="K327">
        <v>99</v>
      </c>
      <c r="L327">
        <v>99</v>
      </c>
      <c r="M327">
        <v>99</v>
      </c>
      <c r="N327">
        <v>99</v>
      </c>
      <c r="O327">
        <v>99</v>
      </c>
      <c r="P327">
        <v>9999</v>
      </c>
      <c r="Q327">
        <v>109</v>
      </c>
      <c r="R327">
        <v>705</v>
      </c>
      <c r="S327">
        <v>6.6198581560283669</v>
      </c>
      <c r="T327">
        <v>5.9063829787234061</v>
      </c>
      <c r="U327">
        <v>21.840425531914914</v>
      </c>
      <c r="V327">
        <v>20.709219858156033</v>
      </c>
      <c r="W327">
        <v>8.7943262411347511</v>
      </c>
      <c r="X327">
        <v>69.219858156028394</v>
      </c>
      <c r="Y327">
        <v>42.695035460992905</v>
      </c>
      <c r="Z327">
        <v>8.2083055906798261</v>
      </c>
      <c r="AA327">
        <v>1.7560925296772063</v>
      </c>
      <c r="AB327">
        <v>1.9218125592527924</v>
      </c>
      <c r="AC327">
        <v>70.516189782797099</v>
      </c>
      <c r="AD327">
        <v>55.721859217883882</v>
      </c>
      <c r="AE327">
        <v>60.476449150949605</v>
      </c>
      <c r="AF327">
        <v>1.4465395900445253</v>
      </c>
      <c r="AG327">
        <v>1.2059630614630372</v>
      </c>
      <c r="AH327">
        <v>8.085106382978724</v>
      </c>
      <c r="AI327">
        <v>0</v>
      </c>
    </row>
    <row r="328" spans="1:37">
      <c r="A328">
        <v>8</v>
      </c>
      <c r="B328">
        <v>12</v>
      </c>
      <c r="C328">
        <v>2023</v>
      </c>
      <c r="D328">
        <v>99</v>
      </c>
      <c r="E328">
        <v>99</v>
      </c>
      <c r="F328">
        <v>99</v>
      </c>
      <c r="G328">
        <v>99</v>
      </c>
      <c r="H328">
        <v>99</v>
      </c>
      <c r="I328">
        <v>83</v>
      </c>
      <c r="J328">
        <v>999</v>
      </c>
      <c r="K328">
        <v>99</v>
      </c>
      <c r="L328">
        <v>99</v>
      </c>
      <c r="M328">
        <v>99</v>
      </c>
      <c r="N328">
        <v>99</v>
      </c>
      <c r="O328">
        <v>99</v>
      </c>
      <c r="P328">
        <v>9999</v>
      </c>
      <c r="Q328">
        <v>1306</v>
      </c>
      <c r="R328">
        <v>7487</v>
      </c>
      <c r="S328">
        <v>7.1222118338453315</v>
      </c>
      <c r="T328">
        <v>6.2111660211032476</v>
      </c>
      <c r="U328">
        <v>26.021196741017658</v>
      </c>
      <c r="V328">
        <v>29.998664351542676</v>
      </c>
      <c r="W328">
        <v>11.339655402698012</v>
      </c>
      <c r="X328">
        <v>87.685321223453982</v>
      </c>
      <c r="Y328">
        <v>64.525176973420614</v>
      </c>
      <c r="Z328">
        <v>8.1345817720406473</v>
      </c>
      <c r="AA328">
        <v>1.7883606351788783</v>
      </c>
      <c r="AB328">
        <v>1.9739571460807717</v>
      </c>
      <c r="AC328">
        <v>70.998430922168453</v>
      </c>
      <c r="AD328">
        <v>46.203933482950625</v>
      </c>
      <c r="AE328">
        <v>52.859140233363718</v>
      </c>
      <c r="AF328">
        <v>15.362045263352282</v>
      </c>
      <c r="AG328">
        <v>15.258747706340039</v>
      </c>
      <c r="AH328">
        <v>3.9668759182583138</v>
      </c>
      <c r="AI328">
        <v>1398</v>
      </c>
      <c r="AJ328">
        <v>109.50207439198851</v>
      </c>
      <c r="AK328">
        <v>19.34157675140316</v>
      </c>
    </row>
    <row r="329" spans="1:37">
      <c r="A329">
        <v>8</v>
      </c>
      <c r="B329">
        <v>13</v>
      </c>
      <c r="C329">
        <v>2022</v>
      </c>
      <c r="D329">
        <v>99</v>
      </c>
      <c r="E329">
        <v>99</v>
      </c>
      <c r="F329">
        <v>99</v>
      </c>
      <c r="G329">
        <v>99</v>
      </c>
      <c r="H329">
        <v>99</v>
      </c>
      <c r="I329">
        <v>6</v>
      </c>
      <c r="J329">
        <v>999</v>
      </c>
      <c r="K329">
        <v>99</v>
      </c>
      <c r="L329">
        <v>99</v>
      </c>
      <c r="M329">
        <v>99</v>
      </c>
      <c r="N329">
        <v>99</v>
      </c>
      <c r="O329">
        <v>99</v>
      </c>
      <c r="P329">
        <v>9999</v>
      </c>
      <c r="Q329">
        <v>1330</v>
      </c>
      <c r="R329">
        <v>7784</v>
      </c>
      <c r="S329">
        <v>7.0856885919835557</v>
      </c>
      <c r="T329">
        <v>6.2637461459403907</v>
      </c>
      <c r="U329">
        <v>28.53867677286744</v>
      </c>
      <c r="V329">
        <v>33.311921891058589</v>
      </c>
      <c r="W329">
        <v>12.859712230215823</v>
      </c>
      <c r="X329">
        <v>96.62127440904419</v>
      </c>
      <c r="Y329">
        <v>76.811408016443977</v>
      </c>
      <c r="Z329">
        <v>7.4790435616093154</v>
      </c>
      <c r="AA329">
        <v>1.7823448167742943</v>
      </c>
      <c r="AB329">
        <v>2.1837344013313778</v>
      </c>
      <c r="AC329">
        <v>65.515376699316406</v>
      </c>
      <c r="AD329">
        <v>52.776563204185592</v>
      </c>
      <c r="AE329">
        <v>51.474634693105045</v>
      </c>
      <c r="AF329">
        <v>15.12719357910488</v>
      </c>
      <c r="AG329">
        <v>16.165555561700614</v>
      </c>
      <c r="AH329">
        <v>3.956834532374101</v>
      </c>
      <c r="AI329">
        <v>0</v>
      </c>
    </row>
    <row r="330" spans="1:37">
      <c r="A330">
        <v>8</v>
      </c>
      <c r="B330">
        <v>14</v>
      </c>
      <c r="C330">
        <v>2022</v>
      </c>
      <c r="D330">
        <v>99</v>
      </c>
      <c r="E330">
        <v>99</v>
      </c>
      <c r="F330">
        <v>99</v>
      </c>
      <c r="G330">
        <v>99</v>
      </c>
      <c r="H330">
        <v>99</v>
      </c>
      <c r="I330">
        <v>24</v>
      </c>
      <c r="J330">
        <v>999</v>
      </c>
      <c r="K330">
        <v>99</v>
      </c>
      <c r="L330">
        <v>99</v>
      </c>
      <c r="M330">
        <v>99</v>
      </c>
      <c r="N330">
        <v>99</v>
      </c>
      <c r="O330">
        <v>99</v>
      </c>
      <c r="P330">
        <v>9999</v>
      </c>
      <c r="Q330">
        <v>2937</v>
      </c>
      <c r="R330">
        <v>14248</v>
      </c>
      <c r="S330">
        <v>7.2773722627737252</v>
      </c>
      <c r="T330">
        <v>6.1980628860190894</v>
      </c>
      <c r="U330">
        <v>27.317331555305941</v>
      </c>
      <c r="V330">
        <v>31.358787198203252</v>
      </c>
      <c r="W330">
        <v>12.584222346996071</v>
      </c>
      <c r="X330">
        <v>86.426165075800114</v>
      </c>
      <c r="Y330">
        <v>68.086749017405978</v>
      </c>
      <c r="Z330">
        <v>9.2662772347805777</v>
      </c>
      <c r="AA330">
        <v>1.7118305692786235</v>
      </c>
      <c r="AB330">
        <v>2.0790299908735275</v>
      </c>
      <c r="AC330">
        <v>74.059823140288401</v>
      </c>
      <c r="AD330">
        <v>50.288739394229843</v>
      </c>
      <c r="AE330">
        <v>54.989986716189691</v>
      </c>
      <c r="AF330">
        <v>27.689138503993632</v>
      </c>
      <c r="AG330">
        <v>28.323450160662119</v>
      </c>
      <c r="AH330">
        <v>2.7863559797866362</v>
      </c>
      <c r="AI330">
        <v>0</v>
      </c>
    </row>
    <row r="331" spans="1:37">
      <c r="A331">
        <v>8</v>
      </c>
      <c r="B331">
        <v>15</v>
      </c>
      <c r="C331">
        <v>2022</v>
      </c>
      <c r="D331">
        <v>99</v>
      </c>
      <c r="E331">
        <v>99</v>
      </c>
      <c r="F331">
        <v>99</v>
      </c>
      <c r="G331">
        <v>99</v>
      </c>
      <c r="H331">
        <v>99</v>
      </c>
      <c r="I331">
        <v>49</v>
      </c>
      <c r="J331">
        <v>999</v>
      </c>
      <c r="K331">
        <v>99</v>
      </c>
      <c r="L331">
        <v>99</v>
      </c>
      <c r="M331">
        <v>99</v>
      </c>
      <c r="N331">
        <v>99</v>
      </c>
      <c r="O331">
        <v>99</v>
      </c>
      <c r="P331">
        <v>9999</v>
      </c>
      <c r="Q331">
        <v>1603</v>
      </c>
      <c r="R331">
        <v>11531</v>
      </c>
      <c r="S331">
        <v>6.9630561096175514</v>
      </c>
      <c r="T331">
        <v>6.1630387650680785</v>
      </c>
      <c r="U331">
        <v>26.640265371607036</v>
      </c>
      <c r="V331">
        <v>30.08412106495533</v>
      </c>
      <c r="W331">
        <v>12.384008325383748</v>
      </c>
      <c r="X331">
        <v>87.104327465094116</v>
      </c>
      <c r="Y331">
        <v>65.224178301968607</v>
      </c>
      <c r="Z331">
        <v>8.6712482310192076</v>
      </c>
      <c r="AA331">
        <v>1.883297542910078</v>
      </c>
      <c r="AB331">
        <v>2.1135793537616818</v>
      </c>
      <c r="AC331">
        <v>71.653911829499236</v>
      </c>
      <c r="AD331">
        <v>39.015432146638346</v>
      </c>
      <c r="AE331">
        <v>44.291588443221045</v>
      </c>
      <c r="AF331">
        <v>22.409001690732076</v>
      </c>
      <c r="AG331">
        <v>22.354218594317167</v>
      </c>
      <c r="AH331">
        <v>4.1800364235538989</v>
      </c>
      <c r="AI331">
        <v>424</v>
      </c>
      <c r="AJ331">
        <v>109.31509433962265</v>
      </c>
      <c r="AK331">
        <v>20.169528438631623</v>
      </c>
    </row>
    <row r="332" spans="1:37">
      <c r="A332">
        <v>8</v>
      </c>
      <c r="B332">
        <v>16</v>
      </c>
      <c r="C332">
        <v>2022</v>
      </c>
      <c r="D332">
        <v>99</v>
      </c>
      <c r="E332">
        <v>99</v>
      </c>
      <c r="F332">
        <v>99</v>
      </c>
      <c r="G332">
        <v>99</v>
      </c>
      <c r="H332">
        <v>99</v>
      </c>
      <c r="I332">
        <v>80</v>
      </c>
      <c r="J332">
        <v>999</v>
      </c>
      <c r="K332">
        <v>99</v>
      </c>
      <c r="L332">
        <v>99</v>
      </c>
      <c r="M332">
        <v>99</v>
      </c>
      <c r="N332">
        <v>99</v>
      </c>
      <c r="O332">
        <v>99</v>
      </c>
      <c r="P332">
        <v>9999</v>
      </c>
      <c r="Q332">
        <v>1903</v>
      </c>
      <c r="R332">
        <v>9968</v>
      </c>
      <c r="S332">
        <v>6.8408908507223147</v>
      </c>
      <c r="T332">
        <v>6.4486356340288919</v>
      </c>
      <c r="U332">
        <v>24.681179775280913</v>
      </c>
      <c r="V332">
        <v>21.067415730337078</v>
      </c>
      <c r="W332">
        <v>14.235553772070627</v>
      </c>
      <c r="X332">
        <v>80.547752808988761</v>
      </c>
      <c r="Y332">
        <v>55.216693418940622</v>
      </c>
      <c r="Z332">
        <v>8.9551108180651546</v>
      </c>
      <c r="AA332">
        <v>1.8245047286703224</v>
      </c>
      <c r="AB332">
        <v>2.038102672702383</v>
      </c>
      <c r="AC332">
        <v>70.574433185181206</v>
      </c>
      <c r="AD332">
        <v>54.65601948692035</v>
      </c>
      <c r="AE332">
        <v>59.991269881676722</v>
      </c>
      <c r="AF332">
        <v>19.371514079717045</v>
      </c>
      <c r="AG332">
        <v>17.903086885662503</v>
      </c>
      <c r="AH332">
        <v>4.5947030497592305</v>
      </c>
      <c r="AI332">
        <v>2082</v>
      </c>
      <c r="AJ332">
        <v>109.81613832853049</v>
      </c>
      <c r="AK332">
        <v>19.526178184157882</v>
      </c>
    </row>
    <row r="333" spans="1:37">
      <c r="A333">
        <v>8</v>
      </c>
      <c r="B333">
        <v>17</v>
      </c>
      <c r="C333">
        <v>2022</v>
      </c>
      <c r="D333">
        <v>99</v>
      </c>
      <c r="E333">
        <v>99</v>
      </c>
      <c r="F333">
        <v>99</v>
      </c>
      <c r="G333">
        <v>99</v>
      </c>
      <c r="H333">
        <v>99</v>
      </c>
      <c r="I333">
        <v>81</v>
      </c>
      <c r="J333">
        <v>999</v>
      </c>
      <c r="K333">
        <v>99</v>
      </c>
      <c r="L333">
        <v>99</v>
      </c>
      <c r="M333">
        <v>99</v>
      </c>
      <c r="N333">
        <v>99</v>
      </c>
      <c r="O333">
        <v>99</v>
      </c>
      <c r="P333">
        <v>9999</v>
      </c>
      <c r="Q333">
        <v>123</v>
      </c>
      <c r="R333">
        <v>742</v>
      </c>
      <c r="S333">
        <v>6.5121293800539091</v>
      </c>
      <c r="T333">
        <v>6.1482479784366566</v>
      </c>
      <c r="U333">
        <v>23.533692722371967</v>
      </c>
      <c r="V333">
        <v>22.237196765498652</v>
      </c>
      <c r="W333">
        <v>10.242587601078167</v>
      </c>
      <c r="X333">
        <v>78.301886792452819</v>
      </c>
      <c r="Y333">
        <v>49.056603773584911</v>
      </c>
      <c r="Z333">
        <v>8.6382866863707601</v>
      </c>
      <c r="AA333">
        <v>1.8116837173239155</v>
      </c>
      <c r="AB333">
        <v>1.8761134061219995</v>
      </c>
      <c r="AC333">
        <v>69.308210543864547</v>
      </c>
      <c r="AD333">
        <v>43.595236301196707</v>
      </c>
      <c r="AE333">
        <v>54.744839148544621</v>
      </c>
      <c r="AF333">
        <v>1.4419806829002855</v>
      </c>
      <c r="AG333">
        <v>1.2707144206511547</v>
      </c>
      <c r="AH333">
        <v>11.051212938005389</v>
      </c>
      <c r="AI333">
        <v>0</v>
      </c>
    </row>
    <row r="334" spans="1:37">
      <c r="A334">
        <v>8</v>
      </c>
      <c r="B334">
        <v>18</v>
      </c>
      <c r="C334">
        <v>2022</v>
      </c>
      <c r="D334">
        <v>99</v>
      </c>
      <c r="E334">
        <v>99</v>
      </c>
      <c r="F334">
        <v>99</v>
      </c>
      <c r="G334">
        <v>99</v>
      </c>
      <c r="H334">
        <v>99</v>
      </c>
      <c r="I334">
        <v>83</v>
      </c>
      <c r="J334">
        <v>999</v>
      </c>
      <c r="K334">
        <v>99</v>
      </c>
      <c r="L334">
        <v>99</v>
      </c>
      <c r="M334">
        <v>99</v>
      </c>
      <c r="N334">
        <v>99</v>
      </c>
      <c r="O334">
        <v>99</v>
      </c>
      <c r="P334">
        <v>9999</v>
      </c>
      <c r="Q334">
        <v>1277</v>
      </c>
      <c r="R334">
        <v>7184</v>
      </c>
      <c r="S334">
        <v>7.0453786191536754</v>
      </c>
      <c r="T334">
        <v>6.3038697104677039</v>
      </c>
      <c r="U334">
        <v>26.747257795100158</v>
      </c>
      <c r="V334">
        <v>30.762806236080181</v>
      </c>
      <c r="W334">
        <v>11.81792873051225</v>
      </c>
      <c r="X334">
        <v>90.395322939866404</v>
      </c>
      <c r="Y334">
        <v>68.388084632516708</v>
      </c>
      <c r="Z334">
        <v>7.9644972415746755</v>
      </c>
      <c r="AA334">
        <v>1.7996537718456742</v>
      </c>
      <c r="AB334">
        <v>1.9904998624468753</v>
      </c>
      <c r="AC334">
        <v>69.249792712941598</v>
      </c>
      <c r="AD334">
        <v>44.90955233956727</v>
      </c>
      <c r="AE334">
        <v>52.201852888128279</v>
      </c>
      <c r="AF334">
        <v>13.961171463552089</v>
      </c>
      <c r="AG334">
        <v>13.982974377006425</v>
      </c>
      <c r="AH334">
        <v>2.4498886414253889</v>
      </c>
      <c r="AI334">
        <v>676</v>
      </c>
      <c r="AJ334">
        <v>108.47352071005918</v>
      </c>
      <c r="AK334">
        <v>18.308341763162996</v>
      </c>
    </row>
    <row r="335" spans="1:37">
      <c r="A335">
        <v>9</v>
      </c>
      <c r="B335">
        <v>1</v>
      </c>
      <c r="C335">
        <v>2024</v>
      </c>
      <c r="D335">
        <v>99</v>
      </c>
      <c r="E335">
        <v>99</v>
      </c>
      <c r="F335">
        <v>99</v>
      </c>
      <c r="G335">
        <v>99</v>
      </c>
      <c r="H335">
        <v>1</v>
      </c>
      <c r="I335">
        <v>99</v>
      </c>
      <c r="J335">
        <v>103</v>
      </c>
      <c r="K335">
        <v>99</v>
      </c>
      <c r="L335">
        <v>99</v>
      </c>
      <c r="M335">
        <v>99</v>
      </c>
      <c r="N335">
        <v>99</v>
      </c>
      <c r="O335">
        <v>99</v>
      </c>
      <c r="P335">
        <v>9999</v>
      </c>
      <c r="Q335">
        <v>10</v>
      </c>
      <c r="R335">
        <v>30</v>
      </c>
      <c r="S335">
        <v>7.3</v>
      </c>
      <c r="T335">
        <v>6.6666666666666687</v>
      </c>
      <c r="U335">
        <v>28.453333333333322</v>
      </c>
      <c r="V335">
        <v>33.333333333333343</v>
      </c>
      <c r="W335">
        <v>10</v>
      </c>
      <c r="X335">
        <v>100</v>
      </c>
      <c r="Y335">
        <v>76.666666666666686</v>
      </c>
      <c r="Z335">
        <v>6.0744675120997744</v>
      </c>
      <c r="AA335">
        <v>1.2688577540449515</v>
      </c>
      <c r="AB335">
        <v>1.6397831834998438</v>
      </c>
      <c r="AC335">
        <v>85.811014981683584</v>
      </c>
      <c r="AD335">
        <v>50.810238085208304</v>
      </c>
      <c r="AE335">
        <v>70.490737685024243</v>
      </c>
      <c r="AF335">
        <v>6.9722041461374007E-2</v>
      </c>
      <c r="AG335">
        <v>7.6564259577595953E-2</v>
      </c>
      <c r="AH335">
        <v>20</v>
      </c>
      <c r="AI335">
        <v>30</v>
      </c>
      <c r="AJ335">
        <v>113.59666666666671</v>
      </c>
      <c r="AK335">
        <v>19.198475655815425</v>
      </c>
    </row>
    <row r="336" spans="1:37">
      <c r="A336">
        <v>9</v>
      </c>
      <c r="B336">
        <v>2</v>
      </c>
      <c r="C336">
        <v>2024</v>
      </c>
      <c r="D336">
        <v>99</v>
      </c>
      <c r="E336">
        <v>99</v>
      </c>
      <c r="F336">
        <v>99</v>
      </c>
      <c r="G336">
        <v>99</v>
      </c>
      <c r="H336">
        <v>2</v>
      </c>
      <c r="I336">
        <v>99</v>
      </c>
      <c r="J336">
        <v>106</v>
      </c>
      <c r="K336">
        <v>99</v>
      </c>
      <c r="L336">
        <v>99</v>
      </c>
      <c r="M336">
        <v>99</v>
      </c>
      <c r="N336">
        <v>99</v>
      </c>
      <c r="O336">
        <v>99</v>
      </c>
      <c r="P336">
        <v>9999</v>
      </c>
      <c r="Q336">
        <v>277</v>
      </c>
      <c r="R336">
        <v>1699</v>
      </c>
      <c r="S336">
        <v>7.4290759270158899</v>
      </c>
      <c r="T336">
        <v>5.9170100058858139</v>
      </c>
      <c r="U336">
        <v>27.583931724543849</v>
      </c>
      <c r="V336">
        <v>38.846380223660979</v>
      </c>
      <c r="W336">
        <v>11.477339611536197</v>
      </c>
      <c r="X336">
        <v>94.231901118304862</v>
      </c>
      <c r="Y336">
        <v>74.220129487934074</v>
      </c>
      <c r="Z336">
        <v>7.1636824938243988</v>
      </c>
      <c r="AA336">
        <v>1.5823860603623523</v>
      </c>
      <c r="AB336">
        <v>2.1096067170879875</v>
      </c>
      <c r="AC336">
        <v>77.035806740154044</v>
      </c>
      <c r="AD336">
        <v>52.336873117978399</v>
      </c>
      <c r="AE336">
        <v>69.794835830930964</v>
      </c>
      <c r="AF336">
        <v>3.9485916147624809</v>
      </c>
      <c r="AG336">
        <v>4.2035985022610038</v>
      </c>
      <c r="AH336">
        <v>0.11771630370806357</v>
      </c>
      <c r="AI336">
        <v>1688</v>
      </c>
      <c r="AJ336">
        <v>110.13554502369652</v>
      </c>
      <c r="AK336">
        <v>20.295240321510065</v>
      </c>
    </row>
    <row r="337" spans="1:37">
      <c r="A337">
        <v>9</v>
      </c>
      <c r="B337">
        <v>3</v>
      </c>
      <c r="C337">
        <v>2024</v>
      </c>
      <c r="D337">
        <v>99</v>
      </c>
      <c r="E337">
        <v>99</v>
      </c>
      <c r="F337">
        <v>99</v>
      </c>
      <c r="G337">
        <v>99</v>
      </c>
      <c r="H337">
        <v>1</v>
      </c>
      <c r="I337">
        <v>99</v>
      </c>
      <c r="J337">
        <v>110</v>
      </c>
      <c r="K337">
        <v>99</v>
      </c>
      <c r="L337">
        <v>99</v>
      </c>
      <c r="M337">
        <v>99</v>
      </c>
      <c r="N337">
        <v>99</v>
      </c>
      <c r="O337">
        <v>99</v>
      </c>
      <c r="P337">
        <v>9999</v>
      </c>
      <c r="Q337">
        <v>1008</v>
      </c>
      <c r="R337">
        <v>5509</v>
      </c>
      <c r="S337">
        <v>7.5255037211835187</v>
      </c>
      <c r="T337">
        <v>5.8792884371029226</v>
      </c>
      <c r="U337">
        <v>28.06830640769649</v>
      </c>
      <c r="V337">
        <v>39.825739698674894</v>
      </c>
      <c r="W337">
        <v>9.2575785078961736</v>
      </c>
      <c r="X337">
        <v>95.552731893265573</v>
      </c>
      <c r="Y337">
        <v>73.588673080413884</v>
      </c>
      <c r="Z337">
        <v>7.5161114090438064</v>
      </c>
      <c r="AA337">
        <v>1.5653993073074099</v>
      </c>
      <c r="AB337">
        <v>1.9512448521818979</v>
      </c>
      <c r="AC337">
        <v>79.811765127299367</v>
      </c>
      <c r="AD337">
        <v>46.203357331933439</v>
      </c>
      <c r="AE337">
        <v>65.432841807947497</v>
      </c>
      <c r="AF337">
        <v>12.803290880356977</v>
      </c>
      <c r="AG337">
        <v>13.869495430227715</v>
      </c>
      <c r="AH337">
        <v>4.2838990742421492</v>
      </c>
      <c r="AI337">
        <v>5505</v>
      </c>
      <c r="AJ337">
        <v>110.63729336966408</v>
      </c>
      <c r="AK337">
        <v>20.351901997150765</v>
      </c>
    </row>
    <row r="338" spans="1:37">
      <c r="A338">
        <v>9</v>
      </c>
      <c r="B338">
        <v>4</v>
      </c>
      <c r="C338">
        <v>2024</v>
      </c>
      <c r="D338">
        <v>99</v>
      </c>
      <c r="E338">
        <v>99</v>
      </c>
      <c r="F338">
        <v>99</v>
      </c>
      <c r="G338">
        <v>99</v>
      </c>
      <c r="H338">
        <v>1</v>
      </c>
      <c r="I338">
        <v>99</v>
      </c>
      <c r="J338">
        <v>111</v>
      </c>
      <c r="K338">
        <v>99</v>
      </c>
      <c r="L338">
        <v>99</v>
      </c>
      <c r="M338">
        <v>99</v>
      </c>
      <c r="N338">
        <v>99</v>
      </c>
      <c r="O338">
        <v>99</v>
      </c>
      <c r="P338">
        <v>9999</v>
      </c>
      <c r="Q338">
        <v>856</v>
      </c>
      <c r="R338">
        <v>3899</v>
      </c>
      <c r="S338">
        <v>7.7096691459348516</v>
      </c>
      <c r="T338">
        <v>5.9333162349320316</v>
      </c>
      <c r="U338">
        <v>29.289022826365759</v>
      </c>
      <c r="V338">
        <v>39.933316234932043</v>
      </c>
      <c r="W338">
        <v>12.156963323929215</v>
      </c>
      <c r="X338">
        <v>95.152603231597823</v>
      </c>
      <c r="Y338">
        <v>78.712490382149284</v>
      </c>
      <c r="Z338">
        <v>7.960670672276402</v>
      </c>
      <c r="AA338">
        <v>1.7246567785044975</v>
      </c>
      <c r="AB338">
        <v>2.1023236220231234</v>
      </c>
      <c r="AC338">
        <v>80.229684579796626</v>
      </c>
      <c r="AD338">
        <v>57.857069882181555</v>
      </c>
      <c r="AE338">
        <v>71.292035957769102</v>
      </c>
      <c r="AF338">
        <v>9.0615413219299032</v>
      </c>
      <c r="AG338">
        <v>10.243061924573983</v>
      </c>
      <c r="AH338">
        <v>0.84637086432418573</v>
      </c>
      <c r="AI338">
        <v>3873</v>
      </c>
      <c r="AJ338">
        <v>111.01902917634878</v>
      </c>
      <c r="AK338">
        <v>21.044713567786111</v>
      </c>
    </row>
    <row r="339" spans="1:37">
      <c r="A339">
        <v>9</v>
      </c>
      <c r="B339">
        <v>5</v>
      </c>
      <c r="C339">
        <v>2024</v>
      </c>
      <c r="D339">
        <v>99</v>
      </c>
      <c r="E339">
        <v>99</v>
      </c>
      <c r="F339">
        <v>99</v>
      </c>
      <c r="G339">
        <v>99</v>
      </c>
      <c r="H339">
        <v>1</v>
      </c>
      <c r="I339">
        <v>99</v>
      </c>
      <c r="J339">
        <v>116</v>
      </c>
      <c r="K339">
        <v>99</v>
      </c>
      <c r="L339">
        <v>99</v>
      </c>
      <c r="M339">
        <v>99</v>
      </c>
      <c r="N339">
        <v>99</v>
      </c>
      <c r="O339">
        <v>99</v>
      </c>
      <c r="P339">
        <v>9999</v>
      </c>
      <c r="Q339">
        <v>777</v>
      </c>
      <c r="R339">
        <v>3017</v>
      </c>
      <c r="S339">
        <v>7.2565462379847521</v>
      </c>
      <c r="T339">
        <v>6.0401060656281071</v>
      </c>
      <c r="U339">
        <v>25.779648657606881</v>
      </c>
      <c r="V339">
        <v>31.55452436194896</v>
      </c>
      <c r="W339">
        <v>11.070599933708982</v>
      </c>
      <c r="X339">
        <v>82.333443818362611</v>
      </c>
      <c r="Y339">
        <v>61.915810407689754</v>
      </c>
      <c r="Z339">
        <v>8.9589786315097104</v>
      </c>
      <c r="AA339">
        <v>1.7898762566686588</v>
      </c>
      <c r="AB339">
        <v>2.4300725552579761</v>
      </c>
      <c r="AC339">
        <v>82.076641255320311</v>
      </c>
      <c r="AD339">
        <v>30.134523810836601</v>
      </c>
      <c r="AE339">
        <v>51.399830377884882</v>
      </c>
      <c r="AF339">
        <v>7.011713302965509</v>
      </c>
      <c r="AG339">
        <v>6.9762813144547735</v>
      </c>
      <c r="AH339">
        <v>1.723566456745111</v>
      </c>
      <c r="AI339">
        <v>2776</v>
      </c>
      <c r="AJ339">
        <v>106.90907780979856</v>
      </c>
      <c r="AK339">
        <v>19.747743117914137</v>
      </c>
    </row>
    <row r="340" spans="1:37">
      <c r="A340">
        <v>9</v>
      </c>
      <c r="B340">
        <v>6</v>
      </c>
      <c r="C340">
        <v>2024</v>
      </c>
      <c r="D340">
        <v>99</v>
      </c>
      <c r="E340">
        <v>99</v>
      </c>
      <c r="F340">
        <v>99</v>
      </c>
      <c r="G340">
        <v>99</v>
      </c>
      <c r="H340">
        <v>2</v>
      </c>
      <c r="I340">
        <v>99</v>
      </c>
      <c r="J340">
        <v>117</v>
      </c>
      <c r="K340">
        <v>99</v>
      </c>
      <c r="L340">
        <v>99</v>
      </c>
      <c r="M340">
        <v>99</v>
      </c>
      <c r="N340">
        <v>99</v>
      </c>
      <c r="O340">
        <v>99</v>
      </c>
      <c r="P340">
        <v>9999</v>
      </c>
      <c r="Q340">
        <v>444</v>
      </c>
      <c r="R340">
        <v>2211</v>
      </c>
      <c r="S340">
        <v>7.2066938037087311</v>
      </c>
      <c r="T340">
        <v>6.4825870646766157</v>
      </c>
      <c r="U340">
        <v>25.888195386702879</v>
      </c>
      <c r="V340">
        <v>21.257349615558564</v>
      </c>
      <c r="W340">
        <v>19.493441881501589</v>
      </c>
      <c r="X340">
        <v>82.08955223880595</v>
      </c>
      <c r="Y340">
        <v>60.289461781999101</v>
      </c>
      <c r="Z340">
        <v>9.5206491265965791</v>
      </c>
      <c r="AA340">
        <v>2.0410244024397746</v>
      </c>
      <c r="AB340">
        <v>2.4805055948994501</v>
      </c>
      <c r="AC340">
        <v>84.142061440862093</v>
      </c>
      <c r="AD340">
        <v>59.431157721142483</v>
      </c>
      <c r="AE340">
        <v>78.029494928731751</v>
      </c>
      <c r="AF340">
        <v>5.1385144557032625</v>
      </c>
      <c r="AG340">
        <v>5.1340749075797856</v>
      </c>
      <c r="AH340">
        <v>6.2415196743554962</v>
      </c>
      <c r="AI340">
        <v>2210</v>
      </c>
      <c r="AJ340">
        <v>108.07981900452472</v>
      </c>
      <c r="AK340">
        <v>19.630630286835888</v>
      </c>
    </row>
    <row r="341" spans="1:37">
      <c r="A341">
        <v>9</v>
      </c>
      <c r="B341">
        <v>7</v>
      </c>
      <c r="C341">
        <v>2024</v>
      </c>
      <c r="D341">
        <v>99</v>
      </c>
      <c r="E341">
        <v>99</v>
      </c>
      <c r="F341">
        <v>99</v>
      </c>
      <c r="G341">
        <v>99</v>
      </c>
      <c r="H341">
        <v>1</v>
      </c>
      <c r="I341">
        <v>99</v>
      </c>
      <c r="J341">
        <v>134</v>
      </c>
      <c r="K341">
        <v>99</v>
      </c>
      <c r="L341">
        <v>99</v>
      </c>
      <c r="M341">
        <v>99</v>
      </c>
      <c r="N341">
        <v>99</v>
      </c>
      <c r="O341">
        <v>99</v>
      </c>
      <c r="P341">
        <v>9999</v>
      </c>
      <c r="Q341">
        <v>1162</v>
      </c>
      <c r="R341">
        <v>5145</v>
      </c>
      <c r="S341">
        <v>7.2851311953352749</v>
      </c>
      <c r="T341">
        <v>6.1327502429543248</v>
      </c>
      <c r="U341">
        <v>24.677725947521871</v>
      </c>
      <c r="V341">
        <v>29.776482021379977</v>
      </c>
      <c r="W341">
        <v>9.2905733722060244</v>
      </c>
      <c r="X341">
        <v>81.341107871720112</v>
      </c>
      <c r="Y341">
        <v>57.201166180758008</v>
      </c>
      <c r="Z341">
        <v>8.4655213070267337</v>
      </c>
      <c r="AA341">
        <v>1.7624036361084154</v>
      </c>
      <c r="AB341">
        <v>2.0892771537268504</v>
      </c>
      <c r="AC341">
        <v>80.942570184459328</v>
      </c>
      <c r="AD341">
        <v>26.136654400362112</v>
      </c>
      <c r="AE341">
        <v>50.33215382320688</v>
      </c>
      <c r="AF341">
        <v>11.957330110625641</v>
      </c>
      <c r="AG341">
        <v>11.388386468325521</v>
      </c>
      <c r="AH341">
        <v>5.7531584062196304</v>
      </c>
      <c r="AI341">
        <v>5100</v>
      </c>
      <c r="AJ341">
        <v>105.80494117647063</v>
      </c>
      <c r="AK341">
        <v>20.082715127021537</v>
      </c>
    </row>
    <row r="342" spans="1:37">
      <c r="A342">
        <v>9</v>
      </c>
      <c r="B342">
        <v>8</v>
      </c>
      <c r="C342">
        <v>2024</v>
      </c>
      <c r="D342">
        <v>99</v>
      </c>
      <c r="E342">
        <v>99</v>
      </c>
      <c r="F342">
        <v>99</v>
      </c>
      <c r="G342">
        <v>99</v>
      </c>
      <c r="H342">
        <v>2</v>
      </c>
      <c r="I342">
        <v>99</v>
      </c>
      <c r="J342">
        <v>141</v>
      </c>
      <c r="K342">
        <v>99</v>
      </c>
      <c r="L342">
        <v>99</v>
      </c>
      <c r="M342">
        <v>99</v>
      </c>
      <c r="N342">
        <v>99</v>
      </c>
      <c r="O342">
        <v>99</v>
      </c>
      <c r="P342">
        <v>9999</v>
      </c>
      <c r="Q342">
        <v>1039</v>
      </c>
      <c r="R342">
        <v>5244</v>
      </c>
      <c r="S342">
        <v>6.5026697177726955</v>
      </c>
      <c r="T342">
        <v>6.0896262395118228</v>
      </c>
      <c r="U342">
        <v>21.604900839054196</v>
      </c>
      <c r="V342">
        <v>17.181540808543097</v>
      </c>
      <c r="W342">
        <v>8.1617086193745241</v>
      </c>
      <c r="X342">
        <v>66.228070175438603</v>
      </c>
      <c r="Y342">
        <v>39.645308924485136</v>
      </c>
      <c r="Z342">
        <v>9.0445944095711113</v>
      </c>
      <c r="AA342">
        <v>1.8821577146571624</v>
      </c>
      <c r="AB342">
        <v>1.8639804928007817</v>
      </c>
      <c r="AC342">
        <v>85.141465697664358</v>
      </c>
      <c r="AD342">
        <v>49.622361500408815</v>
      </c>
      <c r="AE342">
        <v>71.154818088935855</v>
      </c>
      <c r="AF342">
        <v>12.187412847448179</v>
      </c>
      <c r="AG342">
        <v>10.162174331688476</v>
      </c>
      <c r="AH342">
        <v>4.5957284515636916</v>
      </c>
      <c r="AI342">
        <v>5219</v>
      </c>
      <c r="AJ342">
        <v>104.1083157693043</v>
      </c>
      <c r="AK342">
        <v>18.131505653439174</v>
      </c>
    </row>
    <row r="343" spans="1:37">
      <c r="A343">
        <v>9</v>
      </c>
      <c r="B343">
        <v>9</v>
      </c>
      <c r="C343">
        <v>2024</v>
      </c>
      <c r="D343">
        <v>99</v>
      </c>
      <c r="E343">
        <v>99</v>
      </c>
      <c r="F343">
        <v>99</v>
      </c>
      <c r="G343">
        <v>99</v>
      </c>
      <c r="H343">
        <v>2</v>
      </c>
      <c r="I343">
        <v>99</v>
      </c>
      <c r="J343">
        <v>143</v>
      </c>
      <c r="K343">
        <v>99</v>
      </c>
      <c r="L343">
        <v>99</v>
      </c>
      <c r="M343">
        <v>99</v>
      </c>
      <c r="N343">
        <v>99</v>
      </c>
      <c r="O343">
        <v>99</v>
      </c>
      <c r="P343">
        <v>9999</v>
      </c>
    </row>
    <row r="344" spans="1:37">
      <c r="A344">
        <v>9</v>
      </c>
      <c r="B344">
        <v>10</v>
      </c>
      <c r="C344">
        <v>2024</v>
      </c>
      <c r="D344">
        <v>99</v>
      </c>
      <c r="E344">
        <v>99</v>
      </c>
      <c r="F344">
        <v>99</v>
      </c>
      <c r="G344">
        <v>99</v>
      </c>
      <c r="H344">
        <v>2</v>
      </c>
      <c r="I344">
        <v>99</v>
      </c>
      <c r="J344">
        <v>147</v>
      </c>
      <c r="K344">
        <v>99</v>
      </c>
      <c r="L344">
        <v>99</v>
      </c>
      <c r="M344">
        <v>99</v>
      </c>
      <c r="N344">
        <v>99</v>
      </c>
      <c r="O344">
        <v>99</v>
      </c>
      <c r="P344">
        <v>9999</v>
      </c>
      <c r="Q344">
        <v>93</v>
      </c>
      <c r="R344">
        <v>863</v>
      </c>
      <c r="S344">
        <v>6.1923522595596783</v>
      </c>
      <c r="T344">
        <v>5.862108922363845</v>
      </c>
      <c r="U344">
        <v>19.405909617612977</v>
      </c>
      <c r="V344">
        <v>19.003476245654689</v>
      </c>
      <c r="W344">
        <v>4.5191193511008123</v>
      </c>
      <c r="X344">
        <v>55.967555040556192</v>
      </c>
      <c r="Y344">
        <v>33.024333719582849</v>
      </c>
      <c r="Z344">
        <v>8.5572098216402512</v>
      </c>
      <c r="AA344">
        <v>2.042443474743882</v>
      </c>
      <c r="AB344">
        <v>1.6313097346845549</v>
      </c>
      <c r="AC344">
        <v>83.419516621935983</v>
      </c>
      <c r="AD344">
        <v>46.897126390461743</v>
      </c>
      <c r="AE344">
        <v>73.307879474268987</v>
      </c>
      <c r="AF344">
        <v>2.0056707260388578</v>
      </c>
      <c r="AG344">
        <v>1.5021609939361205</v>
      </c>
      <c r="AH344">
        <v>26.303592120509848</v>
      </c>
      <c r="AI344">
        <v>862</v>
      </c>
      <c r="AJ344">
        <v>100.93816705336418</v>
      </c>
      <c r="AK344">
        <v>17.680611549422618</v>
      </c>
    </row>
    <row r="345" spans="1:37">
      <c r="A345">
        <v>9</v>
      </c>
      <c r="B345">
        <v>11</v>
      </c>
      <c r="C345">
        <v>2024</v>
      </c>
      <c r="D345">
        <v>99</v>
      </c>
      <c r="E345">
        <v>99</v>
      </c>
      <c r="F345">
        <v>99</v>
      </c>
      <c r="G345">
        <v>99</v>
      </c>
      <c r="H345">
        <v>1</v>
      </c>
      <c r="I345">
        <v>99</v>
      </c>
      <c r="J345">
        <v>155</v>
      </c>
      <c r="K345">
        <v>99</v>
      </c>
      <c r="L345">
        <v>99</v>
      </c>
      <c r="M345">
        <v>99</v>
      </c>
      <c r="N345">
        <v>99</v>
      </c>
      <c r="O345">
        <v>99</v>
      </c>
      <c r="P345">
        <v>9999</v>
      </c>
      <c r="Q345">
        <v>299</v>
      </c>
      <c r="R345">
        <v>2144</v>
      </c>
      <c r="S345">
        <v>7.6977611940298516</v>
      </c>
      <c r="T345">
        <v>5.6501865671641793</v>
      </c>
      <c r="U345">
        <v>28.579197761194081</v>
      </c>
      <c r="V345">
        <v>44.076492537313435</v>
      </c>
      <c r="W345">
        <v>7.4626865671641811</v>
      </c>
      <c r="X345">
        <v>91.791044776119378</v>
      </c>
      <c r="Y345">
        <v>76.958955223880608</v>
      </c>
      <c r="Z345">
        <v>8.4415122362064547</v>
      </c>
      <c r="AA345">
        <v>1.7654104599852809</v>
      </c>
      <c r="AB345">
        <v>1.9061027194600464</v>
      </c>
      <c r="AC345">
        <v>81.453926574820997</v>
      </c>
      <c r="AD345">
        <v>44.670386466233367</v>
      </c>
      <c r="AE345">
        <v>61.143722235474129</v>
      </c>
      <c r="AF345">
        <v>4.9828018964395282</v>
      </c>
      <c r="AG345">
        <v>5.4959971046224316</v>
      </c>
      <c r="AH345">
        <v>4.6641791044776131</v>
      </c>
      <c r="AI345">
        <v>2034</v>
      </c>
      <c r="AJ345">
        <v>109.66563421828918</v>
      </c>
      <c r="AK345">
        <v>21.061864169545537</v>
      </c>
    </row>
    <row r="346" spans="1:37">
      <c r="A346">
        <v>9</v>
      </c>
      <c r="B346">
        <v>12</v>
      </c>
      <c r="C346">
        <v>2024</v>
      </c>
      <c r="D346">
        <v>99</v>
      </c>
      <c r="E346">
        <v>99</v>
      </c>
      <c r="F346">
        <v>99</v>
      </c>
      <c r="G346">
        <v>99</v>
      </c>
      <c r="H346">
        <v>2</v>
      </c>
      <c r="I346">
        <v>99</v>
      </c>
      <c r="J346">
        <v>160</v>
      </c>
      <c r="K346">
        <v>99</v>
      </c>
      <c r="L346">
        <v>99</v>
      </c>
      <c r="M346">
        <v>99</v>
      </c>
      <c r="N346">
        <v>99</v>
      </c>
      <c r="O346">
        <v>99</v>
      </c>
      <c r="P346">
        <v>9999</v>
      </c>
      <c r="Q346">
        <v>276</v>
      </c>
      <c r="R346">
        <v>1549</v>
      </c>
      <c r="S346">
        <v>7.2608134280180767</v>
      </c>
      <c r="T346">
        <v>6.1646223369916058</v>
      </c>
      <c r="U346">
        <v>26.86914138153648</v>
      </c>
      <c r="V346">
        <v>33.440929632020648</v>
      </c>
      <c r="W346">
        <v>14.396384764364104</v>
      </c>
      <c r="X346">
        <v>92.317624273724974</v>
      </c>
      <c r="Y346">
        <v>67.140090380890896</v>
      </c>
      <c r="Z346">
        <v>7.8200717132112256</v>
      </c>
      <c r="AA346">
        <v>1.6186915339772412</v>
      </c>
      <c r="AB346">
        <v>2.0833226466109247</v>
      </c>
      <c r="AC346">
        <v>81.161899220578562</v>
      </c>
      <c r="AD346">
        <v>49.557067905795513</v>
      </c>
      <c r="AE346">
        <v>68.716496906372171</v>
      </c>
      <c r="AF346">
        <v>3.5999814074556102</v>
      </c>
      <c r="AG346">
        <v>3.7331624331038151</v>
      </c>
      <c r="AH346">
        <v>7.036797934151064</v>
      </c>
      <c r="AI346">
        <v>1546</v>
      </c>
      <c r="AJ346">
        <v>109.9300129366105</v>
      </c>
      <c r="AK346">
        <v>19.735863619885642</v>
      </c>
    </row>
    <row r="347" spans="1:37">
      <c r="A347">
        <v>9</v>
      </c>
      <c r="B347">
        <v>13</v>
      </c>
      <c r="C347">
        <v>2024</v>
      </c>
      <c r="D347">
        <v>99</v>
      </c>
      <c r="E347">
        <v>99</v>
      </c>
      <c r="F347">
        <v>99</v>
      </c>
      <c r="G347">
        <v>99</v>
      </c>
      <c r="H347">
        <v>1</v>
      </c>
      <c r="I347">
        <v>99</v>
      </c>
      <c r="J347">
        <v>171</v>
      </c>
      <c r="K347">
        <v>99</v>
      </c>
      <c r="L347">
        <v>99</v>
      </c>
      <c r="M347">
        <v>99</v>
      </c>
      <c r="N347">
        <v>99</v>
      </c>
      <c r="O347">
        <v>99</v>
      </c>
      <c r="P347">
        <v>9999</v>
      </c>
      <c r="Q347">
        <v>105</v>
      </c>
      <c r="R347">
        <v>673</v>
      </c>
      <c r="S347">
        <v>7.8618127786032685</v>
      </c>
      <c r="T347">
        <v>5.9985141158989608</v>
      </c>
      <c r="U347">
        <v>30.420356612184243</v>
      </c>
      <c r="V347">
        <v>42.793462109955406</v>
      </c>
      <c r="W347">
        <v>13.075780089153048</v>
      </c>
      <c r="X347">
        <v>97.325408618127781</v>
      </c>
      <c r="Y347">
        <v>84.398216939078736</v>
      </c>
      <c r="Z347">
        <v>7.6159341754413505</v>
      </c>
      <c r="AA347">
        <v>1.6263746447259884</v>
      </c>
      <c r="AB347">
        <v>2.0188555870347655</v>
      </c>
      <c r="AC347">
        <v>78.804894384792476</v>
      </c>
      <c r="AD347">
        <v>65.125829542209615</v>
      </c>
      <c r="AE347">
        <v>71.766939843561261</v>
      </c>
      <c r="AF347">
        <v>1.5640977967834899</v>
      </c>
      <c r="AG347">
        <v>1.8363313377532364</v>
      </c>
      <c r="AH347">
        <v>0</v>
      </c>
      <c r="AI347">
        <v>666</v>
      </c>
      <c r="AJ347">
        <v>112.17102102102093</v>
      </c>
      <c r="AK347">
        <v>21.3025803387991</v>
      </c>
    </row>
    <row r="348" spans="1:37">
      <c r="A348">
        <v>9</v>
      </c>
      <c r="B348">
        <v>14</v>
      </c>
      <c r="C348">
        <v>2024</v>
      </c>
      <c r="D348">
        <v>99</v>
      </c>
      <c r="E348">
        <v>99</v>
      </c>
      <c r="F348">
        <v>99</v>
      </c>
      <c r="G348">
        <v>99</v>
      </c>
      <c r="H348">
        <v>2</v>
      </c>
      <c r="I348">
        <v>99</v>
      </c>
      <c r="J348">
        <v>175</v>
      </c>
      <c r="K348">
        <v>99</v>
      </c>
      <c r="L348">
        <v>99</v>
      </c>
      <c r="M348">
        <v>99</v>
      </c>
      <c r="N348">
        <v>99</v>
      </c>
      <c r="O348">
        <v>99</v>
      </c>
      <c r="P348">
        <v>9999</v>
      </c>
      <c r="Q348">
        <v>206</v>
      </c>
      <c r="R348">
        <v>866</v>
      </c>
      <c r="S348">
        <v>7.1200923787528883</v>
      </c>
      <c r="T348">
        <v>6.0427251732101617</v>
      </c>
      <c r="U348">
        <v>23.922401847575056</v>
      </c>
      <c r="V348">
        <v>26.096997690531175</v>
      </c>
      <c r="W348">
        <v>8.5450346420323307</v>
      </c>
      <c r="X348">
        <v>74.826789838337177</v>
      </c>
      <c r="Y348">
        <v>52.771362586605072</v>
      </c>
      <c r="Z348">
        <v>8.9442309457182354</v>
      </c>
      <c r="AA348">
        <v>1.79732621293843</v>
      </c>
      <c r="AB348">
        <v>1.9003522125807448</v>
      </c>
      <c r="AC348">
        <v>83.343194624901443</v>
      </c>
      <c r="AD348">
        <v>39.987396629860157</v>
      </c>
      <c r="AE348">
        <v>65.741814022555346</v>
      </c>
      <c r="AF348">
        <v>2.0126429301849962</v>
      </c>
      <c r="AG348">
        <v>1.8582081218570057</v>
      </c>
      <c r="AH348">
        <v>4.3879907621247112</v>
      </c>
      <c r="AI348">
        <v>800</v>
      </c>
      <c r="AJ348">
        <v>105.28312499999998</v>
      </c>
      <c r="AK348">
        <v>19.615537758050859</v>
      </c>
    </row>
    <row r="349" spans="1:37">
      <c r="A349">
        <v>9</v>
      </c>
      <c r="B349">
        <v>15</v>
      </c>
      <c r="C349">
        <v>2024</v>
      </c>
      <c r="D349">
        <v>99</v>
      </c>
      <c r="E349">
        <v>99</v>
      </c>
      <c r="F349">
        <v>99</v>
      </c>
      <c r="G349">
        <v>99</v>
      </c>
      <c r="H349">
        <v>2</v>
      </c>
      <c r="I349">
        <v>99</v>
      </c>
      <c r="J349">
        <v>177</v>
      </c>
      <c r="K349">
        <v>99</v>
      </c>
      <c r="L349">
        <v>99</v>
      </c>
      <c r="M349">
        <v>99</v>
      </c>
      <c r="N349">
        <v>99</v>
      </c>
      <c r="O349">
        <v>99</v>
      </c>
      <c r="P349">
        <v>9999</v>
      </c>
      <c r="Q349">
        <v>214</v>
      </c>
      <c r="R349">
        <v>1108</v>
      </c>
      <c r="S349">
        <v>7.3619133574007218</v>
      </c>
      <c r="T349">
        <v>6.3312274368231058</v>
      </c>
      <c r="U349">
        <v>26.243682310469296</v>
      </c>
      <c r="V349">
        <v>30.144404332129959</v>
      </c>
      <c r="W349">
        <v>9.7472924187725614</v>
      </c>
      <c r="X349">
        <v>89.711191335740082</v>
      </c>
      <c r="Y349">
        <v>65.072202166064997</v>
      </c>
      <c r="Z349">
        <v>7.8539652759681582</v>
      </c>
      <c r="AA349">
        <v>1.4990588936063451</v>
      </c>
      <c r="AB349">
        <v>1.6805962955336129</v>
      </c>
      <c r="AC349">
        <v>85.348390449496236</v>
      </c>
      <c r="AD349">
        <v>50.499364916454837</v>
      </c>
      <c r="AE349">
        <v>62.734780787763953</v>
      </c>
      <c r="AF349">
        <v>2.5750673979734122</v>
      </c>
      <c r="AG349">
        <v>2.6081719072133711</v>
      </c>
      <c r="AH349">
        <v>3.1588447653429599</v>
      </c>
      <c r="AI349">
        <v>1106</v>
      </c>
      <c r="AJ349">
        <v>109.02613019891503</v>
      </c>
      <c r="AK349">
        <v>19.700695068974682</v>
      </c>
    </row>
    <row r="350" spans="1:37">
      <c r="A350">
        <v>9</v>
      </c>
      <c r="B350">
        <v>16</v>
      </c>
      <c r="C350">
        <v>2024</v>
      </c>
      <c r="D350">
        <v>99</v>
      </c>
      <c r="E350">
        <v>99</v>
      </c>
      <c r="F350">
        <v>99</v>
      </c>
      <c r="G350">
        <v>99</v>
      </c>
      <c r="H350">
        <v>2</v>
      </c>
      <c r="I350">
        <v>99</v>
      </c>
      <c r="J350">
        <v>178</v>
      </c>
      <c r="K350">
        <v>99</v>
      </c>
      <c r="L350">
        <v>99</v>
      </c>
      <c r="M350">
        <v>99</v>
      </c>
      <c r="N350">
        <v>99</v>
      </c>
      <c r="O350">
        <v>99</v>
      </c>
      <c r="P350">
        <v>9999</v>
      </c>
      <c r="Q350">
        <v>101</v>
      </c>
      <c r="R350">
        <v>593</v>
      </c>
      <c r="S350">
        <v>7.6408094435075906</v>
      </c>
      <c r="T350">
        <v>6.2630691399662739</v>
      </c>
      <c r="U350">
        <v>28.084148397976392</v>
      </c>
      <c r="V350">
        <v>36.087689713322099</v>
      </c>
      <c r="W350">
        <v>11.635750421585158</v>
      </c>
      <c r="X350">
        <v>95.615514333895433</v>
      </c>
      <c r="Y350">
        <v>75.548060708263051</v>
      </c>
      <c r="Z350">
        <v>7.2934527911752305</v>
      </c>
      <c r="AA350">
        <v>1.5531572650013596</v>
      </c>
      <c r="AB350">
        <v>1.9517628189560157</v>
      </c>
      <c r="AC350">
        <v>79.465237953498303</v>
      </c>
      <c r="AD350">
        <v>58.392778087695397</v>
      </c>
      <c r="AE350">
        <v>72.820502233150009</v>
      </c>
      <c r="AF350">
        <v>1.3781723528864922</v>
      </c>
      <c r="AG350">
        <v>1.4937834144556299</v>
      </c>
      <c r="AH350">
        <v>6.0708263069139949</v>
      </c>
      <c r="AI350">
        <v>592</v>
      </c>
      <c r="AJ350">
        <v>110.9684121621621</v>
      </c>
      <c r="AK350">
        <v>20.146611431860073</v>
      </c>
    </row>
    <row r="351" spans="1:37">
      <c r="A351">
        <v>9</v>
      </c>
      <c r="B351">
        <v>17</v>
      </c>
      <c r="C351">
        <v>2024</v>
      </c>
      <c r="D351">
        <v>99</v>
      </c>
      <c r="E351">
        <v>99</v>
      </c>
      <c r="F351">
        <v>99</v>
      </c>
      <c r="G351">
        <v>99</v>
      </c>
      <c r="H351">
        <v>2</v>
      </c>
      <c r="I351">
        <v>99</v>
      </c>
      <c r="J351">
        <v>181</v>
      </c>
      <c r="K351">
        <v>99</v>
      </c>
      <c r="L351">
        <v>99</v>
      </c>
      <c r="M351">
        <v>99</v>
      </c>
      <c r="N351">
        <v>99</v>
      </c>
      <c r="O351">
        <v>99</v>
      </c>
      <c r="P351">
        <v>9999</v>
      </c>
      <c r="Q351">
        <v>187</v>
      </c>
      <c r="R351">
        <v>1009</v>
      </c>
      <c r="S351">
        <v>7.2596630327056495</v>
      </c>
      <c r="T351">
        <v>6.0931615460852351</v>
      </c>
      <c r="U351">
        <v>26.236868186323122</v>
      </c>
      <c r="V351">
        <v>35.480673934588694</v>
      </c>
      <c r="W351">
        <v>7.7304261645193266</v>
      </c>
      <c r="X351">
        <v>86.422200198216018</v>
      </c>
      <c r="Y351">
        <v>65.411298315163521</v>
      </c>
      <c r="Z351">
        <v>8.3488311558236443</v>
      </c>
      <c r="AA351">
        <v>1.7017359193419259</v>
      </c>
      <c r="AB351">
        <v>1.8338418771514713</v>
      </c>
      <c r="AC351">
        <v>85.01446165542977</v>
      </c>
      <c r="AD351">
        <v>58.140216180363282</v>
      </c>
      <c r="AE351">
        <v>71.569834285938285</v>
      </c>
      <c r="AF351">
        <v>2.3449846611508782</v>
      </c>
      <c r="AG351">
        <v>2.3745145780197969</v>
      </c>
      <c r="AH351">
        <v>0.79286422200198192</v>
      </c>
      <c r="AI351">
        <v>843</v>
      </c>
      <c r="AJ351">
        <v>108.30142348754453</v>
      </c>
      <c r="AK351">
        <v>19.383929337865311</v>
      </c>
    </row>
    <row r="352" spans="1:37">
      <c r="A352">
        <v>9</v>
      </c>
      <c r="B352">
        <v>18</v>
      </c>
      <c r="C352">
        <v>2024</v>
      </c>
      <c r="D352">
        <v>99</v>
      </c>
      <c r="E352">
        <v>99</v>
      </c>
      <c r="F352">
        <v>99</v>
      </c>
      <c r="G352">
        <v>99</v>
      </c>
      <c r="H352">
        <v>2</v>
      </c>
      <c r="I352">
        <v>99</v>
      </c>
      <c r="J352">
        <v>262</v>
      </c>
      <c r="K352">
        <v>99</v>
      </c>
      <c r="L352">
        <v>99</v>
      </c>
      <c r="M352">
        <v>99</v>
      </c>
      <c r="N352">
        <v>99</v>
      </c>
      <c r="O352">
        <v>99</v>
      </c>
      <c r="P352">
        <v>9999</v>
      </c>
    </row>
    <row r="353" spans="1:37">
      <c r="A353">
        <v>9</v>
      </c>
      <c r="B353">
        <v>19</v>
      </c>
      <c r="C353">
        <v>2024</v>
      </c>
      <c r="D353">
        <v>99</v>
      </c>
      <c r="E353">
        <v>99</v>
      </c>
      <c r="F353">
        <v>99</v>
      </c>
      <c r="G353">
        <v>99</v>
      </c>
      <c r="H353">
        <v>2</v>
      </c>
      <c r="I353">
        <v>99</v>
      </c>
      <c r="J353">
        <v>267</v>
      </c>
      <c r="K353">
        <v>99</v>
      </c>
      <c r="L353">
        <v>99</v>
      </c>
      <c r="M353">
        <v>99</v>
      </c>
      <c r="N353">
        <v>99</v>
      </c>
      <c r="O353">
        <v>99</v>
      </c>
      <c r="P353">
        <v>9999</v>
      </c>
      <c r="Q353">
        <v>3</v>
      </c>
      <c r="R353">
        <v>4</v>
      </c>
      <c r="S353">
        <v>5</v>
      </c>
      <c r="T353">
        <v>5</v>
      </c>
      <c r="U353">
        <v>16.149999999999999</v>
      </c>
      <c r="V353">
        <v>0</v>
      </c>
      <c r="W353">
        <v>0</v>
      </c>
      <c r="X353">
        <v>75</v>
      </c>
      <c r="Y353">
        <v>0</v>
      </c>
      <c r="Z353">
        <v>2.0621590627301409</v>
      </c>
      <c r="AA353">
        <v>0</v>
      </c>
      <c r="AB353">
        <v>0</v>
      </c>
      <c r="AF353">
        <v>9.2962721948498632E-3</v>
      </c>
      <c r="AG353">
        <v>5.7943429811535821E-3</v>
      </c>
      <c r="AH353">
        <v>50</v>
      </c>
      <c r="AI353">
        <v>4</v>
      </c>
      <c r="AJ353">
        <v>98.424999999999983</v>
      </c>
      <c r="AK353">
        <v>16.904706279667185</v>
      </c>
    </row>
    <row r="354" spans="1:37">
      <c r="A354">
        <v>9</v>
      </c>
      <c r="B354">
        <v>20</v>
      </c>
      <c r="C354">
        <v>2024</v>
      </c>
      <c r="D354">
        <v>99</v>
      </c>
      <c r="E354">
        <v>99</v>
      </c>
      <c r="F354">
        <v>99</v>
      </c>
      <c r="G354">
        <v>99</v>
      </c>
      <c r="H354">
        <v>1</v>
      </c>
      <c r="I354">
        <v>99</v>
      </c>
      <c r="J354">
        <v>309</v>
      </c>
      <c r="K354">
        <v>99</v>
      </c>
      <c r="L354">
        <v>99</v>
      </c>
      <c r="M354">
        <v>99</v>
      </c>
      <c r="N354">
        <v>99</v>
      </c>
      <c r="O354">
        <v>99</v>
      </c>
      <c r="P354">
        <v>9999</v>
      </c>
      <c r="Q354">
        <v>740</v>
      </c>
      <c r="R354">
        <v>4112</v>
      </c>
      <c r="S354">
        <v>7.3981031128404675</v>
      </c>
      <c r="T354">
        <v>6.2149805447470809</v>
      </c>
      <c r="U354">
        <v>26.787718871595345</v>
      </c>
      <c r="V354">
        <v>34.606031128404659</v>
      </c>
      <c r="W354">
        <v>9.8005836575875502</v>
      </c>
      <c r="X354">
        <v>88.351167315175104</v>
      </c>
      <c r="Y354">
        <v>67.120622568093367</v>
      </c>
      <c r="Z354">
        <v>8.4726670543785101</v>
      </c>
      <c r="AA354">
        <v>1.7821057968257139</v>
      </c>
      <c r="AB354">
        <v>2.0276515760895353</v>
      </c>
      <c r="AC354">
        <v>82.946971717659011</v>
      </c>
      <c r="AD354">
        <v>42.037896802824406</v>
      </c>
      <c r="AE354">
        <v>56.075525018469584</v>
      </c>
      <c r="AF354">
        <v>9.5565678163056624</v>
      </c>
      <c r="AG354">
        <v>9.8800813181323033</v>
      </c>
      <c r="AH354">
        <v>4.158560311284047</v>
      </c>
      <c r="AI354">
        <v>4108</v>
      </c>
      <c r="AJ354">
        <v>108.93188899707908</v>
      </c>
      <c r="AK354">
        <v>20.099357497395754</v>
      </c>
    </row>
    <row r="355" spans="1:37">
      <c r="A355">
        <v>9</v>
      </c>
      <c r="B355">
        <v>21</v>
      </c>
      <c r="C355">
        <v>2024</v>
      </c>
      <c r="D355">
        <v>99</v>
      </c>
      <c r="E355">
        <v>99</v>
      </c>
      <c r="F355">
        <v>99</v>
      </c>
      <c r="G355">
        <v>99</v>
      </c>
      <c r="H355">
        <v>2</v>
      </c>
      <c r="I355">
        <v>99</v>
      </c>
      <c r="J355">
        <v>470</v>
      </c>
      <c r="K355">
        <v>99</v>
      </c>
      <c r="L355">
        <v>99</v>
      </c>
      <c r="M355">
        <v>99</v>
      </c>
      <c r="N355">
        <v>99</v>
      </c>
      <c r="O355">
        <v>99</v>
      </c>
      <c r="P355">
        <v>9999</v>
      </c>
      <c r="Q355">
        <v>125</v>
      </c>
      <c r="R355">
        <v>529</v>
      </c>
      <c r="S355">
        <v>6.4896030245746692</v>
      </c>
      <c r="T355">
        <v>6.2514177693761805</v>
      </c>
      <c r="U355">
        <v>20.312287334593563</v>
      </c>
      <c r="V355">
        <v>12.476370510396976</v>
      </c>
      <c r="W355">
        <v>12.476370510396976</v>
      </c>
      <c r="X355">
        <v>67.296786389413995</v>
      </c>
      <c r="Y355">
        <v>32.136105860113432</v>
      </c>
      <c r="Z355">
        <v>7.6128026347230611</v>
      </c>
      <c r="AA355">
        <v>1.8011720699026177</v>
      </c>
      <c r="AB355">
        <v>2.0603197930577055</v>
      </c>
      <c r="AC355">
        <v>77.57656459436582</v>
      </c>
      <c r="AD355">
        <v>38.002479017342623</v>
      </c>
      <c r="AE355">
        <v>67.692595898795503</v>
      </c>
      <c r="AF355">
        <v>1.229431997768895</v>
      </c>
      <c r="AG355">
        <v>0.9637983622459978</v>
      </c>
      <c r="AH355">
        <v>22.3062381852552</v>
      </c>
      <c r="AI355">
        <v>526</v>
      </c>
      <c r="AJ355">
        <v>102.2927756653992</v>
      </c>
      <c r="AK355">
        <v>18.121842618739159</v>
      </c>
    </row>
    <row r="356" spans="1:37">
      <c r="A356">
        <v>9</v>
      </c>
      <c r="B356">
        <v>22</v>
      </c>
      <c r="C356">
        <v>2024</v>
      </c>
      <c r="D356">
        <v>99</v>
      </c>
      <c r="E356">
        <v>99</v>
      </c>
      <c r="F356">
        <v>99</v>
      </c>
      <c r="G356">
        <v>99</v>
      </c>
      <c r="H356">
        <v>2</v>
      </c>
      <c r="I356">
        <v>99</v>
      </c>
      <c r="J356">
        <v>629</v>
      </c>
      <c r="K356">
        <v>99</v>
      </c>
      <c r="L356">
        <v>99</v>
      </c>
      <c r="M356">
        <v>99</v>
      </c>
      <c r="N356">
        <v>99</v>
      </c>
      <c r="O356">
        <v>99</v>
      </c>
      <c r="P356">
        <v>9999</v>
      </c>
    </row>
    <row r="357" spans="1:37">
      <c r="A357">
        <v>9</v>
      </c>
      <c r="B357">
        <v>23</v>
      </c>
      <c r="C357">
        <v>2024</v>
      </c>
      <c r="D357">
        <v>99</v>
      </c>
      <c r="E357">
        <v>99</v>
      </c>
      <c r="F357">
        <v>99</v>
      </c>
      <c r="G357">
        <v>99</v>
      </c>
      <c r="H357">
        <v>1</v>
      </c>
      <c r="I357">
        <v>99</v>
      </c>
      <c r="J357">
        <v>643</v>
      </c>
      <c r="K357">
        <v>99</v>
      </c>
      <c r="L357">
        <v>99</v>
      </c>
      <c r="M357">
        <v>99</v>
      </c>
      <c r="N357">
        <v>99</v>
      </c>
      <c r="O357">
        <v>99</v>
      </c>
      <c r="P357">
        <v>9999</v>
      </c>
      <c r="Q357">
        <v>375</v>
      </c>
      <c r="R357">
        <v>2215</v>
      </c>
      <c r="S357">
        <v>7.157110609480811</v>
      </c>
      <c r="T357">
        <v>5.9683972911963883</v>
      </c>
      <c r="U357">
        <v>24.794492099322728</v>
      </c>
      <c r="V357">
        <v>28.306997742663661</v>
      </c>
      <c r="W357">
        <v>9.9774266365688504</v>
      </c>
      <c r="X357">
        <v>82.257336343115142</v>
      </c>
      <c r="Y357">
        <v>57.742663656884886</v>
      </c>
      <c r="Z357">
        <v>8.8952761654894807</v>
      </c>
      <c r="AA357">
        <v>1.8143304031221288</v>
      </c>
      <c r="AB357">
        <v>2.0499174470394252</v>
      </c>
      <c r="AC357">
        <v>78.648482355412497</v>
      </c>
      <c r="AD357">
        <v>43.927929506776373</v>
      </c>
      <c r="AE357">
        <v>52.973422994465587</v>
      </c>
      <c r="AF357">
        <v>5.1478107278981131</v>
      </c>
      <c r="AG357">
        <v>4.9260705519560011</v>
      </c>
      <c r="AH357">
        <v>4.1534988713318306</v>
      </c>
      <c r="AI357">
        <v>1977</v>
      </c>
      <c r="AJ357">
        <v>106.49903894790086</v>
      </c>
      <c r="AK357">
        <v>19.62085319573848</v>
      </c>
    </row>
    <row r="358" spans="1:37">
      <c r="A358">
        <v>9</v>
      </c>
      <c r="B358">
        <v>24</v>
      </c>
      <c r="C358">
        <v>2024</v>
      </c>
      <c r="D358">
        <v>99</v>
      </c>
      <c r="E358">
        <v>99</v>
      </c>
      <c r="F358">
        <v>99</v>
      </c>
      <c r="G358">
        <v>99</v>
      </c>
      <c r="H358">
        <v>2</v>
      </c>
      <c r="I358">
        <v>99</v>
      </c>
      <c r="J358">
        <v>704</v>
      </c>
      <c r="K358">
        <v>99</v>
      </c>
      <c r="L358">
        <v>99</v>
      </c>
      <c r="M358">
        <v>99</v>
      </c>
      <c r="N358">
        <v>99</v>
      </c>
      <c r="O358">
        <v>99</v>
      </c>
      <c r="P358">
        <v>9999</v>
      </c>
    </row>
    <row r="359" spans="1:37">
      <c r="A359">
        <v>9</v>
      </c>
      <c r="B359">
        <v>25</v>
      </c>
      <c r="C359">
        <v>2024</v>
      </c>
      <c r="D359">
        <v>99</v>
      </c>
      <c r="E359">
        <v>99</v>
      </c>
      <c r="F359">
        <v>99</v>
      </c>
      <c r="G359">
        <v>99</v>
      </c>
      <c r="H359">
        <v>1</v>
      </c>
      <c r="I359">
        <v>99</v>
      </c>
      <c r="J359">
        <v>802</v>
      </c>
      <c r="K359">
        <v>99</v>
      </c>
      <c r="L359">
        <v>99</v>
      </c>
      <c r="M359">
        <v>99</v>
      </c>
      <c r="N359">
        <v>99</v>
      </c>
      <c r="O359">
        <v>99</v>
      </c>
      <c r="P359">
        <v>9999</v>
      </c>
      <c r="Q359">
        <v>73</v>
      </c>
      <c r="R359">
        <v>609</v>
      </c>
      <c r="S359">
        <v>6.7438423645320205</v>
      </c>
      <c r="T359">
        <v>6.2955665024630552</v>
      </c>
      <c r="U359">
        <v>23.218226600985226</v>
      </c>
      <c r="V359">
        <v>22.331691297208536</v>
      </c>
      <c r="W359">
        <v>15.270935960591135</v>
      </c>
      <c r="X359">
        <v>75.205254515599364</v>
      </c>
      <c r="Y359">
        <v>52.216748768472897</v>
      </c>
      <c r="Z359">
        <v>9.2523558163455899</v>
      </c>
      <c r="AA359">
        <v>2.2106026821146334</v>
      </c>
      <c r="AB359">
        <v>2.2447889041580171</v>
      </c>
      <c r="AC359">
        <v>87.050422397141105</v>
      </c>
      <c r="AD359">
        <v>49.606918389874174</v>
      </c>
      <c r="AE359">
        <v>71.345583492987771</v>
      </c>
      <c r="AF359">
        <v>1.4153574416658925</v>
      </c>
      <c r="AG359">
        <v>1.2682883950342652</v>
      </c>
      <c r="AH359">
        <v>3.612479474548441</v>
      </c>
      <c r="AI359">
        <v>608</v>
      </c>
      <c r="AJ359">
        <v>106.15805921052632</v>
      </c>
      <c r="AK359">
        <v>18.406544695040225</v>
      </c>
    </row>
    <row r="360" spans="1:37">
      <c r="A360">
        <v>9</v>
      </c>
      <c r="B360">
        <v>26</v>
      </c>
      <c r="C360">
        <v>2023</v>
      </c>
      <c r="D360">
        <v>99</v>
      </c>
      <c r="E360">
        <v>99</v>
      </c>
      <c r="F360">
        <v>99</v>
      </c>
      <c r="G360">
        <v>99</v>
      </c>
      <c r="H360">
        <v>1</v>
      </c>
      <c r="I360">
        <v>99</v>
      </c>
      <c r="J360">
        <v>103</v>
      </c>
      <c r="K360">
        <v>99</v>
      </c>
      <c r="L360">
        <v>99</v>
      </c>
      <c r="M360">
        <v>99</v>
      </c>
      <c r="N360">
        <v>99</v>
      </c>
      <c r="O360">
        <v>99</v>
      </c>
      <c r="P360">
        <v>9999</v>
      </c>
      <c r="Q360">
        <v>258</v>
      </c>
      <c r="R360">
        <v>1230</v>
      </c>
      <c r="S360">
        <v>7.709756097560974</v>
      </c>
      <c r="T360">
        <v>6.5056910569105684</v>
      </c>
      <c r="U360">
        <v>29.106747967479674</v>
      </c>
      <c r="V360">
        <v>38.943089430894311</v>
      </c>
      <c r="W360">
        <v>13.495934959349595</v>
      </c>
      <c r="X360">
        <v>97.154471544715435</v>
      </c>
      <c r="Y360">
        <v>78.780487804878049</v>
      </c>
      <c r="Z360">
        <v>7.2678607577051375</v>
      </c>
      <c r="AA360">
        <v>1.6203439680073903</v>
      </c>
      <c r="AB360">
        <v>2.3212451387100543</v>
      </c>
      <c r="AC360">
        <v>68.433546989794863</v>
      </c>
      <c r="AD360">
        <v>41.097425377358149</v>
      </c>
      <c r="AE360">
        <v>38.271049614720845</v>
      </c>
      <c r="AF360">
        <v>2.5237499230564056</v>
      </c>
      <c r="AG360">
        <v>2.8040295731356744</v>
      </c>
      <c r="AH360">
        <v>4.7154471544715459</v>
      </c>
      <c r="AI360">
        <v>0</v>
      </c>
    </row>
    <row r="361" spans="1:37">
      <c r="A361">
        <v>9</v>
      </c>
      <c r="B361">
        <v>27</v>
      </c>
      <c r="C361">
        <v>2023</v>
      </c>
      <c r="D361">
        <v>99</v>
      </c>
      <c r="E361">
        <v>99</v>
      </c>
      <c r="F361">
        <v>99</v>
      </c>
      <c r="G361">
        <v>99</v>
      </c>
      <c r="H361">
        <v>2</v>
      </c>
      <c r="I361">
        <v>99</v>
      </c>
      <c r="J361">
        <v>106</v>
      </c>
      <c r="K361">
        <v>99</v>
      </c>
      <c r="L361">
        <v>99</v>
      </c>
      <c r="M361">
        <v>99</v>
      </c>
      <c r="N361">
        <v>99</v>
      </c>
      <c r="O361">
        <v>99</v>
      </c>
      <c r="P361">
        <v>9999</v>
      </c>
      <c r="Q361">
        <v>276</v>
      </c>
      <c r="R361">
        <v>1933</v>
      </c>
      <c r="S361">
        <v>6.7909984480082795</v>
      </c>
      <c r="T361">
        <v>6.2757371960682882</v>
      </c>
      <c r="U361">
        <v>27.378582514226618</v>
      </c>
      <c r="V361">
        <v>29.953440248318675</v>
      </c>
      <c r="W361">
        <v>16.244180031039829</v>
      </c>
      <c r="X361">
        <v>95.447490946714979</v>
      </c>
      <c r="Y361">
        <v>72.73667873771339</v>
      </c>
      <c r="Z361">
        <v>6.9010879322593617</v>
      </c>
      <c r="AA361">
        <v>1.9741688544301472</v>
      </c>
      <c r="AB361">
        <v>2.1635211181805096</v>
      </c>
      <c r="AC361">
        <v>72.611468513764137</v>
      </c>
      <c r="AD361">
        <v>49.542436325847198</v>
      </c>
      <c r="AE361">
        <v>54.291658695787888</v>
      </c>
      <c r="AF361">
        <v>3.9661858546894551</v>
      </c>
      <c r="AG361">
        <v>4.1450197700403315</v>
      </c>
      <c r="AH361">
        <v>0.36213140196585614</v>
      </c>
      <c r="AI361">
        <v>427</v>
      </c>
      <c r="AJ361">
        <v>110.95316159250588</v>
      </c>
      <c r="AK361">
        <v>20.161492791811568</v>
      </c>
    </row>
    <row r="362" spans="1:37">
      <c r="A362">
        <v>9</v>
      </c>
      <c r="B362">
        <v>28</v>
      </c>
      <c r="C362">
        <v>2023</v>
      </c>
      <c r="D362">
        <v>99</v>
      </c>
      <c r="E362">
        <v>99</v>
      </c>
      <c r="F362">
        <v>99</v>
      </c>
      <c r="G362">
        <v>99</v>
      </c>
      <c r="H362">
        <v>1</v>
      </c>
      <c r="I362">
        <v>99</v>
      </c>
      <c r="J362">
        <v>110</v>
      </c>
      <c r="K362">
        <v>99</v>
      </c>
      <c r="L362">
        <v>99</v>
      </c>
      <c r="M362">
        <v>99</v>
      </c>
      <c r="N362">
        <v>99</v>
      </c>
      <c r="O362">
        <v>99</v>
      </c>
      <c r="P362">
        <v>9999</v>
      </c>
      <c r="Q362">
        <v>1014</v>
      </c>
      <c r="R362">
        <v>5935</v>
      </c>
      <c r="S362">
        <v>7.1533277169334477</v>
      </c>
      <c r="T362">
        <v>5.9457455770850896</v>
      </c>
      <c r="U362">
        <v>27.951912384161833</v>
      </c>
      <c r="V362">
        <v>33.732097725358038</v>
      </c>
      <c r="W362">
        <v>11.457455770850881</v>
      </c>
      <c r="X362">
        <v>93.732097725358017</v>
      </c>
      <c r="Y362">
        <v>73.46251053074981</v>
      </c>
      <c r="Z362">
        <v>7.9054752207431376</v>
      </c>
      <c r="AA362">
        <v>1.7237364529777837</v>
      </c>
      <c r="AB362">
        <v>2.1646049884043519</v>
      </c>
      <c r="AC362">
        <v>67.565002439294062</v>
      </c>
      <c r="AD362">
        <v>50.783932104815555</v>
      </c>
      <c r="AE362">
        <v>52.483707913364931</v>
      </c>
      <c r="AF362">
        <v>12.177606336048584</v>
      </c>
      <c r="AG362">
        <v>12.99319757728113</v>
      </c>
      <c r="AH362">
        <v>4.532434709351306</v>
      </c>
      <c r="AI362">
        <v>5268</v>
      </c>
      <c r="AJ362">
        <v>110.50392938496528</v>
      </c>
      <c r="AK362">
        <v>20.12266590065942</v>
      </c>
    </row>
    <row r="363" spans="1:37">
      <c r="A363">
        <v>9</v>
      </c>
      <c r="B363">
        <v>29</v>
      </c>
      <c r="C363">
        <v>2023</v>
      </c>
      <c r="D363">
        <v>99</v>
      </c>
      <c r="E363">
        <v>99</v>
      </c>
      <c r="F363">
        <v>99</v>
      </c>
      <c r="G363">
        <v>99</v>
      </c>
      <c r="H363">
        <v>1</v>
      </c>
      <c r="I363">
        <v>99</v>
      </c>
      <c r="J363">
        <v>111</v>
      </c>
      <c r="K363">
        <v>99</v>
      </c>
      <c r="L363">
        <v>99</v>
      </c>
      <c r="M363">
        <v>99</v>
      </c>
      <c r="N363">
        <v>99</v>
      </c>
      <c r="O363">
        <v>99</v>
      </c>
      <c r="P363">
        <v>9999</v>
      </c>
      <c r="Q363">
        <v>892</v>
      </c>
      <c r="R363">
        <v>4524</v>
      </c>
      <c r="S363">
        <v>7.7219274977895651</v>
      </c>
      <c r="T363">
        <v>6.2570733863837313</v>
      </c>
      <c r="U363">
        <v>28.998894783377576</v>
      </c>
      <c r="V363">
        <v>35.610079575596806</v>
      </c>
      <c r="W363">
        <v>14.257294429708219</v>
      </c>
      <c r="X363">
        <v>94.252873563218387</v>
      </c>
      <c r="Y363">
        <v>76.923076923076891</v>
      </c>
      <c r="Z363">
        <v>8.0841405041576149</v>
      </c>
      <c r="AA363">
        <v>1.5758304332716524</v>
      </c>
      <c r="AB363">
        <v>2.2333985064277369</v>
      </c>
      <c r="AC363">
        <v>69.462803648707379</v>
      </c>
      <c r="AD363">
        <v>56.287647530804684</v>
      </c>
      <c r="AE363">
        <v>54.43025197133376</v>
      </c>
      <c r="AF363">
        <v>9.2824753267538007</v>
      </c>
      <c r="AG363">
        <v>10.275142068283641</v>
      </c>
      <c r="AH363">
        <v>0.99469496021220161</v>
      </c>
      <c r="AI363">
        <v>3438</v>
      </c>
      <c r="AJ363">
        <v>111.66652123327538</v>
      </c>
      <c r="AK363">
        <v>20.464898299206929</v>
      </c>
    </row>
    <row r="364" spans="1:37">
      <c r="A364">
        <v>9</v>
      </c>
      <c r="B364">
        <v>30</v>
      </c>
      <c r="C364">
        <v>2023</v>
      </c>
      <c r="D364">
        <v>99</v>
      </c>
      <c r="E364">
        <v>99</v>
      </c>
      <c r="F364">
        <v>99</v>
      </c>
      <c r="G364">
        <v>99</v>
      </c>
      <c r="H364">
        <v>1</v>
      </c>
      <c r="I364">
        <v>99</v>
      </c>
      <c r="J364">
        <v>116</v>
      </c>
      <c r="K364">
        <v>99</v>
      </c>
      <c r="L364">
        <v>99</v>
      </c>
      <c r="M364">
        <v>99</v>
      </c>
      <c r="N364">
        <v>99</v>
      </c>
      <c r="O364">
        <v>99</v>
      </c>
      <c r="P364">
        <v>9999</v>
      </c>
      <c r="Q364">
        <v>806</v>
      </c>
      <c r="R364">
        <v>3520</v>
      </c>
      <c r="S364">
        <v>7.3815340909090894</v>
      </c>
      <c r="T364">
        <v>5.8440340909090898</v>
      </c>
      <c r="U364">
        <v>26.192102272727205</v>
      </c>
      <c r="V364">
        <v>32.130681818181813</v>
      </c>
      <c r="W364">
        <v>7.5284090909090899</v>
      </c>
      <c r="X364">
        <v>84.460227272727266</v>
      </c>
      <c r="Y364">
        <v>62.698863636363633</v>
      </c>
      <c r="Z364">
        <v>8.855247552542771</v>
      </c>
      <c r="AA364">
        <v>1.6345523188104796</v>
      </c>
      <c r="AB364">
        <v>2.0249421088743138</v>
      </c>
      <c r="AC364">
        <v>72.960504750772785</v>
      </c>
      <c r="AD364">
        <v>33.333012445572699</v>
      </c>
      <c r="AE364">
        <v>44.790761092829008</v>
      </c>
      <c r="AF364">
        <v>7.2224388041939394</v>
      </c>
      <c r="AG364">
        <v>7.2209911743632418</v>
      </c>
      <c r="AH364">
        <v>1.1931818181818179</v>
      </c>
      <c r="AI364">
        <v>0</v>
      </c>
    </row>
    <row r="365" spans="1:37">
      <c r="A365">
        <v>9</v>
      </c>
      <c r="B365">
        <v>31</v>
      </c>
      <c r="C365">
        <v>2023</v>
      </c>
      <c r="D365">
        <v>99</v>
      </c>
      <c r="E365">
        <v>99</v>
      </c>
      <c r="F365">
        <v>99</v>
      </c>
      <c r="G365">
        <v>99</v>
      </c>
      <c r="H365">
        <v>2</v>
      </c>
      <c r="I365">
        <v>99</v>
      </c>
      <c r="J365">
        <v>117</v>
      </c>
      <c r="K365">
        <v>99</v>
      </c>
      <c r="L365">
        <v>99</v>
      </c>
      <c r="M365">
        <v>99</v>
      </c>
      <c r="N365">
        <v>99</v>
      </c>
      <c r="O365">
        <v>99</v>
      </c>
      <c r="P365">
        <v>9999</v>
      </c>
      <c r="Q365">
        <v>446</v>
      </c>
      <c r="R365">
        <v>2415</v>
      </c>
      <c r="S365">
        <v>7.9242236024844717</v>
      </c>
      <c r="T365">
        <v>6.4567287784679079</v>
      </c>
      <c r="U365">
        <v>25.589813664596281</v>
      </c>
      <c r="V365">
        <v>22.815734989648032</v>
      </c>
      <c r="W365">
        <v>15.942028985507248</v>
      </c>
      <c r="X365">
        <v>84.057971014492779</v>
      </c>
      <c r="Y365">
        <v>59.254658385093158</v>
      </c>
      <c r="Z365">
        <v>8.8215647080902819</v>
      </c>
      <c r="AA365">
        <v>1.9508593338521687</v>
      </c>
      <c r="AB365">
        <v>2.1461341003167536</v>
      </c>
      <c r="AC365">
        <v>69.656298344710422</v>
      </c>
      <c r="AD365">
        <v>52.674962491031138</v>
      </c>
      <c r="AE365">
        <v>67.29789271105038</v>
      </c>
      <c r="AF365">
        <v>4.9551675318546478</v>
      </c>
      <c r="AG365">
        <v>4.840252873556012</v>
      </c>
      <c r="AH365">
        <v>4.6376811594202891</v>
      </c>
      <c r="AI365">
        <v>2415</v>
      </c>
      <c r="AJ365">
        <v>108.59002070393362</v>
      </c>
      <c r="AK365">
        <v>19.285176736131518</v>
      </c>
    </row>
    <row r="366" spans="1:37">
      <c r="A366">
        <v>9</v>
      </c>
      <c r="B366">
        <v>32</v>
      </c>
      <c r="C366">
        <v>2023</v>
      </c>
      <c r="D366">
        <v>99</v>
      </c>
      <c r="E366">
        <v>99</v>
      </c>
      <c r="F366">
        <v>99</v>
      </c>
      <c r="G366">
        <v>99</v>
      </c>
      <c r="H366">
        <v>1</v>
      </c>
      <c r="I366">
        <v>99</v>
      </c>
      <c r="J366">
        <v>134</v>
      </c>
      <c r="K366">
        <v>99</v>
      </c>
      <c r="L366">
        <v>99</v>
      </c>
      <c r="M366">
        <v>99</v>
      </c>
      <c r="N366">
        <v>99</v>
      </c>
      <c r="O366">
        <v>99</v>
      </c>
      <c r="P366">
        <v>9999</v>
      </c>
      <c r="Q366">
        <v>1105</v>
      </c>
      <c r="R366">
        <v>4772</v>
      </c>
      <c r="S366">
        <v>7.2696982397317678</v>
      </c>
      <c r="T366">
        <v>6.3495389773679793</v>
      </c>
      <c r="U366">
        <v>25.598197820620296</v>
      </c>
      <c r="V366">
        <v>30.322715842414087</v>
      </c>
      <c r="W366">
        <v>11.839899413243923</v>
      </c>
      <c r="X366">
        <v>83.403185247275758</v>
      </c>
      <c r="Y366">
        <v>60.456831517183595</v>
      </c>
      <c r="Z366">
        <v>8.7299486995144875</v>
      </c>
      <c r="AA366">
        <v>1.6994340045332361</v>
      </c>
      <c r="AB366">
        <v>2.2405136233148575</v>
      </c>
      <c r="AC366">
        <v>72.602416667616879</v>
      </c>
      <c r="AD366">
        <v>29.024330534583097</v>
      </c>
      <c r="AE366">
        <v>37.18868343491399</v>
      </c>
      <c r="AF366">
        <v>9.791328969776556</v>
      </c>
      <c r="AG366">
        <v>9.5673931084781625</v>
      </c>
      <c r="AH366">
        <v>4.0863369656328592</v>
      </c>
      <c r="AI366">
        <v>35</v>
      </c>
      <c r="AJ366">
        <v>104.36857142857144</v>
      </c>
      <c r="AK366">
        <v>20.634772896026899</v>
      </c>
    </row>
    <row r="367" spans="1:37">
      <c r="A367">
        <v>9</v>
      </c>
      <c r="B367">
        <v>33</v>
      </c>
      <c r="C367">
        <v>2023</v>
      </c>
      <c r="D367">
        <v>99</v>
      </c>
      <c r="E367">
        <v>99</v>
      </c>
      <c r="F367">
        <v>99</v>
      </c>
      <c r="G367">
        <v>99</v>
      </c>
      <c r="H367">
        <v>2</v>
      </c>
      <c r="I367">
        <v>99</v>
      </c>
      <c r="J367">
        <v>141</v>
      </c>
      <c r="K367">
        <v>99</v>
      </c>
      <c r="L367">
        <v>99</v>
      </c>
      <c r="M367">
        <v>99</v>
      </c>
      <c r="N367">
        <v>99</v>
      </c>
      <c r="O367">
        <v>99</v>
      </c>
      <c r="P367">
        <v>9999</v>
      </c>
      <c r="Q367">
        <v>1065</v>
      </c>
      <c r="R367">
        <v>5170</v>
      </c>
      <c r="S367">
        <v>6.636943907156672</v>
      </c>
      <c r="T367">
        <v>6.5359767891682798</v>
      </c>
      <c r="U367">
        <v>22.456499032882025</v>
      </c>
      <c r="V367">
        <v>16.94390715667312</v>
      </c>
      <c r="W367">
        <v>11.83752417794971</v>
      </c>
      <c r="X367">
        <v>71.005802707930357</v>
      </c>
      <c r="Y367">
        <v>44.44874274661511</v>
      </c>
      <c r="Z367">
        <v>8.9575220071839219</v>
      </c>
      <c r="AA367">
        <v>1.6259229614419364</v>
      </c>
      <c r="AB367">
        <v>1.9406976111774656</v>
      </c>
      <c r="AC367">
        <v>69.224089305313584</v>
      </c>
      <c r="AD367">
        <v>50.340820674373589</v>
      </c>
      <c r="AE367">
        <v>63.922511214336978</v>
      </c>
      <c r="AF367">
        <v>10.607956993659847</v>
      </c>
      <c r="AG367">
        <v>9.0931925333440233</v>
      </c>
      <c r="AH367">
        <v>5.3965183752417802</v>
      </c>
      <c r="AI367">
        <v>0</v>
      </c>
    </row>
    <row r="368" spans="1:37">
      <c r="A368">
        <v>9</v>
      </c>
      <c r="B368">
        <v>34</v>
      </c>
      <c r="C368">
        <v>2023</v>
      </c>
      <c r="D368">
        <v>99</v>
      </c>
      <c r="E368">
        <v>99</v>
      </c>
      <c r="F368">
        <v>99</v>
      </c>
      <c r="G368">
        <v>99</v>
      </c>
      <c r="H368">
        <v>2</v>
      </c>
      <c r="I368">
        <v>99</v>
      </c>
      <c r="J368">
        <v>143</v>
      </c>
      <c r="K368">
        <v>99</v>
      </c>
      <c r="L368">
        <v>99</v>
      </c>
      <c r="M368">
        <v>99</v>
      </c>
      <c r="N368">
        <v>99</v>
      </c>
      <c r="O368">
        <v>99</v>
      </c>
      <c r="P368">
        <v>9999</v>
      </c>
      <c r="Q368">
        <v>177</v>
      </c>
      <c r="R368">
        <v>956</v>
      </c>
      <c r="S368">
        <v>7.4205020920502092</v>
      </c>
      <c r="T368">
        <v>5.9508368200836799</v>
      </c>
      <c r="U368">
        <v>27.918514644351472</v>
      </c>
      <c r="V368">
        <v>39.748953974895407</v>
      </c>
      <c r="W368">
        <v>6.4853556485355632</v>
      </c>
      <c r="X368">
        <v>95.397489539748975</v>
      </c>
      <c r="Y368">
        <v>74.476987447698789</v>
      </c>
      <c r="Z368">
        <v>7.3861429040291311</v>
      </c>
      <c r="AA368">
        <v>1.9092809439155272</v>
      </c>
      <c r="AB368">
        <v>1.7980374385079099</v>
      </c>
      <c r="AC368">
        <v>68.183097523522562</v>
      </c>
      <c r="AD368">
        <v>56.144049218158713</v>
      </c>
      <c r="AE368">
        <v>59.104744529364147</v>
      </c>
      <c r="AF368">
        <v>1.9615487206844904</v>
      </c>
      <c r="AG368">
        <v>2.0904221274073436</v>
      </c>
      <c r="AH368">
        <v>0.10460251046025101</v>
      </c>
      <c r="AI368">
        <v>0</v>
      </c>
    </row>
    <row r="369" spans="1:37">
      <c r="A369">
        <v>9</v>
      </c>
      <c r="B369">
        <v>35</v>
      </c>
      <c r="C369">
        <v>2023</v>
      </c>
      <c r="D369">
        <v>99</v>
      </c>
      <c r="E369">
        <v>99</v>
      </c>
      <c r="F369">
        <v>99</v>
      </c>
      <c r="G369">
        <v>99</v>
      </c>
      <c r="H369">
        <v>2</v>
      </c>
      <c r="I369">
        <v>99</v>
      </c>
      <c r="J369">
        <v>147</v>
      </c>
      <c r="K369">
        <v>99</v>
      </c>
      <c r="L369">
        <v>99</v>
      </c>
      <c r="M369">
        <v>99</v>
      </c>
      <c r="N369">
        <v>99</v>
      </c>
      <c r="O369">
        <v>99</v>
      </c>
      <c r="P369">
        <v>9999</v>
      </c>
      <c r="Q369">
        <v>109</v>
      </c>
      <c r="R369">
        <v>705</v>
      </c>
      <c r="S369">
        <v>6.6198581560283669</v>
      </c>
      <c r="T369">
        <v>5.9063829787234061</v>
      </c>
      <c r="U369">
        <v>21.840425531914914</v>
      </c>
      <c r="V369">
        <v>20.709219858156033</v>
      </c>
      <c r="W369">
        <v>8.7943262411347511</v>
      </c>
      <c r="X369">
        <v>69.219858156028394</v>
      </c>
      <c r="Y369">
        <v>42.695035460992905</v>
      </c>
      <c r="Z369">
        <v>8.2083055906798261</v>
      </c>
      <c r="AA369">
        <v>1.7560925296772063</v>
      </c>
      <c r="AB369">
        <v>1.9218125592527924</v>
      </c>
      <c r="AC369">
        <v>70.516189782797099</v>
      </c>
      <c r="AD369">
        <v>55.721859217883882</v>
      </c>
      <c r="AE369">
        <v>60.476449150949605</v>
      </c>
      <c r="AF369">
        <v>1.4465395900445253</v>
      </c>
      <c r="AG369">
        <v>1.2059630614630368</v>
      </c>
      <c r="AH369">
        <v>8.085106382978724</v>
      </c>
      <c r="AI369">
        <v>0</v>
      </c>
    </row>
    <row r="370" spans="1:37">
      <c r="A370">
        <v>9</v>
      </c>
      <c r="B370">
        <v>36</v>
      </c>
      <c r="C370">
        <v>2023</v>
      </c>
      <c r="D370">
        <v>99</v>
      </c>
      <c r="E370">
        <v>99</v>
      </c>
      <c r="F370">
        <v>99</v>
      </c>
      <c r="G370">
        <v>99</v>
      </c>
      <c r="H370">
        <v>1</v>
      </c>
      <c r="I370">
        <v>99</v>
      </c>
      <c r="J370">
        <v>155</v>
      </c>
      <c r="K370">
        <v>99</v>
      </c>
      <c r="L370">
        <v>99</v>
      </c>
      <c r="M370">
        <v>99</v>
      </c>
      <c r="N370">
        <v>99</v>
      </c>
      <c r="O370">
        <v>99</v>
      </c>
      <c r="P370">
        <v>9999</v>
      </c>
      <c r="Q370">
        <v>314</v>
      </c>
      <c r="R370">
        <v>2463</v>
      </c>
      <c r="S370">
        <v>7.5627283800243612</v>
      </c>
      <c r="T370">
        <v>5.6747868453105985</v>
      </c>
      <c r="U370">
        <v>27.904466098254161</v>
      </c>
      <c r="V370">
        <v>41.534713763702811</v>
      </c>
      <c r="W370">
        <v>7.8359723913926116</v>
      </c>
      <c r="X370">
        <v>90.580592773040991</v>
      </c>
      <c r="Y370">
        <v>74.908647990255773</v>
      </c>
      <c r="Z370">
        <v>8.1479446225684224</v>
      </c>
      <c r="AA370">
        <v>1.8500483874334217</v>
      </c>
      <c r="AB370">
        <v>1.8863899430103137</v>
      </c>
      <c r="AC370">
        <v>70.510856801712279</v>
      </c>
      <c r="AD370">
        <v>42.834247467338379</v>
      </c>
      <c r="AE370">
        <v>43.542295158963128</v>
      </c>
      <c r="AF370">
        <v>5.0536553337300196</v>
      </c>
      <c r="AG370">
        <v>5.3829695380662157</v>
      </c>
      <c r="AH370">
        <v>2.273650020300447</v>
      </c>
      <c r="AI370">
        <v>0</v>
      </c>
    </row>
    <row r="371" spans="1:37">
      <c r="A371">
        <v>9</v>
      </c>
      <c r="B371">
        <v>37</v>
      </c>
      <c r="C371">
        <v>2023</v>
      </c>
      <c r="D371">
        <v>99</v>
      </c>
      <c r="E371">
        <v>99</v>
      </c>
      <c r="F371">
        <v>99</v>
      </c>
      <c r="G371">
        <v>99</v>
      </c>
      <c r="H371">
        <v>2</v>
      </c>
      <c r="I371">
        <v>99</v>
      </c>
      <c r="J371">
        <v>160</v>
      </c>
      <c r="K371">
        <v>99</v>
      </c>
      <c r="L371">
        <v>99</v>
      </c>
      <c r="M371">
        <v>99</v>
      </c>
      <c r="N371">
        <v>99</v>
      </c>
      <c r="O371">
        <v>99</v>
      </c>
      <c r="P371">
        <v>9999</v>
      </c>
      <c r="Q371">
        <v>296</v>
      </c>
      <c r="R371">
        <v>1725</v>
      </c>
      <c r="S371">
        <v>6.8573913043478258</v>
      </c>
      <c r="T371">
        <v>6.3652173913043484</v>
      </c>
      <c r="U371">
        <v>26.273507246376798</v>
      </c>
      <c r="V371">
        <v>28.057971014492757</v>
      </c>
      <c r="W371">
        <v>15.188405797101449</v>
      </c>
      <c r="X371">
        <v>91.826086956521749</v>
      </c>
      <c r="Y371">
        <v>65.623188405797109</v>
      </c>
      <c r="Z371">
        <v>7.5108400611289854</v>
      </c>
      <c r="AA371">
        <v>1.6606124696680871</v>
      </c>
      <c r="AB371">
        <v>2.0978820297414353</v>
      </c>
      <c r="AC371">
        <v>70.979421405197257</v>
      </c>
      <c r="AD371">
        <v>50.316776922614807</v>
      </c>
      <c r="AE371">
        <v>47.572055991285239</v>
      </c>
      <c r="AF371">
        <v>3.539405379896178</v>
      </c>
      <c r="AG371">
        <v>3.5496942152307445</v>
      </c>
      <c r="AH371">
        <v>6.6086956521739122</v>
      </c>
      <c r="AI371">
        <v>1706</v>
      </c>
      <c r="AJ371">
        <v>110.09759671746788</v>
      </c>
      <c r="AK371">
        <v>19.199169534682653</v>
      </c>
    </row>
    <row r="372" spans="1:37">
      <c r="A372">
        <v>9</v>
      </c>
      <c r="B372">
        <v>38</v>
      </c>
      <c r="C372">
        <v>2023</v>
      </c>
      <c r="D372">
        <v>99</v>
      </c>
      <c r="E372">
        <v>99</v>
      </c>
      <c r="F372">
        <v>99</v>
      </c>
      <c r="G372">
        <v>99</v>
      </c>
      <c r="H372">
        <v>1</v>
      </c>
      <c r="I372">
        <v>99</v>
      </c>
      <c r="J372">
        <v>171</v>
      </c>
      <c r="K372">
        <v>99</v>
      </c>
      <c r="L372">
        <v>99</v>
      </c>
      <c r="M372">
        <v>99</v>
      </c>
      <c r="N372">
        <v>99</v>
      </c>
      <c r="O372">
        <v>99</v>
      </c>
      <c r="P372">
        <v>9999</v>
      </c>
      <c r="Q372">
        <v>114</v>
      </c>
      <c r="R372">
        <v>796</v>
      </c>
      <c r="S372">
        <v>7.8015075376884404</v>
      </c>
      <c r="T372">
        <v>6.3266331658291444</v>
      </c>
      <c r="U372">
        <v>30.209045226130677</v>
      </c>
      <c r="V372">
        <v>39.447236180904525</v>
      </c>
      <c r="W372">
        <v>16.331658291457288</v>
      </c>
      <c r="X372">
        <v>94.221105527638201</v>
      </c>
      <c r="Y372">
        <v>82.1608040201005</v>
      </c>
      <c r="Z372">
        <v>8.4109908708852519</v>
      </c>
      <c r="AA372">
        <v>1.6475343961892284</v>
      </c>
      <c r="AB372">
        <v>2.3017022804971439</v>
      </c>
      <c r="AC372">
        <v>76.441126440185613</v>
      </c>
      <c r="AD372">
        <v>64.85070200060801</v>
      </c>
      <c r="AE372">
        <v>59.287237696203313</v>
      </c>
      <c r="AF372">
        <v>1.6332560477665836</v>
      </c>
      <c r="AG372">
        <v>1.8833622445958595</v>
      </c>
      <c r="AH372">
        <v>0</v>
      </c>
      <c r="AI372">
        <v>0</v>
      </c>
    </row>
    <row r="373" spans="1:37">
      <c r="A373">
        <v>9</v>
      </c>
      <c r="B373">
        <v>39</v>
      </c>
      <c r="C373">
        <v>2023</v>
      </c>
      <c r="D373">
        <v>99</v>
      </c>
      <c r="E373">
        <v>99</v>
      </c>
      <c r="F373">
        <v>99</v>
      </c>
      <c r="G373">
        <v>99</v>
      </c>
      <c r="H373">
        <v>2</v>
      </c>
      <c r="I373">
        <v>99</v>
      </c>
      <c r="J373">
        <v>175</v>
      </c>
      <c r="K373">
        <v>99</v>
      </c>
      <c r="L373">
        <v>99</v>
      </c>
      <c r="M373">
        <v>99</v>
      </c>
      <c r="N373">
        <v>99</v>
      </c>
      <c r="O373">
        <v>99</v>
      </c>
      <c r="P373">
        <v>9999</v>
      </c>
      <c r="Q373">
        <v>190</v>
      </c>
      <c r="R373">
        <v>879</v>
      </c>
      <c r="S373">
        <v>6.9692832764505139</v>
      </c>
      <c r="T373">
        <v>6.5972696245733786</v>
      </c>
      <c r="U373">
        <v>21.979294653014776</v>
      </c>
      <c r="V373">
        <v>16.951080773606371</v>
      </c>
      <c r="W373">
        <v>14.448236632536975</v>
      </c>
      <c r="X373">
        <v>70.64846416382251</v>
      </c>
      <c r="Y373">
        <v>44.368600682593872</v>
      </c>
      <c r="Z373">
        <v>9.1586114051175489</v>
      </c>
      <c r="AA373">
        <v>1.7481245105204377</v>
      </c>
      <c r="AB373">
        <v>2.0162687147948555</v>
      </c>
      <c r="AC373">
        <v>74.530234878881572</v>
      </c>
      <c r="AD373">
        <v>46.531907733106237</v>
      </c>
      <c r="AE373">
        <v>55.972031662741557</v>
      </c>
      <c r="AF373">
        <v>1.8035578718427476</v>
      </c>
      <c r="AG373">
        <v>1.5131654589935724</v>
      </c>
      <c r="AH373">
        <v>4.2093287827076198</v>
      </c>
      <c r="AI373">
        <v>0</v>
      </c>
    </row>
    <row r="374" spans="1:37">
      <c r="A374">
        <v>9</v>
      </c>
      <c r="B374">
        <v>40</v>
      </c>
      <c r="C374">
        <v>2023</v>
      </c>
      <c r="D374">
        <v>99</v>
      </c>
      <c r="E374">
        <v>99</v>
      </c>
      <c r="F374">
        <v>99</v>
      </c>
      <c r="G374">
        <v>99</v>
      </c>
      <c r="H374">
        <v>2</v>
      </c>
      <c r="I374">
        <v>99</v>
      </c>
      <c r="J374">
        <v>177</v>
      </c>
      <c r="K374">
        <v>99</v>
      </c>
      <c r="L374">
        <v>99</v>
      </c>
      <c r="M374">
        <v>99</v>
      </c>
      <c r="N374">
        <v>99</v>
      </c>
      <c r="O374">
        <v>99</v>
      </c>
      <c r="P374">
        <v>9999</v>
      </c>
      <c r="Q374">
        <v>196</v>
      </c>
      <c r="R374">
        <v>971</v>
      </c>
      <c r="S374">
        <v>7.1658084449021615</v>
      </c>
      <c r="T374">
        <v>5.8939237899073129</v>
      </c>
      <c r="U374">
        <v>25.240988671472699</v>
      </c>
      <c r="V374">
        <v>30.072090628218316</v>
      </c>
      <c r="W374">
        <v>8.6508753861997949</v>
      </c>
      <c r="X374">
        <v>85.066941297631274</v>
      </c>
      <c r="Y374">
        <v>58.908341915550977</v>
      </c>
      <c r="Z374">
        <v>7.8947236711846225</v>
      </c>
      <c r="AA374">
        <v>1.700034784999046</v>
      </c>
      <c r="AB374">
        <v>1.8530110632079928</v>
      </c>
      <c r="AC374">
        <v>78.243805537537213</v>
      </c>
      <c r="AD374">
        <v>44.304992436023248</v>
      </c>
      <c r="AE374">
        <v>55.579401579326287</v>
      </c>
      <c r="AF374">
        <v>1.9923261587705441</v>
      </c>
      <c r="AG374">
        <v>1.9195940037926631</v>
      </c>
      <c r="AH374">
        <v>4.5314109165808443</v>
      </c>
      <c r="AI374">
        <v>971</v>
      </c>
      <c r="AJ374">
        <v>108.86395468589095</v>
      </c>
      <c r="AK374">
        <v>18.981016350523277</v>
      </c>
    </row>
    <row r="375" spans="1:37">
      <c r="A375">
        <v>9</v>
      </c>
      <c r="B375">
        <v>41</v>
      </c>
      <c r="C375">
        <v>2023</v>
      </c>
      <c r="D375">
        <v>99</v>
      </c>
      <c r="E375">
        <v>99</v>
      </c>
      <c r="F375">
        <v>99</v>
      </c>
      <c r="G375">
        <v>99</v>
      </c>
      <c r="H375">
        <v>2</v>
      </c>
      <c r="I375">
        <v>99</v>
      </c>
      <c r="J375">
        <v>178</v>
      </c>
      <c r="K375">
        <v>99</v>
      </c>
      <c r="L375">
        <v>99</v>
      </c>
      <c r="M375">
        <v>99</v>
      </c>
      <c r="N375">
        <v>99</v>
      </c>
      <c r="O375">
        <v>99</v>
      </c>
      <c r="P375">
        <v>9999</v>
      </c>
      <c r="Q375">
        <v>103</v>
      </c>
      <c r="R375">
        <v>621</v>
      </c>
      <c r="S375">
        <v>7.6264090177133683</v>
      </c>
      <c r="T375">
        <v>5.9710144927536239</v>
      </c>
      <c r="U375">
        <v>26.842512077294703</v>
      </c>
      <c r="V375">
        <v>34.460547504025755</v>
      </c>
      <c r="W375">
        <v>11.272141706924316</v>
      </c>
      <c r="X375">
        <v>93.075684380032186</v>
      </c>
      <c r="Y375">
        <v>70.048309178743978</v>
      </c>
      <c r="Z375">
        <v>7.3289993430635647</v>
      </c>
      <c r="AA375">
        <v>1.7275483601712212</v>
      </c>
      <c r="AB375">
        <v>2.0349119795915724</v>
      </c>
      <c r="AC375">
        <v>71.169317388275516</v>
      </c>
      <c r="AD375">
        <v>56.075779053324311</v>
      </c>
      <c r="AE375">
        <v>52.736556477080221</v>
      </c>
      <c r="AF375">
        <v>1.2741859367626238</v>
      </c>
      <c r="AG375">
        <v>1.305565154352307</v>
      </c>
      <c r="AH375">
        <v>7.0853462157809997</v>
      </c>
      <c r="AI375">
        <v>0</v>
      </c>
    </row>
    <row r="376" spans="1:37">
      <c r="A376">
        <v>9</v>
      </c>
      <c r="B376">
        <v>42</v>
      </c>
      <c r="C376">
        <v>2023</v>
      </c>
      <c r="D376">
        <v>99</v>
      </c>
      <c r="E376">
        <v>99</v>
      </c>
      <c r="F376">
        <v>99</v>
      </c>
      <c r="G376">
        <v>99</v>
      </c>
      <c r="H376">
        <v>2</v>
      </c>
      <c r="I376">
        <v>99</v>
      </c>
      <c r="J376">
        <v>181</v>
      </c>
      <c r="K376">
        <v>99</v>
      </c>
      <c r="L376">
        <v>99</v>
      </c>
      <c r="M376">
        <v>99</v>
      </c>
      <c r="N376">
        <v>99</v>
      </c>
      <c r="O376">
        <v>99</v>
      </c>
      <c r="P376">
        <v>9999</v>
      </c>
      <c r="Q376">
        <v>199</v>
      </c>
      <c r="R376">
        <v>1385</v>
      </c>
      <c r="S376">
        <v>7.4353790613718402</v>
      </c>
      <c r="T376">
        <v>6.3422382671480166</v>
      </c>
      <c r="U376">
        <v>27.681083032490967</v>
      </c>
      <c r="V376">
        <v>36.750902527075809</v>
      </c>
      <c r="W376">
        <v>6.6425992779783423</v>
      </c>
      <c r="X376">
        <v>89.602888086642594</v>
      </c>
      <c r="Y376">
        <v>71.985559566786989</v>
      </c>
      <c r="Z376">
        <v>8.2821832336558217</v>
      </c>
      <c r="AA376">
        <v>1.4406342430948462</v>
      </c>
      <c r="AB376">
        <v>1.7188231767415312</v>
      </c>
      <c r="AC376">
        <v>79.823286946972786</v>
      </c>
      <c r="AD376">
        <v>57.493832147365005</v>
      </c>
      <c r="AE376">
        <v>57.023261686978955</v>
      </c>
      <c r="AF376">
        <v>2.8417834499456274</v>
      </c>
      <c r="AG376">
        <v>3.0027324980865928</v>
      </c>
      <c r="AH376">
        <v>0.21660649819494576</v>
      </c>
      <c r="AI376">
        <v>0</v>
      </c>
    </row>
    <row r="377" spans="1:37">
      <c r="A377">
        <v>9</v>
      </c>
      <c r="B377">
        <v>43</v>
      </c>
      <c r="C377">
        <v>2023</v>
      </c>
      <c r="D377">
        <v>99</v>
      </c>
      <c r="E377">
        <v>99</v>
      </c>
      <c r="F377">
        <v>99</v>
      </c>
      <c r="G377">
        <v>99</v>
      </c>
      <c r="H377">
        <v>2</v>
      </c>
      <c r="I377">
        <v>99</v>
      </c>
      <c r="J377">
        <v>262</v>
      </c>
      <c r="K377">
        <v>99</v>
      </c>
      <c r="L377">
        <v>99</v>
      </c>
      <c r="M377">
        <v>99</v>
      </c>
      <c r="N377">
        <v>99</v>
      </c>
      <c r="O377">
        <v>99</v>
      </c>
      <c r="P377">
        <v>9999</v>
      </c>
    </row>
    <row r="378" spans="1:37">
      <c r="A378">
        <v>9</v>
      </c>
      <c r="B378">
        <v>44</v>
      </c>
      <c r="C378">
        <v>2023</v>
      </c>
      <c r="D378">
        <v>99</v>
      </c>
      <c r="E378">
        <v>99</v>
      </c>
      <c r="F378">
        <v>99</v>
      </c>
      <c r="G378">
        <v>99</v>
      </c>
      <c r="H378">
        <v>2</v>
      </c>
      <c r="I378">
        <v>99</v>
      </c>
      <c r="J378">
        <v>267</v>
      </c>
      <c r="K378">
        <v>99</v>
      </c>
      <c r="L378">
        <v>99</v>
      </c>
      <c r="M378">
        <v>99</v>
      </c>
      <c r="N378">
        <v>99</v>
      </c>
      <c r="O378">
        <v>99</v>
      </c>
      <c r="P378">
        <v>9999</v>
      </c>
      <c r="Q378">
        <v>6</v>
      </c>
      <c r="R378">
        <v>12</v>
      </c>
      <c r="S378">
        <v>4.8333333333333321</v>
      </c>
      <c r="T378">
        <v>4.9166666666666679</v>
      </c>
      <c r="U378">
        <v>12.241666666666671</v>
      </c>
      <c r="V378">
        <v>0</v>
      </c>
      <c r="W378">
        <v>0</v>
      </c>
      <c r="X378">
        <v>0</v>
      </c>
      <c r="Y378">
        <v>0</v>
      </c>
      <c r="Z378">
        <v>2.2998037355874938</v>
      </c>
      <c r="AA378">
        <v>1.6244657241348295</v>
      </c>
      <c r="AB378">
        <v>1.6051133570215175</v>
      </c>
      <c r="AC378">
        <v>89.185946194937941</v>
      </c>
      <c r="AD378">
        <v>86.780965706153424</v>
      </c>
      <c r="AE378">
        <v>79.366551585468656</v>
      </c>
      <c r="AF378">
        <v>2.4621950468842968E-2</v>
      </c>
      <c r="AG378">
        <v>1.1505502434091248E-2</v>
      </c>
      <c r="AH378">
        <v>50</v>
      </c>
      <c r="AI378">
        <v>0</v>
      </c>
    </row>
    <row r="379" spans="1:37">
      <c r="A379">
        <v>9</v>
      </c>
      <c r="B379">
        <v>45</v>
      </c>
      <c r="C379">
        <v>2023</v>
      </c>
      <c r="D379">
        <v>99</v>
      </c>
      <c r="E379">
        <v>99</v>
      </c>
      <c r="F379">
        <v>99</v>
      </c>
      <c r="G379">
        <v>99</v>
      </c>
      <c r="H379">
        <v>1</v>
      </c>
      <c r="I379">
        <v>99</v>
      </c>
      <c r="J379">
        <v>309</v>
      </c>
      <c r="K379">
        <v>99</v>
      </c>
      <c r="L379">
        <v>99</v>
      </c>
      <c r="M379">
        <v>99</v>
      </c>
      <c r="N379">
        <v>99</v>
      </c>
      <c r="O379">
        <v>99</v>
      </c>
      <c r="P379">
        <v>9999</v>
      </c>
      <c r="Q379">
        <v>805</v>
      </c>
      <c r="R379">
        <v>4703</v>
      </c>
      <c r="S379">
        <v>7.2534552413353204</v>
      </c>
      <c r="T379">
        <v>6.3178822028492441</v>
      </c>
      <c r="U379">
        <v>26.299702317669567</v>
      </c>
      <c r="V379">
        <v>31.533064001701032</v>
      </c>
      <c r="W379">
        <v>12.290027641930685</v>
      </c>
      <c r="X379">
        <v>88.347863066127999</v>
      </c>
      <c r="Y379">
        <v>64.767169891558581</v>
      </c>
      <c r="Z379">
        <v>8.2124693156777049</v>
      </c>
      <c r="AA379">
        <v>1.737375492647246</v>
      </c>
      <c r="AB379">
        <v>1.8995487286387192</v>
      </c>
      <c r="AC379">
        <v>73.536948908302321</v>
      </c>
      <c r="AD379">
        <v>46.109515692035089</v>
      </c>
      <c r="AE379">
        <v>50.203562938584419</v>
      </c>
      <c r="AF379">
        <v>9.649752754580712</v>
      </c>
      <c r="AG379">
        <v>9.6874529088948975</v>
      </c>
      <c r="AH379">
        <v>4.2526047203912407</v>
      </c>
      <c r="AI379">
        <v>1</v>
      </c>
      <c r="AJ379">
        <v>113.8</v>
      </c>
      <c r="AK379">
        <v>21.373899726603529</v>
      </c>
    </row>
    <row r="380" spans="1:37">
      <c r="A380">
        <v>9</v>
      </c>
      <c r="B380">
        <v>46</v>
      </c>
      <c r="C380">
        <v>2023</v>
      </c>
      <c r="D380">
        <v>99</v>
      </c>
      <c r="E380">
        <v>99</v>
      </c>
      <c r="F380">
        <v>99</v>
      </c>
      <c r="G380">
        <v>99</v>
      </c>
      <c r="H380">
        <v>2</v>
      </c>
      <c r="I380">
        <v>99</v>
      </c>
      <c r="J380">
        <v>470</v>
      </c>
      <c r="K380">
        <v>99</v>
      </c>
      <c r="L380">
        <v>99</v>
      </c>
      <c r="M380">
        <v>99</v>
      </c>
      <c r="N380">
        <v>99</v>
      </c>
      <c r="O380">
        <v>99</v>
      </c>
      <c r="P380">
        <v>9999</v>
      </c>
      <c r="Q380">
        <v>139</v>
      </c>
      <c r="R380">
        <v>590</v>
      </c>
      <c r="S380">
        <v>6.5355932203389839</v>
      </c>
      <c r="T380">
        <v>6.3084745762711858</v>
      </c>
      <c r="U380">
        <v>20.956779661016945</v>
      </c>
      <c r="V380">
        <v>14.237288135593221</v>
      </c>
      <c r="W380">
        <v>15.423728813559322</v>
      </c>
      <c r="X380">
        <v>71.694915254237301</v>
      </c>
      <c r="Y380">
        <v>38.135593220338976</v>
      </c>
      <c r="Z380">
        <v>7.3525975902623486</v>
      </c>
      <c r="AA380">
        <v>1.6086379870913643</v>
      </c>
      <c r="AB380">
        <v>2.1565264078278088</v>
      </c>
      <c r="AC380">
        <v>68.098839073422198</v>
      </c>
      <c r="AD380">
        <v>45.539592136585355</v>
      </c>
      <c r="AE380">
        <v>50.886590075200381</v>
      </c>
      <c r="AF380">
        <v>1.2105792313847796</v>
      </c>
      <c r="AG380">
        <v>0.96841242237114433</v>
      </c>
      <c r="AH380">
        <v>22.033898305084747</v>
      </c>
      <c r="AI380">
        <v>0</v>
      </c>
    </row>
    <row r="381" spans="1:37">
      <c r="A381">
        <v>9</v>
      </c>
      <c r="B381">
        <v>47</v>
      </c>
      <c r="C381">
        <v>2023</v>
      </c>
      <c r="D381">
        <v>99</v>
      </c>
      <c r="E381">
        <v>99</v>
      </c>
      <c r="F381">
        <v>99</v>
      </c>
      <c r="G381">
        <v>99</v>
      </c>
      <c r="H381">
        <v>2</v>
      </c>
      <c r="I381">
        <v>99</v>
      </c>
      <c r="J381">
        <v>629</v>
      </c>
      <c r="K381">
        <v>99</v>
      </c>
      <c r="L381">
        <v>99</v>
      </c>
      <c r="M381">
        <v>99</v>
      </c>
      <c r="N381">
        <v>99</v>
      </c>
      <c r="O381">
        <v>99</v>
      </c>
      <c r="P381">
        <v>9999</v>
      </c>
      <c r="Q381">
        <v>28</v>
      </c>
      <c r="R381">
        <v>140</v>
      </c>
      <c r="S381">
        <v>7.65</v>
      </c>
      <c r="T381">
        <v>6.3428571428571408</v>
      </c>
      <c r="U381">
        <v>27.572142857142833</v>
      </c>
      <c r="V381">
        <v>27.857142857142847</v>
      </c>
      <c r="W381">
        <v>6.4285714285714306</v>
      </c>
      <c r="X381">
        <v>85</v>
      </c>
      <c r="Y381">
        <v>67.14285714285711</v>
      </c>
      <c r="Z381">
        <v>9.5264898936532827</v>
      </c>
      <c r="AA381">
        <v>1.2813218620962112</v>
      </c>
      <c r="AB381">
        <v>1.4627343698480262</v>
      </c>
      <c r="AC381">
        <v>78.736447523729211</v>
      </c>
      <c r="AD381">
        <v>38.420830302306733</v>
      </c>
      <c r="AE381">
        <v>49.08673262853064</v>
      </c>
      <c r="AF381">
        <v>0.287256088803168</v>
      </c>
      <c r="AG381">
        <v>0.30233076886205301</v>
      </c>
      <c r="AH381">
        <v>17.857142857142861</v>
      </c>
      <c r="AI381">
        <v>0</v>
      </c>
    </row>
    <row r="382" spans="1:37">
      <c r="A382">
        <v>9</v>
      </c>
      <c r="B382">
        <v>48</v>
      </c>
      <c r="C382">
        <v>2023</v>
      </c>
      <c r="D382">
        <v>99</v>
      </c>
      <c r="E382">
        <v>99</v>
      </c>
      <c r="F382">
        <v>99</v>
      </c>
      <c r="G382">
        <v>99</v>
      </c>
      <c r="H382">
        <v>1</v>
      </c>
      <c r="I382">
        <v>99</v>
      </c>
      <c r="J382">
        <v>643</v>
      </c>
      <c r="K382">
        <v>99</v>
      </c>
      <c r="L382">
        <v>99</v>
      </c>
      <c r="M382">
        <v>99</v>
      </c>
      <c r="N382">
        <v>99</v>
      </c>
      <c r="O382">
        <v>99</v>
      </c>
      <c r="P382">
        <v>9999</v>
      </c>
      <c r="Q382">
        <v>366</v>
      </c>
      <c r="R382">
        <v>2686</v>
      </c>
      <c r="S382">
        <v>6.7215189873417742</v>
      </c>
      <c r="T382">
        <v>6.2728965003722994</v>
      </c>
      <c r="U382">
        <v>23.813104988830997</v>
      </c>
      <c r="V382">
        <v>22.784810126582279</v>
      </c>
      <c r="W382">
        <v>10.536113179448993</v>
      </c>
      <c r="X382">
        <v>78.704393149664938</v>
      </c>
      <c r="Y382">
        <v>51.898734177215189</v>
      </c>
      <c r="Z382">
        <v>8.6402497719834148</v>
      </c>
      <c r="AA382">
        <v>1.7380263927285915</v>
      </c>
      <c r="AB382">
        <v>1.8095229668466373</v>
      </c>
      <c r="AC382">
        <v>72.883488285086045</v>
      </c>
      <c r="AD382">
        <v>35.648850418280759</v>
      </c>
      <c r="AE382">
        <v>46.015294761622037</v>
      </c>
      <c r="AF382">
        <v>5.5112132466093531</v>
      </c>
      <c r="AG382">
        <v>5.0096320400908416</v>
      </c>
      <c r="AH382">
        <v>3.9836187639612808</v>
      </c>
      <c r="AI382">
        <v>0</v>
      </c>
    </row>
    <row r="383" spans="1:37">
      <c r="A383">
        <v>9</v>
      </c>
      <c r="B383">
        <v>49</v>
      </c>
      <c r="C383">
        <v>2023</v>
      </c>
      <c r="D383">
        <v>99</v>
      </c>
      <c r="E383">
        <v>99</v>
      </c>
      <c r="F383">
        <v>99</v>
      </c>
      <c r="G383">
        <v>99</v>
      </c>
      <c r="H383">
        <v>2</v>
      </c>
      <c r="I383">
        <v>99</v>
      </c>
      <c r="J383">
        <v>704</v>
      </c>
      <c r="K383">
        <v>99</v>
      </c>
      <c r="L383">
        <v>99</v>
      </c>
      <c r="M383">
        <v>99</v>
      </c>
      <c r="N383">
        <v>99</v>
      </c>
      <c r="O383">
        <v>99</v>
      </c>
      <c r="P383">
        <v>9999</v>
      </c>
    </row>
    <row r="384" spans="1:37">
      <c r="A384">
        <v>9</v>
      </c>
      <c r="B384">
        <v>50</v>
      </c>
      <c r="C384">
        <v>2023</v>
      </c>
      <c r="D384">
        <v>99</v>
      </c>
      <c r="E384">
        <v>99</v>
      </c>
      <c r="F384">
        <v>99</v>
      </c>
      <c r="G384">
        <v>99</v>
      </c>
      <c r="H384">
        <v>1</v>
      </c>
      <c r="I384">
        <v>99</v>
      </c>
      <c r="J384">
        <v>802</v>
      </c>
      <c r="K384">
        <v>99</v>
      </c>
      <c r="L384">
        <v>99</v>
      </c>
      <c r="M384">
        <v>99</v>
      </c>
      <c r="N384">
        <v>99</v>
      </c>
      <c r="O384">
        <v>99</v>
      </c>
      <c r="P384">
        <v>9999</v>
      </c>
      <c r="Q384">
        <v>77</v>
      </c>
      <c r="R384">
        <v>597</v>
      </c>
      <c r="S384">
        <v>7.7202680067001692</v>
      </c>
      <c r="T384">
        <v>6.9715242881072017</v>
      </c>
      <c r="U384">
        <v>25.771691792294803</v>
      </c>
      <c r="V384">
        <v>26.633165829145725</v>
      </c>
      <c r="W384">
        <v>18.760469011725295</v>
      </c>
      <c r="X384">
        <v>87.269681742043502</v>
      </c>
      <c r="Y384">
        <v>62.144053601340048</v>
      </c>
      <c r="Z384">
        <v>7.9936712394811105</v>
      </c>
      <c r="AA384">
        <v>1.7181096489145695</v>
      </c>
      <c r="AB384">
        <v>2.0790556067381289</v>
      </c>
      <c r="AC384">
        <v>71.105380846620179</v>
      </c>
      <c r="AD384">
        <v>37.224602848939448</v>
      </c>
      <c r="AE384">
        <v>54.172966423368763</v>
      </c>
      <c r="AF384">
        <v>1.2249420358249379</v>
      </c>
      <c r="AG384">
        <v>1.2050388618121015</v>
      </c>
      <c r="AH384">
        <v>4.0201005025125625</v>
      </c>
      <c r="AI384">
        <v>597</v>
      </c>
      <c r="AJ384">
        <v>108.38140703517594</v>
      </c>
      <c r="AK384">
        <v>19.687630623427076</v>
      </c>
    </row>
    <row r="385" spans="1:37">
      <c r="A385">
        <v>9</v>
      </c>
      <c r="B385">
        <v>51</v>
      </c>
      <c r="C385">
        <v>2022</v>
      </c>
      <c r="D385">
        <v>99</v>
      </c>
      <c r="E385">
        <v>99</v>
      </c>
      <c r="F385">
        <v>99</v>
      </c>
      <c r="G385">
        <v>99</v>
      </c>
      <c r="H385">
        <v>1</v>
      </c>
      <c r="I385">
        <v>99</v>
      </c>
      <c r="J385">
        <v>103</v>
      </c>
      <c r="K385">
        <v>99</v>
      </c>
      <c r="L385">
        <v>99</v>
      </c>
      <c r="M385">
        <v>99</v>
      </c>
      <c r="N385">
        <v>99</v>
      </c>
      <c r="O385">
        <v>99</v>
      </c>
      <c r="P385">
        <v>9999</v>
      </c>
      <c r="Q385">
        <v>481</v>
      </c>
      <c r="R385">
        <v>2478</v>
      </c>
      <c r="S385">
        <v>7.6142050040355116</v>
      </c>
      <c r="T385">
        <v>6.4209039548022604</v>
      </c>
      <c r="U385">
        <v>28.548587570621443</v>
      </c>
      <c r="V385">
        <v>37.288135593220353</v>
      </c>
      <c r="W385">
        <v>13.236481033091202</v>
      </c>
      <c r="X385">
        <v>97.215496368038757</v>
      </c>
      <c r="Y385">
        <v>78.087167070217902</v>
      </c>
      <c r="Z385">
        <v>7.3959156446622014</v>
      </c>
      <c r="AA385">
        <v>1.736609090008568</v>
      </c>
      <c r="AB385">
        <v>2.0737022425544436</v>
      </c>
      <c r="AC385">
        <v>64.655380235118884</v>
      </c>
      <c r="AD385">
        <v>58.209916080175105</v>
      </c>
      <c r="AE385">
        <v>48.515035849111563</v>
      </c>
      <c r="AF385">
        <v>4.8156713372330282</v>
      </c>
      <c r="AG385">
        <v>5.1480161806146398</v>
      </c>
      <c r="AH385">
        <v>2.1388216303470542</v>
      </c>
      <c r="AI385">
        <v>0</v>
      </c>
    </row>
    <row r="386" spans="1:37">
      <c r="A386">
        <v>9</v>
      </c>
      <c r="B386">
        <v>52</v>
      </c>
      <c r="C386">
        <v>2022</v>
      </c>
      <c r="D386">
        <v>99</v>
      </c>
      <c r="E386">
        <v>99</v>
      </c>
      <c r="F386">
        <v>99</v>
      </c>
      <c r="G386">
        <v>99</v>
      </c>
      <c r="H386">
        <v>2</v>
      </c>
      <c r="I386">
        <v>99</v>
      </c>
      <c r="J386">
        <v>106</v>
      </c>
      <c r="K386">
        <v>99</v>
      </c>
      <c r="L386">
        <v>99</v>
      </c>
      <c r="M386">
        <v>99</v>
      </c>
      <c r="N386">
        <v>99</v>
      </c>
      <c r="O386">
        <v>99</v>
      </c>
      <c r="P386">
        <v>9999</v>
      </c>
      <c r="Q386">
        <v>304</v>
      </c>
      <c r="R386">
        <v>2128</v>
      </c>
      <c r="S386">
        <v>6.5300751879699241</v>
      </c>
      <c r="T386">
        <v>6.1395676691729362</v>
      </c>
      <c r="U386">
        <v>28.064755639097715</v>
      </c>
      <c r="V386">
        <v>29.370300751879693</v>
      </c>
      <c r="W386">
        <v>15.41353383458647</v>
      </c>
      <c r="X386">
        <v>95.817669172932355</v>
      </c>
      <c r="Y386">
        <v>75.845864661654119</v>
      </c>
      <c r="Z386">
        <v>7.1208326644450066</v>
      </c>
      <c r="AA386">
        <v>1.9735177158561048</v>
      </c>
      <c r="AB386">
        <v>2.2579796264672503</v>
      </c>
      <c r="AC386">
        <v>74.34400523028269</v>
      </c>
      <c r="AD386">
        <v>54.481996939406066</v>
      </c>
      <c r="AE386">
        <v>56.086974988427983</v>
      </c>
      <c r="AF386">
        <v>4.135491769827234</v>
      </c>
      <c r="AG386">
        <v>4.3459713942987097</v>
      </c>
      <c r="AH386">
        <v>0.75187969924812015</v>
      </c>
      <c r="AI386">
        <v>0</v>
      </c>
    </row>
    <row r="387" spans="1:37">
      <c r="A387">
        <v>9</v>
      </c>
      <c r="B387">
        <v>53</v>
      </c>
      <c r="C387">
        <v>2022</v>
      </c>
      <c r="D387">
        <v>99</v>
      </c>
      <c r="E387">
        <v>99</v>
      </c>
      <c r="F387">
        <v>99</v>
      </c>
      <c r="G387">
        <v>99</v>
      </c>
      <c r="H387">
        <v>1</v>
      </c>
      <c r="I387">
        <v>99</v>
      </c>
      <c r="J387">
        <v>110</v>
      </c>
      <c r="K387">
        <v>99</v>
      </c>
      <c r="L387">
        <v>99</v>
      </c>
      <c r="M387">
        <v>99</v>
      </c>
      <c r="N387">
        <v>99</v>
      </c>
      <c r="O387">
        <v>99</v>
      </c>
      <c r="P387">
        <v>9999</v>
      </c>
      <c r="Q387">
        <v>1007</v>
      </c>
      <c r="R387">
        <v>5306</v>
      </c>
      <c r="S387">
        <v>6.8388616660384463</v>
      </c>
      <c r="T387">
        <v>6.190350546551076</v>
      </c>
      <c r="U387">
        <v>28.534048247267219</v>
      </c>
      <c r="V387">
        <v>31.454956652845837</v>
      </c>
      <c r="W387">
        <v>12.683754240482479</v>
      </c>
      <c r="X387">
        <v>96.343761779117983</v>
      </c>
      <c r="Y387">
        <v>76.215604975499446</v>
      </c>
      <c r="Z387">
        <v>7.5175464761729502</v>
      </c>
      <c r="AA387">
        <v>1.749439990331366</v>
      </c>
      <c r="AB387">
        <v>2.2294733551634995</v>
      </c>
      <c r="AC387">
        <v>67.902381473137879</v>
      </c>
      <c r="AD387">
        <v>50.564415230222387</v>
      </c>
      <c r="AE387">
        <v>52.977386653888608</v>
      </c>
      <c r="AF387">
        <v>10.311522241871858</v>
      </c>
      <c r="AG387">
        <v>11.017539381085951</v>
      </c>
      <c r="AH387">
        <v>4.805880135695439</v>
      </c>
      <c r="AI387">
        <v>0</v>
      </c>
    </row>
    <row r="388" spans="1:37">
      <c r="A388">
        <v>9</v>
      </c>
      <c r="B388">
        <v>54</v>
      </c>
      <c r="C388">
        <v>2022</v>
      </c>
      <c r="D388">
        <v>99</v>
      </c>
      <c r="E388">
        <v>99</v>
      </c>
      <c r="F388">
        <v>99</v>
      </c>
      <c r="G388">
        <v>99</v>
      </c>
      <c r="H388">
        <v>1</v>
      </c>
      <c r="I388">
        <v>99</v>
      </c>
      <c r="J388">
        <v>111</v>
      </c>
      <c r="K388">
        <v>99</v>
      </c>
      <c r="L388">
        <v>99</v>
      </c>
      <c r="M388">
        <v>99</v>
      </c>
      <c r="N388">
        <v>99</v>
      </c>
      <c r="O388">
        <v>99</v>
      </c>
      <c r="P388">
        <v>9999</v>
      </c>
      <c r="Q388">
        <v>924</v>
      </c>
      <c r="R388">
        <v>4594</v>
      </c>
      <c r="S388">
        <v>7.587287766652155</v>
      </c>
      <c r="T388">
        <v>6.2609925990422255</v>
      </c>
      <c r="U388">
        <v>29.909201131911225</v>
      </c>
      <c r="V388">
        <v>34.915106660861994</v>
      </c>
      <c r="W388">
        <v>14.714845450587722</v>
      </c>
      <c r="X388">
        <v>96.103613408794061</v>
      </c>
      <c r="Y388">
        <v>79.233783195472384</v>
      </c>
      <c r="Z388">
        <v>8.4021665656533422</v>
      </c>
      <c r="AA388">
        <v>1.6516042520771796</v>
      </c>
      <c r="AB388">
        <v>2.194507226331972</v>
      </c>
      <c r="AC388">
        <v>67.785037304373745</v>
      </c>
      <c r="AD388">
        <v>65.671902994721549</v>
      </c>
      <c r="AE388">
        <v>54.789350653183213</v>
      </c>
      <c r="AF388">
        <v>8.9278426647492068</v>
      </c>
      <c r="AG388">
        <v>9.9988436804407357</v>
      </c>
      <c r="AH388">
        <v>1.284283848498041</v>
      </c>
      <c r="AI388">
        <v>0</v>
      </c>
    </row>
    <row r="389" spans="1:37">
      <c r="A389">
        <v>9</v>
      </c>
      <c r="B389">
        <v>55</v>
      </c>
      <c r="C389">
        <v>2022</v>
      </c>
      <c r="D389">
        <v>99</v>
      </c>
      <c r="E389">
        <v>99</v>
      </c>
      <c r="F389">
        <v>99</v>
      </c>
      <c r="G389">
        <v>99</v>
      </c>
      <c r="H389">
        <v>1</v>
      </c>
      <c r="I389">
        <v>99</v>
      </c>
      <c r="J389">
        <v>116</v>
      </c>
      <c r="K389">
        <v>99</v>
      </c>
      <c r="L389">
        <v>99</v>
      </c>
      <c r="M389">
        <v>99</v>
      </c>
      <c r="N389">
        <v>99</v>
      </c>
      <c r="O389">
        <v>99</v>
      </c>
      <c r="P389">
        <v>9999</v>
      </c>
      <c r="Q389">
        <v>788</v>
      </c>
      <c r="R389">
        <v>3750</v>
      </c>
      <c r="S389">
        <v>6.9581333333333308</v>
      </c>
      <c r="T389">
        <v>5.9410666666666652</v>
      </c>
      <c r="U389">
        <v>25.830074666666754</v>
      </c>
      <c r="V389">
        <v>28.773333333333341</v>
      </c>
      <c r="W389">
        <v>9.1733333333333356</v>
      </c>
      <c r="X389">
        <v>81.973333333333343</v>
      </c>
      <c r="Y389">
        <v>62.02666666666665</v>
      </c>
      <c r="Z389">
        <v>9.3511834884372664</v>
      </c>
      <c r="AA389">
        <v>1.684314058864582</v>
      </c>
      <c r="AB389">
        <v>2.0059894139523484</v>
      </c>
      <c r="AC389">
        <v>74.55732417109769</v>
      </c>
      <c r="AD389">
        <v>48.458151050638818</v>
      </c>
      <c r="AE389">
        <v>60.478572940428201</v>
      </c>
      <c r="AF389">
        <v>7.2876382222049507</v>
      </c>
      <c r="AG389">
        <v>7.0487304644577149</v>
      </c>
      <c r="AH389">
        <v>1.7866666666666673</v>
      </c>
      <c r="AI389">
        <v>0</v>
      </c>
    </row>
    <row r="390" spans="1:37">
      <c r="A390">
        <v>9</v>
      </c>
      <c r="B390">
        <v>56</v>
      </c>
      <c r="C390">
        <v>2022</v>
      </c>
      <c r="D390">
        <v>99</v>
      </c>
      <c r="E390">
        <v>99</v>
      </c>
      <c r="F390">
        <v>99</v>
      </c>
      <c r="G390">
        <v>99</v>
      </c>
      <c r="H390">
        <v>2</v>
      </c>
      <c r="I390">
        <v>99</v>
      </c>
      <c r="J390">
        <v>117</v>
      </c>
      <c r="K390">
        <v>99</v>
      </c>
      <c r="L390">
        <v>99</v>
      </c>
      <c r="M390">
        <v>99</v>
      </c>
      <c r="N390">
        <v>99</v>
      </c>
      <c r="O390">
        <v>99</v>
      </c>
      <c r="P390">
        <v>9999</v>
      </c>
      <c r="Q390">
        <v>467</v>
      </c>
      <c r="R390">
        <v>2112</v>
      </c>
      <c r="S390">
        <v>7.8333333333333313</v>
      </c>
      <c r="T390">
        <v>6.7282196969696972</v>
      </c>
      <c r="U390">
        <v>26.91197916666658</v>
      </c>
      <c r="V390">
        <v>23.4375</v>
      </c>
      <c r="W390">
        <v>19.365530303030305</v>
      </c>
      <c r="X390">
        <v>86.079545454545439</v>
      </c>
      <c r="Y390">
        <v>64.772727272727266</v>
      </c>
      <c r="Z390">
        <v>9.2279222327899522</v>
      </c>
      <c r="AA390">
        <v>2.1033132832929984</v>
      </c>
      <c r="AB390">
        <v>2.1790147231844141</v>
      </c>
      <c r="AC390">
        <v>79.972953596165794</v>
      </c>
      <c r="AD390">
        <v>61.738027941987006</v>
      </c>
      <c r="AE390">
        <v>67.785071501188355</v>
      </c>
      <c r="AF390">
        <v>4.104397846745826</v>
      </c>
      <c r="AG390">
        <v>4.1361237723291824</v>
      </c>
      <c r="AH390">
        <v>5.0662878787878789</v>
      </c>
      <c r="AI390">
        <v>2082</v>
      </c>
      <c r="AJ390">
        <v>109.81613832853049</v>
      </c>
      <c r="AK390">
        <v>19.526178184157882</v>
      </c>
    </row>
    <row r="391" spans="1:37">
      <c r="A391">
        <v>9</v>
      </c>
      <c r="B391">
        <v>57</v>
      </c>
      <c r="C391">
        <v>2022</v>
      </c>
      <c r="D391">
        <v>99</v>
      </c>
      <c r="E391">
        <v>99</v>
      </c>
      <c r="F391">
        <v>99</v>
      </c>
      <c r="G391">
        <v>99</v>
      </c>
      <c r="H391">
        <v>1</v>
      </c>
      <c r="I391">
        <v>99</v>
      </c>
      <c r="J391">
        <v>134</v>
      </c>
      <c r="K391">
        <v>99</v>
      </c>
      <c r="L391">
        <v>99</v>
      </c>
      <c r="M391">
        <v>99</v>
      </c>
      <c r="N391">
        <v>99</v>
      </c>
      <c r="O391">
        <v>99</v>
      </c>
      <c r="P391">
        <v>9999</v>
      </c>
      <c r="Q391">
        <v>1146</v>
      </c>
      <c r="R391">
        <v>5194</v>
      </c>
      <c r="S391">
        <v>7.1788602233346195</v>
      </c>
      <c r="T391">
        <v>6.3078552175587204</v>
      </c>
      <c r="U391">
        <v>25.513342318059298</v>
      </c>
      <c r="V391">
        <v>29.091259145167498</v>
      </c>
      <c r="W391">
        <v>12.629957643434736</v>
      </c>
      <c r="X391">
        <v>79.380053908355762</v>
      </c>
      <c r="Y391">
        <v>59.953792837889857</v>
      </c>
      <c r="Z391">
        <v>9.4130087929148569</v>
      </c>
      <c r="AA391">
        <v>1.7385324172503125</v>
      </c>
      <c r="AB391">
        <v>2.0000355939807095</v>
      </c>
      <c r="AC391">
        <v>78.115623470683687</v>
      </c>
      <c r="AD391">
        <v>38.969735522359073</v>
      </c>
      <c r="AE391">
        <v>51.655045268076712</v>
      </c>
      <c r="AF391">
        <v>10.093864780302001</v>
      </c>
      <c r="AG391">
        <v>9.6432466717062528</v>
      </c>
      <c r="AH391">
        <v>5.217558721601848</v>
      </c>
      <c r="AI391">
        <v>0</v>
      </c>
    </row>
    <row r="392" spans="1:37">
      <c r="A392">
        <v>9</v>
      </c>
      <c r="B392">
        <v>58</v>
      </c>
      <c r="C392">
        <v>2022</v>
      </c>
      <c r="D392">
        <v>99</v>
      </c>
      <c r="E392">
        <v>99</v>
      </c>
      <c r="F392">
        <v>99</v>
      </c>
      <c r="G392">
        <v>99</v>
      </c>
      <c r="H392">
        <v>2</v>
      </c>
      <c r="I392">
        <v>99</v>
      </c>
      <c r="J392">
        <v>141</v>
      </c>
      <c r="K392">
        <v>99</v>
      </c>
      <c r="L392">
        <v>99</v>
      </c>
      <c r="M392">
        <v>99</v>
      </c>
      <c r="N392">
        <v>99</v>
      </c>
      <c r="O392">
        <v>99</v>
      </c>
      <c r="P392">
        <v>9999</v>
      </c>
      <c r="Q392">
        <v>1141</v>
      </c>
      <c r="R392">
        <v>5607</v>
      </c>
      <c r="S392">
        <v>6.5373640092741212</v>
      </c>
      <c r="T392">
        <v>6.2712680577849111</v>
      </c>
      <c r="U392">
        <v>23.144747636882496</v>
      </c>
      <c r="V392">
        <v>17.81701444622793</v>
      </c>
      <c r="W392">
        <v>10.326377742108081</v>
      </c>
      <c r="X392">
        <v>74.353486713037242</v>
      </c>
      <c r="Y392">
        <v>47.208846085250592</v>
      </c>
      <c r="Z392">
        <v>8.9843087240552411</v>
      </c>
      <c r="AA392">
        <v>1.6078948614603046</v>
      </c>
      <c r="AB392">
        <v>1.9007100362015608</v>
      </c>
      <c r="AC392">
        <v>66.158486882574636</v>
      </c>
      <c r="AD392">
        <v>50.657230162854077</v>
      </c>
      <c r="AE392">
        <v>61.185803448985105</v>
      </c>
      <c r="AF392">
        <v>10.896476669840839</v>
      </c>
      <c r="AG392">
        <v>9.4435868872634376</v>
      </c>
      <c r="AH392">
        <v>3.673978954877831</v>
      </c>
      <c r="AI392">
        <v>0</v>
      </c>
    </row>
    <row r="393" spans="1:37">
      <c r="A393">
        <v>9</v>
      </c>
      <c r="B393">
        <v>59</v>
      </c>
      <c r="C393">
        <v>2022</v>
      </c>
      <c r="D393">
        <v>99</v>
      </c>
      <c r="E393">
        <v>99</v>
      </c>
      <c r="F393">
        <v>99</v>
      </c>
      <c r="G393">
        <v>99</v>
      </c>
      <c r="H393">
        <v>2</v>
      </c>
      <c r="I393">
        <v>99</v>
      </c>
      <c r="J393">
        <v>143</v>
      </c>
      <c r="K393">
        <v>99</v>
      </c>
      <c r="L393">
        <v>99</v>
      </c>
      <c r="M393">
        <v>99</v>
      </c>
      <c r="N393">
        <v>99</v>
      </c>
      <c r="O393">
        <v>99</v>
      </c>
      <c r="P393">
        <v>9999</v>
      </c>
      <c r="Q393">
        <v>188</v>
      </c>
      <c r="R393">
        <v>1068</v>
      </c>
      <c r="S393">
        <v>7.4644194756554354</v>
      </c>
      <c r="T393">
        <v>5.9878277153558042</v>
      </c>
      <c r="U393">
        <v>28.638108614232223</v>
      </c>
      <c r="V393">
        <v>44.569288389513098</v>
      </c>
      <c r="W393">
        <v>4.5880149812734077</v>
      </c>
      <c r="X393">
        <v>96.722846441947553</v>
      </c>
      <c r="Y393">
        <v>78.651685393258447</v>
      </c>
      <c r="Z393">
        <v>7.3355873480595886</v>
      </c>
      <c r="AA393">
        <v>1.6027971628963174</v>
      </c>
      <c r="AB393">
        <v>1.5961217511440997</v>
      </c>
      <c r="AC393">
        <v>61.017114049647887</v>
      </c>
      <c r="AD393">
        <v>46.618554513165883</v>
      </c>
      <c r="AE393">
        <v>52.742344942578967</v>
      </c>
      <c r="AF393">
        <v>2.0755193656839688</v>
      </c>
      <c r="AG393">
        <v>2.225715033376813</v>
      </c>
      <c r="AH393">
        <v>0.2808988764044944</v>
      </c>
      <c r="AI393">
        <v>0</v>
      </c>
    </row>
    <row r="394" spans="1:37">
      <c r="A394">
        <v>9</v>
      </c>
      <c r="B394">
        <v>60</v>
      </c>
      <c r="C394">
        <v>2022</v>
      </c>
      <c r="D394">
        <v>99</v>
      </c>
      <c r="E394">
        <v>99</v>
      </c>
      <c r="F394">
        <v>99</v>
      </c>
      <c r="G394">
        <v>99</v>
      </c>
      <c r="H394">
        <v>2</v>
      </c>
      <c r="I394">
        <v>99</v>
      </c>
      <c r="J394">
        <v>147</v>
      </c>
      <c r="K394">
        <v>99</v>
      </c>
      <c r="L394">
        <v>99</v>
      </c>
      <c r="M394">
        <v>99</v>
      </c>
      <c r="N394">
        <v>99</v>
      </c>
      <c r="O394">
        <v>99</v>
      </c>
      <c r="P394">
        <v>9999</v>
      </c>
      <c r="Q394">
        <v>123</v>
      </c>
      <c r="R394">
        <v>742</v>
      </c>
      <c r="S394">
        <v>6.5121293800539091</v>
      </c>
      <c r="T394">
        <v>6.1482479784366566</v>
      </c>
      <c r="U394">
        <v>23.533692722371967</v>
      </c>
      <c r="V394">
        <v>22.237196765498652</v>
      </c>
      <c r="W394">
        <v>10.242587601078167</v>
      </c>
      <c r="X394">
        <v>78.301886792452819</v>
      </c>
      <c r="Y394">
        <v>49.056603773584911</v>
      </c>
      <c r="Z394">
        <v>8.6382866863707601</v>
      </c>
      <c r="AA394">
        <v>1.8116837173239155</v>
      </c>
      <c r="AB394">
        <v>1.8761134061219995</v>
      </c>
      <c r="AC394">
        <v>69.308210543864547</v>
      </c>
      <c r="AD394">
        <v>43.595236301196707</v>
      </c>
      <c r="AE394">
        <v>54.744839148544621</v>
      </c>
      <c r="AF394">
        <v>1.4419806829002855</v>
      </c>
      <c r="AG394">
        <v>1.2707144206511547</v>
      </c>
      <c r="AH394">
        <v>11.051212938005389</v>
      </c>
      <c r="AI394">
        <v>0</v>
      </c>
    </row>
    <row r="395" spans="1:37">
      <c r="A395">
        <v>9</v>
      </c>
      <c r="B395">
        <v>61</v>
      </c>
      <c r="C395">
        <v>2022</v>
      </c>
      <c r="D395">
        <v>99</v>
      </c>
      <c r="E395">
        <v>99</v>
      </c>
      <c r="F395">
        <v>99</v>
      </c>
      <c r="G395">
        <v>99</v>
      </c>
      <c r="H395">
        <v>1</v>
      </c>
      <c r="I395">
        <v>99</v>
      </c>
      <c r="J395">
        <v>155</v>
      </c>
      <c r="K395">
        <v>99</v>
      </c>
      <c r="L395">
        <v>99</v>
      </c>
      <c r="M395">
        <v>99</v>
      </c>
      <c r="N395">
        <v>99</v>
      </c>
      <c r="O395">
        <v>99</v>
      </c>
      <c r="P395">
        <v>9999</v>
      </c>
      <c r="Q395">
        <v>319</v>
      </c>
      <c r="R395">
        <v>2883</v>
      </c>
      <c r="S395">
        <v>7.3922996878251812</v>
      </c>
      <c r="T395">
        <v>5.609434616718695</v>
      </c>
      <c r="U395">
        <v>28.414814429413752</v>
      </c>
      <c r="V395">
        <v>40.201179327089847</v>
      </c>
      <c r="W395">
        <v>8.3246618106139447</v>
      </c>
      <c r="X395">
        <v>90.912244190079818</v>
      </c>
      <c r="Y395">
        <v>75.650364203954226</v>
      </c>
      <c r="Z395">
        <v>8.3714632703050871</v>
      </c>
      <c r="AA395">
        <v>1.8738677055661703</v>
      </c>
      <c r="AB395">
        <v>2.0270648254555437</v>
      </c>
      <c r="AC395">
        <v>71.969325619099223</v>
      </c>
      <c r="AD395">
        <v>49.167383774652841</v>
      </c>
      <c r="AE395">
        <v>46.194497412996562</v>
      </c>
      <c r="AF395">
        <v>5.6027362652311661</v>
      </c>
      <c r="AG395">
        <v>5.9613338091538477</v>
      </c>
      <c r="AH395">
        <v>2.3933402705515094</v>
      </c>
      <c r="AI395">
        <v>0</v>
      </c>
    </row>
    <row r="396" spans="1:37">
      <c r="A396">
        <v>9</v>
      </c>
      <c r="B396">
        <v>62</v>
      </c>
      <c r="C396">
        <v>2022</v>
      </c>
      <c r="D396">
        <v>99</v>
      </c>
      <c r="E396">
        <v>99</v>
      </c>
      <c r="F396">
        <v>99</v>
      </c>
      <c r="G396">
        <v>99</v>
      </c>
      <c r="H396">
        <v>2</v>
      </c>
      <c r="I396">
        <v>99</v>
      </c>
      <c r="J396">
        <v>160</v>
      </c>
      <c r="K396">
        <v>99</v>
      </c>
      <c r="L396">
        <v>99</v>
      </c>
      <c r="M396">
        <v>99</v>
      </c>
      <c r="N396">
        <v>99</v>
      </c>
      <c r="O396">
        <v>99</v>
      </c>
      <c r="P396">
        <v>9999</v>
      </c>
      <c r="Q396">
        <v>295</v>
      </c>
      <c r="R396">
        <v>2249</v>
      </c>
      <c r="S396">
        <v>6.6656291685193425</v>
      </c>
      <c r="T396">
        <v>6.6282792352156523</v>
      </c>
      <c r="U396">
        <v>26.416763005780421</v>
      </c>
      <c r="V396">
        <v>26.945309026233879</v>
      </c>
      <c r="W396">
        <v>19.164072921298356</v>
      </c>
      <c r="X396">
        <v>90.795909293019122</v>
      </c>
      <c r="Y396">
        <v>66.207203201422871</v>
      </c>
      <c r="Z396">
        <v>7.7883832853487007</v>
      </c>
      <c r="AA396">
        <v>1.7229847243905341</v>
      </c>
      <c r="AB396">
        <v>2.1819463615532682</v>
      </c>
      <c r="AC396">
        <v>72.776534847667421</v>
      </c>
      <c r="AD396">
        <v>55.384075158185247</v>
      </c>
      <c r="AE396">
        <v>51.726226880102807</v>
      </c>
      <c r="AF396">
        <v>4.3706395631303803</v>
      </c>
      <c r="AG396">
        <v>4.3233762260698736</v>
      </c>
      <c r="AH396">
        <v>6.4473099155180078</v>
      </c>
      <c r="AI396">
        <v>0</v>
      </c>
    </row>
    <row r="397" spans="1:37">
      <c r="A397">
        <v>9</v>
      </c>
      <c r="B397">
        <v>63</v>
      </c>
      <c r="C397">
        <v>2022</v>
      </c>
      <c r="D397">
        <v>99</v>
      </c>
      <c r="E397">
        <v>99</v>
      </c>
      <c r="F397">
        <v>99</v>
      </c>
      <c r="G397">
        <v>99</v>
      </c>
      <c r="H397">
        <v>1</v>
      </c>
      <c r="I397">
        <v>99</v>
      </c>
      <c r="J397">
        <v>171</v>
      </c>
      <c r="K397">
        <v>99</v>
      </c>
      <c r="L397">
        <v>99</v>
      </c>
      <c r="M397">
        <v>99</v>
      </c>
      <c r="N397">
        <v>99</v>
      </c>
      <c r="O397">
        <v>99</v>
      </c>
      <c r="P397">
        <v>9999</v>
      </c>
      <c r="Q397">
        <v>109</v>
      </c>
      <c r="R397">
        <v>710</v>
      </c>
      <c r="S397">
        <v>7.6788732394366228</v>
      </c>
      <c r="T397">
        <v>6.3450704225352084</v>
      </c>
      <c r="U397">
        <v>31.599140845070409</v>
      </c>
      <c r="V397">
        <v>38.591549295774655</v>
      </c>
      <c r="W397">
        <v>16.47887323943662</v>
      </c>
      <c r="X397">
        <v>98.873239436619713</v>
      </c>
      <c r="Y397">
        <v>87.464788732394382</v>
      </c>
      <c r="Z397">
        <v>7.6785741575398445</v>
      </c>
      <c r="AA397">
        <v>1.6336182508669379</v>
      </c>
      <c r="AB397">
        <v>2.139651724482964</v>
      </c>
      <c r="AC397">
        <v>68.692432912814994</v>
      </c>
      <c r="AD397">
        <v>73.831757396447813</v>
      </c>
      <c r="AE397">
        <v>55.875703371126605</v>
      </c>
      <c r="AF397">
        <v>1.3797928367374701</v>
      </c>
      <c r="AG397">
        <v>1.6326293440575363</v>
      </c>
      <c r="AH397">
        <v>0</v>
      </c>
      <c r="AI397">
        <v>0</v>
      </c>
    </row>
    <row r="398" spans="1:37">
      <c r="A398">
        <v>9</v>
      </c>
      <c r="B398">
        <v>64</v>
      </c>
      <c r="C398">
        <v>2022</v>
      </c>
      <c r="D398">
        <v>99</v>
      </c>
      <c r="E398">
        <v>99</v>
      </c>
      <c r="F398">
        <v>99</v>
      </c>
      <c r="G398">
        <v>99</v>
      </c>
      <c r="H398">
        <v>2</v>
      </c>
      <c r="I398">
        <v>99</v>
      </c>
      <c r="J398">
        <v>175</v>
      </c>
      <c r="K398">
        <v>99</v>
      </c>
      <c r="L398">
        <v>99</v>
      </c>
      <c r="M398">
        <v>99</v>
      </c>
      <c r="N398">
        <v>99</v>
      </c>
      <c r="O398">
        <v>99</v>
      </c>
      <c r="P398">
        <v>9999</v>
      </c>
      <c r="Q398">
        <v>197</v>
      </c>
      <c r="R398">
        <v>937</v>
      </c>
      <c r="S398">
        <v>6.5955176093916759</v>
      </c>
      <c r="T398">
        <v>6.7406616862326576</v>
      </c>
      <c r="U398">
        <v>22.55613660618997</v>
      </c>
      <c r="V398">
        <v>16.115261472785484</v>
      </c>
      <c r="W398">
        <v>17.289220917822842</v>
      </c>
      <c r="X398">
        <v>77.694770544290307</v>
      </c>
      <c r="Y398">
        <v>44.930629669156872</v>
      </c>
      <c r="Z398">
        <v>8.1916861317055911</v>
      </c>
      <c r="AA398">
        <v>1.6489384619154319</v>
      </c>
      <c r="AB398">
        <v>1.9801525306303895</v>
      </c>
      <c r="AC398">
        <v>75.595100027196409</v>
      </c>
      <c r="AD398">
        <v>38.843268880440085</v>
      </c>
      <c r="AE398">
        <v>52.777894450814067</v>
      </c>
      <c r="AF398">
        <v>1.8209378704549437</v>
      </c>
      <c r="AG398">
        <v>1.5380068922176275</v>
      </c>
      <c r="AH398">
        <v>1.0672358591248663</v>
      </c>
      <c r="AI398">
        <v>0</v>
      </c>
    </row>
    <row r="399" spans="1:37">
      <c r="A399">
        <v>9</v>
      </c>
      <c r="B399">
        <v>65</v>
      </c>
      <c r="C399">
        <v>2022</v>
      </c>
      <c r="D399">
        <v>99</v>
      </c>
      <c r="E399">
        <v>99</v>
      </c>
      <c r="F399">
        <v>99</v>
      </c>
      <c r="G399">
        <v>99</v>
      </c>
      <c r="H399">
        <v>2</v>
      </c>
      <c r="I399">
        <v>99</v>
      </c>
      <c r="J399">
        <v>177</v>
      </c>
      <c r="K399">
        <v>99</v>
      </c>
      <c r="L399">
        <v>99</v>
      </c>
      <c r="M399">
        <v>99</v>
      </c>
      <c r="N399">
        <v>99</v>
      </c>
      <c r="O399">
        <v>99</v>
      </c>
      <c r="P399">
        <v>9999</v>
      </c>
      <c r="Q399">
        <v>173</v>
      </c>
      <c r="R399">
        <v>767</v>
      </c>
      <c r="S399">
        <v>7.2829204693611489</v>
      </c>
      <c r="T399">
        <v>5.9074315514993492</v>
      </c>
      <c r="U399">
        <v>25.345371577574944</v>
      </c>
      <c r="V399">
        <v>30.638852672750975</v>
      </c>
      <c r="W399">
        <v>7.5619295958279009</v>
      </c>
      <c r="X399">
        <v>88.13559322033899</v>
      </c>
      <c r="Y399">
        <v>62.711864406779647</v>
      </c>
      <c r="Z399">
        <v>7.3951762943057249</v>
      </c>
      <c r="AA399">
        <v>1.7457739093498532</v>
      </c>
      <c r="AB399">
        <v>1.8680137608955081</v>
      </c>
      <c r="AC399">
        <v>78.794114093065502</v>
      </c>
      <c r="AD399">
        <v>55.981190958283086</v>
      </c>
      <c r="AE399">
        <v>54.095657173792354</v>
      </c>
      <c r="AF399">
        <v>1.4905649377149852</v>
      </c>
      <c r="AG399">
        <v>1.4146467338229503</v>
      </c>
      <c r="AH399">
        <v>1.9556714471968717</v>
      </c>
      <c r="AI399">
        <v>602</v>
      </c>
      <c r="AJ399">
        <v>108.79069767441857</v>
      </c>
      <c r="AK399">
        <v>18.905096337855099</v>
      </c>
    </row>
    <row r="400" spans="1:37">
      <c r="A400">
        <v>9</v>
      </c>
      <c r="B400">
        <v>66</v>
      </c>
      <c r="C400">
        <v>2022</v>
      </c>
      <c r="D400">
        <v>99</v>
      </c>
      <c r="E400">
        <v>99</v>
      </c>
      <c r="F400">
        <v>99</v>
      </c>
      <c r="G400">
        <v>99</v>
      </c>
      <c r="H400">
        <v>2</v>
      </c>
      <c r="I400">
        <v>99</v>
      </c>
      <c r="J400">
        <v>178</v>
      </c>
      <c r="K400">
        <v>99</v>
      </c>
      <c r="L400">
        <v>99</v>
      </c>
      <c r="M400">
        <v>99</v>
      </c>
      <c r="N400">
        <v>99</v>
      </c>
      <c r="O400">
        <v>99</v>
      </c>
      <c r="P400">
        <v>9999</v>
      </c>
      <c r="Q400">
        <v>83</v>
      </c>
      <c r="R400">
        <v>380</v>
      </c>
      <c r="S400">
        <v>7.4526315789473694</v>
      </c>
      <c r="T400">
        <v>6.9605263157894761</v>
      </c>
      <c r="U400">
        <v>28.939210526315783</v>
      </c>
      <c r="V400">
        <v>28.157894736842099</v>
      </c>
      <c r="W400">
        <v>17.89473684210526</v>
      </c>
      <c r="X400">
        <v>95.789473684210492</v>
      </c>
      <c r="Y400">
        <v>77.631578947368453</v>
      </c>
      <c r="Z400">
        <v>7.6371436109730109</v>
      </c>
      <c r="AA400">
        <v>1.730642844072577</v>
      </c>
      <c r="AB400">
        <v>2.2527222682187289</v>
      </c>
      <c r="AC400">
        <v>77.077898095119622</v>
      </c>
      <c r="AD400">
        <v>59.767398129244349</v>
      </c>
      <c r="AE400">
        <v>53.917982509467215</v>
      </c>
      <c r="AF400">
        <v>0.73848067318343458</v>
      </c>
      <c r="AG400">
        <v>0.80024736069514812</v>
      </c>
      <c r="AH400">
        <v>5.2631578947368443</v>
      </c>
      <c r="AI400">
        <v>0</v>
      </c>
    </row>
    <row r="401" spans="1:37">
      <c r="A401">
        <v>9</v>
      </c>
      <c r="B401">
        <v>67</v>
      </c>
      <c r="C401">
        <v>2022</v>
      </c>
      <c r="D401">
        <v>99</v>
      </c>
      <c r="E401">
        <v>99</v>
      </c>
      <c r="F401">
        <v>99</v>
      </c>
      <c r="G401">
        <v>99</v>
      </c>
      <c r="H401">
        <v>2</v>
      </c>
      <c r="I401">
        <v>99</v>
      </c>
      <c r="J401">
        <v>181</v>
      </c>
      <c r="K401">
        <v>99</v>
      </c>
      <c r="L401">
        <v>99</v>
      </c>
      <c r="M401">
        <v>99</v>
      </c>
      <c r="N401">
        <v>99</v>
      </c>
      <c r="O401">
        <v>99</v>
      </c>
      <c r="P401">
        <v>9999</v>
      </c>
      <c r="Q401">
        <v>187</v>
      </c>
      <c r="R401">
        <v>1263</v>
      </c>
      <c r="S401">
        <v>7.7822644497228817</v>
      </c>
      <c r="T401">
        <v>6.5819477434679348</v>
      </c>
      <c r="U401">
        <v>29.217973079968299</v>
      </c>
      <c r="V401">
        <v>41.409342834520992</v>
      </c>
      <c r="W401">
        <v>9.7387173396674562</v>
      </c>
      <c r="X401">
        <v>96.437054631828943</v>
      </c>
      <c r="Y401">
        <v>82.185273159144899</v>
      </c>
      <c r="Z401">
        <v>7.0944416374049046</v>
      </c>
      <c r="AA401">
        <v>1.3667012500714255</v>
      </c>
      <c r="AB401">
        <v>1.7270766261649595</v>
      </c>
      <c r="AC401">
        <v>76.157301244399861</v>
      </c>
      <c r="AD401">
        <v>54.146954248356082</v>
      </c>
      <c r="AE401">
        <v>55.080012173450193</v>
      </c>
      <c r="AF401">
        <v>2.4544765532386257</v>
      </c>
      <c r="AG401">
        <v>2.685390262581322</v>
      </c>
      <c r="AH401">
        <v>0.95011876484560565</v>
      </c>
      <c r="AI401">
        <v>0</v>
      </c>
    </row>
    <row r="402" spans="1:37">
      <c r="A402">
        <v>9</v>
      </c>
      <c r="B402">
        <v>68</v>
      </c>
      <c r="C402">
        <v>2022</v>
      </c>
      <c r="D402">
        <v>99</v>
      </c>
      <c r="E402">
        <v>99</v>
      </c>
      <c r="F402">
        <v>99</v>
      </c>
      <c r="G402">
        <v>99</v>
      </c>
      <c r="H402">
        <v>2</v>
      </c>
      <c r="I402">
        <v>99</v>
      </c>
      <c r="J402">
        <v>262</v>
      </c>
      <c r="K402">
        <v>99</v>
      </c>
      <c r="L402">
        <v>99</v>
      </c>
      <c r="M402">
        <v>99</v>
      </c>
      <c r="N402">
        <v>99</v>
      </c>
      <c r="O402">
        <v>99</v>
      </c>
      <c r="P402">
        <v>9999</v>
      </c>
      <c r="Q402">
        <v>10</v>
      </c>
      <c r="R402">
        <v>74</v>
      </c>
      <c r="S402">
        <v>6.0540540540540562</v>
      </c>
      <c r="T402">
        <v>5.621621621621621</v>
      </c>
      <c r="U402">
        <v>15.444594594594598</v>
      </c>
      <c r="V402">
        <v>4.0540540540540553</v>
      </c>
      <c r="W402">
        <v>0</v>
      </c>
      <c r="X402">
        <v>33.783783783783797</v>
      </c>
      <c r="Y402">
        <v>6.7567567567567588</v>
      </c>
      <c r="Z402">
        <v>5.102944086423042</v>
      </c>
      <c r="AA402">
        <v>1.5759329445527837</v>
      </c>
      <c r="AB402">
        <v>1.2379440530377048</v>
      </c>
      <c r="AC402">
        <v>90.929462410764927</v>
      </c>
      <c r="AD402">
        <v>47.820983265748914</v>
      </c>
      <c r="AE402">
        <v>52.306324728201368</v>
      </c>
      <c r="AF402">
        <v>0.14380939425151099</v>
      </c>
      <c r="AG402">
        <v>8.3169139351861446E-2</v>
      </c>
      <c r="AH402">
        <v>0</v>
      </c>
      <c r="AI402">
        <v>74</v>
      </c>
      <c r="AJ402">
        <v>105.89324324324326</v>
      </c>
      <c r="AK402">
        <v>13.453662655532717</v>
      </c>
    </row>
    <row r="403" spans="1:37">
      <c r="A403">
        <v>9</v>
      </c>
      <c r="B403">
        <v>69</v>
      </c>
      <c r="C403">
        <v>2022</v>
      </c>
      <c r="D403">
        <v>99</v>
      </c>
      <c r="E403">
        <v>99</v>
      </c>
      <c r="F403">
        <v>99</v>
      </c>
      <c r="G403">
        <v>99</v>
      </c>
      <c r="H403">
        <v>2</v>
      </c>
      <c r="I403">
        <v>99</v>
      </c>
      <c r="J403">
        <v>267</v>
      </c>
      <c r="K403">
        <v>99</v>
      </c>
      <c r="L403">
        <v>99</v>
      </c>
      <c r="M403">
        <v>99</v>
      </c>
      <c r="N403">
        <v>99</v>
      </c>
      <c r="O403">
        <v>99</v>
      </c>
      <c r="P403">
        <v>9999</v>
      </c>
    </row>
    <row r="404" spans="1:37">
      <c r="A404">
        <v>9</v>
      </c>
      <c r="B404">
        <v>70</v>
      </c>
      <c r="C404">
        <v>2022</v>
      </c>
      <c r="D404">
        <v>99</v>
      </c>
      <c r="E404">
        <v>99</v>
      </c>
      <c r="F404">
        <v>99</v>
      </c>
      <c r="G404">
        <v>99</v>
      </c>
      <c r="H404">
        <v>1</v>
      </c>
      <c r="I404">
        <v>99</v>
      </c>
      <c r="J404">
        <v>309</v>
      </c>
      <c r="K404">
        <v>99</v>
      </c>
      <c r="L404">
        <v>99</v>
      </c>
      <c r="M404">
        <v>99</v>
      </c>
      <c r="N404">
        <v>99</v>
      </c>
      <c r="O404">
        <v>99</v>
      </c>
      <c r="P404">
        <v>9999</v>
      </c>
      <c r="Q404">
        <v>826</v>
      </c>
      <c r="R404">
        <v>5269</v>
      </c>
      <c r="S404">
        <v>6.979123173277662</v>
      </c>
      <c r="T404">
        <v>6.2286961472765228</v>
      </c>
      <c r="U404">
        <v>27.035528563294704</v>
      </c>
      <c r="V404">
        <v>29.929777946479412</v>
      </c>
      <c r="W404">
        <v>11.482254697286017</v>
      </c>
      <c r="X404">
        <v>88.726513569937353</v>
      </c>
      <c r="Y404">
        <v>66.084646042892388</v>
      </c>
      <c r="Z404">
        <v>8.5876374734718439</v>
      </c>
      <c r="AA404">
        <v>1.8476672519362063</v>
      </c>
      <c r="AB404">
        <v>2.0669851529268786</v>
      </c>
      <c r="AC404">
        <v>70.800079126645798</v>
      </c>
      <c r="AD404">
        <v>45.199748378370785</v>
      </c>
      <c r="AE404">
        <v>51.310627884757373</v>
      </c>
      <c r="AF404">
        <v>10.239617544746096</v>
      </c>
      <c r="AG404">
        <v>10.366139237466548</v>
      </c>
      <c r="AH404">
        <v>4.9345226798253936</v>
      </c>
      <c r="AI404">
        <v>0</v>
      </c>
    </row>
    <row r="405" spans="1:37">
      <c r="A405">
        <v>9</v>
      </c>
      <c r="B405">
        <v>71</v>
      </c>
      <c r="C405">
        <v>2022</v>
      </c>
      <c r="D405">
        <v>99</v>
      </c>
      <c r="E405">
        <v>99</v>
      </c>
      <c r="F405">
        <v>99</v>
      </c>
      <c r="G405">
        <v>99</v>
      </c>
      <c r="H405">
        <v>2</v>
      </c>
      <c r="I405">
        <v>99</v>
      </c>
      <c r="J405">
        <v>470</v>
      </c>
      <c r="K405">
        <v>99</v>
      </c>
      <c r="L405">
        <v>99</v>
      </c>
      <c r="M405">
        <v>99</v>
      </c>
      <c r="N405">
        <v>99</v>
      </c>
      <c r="O405">
        <v>99</v>
      </c>
      <c r="P405">
        <v>9999</v>
      </c>
      <c r="Q405">
        <v>101</v>
      </c>
      <c r="R405">
        <v>367</v>
      </c>
      <c r="S405">
        <v>6.5967302452316048</v>
      </c>
      <c r="T405">
        <v>6.160762942779292</v>
      </c>
      <c r="U405">
        <v>21.101362397820171</v>
      </c>
      <c r="V405">
        <v>14.986376021798373</v>
      </c>
      <c r="W405">
        <v>11.171662125340598</v>
      </c>
      <c r="X405">
        <v>77.384196185286115</v>
      </c>
      <c r="Y405">
        <v>39.509536784741151</v>
      </c>
      <c r="Z405">
        <v>7.0125751816242241</v>
      </c>
      <c r="AA405">
        <v>1.8099904980362984</v>
      </c>
      <c r="AB405">
        <v>1.9204300908896983</v>
      </c>
      <c r="AC405">
        <v>63.972984599473129</v>
      </c>
      <c r="AD405">
        <v>38.548097436855535</v>
      </c>
      <c r="AE405">
        <v>51.250646580519046</v>
      </c>
      <c r="AF405">
        <v>0.71321686067979051</v>
      </c>
      <c r="AG405">
        <v>0.56354750981598201</v>
      </c>
      <c r="AH405">
        <v>13.62397820163488</v>
      </c>
      <c r="AI405">
        <v>0</v>
      </c>
    </row>
    <row r="406" spans="1:37">
      <c r="A406">
        <v>9</v>
      </c>
      <c r="B406">
        <v>72</v>
      </c>
      <c r="C406">
        <v>2022</v>
      </c>
      <c r="D406">
        <v>99</v>
      </c>
      <c r="E406">
        <v>99</v>
      </c>
      <c r="F406">
        <v>99</v>
      </c>
      <c r="G406">
        <v>99</v>
      </c>
      <c r="H406">
        <v>2</v>
      </c>
      <c r="I406">
        <v>99</v>
      </c>
      <c r="J406">
        <v>629</v>
      </c>
      <c r="K406">
        <v>99</v>
      </c>
      <c r="L406">
        <v>99</v>
      </c>
      <c r="M406">
        <v>99</v>
      </c>
      <c r="N406">
        <v>99</v>
      </c>
      <c r="O406">
        <v>99</v>
      </c>
      <c r="P406">
        <v>9999</v>
      </c>
      <c r="Q406">
        <v>25</v>
      </c>
      <c r="R406">
        <v>129</v>
      </c>
      <c r="S406">
        <v>7.635658914728686</v>
      </c>
      <c r="T406">
        <v>6.6356589147286833</v>
      </c>
      <c r="U406">
        <v>25.882170542635649</v>
      </c>
      <c r="V406">
        <v>27.131782945736433</v>
      </c>
      <c r="W406">
        <v>9.3023255813953512</v>
      </c>
      <c r="X406">
        <v>77.51937984496125</v>
      </c>
      <c r="Y406">
        <v>53.488372093023266</v>
      </c>
      <c r="Z406">
        <v>10.612391832429871</v>
      </c>
      <c r="AA406">
        <v>1.8465890805747895</v>
      </c>
      <c r="AB406">
        <v>1.7868511322805125</v>
      </c>
      <c r="AC406">
        <v>63.804438334539647</v>
      </c>
      <c r="AD406">
        <v>33.679305031983624</v>
      </c>
      <c r="AE406">
        <v>58.235268187786801</v>
      </c>
      <c r="AF406">
        <v>0.25069475484385023</v>
      </c>
      <c r="AG406">
        <v>0.24296537095808471</v>
      </c>
      <c r="AH406">
        <v>23.255813953488367</v>
      </c>
      <c r="AI406">
        <v>0</v>
      </c>
    </row>
    <row r="407" spans="1:37">
      <c r="A407">
        <v>9</v>
      </c>
      <c r="B407">
        <v>73</v>
      </c>
      <c r="C407">
        <v>2022</v>
      </c>
      <c r="D407">
        <v>99</v>
      </c>
      <c r="E407">
        <v>99</v>
      </c>
      <c r="F407">
        <v>99</v>
      </c>
      <c r="G407">
        <v>99</v>
      </c>
      <c r="H407">
        <v>1</v>
      </c>
      <c r="I407">
        <v>99</v>
      </c>
      <c r="J407">
        <v>643</v>
      </c>
      <c r="K407">
        <v>99</v>
      </c>
      <c r="L407">
        <v>99</v>
      </c>
      <c r="M407">
        <v>99</v>
      </c>
      <c r="N407">
        <v>99</v>
      </c>
      <c r="O407">
        <v>99</v>
      </c>
      <c r="P407">
        <v>9999</v>
      </c>
      <c r="Q407">
        <v>386</v>
      </c>
      <c r="R407">
        <v>2863</v>
      </c>
      <c r="S407">
        <v>6.4037722668529513</v>
      </c>
      <c r="T407">
        <v>6.4194900454069135</v>
      </c>
      <c r="U407">
        <v>24.128183723367098</v>
      </c>
      <c r="V407">
        <v>21.550820817324489</v>
      </c>
      <c r="W407">
        <v>15.892420537897312</v>
      </c>
      <c r="X407">
        <v>78.973105134474352</v>
      </c>
      <c r="Y407">
        <v>53.300733496332526</v>
      </c>
      <c r="Z407">
        <v>8.7585560893105807</v>
      </c>
      <c r="AA407">
        <v>1.8320352662372497</v>
      </c>
      <c r="AB407">
        <v>2.0494406395882874</v>
      </c>
      <c r="AC407">
        <v>70.430790839813525</v>
      </c>
      <c r="AD407">
        <v>32.397325121562389</v>
      </c>
      <c r="AE407">
        <v>42.662874281474799</v>
      </c>
      <c r="AF407">
        <v>5.5638688613794045</v>
      </c>
      <c r="AG407">
        <v>5.0268966187731596</v>
      </c>
      <c r="AH407">
        <v>5.1694027244149492</v>
      </c>
      <c r="AI407">
        <v>0</v>
      </c>
    </row>
    <row r="408" spans="1:37">
      <c r="A408">
        <v>9</v>
      </c>
      <c r="B408">
        <v>74</v>
      </c>
      <c r="C408">
        <v>2022</v>
      </c>
      <c r="D408">
        <v>99</v>
      </c>
      <c r="E408">
        <v>99</v>
      </c>
      <c r="F408">
        <v>99</v>
      </c>
      <c r="G408">
        <v>99</v>
      </c>
      <c r="H408">
        <v>2</v>
      </c>
      <c r="I408">
        <v>99</v>
      </c>
      <c r="J408">
        <v>704</v>
      </c>
      <c r="K408">
        <v>99</v>
      </c>
      <c r="L408">
        <v>99</v>
      </c>
      <c r="M408">
        <v>99</v>
      </c>
      <c r="N408">
        <v>99</v>
      </c>
      <c r="O408">
        <v>99</v>
      </c>
      <c r="P408">
        <v>9999</v>
      </c>
      <c r="Q408">
        <v>10</v>
      </c>
      <c r="R408">
        <v>71</v>
      </c>
      <c r="S408">
        <v>6.5492957746478861</v>
      </c>
      <c r="T408">
        <v>6.8873239436619693</v>
      </c>
      <c r="U408">
        <v>16.125352112676051</v>
      </c>
      <c r="V408">
        <v>0</v>
      </c>
      <c r="W408">
        <v>11.267605633802813</v>
      </c>
      <c r="X408">
        <v>38.028169014084497</v>
      </c>
      <c r="Y408">
        <v>7.0422535211267601</v>
      </c>
      <c r="Z408">
        <v>3.7541233034391839</v>
      </c>
      <c r="AA408">
        <v>1.0849642350744124</v>
      </c>
      <c r="AB408">
        <v>1.5156395551903772</v>
      </c>
      <c r="AC408">
        <v>31.955279733730944</v>
      </c>
      <c r="AD408">
        <v>45.893746849840447</v>
      </c>
      <c r="AE408">
        <v>57.723664180780162</v>
      </c>
      <c r="AF408">
        <v>0.13797928367374701</v>
      </c>
      <c r="AG408">
        <v>8.3314679887957099E-2</v>
      </c>
      <c r="AH408">
        <v>28.16901408450704</v>
      </c>
      <c r="AI408">
        <v>0</v>
      </c>
    </row>
    <row r="409" spans="1:37">
      <c r="A409">
        <v>9</v>
      </c>
      <c r="B409">
        <v>75</v>
      </c>
      <c r="C409">
        <v>2022</v>
      </c>
      <c r="D409">
        <v>99</v>
      </c>
      <c r="E409">
        <v>99</v>
      </c>
      <c r="F409">
        <v>99</v>
      </c>
      <c r="G409">
        <v>99</v>
      </c>
      <c r="H409">
        <v>1</v>
      </c>
      <c r="I409">
        <v>99</v>
      </c>
      <c r="J409">
        <v>802</v>
      </c>
      <c r="K409">
        <v>99</v>
      </c>
      <c r="L409">
        <v>99</v>
      </c>
      <c r="M409">
        <v>99</v>
      </c>
      <c r="N409">
        <v>99</v>
      </c>
      <c r="O409">
        <v>99</v>
      </c>
      <c r="P409">
        <v>9999</v>
      </c>
      <c r="Q409">
        <v>87</v>
      </c>
      <c r="R409">
        <v>510</v>
      </c>
      <c r="S409">
        <v>7.5156862745098012</v>
      </c>
      <c r="T409">
        <v>7.1882352941176473</v>
      </c>
      <c r="U409">
        <v>26.644313725490232</v>
      </c>
      <c r="V409">
        <v>22.156862745098035</v>
      </c>
      <c r="W409">
        <v>25.098039215686271</v>
      </c>
      <c r="X409">
        <v>94.313725490196077</v>
      </c>
      <c r="Y409">
        <v>64.313725490196049</v>
      </c>
      <c r="Z409">
        <v>7.5087006408125889</v>
      </c>
      <c r="AA409">
        <v>1.7642276040327731</v>
      </c>
      <c r="AB409">
        <v>2.6144130716745124</v>
      </c>
      <c r="AC409">
        <v>67.593933380389458</v>
      </c>
      <c r="AD409">
        <v>40.035493168948861</v>
      </c>
      <c r="AE409">
        <v>49.333729483019376</v>
      </c>
      <c r="AF409">
        <v>0.99111879821987281</v>
      </c>
      <c r="AG409">
        <v>0.98884606439470302</v>
      </c>
      <c r="AH409">
        <v>0.98039215686274495</v>
      </c>
      <c r="AI409">
        <v>424</v>
      </c>
      <c r="AJ409">
        <v>109.31509433962265</v>
      </c>
      <c r="AK409">
        <v>20.169528438631623</v>
      </c>
    </row>
    <row r="410" spans="1:37" s="46" customFormat="1">
      <c r="A410">
        <v>10</v>
      </c>
      <c r="B410">
        <v>1</v>
      </c>
      <c r="C410">
        <v>2024</v>
      </c>
      <c r="D410">
        <v>99</v>
      </c>
      <c r="E410">
        <v>99</v>
      </c>
      <c r="F410">
        <v>99</v>
      </c>
      <c r="G410">
        <v>99</v>
      </c>
      <c r="H410">
        <v>99</v>
      </c>
      <c r="I410">
        <v>99</v>
      </c>
      <c r="J410">
        <v>999</v>
      </c>
      <c r="K410">
        <v>0</v>
      </c>
      <c r="L410">
        <v>99</v>
      </c>
      <c r="M410">
        <v>99</v>
      </c>
      <c r="N410">
        <v>99</v>
      </c>
      <c r="O410">
        <v>99</v>
      </c>
      <c r="P410">
        <v>9999</v>
      </c>
      <c r="Q410">
        <v>7633</v>
      </c>
      <c r="R410">
        <v>39111</v>
      </c>
      <c r="S410">
        <v>7.3967681726368513</v>
      </c>
      <c r="T410">
        <v>6.0483495691749116</v>
      </c>
      <c r="U410">
        <v>26.833092991741523</v>
      </c>
      <c r="V410">
        <v>34.062028585308489</v>
      </c>
      <c r="W410">
        <v>10.623609726163998</v>
      </c>
      <c r="X410">
        <v>88.849684232057484</v>
      </c>
      <c r="Y410">
        <v>67.533430492700276</v>
      </c>
      <c r="Z410">
        <v>8.4181274748803112</v>
      </c>
      <c r="AA410">
        <v>1.7531932207271363</v>
      </c>
      <c r="AB410">
        <v>1.9848288784637769</v>
      </c>
      <c r="AC410">
        <v>81.945753835901769</v>
      </c>
      <c r="AD410">
        <v>46.822101071474762</v>
      </c>
      <c r="AE410">
        <v>65.286562093818574</v>
      </c>
      <c r="AF410">
        <v>90.896625453193266</v>
      </c>
      <c r="AG410">
        <v>94.132877918306022</v>
      </c>
      <c r="AH410">
        <v>0</v>
      </c>
      <c r="AI410">
        <v>38234</v>
      </c>
      <c r="AJ410" s="46">
        <v>108.87419835748294</v>
      </c>
      <c r="AK410" s="46">
        <v>20.132447193831577</v>
      </c>
    </row>
    <row r="411" spans="1:37" s="46" customFormat="1">
      <c r="A411">
        <v>10</v>
      </c>
      <c r="B411">
        <v>2</v>
      </c>
      <c r="C411">
        <v>2024</v>
      </c>
      <c r="D411">
        <v>99</v>
      </c>
      <c r="E411">
        <v>99</v>
      </c>
      <c r="F411">
        <v>99</v>
      </c>
      <c r="G411">
        <v>99</v>
      </c>
      <c r="H411">
        <v>99</v>
      </c>
      <c r="I411">
        <v>99</v>
      </c>
      <c r="J411">
        <v>999</v>
      </c>
      <c r="K411">
        <v>2</v>
      </c>
      <c r="L411">
        <v>99</v>
      </c>
      <c r="M411">
        <v>99</v>
      </c>
      <c r="N411">
        <v>99</v>
      </c>
      <c r="O411">
        <v>99</v>
      </c>
      <c r="P411">
        <v>9999</v>
      </c>
      <c r="Q411">
        <v>375</v>
      </c>
      <c r="R411">
        <v>1820</v>
      </c>
      <c r="S411">
        <v>5.4637362637362639</v>
      </c>
      <c r="T411">
        <v>5.8846153846153859</v>
      </c>
      <c r="U411">
        <v>14.716648351648358</v>
      </c>
      <c r="V411">
        <v>0.71428571428571441</v>
      </c>
      <c r="W411">
        <v>7.6923076923076898</v>
      </c>
      <c r="X411">
        <v>33.461538461538446</v>
      </c>
      <c r="Y411">
        <v>4.780219780219781</v>
      </c>
      <c r="Z411">
        <v>4.606572320790514</v>
      </c>
      <c r="AA411">
        <v>1.649609776268214</v>
      </c>
      <c r="AB411">
        <v>1.9034048772650236</v>
      </c>
      <c r="AC411">
        <v>79.437008218605413</v>
      </c>
      <c r="AD411">
        <v>64.067860000067114</v>
      </c>
      <c r="AE411">
        <v>82.567579184326817</v>
      </c>
      <c r="AF411">
        <v>4.2298038486566876</v>
      </c>
      <c r="AG411">
        <v>2.4024368530977025</v>
      </c>
      <c r="AH411">
        <v>0</v>
      </c>
      <c r="AI411">
        <v>1776</v>
      </c>
      <c r="AJ411" s="46">
        <v>96.205123873873902</v>
      </c>
      <c r="AK411" s="46">
        <v>16.126991347126197</v>
      </c>
    </row>
    <row r="412" spans="1:37" s="46" customFormat="1">
      <c r="A412">
        <v>10</v>
      </c>
      <c r="B412">
        <v>3</v>
      </c>
      <c r="C412">
        <v>2024</v>
      </c>
      <c r="D412">
        <v>99</v>
      </c>
      <c r="E412">
        <v>99</v>
      </c>
      <c r="F412">
        <v>99</v>
      </c>
      <c r="G412">
        <v>99</v>
      </c>
      <c r="H412">
        <v>99</v>
      </c>
      <c r="I412">
        <v>99</v>
      </c>
      <c r="J412">
        <v>999</v>
      </c>
      <c r="K412">
        <v>4</v>
      </c>
      <c r="L412">
        <v>99</v>
      </c>
      <c r="M412">
        <v>99</v>
      </c>
      <c r="N412">
        <v>99</v>
      </c>
      <c r="O412">
        <v>99</v>
      </c>
      <c r="P412">
        <v>9999</v>
      </c>
      <c r="Q412">
        <v>286</v>
      </c>
      <c r="R412">
        <v>2064</v>
      </c>
      <c r="S412">
        <v>6.1516472868217074</v>
      </c>
      <c r="T412">
        <v>6.1303294573643416</v>
      </c>
      <c r="U412">
        <v>18.360707364341064</v>
      </c>
      <c r="V412">
        <v>11.482558139534889</v>
      </c>
      <c r="W412">
        <v>7.7519379844961245</v>
      </c>
      <c r="X412">
        <v>51.841085271317823</v>
      </c>
      <c r="Y412">
        <v>22.965116279069779</v>
      </c>
      <c r="Z412">
        <v>7.5487775387206595</v>
      </c>
      <c r="AA412">
        <v>1.6719201697114581</v>
      </c>
      <c r="AB412">
        <v>1.7356752277165837</v>
      </c>
      <c r="AC412">
        <v>74.232092096303219</v>
      </c>
      <c r="AD412">
        <v>35.645718169913359</v>
      </c>
      <c r="AE412">
        <v>60.141597012776174</v>
      </c>
      <c r="AF412">
        <v>4.7968764525425316</v>
      </c>
      <c r="AG412">
        <v>3.3991535415678924</v>
      </c>
      <c r="AH412">
        <v>95.009689922480618</v>
      </c>
      <c r="AI412">
        <v>2030</v>
      </c>
      <c r="AJ412" s="46">
        <v>100.14640394088661</v>
      </c>
      <c r="AK412" s="46">
        <v>17.383370196405654</v>
      </c>
    </row>
    <row r="413" spans="1:37" s="46" customFormat="1">
      <c r="A413">
        <v>10</v>
      </c>
      <c r="B413">
        <v>4</v>
      </c>
      <c r="C413">
        <v>2024</v>
      </c>
      <c r="D413">
        <v>99</v>
      </c>
      <c r="E413">
        <v>99</v>
      </c>
      <c r="F413">
        <v>99</v>
      </c>
      <c r="G413">
        <v>99</v>
      </c>
      <c r="H413">
        <v>99</v>
      </c>
      <c r="I413">
        <v>99</v>
      </c>
      <c r="J413">
        <v>999</v>
      </c>
      <c r="K413">
        <v>7</v>
      </c>
      <c r="L413">
        <v>99</v>
      </c>
      <c r="M413">
        <v>99</v>
      </c>
      <c r="N413">
        <v>99</v>
      </c>
      <c r="O413">
        <v>99</v>
      </c>
      <c r="P413">
        <v>9999</v>
      </c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</row>
    <row r="414" spans="1:37" s="46" customFormat="1">
      <c r="A414">
        <v>10</v>
      </c>
      <c r="B414">
        <v>5</v>
      </c>
      <c r="C414">
        <v>2024</v>
      </c>
      <c r="D414">
        <v>99</v>
      </c>
      <c r="E414">
        <v>99</v>
      </c>
      <c r="F414">
        <v>99</v>
      </c>
      <c r="G414">
        <v>99</v>
      </c>
      <c r="H414">
        <v>99</v>
      </c>
      <c r="I414">
        <v>99</v>
      </c>
      <c r="J414">
        <v>999</v>
      </c>
      <c r="K414">
        <v>9</v>
      </c>
      <c r="L414">
        <v>99</v>
      </c>
      <c r="M414">
        <v>99</v>
      </c>
      <c r="N414">
        <v>99</v>
      </c>
      <c r="O414">
        <v>99</v>
      </c>
      <c r="P414">
        <v>9999</v>
      </c>
      <c r="Q414">
        <v>3</v>
      </c>
      <c r="R414">
        <v>8</v>
      </c>
      <c r="S414">
        <v>8.625</v>
      </c>
      <c r="T414">
        <v>7.375</v>
      </c>
      <c r="U414">
        <v>31.387499999999999</v>
      </c>
      <c r="V414">
        <v>25</v>
      </c>
      <c r="W414">
        <v>37.5</v>
      </c>
      <c r="X414">
        <v>100</v>
      </c>
      <c r="Y414">
        <v>87.5</v>
      </c>
      <c r="Z414">
        <v>6.5146829354927052</v>
      </c>
      <c r="AA414">
        <v>1.2183492931011202</v>
      </c>
      <c r="AB414">
        <v>1.7984368212422699</v>
      </c>
      <c r="AC414">
        <v>69.550228956052422</v>
      </c>
      <c r="AD414">
        <v>3.7741398777227264</v>
      </c>
      <c r="AE414">
        <v>46.351776232727133</v>
      </c>
      <c r="AF414">
        <v>1.8592544389699723E-2</v>
      </c>
      <c r="AG414">
        <v>2.2522593228601569E-2</v>
      </c>
      <c r="AH414">
        <v>0</v>
      </c>
      <c r="AI414">
        <v>8</v>
      </c>
      <c r="AJ414" s="46">
        <v>111</v>
      </c>
      <c r="AK414" s="46">
        <v>22.855465086348016</v>
      </c>
    </row>
    <row r="415" spans="1:37" s="46" customFormat="1">
      <c r="A415">
        <v>10</v>
      </c>
      <c r="B415">
        <v>6</v>
      </c>
      <c r="C415">
        <v>2024</v>
      </c>
      <c r="D415">
        <v>99</v>
      </c>
      <c r="E415">
        <v>99</v>
      </c>
      <c r="F415">
        <v>99</v>
      </c>
      <c r="G415">
        <v>99</v>
      </c>
      <c r="H415">
        <v>99</v>
      </c>
      <c r="I415">
        <v>99</v>
      </c>
      <c r="J415">
        <v>999</v>
      </c>
      <c r="K415">
        <v>10</v>
      </c>
      <c r="L415">
        <v>99</v>
      </c>
      <c r="M415">
        <v>99</v>
      </c>
      <c r="N415">
        <v>99</v>
      </c>
      <c r="O415">
        <v>99</v>
      </c>
      <c r="P415">
        <v>9999</v>
      </c>
      <c r="Q415">
        <v>14</v>
      </c>
      <c r="R415">
        <v>15</v>
      </c>
      <c r="S415">
        <v>6.8</v>
      </c>
      <c r="T415">
        <v>20.733333333333334</v>
      </c>
      <c r="U415">
        <v>22.006666666666661</v>
      </c>
      <c r="V415">
        <v>6.6666666666666687</v>
      </c>
      <c r="W415">
        <v>53.33333333333335</v>
      </c>
      <c r="X415">
        <v>66.666666666666686</v>
      </c>
      <c r="Y415">
        <v>33.333333333333343</v>
      </c>
      <c r="Z415">
        <v>9.0546096302135286</v>
      </c>
      <c r="AA415">
        <v>2.5871477215909686</v>
      </c>
      <c r="AB415">
        <v>16.006109944504178</v>
      </c>
      <c r="AC415">
        <v>81.597296651748636</v>
      </c>
      <c r="AD415">
        <v>47.964916655910677</v>
      </c>
      <c r="AE415">
        <v>56.701045912568951</v>
      </c>
      <c r="AF415">
        <v>3.4861020730687003E-2</v>
      </c>
      <c r="AG415">
        <v>2.9608554459424053E-2</v>
      </c>
      <c r="AH415">
        <v>0</v>
      </c>
      <c r="AI415">
        <v>15</v>
      </c>
      <c r="AJ415" s="46">
        <v>103.20666666666668</v>
      </c>
      <c r="AK415" s="46">
        <v>19.026482400416754</v>
      </c>
    </row>
    <row r="416" spans="1:37">
      <c r="A416">
        <v>10</v>
      </c>
      <c r="B416">
        <v>7</v>
      </c>
      <c r="C416">
        <v>2024</v>
      </c>
      <c r="D416">
        <v>99</v>
      </c>
      <c r="E416">
        <v>99</v>
      </c>
      <c r="F416">
        <v>99</v>
      </c>
      <c r="G416">
        <v>99</v>
      </c>
      <c r="H416">
        <v>99</v>
      </c>
      <c r="I416">
        <v>99</v>
      </c>
      <c r="J416">
        <v>999</v>
      </c>
      <c r="K416">
        <v>12</v>
      </c>
      <c r="L416">
        <v>99</v>
      </c>
      <c r="M416">
        <v>99</v>
      </c>
      <c r="N416">
        <v>99</v>
      </c>
      <c r="O416">
        <v>99</v>
      </c>
      <c r="P416">
        <v>9999</v>
      </c>
      <c r="Q416">
        <v>6</v>
      </c>
      <c r="R416">
        <v>9</v>
      </c>
      <c r="S416">
        <v>6.1111111111111116</v>
      </c>
      <c r="T416">
        <v>33.333333333333343</v>
      </c>
      <c r="U416">
        <v>15.155555555555557</v>
      </c>
      <c r="V416">
        <v>0</v>
      </c>
      <c r="W416">
        <v>88.8888888888889</v>
      </c>
      <c r="X416">
        <v>44.44444444444445</v>
      </c>
      <c r="Y416">
        <v>0</v>
      </c>
      <c r="Z416">
        <v>3.8597959390825278</v>
      </c>
      <c r="AA416">
        <v>0.87488976377909189</v>
      </c>
      <c r="AB416">
        <v>9.0798923145841446</v>
      </c>
      <c r="AC416">
        <v>92.275551928292245</v>
      </c>
      <c r="AD416">
        <v>21.886246786106796</v>
      </c>
      <c r="AE416">
        <v>19.115517477537797</v>
      </c>
      <c r="AF416">
        <v>2.0916612438412197E-2</v>
      </c>
      <c r="AG416">
        <v>1.2234495087141596E-2</v>
      </c>
      <c r="AH416">
        <v>0</v>
      </c>
      <c r="AI416">
        <v>9</v>
      </c>
      <c r="AJ416">
        <v>95.733333333333306</v>
      </c>
      <c r="AK416">
        <v>16.884524871310887</v>
      </c>
    </row>
    <row r="417" spans="1:37">
      <c r="A417">
        <v>10</v>
      </c>
      <c r="B417">
        <v>8</v>
      </c>
      <c r="C417">
        <v>2024</v>
      </c>
      <c r="D417">
        <v>99</v>
      </c>
      <c r="E417">
        <v>99</v>
      </c>
      <c r="F417">
        <v>99</v>
      </c>
      <c r="G417">
        <v>99</v>
      </c>
      <c r="H417">
        <v>99</v>
      </c>
      <c r="I417">
        <v>99</v>
      </c>
      <c r="J417">
        <v>999</v>
      </c>
      <c r="K417">
        <v>14</v>
      </c>
      <c r="L417">
        <v>99</v>
      </c>
      <c r="M417">
        <v>99</v>
      </c>
      <c r="N417">
        <v>99</v>
      </c>
      <c r="O417">
        <v>99</v>
      </c>
      <c r="P417">
        <v>9999</v>
      </c>
      <c r="Q417">
        <v>1</v>
      </c>
      <c r="R417">
        <v>1</v>
      </c>
      <c r="S417">
        <v>5</v>
      </c>
      <c r="T417">
        <v>35</v>
      </c>
      <c r="U417">
        <v>13</v>
      </c>
      <c r="V417">
        <v>0</v>
      </c>
      <c r="W417">
        <v>100</v>
      </c>
      <c r="X417">
        <v>0</v>
      </c>
      <c r="Y417">
        <v>0</v>
      </c>
      <c r="Z417">
        <v>0</v>
      </c>
      <c r="AA417">
        <v>0</v>
      </c>
      <c r="AB417">
        <v>0</v>
      </c>
      <c r="AF417">
        <v>2.3240680487124658E-3</v>
      </c>
      <c r="AG417">
        <v>1.1660442531733189E-3</v>
      </c>
      <c r="AH417">
        <v>100</v>
      </c>
      <c r="AI417">
        <v>1</v>
      </c>
      <c r="AJ417">
        <v>94.6</v>
      </c>
      <c r="AK417">
        <v>15.355711465217702</v>
      </c>
    </row>
    <row r="418" spans="1:37">
      <c r="A418">
        <v>10</v>
      </c>
      <c r="B418">
        <v>9</v>
      </c>
      <c r="C418">
        <v>2024</v>
      </c>
      <c r="D418">
        <v>99</v>
      </c>
      <c r="E418">
        <v>99</v>
      </c>
      <c r="F418">
        <v>99</v>
      </c>
      <c r="G418">
        <v>99</v>
      </c>
      <c r="H418">
        <v>99</v>
      </c>
      <c r="I418">
        <v>99</v>
      </c>
      <c r="J418">
        <v>999</v>
      </c>
      <c r="K418">
        <v>19</v>
      </c>
      <c r="L418">
        <v>99</v>
      </c>
      <c r="M418">
        <v>99</v>
      </c>
      <c r="N418">
        <v>99</v>
      </c>
      <c r="O418">
        <v>99</v>
      </c>
      <c r="P418">
        <v>9999</v>
      </c>
    </row>
    <row r="419" spans="1:37">
      <c r="A419">
        <v>10</v>
      </c>
      <c r="B419">
        <v>10</v>
      </c>
      <c r="C419">
        <v>2024</v>
      </c>
      <c r="D419">
        <v>99</v>
      </c>
      <c r="E419">
        <v>99</v>
      </c>
      <c r="F419">
        <v>99</v>
      </c>
      <c r="G419">
        <v>99</v>
      </c>
      <c r="H419">
        <v>99</v>
      </c>
      <c r="I419">
        <v>99</v>
      </c>
      <c r="J419">
        <v>999</v>
      </c>
      <c r="K419">
        <v>25</v>
      </c>
      <c r="L419">
        <v>99</v>
      </c>
      <c r="M419">
        <v>99</v>
      </c>
      <c r="N419">
        <v>99</v>
      </c>
      <c r="O419">
        <v>99</v>
      </c>
      <c r="P419">
        <v>9999</v>
      </c>
    </row>
    <row r="420" spans="1:37">
      <c r="A420">
        <v>10</v>
      </c>
      <c r="B420">
        <v>11</v>
      </c>
      <c r="C420">
        <v>2023</v>
      </c>
      <c r="D420">
        <v>99</v>
      </c>
      <c r="E420">
        <v>99</v>
      </c>
      <c r="F420">
        <v>99</v>
      </c>
      <c r="G420">
        <v>99</v>
      </c>
      <c r="H420">
        <v>99</v>
      </c>
      <c r="I420">
        <v>99</v>
      </c>
      <c r="J420">
        <v>999</v>
      </c>
      <c r="K420">
        <v>0</v>
      </c>
      <c r="L420">
        <v>99</v>
      </c>
      <c r="M420">
        <v>99</v>
      </c>
      <c r="N420">
        <v>99</v>
      </c>
      <c r="O420">
        <v>99</v>
      </c>
      <c r="P420">
        <v>9999</v>
      </c>
      <c r="Q420">
        <v>8102</v>
      </c>
      <c r="R420">
        <v>44597</v>
      </c>
      <c r="S420">
        <v>7.3395519878018707</v>
      </c>
      <c r="T420">
        <v>6.2014036818620077</v>
      </c>
      <c r="U420">
        <v>26.948823911922339</v>
      </c>
      <c r="V420">
        <v>32.038029463865279</v>
      </c>
      <c r="W420">
        <v>11.904388187546248</v>
      </c>
      <c r="X420">
        <v>89.631589568805083</v>
      </c>
      <c r="Y420">
        <v>68.047178061304578</v>
      </c>
      <c r="Z420">
        <v>8.2795435731031226</v>
      </c>
      <c r="AA420">
        <v>1.7269306549286303</v>
      </c>
      <c r="AB420">
        <v>2.0343210297101284</v>
      </c>
      <c r="AC420">
        <v>70.094589528270831</v>
      </c>
      <c r="AD420">
        <v>46.690160470564095</v>
      </c>
      <c r="AE420">
        <v>51.866655472780238</v>
      </c>
      <c r="AF420">
        <v>91.505427088249206</v>
      </c>
      <c r="AG420">
        <v>94.13025920510681</v>
      </c>
      <c r="AH420">
        <v>0</v>
      </c>
      <c r="AI420">
        <v>13893</v>
      </c>
      <c r="AJ420">
        <v>110.68320737061872</v>
      </c>
      <c r="AK420">
        <v>19.992601209159847</v>
      </c>
    </row>
    <row r="421" spans="1:37">
      <c r="A421">
        <v>10</v>
      </c>
      <c r="B421">
        <v>12</v>
      </c>
      <c r="C421">
        <v>2023</v>
      </c>
      <c r="D421">
        <v>99</v>
      </c>
      <c r="E421">
        <v>99</v>
      </c>
      <c r="F421">
        <v>99</v>
      </c>
      <c r="G421">
        <v>99</v>
      </c>
      <c r="H421">
        <v>99</v>
      </c>
      <c r="I421">
        <v>99</v>
      </c>
      <c r="J421">
        <v>999</v>
      </c>
      <c r="K421">
        <v>2</v>
      </c>
      <c r="L421">
        <v>99</v>
      </c>
      <c r="M421">
        <v>99</v>
      </c>
      <c r="N421">
        <v>99</v>
      </c>
      <c r="O421">
        <v>99</v>
      </c>
      <c r="P421">
        <v>9999</v>
      </c>
      <c r="Q421">
        <v>455</v>
      </c>
      <c r="R421">
        <v>2135</v>
      </c>
      <c r="S421">
        <v>5.8379391100702573</v>
      </c>
      <c r="T421">
        <v>6.3864168618266959</v>
      </c>
      <c r="U421">
        <v>15.478501170960199</v>
      </c>
      <c r="V421">
        <v>1.1241217798594845</v>
      </c>
      <c r="W421">
        <v>10.304449648711945</v>
      </c>
      <c r="X421">
        <v>39.531615925058553</v>
      </c>
      <c r="Y421">
        <v>5.5737704918032804</v>
      </c>
      <c r="Z421">
        <v>4.4982642087458871</v>
      </c>
      <c r="AA421">
        <v>1.3738826726347328</v>
      </c>
      <c r="AB421">
        <v>1.8468539093620775</v>
      </c>
      <c r="AC421">
        <v>58.070175974679373</v>
      </c>
      <c r="AD421">
        <v>59.195197444275479</v>
      </c>
      <c r="AE421">
        <v>65.285717660944613</v>
      </c>
      <c r="AF421">
        <v>4.3806553542483124</v>
      </c>
      <c r="AG421">
        <v>2.5882759478450641</v>
      </c>
      <c r="AH421">
        <v>0</v>
      </c>
      <c r="AI421">
        <v>367</v>
      </c>
      <c r="AJ421">
        <v>97.891280653951057</v>
      </c>
      <c r="AK421">
        <v>16.448377652490009</v>
      </c>
    </row>
    <row r="422" spans="1:37">
      <c r="A422">
        <v>10</v>
      </c>
      <c r="B422">
        <v>13</v>
      </c>
      <c r="C422">
        <v>2023</v>
      </c>
      <c r="D422">
        <v>99</v>
      </c>
      <c r="E422">
        <v>99</v>
      </c>
      <c r="F422">
        <v>99</v>
      </c>
      <c r="G422">
        <v>99</v>
      </c>
      <c r="H422">
        <v>99</v>
      </c>
      <c r="I422">
        <v>99</v>
      </c>
      <c r="J422">
        <v>999</v>
      </c>
      <c r="K422">
        <v>4</v>
      </c>
      <c r="L422">
        <v>99</v>
      </c>
      <c r="M422">
        <v>99</v>
      </c>
      <c r="N422">
        <v>99</v>
      </c>
      <c r="O422">
        <v>99</v>
      </c>
      <c r="P422">
        <v>9999</v>
      </c>
      <c r="Q422">
        <v>308</v>
      </c>
      <c r="R422">
        <v>1991</v>
      </c>
      <c r="S422">
        <v>6.3435459568056256</v>
      </c>
      <c r="T422">
        <v>6.3701657458563519</v>
      </c>
      <c r="U422">
        <v>20.900954294324475</v>
      </c>
      <c r="V422">
        <v>12.85786037167253</v>
      </c>
      <c r="W422">
        <v>12.506278252134608</v>
      </c>
      <c r="X422">
        <v>63.636363636363633</v>
      </c>
      <c r="Y422">
        <v>37.317930688096439</v>
      </c>
      <c r="Z422">
        <v>8.7027954135129697</v>
      </c>
      <c r="AA422">
        <v>1.8541785740869696</v>
      </c>
      <c r="AB422">
        <v>1.9866692651553599</v>
      </c>
      <c r="AC422">
        <v>60.494089828025452</v>
      </c>
      <c r="AD422">
        <v>40.902807115646738</v>
      </c>
      <c r="AE422">
        <v>50.091945820658403</v>
      </c>
      <c r="AF422">
        <v>4.0851919486221968</v>
      </c>
      <c r="AG422">
        <v>3.2592762232252341</v>
      </c>
      <c r="AH422">
        <v>93.169261677548988</v>
      </c>
      <c r="AI422">
        <v>598</v>
      </c>
      <c r="AJ422">
        <v>107.06020066889648</v>
      </c>
      <c r="AK422">
        <v>19.121867718540223</v>
      </c>
    </row>
    <row r="423" spans="1:37">
      <c r="A423">
        <v>10</v>
      </c>
      <c r="B423">
        <v>14</v>
      </c>
      <c r="C423">
        <v>2023</v>
      </c>
      <c r="D423">
        <v>99</v>
      </c>
      <c r="E423">
        <v>99</v>
      </c>
      <c r="F423">
        <v>99</v>
      </c>
      <c r="G423">
        <v>99</v>
      </c>
      <c r="H423">
        <v>99</v>
      </c>
      <c r="I423">
        <v>99</v>
      </c>
      <c r="J423">
        <v>999</v>
      </c>
      <c r="K423">
        <v>7</v>
      </c>
      <c r="L423">
        <v>99</v>
      </c>
      <c r="M423">
        <v>99</v>
      </c>
      <c r="N423">
        <v>99</v>
      </c>
      <c r="O423">
        <v>99</v>
      </c>
      <c r="P423">
        <v>9999</v>
      </c>
      <c r="Q423">
        <v>1</v>
      </c>
      <c r="R423">
        <v>1</v>
      </c>
      <c r="S423">
        <v>6</v>
      </c>
      <c r="T423">
        <v>9</v>
      </c>
      <c r="U423">
        <v>21.6</v>
      </c>
      <c r="V423">
        <v>0</v>
      </c>
      <c r="W423">
        <v>100</v>
      </c>
      <c r="X423">
        <v>100</v>
      </c>
      <c r="Y423">
        <v>0</v>
      </c>
      <c r="Z423">
        <v>0</v>
      </c>
      <c r="AA423">
        <v>0</v>
      </c>
      <c r="AB423">
        <v>0</v>
      </c>
      <c r="AF423">
        <v>2.0518292057369139E-3</v>
      </c>
      <c r="AG423">
        <v>1.6917552932360171E-3</v>
      </c>
      <c r="AH423">
        <v>0</v>
      </c>
      <c r="AI423">
        <v>0</v>
      </c>
    </row>
    <row r="424" spans="1:37">
      <c r="A424">
        <v>10</v>
      </c>
      <c r="B424">
        <v>15</v>
      </c>
      <c r="C424">
        <v>2023</v>
      </c>
      <c r="D424">
        <v>99</v>
      </c>
      <c r="E424">
        <v>99</v>
      </c>
      <c r="F424">
        <v>99</v>
      </c>
      <c r="G424">
        <v>99</v>
      </c>
      <c r="H424">
        <v>99</v>
      </c>
      <c r="I424">
        <v>99</v>
      </c>
      <c r="J424">
        <v>999</v>
      </c>
      <c r="K424">
        <v>9</v>
      </c>
      <c r="L424">
        <v>99</v>
      </c>
      <c r="M424">
        <v>99</v>
      </c>
      <c r="N424">
        <v>99</v>
      </c>
      <c r="O424">
        <v>99</v>
      </c>
      <c r="P424">
        <v>9999</v>
      </c>
    </row>
    <row r="425" spans="1:37">
      <c r="A425">
        <v>10</v>
      </c>
      <c r="B425">
        <v>16</v>
      </c>
      <c r="C425">
        <v>2023</v>
      </c>
      <c r="D425">
        <v>99</v>
      </c>
      <c r="E425">
        <v>99</v>
      </c>
      <c r="F425">
        <v>99</v>
      </c>
      <c r="G425">
        <v>99</v>
      </c>
      <c r="H425">
        <v>99</v>
      </c>
      <c r="I425">
        <v>99</v>
      </c>
      <c r="J425">
        <v>999</v>
      </c>
      <c r="K425">
        <v>10</v>
      </c>
      <c r="L425">
        <v>99</v>
      </c>
      <c r="M425">
        <v>99</v>
      </c>
      <c r="N425">
        <v>99</v>
      </c>
      <c r="O425">
        <v>99</v>
      </c>
      <c r="P425">
        <v>9999</v>
      </c>
      <c r="Q425">
        <v>8</v>
      </c>
      <c r="R425">
        <v>9</v>
      </c>
      <c r="S425">
        <v>6.7777777777777777</v>
      </c>
      <c r="T425">
        <v>27.111111111111111</v>
      </c>
      <c r="U425">
        <v>22.211111111111112</v>
      </c>
      <c r="V425">
        <v>0</v>
      </c>
      <c r="W425">
        <v>66.666666666666686</v>
      </c>
      <c r="X425">
        <v>77.777777777777771</v>
      </c>
      <c r="Y425">
        <v>44.44444444444445</v>
      </c>
      <c r="Z425">
        <v>9.3621512775221625</v>
      </c>
      <c r="AA425">
        <v>1.1331154474650622</v>
      </c>
      <c r="AB425">
        <v>14.502447643564201</v>
      </c>
      <c r="AC425">
        <v>62.657089539707343</v>
      </c>
      <c r="AD425">
        <v>80.549548893387595</v>
      </c>
      <c r="AE425">
        <v>67.765095107600317</v>
      </c>
      <c r="AF425">
        <v>1.8466462851632233E-2</v>
      </c>
      <c r="AG425">
        <v>1.5656568662864804E-2</v>
      </c>
      <c r="AH425">
        <v>0</v>
      </c>
      <c r="AI425">
        <v>0</v>
      </c>
    </row>
    <row r="426" spans="1:37">
      <c r="A426">
        <v>10</v>
      </c>
      <c r="B426">
        <v>17</v>
      </c>
      <c r="C426">
        <v>2023</v>
      </c>
      <c r="D426">
        <v>99</v>
      </c>
      <c r="E426">
        <v>99</v>
      </c>
      <c r="F426">
        <v>99</v>
      </c>
      <c r="G426">
        <v>99</v>
      </c>
      <c r="H426">
        <v>99</v>
      </c>
      <c r="I426">
        <v>99</v>
      </c>
      <c r="J426">
        <v>999</v>
      </c>
      <c r="K426">
        <v>12</v>
      </c>
      <c r="L426">
        <v>99</v>
      </c>
      <c r="M426">
        <v>99</v>
      </c>
      <c r="N426">
        <v>99</v>
      </c>
      <c r="O426">
        <v>99</v>
      </c>
      <c r="P426">
        <v>9999</v>
      </c>
      <c r="Q426">
        <v>2</v>
      </c>
      <c r="R426">
        <v>4</v>
      </c>
      <c r="S426">
        <v>5</v>
      </c>
      <c r="T426">
        <v>38.25</v>
      </c>
      <c r="U426">
        <v>15.45</v>
      </c>
      <c r="V426">
        <v>0</v>
      </c>
      <c r="W426">
        <v>100</v>
      </c>
      <c r="X426">
        <v>25</v>
      </c>
      <c r="Y426">
        <v>0</v>
      </c>
      <c r="Z426">
        <v>1.4671400751121222</v>
      </c>
      <c r="AA426">
        <v>0.70710678118654757</v>
      </c>
      <c r="AB426">
        <v>1.0897247358851685</v>
      </c>
      <c r="AC426">
        <v>81.933657761018978</v>
      </c>
      <c r="AD426">
        <v>64.893278543297413</v>
      </c>
      <c r="AE426">
        <v>64.888568452305023</v>
      </c>
      <c r="AF426">
        <v>8.2073168229476554E-3</v>
      </c>
      <c r="AG426">
        <v>4.840299866758606E-3</v>
      </c>
      <c r="AH426">
        <v>0</v>
      </c>
      <c r="AI426">
        <v>0</v>
      </c>
    </row>
    <row r="427" spans="1:37">
      <c r="A427">
        <v>10</v>
      </c>
      <c r="B427">
        <v>18</v>
      </c>
      <c r="C427">
        <v>2023</v>
      </c>
      <c r="D427">
        <v>99</v>
      </c>
      <c r="E427">
        <v>99</v>
      </c>
      <c r="F427">
        <v>99</v>
      </c>
      <c r="G427">
        <v>99</v>
      </c>
      <c r="H427">
        <v>99</v>
      </c>
      <c r="I427">
        <v>99</v>
      </c>
      <c r="J427">
        <v>999</v>
      </c>
      <c r="K427">
        <v>14</v>
      </c>
      <c r="L427">
        <v>99</v>
      </c>
      <c r="M427">
        <v>99</v>
      </c>
      <c r="N427">
        <v>99</v>
      </c>
      <c r="O427">
        <v>99</v>
      </c>
      <c r="P427">
        <v>9999</v>
      </c>
    </row>
    <row r="428" spans="1:37">
      <c r="A428">
        <v>10</v>
      </c>
      <c r="B428">
        <v>19</v>
      </c>
      <c r="C428">
        <v>2023</v>
      </c>
      <c r="D428">
        <v>99</v>
      </c>
      <c r="E428">
        <v>99</v>
      </c>
      <c r="F428">
        <v>99</v>
      </c>
      <c r="G428">
        <v>99</v>
      </c>
      <c r="H428">
        <v>99</v>
      </c>
      <c r="I428">
        <v>99</v>
      </c>
      <c r="J428">
        <v>999</v>
      </c>
      <c r="K428">
        <v>19</v>
      </c>
      <c r="L428">
        <v>99</v>
      </c>
      <c r="M428">
        <v>99</v>
      </c>
      <c r="N428">
        <v>99</v>
      </c>
      <c r="O428">
        <v>99</v>
      </c>
      <c r="P428">
        <v>9999</v>
      </c>
    </row>
    <row r="429" spans="1:37">
      <c r="A429">
        <v>10</v>
      </c>
      <c r="B429">
        <v>20</v>
      </c>
      <c r="C429">
        <v>2023</v>
      </c>
      <c r="D429">
        <v>99</v>
      </c>
      <c r="E429">
        <v>99</v>
      </c>
      <c r="F429">
        <v>99</v>
      </c>
      <c r="G429">
        <v>99</v>
      </c>
      <c r="H429">
        <v>99</v>
      </c>
      <c r="I429">
        <v>99</v>
      </c>
      <c r="J429">
        <v>999</v>
      </c>
      <c r="K429">
        <v>25</v>
      </c>
      <c r="L429">
        <v>99</v>
      </c>
      <c r="M429">
        <v>99</v>
      </c>
      <c r="N429">
        <v>99</v>
      </c>
      <c r="O429">
        <v>99</v>
      </c>
      <c r="P429">
        <v>9999</v>
      </c>
    </row>
    <row r="430" spans="1:37">
      <c r="A430">
        <v>10</v>
      </c>
      <c r="B430">
        <v>21</v>
      </c>
      <c r="C430">
        <v>2022</v>
      </c>
      <c r="D430">
        <v>99</v>
      </c>
      <c r="E430">
        <v>99</v>
      </c>
      <c r="F430">
        <v>99</v>
      </c>
      <c r="G430">
        <v>99</v>
      </c>
      <c r="H430">
        <v>99</v>
      </c>
      <c r="I430">
        <v>99</v>
      </c>
      <c r="J430">
        <v>999</v>
      </c>
      <c r="K430">
        <v>0</v>
      </c>
      <c r="L430">
        <v>99</v>
      </c>
      <c r="M430">
        <v>99</v>
      </c>
      <c r="N430">
        <v>99</v>
      </c>
      <c r="O430">
        <v>99</v>
      </c>
      <c r="P430">
        <v>9999</v>
      </c>
      <c r="Q430">
        <v>8446</v>
      </c>
      <c r="R430">
        <v>47140</v>
      </c>
      <c r="S430">
        <v>7.1610946117946517</v>
      </c>
      <c r="T430">
        <v>6.245990666100977</v>
      </c>
      <c r="U430">
        <v>27.530746287653848</v>
      </c>
      <c r="V430">
        <v>31.268561731014003</v>
      </c>
      <c r="W430">
        <v>12.827747136190069</v>
      </c>
      <c r="X430">
        <v>90.969452694102642</v>
      </c>
      <c r="Y430">
        <v>70.377598642341994</v>
      </c>
      <c r="Z430">
        <v>8.3906959450199814</v>
      </c>
      <c r="AA430">
        <v>1.7791910342871344</v>
      </c>
      <c r="AB430">
        <v>2.0770351298803704</v>
      </c>
      <c r="AC430">
        <v>69.707346061331691</v>
      </c>
      <c r="AD430">
        <v>51.297998318735779</v>
      </c>
      <c r="AE430">
        <v>53.847446129714143</v>
      </c>
      <c r="AF430">
        <v>91.610470878597681</v>
      </c>
      <c r="AG430">
        <v>94.441208754903613</v>
      </c>
      <c r="AH430">
        <v>0</v>
      </c>
      <c r="AI430">
        <v>2845</v>
      </c>
      <c r="AJ430">
        <v>110.49971880492112</v>
      </c>
      <c r="AK430">
        <v>19.747487060719703</v>
      </c>
    </row>
    <row r="431" spans="1:37">
      <c r="A431">
        <v>10</v>
      </c>
      <c r="B431">
        <v>22</v>
      </c>
      <c r="C431">
        <v>2022</v>
      </c>
      <c r="D431">
        <v>99</v>
      </c>
      <c r="E431">
        <v>99</v>
      </c>
      <c r="F431">
        <v>99</v>
      </c>
      <c r="G431">
        <v>99</v>
      </c>
      <c r="H431">
        <v>99</v>
      </c>
      <c r="I431">
        <v>99</v>
      </c>
      <c r="J431">
        <v>999</v>
      </c>
      <c r="K431">
        <v>2</v>
      </c>
      <c r="L431">
        <v>99</v>
      </c>
      <c r="M431">
        <v>99</v>
      </c>
      <c r="N431">
        <v>99</v>
      </c>
      <c r="O431">
        <v>99</v>
      </c>
      <c r="P431">
        <v>9999</v>
      </c>
      <c r="Q431">
        <v>451</v>
      </c>
      <c r="R431">
        <v>2234</v>
      </c>
      <c r="S431">
        <v>5.518352730528199</v>
      </c>
      <c r="T431">
        <v>6.3097582811101161</v>
      </c>
      <c r="U431">
        <v>15.20815129811994</v>
      </c>
      <c r="V431">
        <v>0.49239033124440462</v>
      </c>
      <c r="W431">
        <v>10.295434198746644</v>
      </c>
      <c r="X431">
        <v>36.481647269471807</v>
      </c>
      <c r="Y431">
        <v>4.2972247090420774</v>
      </c>
      <c r="Z431">
        <v>4.4268261063089511</v>
      </c>
      <c r="AA431">
        <v>1.3899092056111388</v>
      </c>
      <c r="AB431">
        <v>1.7929593814533402</v>
      </c>
      <c r="AC431">
        <v>55.602881234340195</v>
      </c>
      <c r="AD431">
        <v>58.204973665196498</v>
      </c>
      <c r="AE431">
        <v>62.585752549023823</v>
      </c>
      <c r="AF431">
        <v>4.3414890102415615</v>
      </c>
      <c r="AG431">
        <v>2.4723705846275918</v>
      </c>
      <c r="AH431">
        <v>0</v>
      </c>
      <c r="AI431">
        <v>206</v>
      </c>
      <c r="AJ431">
        <v>99.132524271844645</v>
      </c>
      <c r="AK431">
        <v>14.389419528831199</v>
      </c>
    </row>
    <row r="432" spans="1:37">
      <c r="A432">
        <v>10</v>
      </c>
      <c r="B432">
        <v>23</v>
      </c>
      <c r="C432">
        <v>2022</v>
      </c>
      <c r="D432">
        <v>99</v>
      </c>
      <c r="E432">
        <v>99</v>
      </c>
      <c r="F432">
        <v>99</v>
      </c>
      <c r="G432">
        <v>99</v>
      </c>
      <c r="H432">
        <v>99</v>
      </c>
      <c r="I432">
        <v>99</v>
      </c>
      <c r="J432">
        <v>999</v>
      </c>
      <c r="K432">
        <v>4</v>
      </c>
      <c r="L432">
        <v>99</v>
      </c>
      <c r="M432">
        <v>99</v>
      </c>
      <c r="N432">
        <v>99</v>
      </c>
      <c r="O432">
        <v>99</v>
      </c>
      <c r="P432">
        <v>9999</v>
      </c>
      <c r="Q432">
        <v>308</v>
      </c>
      <c r="R432">
        <v>2077</v>
      </c>
      <c r="S432">
        <v>6.1766971593644699</v>
      </c>
      <c r="T432">
        <v>6.5291285507944155</v>
      </c>
      <c r="U432">
        <v>20.34083293211366</v>
      </c>
      <c r="V432">
        <v>12.229176697159364</v>
      </c>
      <c r="W432">
        <v>13.673567645642752</v>
      </c>
      <c r="X432">
        <v>61.675493500240741</v>
      </c>
      <c r="Y432">
        <v>33.991333654309102</v>
      </c>
      <c r="Z432">
        <v>8.2465374318170532</v>
      </c>
      <c r="AA432">
        <v>1.8051645993837224</v>
      </c>
      <c r="AB432">
        <v>2.0047473414548422</v>
      </c>
      <c r="AC432">
        <v>61.730897794538031</v>
      </c>
      <c r="AD432">
        <v>38.17558536128179</v>
      </c>
      <c r="AE432">
        <v>52.429114896768418</v>
      </c>
      <c r="AF432">
        <v>4.0363798900052466</v>
      </c>
      <c r="AG432">
        <v>3.0743917351604679</v>
      </c>
      <c r="AH432">
        <v>91.622532498796389</v>
      </c>
      <c r="AI432">
        <v>129</v>
      </c>
      <c r="AJ432">
        <v>102.98217054263571</v>
      </c>
      <c r="AK432">
        <v>18.579787292733471</v>
      </c>
    </row>
    <row r="433" spans="1:37">
      <c r="A433">
        <v>10</v>
      </c>
      <c r="B433">
        <v>24</v>
      </c>
      <c r="C433">
        <v>2022</v>
      </c>
      <c r="D433">
        <v>99</v>
      </c>
      <c r="E433">
        <v>99</v>
      </c>
      <c r="F433">
        <v>99</v>
      </c>
      <c r="G433">
        <v>99</v>
      </c>
      <c r="H433">
        <v>99</v>
      </c>
      <c r="I433">
        <v>99</v>
      </c>
      <c r="J433">
        <v>999</v>
      </c>
      <c r="K433">
        <v>7</v>
      </c>
      <c r="L433">
        <v>99</v>
      </c>
      <c r="M433">
        <v>99</v>
      </c>
      <c r="N433">
        <v>99</v>
      </c>
      <c r="O433">
        <v>99</v>
      </c>
      <c r="P433">
        <v>9999</v>
      </c>
    </row>
    <row r="434" spans="1:37">
      <c r="A434">
        <v>10</v>
      </c>
      <c r="B434">
        <v>25</v>
      </c>
      <c r="C434">
        <v>2022</v>
      </c>
      <c r="D434">
        <v>99</v>
      </c>
      <c r="E434">
        <v>99</v>
      </c>
      <c r="F434">
        <v>99</v>
      </c>
      <c r="G434">
        <v>99</v>
      </c>
      <c r="H434">
        <v>99</v>
      </c>
      <c r="I434">
        <v>99</v>
      </c>
      <c r="J434">
        <v>999</v>
      </c>
      <c r="K434">
        <v>9</v>
      </c>
      <c r="L434">
        <v>99</v>
      </c>
      <c r="M434">
        <v>99</v>
      </c>
      <c r="N434">
        <v>99</v>
      </c>
      <c r="O434">
        <v>99</v>
      </c>
      <c r="P434">
        <v>9999</v>
      </c>
    </row>
    <row r="435" spans="1:37">
      <c r="A435">
        <v>10</v>
      </c>
      <c r="B435">
        <v>26</v>
      </c>
      <c r="C435">
        <v>2022</v>
      </c>
      <c r="D435">
        <v>99</v>
      </c>
      <c r="E435">
        <v>99</v>
      </c>
      <c r="F435">
        <v>99</v>
      </c>
      <c r="G435">
        <v>99</v>
      </c>
      <c r="H435">
        <v>99</v>
      </c>
      <c r="I435">
        <v>99</v>
      </c>
      <c r="J435">
        <v>999</v>
      </c>
      <c r="K435">
        <v>10</v>
      </c>
      <c r="L435">
        <v>99</v>
      </c>
      <c r="M435">
        <v>99</v>
      </c>
      <c r="N435">
        <v>99</v>
      </c>
      <c r="O435">
        <v>99</v>
      </c>
      <c r="P435">
        <v>9999</v>
      </c>
      <c r="Q435">
        <v>5</v>
      </c>
      <c r="R435">
        <v>5</v>
      </c>
      <c r="S435">
        <v>6.8</v>
      </c>
      <c r="T435">
        <v>26.4</v>
      </c>
      <c r="U435">
        <v>29.92</v>
      </c>
      <c r="V435">
        <v>0</v>
      </c>
      <c r="W435">
        <v>80</v>
      </c>
      <c r="X435">
        <v>80</v>
      </c>
      <c r="Y435">
        <v>80</v>
      </c>
      <c r="Z435">
        <v>10.440574696825845</v>
      </c>
      <c r="AA435">
        <v>2.4000000000000004</v>
      </c>
      <c r="AB435">
        <v>15.525462956060277</v>
      </c>
      <c r="AC435">
        <v>91.565840747314823</v>
      </c>
      <c r="AD435">
        <v>-0.60952002781361048</v>
      </c>
      <c r="AE435">
        <v>-0.85880423476376766</v>
      </c>
      <c r="AF435">
        <v>9.7168509629399335E-3</v>
      </c>
      <c r="AG435">
        <v>1.0886432099954891E-2</v>
      </c>
      <c r="AH435">
        <v>0</v>
      </c>
      <c r="AI435">
        <v>2</v>
      </c>
      <c r="AJ435">
        <v>118.6</v>
      </c>
      <c r="AK435">
        <v>19.604198922651641</v>
      </c>
    </row>
    <row r="436" spans="1:37">
      <c r="A436">
        <v>10</v>
      </c>
      <c r="B436">
        <v>27</v>
      </c>
      <c r="C436">
        <v>2022</v>
      </c>
      <c r="D436">
        <v>99</v>
      </c>
      <c r="E436">
        <v>99</v>
      </c>
      <c r="F436">
        <v>99</v>
      </c>
      <c r="G436">
        <v>99</v>
      </c>
      <c r="H436">
        <v>99</v>
      </c>
      <c r="I436">
        <v>99</v>
      </c>
      <c r="J436">
        <v>999</v>
      </c>
      <c r="K436">
        <v>12</v>
      </c>
      <c r="L436">
        <v>99</v>
      </c>
      <c r="M436">
        <v>99</v>
      </c>
      <c r="N436">
        <v>99</v>
      </c>
      <c r="O436">
        <v>99</v>
      </c>
      <c r="P436">
        <v>9999</v>
      </c>
      <c r="Q436">
        <v>1</v>
      </c>
      <c r="R436">
        <v>1</v>
      </c>
      <c r="S436">
        <v>5</v>
      </c>
      <c r="T436">
        <v>37</v>
      </c>
      <c r="U436">
        <v>15.7</v>
      </c>
      <c r="V436">
        <v>0</v>
      </c>
      <c r="W436">
        <v>100</v>
      </c>
      <c r="X436">
        <v>0</v>
      </c>
      <c r="Y436">
        <v>0</v>
      </c>
      <c r="Z436">
        <v>0</v>
      </c>
      <c r="AA436">
        <v>0</v>
      </c>
      <c r="AB436">
        <v>0</v>
      </c>
      <c r="AF436">
        <v>1.9433701925879864E-3</v>
      </c>
      <c r="AG436">
        <v>1.1424932083508811E-3</v>
      </c>
      <c r="AH436">
        <v>0</v>
      </c>
      <c r="AI436">
        <v>0</v>
      </c>
    </row>
    <row r="437" spans="1:37">
      <c r="A437">
        <v>10</v>
      </c>
      <c r="B437">
        <v>28</v>
      </c>
      <c r="C437">
        <v>2022</v>
      </c>
      <c r="D437">
        <v>99</v>
      </c>
      <c r="E437">
        <v>99</v>
      </c>
      <c r="F437">
        <v>99</v>
      </c>
      <c r="G437">
        <v>99</v>
      </c>
      <c r="H437">
        <v>99</v>
      </c>
      <c r="I437">
        <v>99</v>
      </c>
      <c r="J437">
        <v>999</v>
      </c>
      <c r="K437">
        <v>14</v>
      </c>
      <c r="L437">
        <v>99</v>
      </c>
      <c r="M437">
        <v>99</v>
      </c>
      <c r="N437">
        <v>99</v>
      </c>
      <c r="O437">
        <v>99</v>
      </c>
      <c r="P437">
        <v>9999</v>
      </c>
    </row>
    <row r="438" spans="1:37">
      <c r="A438">
        <v>10</v>
      </c>
      <c r="B438">
        <v>29</v>
      </c>
      <c r="C438">
        <v>2022</v>
      </c>
      <c r="D438">
        <v>99</v>
      </c>
      <c r="E438">
        <v>99</v>
      </c>
      <c r="F438">
        <v>99</v>
      </c>
      <c r="G438">
        <v>99</v>
      </c>
      <c r="H438">
        <v>99</v>
      </c>
      <c r="I438">
        <v>99</v>
      </c>
      <c r="J438">
        <v>999</v>
      </c>
      <c r="K438">
        <v>19</v>
      </c>
      <c r="L438">
        <v>99</v>
      </c>
      <c r="M438">
        <v>99</v>
      </c>
      <c r="N438">
        <v>99</v>
      </c>
      <c r="O438">
        <v>99</v>
      </c>
      <c r="P438">
        <v>9999</v>
      </c>
    </row>
    <row r="439" spans="1:37">
      <c r="A439">
        <v>10</v>
      </c>
      <c r="B439">
        <v>30</v>
      </c>
      <c r="C439">
        <v>2022</v>
      </c>
      <c r="D439">
        <v>99</v>
      </c>
      <c r="E439">
        <v>99</v>
      </c>
      <c r="F439">
        <v>99</v>
      </c>
      <c r="G439">
        <v>99</v>
      </c>
      <c r="H439">
        <v>99</v>
      </c>
      <c r="I439">
        <v>99</v>
      </c>
      <c r="J439">
        <v>999</v>
      </c>
      <c r="K439">
        <v>25</v>
      </c>
      <c r="L439">
        <v>99</v>
      </c>
      <c r="M439">
        <v>99</v>
      </c>
      <c r="N439">
        <v>99</v>
      </c>
      <c r="O439">
        <v>99</v>
      </c>
      <c r="P439">
        <v>9999</v>
      </c>
    </row>
    <row r="440" spans="1:37">
      <c r="A440">
        <v>11</v>
      </c>
      <c r="B440">
        <v>1</v>
      </c>
      <c r="C440">
        <v>2024</v>
      </c>
      <c r="D440">
        <v>99</v>
      </c>
      <c r="E440">
        <v>99</v>
      </c>
      <c r="F440">
        <v>99</v>
      </c>
      <c r="G440">
        <v>99</v>
      </c>
      <c r="H440">
        <v>99</v>
      </c>
      <c r="I440">
        <v>99</v>
      </c>
      <c r="J440">
        <v>999</v>
      </c>
      <c r="K440">
        <v>99</v>
      </c>
      <c r="L440">
        <v>1</v>
      </c>
      <c r="M440">
        <v>99</v>
      </c>
      <c r="N440">
        <v>99</v>
      </c>
      <c r="O440">
        <v>99</v>
      </c>
      <c r="P440">
        <v>9999</v>
      </c>
      <c r="Q440">
        <v>40</v>
      </c>
      <c r="R440">
        <v>103</v>
      </c>
      <c r="S440">
        <v>1</v>
      </c>
      <c r="T440">
        <v>2.349514563106796</v>
      </c>
      <c r="U440">
        <v>7.4466019417475708</v>
      </c>
      <c r="V440">
        <v>0</v>
      </c>
      <c r="W440">
        <v>0</v>
      </c>
      <c r="X440">
        <v>0</v>
      </c>
      <c r="Y440">
        <v>0</v>
      </c>
      <c r="Z440">
        <v>1.8367243708202925</v>
      </c>
      <c r="AA440">
        <v>0</v>
      </c>
      <c r="AB440">
        <v>0.51593515555675507</v>
      </c>
      <c r="AD440">
        <v>2.2877800926255621E-2</v>
      </c>
      <c r="AF440">
        <v>0.23937900901738404</v>
      </c>
      <c r="AG440">
        <v>6.8796610937225958E-2</v>
      </c>
      <c r="AH440">
        <v>3.8834951456310689</v>
      </c>
      <c r="AI440">
        <v>103</v>
      </c>
      <c r="AJ440">
        <v>90.546601941747582</v>
      </c>
      <c r="AK440">
        <v>9.8974577355092404</v>
      </c>
    </row>
    <row r="441" spans="1:37">
      <c r="A441">
        <v>11</v>
      </c>
      <c r="B441">
        <v>2</v>
      </c>
      <c r="C441">
        <v>2024</v>
      </c>
      <c r="D441">
        <v>99</v>
      </c>
      <c r="E441">
        <v>99</v>
      </c>
      <c r="F441">
        <v>99</v>
      </c>
      <c r="G441">
        <v>99</v>
      </c>
      <c r="H441">
        <v>99</v>
      </c>
      <c r="I441">
        <v>99</v>
      </c>
      <c r="J441">
        <v>999</v>
      </c>
      <c r="K441">
        <v>99</v>
      </c>
      <c r="L441">
        <v>2</v>
      </c>
      <c r="M441">
        <v>99</v>
      </c>
      <c r="N441">
        <v>99</v>
      </c>
      <c r="O441">
        <v>99</v>
      </c>
      <c r="P441">
        <v>9999</v>
      </c>
      <c r="Q441">
        <v>167</v>
      </c>
      <c r="R441">
        <v>333</v>
      </c>
      <c r="S441">
        <v>2</v>
      </c>
      <c r="T441">
        <v>2.6726726726726722</v>
      </c>
      <c r="U441">
        <v>9.5807807807807848</v>
      </c>
      <c r="V441">
        <v>0</v>
      </c>
      <c r="W441">
        <v>0</v>
      </c>
      <c r="X441">
        <v>2.4024024024024015</v>
      </c>
      <c r="Y441">
        <v>0</v>
      </c>
      <c r="Z441">
        <v>2.4841219480620791</v>
      </c>
      <c r="AA441">
        <v>0</v>
      </c>
      <c r="AB441">
        <v>0.56238798369824128</v>
      </c>
      <c r="AD441">
        <v>10.94228848078231</v>
      </c>
      <c r="AF441">
        <v>0.77391466022125122</v>
      </c>
      <c r="AG441">
        <v>0.28616519887108993</v>
      </c>
      <c r="AH441">
        <v>8.408408408408409</v>
      </c>
      <c r="AI441">
        <v>332</v>
      </c>
      <c r="AJ441">
        <v>93.153313253012101</v>
      </c>
      <c r="AK441">
        <v>11.641337824012952</v>
      </c>
    </row>
    <row r="442" spans="1:37">
      <c r="A442">
        <v>11</v>
      </c>
      <c r="B442">
        <v>3</v>
      </c>
      <c r="C442">
        <v>2024</v>
      </c>
      <c r="D442">
        <v>99</v>
      </c>
      <c r="E442">
        <v>99</v>
      </c>
      <c r="F442">
        <v>99</v>
      </c>
      <c r="G442">
        <v>99</v>
      </c>
      <c r="H442">
        <v>99</v>
      </c>
      <c r="I442">
        <v>99</v>
      </c>
      <c r="J442">
        <v>999</v>
      </c>
      <c r="K442">
        <v>99</v>
      </c>
      <c r="L442">
        <v>3</v>
      </c>
      <c r="M442">
        <v>99</v>
      </c>
      <c r="N442">
        <v>99</v>
      </c>
      <c r="O442">
        <v>99</v>
      </c>
      <c r="P442">
        <v>9999</v>
      </c>
      <c r="Q442">
        <v>377</v>
      </c>
      <c r="R442">
        <v>635</v>
      </c>
      <c r="S442">
        <v>3</v>
      </c>
      <c r="T442">
        <v>3.0992125984251975</v>
      </c>
      <c r="U442">
        <v>12.597007874015748</v>
      </c>
      <c r="V442">
        <v>0</v>
      </c>
      <c r="W442">
        <v>0</v>
      </c>
      <c r="X442">
        <v>20.314960629921256</v>
      </c>
      <c r="Y442">
        <v>0.31496062992125978</v>
      </c>
      <c r="Z442">
        <v>3.6708780118509594</v>
      </c>
      <c r="AA442">
        <v>0</v>
      </c>
      <c r="AB442">
        <v>0.77839892844850644</v>
      </c>
      <c r="AD442">
        <v>-37.703440428990149</v>
      </c>
      <c r="AF442">
        <v>1.4757832109324165</v>
      </c>
      <c r="AG442">
        <v>0.71748496811990115</v>
      </c>
      <c r="AH442">
        <v>6.771653543307087</v>
      </c>
      <c r="AI442">
        <v>629</v>
      </c>
      <c r="AJ442">
        <v>97.886645468998395</v>
      </c>
      <c r="AK442">
        <v>13.127560570289596</v>
      </c>
    </row>
    <row r="443" spans="1:37">
      <c r="A443">
        <v>11</v>
      </c>
      <c r="B443">
        <v>4</v>
      </c>
      <c r="C443">
        <v>2024</v>
      </c>
      <c r="D443">
        <v>99</v>
      </c>
      <c r="E443">
        <v>99</v>
      </c>
      <c r="F443">
        <v>99</v>
      </c>
      <c r="G443">
        <v>99</v>
      </c>
      <c r="H443">
        <v>99</v>
      </c>
      <c r="I443">
        <v>99</v>
      </c>
      <c r="J443">
        <v>999</v>
      </c>
      <c r="K443">
        <v>99</v>
      </c>
      <c r="L443">
        <v>4</v>
      </c>
      <c r="M443">
        <v>99</v>
      </c>
      <c r="N443">
        <v>99</v>
      </c>
      <c r="O443">
        <v>99</v>
      </c>
      <c r="P443">
        <v>9999</v>
      </c>
      <c r="Q443">
        <v>774</v>
      </c>
      <c r="R443">
        <v>1544</v>
      </c>
      <c r="S443">
        <v>4</v>
      </c>
      <c r="T443">
        <v>4.0880829015544045</v>
      </c>
      <c r="U443">
        <v>13.317875647668409</v>
      </c>
      <c r="V443">
        <v>0</v>
      </c>
      <c r="W443">
        <v>6.4766839378238364E-2</v>
      </c>
      <c r="X443">
        <v>26.165803108808287</v>
      </c>
      <c r="Y443">
        <v>1.1010362694300517</v>
      </c>
      <c r="Z443">
        <v>3.990390548636841</v>
      </c>
      <c r="AA443">
        <v>0</v>
      </c>
      <c r="AB443">
        <v>1.3214111445028944</v>
      </c>
      <c r="AD443">
        <v>-44.974056531093055</v>
      </c>
      <c r="AF443">
        <v>3.5883610672120474</v>
      </c>
      <c r="AG443">
        <v>1.8443949822424912</v>
      </c>
      <c r="AH443">
        <v>12.240932642487047</v>
      </c>
      <c r="AI443">
        <v>1532</v>
      </c>
      <c r="AJ443">
        <v>97.829373368146236</v>
      </c>
      <c r="AK443">
        <v>13.847060570795657</v>
      </c>
    </row>
    <row r="444" spans="1:37">
      <c r="A444">
        <v>11</v>
      </c>
      <c r="B444">
        <v>5</v>
      </c>
      <c r="C444">
        <v>2024</v>
      </c>
      <c r="D444">
        <v>99</v>
      </c>
      <c r="E444">
        <v>99</v>
      </c>
      <c r="F444">
        <v>99</v>
      </c>
      <c r="G444">
        <v>99</v>
      </c>
      <c r="H444">
        <v>99</v>
      </c>
      <c r="I444">
        <v>99</v>
      </c>
      <c r="J444">
        <v>999</v>
      </c>
      <c r="K444">
        <v>99</v>
      </c>
      <c r="L444">
        <v>5</v>
      </c>
      <c r="M444">
        <v>99</v>
      </c>
      <c r="N444">
        <v>99</v>
      </c>
      <c r="O444">
        <v>99</v>
      </c>
      <c r="P444">
        <v>9999</v>
      </c>
      <c r="Q444">
        <v>1874</v>
      </c>
      <c r="R444">
        <v>3974</v>
      </c>
      <c r="S444">
        <v>5</v>
      </c>
      <c r="T444">
        <v>4.675893306492199</v>
      </c>
      <c r="U444">
        <v>16.24823855057878</v>
      </c>
      <c r="V444">
        <v>0</v>
      </c>
      <c r="W444">
        <v>0.15098137896326119</v>
      </c>
      <c r="X444">
        <v>44.640161046804224</v>
      </c>
      <c r="Y444">
        <v>8.4801207851031712</v>
      </c>
      <c r="Z444">
        <v>4.4217027405492564</v>
      </c>
      <c r="AA444">
        <v>0</v>
      </c>
      <c r="AB444">
        <v>1.6191598300661798</v>
      </c>
      <c r="AD444">
        <v>-44.232507936798257</v>
      </c>
      <c r="AF444">
        <v>9.2358464255833415</v>
      </c>
      <c r="AG444">
        <v>5.7916969576560016</v>
      </c>
      <c r="AH444">
        <v>9.6879718168092612</v>
      </c>
      <c r="AI444">
        <v>3931</v>
      </c>
      <c r="AJ444">
        <v>100.98839989824498</v>
      </c>
      <c r="AK444">
        <v>15.413971235907519</v>
      </c>
    </row>
    <row r="445" spans="1:37">
      <c r="A445">
        <v>11</v>
      </c>
      <c r="B445">
        <v>6</v>
      </c>
      <c r="C445">
        <v>2024</v>
      </c>
      <c r="D445">
        <v>99</v>
      </c>
      <c r="E445">
        <v>99</v>
      </c>
      <c r="F445">
        <v>99</v>
      </c>
      <c r="G445">
        <v>99</v>
      </c>
      <c r="H445">
        <v>99</v>
      </c>
      <c r="I445">
        <v>99</v>
      </c>
      <c r="J445">
        <v>999</v>
      </c>
      <c r="K445">
        <v>99</v>
      </c>
      <c r="L445">
        <v>6</v>
      </c>
      <c r="M445">
        <v>99</v>
      </c>
      <c r="N445">
        <v>99</v>
      </c>
      <c r="O445">
        <v>99</v>
      </c>
      <c r="P445">
        <v>9999</v>
      </c>
      <c r="Q445">
        <v>3119</v>
      </c>
      <c r="R445">
        <v>6687</v>
      </c>
      <c r="S445">
        <v>6</v>
      </c>
      <c r="T445">
        <v>5.2890683415582469</v>
      </c>
      <c r="U445">
        <v>19.886107372513763</v>
      </c>
      <c r="V445">
        <v>14.520711828921788</v>
      </c>
      <c r="W445">
        <v>0.97203529235830699</v>
      </c>
      <c r="X445">
        <v>74.427994616419909</v>
      </c>
      <c r="Y445">
        <v>27.635711081202341</v>
      </c>
      <c r="Z445">
        <v>4.6676903859345193</v>
      </c>
      <c r="AA445">
        <v>0</v>
      </c>
      <c r="AB445">
        <v>1.5041058852677835</v>
      </c>
      <c r="AD445">
        <v>-47.922001381201554</v>
      </c>
      <c r="AF445">
        <v>15.541043041740261</v>
      </c>
      <c r="AG445">
        <v>11.92759223970636</v>
      </c>
      <c r="AH445">
        <v>6.7892926573949453</v>
      </c>
      <c r="AI445">
        <v>6567</v>
      </c>
      <c r="AJ445">
        <v>104.61940003045537</v>
      </c>
      <c r="AK445">
        <v>17.069777870281861</v>
      </c>
    </row>
    <row r="446" spans="1:37">
      <c r="A446">
        <v>11</v>
      </c>
      <c r="B446">
        <v>7</v>
      </c>
      <c r="C446">
        <v>2024</v>
      </c>
      <c r="D446">
        <v>99</v>
      </c>
      <c r="E446">
        <v>99</v>
      </c>
      <c r="F446">
        <v>99</v>
      </c>
      <c r="G446">
        <v>99</v>
      </c>
      <c r="H446">
        <v>99</v>
      </c>
      <c r="I446">
        <v>99</v>
      </c>
      <c r="J446">
        <v>999</v>
      </c>
      <c r="K446">
        <v>99</v>
      </c>
      <c r="L446">
        <v>7</v>
      </c>
      <c r="M446">
        <v>99</v>
      </c>
      <c r="N446">
        <v>99</v>
      </c>
      <c r="O446">
        <v>99</v>
      </c>
      <c r="P446">
        <v>9999</v>
      </c>
      <c r="Q446">
        <v>4292</v>
      </c>
      <c r="R446">
        <v>9629</v>
      </c>
      <c r="S446">
        <v>7</v>
      </c>
      <c r="T446">
        <v>5.739329109980269</v>
      </c>
      <c r="U446">
        <v>24.255374389863992</v>
      </c>
      <c r="V446">
        <v>44.656766019316649</v>
      </c>
      <c r="W446">
        <v>3.666008931353204</v>
      </c>
      <c r="X446">
        <v>94.734655727489852</v>
      </c>
      <c r="Y446">
        <v>62.384463599543054</v>
      </c>
      <c r="Z446">
        <v>4.692366624189285</v>
      </c>
      <c r="AA446">
        <v>0</v>
      </c>
      <c r="AB446">
        <v>1.7002414735079909</v>
      </c>
      <c r="AD446">
        <v>-35.785620386916008</v>
      </c>
      <c r="AF446">
        <v>22.378451241052339</v>
      </c>
      <c r="AG446">
        <v>20.948881965376589</v>
      </c>
      <c r="AH446">
        <v>4.5799148405857313</v>
      </c>
      <c r="AI446">
        <v>9489</v>
      </c>
      <c r="AJ446">
        <v>108.20094846664536</v>
      </c>
      <c r="AK446">
        <v>18.936214578680445</v>
      </c>
    </row>
    <row r="447" spans="1:37">
      <c r="A447">
        <v>11</v>
      </c>
      <c r="B447">
        <v>8</v>
      </c>
      <c r="C447">
        <v>2024</v>
      </c>
      <c r="D447">
        <v>99</v>
      </c>
      <c r="E447">
        <v>99</v>
      </c>
      <c r="F447">
        <v>99</v>
      </c>
      <c r="G447">
        <v>99</v>
      </c>
      <c r="H447">
        <v>99</v>
      </c>
      <c r="I447">
        <v>99</v>
      </c>
      <c r="J447">
        <v>999</v>
      </c>
      <c r="K447">
        <v>99</v>
      </c>
      <c r="L447">
        <v>8</v>
      </c>
      <c r="M447">
        <v>99</v>
      </c>
      <c r="N447">
        <v>99</v>
      </c>
      <c r="O447">
        <v>99</v>
      </c>
      <c r="P447">
        <v>9999</v>
      </c>
      <c r="Q447">
        <v>4263</v>
      </c>
      <c r="R447">
        <v>9724</v>
      </c>
      <c r="S447">
        <v>8</v>
      </c>
      <c r="T447">
        <v>6.2406417112299453</v>
      </c>
      <c r="U447">
        <v>28.83331962155502</v>
      </c>
      <c r="V447">
        <v>60.417523652817778</v>
      </c>
      <c r="W447">
        <v>8.1859317153434823</v>
      </c>
      <c r="X447">
        <v>99.444672974084767</v>
      </c>
      <c r="Y447">
        <v>88.327848621966254</v>
      </c>
      <c r="Z447">
        <v>4.6923722252424804</v>
      </c>
      <c r="AA447">
        <v>0</v>
      </c>
      <c r="AB447">
        <v>1.6159713708424261</v>
      </c>
      <c r="AD447">
        <v>-16.840228826776187</v>
      </c>
      <c r="AF447">
        <v>22.599237705680022</v>
      </c>
      <c r="AG447">
        <v>25.148453130178599</v>
      </c>
      <c r="AH447">
        <v>2.7457836281365697</v>
      </c>
      <c r="AI447">
        <v>9396</v>
      </c>
      <c r="AJ447">
        <v>110.56136653895284</v>
      </c>
      <c r="AK447">
        <v>21.148396581196231</v>
      </c>
    </row>
    <row r="448" spans="1:37">
      <c r="A448">
        <v>11</v>
      </c>
      <c r="B448">
        <v>9</v>
      </c>
      <c r="C448">
        <v>2024</v>
      </c>
      <c r="D448">
        <v>99</v>
      </c>
      <c r="E448">
        <v>99</v>
      </c>
      <c r="F448">
        <v>99</v>
      </c>
      <c r="G448">
        <v>99</v>
      </c>
      <c r="H448">
        <v>99</v>
      </c>
      <c r="I448">
        <v>99</v>
      </c>
      <c r="J448">
        <v>999</v>
      </c>
      <c r="K448">
        <v>99</v>
      </c>
      <c r="L448">
        <v>9</v>
      </c>
      <c r="M448">
        <v>99</v>
      </c>
      <c r="N448">
        <v>99</v>
      </c>
      <c r="O448">
        <v>99</v>
      </c>
      <c r="P448">
        <v>9999</v>
      </c>
      <c r="Q448">
        <v>3307</v>
      </c>
      <c r="R448">
        <v>6462</v>
      </c>
      <c r="S448">
        <v>9</v>
      </c>
      <c r="T448">
        <v>7.28071804394924</v>
      </c>
      <c r="U448">
        <v>33.34271123491169</v>
      </c>
      <c r="V448">
        <v>34.323738780563303</v>
      </c>
      <c r="W448">
        <v>19.452181987000927</v>
      </c>
      <c r="X448">
        <v>99.90714948932218</v>
      </c>
      <c r="Y448">
        <v>97.67873723305479</v>
      </c>
      <c r="Z448">
        <v>4.9204827061762382</v>
      </c>
      <c r="AA448">
        <v>0</v>
      </c>
      <c r="AB448">
        <v>1.580834291733177</v>
      </c>
      <c r="AD448">
        <v>0.72878894553632012</v>
      </c>
      <c r="AF448">
        <v>15.018127730779955</v>
      </c>
      <c r="AG448">
        <v>19.325891878098073</v>
      </c>
      <c r="AH448">
        <v>1.5320334261838437</v>
      </c>
      <c r="AI448">
        <v>6247</v>
      </c>
      <c r="AJ448">
        <v>112.19878341603982</v>
      </c>
      <c r="AK448">
        <v>23.454136588941193</v>
      </c>
    </row>
    <row r="449" spans="1:37">
      <c r="A449">
        <v>11</v>
      </c>
      <c r="B449">
        <v>10</v>
      </c>
      <c r="C449">
        <v>2024</v>
      </c>
      <c r="D449">
        <v>99</v>
      </c>
      <c r="E449">
        <v>99</v>
      </c>
      <c r="F449">
        <v>99</v>
      </c>
      <c r="G449">
        <v>99</v>
      </c>
      <c r="H449">
        <v>99</v>
      </c>
      <c r="I449">
        <v>99</v>
      </c>
      <c r="J449">
        <v>999</v>
      </c>
      <c r="K449">
        <v>99</v>
      </c>
      <c r="L449">
        <v>10</v>
      </c>
      <c r="M449">
        <v>99</v>
      </c>
      <c r="N449">
        <v>99</v>
      </c>
      <c r="O449">
        <v>99</v>
      </c>
      <c r="P449">
        <v>9999</v>
      </c>
      <c r="Q449">
        <v>1808</v>
      </c>
      <c r="R449">
        <v>2765</v>
      </c>
      <c r="S449">
        <v>10</v>
      </c>
      <c r="T449">
        <v>8.3182640144665481</v>
      </c>
      <c r="U449">
        <v>38.220108499095886</v>
      </c>
      <c r="V449">
        <v>7.2332730560578691</v>
      </c>
      <c r="W449">
        <v>40.723327305605778</v>
      </c>
      <c r="X449">
        <v>100</v>
      </c>
      <c r="Y449">
        <v>99.493670886075975</v>
      </c>
      <c r="Z449">
        <v>5.2264441653870044</v>
      </c>
      <c r="AA449">
        <v>0</v>
      </c>
      <c r="AB449">
        <v>1.6185998087188236</v>
      </c>
      <c r="AD449">
        <v>3.2423506274824798</v>
      </c>
      <c r="AF449">
        <v>6.426048154689969</v>
      </c>
      <c r="AG449">
        <v>9.478917247184798</v>
      </c>
      <c r="AH449">
        <v>1.0488245931283904</v>
      </c>
      <c r="AI449">
        <v>2709</v>
      </c>
      <c r="AJ449">
        <v>113.6812107788848</v>
      </c>
      <c r="AK449">
        <v>25.919740376767368</v>
      </c>
    </row>
    <row r="450" spans="1:37">
      <c r="A450">
        <v>11</v>
      </c>
      <c r="B450">
        <v>11</v>
      </c>
      <c r="C450">
        <v>2024</v>
      </c>
      <c r="D450">
        <v>99</v>
      </c>
      <c r="E450">
        <v>99</v>
      </c>
      <c r="F450">
        <v>99</v>
      </c>
      <c r="G450">
        <v>99</v>
      </c>
      <c r="H450">
        <v>99</v>
      </c>
      <c r="I450">
        <v>99</v>
      </c>
      <c r="J450">
        <v>999</v>
      </c>
      <c r="K450">
        <v>99</v>
      </c>
      <c r="L450">
        <v>11</v>
      </c>
      <c r="M450">
        <v>99</v>
      </c>
      <c r="N450">
        <v>99</v>
      </c>
      <c r="O450">
        <v>99</v>
      </c>
      <c r="P450">
        <v>9999</v>
      </c>
      <c r="Q450">
        <v>693</v>
      </c>
      <c r="R450">
        <v>868</v>
      </c>
      <c r="S450">
        <v>11</v>
      </c>
      <c r="T450">
        <v>9.6094470046082971</v>
      </c>
      <c r="U450">
        <v>42.987096774193525</v>
      </c>
      <c r="V450">
        <v>1.1520737327188939</v>
      </c>
      <c r="W450">
        <v>75.345622119815644</v>
      </c>
      <c r="X450">
        <v>100</v>
      </c>
      <c r="Y450">
        <v>99.8847926267281</v>
      </c>
      <c r="Z450">
        <v>6.2866048330589761</v>
      </c>
      <c r="AA450">
        <v>0</v>
      </c>
      <c r="AB450">
        <v>2.1029391694524322</v>
      </c>
      <c r="AD450">
        <v>18.007657392414924</v>
      </c>
      <c r="AF450">
        <v>2.0172910662824206</v>
      </c>
      <c r="AG450">
        <v>3.3467981546004224</v>
      </c>
      <c r="AH450">
        <v>0.92165898617511521</v>
      </c>
      <c r="AI450">
        <v>848</v>
      </c>
      <c r="AJ450">
        <v>114.68785377358496</v>
      </c>
      <c r="AK450">
        <v>28.429313080154024</v>
      </c>
    </row>
    <row r="451" spans="1:37">
      <c r="A451">
        <v>11</v>
      </c>
      <c r="B451">
        <v>12</v>
      </c>
      <c r="C451">
        <v>2024</v>
      </c>
      <c r="D451">
        <v>99</v>
      </c>
      <c r="E451">
        <v>99</v>
      </c>
      <c r="F451">
        <v>99</v>
      </c>
      <c r="G451">
        <v>99</v>
      </c>
      <c r="H451">
        <v>99</v>
      </c>
      <c r="I451">
        <v>99</v>
      </c>
      <c r="J451">
        <v>999</v>
      </c>
      <c r="K451">
        <v>99</v>
      </c>
      <c r="L451">
        <v>12</v>
      </c>
      <c r="M451">
        <v>99</v>
      </c>
      <c r="N451">
        <v>99</v>
      </c>
      <c r="O451">
        <v>99</v>
      </c>
      <c r="P451">
        <v>9999</v>
      </c>
      <c r="Q451">
        <v>166</v>
      </c>
      <c r="R451">
        <v>183</v>
      </c>
      <c r="S451">
        <v>12</v>
      </c>
      <c r="T451">
        <v>11.224043715846994</v>
      </c>
      <c r="U451">
        <v>47.698907103825135</v>
      </c>
      <c r="V451">
        <v>0.54644808743169404</v>
      </c>
      <c r="W451">
        <v>95.081967213114751</v>
      </c>
      <c r="X451">
        <v>100</v>
      </c>
      <c r="Y451">
        <v>100</v>
      </c>
      <c r="Z451">
        <v>5.5574199803832656</v>
      </c>
      <c r="AA451">
        <v>0</v>
      </c>
      <c r="AB451">
        <v>1.7270180365692172</v>
      </c>
      <c r="AD451">
        <v>-2.4855054176553688</v>
      </c>
      <c r="AF451">
        <v>0.42530445291438146</v>
      </c>
      <c r="AG451">
        <v>0.78294489857881566</v>
      </c>
      <c r="AH451">
        <v>2.1857923497267766</v>
      </c>
      <c r="AI451">
        <v>181</v>
      </c>
      <c r="AJ451">
        <v>115.89281767955798</v>
      </c>
      <c r="AK451">
        <v>30.605207773416193</v>
      </c>
    </row>
    <row r="452" spans="1:37">
      <c r="A452">
        <v>11</v>
      </c>
      <c r="B452">
        <v>13</v>
      </c>
      <c r="C452">
        <v>2024</v>
      </c>
      <c r="D452">
        <v>99</v>
      </c>
      <c r="E452">
        <v>99</v>
      </c>
      <c r="F452">
        <v>99</v>
      </c>
      <c r="G452">
        <v>99</v>
      </c>
      <c r="H452">
        <v>99</v>
      </c>
      <c r="I452">
        <v>99</v>
      </c>
      <c r="J452">
        <v>999</v>
      </c>
      <c r="K452">
        <v>99</v>
      </c>
      <c r="L452">
        <v>13</v>
      </c>
      <c r="M452">
        <v>99</v>
      </c>
      <c r="N452">
        <v>99</v>
      </c>
      <c r="O452">
        <v>99</v>
      </c>
      <c r="P452">
        <v>9999</v>
      </c>
      <c r="Q452">
        <v>35</v>
      </c>
      <c r="R452">
        <v>38</v>
      </c>
      <c r="S452">
        <v>13</v>
      </c>
      <c r="T452">
        <v>13.42105263157895</v>
      </c>
      <c r="U452">
        <v>47.092105263157904</v>
      </c>
      <c r="V452">
        <v>0</v>
      </c>
      <c r="W452">
        <v>97.368421052631547</v>
      </c>
      <c r="X452">
        <v>100</v>
      </c>
      <c r="Y452">
        <v>100</v>
      </c>
      <c r="Z452">
        <v>7.0047871442527851</v>
      </c>
      <c r="AA452">
        <v>0</v>
      </c>
      <c r="AB452">
        <v>2.0213541441759548</v>
      </c>
      <c r="AD452">
        <v>38.384372840757841</v>
      </c>
      <c r="AF452">
        <v>8.831458585107374E-2</v>
      </c>
      <c r="AG452">
        <v>0.16051047623489684</v>
      </c>
      <c r="AH452">
        <v>0</v>
      </c>
      <c r="AI452">
        <v>38</v>
      </c>
      <c r="AJ452">
        <v>112.71052631578949</v>
      </c>
      <c r="AK452">
        <v>32.660654918557753</v>
      </c>
    </row>
    <row r="453" spans="1:37">
      <c r="A453">
        <v>11</v>
      </c>
      <c r="B453">
        <v>14</v>
      </c>
      <c r="C453">
        <v>2024</v>
      </c>
      <c r="D453">
        <v>99</v>
      </c>
      <c r="E453">
        <v>99</v>
      </c>
      <c r="F453">
        <v>99</v>
      </c>
      <c r="G453">
        <v>99</v>
      </c>
      <c r="H453">
        <v>99</v>
      </c>
      <c r="I453">
        <v>99</v>
      </c>
      <c r="J453">
        <v>999</v>
      </c>
      <c r="K453">
        <v>99</v>
      </c>
      <c r="L453">
        <v>14</v>
      </c>
      <c r="M453">
        <v>99</v>
      </c>
      <c r="N453">
        <v>99</v>
      </c>
      <c r="O453">
        <v>99</v>
      </c>
      <c r="P453">
        <v>9999</v>
      </c>
      <c r="Q453">
        <v>4</v>
      </c>
      <c r="R453">
        <v>6</v>
      </c>
      <c r="S453">
        <v>14</v>
      </c>
      <c r="T453">
        <v>14.5</v>
      </c>
      <c r="U453">
        <v>56.683333333333351</v>
      </c>
      <c r="V453">
        <v>0</v>
      </c>
      <c r="W453">
        <v>100</v>
      </c>
      <c r="X453">
        <v>100</v>
      </c>
      <c r="Y453">
        <v>100</v>
      </c>
      <c r="Z453">
        <v>3.6621563168287103</v>
      </c>
      <c r="AA453">
        <v>0</v>
      </c>
      <c r="AB453">
        <v>0.5</v>
      </c>
      <c r="AD453">
        <v>31.402264144625399</v>
      </c>
      <c r="AF453">
        <v>1.39444082922748E-2</v>
      </c>
      <c r="AG453">
        <v>3.050551157724974E-2</v>
      </c>
      <c r="AH453">
        <v>0</v>
      </c>
      <c r="AI453">
        <v>6</v>
      </c>
      <c r="AJ453">
        <v>117.06666666666663</v>
      </c>
      <c r="AK453">
        <v>35.316919153931529</v>
      </c>
    </row>
    <row r="454" spans="1:37">
      <c r="A454">
        <v>11</v>
      </c>
      <c r="B454">
        <v>15</v>
      </c>
      <c r="C454">
        <v>2024</v>
      </c>
      <c r="D454">
        <v>99</v>
      </c>
      <c r="E454">
        <v>99</v>
      </c>
      <c r="F454">
        <v>99</v>
      </c>
      <c r="G454">
        <v>99</v>
      </c>
      <c r="H454">
        <v>99</v>
      </c>
      <c r="I454">
        <v>99</v>
      </c>
      <c r="J454">
        <v>999</v>
      </c>
      <c r="K454">
        <v>99</v>
      </c>
      <c r="L454">
        <v>15</v>
      </c>
      <c r="M454">
        <v>99</v>
      </c>
      <c r="N454">
        <v>99</v>
      </c>
      <c r="O454">
        <v>99</v>
      </c>
      <c r="P454">
        <v>9999</v>
      </c>
    </row>
    <row r="455" spans="1:37" s="520" customFormat="1">
      <c r="A455" s="520">
        <v>11</v>
      </c>
      <c r="B455" s="520">
        <v>16</v>
      </c>
      <c r="C455" s="520">
        <v>2024</v>
      </c>
      <c r="D455" s="520">
        <v>99</v>
      </c>
      <c r="E455" s="520">
        <v>99</v>
      </c>
      <c r="F455" s="520">
        <v>99</v>
      </c>
      <c r="G455" s="520">
        <v>99</v>
      </c>
      <c r="H455" s="520">
        <v>99</v>
      </c>
      <c r="I455" s="520">
        <v>99</v>
      </c>
      <c r="J455" s="520">
        <v>999</v>
      </c>
      <c r="K455" s="520">
        <v>99</v>
      </c>
      <c r="L455" s="520">
        <v>99</v>
      </c>
      <c r="M455" s="520">
        <v>99</v>
      </c>
      <c r="N455" s="520">
        <v>99</v>
      </c>
      <c r="O455" s="520">
        <v>99</v>
      </c>
      <c r="P455" s="520">
        <v>9999</v>
      </c>
      <c r="Q455" s="520">
        <v>68</v>
      </c>
      <c r="R455" s="520">
        <v>75</v>
      </c>
      <c r="S455" s="520">
        <v>0</v>
      </c>
      <c r="T455" s="520">
        <v>3.5333333333333323</v>
      </c>
      <c r="U455" s="520">
        <v>20.328000000000003</v>
      </c>
      <c r="V455" s="520">
        <v>0</v>
      </c>
      <c r="W455" s="520">
        <v>0</v>
      </c>
      <c r="X455" s="520">
        <v>65.333333333333329</v>
      </c>
      <c r="Y455" s="520">
        <v>37.333333333333343</v>
      </c>
      <c r="Z455" s="520">
        <v>8.7529737422965592</v>
      </c>
      <c r="AB455" s="520">
        <v>1.6679994670929081</v>
      </c>
      <c r="AD455" s="520">
        <v>54.089662439815456</v>
      </c>
      <c r="AF455" s="520">
        <v>0.17430510365343499</v>
      </c>
      <c r="AG455" s="520">
        <v>0.13675008218369589</v>
      </c>
      <c r="AH455" s="520">
        <v>14.666666666666663</v>
      </c>
      <c r="AI455" s="520">
        <v>63</v>
      </c>
      <c r="AJ455" s="520">
        <v>105.66825396825401</v>
      </c>
      <c r="AK455" s="520">
        <v>15.865725192218521</v>
      </c>
    </row>
    <row r="456" spans="1:37">
      <c r="A456">
        <v>11</v>
      </c>
      <c r="B456">
        <v>17</v>
      </c>
      <c r="C456">
        <v>2023</v>
      </c>
      <c r="D456">
        <v>99</v>
      </c>
      <c r="E456">
        <v>99</v>
      </c>
      <c r="F456">
        <v>99</v>
      </c>
      <c r="G456">
        <v>99</v>
      </c>
      <c r="H456">
        <v>99</v>
      </c>
      <c r="I456">
        <v>99</v>
      </c>
      <c r="J456">
        <v>999</v>
      </c>
      <c r="K456">
        <v>99</v>
      </c>
      <c r="L456">
        <v>1</v>
      </c>
      <c r="M456">
        <v>99</v>
      </c>
      <c r="N456">
        <v>99</v>
      </c>
      <c r="O456">
        <v>99</v>
      </c>
      <c r="P456">
        <v>9999</v>
      </c>
      <c r="Q456">
        <v>86</v>
      </c>
      <c r="R456">
        <v>100</v>
      </c>
      <c r="S456">
        <v>1</v>
      </c>
      <c r="T456">
        <v>2.52</v>
      </c>
      <c r="U456">
        <v>13.974000000000002</v>
      </c>
      <c r="V456">
        <v>0</v>
      </c>
      <c r="W456">
        <v>0</v>
      </c>
      <c r="X456">
        <v>30</v>
      </c>
      <c r="Y456">
        <v>4</v>
      </c>
      <c r="Z456">
        <v>4.5848581221232978</v>
      </c>
      <c r="AA456">
        <v>0</v>
      </c>
      <c r="AB456">
        <v>0.97447421720638638</v>
      </c>
      <c r="AD456">
        <v>23.871117472884649</v>
      </c>
      <c r="AF456">
        <v>0.20518292057369139</v>
      </c>
      <c r="AG456">
        <v>0.10944716883185238</v>
      </c>
      <c r="AH456">
        <v>3</v>
      </c>
      <c r="AI456">
        <v>37</v>
      </c>
      <c r="AJ456">
        <v>107.13783783783782</v>
      </c>
      <c r="AK456">
        <v>12.096238911683884</v>
      </c>
    </row>
    <row r="457" spans="1:37">
      <c r="A457">
        <v>11</v>
      </c>
      <c r="B457">
        <v>18</v>
      </c>
      <c r="C457">
        <v>2023</v>
      </c>
      <c r="D457">
        <v>99</v>
      </c>
      <c r="E457">
        <v>99</v>
      </c>
      <c r="F457">
        <v>99</v>
      </c>
      <c r="G457">
        <v>99</v>
      </c>
      <c r="H457">
        <v>99</v>
      </c>
      <c r="I457">
        <v>99</v>
      </c>
      <c r="J457">
        <v>999</v>
      </c>
      <c r="K457">
        <v>99</v>
      </c>
      <c r="L457">
        <v>2</v>
      </c>
      <c r="M457">
        <v>99</v>
      </c>
      <c r="N457">
        <v>99</v>
      </c>
      <c r="O457">
        <v>99</v>
      </c>
      <c r="P457">
        <v>9999</v>
      </c>
      <c r="Q457">
        <v>325</v>
      </c>
      <c r="R457">
        <v>447</v>
      </c>
      <c r="S457">
        <v>2</v>
      </c>
      <c r="T457">
        <v>3.0425055928411635</v>
      </c>
      <c r="U457">
        <v>14.533333333333339</v>
      </c>
      <c r="V457">
        <v>0</v>
      </c>
      <c r="W457">
        <v>0</v>
      </c>
      <c r="X457">
        <v>37.807606263982095</v>
      </c>
      <c r="Y457">
        <v>4.474272930648767</v>
      </c>
      <c r="Z457">
        <v>4.6093896322079564</v>
      </c>
      <c r="AA457">
        <v>0</v>
      </c>
      <c r="AB457">
        <v>1.0102299932344432</v>
      </c>
      <c r="AD457">
        <v>9.3763636503901591</v>
      </c>
      <c r="AF457">
        <v>0.91716765496440067</v>
      </c>
      <c r="AG457">
        <v>0.50881106884159533</v>
      </c>
      <c r="AH457">
        <v>4.6979865771812088</v>
      </c>
      <c r="AI457">
        <v>141</v>
      </c>
      <c r="AJ457">
        <v>106.89858156028367</v>
      </c>
      <c r="AK457">
        <v>13.181174884717869</v>
      </c>
    </row>
    <row r="458" spans="1:37">
      <c r="A458">
        <v>11</v>
      </c>
      <c r="B458">
        <v>19</v>
      </c>
      <c r="C458">
        <v>2023</v>
      </c>
      <c r="D458">
        <v>99</v>
      </c>
      <c r="E458">
        <v>99</v>
      </c>
      <c r="F458">
        <v>99</v>
      </c>
      <c r="G458">
        <v>99</v>
      </c>
      <c r="H458">
        <v>99</v>
      </c>
      <c r="I458">
        <v>99</v>
      </c>
      <c r="J458">
        <v>999</v>
      </c>
      <c r="K458">
        <v>99</v>
      </c>
      <c r="L458">
        <v>3</v>
      </c>
      <c r="M458">
        <v>99</v>
      </c>
      <c r="N458">
        <v>99</v>
      </c>
      <c r="O458">
        <v>99</v>
      </c>
      <c r="P458">
        <v>9999</v>
      </c>
      <c r="Q458">
        <v>561</v>
      </c>
      <c r="R458">
        <v>823</v>
      </c>
      <c r="S458">
        <v>3</v>
      </c>
      <c r="T458">
        <v>3.6646415552855425</v>
      </c>
      <c r="U458">
        <v>15.35577156743622</v>
      </c>
      <c r="V458">
        <v>0</v>
      </c>
      <c r="W458">
        <v>0</v>
      </c>
      <c r="X458">
        <v>44.592952612393681</v>
      </c>
      <c r="Y458">
        <v>6.9258809234507908</v>
      </c>
      <c r="Z458">
        <v>4.9155332049543796</v>
      </c>
      <c r="AA458">
        <v>0</v>
      </c>
      <c r="AB458">
        <v>1.2291720777292618</v>
      </c>
      <c r="AD458">
        <v>4.452261217556738</v>
      </c>
      <c r="AF458">
        <v>1.6886554363214803</v>
      </c>
      <c r="AG458">
        <v>0.98981782615084068</v>
      </c>
      <c r="AH458">
        <v>8.6269744835965945</v>
      </c>
      <c r="AI458">
        <v>233</v>
      </c>
      <c r="AJ458">
        <v>106.44377682403437</v>
      </c>
      <c r="AK458">
        <v>14.374406438350151</v>
      </c>
    </row>
    <row r="459" spans="1:37">
      <c r="A459">
        <v>11</v>
      </c>
      <c r="B459">
        <v>20</v>
      </c>
      <c r="C459">
        <v>2023</v>
      </c>
      <c r="D459">
        <v>99</v>
      </c>
      <c r="E459">
        <v>99</v>
      </c>
      <c r="F459">
        <v>99</v>
      </c>
      <c r="G459">
        <v>99</v>
      </c>
      <c r="H459">
        <v>99</v>
      </c>
      <c r="I459">
        <v>99</v>
      </c>
      <c r="J459">
        <v>999</v>
      </c>
      <c r="K459">
        <v>99</v>
      </c>
      <c r="L459">
        <v>4</v>
      </c>
      <c r="M459">
        <v>99</v>
      </c>
      <c r="N459">
        <v>99</v>
      </c>
      <c r="O459">
        <v>99</v>
      </c>
      <c r="P459">
        <v>9999</v>
      </c>
      <c r="Q459">
        <v>1034</v>
      </c>
      <c r="R459">
        <v>1624</v>
      </c>
      <c r="S459">
        <v>4</v>
      </c>
      <c r="T459">
        <v>4.2204433497536948</v>
      </c>
      <c r="U459">
        <v>17.0354064039409</v>
      </c>
      <c r="V459">
        <v>0</v>
      </c>
      <c r="W459">
        <v>0.2463054187192118</v>
      </c>
      <c r="X459">
        <v>55.357142857142847</v>
      </c>
      <c r="Y459">
        <v>14.285714285714288</v>
      </c>
      <c r="Z459">
        <v>5.3177330286410074</v>
      </c>
      <c r="AA459">
        <v>0</v>
      </c>
      <c r="AB459">
        <v>1.5786212730221387</v>
      </c>
      <c r="AD459">
        <v>-8.294417300162678</v>
      </c>
      <c r="AF459">
        <v>3.3321706301167495</v>
      </c>
      <c r="AG459">
        <v>2.1668174104176434</v>
      </c>
      <c r="AH459">
        <v>7.5738916256157616</v>
      </c>
      <c r="AI459">
        <v>425</v>
      </c>
      <c r="AJ459">
        <v>107.04141176470594</v>
      </c>
      <c r="AK459">
        <v>15.193349779538938</v>
      </c>
    </row>
    <row r="460" spans="1:37">
      <c r="A460">
        <v>11</v>
      </c>
      <c r="B460">
        <v>21</v>
      </c>
      <c r="C460">
        <v>2023</v>
      </c>
      <c r="D460">
        <v>99</v>
      </c>
      <c r="E460">
        <v>99</v>
      </c>
      <c r="F460">
        <v>99</v>
      </c>
      <c r="G460">
        <v>99</v>
      </c>
      <c r="H460">
        <v>99</v>
      </c>
      <c r="I460">
        <v>99</v>
      </c>
      <c r="J460">
        <v>999</v>
      </c>
      <c r="K460">
        <v>99</v>
      </c>
      <c r="L460">
        <v>5</v>
      </c>
      <c r="M460">
        <v>99</v>
      </c>
      <c r="N460">
        <v>99</v>
      </c>
      <c r="O460">
        <v>99</v>
      </c>
      <c r="P460">
        <v>9999</v>
      </c>
      <c r="Q460">
        <v>2045</v>
      </c>
      <c r="R460">
        <v>3943</v>
      </c>
      <c r="S460">
        <v>5</v>
      </c>
      <c r="T460">
        <v>4.9972102460055776</v>
      </c>
      <c r="U460">
        <v>18.023129596753748</v>
      </c>
      <c r="V460">
        <v>0</v>
      </c>
      <c r="W460">
        <v>0.65939639868120725</v>
      </c>
      <c r="X460">
        <v>59.396398681207195</v>
      </c>
      <c r="Y460">
        <v>19.959421760081156</v>
      </c>
      <c r="Z460">
        <v>5.5277133754602348</v>
      </c>
      <c r="AA460">
        <v>0</v>
      </c>
      <c r="AB460">
        <v>1.6526225757293516</v>
      </c>
      <c r="AD460">
        <v>-9.9320569457180792</v>
      </c>
      <c r="AF460">
        <v>8.0903625582206544</v>
      </c>
      <c r="AG460">
        <v>5.5659689011516793</v>
      </c>
      <c r="AH460">
        <v>6.7461323865077363</v>
      </c>
      <c r="AI460">
        <v>1054</v>
      </c>
      <c r="AJ460">
        <v>106.55028462998108</v>
      </c>
      <c r="AK460">
        <v>16.07676642703991</v>
      </c>
    </row>
    <row r="461" spans="1:37">
      <c r="A461">
        <v>11</v>
      </c>
      <c r="B461">
        <v>22</v>
      </c>
      <c r="C461">
        <v>2023</v>
      </c>
      <c r="D461">
        <v>99</v>
      </c>
      <c r="E461">
        <v>99</v>
      </c>
      <c r="F461">
        <v>99</v>
      </c>
      <c r="G461">
        <v>99</v>
      </c>
      <c r="H461">
        <v>99</v>
      </c>
      <c r="I461">
        <v>99</v>
      </c>
      <c r="J461">
        <v>999</v>
      </c>
      <c r="K461">
        <v>99</v>
      </c>
      <c r="L461">
        <v>6</v>
      </c>
      <c r="M461">
        <v>99</v>
      </c>
      <c r="N461">
        <v>99</v>
      </c>
      <c r="O461">
        <v>99</v>
      </c>
      <c r="P461">
        <v>9999</v>
      </c>
      <c r="Q461">
        <v>3707</v>
      </c>
      <c r="R461">
        <v>8515</v>
      </c>
      <c r="S461">
        <v>6</v>
      </c>
      <c r="T461">
        <v>5.6105695830886679</v>
      </c>
      <c r="U461">
        <v>20.325120375807465</v>
      </c>
      <c r="V461">
        <v>20.10569583088667</v>
      </c>
      <c r="W461">
        <v>2.9125073399882559</v>
      </c>
      <c r="X461">
        <v>71.638285378743376</v>
      </c>
      <c r="Y461">
        <v>34.785672342924258</v>
      </c>
      <c r="Z461">
        <v>5.7859732462679299</v>
      </c>
      <c r="AA461">
        <v>0</v>
      </c>
      <c r="AB461">
        <v>1.7258576714199412</v>
      </c>
      <c r="AD461">
        <v>-10.964286002101312</v>
      </c>
      <c r="AF461">
        <v>17.471325686849827</v>
      </c>
      <c r="AG461">
        <v>13.555063971846728</v>
      </c>
      <c r="AH461">
        <v>4.9324721080446245</v>
      </c>
      <c r="AI461">
        <v>2297</v>
      </c>
      <c r="AJ461">
        <v>107.24810622551148</v>
      </c>
      <c r="AK461">
        <v>17.210845020440459</v>
      </c>
    </row>
    <row r="462" spans="1:37">
      <c r="A462">
        <v>11</v>
      </c>
      <c r="B462">
        <v>23</v>
      </c>
      <c r="C462">
        <v>2023</v>
      </c>
      <c r="D462">
        <v>99</v>
      </c>
      <c r="E462">
        <v>99</v>
      </c>
      <c r="F462">
        <v>99</v>
      </c>
      <c r="G462">
        <v>99</v>
      </c>
      <c r="H462">
        <v>99</v>
      </c>
      <c r="I462">
        <v>99</v>
      </c>
      <c r="J462">
        <v>999</v>
      </c>
      <c r="K462">
        <v>99</v>
      </c>
      <c r="L462">
        <v>7</v>
      </c>
      <c r="M462">
        <v>99</v>
      </c>
      <c r="N462">
        <v>99</v>
      </c>
      <c r="O462">
        <v>99</v>
      </c>
      <c r="P462">
        <v>9999</v>
      </c>
      <c r="Q462">
        <v>4235</v>
      </c>
      <c r="R462">
        <v>9243</v>
      </c>
      <c r="S462">
        <v>7</v>
      </c>
      <c r="T462">
        <v>6.0444660824407652</v>
      </c>
      <c r="U462">
        <v>24.048739586714326</v>
      </c>
      <c r="V462">
        <v>36.427566807313646</v>
      </c>
      <c r="W462">
        <v>7.0864437953045609</v>
      </c>
      <c r="X462">
        <v>90.576652601969059</v>
      </c>
      <c r="Y462">
        <v>58.974358974358992</v>
      </c>
      <c r="Z462">
        <v>5.6760101370657283</v>
      </c>
      <c r="AA462">
        <v>0</v>
      </c>
      <c r="AB462">
        <v>1.8390479064504319</v>
      </c>
      <c r="AD462">
        <v>-7.2928480177983133</v>
      </c>
      <c r="AF462">
        <v>18.965057348626296</v>
      </c>
      <c r="AG462">
        <v>17.409610924478518</v>
      </c>
      <c r="AH462">
        <v>4.0679433084496388</v>
      </c>
      <c r="AI462">
        <v>2717</v>
      </c>
      <c r="AJ462">
        <v>109.1828855355172</v>
      </c>
      <c r="AK462">
        <v>18.627684977749475</v>
      </c>
    </row>
    <row r="463" spans="1:37">
      <c r="A463">
        <v>11</v>
      </c>
      <c r="B463">
        <v>24</v>
      </c>
      <c r="C463">
        <v>2023</v>
      </c>
      <c r="D463">
        <v>99</v>
      </c>
      <c r="E463">
        <v>99</v>
      </c>
      <c r="F463">
        <v>99</v>
      </c>
      <c r="G463">
        <v>99</v>
      </c>
      <c r="H463">
        <v>99</v>
      </c>
      <c r="I463">
        <v>99</v>
      </c>
      <c r="J463">
        <v>999</v>
      </c>
      <c r="K463">
        <v>99</v>
      </c>
      <c r="L463">
        <v>8</v>
      </c>
      <c r="M463">
        <v>99</v>
      </c>
      <c r="N463">
        <v>99</v>
      </c>
      <c r="O463">
        <v>99</v>
      </c>
      <c r="P463">
        <v>9999</v>
      </c>
      <c r="Q463">
        <v>4921</v>
      </c>
      <c r="R463">
        <v>12547</v>
      </c>
      <c r="S463">
        <v>8</v>
      </c>
      <c r="T463">
        <v>6.5691400334741363</v>
      </c>
      <c r="U463">
        <v>28.867585877102197</v>
      </c>
      <c r="V463">
        <v>47.110863154538947</v>
      </c>
      <c r="W463">
        <v>14.059137642464336</v>
      </c>
      <c r="X463">
        <v>98.485693791344517</v>
      </c>
      <c r="Y463">
        <v>84.570016737068627</v>
      </c>
      <c r="Z463">
        <v>5.6955681776165239</v>
      </c>
      <c r="AA463">
        <v>0</v>
      </c>
      <c r="AB463">
        <v>1.8685325700045627</v>
      </c>
      <c r="AD463">
        <v>20.386614214999764</v>
      </c>
      <c r="AF463">
        <v>25.744301044381061</v>
      </c>
      <c r="AG463">
        <v>28.368355278636873</v>
      </c>
      <c r="AH463">
        <v>2.8293616003825619</v>
      </c>
      <c r="AI463">
        <v>4106</v>
      </c>
      <c r="AJ463">
        <v>111.57223575255702</v>
      </c>
      <c r="AK463">
        <v>20.701167925281556</v>
      </c>
    </row>
    <row r="464" spans="1:37">
      <c r="A464">
        <v>11</v>
      </c>
      <c r="B464">
        <v>25</v>
      </c>
      <c r="C464">
        <v>2023</v>
      </c>
      <c r="D464">
        <v>99</v>
      </c>
      <c r="E464">
        <v>99</v>
      </c>
      <c r="F464">
        <v>99</v>
      </c>
      <c r="G464">
        <v>99</v>
      </c>
      <c r="H464">
        <v>99</v>
      </c>
      <c r="I464">
        <v>99</v>
      </c>
      <c r="J464">
        <v>999</v>
      </c>
      <c r="K464">
        <v>99</v>
      </c>
      <c r="L464">
        <v>9</v>
      </c>
      <c r="M464">
        <v>99</v>
      </c>
      <c r="N464">
        <v>99</v>
      </c>
      <c r="O464">
        <v>99</v>
      </c>
      <c r="P464">
        <v>9999</v>
      </c>
      <c r="Q464">
        <v>3685</v>
      </c>
      <c r="R464">
        <v>8451</v>
      </c>
      <c r="S464">
        <v>9</v>
      </c>
      <c r="T464">
        <v>7.229085315347298</v>
      </c>
      <c r="U464">
        <v>33.645627736362357</v>
      </c>
      <c r="V464">
        <v>36.954206602768906</v>
      </c>
      <c r="W464">
        <v>21.961898000236658</v>
      </c>
      <c r="X464">
        <v>99.846172050644896</v>
      </c>
      <c r="Y464">
        <v>96.213465862028144</v>
      </c>
      <c r="Z464">
        <v>6.0274872873402545</v>
      </c>
      <c r="AA464">
        <v>0</v>
      </c>
      <c r="AB464">
        <v>1.8861354410755171</v>
      </c>
      <c r="AD464">
        <v>39.996102325826882</v>
      </c>
      <c r="AF464">
        <v>17.34000861768266</v>
      </c>
      <c r="AG464">
        <v>22.270016049744982</v>
      </c>
      <c r="AH464">
        <v>1.7039403620873275</v>
      </c>
      <c r="AI464">
        <v>2724</v>
      </c>
      <c r="AJ464">
        <v>112.8662995594711</v>
      </c>
      <c r="AK464">
        <v>22.958952367569744</v>
      </c>
    </row>
    <row r="465" spans="1:37">
      <c r="A465">
        <v>11</v>
      </c>
      <c r="B465">
        <v>26</v>
      </c>
      <c r="C465">
        <v>2023</v>
      </c>
      <c r="D465">
        <v>99</v>
      </c>
      <c r="E465">
        <v>99</v>
      </c>
      <c r="F465">
        <v>99</v>
      </c>
      <c r="G465">
        <v>99</v>
      </c>
      <c r="H465">
        <v>99</v>
      </c>
      <c r="I465">
        <v>99</v>
      </c>
      <c r="J465">
        <v>999</v>
      </c>
      <c r="K465">
        <v>99</v>
      </c>
      <c r="L465">
        <v>10</v>
      </c>
      <c r="M465">
        <v>99</v>
      </c>
      <c r="N465">
        <v>99</v>
      </c>
      <c r="O465">
        <v>99</v>
      </c>
      <c r="P465">
        <v>9999</v>
      </c>
      <c r="Q465">
        <v>1378</v>
      </c>
      <c r="R465">
        <v>2041</v>
      </c>
      <c r="S465">
        <v>10</v>
      </c>
      <c r="T465">
        <v>8.1117099461048507</v>
      </c>
      <c r="U465">
        <v>37.486722195002407</v>
      </c>
      <c r="V465">
        <v>18.667319941205296</v>
      </c>
      <c r="W465">
        <v>37.040666340029389</v>
      </c>
      <c r="X465">
        <v>100</v>
      </c>
      <c r="Y465">
        <v>98.726114649681563</v>
      </c>
      <c r="Z465">
        <v>6.6816959919254604</v>
      </c>
      <c r="AA465">
        <v>0</v>
      </c>
      <c r="AB465">
        <v>1.8491003324151003</v>
      </c>
      <c r="AD465">
        <v>46.062234195422405</v>
      </c>
      <c r="AF465">
        <v>4.1877834089090422</v>
      </c>
      <c r="AG465">
        <v>5.9924478790557796</v>
      </c>
      <c r="AH465">
        <v>1.6658500734933857</v>
      </c>
      <c r="AI465">
        <v>723</v>
      </c>
      <c r="AJ465">
        <v>113.33955739972342</v>
      </c>
      <c r="AK465">
        <v>24.804882208993511</v>
      </c>
    </row>
    <row r="466" spans="1:37">
      <c r="A466">
        <v>11</v>
      </c>
      <c r="B466">
        <v>27</v>
      </c>
      <c r="C466">
        <v>2023</v>
      </c>
      <c r="D466">
        <v>99</v>
      </c>
      <c r="E466">
        <v>99</v>
      </c>
      <c r="F466">
        <v>99</v>
      </c>
      <c r="G466">
        <v>99</v>
      </c>
      <c r="H466">
        <v>99</v>
      </c>
      <c r="I466">
        <v>99</v>
      </c>
      <c r="J466">
        <v>999</v>
      </c>
      <c r="K466">
        <v>99</v>
      </c>
      <c r="L466">
        <v>11</v>
      </c>
      <c r="M466">
        <v>99</v>
      </c>
      <c r="N466">
        <v>99</v>
      </c>
      <c r="O466">
        <v>99</v>
      </c>
      <c r="P466">
        <v>9999</v>
      </c>
      <c r="Q466">
        <v>544</v>
      </c>
      <c r="R466">
        <v>714</v>
      </c>
      <c r="S466">
        <v>11</v>
      </c>
      <c r="T466">
        <v>8.6428571428571388</v>
      </c>
      <c r="U466">
        <v>40.224789915966383</v>
      </c>
      <c r="V466">
        <v>9.6638655462184886</v>
      </c>
      <c r="W466">
        <v>49.439775910364155</v>
      </c>
      <c r="X466">
        <v>100</v>
      </c>
      <c r="Y466">
        <v>99.85994397759103</v>
      </c>
      <c r="Z466">
        <v>6.7932277220063026</v>
      </c>
      <c r="AA466">
        <v>0</v>
      </c>
      <c r="AB466">
        <v>1.9294012116753341</v>
      </c>
      <c r="AD466">
        <v>45.550171896459759</v>
      </c>
      <c r="AF466">
        <v>1.4650060528961564</v>
      </c>
      <c r="AG466">
        <v>2.2494471249715287</v>
      </c>
      <c r="AH466">
        <v>1.9607843137254899</v>
      </c>
      <c r="AI466">
        <v>264</v>
      </c>
      <c r="AJ466">
        <v>113.8117424242424</v>
      </c>
      <c r="AK466">
        <v>26.22660138848256</v>
      </c>
    </row>
    <row r="467" spans="1:37">
      <c r="A467">
        <v>11</v>
      </c>
      <c r="B467">
        <v>28</v>
      </c>
      <c r="C467">
        <v>2023</v>
      </c>
      <c r="D467">
        <v>99</v>
      </c>
      <c r="E467">
        <v>99</v>
      </c>
      <c r="F467">
        <v>99</v>
      </c>
      <c r="G467">
        <v>99</v>
      </c>
      <c r="H467">
        <v>99</v>
      </c>
      <c r="I467">
        <v>99</v>
      </c>
      <c r="J467">
        <v>999</v>
      </c>
      <c r="K467">
        <v>99</v>
      </c>
      <c r="L467">
        <v>12</v>
      </c>
      <c r="M467">
        <v>99</v>
      </c>
      <c r="N467">
        <v>99</v>
      </c>
      <c r="O467">
        <v>99</v>
      </c>
      <c r="P467">
        <v>9999</v>
      </c>
      <c r="Q467">
        <v>145</v>
      </c>
      <c r="R467">
        <v>177</v>
      </c>
      <c r="S467">
        <v>12</v>
      </c>
      <c r="T467">
        <v>9.5480225988700553</v>
      </c>
      <c r="U467">
        <v>43.449717514124288</v>
      </c>
      <c r="V467">
        <v>2.8248587570621462</v>
      </c>
      <c r="W467">
        <v>63.841807909604519</v>
      </c>
      <c r="X467">
        <v>100</v>
      </c>
      <c r="Y467">
        <v>99.435028248587585</v>
      </c>
      <c r="Z467">
        <v>7.6935156811448451</v>
      </c>
      <c r="AA467">
        <v>0</v>
      </c>
      <c r="AB467">
        <v>2.0909298446644473</v>
      </c>
      <c r="AD467">
        <v>51.275341586140762</v>
      </c>
      <c r="AF467">
        <v>0.36317376941543378</v>
      </c>
      <c r="AG467">
        <v>0.60234320639633854</v>
      </c>
      <c r="AH467">
        <v>0.56497175141242917</v>
      </c>
      <c r="AI467">
        <v>110</v>
      </c>
      <c r="AJ467">
        <v>114.43727272727271</v>
      </c>
      <c r="AK467">
        <v>28.069726455520922</v>
      </c>
    </row>
    <row r="468" spans="1:37">
      <c r="A468">
        <v>11</v>
      </c>
      <c r="B468">
        <v>29</v>
      </c>
      <c r="C468">
        <v>2023</v>
      </c>
      <c r="D468">
        <v>99</v>
      </c>
      <c r="E468">
        <v>99</v>
      </c>
      <c r="F468">
        <v>99</v>
      </c>
      <c r="G468">
        <v>99</v>
      </c>
      <c r="H468">
        <v>99</v>
      </c>
      <c r="I468">
        <v>99</v>
      </c>
      <c r="J468">
        <v>999</v>
      </c>
      <c r="K468">
        <v>99</v>
      </c>
      <c r="L468">
        <v>13</v>
      </c>
      <c r="M468">
        <v>99</v>
      </c>
      <c r="N468">
        <v>99</v>
      </c>
      <c r="O468">
        <v>99</v>
      </c>
      <c r="P468">
        <v>9999</v>
      </c>
      <c r="Q468">
        <v>11</v>
      </c>
      <c r="R468">
        <v>11</v>
      </c>
      <c r="S468">
        <v>13</v>
      </c>
      <c r="T468">
        <v>10.181818181818182</v>
      </c>
      <c r="U468">
        <v>48.763636363636358</v>
      </c>
      <c r="V468">
        <v>0</v>
      </c>
      <c r="W468">
        <v>54.545454545454554</v>
      </c>
      <c r="X468">
        <v>100</v>
      </c>
      <c r="Y468">
        <v>100</v>
      </c>
      <c r="Z468">
        <v>11.662314812114264</v>
      </c>
      <c r="AA468">
        <v>0</v>
      </c>
      <c r="AB468">
        <v>2.822577217501824</v>
      </c>
      <c r="AD468">
        <v>75.359299705325014</v>
      </c>
      <c r="AF468">
        <v>2.257012126310606E-2</v>
      </c>
      <c r="AG468">
        <v>4.2011923115361095E-2</v>
      </c>
      <c r="AH468">
        <v>0</v>
      </c>
      <c r="AI468">
        <v>6</v>
      </c>
      <c r="AJ468">
        <v>114.03333333333336</v>
      </c>
      <c r="AK468">
        <v>29.860282806103239</v>
      </c>
    </row>
    <row r="469" spans="1:37">
      <c r="A469">
        <v>11</v>
      </c>
      <c r="B469">
        <v>30</v>
      </c>
      <c r="C469">
        <v>2023</v>
      </c>
      <c r="D469">
        <v>99</v>
      </c>
      <c r="E469">
        <v>99</v>
      </c>
      <c r="F469">
        <v>99</v>
      </c>
      <c r="G469">
        <v>99</v>
      </c>
      <c r="H469">
        <v>99</v>
      </c>
      <c r="I469">
        <v>99</v>
      </c>
      <c r="J469">
        <v>999</v>
      </c>
      <c r="K469">
        <v>99</v>
      </c>
      <c r="L469">
        <v>14</v>
      </c>
      <c r="M469">
        <v>99</v>
      </c>
      <c r="N469">
        <v>99</v>
      </c>
      <c r="O469">
        <v>99</v>
      </c>
      <c r="P469">
        <v>9999</v>
      </c>
      <c r="Q469">
        <v>3</v>
      </c>
      <c r="R469">
        <v>3</v>
      </c>
      <c r="S469">
        <v>14</v>
      </c>
      <c r="T469">
        <v>12.333333333333336</v>
      </c>
      <c r="U469">
        <v>55.966666666666683</v>
      </c>
      <c r="V469">
        <v>0</v>
      </c>
      <c r="W469">
        <v>100</v>
      </c>
      <c r="X469">
        <v>100</v>
      </c>
      <c r="Y469">
        <v>100</v>
      </c>
      <c r="Z469">
        <v>5.0631566789459779</v>
      </c>
      <c r="AA469">
        <v>0</v>
      </c>
      <c r="AB469">
        <v>2.3570226039551558</v>
      </c>
      <c r="AD469">
        <v>-35.379848829384372</v>
      </c>
      <c r="AF469">
        <v>6.155487617210742E-3</v>
      </c>
      <c r="AG469">
        <v>1.3150264524737377E-2</v>
      </c>
      <c r="AH469">
        <v>0</v>
      </c>
      <c r="AI469">
        <v>0</v>
      </c>
    </row>
    <row r="470" spans="1:37">
      <c r="A470">
        <v>11</v>
      </c>
      <c r="B470">
        <v>31</v>
      </c>
      <c r="C470">
        <v>2023</v>
      </c>
      <c r="D470">
        <v>99</v>
      </c>
      <c r="E470">
        <v>99</v>
      </c>
      <c r="F470">
        <v>99</v>
      </c>
      <c r="G470">
        <v>99</v>
      </c>
      <c r="H470">
        <v>99</v>
      </c>
      <c r="I470">
        <v>99</v>
      </c>
      <c r="J470">
        <v>999</v>
      </c>
      <c r="K470">
        <v>99</v>
      </c>
      <c r="L470">
        <v>15</v>
      </c>
      <c r="M470">
        <v>99</v>
      </c>
      <c r="N470">
        <v>99</v>
      </c>
      <c r="O470">
        <v>99</v>
      </c>
      <c r="P470">
        <v>9999</v>
      </c>
      <c r="Q470">
        <v>2</v>
      </c>
      <c r="R470">
        <v>2</v>
      </c>
      <c r="S470">
        <v>15</v>
      </c>
      <c r="T470">
        <v>12</v>
      </c>
      <c r="U470">
        <v>59.25</v>
      </c>
      <c r="V470">
        <v>0</v>
      </c>
      <c r="W470">
        <v>100</v>
      </c>
      <c r="X470">
        <v>100</v>
      </c>
      <c r="Y470">
        <v>100</v>
      </c>
      <c r="Z470">
        <v>2.0500000000000798</v>
      </c>
      <c r="AA470">
        <v>0</v>
      </c>
      <c r="AB470">
        <v>2</v>
      </c>
      <c r="AD470">
        <v>99.999999999996646</v>
      </c>
      <c r="AF470">
        <v>4.1036584114738277E-3</v>
      </c>
      <c r="AG470">
        <v>9.2811575115031523E-3</v>
      </c>
      <c r="AH470">
        <v>0</v>
      </c>
      <c r="AI470">
        <v>2</v>
      </c>
      <c r="AJ470">
        <v>119.7</v>
      </c>
      <c r="AK470">
        <v>34.576188358566377</v>
      </c>
    </row>
    <row r="471" spans="1:37" s="520" customFormat="1">
      <c r="A471" s="520">
        <v>11</v>
      </c>
      <c r="B471" s="520">
        <v>32</v>
      </c>
      <c r="C471" s="520">
        <v>2023</v>
      </c>
      <c r="D471" s="520">
        <v>99</v>
      </c>
      <c r="E471" s="520">
        <v>99</v>
      </c>
      <c r="F471" s="520">
        <v>99</v>
      </c>
      <c r="G471" s="520">
        <v>99</v>
      </c>
      <c r="H471" s="520">
        <v>99</v>
      </c>
      <c r="I471" s="520">
        <v>99</v>
      </c>
      <c r="J471" s="520">
        <v>999</v>
      </c>
      <c r="K471" s="520">
        <v>99</v>
      </c>
      <c r="L471" s="520">
        <v>99</v>
      </c>
      <c r="M471" s="520">
        <v>99</v>
      </c>
      <c r="N471" s="520">
        <v>99</v>
      </c>
      <c r="O471" s="520">
        <v>99</v>
      </c>
      <c r="P471" s="520">
        <v>9999</v>
      </c>
      <c r="Q471" s="520">
        <v>77</v>
      </c>
      <c r="R471" s="520">
        <v>85</v>
      </c>
      <c r="S471" s="520">
        <v>0</v>
      </c>
      <c r="T471" s="520">
        <v>3.8823529411764697</v>
      </c>
      <c r="U471" s="520">
        <v>21.54470588235294</v>
      </c>
      <c r="V471" s="520">
        <v>0</v>
      </c>
      <c r="W471" s="520">
        <v>3.5294117647058822</v>
      </c>
      <c r="X471" s="520">
        <v>75.294117647058812</v>
      </c>
      <c r="Y471" s="520">
        <v>40</v>
      </c>
      <c r="Z471" s="520">
        <v>8.2729396707487002</v>
      </c>
      <c r="AB471" s="520">
        <v>2.1222172905651537</v>
      </c>
      <c r="AD471" s="520">
        <v>64.519155840928278</v>
      </c>
      <c r="AF471" s="520">
        <v>0.17440548248763776</v>
      </c>
      <c r="AG471" s="520">
        <v>0.14343108650477401</v>
      </c>
      <c r="AH471" s="520">
        <v>31.764705882352938</v>
      </c>
      <c r="AI471" s="520">
        <v>18</v>
      </c>
      <c r="AJ471" s="520">
        <v>102.66111111111113</v>
      </c>
      <c r="AK471" s="520">
        <v>15.387236859380224</v>
      </c>
    </row>
    <row r="472" spans="1:37">
      <c r="A472">
        <v>11</v>
      </c>
      <c r="B472">
        <v>33</v>
      </c>
      <c r="C472">
        <v>2022</v>
      </c>
      <c r="D472">
        <v>99</v>
      </c>
      <c r="E472">
        <v>99</v>
      </c>
      <c r="F472">
        <v>99</v>
      </c>
      <c r="G472">
        <v>99</v>
      </c>
      <c r="H472">
        <v>99</v>
      </c>
      <c r="I472">
        <v>99</v>
      </c>
      <c r="J472">
        <v>999</v>
      </c>
      <c r="K472">
        <v>99</v>
      </c>
      <c r="L472">
        <v>1</v>
      </c>
      <c r="M472">
        <v>99</v>
      </c>
      <c r="N472">
        <v>99</v>
      </c>
      <c r="O472">
        <v>99</v>
      </c>
      <c r="P472">
        <v>9999</v>
      </c>
      <c r="Q472">
        <v>118</v>
      </c>
      <c r="R472">
        <v>125</v>
      </c>
      <c r="S472">
        <v>1</v>
      </c>
      <c r="T472">
        <v>2.4079999999999999</v>
      </c>
      <c r="U472">
        <v>14.201360000000003</v>
      </c>
      <c r="V472">
        <v>0</v>
      </c>
      <c r="W472">
        <v>0</v>
      </c>
      <c r="X472">
        <v>36.799999999999997</v>
      </c>
      <c r="Y472">
        <v>4.8</v>
      </c>
      <c r="Z472">
        <v>4.6064152385993005</v>
      </c>
      <c r="AA472">
        <v>0</v>
      </c>
      <c r="AB472">
        <v>0.71661426164987907</v>
      </c>
      <c r="AD472">
        <v>16.067902080311178</v>
      </c>
      <c r="AF472">
        <v>0.24292127407349831</v>
      </c>
      <c r="AG472">
        <v>0.12917959673046089</v>
      </c>
      <c r="AH472">
        <v>6.4</v>
      </c>
      <c r="AI472">
        <v>4</v>
      </c>
      <c r="AJ472">
        <v>102.5</v>
      </c>
      <c r="AK472">
        <v>11.498181627467629</v>
      </c>
    </row>
    <row r="473" spans="1:37">
      <c r="A473">
        <v>11</v>
      </c>
      <c r="B473">
        <v>34</v>
      </c>
      <c r="C473">
        <v>2022</v>
      </c>
      <c r="D473">
        <v>99</v>
      </c>
      <c r="E473">
        <v>99</v>
      </c>
      <c r="F473">
        <v>99</v>
      </c>
      <c r="G473">
        <v>99</v>
      </c>
      <c r="H473">
        <v>99</v>
      </c>
      <c r="I473">
        <v>99</v>
      </c>
      <c r="J473">
        <v>999</v>
      </c>
      <c r="K473">
        <v>99</v>
      </c>
      <c r="L473">
        <v>2</v>
      </c>
      <c r="M473">
        <v>99</v>
      </c>
      <c r="N473">
        <v>99</v>
      </c>
      <c r="O473">
        <v>99</v>
      </c>
      <c r="P473">
        <v>9999</v>
      </c>
      <c r="Q473">
        <v>423</v>
      </c>
      <c r="R473">
        <v>571</v>
      </c>
      <c r="S473">
        <v>2</v>
      </c>
      <c r="T473">
        <v>3.2154115586690009</v>
      </c>
      <c r="U473">
        <v>15.669527145359025</v>
      </c>
      <c r="V473">
        <v>0</v>
      </c>
      <c r="W473">
        <v>0</v>
      </c>
      <c r="X473">
        <v>48.511383537653238</v>
      </c>
      <c r="Y473">
        <v>6.8301225919439599</v>
      </c>
      <c r="Z473">
        <v>5.003709617276634</v>
      </c>
      <c r="AA473">
        <v>0</v>
      </c>
      <c r="AB473">
        <v>1.1139179825958738</v>
      </c>
      <c r="AD473">
        <v>12.950064904357724</v>
      </c>
      <c r="AF473">
        <v>1.1096643799677399</v>
      </c>
      <c r="AG473">
        <v>0.65109741930432141</v>
      </c>
      <c r="AH473">
        <v>6.6549912434325744</v>
      </c>
      <c r="AI473">
        <v>26</v>
      </c>
      <c r="AJ473">
        <v>103.17307692307691</v>
      </c>
      <c r="AK473">
        <v>12.589360873456345</v>
      </c>
    </row>
    <row r="474" spans="1:37">
      <c r="A474">
        <v>11</v>
      </c>
      <c r="B474">
        <v>35</v>
      </c>
      <c r="C474">
        <v>2022</v>
      </c>
      <c r="D474">
        <v>99</v>
      </c>
      <c r="E474">
        <v>99</v>
      </c>
      <c r="F474">
        <v>99</v>
      </c>
      <c r="G474">
        <v>99</v>
      </c>
      <c r="H474">
        <v>99</v>
      </c>
      <c r="I474">
        <v>99</v>
      </c>
      <c r="J474">
        <v>999</v>
      </c>
      <c r="K474">
        <v>99</v>
      </c>
      <c r="L474">
        <v>3</v>
      </c>
      <c r="M474">
        <v>99</v>
      </c>
      <c r="N474">
        <v>99</v>
      </c>
      <c r="O474">
        <v>99</v>
      </c>
      <c r="P474">
        <v>9999</v>
      </c>
      <c r="Q474">
        <v>768</v>
      </c>
      <c r="R474">
        <v>1144</v>
      </c>
      <c r="S474">
        <v>3</v>
      </c>
      <c r="T474">
        <v>3.8409090909090904</v>
      </c>
      <c r="U474">
        <v>16.67131993006991</v>
      </c>
      <c r="V474">
        <v>0</v>
      </c>
      <c r="W474">
        <v>0.17482517482517479</v>
      </c>
      <c r="X474">
        <v>54.545454545454554</v>
      </c>
      <c r="Y474">
        <v>12.762237762237762</v>
      </c>
      <c r="Z474">
        <v>5.3897117015956324</v>
      </c>
      <c r="AA474">
        <v>0</v>
      </c>
      <c r="AB474">
        <v>1.6228927850402004</v>
      </c>
      <c r="AD474">
        <v>1.2361011155874031</v>
      </c>
      <c r="AF474">
        <v>2.2232155003206562</v>
      </c>
      <c r="AG474">
        <v>1.3878738245054723</v>
      </c>
      <c r="AH474">
        <v>6.3811188811188817</v>
      </c>
      <c r="AI474">
        <v>57</v>
      </c>
      <c r="AJ474">
        <v>99.536842105263119</v>
      </c>
      <c r="AK474">
        <v>13.246730363119839</v>
      </c>
    </row>
    <row r="475" spans="1:37">
      <c r="A475">
        <v>11</v>
      </c>
      <c r="B475">
        <v>36</v>
      </c>
      <c r="C475">
        <v>2022</v>
      </c>
      <c r="D475">
        <v>99</v>
      </c>
      <c r="E475">
        <v>99</v>
      </c>
      <c r="F475">
        <v>99</v>
      </c>
      <c r="G475">
        <v>99</v>
      </c>
      <c r="H475">
        <v>99</v>
      </c>
      <c r="I475">
        <v>99</v>
      </c>
      <c r="J475">
        <v>999</v>
      </c>
      <c r="K475">
        <v>99</v>
      </c>
      <c r="L475">
        <v>4</v>
      </c>
      <c r="M475">
        <v>99</v>
      </c>
      <c r="N475">
        <v>99</v>
      </c>
      <c r="O475">
        <v>99</v>
      </c>
      <c r="P475">
        <v>9999</v>
      </c>
      <c r="Q475">
        <v>1327</v>
      </c>
      <c r="R475">
        <v>2210</v>
      </c>
      <c r="S475">
        <v>4</v>
      </c>
      <c r="T475">
        <v>4.3502262443438902</v>
      </c>
      <c r="U475">
        <v>17.639194570135757</v>
      </c>
      <c r="V475">
        <v>0</v>
      </c>
      <c r="W475">
        <v>0.36199095022624422</v>
      </c>
      <c r="X475">
        <v>58.868778280542976</v>
      </c>
      <c r="Y475">
        <v>17.375565610859724</v>
      </c>
      <c r="Z475">
        <v>5.488589849570098</v>
      </c>
      <c r="AA475">
        <v>0</v>
      </c>
      <c r="AB475">
        <v>1.3751059007968305</v>
      </c>
      <c r="AD475">
        <v>0.27088798118079016</v>
      </c>
      <c r="AF475">
        <v>4.29484812561945</v>
      </c>
      <c r="AG475">
        <v>2.836775706606578</v>
      </c>
      <c r="AH475">
        <v>6.4253393665158383</v>
      </c>
      <c r="AI475">
        <v>117</v>
      </c>
      <c r="AJ475">
        <v>101.96581196581199</v>
      </c>
      <c r="AK475">
        <v>13.898191689585859</v>
      </c>
    </row>
    <row r="476" spans="1:37">
      <c r="A476">
        <v>11</v>
      </c>
      <c r="B476">
        <v>37</v>
      </c>
      <c r="C476">
        <v>2022</v>
      </c>
      <c r="D476">
        <v>99</v>
      </c>
      <c r="E476">
        <v>99</v>
      </c>
      <c r="F476">
        <v>99</v>
      </c>
      <c r="G476">
        <v>99</v>
      </c>
      <c r="H476">
        <v>99</v>
      </c>
      <c r="I476">
        <v>99</v>
      </c>
      <c r="J476">
        <v>999</v>
      </c>
      <c r="K476">
        <v>99</v>
      </c>
      <c r="L476">
        <v>5</v>
      </c>
      <c r="M476">
        <v>99</v>
      </c>
      <c r="N476">
        <v>99</v>
      </c>
      <c r="O476">
        <v>99</v>
      </c>
      <c r="P476">
        <v>9999</v>
      </c>
      <c r="Q476">
        <v>2431</v>
      </c>
      <c r="R476">
        <v>5049</v>
      </c>
      <c r="S476">
        <v>5</v>
      </c>
      <c r="T476">
        <v>5.1546840958605662</v>
      </c>
      <c r="U476">
        <v>19.024430580312973</v>
      </c>
      <c r="V476">
        <v>0</v>
      </c>
      <c r="W476">
        <v>1.5448603683897797</v>
      </c>
      <c r="X476">
        <v>64.072093483858197</v>
      </c>
      <c r="Y476">
        <v>26.856803327391567</v>
      </c>
      <c r="Z476">
        <v>5.8999177174491244</v>
      </c>
      <c r="AA476">
        <v>0</v>
      </c>
      <c r="AB476">
        <v>1.5733339200284997</v>
      </c>
      <c r="AD476">
        <v>-5.9822636604627117</v>
      </c>
      <c r="AF476">
        <v>9.8120761023767393</v>
      </c>
      <c r="AG476">
        <v>6.989900796659791</v>
      </c>
      <c r="AH476">
        <v>6.3775004951475518</v>
      </c>
      <c r="AI476">
        <v>284</v>
      </c>
      <c r="AJ476">
        <v>102.86338028169014</v>
      </c>
      <c r="AK476">
        <v>15.075593335237148</v>
      </c>
    </row>
    <row r="477" spans="1:37">
      <c r="A477">
        <v>11</v>
      </c>
      <c r="B477">
        <v>38</v>
      </c>
      <c r="C477">
        <v>2022</v>
      </c>
      <c r="D477">
        <v>99</v>
      </c>
      <c r="E477">
        <v>99</v>
      </c>
      <c r="F477">
        <v>99</v>
      </c>
      <c r="G477">
        <v>99</v>
      </c>
      <c r="H477">
        <v>99</v>
      </c>
      <c r="I477">
        <v>99</v>
      </c>
      <c r="J477">
        <v>999</v>
      </c>
      <c r="K477">
        <v>99</v>
      </c>
      <c r="L477">
        <v>6</v>
      </c>
      <c r="M477">
        <v>99</v>
      </c>
      <c r="N477">
        <v>99</v>
      </c>
      <c r="O477">
        <v>99</v>
      </c>
      <c r="P477">
        <v>9999</v>
      </c>
      <c r="Q477">
        <v>4023</v>
      </c>
      <c r="R477">
        <v>9586</v>
      </c>
      <c r="S477">
        <v>6</v>
      </c>
      <c r="T477">
        <v>5.7032130189860242</v>
      </c>
      <c r="U477">
        <v>21.502659086167338</v>
      </c>
      <c r="V477">
        <v>26.225745879407462</v>
      </c>
      <c r="W477">
        <v>4.6630502816607535</v>
      </c>
      <c r="X477">
        <v>77.477571458376815</v>
      </c>
      <c r="Y477">
        <v>42.770707281452125</v>
      </c>
      <c r="Z477">
        <v>6.0091745170853521</v>
      </c>
      <c r="AA477">
        <v>0</v>
      </c>
      <c r="AB477">
        <v>1.6703199731636285</v>
      </c>
      <c r="AD477">
        <v>-6.5554978716676757</v>
      </c>
      <c r="AF477">
        <v>18.629146666148436</v>
      </c>
      <c r="AG477">
        <v>14.999734388521611</v>
      </c>
      <c r="AH477">
        <v>4.923847277279366</v>
      </c>
      <c r="AI477">
        <v>403</v>
      </c>
      <c r="AJ477">
        <v>104.90000000000002</v>
      </c>
      <c r="AK477">
        <v>16.573637038683483</v>
      </c>
    </row>
    <row r="478" spans="1:37">
      <c r="A478">
        <v>11</v>
      </c>
      <c r="B478">
        <v>39</v>
      </c>
      <c r="C478">
        <v>2022</v>
      </c>
      <c r="D478">
        <v>99</v>
      </c>
      <c r="E478">
        <v>99</v>
      </c>
      <c r="F478">
        <v>99</v>
      </c>
      <c r="G478">
        <v>99</v>
      </c>
      <c r="H478">
        <v>99</v>
      </c>
      <c r="I478">
        <v>99</v>
      </c>
      <c r="J478">
        <v>999</v>
      </c>
      <c r="K478">
        <v>99</v>
      </c>
      <c r="L478">
        <v>7</v>
      </c>
      <c r="M478">
        <v>99</v>
      </c>
      <c r="N478">
        <v>99</v>
      </c>
      <c r="O478">
        <v>99</v>
      </c>
      <c r="P478">
        <v>9999</v>
      </c>
      <c r="Q478">
        <v>4326</v>
      </c>
      <c r="R478">
        <v>9327</v>
      </c>
      <c r="S478">
        <v>7</v>
      </c>
      <c r="T478">
        <v>6.1613594939423209</v>
      </c>
      <c r="U478">
        <v>25.379234480540401</v>
      </c>
      <c r="V478">
        <v>40.677602658947137</v>
      </c>
      <c r="W478">
        <v>8.963225045566638</v>
      </c>
      <c r="X478">
        <v>94.017368928916014</v>
      </c>
      <c r="Y478">
        <v>66.881097887852491</v>
      </c>
      <c r="Z478">
        <v>5.7573087130037699</v>
      </c>
      <c r="AA478">
        <v>0</v>
      </c>
      <c r="AB478">
        <v>1.7801351335706443</v>
      </c>
      <c r="AD478">
        <v>2.6992156074624769</v>
      </c>
      <c r="AF478">
        <v>18.125813786268139</v>
      </c>
      <c r="AG478">
        <v>17.225604422569379</v>
      </c>
      <c r="AH478">
        <v>3.9776991529966774</v>
      </c>
      <c r="AI478">
        <v>476</v>
      </c>
      <c r="AJ478">
        <v>108.34789915966375</v>
      </c>
      <c r="AK478">
        <v>17.923846703696483</v>
      </c>
    </row>
    <row r="479" spans="1:37">
      <c r="A479">
        <v>11</v>
      </c>
      <c r="B479">
        <v>40</v>
      </c>
      <c r="C479">
        <v>2022</v>
      </c>
      <c r="D479">
        <v>99</v>
      </c>
      <c r="E479">
        <v>99</v>
      </c>
      <c r="F479">
        <v>99</v>
      </c>
      <c r="G479">
        <v>99</v>
      </c>
      <c r="H479">
        <v>99</v>
      </c>
      <c r="I479">
        <v>99</v>
      </c>
      <c r="J479">
        <v>999</v>
      </c>
      <c r="K479">
        <v>99</v>
      </c>
      <c r="L479">
        <v>8</v>
      </c>
      <c r="M479">
        <v>99</v>
      </c>
      <c r="N479">
        <v>99</v>
      </c>
      <c r="O479">
        <v>99</v>
      </c>
      <c r="P479">
        <v>9999</v>
      </c>
      <c r="Q479">
        <v>5015</v>
      </c>
      <c r="R479">
        <v>12440</v>
      </c>
      <c r="S479">
        <v>8</v>
      </c>
      <c r="T479">
        <v>6.7059485530546636</v>
      </c>
      <c r="U479">
        <v>29.880773311897176</v>
      </c>
      <c r="V479">
        <v>46.101286173633447</v>
      </c>
      <c r="W479">
        <v>15.072347266881025</v>
      </c>
      <c r="X479">
        <v>99.147909967845678</v>
      </c>
      <c r="Y479">
        <v>88.319935691318307</v>
      </c>
      <c r="Z479">
        <v>5.871934074200853</v>
      </c>
      <c r="AA479">
        <v>0</v>
      </c>
      <c r="AB479">
        <v>1.8927505930900113</v>
      </c>
      <c r="AD479">
        <v>28.61741319051627</v>
      </c>
      <c r="AF479">
        <v>24.175525195794538</v>
      </c>
      <c r="AG479">
        <v>27.049932629285873</v>
      </c>
      <c r="AH479">
        <v>2.3472668810289394</v>
      </c>
      <c r="AI479">
        <v>653</v>
      </c>
      <c r="AJ479">
        <v>110.28131699846855</v>
      </c>
      <c r="AK479">
        <v>19.716036263536012</v>
      </c>
    </row>
    <row r="480" spans="1:37">
      <c r="A480">
        <v>11</v>
      </c>
      <c r="B480">
        <v>41</v>
      </c>
      <c r="C480">
        <v>2022</v>
      </c>
      <c r="D480">
        <v>99</v>
      </c>
      <c r="E480">
        <v>99</v>
      </c>
      <c r="F480">
        <v>99</v>
      </c>
      <c r="G480">
        <v>99</v>
      </c>
      <c r="H480">
        <v>99</v>
      </c>
      <c r="I480">
        <v>99</v>
      </c>
      <c r="J480">
        <v>999</v>
      </c>
      <c r="K480">
        <v>99</v>
      </c>
      <c r="L480">
        <v>9</v>
      </c>
      <c r="M480">
        <v>99</v>
      </c>
      <c r="N480">
        <v>99</v>
      </c>
      <c r="O480">
        <v>99</v>
      </c>
      <c r="P480">
        <v>9999</v>
      </c>
      <c r="Q480">
        <v>3602</v>
      </c>
      <c r="R480">
        <v>8230</v>
      </c>
      <c r="S480">
        <v>9</v>
      </c>
      <c r="T480">
        <v>7.4362089914945315</v>
      </c>
      <c r="U480">
        <v>34.766155528554059</v>
      </c>
      <c r="V480">
        <v>31.980558930741196</v>
      </c>
      <c r="W480">
        <v>24.921020656136086</v>
      </c>
      <c r="X480">
        <v>99.95139732685297</v>
      </c>
      <c r="Y480">
        <v>97.667071688942883</v>
      </c>
      <c r="Z480">
        <v>6.1204836862938112</v>
      </c>
      <c r="AA480">
        <v>0</v>
      </c>
      <c r="AB480">
        <v>1.8990312079107661</v>
      </c>
      <c r="AD480">
        <v>43.806111805371359</v>
      </c>
      <c r="AF480">
        <v>15.993936684999124</v>
      </c>
      <c r="AG480">
        <v>20.821426419507752</v>
      </c>
      <c r="AH480">
        <v>1.5309842041312276</v>
      </c>
      <c r="AI480">
        <v>606</v>
      </c>
      <c r="AJ480">
        <v>113.169306930693</v>
      </c>
      <c r="AK480">
        <v>21.409163865245784</v>
      </c>
    </row>
    <row r="481" spans="1:37">
      <c r="A481">
        <v>11</v>
      </c>
      <c r="B481">
        <v>42</v>
      </c>
      <c r="C481">
        <v>2022</v>
      </c>
      <c r="D481">
        <v>99</v>
      </c>
      <c r="E481">
        <v>99</v>
      </c>
      <c r="F481">
        <v>99</v>
      </c>
      <c r="G481">
        <v>99</v>
      </c>
      <c r="H481">
        <v>99</v>
      </c>
      <c r="I481">
        <v>99</v>
      </c>
      <c r="J481">
        <v>999</v>
      </c>
      <c r="K481">
        <v>99</v>
      </c>
      <c r="L481">
        <v>10</v>
      </c>
      <c r="M481">
        <v>99</v>
      </c>
      <c r="N481">
        <v>99</v>
      </c>
      <c r="O481">
        <v>99</v>
      </c>
      <c r="P481">
        <v>9999</v>
      </c>
      <c r="Q481">
        <v>1282</v>
      </c>
      <c r="R481">
        <v>1933</v>
      </c>
      <c r="S481">
        <v>10</v>
      </c>
      <c r="T481">
        <v>8.3455768235902781</v>
      </c>
      <c r="U481">
        <v>38.818846352819499</v>
      </c>
      <c r="V481">
        <v>15.157785825142266</v>
      </c>
      <c r="W481">
        <v>41.852043455768239</v>
      </c>
      <c r="X481">
        <v>100</v>
      </c>
      <c r="Y481">
        <v>99.379203310915642</v>
      </c>
      <c r="Z481">
        <v>6.4615848523100974</v>
      </c>
      <c r="AA481">
        <v>0</v>
      </c>
      <c r="AB481">
        <v>1.9384148117286113</v>
      </c>
      <c r="AD481">
        <v>47.019711096375694</v>
      </c>
      <c r="AF481">
        <v>3.7565345822725775</v>
      </c>
      <c r="AG481">
        <v>5.4604502325592223</v>
      </c>
      <c r="AH481">
        <v>1.3967925504397305</v>
      </c>
      <c r="AI481">
        <v>352</v>
      </c>
      <c r="AJ481">
        <v>114.94943181818176</v>
      </c>
      <c r="AK481">
        <v>23.221738050048597</v>
      </c>
    </row>
    <row r="482" spans="1:37">
      <c r="A482">
        <v>11</v>
      </c>
      <c r="B482">
        <v>43</v>
      </c>
      <c r="C482">
        <v>2022</v>
      </c>
      <c r="D482">
        <v>99</v>
      </c>
      <c r="E482">
        <v>99</v>
      </c>
      <c r="F482">
        <v>99</v>
      </c>
      <c r="G482">
        <v>99</v>
      </c>
      <c r="H482">
        <v>99</v>
      </c>
      <c r="I482">
        <v>99</v>
      </c>
      <c r="J482">
        <v>999</v>
      </c>
      <c r="K482">
        <v>99</v>
      </c>
      <c r="L482">
        <v>11</v>
      </c>
      <c r="M482">
        <v>99</v>
      </c>
      <c r="N482">
        <v>99</v>
      </c>
      <c r="O482">
        <v>99</v>
      </c>
      <c r="P482">
        <v>9999</v>
      </c>
      <c r="Q482">
        <v>467</v>
      </c>
      <c r="R482">
        <v>600</v>
      </c>
      <c r="S482">
        <v>11</v>
      </c>
      <c r="T482">
        <v>9.15</v>
      </c>
      <c r="U482">
        <v>42.275099999999938</v>
      </c>
      <c r="V482">
        <v>5.5</v>
      </c>
      <c r="W482">
        <v>59.5</v>
      </c>
      <c r="X482">
        <v>100</v>
      </c>
      <c r="Y482">
        <v>99.833333333333314</v>
      </c>
      <c r="Z482">
        <v>6.829026723480105</v>
      </c>
      <c r="AA482">
        <v>0</v>
      </c>
      <c r="AB482">
        <v>2.0970216975510745</v>
      </c>
      <c r="AD482">
        <v>49.075410385482115</v>
      </c>
      <c r="AF482">
        <v>1.1660221155527919</v>
      </c>
      <c r="AG482">
        <v>1.8458222152492088</v>
      </c>
      <c r="AH482">
        <v>1.5</v>
      </c>
      <c r="AI482">
        <v>151</v>
      </c>
      <c r="AJ482">
        <v>115.3675496688742</v>
      </c>
      <c r="AK482">
        <v>25.771372665783808</v>
      </c>
    </row>
    <row r="483" spans="1:37">
      <c r="A483">
        <v>11</v>
      </c>
      <c r="B483">
        <v>44</v>
      </c>
      <c r="C483">
        <v>2022</v>
      </c>
      <c r="D483">
        <v>99</v>
      </c>
      <c r="E483">
        <v>99</v>
      </c>
      <c r="F483">
        <v>99</v>
      </c>
      <c r="G483">
        <v>99</v>
      </c>
      <c r="H483">
        <v>99</v>
      </c>
      <c r="I483">
        <v>99</v>
      </c>
      <c r="J483">
        <v>999</v>
      </c>
      <c r="K483">
        <v>99</v>
      </c>
      <c r="L483">
        <v>12</v>
      </c>
      <c r="M483">
        <v>99</v>
      </c>
      <c r="N483">
        <v>99</v>
      </c>
      <c r="O483">
        <v>99</v>
      </c>
      <c r="P483">
        <v>9999</v>
      </c>
      <c r="Q483">
        <v>107</v>
      </c>
      <c r="R483">
        <v>125</v>
      </c>
      <c r="S483">
        <v>12</v>
      </c>
      <c r="T483">
        <v>9.8079999999999998</v>
      </c>
      <c r="U483">
        <v>44.864640000000001</v>
      </c>
      <c r="V483">
        <v>3.2</v>
      </c>
      <c r="W483">
        <v>73.599999999999994</v>
      </c>
      <c r="X483">
        <v>100</v>
      </c>
      <c r="Y483">
        <v>100</v>
      </c>
      <c r="Z483">
        <v>7.2859001962969892</v>
      </c>
      <c r="AA483">
        <v>0</v>
      </c>
      <c r="AB483">
        <v>2.1230016486098204</v>
      </c>
      <c r="AD483">
        <v>44.544224350654062</v>
      </c>
      <c r="AF483">
        <v>0.24292127407349831</v>
      </c>
      <c r="AG483">
        <v>0.40810148483365688</v>
      </c>
      <c r="AH483">
        <v>3.2</v>
      </c>
      <c r="AI483">
        <v>45</v>
      </c>
      <c r="AJ483">
        <v>115.73333333333331</v>
      </c>
      <c r="AK483">
        <v>27.515201050951287</v>
      </c>
    </row>
    <row r="484" spans="1:37">
      <c r="A484">
        <v>11</v>
      </c>
      <c r="B484">
        <v>45</v>
      </c>
      <c r="C484">
        <v>2022</v>
      </c>
      <c r="D484">
        <v>99</v>
      </c>
      <c r="E484">
        <v>99</v>
      </c>
      <c r="F484">
        <v>99</v>
      </c>
      <c r="G484">
        <v>99</v>
      </c>
      <c r="H484">
        <v>99</v>
      </c>
      <c r="I484">
        <v>99</v>
      </c>
      <c r="J484">
        <v>999</v>
      </c>
      <c r="K484">
        <v>99</v>
      </c>
      <c r="L484">
        <v>13</v>
      </c>
      <c r="M484">
        <v>99</v>
      </c>
      <c r="N484">
        <v>99</v>
      </c>
      <c r="O484">
        <v>99</v>
      </c>
      <c r="P484">
        <v>9999</v>
      </c>
      <c r="Q484">
        <v>7</v>
      </c>
      <c r="R484">
        <v>7</v>
      </c>
      <c r="S484">
        <v>13</v>
      </c>
      <c r="T484">
        <v>9.8571428571428612</v>
      </c>
      <c r="U484">
        <v>52.042857142857123</v>
      </c>
      <c r="V484">
        <v>0</v>
      </c>
      <c r="W484">
        <v>71.428571428571445</v>
      </c>
      <c r="X484">
        <v>100</v>
      </c>
      <c r="Y484">
        <v>100</v>
      </c>
      <c r="Z484">
        <v>10.992316425947918</v>
      </c>
      <c r="AA484">
        <v>0</v>
      </c>
      <c r="AB484">
        <v>1.8070158058104997</v>
      </c>
      <c r="AD484">
        <v>49.439989037673797</v>
      </c>
      <c r="AF484">
        <v>1.3603591348115902E-2</v>
      </c>
      <c r="AG484">
        <v>2.6510208649823327E-2</v>
      </c>
      <c r="AH484">
        <v>0</v>
      </c>
      <c r="AI484">
        <v>1</v>
      </c>
      <c r="AJ484">
        <v>113.8</v>
      </c>
      <c r="AK484">
        <v>30.059166917096405</v>
      </c>
    </row>
    <row r="485" spans="1:37">
      <c r="A485">
        <v>11</v>
      </c>
      <c r="B485">
        <v>46</v>
      </c>
      <c r="C485">
        <v>2022</v>
      </c>
      <c r="D485">
        <v>99</v>
      </c>
      <c r="E485">
        <v>99</v>
      </c>
      <c r="F485">
        <v>99</v>
      </c>
      <c r="G485">
        <v>99</v>
      </c>
      <c r="H485">
        <v>99</v>
      </c>
      <c r="I485">
        <v>99</v>
      </c>
      <c r="J485">
        <v>999</v>
      </c>
      <c r="K485">
        <v>99</v>
      </c>
      <c r="L485">
        <v>14</v>
      </c>
      <c r="M485">
        <v>99</v>
      </c>
      <c r="N485">
        <v>99</v>
      </c>
      <c r="O485">
        <v>99</v>
      </c>
      <c r="P485">
        <v>9999</v>
      </c>
      <c r="Q485">
        <v>5</v>
      </c>
      <c r="R485">
        <v>5</v>
      </c>
      <c r="S485">
        <v>14</v>
      </c>
      <c r="T485">
        <v>11.6</v>
      </c>
      <c r="U485">
        <v>49.980000000000011</v>
      </c>
      <c r="V485">
        <v>0</v>
      </c>
      <c r="W485">
        <v>80</v>
      </c>
      <c r="X485">
        <v>100</v>
      </c>
      <c r="Y485">
        <v>100</v>
      </c>
      <c r="Z485">
        <v>5.433010215341028</v>
      </c>
      <c r="AA485">
        <v>0</v>
      </c>
      <c r="AB485">
        <v>2.0591260281974026</v>
      </c>
      <c r="AD485">
        <v>68.578051951419909</v>
      </c>
      <c r="AF485">
        <v>9.7168509629399335E-3</v>
      </c>
      <c r="AG485">
        <v>1.818528998515194E-2</v>
      </c>
      <c r="AH485">
        <v>0</v>
      </c>
      <c r="AI485">
        <v>2</v>
      </c>
      <c r="AJ485">
        <v>115.25</v>
      </c>
      <c r="AK485">
        <v>36.206057049847729</v>
      </c>
    </row>
    <row r="486" spans="1:37">
      <c r="A486">
        <v>11</v>
      </c>
      <c r="B486">
        <v>47</v>
      </c>
      <c r="C486">
        <v>2022</v>
      </c>
      <c r="D486">
        <v>99</v>
      </c>
      <c r="E486">
        <v>99</v>
      </c>
      <c r="F486">
        <v>99</v>
      </c>
      <c r="G486">
        <v>99</v>
      </c>
      <c r="H486">
        <v>99</v>
      </c>
      <c r="I486">
        <v>99</v>
      </c>
      <c r="J486">
        <v>999</v>
      </c>
      <c r="K486">
        <v>99</v>
      </c>
      <c r="L486">
        <v>15</v>
      </c>
      <c r="M486">
        <v>99</v>
      </c>
      <c r="N486">
        <v>99</v>
      </c>
      <c r="O486">
        <v>99</v>
      </c>
      <c r="P486">
        <v>9999</v>
      </c>
    </row>
    <row r="487" spans="1:37" s="525" customFormat="1">
      <c r="A487" s="525">
        <v>11</v>
      </c>
      <c r="B487" s="525">
        <v>48</v>
      </c>
      <c r="C487" s="525">
        <v>2022</v>
      </c>
      <c r="D487" s="525">
        <v>99</v>
      </c>
      <c r="E487" s="525">
        <v>99</v>
      </c>
      <c r="F487" s="525">
        <v>99</v>
      </c>
      <c r="G487" s="525">
        <v>99</v>
      </c>
      <c r="H487" s="525">
        <v>99</v>
      </c>
      <c r="I487" s="525">
        <v>99</v>
      </c>
      <c r="J487" s="525">
        <v>999</v>
      </c>
      <c r="K487" s="525">
        <v>99</v>
      </c>
      <c r="L487" s="525">
        <v>99</v>
      </c>
      <c r="M487" s="525">
        <v>99</v>
      </c>
      <c r="N487" s="525">
        <v>99</v>
      </c>
      <c r="O487" s="525">
        <v>99</v>
      </c>
      <c r="P487" s="525">
        <v>9999</v>
      </c>
      <c r="Q487" s="525">
        <v>96</v>
      </c>
      <c r="R487" s="525">
        <v>102</v>
      </c>
      <c r="S487" s="525">
        <v>0</v>
      </c>
      <c r="T487" s="525">
        <v>3.5098039215686279</v>
      </c>
      <c r="U487" s="525">
        <v>20.559901960784316</v>
      </c>
      <c r="V487" s="525">
        <v>0</v>
      </c>
      <c r="W487" s="525">
        <v>1.9607843137254899</v>
      </c>
      <c r="X487" s="525">
        <v>71.568627450980372</v>
      </c>
      <c r="Y487" s="525">
        <v>29.411764705882355</v>
      </c>
      <c r="Z487" s="525">
        <v>8.0259850650806648</v>
      </c>
      <c r="AB487" s="525">
        <v>2.2393324374631871</v>
      </c>
      <c r="AD487" s="525">
        <v>38.167872090258513</v>
      </c>
      <c r="AF487" s="525">
        <v>0.19822375964397457</v>
      </c>
      <c r="AG487" s="525">
        <v>0.15260725682577819</v>
      </c>
      <c r="AH487" s="525">
        <v>18.627450980392155</v>
      </c>
      <c r="AI487" s="525">
        <v>5</v>
      </c>
      <c r="AJ487" s="525">
        <v>105.6</v>
      </c>
      <c r="AK487" s="525">
        <v>16.049852010237061</v>
      </c>
    </row>
    <row r="488" spans="1:37">
      <c r="A488">
        <v>11</v>
      </c>
      <c r="B488">
        <v>49</v>
      </c>
      <c r="C488">
        <v>2021</v>
      </c>
      <c r="D488">
        <v>99</v>
      </c>
      <c r="E488">
        <v>99</v>
      </c>
      <c r="F488">
        <v>99</v>
      </c>
      <c r="G488">
        <v>99</v>
      </c>
      <c r="H488">
        <v>99</v>
      </c>
      <c r="I488">
        <v>99</v>
      </c>
      <c r="J488">
        <v>999</v>
      </c>
      <c r="K488">
        <v>99</v>
      </c>
      <c r="L488">
        <v>1</v>
      </c>
      <c r="M488">
        <v>99</v>
      </c>
      <c r="N488">
        <v>99</v>
      </c>
      <c r="O488">
        <v>99</v>
      </c>
      <c r="P488">
        <v>9999</v>
      </c>
      <c r="Q488">
        <v>151</v>
      </c>
      <c r="R488">
        <v>219</v>
      </c>
      <c r="S488">
        <v>1</v>
      </c>
      <c r="T488">
        <v>2.3698630136986303</v>
      </c>
      <c r="U488">
        <v>14.398675799086764</v>
      </c>
      <c r="V488">
        <v>0</v>
      </c>
      <c r="W488">
        <v>0</v>
      </c>
      <c r="X488">
        <v>39.726027397260282</v>
      </c>
      <c r="Y488">
        <v>4.1095890410958908</v>
      </c>
      <c r="Z488">
        <v>4.9385110043975473</v>
      </c>
      <c r="AA488">
        <v>0</v>
      </c>
      <c r="AB488">
        <v>0.86283248079250707</v>
      </c>
      <c r="AD488">
        <v>16.834568339647909</v>
      </c>
      <c r="AF488">
        <v>0.43735979273539399</v>
      </c>
      <c r="AG488">
        <v>0.23306761703770401</v>
      </c>
      <c r="AH488">
        <v>3.1963470319634695</v>
      </c>
    </row>
    <row r="489" spans="1:37">
      <c r="A489">
        <v>11</v>
      </c>
      <c r="B489">
        <v>50</v>
      </c>
      <c r="C489">
        <v>2021</v>
      </c>
      <c r="D489">
        <v>99</v>
      </c>
      <c r="E489">
        <v>99</v>
      </c>
      <c r="F489">
        <v>99</v>
      </c>
      <c r="G489">
        <v>99</v>
      </c>
      <c r="H489">
        <v>99</v>
      </c>
      <c r="I489">
        <v>99</v>
      </c>
      <c r="J489">
        <v>999</v>
      </c>
      <c r="K489">
        <v>99</v>
      </c>
      <c r="L489">
        <v>2</v>
      </c>
      <c r="M489">
        <v>99</v>
      </c>
      <c r="N489">
        <v>99</v>
      </c>
      <c r="O489">
        <v>99</v>
      </c>
      <c r="P489">
        <v>9999</v>
      </c>
      <c r="Q489">
        <v>458</v>
      </c>
      <c r="R489">
        <v>648.90999999999985</v>
      </c>
      <c r="S489">
        <v>2</v>
      </c>
      <c r="T489">
        <v>3.1483564747037351</v>
      </c>
      <c r="U489">
        <v>15.907768411644128</v>
      </c>
      <c r="V489">
        <v>0</v>
      </c>
      <c r="W489">
        <v>0.15410457536484257</v>
      </c>
      <c r="X489">
        <v>48.697045815290245</v>
      </c>
      <c r="Y489">
        <v>8.3216470697015001</v>
      </c>
      <c r="Z489">
        <v>5.3546449200635742</v>
      </c>
      <c r="AA489">
        <v>0</v>
      </c>
      <c r="AB489">
        <v>1.1312927575690463</v>
      </c>
      <c r="AD489">
        <v>10.782768242422701</v>
      </c>
      <c r="AF489">
        <v>1.2959230278718017</v>
      </c>
      <c r="AG489">
        <v>0.7629726925266701</v>
      </c>
      <c r="AH489">
        <v>5.2395555624046484</v>
      </c>
    </row>
    <row r="490" spans="1:37">
      <c r="A490">
        <v>11</v>
      </c>
      <c r="B490">
        <v>51</v>
      </c>
      <c r="C490">
        <v>2021</v>
      </c>
      <c r="D490">
        <v>99</v>
      </c>
      <c r="E490">
        <v>99</v>
      </c>
      <c r="F490">
        <v>99</v>
      </c>
      <c r="G490">
        <v>99</v>
      </c>
      <c r="H490">
        <v>99</v>
      </c>
      <c r="I490">
        <v>99</v>
      </c>
      <c r="J490">
        <v>999</v>
      </c>
      <c r="K490">
        <v>99</v>
      </c>
      <c r="L490">
        <v>3</v>
      </c>
      <c r="M490">
        <v>99</v>
      </c>
      <c r="N490">
        <v>99</v>
      </c>
      <c r="O490">
        <v>99</v>
      </c>
      <c r="P490">
        <v>9999</v>
      </c>
      <c r="Q490">
        <v>780</v>
      </c>
      <c r="R490">
        <v>1151.9099999999999</v>
      </c>
      <c r="S490">
        <v>3.0000000000000009</v>
      </c>
      <c r="T490">
        <v>3.7502929916399719</v>
      </c>
      <c r="U490">
        <v>16.865041539703629</v>
      </c>
      <c r="V490">
        <v>0</v>
      </c>
      <c r="W490">
        <v>8.6812337769443818E-2</v>
      </c>
      <c r="X490">
        <v>54.691772794749603</v>
      </c>
      <c r="Y490">
        <v>15.192159109652662</v>
      </c>
      <c r="Z490">
        <v>5.4531515745605423</v>
      </c>
      <c r="AB490">
        <v>1.3408938315590171</v>
      </c>
      <c r="AD490">
        <v>-5.7595880796939181</v>
      </c>
      <c r="AF490">
        <v>2.300452597487797</v>
      </c>
      <c r="AG490">
        <v>1.4358902000969278</v>
      </c>
      <c r="AH490">
        <v>5.642801955013848</v>
      </c>
    </row>
    <row r="491" spans="1:37">
      <c r="A491">
        <v>11</v>
      </c>
      <c r="B491">
        <v>52</v>
      </c>
      <c r="C491">
        <v>2021</v>
      </c>
      <c r="D491">
        <v>99</v>
      </c>
      <c r="E491">
        <v>99</v>
      </c>
      <c r="F491">
        <v>99</v>
      </c>
      <c r="G491">
        <v>99</v>
      </c>
      <c r="H491">
        <v>99</v>
      </c>
      <c r="I491">
        <v>99</v>
      </c>
      <c r="J491">
        <v>999</v>
      </c>
      <c r="K491">
        <v>99</v>
      </c>
      <c r="L491">
        <v>4</v>
      </c>
      <c r="M491">
        <v>99</v>
      </c>
      <c r="N491">
        <v>99</v>
      </c>
      <c r="O491">
        <v>99</v>
      </c>
      <c r="P491">
        <v>9999</v>
      </c>
      <c r="Q491">
        <v>1249</v>
      </c>
      <c r="R491">
        <v>2024</v>
      </c>
      <c r="S491">
        <v>4</v>
      </c>
      <c r="T491">
        <v>4.3364624505928875</v>
      </c>
      <c r="U491">
        <v>17.981916996047431</v>
      </c>
      <c r="V491">
        <v>0</v>
      </c>
      <c r="W491">
        <v>0.24703557312252963</v>
      </c>
      <c r="X491">
        <v>58.992094861660078</v>
      </c>
      <c r="Y491">
        <v>21.739130434782609</v>
      </c>
      <c r="Z491">
        <v>5.743561052024055</v>
      </c>
      <c r="AA491">
        <v>0</v>
      </c>
      <c r="AB491">
        <v>1.406483622868167</v>
      </c>
      <c r="AD491">
        <v>-6.9716373806231449</v>
      </c>
      <c r="AF491">
        <v>4.0420831986138683</v>
      </c>
      <c r="AG491">
        <v>2.6900587475173849</v>
      </c>
      <c r="AH491">
        <v>6.7193675889328066</v>
      </c>
    </row>
    <row r="492" spans="1:37">
      <c r="A492">
        <v>11</v>
      </c>
      <c r="B492">
        <v>53</v>
      </c>
      <c r="C492">
        <v>2021</v>
      </c>
      <c r="D492">
        <v>99</v>
      </c>
      <c r="E492">
        <v>99</v>
      </c>
      <c r="F492">
        <v>99</v>
      </c>
      <c r="G492">
        <v>99</v>
      </c>
      <c r="H492">
        <v>99</v>
      </c>
      <c r="I492">
        <v>99</v>
      </c>
      <c r="J492">
        <v>999</v>
      </c>
      <c r="K492">
        <v>99</v>
      </c>
      <c r="L492">
        <v>5</v>
      </c>
      <c r="M492">
        <v>99</v>
      </c>
      <c r="N492">
        <v>99</v>
      </c>
      <c r="O492">
        <v>99</v>
      </c>
      <c r="P492">
        <v>9999</v>
      </c>
      <c r="Q492">
        <v>2327</v>
      </c>
      <c r="R492">
        <v>4675</v>
      </c>
      <c r="S492">
        <v>5</v>
      </c>
      <c r="T492">
        <v>5.186951871657751</v>
      </c>
      <c r="U492">
        <v>18.902252406417123</v>
      </c>
      <c r="V492">
        <v>0</v>
      </c>
      <c r="W492">
        <v>1.4331550802139037</v>
      </c>
      <c r="X492">
        <v>62.844919786096256</v>
      </c>
      <c r="Y492">
        <v>27.978609625668454</v>
      </c>
      <c r="Z492">
        <v>5.8723110516298087</v>
      </c>
      <c r="AA492">
        <v>0</v>
      </c>
      <c r="AB492">
        <v>1.6983542876719557</v>
      </c>
      <c r="AD492">
        <v>-8.3675015076166446</v>
      </c>
      <c r="AF492">
        <v>9.336333475059206</v>
      </c>
      <c r="AG492">
        <v>6.5314625502777517</v>
      </c>
      <c r="AH492">
        <v>6.9090909090909101</v>
      </c>
    </row>
    <row r="493" spans="1:37">
      <c r="A493">
        <v>11</v>
      </c>
      <c r="B493">
        <v>54</v>
      </c>
      <c r="C493">
        <v>2021</v>
      </c>
      <c r="D493">
        <v>99</v>
      </c>
      <c r="E493">
        <v>99</v>
      </c>
      <c r="F493">
        <v>99</v>
      </c>
      <c r="G493">
        <v>99</v>
      </c>
      <c r="H493">
        <v>99</v>
      </c>
      <c r="I493">
        <v>99</v>
      </c>
      <c r="J493">
        <v>999</v>
      </c>
      <c r="K493">
        <v>99</v>
      </c>
      <c r="L493">
        <v>6</v>
      </c>
      <c r="M493">
        <v>99</v>
      </c>
      <c r="N493">
        <v>99</v>
      </c>
      <c r="O493">
        <v>99</v>
      </c>
      <c r="P493">
        <v>9999</v>
      </c>
      <c r="Q493">
        <v>4046</v>
      </c>
      <c r="R493">
        <v>9262</v>
      </c>
      <c r="S493">
        <v>6</v>
      </c>
      <c r="T493">
        <v>5.7740228892247885</v>
      </c>
      <c r="U493">
        <v>21.509341394947167</v>
      </c>
      <c r="V493">
        <v>26.635715828114879</v>
      </c>
      <c r="W493">
        <v>4.577844957892462</v>
      </c>
      <c r="X493">
        <v>75.966313971064565</v>
      </c>
      <c r="Y493">
        <v>43.597495141438131</v>
      </c>
      <c r="Z493">
        <v>6.223164409962739</v>
      </c>
      <c r="AA493">
        <v>0</v>
      </c>
      <c r="AB493">
        <v>1.6962757835676028</v>
      </c>
      <c r="AD493">
        <v>-10.362030827515039</v>
      </c>
      <c r="AF493">
        <v>18.496924202352595</v>
      </c>
      <c r="AG493">
        <v>14.724723796199973</v>
      </c>
      <c r="AH493">
        <v>5.8086806305333649</v>
      </c>
    </row>
    <row r="494" spans="1:37">
      <c r="A494">
        <v>11</v>
      </c>
      <c r="B494">
        <v>55</v>
      </c>
      <c r="C494">
        <v>2021</v>
      </c>
      <c r="D494">
        <v>99</v>
      </c>
      <c r="E494">
        <v>99</v>
      </c>
      <c r="F494">
        <v>99</v>
      </c>
      <c r="G494">
        <v>99</v>
      </c>
      <c r="H494">
        <v>99</v>
      </c>
      <c r="I494">
        <v>99</v>
      </c>
      <c r="J494">
        <v>999</v>
      </c>
      <c r="K494">
        <v>99</v>
      </c>
      <c r="L494">
        <v>7</v>
      </c>
      <c r="M494">
        <v>99</v>
      </c>
      <c r="N494">
        <v>99</v>
      </c>
      <c r="O494">
        <v>99</v>
      </c>
      <c r="P494">
        <v>9999</v>
      </c>
      <c r="Q494">
        <v>4359</v>
      </c>
      <c r="R494">
        <v>9253</v>
      </c>
      <c r="S494">
        <v>7</v>
      </c>
      <c r="T494">
        <v>6.2490003242191747</v>
      </c>
      <c r="U494">
        <v>25.562651032097619</v>
      </c>
      <c r="V494">
        <v>41.305522533232462</v>
      </c>
      <c r="W494">
        <v>9.4239706041283906</v>
      </c>
      <c r="X494">
        <v>92.932022046903711</v>
      </c>
      <c r="Y494">
        <v>68.410245325840236</v>
      </c>
      <c r="Z494">
        <v>5.9239108969086116</v>
      </c>
      <c r="AA494">
        <v>0</v>
      </c>
      <c r="AB494">
        <v>1.8637330382569048</v>
      </c>
      <c r="AD494">
        <v>-1.2325035872979258</v>
      </c>
      <c r="AF494">
        <v>18.478950512240175</v>
      </c>
      <c r="AG494">
        <v>17.48250741910708</v>
      </c>
      <c r="AH494">
        <v>4.0851615692207934</v>
      </c>
    </row>
    <row r="495" spans="1:37">
      <c r="A495">
        <v>11</v>
      </c>
      <c r="B495">
        <v>56</v>
      </c>
      <c r="C495">
        <v>2021</v>
      </c>
      <c r="D495">
        <v>99</v>
      </c>
      <c r="E495">
        <v>99</v>
      </c>
      <c r="F495">
        <v>99</v>
      </c>
      <c r="G495">
        <v>99</v>
      </c>
      <c r="H495">
        <v>99</v>
      </c>
      <c r="I495">
        <v>99</v>
      </c>
      <c r="J495">
        <v>999</v>
      </c>
      <c r="K495">
        <v>99</v>
      </c>
      <c r="L495">
        <v>8</v>
      </c>
      <c r="M495">
        <v>99</v>
      </c>
      <c r="N495">
        <v>99</v>
      </c>
      <c r="O495">
        <v>99</v>
      </c>
      <c r="P495">
        <v>9999</v>
      </c>
      <c r="Q495">
        <v>4901</v>
      </c>
      <c r="R495">
        <v>11712.369999999997</v>
      </c>
      <c r="S495">
        <v>8</v>
      </c>
      <c r="T495">
        <v>6.7999047161249173</v>
      </c>
      <c r="U495">
        <v>30.205606551022591</v>
      </c>
      <c r="V495">
        <v>44.679257912787925</v>
      </c>
      <c r="W495">
        <v>16.435614653567129</v>
      </c>
      <c r="X495">
        <v>98.85275140727282</v>
      </c>
      <c r="Y495">
        <v>89.127990321344015</v>
      </c>
      <c r="Z495">
        <v>5.8608083417403316</v>
      </c>
      <c r="AA495">
        <v>0</v>
      </c>
      <c r="AB495">
        <v>1.9295874176202921</v>
      </c>
      <c r="AD495">
        <v>25.538544429489296</v>
      </c>
      <c r="AF495">
        <v>23.390500984658654</v>
      </c>
      <c r="AG495">
        <v>26.148550070944498</v>
      </c>
      <c r="AH495">
        <v>2.3137930239567224</v>
      </c>
    </row>
    <row r="496" spans="1:37">
      <c r="A496">
        <v>11</v>
      </c>
      <c r="B496">
        <v>57</v>
      </c>
      <c r="C496">
        <v>2021</v>
      </c>
      <c r="D496">
        <v>99</v>
      </c>
      <c r="E496">
        <v>99</v>
      </c>
      <c r="F496">
        <v>99</v>
      </c>
      <c r="G496">
        <v>99</v>
      </c>
      <c r="H496">
        <v>99</v>
      </c>
      <c r="I496">
        <v>99</v>
      </c>
      <c r="J496">
        <v>999</v>
      </c>
      <c r="K496">
        <v>99</v>
      </c>
      <c r="L496">
        <v>9</v>
      </c>
      <c r="M496">
        <v>99</v>
      </c>
      <c r="N496">
        <v>99</v>
      </c>
      <c r="O496">
        <v>99</v>
      </c>
      <c r="P496">
        <v>9999</v>
      </c>
      <c r="Q496">
        <v>3666</v>
      </c>
      <c r="R496">
        <v>8102</v>
      </c>
      <c r="S496">
        <v>9</v>
      </c>
      <c r="T496">
        <v>7.4590224635892355</v>
      </c>
      <c r="U496">
        <v>35.036855097506802</v>
      </c>
      <c r="V496">
        <v>32.522833868180697</v>
      </c>
      <c r="W496">
        <v>26.27746235497408</v>
      </c>
      <c r="X496">
        <v>99.938286842754863</v>
      </c>
      <c r="Y496">
        <v>97.95112317946186</v>
      </c>
      <c r="Z496">
        <v>5.9798175333699444</v>
      </c>
      <c r="AA496">
        <v>0</v>
      </c>
      <c r="AB496">
        <v>1.9719050962092832</v>
      </c>
      <c r="AD496">
        <v>47.051107736398912</v>
      </c>
      <c r="AF496">
        <v>16.180315254530413</v>
      </c>
      <c r="AG496">
        <v>20.981311115567184</v>
      </c>
      <c r="AH496">
        <v>1.5058010367810422</v>
      </c>
    </row>
    <row r="497" spans="1:34">
      <c r="A497">
        <v>11</v>
      </c>
      <c r="B497">
        <v>58</v>
      </c>
      <c r="C497">
        <v>2021</v>
      </c>
      <c r="D497">
        <v>99</v>
      </c>
      <c r="E497">
        <v>99</v>
      </c>
      <c r="F497">
        <v>99</v>
      </c>
      <c r="G497">
        <v>99</v>
      </c>
      <c r="H497">
        <v>99</v>
      </c>
      <c r="I497">
        <v>99</v>
      </c>
      <c r="J497">
        <v>999</v>
      </c>
      <c r="K497">
        <v>99</v>
      </c>
      <c r="L497">
        <v>10</v>
      </c>
      <c r="M497">
        <v>99</v>
      </c>
      <c r="N497">
        <v>99</v>
      </c>
      <c r="O497">
        <v>99</v>
      </c>
      <c r="P497">
        <v>9999</v>
      </c>
      <c r="Q497">
        <v>1421</v>
      </c>
      <c r="R497">
        <v>2050</v>
      </c>
      <c r="S497">
        <v>10</v>
      </c>
      <c r="T497">
        <v>8.2917073170731701</v>
      </c>
      <c r="U497">
        <v>39.134741463414578</v>
      </c>
      <c r="V497">
        <v>16.292682926829276</v>
      </c>
      <c r="W497">
        <v>40.878048780487802</v>
      </c>
      <c r="X497">
        <v>100</v>
      </c>
      <c r="Y497">
        <v>99.609756097560975</v>
      </c>
      <c r="Z497">
        <v>6.3312902516182605</v>
      </c>
      <c r="AA497">
        <v>0</v>
      </c>
      <c r="AB497">
        <v>2.0512410311797225</v>
      </c>
      <c r="AD497">
        <v>52.950744590844913</v>
      </c>
      <c r="AF497">
        <v>4.0940071922719525</v>
      </c>
      <c r="AG497">
        <v>5.9296846549633688</v>
      </c>
      <c r="AH497">
        <v>1.4146341463414629</v>
      </c>
    </row>
    <row r="498" spans="1:34">
      <c r="A498">
        <v>11</v>
      </c>
      <c r="B498">
        <v>59</v>
      </c>
      <c r="C498">
        <v>2021</v>
      </c>
      <c r="D498">
        <v>99</v>
      </c>
      <c r="E498">
        <v>99</v>
      </c>
      <c r="F498">
        <v>99</v>
      </c>
      <c r="G498">
        <v>99</v>
      </c>
      <c r="H498">
        <v>99</v>
      </c>
      <c r="I498">
        <v>99</v>
      </c>
      <c r="J498">
        <v>999</v>
      </c>
      <c r="K498">
        <v>99</v>
      </c>
      <c r="L498">
        <v>11</v>
      </c>
      <c r="M498">
        <v>99</v>
      </c>
      <c r="N498">
        <v>99</v>
      </c>
      <c r="O498">
        <v>99</v>
      </c>
      <c r="P498">
        <v>9999</v>
      </c>
      <c r="Q498">
        <v>664</v>
      </c>
      <c r="R498">
        <v>834</v>
      </c>
      <c r="S498">
        <v>11</v>
      </c>
      <c r="T498">
        <v>8.8273381294964022</v>
      </c>
      <c r="U498">
        <v>42.19758992805756</v>
      </c>
      <c r="V498">
        <v>7.7937649880095954</v>
      </c>
      <c r="W498">
        <v>52.038369304556362</v>
      </c>
      <c r="X498">
        <v>100</v>
      </c>
      <c r="Y498">
        <v>100</v>
      </c>
      <c r="Z498">
        <v>6.5742750469531925</v>
      </c>
      <c r="AA498">
        <v>0</v>
      </c>
      <c r="AB498">
        <v>2.1264398960402846</v>
      </c>
      <c r="AD498">
        <v>54.735558397704011</v>
      </c>
      <c r="AF498">
        <v>1.6655619504169799</v>
      </c>
      <c r="AG498">
        <v>2.6011713730043473</v>
      </c>
      <c r="AH498">
        <v>0.95923261390887282</v>
      </c>
    </row>
    <row r="499" spans="1:34">
      <c r="A499">
        <v>11</v>
      </c>
      <c r="B499">
        <v>60</v>
      </c>
      <c r="C499">
        <v>2021</v>
      </c>
      <c r="D499">
        <v>99</v>
      </c>
      <c r="E499">
        <v>99</v>
      </c>
      <c r="F499">
        <v>99</v>
      </c>
      <c r="G499">
        <v>99</v>
      </c>
      <c r="H499">
        <v>99</v>
      </c>
      <c r="I499">
        <v>99</v>
      </c>
      <c r="J499">
        <v>999</v>
      </c>
      <c r="K499">
        <v>99</v>
      </c>
      <c r="L499">
        <v>12</v>
      </c>
      <c r="M499">
        <v>99</v>
      </c>
      <c r="N499">
        <v>99</v>
      </c>
      <c r="O499">
        <v>99</v>
      </c>
      <c r="P499">
        <v>9999</v>
      </c>
      <c r="Q499">
        <v>117</v>
      </c>
      <c r="R499">
        <v>123</v>
      </c>
      <c r="S499">
        <v>12</v>
      </c>
      <c r="T499">
        <v>9.617886178861788</v>
      </c>
      <c r="U499">
        <v>45.021463414634155</v>
      </c>
      <c r="V499">
        <v>2.4390243902439024</v>
      </c>
      <c r="W499">
        <v>60.975609756097562</v>
      </c>
      <c r="X499">
        <v>100</v>
      </c>
      <c r="Y499">
        <v>100</v>
      </c>
      <c r="Z499">
        <v>6.9242517934478824</v>
      </c>
      <c r="AA499">
        <v>0</v>
      </c>
      <c r="AB499">
        <v>2.4808873484753886</v>
      </c>
      <c r="AD499">
        <v>51.637727479753991</v>
      </c>
      <c r="AF499">
        <v>0.24564043153631712</v>
      </c>
      <c r="AG499">
        <v>0.40929834326871473</v>
      </c>
      <c r="AH499">
        <v>0.81300813008130068</v>
      </c>
    </row>
    <row r="500" spans="1:34">
      <c r="A500">
        <v>11</v>
      </c>
      <c r="B500">
        <v>61</v>
      </c>
      <c r="C500">
        <v>2021</v>
      </c>
      <c r="D500">
        <v>99</v>
      </c>
      <c r="E500">
        <v>99</v>
      </c>
      <c r="F500">
        <v>99</v>
      </c>
      <c r="G500">
        <v>99</v>
      </c>
      <c r="H500">
        <v>99</v>
      </c>
      <c r="I500">
        <v>99</v>
      </c>
      <c r="J500">
        <v>999</v>
      </c>
      <c r="K500">
        <v>99</v>
      </c>
      <c r="L500">
        <v>13</v>
      </c>
      <c r="M500">
        <v>99</v>
      </c>
      <c r="N500">
        <v>99</v>
      </c>
      <c r="O500">
        <v>99</v>
      </c>
      <c r="P500">
        <v>9999</v>
      </c>
      <c r="Q500">
        <v>14</v>
      </c>
      <c r="R500">
        <v>14</v>
      </c>
      <c r="S500">
        <v>13</v>
      </c>
      <c r="T500">
        <v>10.071428571428569</v>
      </c>
      <c r="U500">
        <v>50.114285714285693</v>
      </c>
      <c r="V500">
        <v>14.285714285714288</v>
      </c>
      <c r="W500">
        <v>71.428571428571445</v>
      </c>
      <c r="X500">
        <v>100</v>
      </c>
      <c r="Y500">
        <v>100</v>
      </c>
      <c r="Z500">
        <v>9.8281437822246893</v>
      </c>
      <c r="AA500">
        <v>0</v>
      </c>
      <c r="AB500">
        <v>3.1727474735018291</v>
      </c>
      <c r="AD500">
        <v>78.315172723829988</v>
      </c>
      <c r="AF500">
        <v>2.7959073508198703E-2</v>
      </c>
      <c r="AG500">
        <v>5.1856696650076591E-2</v>
      </c>
      <c r="AH500">
        <v>0</v>
      </c>
    </row>
    <row r="501" spans="1:34">
      <c r="A501">
        <v>11</v>
      </c>
      <c r="B501">
        <v>62</v>
      </c>
      <c r="C501">
        <v>2021</v>
      </c>
      <c r="D501">
        <v>99</v>
      </c>
      <c r="E501">
        <v>99</v>
      </c>
      <c r="F501">
        <v>99</v>
      </c>
      <c r="G501">
        <v>99</v>
      </c>
      <c r="H501">
        <v>99</v>
      </c>
      <c r="I501">
        <v>99</v>
      </c>
      <c r="J501">
        <v>999</v>
      </c>
      <c r="K501">
        <v>99</v>
      </c>
      <c r="L501">
        <v>14</v>
      </c>
      <c r="M501">
        <v>99</v>
      </c>
      <c r="N501">
        <v>99</v>
      </c>
      <c r="O501">
        <v>99</v>
      </c>
      <c r="P501">
        <v>9999</v>
      </c>
      <c r="Q501">
        <v>4</v>
      </c>
      <c r="R501">
        <v>4</v>
      </c>
      <c r="S501">
        <v>14</v>
      </c>
      <c r="T501">
        <v>11.5</v>
      </c>
      <c r="U501">
        <v>59.005000000000017</v>
      </c>
      <c r="V501">
        <v>0</v>
      </c>
      <c r="W501">
        <v>75</v>
      </c>
      <c r="X501">
        <v>100</v>
      </c>
      <c r="Y501">
        <v>100</v>
      </c>
      <c r="Z501">
        <v>3.9983402806664343</v>
      </c>
      <c r="AA501">
        <v>0</v>
      </c>
      <c r="AB501">
        <v>2.179449471770337</v>
      </c>
      <c r="AD501">
        <v>-72.841042458780635</v>
      </c>
      <c r="AF501">
        <v>7.9883067166282001E-3</v>
      </c>
      <c r="AG501">
        <v>1.7444722838299707E-2</v>
      </c>
      <c r="AH501">
        <v>0</v>
      </c>
    </row>
    <row r="502" spans="1:34">
      <c r="A502">
        <v>11</v>
      </c>
      <c r="B502">
        <v>63</v>
      </c>
      <c r="C502">
        <v>2021</v>
      </c>
      <c r="D502">
        <v>99</v>
      </c>
      <c r="E502">
        <v>99</v>
      </c>
      <c r="F502">
        <v>99</v>
      </c>
      <c r="G502">
        <v>99</v>
      </c>
      <c r="H502">
        <v>99</v>
      </c>
      <c r="I502">
        <v>99</v>
      </c>
      <c r="J502">
        <v>999</v>
      </c>
      <c r="K502">
        <v>99</v>
      </c>
      <c r="L502">
        <v>15</v>
      </c>
      <c r="M502">
        <v>99</v>
      </c>
      <c r="N502">
        <v>99</v>
      </c>
      <c r="O502">
        <v>99</v>
      </c>
      <c r="P502">
        <v>9999</v>
      </c>
    </row>
    <row r="503" spans="1:34">
      <c r="A503">
        <v>11</v>
      </c>
      <c r="B503">
        <v>64</v>
      </c>
      <c r="C503">
        <v>2020</v>
      </c>
      <c r="D503">
        <v>99</v>
      </c>
      <c r="E503">
        <v>99</v>
      </c>
      <c r="F503">
        <v>99</v>
      </c>
      <c r="G503">
        <v>99</v>
      </c>
      <c r="H503">
        <v>99</v>
      </c>
      <c r="I503">
        <v>99</v>
      </c>
      <c r="J503">
        <v>999</v>
      </c>
      <c r="K503">
        <v>99</v>
      </c>
      <c r="L503">
        <v>1</v>
      </c>
      <c r="M503">
        <v>99</v>
      </c>
      <c r="N503">
        <v>99</v>
      </c>
      <c r="O503">
        <v>99</v>
      </c>
      <c r="P503">
        <v>9999</v>
      </c>
      <c r="Q503">
        <v>101</v>
      </c>
      <c r="R503">
        <v>121</v>
      </c>
      <c r="S503">
        <v>1</v>
      </c>
      <c r="T503">
        <v>2.3553719008264458</v>
      </c>
      <c r="U503">
        <v>14.828347107438022</v>
      </c>
      <c r="V503">
        <v>0</v>
      </c>
      <c r="W503">
        <v>0</v>
      </c>
      <c r="X503">
        <v>42.97520661157025</v>
      </c>
      <c r="Y503">
        <v>4.1322314049586781</v>
      </c>
      <c r="Z503">
        <v>4.7993324858013722</v>
      </c>
      <c r="AA503">
        <v>0</v>
      </c>
      <c r="AB503">
        <v>0.78054340185901427</v>
      </c>
      <c r="AD503">
        <v>16.482448096176327</v>
      </c>
      <c r="AF503">
        <v>0.31455247112161366</v>
      </c>
      <c r="AG503">
        <v>0.17584270191485216</v>
      </c>
      <c r="AH503">
        <v>3.3057851239669431</v>
      </c>
    </row>
    <row r="504" spans="1:34">
      <c r="A504">
        <v>11</v>
      </c>
      <c r="B504">
        <v>65</v>
      </c>
      <c r="C504">
        <v>2020</v>
      </c>
      <c r="D504">
        <v>99</v>
      </c>
      <c r="E504">
        <v>99</v>
      </c>
      <c r="F504">
        <v>99</v>
      </c>
      <c r="G504">
        <v>99</v>
      </c>
      <c r="H504">
        <v>99</v>
      </c>
      <c r="I504">
        <v>99</v>
      </c>
      <c r="J504">
        <v>999</v>
      </c>
      <c r="K504">
        <v>99</v>
      </c>
      <c r="L504">
        <v>2</v>
      </c>
      <c r="M504">
        <v>99</v>
      </c>
      <c r="N504">
        <v>99</v>
      </c>
      <c r="O504">
        <v>99</v>
      </c>
      <c r="P504">
        <v>9999</v>
      </c>
      <c r="Q504">
        <v>344</v>
      </c>
      <c r="R504">
        <v>447</v>
      </c>
      <c r="S504">
        <v>2</v>
      </c>
      <c r="T504">
        <v>3.1073825503355703</v>
      </c>
      <c r="U504">
        <v>16.480246085011164</v>
      </c>
      <c r="V504">
        <v>0</v>
      </c>
      <c r="W504">
        <v>0.22371364653243836</v>
      </c>
      <c r="X504">
        <v>55.92841163310959</v>
      </c>
      <c r="Y504">
        <v>11.409395973154364</v>
      </c>
      <c r="Z504">
        <v>5.1542367345012359</v>
      </c>
      <c r="AA504">
        <v>0</v>
      </c>
      <c r="AB504">
        <v>1.1842040508157541</v>
      </c>
      <c r="AD504">
        <v>7.712316587837206</v>
      </c>
      <c r="AF504">
        <v>1.1620244181104236</v>
      </c>
      <c r="AG504">
        <v>0.72196717082820017</v>
      </c>
      <c r="AH504">
        <v>4.6979865771812088</v>
      </c>
    </row>
    <row r="505" spans="1:34">
      <c r="A505">
        <v>11</v>
      </c>
      <c r="B505">
        <v>66</v>
      </c>
      <c r="C505">
        <v>2020</v>
      </c>
      <c r="D505">
        <v>99</v>
      </c>
      <c r="E505">
        <v>99</v>
      </c>
      <c r="F505">
        <v>99</v>
      </c>
      <c r="G505">
        <v>99</v>
      </c>
      <c r="H505">
        <v>99</v>
      </c>
      <c r="I505">
        <v>99</v>
      </c>
      <c r="J505">
        <v>999</v>
      </c>
      <c r="K505">
        <v>99</v>
      </c>
      <c r="L505">
        <v>3</v>
      </c>
      <c r="M505">
        <v>99</v>
      </c>
      <c r="N505">
        <v>99</v>
      </c>
      <c r="O505">
        <v>99</v>
      </c>
      <c r="P505">
        <v>9999</v>
      </c>
      <c r="Q505">
        <v>618</v>
      </c>
      <c r="R505">
        <v>893</v>
      </c>
      <c r="S505">
        <v>3</v>
      </c>
      <c r="T505">
        <v>3.7144456886898096</v>
      </c>
      <c r="U505">
        <v>16.526326987681976</v>
      </c>
      <c r="V505">
        <v>0</v>
      </c>
      <c r="W505">
        <v>0</v>
      </c>
      <c r="X505">
        <v>51.511758118700989</v>
      </c>
      <c r="Y505">
        <v>14.893617021276597</v>
      </c>
      <c r="Z505">
        <v>5.530417259521351</v>
      </c>
      <c r="AA505">
        <v>0</v>
      </c>
      <c r="AB505">
        <v>1.199189559575067</v>
      </c>
      <c r="AD505">
        <v>7.382039796711072</v>
      </c>
      <c r="AF505">
        <v>2.3214492290214954</v>
      </c>
      <c r="AG505">
        <v>1.4463521138797188</v>
      </c>
      <c r="AH505">
        <v>5.039193729003359</v>
      </c>
    </row>
    <row r="506" spans="1:34">
      <c r="A506">
        <v>11</v>
      </c>
      <c r="B506">
        <v>67</v>
      </c>
      <c r="C506">
        <v>2020</v>
      </c>
      <c r="D506">
        <v>99</v>
      </c>
      <c r="E506">
        <v>99</v>
      </c>
      <c r="F506">
        <v>99</v>
      </c>
      <c r="G506">
        <v>99</v>
      </c>
      <c r="H506">
        <v>99</v>
      </c>
      <c r="I506">
        <v>99</v>
      </c>
      <c r="J506">
        <v>999</v>
      </c>
      <c r="K506">
        <v>99</v>
      </c>
      <c r="L506">
        <v>4</v>
      </c>
      <c r="M506">
        <v>99</v>
      </c>
      <c r="N506">
        <v>99</v>
      </c>
      <c r="O506">
        <v>99</v>
      </c>
      <c r="P506">
        <v>9999</v>
      </c>
      <c r="Q506">
        <v>1115</v>
      </c>
      <c r="R506">
        <v>1813</v>
      </c>
      <c r="S506">
        <v>4</v>
      </c>
      <c r="T506">
        <v>4.3088803088803092</v>
      </c>
      <c r="U506">
        <v>17.594340871483752</v>
      </c>
      <c r="V506">
        <v>0</v>
      </c>
      <c r="W506">
        <v>0.33094318808604523</v>
      </c>
      <c r="X506">
        <v>57.970215113072257</v>
      </c>
      <c r="Y506">
        <v>17.760617760617755</v>
      </c>
      <c r="Z506">
        <v>5.5119015259771054</v>
      </c>
      <c r="AA506">
        <v>0</v>
      </c>
      <c r="AB506">
        <v>1.5323370473956763</v>
      </c>
      <c r="AD506">
        <v>-5.8116284991640486</v>
      </c>
      <c r="AF506">
        <v>4.7130878524254989</v>
      </c>
      <c r="AG506">
        <v>3.1262020257932339</v>
      </c>
      <c r="AH506">
        <v>5.1296194153336989</v>
      </c>
    </row>
    <row r="507" spans="1:34">
      <c r="A507">
        <v>11</v>
      </c>
      <c r="B507">
        <v>68</v>
      </c>
      <c r="C507">
        <v>2020</v>
      </c>
      <c r="D507">
        <v>99</v>
      </c>
      <c r="E507">
        <v>99</v>
      </c>
      <c r="F507">
        <v>99</v>
      </c>
      <c r="G507">
        <v>99</v>
      </c>
      <c r="H507">
        <v>99</v>
      </c>
      <c r="I507">
        <v>99</v>
      </c>
      <c r="J507">
        <v>999</v>
      </c>
      <c r="K507">
        <v>99</v>
      </c>
      <c r="L507">
        <v>5</v>
      </c>
      <c r="M507">
        <v>99</v>
      </c>
      <c r="N507">
        <v>99</v>
      </c>
      <c r="O507">
        <v>99</v>
      </c>
      <c r="P507">
        <v>9999</v>
      </c>
      <c r="Q507">
        <v>1947</v>
      </c>
      <c r="R507">
        <v>3647</v>
      </c>
      <c r="S507">
        <v>5</v>
      </c>
      <c r="T507">
        <v>5.2199067726898818</v>
      </c>
      <c r="U507">
        <v>18.750674527008464</v>
      </c>
      <c r="V507">
        <v>0</v>
      </c>
      <c r="W507">
        <v>1.6451878256100902</v>
      </c>
      <c r="X507">
        <v>62.43487798190295</v>
      </c>
      <c r="Y507">
        <v>25.802029064984922</v>
      </c>
      <c r="Z507">
        <v>5.6929205200271484</v>
      </c>
      <c r="AA507">
        <v>0</v>
      </c>
      <c r="AB507">
        <v>1.627299559853705</v>
      </c>
      <c r="AD507">
        <v>-12.390296044047943</v>
      </c>
      <c r="AF507">
        <v>9.4807674560373911</v>
      </c>
      <c r="AG507">
        <v>6.7019146560706648</v>
      </c>
      <c r="AH507">
        <v>6.1146147518508371</v>
      </c>
    </row>
    <row r="508" spans="1:34">
      <c r="A508">
        <v>11</v>
      </c>
      <c r="B508">
        <v>69</v>
      </c>
      <c r="C508">
        <v>2020</v>
      </c>
      <c r="D508">
        <v>99</v>
      </c>
      <c r="E508">
        <v>99</v>
      </c>
      <c r="F508">
        <v>99</v>
      </c>
      <c r="G508">
        <v>99</v>
      </c>
      <c r="H508">
        <v>99</v>
      </c>
      <c r="I508">
        <v>99</v>
      </c>
      <c r="J508">
        <v>999</v>
      </c>
      <c r="K508">
        <v>99</v>
      </c>
      <c r="L508">
        <v>6</v>
      </c>
      <c r="M508">
        <v>99</v>
      </c>
      <c r="N508">
        <v>99</v>
      </c>
      <c r="O508">
        <v>99</v>
      </c>
      <c r="P508">
        <v>9999</v>
      </c>
      <c r="Q508">
        <v>3397</v>
      </c>
      <c r="R508">
        <v>7134.66</v>
      </c>
      <c r="S508">
        <v>6</v>
      </c>
      <c r="T508">
        <v>5.7865406340316161</v>
      </c>
      <c r="U508">
        <v>21.28491897301344</v>
      </c>
      <c r="V508">
        <v>24.696341521530119</v>
      </c>
      <c r="W508">
        <v>4.2889219668491556</v>
      </c>
      <c r="X508">
        <v>76.766096772656297</v>
      </c>
      <c r="Y508">
        <v>40.674678260772062</v>
      </c>
      <c r="Z508">
        <v>5.9051714213433391</v>
      </c>
      <c r="AA508">
        <v>0</v>
      </c>
      <c r="AB508">
        <v>1.7094857144048159</v>
      </c>
      <c r="AD508">
        <v>-17.069064539183412</v>
      </c>
      <c r="AF508">
        <v>18.547313500930002</v>
      </c>
      <c r="AG508">
        <v>14.883035490975365</v>
      </c>
      <c r="AH508">
        <v>5.5223374344397644</v>
      </c>
    </row>
    <row r="509" spans="1:34">
      <c r="A509">
        <v>11</v>
      </c>
      <c r="B509">
        <v>70</v>
      </c>
      <c r="C509">
        <v>2020</v>
      </c>
      <c r="D509">
        <v>99</v>
      </c>
      <c r="E509">
        <v>99</v>
      </c>
      <c r="F509">
        <v>99</v>
      </c>
      <c r="G509">
        <v>99</v>
      </c>
      <c r="H509">
        <v>99</v>
      </c>
      <c r="I509">
        <v>99</v>
      </c>
      <c r="J509">
        <v>999</v>
      </c>
      <c r="K509">
        <v>99</v>
      </c>
      <c r="L509">
        <v>7</v>
      </c>
      <c r="M509">
        <v>99</v>
      </c>
      <c r="N509">
        <v>99</v>
      </c>
      <c r="O509">
        <v>99</v>
      </c>
      <c r="P509">
        <v>9999</v>
      </c>
      <c r="Q509">
        <v>3695</v>
      </c>
      <c r="R509">
        <v>7036.6900000000014</v>
      </c>
      <c r="S509">
        <v>7</v>
      </c>
      <c r="T509">
        <v>6.1490558771240451</v>
      </c>
      <c r="U509">
        <v>25.355498110617361</v>
      </c>
      <c r="V509">
        <v>42.122077283495514</v>
      </c>
      <c r="W509">
        <v>8.1003994775952872</v>
      </c>
      <c r="X509">
        <v>93.012481720809049</v>
      </c>
      <c r="Y509">
        <v>68.327580154873957</v>
      </c>
      <c r="Z509">
        <v>5.7649315993613524</v>
      </c>
      <c r="AA509">
        <v>0</v>
      </c>
      <c r="AB509">
        <v>1.7675690552838204</v>
      </c>
      <c r="AD509">
        <v>-4.6499330983960814</v>
      </c>
      <c r="AF509">
        <v>18.292629983609473</v>
      </c>
      <c r="AG509">
        <v>17.48585206330938</v>
      </c>
      <c r="AH509">
        <v>3.6522853784947191</v>
      </c>
    </row>
    <row r="510" spans="1:34">
      <c r="A510">
        <v>11</v>
      </c>
      <c r="B510">
        <v>71</v>
      </c>
      <c r="C510">
        <v>2020</v>
      </c>
      <c r="D510">
        <v>99</v>
      </c>
      <c r="E510">
        <v>99</v>
      </c>
      <c r="F510">
        <v>99</v>
      </c>
      <c r="G510">
        <v>99</v>
      </c>
      <c r="H510">
        <v>99</v>
      </c>
      <c r="I510">
        <v>99</v>
      </c>
      <c r="J510">
        <v>999</v>
      </c>
      <c r="K510">
        <v>99</v>
      </c>
      <c r="L510">
        <v>8</v>
      </c>
      <c r="M510">
        <v>99</v>
      </c>
      <c r="N510">
        <v>99</v>
      </c>
      <c r="O510">
        <v>99</v>
      </c>
      <c r="P510">
        <v>9999</v>
      </c>
      <c r="Q510">
        <v>4170</v>
      </c>
      <c r="R510">
        <v>9124</v>
      </c>
      <c r="S510">
        <v>8</v>
      </c>
      <c r="T510">
        <v>6.7164620780359492</v>
      </c>
      <c r="U510">
        <v>29.721173827268679</v>
      </c>
      <c r="V510">
        <v>46.273564226216557</v>
      </c>
      <c r="W510">
        <v>14.44541867601929</v>
      </c>
      <c r="X510">
        <v>98.772468215694843</v>
      </c>
      <c r="Y510">
        <v>88.809732573432683</v>
      </c>
      <c r="Z510">
        <v>5.6221029943381637</v>
      </c>
      <c r="AA510">
        <v>0</v>
      </c>
      <c r="AB510">
        <v>1.7967616455087974</v>
      </c>
      <c r="AD510">
        <v>22.909328605427781</v>
      </c>
      <c r="AF510">
        <v>23.718816086889262</v>
      </c>
      <c r="AG510">
        <v>26.576480593923197</v>
      </c>
      <c r="AH510">
        <v>2.1481806225339768</v>
      </c>
    </row>
    <row r="511" spans="1:34">
      <c r="A511">
        <v>11</v>
      </c>
      <c r="B511">
        <v>72</v>
      </c>
      <c r="C511">
        <v>2020</v>
      </c>
      <c r="D511">
        <v>99</v>
      </c>
      <c r="E511">
        <v>99</v>
      </c>
      <c r="F511">
        <v>99</v>
      </c>
      <c r="G511">
        <v>99</v>
      </c>
      <c r="H511">
        <v>99</v>
      </c>
      <c r="I511">
        <v>99</v>
      </c>
      <c r="J511">
        <v>999</v>
      </c>
      <c r="K511">
        <v>99</v>
      </c>
      <c r="L511">
        <v>9</v>
      </c>
      <c r="M511">
        <v>99</v>
      </c>
      <c r="N511">
        <v>99</v>
      </c>
      <c r="O511">
        <v>99</v>
      </c>
      <c r="P511">
        <v>9999</v>
      </c>
      <c r="Q511">
        <v>3032</v>
      </c>
      <c r="R511">
        <v>6027</v>
      </c>
      <c r="S511">
        <v>9</v>
      </c>
      <c r="T511">
        <v>7.3814501410320226</v>
      </c>
      <c r="U511">
        <v>34.342175211548053</v>
      </c>
      <c r="V511">
        <v>34.544549527127927</v>
      </c>
      <c r="W511">
        <v>25.120292019246723</v>
      </c>
      <c r="X511">
        <v>99.834079973452788</v>
      </c>
      <c r="Y511">
        <v>97.328687572589999</v>
      </c>
      <c r="Z511">
        <v>5.9170707361323727</v>
      </c>
      <c r="AA511">
        <v>0</v>
      </c>
      <c r="AB511">
        <v>1.9460981936056141</v>
      </c>
      <c r="AD511">
        <v>45.694370326601266</v>
      </c>
      <c r="AF511">
        <v>15.667832590495578</v>
      </c>
      <c r="AG511">
        <v>20.285009969022735</v>
      </c>
      <c r="AH511">
        <v>2.0408163265306123</v>
      </c>
    </row>
    <row r="512" spans="1:34">
      <c r="A512">
        <v>11</v>
      </c>
      <c r="B512">
        <v>73</v>
      </c>
      <c r="C512">
        <v>2020</v>
      </c>
      <c r="D512">
        <v>99</v>
      </c>
      <c r="E512">
        <v>99</v>
      </c>
      <c r="F512">
        <v>99</v>
      </c>
      <c r="G512">
        <v>99</v>
      </c>
      <c r="H512">
        <v>99</v>
      </c>
      <c r="I512">
        <v>99</v>
      </c>
      <c r="J512">
        <v>999</v>
      </c>
      <c r="K512">
        <v>99</v>
      </c>
      <c r="L512">
        <v>10</v>
      </c>
      <c r="M512">
        <v>99</v>
      </c>
      <c r="N512">
        <v>99</v>
      </c>
      <c r="O512">
        <v>99</v>
      </c>
      <c r="P512">
        <v>9999</v>
      </c>
      <c r="Q512">
        <v>1085</v>
      </c>
      <c r="R512">
        <v>1471</v>
      </c>
      <c r="S512">
        <v>10</v>
      </c>
      <c r="T512">
        <v>8.1787899388171308</v>
      </c>
      <c r="U512">
        <v>38.377138001359647</v>
      </c>
      <c r="V512">
        <v>16.043507817811012</v>
      </c>
      <c r="W512">
        <v>39.632902787219578</v>
      </c>
      <c r="X512">
        <v>99.932019034670304</v>
      </c>
      <c r="Y512">
        <v>99.320190346702958</v>
      </c>
      <c r="Z512">
        <v>6.2078031448412991</v>
      </c>
      <c r="AA512">
        <v>0</v>
      </c>
      <c r="AB512">
        <v>1.9739944640706524</v>
      </c>
      <c r="AD512">
        <v>50.593487582806659</v>
      </c>
      <c r="AF512">
        <v>3.8240221902470526</v>
      </c>
      <c r="AG512">
        <v>5.5326282624734384</v>
      </c>
      <c r="AH512">
        <v>1.6995241332426925</v>
      </c>
    </row>
    <row r="513" spans="1:34">
      <c r="A513">
        <v>11</v>
      </c>
      <c r="B513">
        <v>74</v>
      </c>
      <c r="C513">
        <v>2020</v>
      </c>
      <c r="D513">
        <v>99</v>
      </c>
      <c r="E513">
        <v>99</v>
      </c>
      <c r="F513">
        <v>99</v>
      </c>
      <c r="G513">
        <v>99</v>
      </c>
      <c r="H513">
        <v>99</v>
      </c>
      <c r="I513">
        <v>99</v>
      </c>
      <c r="J513">
        <v>999</v>
      </c>
      <c r="K513">
        <v>99</v>
      </c>
      <c r="L513">
        <v>11</v>
      </c>
      <c r="M513">
        <v>99</v>
      </c>
      <c r="N513">
        <v>99</v>
      </c>
      <c r="O513">
        <v>99</v>
      </c>
      <c r="P513">
        <v>9999</v>
      </c>
      <c r="Q513">
        <v>499</v>
      </c>
      <c r="R513">
        <v>600</v>
      </c>
      <c r="S513">
        <v>11</v>
      </c>
      <c r="T513">
        <v>8.8249999999999993</v>
      </c>
      <c r="U513">
        <v>40.477783333333328</v>
      </c>
      <c r="V513">
        <v>10.5</v>
      </c>
      <c r="W513">
        <v>50.833333333333343</v>
      </c>
      <c r="X513">
        <v>100</v>
      </c>
      <c r="Y513">
        <v>99.666666666666686</v>
      </c>
      <c r="Z513">
        <v>6.448826424478761</v>
      </c>
      <c r="AA513">
        <v>0</v>
      </c>
      <c r="AB513">
        <v>2.2220954824969517</v>
      </c>
      <c r="AD513">
        <v>57.463351329101101</v>
      </c>
      <c r="AF513">
        <v>1.5597643196113062</v>
      </c>
      <c r="AG513">
        <v>2.3802041395553433</v>
      </c>
      <c r="AH513">
        <v>1.166666666666667</v>
      </c>
    </row>
    <row r="514" spans="1:34">
      <c r="A514">
        <v>11</v>
      </c>
      <c r="B514">
        <v>75</v>
      </c>
      <c r="C514">
        <v>2020</v>
      </c>
      <c r="D514">
        <v>99</v>
      </c>
      <c r="E514">
        <v>99</v>
      </c>
      <c r="F514">
        <v>99</v>
      </c>
      <c r="G514">
        <v>99</v>
      </c>
      <c r="H514">
        <v>99</v>
      </c>
      <c r="I514">
        <v>99</v>
      </c>
      <c r="J514">
        <v>999</v>
      </c>
      <c r="K514">
        <v>99</v>
      </c>
      <c r="L514">
        <v>12</v>
      </c>
      <c r="M514">
        <v>99</v>
      </c>
      <c r="N514">
        <v>99</v>
      </c>
      <c r="O514">
        <v>99</v>
      </c>
      <c r="P514">
        <v>9999</v>
      </c>
      <c r="Q514">
        <v>122</v>
      </c>
      <c r="R514">
        <v>137</v>
      </c>
      <c r="S514">
        <v>12</v>
      </c>
      <c r="T514">
        <v>9.605839416058398</v>
      </c>
      <c r="U514">
        <v>45.105182481751839</v>
      </c>
      <c r="V514">
        <v>4.3795620437956222</v>
      </c>
      <c r="W514">
        <v>69.34306569343066</v>
      </c>
      <c r="X514">
        <v>100</v>
      </c>
      <c r="Y514">
        <v>100</v>
      </c>
      <c r="Z514">
        <v>7.4080310634319204</v>
      </c>
      <c r="AA514">
        <v>0</v>
      </c>
      <c r="AB514">
        <v>2.3841253097228279</v>
      </c>
      <c r="AD514">
        <v>55.841555457968866</v>
      </c>
      <c r="AF514">
        <v>0.35614618631124845</v>
      </c>
      <c r="AG514">
        <v>0.60561029000722111</v>
      </c>
      <c r="AH514">
        <v>1.4598540145985412</v>
      </c>
    </row>
    <row r="515" spans="1:34">
      <c r="A515">
        <v>11</v>
      </c>
      <c r="B515">
        <v>76</v>
      </c>
      <c r="C515">
        <v>2020</v>
      </c>
      <c r="D515">
        <v>99</v>
      </c>
      <c r="E515">
        <v>99</v>
      </c>
      <c r="F515">
        <v>99</v>
      </c>
      <c r="G515">
        <v>99</v>
      </c>
      <c r="H515">
        <v>99</v>
      </c>
      <c r="I515">
        <v>99</v>
      </c>
      <c r="J515">
        <v>999</v>
      </c>
      <c r="K515">
        <v>99</v>
      </c>
      <c r="L515">
        <v>13</v>
      </c>
      <c r="M515">
        <v>99</v>
      </c>
      <c r="N515">
        <v>99</v>
      </c>
      <c r="O515">
        <v>99</v>
      </c>
      <c r="P515">
        <v>9999</v>
      </c>
      <c r="Q515">
        <v>10</v>
      </c>
      <c r="R515">
        <v>11</v>
      </c>
      <c r="S515">
        <v>13</v>
      </c>
      <c r="T515">
        <v>11.272727272727272</v>
      </c>
      <c r="U515">
        <v>47.258181818181825</v>
      </c>
      <c r="V515">
        <v>0</v>
      </c>
      <c r="W515">
        <v>90.909090909090892</v>
      </c>
      <c r="X515">
        <v>100</v>
      </c>
      <c r="Y515">
        <v>100</v>
      </c>
      <c r="Z515">
        <v>4.3525558179948245</v>
      </c>
      <c r="AA515">
        <v>0</v>
      </c>
      <c r="AB515">
        <v>2.0041279713680513</v>
      </c>
      <c r="AD515">
        <v>46.090330392201032</v>
      </c>
      <c r="AF515">
        <v>2.8595679192873952E-2</v>
      </c>
      <c r="AG515">
        <v>5.0946684741318971E-2</v>
      </c>
      <c r="AH515">
        <v>0</v>
      </c>
    </row>
    <row r="516" spans="1:34">
      <c r="A516">
        <v>11</v>
      </c>
      <c r="B516">
        <v>77</v>
      </c>
      <c r="C516">
        <v>2020</v>
      </c>
      <c r="D516">
        <v>99</v>
      </c>
      <c r="E516">
        <v>99</v>
      </c>
      <c r="F516">
        <v>99</v>
      </c>
      <c r="G516">
        <v>99</v>
      </c>
      <c r="H516">
        <v>99</v>
      </c>
      <c r="I516">
        <v>99</v>
      </c>
      <c r="J516">
        <v>999</v>
      </c>
      <c r="K516">
        <v>99</v>
      </c>
      <c r="L516">
        <v>14</v>
      </c>
      <c r="M516">
        <v>99</v>
      </c>
      <c r="N516">
        <v>99</v>
      </c>
      <c r="O516">
        <v>99</v>
      </c>
      <c r="P516">
        <v>9999</v>
      </c>
      <c r="Q516">
        <v>4</v>
      </c>
      <c r="R516">
        <v>4</v>
      </c>
      <c r="S516">
        <v>14</v>
      </c>
      <c r="T516">
        <v>10.75</v>
      </c>
      <c r="U516">
        <v>53.765000000000001</v>
      </c>
      <c r="V516">
        <v>0</v>
      </c>
      <c r="W516">
        <v>50</v>
      </c>
      <c r="X516">
        <v>100</v>
      </c>
      <c r="Y516">
        <v>100</v>
      </c>
      <c r="Z516">
        <v>11.781495023977241</v>
      </c>
      <c r="AA516">
        <v>0</v>
      </c>
      <c r="AB516">
        <v>3.8324274291889746</v>
      </c>
      <c r="AD516">
        <v>95.060045430781727</v>
      </c>
      <c r="AF516">
        <v>1.0398428797408711E-2</v>
      </c>
      <c r="AG516">
        <v>2.1076858303455018E-2</v>
      </c>
      <c r="AH516">
        <v>0</v>
      </c>
    </row>
    <row r="517" spans="1:34">
      <c r="A517">
        <v>11</v>
      </c>
      <c r="B517">
        <v>78</v>
      </c>
      <c r="C517">
        <v>2020</v>
      </c>
      <c r="D517">
        <v>99</v>
      </c>
      <c r="E517">
        <v>99</v>
      </c>
      <c r="F517">
        <v>99</v>
      </c>
      <c r="G517">
        <v>99</v>
      </c>
      <c r="H517">
        <v>99</v>
      </c>
      <c r="I517">
        <v>99</v>
      </c>
      <c r="J517">
        <v>999</v>
      </c>
      <c r="K517">
        <v>99</v>
      </c>
      <c r="L517">
        <v>15</v>
      </c>
      <c r="M517">
        <v>99</v>
      </c>
      <c r="N517">
        <v>99</v>
      </c>
      <c r="O517">
        <v>99</v>
      </c>
      <c r="P517">
        <v>9999</v>
      </c>
      <c r="Q517">
        <v>1</v>
      </c>
      <c r="R517">
        <v>1</v>
      </c>
      <c r="S517">
        <v>15</v>
      </c>
      <c r="T517">
        <v>13</v>
      </c>
      <c r="U517">
        <v>70.17</v>
      </c>
      <c r="V517">
        <v>0</v>
      </c>
      <c r="W517">
        <v>100</v>
      </c>
      <c r="X517">
        <v>100</v>
      </c>
      <c r="Y517">
        <v>100</v>
      </c>
      <c r="Z517">
        <v>0</v>
      </c>
      <c r="AA517">
        <v>0</v>
      </c>
      <c r="AB517">
        <v>0</v>
      </c>
      <c r="AF517">
        <v>2.5996071993521779E-3</v>
      </c>
      <c r="AG517">
        <v>6.8769792018666355E-3</v>
      </c>
      <c r="AH517">
        <v>0</v>
      </c>
    </row>
    <row r="518" spans="1:34">
      <c r="A518">
        <v>11</v>
      </c>
      <c r="B518">
        <v>79</v>
      </c>
      <c r="C518">
        <v>2019</v>
      </c>
      <c r="D518">
        <v>99</v>
      </c>
      <c r="E518">
        <v>99</v>
      </c>
      <c r="F518">
        <v>99</v>
      </c>
      <c r="G518">
        <v>99</v>
      </c>
      <c r="H518">
        <v>99</v>
      </c>
      <c r="I518">
        <v>99</v>
      </c>
      <c r="J518">
        <v>999</v>
      </c>
      <c r="K518">
        <v>99</v>
      </c>
      <c r="L518">
        <v>1</v>
      </c>
      <c r="M518">
        <v>99</v>
      </c>
      <c r="N518">
        <v>99</v>
      </c>
      <c r="O518">
        <v>99</v>
      </c>
      <c r="P518">
        <v>9999</v>
      </c>
      <c r="Q518">
        <v>84</v>
      </c>
      <c r="R518">
        <v>108</v>
      </c>
      <c r="S518">
        <v>1</v>
      </c>
      <c r="T518">
        <v>2.2592592592592591</v>
      </c>
      <c r="U518">
        <v>13.358981481481484</v>
      </c>
      <c r="V518">
        <v>0</v>
      </c>
      <c r="W518">
        <v>0</v>
      </c>
      <c r="X518">
        <v>29.629629629629633</v>
      </c>
      <c r="Y518">
        <v>3.7037037037037042</v>
      </c>
      <c r="Z518">
        <v>4.8797296031293484</v>
      </c>
      <c r="AA518">
        <v>0</v>
      </c>
      <c r="AB518">
        <v>0.80932494012637612</v>
      </c>
      <c r="AD518">
        <v>27.039227293472457</v>
      </c>
      <c r="AF518">
        <v>0.28917211095640999</v>
      </c>
      <c r="AG518">
        <v>0.14415169037707223</v>
      </c>
      <c r="AH518">
        <v>3.7037037037037042</v>
      </c>
    </row>
    <row r="519" spans="1:34">
      <c r="A519">
        <v>11</v>
      </c>
      <c r="B519">
        <v>80</v>
      </c>
      <c r="C519">
        <v>2019</v>
      </c>
      <c r="D519">
        <v>99</v>
      </c>
      <c r="E519">
        <v>99</v>
      </c>
      <c r="F519">
        <v>99</v>
      </c>
      <c r="G519">
        <v>99</v>
      </c>
      <c r="H519">
        <v>99</v>
      </c>
      <c r="I519">
        <v>99</v>
      </c>
      <c r="J519">
        <v>999</v>
      </c>
      <c r="K519">
        <v>99</v>
      </c>
      <c r="L519">
        <v>2</v>
      </c>
      <c r="M519">
        <v>99</v>
      </c>
      <c r="N519">
        <v>99</v>
      </c>
      <c r="O519">
        <v>99</v>
      </c>
      <c r="P519">
        <v>9999</v>
      </c>
      <c r="Q519">
        <v>350</v>
      </c>
      <c r="R519">
        <v>514</v>
      </c>
      <c r="S519">
        <v>2</v>
      </c>
      <c r="T519">
        <v>3.1381322957198439</v>
      </c>
      <c r="U519">
        <v>15.412334630350188</v>
      </c>
      <c r="V519">
        <v>0</v>
      </c>
      <c r="W519">
        <v>0.19455252918287935</v>
      </c>
      <c r="X519">
        <v>47.470817120622563</v>
      </c>
      <c r="Y519">
        <v>7.198443579766538</v>
      </c>
      <c r="Z519">
        <v>5.0559648862333004</v>
      </c>
      <c r="AA519">
        <v>0</v>
      </c>
      <c r="AB519">
        <v>1.1203742834548758</v>
      </c>
      <c r="AD519">
        <v>8.3261790367702009</v>
      </c>
      <c r="AF519">
        <v>1.3762450465888401</v>
      </c>
      <c r="AG519">
        <v>0.79150595179116756</v>
      </c>
      <c r="AH519">
        <v>2.9182879377431914</v>
      </c>
    </row>
    <row r="520" spans="1:34">
      <c r="A520">
        <v>11</v>
      </c>
      <c r="B520">
        <v>81</v>
      </c>
      <c r="C520">
        <v>2019</v>
      </c>
      <c r="D520">
        <v>99</v>
      </c>
      <c r="E520">
        <v>99</v>
      </c>
      <c r="F520">
        <v>99</v>
      </c>
      <c r="G520">
        <v>99</v>
      </c>
      <c r="H520">
        <v>99</v>
      </c>
      <c r="I520">
        <v>99</v>
      </c>
      <c r="J520">
        <v>999</v>
      </c>
      <c r="K520">
        <v>99</v>
      </c>
      <c r="L520">
        <v>3</v>
      </c>
      <c r="M520">
        <v>99</v>
      </c>
      <c r="N520">
        <v>99</v>
      </c>
      <c r="O520">
        <v>99</v>
      </c>
      <c r="P520">
        <v>9999</v>
      </c>
      <c r="Q520">
        <v>611</v>
      </c>
      <c r="R520">
        <v>882</v>
      </c>
      <c r="S520">
        <v>3</v>
      </c>
      <c r="T520">
        <v>3.7278911564625847</v>
      </c>
      <c r="U520">
        <v>16.807970521541971</v>
      </c>
      <c r="V520">
        <v>0</v>
      </c>
      <c r="W520">
        <v>0</v>
      </c>
      <c r="X520">
        <v>55.782312925170075</v>
      </c>
      <c r="Y520">
        <v>14.172335600907029</v>
      </c>
      <c r="Z520">
        <v>5.5723810202603801</v>
      </c>
      <c r="AA520">
        <v>0</v>
      </c>
      <c r="AB520">
        <v>1.2592937396997417</v>
      </c>
      <c r="AD520">
        <v>-4.4552746347287977</v>
      </c>
      <c r="AF520">
        <v>2.361572239477348</v>
      </c>
      <c r="AG520">
        <v>1.4811754290113162</v>
      </c>
      <c r="AH520">
        <v>4.1950113378684808</v>
      </c>
    </row>
    <row r="521" spans="1:34">
      <c r="A521">
        <v>11</v>
      </c>
      <c r="B521">
        <v>82</v>
      </c>
      <c r="C521">
        <v>2019</v>
      </c>
      <c r="D521">
        <v>99</v>
      </c>
      <c r="E521">
        <v>99</v>
      </c>
      <c r="F521">
        <v>99</v>
      </c>
      <c r="G521">
        <v>99</v>
      </c>
      <c r="H521">
        <v>99</v>
      </c>
      <c r="I521">
        <v>99</v>
      </c>
      <c r="J521">
        <v>999</v>
      </c>
      <c r="K521">
        <v>99</v>
      </c>
      <c r="L521">
        <v>4</v>
      </c>
      <c r="M521">
        <v>99</v>
      </c>
      <c r="N521">
        <v>99</v>
      </c>
      <c r="O521">
        <v>99</v>
      </c>
      <c r="P521">
        <v>9999</v>
      </c>
      <c r="Q521">
        <v>1045</v>
      </c>
      <c r="R521">
        <v>1707</v>
      </c>
      <c r="S521">
        <v>4</v>
      </c>
      <c r="T521">
        <v>4.5489162272993564</v>
      </c>
      <c r="U521">
        <v>17.640386643233725</v>
      </c>
      <c r="V521">
        <v>0</v>
      </c>
      <c r="W521">
        <v>0.46865846514352683</v>
      </c>
      <c r="X521">
        <v>57.527826596367888</v>
      </c>
      <c r="Y521">
        <v>18.219097832454597</v>
      </c>
      <c r="Z521">
        <v>5.4766563859512516</v>
      </c>
      <c r="AA521">
        <v>0</v>
      </c>
      <c r="AB521">
        <v>1.5316740777289857</v>
      </c>
      <c r="AD521">
        <v>-13.182000158811231</v>
      </c>
      <c r="AF521">
        <v>4.570525864838813</v>
      </c>
      <c r="AG521">
        <v>3.0085986552749544</v>
      </c>
      <c r="AH521">
        <v>6.0339777387229052</v>
      </c>
    </row>
    <row r="522" spans="1:34">
      <c r="A522">
        <v>11</v>
      </c>
      <c r="B522">
        <v>83</v>
      </c>
      <c r="C522">
        <v>2019</v>
      </c>
      <c r="D522">
        <v>99</v>
      </c>
      <c r="E522">
        <v>99</v>
      </c>
      <c r="F522">
        <v>99</v>
      </c>
      <c r="G522">
        <v>99</v>
      </c>
      <c r="H522">
        <v>99</v>
      </c>
      <c r="I522">
        <v>99</v>
      </c>
      <c r="J522">
        <v>999</v>
      </c>
      <c r="K522">
        <v>99</v>
      </c>
      <c r="L522">
        <v>5</v>
      </c>
      <c r="M522">
        <v>99</v>
      </c>
      <c r="N522">
        <v>99</v>
      </c>
      <c r="O522">
        <v>99</v>
      </c>
      <c r="P522">
        <v>9999</v>
      </c>
      <c r="Q522">
        <v>1886</v>
      </c>
      <c r="R522">
        <v>3661</v>
      </c>
      <c r="S522">
        <v>5</v>
      </c>
      <c r="T522">
        <v>5.2633160338705283</v>
      </c>
      <c r="U522">
        <v>19.062051352089576</v>
      </c>
      <c r="V522">
        <v>0</v>
      </c>
      <c r="W522">
        <v>2.1851953018301011</v>
      </c>
      <c r="X522">
        <v>63.780387872166095</v>
      </c>
      <c r="Y522">
        <v>27.151051625239003</v>
      </c>
      <c r="Z522">
        <v>5.8253895184219839</v>
      </c>
      <c r="AA522">
        <v>0</v>
      </c>
      <c r="AB522">
        <v>1.6585111405469779</v>
      </c>
      <c r="AD522">
        <v>-16.677886349190715</v>
      </c>
      <c r="AF522">
        <v>9.8023990575131208</v>
      </c>
      <c r="AG522">
        <v>6.9725558269451886</v>
      </c>
      <c r="AH522">
        <v>6.5009560229445524</v>
      </c>
    </row>
    <row r="523" spans="1:34">
      <c r="A523">
        <v>11</v>
      </c>
      <c r="B523">
        <v>84</v>
      </c>
      <c r="C523">
        <v>2019</v>
      </c>
      <c r="D523">
        <v>99</v>
      </c>
      <c r="E523">
        <v>99</v>
      </c>
      <c r="F523">
        <v>99</v>
      </c>
      <c r="G523">
        <v>99</v>
      </c>
      <c r="H523">
        <v>99</v>
      </c>
      <c r="I523">
        <v>99</v>
      </c>
      <c r="J523">
        <v>999</v>
      </c>
      <c r="K523">
        <v>99</v>
      </c>
      <c r="L523">
        <v>6</v>
      </c>
      <c r="M523">
        <v>99</v>
      </c>
      <c r="N523">
        <v>99</v>
      </c>
      <c r="O523">
        <v>99</v>
      </c>
      <c r="P523">
        <v>9999</v>
      </c>
      <c r="Q523">
        <v>3157</v>
      </c>
      <c r="R523">
        <v>6593</v>
      </c>
      <c r="S523">
        <v>6</v>
      </c>
      <c r="T523">
        <v>5.8674351585014382</v>
      </c>
      <c r="U523">
        <v>21.380817533747944</v>
      </c>
      <c r="V523">
        <v>26.816320339754281</v>
      </c>
      <c r="W523">
        <v>4.9143030486880006</v>
      </c>
      <c r="X523">
        <v>75.367814348551505</v>
      </c>
      <c r="Y523">
        <v>42.590626421962689</v>
      </c>
      <c r="Z523">
        <v>6.1363921372850916</v>
      </c>
      <c r="AA523">
        <v>0</v>
      </c>
      <c r="AB523">
        <v>1.725344762665618</v>
      </c>
      <c r="AD523">
        <v>-15.463884970834901</v>
      </c>
      <c r="AF523">
        <v>17.652886366070476</v>
      </c>
      <c r="AG523">
        <v>14.08412980680027</v>
      </c>
      <c r="AH523">
        <v>4.6867890186561505</v>
      </c>
    </row>
    <row r="524" spans="1:34">
      <c r="A524">
        <v>11</v>
      </c>
      <c r="B524">
        <v>85</v>
      </c>
      <c r="C524">
        <v>2019</v>
      </c>
      <c r="D524">
        <v>99</v>
      </c>
      <c r="E524">
        <v>99</v>
      </c>
      <c r="F524">
        <v>99</v>
      </c>
      <c r="G524">
        <v>99</v>
      </c>
      <c r="H524">
        <v>99</v>
      </c>
      <c r="I524">
        <v>99</v>
      </c>
      <c r="J524">
        <v>999</v>
      </c>
      <c r="K524">
        <v>99</v>
      </c>
      <c r="L524">
        <v>7</v>
      </c>
      <c r="M524">
        <v>99</v>
      </c>
      <c r="N524">
        <v>99</v>
      </c>
      <c r="O524">
        <v>99</v>
      </c>
      <c r="P524">
        <v>9999</v>
      </c>
      <c r="Q524">
        <v>3552</v>
      </c>
      <c r="R524">
        <v>6889</v>
      </c>
      <c r="S524">
        <v>7</v>
      </c>
      <c r="T524">
        <v>6.3280592248512111</v>
      </c>
      <c r="U524">
        <v>25.386722310930448</v>
      </c>
      <c r="V524">
        <v>42.154158803890255</v>
      </c>
      <c r="W524">
        <v>9.1014661053853931</v>
      </c>
      <c r="X524">
        <v>92.277543910582096</v>
      </c>
      <c r="Y524">
        <v>67.80374510088545</v>
      </c>
      <c r="Z524">
        <v>5.8915791828497364</v>
      </c>
      <c r="AA524">
        <v>0</v>
      </c>
      <c r="AB524">
        <v>1.7715590770923877</v>
      </c>
      <c r="AD524">
        <v>-5.5171607526044362</v>
      </c>
      <c r="AF524">
        <v>18.445432151654703</v>
      </c>
      <c r="AG524">
        <v>17.473723267101125</v>
      </c>
      <c r="AH524">
        <v>2.656408767600523</v>
      </c>
    </row>
    <row r="525" spans="1:34">
      <c r="A525">
        <v>11</v>
      </c>
      <c r="B525">
        <v>86</v>
      </c>
      <c r="C525">
        <v>2019</v>
      </c>
      <c r="D525">
        <v>99</v>
      </c>
      <c r="E525">
        <v>99</v>
      </c>
      <c r="F525">
        <v>99</v>
      </c>
      <c r="G525">
        <v>99</v>
      </c>
      <c r="H525">
        <v>99</v>
      </c>
      <c r="I525">
        <v>99</v>
      </c>
      <c r="J525">
        <v>999</v>
      </c>
      <c r="K525">
        <v>99</v>
      </c>
      <c r="L525">
        <v>8</v>
      </c>
      <c r="M525">
        <v>99</v>
      </c>
      <c r="N525">
        <v>99</v>
      </c>
      <c r="O525">
        <v>99</v>
      </c>
      <c r="P525">
        <v>9999</v>
      </c>
      <c r="Q525">
        <v>4070</v>
      </c>
      <c r="R525">
        <v>8740</v>
      </c>
      <c r="S525">
        <v>8</v>
      </c>
      <c r="T525">
        <v>7.0001144164759763</v>
      </c>
      <c r="U525">
        <v>29.885940503432462</v>
      </c>
      <c r="V525">
        <v>44.084668192219681</v>
      </c>
      <c r="W525">
        <v>18.707093821510295</v>
      </c>
      <c r="X525">
        <v>98.546910755148772</v>
      </c>
      <c r="Y525">
        <v>88.352402745995434</v>
      </c>
      <c r="Z525">
        <v>5.7654413614719475</v>
      </c>
      <c r="AA525">
        <v>0</v>
      </c>
      <c r="AB525">
        <v>1.8620318091549199</v>
      </c>
      <c r="AD525">
        <v>22.876584641002324</v>
      </c>
      <c r="AF525">
        <v>23.401520831102065</v>
      </c>
      <c r="AG525">
        <v>26.097625595046463</v>
      </c>
      <c r="AH525">
        <v>1.9107551487414187</v>
      </c>
    </row>
    <row r="526" spans="1:34">
      <c r="A526">
        <v>11</v>
      </c>
      <c r="B526">
        <v>87</v>
      </c>
      <c r="C526">
        <v>2019</v>
      </c>
      <c r="D526">
        <v>99</v>
      </c>
      <c r="E526">
        <v>99</v>
      </c>
      <c r="F526">
        <v>99</v>
      </c>
      <c r="G526">
        <v>99</v>
      </c>
      <c r="H526">
        <v>99</v>
      </c>
      <c r="I526">
        <v>99</v>
      </c>
      <c r="J526">
        <v>999</v>
      </c>
      <c r="K526">
        <v>99</v>
      </c>
      <c r="L526">
        <v>9</v>
      </c>
      <c r="M526">
        <v>99</v>
      </c>
      <c r="N526">
        <v>99</v>
      </c>
      <c r="O526">
        <v>99</v>
      </c>
      <c r="P526">
        <v>9999</v>
      </c>
      <c r="Q526">
        <v>2998</v>
      </c>
      <c r="R526">
        <v>5826</v>
      </c>
      <c r="S526">
        <v>9</v>
      </c>
      <c r="T526">
        <v>7.8077583247511155</v>
      </c>
      <c r="U526">
        <v>34.829332303467211</v>
      </c>
      <c r="V526">
        <v>29.763130792996915</v>
      </c>
      <c r="W526">
        <v>32.766906968760743</v>
      </c>
      <c r="X526">
        <v>99.794026776519019</v>
      </c>
      <c r="Y526">
        <v>97.545485753518719</v>
      </c>
      <c r="Z526">
        <v>5.9194621358534292</v>
      </c>
      <c r="AA526">
        <v>0</v>
      </c>
      <c r="AB526">
        <v>2.0333930980502255</v>
      </c>
      <c r="AD526">
        <v>48.015100600677663</v>
      </c>
      <c r="AF526">
        <v>15.59922887437078</v>
      </c>
      <c r="AG526">
        <v>20.273945062296789</v>
      </c>
      <c r="AH526">
        <v>1.0813594232749744</v>
      </c>
    </row>
    <row r="527" spans="1:34">
      <c r="A527">
        <v>11</v>
      </c>
      <c r="B527">
        <v>88</v>
      </c>
      <c r="C527">
        <v>2019</v>
      </c>
      <c r="D527">
        <v>99</v>
      </c>
      <c r="E527">
        <v>99</v>
      </c>
      <c r="F527">
        <v>99</v>
      </c>
      <c r="G527">
        <v>99</v>
      </c>
      <c r="H527">
        <v>99</v>
      </c>
      <c r="I527">
        <v>99</v>
      </c>
      <c r="J527">
        <v>999</v>
      </c>
      <c r="K527">
        <v>99</v>
      </c>
      <c r="L527">
        <v>10</v>
      </c>
      <c r="M527">
        <v>99</v>
      </c>
      <c r="N527">
        <v>99</v>
      </c>
      <c r="O527">
        <v>99</v>
      </c>
      <c r="P527">
        <v>9999</v>
      </c>
      <c r="Q527">
        <v>1099</v>
      </c>
      <c r="R527">
        <v>1562</v>
      </c>
      <c r="S527">
        <v>10</v>
      </c>
      <c r="T527">
        <v>8.5595390524968025</v>
      </c>
      <c r="U527">
        <v>38.658284250960399</v>
      </c>
      <c r="V527">
        <v>17.477592829705504</v>
      </c>
      <c r="W527">
        <v>46.798975672215121</v>
      </c>
      <c r="X527">
        <v>100</v>
      </c>
      <c r="Y527">
        <v>99.615877080665825</v>
      </c>
      <c r="Z527">
        <v>6.197412051356789</v>
      </c>
      <c r="AA527">
        <v>0</v>
      </c>
      <c r="AB527">
        <v>2.1521752787106063</v>
      </c>
      <c r="AD527">
        <v>54.057326608041237</v>
      </c>
      <c r="AF527">
        <v>4.182285530684374</v>
      </c>
      <c r="AG527">
        <v>6.0331794174642068</v>
      </c>
      <c r="AH527">
        <v>0.83226632522407185</v>
      </c>
    </row>
    <row r="528" spans="1:34">
      <c r="A528">
        <v>11</v>
      </c>
      <c r="B528">
        <v>89</v>
      </c>
      <c r="C528">
        <v>2019</v>
      </c>
      <c r="D528">
        <v>99</v>
      </c>
      <c r="E528">
        <v>99</v>
      </c>
      <c r="F528">
        <v>99</v>
      </c>
      <c r="G528">
        <v>99</v>
      </c>
      <c r="H528">
        <v>99</v>
      </c>
      <c r="I528">
        <v>99</v>
      </c>
      <c r="J528">
        <v>999</v>
      </c>
      <c r="K528">
        <v>99</v>
      </c>
      <c r="L528">
        <v>11</v>
      </c>
      <c r="M528">
        <v>99</v>
      </c>
      <c r="N528">
        <v>99</v>
      </c>
      <c r="O528">
        <v>99</v>
      </c>
      <c r="P528">
        <v>9999</v>
      </c>
      <c r="Q528">
        <v>570</v>
      </c>
      <c r="R528">
        <v>707</v>
      </c>
      <c r="S528">
        <v>11</v>
      </c>
      <c r="T528">
        <v>9.3295615275813297</v>
      </c>
      <c r="U528">
        <v>41.36872701555869</v>
      </c>
      <c r="V528">
        <v>7.4964639321074973</v>
      </c>
      <c r="W528">
        <v>61.810466760961809</v>
      </c>
      <c r="X528">
        <v>100</v>
      </c>
      <c r="Y528">
        <v>99.717114568599712</v>
      </c>
      <c r="Z528">
        <v>6.2264574936172972</v>
      </c>
      <c r="AA528">
        <v>0</v>
      </c>
      <c r="AB528">
        <v>2.2071672386432879</v>
      </c>
      <c r="AD528">
        <v>52.418595288320809</v>
      </c>
      <c r="AF528">
        <v>1.8930063189461279</v>
      </c>
      <c r="AG528">
        <v>2.9222287357822698</v>
      </c>
      <c r="AH528">
        <v>0.84865629420084865</v>
      </c>
    </row>
    <row r="529" spans="1:34">
      <c r="A529">
        <v>11</v>
      </c>
      <c r="B529">
        <v>90</v>
      </c>
      <c r="C529">
        <v>2019</v>
      </c>
      <c r="D529">
        <v>99</v>
      </c>
      <c r="E529">
        <v>99</v>
      </c>
      <c r="F529">
        <v>99</v>
      </c>
      <c r="G529">
        <v>99</v>
      </c>
      <c r="H529">
        <v>99</v>
      </c>
      <c r="I529">
        <v>99</v>
      </c>
      <c r="J529">
        <v>999</v>
      </c>
      <c r="K529">
        <v>99</v>
      </c>
      <c r="L529">
        <v>12</v>
      </c>
      <c r="M529">
        <v>99</v>
      </c>
      <c r="N529">
        <v>99</v>
      </c>
      <c r="O529">
        <v>99</v>
      </c>
      <c r="P529">
        <v>9999</v>
      </c>
      <c r="Q529">
        <v>123</v>
      </c>
      <c r="R529">
        <v>138</v>
      </c>
      <c r="S529">
        <v>12</v>
      </c>
      <c r="T529">
        <v>9.7608695652173907</v>
      </c>
      <c r="U529">
        <v>44.485000000000007</v>
      </c>
      <c r="V529">
        <v>1.4492753623188404</v>
      </c>
      <c r="W529">
        <v>66.666666666666686</v>
      </c>
      <c r="X529">
        <v>100</v>
      </c>
      <c r="Y529">
        <v>100</v>
      </c>
      <c r="Z529">
        <v>6.7482779606935717</v>
      </c>
      <c r="AA529">
        <v>0</v>
      </c>
      <c r="AB529">
        <v>2.4303466318825233</v>
      </c>
      <c r="AD529">
        <v>56.795408844974418</v>
      </c>
      <c r="AF529">
        <v>0.36949769733319049</v>
      </c>
      <c r="AG529">
        <v>0.61335981244863669</v>
      </c>
      <c r="AH529">
        <v>1.4492753623188404</v>
      </c>
    </row>
    <row r="530" spans="1:34">
      <c r="A530">
        <v>11</v>
      </c>
      <c r="B530">
        <v>91</v>
      </c>
      <c r="C530">
        <v>2019</v>
      </c>
      <c r="D530">
        <v>99</v>
      </c>
      <c r="E530">
        <v>99</v>
      </c>
      <c r="F530">
        <v>99</v>
      </c>
      <c r="G530">
        <v>99</v>
      </c>
      <c r="H530">
        <v>99</v>
      </c>
      <c r="I530">
        <v>99</v>
      </c>
      <c r="J530">
        <v>999</v>
      </c>
      <c r="K530">
        <v>99</v>
      </c>
      <c r="L530">
        <v>13</v>
      </c>
      <c r="M530">
        <v>99</v>
      </c>
      <c r="N530">
        <v>99</v>
      </c>
      <c r="O530">
        <v>99</v>
      </c>
      <c r="P530">
        <v>9999</v>
      </c>
      <c r="Q530">
        <v>16</v>
      </c>
      <c r="R530">
        <v>17</v>
      </c>
      <c r="S530">
        <v>13</v>
      </c>
      <c r="T530">
        <v>11.058823529411764</v>
      </c>
      <c r="U530">
        <v>48.135882352941181</v>
      </c>
      <c r="V530">
        <v>0</v>
      </c>
      <c r="W530">
        <v>76.470588235294116</v>
      </c>
      <c r="X530">
        <v>100</v>
      </c>
      <c r="Y530">
        <v>100</v>
      </c>
      <c r="Z530">
        <v>6.9105384644405996</v>
      </c>
      <c r="AA530">
        <v>0</v>
      </c>
      <c r="AB530">
        <v>2.2614567984401286</v>
      </c>
      <c r="AD530">
        <v>61.569479288675304</v>
      </c>
      <c r="AF530">
        <v>4.5517832280175641E-2</v>
      </c>
      <c r="AG530">
        <v>8.175992691313369E-2</v>
      </c>
      <c r="AH530">
        <v>0</v>
      </c>
    </row>
    <row r="531" spans="1:34">
      <c r="A531">
        <v>11</v>
      </c>
      <c r="B531">
        <v>92</v>
      </c>
      <c r="C531">
        <v>2019</v>
      </c>
      <c r="D531">
        <v>99</v>
      </c>
      <c r="E531">
        <v>99</v>
      </c>
      <c r="F531">
        <v>99</v>
      </c>
      <c r="G531">
        <v>99</v>
      </c>
      <c r="H531">
        <v>99</v>
      </c>
      <c r="I531">
        <v>99</v>
      </c>
      <c r="J531">
        <v>999</v>
      </c>
      <c r="K531">
        <v>99</v>
      </c>
      <c r="L531">
        <v>14</v>
      </c>
      <c r="M531">
        <v>99</v>
      </c>
      <c r="N531">
        <v>99</v>
      </c>
      <c r="O531">
        <v>99</v>
      </c>
      <c r="P531">
        <v>9999</v>
      </c>
      <c r="Q531">
        <v>4</v>
      </c>
      <c r="R531">
        <v>4</v>
      </c>
      <c r="S531">
        <v>14</v>
      </c>
      <c r="T531">
        <v>13.25</v>
      </c>
      <c r="U531">
        <v>55.2</v>
      </c>
      <c r="V531">
        <v>0</v>
      </c>
      <c r="W531">
        <v>100</v>
      </c>
      <c r="X531">
        <v>100</v>
      </c>
      <c r="Y531">
        <v>100</v>
      </c>
      <c r="Z531">
        <v>5.0363677387577885</v>
      </c>
      <c r="AA531">
        <v>0</v>
      </c>
      <c r="AB531">
        <v>2.4874685927665499</v>
      </c>
      <c r="AD531">
        <v>61.66282944852945</v>
      </c>
      <c r="AF531">
        <v>1.071007818357074E-2</v>
      </c>
      <c r="AG531">
        <v>2.2060822747393925E-2</v>
      </c>
      <c r="AH531">
        <v>0</v>
      </c>
    </row>
    <row r="532" spans="1:34">
      <c r="A532">
        <v>11</v>
      </c>
      <c r="B532">
        <v>93</v>
      </c>
      <c r="C532">
        <v>2019</v>
      </c>
      <c r="D532">
        <v>99</v>
      </c>
      <c r="E532">
        <v>99</v>
      </c>
      <c r="F532">
        <v>99</v>
      </c>
      <c r="G532">
        <v>99</v>
      </c>
      <c r="H532">
        <v>99</v>
      </c>
      <c r="I532">
        <v>99</v>
      </c>
      <c r="J532">
        <v>999</v>
      </c>
      <c r="K532">
        <v>99</v>
      </c>
      <c r="L532">
        <v>15</v>
      </c>
      <c r="M532">
        <v>99</v>
      </c>
      <c r="N532">
        <v>99</v>
      </c>
      <c r="O532">
        <v>99</v>
      </c>
      <c r="P532">
        <v>9999</v>
      </c>
    </row>
    <row r="533" spans="1:34">
      <c r="A533">
        <v>11</v>
      </c>
      <c r="B533">
        <v>94</v>
      </c>
      <c r="C533">
        <v>2018</v>
      </c>
      <c r="D533">
        <v>99</v>
      </c>
      <c r="E533">
        <v>99</v>
      </c>
      <c r="F533">
        <v>99</v>
      </c>
      <c r="G533">
        <v>99</v>
      </c>
      <c r="H533">
        <v>99</v>
      </c>
      <c r="I533">
        <v>99</v>
      </c>
      <c r="J533">
        <v>999</v>
      </c>
      <c r="K533">
        <v>99</v>
      </c>
      <c r="L533">
        <v>1</v>
      </c>
      <c r="M533">
        <v>99</v>
      </c>
      <c r="N533">
        <v>99</v>
      </c>
      <c r="O533">
        <v>99</v>
      </c>
      <c r="P533">
        <v>9999</v>
      </c>
      <c r="Q533">
        <v>124</v>
      </c>
      <c r="R533">
        <v>151</v>
      </c>
      <c r="S533">
        <v>1</v>
      </c>
      <c r="T533">
        <v>2.1589403973509937</v>
      </c>
      <c r="U533">
        <v>13.698476821192047</v>
      </c>
      <c r="V533">
        <v>0</v>
      </c>
      <c r="W533">
        <v>0</v>
      </c>
      <c r="X533">
        <v>31.788079470198674</v>
      </c>
      <c r="Y533">
        <v>1.3245033112582778</v>
      </c>
      <c r="Z533">
        <v>4.6050011322768247</v>
      </c>
      <c r="AA533">
        <v>0</v>
      </c>
      <c r="AB533">
        <v>0.73774953333158255</v>
      </c>
      <c r="AD533">
        <v>13.730377654567295</v>
      </c>
      <c r="AF533">
        <v>0.28498631688213649</v>
      </c>
      <c r="AG533">
        <v>0.15350088843313475</v>
      </c>
      <c r="AH533">
        <v>3.311258278145695</v>
      </c>
    </row>
    <row r="534" spans="1:34">
      <c r="A534">
        <v>11</v>
      </c>
      <c r="B534">
        <v>95</v>
      </c>
      <c r="C534">
        <v>2018</v>
      </c>
      <c r="D534">
        <v>99</v>
      </c>
      <c r="E534">
        <v>99</v>
      </c>
      <c r="F534">
        <v>99</v>
      </c>
      <c r="G534">
        <v>99</v>
      </c>
      <c r="H534">
        <v>99</v>
      </c>
      <c r="I534">
        <v>99</v>
      </c>
      <c r="J534">
        <v>999</v>
      </c>
      <c r="K534">
        <v>99</v>
      </c>
      <c r="L534">
        <v>2</v>
      </c>
      <c r="M534">
        <v>99</v>
      </c>
      <c r="N534">
        <v>99</v>
      </c>
      <c r="O534">
        <v>99</v>
      </c>
      <c r="P534">
        <v>9999</v>
      </c>
      <c r="Q534">
        <v>628</v>
      </c>
      <c r="R534">
        <v>965</v>
      </c>
      <c r="S534">
        <v>2</v>
      </c>
      <c r="T534">
        <v>2.9989637305699488</v>
      </c>
      <c r="U534">
        <v>15.542093264248704</v>
      </c>
      <c r="V534">
        <v>0</v>
      </c>
      <c r="W534">
        <v>0</v>
      </c>
      <c r="X534">
        <v>47.15025906735751</v>
      </c>
      <c r="Y534">
        <v>6.1139896373056999</v>
      </c>
      <c r="Z534">
        <v>6.9261828058990478</v>
      </c>
      <c r="AA534">
        <v>0</v>
      </c>
      <c r="AB534">
        <v>1.0356340020727861</v>
      </c>
      <c r="AD534">
        <v>9.8209824166452897</v>
      </c>
      <c r="AF534">
        <v>1.8212701708030581</v>
      </c>
      <c r="AG534">
        <v>1.1130085255414721</v>
      </c>
      <c r="AH534">
        <v>4.3523316062176178</v>
      </c>
    </row>
    <row r="535" spans="1:34">
      <c r="A535">
        <v>11</v>
      </c>
      <c r="B535">
        <v>96</v>
      </c>
      <c r="C535">
        <v>2018</v>
      </c>
      <c r="D535">
        <v>99</v>
      </c>
      <c r="E535">
        <v>99</v>
      </c>
      <c r="F535">
        <v>99</v>
      </c>
      <c r="G535">
        <v>99</v>
      </c>
      <c r="H535">
        <v>99</v>
      </c>
      <c r="I535">
        <v>99</v>
      </c>
      <c r="J535">
        <v>999</v>
      </c>
      <c r="K535">
        <v>99</v>
      </c>
      <c r="L535">
        <v>3</v>
      </c>
      <c r="M535">
        <v>99</v>
      </c>
      <c r="N535">
        <v>99</v>
      </c>
      <c r="O535">
        <v>99</v>
      </c>
      <c r="P535">
        <v>9999</v>
      </c>
      <c r="Q535">
        <v>1045</v>
      </c>
      <c r="R535">
        <v>1748</v>
      </c>
      <c r="S535">
        <v>3</v>
      </c>
      <c r="T535">
        <v>3.6138443935926761</v>
      </c>
      <c r="U535">
        <v>16.566098398169348</v>
      </c>
      <c r="V535">
        <v>0</v>
      </c>
      <c r="W535">
        <v>0</v>
      </c>
      <c r="X535">
        <v>54.69107551487415</v>
      </c>
      <c r="Y535">
        <v>12.013729977116704</v>
      </c>
      <c r="Z535">
        <v>5.3527384291170161</v>
      </c>
      <c r="AA535">
        <v>0</v>
      </c>
      <c r="AB535">
        <v>1.2102595759723904</v>
      </c>
      <c r="AD535">
        <v>6.0598070895254992</v>
      </c>
      <c r="AF535">
        <v>3.2990469000660569</v>
      </c>
      <c r="AG535">
        <v>2.1489352597997757</v>
      </c>
      <c r="AH535">
        <v>4.5194508009153322</v>
      </c>
    </row>
    <row r="536" spans="1:34">
      <c r="A536">
        <v>11</v>
      </c>
      <c r="B536">
        <v>97</v>
      </c>
      <c r="C536">
        <v>2018</v>
      </c>
      <c r="D536">
        <v>99</v>
      </c>
      <c r="E536">
        <v>99</v>
      </c>
      <c r="F536">
        <v>99</v>
      </c>
      <c r="G536">
        <v>99</v>
      </c>
      <c r="H536">
        <v>99</v>
      </c>
      <c r="I536">
        <v>99</v>
      </c>
      <c r="J536">
        <v>999</v>
      </c>
      <c r="K536">
        <v>99</v>
      </c>
      <c r="L536">
        <v>4</v>
      </c>
      <c r="M536">
        <v>99</v>
      </c>
      <c r="N536">
        <v>99</v>
      </c>
      <c r="O536">
        <v>99</v>
      </c>
      <c r="P536">
        <v>9999</v>
      </c>
      <c r="Q536">
        <v>1836</v>
      </c>
      <c r="R536">
        <v>3378</v>
      </c>
      <c r="S536">
        <v>4</v>
      </c>
      <c r="T536">
        <v>4.318235642391949</v>
      </c>
      <c r="U536">
        <v>17.991598579040826</v>
      </c>
      <c r="V536">
        <v>0</v>
      </c>
      <c r="W536">
        <v>0.3256364712847839</v>
      </c>
      <c r="X536">
        <v>62.07815275310837</v>
      </c>
      <c r="Y536">
        <v>19.567791592658377</v>
      </c>
      <c r="Z536">
        <v>5.5334261024187112</v>
      </c>
      <c r="AA536">
        <v>0</v>
      </c>
      <c r="AB536">
        <v>1.3614084629850161</v>
      </c>
      <c r="AD536">
        <v>-2.4778178922589724</v>
      </c>
      <c r="AF536">
        <v>6.3753892611116365</v>
      </c>
      <c r="AG536">
        <v>4.5101508192405886</v>
      </c>
      <c r="AH536">
        <v>4.1148608644168148</v>
      </c>
    </row>
    <row r="537" spans="1:34">
      <c r="A537">
        <v>11</v>
      </c>
      <c r="B537">
        <v>98</v>
      </c>
      <c r="C537">
        <v>2018</v>
      </c>
      <c r="D537">
        <v>99</v>
      </c>
      <c r="E537">
        <v>99</v>
      </c>
      <c r="F537">
        <v>99</v>
      </c>
      <c r="G537">
        <v>99</v>
      </c>
      <c r="H537">
        <v>99</v>
      </c>
      <c r="I537">
        <v>99</v>
      </c>
      <c r="J537">
        <v>999</v>
      </c>
      <c r="K537">
        <v>99</v>
      </c>
      <c r="L537">
        <v>5</v>
      </c>
      <c r="M537">
        <v>99</v>
      </c>
      <c r="N537">
        <v>99</v>
      </c>
      <c r="O537">
        <v>99</v>
      </c>
      <c r="P537">
        <v>9999</v>
      </c>
      <c r="Q537">
        <v>2993</v>
      </c>
      <c r="R537">
        <v>6335</v>
      </c>
      <c r="S537">
        <v>5</v>
      </c>
      <c r="T537">
        <v>5.0217837411207586</v>
      </c>
      <c r="U537">
        <v>19.411692186266801</v>
      </c>
      <c r="V537">
        <v>0</v>
      </c>
      <c r="W537">
        <v>1.1365430149960538</v>
      </c>
      <c r="X537">
        <v>68.30307813733225</v>
      </c>
      <c r="Y537">
        <v>29.155485398579319</v>
      </c>
      <c r="Z537">
        <v>5.7573269259478606</v>
      </c>
      <c r="AA537">
        <v>0</v>
      </c>
      <c r="AB537">
        <v>1.4887631647280899</v>
      </c>
      <c r="AD537">
        <v>-9.5372071181091993</v>
      </c>
      <c r="AF537">
        <v>11.956214022836647</v>
      </c>
      <c r="AG537">
        <v>9.1258154570045029</v>
      </c>
      <c r="AH537">
        <v>4.0726124704025262</v>
      </c>
    </row>
    <row r="538" spans="1:34">
      <c r="A538">
        <v>11</v>
      </c>
      <c r="B538">
        <v>99</v>
      </c>
      <c r="C538">
        <v>2018</v>
      </c>
      <c r="D538">
        <v>99</v>
      </c>
      <c r="E538">
        <v>99</v>
      </c>
      <c r="F538">
        <v>99</v>
      </c>
      <c r="G538">
        <v>99</v>
      </c>
      <c r="H538">
        <v>99</v>
      </c>
      <c r="I538">
        <v>99</v>
      </c>
      <c r="J538">
        <v>999</v>
      </c>
      <c r="K538">
        <v>99</v>
      </c>
      <c r="L538">
        <v>6</v>
      </c>
      <c r="M538">
        <v>99</v>
      </c>
      <c r="N538">
        <v>99</v>
      </c>
      <c r="O538">
        <v>99</v>
      </c>
      <c r="P538">
        <v>9999</v>
      </c>
      <c r="Q538">
        <v>4331</v>
      </c>
      <c r="R538">
        <v>10036</v>
      </c>
      <c r="S538">
        <v>6</v>
      </c>
      <c r="T538">
        <v>5.6906137903547247</v>
      </c>
      <c r="U538">
        <v>21.535170386608247</v>
      </c>
      <c r="V538">
        <v>26.913112793941799</v>
      </c>
      <c r="W538">
        <v>3.5771223595057799</v>
      </c>
      <c r="X538">
        <v>77.600637704264656</v>
      </c>
      <c r="Y538">
        <v>43.951773614986045</v>
      </c>
      <c r="Z538">
        <v>5.9546283197630734</v>
      </c>
      <c r="AA538">
        <v>0</v>
      </c>
      <c r="AB538">
        <v>1.6471395008251437</v>
      </c>
      <c r="AD538">
        <v>-11.557440805180956</v>
      </c>
      <c r="AF538">
        <v>18.941209776351798</v>
      </c>
      <c r="AG538">
        <v>16.038754204490054</v>
      </c>
      <c r="AH538">
        <v>3.5472299721004377</v>
      </c>
    </row>
    <row r="539" spans="1:34">
      <c r="A539">
        <v>11</v>
      </c>
      <c r="B539">
        <v>100</v>
      </c>
      <c r="C539">
        <v>2018</v>
      </c>
      <c r="D539">
        <v>99</v>
      </c>
      <c r="E539">
        <v>99</v>
      </c>
      <c r="F539">
        <v>99</v>
      </c>
      <c r="G539">
        <v>99</v>
      </c>
      <c r="H539">
        <v>99</v>
      </c>
      <c r="I539">
        <v>99</v>
      </c>
      <c r="J539">
        <v>999</v>
      </c>
      <c r="K539">
        <v>99</v>
      </c>
      <c r="L539">
        <v>7</v>
      </c>
      <c r="M539">
        <v>99</v>
      </c>
      <c r="N539">
        <v>99</v>
      </c>
      <c r="O539">
        <v>99</v>
      </c>
      <c r="P539">
        <v>9999</v>
      </c>
      <c r="Q539">
        <v>4484</v>
      </c>
      <c r="R539">
        <v>9635</v>
      </c>
      <c r="S539">
        <v>7</v>
      </c>
      <c r="T539">
        <v>6.2388168137000513</v>
      </c>
      <c r="U539">
        <v>25.159024390243957</v>
      </c>
      <c r="V539">
        <v>39.584846912298893</v>
      </c>
      <c r="W539">
        <v>8.4276076803321249</v>
      </c>
      <c r="X539">
        <v>91.821484172288507</v>
      </c>
      <c r="Y539">
        <v>66.901920083030603</v>
      </c>
      <c r="Z539">
        <v>5.8532208408405699</v>
      </c>
      <c r="AA539">
        <v>0</v>
      </c>
      <c r="AB539">
        <v>1.7826786522345996</v>
      </c>
      <c r="AD539">
        <v>0.99550337929894372</v>
      </c>
      <c r="AF539">
        <v>18.184391809002548</v>
      </c>
      <c r="AG539">
        <v>17.989006639007901</v>
      </c>
      <c r="AH539">
        <v>2.7088738972496098</v>
      </c>
    </row>
    <row r="540" spans="1:34">
      <c r="A540">
        <v>11</v>
      </c>
      <c r="B540">
        <v>101</v>
      </c>
      <c r="C540">
        <v>2018</v>
      </c>
      <c r="D540">
        <v>99</v>
      </c>
      <c r="E540">
        <v>99</v>
      </c>
      <c r="F540">
        <v>99</v>
      </c>
      <c r="G540">
        <v>99</v>
      </c>
      <c r="H540">
        <v>99</v>
      </c>
      <c r="I540">
        <v>99</v>
      </c>
      <c r="J540">
        <v>999</v>
      </c>
      <c r="K540">
        <v>99</v>
      </c>
      <c r="L540">
        <v>8</v>
      </c>
      <c r="M540">
        <v>99</v>
      </c>
      <c r="N540">
        <v>99</v>
      </c>
      <c r="O540">
        <v>99</v>
      </c>
      <c r="P540">
        <v>9999</v>
      </c>
      <c r="Q540">
        <v>4817</v>
      </c>
      <c r="R540">
        <v>10823</v>
      </c>
      <c r="S540">
        <v>8</v>
      </c>
      <c r="T540">
        <v>6.9139794881271373</v>
      </c>
      <c r="U540">
        <v>29.076463087868358</v>
      </c>
      <c r="V540">
        <v>43.241245495703595</v>
      </c>
      <c r="W540">
        <v>17.065508639009526</v>
      </c>
      <c r="X540">
        <v>98.567864732514096</v>
      </c>
      <c r="Y540">
        <v>86.547168068003316</v>
      </c>
      <c r="Z540">
        <v>5.5517777464428244</v>
      </c>
      <c r="AA540">
        <v>0</v>
      </c>
      <c r="AB540">
        <v>1.8180395867438113</v>
      </c>
      <c r="AD540">
        <v>26.090605043058357</v>
      </c>
      <c r="AF540">
        <v>20.426535812022273</v>
      </c>
      <c r="AG540">
        <v>23.353442179521256</v>
      </c>
      <c r="AH540">
        <v>1.9957497921093967</v>
      </c>
    </row>
    <row r="541" spans="1:34">
      <c r="A541">
        <v>11</v>
      </c>
      <c r="B541">
        <v>102</v>
      </c>
      <c r="C541">
        <v>2018</v>
      </c>
      <c r="D541">
        <v>99</v>
      </c>
      <c r="E541">
        <v>99</v>
      </c>
      <c r="F541">
        <v>99</v>
      </c>
      <c r="G541">
        <v>99</v>
      </c>
      <c r="H541">
        <v>99</v>
      </c>
      <c r="I541">
        <v>99</v>
      </c>
      <c r="J541">
        <v>999</v>
      </c>
      <c r="K541">
        <v>99</v>
      </c>
      <c r="L541">
        <v>9</v>
      </c>
      <c r="M541">
        <v>99</v>
      </c>
      <c r="N541">
        <v>99</v>
      </c>
      <c r="O541">
        <v>99</v>
      </c>
      <c r="P541">
        <v>9999</v>
      </c>
      <c r="Q541">
        <v>3455</v>
      </c>
      <c r="R541">
        <v>6983</v>
      </c>
      <c r="S541">
        <v>9</v>
      </c>
      <c r="T541">
        <v>7.6869540312186739</v>
      </c>
      <c r="U541">
        <v>33.427369325504692</v>
      </c>
      <c r="V541">
        <v>31.891737075755405</v>
      </c>
      <c r="W541">
        <v>30.502649291135626</v>
      </c>
      <c r="X541">
        <v>99.856795073750561</v>
      </c>
      <c r="Y541">
        <v>96.376915365888607</v>
      </c>
      <c r="Z541">
        <v>5.7702349688688717</v>
      </c>
      <c r="AA541">
        <v>0</v>
      </c>
      <c r="AB541">
        <v>1.9206543913912684</v>
      </c>
      <c r="AD541">
        <v>44.890665409246573</v>
      </c>
      <c r="AF541">
        <v>13.179201660847411</v>
      </c>
      <c r="AG541">
        <v>17.322314078044059</v>
      </c>
      <c r="AH541">
        <v>1.331805814120006</v>
      </c>
    </row>
    <row r="542" spans="1:34">
      <c r="A542">
        <v>11</v>
      </c>
      <c r="B542">
        <v>103</v>
      </c>
      <c r="C542">
        <v>2018</v>
      </c>
      <c r="D542">
        <v>99</v>
      </c>
      <c r="E542">
        <v>99</v>
      </c>
      <c r="F542">
        <v>99</v>
      </c>
      <c r="G542">
        <v>99</v>
      </c>
      <c r="H542">
        <v>99</v>
      </c>
      <c r="I542">
        <v>99</v>
      </c>
      <c r="J542">
        <v>999</v>
      </c>
      <c r="K542">
        <v>99</v>
      </c>
      <c r="L542">
        <v>10</v>
      </c>
      <c r="M542">
        <v>99</v>
      </c>
      <c r="N542">
        <v>99</v>
      </c>
      <c r="O542">
        <v>99</v>
      </c>
      <c r="P542">
        <v>9999</v>
      </c>
      <c r="Q542">
        <v>1333</v>
      </c>
      <c r="R542">
        <v>1883</v>
      </c>
      <c r="S542">
        <v>10</v>
      </c>
      <c r="T542">
        <v>8.212958045671801</v>
      </c>
      <c r="U542">
        <v>36.644259160913407</v>
      </c>
      <c r="V542">
        <v>22.517259691980875</v>
      </c>
      <c r="W542">
        <v>40.201805629314926</v>
      </c>
      <c r="X542">
        <v>99.946893255443442</v>
      </c>
      <c r="Y542">
        <v>98.725438130642573</v>
      </c>
      <c r="Z542">
        <v>6.2685356727362969</v>
      </c>
      <c r="AA542">
        <v>0</v>
      </c>
      <c r="AB542">
        <v>2.0572790634268454</v>
      </c>
      <c r="AD542">
        <v>51.789527764753913</v>
      </c>
      <c r="AF542">
        <v>3.5538359913182966</v>
      </c>
      <c r="AG542">
        <v>5.1205655836918638</v>
      </c>
      <c r="AH542">
        <v>1.1152416356877326</v>
      </c>
    </row>
    <row r="543" spans="1:34">
      <c r="A543">
        <v>11</v>
      </c>
      <c r="B543">
        <v>104</v>
      </c>
      <c r="C543">
        <v>2018</v>
      </c>
      <c r="D543">
        <v>99</v>
      </c>
      <c r="E543">
        <v>99</v>
      </c>
      <c r="F543">
        <v>99</v>
      </c>
      <c r="G543">
        <v>99</v>
      </c>
      <c r="H543">
        <v>99</v>
      </c>
      <c r="I543">
        <v>99</v>
      </c>
      <c r="J543">
        <v>999</v>
      </c>
      <c r="K543">
        <v>99</v>
      </c>
      <c r="L543">
        <v>11</v>
      </c>
      <c r="M543">
        <v>99</v>
      </c>
      <c r="N543">
        <v>99</v>
      </c>
      <c r="O543">
        <v>99</v>
      </c>
      <c r="P543">
        <v>9999</v>
      </c>
      <c r="Q543">
        <v>650</v>
      </c>
      <c r="R543">
        <v>866</v>
      </c>
      <c r="S543">
        <v>11</v>
      </c>
      <c r="T543">
        <v>9.0092378752886848</v>
      </c>
      <c r="U543">
        <v>39.486882217090034</v>
      </c>
      <c r="V543">
        <v>12.009237875288679</v>
      </c>
      <c r="W543">
        <v>54.849884526558888</v>
      </c>
      <c r="X543">
        <v>100</v>
      </c>
      <c r="Y543">
        <v>99.422632794457257</v>
      </c>
      <c r="Z543">
        <v>6.4237504587358396</v>
      </c>
      <c r="AA543">
        <v>0</v>
      </c>
      <c r="AB543">
        <v>2.2236203385308535</v>
      </c>
      <c r="AD543">
        <v>55.702382672831881</v>
      </c>
      <c r="AF543">
        <v>1.6344248372180801</v>
      </c>
      <c r="AG543">
        <v>2.5376539763881687</v>
      </c>
      <c r="AH543">
        <v>1.2702078521939957</v>
      </c>
    </row>
    <row r="544" spans="1:34">
      <c r="A544">
        <v>11</v>
      </c>
      <c r="B544">
        <v>105</v>
      </c>
      <c r="C544">
        <v>2018</v>
      </c>
      <c r="D544">
        <v>99</v>
      </c>
      <c r="E544">
        <v>99</v>
      </c>
      <c r="F544">
        <v>99</v>
      </c>
      <c r="G544">
        <v>99</v>
      </c>
      <c r="H544">
        <v>99</v>
      </c>
      <c r="I544">
        <v>99</v>
      </c>
      <c r="J544">
        <v>999</v>
      </c>
      <c r="K544">
        <v>99</v>
      </c>
      <c r="L544">
        <v>12</v>
      </c>
      <c r="M544">
        <v>99</v>
      </c>
      <c r="N544">
        <v>99</v>
      </c>
      <c r="O544">
        <v>99</v>
      </c>
      <c r="P544">
        <v>9999</v>
      </c>
      <c r="Q544">
        <v>139</v>
      </c>
      <c r="R544">
        <v>157</v>
      </c>
      <c r="S544">
        <v>12</v>
      </c>
      <c r="T544">
        <v>9.6369426751592382</v>
      </c>
      <c r="U544">
        <v>42.982292993630608</v>
      </c>
      <c r="V544">
        <v>2.5477707006369421</v>
      </c>
      <c r="W544">
        <v>66.242038216560516</v>
      </c>
      <c r="X544">
        <v>100</v>
      </c>
      <c r="Y544">
        <v>100</v>
      </c>
      <c r="Z544">
        <v>6.1868243886555856</v>
      </c>
      <c r="AA544">
        <v>0</v>
      </c>
      <c r="AB544">
        <v>2.1919158540791499</v>
      </c>
      <c r="AD544">
        <v>48.382036784904173</v>
      </c>
      <c r="AF544">
        <v>0.29631027649334729</v>
      </c>
      <c r="AG544">
        <v>0.50078452447569932</v>
      </c>
      <c r="AH544">
        <v>0.63694267515923564</v>
      </c>
    </row>
    <row r="545" spans="1:34">
      <c r="A545">
        <v>11</v>
      </c>
      <c r="B545">
        <v>106</v>
      </c>
      <c r="C545">
        <v>2018</v>
      </c>
      <c r="D545">
        <v>99</v>
      </c>
      <c r="E545">
        <v>99</v>
      </c>
      <c r="F545">
        <v>99</v>
      </c>
      <c r="G545">
        <v>99</v>
      </c>
      <c r="H545">
        <v>99</v>
      </c>
      <c r="I545">
        <v>99</v>
      </c>
      <c r="J545">
        <v>999</v>
      </c>
      <c r="K545">
        <v>99</v>
      </c>
      <c r="L545">
        <v>13</v>
      </c>
      <c r="M545">
        <v>99</v>
      </c>
      <c r="N545">
        <v>99</v>
      </c>
      <c r="O545">
        <v>99</v>
      </c>
      <c r="P545">
        <v>9999</v>
      </c>
      <c r="Q545">
        <v>18</v>
      </c>
      <c r="R545">
        <v>18</v>
      </c>
      <c r="S545">
        <v>13</v>
      </c>
      <c r="T545">
        <v>10.666666666666664</v>
      </c>
      <c r="U545">
        <v>45.838333333333345</v>
      </c>
      <c r="V545">
        <v>5.5555555555555562</v>
      </c>
      <c r="W545">
        <v>83.333333333333314</v>
      </c>
      <c r="X545">
        <v>100</v>
      </c>
      <c r="Y545">
        <v>100</v>
      </c>
      <c r="Z545">
        <v>6.9844575467406145</v>
      </c>
      <c r="AA545">
        <v>0</v>
      </c>
      <c r="AB545">
        <v>2.6874192494328497</v>
      </c>
      <c r="AD545">
        <v>61.249681415533459</v>
      </c>
      <c r="AF545">
        <v>3.3971878833632167E-2</v>
      </c>
      <c r="AG545">
        <v>6.1229821093511251E-2</v>
      </c>
      <c r="AH545">
        <v>0</v>
      </c>
    </row>
    <row r="546" spans="1:34">
      <c r="A546">
        <v>11</v>
      </c>
      <c r="B546">
        <v>107</v>
      </c>
      <c r="C546">
        <v>2018</v>
      </c>
      <c r="D546">
        <v>99</v>
      </c>
      <c r="E546">
        <v>99</v>
      </c>
      <c r="F546">
        <v>99</v>
      </c>
      <c r="G546">
        <v>99</v>
      </c>
      <c r="H546">
        <v>99</v>
      </c>
      <c r="I546">
        <v>99</v>
      </c>
      <c r="J546">
        <v>999</v>
      </c>
      <c r="K546">
        <v>99</v>
      </c>
      <c r="L546">
        <v>14</v>
      </c>
      <c r="M546">
        <v>99</v>
      </c>
      <c r="N546">
        <v>99</v>
      </c>
      <c r="O546">
        <v>99</v>
      </c>
      <c r="P546">
        <v>9999</v>
      </c>
      <c r="Q546">
        <v>7</v>
      </c>
      <c r="R546">
        <v>7</v>
      </c>
      <c r="S546">
        <v>14</v>
      </c>
      <c r="T546">
        <v>11.428571428571431</v>
      </c>
      <c r="U546">
        <v>47.814285714285695</v>
      </c>
      <c r="V546">
        <v>0</v>
      </c>
      <c r="W546">
        <v>85.714285714285694</v>
      </c>
      <c r="X546">
        <v>100</v>
      </c>
      <c r="Y546">
        <v>100</v>
      </c>
      <c r="Z546">
        <v>5.1301430142774365</v>
      </c>
      <c r="AA546">
        <v>0</v>
      </c>
      <c r="AB546">
        <v>2.6108095546424366</v>
      </c>
      <c r="AD546">
        <v>78.881910278787018</v>
      </c>
      <c r="AF546">
        <v>1.321128621307917E-2</v>
      </c>
      <c r="AG546">
        <v>2.483804326800497E-2</v>
      </c>
      <c r="AH546">
        <v>14.285714285714288</v>
      </c>
    </row>
    <row r="547" spans="1:34">
      <c r="A547">
        <v>11</v>
      </c>
      <c r="B547">
        <v>108</v>
      </c>
      <c r="C547">
        <v>2018</v>
      </c>
      <c r="D547">
        <v>99</v>
      </c>
      <c r="E547">
        <v>99</v>
      </c>
      <c r="F547">
        <v>99</v>
      </c>
      <c r="G547">
        <v>99</v>
      </c>
      <c r="H547">
        <v>99</v>
      </c>
      <c r="I547">
        <v>99</v>
      </c>
      <c r="J547">
        <v>999</v>
      </c>
      <c r="K547">
        <v>99</v>
      </c>
      <c r="L547">
        <v>15</v>
      </c>
      <c r="M547">
        <v>99</v>
      </c>
      <c r="N547">
        <v>99</v>
      </c>
      <c r="O547">
        <v>99</v>
      </c>
      <c r="P547">
        <v>9999</v>
      </c>
    </row>
    <row r="548" spans="1:34">
      <c r="A548">
        <v>11</v>
      </c>
      <c r="B548">
        <v>109</v>
      </c>
      <c r="C548">
        <v>2017</v>
      </c>
      <c r="D548">
        <v>99</v>
      </c>
      <c r="E548">
        <v>99</v>
      </c>
      <c r="F548">
        <v>99</v>
      </c>
      <c r="G548">
        <v>99</v>
      </c>
      <c r="H548">
        <v>99</v>
      </c>
      <c r="I548">
        <v>99</v>
      </c>
      <c r="J548">
        <v>999</v>
      </c>
      <c r="K548">
        <v>99</v>
      </c>
      <c r="L548">
        <v>1</v>
      </c>
      <c r="M548">
        <v>99</v>
      </c>
      <c r="N548">
        <v>99</v>
      </c>
      <c r="O548">
        <v>99</v>
      </c>
      <c r="P548">
        <v>9999</v>
      </c>
      <c r="Q548">
        <v>150</v>
      </c>
      <c r="R548">
        <v>203</v>
      </c>
      <c r="S548">
        <v>1</v>
      </c>
      <c r="T548">
        <v>2.2068965517241375</v>
      </c>
      <c r="U548">
        <v>13.850246305418729</v>
      </c>
      <c r="V548">
        <v>0</v>
      </c>
      <c r="W548">
        <v>0</v>
      </c>
      <c r="X548">
        <v>36.453201970443352</v>
      </c>
      <c r="Y548">
        <v>3.4482758620689653</v>
      </c>
      <c r="Z548">
        <v>4.9728660238395319</v>
      </c>
      <c r="AA548">
        <v>0</v>
      </c>
      <c r="AB548">
        <v>0.8858781088734573</v>
      </c>
      <c r="AD548">
        <v>33.343854802492302</v>
      </c>
      <c r="AF548">
        <v>0.39177277179236059</v>
      </c>
      <c r="AG548">
        <v>0.20973030455203368</v>
      </c>
      <c r="AH548">
        <v>0.4926108374384236</v>
      </c>
    </row>
    <row r="549" spans="1:34">
      <c r="A549">
        <v>11</v>
      </c>
      <c r="B549">
        <v>110</v>
      </c>
      <c r="C549">
        <v>2017</v>
      </c>
      <c r="D549">
        <v>99</v>
      </c>
      <c r="E549">
        <v>99</v>
      </c>
      <c r="F549">
        <v>99</v>
      </c>
      <c r="G549">
        <v>99</v>
      </c>
      <c r="H549">
        <v>99</v>
      </c>
      <c r="I549">
        <v>99</v>
      </c>
      <c r="J549">
        <v>999</v>
      </c>
      <c r="K549">
        <v>99</v>
      </c>
      <c r="L549">
        <v>2</v>
      </c>
      <c r="M549">
        <v>99</v>
      </c>
      <c r="N549">
        <v>99</v>
      </c>
      <c r="O549">
        <v>99</v>
      </c>
      <c r="P549">
        <v>9999</v>
      </c>
      <c r="Q549">
        <v>566</v>
      </c>
      <c r="R549">
        <v>803</v>
      </c>
      <c r="S549">
        <v>2</v>
      </c>
      <c r="T549">
        <v>2.9103362391033625</v>
      </c>
      <c r="U549">
        <v>15.8085927770859</v>
      </c>
      <c r="V549">
        <v>0</v>
      </c>
      <c r="W549">
        <v>0</v>
      </c>
      <c r="X549">
        <v>52.428393524283919</v>
      </c>
      <c r="Y549">
        <v>6.2266500622665006</v>
      </c>
      <c r="Z549">
        <v>4.8968730599921688</v>
      </c>
      <c r="AA549">
        <v>0</v>
      </c>
      <c r="AB549">
        <v>1.0273617866248423</v>
      </c>
      <c r="AD549">
        <v>18.449483265135402</v>
      </c>
      <c r="AF549">
        <v>1.5497218509816035</v>
      </c>
      <c r="AG549">
        <v>0.94692680504868298</v>
      </c>
      <c r="AH549">
        <v>2.8642590286425902</v>
      </c>
    </row>
    <row r="550" spans="1:34">
      <c r="A550">
        <v>11</v>
      </c>
      <c r="B550">
        <v>111</v>
      </c>
      <c r="C550">
        <v>2017</v>
      </c>
      <c r="D550">
        <v>99</v>
      </c>
      <c r="E550">
        <v>99</v>
      </c>
      <c r="F550">
        <v>99</v>
      </c>
      <c r="G550">
        <v>99</v>
      </c>
      <c r="H550">
        <v>99</v>
      </c>
      <c r="I550">
        <v>99</v>
      </c>
      <c r="J550">
        <v>999</v>
      </c>
      <c r="K550">
        <v>99</v>
      </c>
      <c r="L550">
        <v>3</v>
      </c>
      <c r="M550">
        <v>99</v>
      </c>
      <c r="N550">
        <v>99</v>
      </c>
      <c r="O550">
        <v>99</v>
      </c>
      <c r="P550">
        <v>9999</v>
      </c>
      <c r="Q550">
        <v>1080</v>
      </c>
      <c r="R550">
        <v>1681</v>
      </c>
      <c r="S550">
        <v>3</v>
      </c>
      <c r="T550">
        <v>3.5008923259964302</v>
      </c>
      <c r="U550">
        <v>16.652349791790613</v>
      </c>
      <c r="V550">
        <v>0</v>
      </c>
      <c r="W550">
        <v>0.17846519928613924</v>
      </c>
      <c r="X550">
        <v>55.38370017846519</v>
      </c>
      <c r="Y550">
        <v>11.778703152885184</v>
      </c>
      <c r="Z550">
        <v>5.3082267657834068</v>
      </c>
      <c r="AA550">
        <v>0</v>
      </c>
      <c r="AB550">
        <v>1.2384501889940018</v>
      </c>
      <c r="AD550">
        <v>7.3724772207139715</v>
      </c>
      <c r="AF550">
        <v>3.2441873368618626</v>
      </c>
      <c r="AG550">
        <v>2.0880980662979294</v>
      </c>
      <c r="AH550">
        <v>3.0339083878643658</v>
      </c>
    </row>
    <row r="551" spans="1:34">
      <c r="A551">
        <v>11</v>
      </c>
      <c r="B551">
        <v>112</v>
      </c>
      <c r="C551">
        <v>2017</v>
      </c>
      <c r="D551">
        <v>99</v>
      </c>
      <c r="E551">
        <v>99</v>
      </c>
      <c r="F551">
        <v>99</v>
      </c>
      <c r="G551">
        <v>99</v>
      </c>
      <c r="H551">
        <v>99</v>
      </c>
      <c r="I551">
        <v>99</v>
      </c>
      <c r="J551">
        <v>999</v>
      </c>
      <c r="K551">
        <v>99</v>
      </c>
      <c r="L551">
        <v>4</v>
      </c>
      <c r="M551">
        <v>99</v>
      </c>
      <c r="N551">
        <v>99</v>
      </c>
      <c r="O551">
        <v>99</v>
      </c>
      <c r="P551">
        <v>9999</v>
      </c>
      <c r="Q551">
        <v>1749</v>
      </c>
      <c r="R551">
        <v>2940.9799999999991</v>
      </c>
      <c r="S551">
        <v>4</v>
      </c>
      <c r="T551">
        <v>4.1577977408890927</v>
      </c>
      <c r="U551">
        <v>17.974178675135477</v>
      </c>
      <c r="V551">
        <v>0</v>
      </c>
      <c r="W551">
        <v>0.17001135675863141</v>
      </c>
      <c r="X551">
        <v>61.000074804996977</v>
      </c>
      <c r="Y551">
        <v>19.551306027242624</v>
      </c>
      <c r="Z551">
        <v>5.3876781374149676</v>
      </c>
      <c r="AA551">
        <v>0</v>
      </c>
      <c r="AF551">
        <v>5.6758418048566321</v>
      </c>
      <c r="AG551">
        <v>3.943199758193991</v>
      </c>
      <c r="AH551">
        <v>3.2982203211174514</v>
      </c>
    </row>
    <row r="552" spans="1:34">
      <c r="A552">
        <v>11</v>
      </c>
      <c r="B552">
        <v>113</v>
      </c>
      <c r="C552">
        <v>2017</v>
      </c>
      <c r="D552">
        <v>99</v>
      </c>
      <c r="E552">
        <v>99</v>
      </c>
      <c r="F552">
        <v>99</v>
      </c>
      <c r="G552">
        <v>99</v>
      </c>
      <c r="H552">
        <v>99</v>
      </c>
      <c r="I552">
        <v>99</v>
      </c>
      <c r="J552">
        <v>999</v>
      </c>
      <c r="K552">
        <v>99</v>
      </c>
      <c r="L552">
        <v>5</v>
      </c>
      <c r="M552">
        <v>99</v>
      </c>
      <c r="N552">
        <v>99</v>
      </c>
      <c r="O552">
        <v>99</v>
      </c>
      <c r="P552">
        <v>9999</v>
      </c>
      <c r="Q552">
        <v>2940</v>
      </c>
      <c r="R552">
        <v>5917.98</v>
      </c>
      <c r="S552">
        <v>5.0000000000000009</v>
      </c>
      <c r="T552">
        <v>4.9543932220115661</v>
      </c>
      <c r="U552">
        <v>19.354695352130335</v>
      </c>
      <c r="V552">
        <v>0</v>
      </c>
      <c r="W552">
        <v>1.3518126117357612</v>
      </c>
      <c r="X552">
        <v>68.232741577362546</v>
      </c>
      <c r="Y552">
        <v>29.317436017019318</v>
      </c>
      <c r="Z552">
        <v>5.3223079818866124</v>
      </c>
      <c r="AB552">
        <v>1.2725972410259228</v>
      </c>
      <c r="AD552">
        <v>-11.804309511523529</v>
      </c>
      <c r="AF552">
        <v>11.421199152767258</v>
      </c>
      <c r="AG552">
        <v>8.5441228818477608</v>
      </c>
      <c r="AH552">
        <v>3.4978151328662834</v>
      </c>
    </row>
    <row r="553" spans="1:34">
      <c r="A553">
        <v>11</v>
      </c>
      <c r="B553">
        <v>114</v>
      </c>
      <c r="C553">
        <v>2017</v>
      </c>
      <c r="D553">
        <v>99</v>
      </c>
      <c r="E553">
        <v>99</v>
      </c>
      <c r="F553">
        <v>99</v>
      </c>
      <c r="G553">
        <v>99</v>
      </c>
      <c r="H553">
        <v>99</v>
      </c>
      <c r="I553">
        <v>99</v>
      </c>
      <c r="J553">
        <v>999</v>
      </c>
      <c r="K553">
        <v>99</v>
      </c>
      <c r="L553">
        <v>6</v>
      </c>
      <c r="M553">
        <v>99</v>
      </c>
      <c r="N553">
        <v>99</v>
      </c>
      <c r="O553">
        <v>99</v>
      </c>
      <c r="P553">
        <v>9999</v>
      </c>
      <c r="Q553">
        <v>4013</v>
      </c>
      <c r="R553">
        <v>8407.9799999999977</v>
      </c>
      <c r="S553">
        <v>6.0000000000000018</v>
      </c>
      <c r="T553">
        <v>5.6262027264574845</v>
      </c>
      <c r="U553">
        <v>21.873827007200312</v>
      </c>
      <c r="V553">
        <v>28.246974897656752</v>
      </c>
      <c r="W553">
        <v>3.1874481147671623</v>
      </c>
      <c r="X553">
        <v>79.935965594589916</v>
      </c>
      <c r="Y553">
        <v>45.575750655924487</v>
      </c>
      <c r="Z553">
        <v>5.7798967964008678</v>
      </c>
      <c r="AB553">
        <v>1.2724909272906797</v>
      </c>
      <c r="AD553">
        <v>-15.228092384658096</v>
      </c>
      <c r="AF553">
        <v>16.226687831402618</v>
      </c>
      <c r="AG553">
        <v>13.719051800610302</v>
      </c>
      <c r="AH553">
        <v>3.1398742623079494</v>
      </c>
    </row>
    <row r="554" spans="1:34">
      <c r="A554">
        <v>11</v>
      </c>
      <c r="B554">
        <v>115</v>
      </c>
      <c r="C554">
        <v>2017</v>
      </c>
      <c r="D554">
        <v>99</v>
      </c>
      <c r="E554">
        <v>99</v>
      </c>
      <c r="F554">
        <v>99</v>
      </c>
      <c r="G554">
        <v>99</v>
      </c>
      <c r="H554">
        <v>99</v>
      </c>
      <c r="I554">
        <v>99</v>
      </c>
      <c r="J554">
        <v>999</v>
      </c>
      <c r="K554">
        <v>99</v>
      </c>
      <c r="L554">
        <v>7</v>
      </c>
      <c r="M554">
        <v>99</v>
      </c>
      <c r="N554">
        <v>99</v>
      </c>
      <c r="O554">
        <v>99</v>
      </c>
      <c r="P554">
        <v>9999</v>
      </c>
      <c r="Q554">
        <v>4377</v>
      </c>
      <c r="R554">
        <v>9049.9699999999993</v>
      </c>
      <c r="S554">
        <v>7.0000000000000018</v>
      </c>
      <c r="T554">
        <v>6.1510701140445798</v>
      </c>
      <c r="U554">
        <v>24.893397436676565</v>
      </c>
      <c r="V554">
        <v>39.536042660914909</v>
      </c>
      <c r="W554">
        <v>7.4475385001276253</v>
      </c>
      <c r="X554">
        <v>91.900857129913149</v>
      </c>
      <c r="Y554">
        <v>64.928392027818859</v>
      </c>
      <c r="Z554">
        <v>5.7105591204966046</v>
      </c>
      <c r="AB554">
        <v>1.1925840197270272</v>
      </c>
      <c r="AD554">
        <v>-2.7690513374946204</v>
      </c>
      <c r="AF554">
        <v>17.465674046983789</v>
      </c>
      <c r="AG554">
        <v>16.805017355190138</v>
      </c>
      <c r="AH554">
        <v>2.9171367418897525</v>
      </c>
    </row>
    <row r="555" spans="1:34">
      <c r="A555">
        <v>11</v>
      </c>
      <c r="B555">
        <v>116</v>
      </c>
      <c r="C555">
        <v>2017</v>
      </c>
      <c r="D555">
        <v>99</v>
      </c>
      <c r="E555">
        <v>99</v>
      </c>
      <c r="F555">
        <v>99</v>
      </c>
      <c r="G555">
        <v>99</v>
      </c>
      <c r="H555">
        <v>99</v>
      </c>
      <c r="I555">
        <v>99</v>
      </c>
      <c r="J555">
        <v>999</v>
      </c>
      <c r="K555">
        <v>99</v>
      </c>
      <c r="L555">
        <v>8</v>
      </c>
      <c r="M555">
        <v>99</v>
      </c>
      <c r="N555">
        <v>99</v>
      </c>
      <c r="O555">
        <v>99</v>
      </c>
      <c r="P555">
        <v>9999</v>
      </c>
      <c r="Q555">
        <v>5054</v>
      </c>
      <c r="R555">
        <v>11264.949999999999</v>
      </c>
      <c r="S555">
        <v>8</v>
      </c>
      <c r="T555">
        <v>6.8911979192095822</v>
      </c>
      <c r="U555">
        <v>28.765276366073675</v>
      </c>
      <c r="V555">
        <v>43.275824570903559</v>
      </c>
      <c r="W555">
        <v>17.354715289459779</v>
      </c>
      <c r="X555">
        <v>98.349304701751876</v>
      </c>
      <c r="Y555">
        <v>85.095806017780845</v>
      </c>
      <c r="Z555">
        <v>5.562889789773906</v>
      </c>
      <c r="AA555">
        <v>0</v>
      </c>
      <c r="AB555">
        <v>1.1105457604052855</v>
      </c>
      <c r="AD555">
        <v>33.123055238631189</v>
      </c>
      <c r="AF555">
        <v>21.740397466021442</v>
      </c>
      <c r="AG555">
        <v>24.171604086235089</v>
      </c>
      <c r="AH555">
        <v>2.2547814237968207</v>
      </c>
    </row>
    <row r="556" spans="1:34">
      <c r="A556">
        <v>11</v>
      </c>
      <c r="B556">
        <v>117</v>
      </c>
      <c r="C556">
        <v>2017</v>
      </c>
      <c r="D556">
        <v>99</v>
      </c>
      <c r="E556">
        <v>99</v>
      </c>
      <c r="F556">
        <v>99</v>
      </c>
      <c r="G556">
        <v>99</v>
      </c>
      <c r="H556">
        <v>99</v>
      </c>
      <c r="I556">
        <v>99</v>
      </c>
      <c r="J556">
        <v>999</v>
      </c>
      <c r="K556">
        <v>99</v>
      </c>
      <c r="L556">
        <v>9</v>
      </c>
      <c r="M556">
        <v>99</v>
      </c>
      <c r="N556">
        <v>99</v>
      </c>
      <c r="O556">
        <v>99</v>
      </c>
      <c r="P556">
        <v>9999</v>
      </c>
      <c r="Q556">
        <v>3966</v>
      </c>
      <c r="R556">
        <v>7926.9199999999983</v>
      </c>
      <c r="S556">
        <v>9.0000000000000018</v>
      </c>
      <c r="T556">
        <v>7.5866793155475278</v>
      </c>
      <c r="U556">
        <v>32.804935586583383</v>
      </c>
      <c r="V556">
        <v>34.868523966433386</v>
      </c>
      <c r="W556">
        <v>29.179050627482056</v>
      </c>
      <c r="X556">
        <v>99.710858694171279</v>
      </c>
      <c r="Y556">
        <v>95.446907500012642</v>
      </c>
      <c r="Z556">
        <v>5.726044076217744</v>
      </c>
      <c r="AF556">
        <v>15.298282858011316</v>
      </c>
      <c r="AG556">
        <v>19.39774819652521</v>
      </c>
      <c r="AH556">
        <v>1.6904421894001709</v>
      </c>
    </row>
    <row r="557" spans="1:34">
      <c r="A557">
        <v>11</v>
      </c>
      <c r="B557">
        <v>118</v>
      </c>
      <c r="C557">
        <v>2017</v>
      </c>
      <c r="D557">
        <v>99</v>
      </c>
      <c r="E557">
        <v>99</v>
      </c>
      <c r="F557">
        <v>99</v>
      </c>
      <c r="G557">
        <v>99</v>
      </c>
      <c r="H557">
        <v>99</v>
      </c>
      <c r="I557">
        <v>99</v>
      </c>
      <c r="J557">
        <v>999</v>
      </c>
      <c r="K557">
        <v>99</v>
      </c>
      <c r="L557">
        <v>10</v>
      </c>
      <c r="M557">
        <v>99</v>
      </c>
      <c r="N557">
        <v>99</v>
      </c>
      <c r="O557">
        <v>99</v>
      </c>
      <c r="P557">
        <v>9999</v>
      </c>
      <c r="Q557">
        <v>1628</v>
      </c>
      <c r="R557">
        <v>2377.98</v>
      </c>
      <c r="S557">
        <v>10.000000000000002</v>
      </c>
      <c r="T557">
        <v>8.4672705405428133</v>
      </c>
      <c r="U557">
        <v>36.507371802958843</v>
      </c>
      <c r="V557">
        <v>20.900091674446376</v>
      </c>
      <c r="W557">
        <v>45.921328186107537</v>
      </c>
      <c r="X557">
        <v>99.916736053288901</v>
      </c>
      <c r="Y557">
        <v>98.781318598137901</v>
      </c>
      <c r="Z557">
        <v>6.0519769375921113</v>
      </c>
      <c r="AB557">
        <v>0.34037898986270598</v>
      </c>
      <c r="AD557">
        <v>274.83741577050398</v>
      </c>
      <c r="AF557">
        <v>4.5892995855507266</v>
      </c>
      <c r="AG557">
        <v>6.4758446127896399</v>
      </c>
      <c r="AH557">
        <v>1.8923624252516844</v>
      </c>
    </row>
    <row r="558" spans="1:34">
      <c r="A558">
        <v>11</v>
      </c>
      <c r="B558">
        <v>119</v>
      </c>
      <c r="C558">
        <v>2017</v>
      </c>
      <c r="D558">
        <v>99</v>
      </c>
      <c r="E558">
        <v>99</v>
      </c>
      <c r="F558">
        <v>99</v>
      </c>
      <c r="G558">
        <v>99</v>
      </c>
      <c r="H558">
        <v>99</v>
      </c>
      <c r="I558">
        <v>99</v>
      </c>
      <c r="J558">
        <v>999</v>
      </c>
      <c r="K558">
        <v>99</v>
      </c>
      <c r="L558">
        <v>11</v>
      </c>
      <c r="M558">
        <v>99</v>
      </c>
      <c r="N558">
        <v>99</v>
      </c>
      <c r="O558">
        <v>99</v>
      </c>
      <c r="P558">
        <v>9999</v>
      </c>
      <c r="Q558">
        <v>793</v>
      </c>
      <c r="R558">
        <v>987.99</v>
      </c>
      <c r="S558">
        <v>11</v>
      </c>
      <c r="T558">
        <v>9.1235741252441844</v>
      </c>
      <c r="U558">
        <v>39.29746252492437</v>
      </c>
      <c r="V558">
        <v>12.247087521128758</v>
      </c>
      <c r="W558">
        <v>58.806263221287658</v>
      </c>
      <c r="X558">
        <v>99.899796556645299</v>
      </c>
      <c r="Y558">
        <v>99.596149758600802</v>
      </c>
      <c r="Z558">
        <v>6.3506129993101208</v>
      </c>
      <c r="AF558">
        <v>1.9067368512469671</v>
      </c>
      <c r="AG558">
        <v>2.8961743987000244</v>
      </c>
      <c r="AH558">
        <v>1.619449589570745</v>
      </c>
    </row>
    <row r="559" spans="1:34">
      <c r="A559">
        <v>11</v>
      </c>
      <c r="B559">
        <v>120</v>
      </c>
      <c r="C559">
        <v>2017</v>
      </c>
      <c r="D559">
        <v>99</v>
      </c>
      <c r="E559">
        <v>99</v>
      </c>
      <c r="F559">
        <v>99</v>
      </c>
      <c r="G559">
        <v>99</v>
      </c>
      <c r="H559">
        <v>99</v>
      </c>
      <c r="I559">
        <v>99</v>
      </c>
      <c r="J559">
        <v>999</v>
      </c>
      <c r="K559">
        <v>99</v>
      </c>
      <c r="L559">
        <v>12</v>
      </c>
      <c r="M559">
        <v>99</v>
      </c>
      <c r="N559">
        <v>99</v>
      </c>
      <c r="O559">
        <v>99</v>
      </c>
      <c r="P559">
        <v>9999</v>
      </c>
      <c r="Q559">
        <v>194</v>
      </c>
      <c r="R559">
        <v>212</v>
      </c>
      <c r="S559">
        <v>12</v>
      </c>
      <c r="T559">
        <v>9.4858490566037741</v>
      </c>
      <c r="U559">
        <v>41.759433962264126</v>
      </c>
      <c r="V559">
        <v>8.4905660377358441</v>
      </c>
      <c r="W559">
        <v>62.264150943396238</v>
      </c>
      <c r="X559">
        <v>100</v>
      </c>
      <c r="Y559">
        <v>99.528301886792477</v>
      </c>
      <c r="Z559">
        <v>7.2496555325048924</v>
      </c>
      <c r="AA559">
        <v>0</v>
      </c>
      <c r="AB559">
        <v>2.7445980796330658</v>
      </c>
      <c r="AD559">
        <v>51.177145265765049</v>
      </c>
      <c r="AF559">
        <v>0.40914200798019912</v>
      </c>
      <c r="AG559">
        <v>0.66038639429476176</v>
      </c>
      <c r="AH559">
        <v>0.47169811320754707</v>
      </c>
    </row>
    <row r="560" spans="1:34">
      <c r="A560">
        <v>11</v>
      </c>
      <c r="B560">
        <v>121</v>
      </c>
      <c r="C560">
        <v>2017</v>
      </c>
      <c r="D560">
        <v>99</v>
      </c>
      <c r="E560">
        <v>99</v>
      </c>
      <c r="F560">
        <v>99</v>
      </c>
      <c r="G560">
        <v>99</v>
      </c>
      <c r="H560">
        <v>99</v>
      </c>
      <c r="I560">
        <v>99</v>
      </c>
      <c r="J560">
        <v>999</v>
      </c>
      <c r="K560">
        <v>99</v>
      </c>
      <c r="L560">
        <v>13</v>
      </c>
      <c r="M560">
        <v>99</v>
      </c>
      <c r="N560">
        <v>99</v>
      </c>
      <c r="O560">
        <v>99</v>
      </c>
      <c r="P560">
        <v>9999</v>
      </c>
      <c r="Q560">
        <v>26</v>
      </c>
      <c r="R560">
        <v>28</v>
      </c>
      <c r="S560">
        <v>13</v>
      </c>
      <c r="T560">
        <v>10.25</v>
      </c>
      <c r="U560">
        <v>44.835714285714282</v>
      </c>
      <c r="V560">
        <v>3.5714285714285721</v>
      </c>
      <c r="W560">
        <v>71.428571428571445</v>
      </c>
      <c r="X560">
        <v>100</v>
      </c>
      <c r="Y560">
        <v>100</v>
      </c>
      <c r="Z560">
        <v>6.6013101668053684</v>
      </c>
      <c r="AA560">
        <v>0</v>
      </c>
      <c r="AB560">
        <v>2.8738351677555505</v>
      </c>
      <c r="AD560">
        <v>26.402973797500287</v>
      </c>
      <c r="AF560">
        <v>5.4037623695498041E-2</v>
      </c>
      <c r="AG560">
        <v>9.364611763217498E-2</v>
      </c>
      <c r="AH560">
        <v>0</v>
      </c>
    </row>
    <row r="561" spans="1:34">
      <c r="A561">
        <v>11</v>
      </c>
      <c r="B561">
        <v>122</v>
      </c>
      <c r="C561">
        <v>2017</v>
      </c>
      <c r="D561">
        <v>99</v>
      </c>
      <c r="E561">
        <v>99</v>
      </c>
      <c r="F561">
        <v>99</v>
      </c>
      <c r="G561">
        <v>99</v>
      </c>
      <c r="H561">
        <v>99</v>
      </c>
      <c r="I561">
        <v>99</v>
      </c>
      <c r="J561">
        <v>999</v>
      </c>
      <c r="K561">
        <v>99</v>
      </c>
      <c r="L561">
        <v>14</v>
      </c>
      <c r="M561">
        <v>99</v>
      </c>
      <c r="N561">
        <v>99</v>
      </c>
      <c r="O561">
        <v>99</v>
      </c>
      <c r="P561">
        <v>9999</v>
      </c>
      <c r="Q561">
        <v>13</v>
      </c>
      <c r="R561">
        <v>12</v>
      </c>
      <c r="S561">
        <v>14</v>
      </c>
      <c r="T561">
        <v>11.083333333333336</v>
      </c>
      <c r="U561">
        <v>44.841666666666683</v>
      </c>
      <c r="V561">
        <v>8.3333333333333357</v>
      </c>
      <c r="W561">
        <v>75</v>
      </c>
      <c r="X561">
        <v>100</v>
      </c>
      <c r="Y561">
        <v>100</v>
      </c>
      <c r="Z561">
        <v>9.0067991292997895</v>
      </c>
      <c r="AA561">
        <v>0</v>
      </c>
      <c r="AB561">
        <v>3.1743328257901502</v>
      </c>
      <c r="AD561">
        <v>53.414546944705243</v>
      </c>
      <c r="AF561">
        <v>2.3158981583784849E-2</v>
      </c>
      <c r="AG561">
        <v>4.0139378602734865E-2</v>
      </c>
      <c r="AH561">
        <v>0</v>
      </c>
    </row>
    <row r="562" spans="1:34">
      <c r="A562">
        <v>11</v>
      </c>
      <c r="B562">
        <v>123</v>
      </c>
      <c r="C562">
        <v>2017</v>
      </c>
      <c r="D562">
        <v>99</v>
      </c>
      <c r="E562">
        <v>99</v>
      </c>
      <c r="F562">
        <v>99</v>
      </c>
      <c r="G562">
        <v>99</v>
      </c>
      <c r="H562">
        <v>99</v>
      </c>
      <c r="I562">
        <v>99</v>
      </c>
      <c r="J562">
        <v>999</v>
      </c>
      <c r="K562">
        <v>99</v>
      </c>
      <c r="L562">
        <v>15</v>
      </c>
      <c r="M562">
        <v>99</v>
      </c>
      <c r="N562">
        <v>99</v>
      </c>
      <c r="O562">
        <v>99</v>
      </c>
      <c r="P562">
        <v>9999</v>
      </c>
      <c r="Q562">
        <v>2</v>
      </c>
      <c r="R562">
        <v>2</v>
      </c>
      <c r="S562">
        <v>15</v>
      </c>
      <c r="T562">
        <v>15</v>
      </c>
      <c r="U562">
        <v>55.7</v>
      </c>
      <c r="V562">
        <v>0</v>
      </c>
      <c r="W562">
        <v>100</v>
      </c>
      <c r="X562">
        <v>100</v>
      </c>
      <c r="Y562">
        <v>100</v>
      </c>
      <c r="Z562">
        <v>6.5</v>
      </c>
      <c r="AA562">
        <v>0</v>
      </c>
      <c r="AB562">
        <v>0</v>
      </c>
      <c r="AF562">
        <v>3.8598302639641408E-3</v>
      </c>
      <c r="AG562">
        <v>8.3098434795477807E-3</v>
      </c>
      <c r="AH562">
        <v>0</v>
      </c>
    </row>
    <row r="563" spans="1:34">
      <c r="A563">
        <v>11</v>
      </c>
      <c r="B563">
        <v>124</v>
      </c>
      <c r="C563">
        <v>2016</v>
      </c>
      <c r="D563">
        <v>99</v>
      </c>
      <c r="E563">
        <v>99</v>
      </c>
      <c r="F563">
        <v>99</v>
      </c>
      <c r="G563">
        <v>99</v>
      </c>
      <c r="H563">
        <v>99</v>
      </c>
      <c r="I563">
        <v>99</v>
      </c>
      <c r="J563">
        <v>999</v>
      </c>
      <c r="K563">
        <v>99</v>
      </c>
      <c r="L563">
        <v>1</v>
      </c>
      <c r="M563">
        <v>99</v>
      </c>
      <c r="N563">
        <v>99</v>
      </c>
      <c r="O563">
        <v>99</v>
      </c>
      <c r="P563">
        <v>9999</v>
      </c>
      <c r="Q563">
        <v>86</v>
      </c>
      <c r="R563">
        <v>111</v>
      </c>
      <c r="S563">
        <v>1</v>
      </c>
      <c r="T563">
        <v>2.1531531531531529</v>
      </c>
      <c r="U563">
        <v>12.770270270270265</v>
      </c>
      <c r="V563">
        <v>0</v>
      </c>
      <c r="W563">
        <v>0</v>
      </c>
      <c r="X563">
        <v>27.927927927927929</v>
      </c>
      <c r="Y563">
        <v>1.8018018018018012</v>
      </c>
      <c r="Z563">
        <v>4.8393022092962878</v>
      </c>
      <c r="AA563">
        <v>0</v>
      </c>
      <c r="AB563">
        <v>0.76167428424678307</v>
      </c>
      <c r="AD563">
        <v>7.920314792227872</v>
      </c>
      <c r="AF563">
        <v>0.25954591156732998</v>
      </c>
      <c r="AG563">
        <v>0.12509231901391768</v>
      </c>
    </row>
    <row r="564" spans="1:34">
      <c r="A564">
        <v>11</v>
      </c>
      <c r="B564">
        <v>125</v>
      </c>
      <c r="C564">
        <v>2016</v>
      </c>
      <c r="D564">
        <v>99</v>
      </c>
      <c r="E564">
        <v>99</v>
      </c>
      <c r="F564">
        <v>99</v>
      </c>
      <c r="G564">
        <v>99</v>
      </c>
      <c r="H564">
        <v>99</v>
      </c>
      <c r="I564">
        <v>99</v>
      </c>
      <c r="J564">
        <v>999</v>
      </c>
      <c r="K564">
        <v>99</v>
      </c>
      <c r="L564">
        <v>2</v>
      </c>
      <c r="M564">
        <v>99</v>
      </c>
      <c r="N564">
        <v>99</v>
      </c>
      <c r="O564">
        <v>99</v>
      </c>
      <c r="P564">
        <v>9999</v>
      </c>
      <c r="Q564">
        <v>426</v>
      </c>
      <c r="R564">
        <v>612</v>
      </c>
      <c r="S564">
        <v>2</v>
      </c>
      <c r="T564">
        <v>2.9901960784313721</v>
      </c>
      <c r="U564">
        <v>14.922058823529397</v>
      </c>
      <c r="V564">
        <v>0</v>
      </c>
      <c r="W564">
        <v>0</v>
      </c>
      <c r="X564">
        <v>43.137254901960794</v>
      </c>
      <c r="Y564">
        <v>5.882352941176471</v>
      </c>
      <c r="Z564">
        <v>5.0928650920884531</v>
      </c>
      <c r="AA564">
        <v>0</v>
      </c>
      <c r="AB564">
        <v>1.0770490249176801</v>
      </c>
      <c r="AD564">
        <v>13.751408142330497</v>
      </c>
      <c r="AF564">
        <v>1.4310098908036573</v>
      </c>
      <c r="AG564">
        <v>0.80591222922807759</v>
      </c>
    </row>
    <row r="565" spans="1:34">
      <c r="A565">
        <v>11</v>
      </c>
      <c r="B565">
        <v>126</v>
      </c>
      <c r="C565">
        <v>2016</v>
      </c>
      <c r="D565">
        <v>99</v>
      </c>
      <c r="E565">
        <v>99</v>
      </c>
      <c r="F565">
        <v>99</v>
      </c>
      <c r="G565">
        <v>99</v>
      </c>
      <c r="H565">
        <v>99</v>
      </c>
      <c r="I565">
        <v>99</v>
      </c>
      <c r="J565">
        <v>999</v>
      </c>
      <c r="K565">
        <v>99</v>
      </c>
      <c r="L565">
        <v>3</v>
      </c>
      <c r="M565">
        <v>99</v>
      </c>
      <c r="N565">
        <v>99</v>
      </c>
      <c r="O565">
        <v>99</v>
      </c>
      <c r="P565">
        <v>9999</v>
      </c>
      <c r="Q565">
        <v>752</v>
      </c>
      <c r="R565">
        <v>1227</v>
      </c>
      <c r="S565">
        <v>3</v>
      </c>
      <c r="T565">
        <v>3.5770171149144256</v>
      </c>
      <c r="U565">
        <v>15.718581907090471</v>
      </c>
      <c r="V565">
        <v>0</v>
      </c>
      <c r="W565">
        <v>8.1499592502037491E-2</v>
      </c>
      <c r="X565">
        <v>47.025264873675617</v>
      </c>
      <c r="Y565">
        <v>9.7799511002444994</v>
      </c>
      <c r="Z565">
        <v>5.3448446725961665</v>
      </c>
      <c r="AA565">
        <v>0</v>
      </c>
      <c r="AB565">
        <v>1.2822758530032683</v>
      </c>
      <c r="AD565">
        <v>2.2206778688248785</v>
      </c>
      <c r="AF565">
        <v>2.8690345359739995</v>
      </c>
      <c r="AG565">
        <v>1.7020233009705317</v>
      </c>
    </row>
    <row r="566" spans="1:34">
      <c r="A566">
        <v>11</v>
      </c>
      <c r="B566">
        <v>127</v>
      </c>
      <c r="C566">
        <v>2016</v>
      </c>
      <c r="D566">
        <v>99</v>
      </c>
      <c r="E566">
        <v>99</v>
      </c>
      <c r="F566">
        <v>99</v>
      </c>
      <c r="G566">
        <v>99</v>
      </c>
      <c r="H566">
        <v>99</v>
      </c>
      <c r="I566">
        <v>99</v>
      </c>
      <c r="J566">
        <v>999</v>
      </c>
      <c r="K566">
        <v>99</v>
      </c>
      <c r="L566">
        <v>4</v>
      </c>
      <c r="M566">
        <v>99</v>
      </c>
      <c r="N566">
        <v>99</v>
      </c>
      <c r="O566">
        <v>99</v>
      </c>
      <c r="P566">
        <v>9999</v>
      </c>
      <c r="Q566">
        <v>1221</v>
      </c>
      <c r="R566">
        <v>2026</v>
      </c>
      <c r="S566">
        <v>4</v>
      </c>
      <c r="T566">
        <v>4.3302073050345511</v>
      </c>
      <c r="U566">
        <v>16.942349457058203</v>
      </c>
      <c r="V566">
        <v>0</v>
      </c>
      <c r="W566">
        <v>0.29615004935834166</v>
      </c>
      <c r="X566">
        <v>51.332675222112542</v>
      </c>
      <c r="Y566">
        <v>17.423494570582427</v>
      </c>
      <c r="Z566">
        <v>5.6233816983962157</v>
      </c>
      <c r="AA566">
        <v>0</v>
      </c>
      <c r="AB566">
        <v>1.3404061710253159</v>
      </c>
      <c r="AD566">
        <v>-1.4624368366798877</v>
      </c>
      <c r="AF566">
        <v>4.737297448967662</v>
      </c>
      <c r="AG566">
        <v>3.0291491136624473</v>
      </c>
    </row>
    <row r="567" spans="1:34">
      <c r="A567">
        <v>11</v>
      </c>
      <c r="B567">
        <v>128</v>
      </c>
      <c r="C567">
        <v>2016</v>
      </c>
      <c r="D567">
        <v>99</v>
      </c>
      <c r="E567">
        <v>99</v>
      </c>
      <c r="F567">
        <v>99</v>
      </c>
      <c r="G567">
        <v>99</v>
      </c>
      <c r="H567">
        <v>99</v>
      </c>
      <c r="I567">
        <v>99</v>
      </c>
      <c r="J567">
        <v>999</v>
      </c>
      <c r="K567">
        <v>99</v>
      </c>
      <c r="L567">
        <v>5</v>
      </c>
      <c r="M567">
        <v>99</v>
      </c>
      <c r="N567">
        <v>99</v>
      </c>
      <c r="O567">
        <v>99</v>
      </c>
      <c r="P567">
        <v>9999</v>
      </c>
      <c r="Q567">
        <v>2174</v>
      </c>
      <c r="R567">
        <v>4162</v>
      </c>
      <c r="S567">
        <v>5</v>
      </c>
      <c r="T567">
        <v>5.1261412782316196</v>
      </c>
      <c r="U567">
        <v>18.274243152330587</v>
      </c>
      <c r="V567">
        <v>0</v>
      </c>
      <c r="W567">
        <v>1.9221528111484865</v>
      </c>
      <c r="X567">
        <v>57.208073041806841</v>
      </c>
      <c r="Y567">
        <v>23.642479577126377</v>
      </c>
      <c r="Z567">
        <v>6.2286324577383985</v>
      </c>
      <c r="AA567">
        <v>0</v>
      </c>
      <c r="AB567">
        <v>1.5320362235050964</v>
      </c>
      <c r="AD567">
        <v>-9.4692120798178738</v>
      </c>
      <c r="AF567">
        <v>9.7318025580470913</v>
      </c>
      <c r="AG567">
        <v>6.7119552339817492</v>
      </c>
    </row>
    <row r="568" spans="1:34">
      <c r="A568">
        <v>11</v>
      </c>
      <c r="B568">
        <v>129</v>
      </c>
      <c r="C568">
        <v>2016</v>
      </c>
      <c r="D568">
        <v>99</v>
      </c>
      <c r="E568">
        <v>99</v>
      </c>
      <c r="F568">
        <v>99</v>
      </c>
      <c r="G568">
        <v>99</v>
      </c>
      <c r="H568">
        <v>99</v>
      </c>
      <c r="I568">
        <v>99</v>
      </c>
      <c r="J568">
        <v>999</v>
      </c>
      <c r="K568">
        <v>99</v>
      </c>
      <c r="L568">
        <v>6</v>
      </c>
      <c r="M568">
        <v>99</v>
      </c>
      <c r="N568">
        <v>99</v>
      </c>
      <c r="O568">
        <v>99</v>
      </c>
      <c r="P568">
        <v>9999</v>
      </c>
      <c r="Q568">
        <v>3063</v>
      </c>
      <c r="R568">
        <v>6232</v>
      </c>
      <c r="S568">
        <v>6</v>
      </c>
      <c r="T568">
        <v>5.715340179717586</v>
      </c>
      <c r="U568">
        <v>21.217666880616193</v>
      </c>
      <c r="V568">
        <v>24.646983311938381</v>
      </c>
      <c r="W568">
        <v>3.3215661103979466</v>
      </c>
      <c r="X568">
        <v>76.187419768934546</v>
      </c>
      <c r="Y568">
        <v>41.06225930680359</v>
      </c>
      <c r="Z568">
        <v>5.8426745670961111</v>
      </c>
      <c r="AA568">
        <v>0</v>
      </c>
      <c r="AB568">
        <v>1.6208789691624532</v>
      </c>
      <c r="AD568">
        <v>-7.8948841440159745</v>
      </c>
      <c r="AF568">
        <v>14.571983071059462</v>
      </c>
      <c r="AG568">
        <v>11.668973336671485</v>
      </c>
    </row>
    <row r="569" spans="1:34">
      <c r="A569">
        <v>11</v>
      </c>
      <c r="B569">
        <v>130</v>
      </c>
      <c r="C569">
        <v>2016</v>
      </c>
      <c r="D569">
        <v>99</v>
      </c>
      <c r="E569">
        <v>99</v>
      </c>
      <c r="F569">
        <v>99</v>
      </c>
      <c r="G569">
        <v>99</v>
      </c>
      <c r="H569">
        <v>99</v>
      </c>
      <c r="I569">
        <v>99</v>
      </c>
      <c r="J569">
        <v>999</v>
      </c>
      <c r="K569">
        <v>99</v>
      </c>
      <c r="L569">
        <v>7</v>
      </c>
      <c r="M569">
        <v>99</v>
      </c>
      <c r="N569">
        <v>99</v>
      </c>
      <c r="O569">
        <v>99</v>
      </c>
      <c r="P569">
        <v>9999</v>
      </c>
      <c r="Q569">
        <v>3690</v>
      </c>
      <c r="R569">
        <v>7115</v>
      </c>
      <c r="S569">
        <v>7</v>
      </c>
      <c r="T569">
        <v>6.2895291637385835</v>
      </c>
      <c r="U569">
        <v>24.89822909346454</v>
      </c>
      <c r="V569">
        <v>38.327477160927614</v>
      </c>
      <c r="W569">
        <v>7.89880534082923</v>
      </c>
      <c r="X569">
        <v>91.721714687280382</v>
      </c>
      <c r="Y569">
        <v>64.075895994378058</v>
      </c>
      <c r="Z569">
        <v>5.8397787490524955</v>
      </c>
      <c r="AA569">
        <v>0</v>
      </c>
      <c r="AB569">
        <v>1.7111748756490353</v>
      </c>
      <c r="AD569">
        <v>5.8438613990108594</v>
      </c>
      <c r="AF569">
        <v>16.636659106320295</v>
      </c>
      <c r="AG569">
        <v>15.633309979825516</v>
      </c>
    </row>
    <row r="570" spans="1:34">
      <c r="A570">
        <v>11</v>
      </c>
      <c r="B570">
        <v>131</v>
      </c>
      <c r="C570">
        <v>2016</v>
      </c>
      <c r="D570">
        <v>99</v>
      </c>
      <c r="E570">
        <v>99</v>
      </c>
      <c r="F570">
        <v>99</v>
      </c>
      <c r="G570">
        <v>99</v>
      </c>
      <c r="H570">
        <v>99</v>
      </c>
      <c r="I570">
        <v>99</v>
      </c>
      <c r="J570">
        <v>999</v>
      </c>
      <c r="K570">
        <v>99</v>
      </c>
      <c r="L570">
        <v>8</v>
      </c>
      <c r="M570">
        <v>99</v>
      </c>
      <c r="N570">
        <v>99</v>
      </c>
      <c r="O570">
        <v>99</v>
      </c>
      <c r="P570">
        <v>9999</v>
      </c>
      <c r="Q570">
        <v>4615</v>
      </c>
      <c r="R570">
        <v>9816</v>
      </c>
      <c r="S570">
        <v>8</v>
      </c>
      <c r="T570">
        <v>7.0953545232273836</v>
      </c>
      <c r="U570">
        <v>28.910910757946297</v>
      </c>
      <c r="V570">
        <v>40.464547677261606</v>
      </c>
      <c r="W570">
        <v>19.865525672371639</v>
      </c>
      <c r="X570">
        <v>98.135696821515879</v>
      </c>
      <c r="Y570">
        <v>85.146699266503674</v>
      </c>
      <c r="Z570">
        <v>5.7337869067441956</v>
      </c>
      <c r="AA570">
        <v>0</v>
      </c>
      <c r="AB570">
        <v>1.813108458594312</v>
      </c>
      <c r="AD570">
        <v>27.41933686427441</v>
      </c>
      <c r="AF570">
        <v>22.952276287791996</v>
      </c>
      <c r="AG570">
        <v>25.044011757883808</v>
      </c>
    </row>
    <row r="571" spans="1:34">
      <c r="A571">
        <v>11</v>
      </c>
      <c r="B571">
        <v>132</v>
      </c>
      <c r="C571">
        <v>2016</v>
      </c>
      <c r="D571">
        <v>99</v>
      </c>
      <c r="E571">
        <v>99</v>
      </c>
      <c r="F571">
        <v>99</v>
      </c>
      <c r="G571">
        <v>99</v>
      </c>
      <c r="H571">
        <v>99</v>
      </c>
      <c r="I571">
        <v>99</v>
      </c>
      <c r="J571">
        <v>999</v>
      </c>
      <c r="K571">
        <v>99</v>
      </c>
      <c r="L571">
        <v>9</v>
      </c>
      <c r="M571">
        <v>99</v>
      </c>
      <c r="N571">
        <v>99</v>
      </c>
      <c r="O571">
        <v>99</v>
      </c>
      <c r="P571">
        <v>9999</v>
      </c>
      <c r="Q571">
        <v>3768</v>
      </c>
      <c r="R571">
        <v>7515</v>
      </c>
      <c r="S571">
        <v>9</v>
      </c>
      <c r="T571">
        <v>7.9057884231536946</v>
      </c>
      <c r="U571">
        <v>33.394105123087101</v>
      </c>
      <c r="V571">
        <v>30.632069194943448</v>
      </c>
      <c r="W571">
        <v>35.954757152361942</v>
      </c>
      <c r="X571">
        <v>99.827012641383902</v>
      </c>
      <c r="Y571">
        <v>96.566866267465059</v>
      </c>
      <c r="Z571">
        <v>5.7988448256216145</v>
      </c>
      <c r="AA571">
        <v>0</v>
      </c>
      <c r="AB571">
        <v>2.0150233552578434</v>
      </c>
      <c r="AD571">
        <v>47.753890399230819</v>
      </c>
      <c r="AF571">
        <v>17.571959688544901</v>
      </c>
      <c r="AG571">
        <v>22.146564779597888</v>
      </c>
    </row>
    <row r="572" spans="1:34">
      <c r="A572">
        <v>11</v>
      </c>
      <c r="B572">
        <v>133</v>
      </c>
      <c r="C572">
        <v>2016</v>
      </c>
      <c r="D572">
        <v>99</v>
      </c>
      <c r="E572">
        <v>99</v>
      </c>
      <c r="F572">
        <v>99</v>
      </c>
      <c r="G572">
        <v>99</v>
      </c>
      <c r="H572">
        <v>99</v>
      </c>
      <c r="I572">
        <v>99</v>
      </c>
      <c r="J572">
        <v>999</v>
      </c>
      <c r="K572">
        <v>99</v>
      </c>
      <c r="L572">
        <v>10</v>
      </c>
      <c r="M572">
        <v>99</v>
      </c>
      <c r="N572">
        <v>99</v>
      </c>
      <c r="O572">
        <v>99</v>
      </c>
      <c r="P572">
        <v>9999</v>
      </c>
      <c r="Q572">
        <v>1717</v>
      </c>
      <c r="R572">
        <v>2487</v>
      </c>
      <c r="S572">
        <v>10</v>
      </c>
      <c r="T572">
        <v>8.5713711298753523</v>
      </c>
      <c r="U572">
        <v>36.379171692802579</v>
      </c>
      <c r="V572">
        <v>19.501407318053889</v>
      </c>
      <c r="W572">
        <v>48.291113791716917</v>
      </c>
      <c r="X572">
        <v>100</v>
      </c>
      <c r="Y572">
        <v>98.753518295134725</v>
      </c>
      <c r="Z572">
        <v>6.0852323465562685</v>
      </c>
      <c r="AA572">
        <v>0</v>
      </c>
      <c r="AB572">
        <v>2.1553163737297014</v>
      </c>
      <c r="AD572">
        <v>52.176210735650955</v>
      </c>
      <c r="AF572">
        <v>5.8152313699815279</v>
      </c>
      <c r="AG572">
        <v>7.9842875222463601</v>
      </c>
    </row>
    <row r="573" spans="1:34">
      <c r="A573">
        <v>11</v>
      </c>
      <c r="B573">
        <v>134</v>
      </c>
      <c r="C573">
        <v>2016</v>
      </c>
      <c r="D573">
        <v>99</v>
      </c>
      <c r="E573">
        <v>99</v>
      </c>
      <c r="F573">
        <v>99</v>
      </c>
      <c r="G573">
        <v>99</v>
      </c>
      <c r="H573">
        <v>99</v>
      </c>
      <c r="I573">
        <v>99</v>
      </c>
      <c r="J573">
        <v>999</v>
      </c>
      <c r="K573">
        <v>99</v>
      </c>
      <c r="L573">
        <v>11</v>
      </c>
      <c r="M573">
        <v>99</v>
      </c>
      <c r="N573">
        <v>99</v>
      </c>
      <c r="O573">
        <v>99</v>
      </c>
      <c r="P573">
        <v>9999</v>
      </c>
      <c r="Q573">
        <v>875</v>
      </c>
      <c r="R573">
        <v>1146</v>
      </c>
      <c r="S573">
        <v>11</v>
      </c>
      <c r="T573">
        <v>9.2975567190226904</v>
      </c>
      <c r="U573">
        <v>39.209511343804472</v>
      </c>
      <c r="V573">
        <v>11.2565445026178</v>
      </c>
      <c r="W573">
        <v>59.249563699825487</v>
      </c>
      <c r="X573">
        <v>100</v>
      </c>
      <c r="Y573">
        <v>99.563699825479915</v>
      </c>
      <c r="Z573">
        <v>6.5908860287742401</v>
      </c>
      <c r="AA573">
        <v>0</v>
      </c>
      <c r="AB573">
        <v>2.4070020672704144</v>
      </c>
      <c r="AD573">
        <v>54.537983555300592</v>
      </c>
      <c r="AF573">
        <v>2.6796361680735141</v>
      </c>
      <c r="AG573">
        <v>3.9653691511839626</v>
      </c>
    </row>
    <row r="574" spans="1:34">
      <c r="A574">
        <v>11</v>
      </c>
      <c r="B574">
        <v>135</v>
      </c>
      <c r="C574">
        <v>2016</v>
      </c>
      <c r="D574">
        <v>99</v>
      </c>
      <c r="E574">
        <v>99</v>
      </c>
      <c r="F574">
        <v>99</v>
      </c>
      <c r="G574">
        <v>99</v>
      </c>
      <c r="H574">
        <v>99</v>
      </c>
      <c r="I574">
        <v>99</v>
      </c>
      <c r="J574">
        <v>999</v>
      </c>
      <c r="K574">
        <v>99</v>
      </c>
      <c r="L574">
        <v>12</v>
      </c>
      <c r="M574">
        <v>99</v>
      </c>
      <c r="N574">
        <v>99</v>
      </c>
      <c r="O574">
        <v>99</v>
      </c>
      <c r="P574">
        <v>9999</v>
      </c>
      <c r="Q574">
        <v>222</v>
      </c>
      <c r="R574">
        <v>257</v>
      </c>
      <c r="S574">
        <v>12</v>
      </c>
      <c r="T574">
        <v>9.3774319066147864</v>
      </c>
      <c r="U574">
        <v>41.28482490272372</v>
      </c>
      <c r="V574">
        <v>6.6147859922178993</v>
      </c>
      <c r="W574">
        <v>60.311284046692606</v>
      </c>
      <c r="X574">
        <v>100</v>
      </c>
      <c r="Y574">
        <v>99.610894941634228</v>
      </c>
      <c r="Z574">
        <v>6.6939692985061399</v>
      </c>
      <c r="AA574">
        <v>0</v>
      </c>
      <c r="AB574">
        <v>2.5371857820889061</v>
      </c>
      <c r="AD574">
        <v>57.776859072650893</v>
      </c>
      <c r="AF574">
        <v>0.60093062407931352</v>
      </c>
      <c r="AG574">
        <v>0.93633476063595678</v>
      </c>
    </row>
    <row r="575" spans="1:34">
      <c r="A575">
        <v>11</v>
      </c>
      <c r="B575">
        <v>136</v>
      </c>
      <c r="C575">
        <v>2016</v>
      </c>
      <c r="D575">
        <v>99</v>
      </c>
      <c r="E575">
        <v>99</v>
      </c>
      <c r="F575">
        <v>99</v>
      </c>
      <c r="G575">
        <v>99</v>
      </c>
      <c r="H575">
        <v>99</v>
      </c>
      <c r="I575">
        <v>99</v>
      </c>
      <c r="J575">
        <v>999</v>
      </c>
      <c r="K575">
        <v>99</v>
      </c>
      <c r="L575">
        <v>13</v>
      </c>
      <c r="M575">
        <v>99</v>
      </c>
      <c r="N575">
        <v>99</v>
      </c>
      <c r="O575">
        <v>99</v>
      </c>
      <c r="P575">
        <v>9999</v>
      </c>
      <c r="Q575">
        <v>36</v>
      </c>
      <c r="R575">
        <v>41</v>
      </c>
      <c r="S575">
        <v>13</v>
      </c>
      <c r="T575">
        <v>10.24390243902439</v>
      </c>
      <c r="U575">
        <v>45.329268292682919</v>
      </c>
      <c r="V575">
        <v>4.8780487804878048</v>
      </c>
      <c r="W575">
        <v>73.170731707317088</v>
      </c>
      <c r="X575">
        <v>100</v>
      </c>
      <c r="Y575">
        <v>100</v>
      </c>
      <c r="Z575">
        <v>7.8383436497721553</v>
      </c>
      <c r="AA575">
        <v>0</v>
      </c>
      <c r="AB575">
        <v>2.7477750449771019</v>
      </c>
      <c r="AD575">
        <v>71.876045234064634</v>
      </c>
      <c r="AF575">
        <v>9.5868309678022789E-2</v>
      </c>
      <c r="AG575">
        <v>0.16400992937380315</v>
      </c>
    </row>
    <row r="576" spans="1:34">
      <c r="A576">
        <v>11</v>
      </c>
      <c r="B576">
        <v>137</v>
      </c>
      <c r="C576">
        <v>2016</v>
      </c>
      <c r="D576">
        <v>99</v>
      </c>
      <c r="E576">
        <v>99</v>
      </c>
      <c r="F576">
        <v>99</v>
      </c>
      <c r="G576">
        <v>99</v>
      </c>
      <c r="H576">
        <v>99</v>
      </c>
      <c r="I576">
        <v>99</v>
      </c>
      <c r="J576">
        <v>999</v>
      </c>
      <c r="K576">
        <v>99</v>
      </c>
      <c r="L576">
        <v>14</v>
      </c>
      <c r="M576">
        <v>99</v>
      </c>
      <c r="N576">
        <v>99</v>
      </c>
      <c r="O576">
        <v>99</v>
      </c>
      <c r="P576">
        <v>9999</v>
      </c>
      <c r="Q576">
        <v>15</v>
      </c>
      <c r="R576">
        <v>15</v>
      </c>
      <c r="S576">
        <v>14</v>
      </c>
      <c r="T576">
        <v>11.53333333333333</v>
      </c>
      <c r="U576">
        <v>47.186666666666653</v>
      </c>
      <c r="V576">
        <v>6.6666666666666687</v>
      </c>
      <c r="W576">
        <v>80</v>
      </c>
      <c r="X576">
        <v>100</v>
      </c>
      <c r="Y576">
        <v>100</v>
      </c>
      <c r="Z576">
        <v>7.1296439057096572</v>
      </c>
      <c r="AA576">
        <v>0</v>
      </c>
      <c r="AB576">
        <v>2.777688887466621</v>
      </c>
      <c r="AD576">
        <v>53.829936880040123</v>
      </c>
      <c r="AF576">
        <v>3.5073771833422966E-2</v>
      </c>
      <c r="AG576">
        <v>6.2462323384868401E-2</v>
      </c>
    </row>
    <row r="577" spans="1:33">
      <c r="A577">
        <v>11</v>
      </c>
      <c r="B577">
        <v>138</v>
      </c>
      <c r="C577">
        <v>2016</v>
      </c>
      <c r="D577">
        <v>99</v>
      </c>
      <c r="E577">
        <v>99</v>
      </c>
      <c r="F577">
        <v>99</v>
      </c>
      <c r="G577">
        <v>99</v>
      </c>
      <c r="H577">
        <v>99</v>
      </c>
      <c r="I577">
        <v>99</v>
      </c>
      <c r="J577">
        <v>999</v>
      </c>
      <c r="K577">
        <v>99</v>
      </c>
      <c r="L577">
        <v>15</v>
      </c>
      <c r="M577">
        <v>99</v>
      </c>
      <c r="N577">
        <v>99</v>
      </c>
      <c r="O577">
        <v>99</v>
      </c>
      <c r="P577">
        <v>9999</v>
      </c>
      <c r="Q577">
        <v>5</v>
      </c>
      <c r="R577">
        <v>5</v>
      </c>
      <c r="S577">
        <v>15</v>
      </c>
      <c r="T577">
        <v>10.4</v>
      </c>
      <c r="U577">
        <v>46.56</v>
      </c>
      <c r="V577">
        <v>0</v>
      </c>
      <c r="W577">
        <v>80</v>
      </c>
      <c r="X577">
        <v>100</v>
      </c>
      <c r="Y577">
        <v>100</v>
      </c>
      <c r="Z577">
        <v>7.3019449463824175</v>
      </c>
      <c r="AA577">
        <v>0</v>
      </c>
      <c r="AB577">
        <v>4.4542114902640151</v>
      </c>
      <c r="AD577">
        <v>94.070892432804513</v>
      </c>
      <c r="AF577">
        <v>1.1691257277807655E-2</v>
      </c>
      <c r="AG577">
        <v>2.0544262339640237E-2</v>
      </c>
    </row>
    <row r="578" spans="1:33">
      <c r="A578">
        <v>11</v>
      </c>
      <c r="B578">
        <v>139</v>
      </c>
      <c r="C578">
        <v>2015</v>
      </c>
      <c r="D578">
        <v>99</v>
      </c>
      <c r="E578">
        <v>99</v>
      </c>
      <c r="F578">
        <v>99</v>
      </c>
      <c r="G578">
        <v>99</v>
      </c>
      <c r="H578">
        <v>99</v>
      </c>
      <c r="I578">
        <v>99</v>
      </c>
      <c r="J578">
        <v>999</v>
      </c>
      <c r="K578">
        <v>99</v>
      </c>
      <c r="L578">
        <v>1</v>
      </c>
      <c r="M578">
        <v>99</v>
      </c>
      <c r="N578">
        <v>99</v>
      </c>
      <c r="O578">
        <v>99</v>
      </c>
      <c r="P578">
        <v>9999</v>
      </c>
      <c r="Q578">
        <v>73</v>
      </c>
      <c r="R578">
        <v>88</v>
      </c>
      <c r="S578">
        <v>1</v>
      </c>
      <c r="T578">
        <v>2.1704545454545454</v>
      </c>
      <c r="U578">
        <v>13.984090909090904</v>
      </c>
      <c r="V578">
        <v>0</v>
      </c>
      <c r="W578">
        <v>0</v>
      </c>
      <c r="X578">
        <v>31.818181818181817</v>
      </c>
      <c r="Y578">
        <v>6.8181818181818192</v>
      </c>
      <c r="Z578">
        <v>5.3422604673327596</v>
      </c>
      <c r="AA578">
        <v>0</v>
      </c>
      <c r="AB578">
        <v>0.77197490110358191</v>
      </c>
      <c r="AD578">
        <v>16.488106222725445</v>
      </c>
      <c r="AF578">
        <v>0.24106947183870256</v>
      </c>
      <c r="AG578">
        <v>0.12701474376328811</v>
      </c>
    </row>
    <row r="579" spans="1:33">
      <c r="A579">
        <v>11</v>
      </c>
      <c r="B579">
        <v>140</v>
      </c>
      <c r="C579">
        <v>2015</v>
      </c>
      <c r="D579">
        <v>99</v>
      </c>
      <c r="E579">
        <v>99</v>
      </c>
      <c r="F579">
        <v>99</v>
      </c>
      <c r="G579">
        <v>99</v>
      </c>
      <c r="H579">
        <v>99</v>
      </c>
      <c r="I579">
        <v>99</v>
      </c>
      <c r="J579">
        <v>999</v>
      </c>
      <c r="K579">
        <v>99</v>
      </c>
      <c r="L579">
        <v>2</v>
      </c>
      <c r="M579">
        <v>99</v>
      </c>
      <c r="N579">
        <v>99</v>
      </c>
      <c r="O579">
        <v>99</v>
      </c>
      <c r="P579">
        <v>9999</v>
      </c>
      <c r="Q579">
        <v>271</v>
      </c>
      <c r="R579">
        <v>353</v>
      </c>
      <c r="S579">
        <v>2</v>
      </c>
      <c r="T579">
        <v>2.5070821529745042</v>
      </c>
      <c r="U579">
        <v>14.937393767705387</v>
      </c>
      <c r="V579">
        <v>0</v>
      </c>
      <c r="W579">
        <v>0</v>
      </c>
      <c r="X579">
        <v>41.643059490084994</v>
      </c>
      <c r="Y579">
        <v>7.6487252124645888</v>
      </c>
      <c r="Z579">
        <v>5.3944695219132122</v>
      </c>
      <c r="AA579">
        <v>0</v>
      </c>
      <c r="AB579">
        <v>3.4048092526711757</v>
      </c>
      <c r="AD579">
        <v>-10.361426527816263</v>
      </c>
      <c r="AF579">
        <v>0.96701731317115935</v>
      </c>
      <c r="AG579">
        <v>0.54423536680435747</v>
      </c>
    </row>
    <row r="580" spans="1:33">
      <c r="A580">
        <v>11</v>
      </c>
      <c r="B580">
        <v>141</v>
      </c>
      <c r="C580">
        <v>2015</v>
      </c>
      <c r="D580">
        <v>99</v>
      </c>
      <c r="E580">
        <v>99</v>
      </c>
      <c r="F580">
        <v>99</v>
      </c>
      <c r="G580">
        <v>99</v>
      </c>
      <c r="H580">
        <v>99</v>
      </c>
      <c r="I580">
        <v>99</v>
      </c>
      <c r="J580">
        <v>999</v>
      </c>
      <c r="K580">
        <v>99</v>
      </c>
      <c r="L580">
        <v>3</v>
      </c>
      <c r="M580">
        <v>99</v>
      </c>
      <c r="N580">
        <v>99</v>
      </c>
      <c r="O580">
        <v>99</v>
      </c>
      <c r="P580">
        <v>9999</v>
      </c>
      <c r="Q580">
        <v>596</v>
      </c>
      <c r="R580">
        <v>903</v>
      </c>
      <c r="S580">
        <v>3</v>
      </c>
      <c r="T580">
        <v>3.5094130675526025</v>
      </c>
      <c r="U580">
        <v>15.872757475083043</v>
      </c>
      <c r="V580">
        <v>0</v>
      </c>
      <c r="W580">
        <v>0.11074197120708749</v>
      </c>
      <c r="X580">
        <v>46.733111849390909</v>
      </c>
      <c r="Y580">
        <v>11.07419712070875</v>
      </c>
      <c r="Z580">
        <v>5.5614865554462085</v>
      </c>
      <c r="AA580">
        <v>0</v>
      </c>
      <c r="AB580">
        <v>2.4005513368491123</v>
      </c>
      <c r="AD580">
        <v>3.4227312761341655</v>
      </c>
      <c r="AF580">
        <v>2.4737015121630503</v>
      </c>
      <c r="AG580">
        <v>1.4793718704969798</v>
      </c>
    </row>
    <row r="581" spans="1:33">
      <c r="A581">
        <v>11</v>
      </c>
      <c r="B581">
        <v>142</v>
      </c>
      <c r="C581">
        <v>2015</v>
      </c>
      <c r="D581">
        <v>99</v>
      </c>
      <c r="E581">
        <v>99</v>
      </c>
      <c r="F581">
        <v>99</v>
      </c>
      <c r="G581">
        <v>99</v>
      </c>
      <c r="H581">
        <v>99</v>
      </c>
      <c r="I581">
        <v>99</v>
      </c>
      <c r="J581">
        <v>999</v>
      </c>
      <c r="K581">
        <v>99</v>
      </c>
      <c r="L581">
        <v>4</v>
      </c>
      <c r="M581">
        <v>99</v>
      </c>
      <c r="N581">
        <v>99</v>
      </c>
      <c r="O581">
        <v>99</v>
      </c>
      <c r="P581">
        <v>9999</v>
      </c>
      <c r="Q581">
        <v>1083</v>
      </c>
      <c r="R581">
        <v>1729</v>
      </c>
      <c r="S581">
        <v>4</v>
      </c>
      <c r="T581">
        <v>4.1578947368421044</v>
      </c>
      <c r="U581">
        <v>17.037015615963004</v>
      </c>
      <c r="V581">
        <v>0</v>
      </c>
      <c r="W581">
        <v>0.40485829959514158</v>
      </c>
      <c r="X581">
        <v>54.308849045691161</v>
      </c>
      <c r="Y581">
        <v>16.310005783689999</v>
      </c>
      <c r="Z581">
        <v>5.4969559377001316</v>
      </c>
      <c r="AA581">
        <v>0</v>
      </c>
      <c r="AB581">
        <v>2.3291715981497778</v>
      </c>
      <c r="AD581">
        <v>-1.0999922309147978</v>
      </c>
      <c r="AF581">
        <v>4.7364672364672353</v>
      </c>
      <c r="AG581">
        <v>3.0403651121690087</v>
      </c>
    </row>
    <row r="582" spans="1:33">
      <c r="A582">
        <v>11</v>
      </c>
      <c r="B582">
        <v>143</v>
      </c>
      <c r="C582">
        <v>2015</v>
      </c>
      <c r="D582">
        <v>99</v>
      </c>
      <c r="E582">
        <v>99</v>
      </c>
      <c r="F582">
        <v>99</v>
      </c>
      <c r="G582">
        <v>99</v>
      </c>
      <c r="H582">
        <v>99</v>
      </c>
      <c r="I582">
        <v>99</v>
      </c>
      <c r="J582">
        <v>999</v>
      </c>
      <c r="K582">
        <v>99</v>
      </c>
      <c r="L582">
        <v>5</v>
      </c>
      <c r="M582">
        <v>99</v>
      </c>
      <c r="N582">
        <v>99</v>
      </c>
      <c r="O582">
        <v>99</v>
      </c>
      <c r="P582">
        <v>9999</v>
      </c>
      <c r="Q582">
        <v>1836</v>
      </c>
      <c r="R582">
        <v>3510</v>
      </c>
      <c r="S582">
        <v>5</v>
      </c>
      <c r="T582">
        <v>5.0603988603988608</v>
      </c>
      <c r="U582">
        <v>18.716467236467224</v>
      </c>
      <c r="V582">
        <v>0</v>
      </c>
      <c r="W582">
        <v>1.7948717948717952</v>
      </c>
      <c r="X582">
        <v>60.854700854700866</v>
      </c>
      <c r="Y582">
        <v>26.011396011396005</v>
      </c>
      <c r="Z582">
        <v>5.70957580697997</v>
      </c>
      <c r="AA582">
        <v>0</v>
      </c>
      <c r="AB582">
        <v>2.7337291479928281</v>
      </c>
      <c r="AD582">
        <v>-10.41366851352732</v>
      </c>
      <c r="AF582">
        <v>9.6153846153846114</v>
      </c>
      <c r="AG582">
        <v>6.7806014859259376</v>
      </c>
    </row>
    <row r="583" spans="1:33">
      <c r="A583">
        <v>11</v>
      </c>
      <c r="B583">
        <v>144</v>
      </c>
      <c r="C583">
        <v>2015</v>
      </c>
      <c r="D583">
        <v>99</v>
      </c>
      <c r="E583">
        <v>99</v>
      </c>
      <c r="F583">
        <v>99</v>
      </c>
      <c r="G583">
        <v>99</v>
      </c>
      <c r="H583">
        <v>99</v>
      </c>
      <c r="I583">
        <v>99</v>
      </c>
      <c r="J583">
        <v>999</v>
      </c>
      <c r="K583">
        <v>99</v>
      </c>
      <c r="L583">
        <v>6</v>
      </c>
      <c r="M583">
        <v>99</v>
      </c>
      <c r="N583">
        <v>99</v>
      </c>
      <c r="O583">
        <v>99</v>
      </c>
      <c r="P583">
        <v>9999</v>
      </c>
      <c r="Q583">
        <v>2592</v>
      </c>
      <c r="R583">
        <v>5065</v>
      </c>
      <c r="S583">
        <v>6</v>
      </c>
      <c r="T583">
        <v>5.7233958538993086</v>
      </c>
      <c r="U583">
        <v>21.155676209279402</v>
      </c>
      <c r="V583">
        <v>24.442250740375123</v>
      </c>
      <c r="W583">
        <v>4.5014807502467926</v>
      </c>
      <c r="X583">
        <v>75.024679170779876</v>
      </c>
      <c r="Y583">
        <v>39.861796643632758</v>
      </c>
      <c r="Z583">
        <v>5.9004937185125996</v>
      </c>
      <c r="AA583">
        <v>0</v>
      </c>
      <c r="AB583">
        <v>2.5715229005202129</v>
      </c>
      <c r="AD583">
        <v>-9.6419690188937466</v>
      </c>
      <c r="AF583">
        <v>13.875191759807148</v>
      </c>
      <c r="AG583">
        <v>11.059706115585499</v>
      </c>
    </row>
    <row r="584" spans="1:33">
      <c r="A584">
        <v>11</v>
      </c>
      <c r="B584">
        <v>145</v>
      </c>
      <c r="C584">
        <v>2015</v>
      </c>
      <c r="D584">
        <v>99</v>
      </c>
      <c r="E584">
        <v>99</v>
      </c>
      <c r="F584">
        <v>99</v>
      </c>
      <c r="G584">
        <v>99</v>
      </c>
      <c r="H584">
        <v>99</v>
      </c>
      <c r="I584">
        <v>99</v>
      </c>
      <c r="J584">
        <v>999</v>
      </c>
      <c r="K584">
        <v>99</v>
      </c>
      <c r="L584">
        <v>7</v>
      </c>
      <c r="M584">
        <v>99</v>
      </c>
      <c r="N584">
        <v>99</v>
      </c>
      <c r="O584">
        <v>99</v>
      </c>
      <c r="P584">
        <v>9999</v>
      </c>
      <c r="Q584">
        <v>3108</v>
      </c>
      <c r="R584">
        <v>5786</v>
      </c>
      <c r="S584">
        <v>7</v>
      </c>
      <c r="T584">
        <v>6.2395437262357403</v>
      </c>
      <c r="U584">
        <v>24.527393708952658</v>
      </c>
      <c r="V584">
        <v>37.538886968544773</v>
      </c>
      <c r="W584">
        <v>8.0539232630487358</v>
      </c>
      <c r="X584">
        <v>90.736259937780858</v>
      </c>
      <c r="Y584">
        <v>61.821638437608016</v>
      </c>
      <c r="Z584">
        <v>5.862264392890725</v>
      </c>
      <c r="AA584">
        <v>0</v>
      </c>
      <c r="AB584">
        <v>2.3652043389652442</v>
      </c>
      <c r="AD584">
        <v>-0.34810333189281722</v>
      </c>
      <c r="AF584">
        <v>15.850317773394698</v>
      </c>
      <c r="AG584">
        <v>14.647619753403974</v>
      </c>
    </row>
    <row r="585" spans="1:33">
      <c r="A585">
        <v>11</v>
      </c>
      <c r="B585">
        <v>146</v>
      </c>
      <c r="C585">
        <v>2015</v>
      </c>
      <c r="D585">
        <v>99</v>
      </c>
      <c r="E585">
        <v>99</v>
      </c>
      <c r="F585">
        <v>99</v>
      </c>
      <c r="G585">
        <v>99</v>
      </c>
      <c r="H585">
        <v>99</v>
      </c>
      <c r="I585">
        <v>99</v>
      </c>
      <c r="J585">
        <v>999</v>
      </c>
      <c r="K585">
        <v>99</v>
      </c>
      <c r="L585">
        <v>8</v>
      </c>
      <c r="M585">
        <v>99</v>
      </c>
      <c r="N585">
        <v>99</v>
      </c>
      <c r="O585">
        <v>99</v>
      </c>
      <c r="P585">
        <v>9999</v>
      </c>
      <c r="Q585">
        <v>4040</v>
      </c>
      <c r="R585">
        <v>8318</v>
      </c>
      <c r="S585">
        <v>8</v>
      </c>
      <c r="T585">
        <v>6.9201731185381101</v>
      </c>
      <c r="U585">
        <v>28.28998557345518</v>
      </c>
      <c r="V585">
        <v>39.552777109882193</v>
      </c>
      <c r="W585">
        <v>18.213512863669152</v>
      </c>
      <c r="X585">
        <v>97.367155566241891</v>
      </c>
      <c r="Y585">
        <v>82.652079826881462</v>
      </c>
      <c r="Z585">
        <v>5.7641361177308452</v>
      </c>
      <c r="AA585">
        <v>0</v>
      </c>
      <c r="AB585">
        <v>2.6685768849430369</v>
      </c>
      <c r="AD585">
        <v>16.406337925969748</v>
      </c>
      <c r="AF585">
        <v>22.786543940390096</v>
      </c>
      <c r="AG585">
        <v>24.287838570515444</v>
      </c>
    </row>
    <row r="586" spans="1:33">
      <c r="A586">
        <v>11</v>
      </c>
      <c r="B586">
        <v>147</v>
      </c>
      <c r="C586">
        <v>2015</v>
      </c>
      <c r="D586">
        <v>99</v>
      </c>
      <c r="E586">
        <v>99</v>
      </c>
      <c r="F586">
        <v>99</v>
      </c>
      <c r="G586">
        <v>99</v>
      </c>
      <c r="H586">
        <v>99</v>
      </c>
      <c r="I586">
        <v>99</v>
      </c>
      <c r="J586">
        <v>999</v>
      </c>
      <c r="K586">
        <v>99</v>
      </c>
      <c r="L586">
        <v>9</v>
      </c>
      <c r="M586">
        <v>99</v>
      </c>
      <c r="N586">
        <v>99</v>
      </c>
      <c r="O586">
        <v>99</v>
      </c>
      <c r="P586">
        <v>9999</v>
      </c>
      <c r="Q586">
        <v>3474</v>
      </c>
      <c r="R586">
        <v>6916</v>
      </c>
      <c r="S586">
        <v>9</v>
      </c>
      <c r="T586">
        <v>7.7378542510121475</v>
      </c>
      <c r="U586">
        <v>32.812406015037496</v>
      </c>
      <c r="V586">
        <v>30.841526894158477</v>
      </c>
      <c r="W586">
        <v>33.776749566223245</v>
      </c>
      <c r="X586">
        <v>99.84094852515905</v>
      </c>
      <c r="Y586">
        <v>95.676691729323281</v>
      </c>
      <c r="Z586">
        <v>5.701054101338805</v>
      </c>
      <c r="AA586">
        <v>0</v>
      </c>
      <c r="AB586">
        <v>2.5047591992435234</v>
      </c>
      <c r="AD586">
        <v>35.256469507968262</v>
      </c>
      <c r="AF586">
        <v>18.945868945868941</v>
      </c>
      <c r="AG586">
        <v>23.422340330772911</v>
      </c>
    </row>
    <row r="587" spans="1:33">
      <c r="A587">
        <v>11</v>
      </c>
      <c r="B587">
        <v>148</v>
      </c>
      <c r="C587">
        <v>2015</v>
      </c>
      <c r="D587">
        <v>99</v>
      </c>
      <c r="E587">
        <v>99</v>
      </c>
      <c r="F587">
        <v>99</v>
      </c>
      <c r="G587">
        <v>99</v>
      </c>
      <c r="H587">
        <v>99</v>
      </c>
      <c r="I587">
        <v>99</v>
      </c>
      <c r="J587">
        <v>999</v>
      </c>
      <c r="K587">
        <v>99</v>
      </c>
      <c r="L587">
        <v>10</v>
      </c>
      <c r="M587">
        <v>99</v>
      </c>
      <c r="N587">
        <v>99</v>
      </c>
      <c r="O587">
        <v>99</v>
      </c>
      <c r="P587">
        <v>9999</v>
      </c>
      <c r="Q587">
        <v>1595</v>
      </c>
      <c r="R587">
        <v>2336</v>
      </c>
      <c r="S587">
        <v>10</v>
      </c>
      <c r="T587">
        <v>8.4195205479452042</v>
      </c>
      <c r="U587">
        <v>35.866909246575347</v>
      </c>
      <c r="V587">
        <v>19.092465753424655</v>
      </c>
      <c r="W587">
        <v>47.303082191780817</v>
      </c>
      <c r="X587">
        <v>100</v>
      </c>
      <c r="Y587">
        <v>98.801369863013676</v>
      </c>
      <c r="Z587">
        <v>6.0358430000469481</v>
      </c>
      <c r="AA587">
        <v>0</v>
      </c>
      <c r="AB587">
        <v>2.5674855329498043</v>
      </c>
      <c r="AD587">
        <v>39.124850937746999</v>
      </c>
      <c r="AF587">
        <v>6.3992987069910159</v>
      </c>
      <c r="AG587">
        <v>8.6477677618084492</v>
      </c>
    </row>
    <row r="588" spans="1:33">
      <c r="A588">
        <v>11</v>
      </c>
      <c r="B588">
        <v>149</v>
      </c>
      <c r="C588">
        <v>2015</v>
      </c>
      <c r="D588">
        <v>99</v>
      </c>
      <c r="E588">
        <v>99</v>
      </c>
      <c r="F588">
        <v>99</v>
      </c>
      <c r="G588">
        <v>99</v>
      </c>
      <c r="H588">
        <v>99</v>
      </c>
      <c r="I588">
        <v>99</v>
      </c>
      <c r="J588">
        <v>999</v>
      </c>
      <c r="K588">
        <v>99</v>
      </c>
      <c r="L588">
        <v>11</v>
      </c>
      <c r="M588">
        <v>99</v>
      </c>
      <c r="N588">
        <v>99</v>
      </c>
      <c r="O588">
        <v>99</v>
      </c>
      <c r="P588">
        <v>9999</v>
      </c>
      <c r="Q588">
        <v>883</v>
      </c>
      <c r="R588">
        <v>1170</v>
      </c>
      <c r="S588">
        <v>11</v>
      </c>
      <c r="T588">
        <v>8.7452991452991462</v>
      </c>
      <c r="U588">
        <v>37.97598290598296</v>
      </c>
      <c r="V588">
        <v>15.81196581196582</v>
      </c>
      <c r="W588">
        <v>54.27350427350428</v>
      </c>
      <c r="X588">
        <v>100</v>
      </c>
      <c r="Y588">
        <v>99.316239316239361</v>
      </c>
      <c r="Z588">
        <v>6.6754118999423282</v>
      </c>
      <c r="AA588">
        <v>0</v>
      </c>
      <c r="AB588">
        <v>3.1892044322232</v>
      </c>
      <c r="AD588">
        <v>40.254823003198055</v>
      </c>
      <c r="AF588">
        <v>3.2051282051282048</v>
      </c>
      <c r="AG588">
        <v>4.5859795168341053</v>
      </c>
    </row>
    <row r="589" spans="1:33">
      <c r="A589">
        <v>11</v>
      </c>
      <c r="B589">
        <v>150</v>
      </c>
      <c r="C589">
        <v>2015</v>
      </c>
      <c r="D589">
        <v>99</v>
      </c>
      <c r="E589">
        <v>99</v>
      </c>
      <c r="F589">
        <v>99</v>
      </c>
      <c r="G589">
        <v>99</v>
      </c>
      <c r="H589">
        <v>99</v>
      </c>
      <c r="I589">
        <v>99</v>
      </c>
      <c r="J589">
        <v>999</v>
      </c>
      <c r="K589">
        <v>99</v>
      </c>
      <c r="L589">
        <v>12</v>
      </c>
      <c r="M589">
        <v>99</v>
      </c>
      <c r="N589">
        <v>99</v>
      </c>
      <c r="O589">
        <v>99</v>
      </c>
      <c r="P589">
        <v>9999</v>
      </c>
      <c r="Q589">
        <v>226</v>
      </c>
      <c r="R589">
        <v>258</v>
      </c>
      <c r="S589">
        <v>12</v>
      </c>
      <c r="T589">
        <v>9.0775193798449614</v>
      </c>
      <c r="U589">
        <v>40.261627906976734</v>
      </c>
      <c r="V589">
        <v>9.3023255813953512</v>
      </c>
      <c r="W589">
        <v>56.976744186046496</v>
      </c>
      <c r="X589">
        <v>100</v>
      </c>
      <c r="Y589">
        <v>100</v>
      </c>
      <c r="Z589">
        <v>6.4640418980694578</v>
      </c>
      <c r="AA589">
        <v>0</v>
      </c>
      <c r="AB589">
        <v>3.5712295737223436</v>
      </c>
      <c r="AD589">
        <v>42.193468103509289</v>
      </c>
      <c r="AF589">
        <v>0.70677186061801445</v>
      </c>
      <c r="AG589">
        <v>1.0721320094597397</v>
      </c>
    </row>
    <row r="590" spans="1:33">
      <c r="A590">
        <v>11</v>
      </c>
      <c r="B590">
        <v>151</v>
      </c>
      <c r="C590">
        <v>2015</v>
      </c>
      <c r="D590">
        <v>99</v>
      </c>
      <c r="E590">
        <v>99</v>
      </c>
      <c r="F590">
        <v>99</v>
      </c>
      <c r="G590">
        <v>99</v>
      </c>
      <c r="H590">
        <v>99</v>
      </c>
      <c r="I590">
        <v>99</v>
      </c>
      <c r="J590">
        <v>999</v>
      </c>
      <c r="K590">
        <v>99</v>
      </c>
      <c r="L590">
        <v>13</v>
      </c>
      <c r="M590">
        <v>99</v>
      </c>
      <c r="N590">
        <v>99</v>
      </c>
      <c r="O590">
        <v>99</v>
      </c>
      <c r="P590">
        <v>9999</v>
      </c>
      <c r="Q590">
        <v>48</v>
      </c>
      <c r="R590">
        <v>48</v>
      </c>
      <c r="S590">
        <v>13</v>
      </c>
      <c r="T590">
        <v>8.6041666666666643</v>
      </c>
      <c r="U590">
        <v>40.341666666666654</v>
      </c>
      <c r="V590">
        <v>10.416666666666664</v>
      </c>
      <c r="W590">
        <v>62.5</v>
      </c>
      <c r="X590">
        <v>100</v>
      </c>
      <c r="Y590">
        <v>97.916666666666686</v>
      </c>
      <c r="Z590">
        <v>7.3066987909877996</v>
      </c>
      <c r="AA590">
        <v>0</v>
      </c>
      <c r="AB590">
        <v>4.7947001267603344</v>
      </c>
      <c r="AD590">
        <v>27.699238016355295</v>
      </c>
      <c r="AF590">
        <v>0.13149243918474687</v>
      </c>
      <c r="AG590">
        <v>0.19986295288739728</v>
      </c>
    </row>
    <row r="591" spans="1:33">
      <c r="A591">
        <v>11</v>
      </c>
      <c r="B591">
        <v>152</v>
      </c>
      <c r="C591">
        <v>2015</v>
      </c>
      <c r="D591">
        <v>99</v>
      </c>
      <c r="E591">
        <v>99</v>
      </c>
      <c r="F591">
        <v>99</v>
      </c>
      <c r="G591">
        <v>99</v>
      </c>
      <c r="H591">
        <v>99</v>
      </c>
      <c r="I591">
        <v>99</v>
      </c>
      <c r="J591">
        <v>999</v>
      </c>
      <c r="K591">
        <v>99</v>
      </c>
      <c r="L591">
        <v>14</v>
      </c>
      <c r="M591">
        <v>99</v>
      </c>
      <c r="N591">
        <v>99</v>
      </c>
      <c r="O591">
        <v>99</v>
      </c>
      <c r="P591">
        <v>9999</v>
      </c>
      <c r="Q591">
        <v>20</v>
      </c>
      <c r="R591">
        <v>21</v>
      </c>
      <c r="S591">
        <v>14</v>
      </c>
      <c r="T591">
        <v>7.7619047619047645</v>
      </c>
      <c r="U591">
        <v>42.94761904761905</v>
      </c>
      <c r="V591">
        <v>19.047619047619055</v>
      </c>
      <c r="W591">
        <v>47.619047619047642</v>
      </c>
      <c r="X591">
        <v>100</v>
      </c>
      <c r="Y591">
        <v>100</v>
      </c>
      <c r="Z591">
        <v>8.5540087537737062</v>
      </c>
      <c r="AA591">
        <v>0</v>
      </c>
      <c r="AB591">
        <v>6.316303635036661</v>
      </c>
      <c r="AD591">
        <v>25.729940739061718</v>
      </c>
      <c r="AF591">
        <v>5.7527942143326759E-2</v>
      </c>
      <c r="AG591">
        <v>9.3088410043970102E-2</v>
      </c>
    </row>
    <row r="592" spans="1:33">
      <c r="A592">
        <v>11</v>
      </c>
      <c r="B592">
        <v>153</v>
      </c>
      <c r="C592">
        <v>2015</v>
      </c>
      <c r="D592">
        <v>99</v>
      </c>
      <c r="E592">
        <v>99</v>
      </c>
      <c r="F592">
        <v>99</v>
      </c>
      <c r="G592">
        <v>99</v>
      </c>
      <c r="H592">
        <v>99</v>
      </c>
      <c r="I592">
        <v>99</v>
      </c>
      <c r="J592">
        <v>999</v>
      </c>
      <c r="K592">
        <v>99</v>
      </c>
      <c r="L592">
        <v>15</v>
      </c>
      <c r="M592">
        <v>99</v>
      </c>
      <c r="N592">
        <v>99</v>
      </c>
      <c r="O592">
        <v>99</v>
      </c>
      <c r="P592">
        <v>9999</v>
      </c>
      <c r="Q592">
        <v>3</v>
      </c>
      <c r="R592">
        <v>3</v>
      </c>
      <c r="S592">
        <v>15</v>
      </c>
      <c r="T592">
        <v>7</v>
      </c>
      <c r="U592">
        <v>39</v>
      </c>
      <c r="V592">
        <v>0</v>
      </c>
      <c r="W592">
        <v>0</v>
      </c>
      <c r="X592">
        <v>100</v>
      </c>
      <c r="Y592">
        <v>100</v>
      </c>
      <c r="Z592">
        <v>1.1430952132988272</v>
      </c>
      <c r="AA592">
        <v>0</v>
      </c>
      <c r="AB592">
        <v>0.81649658092772603</v>
      </c>
      <c r="AD592">
        <v>78.571428571425443</v>
      </c>
      <c r="AF592">
        <v>8.2182774490466796E-3</v>
      </c>
      <c r="AG592">
        <v>1.2075999528932809E-2</v>
      </c>
    </row>
    <row r="593" spans="1:33">
      <c r="A593">
        <v>11</v>
      </c>
      <c r="B593">
        <v>154</v>
      </c>
      <c r="C593">
        <v>2014</v>
      </c>
      <c r="D593">
        <v>99</v>
      </c>
      <c r="E593">
        <v>99</v>
      </c>
      <c r="F593">
        <v>99</v>
      </c>
      <c r="G593">
        <v>99</v>
      </c>
      <c r="H593">
        <v>99</v>
      </c>
      <c r="I593">
        <v>99</v>
      </c>
      <c r="J593">
        <v>999</v>
      </c>
      <c r="K593">
        <v>99</v>
      </c>
      <c r="L593">
        <v>1</v>
      </c>
      <c r="M593">
        <v>99</v>
      </c>
      <c r="N593">
        <v>99</v>
      </c>
      <c r="O593">
        <v>99</v>
      </c>
      <c r="P593">
        <v>9999</v>
      </c>
      <c r="Q593">
        <v>106</v>
      </c>
      <c r="R593">
        <v>131</v>
      </c>
      <c r="S593">
        <v>1</v>
      </c>
      <c r="T593">
        <v>2.3206106870229002</v>
      </c>
      <c r="U593">
        <v>12.84656488549618</v>
      </c>
      <c r="V593">
        <v>0</v>
      </c>
      <c r="W593">
        <v>0</v>
      </c>
      <c r="X593">
        <v>26.717557251908399</v>
      </c>
      <c r="Y593">
        <v>1.5267175572519092</v>
      </c>
      <c r="Z593">
        <v>4.6777416373654717</v>
      </c>
      <c r="AA593">
        <v>0</v>
      </c>
      <c r="AB593">
        <v>0.95123203013405899</v>
      </c>
      <c r="AD593">
        <v>10.558291945537963</v>
      </c>
      <c r="AF593">
        <v>0.35724999318225198</v>
      </c>
      <c r="AG593">
        <v>0.17935280377168422</v>
      </c>
    </row>
    <row r="594" spans="1:33">
      <c r="A594">
        <v>11</v>
      </c>
      <c r="B594">
        <v>155</v>
      </c>
      <c r="C594">
        <v>2014</v>
      </c>
      <c r="D594">
        <v>99</v>
      </c>
      <c r="E594">
        <v>99</v>
      </c>
      <c r="F594">
        <v>99</v>
      </c>
      <c r="G594">
        <v>99</v>
      </c>
      <c r="H594">
        <v>99</v>
      </c>
      <c r="I594">
        <v>99</v>
      </c>
      <c r="J594">
        <v>999</v>
      </c>
      <c r="K594">
        <v>99</v>
      </c>
      <c r="L594">
        <v>2</v>
      </c>
      <c r="M594">
        <v>99</v>
      </c>
      <c r="N594">
        <v>99</v>
      </c>
      <c r="O594">
        <v>99</v>
      </c>
      <c r="P594">
        <v>9999</v>
      </c>
      <c r="Q594">
        <v>427</v>
      </c>
      <c r="R594">
        <v>597</v>
      </c>
      <c r="S594">
        <v>2</v>
      </c>
      <c r="T594">
        <v>2.8911222780569505</v>
      </c>
      <c r="U594">
        <v>14.820938023450587</v>
      </c>
      <c r="V594">
        <v>0</v>
      </c>
      <c r="W594">
        <v>0</v>
      </c>
      <c r="X594">
        <v>43.551088777219427</v>
      </c>
      <c r="Y594">
        <v>4.5226130653266319</v>
      </c>
      <c r="Z594">
        <v>4.8894595335780702</v>
      </c>
      <c r="AA594">
        <v>0</v>
      </c>
      <c r="AB594">
        <v>0.99909753924267763</v>
      </c>
      <c r="AD594">
        <v>16.570615724139248</v>
      </c>
      <c r="AF594">
        <v>1.6280782132046143</v>
      </c>
      <c r="AG594">
        <v>0.94297435560772402</v>
      </c>
    </row>
    <row r="595" spans="1:33">
      <c r="A595">
        <v>11</v>
      </c>
      <c r="B595">
        <v>156</v>
      </c>
      <c r="C595">
        <v>2014</v>
      </c>
      <c r="D595">
        <v>99</v>
      </c>
      <c r="E595">
        <v>99</v>
      </c>
      <c r="F595">
        <v>99</v>
      </c>
      <c r="G595">
        <v>99</v>
      </c>
      <c r="H595">
        <v>99</v>
      </c>
      <c r="I595">
        <v>99</v>
      </c>
      <c r="J595">
        <v>999</v>
      </c>
      <c r="K595">
        <v>99</v>
      </c>
      <c r="L595">
        <v>3</v>
      </c>
      <c r="M595">
        <v>99</v>
      </c>
      <c r="N595">
        <v>99</v>
      </c>
      <c r="O595">
        <v>99</v>
      </c>
      <c r="P595">
        <v>9999</v>
      </c>
      <c r="Q595">
        <v>777</v>
      </c>
      <c r="R595">
        <v>1161</v>
      </c>
      <c r="S595">
        <v>3</v>
      </c>
      <c r="T595">
        <v>3.6425495262704559</v>
      </c>
      <c r="U595">
        <v>15.758656330749345</v>
      </c>
      <c r="V595">
        <v>0</v>
      </c>
      <c r="W595">
        <v>8.6132644272179135E-2</v>
      </c>
      <c r="X595">
        <v>45.30577088716624</v>
      </c>
      <c r="Y595">
        <v>11.627906976744184</v>
      </c>
      <c r="Z595">
        <v>5.4835102823154207</v>
      </c>
      <c r="AA595">
        <v>0</v>
      </c>
      <c r="AB595">
        <v>1.2888771005661039</v>
      </c>
      <c r="AD595">
        <v>11.156516784734468</v>
      </c>
      <c r="AF595">
        <v>3.1661621533175159</v>
      </c>
      <c r="AG595">
        <v>1.9498502746722779</v>
      </c>
    </row>
    <row r="596" spans="1:33">
      <c r="A596">
        <v>11</v>
      </c>
      <c r="B596">
        <v>157</v>
      </c>
      <c r="C596">
        <v>2014</v>
      </c>
      <c r="D596">
        <v>99</v>
      </c>
      <c r="E596">
        <v>99</v>
      </c>
      <c r="F596">
        <v>99</v>
      </c>
      <c r="G596">
        <v>99</v>
      </c>
      <c r="H596">
        <v>99</v>
      </c>
      <c r="I596">
        <v>99</v>
      </c>
      <c r="J596">
        <v>999</v>
      </c>
      <c r="K596">
        <v>99</v>
      </c>
      <c r="L596">
        <v>4</v>
      </c>
      <c r="M596">
        <v>99</v>
      </c>
      <c r="N596">
        <v>99</v>
      </c>
      <c r="O596">
        <v>99</v>
      </c>
      <c r="P596">
        <v>9999</v>
      </c>
      <c r="Q596">
        <v>1258</v>
      </c>
      <c r="R596">
        <v>2178</v>
      </c>
      <c r="S596">
        <v>4</v>
      </c>
      <c r="T596">
        <v>4.4100091827364558</v>
      </c>
      <c r="U596">
        <v>16.934113865932066</v>
      </c>
      <c r="V596">
        <v>0</v>
      </c>
      <c r="W596">
        <v>0.27548209366391191</v>
      </c>
      <c r="X596">
        <v>52.15794306703399</v>
      </c>
      <c r="Y596">
        <v>15.426997245179061</v>
      </c>
      <c r="Z596">
        <v>5.2658416961966443</v>
      </c>
      <c r="AA596">
        <v>0</v>
      </c>
      <c r="AB596">
        <v>1.4221231492112949</v>
      </c>
      <c r="AD596">
        <v>-6.3160179371329388</v>
      </c>
      <c r="AF596">
        <v>5.9396220240530155</v>
      </c>
      <c r="AG596">
        <v>3.9307028255446839</v>
      </c>
    </row>
    <row r="597" spans="1:33">
      <c r="A597">
        <v>11</v>
      </c>
      <c r="B597">
        <v>158</v>
      </c>
      <c r="C597">
        <v>2014</v>
      </c>
      <c r="D597">
        <v>99</v>
      </c>
      <c r="E597">
        <v>99</v>
      </c>
      <c r="F597">
        <v>99</v>
      </c>
      <c r="G597">
        <v>99</v>
      </c>
      <c r="H597">
        <v>99</v>
      </c>
      <c r="I597">
        <v>99</v>
      </c>
      <c r="J597">
        <v>999</v>
      </c>
      <c r="K597">
        <v>99</v>
      </c>
      <c r="L597">
        <v>5</v>
      </c>
      <c r="M597">
        <v>99</v>
      </c>
      <c r="N597">
        <v>99</v>
      </c>
      <c r="O597">
        <v>99</v>
      </c>
      <c r="P597">
        <v>9999</v>
      </c>
      <c r="Q597">
        <v>1994</v>
      </c>
      <c r="R597">
        <v>3899</v>
      </c>
      <c r="S597">
        <v>5</v>
      </c>
      <c r="T597">
        <v>5.3452167222364722</v>
      </c>
      <c r="U597">
        <v>18.768632982816101</v>
      </c>
      <c r="V597">
        <v>0</v>
      </c>
      <c r="W597">
        <v>1.6414465247499357</v>
      </c>
      <c r="X597">
        <v>62.374967940497584</v>
      </c>
      <c r="Y597">
        <v>24.442164657604515</v>
      </c>
      <c r="Z597">
        <v>5.4577369384014842</v>
      </c>
      <c r="AA597">
        <v>0</v>
      </c>
      <c r="AB597">
        <v>1.5486749245802101</v>
      </c>
      <c r="AD597">
        <v>-13.041519177215777</v>
      </c>
      <c r="AF597">
        <v>10.63295972074504</v>
      </c>
      <c r="AG597">
        <v>7.7989428319732017</v>
      </c>
    </row>
    <row r="598" spans="1:33">
      <c r="A598">
        <v>11</v>
      </c>
      <c r="B598">
        <v>159</v>
      </c>
      <c r="C598">
        <v>2014</v>
      </c>
      <c r="D598">
        <v>99</v>
      </c>
      <c r="E598">
        <v>99</v>
      </c>
      <c r="F598">
        <v>99</v>
      </c>
      <c r="G598">
        <v>99</v>
      </c>
      <c r="H598">
        <v>99</v>
      </c>
      <c r="I598">
        <v>99</v>
      </c>
      <c r="J598">
        <v>999</v>
      </c>
      <c r="K598">
        <v>99</v>
      </c>
      <c r="L598">
        <v>6</v>
      </c>
      <c r="M598">
        <v>99</v>
      </c>
      <c r="N598">
        <v>99</v>
      </c>
      <c r="O598">
        <v>99</v>
      </c>
      <c r="P598">
        <v>9999</v>
      </c>
      <c r="Q598">
        <v>2686</v>
      </c>
      <c r="R598">
        <v>5045</v>
      </c>
      <c r="S598">
        <v>6</v>
      </c>
      <c r="T598">
        <v>5.8584737363726482</v>
      </c>
      <c r="U598">
        <v>21.528820614469801</v>
      </c>
      <c r="V598">
        <v>23.409316154608526</v>
      </c>
      <c r="W598">
        <v>4.3805748265609514</v>
      </c>
      <c r="X598">
        <v>79.464816650148663</v>
      </c>
      <c r="Y598">
        <v>42.537165510406346</v>
      </c>
      <c r="Z598">
        <v>5.54063839571229</v>
      </c>
      <c r="AA598">
        <v>0</v>
      </c>
      <c r="AB598">
        <v>1.666016075397432</v>
      </c>
      <c r="AD598">
        <v>-3.4390046693792198</v>
      </c>
      <c r="AF598">
        <v>13.758215386293598</v>
      </c>
      <c r="AG598">
        <v>11.575273718446487</v>
      </c>
    </row>
    <row r="599" spans="1:33">
      <c r="A599">
        <v>11</v>
      </c>
      <c r="B599">
        <v>160</v>
      </c>
      <c r="C599">
        <v>2014</v>
      </c>
      <c r="D599">
        <v>99</v>
      </c>
      <c r="E599">
        <v>99</v>
      </c>
      <c r="F599">
        <v>99</v>
      </c>
      <c r="G599">
        <v>99</v>
      </c>
      <c r="H599">
        <v>99</v>
      </c>
      <c r="I599">
        <v>99</v>
      </c>
      <c r="J599">
        <v>999</v>
      </c>
      <c r="K599">
        <v>99</v>
      </c>
      <c r="L599">
        <v>7</v>
      </c>
      <c r="M599">
        <v>99</v>
      </c>
      <c r="N599">
        <v>99</v>
      </c>
      <c r="O599">
        <v>99</v>
      </c>
      <c r="P599">
        <v>9999</v>
      </c>
      <c r="Q599">
        <v>3029</v>
      </c>
      <c r="R599">
        <v>5360</v>
      </c>
      <c r="S599">
        <v>7</v>
      </c>
      <c r="T599">
        <v>6.3531716417910449</v>
      </c>
      <c r="U599">
        <v>24.245018656716375</v>
      </c>
      <c r="V599">
        <v>33.227611940298509</v>
      </c>
      <c r="W599">
        <v>9.1231343283582103</v>
      </c>
      <c r="X599">
        <v>90.354477611940311</v>
      </c>
      <c r="Y599">
        <v>61.473880597014926</v>
      </c>
      <c r="Z599">
        <v>5.5454809993886487</v>
      </c>
      <c r="AA599">
        <v>0</v>
      </c>
      <c r="AB599">
        <v>1.7534851268094873</v>
      </c>
      <c r="AD599">
        <v>7.6348123388505629</v>
      </c>
      <c r="AF599">
        <v>14.61725162944176</v>
      </c>
      <c r="AG599">
        <v>13.84959814271957</v>
      </c>
    </row>
    <row r="600" spans="1:33">
      <c r="A600">
        <v>11</v>
      </c>
      <c r="B600">
        <v>161</v>
      </c>
      <c r="C600">
        <v>2014</v>
      </c>
      <c r="D600">
        <v>99</v>
      </c>
      <c r="E600">
        <v>99</v>
      </c>
      <c r="F600">
        <v>99</v>
      </c>
      <c r="G600">
        <v>99</v>
      </c>
      <c r="H600">
        <v>99</v>
      </c>
      <c r="I600">
        <v>99</v>
      </c>
      <c r="J600">
        <v>999</v>
      </c>
      <c r="K600">
        <v>99</v>
      </c>
      <c r="L600">
        <v>8</v>
      </c>
      <c r="M600">
        <v>99</v>
      </c>
      <c r="N600">
        <v>99</v>
      </c>
      <c r="O600">
        <v>99</v>
      </c>
      <c r="P600">
        <v>9999</v>
      </c>
      <c r="Q600">
        <v>4105</v>
      </c>
      <c r="R600">
        <v>8051</v>
      </c>
      <c r="S600">
        <v>8</v>
      </c>
      <c r="T600">
        <v>7.1157620171407281</v>
      </c>
      <c r="U600">
        <v>27.474388274748495</v>
      </c>
      <c r="V600">
        <v>36.380573841758803</v>
      </c>
      <c r="W600">
        <v>19.674574587007825</v>
      </c>
      <c r="X600">
        <v>97.428890821016068</v>
      </c>
      <c r="Y600">
        <v>79.182710222332631</v>
      </c>
      <c r="Z600">
        <v>5.5816765858618602</v>
      </c>
      <c r="AA600">
        <v>0</v>
      </c>
      <c r="AB600">
        <v>1.7825563433258964</v>
      </c>
      <c r="AD600">
        <v>25.524945817503287</v>
      </c>
      <c r="AF600">
        <v>21.955875535193211</v>
      </c>
      <c r="AG600">
        <v>23.573698133532961</v>
      </c>
    </row>
    <row r="601" spans="1:33">
      <c r="A601">
        <v>11</v>
      </c>
      <c r="B601">
        <v>162</v>
      </c>
      <c r="C601">
        <v>2014</v>
      </c>
      <c r="D601">
        <v>99</v>
      </c>
      <c r="E601">
        <v>99</v>
      </c>
      <c r="F601">
        <v>99</v>
      </c>
      <c r="G601">
        <v>99</v>
      </c>
      <c r="H601">
        <v>99</v>
      </c>
      <c r="I601">
        <v>99</v>
      </c>
      <c r="J601">
        <v>999</v>
      </c>
      <c r="K601">
        <v>99</v>
      </c>
      <c r="L601">
        <v>9</v>
      </c>
      <c r="M601">
        <v>99</v>
      </c>
      <c r="N601">
        <v>99</v>
      </c>
      <c r="O601">
        <v>99</v>
      </c>
      <c r="P601">
        <v>9999</v>
      </c>
      <c r="Q601">
        <v>3434</v>
      </c>
      <c r="R601">
        <v>6328</v>
      </c>
      <c r="S601">
        <v>9</v>
      </c>
      <c r="T601">
        <v>7.8230088495575218</v>
      </c>
      <c r="U601">
        <v>31.652765486725706</v>
      </c>
      <c r="V601">
        <v>31.257901390644747</v>
      </c>
      <c r="W601">
        <v>33.375474083438682</v>
      </c>
      <c r="X601">
        <v>99.841972187104972</v>
      </c>
      <c r="Y601">
        <v>94.658659924146633</v>
      </c>
      <c r="Z601">
        <v>5.4622192725263794</v>
      </c>
      <c r="AA601">
        <v>0</v>
      </c>
      <c r="AB601">
        <v>1.9416980196902005</v>
      </c>
      <c r="AD601">
        <v>45.623869387241129</v>
      </c>
      <c r="AF601">
        <v>17.257083640131984</v>
      </c>
      <c r="AG601">
        <v>21.346564523633901</v>
      </c>
    </row>
    <row r="602" spans="1:33">
      <c r="A602">
        <v>11</v>
      </c>
      <c r="B602">
        <v>163</v>
      </c>
      <c r="C602">
        <v>2014</v>
      </c>
      <c r="D602">
        <v>99</v>
      </c>
      <c r="E602">
        <v>99</v>
      </c>
      <c r="F602">
        <v>99</v>
      </c>
      <c r="G602">
        <v>99</v>
      </c>
      <c r="H602">
        <v>99</v>
      </c>
      <c r="I602">
        <v>99</v>
      </c>
      <c r="J602">
        <v>999</v>
      </c>
      <c r="K602">
        <v>99</v>
      </c>
      <c r="L602">
        <v>10</v>
      </c>
      <c r="M602">
        <v>99</v>
      </c>
      <c r="N602">
        <v>99</v>
      </c>
      <c r="O602">
        <v>99</v>
      </c>
      <c r="P602">
        <v>9999</v>
      </c>
      <c r="Q602">
        <v>1710</v>
      </c>
      <c r="R602">
        <v>2477</v>
      </c>
      <c r="S602">
        <v>10</v>
      </c>
      <c r="T602">
        <v>8.3932176019378275</v>
      </c>
      <c r="U602">
        <v>34.432418247880513</v>
      </c>
      <c r="V602">
        <v>23.375050464271297</v>
      </c>
      <c r="W602">
        <v>44.368187323375054</v>
      </c>
      <c r="X602">
        <v>99.959628582963262</v>
      </c>
      <c r="Y602">
        <v>97.496972143722246</v>
      </c>
      <c r="Z602">
        <v>5.9615869955346996</v>
      </c>
      <c r="AA602">
        <v>0</v>
      </c>
      <c r="AB602">
        <v>2.1137424555117312</v>
      </c>
      <c r="AD602">
        <v>50.961335398244486</v>
      </c>
      <c r="AF602">
        <v>6.7550246802476206</v>
      </c>
      <c r="AG602">
        <v>9.0895711071148391</v>
      </c>
    </row>
    <row r="603" spans="1:33">
      <c r="A603">
        <v>11</v>
      </c>
      <c r="B603">
        <v>164</v>
      </c>
      <c r="C603">
        <v>2014</v>
      </c>
      <c r="D603">
        <v>99</v>
      </c>
      <c r="E603">
        <v>99</v>
      </c>
      <c r="F603">
        <v>99</v>
      </c>
      <c r="G603">
        <v>99</v>
      </c>
      <c r="H603">
        <v>99</v>
      </c>
      <c r="I603">
        <v>99</v>
      </c>
      <c r="J603">
        <v>999</v>
      </c>
      <c r="K603">
        <v>99</v>
      </c>
      <c r="L603">
        <v>11</v>
      </c>
      <c r="M603">
        <v>99</v>
      </c>
      <c r="N603">
        <v>99</v>
      </c>
      <c r="O603">
        <v>99</v>
      </c>
      <c r="P603">
        <v>9999</v>
      </c>
      <c r="Q603">
        <v>855</v>
      </c>
      <c r="R603">
        <v>1116</v>
      </c>
      <c r="S603">
        <v>11</v>
      </c>
      <c r="T603">
        <v>9.0224014336917513</v>
      </c>
      <c r="U603">
        <v>37.007885304659538</v>
      </c>
      <c r="V603">
        <v>15.232974910394262</v>
      </c>
      <c r="W603">
        <v>58.602150537634408</v>
      </c>
      <c r="X603">
        <v>100</v>
      </c>
      <c r="Y603">
        <v>99.462365591397884</v>
      </c>
      <c r="Z603">
        <v>6.310231679064727</v>
      </c>
      <c r="AA603">
        <v>0</v>
      </c>
      <c r="AB603">
        <v>2.3452919291883942</v>
      </c>
      <c r="AD603">
        <v>50.780293310911503</v>
      </c>
      <c r="AF603">
        <v>3.0434426900106355</v>
      </c>
      <c r="AG603">
        <v>4.4015772048330755</v>
      </c>
    </row>
    <row r="604" spans="1:33">
      <c r="A604">
        <v>11</v>
      </c>
      <c r="B604">
        <v>165</v>
      </c>
      <c r="C604">
        <v>2014</v>
      </c>
      <c r="D604">
        <v>99</v>
      </c>
      <c r="E604">
        <v>99</v>
      </c>
      <c r="F604">
        <v>99</v>
      </c>
      <c r="G604">
        <v>99</v>
      </c>
      <c r="H604">
        <v>99</v>
      </c>
      <c r="I604">
        <v>99</v>
      </c>
      <c r="J604">
        <v>999</v>
      </c>
      <c r="K604">
        <v>99</v>
      </c>
      <c r="L604">
        <v>12</v>
      </c>
      <c r="M604">
        <v>99</v>
      </c>
      <c r="N604">
        <v>99</v>
      </c>
      <c r="O604">
        <v>99</v>
      </c>
      <c r="P604">
        <v>9999</v>
      </c>
      <c r="Q604">
        <v>221</v>
      </c>
      <c r="R604">
        <v>250</v>
      </c>
      <c r="S604">
        <v>12</v>
      </c>
      <c r="T604">
        <v>9.0640000000000001</v>
      </c>
      <c r="U604">
        <v>39.098800000000011</v>
      </c>
      <c r="V604">
        <v>13.2</v>
      </c>
      <c r="W604">
        <v>58</v>
      </c>
      <c r="X604">
        <v>100</v>
      </c>
      <c r="Y604">
        <v>99.6</v>
      </c>
      <c r="Z604">
        <v>6.6296937003151886</v>
      </c>
      <c r="AA604">
        <v>0</v>
      </c>
      <c r="AB604">
        <v>2.3194620065868712</v>
      </c>
      <c r="AD604">
        <v>59.136931734431549</v>
      </c>
      <c r="AF604">
        <v>0.68177479614933612</v>
      </c>
      <c r="AG604">
        <v>1.0417255042052893</v>
      </c>
    </row>
    <row r="605" spans="1:33">
      <c r="A605">
        <v>11</v>
      </c>
      <c r="B605">
        <v>166</v>
      </c>
      <c r="C605">
        <v>2014</v>
      </c>
      <c r="D605">
        <v>99</v>
      </c>
      <c r="E605">
        <v>99</v>
      </c>
      <c r="F605">
        <v>99</v>
      </c>
      <c r="G605">
        <v>99</v>
      </c>
      <c r="H605">
        <v>99</v>
      </c>
      <c r="I605">
        <v>99</v>
      </c>
      <c r="J605">
        <v>999</v>
      </c>
      <c r="K605">
        <v>99</v>
      </c>
      <c r="L605">
        <v>13</v>
      </c>
      <c r="M605">
        <v>99</v>
      </c>
      <c r="N605">
        <v>99</v>
      </c>
      <c r="O605">
        <v>99</v>
      </c>
      <c r="P605">
        <v>9999</v>
      </c>
      <c r="Q605">
        <v>44</v>
      </c>
      <c r="R605">
        <v>50</v>
      </c>
      <c r="S605">
        <v>13</v>
      </c>
      <c r="T605">
        <v>9.0199999999999978</v>
      </c>
      <c r="U605">
        <v>39.027999999999999</v>
      </c>
      <c r="V605">
        <v>14</v>
      </c>
      <c r="W605">
        <v>52</v>
      </c>
      <c r="X605">
        <v>100</v>
      </c>
      <c r="Y605">
        <v>100</v>
      </c>
      <c r="Z605">
        <v>7.1187931561466353</v>
      </c>
      <c r="AA605">
        <v>0</v>
      </c>
      <c r="AB605">
        <v>2.9562814480356918</v>
      </c>
      <c r="AD605">
        <v>72.983255139007056</v>
      </c>
      <c r="AF605">
        <v>0.13635495922986721</v>
      </c>
      <c r="AG605">
        <v>0.20796783010283704</v>
      </c>
    </row>
    <row r="606" spans="1:33">
      <c r="A606">
        <v>11</v>
      </c>
      <c r="B606">
        <v>167</v>
      </c>
      <c r="C606">
        <v>2014</v>
      </c>
      <c r="D606">
        <v>99</v>
      </c>
      <c r="E606">
        <v>99</v>
      </c>
      <c r="F606">
        <v>99</v>
      </c>
      <c r="G606">
        <v>99</v>
      </c>
      <c r="H606">
        <v>99</v>
      </c>
      <c r="I606">
        <v>99</v>
      </c>
      <c r="J606">
        <v>999</v>
      </c>
      <c r="K606">
        <v>99</v>
      </c>
      <c r="L606">
        <v>14</v>
      </c>
      <c r="M606">
        <v>99</v>
      </c>
      <c r="N606">
        <v>99</v>
      </c>
      <c r="O606">
        <v>99</v>
      </c>
      <c r="P606">
        <v>9999</v>
      </c>
      <c r="Q606">
        <v>23</v>
      </c>
      <c r="R606">
        <v>24</v>
      </c>
      <c r="S606">
        <v>14</v>
      </c>
      <c r="T606">
        <v>9.25</v>
      </c>
      <c r="U606">
        <v>40.804166666666674</v>
      </c>
      <c r="V606">
        <v>12.5</v>
      </c>
      <c r="W606">
        <v>58.33333333333335</v>
      </c>
      <c r="X606">
        <v>100</v>
      </c>
      <c r="Y606">
        <v>95.833333333333314</v>
      </c>
      <c r="Z606">
        <v>9.7614667257994157</v>
      </c>
      <c r="AA606">
        <v>0</v>
      </c>
      <c r="AB606">
        <v>2.6964482812272399</v>
      </c>
      <c r="AD606">
        <v>77.072431474395103</v>
      </c>
      <c r="AF606">
        <v>6.5450380430336255E-2</v>
      </c>
      <c r="AG606">
        <v>0.10436758020893122</v>
      </c>
    </row>
    <row r="607" spans="1:33">
      <c r="A607">
        <v>11</v>
      </c>
      <c r="B607">
        <v>168</v>
      </c>
      <c r="C607">
        <v>2014</v>
      </c>
      <c r="D607">
        <v>99</v>
      </c>
      <c r="E607">
        <v>99</v>
      </c>
      <c r="F607">
        <v>99</v>
      </c>
      <c r="G607">
        <v>99</v>
      </c>
      <c r="H607">
        <v>99</v>
      </c>
      <c r="I607">
        <v>99</v>
      </c>
      <c r="J607">
        <v>999</v>
      </c>
      <c r="K607">
        <v>99</v>
      </c>
      <c r="L607">
        <v>15</v>
      </c>
      <c r="M607">
        <v>99</v>
      </c>
      <c r="N607">
        <v>99</v>
      </c>
      <c r="O607">
        <v>99</v>
      </c>
      <c r="P607">
        <v>9999</v>
      </c>
      <c r="Q607">
        <v>2</v>
      </c>
      <c r="R607">
        <v>2</v>
      </c>
      <c r="S607">
        <v>15</v>
      </c>
      <c r="T607">
        <v>4.5</v>
      </c>
      <c r="U607">
        <v>36.75</v>
      </c>
      <c r="V607">
        <v>50</v>
      </c>
      <c r="W607">
        <v>0</v>
      </c>
      <c r="X607">
        <v>100</v>
      </c>
      <c r="Y607">
        <v>100</v>
      </c>
      <c r="Z607">
        <v>4.0500000000000194</v>
      </c>
      <c r="AA607">
        <v>0</v>
      </c>
      <c r="AB607">
        <v>1.5</v>
      </c>
      <c r="AD607">
        <v>-99.999999999999375</v>
      </c>
      <c r="AF607">
        <v>5.4541983691946882E-3</v>
      </c>
      <c r="AG607">
        <v>7.8331636325502316E-3</v>
      </c>
    </row>
    <row r="608" spans="1:33">
      <c r="A608">
        <v>11</v>
      </c>
      <c r="B608">
        <v>169</v>
      </c>
      <c r="C608">
        <v>2013</v>
      </c>
      <c r="D608">
        <v>99</v>
      </c>
      <c r="E608">
        <v>99</v>
      </c>
      <c r="F608">
        <v>99</v>
      </c>
      <c r="G608">
        <v>99</v>
      </c>
      <c r="H608">
        <v>99</v>
      </c>
      <c r="I608">
        <v>99</v>
      </c>
      <c r="J608">
        <v>999</v>
      </c>
      <c r="K608">
        <v>99</v>
      </c>
      <c r="L608">
        <v>1</v>
      </c>
      <c r="M608">
        <v>99</v>
      </c>
      <c r="N608">
        <v>99</v>
      </c>
      <c r="O608">
        <v>99</v>
      </c>
      <c r="P608">
        <v>9999</v>
      </c>
      <c r="Q608">
        <v>113</v>
      </c>
      <c r="R608">
        <v>169</v>
      </c>
      <c r="S608">
        <v>1</v>
      </c>
      <c r="T608">
        <v>2.1715976331360936</v>
      </c>
      <c r="U608">
        <v>11.811834319526625</v>
      </c>
      <c r="V608">
        <v>0</v>
      </c>
      <c r="W608">
        <v>1.1834319526627219</v>
      </c>
      <c r="X608">
        <v>15.976331360946748</v>
      </c>
      <c r="Y608">
        <v>1.7751479289940828</v>
      </c>
      <c r="Z608">
        <v>4.3779546785932153</v>
      </c>
      <c r="AA608">
        <v>0</v>
      </c>
      <c r="AB608">
        <v>1.1817739865391643</v>
      </c>
      <c r="AD608">
        <v>43.363713133592093</v>
      </c>
      <c r="AF608">
        <v>0.44231574539363472</v>
      </c>
      <c r="AG608">
        <v>0.20815432742440035</v>
      </c>
    </row>
    <row r="609" spans="1:33">
      <c r="A609">
        <v>11</v>
      </c>
      <c r="B609">
        <v>170</v>
      </c>
      <c r="C609">
        <v>2013</v>
      </c>
      <c r="D609">
        <v>99</v>
      </c>
      <c r="E609">
        <v>99</v>
      </c>
      <c r="F609">
        <v>99</v>
      </c>
      <c r="G609">
        <v>99</v>
      </c>
      <c r="H609">
        <v>99</v>
      </c>
      <c r="I609">
        <v>99</v>
      </c>
      <c r="J609">
        <v>999</v>
      </c>
      <c r="K609">
        <v>99</v>
      </c>
      <c r="L609">
        <v>2</v>
      </c>
      <c r="M609">
        <v>99</v>
      </c>
      <c r="N609">
        <v>99</v>
      </c>
      <c r="O609">
        <v>99</v>
      </c>
      <c r="P609">
        <v>9999</v>
      </c>
      <c r="Q609">
        <v>455</v>
      </c>
      <c r="R609">
        <v>720</v>
      </c>
      <c r="S609">
        <v>2</v>
      </c>
      <c r="T609">
        <v>3.1166666666666676</v>
      </c>
      <c r="U609">
        <v>13.476666666666677</v>
      </c>
      <c r="V609">
        <v>0</v>
      </c>
      <c r="W609">
        <v>0.1388888888888889</v>
      </c>
      <c r="X609">
        <v>29.027777777777779</v>
      </c>
      <c r="Y609">
        <v>2.0833333333333339</v>
      </c>
      <c r="Z609">
        <v>4.3957346750381774</v>
      </c>
      <c r="AA609">
        <v>0</v>
      </c>
      <c r="AB609">
        <v>1.1341908520566055</v>
      </c>
      <c r="AD609">
        <v>18.181800551871337</v>
      </c>
      <c r="AF609">
        <v>1.8844221105527641</v>
      </c>
      <c r="AG609">
        <v>1.011803962460897</v>
      </c>
    </row>
    <row r="610" spans="1:33">
      <c r="A610">
        <v>11</v>
      </c>
      <c r="B610">
        <v>171</v>
      </c>
      <c r="C610">
        <v>2013</v>
      </c>
      <c r="D610">
        <v>99</v>
      </c>
      <c r="E610">
        <v>99</v>
      </c>
      <c r="F610">
        <v>99</v>
      </c>
      <c r="G610">
        <v>99</v>
      </c>
      <c r="H610">
        <v>99</v>
      </c>
      <c r="I610">
        <v>99</v>
      </c>
      <c r="J610">
        <v>999</v>
      </c>
      <c r="K610">
        <v>99</v>
      </c>
      <c r="L610">
        <v>3</v>
      </c>
      <c r="M610">
        <v>99</v>
      </c>
      <c r="N610">
        <v>99</v>
      </c>
      <c r="O610">
        <v>99</v>
      </c>
      <c r="P610">
        <v>9999</v>
      </c>
      <c r="Q610">
        <v>782</v>
      </c>
      <c r="R610">
        <v>1265</v>
      </c>
      <c r="S610">
        <v>3</v>
      </c>
      <c r="T610">
        <v>3.771541501976285</v>
      </c>
      <c r="U610">
        <v>14.642055335968379</v>
      </c>
      <c r="V610">
        <v>0</v>
      </c>
      <c r="W610">
        <v>7.9051383399209488E-2</v>
      </c>
      <c r="X610">
        <v>37.312252964426875</v>
      </c>
      <c r="Y610">
        <v>5.2173913043478253</v>
      </c>
      <c r="Z610">
        <v>4.7997927043616286</v>
      </c>
      <c r="AA610">
        <v>0</v>
      </c>
      <c r="AB610">
        <v>1.2819746052842822</v>
      </c>
      <c r="AD610">
        <v>0.53770547538133695</v>
      </c>
      <c r="AF610">
        <v>3.3108249581239528</v>
      </c>
      <c r="AG610">
        <v>1.9314077163712204</v>
      </c>
    </row>
    <row r="611" spans="1:33">
      <c r="A611">
        <v>11</v>
      </c>
      <c r="B611">
        <v>172</v>
      </c>
      <c r="C611">
        <v>2013</v>
      </c>
      <c r="D611">
        <v>99</v>
      </c>
      <c r="E611">
        <v>99</v>
      </c>
      <c r="F611">
        <v>99</v>
      </c>
      <c r="G611">
        <v>99</v>
      </c>
      <c r="H611">
        <v>99</v>
      </c>
      <c r="I611">
        <v>99</v>
      </c>
      <c r="J611">
        <v>999</v>
      </c>
      <c r="K611">
        <v>99</v>
      </c>
      <c r="L611">
        <v>4</v>
      </c>
      <c r="M611">
        <v>99</v>
      </c>
      <c r="N611">
        <v>99</v>
      </c>
      <c r="O611">
        <v>99</v>
      </c>
      <c r="P611">
        <v>9999</v>
      </c>
      <c r="Q611">
        <v>1289</v>
      </c>
      <c r="R611">
        <v>2305</v>
      </c>
      <c r="S611">
        <v>4</v>
      </c>
      <c r="T611">
        <v>4.4650759219088947</v>
      </c>
      <c r="U611">
        <v>16.100043383947938</v>
      </c>
      <c r="V611">
        <v>0</v>
      </c>
      <c r="W611">
        <v>0.47722342733188711</v>
      </c>
      <c r="X611">
        <v>45.119305856832966</v>
      </c>
      <c r="Y611">
        <v>10.585683297180044</v>
      </c>
      <c r="Z611">
        <v>5.1352209860067903</v>
      </c>
      <c r="AA611">
        <v>0</v>
      </c>
      <c r="AB611">
        <v>1.3644762706442577</v>
      </c>
      <c r="AD611">
        <v>-1.0231427591797562</v>
      </c>
      <c r="AF611">
        <v>6.0327680067001683</v>
      </c>
      <c r="AG611">
        <v>3.869718456725753</v>
      </c>
    </row>
    <row r="612" spans="1:33">
      <c r="A612">
        <v>11</v>
      </c>
      <c r="B612">
        <v>173</v>
      </c>
      <c r="C612">
        <v>2013</v>
      </c>
      <c r="D612">
        <v>99</v>
      </c>
      <c r="E612">
        <v>99</v>
      </c>
      <c r="F612">
        <v>99</v>
      </c>
      <c r="G612">
        <v>99</v>
      </c>
      <c r="H612">
        <v>99</v>
      </c>
      <c r="I612">
        <v>99</v>
      </c>
      <c r="J612">
        <v>999</v>
      </c>
      <c r="K612">
        <v>99</v>
      </c>
      <c r="L612">
        <v>5</v>
      </c>
      <c r="M612">
        <v>99</v>
      </c>
      <c r="N612">
        <v>99</v>
      </c>
      <c r="O612">
        <v>99</v>
      </c>
      <c r="P612">
        <v>9999</v>
      </c>
      <c r="Q612">
        <v>2140</v>
      </c>
      <c r="R612">
        <v>4277</v>
      </c>
      <c r="S612">
        <v>5</v>
      </c>
      <c r="T612">
        <v>5.2331073182137011</v>
      </c>
      <c r="U612">
        <v>18.264180500350722</v>
      </c>
      <c r="V612">
        <v>0</v>
      </c>
      <c r="W612">
        <v>1.8237082066869303</v>
      </c>
      <c r="X612">
        <v>59.340659340659343</v>
      </c>
      <c r="Y612">
        <v>20.808978255786766</v>
      </c>
      <c r="Z612">
        <v>5.3476316695693589</v>
      </c>
      <c r="AA612">
        <v>0</v>
      </c>
      <c r="AB612">
        <v>1.5550525556143404</v>
      </c>
      <c r="AD612">
        <v>-0.22011475818823889</v>
      </c>
      <c r="AF612">
        <v>11.193990787269684</v>
      </c>
      <c r="AG612">
        <v>8.1455578727841544</v>
      </c>
    </row>
    <row r="613" spans="1:33">
      <c r="A613">
        <v>11</v>
      </c>
      <c r="B613">
        <v>174</v>
      </c>
      <c r="C613">
        <v>2013</v>
      </c>
      <c r="D613">
        <v>99</v>
      </c>
      <c r="E613">
        <v>99</v>
      </c>
      <c r="F613">
        <v>99</v>
      </c>
      <c r="G613">
        <v>99</v>
      </c>
      <c r="H613">
        <v>99</v>
      </c>
      <c r="I613">
        <v>99</v>
      </c>
      <c r="J613">
        <v>999</v>
      </c>
      <c r="K613">
        <v>99</v>
      </c>
      <c r="L613">
        <v>6</v>
      </c>
      <c r="M613">
        <v>99</v>
      </c>
      <c r="N613">
        <v>99</v>
      </c>
      <c r="O613">
        <v>99</v>
      </c>
      <c r="P613">
        <v>9999</v>
      </c>
      <c r="Q613">
        <v>2783</v>
      </c>
      <c r="R613">
        <v>5290</v>
      </c>
      <c r="S613">
        <v>6</v>
      </c>
      <c r="T613">
        <v>5.7606805293005667</v>
      </c>
      <c r="U613">
        <v>20.870113421550101</v>
      </c>
      <c r="V613">
        <v>20.434782608695652</v>
      </c>
      <c r="W613">
        <v>3.3270321361058599</v>
      </c>
      <c r="X613">
        <v>76.616257088846879</v>
      </c>
      <c r="Y613">
        <v>37.561436672967872</v>
      </c>
      <c r="Z613">
        <v>5.5505149700960317</v>
      </c>
      <c r="AA613">
        <v>0</v>
      </c>
      <c r="AB613">
        <v>1.6055799174981755</v>
      </c>
      <c r="AD613">
        <v>-1.1887908765424349</v>
      </c>
      <c r="AF613">
        <v>13.845268006700172</v>
      </c>
      <c r="AG613">
        <v>11.512294056308656</v>
      </c>
    </row>
    <row r="614" spans="1:33">
      <c r="A614">
        <v>11</v>
      </c>
      <c r="B614">
        <v>175</v>
      </c>
      <c r="C614">
        <v>2013</v>
      </c>
      <c r="D614">
        <v>99</v>
      </c>
      <c r="E614">
        <v>99</v>
      </c>
      <c r="F614">
        <v>99</v>
      </c>
      <c r="G614">
        <v>99</v>
      </c>
      <c r="H614">
        <v>99</v>
      </c>
      <c r="I614">
        <v>99</v>
      </c>
      <c r="J614">
        <v>999</v>
      </c>
      <c r="K614">
        <v>99</v>
      </c>
      <c r="L614">
        <v>7</v>
      </c>
      <c r="M614">
        <v>99</v>
      </c>
      <c r="N614">
        <v>99</v>
      </c>
      <c r="O614">
        <v>99</v>
      </c>
      <c r="P614">
        <v>9999</v>
      </c>
      <c r="Q614">
        <v>3006</v>
      </c>
      <c r="R614">
        <v>5171</v>
      </c>
      <c r="S614">
        <v>7</v>
      </c>
      <c r="T614">
        <v>6.212724811448461</v>
      </c>
      <c r="U614">
        <v>24.092148520595632</v>
      </c>
      <c r="V614">
        <v>32.585573390059956</v>
      </c>
      <c r="W614">
        <v>6.5557919164571645</v>
      </c>
      <c r="X614">
        <v>91.626377876619614</v>
      </c>
      <c r="Y614">
        <v>60.375169212918195</v>
      </c>
      <c r="Z614">
        <v>5.2676930864004312</v>
      </c>
      <c r="AA614">
        <v>0</v>
      </c>
      <c r="AB614">
        <v>1.6591140960519184</v>
      </c>
      <c r="AD614">
        <v>11.976933583232523</v>
      </c>
      <c r="AF614">
        <v>13.533814907872697</v>
      </c>
      <c r="AG614">
        <v>12.990667361835245</v>
      </c>
    </row>
    <row r="615" spans="1:33">
      <c r="A615">
        <v>11</v>
      </c>
      <c r="B615">
        <v>176</v>
      </c>
      <c r="C615">
        <v>2013</v>
      </c>
      <c r="D615">
        <v>99</v>
      </c>
      <c r="E615">
        <v>99</v>
      </c>
      <c r="F615">
        <v>99</v>
      </c>
      <c r="G615">
        <v>99</v>
      </c>
      <c r="H615">
        <v>99</v>
      </c>
      <c r="I615">
        <v>99</v>
      </c>
      <c r="J615">
        <v>999</v>
      </c>
      <c r="K615">
        <v>99</v>
      </c>
      <c r="L615">
        <v>8</v>
      </c>
      <c r="M615">
        <v>99</v>
      </c>
      <c r="N615">
        <v>99</v>
      </c>
      <c r="O615">
        <v>99</v>
      </c>
      <c r="P615">
        <v>9999</v>
      </c>
      <c r="Q615">
        <v>4200</v>
      </c>
      <c r="R615">
        <v>8288</v>
      </c>
      <c r="S615">
        <v>8</v>
      </c>
      <c r="T615">
        <v>7.0576737451737452</v>
      </c>
      <c r="U615">
        <v>27.218786196911243</v>
      </c>
      <c r="V615">
        <v>35.895270270270281</v>
      </c>
      <c r="W615">
        <v>18.291505791505795</v>
      </c>
      <c r="X615">
        <v>96.850868725868722</v>
      </c>
      <c r="Y615">
        <v>78.740347490347503</v>
      </c>
      <c r="Z615">
        <v>5.5546209000510895</v>
      </c>
      <c r="AA615">
        <v>0</v>
      </c>
      <c r="AB615">
        <v>1.771395408367535</v>
      </c>
      <c r="AD615">
        <v>28.104900435396985</v>
      </c>
      <c r="AF615">
        <v>21.691792294807367</v>
      </c>
      <c r="AG615">
        <v>23.52338894681964</v>
      </c>
    </row>
    <row r="616" spans="1:33">
      <c r="A616">
        <v>11</v>
      </c>
      <c r="B616">
        <v>177</v>
      </c>
      <c r="C616">
        <v>2013</v>
      </c>
      <c r="D616">
        <v>99</v>
      </c>
      <c r="E616">
        <v>99</v>
      </c>
      <c r="F616">
        <v>99</v>
      </c>
      <c r="G616">
        <v>99</v>
      </c>
      <c r="H616">
        <v>99</v>
      </c>
      <c r="I616">
        <v>99</v>
      </c>
      <c r="J616">
        <v>999</v>
      </c>
      <c r="K616">
        <v>99</v>
      </c>
      <c r="L616">
        <v>9</v>
      </c>
      <c r="M616">
        <v>99</v>
      </c>
      <c r="N616">
        <v>99</v>
      </c>
      <c r="O616">
        <v>99</v>
      </c>
      <c r="P616">
        <v>9999</v>
      </c>
      <c r="Q616">
        <v>3463</v>
      </c>
      <c r="R616">
        <v>6366</v>
      </c>
      <c r="S616">
        <v>9</v>
      </c>
      <c r="T616">
        <v>7.8235940936223693</v>
      </c>
      <c r="U616">
        <v>31.205136663524875</v>
      </c>
      <c r="V616">
        <v>31.841030474395222</v>
      </c>
      <c r="W616">
        <v>33.050581212692428</v>
      </c>
      <c r="X616">
        <v>99.638705623625498</v>
      </c>
      <c r="Y616">
        <v>93.873704052780383</v>
      </c>
      <c r="Z616">
        <v>5.4067452146149506</v>
      </c>
      <c r="AA616">
        <v>0</v>
      </c>
      <c r="AB616">
        <v>1.9552364166622127</v>
      </c>
      <c r="AD616">
        <v>49.380062716405085</v>
      </c>
      <c r="AF616">
        <v>16.661432160804026</v>
      </c>
      <c r="AG616">
        <v>20.71448383733048</v>
      </c>
    </row>
    <row r="617" spans="1:33">
      <c r="A617">
        <v>11</v>
      </c>
      <c r="B617">
        <v>178</v>
      </c>
      <c r="C617">
        <v>2013</v>
      </c>
      <c r="D617">
        <v>99</v>
      </c>
      <c r="E617">
        <v>99</v>
      </c>
      <c r="F617">
        <v>99</v>
      </c>
      <c r="G617">
        <v>99</v>
      </c>
      <c r="H617">
        <v>99</v>
      </c>
      <c r="I617">
        <v>99</v>
      </c>
      <c r="J617">
        <v>999</v>
      </c>
      <c r="K617">
        <v>99</v>
      </c>
      <c r="L617">
        <v>10</v>
      </c>
      <c r="M617">
        <v>99</v>
      </c>
      <c r="N617">
        <v>99</v>
      </c>
      <c r="O617">
        <v>99</v>
      </c>
      <c r="P617">
        <v>9999</v>
      </c>
      <c r="Q617">
        <v>1750</v>
      </c>
      <c r="R617">
        <v>2606</v>
      </c>
      <c r="S617">
        <v>10</v>
      </c>
      <c r="T617">
        <v>8.344205679201842</v>
      </c>
      <c r="U617">
        <v>34.094167306216427</v>
      </c>
      <c r="V617">
        <v>24.635456638526477</v>
      </c>
      <c r="W617">
        <v>42.70913277052955</v>
      </c>
      <c r="X617">
        <v>99.923254029163502</v>
      </c>
      <c r="Y617">
        <v>97.582501918649299</v>
      </c>
      <c r="Z617">
        <v>5.6887520580657949</v>
      </c>
      <c r="AA617">
        <v>0</v>
      </c>
      <c r="AB617">
        <v>2.1101886653290447</v>
      </c>
      <c r="AD617">
        <v>55.19119217887765</v>
      </c>
      <c r="AF617">
        <v>6.8205611390284755</v>
      </c>
      <c r="AG617">
        <v>9.2647966631908201</v>
      </c>
    </row>
    <row r="618" spans="1:33">
      <c r="A618">
        <v>11</v>
      </c>
      <c r="B618">
        <v>179</v>
      </c>
      <c r="C618">
        <v>2013</v>
      </c>
      <c r="D618">
        <v>99</v>
      </c>
      <c r="E618">
        <v>99</v>
      </c>
      <c r="F618">
        <v>99</v>
      </c>
      <c r="G618">
        <v>99</v>
      </c>
      <c r="H618">
        <v>99</v>
      </c>
      <c r="I618">
        <v>99</v>
      </c>
      <c r="J618">
        <v>999</v>
      </c>
      <c r="K618">
        <v>99</v>
      </c>
      <c r="L618">
        <v>11</v>
      </c>
      <c r="M618">
        <v>99</v>
      </c>
      <c r="N618">
        <v>99</v>
      </c>
      <c r="O618">
        <v>99</v>
      </c>
      <c r="P618">
        <v>9999</v>
      </c>
      <c r="Q618">
        <v>971</v>
      </c>
      <c r="R618">
        <v>1320</v>
      </c>
      <c r="S618">
        <v>11</v>
      </c>
      <c r="T618">
        <v>8.8613636363636346</v>
      </c>
      <c r="U618">
        <v>36.734621212121219</v>
      </c>
      <c r="V618">
        <v>17.651515151515152</v>
      </c>
      <c r="W618">
        <v>50.378787878787882</v>
      </c>
      <c r="X618">
        <v>100</v>
      </c>
      <c r="Y618">
        <v>99.015151515151516</v>
      </c>
      <c r="Z618">
        <v>5.9607598032698599</v>
      </c>
      <c r="AA618">
        <v>0</v>
      </c>
      <c r="AB618">
        <v>2.3181807040995546</v>
      </c>
      <c r="AD618">
        <v>57.761974055727642</v>
      </c>
      <c r="AF618">
        <v>3.454773869346734</v>
      </c>
      <c r="AG618">
        <v>5.056277372262775</v>
      </c>
    </row>
    <row r="619" spans="1:33">
      <c r="A619">
        <v>11</v>
      </c>
      <c r="B619">
        <v>180</v>
      </c>
      <c r="C619">
        <v>2013</v>
      </c>
      <c r="D619">
        <v>99</v>
      </c>
      <c r="E619">
        <v>99</v>
      </c>
      <c r="F619">
        <v>99</v>
      </c>
      <c r="G619">
        <v>99</v>
      </c>
      <c r="H619">
        <v>99</v>
      </c>
      <c r="I619">
        <v>99</v>
      </c>
      <c r="J619">
        <v>999</v>
      </c>
      <c r="K619">
        <v>99</v>
      </c>
      <c r="L619">
        <v>12</v>
      </c>
      <c r="M619">
        <v>99</v>
      </c>
      <c r="N619">
        <v>99</v>
      </c>
      <c r="O619">
        <v>99</v>
      </c>
      <c r="P619">
        <v>9999</v>
      </c>
      <c r="Q619">
        <v>272</v>
      </c>
      <c r="R619">
        <v>322</v>
      </c>
      <c r="S619">
        <v>12</v>
      </c>
      <c r="T619">
        <v>9.0714285714285694</v>
      </c>
      <c r="U619">
        <v>38.390993788819827</v>
      </c>
      <c r="V619">
        <v>15.217391304347824</v>
      </c>
      <c r="W619">
        <v>53.726708074534152</v>
      </c>
      <c r="X619">
        <v>100</v>
      </c>
      <c r="Y619">
        <v>99.378881987577628</v>
      </c>
      <c r="Z619">
        <v>6.5834971266124045</v>
      </c>
      <c r="AA619">
        <v>0</v>
      </c>
      <c r="AB619">
        <v>2.46173015387309</v>
      </c>
      <c r="AD619">
        <v>61.327076711736403</v>
      </c>
      <c r="AF619">
        <v>0.84275544388609724</v>
      </c>
      <c r="AG619">
        <v>1.2890406673618335</v>
      </c>
    </row>
    <row r="620" spans="1:33">
      <c r="A620">
        <v>11</v>
      </c>
      <c r="B620">
        <v>181</v>
      </c>
      <c r="C620">
        <v>2013</v>
      </c>
      <c r="D620">
        <v>99</v>
      </c>
      <c r="E620">
        <v>99</v>
      </c>
      <c r="F620">
        <v>99</v>
      </c>
      <c r="G620">
        <v>99</v>
      </c>
      <c r="H620">
        <v>99</v>
      </c>
      <c r="I620">
        <v>99</v>
      </c>
      <c r="J620">
        <v>999</v>
      </c>
      <c r="K620">
        <v>99</v>
      </c>
      <c r="L620">
        <v>13</v>
      </c>
      <c r="M620">
        <v>99</v>
      </c>
      <c r="N620">
        <v>99</v>
      </c>
      <c r="O620">
        <v>99</v>
      </c>
      <c r="P620">
        <v>9999</v>
      </c>
      <c r="Q620">
        <v>65</v>
      </c>
      <c r="R620">
        <v>73</v>
      </c>
      <c r="S620">
        <v>13</v>
      </c>
      <c r="T620">
        <v>9.9315068493150704</v>
      </c>
      <c r="U620">
        <v>42.661643835616445</v>
      </c>
      <c r="V620">
        <v>2.7397260273972601</v>
      </c>
      <c r="W620">
        <v>63.013698630136986</v>
      </c>
      <c r="X620">
        <v>100</v>
      </c>
      <c r="Y620">
        <v>100</v>
      </c>
      <c r="Z620">
        <v>6.6139253289334716</v>
      </c>
      <c r="AA620">
        <v>0</v>
      </c>
      <c r="AB620">
        <v>2.7314944834223609</v>
      </c>
      <c r="AD620">
        <v>69.768025932681653</v>
      </c>
      <c r="AF620">
        <v>0.19105946398659965</v>
      </c>
      <c r="AG620">
        <v>0.32474452554744526</v>
      </c>
    </row>
    <row r="621" spans="1:33">
      <c r="A621">
        <v>11</v>
      </c>
      <c r="B621">
        <v>182</v>
      </c>
      <c r="C621">
        <v>2013</v>
      </c>
      <c r="D621">
        <v>99</v>
      </c>
      <c r="E621">
        <v>99</v>
      </c>
      <c r="F621">
        <v>99</v>
      </c>
      <c r="G621">
        <v>99</v>
      </c>
      <c r="H621">
        <v>99</v>
      </c>
      <c r="I621">
        <v>99</v>
      </c>
      <c r="J621">
        <v>999</v>
      </c>
      <c r="K621">
        <v>99</v>
      </c>
      <c r="L621">
        <v>14</v>
      </c>
      <c r="M621">
        <v>99</v>
      </c>
      <c r="N621">
        <v>99</v>
      </c>
      <c r="O621">
        <v>99</v>
      </c>
      <c r="P621">
        <v>9999</v>
      </c>
      <c r="Q621">
        <v>32</v>
      </c>
      <c r="R621">
        <v>33</v>
      </c>
      <c r="S621">
        <v>14</v>
      </c>
      <c r="T621">
        <v>9.8181818181818183</v>
      </c>
      <c r="U621">
        <v>41.490909090909085</v>
      </c>
      <c r="V621">
        <v>12.121212121212123</v>
      </c>
      <c r="W621">
        <v>63.636363636363633</v>
      </c>
      <c r="X621">
        <v>100</v>
      </c>
      <c r="Y621">
        <v>100</v>
      </c>
      <c r="Z621">
        <v>8.6176479824434349</v>
      </c>
      <c r="AA621">
        <v>0</v>
      </c>
      <c r="AB621">
        <v>3.128118278924592</v>
      </c>
      <c r="AD621">
        <v>80.256307997141988</v>
      </c>
      <c r="AF621">
        <v>8.6369346733668348E-2</v>
      </c>
      <c r="AG621">
        <v>0.14277372262773719</v>
      </c>
    </row>
    <row r="622" spans="1:33">
      <c r="A622">
        <v>11</v>
      </c>
      <c r="B622">
        <v>183</v>
      </c>
      <c r="C622">
        <v>2013</v>
      </c>
      <c r="D622">
        <v>99</v>
      </c>
      <c r="E622">
        <v>99</v>
      </c>
      <c r="F622">
        <v>99</v>
      </c>
      <c r="G622">
        <v>99</v>
      </c>
      <c r="H622">
        <v>99</v>
      </c>
      <c r="I622">
        <v>99</v>
      </c>
      <c r="J622">
        <v>999</v>
      </c>
      <c r="K622">
        <v>99</v>
      </c>
      <c r="L622">
        <v>15</v>
      </c>
      <c r="M622">
        <v>99</v>
      </c>
      <c r="N622">
        <v>99</v>
      </c>
      <c r="O622">
        <v>99</v>
      </c>
      <c r="P622">
        <v>9999</v>
      </c>
      <c r="Q622">
        <v>3</v>
      </c>
      <c r="R622">
        <v>3</v>
      </c>
      <c r="S622">
        <v>15</v>
      </c>
      <c r="T622">
        <v>9.6666666666666643</v>
      </c>
      <c r="U622">
        <v>47.6</v>
      </c>
      <c r="V622">
        <v>0</v>
      </c>
      <c r="W622">
        <v>66.666666666666686</v>
      </c>
      <c r="X622">
        <v>100</v>
      </c>
      <c r="Y622">
        <v>100</v>
      </c>
      <c r="Z622">
        <v>7.3489228235617503</v>
      </c>
      <c r="AA622">
        <v>0</v>
      </c>
      <c r="AB622">
        <v>2.0548046676563314</v>
      </c>
      <c r="AD622">
        <v>49.225414092220682</v>
      </c>
      <c r="AF622">
        <v>7.8517587939698503E-3</v>
      </c>
      <c r="AG622">
        <v>1.4890510948905117E-2</v>
      </c>
    </row>
    <row r="623" spans="1:33">
      <c r="A623">
        <v>11</v>
      </c>
      <c r="B623">
        <v>184</v>
      </c>
      <c r="C623">
        <v>2012</v>
      </c>
      <c r="D623">
        <v>99</v>
      </c>
      <c r="E623">
        <v>99</v>
      </c>
      <c r="F623">
        <v>99</v>
      </c>
      <c r="G623">
        <v>99</v>
      </c>
      <c r="H623">
        <v>99</v>
      </c>
      <c r="I623">
        <v>99</v>
      </c>
      <c r="J623">
        <v>999</v>
      </c>
      <c r="K623">
        <v>99</v>
      </c>
      <c r="L623">
        <v>1</v>
      </c>
      <c r="M623">
        <v>99</v>
      </c>
      <c r="N623">
        <v>99</v>
      </c>
      <c r="O623">
        <v>99</v>
      </c>
      <c r="P623">
        <v>9999</v>
      </c>
      <c r="Q623">
        <v>128</v>
      </c>
      <c r="R623">
        <v>190</v>
      </c>
      <c r="S623">
        <v>1</v>
      </c>
      <c r="T623">
        <v>2.2789473684210528</v>
      </c>
      <c r="U623">
        <v>12.676842105263155</v>
      </c>
      <c r="V623">
        <v>0</v>
      </c>
      <c r="W623">
        <v>0</v>
      </c>
      <c r="X623">
        <v>23.684210526315795</v>
      </c>
      <c r="Y623">
        <v>1.5789473684210529</v>
      </c>
      <c r="Z623">
        <v>4.2584764419506067</v>
      </c>
      <c r="AA623">
        <v>0</v>
      </c>
      <c r="AB623">
        <v>0.84047539640774604</v>
      </c>
      <c r="AD623">
        <v>24.443853649749489</v>
      </c>
      <c r="AF623">
        <v>0.518261913204768</v>
      </c>
      <c r="AG623">
        <v>0.26641692246311838</v>
      </c>
    </row>
    <row r="624" spans="1:33">
      <c r="A624">
        <v>11</v>
      </c>
      <c r="B624">
        <v>185</v>
      </c>
      <c r="C624">
        <v>2012</v>
      </c>
      <c r="D624">
        <v>99</v>
      </c>
      <c r="E624">
        <v>99</v>
      </c>
      <c r="F624">
        <v>99</v>
      </c>
      <c r="G624">
        <v>99</v>
      </c>
      <c r="H624">
        <v>99</v>
      </c>
      <c r="I624">
        <v>99</v>
      </c>
      <c r="J624">
        <v>999</v>
      </c>
      <c r="K624">
        <v>99</v>
      </c>
      <c r="L624">
        <v>2</v>
      </c>
      <c r="M624">
        <v>99</v>
      </c>
      <c r="N624">
        <v>99</v>
      </c>
      <c r="O624">
        <v>99</v>
      </c>
      <c r="P624">
        <v>9999</v>
      </c>
      <c r="Q624">
        <v>482</v>
      </c>
      <c r="R624">
        <v>751</v>
      </c>
      <c r="S624">
        <v>2</v>
      </c>
      <c r="T624">
        <v>2.9826897470039944</v>
      </c>
      <c r="U624">
        <v>13.735286284953398</v>
      </c>
      <c r="V624">
        <v>0</v>
      </c>
      <c r="W624">
        <v>0</v>
      </c>
      <c r="X624">
        <v>32.223701731025315</v>
      </c>
      <c r="Y624">
        <v>2.3968042609853519</v>
      </c>
      <c r="Z624">
        <v>4.6172107421993633</v>
      </c>
      <c r="AA624">
        <v>0</v>
      </c>
      <c r="AB624">
        <v>1.0209359473883961</v>
      </c>
      <c r="AD624">
        <v>16.176246244953081</v>
      </c>
      <c r="AF624">
        <v>2.0484984042988463</v>
      </c>
      <c r="AG624">
        <v>1.1409714517111853</v>
      </c>
    </row>
    <row r="625" spans="1:33">
      <c r="A625">
        <v>11</v>
      </c>
      <c r="B625">
        <v>186</v>
      </c>
      <c r="C625">
        <v>2012</v>
      </c>
      <c r="D625">
        <v>99</v>
      </c>
      <c r="E625">
        <v>99</v>
      </c>
      <c r="F625">
        <v>99</v>
      </c>
      <c r="G625">
        <v>99</v>
      </c>
      <c r="H625">
        <v>99</v>
      </c>
      <c r="I625">
        <v>99</v>
      </c>
      <c r="J625">
        <v>999</v>
      </c>
      <c r="K625">
        <v>99</v>
      </c>
      <c r="L625">
        <v>3</v>
      </c>
      <c r="M625">
        <v>99</v>
      </c>
      <c r="N625">
        <v>99</v>
      </c>
      <c r="O625">
        <v>99</v>
      </c>
      <c r="P625">
        <v>9999</v>
      </c>
      <c r="Q625">
        <v>803</v>
      </c>
      <c r="R625">
        <v>1273</v>
      </c>
      <c r="S625">
        <v>3</v>
      </c>
      <c r="T625">
        <v>3.6292223095051055</v>
      </c>
      <c r="U625">
        <v>15.248860958366038</v>
      </c>
      <c r="V625">
        <v>0</v>
      </c>
      <c r="W625">
        <v>0.15710919088766698</v>
      </c>
      <c r="X625">
        <v>42.026708562450899</v>
      </c>
      <c r="Y625">
        <v>5.4988216810683443</v>
      </c>
      <c r="Z625">
        <v>4.7823419020249682</v>
      </c>
      <c r="AA625">
        <v>0</v>
      </c>
      <c r="AB625">
        <v>1.2284250993585331</v>
      </c>
      <c r="AD625">
        <v>1.4810664434742906</v>
      </c>
      <c r="AF625">
        <v>3.4723548184719446</v>
      </c>
      <c r="AG625">
        <v>2.1471527092375471</v>
      </c>
    </row>
    <row r="626" spans="1:33">
      <c r="A626">
        <v>11</v>
      </c>
      <c r="B626">
        <v>187</v>
      </c>
      <c r="C626">
        <v>2012</v>
      </c>
      <c r="D626">
        <v>99</v>
      </c>
      <c r="E626">
        <v>99</v>
      </c>
      <c r="F626">
        <v>99</v>
      </c>
      <c r="G626">
        <v>99</v>
      </c>
      <c r="H626">
        <v>99</v>
      </c>
      <c r="I626">
        <v>99</v>
      </c>
      <c r="J626">
        <v>999</v>
      </c>
      <c r="K626">
        <v>99</v>
      </c>
      <c r="L626">
        <v>4</v>
      </c>
      <c r="M626">
        <v>99</v>
      </c>
      <c r="N626">
        <v>99</v>
      </c>
      <c r="O626">
        <v>99</v>
      </c>
      <c r="P626">
        <v>9999</v>
      </c>
      <c r="Q626">
        <v>1395</v>
      </c>
      <c r="R626">
        <v>2440</v>
      </c>
      <c r="S626">
        <v>4</v>
      </c>
      <c r="T626">
        <v>4.3446721311475409</v>
      </c>
      <c r="U626">
        <v>16.687049180327879</v>
      </c>
      <c r="V626">
        <v>0</v>
      </c>
      <c r="W626">
        <v>0.20491803278688528</v>
      </c>
      <c r="X626">
        <v>51.352459016393439</v>
      </c>
      <c r="Y626">
        <v>11.803278688524591</v>
      </c>
      <c r="Z626">
        <v>5.0136547463516763</v>
      </c>
      <c r="AA626">
        <v>0</v>
      </c>
      <c r="AB626">
        <v>1.3995213961935897</v>
      </c>
      <c r="AD626">
        <v>-5.4886975253898562</v>
      </c>
      <c r="AF626">
        <v>6.6555740432612316</v>
      </c>
      <c r="AG626">
        <v>4.5036693439248197</v>
      </c>
    </row>
    <row r="627" spans="1:33">
      <c r="A627">
        <v>11</v>
      </c>
      <c r="B627">
        <v>188</v>
      </c>
      <c r="C627">
        <v>2012</v>
      </c>
      <c r="D627">
        <v>99</v>
      </c>
      <c r="E627">
        <v>99</v>
      </c>
      <c r="F627">
        <v>99</v>
      </c>
      <c r="G627">
        <v>99</v>
      </c>
      <c r="H627">
        <v>99</v>
      </c>
      <c r="I627">
        <v>99</v>
      </c>
      <c r="J627">
        <v>999</v>
      </c>
      <c r="K627">
        <v>99</v>
      </c>
      <c r="L627">
        <v>5</v>
      </c>
      <c r="M627">
        <v>99</v>
      </c>
      <c r="N627">
        <v>99</v>
      </c>
      <c r="O627">
        <v>99</v>
      </c>
      <c r="P627">
        <v>9999</v>
      </c>
      <c r="Q627">
        <v>2221</v>
      </c>
      <c r="R627">
        <v>4110</v>
      </c>
      <c r="S627">
        <v>5</v>
      </c>
      <c r="T627">
        <v>5.1075425790754245</v>
      </c>
      <c r="U627">
        <v>18.836374695863753</v>
      </c>
      <c r="V627">
        <v>0</v>
      </c>
      <c r="W627">
        <v>0.99756690997566899</v>
      </c>
      <c r="X627">
        <v>65.523114355231158</v>
      </c>
      <c r="Y627">
        <v>23.454987834549879</v>
      </c>
      <c r="Z627">
        <v>5.1701061932405636</v>
      </c>
      <c r="AA627">
        <v>0</v>
      </c>
      <c r="AB627">
        <v>1.4916202412312487</v>
      </c>
      <c r="AD627">
        <v>-3.5956918430508424</v>
      </c>
      <c r="AF627">
        <v>11.21082349090314</v>
      </c>
      <c r="AG627">
        <v>8.5632035600716119</v>
      </c>
    </row>
    <row r="628" spans="1:33">
      <c r="A628">
        <v>11</v>
      </c>
      <c r="B628">
        <v>189</v>
      </c>
      <c r="C628">
        <v>2012</v>
      </c>
      <c r="D628">
        <v>99</v>
      </c>
      <c r="E628">
        <v>99</v>
      </c>
      <c r="F628">
        <v>99</v>
      </c>
      <c r="G628">
        <v>99</v>
      </c>
      <c r="H628">
        <v>99</v>
      </c>
      <c r="I628">
        <v>99</v>
      </c>
      <c r="J628">
        <v>999</v>
      </c>
      <c r="K628">
        <v>99</v>
      </c>
      <c r="L628">
        <v>6</v>
      </c>
      <c r="M628">
        <v>99</v>
      </c>
      <c r="N628">
        <v>99</v>
      </c>
      <c r="O628">
        <v>99</v>
      </c>
      <c r="P628">
        <v>9999</v>
      </c>
      <c r="Q628">
        <v>2888</v>
      </c>
      <c r="R628">
        <v>5279</v>
      </c>
      <c r="S628">
        <v>6</v>
      </c>
      <c r="T628">
        <v>5.681947338511085</v>
      </c>
      <c r="U628">
        <v>21.085205531350628</v>
      </c>
      <c r="V628">
        <v>20.969880659215757</v>
      </c>
      <c r="W628">
        <v>3.2203068763023306</v>
      </c>
      <c r="X628">
        <v>79.408978973290417</v>
      </c>
      <c r="Y628">
        <v>37.791248342489105</v>
      </c>
      <c r="Z628">
        <v>5.2833459091237511</v>
      </c>
      <c r="AA628">
        <v>0</v>
      </c>
      <c r="AB628">
        <v>1.6007545567182828</v>
      </c>
      <c r="AD628">
        <v>-1.8336120761421619</v>
      </c>
      <c r="AF628">
        <v>14.399498104252476</v>
      </c>
      <c r="AG628">
        <v>12.311943842507164</v>
      </c>
    </row>
    <row r="629" spans="1:33">
      <c r="A629">
        <v>11</v>
      </c>
      <c r="B629">
        <v>190</v>
      </c>
      <c r="C629">
        <v>2012</v>
      </c>
      <c r="D629">
        <v>99</v>
      </c>
      <c r="E629">
        <v>99</v>
      </c>
      <c r="F629">
        <v>99</v>
      </c>
      <c r="G629">
        <v>99</v>
      </c>
      <c r="H629">
        <v>99</v>
      </c>
      <c r="I629">
        <v>99</v>
      </c>
      <c r="J629">
        <v>999</v>
      </c>
      <c r="K629">
        <v>99</v>
      </c>
      <c r="L629">
        <v>7</v>
      </c>
      <c r="M629">
        <v>99</v>
      </c>
      <c r="N629">
        <v>99</v>
      </c>
      <c r="O629">
        <v>99</v>
      </c>
      <c r="P629">
        <v>9999</v>
      </c>
      <c r="Q629">
        <v>3129</v>
      </c>
      <c r="R629">
        <v>5382</v>
      </c>
      <c r="S629">
        <v>7</v>
      </c>
      <c r="T629">
        <v>6.1306205871423245</v>
      </c>
      <c r="U629">
        <v>23.970680044593145</v>
      </c>
      <c r="V629">
        <v>32.032701597918987</v>
      </c>
      <c r="W629">
        <v>6.3916759568933488</v>
      </c>
      <c r="X629">
        <v>92.995169082125599</v>
      </c>
      <c r="Y629">
        <v>58.584169453734681</v>
      </c>
      <c r="Z629">
        <v>5.0628769145238408</v>
      </c>
      <c r="AA629">
        <v>0</v>
      </c>
      <c r="AB629">
        <v>1.6363561389439301</v>
      </c>
      <c r="AD629">
        <v>15.885433850879297</v>
      </c>
      <c r="AF629">
        <v>14.68045061509506</v>
      </c>
      <c r="AG629">
        <v>14.269908017251311</v>
      </c>
    </row>
    <row r="630" spans="1:33">
      <c r="A630">
        <v>11</v>
      </c>
      <c r="B630">
        <v>191</v>
      </c>
      <c r="C630">
        <v>2012</v>
      </c>
      <c r="D630">
        <v>99</v>
      </c>
      <c r="E630">
        <v>99</v>
      </c>
      <c r="F630">
        <v>99</v>
      </c>
      <c r="G630">
        <v>99</v>
      </c>
      <c r="H630">
        <v>99</v>
      </c>
      <c r="I630">
        <v>99</v>
      </c>
      <c r="J630">
        <v>999</v>
      </c>
      <c r="K630">
        <v>99</v>
      </c>
      <c r="L630">
        <v>8</v>
      </c>
      <c r="M630">
        <v>99</v>
      </c>
      <c r="N630">
        <v>99</v>
      </c>
      <c r="O630">
        <v>99</v>
      </c>
      <c r="P630">
        <v>9999</v>
      </c>
      <c r="Q630">
        <v>4063</v>
      </c>
      <c r="R630">
        <v>8054</v>
      </c>
      <c r="S630">
        <v>8</v>
      </c>
      <c r="T630">
        <v>6.8190961013161191</v>
      </c>
      <c r="U630">
        <v>26.966364539359358</v>
      </c>
      <c r="V630">
        <v>38.701266451452689</v>
      </c>
      <c r="W630">
        <v>13.868885026074</v>
      </c>
      <c r="X630">
        <v>97.566426620312882</v>
      </c>
      <c r="Y630">
        <v>77.712937670722638</v>
      </c>
      <c r="Z630">
        <v>5.3420470671697426</v>
      </c>
      <c r="AA630">
        <v>0</v>
      </c>
      <c r="AB630">
        <v>1.7266453240159971</v>
      </c>
      <c r="AD630">
        <v>29.395463280611111</v>
      </c>
      <c r="AF630">
        <v>21.968849731322113</v>
      </c>
      <c r="AG630">
        <v>24.02321630021158</v>
      </c>
    </row>
    <row r="631" spans="1:33">
      <c r="A631">
        <v>11</v>
      </c>
      <c r="B631">
        <v>192</v>
      </c>
      <c r="C631">
        <v>2012</v>
      </c>
      <c r="D631">
        <v>99</v>
      </c>
      <c r="E631">
        <v>99</v>
      </c>
      <c r="F631">
        <v>99</v>
      </c>
      <c r="G631">
        <v>99</v>
      </c>
      <c r="H631">
        <v>99</v>
      </c>
      <c r="I631">
        <v>99</v>
      </c>
      <c r="J631">
        <v>999</v>
      </c>
      <c r="K631">
        <v>99</v>
      </c>
      <c r="L631">
        <v>9</v>
      </c>
      <c r="M631">
        <v>99</v>
      </c>
      <c r="N631">
        <v>99</v>
      </c>
      <c r="O631">
        <v>99</v>
      </c>
      <c r="P631">
        <v>9999</v>
      </c>
      <c r="Q631">
        <v>3125</v>
      </c>
      <c r="R631">
        <v>5505</v>
      </c>
      <c r="S631">
        <v>9</v>
      </c>
      <c r="T631">
        <v>7.5188010899182558</v>
      </c>
      <c r="U631">
        <v>30.645467756584992</v>
      </c>
      <c r="V631">
        <v>36.167120799273391</v>
      </c>
      <c r="W631">
        <v>26.757493188010901</v>
      </c>
      <c r="X631">
        <v>99.6548592188919</v>
      </c>
      <c r="Y631">
        <v>91.82561307901905</v>
      </c>
      <c r="Z631">
        <v>5.4483256503685551</v>
      </c>
      <c r="AA631">
        <v>0</v>
      </c>
      <c r="AB631">
        <v>1.9240956962570399</v>
      </c>
      <c r="AD631">
        <v>45.880245156048353</v>
      </c>
      <c r="AF631">
        <v>15.015957011538148</v>
      </c>
      <c r="AG631">
        <v>18.66038943592639</v>
      </c>
    </row>
    <row r="632" spans="1:33">
      <c r="A632">
        <v>11</v>
      </c>
      <c r="B632">
        <v>193</v>
      </c>
      <c r="C632">
        <v>2012</v>
      </c>
      <c r="D632">
        <v>99</v>
      </c>
      <c r="E632">
        <v>99</v>
      </c>
      <c r="F632">
        <v>99</v>
      </c>
      <c r="G632">
        <v>99</v>
      </c>
      <c r="H632">
        <v>99</v>
      </c>
      <c r="I632">
        <v>99</v>
      </c>
      <c r="J632">
        <v>999</v>
      </c>
      <c r="K632">
        <v>99</v>
      </c>
      <c r="L632">
        <v>10</v>
      </c>
      <c r="M632">
        <v>99</v>
      </c>
      <c r="N632">
        <v>99</v>
      </c>
      <c r="O632">
        <v>99</v>
      </c>
      <c r="P632">
        <v>9999</v>
      </c>
      <c r="Q632">
        <v>1474</v>
      </c>
      <c r="R632">
        <v>2114</v>
      </c>
      <c r="S632">
        <v>10</v>
      </c>
      <c r="T632">
        <v>7.9082308420056755</v>
      </c>
      <c r="U632">
        <v>33.276111636707725</v>
      </c>
      <c r="V632">
        <v>31.504257332071894</v>
      </c>
      <c r="W632">
        <v>35.619678334910127</v>
      </c>
      <c r="X632">
        <v>99.858088930936617</v>
      </c>
      <c r="Y632">
        <v>96.972563859981094</v>
      </c>
      <c r="Z632">
        <v>5.6548429373415772</v>
      </c>
      <c r="AA632">
        <v>0</v>
      </c>
      <c r="AB632">
        <v>2.0875126298598912</v>
      </c>
      <c r="AD632">
        <v>52.316384749651746</v>
      </c>
      <c r="AF632">
        <v>5.7663457079730511</v>
      </c>
      <c r="AG632">
        <v>7.7809868398712192</v>
      </c>
    </row>
    <row r="633" spans="1:33">
      <c r="A633">
        <v>11</v>
      </c>
      <c r="B633">
        <v>194</v>
      </c>
      <c r="C633">
        <v>2012</v>
      </c>
      <c r="D633">
        <v>99</v>
      </c>
      <c r="E633">
        <v>99</v>
      </c>
      <c r="F633">
        <v>99</v>
      </c>
      <c r="G633">
        <v>99</v>
      </c>
      <c r="H633">
        <v>99</v>
      </c>
      <c r="I633">
        <v>99</v>
      </c>
      <c r="J633">
        <v>999</v>
      </c>
      <c r="K633">
        <v>99</v>
      </c>
      <c r="L633">
        <v>11</v>
      </c>
      <c r="M633">
        <v>99</v>
      </c>
      <c r="N633">
        <v>99</v>
      </c>
      <c r="O633">
        <v>99</v>
      </c>
      <c r="P633">
        <v>9999</v>
      </c>
      <c r="Q633">
        <v>817</v>
      </c>
      <c r="R633">
        <v>1161</v>
      </c>
      <c r="S633">
        <v>11</v>
      </c>
      <c r="T633">
        <v>8.2127476313522809</v>
      </c>
      <c r="U633">
        <v>35.807838070628762</v>
      </c>
      <c r="V633">
        <v>25.322997416020659</v>
      </c>
      <c r="W633">
        <v>40.654608096468557</v>
      </c>
      <c r="X633">
        <v>100</v>
      </c>
      <c r="Y633">
        <v>98.53574504737297</v>
      </c>
      <c r="Z633">
        <v>5.6828965538405605</v>
      </c>
      <c r="AA633">
        <v>0</v>
      </c>
      <c r="AB633">
        <v>2.2201123061846086</v>
      </c>
      <c r="AD633">
        <v>51.374853538747182</v>
      </c>
      <c r="AF633">
        <v>3.1668530591091351</v>
      </c>
      <c r="AG633">
        <v>4.5984074050763839</v>
      </c>
    </row>
    <row r="634" spans="1:33">
      <c r="A634">
        <v>11</v>
      </c>
      <c r="B634">
        <v>195</v>
      </c>
      <c r="C634">
        <v>2012</v>
      </c>
      <c r="D634">
        <v>99</v>
      </c>
      <c r="E634">
        <v>99</v>
      </c>
      <c r="F634">
        <v>99</v>
      </c>
      <c r="G634">
        <v>99</v>
      </c>
      <c r="H634">
        <v>99</v>
      </c>
      <c r="I634">
        <v>99</v>
      </c>
      <c r="J634">
        <v>999</v>
      </c>
      <c r="K634">
        <v>99</v>
      </c>
      <c r="L634">
        <v>12</v>
      </c>
      <c r="M634">
        <v>99</v>
      </c>
      <c r="N634">
        <v>99</v>
      </c>
      <c r="O634">
        <v>99</v>
      </c>
      <c r="P634">
        <v>9999</v>
      </c>
      <c r="Q634">
        <v>239</v>
      </c>
      <c r="R634">
        <v>292</v>
      </c>
      <c r="S634">
        <v>12</v>
      </c>
      <c r="T634">
        <v>8.6541095890410951</v>
      </c>
      <c r="U634">
        <v>38.197260273972631</v>
      </c>
      <c r="V634">
        <v>17.808219178082187</v>
      </c>
      <c r="W634">
        <v>48.972602739726007</v>
      </c>
      <c r="X634">
        <v>100</v>
      </c>
      <c r="Y634">
        <v>99.657534246575366</v>
      </c>
      <c r="Z634">
        <v>5.7346811451348554</v>
      </c>
      <c r="AA634">
        <v>0</v>
      </c>
      <c r="AB634">
        <v>2.2950699608021874</v>
      </c>
      <c r="AD634">
        <v>54.455845250372882</v>
      </c>
      <c r="AF634">
        <v>0.79648672976732771</v>
      </c>
      <c r="AG634">
        <v>1.2337074592645687</v>
      </c>
    </row>
    <row r="635" spans="1:33">
      <c r="A635">
        <v>11</v>
      </c>
      <c r="B635">
        <v>196</v>
      </c>
      <c r="C635">
        <v>2012</v>
      </c>
      <c r="D635">
        <v>99</v>
      </c>
      <c r="E635">
        <v>99</v>
      </c>
      <c r="F635">
        <v>99</v>
      </c>
      <c r="G635">
        <v>99</v>
      </c>
      <c r="H635">
        <v>99</v>
      </c>
      <c r="I635">
        <v>99</v>
      </c>
      <c r="J635">
        <v>999</v>
      </c>
      <c r="K635">
        <v>99</v>
      </c>
      <c r="L635">
        <v>13</v>
      </c>
      <c r="M635">
        <v>99</v>
      </c>
      <c r="N635">
        <v>99</v>
      </c>
      <c r="O635">
        <v>99</v>
      </c>
      <c r="P635">
        <v>9999</v>
      </c>
      <c r="Q635">
        <v>64</v>
      </c>
      <c r="R635">
        <v>77</v>
      </c>
      <c r="S635">
        <v>13</v>
      </c>
      <c r="T635">
        <v>8.8701298701298725</v>
      </c>
      <c r="U635">
        <v>40.870129870129873</v>
      </c>
      <c r="V635">
        <v>7.7922077922077904</v>
      </c>
      <c r="W635">
        <v>45.454545454545446</v>
      </c>
      <c r="X635">
        <v>100</v>
      </c>
      <c r="Y635">
        <v>100</v>
      </c>
      <c r="Z635">
        <v>5.596336114388742</v>
      </c>
      <c r="AA635">
        <v>0</v>
      </c>
      <c r="AB635">
        <v>2.5703132829957003</v>
      </c>
      <c r="AD635">
        <v>43.373412922159247</v>
      </c>
      <c r="AF635">
        <v>0.21003245956193237</v>
      </c>
      <c r="AG635">
        <v>0.34809186041328322</v>
      </c>
    </row>
    <row r="636" spans="1:33">
      <c r="A636">
        <v>11</v>
      </c>
      <c r="B636">
        <v>197</v>
      </c>
      <c r="C636">
        <v>2012</v>
      </c>
      <c r="D636">
        <v>99</v>
      </c>
      <c r="E636">
        <v>99</v>
      </c>
      <c r="F636">
        <v>99</v>
      </c>
      <c r="G636">
        <v>99</v>
      </c>
      <c r="H636">
        <v>99</v>
      </c>
      <c r="I636">
        <v>99</v>
      </c>
      <c r="J636">
        <v>999</v>
      </c>
      <c r="K636">
        <v>99</v>
      </c>
      <c r="L636">
        <v>14</v>
      </c>
      <c r="M636">
        <v>99</v>
      </c>
      <c r="N636">
        <v>99</v>
      </c>
      <c r="O636">
        <v>99</v>
      </c>
      <c r="P636">
        <v>9999</v>
      </c>
      <c r="Q636">
        <v>29</v>
      </c>
      <c r="R636">
        <v>31</v>
      </c>
      <c r="S636">
        <v>14</v>
      </c>
      <c r="T636">
        <v>8.387096774193548</v>
      </c>
      <c r="U636">
        <v>41.493548387096787</v>
      </c>
      <c r="V636">
        <v>16.129032258064512</v>
      </c>
      <c r="W636">
        <v>45.161290322580641</v>
      </c>
      <c r="X636">
        <v>100</v>
      </c>
      <c r="Y636">
        <v>100</v>
      </c>
      <c r="Z636">
        <v>7.4426380808485311</v>
      </c>
      <c r="AA636">
        <v>0</v>
      </c>
      <c r="AB636">
        <v>2.8812790546274338</v>
      </c>
      <c r="AD636">
        <v>54.797195817957757</v>
      </c>
      <c r="AF636">
        <v>8.4558522680777931E-2</v>
      </c>
      <c r="AG636">
        <v>0.14227853830619838</v>
      </c>
    </row>
    <row r="637" spans="1:33">
      <c r="A637">
        <v>11</v>
      </c>
      <c r="B637">
        <v>198</v>
      </c>
      <c r="C637">
        <v>2012</v>
      </c>
      <c r="D637">
        <v>99</v>
      </c>
      <c r="E637">
        <v>99</v>
      </c>
      <c r="F637">
        <v>99</v>
      </c>
      <c r="G637">
        <v>99</v>
      </c>
      <c r="H637">
        <v>99</v>
      </c>
      <c r="I637">
        <v>99</v>
      </c>
      <c r="J637">
        <v>999</v>
      </c>
      <c r="K637">
        <v>99</v>
      </c>
      <c r="L637">
        <v>15</v>
      </c>
      <c r="M637">
        <v>99</v>
      </c>
      <c r="N637">
        <v>99</v>
      </c>
      <c r="O637">
        <v>99</v>
      </c>
      <c r="P637">
        <v>9999</v>
      </c>
      <c r="Q637">
        <v>2</v>
      </c>
      <c r="R637">
        <v>2</v>
      </c>
      <c r="S637">
        <v>15</v>
      </c>
      <c r="T637">
        <v>7</v>
      </c>
      <c r="U637">
        <v>43.650000000000006</v>
      </c>
      <c r="V637">
        <v>0</v>
      </c>
      <c r="W637">
        <v>0</v>
      </c>
      <c r="X637">
        <v>100</v>
      </c>
      <c r="Y637">
        <v>100</v>
      </c>
      <c r="Z637">
        <v>3.8499999999999694</v>
      </c>
      <c r="AA637">
        <v>0</v>
      </c>
      <c r="AB637">
        <v>1</v>
      </c>
      <c r="AD637">
        <v>99.999999999998437</v>
      </c>
      <c r="AF637">
        <v>5.4553885600501888E-3</v>
      </c>
      <c r="AG637">
        <v>9.65631376360967E-3</v>
      </c>
    </row>
    <row r="638" spans="1:33">
      <c r="A638">
        <v>11</v>
      </c>
      <c r="B638">
        <v>199</v>
      </c>
      <c r="C638">
        <v>2011</v>
      </c>
      <c r="D638">
        <v>99</v>
      </c>
      <c r="E638">
        <v>99</v>
      </c>
      <c r="F638">
        <v>99</v>
      </c>
      <c r="G638">
        <v>99</v>
      </c>
      <c r="H638">
        <v>99</v>
      </c>
      <c r="I638">
        <v>99</v>
      </c>
      <c r="J638">
        <v>999</v>
      </c>
      <c r="K638">
        <v>99</v>
      </c>
      <c r="L638">
        <v>1</v>
      </c>
      <c r="M638">
        <v>99</v>
      </c>
      <c r="N638">
        <v>99</v>
      </c>
      <c r="O638">
        <v>99</v>
      </c>
      <c r="P638">
        <v>9999</v>
      </c>
      <c r="Q638">
        <v>170</v>
      </c>
      <c r="R638">
        <v>257</v>
      </c>
      <c r="S638">
        <v>1</v>
      </c>
      <c r="T638">
        <v>2.1245136186770432</v>
      </c>
      <c r="U638">
        <v>12.781322957198448</v>
      </c>
      <c r="V638">
        <v>0</v>
      </c>
      <c r="W638">
        <v>0</v>
      </c>
      <c r="X638">
        <v>22.957198443579763</v>
      </c>
      <c r="Y638">
        <v>1.1673151750972763</v>
      </c>
      <c r="Z638">
        <v>4.3532582502940249</v>
      </c>
      <c r="AA638">
        <v>0</v>
      </c>
      <c r="AB638">
        <v>0.74857988561360012</v>
      </c>
      <c r="AD638">
        <v>31.139955729159464</v>
      </c>
      <c r="AF638">
        <v>0.63508537820940547</v>
      </c>
      <c r="AG638">
        <v>0.32071143888698456</v>
      </c>
    </row>
    <row r="639" spans="1:33">
      <c r="A639">
        <v>11</v>
      </c>
      <c r="B639">
        <v>200</v>
      </c>
      <c r="C639">
        <v>2011</v>
      </c>
      <c r="D639">
        <v>99</v>
      </c>
      <c r="E639">
        <v>99</v>
      </c>
      <c r="F639">
        <v>99</v>
      </c>
      <c r="G639">
        <v>99</v>
      </c>
      <c r="H639">
        <v>99</v>
      </c>
      <c r="I639">
        <v>99</v>
      </c>
      <c r="J639">
        <v>999</v>
      </c>
      <c r="K639">
        <v>99</v>
      </c>
      <c r="L639">
        <v>2</v>
      </c>
      <c r="M639">
        <v>99</v>
      </c>
      <c r="N639">
        <v>99</v>
      </c>
      <c r="O639">
        <v>99</v>
      </c>
      <c r="P639">
        <v>9999</v>
      </c>
      <c r="Q639">
        <v>555</v>
      </c>
      <c r="R639">
        <v>952</v>
      </c>
      <c r="S639">
        <v>2</v>
      </c>
      <c r="T639">
        <v>2.7678571428571423</v>
      </c>
      <c r="U639">
        <v>13.984663865546191</v>
      </c>
      <c r="V639">
        <v>0</v>
      </c>
      <c r="W639">
        <v>0</v>
      </c>
      <c r="X639">
        <v>32.773109243697483</v>
      </c>
      <c r="Y639">
        <v>3.4663865546218497</v>
      </c>
      <c r="Z639">
        <v>4.500326329488562</v>
      </c>
      <c r="AA639">
        <v>0</v>
      </c>
      <c r="AB639">
        <v>0.97537777026026562</v>
      </c>
      <c r="AD639">
        <v>14.542634355837349</v>
      </c>
      <c r="AF639">
        <v>2.3525341636395094</v>
      </c>
      <c r="AG639">
        <v>1.2998537720646528</v>
      </c>
    </row>
    <row r="640" spans="1:33">
      <c r="A640">
        <v>11</v>
      </c>
      <c r="B640">
        <v>201</v>
      </c>
      <c r="C640">
        <v>2011</v>
      </c>
      <c r="D640">
        <v>99</v>
      </c>
      <c r="E640">
        <v>99</v>
      </c>
      <c r="F640">
        <v>99</v>
      </c>
      <c r="G640">
        <v>99</v>
      </c>
      <c r="H640">
        <v>99</v>
      </c>
      <c r="I640">
        <v>99</v>
      </c>
      <c r="J640">
        <v>999</v>
      </c>
      <c r="K640">
        <v>99</v>
      </c>
      <c r="L640">
        <v>3</v>
      </c>
      <c r="M640">
        <v>99</v>
      </c>
      <c r="N640">
        <v>99</v>
      </c>
      <c r="O640">
        <v>99</v>
      </c>
      <c r="P640">
        <v>9999</v>
      </c>
      <c r="Q640">
        <v>1067</v>
      </c>
      <c r="R640">
        <v>1967</v>
      </c>
      <c r="S640">
        <v>3</v>
      </c>
      <c r="T640">
        <v>3.5394001016776824</v>
      </c>
      <c r="U640">
        <v>15.457041179461077</v>
      </c>
      <c r="V640">
        <v>0</v>
      </c>
      <c r="W640">
        <v>0.15251652262328416</v>
      </c>
      <c r="X640">
        <v>42.653787493645133</v>
      </c>
      <c r="Y640">
        <v>7.6258261311642084</v>
      </c>
      <c r="Z640">
        <v>5.0567717476883525</v>
      </c>
      <c r="AA640">
        <v>0</v>
      </c>
      <c r="AB640">
        <v>1.1894076852144377</v>
      </c>
      <c r="AD640">
        <v>3.7967437889804625</v>
      </c>
      <c r="AF640">
        <v>4.860750735166925</v>
      </c>
      <c r="AG640">
        <v>2.9684944556502249</v>
      </c>
    </row>
    <row r="641" spans="1:33">
      <c r="A641">
        <v>11</v>
      </c>
      <c r="B641">
        <v>202</v>
      </c>
      <c r="C641">
        <v>2011</v>
      </c>
      <c r="D641">
        <v>99</v>
      </c>
      <c r="E641">
        <v>99</v>
      </c>
      <c r="F641">
        <v>99</v>
      </c>
      <c r="G641">
        <v>99</v>
      </c>
      <c r="H641">
        <v>99</v>
      </c>
      <c r="I641">
        <v>99</v>
      </c>
      <c r="J641">
        <v>999</v>
      </c>
      <c r="K641">
        <v>99</v>
      </c>
      <c r="L641">
        <v>4</v>
      </c>
      <c r="M641">
        <v>99</v>
      </c>
      <c r="N641">
        <v>99</v>
      </c>
      <c r="O641">
        <v>99</v>
      </c>
      <c r="P641">
        <v>9999</v>
      </c>
      <c r="Q641">
        <v>1684</v>
      </c>
      <c r="R641">
        <v>3135</v>
      </c>
      <c r="S641">
        <v>4</v>
      </c>
      <c r="T641">
        <v>4.3827751196172251</v>
      </c>
      <c r="U641">
        <v>17.38197767145137</v>
      </c>
      <c r="V641">
        <v>0</v>
      </c>
      <c r="W641">
        <v>0.31897926634768731</v>
      </c>
      <c r="X641">
        <v>55.342902711323752</v>
      </c>
      <c r="Y641">
        <v>15.342902711323765</v>
      </c>
      <c r="Z641">
        <v>5.1534844977355379</v>
      </c>
      <c r="AA641">
        <v>0</v>
      </c>
      <c r="AB641">
        <v>1.3970428847523273</v>
      </c>
      <c r="AD641">
        <v>-1.1956704909360565</v>
      </c>
      <c r="AF641">
        <v>7.7470531544221197</v>
      </c>
      <c r="AG641">
        <v>5.320375086321544</v>
      </c>
    </row>
    <row r="642" spans="1:33">
      <c r="A642">
        <v>11</v>
      </c>
      <c r="B642">
        <v>203</v>
      </c>
      <c r="C642">
        <v>2011</v>
      </c>
      <c r="D642">
        <v>99</v>
      </c>
      <c r="E642">
        <v>99</v>
      </c>
      <c r="F642">
        <v>99</v>
      </c>
      <c r="G642">
        <v>99</v>
      </c>
      <c r="H642">
        <v>99</v>
      </c>
      <c r="I642">
        <v>99</v>
      </c>
      <c r="J642">
        <v>999</v>
      </c>
      <c r="K642">
        <v>99</v>
      </c>
      <c r="L642">
        <v>5</v>
      </c>
      <c r="M642">
        <v>99</v>
      </c>
      <c r="N642">
        <v>99</v>
      </c>
      <c r="O642">
        <v>99</v>
      </c>
      <c r="P642">
        <v>9999</v>
      </c>
      <c r="Q642">
        <v>2558</v>
      </c>
      <c r="R642">
        <v>5101</v>
      </c>
      <c r="S642">
        <v>5</v>
      </c>
      <c r="T642">
        <v>5.051754557929816</v>
      </c>
      <c r="U642">
        <v>19.742756322289758</v>
      </c>
      <c r="V642">
        <v>0</v>
      </c>
      <c r="W642">
        <v>0.96059596157616156</v>
      </c>
      <c r="X642">
        <v>71.691825132326983</v>
      </c>
      <c r="Y642">
        <v>28.504214859831404</v>
      </c>
      <c r="Z642">
        <v>5.206718791488087</v>
      </c>
      <c r="AA642">
        <v>0</v>
      </c>
      <c r="AB642">
        <v>1.5126945541306596</v>
      </c>
      <c r="AD642">
        <v>-2.003883574354516</v>
      </c>
      <c r="AF642">
        <v>12.605332740257492</v>
      </c>
      <c r="AG642">
        <v>9.8326057736065131</v>
      </c>
    </row>
    <row r="643" spans="1:33">
      <c r="A643">
        <v>11</v>
      </c>
      <c r="B643">
        <v>204</v>
      </c>
      <c r="C643">
        <v>2011</v>
      </c>
      <c r="D643">
        <v>99</v>
      </c>
      <c r="E643">
        <v>99</v>
      </c>
      <c r="F643">
        <v>99</v>
      </c>
      <c r="G643">
        <v>99</v>
      </c>
      <c r="H643">
        <v>99</v>
      </c>
      <c r="I643">
        <v>99</v>
      </c>
      <c r="J643">
        <v>999</v>
      </c>
      <c r="K643">
        <v>99</v>
      </c>
      <c r="L643">
        <v>6</v>
      </c>
      <c r="M643">
        <v>99</v>
      </c>
      <c r="N643">
        <v>99</v>
      </c>
      <c r="O643">
        <v>99</v>
      </c>
      <c r="P643">
        <v>9999</v>
      </c>
      <c r="Q643">
        <v>3072</v>
      </c>
      <c r="R643">
        <v>5562</v>
      </c>
      <c r="S643">
        <v>6</v>
      </c>
      <c r="T643">
        <v>5.6501258540093504</v>
      </c>
      <c r="U643">
        <v>22.254476806904023</v>
      </c>
      <c r="V643">
        <v>26.213592233009713</v>
      </c>
      <c r="W643">
        <v>3.8655160014383312</v>
      </c>
      <c r="X643">
        <v>84.879539733908686</v>
      </c>
      <c r="Y643">
        <v>46.871628910463855</v>
      </c>
      <c r="Z643">
        <v>5.3376255908866561</v>
      </c>
      <c r="AA643">
        <v>0</v>
      </c>
      <c r="AB643">
        <v>1.6509041529103856</v>
      </c>
      <c r="AD643">
        <v>6.4931499704822784</v>
      </c>
      <c r="AF643">
        <v>13.74453258210394</v>
      </c>
      <c r="AG643">
        <v>12.085201375599022</v>
      </c>
    </row>
    <row r="644" spans="1:33">
      <c r="A644">
        <v>11</v>
      </c>
      <c r="B644">
        <v>205</v>
      </c>
      <c r="C644">
        <v>2011</v>
      </c>
      <c r="D644">
        <v>99</v>
      </c>
      <c r="E644">
        <v>99</v>
      </c>
      <c r="F644">
        <v>99</v>
      </c>
      <c r="G644">
        <v>99</v>
      </c>
      <c r="H644">
        <v>99</v>
      </c>
      <c r="I644">
        <v>99</v>
      </c>
      <c r="J644">
        <v>999</v>
      </c>
      <c r="K644">
        <v>99</v>
      </c>
      <c r="L644">
        <v>7</v>
      </c>
      <c r="M644">
        <v>99</v>
      </c>
      <c r="N644">
        <v>99</v>
      </c>
      <c r="O644">
        <v>99</v>
      </c>
      <c r="P644">
        <v>9999</v>
      </c>
      <c r="Q644">
        <v>3320</v>
      </c>
      <c r="R644">
        <v>5685</v>
      </c>
      <c r="S644">
        <v>7</v>
      </c>
      <c r="T644">
        <v>6.1857519788918207</v>
      </c>
      <c r="U644">
        <v>25.306367634124904</v>
      </c>
      <c r="V644">
        <v>40.052770448548806</v>
      </c>
      <c r="W644">
        <v>8.1442392260334238</v>
      </c>
      <c r="X644">
        <v>95.039577836411596</v>
      </c>
      <c r="Y644">
        <v>69.006156552330694</v>
      </c>
      <c r="Z644">
        <v>5.0612093258645361</v>
      </c>
      <c r="AA644">
        <v>0</v>
      </c>
      <c r="AB644">
        <v>1.7466563564398363</v>
      </c>
      <c r="AD644">
        <v>22.398049692575704</v>
      </c>
      <c r="AF644">
        <v>14.048483949885098</v>
      </c>
      <c r="AG644">
        <v>14.046424855370848</v>
      </c>
    </row>
    <row r="645" spans="1:33">
      <c r="A645">
        <v>11</v>
      </c>
      <c r="B645">
        <v>206</v>
      </c>
      <c r="C645">
        <v>2011</v>
      </c>
      <c r="D645">
        <v>99</v>
      </c>
      <c r="E645">
        <v>99</v>
      </c>
      <c r="F645">
        <v>99</v>
      </c>
      <c r="G645">
        <v>99</v>
      </c>
      <c r="H645">
        <v>99</v>
      </c>
      <c r="I645">
        <v>99</v>
      </c>
      <c r="J645">
        <v>999</v>
      </c>
      <c r="K645">
        <v>99</v>
      </c>
      <c r="L645">
        <v>8</v>
      </c>
      <c r="M645">
        <v>99</v>
      </c>
      <c r="N645">
        <v>99</v>
      </c>
      <c r="O645">
        <v>99</v>
      </c>
      <c r="P645">
        <v>9999</v>
      </c>
      <c r="Q645">
        <v>4157</v>
      </c>
      <c r="R645">
        <v>8105</v>
      </c>
      <c r="S645">
        <v>8</v>
      </c>
      <c r="T645">
        <v>6.9613818630475004</v>
      </c>
      <c r="U645">
        <v>28.364034546576178</v>
      </c>
      <c r="V645">
        <v>41.344848858729179</v>
      </c>
      <c r="W645">
        <v>18.025909932140657</v>
      </c>
      <c r="X645">
        <v>98.667489204194951</v>
      </c>
      <c r="Y645">
        <v>84.873534855027771</v>
      </c>
      <c r="Z645">
        <v>5.2056326688577421</v>
      </c>
      <c r="AA645">
        <v>0</v>
      </c>
      <c r="AB645">
        <v>1.8857206374248812</v>
      </c>
      <c r="AD645">
        <v>38.120168505269291</v>
      </c>
      <c r="AF645">
        <v>20.028665332246021</v>
      </c>
      <c r="AG645">
        <v>22.445358329715127</v>
      </c>
    </row>
    <row r="646" spans="1:33">
      <c r="A646">
        <v>11</v>
      </c>
      <c r="B646">
        <v>207</v>
      </c>
      <c r="C646">
        <v>2011</v>
      </c>
      <c r="D646">
        <v>99</v>
      </c>
      <c r="E646">
        <v>99</v>
      </c>
      <c r="F646">
        <v>99</v>
      </c>
      <c r="G646">
        <v>99</v>
      </c>
      <c r="H646">
        <v>99</v>
      </c>
      <c r="I646">
        <v>99</v>
      </c>
      <c r="J646">
        <v>999</v>
      </c>
      <c r="K646">
        <v>99</v>
      </c>
      <c r="L646">
        <v>9</v>
      </c>
      <c r="M646">
        <v>99</v>
      </c>
      <c r="N646">
        <v>99</v>
      </c>
      <c r="O646">
        <v>99</v>
      </c>
      <c r="P646">
        <v>9999</v>
      </c>
      <c r="Q646">
        <v>3210</v>
      </c>
      <c r="R646">
        <v>5952</v>
      </c>
      <c r="S646">
        <v>9</v>
      </c>
      <c r="T646">
        <v>7.7331989247311821</v>
      </c>
      <c r="U646">
        <v>32.103225806451562</v>
      </c>
      <c r="V646">
        <v>34.643817204301065</v>
      </c>
      <c r="W646">
        <v>31.686827956989248</v>
      </c>
      <c r="X646">
        <v>99.865591397849443</v>
      </c>
      <c r="Y646">
        <v>95.060483870967758</v>
      </c>
      <c r="Z646">
        <v>5.6184648127620038</v>
      </c>
      <c r="AA646">
        <v>0</v>
      </c>
      <c r="AB646">
        <v>2.0763452649676735</v>
      </c>
      <c r="AD646">
        <v>50.875326118147555</v>
      </c>
      <c r="AF646">
        <v>14.708280821410037</v>
      </c>
      <c r="AG646">
        <v>18.655939053891451</v>
      </c>
    </row>
    <row r="647" spans="1:33">
      <c r="A647">
        <v>11</v>
      </c>
      <c r="B647">
        <v>208</v>
      </c>
      <c r="C647">
        <v>2011</v>
      </c>
      <c r="D647">
        <v>99</v>
      </c>
      <c r="E647">
        <v>99</v>
      </c>
      <c r="F647">
        <v>99</v>
      </c>
      <c r="G647">
        <v>99</v>
      </c>
      <c r="H647">
        <v>99</v>
      </c>
      <c r="I647">
        <v>99</v>
      </c>
      <c r="J647">
        <v>999</v>
      </c>
      <c r="K647">
        <v>99</v>
      </c>
      <c r="L647">
        <v>10</v>
      </c>
      <c r="M647">
        <v>99</v>
      </c>
      <c r="N647">
        <v>99</v>
      </c>
      <c r="O647">
        <v>99</v>
      </c>
      <c r="P647">
        <v>9999</v>
      </c>
      <c r="Q647">
        <v>1475</v>
      </c>
      <c r="R647">
        <v>2153</v>
      </c>
      <c r="S647">
        <v>10</v>
      </c>
      <c r="T647">
        <v>8.1161170459823495</v>
      </c>
      <c r="U647">
        <v>34.353181607059931</v>
      </c>
      <c r="V647">
        <v>28.797027403622856</v>
      </c>
      <c r="W647">
        <v>38.457965629354383</v>
      </c>
      <c r="X647">
        <v>100</v>
      </c>
      <c r="Y647">
        <v>98.188574082675359</v>
      </c>
      <c r="Z647">
        <v>5.780293921573822</v>
      </c>
      <c r="AA647">
        <v>0</v>
      </c>
      <c r="AB647">
        <v>2.2770254162328087</v>
      </c>
      <c r="AD647">
        <v>52.360280336692362</v>
      </c>
      <c r="AF647">
        <v>5.3203845108359911</v>
      </c>
      <c r="AG647">
        <v>7.2213187188062307</v>
      </c>
    </row>
    <row r="648" spans="1:33">
      <c r="A648">
        <v>11</v>
      </c>
      <c r="B648">
        <v>209</v>
      </c>
      <c r="C648">
        <v>2011</v>
      </c>
      <c r="D648">
        <v>99</v>
      </c>
      <c r="E648">
        <v>99</v>
      </c>
      <c r="F648">
        <v>99</v>
      </c>
      <c r="G648">
        <v>99</v>
      </c>
      <c r="H648">
        <v>99</v>
      </c>
      <c r="I648">
        <v>99</v>
      </c>
      <c r="J648">
        <v>999</v>
      </c>
      <c r="K648">
        <v>99</v>
      </c>
      <c r="L648">
        <v>11</v>
      </c>
      <c r="M648">
        <v>99</v>
      </c>
      <c r="N648">
        <v>99</v>
      </c>
      <c r="O648">
        <v>99</v>
      </c>
      <c r="P648">
        <v>9999</v>
      </c>
      <c r="Q648">
        <v>873</v>
      </c>
      <c r="R648">
        <v>1183</v>
      </c>
      <c r="S648">
        <v>11</v>
      </c>
      <c r="T648">
        <v>8.6170752324598503</v>
      </c>
      <c r="U648">
        <v>36.490194420963675</v>
      </c>
      <c r="V648">
        <v>20.033812341504643</v>
      </c>
      <c r="W648">
        <v>46.661031276415883</v>
      </c>
      <c r="X648">
        <v>100</v>
      </c>
      <c r="Y648">
        <v>98.985629754860511</v>
      </c>
      <c r="Z648">
        <v>5.814963518628149</v>
      </c>
      <c r="AA648">
        <v>0</v>
      </c>
      <c r="AB648">
        <v>2.4202469223392042</v>
      </c>
      <c r="AD648">
        <v>53.675842057507374</v>
      </c>
      <c r="AF648">
        <v>2.923369659228507</v>
      </c>
      <c r="AG648">
        <v>4.2146977967393644</v>
      </c>
    </row>
    <row r="649" spans="1:33">
      <c r="A649">
        <v>11</v>
      </c>
      <c r="B649">
        <v>210</v>
      </c>
      <c r="C649">
        <v>2011</v>
      </c>
      <c r="D649">
        <v>99</v>
      </c>
      <c r="E649">
        <v>99</v>
      </c>
      <c r="F649">
        <v>99</v>
      </c>
      <c r="G649">
        <v>99</v>
      </c>
      <c r="H649">
        <v>99</v>
      </c>
      <c r="I649">
        <v>99</v>
      </c>
      <c r="J649">
        <v>999</v>
      </c>
      <c r="K649">
        <v>99</v>
      </c>
      <c r="L649">
        <v>12</v>
      </c>
      <c r="M649">
        <v>99</v>
      </c>
      <c r="N649">
        <v>99</v>
      </c>
      <c r="O649">
        <v>99</v>
      </c>
      <c r="P649">
        <v>9999</v>
      </c>
      <c r="Q649">
        <v>273</v>
      </c>
      <c r="R649">
        <v>309</v>
      </c>
      <c r="S649">
        <v>12</v>
      </c>
      <c r="T649">
        <v>8.9902912621359228</v>
      </c>
      <c r="U649">
        <v>38.6440129449838</v>
      </c>
      <c r="V649">
        <v>19.09385113268608</v>
      </c>
      <c r="W649">
        <v>49.190938511326841</v>
      </c>
      <c r="X649">
        <v>100</v>
      </c>
      <c r="Y649">
        <v>99.352750809061504</v>
      </c>
      <c r="Z649">
        <v>6.7417218623832884</v>
      </c>
      <c r="AA649">
        <v>0</v>
      </c>
      <c r="AB649">
        <v>2.6652327498661803</v>
      </c>
      <c r="AD649">
        <v>63.298103428914686</v>
      </c>
      <c r="AF649">
        <v>0.76358514345021855</v>
      </c>
      <c r="AG649">
        <v>1.1658595018721019</v>
      </c>
    </row>
    <row r="650" spans="1:33">
      <c r="A650">
        <v>11</v>
      </c>
      <c r="B650">
        <v>211</v>
      </c>
      <c r="C650">
        <v>2011</v>
      </c>
      <c r="D650">
        <v>99</v>
      </c>
      <c r="E650">
        <v>99</v>
      </c>
      <c r="F650">
        <v>99</v>
      </c>
      <c r="G650">
        <v>99</v>
      </c>
      <c r="H650">
        <v>99</v>
      </c>
      <c r="I650">
        <v>99</v>
      </c>
      <c r="J650">
        <v>999</v>
      </c>
      <c r="K650">
        <v>99</v>
      </c>
      <c r="L650">
        <v>13</v>
      </c>
      <c r="M650">
        <v>99</v>
      </c>
      <c r="N650">
        <v>99</v>
      </c>
      <c r="O650">
        <v>99</v>
      </c>
      <c r="P650">
        <v>9999</v>
      </c>
      <c r="Q650">
        <v>66</v>
      </c>
      <c r="R650">
        <v>74</v>
      </c>
      <c r="S650">
        <v>13</v>
      </c>
      <c r="T650">
        <v>8.7837837837837824</v>
      </c>
      <c r="U650">
        <v>40.712162162162151</v>
      </c>
      <c r="V650">
        <v>17.567567567567565</v>
      </c>
      <c r="W650">
        <v>48.648648648648653</v>
      </c>
      <c r="X650">
        <v>100</v>
      </c>
      <c r="Y650">
        <v>100</v>
      </c>
      <c r="Z650">
        <v>7.4939065823904993</v>
      </c>
      <c r="AA650">
        <v>0</v>
      </c>
      <c r="AB650">
        <v>2.8534960551986619</v>
      </c>
      <c r="AD650">
        <v>74.165312220703186</v>
      </c>
      <c r="AF650">
        <v>0.18286505053500379</v>
      </c>
      <c r="AG650">
        <v>0.29414495614187103</v>
      </c>
    </row>
    <row r="651" spans="1:33">
      <c r="A651">
        <v>11</v>
      </c>
      <c r="B651">
        <v>212</v>
      </c>
      <c r="C651">
        <v>2011</v>
      </c>
      <c r="D651">
        <v>99</v>
      </c>
      <c r="E651">
        <v>99</v>
      </c>
      <c r="F651">
        <v>99</v>
      </c>
      <c r="G651">
        <v>99</v>
      </c>
      <c r="H651">
        <v>99</v>
      </c>
      <c r="I651">
        <v>99</v>
      </c>
      <c r="J651">
        <v>999</v>
      </c>
      <c r="K651">
        <v>99</v>
      </c>
      <c r="L651">
        <v>14</v>
      </c>
      <c r="M651">
        <v>99</v>
      </c>
      <c r="N651">
        <v>99</v>
      </c>
      <c r="O651">
        <v>99</v>
      </c>
      <c r="P651">
        <v>9999</v>
      </c>
      <c r="Q651">
        <v>27</v>
      </c>
      <c r="R651">
        <v>30</v>
      </c>
      <c r="S651">
        <v>14</v>
      </c>
      <c r="T651">
        <v>8.9666666666666686</v>
      </c>
      <c r="U651">
        <v>41.906666666666673</v>
      </c>
      <c r="V651">
        <v>10</v>
      </c>
      <c r="W651">
        <v>53.33333333333335</v>
      </c>
      <c r="X651">
        <v>100</v>
      </c>
      <c r="Y651">
        <v>100</v>
      </c>
      <c r="Z651">
        <v>7.1777402819797684</v>
      </c>
      <c r="AA651">
        <v>0</v>
      </c>
      <c r="AB651">
        <v>3.5353767676004342</v>
      </c>
      <c r="AD651">
        <v>69.699233811384303</v>
      </c>
      <c r="AF651">
        <v>7.4134479946623186E-2</v>
      </c>
      <c r="AG651">
        <v>0.12274671851215203</v>
      </c>
    </row>
    <row r="652" spans="1:33">
      <c r="A652">
        <v>11</v>
      </c>
      <c r="B652">
        <v>213</v>
      </c>
      <c r="C652">
        <v>2011</v>
      </c>
      <c r="D652">
        <v>99</v>
      </c>
      <c r="E652">
        <v>99</v>
      </c>
      <c r="F652">
        <v>99</v>
      </c>
      <c r="G652">
        <v>99</v>
      </c>
      <c r="H652">
        <v>99</v>
      </c>
      <c r="I652">
        <v>99</v>
      </c>
      <c r="J652">
        <v>999</v>
      </c>
      <c r="K652">
        <v>99</v>
      </c>
      <c r="L652">
        <v>15</v>
      </c>
      <c r="M652">
        <v>99</v>
      </c>
      <c r="N652">
        <v>99</v>
      </c>
      <c r="O652">
        <v>99</v>
      </c>
      <c r="P652">
        <v>9999</v>
      </c>
      <c r="Q652">
        <v>2</v>
      </c>
      <c r="R652">
        <v>2</v>
      </c>
      <c r="S652">
        <v>15</v>
      </c>
      <c r="T652">
        <v>5</v>
      </c>
      <c r="U652">
        <v>32.1</v>
      </c>
      <c r="V652">
        <v>50</v>
      </c>
      <c r="W652">
        <v>0</v>
      </c>
      <c r="X652">
        <v>100</v>
      </c>
      <c r="Y652">
        <v>100</v>
      </c>
      <c r="Z652">
        <v>6.2000000000000046</v>
      </c>
      <c r="AA652">
        <v>0</v>
      </c>
      <c r="AB652">
        <v>2</v>
      </c>
      <c r="AD652">
        <v>99.999999999999986</v>
      </c>
      <c r="AF652">
        <v>4.9422986631082145E-3</v>
      </c>
      <c r="AG652">
        <v>6.2681668218900399E-3</v>
      </c>
    </row>
    <row r="653" spans="1:33">
      <c r="A653">
        <v>11</v>
      </c>
      <c r="B653">
        <v>214</v>
      </c>
      <c r="C653">
        <v>2010</v>
      </c>
      <c r="D653">
        <v>99</v>
      </c>
      <c r="E653">
        <v>99</v>
      </c>
      <c r="F653">
        <v>99</v>
      </c>
      <c r="G653">
        <v>99</v>
      </c>
      <c r="H653">
        <v>99</v>
      </c>
      <c r="I653">
        <v>99</v>
      </c>
      <c r="J653">
        <v>999</v>
      </c>
      <c r="K653">
        <v>99</v>
      </c>
      <c r="L653">
        <v>1</v>
      </c>
      <c r="M653">
        <v>99</v>
      </c>
      <c r="N653">
        <v>99</v>
      </c>
      <c r="O653">
        <v>99</v>
      </c>
      <c r="P653">
        <v>9999</v>
      </c>
      <c r="Q653">
        <v>144</v>
      </c>
      <c r="R653">
        <v>211</v>
      </c>
      <c r="S653">
        <v>1.0094786729857821</v>
      </c>
      <c r="T653">
        <v>2.0473933649289098</v>
      </c>
      <c r="U653">
        <v>11.67203791469194</v>
      </c>
      <c r="V653">
        <v>0</v>
      </c>
      <c r="W653">
        <v>0</v>
      </c>
      <c r="X653">
        <v>17.061611374407587</v>
      </c>
      <c r="Y653">
        <v>0.94786729857819918</v>
      </c>
      <c r="Z653">
        <v>4.2273119105506991</v>
      </c>
      <c r="AB653">
        <v>0.60615354111496655</v>
      </c>
      <c r="AD653">
        <v>20.544945499231368</v>
      </c>
      <c r="AF653">
        <v>0.55999363040420402</v>
      </c>
      <c r="AG653">
        <v>0.25893639133132113</v>
      </c>
    </row>
    <row r="654" spans="1:33">
      <c r="A654">
        <v>11</v>
      </c>
      <c r="B654">
        <v>215</v>
      </c>
      <c r="C654">
        <v>2010</v>
      </c>
      <c r="D654">
        <v>99</v>
      </c>
      <c r="E654">
        <v>99</v>
      </c>
      <c r="F654">
        <v>99</v>
      </c>
      <c r="G654">
        <v>99</v>
      </c>
      <c r="H654">
        <v>99</v>
      </c>
      <c r="I654">
        <v>99</v>
      </c>
      <c r="J654">
        <v>999</v>
      </c>
      <c r="K654">
        <v>99</v>
      </c>
      <c r="L654">
        <v>2</v>
      </c>
      <c r="M654">
        <v>99</v>
      </c>
      <c r="N654">
        <v>99</v>
      </c>
      <c r="O654">
        <v>99</v>
      </c>
      <c r="P654">
        <v>9999</v>
      </c>
      <c r="Q654">
        <v>564</v>
      </c>
      <c r="R654">
        <v>915</v>
      </c>
      <c r="S654">
        <v>2.0327868852459017</v>
      </c>
      <c r="T654">
        <v>2.6972677595628407</v>
      </c>
      <c r="U654">
        <v>13.549398907103836</v>
      </c>
      <c r="V654">
        <v>0</v>
      </c>
      <c r="W654">
        <v>0</v>
      </c>
      <c r="X654">
        <v>29.836065573770504</v>
      </c>
      <c r="Y654">
        <v>2.2950819672131151</v>
      </c>
      <c r="Z654">
        <v>4.4951032458220324</v>
      </c>
      <c r="AB654">
        <v>0.91921989341931765</v>
      </c>
      <c r="AD654">
        <v>21.971282224015553</v>
      </c>
      <c r="AF654">
        <v>2.428408397250458</v>
      </c>
      <c r="AG654">
        <v>1.3034820930681836</v>
      </c>
    </row>
    <row r="655" spans="1:33">
      <c r="A655">
        <v>11</v>
      </c>
      <c r="B655">
        <v>216</v>
      </c>
      <c r="C655">
        <v>2010</v>
      </c>
      <c r="D655">
        <v>99</v>
      </c>
      <c r="E655">
        <v>99</v>
      </c>
      <c r="F655">
        <v>99</v>
      </c>
      <c r="G655">
        <v>99</v>
      </c>
      <c r="H655">
        <v>99</v>
      </c>
      <c r="I655">
        <v>99</v>
      </c>
      <c r="J655">
        <v>999</v>
      </c>
      <c r="K655">
        <v>99</v>
      </c>
      <c r="L655">
        <v>3</v>
      </c>
      <c r="M655">
        <v>99</v>
      </c>
      <c r="N655">
        <v>99</v>
      </c>
      <c r="O655">
        <v>99</v>
      </c>
      <c r="P655">
        <v>9999</v>
      </c>
      <c r="Q655">
        <v>975</v>
      </c>
      <c r="R655">
        <v>1943</v>
      </c>
      <c r="S655">
        <v>3.0617601646937742</v>
      </c>
      <c r="T655">
        <v>3.6901698404529073</v>
      </c>
      <c r="U655">
        <v>15.063715903242384</v>
      </c>
      <c r="V655">
        <v>0</v>
      </c>
      <c r="W655">
        <v>0.15440041173443131</v>
      </c>
      <c r="X655">
        <v>38.805970149253746</v>
      </c>
      <c r="Y655">
        <v>6.6392177045805454</v>
      </c>
      <c r="Z655">
        <v>4.8421342943519612</v>
      </c>
      <c r="AB655">
        <v>1.311393958439621</v>
      </c>
      <c r="AD655">
        <v>3.6436942700895609</v>
      </c>
      <c r="AF655">
        <v>5.1567185965657236</v>
      </c>
      <c r="AG655">
        <v>3.0772931015909375</v>
      </c>
    </row>
    <row r="656" spans="1:33">
      <c r="A656">
        <v>11</v>
      </c>
      <c r="B656">
        <v>217</v>
      </c>
      <c r="C656">
        <v>2010</v>
      </c>
      <c r="D656">
        <v>99</v>
      </c>
      <c r="E656">
        <v>99</v>
      </c>
      <c r="F656">
        <v>99</v>
      </c>
      <c r="G656">
        <v>99</v>
      </c>
      <c r="H656">
        <v>99</v>
      </c>
      <c r="I656">
        <v>99</v>
      </c>
      <c r="J656">
        <v>999</v>
      </c>
      <c r="K656">
        <v>99</v>
      </c>
      <c r="L656">
        <v>4</v>
      </c>
      <c r="M656">
        <v>99</v>
      </c>
      <c r="N656">
        <v>99</v>
      </c>
      <c r="O656">
        <v>99</v>
      </c>
      <c r="P656">
        <v>9999</v>
      </c>
      <c r="Q656">
        <v>1523</v>
      </c>
      <c r="R656">
        <v>2756</v>
      </c>
      <c r="S656">
        <v>4.0899854862119005</v>
      </c>
      <c r="T656">
        <v>4.3682873730043532</v>
      </c>
      <c r="U656">
        <v>17.455805515239483</v>
      </c>
      <c r="V656">
        <v>0</v>
      </c>
      <c r="W656">
        <v>0.2539912917271408</v>
      </c>
      <c r="X656">
        <v>56.531204644412192</v>
      </c>
      <c r="Y656">
        <v>15.275761973875181</v>
      </c>
      <c r="Z656">
        <v>5.0842530277729798</v>
      </c>
      <c r="AB656">
        <v>1.3806127450046584</v>
      </c>
      <c r="AD656">
        <v>-3.5896995926116801</v>
      </c>
      <c r="AF656">
        <v>7.3144191724833485</v>
      </c>
      <c r="AG656">
        <v>5.0580492534698189</v>
      </c>
    </row>
    <row r="657" spans="1:33">
      <c r="A657">
        <v>11</v>
      </c>
      <c r="B657">
        <v>218</v>
      </c>
      <c r="C657">
        <v>2010</v>
      </c>
      <c r="D657">
        <v>99</v>
      </c>
      <c r="E657">
        <v>99</v>
      </c>
      <c r="F657">
        <v>99</v>
      </c>
      <c r="G657">
        <v>99</v>
      </c>
      <c r="H657">
        <v>99</v>
      </c>
      <c r="I657">
        <v>99</v>
      </c>
      <c r="J657">
        <v>999</v>
      </c>
      <c r="K657">
        <v>99</v>
      </c>
      <c r="L657">
        <v>5</v>
      </c>
      <c r="M657">
        <v>99</v>
      </c>
      <c r="N657">
        <v>99</v>
      </c>
      <c r="O657">
        <v>99</v>
      </c>
      <c r="P657">
        <v>9999</v>
      </c>
      <c r="Q657">
        <v>2516</v>
      </c>
      <c r="R657">
        <v>4791</v>
      </c>
      <c r="S657">
        <v>5.1200166979753714</v>
      </c>
      <c r="T657">
        <v>5.1225213942809438</v>
      </c>
      <c r="U657">
        <v>19.660488415779547</v>
      </c>
      <c r="V657">
        <v>0</v>
      </c>
      <c r="W657">
        <v>1.0644959298685035</v>
      </c>
      <c r="X657">
        <v>69.108745564600326</v>
      </c>
      <c r="Y657">
        <v>29.76414109789188</v>
      </c>
      <c r="Z657">
        <v>5.5242931446370784</v>
      </c>
      <c r="AB657">
        <v>1.5230148355907664</v>
      </c>
      <c r="AD657">
        <v>6.1697503943642236</v>
      </c>
      <c r="AF657">
        <v>12.715305607898298</v>
      </c>
      <c r="AG657">
        <v>9.9034022589035331</v>
      </c>
    </row>
    <row r="658" spans="1:33">
      <c r="A658">
        <v>11</v>
      </c>
      <c r="B658">
        <v>219</v>
      </c>
      <c r="C658">
        <v>2010</v>
      </c>
      <c r="D658">
        <v>99</v>
      </c>
      <c r="E658">
        <v>99</v>
      </c>
      <c r="F658">
        <v>99</v>
      </c>
      <c r="G658">
        <v>99</v>
      </c>
      <c r="H658">
        <v>99</v>
      </c>
      <c r="I658">
        <v>99</v>
      </c>
      <c r="J658">
        <v>999</v>
      </c>
      <c r="K658">
        <v>99</v>
      </c>
      <c r="L658">
        <v>6</v>
      </c>
      <c r="M658">
        <v>99</v>
      </c>
      <c r="N658">
        <v>99</v>
      </c>
      <c r="O658">
        <v>99</v>
      </c>
      <c r="P658">
        <v>9999</v>
      </c>
      <c r="Q658">
        <v>3006</v>
      </c>
      <c r="R658">
        <v>5442</v>
      </c>
      <c r="S658">
        <v>6.1852260198456452</v>
      </c>
      <c r="T658">
        <v>5.7372289599411994</v>
      </c>
      <c r="U658">
        <v>22.179162072767394</v>
      </c>
      <c r="V658">
        <v>26.424108783535473</v>
      </c>
      <c r="W658">
        <v>4.208011760382214</v>
      </c>
      <c r="X658">
        <v>83.425211319367875</v>
      </c>
      <c r="Y658">
        <v>46.784270488790888</v>
      </c>
      <c r="Z658">
        <v>5.475919973404868</v>
      </c>
      <c r="AB658">
        <v>1.678946168745223</v>
      </c>
      <c r="AD658">
        <v>9.1688396038519553</v>
      </c>
      <c r="AF658">
        <v>14.443058467581414</v>
      </c>
      <c r="AG658">
        <v>12.690175205984715</v>
      </c>
    </row>
    <row r="659" spans="1:33">
      <c r="A659">
        <v>11</v>
      </c>
      <c r="B659">
        <v>220</v>
      </c>
      <c r="C659">
        <v>2010</v>
      </c>
      <c r="D659">
        <v>99</v>
      </c>
      <c r="E659">
        <v>99</v>
      </c>
      <c r="F659">
        <v>99</v>
      </c>
      <c r="G659">
        <v>99</v>
      </c>
      <c r="H659">
        <v>99</v>
      </c>
      <c r="I659">
        <v>99</v>
      </c>
      <c r="J659">
        <v>999</v>
      </c>
      <c r="K659">
        <v>99</v>
      </c>
      <c r="L659">
        <v>7</v>
      </c>
      <c r="M659">
        <v>99</v>
      </c>
      <c r="N659">
        <v>99</v>
      </c>
      <c r="O659">
        <v>99</v>
      </c>
      <c r="P659">
        <v>9999</v>
      </c>
      <c r="Q659">
        <v>3181</v>
      </c>
      <c r="R659">
        <v>5292</v>
      </c>
      <c r="S659">
        <v>7.1812169312169321</v>
      </c>
      <c r="T659">
        <v>6.2152305366591083</v>
      </c>
      <c r="U659">
        <v>25.551870748299248</v>
      </c>
      <c r="V659">
        <v>38.888888888888886</v>
      </c>
      <c r="W659">
        <v>9.4671201814058978</v>
      </c>
      <c r="X659">
        <v>95.389266817838262</v>
      </c>
      <c r="Y659">
        <v>69.841269841269835</v>
      </c>
      <c r="Z659">
        <v>5.258281297104034</v>
      </c>
      <c r="AB659">
        <v>1.7975718704387109</v>
      </c>
      <c r="AD659">
        <v>27.018043677451296</v>
      </c>
      <c r="AF659">
        <v>14.044958730327243</v>
      </c>
      <c r="AG659">
        <v>14.216951560831903</v>
      </c>
    </row>
    <row r="660" spans="1:33">
      <c r="A660">
        <v>11</v>
      </c>
      <c r="B660">
        <v>221</v>
      </c>
      <c r="C660">
        <v>2010</v>
      </c>
      <c r="D660">
        <v>99</v>
      </c>
      <c r="E660">
        <v>99</v>
      </c>
      <c r="F660">
        <v>99</v>
      </c>
      <c r="G660">
        <v>99</v>
      </c>
      <c r="H660">
        <v>99</v>
      </c>
      <c r="I660">
        <v>99</v>
      </c>
      <c r="J660">
        <v>999</v>
      </c>
      <c r="K660">
        <v>99</v>
      </c>
      <c r="L660">
        <v>8</v>
      </c>
      <c r="M660">
        <v>99</v>
      </c>
      <c r="N660">
        <v>99</v>
      </c>
      <c r="O660">
        <v>99</v>
      </c>
      <c r="P660">
        <v>9999</v>
      </c>
      <c r="Q660">
        <v>4112</v>
      </c>
      <c r="R660">
        <v>7598</v>
      </c>
      <c r="S660">
        <v>8.191629376151619</v>
      </c>
      <c r="T660">
        <v>7.1256909713082388</v>
      </c>
      <c r="U660">
        <v>28.614611739931544</v>
      </c>
      <c r="V660">
        <v>38.102132140036865</v>
      </c>
      <c r="W660">
        <v>21.176625427744145</v>
      </c>
      <c r="X660">
        <v>98.854961832061107</v>
      </c>
      <c r="Y660">
        <v>85.535667280863393</v>
      </c>
      <c r="Z660">
        <v>5.3126692953174723</v>
      </c>
      <c r="AB660">
        <v>2.030660130012429</v>
      </c>
      <c r="AD660">
        <v>42.40687533284359</v>
      </c>
      <c r="AF660">
        <v>20.165078691048063</v>
      </c>
      <c r="AG660">
        <v>22.858677105878421</v>
      </c>
    </row>
    <row r="661" spans="1:33">
      <c r="A661">
        <v>11</v>
      </c>
      <c r="B661">
        <v>222</v>
      </c>
      <c r="C661">
        <v>2010</v>
      </c>
      <c r="D661">
        <v>99</v>
      </c>
      <c r="E661">
        <v>99</v>
      </c>
      <c r="F661">
        <v>99</v>
      </c>
      <c r="G661">
        <v>99</v>
      </c>
      <c r="H661">
        <v>99</v>
      </c>
      <c r="I661">
        <v>99</v>
      </c>
      <c r="J661">
        <v>999</v>
      </c>
      <c r="K661">
        <v>99</v>
      </c>
      <c r="L661">
        <v>9</v>
      </c>
      <c r="M661">
        <v>99</v>
      </c>
      <c r="N661">
        <v>99</v>
      </c>
      <c r="O661">
        <v>99</v>
      </c>
      <c r="P661">
        <v>9999</v>
      </c>
      <c r="Q661">
        <v>3178</v>
      </c>
      <c r="R661">
        <v>5278</v>
      </c>
      <c r="S661">
        <v>9.2387267904509276</v>
      </c>
      <c r="T661">
        <v>7.8630162940507811</v>
      </c>
      <c r="U661">
        <v>31.889162561576352</v>
      </c>
      <c r="V661">
        <v>33.137552103069346</v>
      </c>
      <c r="W661">
        <v>34.179613489958314</v>
      </c>
      <c r="X661">
        <v>99.810534293292889</v>
      </c>
      <c r="Y661">
        <v>94.372868510799549</v>
      </c>
      <c r="Z661">
        <v>5.6475532683974228</v>
      </c>
      <c r="AB661">
        <v>2.2227236304503535</v>
      </c>
      <c r="AD661">
        <v>52.805590610950382</v>
      </c>
      <c r="AF661">
        <v>14.007802754850184</v>
      </c>
      <c r="AG661">
        <v>17.696054475136421</v>
      </c>
    </row>
    <row r="662" spans="1:33">
      <c r="A662">
        <v>11</v>
      </c>
      <c r="B662">
        <v>223</v>
      </c>
      <c r="C662">
        <v>2010</v>
      </c>
      <c r="D662">
        <v>99</v>
      </c>
      <c r="E662">
        <v>99</v>
      </c>
      <c r="F662">
        <v>99</v>
      </c>
      <c r="G662">
        <v>99</v>
      </c>
      <c r="H662">
        <v>99</v>
      </c>
      <c r="I662">
        <v>99</v>
      </c>
      <c r="J662">
        <v>999</v>
      </c>
      <c r="K662">
        <v>99</v>
      </c>
      <c r="L662">
        <v>10</v>
      </c>
      <c r="M662">
        <v>99</v>
      </c>
      <c r="N662">
        <v>99</v>
      </c>
      <c r="O662">
        <v>99</v>
      </c>
      <c r="P662">
        <v>9999</v>
      </c>
      <c r="Q662">
        <v>1406</v>
      </c>
      <c r="R662">
        <v>1876</v>
      </c>
      <c r="S662">
        <v>10.335820895522389</v>
      </c>
      <c r="T662">
        <v>8.2878464818763291</v>
      </c>
      <c r="U662">
        <v>34.171855010661005</v>
      </c>
      <c r="V662">
        <v>28.304904051172713</v>
      </c>
      <c r="W662">
        <v>43.070362473347551</v>
      </c>
      <c r="X662">
        <v>99.893390191897609</v>
      </c>
      <c r="Y662">
        <v>97.761194029850756</v>
      </c>
      <c r="Z662">
        <v>5.940694553906626</v>
      </c>
      <c r="AB662">
        <v>2.3516272662690194</v>
      </c>
      <c r="AD662">
        <v>55.053965702328199</v>
      </c>
      <c r="AF662">
        <v>4.9789007139255297</v>
      </c>
      <c r="AG662">
        <v>6.7400844068711319</v>
      </c>
    </row>
    <row r="663" spans="1:33">
      <c r="A663">
        <v>11</v>
      </c>
      <c r="B663">
        <v>224</v>
      </c>
      <c r="C663">
        <v>2010</v>
      </c>
      <c r="D663">
        <v>99</v>
      </c>
      <c r="E663">
        <v>99</v>
      </c>
      <c r="F663">
        <v>99</v>
      </c>
      <c r="G663">
        <v>99</v>
      </c>
      <c r="H663">
        <v>99</v>
      </c>
      <c r="I663">
        <v>99</v>
      </c>
      <c r="J663">
        <v>999</v>
      </c>
      <c r="K663">
        <v>99</v>
      </c>
      <c r="L663">
        <v>11</v>
      </c>
      <c r="M663">
        <v>99</v>
      </c>
      <c r="N663">
        <v>99</v>
      </c>
      <c r="O663">
        <v>99</v>
      </c>
      <c r="P663">
        <v>9999</v>
      </c>
      <c r="Q663">
        <v>851</v>
      </c>
      <c r="R663">
        <v>1117</v>
      </c>
      <c r="S663">
        <v>11.256042972247087</v>
      </c>
      <c r="T663">
        <v>9.0071620411817364</v>
      </c>
      <c r="U663">
        <v>36.670098478066258</v>
      </c>
      <c r="V663">
        <v>20.680393912264996</v>
      </c>
      <c r="W663">
        <v>53.53625783348253</v>
      </c>
      <c r="X663">
        <v>100</v>
      </c>
      <c r="Y663">
        <v>98.746642793196074</v>
      </c>
      <c r="Z663">
        <v>6.2509459473344409</v>
      </c>
      <c r="AB663">
        <v>2.6550306473354608</v>
      </c>
      <c r="AD663">
        <v>61.74070678520399</v>
      </c>
      <c r="AF663">
        <v>2.9645160434194122</v>
      </c>
      <c r="AG663">
        <v>4.306547042848214</v>
      </c>
    </row>
    <row r="664" spans="1:33">
      <c r="A664">
        <v>11</v>
      </c>
      <c r="B664">
        <v>225</v>
      </c>
      <c r="C664">
        <v>2010</v>
      </c>
      <c r="D664">
        <v>99</v>
      </c>
      <c r="E664">
        <v>99</v>
      </c>
      <c r="F664">
        <v>99</v>
      </c>
      <c r="G664">
        <v>99</v>
      </c>
      <c r="H664">
        <v>99</v>
      </c>
      <c r="I664">
        <v>99</v>
      </c>
      <c r="J664">
        <v>999</v>
      </c>
      <c r="K664">
        <v>99</v>
      </c>
      <c r="L664">
        <v>12</v>
      </c>
      <c r="M664">
        <v>99</v>
      </c>
      <c r="N664">
        <v>99</v>
      </c>
      <c r="O664">
        <v>99</v>
      </c>
      <c r="P664">
        <v>9999</v>
      </c>
      <c r="Q664">
        <v>270</v>
      </c>
      <c r="R664">
        <v>298</v>
      </c>
      <c r="S664">
        <v>12.44295302013423</v>
      </c>
      <c r="T664">
        <v>9.2046979865771839</v>
      </c>
      <c r="U664">
        <v>38.23624161073824</v>
      </c>
      <c r="V664">
        <v>15.436241610738255</v>
      </c>
      <c r="W664">
        <v>56.711409395973149</v>
      </c>
      <c r="X664">
        <v>100</v>
      </c>
      <c r="Y664">
        <v>100</v>
      </c>
      <c r="Z664">
        <v>5.9861329100507632</v>
      </c>
      <c r="AB664">
        <v>2.7419885883889057</v>
      </c>
      <c r="AD664">
        <v>55.542789797631265</v>
      </c>
      <c r="AF664">
        <v>0.79089147801162452</v>
      </c>
      <c r="AG664">
        <v>1.1979961090570104</v>
      </c>
    </row>
    <row r="665" spans="1:33">
      <c r="A665">
        <v>11</v>
      </c>
      <c r="B665">
        <v>226</v>
      </c>
      <c r="C665">
        <v>2010</v>
      </c>
      <c r="D665">
        <v>99</v>
      </c>
      <c r="E665">
        <v>99</v>
      </c>
      <c r="F665">
        <v>99</v>
      </c>
      <c r="G665">
        <v>99</v>
      </c>
      <c r="H665">
        <v>99</v>
      </c>
      <c r="I665">
        <v>99</v>
      </c>
      <c r="J665">
        <v>999</v>
      </c>
      <c r="K665">
        <v>99</v>
      </c>
      <c r="L665">
        <v>13</v>
      </c>
      <c r="M665">
        <v>99</v>
      </c>
      <c r="N665">
        <v>99</v>
      </c>
      <c r="O665">
        <v>99</v>
      </c>
      <c r="P665">
        <v>9999</v>
      </c>
      <c r="Q665">
        <v>101</v>
      </c>
      <c r="R665">
        <v>107</v>
      </c>
      <c r="S665">
        <v>13.971962616822429</v>
      </c>
      <c r="T665">
        <v>9.074766355140186</v>
      </c>
      <c r="U665">
        <v>40.491588785046751</v>
      </c>
      <c r="V665">
        <v>14.95327102803738</v>
      </c>
      <c r="W665">
        <v>51.401869158878512</v>
      </c>
      <c r="X665">
        <v>100</v>
      </c>
      <c r="Y665">
        <v>99.065420560747683</v>
      </c>
      <c r="Z665">
        <v>6.6972043476282899</v>
      </c>
      <c r="AB665">
        <v>2.9249201109928586</v>
      </c>
      <c r="AD665">
        <v>54.697859512410595</v>
      </c>
      <c r="AF665">
        <v>0.28397781257464366</v>
      </c>
      <c r="AG665">
        <v>0.4555253407024859</v>
      </c>
    </row>
    <row r="666" spans="1:33">
      <c r="A666">
        <v>11</v>
      </c>
      <c r="B666">
        <v>227</v>
      </c>
      <c r="C666">
        <v>2010</v>
      </c>
      <c r="D666">
        <v>99</v>
      </c>
      <c r="E666">
        <v>99</v>
      </c>
      <c r="F666">
        <v>99</v>
      </c>
      <c r="G666">
        <v>99</v>
      </c>
      <c r="H666">
        <v>99</v>
      </c>
      <c r="I666">
        <v>99</v>
      </c>
      <c r="J666">
        <v>999</v>
      </c>
      <c r="K666">
        <v>99</v>
      </c>
      <c r="L666">
        <v>14</v>
      </c>
      <c r="M666">
        <v>99</v>
      </c>
      <c r="N666">
        <v>99</v>
      </c>
      <c r="O666">
        <v>99</v>
      </c>
      <c r="P666">
        <v>9999</v>
      </c>
      <c r="Q666">
        <v>46</v>
      </c>
      <c r="R666">
        <v>48</v>
      </c>
      <c r="S666">
        <v>14.291666666666663</v>
      </c>
      <c r="T666">
        <v>9.1458333333333357</v>
      </c>
      <c r="U666">
        <v>40.997916666666654</v>
      </c>
      <c r="V666">
        <v>20.833333333333329</v>
      </c>
      <c r="W666">
        <v>54.16666666666665</v>
      </c>
      <c r="X666">
        <v>100</v>
      </c>
      <c r="Y666">
        <v>100</v>
      </c>
      <c r="Z666">
        <v>6.9291200013462095</v>
      </c>
      <c r="AB666">
        <v>3.1357454146590946</v>
      </c>
      <c r="AD666">
        <v>61.174508636762511</v>
      </c>
      <c r="AF666">
        <v>0.12739191592133547</v>
      </c>
      <c r="AG666">
        <v>0.20690308774602359</v>
      </c>
    </row>
    <row r="667" spans="1:33">
      <c r="A667">
        <v>11</v>
      </c>
      <c r="B667">
        <v>228</v>
      </c>
      <c r="C667">
        <v>2010</v>
      </c>
      <c r="D667">
        <v>99</v>
      </c>
      <c r="E667">
        <v>99</v>
      </c>
      <c r="F667">
        <v>99</v>
      </c>
      <c r="G667">
        <v>99</v>
      </c>
      <c r="H667">
        <v>99</v>
      </c>
      <c r="I667">
        <v>99</v>
      </c>
      <c r="J667">
        <v>999</v>
      </c>
      <c r="K667">
        <v>99</v>
      </c>
      <c r="L667">
        <v>15</v>
      </c>
      <c r="M667">
        <v>99</v>
      </c>
      <c r="N667">
        <v>99</v>
      </c>
      <c r="O667">
        <v>99</v>
      </c>
      <c r="P667">
        <v>9999</v>
      </c>
      <c r="Q667">
        <v>6</v>
      </c>
      <c r="R667">
        <v>7</v>
      </c>
      <c r="S667">
        <v>15</v>
      </c>
      <c r="T667">
        <v>6.1428571428571441</v>
      </c>
      <c r="U667">
        <v>40.657142857142851</v>
      </c>
      <c r="V667">
        <v>14.285714285714288</v>
      </c>
      <c r="W667">
        <v>28.571428571428577</v>
      </c>
      <c r="X667">
        <v>100</v>
      </c>
      <c r="Y667">
        <v>100</v>
      </c>
      <c r="Z667">
        <v>8.3253240422318253</v>
      </c>
      <c r="AA667">
        <v>0</v>
      </c>
      <c r="AB667">
        <v>3.0904725218262761</v>
      </c>
      <c r="AD667">
        <v>87.195508578226892</v>
      </c>
      <c r="AF667">
        <v>1.85779877385281E-2</v>
      </c>
      <c r="AG667">
        <v>2.9922566579865997E-2</v>
      </c>
    </row>
    <row r="668" spans="1:33">
      <c r="A668">
        <v>11</v>
      </c>
      <c r="B668">
        <v>229</v>
      </c>
      <c r="C668">
        <v>2009</v>
      </c>
      <c r="D668">
        <v>99</v>
      </c>
      <c r="E668">
        <v>99</v>
      </c>
      <c r="F668">
        <v>99</v>
      </c>
      <c r="G668">
        <v>99</v>
      </c>
      <c r="H668">
        <v>99</v>
      </c>
      <c r="I668">
        <v>99</v>
      </c>
      <c r="J668">
        <v>999</v>
      </c>
      <c r="K668">
        <v>99</v>
      </c>
      <c r="L668">
        <v>1</v>
      </c>
      <c r="M668">
        <v>99</v>
      </c>
      <c r="N668">
        <v>99</v>
      </c>
      <c r="O668">
        <v>99</v>
      </c>
      <c r="P668">
        <v>9999</v>
      </c>
      <c r="Q668">
        <v>113</v>
      </c>
      <c r="R668">
        <v>155</v>
      </c>
      <c r="S668">
        <v>1</v>
      </c>
      <c r="T668">
        <v>1.9290322580645156</v>
      </c>
      <c r="U668">
        <v>12.392258064516128</v>
      </c>
      <c r="V668">
        <v>0</v>
      </c>
      <c r="W668">
        <v>0</v>
      </c>
      <c r="X668">
        <v>23.2258064516129</v>
      </c>
      <c r="Y668">
        <v>0.64516129032258052</v>
      </c>
      <c r="Z668">
        <v>4.0152216101435849</v>
      </c>
      <c r="AA668">
        <v>0</v>
      </c>
      <c r="AB668">
        <v>0.59144085865114004</v>
      </c>
      <c r="AD668">
        <v>18.803845286453662</v>
      </c>
      <c r="AF668">
        <v>0.47906042342760002</v>
      </c>
      <c r="AG668">
        <v>0.22554761170583673</v>
      </c>
    </row>
    <row r="669" spans="1:33">
      <c r="A669">
        <v>11</v>
      </c>
      <c r="B669">
        <v>230</v>
      </c>
      <c r="C669">
        <v>2009</v>
      </c>
      <c r="D669">
        <v>99</v>
      </c>
      <c r="E669">
        <v>99</v>
      </c>
      <c r="F669">
        <v>99</v>
      </c>
      <c r="G669">
        <v>99</v>
      </c>
      <c r="H669">
        <v>99</v>
      </c>
      <c r="I669">
        <v>99</v>
      </c>
      <c r="J669">
        <v>999</v>
      </c>
      <c r="K669">
        <v>99</v>
      </c>
      <c r="L669">
        <v>2</v>
      </c>
      <c r="M669">
        <v>99</v>
      </c>
      <c r="N669">
        <v>99</v>
      </c>
      <c r="O669">
        <v>99</v>
      </c>
      <c r="P669">
        <v>9999</v>
      </c>
      <c r="Q669">
        <v>434</v>
      </c>
      <c r="R669">
        <v>641</v>
      </c>
      <c r="S669">
        <v>2</v>
      </c>
      <c r="T669">
        <v>2.8268330733229323</v>
      </c>
      <c r="U669">
        <v>14.62277691107646</v>
      </c>
      <c r="V669">
        <v>0</v>
      </c>
      <c r="W669">
        <v>0.15600624024960999</v>
      </c>
      <c r="X669">
        <v>36.661466458658346</v>
      </c>
      <c r="Y669">
        <v>4.3681747269890803</v>
      </c>
      <c r="Z669">
        <v>4.6773406476003263</v>
      </c>
      <c r="AA669">
        <v>0</v>
      </c>
      <c r="AB669">
        <v>1.0626097969432724</v>
      </c>
      <c r="AD669">
        <v>12.622161259497599</v>
      </c>
      <c r="AF669">
        <v>1.9811466543038163</v>
      </c>
      <c r="AG669">
        <v>1.1006366482929775</v>
      </c>
    </row>
    <row r="670" spans="1:33">
      <c r="A670">
        <v>11</v>
      </c>
      <c r="B670">
        <v>231</v>
      </c>
      <c r="C670">
        <v>2009</v>
      </c>
      <c r="D670">
        <v>99</v>
      </c>
      <c r="E670">
        <v>99</v>
      </c>
      <c r="F670">
        <v>99</v>
      </c>
      <c r="G670">
        <v>99</v>
      </c>
      <c r="H670">
        <v>99</v>
      </c>
      <c r="I670">
        <v>99</v>
      </c>
      <c r="J670">
        <v>999</v>
      </c>
      <c r="K670">
        <v>99</v>
      </c>
      <c r="L670">
        <v>3</v>
      </c>
      <c r="M670">
        <v>99</v>
      </c>
      <c r="N670">
        <v>99</v>
      </c>
      <c r="O670">
        <v>99</v>
      </c>
      <c r="P670">
        <v>9999</v>
      </c>
      <c r="Q670">
        <v>833</v>
      </c>
      <c r="R670">
        <v>1346</v>
      </c>
      <c r="S670">
        <v>3</v>
      </c>
      <c r="T670">
        <v>3.5505200594353639</v>
      </c>
      <c r="U670">
        <v>15.846285289747396</v>
      </c>
      <c r="V670">
        <v>0</v>
      </c>
      <c r="W670">
        <v>7.4294205052005957E-2</v>
      </c>
      <c r="X670">
        <v>44.502228826151551</v>
      </c>
      <c r="Y670">
        <v>7.6523031203566116</v>
      </c>
      <c r="Z670">
        <v>4.7518813374814313</v>
      </c>
      <c r="AA670">
        <v>0</v>
      </c>
      <c r="AB670">
        <v>1.3165606042392299</v>
      </c>
      <c r="AD670">
        <v>1.2564489248713999</v>
      </c>
      <c r="AF670">
        <v>4.1600989027970945</v>
      </c>
      <c r="AG670">
        <v>2.504543713470929</v>
      </c>
    </row>
    <row r="671" spans="1:33">
      <c r="A671">
        <v>11</v>
      </c>
      <c r="B671">
        <v>232</v>
      </c>
      <c r="C671">
        <v>2009</v>
      </c>
      <c r="D671">
        <v>99</v>
      </c>
      <c r="E671">
        <v>99</v>
      </c>
      <c r="F671">
        <v>99</v>
      </c>
      <c r="G671">
        <v>99</v>
      </c>
      <c r="H671">
        <v>99</v>
      </c>
      <c r="I671">
        <v>99</v>
      </c>
      <c r="J671">
        <v>999</v>
      </c>
      <c r="K671">
        <v>99</v>
      </c>
      <c r="L671">
        <v>4</v>
      </c>
      <c r="M671">
        <v>99</v>
      </c>
      <c r="N671">
        <v>99</v>
      </c>
      <c r="O671">
        <v>99</v>
      </c>
      <c r="P671">
        <v>9999</v>
      </c>
      <c r="Q671">
        <v>1296</v>
      </c>
      <c r="R671">
        <v>2168</v>
      </c>
      <c r="S671">
        <v>4</v>
      </c>
      <c r="T671">
        <v>4.2988929889298895</v>
      </c>
      <c r="U671">
        <v>18.104889298892971</v>
      </c>
      <c r="V671">
        <v>0</v>
      </c>
      <c r="W671">
        <v>0.55350553505535049</v>
      </c>
      <c r="X671">
        <v>61.485239852398514</v>
      </c>
      <c r="Y671">
        <v>18.127306273062729</v>
      </c>
      <c r="Z671">
        <v>4.9626998074525615</v>
      </c>
      <c r="AA671">
        <v>0</v>
      </c>
      <c r="AB671">
        <v>1.4607909548052651</v>
      </c>
      <c r="AD671">
        <v>1.7206490491300752</v>
      </c>
      <c r="AF671">
        <v>6.700664503167979</v>
      </c>
      <c r="AG671">
        <v>4.6090480664881683</v>
      </c>
    </row>
    <row r="672" spans="1:33">
      <c r="A672">
        <v>11</v>
      </c>
      <c r="B672">
        <v>233</v>
      </c>
      <c r="C672">
        <v>2009</v>
      </c>
      <c r="D672">
        <v>99</v>
      </c>
      <c r="E672">
        <v>99</v>
      </c>
      <c r="F672">
        <v>99</v>
      </c>
      <c r="G672">
        <v>99</v>
      </c>
      <c r="H672">
        <v>99</v>
      </c>
      <c r="I672">
        <v>99</v>
      </c>
      <c r="J672">
        <v>999</v>
      </c>
      <c r="K672">
        <v>99</v>
      </c>
      <c r="L672">
        <v>5</v>
      </c>
      <c r="M672">
        <v>99</v>
      </c>
      <c r="N672">
        <v>99</v>
      </c>
      <c r="O672">
        <v>99</v>
      </c>
      <c r="P672">
        <v>9999</v>
      </c>
      <c r="Q672">
        <v>2083</v>
      </c>
      <c r="R672">
        <v>3751</v>
      </c>
      <c r="S672">
        <v>5</v>
      </c>
      <c r="T672">
        <v>5.1500933084510798</v>
      </c>
      <c r="U672">
        <v>20.550279925353248</v>
      </c>
      <c r="V672">
        <v>0</v>
      </c>
      <c r="W672">
        <v>2.8525726472940551</v>
      </c>
      <c r="X672">
        <v>78.512396694214857</v>
      </c>
      <c r="Y672">
        <v>32.498000533191153</v>
      </c>
      <c r="Z672">
        <v>5.0548354630531476</v>
      </c>
      <c r="AA672">
        <v>0</v>
      </c>
      <c r="AB672">
        <v>1.6218398690196505</v>
      </c>
      <c r="AD672">
        <v>13.260271060896102</v>
      </c>
      <c r="AF672">
        <v>11.593262246947923</v>
      </c>
      <c r="AG672">
        <v>9.0515070051509241</v>
      </c>
    </row>
    <row r="673" spans="1:33">
      <c r="A673">
        <v>11</v>
      </c>
      <c r="B673">
        <v>234</v>
      </c>
      <c r="C673">
        <v>2009</v>
      </c>
      <c r="D673">
        <v>99</v>
      </c>
      <c r="E673">
        <v>99</v>
      </c>
      <c r="F673">
        <v>99</v>
      </c>
      <c r="G673">
        <v>99</v>
      </c>
      <c r="H673">
        <v>99</v>
      </c>
      <c r="I673">
        <v>99</v>
      </c>
      <c r="J673">
        <v>999</v>
      </c>
      <c r="K673">
        <v>99</v>
      </c>
      <c r="L673">
        <v>6</v>
      </c>
      <c r="M673">
        <v>99</v>
      </c>
      <c r="N673">
        <v>99</v>
      </c>
      <c r="O673">
        <v>99</v>
      </c>
      <c r="P673">
        <v>9999</v>
      </c>
      <c r="Q673">
        <v>2726</v>
      </c>
      <c r="R673">
        <v>4712</v>
      </c>
      <c r="S673">
        <v>6</v>
      </c>
      <c r="T673">
        <v>5.8442275042444818</v>
      </c>
      <c r="U673">
        <v>23.303586587436204</v>
      </c>
      <c r="V673">
        <v>27.992359932088284</v>
      </c>
      <c r="W673">
        <v>5.9634974533106959</v>
      </c>
      <c r="X673">
        <v>91.362478777589118</v>
      </c>
      <c r="Y673">
        <v>53.098471986417664</v>
      </c>
      <c r="Z673">
        <v>5.0907738334151347</v>
      </c>
      <c r="AA673">
        <v>0</v>
      </c>
      <c r="AB673">
        <v>1.7452131346696571</v>
      </c>
      <c r="AD673">
        <v>25.940931757944956</v>
      </c>
      <c r="AF673">
        <v>14.563436872199045</v>
      </c>
      <c r="AG673">
        <v>12.893895160754283</v>
      </c>
    </row>
    <row r="674" spans="1:33">
      <c r="A674">
        <v>11</v>
      </c>
      <c r="B674">
        <v>235</v>
      </c>
      <c r="C674">
        <v>2009</v>
      </c>
      <c r="D674">
        <v>99</v>
      </c>
      <c r="E674">
        <v>99</v>
      </c>
      <c r="F674">
        <v>99</v>
      </c>
      <c r="G674">
        <v>99</v>
      </c>
      <c r="H674">
        <v>99</v>
      </c>
      <c r="I674">
        <v>99</v>
      </c>
      <c r="J674">
        <v>999</v>
      </c>
      <c r="K674">
        <v>99</v>
      </c>
      <c r="L674">
        <v>7</v>
      </c>
      <c r="M674">
        <v>99</v>
      </c>
      <c r="N674">
        <v>99</v>
      </c>
      <c r="O674">
        <v>99</v>
      </c>
      <c r="P674">
        <v>9999</v>
      </c>
      <c r="Q674">
        <v>2784</v>
      </c>
      <c r="R674">
        <v>4419</v>
      </c>
      <c r="S674">
        <v>7</v>
      </c>
      <c r="T674">
        <v>6.5100701516180122</v>
      </c>
      <c r="U674">
        <v>26.005883684091476</v>
      </c>
      <c r="V674">
        <v>34.691106585200266</v>
      </c>
      <c r="W674">
        <v>12.446254808780273</v>
      </c>
      <c r="X674">
        <v>98.21226521837518</v>
      </c>
      <c r="Y674">
        <v>72.143018782529978</v>
      </c>
      <c r="Z674">
        <v>4.9316938025369934</v>
      </c>
      <c r="AA674">
        <v>0</v>
      </c>
      <c r="AB674">
        <v>1.895212694125618</v>
      </c>
      <c r="AD674">
        <v>36.897712545176155</v>
      </c>
      <c r="AF674">
        <v>13.657858136300421</v>
      </c>
      <c r="AG674">
        <v>13.494341699934829</v>
      </c>
    </row>
    <row r="675" spans="1:33">
      <c r="A675">
        <v>11</v>
      </c>
      <c r="B675">
        <v>236</v>
      </c>
      <c r="C675">
        <v>2009</v>
      </c>
      <c r="D675">
        <v>99</v>
      </c>
      <c r="E675">
        <v>99</v>
      </c>
      <c r="F675">
        <v>99</v>
      </c>
      <c r="G675">
        <v>99</v>
      </c>
      <c r="H675">
        <v>99</v>
      </c>
      <c r="I675">
        <v>99</v>
      </c>
      <c r="J675">
        <v>999</v>
      </c>
      <c r="K675">
        <v>99</v>
      </c>
      <c r="L675">
        <v>8</v>
      </c>
      <c r="M675">
        <v>99</v>
      </c>
      <c r="N675">
        <v>99</v>
      </c>
      <c r="O675">
        <v>99</v>
      </c>
      <c r="P675">
        <v>9999</v>
      </c>
      <c r="Q675">
        <v>3757</v>
      </c>
      <c r="R675">
        <v>6760</v>
      </c>
      <c r="S675">
        <v>8</v>
      </c>
      <c r="T675">
        <v>7.4048816568047364</v>
      </c>
      <c r="U675">
        <v>28.914038461538407</v>
      </c>
      <c r="V675">
        <v>34.896449704142007</v>
      </c>
      <c r="W675">
        <v>26.642011834319536</v>
      </c>
      <c r="X675">
        <v>99.73372781065089</v>
      </c>
      <c r="Y675">
        <v>87.692307692307679</v>
      </c>
      <c r="Z675">
        <v>5.0757198129749677</v>
      </c>
      <c r="AA675">
        <v>0</v>
      </c>
      <c r="AB675">
        <v>2.115204149831015</v>
      </c>
      <c r="AD675">
        <v>46.066881296116641</v>
      </c>
      <c r="AF675">
        <v>20.893215886261778</v>
      </c>
      <c r="AG675">
        <v>22.951524407356256</v>
      </c>
    </row>
    <row r="676" spans="1:33">
      <c r="A676">
        <v>11</v>
      </c>
      <c r="B676">
        <v>237</v>
      </c>
      <c r="C676">
        <v>2009</v>
      </c>
      <c r="D676">
        <v>99</v>
      </c>
      <c r="E676">
        <v>99</v>
      </c>
      <c r="F676">
        <v>99</v>
      </c>
      <c r="G676">
        <v>99</v>
      </c>
      <c r="H676">
        <v>99</v>
      </c>
      <c r="I676">
        <v>99</v>
      </c>
      <c r="J676">
        <v>999</v>
      </c>
      <c r="K676">
        <v>99</v>
      </c>
      <c r="L676">
        <v>9</v>
      </c>
      <c r="M676">
        <v>99</v>
      </c>
      <c r="N676">
        <v>99</v>
      </c>
      <c r="O676">
        <v>99</v>
      </c>
      <c r="P676">
        <v>9999</v>
      </c>
      <c r="Q676">
        <v>2847</v>
      </c>
      <c r="R676">
        <v>4728</v>
      </c>
      <c r="S676">
        <v>9</v>
      </c>
      <c r="T676">
        <v>8.1457275803722506</v>
      </c>
      <c r="U676">
        <v>31.886802030456757</v>
      </c>
      <c r="V676">
        <v>29.56852791878174</v>
      </c>
      <c r="W676">
        <v>40.164974619289346</v>
      </c>
      <c r="X676">
        <v>99.978849407783429</v>
      </c>
      <c r="Y676">
        <v>96.087140439932327</v>
      </c>
      <c r="Z676">
        <v>5.4250218610272682</v>
      </c>
      <c r="AA676">
        <v>0</v>
      </c>
      <c r="AB676">
        <v>2.2531512852628457</v>
      </c>
      <c r="AD676">
        <v>54.75459859010715</v>
      </c>
      <c r="AF676">
        <v>14.612888270746405</v>
      </c>
      <c r="AG676">
        <v>17.702904195575389</v>
      </c>
    </row>
    <row r="677" spans="1:33">
      <c r="A677">
        <v>11</v>
      </c>
      <c r="B677">
        <v>238</v>
      </c>
      <c r="C677">
        <v>2009</v>
      </c>
      <c r="D677">
        <v>99</v>
      </c>
      <c r="E677">
        <v>99</v>
      </c>
      <c r="F677">
        <v>99</v>
      </c>
      <c r="G677">
        <v>99</v>
      </c>
      <c r="H677">
        <v>99</v>
      </c>
      <c r="I677">
        <v>99</v>
      </c>
      <c r="J677">
        <v>999</v>
      </c>
      <c r="K677">
        <v>99</v>
      </c>
      <c r="L677">
        <v>10</v>
      </c>
      <c r="M677">
        <v>99</v>
      </c>
      <c r="N677">
        <v>99</v>
      </c>
      <c r="O677">
        <v>99</v>
      </c>
      <c r="P677">
        <v>9999</v>
      </c>
      <c r="Q677">
        <v>1317</v>
      </c>
      <c r="R677">
        <v>1828</v>
      </c>
      <c r="S677">
        <v>10</v>
      </c>
      <c r="T677">
        <v>8.5092997811816193</v>
      </c>
      <c r="U677">
        <v>34.088293216630262</v>
      </c>
      <c r="V677">
        <v>26.96936542669583</v>
      </c>
      <c r="W677">
        <v>46.608315098468282</v>
      </c>
      <c r="X677">
        <v>100</v>
      </c>
      <c r="Y677">
        <v>98.468271334792135</v>
      </c>
      <c r="Z677">
        <v>5.642227544170149</v>
      </c>
      <c r="AA677">
        <v>0</v>
      </c>
      <c r="AB677">
        <v>2.3988100970449602</v>
      </c>
      <c r="AD677">
        <v>55.037102313057758</v>
      </c>
      <c r="AF677">
        <v>5.6498222840364702</v>
      </c>
      <c r="AG677">
        <v>7.3170754619275904</v>
      </c>
    </row>
    <row r="678" spans="1:33">
      <c r="A678">
        <v>11</v>
      </c>
      <c r="B678">
        <v>239</v>
      </c>
      <c r="C678">
        <v>2009</v>
      </c>
      <c r="D678">
        <v>99</v>
      </c>
      <c r="E678">
        <v>99</v>
      </c>
      <c r="F678">
        <v>99</v>
      </c>
      <c r="G678">
        <v>99</v>
      </c>
      <c r="H678">
        <v>99</v>
      </c>
      <c r="I678">
        <v>99</v>
      </c>
      <c r="J678">
        <v>999</v>
      </c>
      <c r="K678">
        <v>99</v>
      </c>
      <c r="L678">
        <v>11</v>
      </c>
      <c r="M678">
        <v>99</v>
      </c>
      <c r="N678">
        <v>99</v>
      </c>
      <c r="O678">
        <v>99</v>
      </c>
      <c r="P678">
        <v>9999</v>
      </c>
      <c r="Q678">
        <v>956</v>
      </c>
      <c r="R678">
        <v>1292</v>
      </c>
      <c r="S678">
        <v>11</v>
      </c>
      <c r="T678">
        <v>9.1408668730650167</v>
      </c>
      <c r="U678">
        <v>36.606191950464392</v>
      </c>
      <c r="V678">
        <v>17.801857585139317</v>
      </c>
      <c r="W678">
        <v>55.57275541795665</v>
      </c>
      <c r="X678">
        <v>100</v>
      </c>
      <c r="Y678">
        <v>99.690402476780221</v>
      </c>
      <c r="Z678">
        <v>5.7694274351187751</v>
      </c>
      <c r="AA678">
        <v>0</v>
      </c>
      <c r="AB678">
        <v>2.5291431736466681</v>
      </c>
      <c r="AD678">
        <v>51.200529624204918</v>
      </c>
      <c r="AF678">
        <v>3.9932004326997368</v>
      </c>
      <c r="AG678">
        <v>5.5535815312108969</v>
      </c>
    </row>
    <row r="679" spans="1:33">
      <c r="A679">
        <v>11</v>
      </c>
      <c r="B679">
        <v>240</v>
      </c>
      <c r="C679">
        <v>2009</v>
      </c>
      <c r="D679">
        <v>99</v>
      </c>
      <c r="E679">
        <v>99</v>
      </c>
      <c r="F679">
        <v>99</v>
      </c>
      <c r="G679">
        <v>99</v>
      </c>
      <c r="H679">
        <v>99</v>
      </c>
      <c r="I679">
        <v>99</v>
      </c>
      <c r="J679">
        <v>999</v>
      </c>
      <c r="K679">
        <v>99</v>
      </c>
      <c r="L679">
        <v>12</v>
      </c>
      <c r="M679">
        <v>99</v>
      </c>
      <c r="N679">
        <v>99</v>
      </c>
      <c r="O679">
        <v>99</v>
      </c>
      <c r="P679">
        <v>9999</v>
      </c>
      <c r="Q679">
        <v>320</v>
      </c>
      <c r="R679">
        <v>374</v>
      </c>
      <c r="S679">
        <v>12</v>
      </c>
      <c r="T679">
        <v>9.5668449197860941</v>
      </c>
      <c r="U679">
        <v>39.315508021390322</v>
      </c>
      <c r="V679">
        <v>12.032085561497327</v>
      </c>
      <c r="W679">
        <v>56.951871657754005</v>
      </c>
      <c r="X679">
        <v>100</v>
      </c>
      <c r="Y679">
        <v>98.93048128342248</v>
      </c>
      <c r="Z679">
        <v>6.4564667357489691</v>
      </c>
      <c r="AA679">
        <v>0</v>
      </c>
      <c r="AB679">
        <v>2.7575025887117968</v>
      </c>
      <c r="AD679">
        <v>51.736342288781081</v>
      </c>
      <c r="AF679">
        <v>1.155926441044661</v>
      </c>
      <c r="AG679">
        <v>1.7265993765736252</v>
      </c>
    </row>
    <row r="680" spans="1:33">
      <c r="A680">
        <v>11</v>
      </c>
      <c r="B680">
        <v>241</v>
      </c>
      <c r="C680">
        <v>2009</v>
      </c>
      <c r="D680">
        <v>99</v>
      </c>
      <c r="E680">
        <v>99</v>
      </c>
      <c r="F680">
        <v>99</v>
      </c>
      <c r="G680">
        <v>99</v>
      </c>
      <c r="H680">
        <v>99</v>
      </c>
      <c r="I680">
        <v>99</v>
      </c>
      <c r="J680">
        <v>999</v>
      </c>
      <c r="K680">
        <v>99</v>
      </c>
      <c r="L680">
        <v>13</v>
      </c>
      <c r="M680">
        <v>99</v>
      </c>
      <c r="N680">
        <v>99</v>
      </c>
      <c r="O680">
        <v>99</v>
      </c>
      <c r="P680">
        <v>9999</v>
      </c>
      <c r="Q680">
        <v>102</v>
      </c>
      <c r="R680">
        <v>109</v>
      </c>
      <c r="S680">
        <v>13</v>
      </c>
      <c r="T680">
        <v>10.018348623853212</v>
      </c>
      <c r="U680">
        <v>39.861467889908248</v>
      </c>
      <c r="V680">
        <v>8.2568807339449517</v>
      </c>
      <c r="W680">
        <v>65.137614678899084</v>
      </c>
      <c r="X680">
        <v>100</v>
      </c>
      <c r="Y680">
        <v>99.082568807339442</v>
      </c>
      <c r="Z680">
        <v>5.8157790465848018</v>
      </c>
      <c r="AA680">
        <v>0</v>
      </c>
      <c r="AB680">
        <v>2.9146313955694998</v>
      </c>
      <c r="AD680">
        <v>52.146281600371609</v>
      </c>
      <c r="AF680">
        <v>0.33688765260392523</v>
      </c>
      <c r="AG680">
        <v>0.51019461583751036</v>
      </c>
    </row>
    <row r="681" spans="1:33">
      <c r="A681">
        <v>11</v>
      </c>
      <c r="B681">
        <v>242</v>
      </c>
      <c r="C681">
        <v>2009</v>
      </c>
      <c r="D681">
        <v>99</v>
      </c>
      <c r="E681">
        <v>99</v>
      </c>
      <c r="F681">
        <v>99</v>
      </c>
      <c r="G681">
        <v>99</v>
      </c>
      <c r="H681">
        <v>99</v>
      </c>
      <c r="I681">
        <v>99</v>
      </c>
      <c r="J681">
        <v>999</v>
      </c>
      <c r="K681">
        <v>99</v>
      </c>
      <c r="L681">
        <v>14</v>
      </c>
      <c r="M681">
        <v>99</v>
      </c>
      <c r="N681">
        <v>99</v>
      </c>
      <c r="O681">
        <v>99</v>
      </c>
      <c r="P681">
        <v>9999</v>
      </c>
      <c r="Q681">
        <v>53</v>
      </c>
      <c r="R681">
        <v>57</v>
      </c>
      <c r="S681">
        <v>14</v>
      </c>
      <c r="T681">
        <v>10.350877192982455</v>
      </c>
      <c r="U681">
        <v>42.773684210526319</v>
      </c>
      <c r="V681">
        <v>5.2631578947368443</v>
      </c>
      <c r="W681">
        <v>70.175438596491219</v>
      </c>
      <c r="X681">
        <v>100</v>
      </c>
      <c r="Y681">
        <v>100</v>
      </c>
      <c r="Z681">
        <v>5.9160657361978579</v>
      </c>
      <c r="AA681">
        <v>0</v>
      </c>
      <c r="AB681">
        <v>2.8065789130977192</v>
      </c>
      <c r="AD681">
        <v>45.046083400916494</v>
      </c>
      <c r="AF681">
        <v>0.17617060732498843</v>
      </c>
      <c r="AG681">
        <v>0.28629093716159959</v>
      </c>
    </row>
    <row r="682" spans="1:33">
      <c r="A682">
        <v>11</v>
      </c>
      <c r="B682">
        <v>243</v>
      </c>
      <c r="C682">
        <v>2009</v>
      </c>
      <c r="D682">
        <v>99</v>
      </c>
      <c r="E682">
        <v>99</v>
      </c>
      <c r="F682">
        <v>99</v>
      </c>
      <c r="G682">
        <v>99</v>
      </c>
      <c r="H682">
        <v>99</v>
      </c>
      <c r="I682">
        <v>99</v>
      </c>
      <c r="J682">
        <v>999</v>
      </c>
      <c r="K682">
        <v>99</v>
      </c>
      <c r="L682">
        <v>15</v>
      </c>
      <c r="M682">
        <v>99</v>
      </c>
      <c r="N682">
        <v>99</v>
      </c>
      <c r="O682">
        <v>99</v>
      </c>
      <c r="P682">
        <v>9999</v>
      </c>
      <c r="Q682">
        <v>15</v>
      </c>
      <c r="R682">
        <v>15</v>
      </c>
      <c r="S682">
        <v>15</v>
      </c>
      <c r="T682">
        <v>9.4</v>
      </c>
      <c r="U682">
        <v>41.053333333333327</v>
      </c>
      <c r="V682">
        <v>20</v>
      </c>
      <c r="W682">
        <v>60</v>
      </c>
      <c r="X682">
        <v>100</v>
      </c>
      <c r="Y682">
        <v>100</v>
      </c>
      <c r="Z682">
        <v>6.9649471562165903</v>
      </c>
      <c r="AA682">
        <v>0</v>
      </c>
      <c r="AB682">
        <v>3.7380922050336496</v>
      </c>
      <c r="AD682">
        <v>58.376446484882301</v>
      </c>
      <c r="AF682">
        <v>4.6360686138154861E-2</v>
      </c>
      <c r="AG682">
        <v>7.2309568559170256E-2</v>
      </c>
    </row>
    <row r="683" spans="1:33">
      <c r="A683">
        <v>11</v>
      </c>
      <c r="B683">
        <v>244</v>
      </c>
      <c r="C683">
        <v>2008</v>
      </c>
      <c r="D683">
        <v>99</v>
      </c>
      <c r="E683">
        <v>99</v>
      </c>
      <c r="F683">
        <v>99</v>
      </c>
      <c r="G683">
        <v>99</v>
      </c>
      <c r="H683">
        <v>99</v>
      </c>
      <c r="I683">
        <v>99</v>
      </c>
      <c r="J683">
        <v>999</v>
      </c>
      <c r="K683">
        <v>99</v>
      </c>
      <c r="L683">
        <v>1</v>
      </c>
      <c r="M683">
        <v>99</v>
      </c>
      <c r="N683">
        <v>99</v>
      </c>
      <c r="O683">
        <v>99</v>
      </c>
      <c r="P683">
        <v>9999</v>
      </c>
      <c r="Q683">
        <v>149</v>
      </c>
      <c r="R683">
        <v>246</v>
      </c>
      <c r="S683">
        <v>1</v>
      </c>
      <c r="T683">
        <v>2.0203252032520322</v>
      </c>
      <c r="U683">
        <v>12.931300813008129</v>
      </c>
      <c r="V683">
        <v>0</v>
      </c>
      <c r="W683">
        <v>0</v>
      </c>
      <c r="X683">
        <v>19.105691056910569</v>
      </c>
      <c r="Y683">
        <v>0.40650406504065034</v>
      </c>
      <c r="Z683">
        <v>3.7509830601645802</v>
      </c>
      <c r="AA683">
        <v>0</v>
      </c>
      <c r="AB683">
        <v>0.735008362276803</v>
      </c>
      <c r="AD683">
        <v>34.493597029799808</v>
      </c>
      <c r="AF683">
        <v>0.73489872737049611</v>
      </c>
      <c r="AG683">
        <v>0.37113909636712783</v>
      </c>
    </row>
    <row r="684" spans="1:33">
      <c r="A684">
        <v>11</v>
      </c>
      <c r="B684">
        <v>245</v>
      </c>
      <c r="C684">
        <v>2008</v>
      </c>
      <c r="D684">
        <v>99</v>
      </c>
      <c r="E684">
        <v>99</v>
      </c>
      <c r="F684">
        <v>99</v>
      </c>
      <c r="G684">
        <v>99</v>
      </c>
      <c r="H684">
        <v>99</v>
      </c>
      <c r="I684">
        <v>99</v>
      </c>
      <c r="J684">
        <v>999</v>
      </c>
      <c r="K684">
        <v>99</v>
      </c>
      <c r="L684">
        <v>2</v>
      </c>
      <c r="M684">
        <v>99</v>
      </c>
      <c r="N684">
        <v>99</v>
      </c>
      <c r="O684">
        <v>99</v>
      </c>
      <c r="P684">
        <v>9999</v>
      </c>
      <c r="Q684">
        <v>558</v>
      </c>
      <c r="R684">
        <v>833</v>
      </c>
      <c r="S684">
        <v>2</v>
      </c>
      <c r="T684">
        <v>2.8619447779111642</v>
      </c>
      <c r="U684">
        <v>14.788715486194491</v>
      </c>
      <c r="V684">
        <v>0</v>
      </c>
      <c r="W684">
        <v>0</v>
      </c>
      <c r="X684">
        <v>37.575030012004802</v>
      </c>
      <c r="Y684">
        <v>3.7214885954381751</v>
      </c>
      <c r="Z684">
        <v>4.4350310608707657</v>
      </c>
      <c r="AA684">
        <v>0</v>
      </c>
      <c r="AB684">
        <v>1.0060582690122875</v>
      </c>
      <c r="AD684">
        <v>22.468540762103803</v>
      </c>
      <c r="AF684">
        <v>2.4884985361773317</v>
      </c>
      <c r="AG684">
        <v>1.4372583471587352</v>
      </c>
    </row>
    <row r="685" spans="1:33">
      <c r="A685">
        <v>11</v>
      </c>
      <c r="B685">
        <v>246</v>
      </c>
      <c r="C685">
        <v>2008</v>
      </c>
      <c r="D685">
        <v>99</v>
      </c>
      <c r="E685">
        <v>99</v>
      </c>
      <c r="F685">
        <v>99</v>
      </c>
      <c r="G685">
        <v>99</v>
      </c>
      <c r="H685">
        <v>99</v>
      </c>
      <c r="I685">
        <v>99</v>
      </c>
      <c r="J685">
        <v>999</v>
      </c>
      <c r="K685">
        <v>99</v>
      </c>
      <c r="L685">
        <v>3</v>
      </c>
      <c r="M685">
        <v>99</v>
      </c>
      <c r="N685">
        <v>99</v>
      </c>
      <c r="O685">
        <v>99</v>
      </c>
      <c r="P685">
        <v>9999</v>
      </c>
      <c r="Q685">
        <v>999</v>
      </c>
      <c r="R685">
        <v>1594</v>
      </c>
      <c r="S685">
        <v>3</v>
      </c>
      <c r="T685">
        <v>3.6329987452948558</v>
      </c>
      <c r="U685">
        <v>16.666750313676282</v>
      </c>
      <c r="V685">
        <v>0</v>
      </c>
      <c r="W685">
        <v>6.2735257214554571E-2</v>
      </c>
      <c r="X685">
        <v>51.380175658720198</v>
      </c>
      <c r="Y685">
        <v>9.97490589711418</v>
      </c>
      <c r="Z685">
        <v>4.6726665730100088</v>
      </c>
      <c r="AA685">
        <v>0</v>
      </c>
      <c r="AB685">
        <v>1.2821289408938057</v>
      </c>
      <c r="AD685">
        <v>14.799050552029588</v>
      </c>
      <c r="AF685">
        <v>4.7619047619047636</v>
      </c>
      <c r="AG685">
        <v>3.0995498869467193</v>
      </c>
    </row>
    <row r="686" spans="1:33">
      <c r="A686">
        <v>11</v>
      </c>
      <c r="B686">
        <v>247</v>
      </c>
      <c r="C686">
        <v>2008</v>
      </c>
      <c r="D686">
        <v>99</v>
      </c>
      <c r="E686">
        <v>99</v>
      </c>
      <c r="F686">
        <v>99</v>
      </c>
      <c r="G686">
        <v>99</v>
      </c>
      <c r="H686">
        <v>99</v>
      </c>
      <c r="I686">
        <v>99</v>
      </c>
      <c r="J686">
        <v>999</v>
      </c>
      <c r="K686">
        <v>99</v>
      </c>
      <c r="L686">
        <v>4</v>
      </c>
      <c r="M686">
        <v>99</v>
      </c>
      <c r="N686">
        <v>99</v>
      </c>
      <c r="O686">
        <v>99</v>
      </c>
      <c r="P686">
        <v>9999</v>
      </c>
      <c r="Q686">
        <v>1472</v>
      </c>
      <c r="R686">
        <v>2437</v>
      </c>
      <c r="S686">
        <v>4</v>
      </c>
      <c r="T686">
        <v>4.371768567911368</v>
      </c>
      <c r="U686">
        <v>18.587566680344679</v>
      </c>
      <c r="V686">
        <v>0</v>
      </c>
      <c r="W686">
        <v>0.61551087402544113</v>
      </c>
      <c r="X686">
        <v>65.203118588428396</v>
      </c>
      <c r="Y686">
        <v>19.450143619203939</v>
      </c>
      <c r="Z686">
        <v>4.8659120660020179</v>
      </c>
      <c r="AA686">
        <v>0</v>
      </c>
      <c r="AB686">
        <v>1.4743293304932561</v>
      </c>
      <c r="AD686">
        <v>15.382799905499295</v>
      </c>
      <c r="AF686">
        <v>7.2802772300890242</v>
      </c>
      <c r="AG686">
        <v>5.2849082623396066</v>
      </c>
    </row>
    <row r="687" spans="1:33">
      <c r="A687">
        <v>11</v>
      </c>
      <c r="B687">
        <v>248</v>
      </c>
      <c r="C687">
        <v>2008</v>
      </c>
      <c r="D687">
        <v>99</v>
      </c>
      <c r="E687">
        <v>99</v>
      </c>
      <c r="F687">
        <v>99</v>
      </c>
      <c r="G687">
        <v>99</v>
      </c>
      <c r="H687">
        <v>99</v>
      </c>
      <c r="I687">
        <v>99</v>
      </c>
      <c r="J687">
        <v>999</v>
      </c>
      <c r="K687">
        <v>99</v>
      </c>
      <c r="L687">
        <v>5</v>
      </c>
      <c r="M687">
        <v>99</v>
      </c>
      <c r="N687">
        <v>99</v>
      </c>
      <c r="O687">
        <v>99</v>
      </c>
      <c r="P687">
        <v>9999</v>
      </c>
      <c r="Q687">
        <v>2587</v>
      </c>
      <c r="R687">
        <v>4761</v>
      </c>
      <c r="S687">
        <v>5</v>
      </c>
      <c r="T687">
        <v>5.3230413778617924</v>
      </c>
      <c r="U687">
        <v>20.931337954211305</v>
      </c>
      <c r="V687">
        <v>0</v>
      </c>
      <c r="W687">
        <v>2.3944549464398239</v>
      </c>
      <c r="X687">
        <v>82.440663726107957</v>
      </c>
      <c r="Y687">
        <v>34.257508926696069</v>
      </c>
      <c r="Z687">
        <v>4.8911608004104528</v>
      </c>
      <c r="AA687">
        <v>0</v>
      </c>
      <c r="AB687">
        <v>1.6443472360077696</v>
      </c>
      <c r="AD687">
        <v>24.756341184244743</v>
      </c>
      <c r="AF687">
        <v>14.222979028499729</v>
      </c>
      <c r="AG687">
        <v>11.626648839483019</v>
      </c>
    </row>
    <row r="688" spans="1:33">
      <c r="A688">
        <v>11</v>
      </c>
      <c r="B688">
        <v>249</v>
      </c>
      <c r="C688">
        <v>2008</v>
      </c>
      <c r="D688">
        <v>99</v>
      </c>
      <c r="E688">
        <v>99</v>
      </c>
      <c r="F688">
        <v>99</v>
      </c>
      <c r="G688">
        <v>99</v>
      </c>
      <c r="H688">
        <v>99</v>
      </c>
      <c r="I688">
        <v>99</v>
      </c>
      <c r="J688">
        <v>999</v>
      </c>
      <c r="K688">
        <v>99</v>
      </c>
      <c r="L688">
        <v>6</v>
      </c>
      <c r="M688">
        <v>99</v>
      </c>
      <c r="N688">
        <v>99</v>
      </c>
      <c r="O688">
        <v>99</v>
      </c>
      <c r="P688">
        <v>9999</v>
      </c>
      <c r="Q688">
        <v>3156</v>
      </c>
      <c r="R688">
        <v>5414</v>
      </c>
      <c r="S688">
        <v>6</v>
      </c>
      <c r="T688">
        <v>6.2048393055042483</v>
      </c>
      <c r="U688">
        <v>23.756446250461792</v>
      </c>
      <c r="V688">
        <v>27.096416697451055</v>
      </c>
      <c r="W688">
        <v>7.9423716291097186</v>
      </c>
      <c r="X688">
        <v>93.646102696712219</v>
      </c>
      <c r="Y688">
        <v>55.762837089028451</v>
      </c>
      <c r="Z688">
        <v>4.9403249009230121</v>
      </c>
      <c r="AA688">
        <v>0</v>
      </c>
      <c r="AB688">
        <v>1.7475421132037781</v>
      </c>
      <c r="AD688">
        <v>31.271873137682505</v>
      </c>
      <c r="AF688">
        <v>16.173746788552311</v>
      </c>
      <c r="AG688">
        <v>15.005798501489881</v>
      </c>
    </row>
    <row r="689" spans="1:33">
      <c r="A689">
        <v>11</v>
      </c>
      <c r="B689">
        <v>250</v>
      </c>
      <c r="C689">
        <v>2008</v>
      </c>
      <c r="D689">
        <v>99</v>
      </c>
      <c r="E689">
        <v>99</v>
      </c>
      <c r="F689">
        <v>99</v>
      </c>
      <c r="G689">
        <v>99</v>
      </c>
      <c r="H689">
        <v>99</v>
      </c>
      <c r="I689">
        <v>99</v>
      </c>
      <c r="J689">
        <v>999</v>
      </c>
      <c r="K689">
        <v>99</v>
      </c>
      <c r="L689">
        <v>7</v>
      </c>
      <c r="M689">
        <v>99</v>
      </c>
      <c r="N689">
        <v>99</v>
      </c>
      <c r="O689">
        <v>99</v>
      </c>
      <c r="P689">
        <v>9999</v>
      </c>
      <c r="Q689">
        <v>2929</v>
      </c>
      <c r="R689">
        <v>4609</v>
      </c>
      <c r="S689">
        <v>7</v>
      </c>
      <c r="T689">
        <v>6.8450857018876095</v>
      </c>
      <c r="U689">
        <v>26.27817313950958</v>
      </c>
      <c r="V689">
        <v>31.09134302451724</v>
      </c>
      <c r="W689">
        <v>16.554567151225857</v>
      </c>
      <c r="X689">
        <v>98.698199175526156</v>
      </c>
      <c r="Y689">
        <v>73.443263180733339</v>
      </c>
      <c r="Z689">
        <v>4.9803986413308321</v>
      </c>
      <c r="AA689">
        <v>0</v>
      </c>
      <c r="AB689">
        <v>1.890090819154848</v>
      </c>
      <c r="AD689">
        <v>40.566446762703293</v>
      </c>
      <c r="AF689">
        <v>13.768895261994384</v>
      </c>
      <c r="AG689">
        <v>14.130621454688812</v>
      </c>
    </row>
    <row r="690" spans="1:33">
      <c r="A690">
        <v>11</v>
      </c>
      <c r="B690">
        <v>251</v>
      </c>
      <c r="C690">
        <v>2008</v>
      </c>
      <c r="D690">
        <v>99</v>
      </c>
      <c r="E690">
        <v>99</v>
      </c>
      <c r="F690">
        <v>99</v>
      </c>
      <c r="G690">
        <v>99</v>
      </c>
      <c r="H690">
        <v>99</v>
      </c>
      <c r="I690">
        <v>99</v>
      </c>
      <c r="J690">
        <v>999</v>
      </c>
      <c r="K690">
        <v>99</v>
      </c>
      <c r="L690">
        <v>8</v>
      </c>
      <c r="M690">
        <v>99</v>
      </c>
      <c r="N690">
        <v>99</v>
      </c>
      <c r="O690">
        <v>99</v>
      </c>
      <c r="P690">
        <v>9999</v>
      </c>
      <c r="Q690">
        <v>3661</v>
      </c>
      <c r="R690">
        <v>6591</v>
      </c>
      <c r="S690">
        <v>8</v>
      </c>
      <c r="T690">
        <v>7.6628736155363377</v>
      </c>
      <c r="U690">
        <v>28.704475800333874</v>
      </c>
      <c r="V690">
        <v>29.373387953269621</v>
      </c>
      <c r="W690">
        <v>30.207859201942039</v>
      </c>
      <c r="X690">
        <v>99.620694886967058</v>
      </c>
      <c r="Y690">
        <v>86.345015930814753</v>
      </c>
      <c r="Z690">
        <v>5.1366204812816605</v>
      </c>
      <c r="AA690">
        <v>0</v>
      </c>
      <c r="AB690">
        <v>2.0518578521387294</v>
      </c>
      <c r="AD690">
        <v>46.498956151326077</v>
      </c>
      <c r="AF690">
        <v>19.689908585768062</v>
      </c>
      <c r="AG690">
        <v>22.07294678212342</v>
      </c>
    </row>
    <row r="691" spans="1:33">
      <c r="A691">
        <v>11</v>
      </c>
      <c r="B691">
        <v>252</v>
      </c>
      <c r="C691">
        <v>2008</v>
      </c>
      <c r="D691">
        <v>99</v>
      </c>
      <c r="E691">
        <v>99</v>
      </c>
      <c r="F691">
        <v>99</v>
      </c>
      <c r="G691">
        <v>99</v>
      </c>
      <c r="H691">
        <v>99</v>
      </c>
      <c r="I691">
        <v>99</v>
      </c>
      <c r="J691">
        <v>999</v>
      </c>
      <c r="K691">
        <v>99</v>
      </c>
      <c r="L691">
        <v>9</v>
      </c>
      <c r="M691">
        <v>99</v>
      </c>
      <c r="N691">
        <v>99</v>
      </c>
      <c r="O691">
        <v>99</v>
      </c>
      <c r="P691">
        <v>9999</v>
      </c>
      <c r="Q691">
        <v>2579</v>
      </c>
      <c r="R691">
        <v>4051</v>
      </c>
      <c r="S691">
        <v>9</v>
      </c>
      <c r="T691">
        <v>8.4433473216489752</v>
      </c>
      <c r="U691">
        <v>31.674154529745607</v>
      </c>
      <c r="V691">
        <v>24.660577635151817</v>
      </c>
      <c r="W691">
        <v>44.828437422858549</v>
      </c>
      <c r="X691">
        <v>100</v>
      </c>
      <c r="Y691">
        <v>94.495186373734882</v>
      </c>
      <c r="Z691">
        <v>5.5754182413174949</v>
      </c>
      <c r="AA691">
        <v>0</v>
      </c>
      <c r="AB691">
        <v>2.2649567723309598</v>
      </c>
      <c r="AD691">
        <v>54.423183939282595</v>
      </c>
      <c r="AF691">
        <v>12.101929856007644</v>
      </c>
      <c r="AG691">
        <v>14.97016746818985</v>
      </c>
    </row>
    <row r="692" spans="1:33">
      <c r="A692">
        <v>11</v>
      </c>
      <c r="B692">
        <v>253</v>
      </c>
      <c r="C692">
        <v>2008</v>
      </c>
      <c r="D692">
        <v>99</v>
      </c>
      <c r="E692">
        <v>99</v>
      </c>
      <c r="F692">
        <v>99</v>
      </c>
      <c r="G692">
        <v>99</v>
      </c>
      <c r="H692">
        <v>99</v>
      </c>
      <c r="I692">
        <v>99</v>
      </c>
      <c r="J692">
        <v>999</v>
      </c>
      <c r="K692">
        <v>99</v>
      </c>
      <c r="L692">
        <v>10</v>
      </c>
      <c r="M692">
        <v>99</v>
      </c>
      <c r="N692">
        <v>99</v>
      </c>
      <c r="O692">
        <v>99</v>
      </c>
      <c r="P692">
        <v>9999</v>
      </c>
      <c r="Q692">
        <v>1059</v>
      </c>
      <c r="R692">
        <v>1367</v>
      </c>
      <c r="S692">
        <v>10</v>
      </c>
      <c r="T692">
        <v>8.6737381126554496</v>
      </c>
      <c r="U692">
        <v>33.172128749085573</v>
      </c>
      <c r="V692">
        <v>25.018288222384779</v>
      </c>
      <c r="W692">
        <v>46.525237746891008</v>
      </c>
      <c r="X692">
        <v>100</v>
      </c>
      <c r="Y692">
        <v>97.366495976591111</v>
      </c>
      <c r="Z692">
        <v>5.5985229074889187</v>
      </c>
      <c r="AA692">
        <v>0</v>
      </c>
      <c r="AB692">
        <v>2.3795777041153139</v>
      </c>
      <c r="AD692">
        <v>56.68704395743648</v>
      </c>
      <c r="AF692">
        <v>4.0837665053474339</v>
      </c>
      <c r="AG692">
        <v>5.2905550927643548</v>
      </c>
    </row>
    <row r="693" spans="1:33">
      <c r="A693">
        <v>11</v>
      </c>
      <c r="B693">
        <v>254</v>
      </c>
      <c r="C693">
        <v>2008</v>
      </c>
      <c r="D693">
        <v>99</v>
      </c>
      <c r="E693">
        <v>99</v>
      </c>
      <c r="F693">
        <v>99</v>
      </c>
      <c r="G693">
        <v>99</v>
      </c>
      <c r="H693">
        <v>99</v>
      </c>
      <c r="I693">
        <v>99</v>
      </c>
      <c r="J693">
        <v>999</v>
      </c>
      <c r="K693">
        <v>99</v>
      </c>
      <c r="L693">
        <v>11</v>
      </c>
      <c r="M693">
        <v>99</v>
      </c>
      <c r="N693">
        <v>99</v>
      </c>
      <c r="O693">
        <v>99</v>
      </c>
      <c r="P693">
        <v>9999</v>
      </c>
      <c r="Q693">
        <v>829</v>
      </c>
      <c r="R693">
        <v>1092</v>
      </c>
      <c r="S693">
        <v>11</v>
      </c>
      <c r="T693">
        <v>9.1913919413919434</v>
      </c>
      <c r="U693">
        <v>35.622619047619096</v>
      </c>
      <c r="V693">
        <v>19.597069597069595</v>
      </c>
      <c r="W693">
        <v>57.32600732600735</v>
      </c>
      <c r="X693">
        <v>100</v>
      </c>
      <c r="Y693">
        <v>99.084249084249123</v>
      </c>
      <c r="Z693">
        <v>5.8543909282336752</v>
      </c>
      <c r="AA693">
        <v>0</v>
      </c>
      <c r="AB693">
        <v>2.5003661058396545</v>
      </c>
      <c r="AD693">
        <v>56.035465385715312</v>
      </c>
      <c r="AF693">
        <v>3.2622333751568378</v>
      </c>
      <c r="AG693">
        <v>4.5384532818118473</v>
      </c>
    </row>
    <row r="694" spans="1:33">
      <c r="A694">
        <v>11</v>
      </c>
      <c r="B694">
        <v>255</v>
      </c>
      <c r="C694">
        <v>2008</v>
      </c>
      <c r="D694">
        <v>99</v>
      </c>
      <c r="E694">
        <v>99</v>
      </c>
      <c r="F694">
        <v>99</v>
      </c>
      <c r="G694">
        <v>99</v>
      </c>
      <c r="H694">
        <v>99</v>
      </c>
      <c r="I694">
        <v>99</v>
      </c>
      <c r="J694">
        <v>999</v>
      </c>
      <c r="K694">
        <v>99</v>
      </c>
      <c r="L694">
        <v>12</v>
      </c>
      <c r="M694">
        <v>99</v>
      </c>
      <c r="N694">
        <v>99</v>
      </c>
      <c r="O694">
        <v>99</v>
      </c>
      <c r="P694">
        <v>9999</v>
      </c>
      <c r="Q694">
        <v>280</v>
      </c>
      <c r="R694">
        <v>317</v>
      </c>
      <c r="S694">
        <v>12</v>
      </c>
      <c r="T694">
        <v>9.5835962145110436</v>
      </c>
      <c r="U694">
        <v>37.763406940063085</v>
      </c>
      <c r="V694">
        <v>19.242902208201887</v>
      </c>
      <c r="W694">
        <v>59.621451104100942</v>
      </c>
      <c r="X694">
        <v>100</v>
      </c>
      <c r="Y694">
        <v>99.369085173501588</v>
      </c>
      <c r="Z694">
        <v>6.35349217680404</v>
      </c>
      <c r="AA694">
        <v>0</v>
      </c>
      <c r="AB694">
        <v>2.9060117717240761</v>
      </c>
      <c r="AD694">
        <v>61.424012869469522</v>
      </c>
      <c r="AF694">
        <v>0.94700364461970499</v>
      </c>
      <c r="AG694">
        <v>1.3966571697245878</v>
      </c>
    </row>
    <row r="695" spans="1:33">
      <c r="A695">
        <v>11</v>
      </c>
      <c r="B695">
        <v>256</v>
      </c>
      <c r="C695">
        <v>2008</v>
      </c>
      <c r="D695">
        <v>99</v>
      </c>
      <c r="E695">
        <v>99</v>
      </c>
      <c r="F695">
        <v>99</v>
      </c>
      <c r="G695">
        <v>99</v>
      </c>
      <c r="H695">
        <v>99</v>
      </c>
      <c r="I695">
        <v>99</v>
      </c>
      <c r="J695">
        <v>999</v>
      </c>
      <c r="K695">
        <v>99</v>
      </c>
      <c r="L695">
        <v>13</v>
      </c>
      <c r="M695">
        <v>99</v>
      </c>
      <c r="N695">
        <v>99</v>
      </c>
      <c r="O695">
        <v>99</v>
      </c>
      <c r="P695">
        <v>9999</v>
      </c>
      <c r="Q695">
        <v>82</v>
      </c>
      <c r="R695">
        <v>90</v>
      </c>
      <c r="S695">
        <v>13</v>
      </c>
      <c r="T695">
        <v>10.333333333333336</v>
      </c>
      <c r="U695">
        <v>39.86999999999999</v>
      </c>
      <c r="V695">
        <v>12.222222222222221</v>
      </c>
      <c r="W695">
        <v>67.777777777777771</v>
      </c>
      <c r="X695">
        <v>100</v>
      </c>
      <c r="Y695">
        <v>98.888888888888886</v>
      </c>
      <c r="Z695">
        <v>6.5361125041317489</v>
      </c>
      <c r="AA695">
        <v>0</v>
      </c>
      <c r="AB695">
        <v>2.9814239699997196</v>
      </c>
      <c r="AD695">
        <v>55.433187192721519</v>
      </c>
      <c r="AF695">
        <v>0.26886538806237675</v>
      </c>
      <c r="AG695">
        <v>0.41864714076708226</v>
      </c>
    </row>
    <row r="696" spans="1:33">
      <c r="A696">
        <v>11</v>
      </c>
      <c r="B696">
        <v>257</v>
      </c>
      <c r="C696">
        <v>2008</v>
      </c>
      <c r="D696">
        <v>99</v>
      </c>
      <c r="E696">
        <v>99</v>
      </c>
      <c r="F696">
        <v>99</v>
      </c>
      <c r="G696">
        <v>99</v>
      </c>
      <c r="H696">
        <v>99</v>
      </c>
      <c r="I696">
        <v>99</v>
      </c>
      <c r="J696">
        <v>999</v>
      </c>
      <c r="K696">
        <v>99</v>
      </c>
      <c r="L696">
        <v>14</v>
      </c>
      <c r="M696">
        <v>99</v>
      </c>
      <c r="N696">
        <v>99</v>
      </c>
      <c r="O696">
        <v>99</v>
      </c>
      <c r="P696">
        <v>9999</v>
      </c>
      <c r="Q696">
        <v>53</v>
      </c>
      <c r="R696">
        <v>55</v>
      </c>
      <c r="S696">
        <v>14</v>
      </c>
      <c r="T696">
        <v>9.7454545454545478</v>
      </c>
      <c r="U696">
        <v>41.341818181818176</v>
      </c>
      <c r="V696">
        <v>9.0909090909090917</v>
      </c>
      <c r="W696">
        <v>56.36363636363636</v>
      </c>
      <c r="X696">
        <v>100</v>
      </c>
      <c r="Y696">
        <v>100</v>
      </c>
      <c r="Z696">
        <v>6.8715140824366081</v>
      </c>
      <c r="AA696">
        <v>0</v>
      </c>
      <c r="AB696">
        <v>2.8996437512731639</v>
      </c>
      <c r="AD696">
        <v>64.887646253422545</v>
      </c>
      <c r="AF696">
        <v>0.16430662603811916</v>
      </c>
      <c r="AG696">
        <v>0.26528435991310417</v>
      </c>
    </row>
    <row r="697" spans="1:33">
      <c r="A697">
        <v>11</v>
      </c>
      <c r="B697">
        <v>258</v>
      </c>
      <c r="C697">
        <v>2008</v>
      </c>
      <c r="D697">
        <v>99</v>
      </c>
      <c r="E697">
        <v>99</v>
      </c>
      <c r="F697">
        <v>99</v>
      </c>
      <c r="G697">
        <v>99</v>
      </c>
      <c r="H697">
        <v>99</v>
      </c>
      <c r="I697">
        <v>99</v>
      </c>
      <c r="J697">
        <v>999</v>
      </c>
      <c r="K697">
        <v>99</v>
      </c>
      <c r="L697">
        <v>15</v>
      </c>
      <c r="M697">
        <v>99</v>
      </c>
      <c r="N697">
        <v>99</v>
      </c>
      <c r="O697">
        <v>99</v>
      </c>
      <c r="P697">
        <v>9999</v>
      </c>
      <c r="Q697">
        <v>16</v>
      </c>
      <c r="R697">
        <v>17</v>
      </c>
      <c r="S697">
        <v>15</v>
      </c>
      <c r="T697">
        <v>11.882352941176469</v>
      </c>
      <c r="U697">
        <v>46.064705882352946</v>
      </c>
      <c r="V697">
        <v>0</v>
      </c>
      <c r="W697">
        <v>88.235294117647058</v>
      </c>
      <c r="X697">
        <v>100</v>
      </c>
      <c r="Y697">
        <v>100</v>
      </c>
      <c r="Z697">
        <v>4.3104443849617153</v>
      </c>
      <c r="AA697">
        <v>0</v>
      </c>
      <c r="AB697">
        <v>2.6542386288655222</v>
      </c>
      <c r="AD697">
        <v>49.167774545005322</v>
      </c>
      <c r="AF697">
        <v>5.0785684411782279E-2</v>
      </c>
      <c r="AG697">
        <v>9.1364316231837411E-2</v>
      </c>
    </row>
    <row r="698" spans="1:33">
      <c r="A698">
        <v>11</v>
      </c>
      <c r="B698">
        <v>259</v>
      </c>
      <c r="C698">
        <v>2007</v>
      </c>
      <c r="D698">
        <v>99</v>
      </c>
      <c r="E698">
        <v>99</v>
      </c>
      <c r="F698">
        <v>99</v>
      </c>
      <c r="G698">
        <v>99</v>
      </c>
      <c r="H698">
        <v>99</v>
      </c>
      <c r="I698">
        <v>99</v>
      </c>
      <c r="J698">
        <v>999</v>
      </c>
      <c r="K698">
        <v>99</v>
      </c>
      <c r="L698">
        <v>1</v>
      </c>
      <c r="M698">
        <v>99</v>
      </c>
      <c r="N698">
        <v>99</v>
      </c>
      <c r="O698">
        <v>99</v>
      </c>
      <c r="P698">
        <v>9999</v>
      </c>
      <c r="Q698">
        <v>245</v>
      </c>
      <c r="R698">
        <v>443</v>
      </c>
      <c r="S698">
        <v>1</v>
      </c>
      <c r="T698">
        <v>2.0632054176072234</v>
      </c>
      <c r="U698">
        <v>12.74830699774266</v>
      </c>
      <c r="V698">
        <v>0</v>
      </c>
      <c r="W698">
        <v>0</v>
      </c>
      <c r="X698">
        <v>21.896162528216703</v>
      </c>
      <c r="Y698">
        <v>2.0316027088036126</v>
      </c>
      <c r="Z698">
        <v>4.3504978128395928</v>
      </c>
      <c r="AA698">
        <v>0</v>
      </c>
      <c r="AB698">
        <v>0.68559879466002049</v>
      </c>
      <c r="AD698">
        <v>11.5752234629062</v>
      </c>
      <c r="AF698">
        <v>1.3403122352656422</v>
      </c>
      <c r="AG698">
        <v>0.68321331280608399</v>
      </c>
    </row>
    <row r="699" spans="1:33">
      <c r="A699">
        <v>11</v>
      </c>
      <c r="B699">
        <v>260</v>
      </c>
      <c r="C699">
        <v>2007</v>
      </c>
      <c r="D699">
        <v>99</v>
      </c>
      <c r="E699">
        <v>99</v>
      </c>
      <c r="F699">
        <v>99</v>
      </c>
      <c r="G699">
        <v>99</v>
      </c>
      <c r="H699">
        <v>99</v>
      </c>
      <c r="I699">
        <v>99</v>
      </c>
      <c r="J699">
        <v>999</v>
      </c>
      <c r="K699">
        <v>99</v>
      </c>
      <c r="L699">
        <v>2</v>
      </c>
      <c r="M699">
        <v>99</v>
      </c>
      <c r="N699">
        <v>99</v>
      </c>
      <c r="O699">
        <v>99</v>
      </c>
      <c r="P699">
        <v>9999</v>
      </c>
      <c r="Q699">
        <v>745</v>
      </c>
      <c r="R699">
        <v>1358</v>
      </c>
      <c r="S699">
        <v>2</v>
      </c>
      <c r="T699">
        <v>2.7577319587628861</v>
      </c>
      <c r="U699">
        <v>15.067304860088379</v>
      </c>
      <c r="V699">
        <v>0</v>
      </c>
      <c r="W699">
        <v>7.3637702503681887E-2</v>
      </c>
      <c r="X699">
        <v>39.985272459499257</v>
      </c>
      <c r="Y699">
        <v>5.0073637702503691</v>
      </c>
      <c r="Z699">
        <v>4.4529803638247696</v>
      </c>
      <c r="AA699">
        <v>0</v>
      </c>
      <c r="AB699">
        <v>1.0899506867663629</v>
      </c>
      <c r="AD699">
        <v>5.1136181840381587</v>
      </c>
      <c r="AF699">
        <v>4.1086772358707497</v>
      </c>
      <c r="AG699">
        <v>2.4753432277380121</v>
      </c>
    </row>
    <row r="700" spans="1:33">
      <c r="A700">
        <v>11</v>
      </c>
      <c r="B700">
        <v>261</v>
      </c>
      <c r="C700">
        <v>2007</v>
      </c>
      <c r="D700">
        <v>99</v>
      </c>
      <c r="E700">
        <v>99</v>
      </c>
      <c r="F700">
        <v>99</v>
      </c>
      <c r="G700">
        <v>99</v>
      </c>
      <c r="H700">
        <v>99</v>
      </c>
      <c r="I700">
        <v>99</v>
      </c>
      <c r="J700">
        <v>999</v>
      </c>
      <c r="K700">
        <v>99</v>
      </c>
      <c r="L700">
        <v>3</v>
      </c>
      <c r="M700">
        <v>99</v>
      </c>
      <c r="N700">
        <v>99</v>
      </c>
      <c r="O700">
        <v>99</v>
      </c>
      <c r="P700">
        <v>9999</v>
      </c>
      <c r="Q700">
        <v>1173</v>
      </c>
      <c r="R700">
        <v>2003</v>
      </c>
      <c r="S700">
        <v>3</v>
      </c>
      <c r="T700">
        <v>3.5736395406889656</v>
      </c>
      <c r="U700">
        <v>17.066600099850231</v>
      </c>
      <c r="V700">
        <v>0</v>
      </c>
      <c r="W700">
        <v>0.14977533699450821</v>
      </c>
      <c r="X700">
        <v>54.967548676984521</v>
      </c>
      <c r="Y700">
        <v>10.933599600599102</v>
      </c>
      <c r="Z700">
        <v>4.45568267622071</v>
      </c>
      <c r="AA700">
        <v>0</v>
      </c>
      <c r="AB700">
        <v>1.342103654917673</v>
      </c>
      <c r="AD700">
        <v>3.6364964174371774</v>
      </c>
      <c r="AF700">
        <v>6.0601476461333652</v>
      </c>
      <c r="AG700">
        <v>4.1355001629549912</v>
      </c>
    </row>
    <row r="701" spans="1:33">
      <c r="A701">
        <v>11</v>
      </c>
      <c r="B701">
        <v>262</v>
      </c>
      <c r="C701">
        <v>2007</v>
      </c>
      <c r="D701">
        <v>99</v>
      </c>
      <c r="E701">
        <v>99</v>
      </c>
      <c r="F701">
        <v>99</v>
      </c>
      <c r="G701">
        <v>99</v>
      </c>
      <c r="H701">
        <v>99</v>
      </c>
      <c r="I701">
        <v>99</v>
      </c>
      <c r="J701">
        <v>999</v>
      </c>
      <c r="K701">
        <v>99</v>
      </c>
      <c r="L701">
        <v>4</v>
      </c>
      <c r="M701">
        <v>99</v>
      </c>
      <c r="N701">
        <v>99</v>
      </c>
      <c r="O701">
        <v>99</v>
      </c>
      <c r="P701">
        <v>9999</v>
      </c>
      <c r="Q701">
        <v>1764</v>
      </c>
      <c r="R701">
        <v>2916</v>
      </c>
      <c r="S701">
        <v>4</v>
      </c>
      <c r="T701">
        <v>4.3305898491083683</v>
      </c>
      <c r="U701">
        <v>19.425994513031505</v>
      </c>
      <c r="V701">
        <v>0</v>
      </c>
      <c r="W701">
        <v>0.68587105624142675</v>
      </c>
      <c r="X701">
        <v>72.393689986282595</v>
      </c>
      <c r="Y701">
        <v>24.554183813443071</v>
      </c>
      <c r="Z701">
        <v>4.732098952820551</v>
      </c>
      <c r="AA701">
        <v>0</v>
      </c>
      <c r="AB701">
        <v>1.5769376333705487</v>
      </c>
      <c r="AD701">
        <v>13.491552450313096</v>
      </c>
      <c r="AF701">
        <v>8.8224615756988989</v>
      </c>
      <c r="AG701">
        <v>6.8528442602701949</v>
      </c>
    </row>
    <row r="702" spans="1:33">
      <c r="A702">
        <v>11</v>
      </c>
      <c r="B702">
        <v>263</v>
      </c>
      <c r="C702">
        <v>2007</v>
      </c>
      <c r="D702">
        <v>99</v>
      </c>
      <c r="E702">
        <v>99</v>
      </c>
      <c r="F702">
        <v>99</v>
      </c>
      <c r="G702">
        <v>99</v>
      </c>
      <c r="H702">
        <v>99</v>
      </c>
      <c r="I702">
        <v>99</v>
      </c>
      <c r="J702">
        <v>999</v>
      </c>
      <c r="K702">
        <v>99</v>
      </c>
      <c r="L702">
        <v>5</v>
      </c>
      <c r="M702">
        <v>99</v>
      </c>
      <c r="N702">
        <v>99</v>
      </c>
      <c r="O702">
        <v>99</v>
      </c>
      <c r="P702">
        <v>9999</v>
      </c>
      <c r="Q702">
        <v>2859</v>
      </c>
      <c r="R702">
        <v>5126</v>
      </c>
      <c r="S702">
        <v>5</v>
      </c>
      <c r="T702">
        <v>5.2292235661334372</v>
      </c>
      <c r="U702">
        <v>21.597951619196277</v>
      </c>
      <c r="V702">
        <v>0</v>
      </c>
      <c r="W702">
        <v>3.4529847834568854</v>
      </c>
      <c r="X702">
        <v>87.534139680062395</v>
      </c>
      <c r="Y702">
        <v>38.626609442060087</v>
      </c>
      <c r="Z702">
        <v>4.7136370943296333</v>
      </c>
      <c r="AA702">
        <v>0</v>
      </c>
      <c r="AB702">
        <v>1.7435943916555836</v>
      </c>
      <c r="AD702">
        <v>23.152526794324221</v>
      </c>
      <c r="AF702">
        <v>15.508895074428176</v>
      </c>
      <c r="AG702">
        <v>13.393412553414032</v>
      </c>
    </row>
    <row r="703" spans="1:33">
      <c r="A703">
        <v>11</v>
      </c>
      <c r="B703">
        <v>264</v>
      </c>
      <c r="C703">
        <v>2007</v>
      </c>
      <c r="D703">
        <v>99</v>
      </c>
      <c r="E703">
        <v>99</v>
      </c>
      <c r="F703">
        <v>99</v>
      </c>
      <c r="G703">
        <v>99</v>
      </c>
      <c r="H703">
        <v>99</v>
      </c>
      <c r="I703">
        <v>99</v>
      </c>
      <c r="J703">
        <v>999</v>
      </c>
      <c r="K703">
        <v>99</v>
      </c>
      <c r="L703">
        <v>6</v>
      </c>
      <c r="M703">
        <v>99</v>
      </c>
      <c r="N703">
        <v>99</v>
      </c>
      <c r="O703">
        <v>99</v>
      </c>
      <c r="P703">
        <v>9999</v>
      </c>
      <c r="Q703">
        <v>3146</v>
      </c>
      <c r="R703">
        <v>5465</v>
      </c>
      <c r="S703">
        <v>6</v>
      </c>
      <c r="T703">
        <v>6.2367795059469335</v>
      </c>
      <c r="U703">
        <v>24.190960658737424</v>
      </c>
      <c r="V703">
        <v>27.209515096065878</v>
      </c>
      <c r="W703">
        <v>10.74107959743824</v>
      </c>
      <c r="X703">
        <v>95.864592863677984</v>
      </c>
      <c r="Y703">
        <v>58.88380603842635</v>
      </c>
      <c r="Z703">
        <v>4.8414029681685724</v>
      </c>
      <c r="AA703">
        <v>0</v>
      </c>
      <c r="AB703">
        <v>1.9098438749249171</v>
      </c>
      <c r="AD703">
        <v>29.197226080611181</v>
      </c>
      <c r="AF703">
        <v>16.534551615635966</v>
      </c>
      <c r="AG703">
        <v>15.993494381742439</v>
      </c>
    </row>
    <row r="704" spans="1:33">
      <c r="A704">
        <v>11</v>
      </c>
      <c r="B704">
        <v>265</v>
      </c>
      <c r="C704">
        <v>2007</v>
      </c>
      <c r="D704">
        <v>99</v>
      </c>
      <c r="E704">
        <v>99</v>
      </c>
      <c r="F704">
        <v>99</v>
      </c>
      <c r="G704">
        <v>99</v>
      </c>
      <c r="H704">
        <v>99</v>
      </c>
      <c r="I704">
        <v>99</v>
      </c>
      <c r="J704">
        <v>999</v>
      </c>
      <c r="K704">
        <v>99</v>
      </c>
      <c r="L704">
        <v>7</v>
      </c>
      <c r="M704">
        <v>99</v>
      </c>
      <c r="N704">
        <v>99</v>
      </c>
      <c r="O704">
        <v>99</v>
      </c>
      <c r="P704">
        <v>9999</v>
      </c>
      <c r="Q704">
        <v>2886</v>
      </c>
      <c r="R704">
        <v>4477</v>
      </c>
      <c r="S704">
        <v>7</v>
      </c>
      <c r="T704">
        <v>6.955327228054502</v>
      </c>
      <c r="U704">
        <v>26.559169086441887</v>
      </c>
      <c r="V704">
        <v>31.181594817958452</v>
      </c>
      <c r="W704">
        <v>20.795175340629878</v>
      </c>
      <c r="X704">
        <v>99.039535403171755</v>
      </c>
      <c r="Y704">
        <v>75.251284342193429</v>
      </c>
      <c r="Z704">
        <v>4.9581882807379376</v>
      </c>
      <c r="AA704">
        <v>0</v>
      </c>
      <c r="AB704">
        <v>2.0340558969498987</v>
      </c>
      <c r="AD704">
        <v>39.534678903678753</v>
      </c>
      <c r="AF704">
        <v>13.545322522086408</v>
      </c>
      <c r="AG704">
        <v>14.384728153082396</v>
      </c>
    </row>
    <row r="705" spans="1:33">
      <c r="A705">
        <v>11</v>
      </c>
      <c r="B705">
        <v>266</v>
      </c>
      <c r="C705">
        <v>2007</v>
      </c>
      <c r="D705">
        <v>99</v>
      </c>
      <c r="E705">
        <v>99</v>
      </c>
      <c r="F705">
        <v>99</v>
      </c>
      <c r="G705">
        <v>99</v>
      </c>
      <c r="H705">
        <v>99</v>
      </c>
      <c r="I705">
        <v>99</v>
      </c>
      <c r="J705">
        <v>999</v>
      </c>
      <c r="K705">
        <v>99</v>
      </c>
      <c r="L705">
        <v>8</v>
      </c>
      <c r="M705">
        <v>99</v>
      </c>
      <c r="N705">
        <v>99</v>
      </c>
      <c r="O705">
        <v>99</v>
      </c>
      <c r="P705">
        <v>9999</v>
      </c>
      <c r="Q705">
        <v>3541</v>
      </c>
      <c r="R705">
        <v>5978</v>
      </c>
      <c r="S705">
        <v>8</v>
      </c>
      <c r="T705">
        <v>7.7870525259284014</v>
      </c>
      <c r="U705">
        <v>28.917263298762208</v>
      </c>
      <c r="V705">
        <v>27.919036467045839</v>
      </c>
      <c r="W705">
        <v>34.710605553696887</v>
      </c>
      <c r="X705">
        <v>99.76580796252928</v>
      </c>
      <c r="Y705">
        <v>86.835061893609904</v>
      </c>
      <c r="Z705">
        <v>5.155984391600219</v>
      </c>
      <c r="AA705">
        <v>0</v>
      </c>
      <c r="AB705">
        <v>2.2338194776959703</v>
      </c>
      <c r="AD705">
        <v>49.083036936902758</v>
      </c>
      <c r="AF705">
        <v>18.086651337286696</v>
      </c>
      <c r="AG705">
        <v>20.91284799117749</v>
      </c>
    </row>
    <row r="706" spans="1:33">
      <c r="A706">
        <v>11</v>
      </c>
      <c r="B706">
        <v>267</v>
      </c>
      <c r="C706">
        <v>2007</v>
      </c>
      <c r="D706">
        <v>99</v>
      </c>
      <c r="E706">
        <v>99</v>
      </c>
      <c r="F706">
        <v>99</v>
      </c>
      <c r="G706">
        <v>99</v>
      </c>
      <c r="H706">
        <v>99</v>
      </c>
      <c r="I706">
        <v>99</v>
      </c>
      <c r="J706">
        <v>999</v>
      </c>
      <c r="K706">
        <v>99</v>
      </c>
      <c r="L706">
        <v>9</v>
      </c>
      <c r="M706">
        <v>99</v>
      </c>
      <c r="N706">
        <v>99</v>
      </c>
      <c r="O706">
        <v>99</v>
      </c>
      <c r="P706">
        <v>9999</v>
      </c>
      <c r="Q706">
        <v>2201</v>
      </c>
      <c r="R706">
        <v>3181</v>
      </c>
      <c r="S706">
        <v>9</v>
      </c>
      <c r="T706">
        <v>8.6127004086765151</v>
      </c>
      <c r="U706">
        <v>31.760987110971477</v>
      </c>
      <c r="V706">
        <v>23.986167871738445</v>
      </c>
      <c r="W706">
        <v>48.19239232945614</v>
      </c>
      <c r="X706">
        <v>99.937126689720245</v>
      </c>
      <c r="Y706">
        <v>95.661741590694746</v>
      </c>
      <c r="Z706">
        <v>5.4387327616208658</v>
      </c>
      <c r="AA706">
        <v>0</v>
      </c>
      <c r="AB706">
        <v>2.4771097247263167</v>
      </c>
      <c r="AD706">
        <v>50.048728458053759</v>
      </c>
      <c r="AF706">
        <v>9.6242284884424567</v>
      </c>
      <c r="AG706">
        <v>12.222435140403828</v>
      </c>
    </row>
    <row r="707" spans="1:33">
      <c r="A707">
        <v>11</v>
      </c>
      <c r="B707">
        <v>268</v>
      </c>
      <c r="C707">
        <v>2007</v>
      </c>
      <c r="D707">
        <v>99</v>
      </c>
      <c r="E707">
        <v>99</v>
      </c>
      <c r="F707">
        <v>99</v>
      </c>
      <c r="G707">
        <v>99</v>
      </c>
      <c r="H707">
        <v>99</v>
      </c>
      <c r="I707">
        <v>99</v>
      </c>
      <c r="J707">
        <v>999</v>
      </c>
      <c r="K707">
        <v>99</v>
      </c>
      <c r="L707">
        <v>10</v>
      </c>
      <c r="M707">
        <v>99</v>
      </c>
      <c r="N707">
        <v>99</v>
      </c>
      <c r="O707">
        <v>99</v>
      </c>
      <c r="P707">
        <v>9999</v>
      </c>
      <c r="Q707">
        <v>875</v>
      </c>
      <c r="R707">
        <v>1046</v>
      </c>
      <c r="S707">
        <v>10</v>
      </c>
      <c r="T707">
        <v>8.9416826003824088</v>
      </c>
      <c r="U707">
        <v>33.439388145315462</v>
      </c>
      <c r="V707">
        <v>20.841300191204592</v>
      </c>
      <c r="W707">
        <v>54.11089866156788</v>
      </c>
      <c r="X707">
        <v>100</v>
      </c>
      <c r="Y707">
        <v>96.845124282982795</v>
      </c>
      <c r="Z707">
        <v>5.6124705119092244</v>
      </c>
      <c r="AA707">
        <v>0</v>
      </c>
      <c r="AB707">
        <v>2.5638020431511297</v>
      </c>
      <c r="AD707">
        <v>53.283584955455439</v>
      </c>
      <c r="AF707">
        <v>3.1647101536972042</v>
      </c>
      <c r="AG707">
        <v>4.2314585161586695</v>
      </c>
    </row>
    <row r="708" spans="1:33">
      <c r="A708">
        <v>11</v>
      </c>
      <c r="B708">
        <v>269</v>
      </c>
      <c r="C708">
        <v>2007</v>
      </c>
      <c r="D708">
        <v>99</v>
      </c>
      <c r="E708">
        <v>99</v>
      </c>
      <c r="F708">
        <v>99</v>
      </c>
      <c r="G708">
        <v>99</v>
      </c>
      <c r="H708">
        <v>99</v>
      </c>
      <c r="I708">
        <v>99</v>
      </c>
      <c r="J708">
        <v>999</v>
      </c>
      <c r="K708">
        <v>99</v>
      </c>
      <c r="L708">
        <v>11</v>
      </c>
      <c r="M708">
        <v>99</v>
      </c>
      <c r="N708">
        <v>99</v>
      </c>
      <c r="O708">
        <v>99</v>
      </c>
      <c r="P708">
        <v>9999</v>
      </c>
      <c r="Q708">
        <v>632</v>
      </c>
      <c r="R708">
        <v>772</v>
      </c>
      <c r="S708">
        <v>11</v>
      </c>
      <c r="T708">
        <v>9.5038860103626952</v>
      </c>
      <c r="U708">
        <v>35.982512953367817</v>
      </c>
      <c r="V708">
        <v>17.875647668393778</v>
      </c>
      <c r="W708">
        <v>60.49222797927461</v>
      </c>
      <c r="X708">
        <v>100</v>
      </c>
      <c r="Y708">
        <v>99.352331606217618</v>
      </c>
      <c r="Z708">
        <v>5.8548255113171006</v>
      </c>
      <c r="AA708">
        <v>0</v>
      </c>
      <c r="AB708">
        <v>2.7871346601751035</v>
      </c>
      <c r="AD708">
        <v>56.937666139962005</v>
      </c>
      <c r="AF708">
        <v>2.3357134212755657</v>
      </c>
      <c r="AG708">
        <v>3.3605384700812375</v>
      </c>
    </row>
    <row r="709" spans="1:33">
      <c r="A709">
        <v>11</v>
      </c>
      <c r="B709">
        <v>270</v>
      </c>
      <c r="C709">
        <v>2007</v>
      </c>
      <c r="D709">
        <v>99</v>
      </c>
      <c r="E709">
        <v>99</v>
      </c>
      <c r="F709">
        <v>99</v>
      </c>
      <c r="G709">
        <v>99</v>
      </c>
      <c r="H709">
        <v>99</v>
      </c>
      <c r="I709">
        <v>99</v>
      </c>
      <c r="J709">
        <v>999</v>
      </c>
      <c r="K709">
        <v>99</v>
      </c>
      <c r="L709">
        <v>12</v>
      </c>
      <c r="M709">
        <v>99</v>
      </c>
      <c r="N709">
        <v>99</v>
      </c>
      <c r="O709">
        <v>99</v>
      </c>
      <c r="P709">
        <v>9999</v>
      </c>
      <c r="Q709">
        <v>185</v>
      </c>
      <c r="R709">
        <v>206</v>
      </c>
      <c r="S709">
        <v>12</v>
      </c>
      <c r="T709">
        <v>9.8786407766990312</v>
      </c>
      <c r="U709">
        <v>38.84417475728155</v>
      </c>
      <c r="V709">
        <v>12.13592233009709</v>
      </c>
      <c r="W709">
        <v>65.533980582524265</v>
      </c>
      <c r="X709">
        <v>100</v>
      </c>
      <c r="Y709">
        <v>100</v>
      </c>
      <c r="Z709">
        <v>6.0856858991130283</v>
      </c>
      <c r="AA709">
        <v>0</v>
      </c>
      <c r="AB709">
        <v>2.9112820545346838</v>
      </c>
      <c r="AD709">
        <v>62.511550022460227</v>
      </c>
      <c r="AF709">
        <v>0.62326031707612228</v>
      </c>
      <c r="AG709">
        <v>0.96803977118070017</v>
      </c>
    </row>
    <row r="710" spans="1:33">
      <c r="A710">
        <v>11</v>
      </c>
      <c r="B710">
        <v>271</v>
      </c>
      <c r="C710">
        <v>2007</v>
      </c>
      <c r="D710">
        <v>99</v>
      </c>
      <c r="E710">
        <v>99</v>
      </c>
      <c r="F710">
        <v>99</v>
      </c>
      <c r="G710">
        <v>99</v>
      </c>
      <c r="H710">
        <v>99</v>
      </c>
      <c r="I710">
        <v>99</v>
      </c>
      <c r="J710">
        <v>999</v>
      </c>
      <c r="K710">
        <v>99</v>
      </c>
      <c r="L710">
        <v>13</v>
      </c>
      <c r="M710">
        <v>99</v>
      </c>
      <c r="N710">
        <v>99</v>
      </c>
      <c r="O710">
        <v>99</v>
      </c>
      <c r="P710">
        <v>9999</v>
      </c>
      <c r="Q710">
        <v>40</v>
      </c>
      <c r="R710">
        <v>41</v>
      </c>
      <c r="S710">
        <v>13</v>
      </c>
      <c r="T710">
        <v>10.024390243902438</v>
      </c>
      <c r="U710">
        <v>39.395121951219515</v>
      </c>
      <c r="V710">
        <v>9.7560975609756095</v>
      </c>
      <c r="W710">
        <v>65.853658536585371</v>
      </c>
      <c r="X710">
        <v>100</v>
      </c>
      <c r="Y710">
        <v>100</v>
      </c>
      <c r="Z710">
        <v>5.9463024468997103</v>
      </c>
      <c r="AA710">
        <v>0</v>
      </c>
      <c r="AB710">
        <v>3.1350715157210254</v>
      </c>
      <c r="AD710">
        <v>66.778477387447211</v>
      </c>
      <c r="AF710">
        <v>0.1240469563112671</v>
      </c>
      <c r="AG710">
        <v>0.19540082210613324</v>
      </c>
    </row>
    <row r="711" spans="1:33">
      <c r="A711">
        <v>11</v>
      </c>
      <c r="B711">
        <v>272</v>
      </c>
      <c r="C711">
        <v>2007</v>
      </c>
      <c r="D711">
        <v>99</v>
      </c>
      <c r="E711">
        <v>99</v>
      </c>
      <c r="F711">
        <v>99</v>
      </c>
      <c r="G711">
        <v>99</v>
      </c>
      <c r="H711">
        <v>99</v>
      </c>
      <c r="I711">
        <v>99</v>
      </c>
      <c r="J711">
        <v>999</v>
      </c>
      <c r="K711">
        <v>99</v>
      </c>
      <c r="L711">
        <v>14</v>
      </c>
      <c r="M711">
        <v>99</v>
      </c>
      <c r="N711">
        <v>99</v>
      </c>
      <c r="O711">
        <v>99</v>
      </c>
      <c r="P711">
        <v>9999</v>
      </c>
      <c r="Q711">
        <v>29</v>
      </c>
      <c r="R711">
        <v>29</v>
      </c>
      <c r="S711">
        <v>14</v>
      </c>
      <c r="T711">
        <v>10.103448275862068</v>
      </c>
      <c r="U711">
        <v>39.041379310344816</v>
      </c>
      <c r="V711">
        <v>10.344827586206899</v>
      </c>
      <c r="W711">
        <v>62.068965517241359</v>
      </c>
      <c r="X711">
        <v>100</v>
      </c>
      <c r="Y711">
        <v>100</v>
      </c>
      <c r="Z711">
        <v>5.5848636103112588</v>
      </c>
      <c r="AA711">
        <v>0</v>
      </c>
      <c r="AB711">
        <v>2.9047503018831278</v>
      </c>
      <c r="AD711">
        <v>48.607238680735591</v>
      </c>
      <c r="AF711">
        <v>8.7740530073823056E-2</v>
      </c>
      <c r="AG711">
        <v>0.1369692984079767</v>
      </c>
    </row>
    <row r="712" spans="1:33">
      <c r="A712">
        <v>11</v>
      </c>
      <c r="B712">
        <v>273</v>
      </c>
      <c r="C712">
        <v>2007</v>
      </c>
      <c r="D712">
        <v>99</v>
      </c>
      <c r="E712">
        <v>99</v>
      </c>
      <c r="F712">
        <v>99</v>
      </c>
      <c r="G712">
        <v>99</v>
      </c>
      <c r="H712">
        <v>99</v>
      </c>
      <c r="I712">
        <v>99</v>
      </c>
      <c r="J712">
        <v>999</v>
      </c>
      <c r="K712">
        <v>99</v>
      </c>
      <c r="L712">
        <v>15</v>
      </c>
      <c r="M712">
        <v>99</v>
      </c>
      <c r="N712">
        <v>99</v>
      </c>
      <c r="O712">
        <v>99</v>
      </c>
      <c r="P712">
        <v>9999</v>
      </c>
      <c r="Q712">
        <v>9</v>
      </c>
      <c r="R712">
        <v>11</v>
      </c>
      <c r="S712">
        <v>15</v>
      </c>
      <c r="T712">
        <v>8.2727272727272734</v>
      </c>
      <c r="U712">
        <v>40.409090909090907</v>
      </c>
      <c r="V712">
        <v>27.272727272727277</v>
      </c>
      <c r="W712">
        <v>54.545454545454554</v>
      </c>
      <c r="X712">
        <v>100</v>
      </c>
      <c r="Y712">
        <v>100</v>
      </c>
      <c r="Z712">
        <v>6.4812252693249004</v>
      </c>
      <c r="AA712">
        <v>0</v>
      </c>
      <c r="AB712">
        <v>4.2445881927013636</v>
      </c>
      <c r="AD712">
        <v>90.13959087376206</v>
      </c>
      <c r="AF712">
        <v>3.3280890717657025E-2</v>
      </c>
      <c r="AG712">
        <v>5.3773938475839618E-2</v>
      </c>
    </row>
    <row r="713" spans="1:33">
      <c r="A713">
        <v>11</v>
      </c>
      <c r="B713">
        <v>274</v>
      </c>
      <c r="C713">
        <v>2006</v>
      </c>
      <c r="D713">
        <v>99</v>
      </c>
      <c r="E713">
        <v>99</v>
      </c>
      <c r="F713">
        <v>99</v>
      </c>
      <c r="G713">
        <v>99</v>
      </c>
      <c r="H713">
        <v>99</v>
      </c>
      <c r="I713">
        <v>99</v>
      </c>
      <c r="J713">
        <v>999</v>
      </c>
      <c r="K713">
        <v>99</v>
      </c>
      <c r="L713">
        <v>1</v>
      </c>
      <c r="M713">
        <v>99</v>
      </c>
      <c r="N713">
        <v>99</v>
      </c>
      <c r="O713">
        <v>99</v>
      </c>
      <c r="P713">
        <v>9999</v>
      </c>
      <c r="Q713">
        <v>239</v>
      </c>
      <c r="R713">
        <v>326</v>
      </c>
      <c r="S713">
        <v>1</v>
      </c>
      <c r="T713">
        <v>1.9601226993865029</v>
      </c>
      <c r="U713">
        <v>13.498159509202461</v>
      </c>
      <c r="V713">
        <v>0</v>
      </c>
      <c r="W713">
        <v>0</v>
      </c>
      <c r="X713">
        <v>28.527607361963199</v>
      </c>
      <c r="Y713">
        <v>1.2269938650306749</v>
      </c>
      <c r="Z713">
        <v>3.8494278499671393</v>
      </c>
      <c r="AA713">
        <v>0</v>
      </c>
      <c r="AB713">
        <v>0.65175928761617197</v>
      </c>
      <c r="AD713">
        <v>27.714348172803401</v>
      </c>
      <c r="AF713">
        <v>0.88485967102763119</v>
      </c>
      <c r="AG713">
        <v>0.46924876476159777</v>
      </c>
    </row>
    <row r="714" spans="1:33">
      <c r="A714">
        <v>11</v>
      </c>
      <c r="B714">
        <v>275</v>
      </c>
      <c r="C714">
        <v>2006</v>
      </c>
      <c r="D714">
        <v>99</v>
      </c>
      <c r="E714">
        <v>99</v>
      </c>
      <c r="F714">
        <v>99</v>
      </c>
      <c r="G714">
        <v>99</v>
      </c>
      <c r="H714">
        <v>99</v>
      </c>
      <c r="I714">
        <v>99</v>
      </c>
      <c r="J714">
        <v>999</v>
      </c>
      <c r="K714">
        <v>99</v>
      </c>
      <c r="L714">
        <v>2</v>
      </c>
      <c r="M714">
        <v>99</v>
      </c>
      <c r="N714">
        <v>99</v>
      </c>
      <c r="O714">
        <v>99</v>
      </c>
      <c r="P714">
        <v>9999</v>
      </c>
      <c r="Q714">
        <v>765</v>
      </c>
      <c r="R714">
        <v>1243</v>
      </c>
      <c r="S714">
        <v>2</v>
      </c>
      <c r="T714">
        <v>2.7691069991954955</v>
      </c>
      <c r="U714">
        <v>15.696379726468201</v>
      </c>
      <c r="V714">
        <v>0</v>
      </c>
      <c r="W714">
        <v>0</v>
      </c>
      <c r="X714">
        <v>44.408688656476258</v>
      </c>
      <c r="Y714">
        <v>4.3443282381335484</v>
      </c>
      <c r="Z714">
        <v>4.170873000210519</v>
      </c>
      <c r="AA714">
        <v>0</v>
      </c>
      <c r="AB714">
        <v>0.99586179513996576</v>
      </c>
      <c r="AD714">
        <v>24.520151774189362</v>
      </c>
      <c r="AF714">
        <v>3.3738667824765209</v>
      </c>
      <c r="AG714">
        <v>2.0805665279878238</v>
      </c>
    </row>
    <row r="715" spans="1:33">
      <c r="A715">
        <v>11</v>
      </c>
      <c r="B715">
        <v>276</v>
      </c>
      <c r="C715">
        <v>2006</v>
      </c>
      <c r="D715">
        <v>99</v>
      </c>
      <c r="E715">
        <v>99</v>
      </c>
      <c r="F715">
        <v>99</v>
      </c>
      <c r="G715">
        <v>99</v>
      </c>
      <c r="H715">
        <v>99</v>
      </c>
      <c r="I715">
        <v>99</v>
      </c>
      <c r="J715">
        <v>999</v>
      </c>
      <c r="K715">
        <v>99</v>
      </c>
      <c r="L715">
        <v>3</v>
      </c>
      <c r="M715">
        <v>99</v>
      </c>
      <c r="N715">
        <v>99</v>
      </c>
      <c r="O715">
        <v>99</v>
      </c>
      <c r="P715">
        <v>9999</v>
      </c>
      <c r="Q715">
        <v>1330</v>
      </c>
      <c r="R715">
        <v>2202</v>
      </c>
      <c r="S715">
        <v>3</v>
      </c>
      <c r="T715">
        <v>3.5899182561307903</v>
      </c>
      <c r="U715">
        <v>17.477929155313319</v>
      </c>
      <c r="V715">
        <v>0</v>
      </c>
      <c r="W715">
        <v>0.13623978201634879</v>
      </c>
      <c r="X715">
        <v>60.308810172570389</v>
      </c>
      <c r="Y715">
        <v>9.2188919164396008</v>
      </c>
      <c r="Z715">
        <v>4.0077053031605248</v>
      </c>
      <c r="AA715">
        <v>0</v>
      </c>
      <c r="AB715">
        <v>1.3347000576905419</v>
      </c>
      <c r="AD715">
        <v>17.012681686327639</v>
      </c>
      <c r="AF715">
        <v>5.9768742196406253</v>
      </c>
      <c r="AG715">
        <v>4.1041031861014252</v>
      </c>
    </row>
    <row r="716" spans="1:33">
      <c r="A716">
        <v>11</v>
      </c>
      <c r="B716">
        <v>277</v>
      </c>
      <c r="C716">
        <v>2006</v>
      </c>
      <c r="D716">
        <v>99</v>
      </c>
      <c r="E716">
        <v>99</v>
      </c>
      <c r="F716">
        <v>99</v>
      </c>
      <c r="G716">
        <v>99</v>
      </c>
      <c r="H716">
        <v>99</v>
      </c>
      <c r="I716">
        <v>99</v>
      </c>
      <c r="J716">
        <v>999</v>
      </c>
      <c r="K716">
        <v>99</v>
      </c>
      <c r="L716">
        <v>4</v>
      </c>
      <c r="M716">
        <v>99</v>
      </c>
      <c r="N716">
        <v>99</v>
      </c>
      <c r="O716">
        <v>99</v>
      </c>
      <c r="P716">
        <v>9999</v>
      </c>
      <c r="Q716">
        <v>2084</v>
      </c>
      <c r="R716">
        <v>3458</v>
      </c>
      <c r="S716">
        <v>4</v>
      </c>
      <c r="T716">
        <v>4.4303065355696916</v>
      </c>
      <c r="U716">
        <v>19.769664545980344</v>
      </c>
      <c r="V716">
        <v>0</v>
      </c>
      <c r="W716">
        <v>0.95430884904569102</v>
      </c>
      <c r="X716">
        <v>78.253325621746654</v>
      </c>
      <c r="Y716">
        <v>23.395026026604977</v>
      </c>
      <c r="Z716">
        <v>4.3860005156950006</v>
      </c>
      <c r="AA716">
        <v>0</v>
      </c>
      <c r="AB716">
        <v>1.581568932345184</v>
      </c>
      <c r="AD716">
        <v>16.533479241680102</v>
      </c>
      <c r="AF716">
        <v>9.3860268172194807</v>
      </c>
      <c r="AG716">
        <v>7.2901299722251363</v>
      </c>
    </row>
    <row r="717" spans="1:33">
      <c r="A717">
        <v>11</v>
      </c>
      <c r="B717">
        <v>278</v>
      </c>
      <c r="C717">
        <v>2006</v>
      </c>
      <c r="D717">
        <v>99</v>
      </c>
      <c r="E717">
        <v>99</v>
      </c>
      <c r="F717">
        <v>99</v>
      </c>
      <c r="G717">
        <v>99</v>
      </c>
      <c r="H717">
        <v>99</v>
      </c>
      <c r="I717">
        <v>99</v>
      </c>
      <c r="J717">
        <v>999</v>
      </c>
      <c r="K717">
        <v>99</v>
      </c>
      <c r="L717">
        <v>5</v>
      </c>
      <c r="M717">
        <v>99</v>
      </c>
      <c r="N717">
        <v>99</v>
      </c>
      <c r="O717">
        <v>99</v>
      </c>
      <c r="P717">
        <v>9999</v>
      </c>
      <c r="Q717">
        <v>3344</v>
      </c>
      <c r="R717">
        <v>6231</v>
      </c>
      <c r="S717">
        <v>5</v>
      </c>
      <c r="T717">
        <v>5.4432675333012348</v>
      </c>
      <c r="U717">
        <v>22.054180709356412</v>
      </c>
      <c r="V717">
        <v>0</v>
      </c>
      <c r="W717">
        <v>3.3702455464612422</v>
      </c>
      <c r="X717">
        <v>91.815117958594115</v>
      </c>
      <c r="Y717">
        <v>40.186165944471192</v>
      </c>
      <c r="Z717">
        <v>4.4181238577943525</v>
      </c>
      <c r="AA717">
        <v>0</v>
      </c>
      <c r="AB717">
        <v>1.7025519694381659</v>
      </c>
      <c r="AD717">
        <v>30.221289200285433</v>
      </c>
      <c r="AF717">
        <v>16.912762607893161</v>
      </c>
      <c r="AG717">
        <v>14.654117251620933</v>
      </c>
    </row>
    <row r="718" spans="1:33">
      <c r="A718">
        <v>11</v>
      </c>
      <c r="B718">
        <v>279</v>
      </c>
      <c r="C718">
        <v>2006</v>
      </c>
      <c r="D718">
        <v>99</v>
      </c>
      <c r="E718">
        <v>99</v>
      </c>
      <c r="F718">
        <v>99</v>
      </c>
      <c r="G718">
        <v>99</v>
      </c>
      <c r="H718">
        <v>99</v>
      </c>
      <c r="I718">
        <v>99</v>
      </c>
      <c r="J718">
        <v>999</v>
      </c>
      <c r="K718">
        <v>99</v>
      </c>
      <c r="L718">
        <v>6</v>
      </c>
      <c r="M718">
        <v>99</v>
      </c>
      <c r="N718">
        <v>99</v>
      </c>
      <c r="O718">
        <v>99</v>
      </c>
      <c r="P718">
        <v>9999</v>
      </c>
      <c r="Q718">
        <v>3576</v>
      </c>
      <c r="R718">
        <v>6062</v>
      </c>
      <c r="S718">
        <v>6.0009897723523604</v>
      </c>
      <c r="T718">
        <v>6.3931045859452311</v>
      </c>
      <c r="U718">
        <v>24.730534477070311</v>
      </c>
      <c r="V718">
        <v>28.571428571428577</v>
      </c>
      <c r="W718">
        <v>11.662817551963048</v>
      </c>
      <c r="X718">
        <v>98.05344770702736</v>
      </c>
      <c r="Y718">
        <v>63.477400197954481</v>
      </c>
      <c r="Z718">
        <v>4.4968994426394131</v>
      </c>
      <c r="AB718">
        <v>1.6833765111641652</v>
      </c>
      <c r="AD718">
        <v>41.074896374783272</v>
      </c>
      <c r="AF718">
        <v>16.454047011562885</v>
      </c>
      <c r="AG718">
        <v>15.98675857703439</v>
      </c>
    </row>
    <row r="719" spans="1:33">
      <c r="A719">
        <v>11</v>
      </c>
      <c r="B719">
        <v>280</v>
      </c>
      <c r="C719">
        <v>2006</v>
      </c>
      <c r="D719">
        <v>99</v>
      </c>
      <c r="E719">
        <v>99</v>
      </c>
      <c r="F719">
        <v>99</v>
      </c>
      <c r="G719">
        <v>99</v>
      </c>
      <c r="H719">
        <v>99</v>
      </c>
      <c r="I719">
        <v>99</v>
      </c>
      <c r="J719">
        <v>999</v>
      </c>
      <c r="K719">
        <v>99</v>
      </c>
      <c r="L719">
        <v>7</v>
      </c>
      <c r="M719">
        <v>99</v>
      </c>
      <c r="N719">
        <v>99</v>
      </c>
      <c r="O719">
        <v>99</v>
      </c>
      <c r="P719">
        <v>9999</v>
      </c>
      <c r="Q719">
        <v>3335</v>
      </c>
      <c r="R719">
        <v>5229</v>
      </c>
      <c r="S719">
        <v>7.0013386880856752</v>
      </c>
      <c r="T719">
        <v>7.1285140562249003</v>
      </c>
      <c r="U719">
        <v>27.090017211703994</v>
      </c>
      <c r="V719">
        <v>33.084719831707787</v>
      </c>
      <c r="W719">
        <v>22.050105182635303</v>
      </c>
      <c r="X719">
        <v>99.71313826735512</v>
      </c>
      <c r="Y719">
        <v>81.028877414419554</v>
      </c>
      <c r="Z719">
        <v>4.5619206988400487</v>
      </c>
      <c r="AB719">
        <v>1.9950042096599421</v>
      </c>
      <c r="AD719">
        <v>38.035802259750703</v>
      </c>
      <c r="AF719">
        <v>14.193040551544437</v>
      </c>
      <c r="AG719">
        <v>15.105632158192428</v>
      </c>
    </row>
    <row r="720" spans="1:33">
      <c r="A720">
        <v>11</v>
      </c>
      <c r="B720">
        <v>281</v>
      </c>
      <c r="C720">
        <v>2006</v>
      </c>
      <c r="D720">
        <v>99</v>
      </c>
      <c r="E720">
        <v>99</v>
      </c>
      <c r="F720">
        <v>99</v>
      </c>
      <c r="G720">
        <v>99</v>
      </c>
      <c r="H720">
        <v>99</v>
      </c>
      <c r="I720">
        <v>99</v>
      </c>
      <c r="J720">
        <v>999</v>
      </c>
      <c r="K720">
        <v>99</v>
      </c>
      <c r="L720">
        <v>8</v>
      </c>
      <c r="M720">
        <v>99</v>
      </c>
      <c r="N720">
        <v>99</v>
      </c>
      <c r="O720">
        <v>99</v>
      </c>
      <c r="P720">
        <v>9999</v>
      </c>
      <c r="Q720">
        <v>4012</v>
      </c>
      <c r="R720">
        <v>6810</v>
      </c>
      <c r="S720">
        <v>8</v>
      </c>
      <c r="T720">
        <v>8.1381791483113108</v>
      </c>
      <c r="U720">
        <v>29.543656387665127</v>
      </c>
      <c r="V720">
        <v>27.136563876651977</v>
      </c>
      <c r="W720">
        <v>39.779735682819393</v>
      </c>
      <c r="X720">
        <v>99.970631424375924</v>
      </c>
      <c r="Y720">
        <v>91.350954478707777</v>
      </c>
      <c r="Z720">
        <v>4.8836737056076061</v>
      </c>
      <c r="AA720">
        <v>0</v>
      </c>
      <c r="AB720">
        <v>2.1778815172765964</v>
      </c>
      <c r="AD720">
        <v>44.470127853800655</v>
      </c>
      <c r="AF720">
        <v>18.484338526681505</v>
      </c>
      <c r="AG720">
        <v>21.454694631066396</v>
      </c>
    </row>
    <row r="721" spans="1:33">
      <c r="A721">
        <v>11</v>
      </c>
      <c r="B721">
        <v>282</v>
      </c>
      <c r="C721">
        <v>2006</v>
      </c>
      <c r="D721">
        <v>99</v>
      </c>
      <c r="E721">
        <v>99</v>
      </c>
      <c r="F721">
        <v>99</v>
      </c>
      <c r="G721">
        <v>99</v>
      </c>
      <c r="H721">
        <v>99</v>
      </c>
      <c r="I721">
        <v>99</v>
      </c>
      <c r="J721">
        <v>999</v>
      </c>
      <c r="K721">
        <v>99</v>
      </c>
      <c r="L721">
        <v>9</v>
      </c>
      <c r="M721">
        <v>99</v>
      </c>
      <c r="N721">
        <v>99</v>
      </c>
      <c r="O721">
        <v>99</v>
      </c>
      <c r="P721">
        <v>9999</v>
      </c>
      <c r="Q721">
        <v>2288</v>
      </c>
      <c r="R721">
        <v>3338</v>
      </c>
      <c r="S721">
        <v>9</v>
      </c>
      <c r="T721">
        <v>9.0077890952666237</v>
      </c>
      <c r="U721">
        <v>32.26081485919714</v>
      </c>
      <c r="V721">
        <v>19.832234871180347</v>
      </c>
      <c r="W721">
        <v>56.65068903535051</v>
      </c>
      <c r="X721">
        <v>100</v>
      </c>
      <c r="Y721">
        <v>96.944278010784899</v>
      </c>
      <c r="Z721">
        <v>5.3140124346538444</v>
      </c>
      <c r="AA721">
        <v>0</v>
      </c>
      <c r="AB721">
        <v>2.3357870159070062</v>
      </c>
      <c r="AD721">
        <v>48.666801190881195</v>
      </c>
      <c r="AF721">
        <v>9.0603116008902873</v>
      </c>
      <c r="AG721">
        <v>11.483456965588642</v>
      </c>
    </row>
    <row r="722" spans="1:33">
      <c r="A722">
        <v>11</v>
      </c>
      <c r="B722">
        <v>283</v>
      </c>
      <c r="C722">
        <v>2006</v>
      </c>
      <c r="D722">
        <v>99</v>
      </c>
      <c r="E722">
        <v>99</v>
      </c>
      <c r="F722">
        <v>99</v>
      </c>
      <c r="G722">
        <v>99</v>
      </c>
      <c r="H722">
        <v>99</v>
      </c>
      <c r="I722">
        <v>99</v>
      </c>
      <c r="J722">
        <v>999</v>
      </c>
      <c r="K722">
        <v>99</v>
      </c>
      <c r="L722">
        <v>10</v>
      </c>
      <c r="M722">
        <v>99</v>
      </c>
      <c r="N722">
        <v>99</v>
      </c>
      <c r="O722">
        <v>99</v>
      </c>
      <c r="P722">
        <v>9999</v>
      </c>
      <c r="Q722">
        <v>835</v>
      </c>
      <c r="R722">
        <v>1004</v>
      </c>
      <c r="S722">
        <v>10</v>
      </c>
      <c r="T722">
        <v>9.5876494023904382</v>
      </c>
      <c r="U722">
        <v>34.399900398406324</v>
      </c>
      <c r="V722">
        <v>16.434262948207174</v>
      </c>
      <c r="W722">
        <v>64.143426294820713</v>
      </c>
      <c r="X722">
        <v>100</v>
      </c>
      <c r="Y722">
        <v>99.302788844621503</v>
      </c>
      <c r="Z722">
        <v>5.4523478978916255</v>
      </c>
      <c r="AA722">
        <v>0</v>
      </c>
      <c r="AB722">
        <v>2.5842934358041245</v>
      </c>
      <c r="AD722">
        <v>51.440212457924488</v>
      </c>
      <c r="AF722">
        <v>2.7251506432875514</v>
      </c>
      <c r="AG722">
        <v>3.6830013664561529</v>
      </c>
    </row>
    <row r="723" spans="1:33">
      <c r="A723">
        <v>11</v>
      </c>
      <c r="B723">
        <v>284</v>
      </c>
      <c r="C723">
        <v>2006</v>
      </c>
      <c r="D723">
        <v>99</v>
      </c>
      <c r="E723">
        <v>99</v>
      </c>
      <c r="F723">
        <v>99</v>
      </c>
      <c r="G723">
        <v>99</v>
      </c>
      <c r="H723">
        <v>99</v>
      </c>
      <c r="I723">
        <v>99</v>
      </c>
      <c r="J723">
        <v>999</v>
      </c>
      <c r="K723">
        <v>99</v>
      </c>
      <c r="L723">
        <v>11</v>
      </c>
      <c r="M723">
        <v>99</v>
      </c>
      <c r="N723">
        <v>99</v>
      </c>
      <c r="O723">
        <v>99</v>
      </c>
      <c r="P723">
        <v>9999</v>
      </c>
      <c r="Q723">
        <v>583</v>
      </c>
      <c r="R723">
        <v>704</v>
      </c>
      <c r="S723">
        <v>11</v>
      </c>
      <c r="T723">
        <v>10.122159090909092</v>
      </c>
      <c r="U723">
        <v>36.31605113636364</v>
      </c>
      <c r="V723">
        <v>11.789772727272728</v>
      </c>
      <c r="W723">
        <v>70.3125</v>
      </c>
      <c r="X723">
        <v>100</v>
      </c>
      <c r="Y723">
        <v>99.005681818181827</v>
      </c>
      <c r="Z723">
        <v>5.6955959638784748</v>
      </c>
      <c r="AA723">
        <v>0</v>
      </c>
      <c r="AB723">
        <v>2.7166088272227595</v>
      </c>
      <c r="AD723">
        <v>51.725242818031397</v>
      </c>
      <c r="AF723">
        <v>1.9108626024645785</v>
      </c>
      <c r="AG723">
        <v>2.7263540915092679</v>
      </c>
    </row>
    <row r="724" spans="1:33">
      <c r="A724">
        <v>11</v>
      </c>
      <c r="B724">
        <v>285</v>
      </c>
      <c r="C724">
        <v>2006</v>
      </c>
      <c r="D724">
        <v>99</v>
      </c>
      <c r="E724">
        <v>99</v>
      </c>
      <c r="F724">
        <v>99</v>
      </c>
      <c r="G724">
        <v>99</v>
      </c>
      <c r="H724">
        <v>99</v>
      </c>
      <c r="I724">
        <v>99</v>
      </c>
      <c r="J724">
        <v>999</v>
      </c>
      <c r="K724">
        <v>99</v>
      </c>
      <c r="L724">
        <v>12</v>
      </c>
      <c r="M724">
        <v>99</v>
      </c>
      <c r="N724">
        <v>99</v>
      </c>
      <c r="O724">
        <v>99</v>
      </c>
      <c r="P724">
        <v>9999</v>
      </c>
      <c r="Q724">
        <v>151</v>
      </c>
      <c r="R724">
        <v>172</v>
      </c>
      <c r="S724">
        <v>12</v>
      </c>
      <c r="T724">
        <v>10.459302325581397</v>
      </c>
      <c r="U724">
        <v>37.868604651162784</v>
      </c>
      <c r="V724">
        <v>8.7209302325581373</v>
      </c>
      <c r="W724">
        <v>69.767441860465098</v>
      </c>
      <c r="X724">
        <v>100</v>
      </c>
      <c r="Y724">
        <v>100</v>
      </c>
      <c r="Z724">
        <v>5.5750119747062916</v>
      </c>
      <c r="AA724">
        <v>0</v>
      </c>
      <c r="AB724">
        <v>2.8961834512022606</v>
      </c>
      <c r="AD724">
        <v>38.142622420246063</v>
      </c>
      <c r="AF724">
        <v>0.46685847673850495</v>
      </c>
      <c r="AG724">
        <v>0.69457433515093803</v>
      </c>
    </row>
    <row r="725" spans="1:33">
      <c r="A725">
        <v>11</v>
      </c>
      <c r="B725">
        <v>286</v>
      </c>
      <c r="C725">
        <v>2006</v>
      </c>
      <c r="D725">
        <v>99</v>
      </c>
      <c r="E725">
        <v>99</v>
      </c>
      <c r="F725">
        <v>99</v>
      </c>
      <c r="G725">
        <v>99</v>
      </c>
      <c r="H725">
        <v>99</v>
      </c>
      <c r="I725">
        <v>99</v>
      </c>
      <c r="J725">
        <v>999</v>
      </c>
      <c r="K725">
        <v>99</v>
      </c>
      <c r="L725">
        <v>13</v>
      </c>
      <c r="M725">
        <v>99</v>
      </c>
      <c r="N725">
        <v>99</v>
      </c>
      <c r="O725">
        <v>99</v>
      </c>
      <c r="P725">
        <v>9999</v>
      </c>
      <c r="Q725">
        <v>34</v>
      </c>
      <c r="R725">
        <v>41</v>
      </c>
      <c r="S725">
        <v>13</v>
      </c>
      <c r="T725">
        <v>9.7073170731707332</v>
      </c>
      <c r="U725">
        <v>39.421951219512202</v>
      </c>
      <c r="V725">
        <v>21.951219512195124</v>
      </c>
      <c r="W725">
        <v>58.536585365853675</v>
      </c>
      <c r="X725">
        <v>100</v>
      </c>
      <c r="Y725">
        <v>100</v>
      </c>
      <c r="Z725">
        <v>6.303290360079731</v>
      </c>
      <c r="AA725">
        <v>0</v>
      </c>
      <c r="AB725">
        <v>3.4446416673636442</v>
      </c>
      <c r="AD725">
        <v>62.913230085301457</v>
      </c>
      <c r="AF725">
        <v>0.11128603224580642</v>
      </c>
      <c r="AG725">
        <v>0.17235859887377739</v>
      </c>
    </row>
    <row r="726" spans="1:33">
      <c r="A726">
        <v>11</v>
      </c>
      <c r="B726">
        <v>287</v>
      </c>
      <c r="C726">
        <v>2006</v>
      </c>
      <c r="D726">
        <v>99</v>
      </c>
      <c r="E726">
        <v>99</v>
      </c>
      <c r="F726">
        <v>99</v>
      </c>
      <c r="G726">
        <v>99</v>
      </c>
      <c r="H726">
        <v>99</v>
      </c>
      <c r="I726">
        <v>99</v>
      </c>
      <c r="J726">
        <v>999</v>
      </c>
      <c r="K726">
        <v>99</v>
      </c>
      <c r="L726">
        <v>14</v>
      </c>
      <c r="M726">
        <v>99</v>
      </c>
      <c r="N726">
        <v>99</v>
      </c>
      <c r="O726">
        <v>99</v>
      </c>
      <c r="P726">
        <v>9999</v>
      </c>
      <c r="Q726">
        <v>18</v>
      </c>
      <c r="R726">
        <v>19</v>
      </c>
      <c r="S726">
        <v>14</v>
      </c>
      <c r="T726">
        <v>8.7368421052631557</v>
      </c>
      <c r="U726">
        <v>41.105263157894754</v>
      </c>
      <c r="V726">
        <v>10.526315789473689</v>
      </c>
      <c r="W726">
        <v>47.368421052631589</v>
      </c>
      <c r="X726">
        <v>100</v>
      </c>
      <c r="Y726">
        <v>100</v>
      </c>
      <c r="Z726">
        <v>6.3876915922824944</v>
      </c>
      <c r="AA726">
        <v>0</v>
      </c>
      <c r="AB726">
        <v>2.7499685216027641</v>
      </c>
      <c r="AD726">
        <v>55.438087327039909</v>
      </c>
      <c r="AF726">
        <v>5.1571575918788318E-2</v>
      </c>
      <c r="AG726">
        <v>8.3284084464777697E-2</v>
      </c>
    </row>
    <row r="727" spans="1:33">
      <c r="A727">
        <v>11</v>
      </c>
      <c r="B727">
        <v>288</v>
      </c>
      <c r="C727">
        <v>2006</v>
      </c>
      <c r="D727">
        <v>99</v>
      </c>
      <c r="E727">
        <v>99</v>
      </c>
      <c r="F727">
        <v>99</v>
      </c>
      <c r="G727">
        <v>99</v>
      </c>
      <c r="H727">
        <v>99</v>
      </c>
      <c r="I727">
        <v>99</v>
      </c>
      <c r="J727">
        <v>999</v>
      </c>
      <c r="K727">
        <v>99</v>
      </c>
      <c r="L727">
        <v>15</v>
      </c>
      <c r="M727">
        <v>99</v>
      </c>
      <c r="N727">
        <v>99</v>
      </c>
      <c r="O727">
        <v>99</v>
      </c>
      <c r="P727">
        <v>9999</v>
      </c>
      <c r="Q727">
        <v>3</v>
      </c>
      <c r="R727">
        <v>3</v>
      </c>
      <c r="S727">
        <v>15</v>
      </c>
      <c r="T727">
        <v>9</v>
      </c>
      <c r="U727">
        <v>36.633333333333326</v>
      </c>
      <c r="V727">
        <v>33.333333333333343</v>
      </c>
      <c r="W727">
        <v>33.333333333333343</v>
      </c>
      <c r="X727">
        <v>100</v>
      </c>
      <c r="Y727">
        <v>100</v>
      </c>
      <c r="Z727">
        <v>5.6464344698421884</v>
      </c>
      <c r="AA727">
        <v>0</v>
      </c>
      <c r="AB727">
        <v>3.7416573867739409</v>
      </c>
      <c r="AD727">
        <v>99.240988309101695</v>
      </c>
      <c r="AF727">
        <v>8.1428804082297381E-3</v>
      </c>
      <c r="AG727">
        <v>1.171948896629842E-2</v>
      </c>
    </row>
    <row r="728" spans="1:33">
      <c r="A728">
        <v>11</v>
      </c>
      <c r="B728">
        <v>289</v>
      </c>
      <c r="C728">
        <v>2005</v>
      </c>
      <c r="D728">
        <v>99</v>
      </c>
      <c r="E728">
        <v>99</v>
      </c>
      <c r="F728">
        <v>99</v>
      </c>
      <c r="G728">
        <v>99</v>
      </c>
      <c r="H728">
        <v>99</v>
      </c>
      <c r="I728">
        <v>99</v>
      </c>
      <c r="J728">
        <v>999</v>
      </c>
      <c r="K728">
        <v>99</v>
      </c>
      <c r="L728">
        <v>1</v>
      </c>
      <c r="M728">
        <v>99</v>
      </c>
      <c r="N728">
        <v>99</v>
      </c>
      <c r="O728">
        <v>99</v>
      </c>
      <c r="P728">
        <v>9999</v>
      </c>
      <c r="Q728">
        <v>268</v>
      </c>
      <c r="R728">
        <v>380</v>
      </c>
      <c r="S728">
        <v>1</v>
      </c>
      <c r="T728">
        <v>2.0236842105263162</v>
      </c>
      <c r="U728">
        <v>13.964473684210539</v>
      </c>
      <c r="V728">
        <v>0</v>
      </c>
      <c r="W728">
        <v>0</v>
      </c>
      <c r="X728">
        <v>31.052631578947381</v>
      </c>
      <c r="Y728">
        <v>1.8421052631578945</v>
      </c>
      <c r="Z728">
        <v>3.8894629566834178</v>
      </c>
      <c r="AA728">
        <v>0</v>
      </c>
      <c r="AB728">
        <v>0.70856942999194805</v>
      </c>
      <c r="AD728">
        <v>11.145220163179687</v>
      </c>
      <c r="AF728">
        <v>1.0264721772015124</v>
      </c>
      <c r="AG728">
        <v>0.56218587275052789</v>
      </c>
    </row>
    <row r="729" spans="1:33">
      <c r="A729">
        <v>11</v>
      </c>
      <c r="B729">
        <v>290</v>
      </c>
      <c r="C729">
        <v>2005</v>
      </c>
      <c r="D729">
        <v>99</v>
      </c>
      <c r="E729">
        <v>99</v>
      </c>
      <c r="F729">
        <v>99</v>
      </c>
      <c r="G729">
        <v>99</v>
      </c>
      <c r="H729">
        <v>99</v>
      </c>
      <c r="I729">
        <v>99</v>
      </c>
      <c r="J729">
        <v>999</v>
      </c>
      <c r="K729">
        <v>99</v>
      </c>
      <c r="L729">
        <v>2</v>
      </c>
      <c r="M729">
        <v>99</v>
      </c>
      <c r="N729">
        <v>99</v>
      </c>
      <c r="O729">
        <v>99</v>
      </c>
      <c r="P729">
        <v>9999</v>
      </c>
      <c r="Q729">
        <v>760</v>
      </c>
      <c r="R729">
        <v>1191</v>
      </c>
      <c r="S729">
        <v>2</v>
      </c>
      <c r="T729">
        <v>2.8337531486146097</v>
      </c>
      <c r="U729">
        <v>16.105541561712837</v>
      </c>
      <c r="V729">
        <v>0</v>
      </c>
      <c r="W729">
        <v>0</v>
      </c>
      <c r="X729">
        <v>50.293870696893372</v>
      </c>
      <c r="Y729">
        <v>5.3736356003358514</v>
      </c>
      <c r="Z729">
        <v>4.1600780915388604</v>
      </c>
      <c r="AA729">
        <v>0</v>
      </c>
      <c r="AB729">
        <v>1.0547892151281733</v>
      </c>
      <c r="AD729">
        <v>20.451086895670681</v>
      </c>
      <c r="AF729">
        <v>3.2171799027552681</v>
      </c>
      <c r="AG729">
        <v>2.0321644691112399</v>
      </c>
    </row>
    <row r="730" spans="1:33">
      <c r="A730">
        <v>11</v>
      </c>
      <c r="B730">
        <v>291</v>
      </c>
      <c r="C730">
        <v>2005</v>
      </c>
      <c r="D730">
        <v>99</v>
      </c>
      <c r="E730">
        <v>99</v>
      </c>
      <c r="F730">
        <v>99</v>
      </c>
      <c r="G730">
        <v>99</v>
      </c>
      <c r="H730">
        <v>99</v>
      </c>
      <c r="I730">
        <v>99</v>
      </c>
      <c r="J730">
        <v>999</v>
      </c>
      <c r="K730">
        <v>99</v>
      </c>
      <c r="L730">
        <v>3</v>
      </c>
      <c r="M730">
        <v>99</v>
      </c>
      <c r="N730">
        <v>99</v>
      </c>
      <c r="O730">
        <v>99</v>
      </c>
      <c r="P730">
        <v>9999</v>
      </c>
      <c r="Q730">
        <v>1351</v>
      </c>
      <c r="R730">
        <v>2177</v>
      </c>
      <c r="S730">
        <v>3</v>
      </c>
      <c r="T730">
        <v>3.7620578778135041</v>
      </c>
      <c r="U730">
        <v>17.990858980248053</v>
      </c>
      <c r="V730">
        <v>0</v>
      </c>
      <c r="W730">
        <v>0</v>
      </c>
      <c r="X730">
        <v>65.502985760220525</v>
      </c>
      <c r="Y730">
        <v>11.66743224621038</v>
      </c>
      <c r="Z730">
        <v>4.0900502243512156</v>
      </c>
      <c r="AA730">
        <v>0</v>
      </c>
      <c r="AB730">
        <v>1.3532563324402256</v>
      </c>
      <c r="AD730">
        <v>11.88656108608345</v>
      </c>
      <c r="AF730">
        <v>5.8806050783360364</v>
      </c>
      <c r="AG730">
        <v>4.1493692849777508</v>
      </c>
    </row>
    <row r="731" spans="1:33">
      <c r="A731">
        <v>11</v>
      </c>
      <c r="B731">
        <v>292</v>
      </c>
      <c r="C731">
        <v>2005</v>
      </c>
      <c r="D731">
        <v>99</v>
      </c>
      <c r="E731">
        <v>99</v>
      </c>
      <c r="F731">
        <v>99</v>
      </c>
      <c r="G731">
        <v>99</v>
      </c>
      <c r="H731">
        <v>99</v>
      </c>
      <c r="I731">
        <v>99</v>
      </c>
      <c r="J731">
        <v>999</v>
      </c>
      <c r="K731">
        <v>99</v>
      </c>
      <c r="L731">
        <v>4</v>
      </c>
      <c r="M731">
        <v>99</v>
      </c>
      <c r="N731">
        <v>99</v>
      </c>
      <c r="O731">
        <v>99</v>
      </c>
      <c r="P731">
        <v>9999</v>
      </c>
      <c r="Q731">
        <v>2118</v>
      </c>
      <c r="R731">
        <v>3491</v>
      </c>
      <c r="S731">
        <v>4</v>
      </c>
      <c r="T731">
        <v>4.5938126611286174</v>
      </c>
      <c r="U731">
        <v>20.019994270982529</v>
      </c>
      <c r="V731">
        <v>0</v>
      </c>
      <c r="W731">
        <v>0.74477227155542813</v>
      </c>
      <c r="X731">
        <v>82.068175307934709</v>
      </c>
      <c r="Y731">
        <v>24.233743912918939</v>
      </c>
      <c r="Z731">
        <v>4.1520707958085268</v>
      </c>
      <c r="AA731">
        <v>0</v>
      </c>
      <c r="AB731">
        <v>1.5062199269976428</v>
      </c>
      <c r="AD731">
        <v>20.996482101451264</v>
      </c>
      <c r="AF731">
        <v>9.430037817396002</v>
      </c>
      <c r="AG731">
        <v>7.4043264316140291</v>
      </c>
    </row>
    <row r="732" spans="1:33">
      <c r="A732">
        <v>11</v>
      </c>
      <c r="B732">
        <v>293</v>
      </c>
      <c r="C732">
        <v>2005</v>
      </c>
      <c r="D732">
        <v>99</v>
      </c>
      <c r="E732">
        <v>99</v>
      </c>
      <c r="F732">
        <v>99</v>
      </c>
      <c r="G732">
        <v>99</v>
      </c>
      <c r="H732">
        <v>99</v>
      </c>
      <c r="I732">
        <v>99</v>
      </c>
      <c r="J732">
        <v>999</v>
      </c>
      <c r="K732">
        <v>99</v>
      </c>
      <c r="L732">
        <v>5</v>
      </c>
      <c r="M732">
        <v>99</v>
      </c>
      <c r="N732">
        <v>99</v>
      </c>
      <c r="O732">
        <v>99</v>
      </c>
      <c r="P732">
        <v>9999</v>
      </c>
      <c r="Q732">
        <v>3669</v>
      </c>
      <c r="R732">
        <v>6968</v>
      </c>
      <c r="S732">
        <v>5</v>
      </c>
      <c r="T732">
        <v>5.7278989667049389</v>
      </c>
      <c r="U732">
        <v>22.565298507462742</v>
      </c>
      <c r="V732">
        <v>0</v>
      </c>
      <c r="W732">
        <v>4.7933409873708381</v>
      </c>
      <c r="X732">
        <v>94.245120551090707</v>
      </c>
      <c r="Y732">
        <v>44.776119402985074</v>
      </c>
      <c r="Z732">
        <v>4.3156536486272108</v>
      </c>
      <c r="AA732">
        <v>0</v>
      </c>
      <c r="AB732">
        <v>1.5458964067716987</v>
      </c>
      <c r="AD732">
        <v>32.834942452285738</v>
      </c>
      <c r="AF732">
        <v>18.822258238789843</v>
      </c>
      <c r="AG732">
        <v>16.657928145091759</v>
      </c>
    </row>
    <row r="733" spans="1:33">
      <c r="A733">
        <v>11</v>
      </c>
      <c r="B733">
        <v>294</v>
      </c>
      <c r="C733">
        <v>2005</v>
      </c>
      <c r="D733">
        <v>99</v>
      </c>
      <c r="E733">
        <v>99</v>
      </c>
      <c r="F733">
        <v>99</v>
      </c>
      <c r="G733">
        <v>99</v>
      </c>
      <c r="H733">
        <v>99</v>
      </c>
      <c r="I733">
        <v>99</v>
      </c>
      <c r="J733">
        <v>999</v>
      </c>
      <c r="K733">
        <v>99</v>
      </c>
      <c r="L733">
        <v>6</v>
      </c>
      <c r="M733">
        <v>99</v>
      </c>
      <c r="N733">
        <v>99</v>
      </c>
      <c r="O733">
        <v>99</v>
      </c>
      <c r="P733">
        <v>9999</v>
      </c>
      <c r="Q733">
        <v>3796</v>
      </c>
      <c r="R733">
        <v>6527</v>
      </c>
      <c r="S733">
        <v>6</v>
      </c>
      <c r="T733">
        <v>6.7493488585874069</v>
      </c>
      <c r="U733">
        <v>25.12192431438644</v>
      </c>
      <c r="V733">
        <v>26.964914968591994</v>
      </c>
      <c r="W733">
        <v>14.983912976865332</v>
      </c>
      <c r="X733">
        <v>98.866247893366022</v>
      </c>
      <c r="Y733">
        <v>66.55431285429755</v>
      </c>
      <c r="Z733">
        <v>4.379253718055347</v>
      </c>
      <c r="AA733">
        <v>0</v>
      </c>
      <c r="AB733">
        <v>1.8373387011600784</v>
      </c>
      <c r="AD733">
        <v>36.816522489777711</v>
      </c>
      <c r="AF733">
        <v>17.631010264721777</v>
      </c>
      <c r="AG733">
        <v>17.371538170847515</v>
      </c>
    </row>
    <row r="734" spans="1:33">
      <c r="A734">
        <v>11</v>
      </c>
      <c r="B734">
        <v>295</v>
      </c>
      <c r="C734">
        <v>2005</v>
      </c>
      <c r="D734">
        <v>99</v>
      </c>
      <c r="E734">
        <v>99</v>
      </c>
      <c r="F734">
        <v>99</v>
      </c>
      <c r="G734">
        <v>99</v>
      </c>
      <c r="H734">
        <v>99</v>
      </c>
      <c r="I734">
        <v>99</v>
      </c>
      <c r="J734">
        <v>999</v>
      </c>
      <c r="K734">
        <v>99</v>
      </c>
      <c r="L734">
        <v>7</v>
      </c>
      <c r="M734">
        <v>99</v>
      </c>
      <c r="N734">
        <v>99</v>
      </c>
      <c r="O734">
        <v>99</v>
      </c>
      <c r="P734">
        <v>9999</v>
      </c>
      <c r="Q734">
        <v>3279</v>
      </c>
      <c r="R734">
        <v>5103</v>
      </c>
      <c r="S734">
        <v>7</v>
      </c>
      <c r="T734">
        <v>7.5106799921614753</v>
      </c>
      <c r="U734">
        <v>27.410621203213807</v>
      </c>
      <c r="V734">
        <v>28.493043307858123</v>
      </c>
      <c r="W734">
        <v>28.277483833039398</v>
      </c>
      <c r="X734">
        <v>99.823633156966523</v>
      </c>
      <c r="Y734">
        <v>82.696453066823437</v>
      </c>
      <c r="Z734">
        <v>4.5124172601656989</v>
      </c>
      <c r="AA734">
        <v>0</v>
      </c>
      <c r="AB734">
        <v>1.9702454479846352</v>
      </c>
      <c r="AD734">
        <v>42.783403499322439</v>
      </c>
      <c r="AF734">
        <v>13.784440842787683</v>
      </c>
      <c r="AG734">
        <v>14.818908133647779</v>
      </c>
    </row>
    <row r="735" spans="1:33">
      <c r="A735">
        <v>11</v>
      </c>
      <c r="B735">
        <v>296</v>
      </c>
      <c r="C735">
        <v>2005</v>
      </c>
      <c r="D735">
        <v>99</v>
      </c>
      <c r="E735">
        <v>99</v>
      </c>
      <c r="F735">
        <v>99</v>
      </c>
      <c r="G735">
        <v>99</v>
      </c>
      <c r="H735">
        <v>99</v>
      </c>
      <c r="I735">
        <v>99</v>
      </c>
      <c r="J735">
        <v>999</v>
      </c>
      <c r="K735">
        <v>99</v>
      </c>
      <c r="L735">
        <v>8</v>
      </c>
      <c r="M735">
        <v>99</v>
      </c>
      <c r="N735">
        <v>99</v>
      </c>
      <c r="O735">
        <v>99</v>
      </c>
      <c r="P735">
        <v>9999</v>
      </c>
      <c r="Q735">
        <v>3809</v>
      </c>
      <c r="R735">
        <v>6611</v>
      </c>
      <c r="S735">
        <v>8</v>
      </c>
      <c r="T735">
        <v>8.3285433368628041</v>
      </c>
      <c r="U735">
        <v>29.665436393888953</v>
      </c>
      <c r="V735">
        <v>23.007109363182579</v>
      </c>
      <c r="W735">
        <v>43.609136288004848</v>
      </c>
      <c r="X735">
        <v>99.924368476781126</v>
      </c>
      <c r="Y735">
        <v>92.27045832703071</v>
      </c>
      <c r="Z735">
        <v>4.7453525930317388</v>
      </c>
      <c r="AA735">
        <v>0</v>
      </c>
      <c r="AB735">
        <v>2.1324471372044398</v>
      </c>
      <c r="AD735">
        <v>45.755653207972443</v>
      </c>
      <c r="AF735">
        <v>17.857914640734737</v>
      </c>
      <c r="AG735">
        <v>20.777326190382063</v>
      </c>
    </row>
    <row r="736" spans="1:33">
      <c r="A736">
        <v>11</v>
      </c>
      <c r="B736">
        <v>297</v>
      </c>
      <c r="C736">
        <v>2005</v>
      </c>
      <c r="D736">
        <v>99</v>
      </c>
      <c r="E736">
        <v>99</v>
      </c>
      <c r="F736">
        <v>99</v>
      </c>
      <c r="G736">
        <v>99</v>
      </c>
      <c r="H736">
        <v>99</v>
      </c>
      <c r="I736">
        <v>99</v>
      </c>
      <c r="J736">
        <v>999</v>
      </c>
      <c r="K736">
        <v>99</v>
      </c>
      <c r="L736">
        <v>9</v>
      </c>
      <c r="M736">
        <v>99</v>
      </c>
      <c r="N736">
        <v>99</v>
      </c>
      <c r="O736">
        <v>99</v>
      </c>
      <c r="P736">
        <v>9999</v>
      </c>
      <c r="Q736">
        <v>2073</v>
      </c>
      <c r="R736">
        <v>3011</v>
      </c>
      <c r="S736">
        <v>9</v>
      </c>
      <c r="T736">
        <v>9.3251411491198972</v>
      </c>
      <c r="U736">
        <v>32.512819661242162</v>
      </c>
      <c r="V736">
        <v>14.280969777482563</v>
      </c>
      <c r="W736">
        <v>61.175689139820648</v>
      </c>
      <c r="X736">
        <v>100</v>
      </c>
      <c r="Y736">
        <v>97.077382929259372</v>
      </c>
      <c r="Z736">
        <v>5.2247159710461508</v>
      </c>
      <c r="AA736">
        <v>0</v>
      </c>
      <c r="AB736">
        <v>2.3085395032353007</v>
      </c>
      <c r="AD736">
        <v>48.084692965921938</v>
      </c>
      <c r="AF736">
        <v>8.1334413830361978</v>
      </c>
      <c r="AG736">
        <v>10.371394406364468</v>
      </c>
    </row>
    <row r="737" spans="1:33">
      <c r="A737">
        <v>11</v>
      </c>
      <c r="B737">
        <v>298</v>
      </c>
      <c r="C737">
        <v>2005</v>
      </c>
      <c r="D737">
        <v>99</v>
      </c>
      <c r="E737">
        <v>99</v>
      </c>
      <c r="F737">
        <v>99</v>
      </c>
      <c r="G737">
        <v>99</v>
      </c>
      <c r="H737">
        <v>99</v>
      </c>
      <c r="I737">
        <v>99</v>
      </c>
      <c r="J737">
        <v>999</v>
      </c>
      <c r="K737">
        <v>99</v>
      </c>
      <c r="L737">
        <v>10</v>
      </c>
      <c r="M737">
        <v>99</v>
      </c>
      <c r="N737">
        <v>99</v>
      </c>
      <c r="O737">
        <v>99</v>
      </c>
      <c r="P737">
        <v>9999</v>
      </c>
      <c r="Q737">
        <v>658</v>
      </c>
      <c r="R737">
        <v>790</v>
      </c>
      <c r="S737">
        <v>10</v>
      </c>
      <c r="T737">
        <v>9.8569620253164505</v>
      </c>
      <c r="U737">
        <v>34.181518987341775</v>
      </c>
      <c r="V737">
        <v>11.518987341772153</v>
      </c>
      <c r="W737">
        <v>68.860759493670898</v>
      </c>
      <c r="X737">
        <v>100</v>
      </c>
      <c r="Y737">
        <v>98.607594936708878</v>
      </c>
      <c r="Z737">
        <v>5.3608579250598414</v>
      </c>
      <c r="AA737">
        <v>0</v>
      </c>
      <c r="AB737">
        <v>2.5215116796193202</v>
      </c>
      <c r="AD737">
        <v>50.867257028994565</v>
      </c>
      <c r="AF737">
        <v>2.1339816315505127</v>
      </c>
      <c r="AG737">
        <v>2.8608178641725432</v>
      </c>
    </row>
    <row r="738" spans="1:33">
      <c r="A738">
        <v>11</v>
      </c>
      <c r="B738">
        <v>299</v>
      </c>
      <c r="C738">
        <v>2005</v>
      </c>
      <c r="D738">
        <v>99</v>
      </c>
      <c r="E738">
        <v>99</v>
      </c>
      <c r="F738">
        <v>99</v>
      </c>
      <c r="G738">
        <v>99</v>
      </c>
      <c r="H738">
        <v>99</v>
      </c>
      <c r="I738">
        <v>99</v>
      </c>
      <c r="J738">
        <v>999</v>
      </c>
      <c r="K738">
        <v>99</v>
      </c>
      <c r="L738">
        <v>11</v>
      </c>
      <c r="M738">
        <v>99</v>
      </c>
      <c r="N738">
        <v>99</v>
      </c>
      <c r="O738">
        <v>99</v>
      </c>
      <c r="P738">
        <v>9999</v>
      </c>
      <c r="Q738">
        <v>502</v>
      </c>
      <c r="R738">
        <v>592</v>
      </c>
      <c r="S738">
        <v>11</v>
      </c>
      <c r="T738">
        <v>10.079391891891891</v>
      </c>
      <c r="U738">
        <v>36.179898648648681</v>
      </c>
      <c r="V738">
        <v>11.486486486486484</v>
      </c>
      <c r="W738">
        <v>69.763513513513516</v>
      </c>
      <c r="X738">
        <v>100</v>
      </c>
      <c r="Y738">
        <v>99.324324324324323</v>
      </c>
      <c r="Z738">
        <v>5.792118187488339</v>
      </c>
      <c r="AA738">
        <v>0</v>
      </c>
      <c r="AB738">
        <v>2.6429625388105489</v>
      </c>
      <c r="AD738">
        <v>56.636908472831252</v>
      </c>
      <c r="AF738">
        <v>1.5991356023770937</v>
      </c>
      <c r="AG738">
        <v>2.2691374946776937</v>
      </c>
    </row>
    <row r="739" spans="1:33">
      <c r="A739">
        <v>11</v>
      </c>
      <c r="B739">
        <v>300</v>
      </c>
      <c r="C739">
        <v>2005</v>
      </c>
      <c r="D739">
        <v>99</v>
      </c>
      <c r="E739">
        <v>99</v>
      </c>
      <c r="F739">
        <v>99</v>
      </c>
      <c r="G739">
        <v>99</v>
      </c>
      <c r="H739">
        <v>99</v>
      </c>
      <c r="I739">
        <v>99</v>
      </c>
      <c r="J739">
        <v>999</v>
      </c>
      <c r="K739">
        <v>99</v>
      </c>
      <c r="L739">
        <v>12</v>
      </c>
      <c r="M739">
        <v>99</v>
      </c>
      <c r="N739">
        <v>99</v>
      </c>
      <c r="O739">
        <v>99</v>
      </c>
      <c r="P739">
        <v>9999</v>
      </c>
      <c r="Q739">
        <v>117</v>
      </c>
      <c r="R739">
        <v>131</v>
      </c>
      <c r="S739">
        <v>12</v>
      </c>
      <c r="T739">
        <v>10.717557251908397</v>
      </c>
      <c r="U739">
        <v>38.200763358778637</v>
      </c>
      <c r="V739">
        <v>5.3435114503816799</v>
      </c>
      <c r="W739">
        <v>75.572519083969482</v>
      </c>
      <c r="X739">
        <v>100</v>
      </c>
      <c r="Y739">
        <v>99.236641221374043</v>
      </c>
      <c r="Z739">
        <v>5.6758561405953021</v>
      </c>
      <c r="AA739">
        <v>0</v>
      </c>
      <c r="AB739">
        <v>2.7966031990307596</v>
      </c>
      <c r="AD739">
        <v>54.801389333001971</v>
      </c>
      <c r="AF739">
        <v>0.35386277687736373</v>
      </c>
      <c r="AG739">
        <v>0.53016993555176961</v>
      </c>
    </row>
    <row r="740" spans="1:33">
      <c r="A740">
        <v>11</v>
      </c>
      <c r="B740">
        <v>301</v>
      </c>
      <c r="C740">
        <v>2005</v>
      </c>
      <c r="D740">
        <v>99</v>
      </c>
      <c r="E740">
        <v>99</v>
      </c>
      <c r="F740">
        <v>99</v>
      </c>
      <c r="G740">
        <v>99</v>
      </c>
      <c r="H740">
        <v>99</v>
      </c>
      <c r="I740">
        <v>99</v>
      </c>
      <c r="J740">
        <v>999</v>
      </c>
      <c r="K740">
        <v>99</v>
      </c>
      <c r="L740">
        <v>13</v>
      </c>
      <c r="M740">
        <v>99</v>
      </c>
      <c r="N740">
        <v>99</v>
      </c>
      <c r="O740">
        <v>99</v>
      </c>
      <c r="P740">
        <v>9999</v>
      </c>
      <c r="Q740">
        <v>28</v>
      </c>
      <c r="R740">
        <v>29</v>
      </c>
      <c r="S740">
        <v>13</v>
      </c>
      <c r="T740">
        <v>9.5862068965517206</v>
      </c>
      <c r="U740">
        <v>38.203448275862073</v>
      </c>
      <c r="V740">
        <v>20.689655172413797</v>
      </c>
      <c r="W740">
        <v>58.620689655172413</v>
      </c>
      <c r="X740">
        <v>100</v>
      </c>
      <c r="Y740">
        <v>100</v>
      </c>
      <c r="Z740">
        <v>8.5745205056899074</v>
      </c>
      <c r="AA740">
        <v>0</v>
      </c>
      <c r="AB740">
        <v>3.4090876661967049</v>
      </c>
      <c r="AD740">
        <v>60.473854120322606</v>
      </c>
      <c r="AF740">
        <v>7.8336034575904934E-2</v>
      </c>
      <c r="AG740">
        <v>0.11737411258274</v>
      </c>
    </row>
    <row r="741" spans="1:33">
      <c r="A741">
        <v>11</v>
      </c>
      <c r="B741">
        <v>302</v>
      </c>
      <c r="C741">
        <v>2005</v>
      </c>
      <c r="D741">
        <v>99</v>
      </c>
      <c r="E741">
        <v>99</v>
      </c>
      <c r="F741">
        <v>99</v>
      </c>
      <c r="G741">
        <v>99</v>
      </c>
      <c r="H741">
        <v>99</v>
      </c>
      <c r="I741">
        <v>99</v>
      </c>
      <c r="J741">
        <v>999</v>
      </c>
      <c r="K741">
        <v>99</v>
      </c>
      <c r="L741">
        <v>14</v>
      </c>
      <c r="M741">
        <v>99</v>
      </c>
      <c r="N741">
        <v>99</v>
      </c>
      <c r="O741">
        <v>99</v>
      </c>
      <c r="P741">
        <v>9999</v>
      </c>
      <c r="Q741">
        <v>17</v>
      </c>
      <c r="R741">
        <v>17</v>
      </c>
      <c r="S741">
        <v>14</v>
      </c>
      <c r="T741">
        <v>10.588235294117649</v>
      </c>
      <c r="U741">
        <v>38.629411764705878</v>
      </c>
      <c r="V741">
        <v>17.647058823529413</v>
      </c>
      <c r="W741">
        <v>70.588235294117652</v>
      </c>
      <c r="X741">
        <v>100</v>
      </c>
      <c r="Y741">
        <v>100</v>
      </c>
      <c r="Z741">
        <v>6.5478119116579201</v>
      </c>
      <c r="AA741">
        <v>0</v>
      </c>
      <c r="AB741">
        <v>3.1633716846467661</v>
      </c>
      <c r="AD741">
        <v>46.292212389355456</v>
      </c>
      <c r="AF741">
        <v>4.5921123716909776E-2</v>
      </c>
      <c r="AG741">
        <v>6.9572686824700206E-2</v>
      </c>
    </row>
    <row r="742" spans="1:33">
      <c r="A742">
        <v>11</v>
      </c>
      <c r="B742">
        <v>303</v>
      </c>
      <c r="C742">
        <v>2005</v>
      </c>
      <c r="D742">
        <v>99</v>
      </c>
      <c r="E742">
        <v>99</v>
      </c>
      <c r="F742">
        <v>99</v>
      </c>
      <c r="G742">
        <v>99</v>
      </c>
      <c r="H742">
        <v>99</v>
      </c>
      <c r="I742">
        <v>99</v>
      </c>
      <c r="J742">
        <v>999</v>
      </c>
      <c r="K742">
        <v>99</v>
      </c>
      <c r="L742">
        <v>15</v>
      </c>
      <c r="M742">
        <v>99</v>
      </c>
      <c r="N742">
        <v>99</v>
      </c>
      <c r="O742">
        <v>99</v>
      </c>
      <c r="P742">
        <v>9999</v>
      </c>
      <c r="Q742">
        <v>2</v>
      </c>
      <c r="R742">
        <v>2</v>
      </c>
      <c r="S742">
        <v>15</v>
      </c>
      <c r="T742">
        <v>2.5</v>
      </c>
      <c r="U742">
        <v>36.75</v>
      </c>
      <c r="V742">
        <v>0</v>
      </c>
      <c r="W742">
        <v>0</v>
      </c>
      <c r="X742">
        <v>100</v>
      </c>
      <c r="Y742">
        <v>100</v>
      </c>
      <c r="Z742">
        <v>0.25</v>
      </c>
      <c r="AA742">
        <v>0</v>
      </c>
      <c r="AB742">
        <v>0.5</v>
      </c>
      <c r="AD742">
        <v>100</v>
      </c>
      <c r="AF742">
        <v>5.4024851431658579E-3</v>
      </c>
      <c r="AG742">
        <v>7.7868014034040848E-3</v>
      </c>
    </row>
    <row r="743" spans="1:33">
      <c r="A743">
        <v>11</v>
      </c>
      <c r="B743">
        <v>304</v>
      </c>
      <c r="C743">
        <v>2004</v>
      </c>
      <c r="D743">
        <v>99</v>
      </c>
      <c r="E743">
        <v>99</v>
      </c>
      <c r="F743">
        <v>99</v>
      </c>
      <c r="G743">
        <v>99</v>
      </c>
      <c r="H743">
        <v>99</v>
      </c>
      <c r="I743">
        <v>99</v>
      </c>
      <c r="J743">
        <v>999</v>
      </c>
      <c r="K743">
        <v>99</v>
      </c>
      <c r="L743">
        <v>1</v>
      </c>
      <c r="M743">
        <v>99</v>
      </c>
      <c r="N743">
        <v>99</v>
      </c>
      <c r="O743">
        <v>99</v>
      </c>
      <c r="P743">
        <v>9999</v>
      </c>
      <c r="Q743">
        <v>273</v>
      </c>
      <c r="R743">
        <v>370</v>
      </c>
      <c r="S743">
        <v>1</v>
      </c>
      <c r="T743">
        <v>2.0216216216216214</v>
      </c>
      <c r="U743">
        <v>13.797297297297284</v>
      </c>
      <c r="V743">
        <v>0</v>
      </c>
      <c r="W743">
        <v>0</v>
      </c>
      <c r="X743">
        <v>28.378378378378379</v>
      </c>
      <c r="Y743">
        <v>0.81081081081081108</v>
      </c>
      <c r="Z743">
        <v>3.7896791910495606</v>
      </c>
      <c r="AA743">
        <v>0</v>
      </c>
      <c r="AB743">
        <v>0.75664091777502052</v>
      </c>
      <c r="AD743">
        <v>32.708644026204659</v>
      </c>
      <c r="AF743">
        <v>0.95469088657240175</v>
      </c>
      <c r="AG743">
        <v>0.52764726991891686</v>
      </c>
    </row>
    <row r="744" spans="1:33">
      <c r="A744">
        <v>11</v>
      </c>
      <c r="B744">
        <v>305</v>
      </c>
      <c r="C744">
        <v>2004</v>
      </c>
      <c r="D744">
        <v>99</v>
      </c>
      <c r="E744">
        <v>99</v>
      </c>
      <c r="F744">
        <v>99</v>
      </c>
      <c r="G744">
        <v>99</v>
      </c>
      <c r="H744">
        <v>99</v>
      </c>
      <c r="I744">
        <v>99</v>
      </c>
      <c r="J744">
        <v>999</v>
      </c>
      <c r="K744">
        <v>99</v>
      </c>
      <c r="L744">
        <v>2</v>
      </c>
      <c r="M744">
        <v>99</v>
      </c>
      <c r="N744">
        <v>99</v>
      </c>
      <c r="O744">
        <v>99</v>
      </c>
      <c r="P744">
        <v>9999</v>
      </c>
      <c r="Q744">
        <v>861</v>
      </c>
      <c r="R744">
        <v>1303</v>
      </c>
      <c r="S744">
        <v>2</v>
      </c>
      <c r="T744">
        <v>2.8541826554105905</v>
      </c>
      <c r="U744">
        <v>16.067075978511141</v>
      </c>
      <c r="V744">
        <v>0</v>
      </c>
      <c r="W744">
        <v>0</v>
      </c>
      <c r="X744">
        <v>48.349961627014579</v>
      </c>
      <c r="Y744">
        <v>3.4535686876438989</v>
      </c>
      <c r="Z744">
        <v>3.8621704219233406</v>
      </c>
      <c r="AA744">
        <v>0</v>
      </c>
      <c r="AB744">
        <v>1.0322113393400467</v>
      </c>
      <c r="AD744">
        <v>27.745539170059807</v>
      </c>
      <c r="AF744">
        <v>3.3620600681184838</v>
      </c>
      <c r="AG744">
        <v>2.1638602653595522</v>
      </c>
    </row>
    <row r="745" spans="1:33">
      <c r="A745">
        <v>11</v>
      </c>
      <c r="B745">
        <v>306</v>
      </c>
      <c r="C745">
        <v>2004</v>
      </c>
      <c r="D745">
        <v>99</v>
      </c>
      <c r="E745">
        <v>99</v>
      </c>
      <c r="F745">
        <v>99</v>
      </c>
      <c r="G745">
        <v>99</v>
      </c>
      <c r="H745">
        <v>99</v>
      </c>
      <c r="I745">
        <v>99</v>
      </c>
      <c r="J745">
        <v>999</v>
      </c>
      <c r="K745">
        <v>99</v>
      </c>
      <c r="L745">
        <v>3</v>
      </c>
      <c r="M745">
        <v>99</v>
      </c>
      <c r="N745">
        <v>99</v>
      </c>
      <c r="O745">
        <v>99</v>
      </c>
      <c r="P745">
        <v>9999</v>
      </c>
      <c r="Q745">
        <v>1530</v>
      </c>
      <c r="R745">
        <v>2524</v>
      </c>
      <c r="S745">
        <v>3</v>
      </c>
      <c r="T745">
        <v>3.7864500792393008</v>
      </c>
      <c r="U745">
        <v>18.081933438985711</v>
      </c>
      <c r="V745">
        <v>0</v>
      </c>
      <c r="W745">
        <v>0.11885895404120445</v>
      </c>
      <c r="X745">
        <v>68.225039619651355</v>
      </c>
      <c r="Y745">
        <v>10.697305863708397</v>
      </c>
      <c r="Z745">
        <v>3.8982195621441575</v>
      </c>
      <c r="AA745">
        <v>0</v>
      </c>
      <c r="AB745">
        <v>1.3735526300581331</v>
      </c>
      <c r="AD745">
        <v>23.1947547239877</v>
      </c>
      <c r="AF745">
        <v>6.5125399938074127</v>
      </c>
      <c r="AG745">
        <v>4.7171769289667891</v>
      </c>
    </row>
    <row r="746" spans="1:33">
      <c r="A746">
        <v>11</v>
      </c>
      <c r="B746">
        <v>307</v>
      </c>
      <c r="C746">
        <v>2004</v>
      </c>
      <c r="D746">
        <v>99</v>
      </c>
      <c r="E746">
        <v>99</v>
      </c>
      <c r="F746">
        <v>99</v>
      </c>
      <c r="G746">
        <v>99</v>
      </c>
      <c r="H746">
        <v>99</v>
      </c>
      <c r="I746">
        <v>99</v>
      </c>
      <c r="J746">
        <v>999</v>
      </c>
      <c r="K746">
        <v>99</v>
      </c>
      <c r="L746">
        <v>4</v>
      </c>
      <c r="M746">
        <v>99</v>
      </c>
      <c r="N746">
        <v>99</v>
      </c>
      <c r="O746">
        <v>99</v>
      </c>
      <c r="P746">
        <v>9999</v>
      </c>
      <c r="Q746">
        <v>2454</v>
      </c>
      <c r="R746">
        <v>4234</v>
      </c>
      <c r="S746">
        <v>4</v>
      </c>
      <c r="T746">
        <v>4.7373641946150222</v>
      </c>
      <c r="U746">
        <v>20.179924421350979</v>
      </c>
      <c r="V746">
        <v>0</v>
      </c>
      <c r="W746">
        <v>0.94473311289560669</v>
      </c>
      <c r="X746">
        <v>84.577231931979199</v>
      </c>
      <c r="Y746">
        <v>23.571091166745394</v>
      </c>
      <c r="Z746">
        <v>4.0483081245948247</v>
      </c>
      <c r="AA746">
        <v>0</v>
      </c>
      <c r="AB746">
        <v>1.5219965649735197</v>
      </c>
      <c r="AD746">
        <v>22.284621651102327</v>
      </c>
      <c r="AF746">
        <v>10.924760037155536</v>
      </c>
      <c r="AG746">
        <v>8.8311718916666422</v>
      </c>
    </row>
    <row r="747" spans="1:33">
      <c r="A747">
        <v>11</v>
      </c>
      <c r="B747">
        <v>308</v>
      </c>
      <c r="C747">
        <v>2004</v>
      </c>
      <c r="D747">
        <v>99</v>
      </c>
      <c r="E747">
        <v>99</v>
      </c>
      <c r="F747">
        <v>99</v>
      </c>
      <c r="G747">
        <v>99</v>
      </c>
      <c r="H747">
        <v>99</v>
      </c>
      <c r="I747">
        <v>99</v>
      </c>
      <c r="J747">
        <v>999</v>
      </c>
      <c r="K747">
        <v>99</v>
      </c>
      <c r="L747">
        <v>5</v>
      </c>
      <c r="M747">
        <v>99</v>
      </c>
      <c r="N747">
        <v>99</v>
      </c>
      <c r="O747">
        <v>99</v>
      </c>
      <c r="P747">
        <v>9999</v>
      </c>
      <c r="Q747">
        <v>4435</v>
      </c>
      <c r="R747">
        <v>8621</v>
      </c>
      <c r="S747">
        <v>5</v>
      </c>
      <c r="T747">
        <v>5.9597494490198351</v>
      </c>
      <c r="U747">
        <v>22.819730889687968</v>
      </c>
      <c r="V747">
        <v>0</v>
      </c>
      <c r="W747">
        <v>6.7625565479642731</v>
      </c>
      <c r="X747">
        <v>95.081777056025999</v>
      </c>
      <c r="Y747">
        <v>46.723117967753161</v>
      </c>
      <c r="Z747">
        <v>4.2699785784198436</v>
      </c>
      <c r="AA747">
        <v>0</v>
      </c>
      <c r="AB747">
        <v>1.6174948681200221</v>
      </c>
      <c r="AD747">
        <v>37.779550245636941</v>
      </c>
      <c r="AF747">
        <v>22.244297657136958</v>
      </c>
      <c r="AG747">
        <v>20.333685993957236</v>
      </c>
    </row>
    <row r="748" spans="1:33">
      <c r="A748">
        <v>11</v>
      </c>
      <c r="B748">
        <v>309</v>
      </c>
      <c r="C748">
        <v>2004</v>
      </c>
      <c r="D748">
        <v>99</v>
      </c>
      <c r="E748">
        <v>99</v>
      </c>
      <c r="F748">
        <v>99</v>
      </c>
      <c r="G748">
        <v>99</v>
      </c>
      <c r="H748">
        <v>99</v>
      </c>
      <c r="I748">
        <v>99</v>
      </c>
      <c r="J748">
        <v>999</v>
      </c>
      <c r="K748">
        <v>99</v>
      </c>
      <c r="L748">
        <v>6</v>
      </c>
      <c r="M748">
        <v>99</v>
      </c>
      <c r="N748">
        <v>99</v>
      </c>
      <c r="O748">
        <v>99</v>
      </c>
      <c r="P748">
        <v>9999</v>
      </c>
      <c r="Q748">
        <v>4222</v>
      </c>
      <c r="R748">
        <v>7353</v>
      </c>
      <c r="S748">
        <v>6</v>
      </c>
      <c r="T748">
        <v>7.0252957976336177</v>
      </c>
      <c r="U748">
        <v>25.296300829593353</v>
      </c>
      <c r="V748">
        <v>23.391812865497077</v>
      </c>
      <c r="W748">
        <v>18.115055079559362</v>
      </c>
      <c r="X748">
        <v>98.640010879912978</v>
      </c>
      <c r="Y748">
        <v>67.618659050727601</v>
      </c>
      <c r="Z748">
        <v>4.5495462025421034</v>
      </c>
      <c r="AA748">
        <v>0</v>
      </c>
      <c r="AB748">
        <v>1.8449815407878687</v>
      </c>
      <c r="AD748">
        <v>41.248478775346989</v>
      </c>
      <c r="AF748">
        <v>18.972546186396944</v>
      </c>
      <c r="AG748">
        <v>19.225140940218871</v>
      </c>
    </row>
    <row r="749" spans="1:33">
      <c r="A749">
        <v>11</v>
      </c>
      <c r="B749">
        <v>310</v>
      </c>
      <c r="C749">
        <v>2004</v>
      </c>
      <c r="D749">
        <v>99</v>
      </c>
      <c r="E749">
        <v>99</v>
      </c>
      <c r="F749">
        <v>99</v>
      </c>
      <c r="G749">
        <v>99</v>
      </c>
      <c r="H749">
        <v>99</v>
      </c>
      <c r="I749">
        <v>99</v>
      </c>
      <c r="J749">
        <v>999</v>
      </c>
      <c r="K749">
        <v>99</v>
      </c>
      <c r="L749">
        <v>7</v>
      </c>
      <c r="M749">
        <v>99</v>
      </c>
      <c r="N749">
        <v>99</v>
      </c>
      <c r="O749">
        <v>99</v>
      </c>
      <c r="P749">
        <v>9999</v>
      </c>
      <c r="Q749">
        <v>3296</v>
      </c>
      <c r="R749">
        <v>5034</v>
      </c>
      <c r="S749">
        <v>7</v>
      </c>
      <c r="T749">
        <v>7.7590385379419935</v>
      </c>
      <c r="U749">
        <v>27.303436630909729</v>
      </c>
      <c r="V749">
        <v>23.500198649185528</v>
      </c>
      <c r="W749">
        <v>32.598331346841483</v>
      </c>
      <c r="X749">
        <v>99.682161303138642</v>
      </c>
      <c r="Y749">
        <v>81.485895907826759</v>
      </c>
      <c r="Z749">
        <v>4.5365336079942953</v>
      </c>
      <c r="AA749">
        <v>0</v>
      </c>
      <c r="AB749">
        <v>1.9854813580057635</v>
      </c>
      <c r="AD749">
        <v>45.204780012065825</v>
      </c>
      <c r="AF749">
        <v>12.988956548663429</v>
      </c>
      <c r="AG749">
        <v>14.206217989743456</v>
      </c>
    </row>
    <row r="750" spans="1:33">
      <c r="A750">
        <v>11</v>
      </c>
      <c r="B750">
        <v>311</v>
      </c>
      <c r="C750">
        <v>2004</v>
      </c>
      <c r="D750">
        <v>99</v>
      </c>
      <c r="E750">
        <v>99</v>
      </c>
      <c r="F750">
        <v>99</v>
      </c>
      <c r="G750">
        <v>99</v>
      </c>
      <c r="H750">
        <v>99</v>
      </c>
      <c r="I750">
        <v>99</v>
      </c>
      <c r="J750">
        <v>999</v>
      </c>
      <c r="K750">
        <v>99</v>
      </c>
      <c r="L750">
        <v>8</v>
      </c>
      <c r="M750">
        <v>99</v>
      </c>
      <c r="N750">
        <v>99</v>
      </c>
      <c r="O750">
        <v>99</v>
      </c>
      <c r="P750">
        <v>9999</v>
      </c>
      <c r="Q750">
        <v>3575</v>
      </c>
      <c r="R750">
        <v>5886</v>
      </c>
      <c r="S750">
        <v>8</v>
      </c>
      <c r="T750">
        <v>8.637614678899082</v>
      </c>
      <c r="U750">
        <v>29.732144070676153</v>
      </c>
      <c r="V750">
        <v>17.991845056065248</v>
      </c>
      <c r="W750">
        <v>49.18450560652397</v>
      </c>
      <c r="X750">
        <v>99.830105334692476</v>
      </c>
      <c r="Y750">
        <v>91.539245667686018</v>
      </c>
      <c r="Z750">
        <v>4.9714642445601376</v>
      </c>
      <c r="AA750">
        <v>0</v>
      </c>
      <c r="AB750">
        <v>2.15055296013242</v>
      </c>
      <c r="AD750">
        <v>49.597933805150241</v>
      </c>
      <c r="AF750">
        <v>15.18732583341934</v>
      </c>
      <c r="AG750">
        <v>18.088161848487402</v>
      </c>
    </row>
    <row r="751" spans="1:33">
      <c r="A751">
        <v>11</v>
      </c>
      <c r="B751">
        <v>312</v>
      </c>
      <c r="C751">
        <v>2004</v>
      </c>
      <c r="D751">
        <v>99</v>
      </c>
      <c r="E751">
        <v>99</v>
      </c>
      <c r="F751">
        <v>99</v>
      </c>
      <c r="G751">
        <v>99</v>
      </c>
      <c r="H751">
        <v>99</v>
      </c>
      <c r="I751">
        <v>99</v>
      </c>
      <c r="J751">
        <v>999</v>
      </c>
      <c r="K751">
        <v>99</v>
      </c>
      <c r="L751">
        <v>9</v>
      </c>
      <c r="M751">
        <v>99</v>
      </c>
      <c r="N751">
        <v>99</v>
      </c>
      <c r="O751">
        <v>99</v>
      </c>
      <c r="P751">
        <v>9999</v>
      </c>
      <c r="Q751">
        <v>1760</v>
      </c>
      <c r="R751">
        <v>2356</v>
      </c>
      <c r="S751">
        <v>9</v>
      </c>
      <c r="T751">
        <v>9.5038200339558578</v>
      </c>
      <c r="U751">
        <v>32.5122241086587</v>
      </c>
      <c r="V751">
        <v>13.115449915110355</v>
      </c>
      <c r="W751">
        <v>64.134125636672309</v>
      </c>
      <c r="X751">
        <v>99.957555178268237</v>
      </c>
      <c r="Y751">
        <v>96.774193548387117</v>
      </c>
      <c r="Z751">
        <v>5.3102116741689267</v>
      </c>
      <c r="AA751">
        <v>0</v>
      </c>
      <c r="AB751">
        <v>2.3480083692519944</v>
      </c>
      <c r="AD751">
        <v>51.196875977197585</v>
      </c>
      <c r="AF751">
        <v>6.0790587263907518</v>
      </c>
      <c r="AG751">
        <v>7.9171689910019856</v>
      </c>
    </row>
    <row r="752" spans="1:33">
      <c r="A752">
        <v>11</v>
      </c>
      <c r="B752">
        <v>313</v>
      </c>
      <c r="C752">
        <v>2004</v>
      </c>
      <c r="D752">
        <v>99</v>
      </c>
      <c r="E752">
        <v>99</v>
      </c>
      <c r="F752">
        <v>99</v>
      </c>
      <c r="G752">
        <v>99</v>
      </c>
      <c r="H752">
        <v>99</v>
      </c>
      <c r="I752">
        <v>99</v>
      </c>
      <c r="J752">
        <v>999</v>
      </c>
      <c r="K752">
        <v>99</v>
      </c>
      <c r="L752">
        <v>10</v>
      </c>
      <c r="M752">
        <v>99</v>
      </c>
      <c r="N752">
        <v>99</v>
      </c>
      <c r="O752">
        <v>99</v>
      </c>
      <c r="P752">
        <v>9999</v>
      </c>
      <c r="Q752">
        <v>469</v>
      </c>
      <c r="R752">
        <v>552</v>
      </c>
      <c r="S752">
        <v>10</v>
      </c>
      <c r="T752">
        <v>10.144927536231885</v>
      </c>
      <c r="U752">
        <v>34.751268115942025</v>
      </c>
      <c r="V752">
        <v>9.7826086956521738</v>
      </c>
      <c r="W752">
        <v>71.55797101449275</v>
      </c>
      <c r="X752">
        <v>100</v>
      </c>
      <c r="Y752">
        <v>99.094202898550719</v>
      </c>
      <c r="Z752">
        <v>5.4145066672646252</v>
      </c>
      <c r="AA752">
        <v>0</v>
      </c>
      <c r="AB752">
        <v>2.5468102375429043</v>
      </c>
      <c r="AD752">
        <v>51.283979266095905</v>
      </c>
      <c r="AF752">
        <v>1.4242955929404475</v>
      </c>
      <c r="AG752">
        <v>1.9827030920026671</v>
      </c>
    </row>
    <row r="753" spans="1:33">
      <c r="A753">
        <v>11</v>
      </c>
      <c r="B753">
        <v>314</v>
      </c>
      <c r="C753">
        <v>2004</v>
      </c>
      <c r="D753">
        <v>99</v>
      </c>
      <c r="E753">
        <v>99</v>
      </c>
      <c r="F753">
        <v>99</v>
      </c>
      <c r="G753">
        <v>99</v>
      </c>
      <c r="H753">
        <v>99</v>
      </c>
      <c r="I753">
        <v>99</v>
      </c>
      <c r="J753">
        <v>999</v>
      </c>
      <c r="K753">
        <v>99</v>
      </c>
      <c r="L753">
        <v>11</v>
      </c>
      <c r="M753">
        <v>99</v>
      </c>
      <c r="N753">
        <v>99</v>
      </c>
      <c r="O753">
        <v>99</v>
      </c>
      <c r="P753">
        <v>9999</v>
      </c>
      <c r="Q753">
        <v>354</v>
      </c>
      <c r="R753">
        <v>410</v>
      </c>
      <c r="S753">
        <v>11</v>
      </c>
      <c r="T753">
        <v>10.468292682926831</v>
      </c>
      <c r="U753">
        <v>36.549024390243929</v>
      </c>
      <c r="V753">
        <v>10.975609756097562</v>
      </c>
      <c r="W753">
        <v>70.487804878048777</v>
      </c>
      <c r="X753">
        <v>100</v>
      </c>
      <c r="Y753">
        <v>99.756097560975618</v>
      </c>
      <c r="Z753">
        <v>5.7244074375955476</v>
      </c>
      <c r="AA753">
        <v>0</v>
      </c>
      <c r="AB753">
        <v>2.7515351834123805</v>
      </c>
      <c r="AD753">
        <v>53.124110639412912</v>
      </c>
      <c r="AF753">
        <v>1.0579007121477968</v>
      </c>
      <c r="AG753">
        <v>1.5488437031267335</v>
      </c>
    </row>
    <row r="754" spans="1:33">
      <c r="A754">
        <v>11</v>
      </c>
      <c r="B754">
        <v>315</v>
      </c>
      <c r="C754">
        <v>2004</v>
      </c>
      <c r="D754">
        <v>99</v>
      </c>
      <c r="E754">
        <v>99</v>
      </c>
      <c r="F754">
        <v>99</v>
      </c>
      <c r="G754">
        <v>99</v>
      </c>
      <c r="H754">
        <v>99</v>
      </c>
      <c r="I754">
        <v>99</v>
      </c>
      <c r="J754">
        <v>999</v>
      </c>
      <c r="K754">
        <v>99</v>
      </c>
      <c r="L754">
        <v>12</v>
      </c>
      <c r="M754">
        <v>99</v>
      </c>
      <c r="N754">
        <v>99</v>
      </c>
      <c r="O754">
        <v>99</v>
      </c>
      <c r="P754">
        <v>9999</v>
      </c>
      <c r="Q754">
        <v>80</v>
      </c>
      <c r="R754">
        <v>82</v>
      </c>
      <c r="S754">
        <v>12</v>
      </c>
      <c r="T754">
        <v>10.560975609756095</v>
      </c>
      <c r="U754">
        <v>38.452439024390259</v>
      </c>
      <c r="V754">
        <v>8.5365853658536608</v>
      </c>
      <c r="W754">
        <v>73.170731707317088</v>
      </c>
      <c r="X754">
        <v>100</v>
      </c>
      <c r="Y754">
        <v>98.780487804878064</v>
      </c>
      <c r="Z754">
        <v>7.0455006505579352</v>
      </c>
      <c r="AA754">
        <v>0</v>
      </c>
      <c r="AB754">
        <v>3.0487804878048781</v>
      </c>
      <c r="AD754">
        <v>63.568956155833938</v>
      </c>
      <c r="AF754">
        <v>0.21158014242955936</v>
      </c>
      <c r="AG754">
        <v>0.32590100034894026</v>
      </c>
    </row>
    <row r="755" spans="1:33">
      <c r="A755">
        <v>11</v>
      </c>
      <c r="B755">
        <v>316</v>
      </c>
      <c r="C755">
        <v>2004</v>
      </c>
      <c r="D755">
        <v>99</v>
      </c>
      <c r="E755">
        <v>99</v>
      </c>
      <c r="F755">
        <v>99</v>
      </c>
      <c r="G755">
        <v>99</v>
      </c>
      <c r="H755">
        <v>99</v>
      </c>
      <c r="I755">
        <v>99</v>
      </c>
      <c r="J755">
        <v>999</v>
      </c>
      <c r="K755">
        <v>99</v>
      </c>
      <c r="L755">
        <v>13</v>
      </c>
      <c r="M755">
        <v>99</v>
      </c>
      <c r="N755">
        <v>99</v>
      </c>
      <c r="O755">
        <v>99</v>
      </c>
      <c r="P755">
        <v>9999</v>
      </c>
      <c r="Q755">
        <v>20</v>
      </c>
      <c r="R755">
        <v>20</v>
      </c>
      <c r="S755">
        <v>13</v>
      </c>
      <c r="T755">
        <v>11.5</v>
      </c>
      <c r="U755">
        <v>40.94</v>
      </c>
      <c r="V755">
        <v>5</v>
      </c>
      <c r="W755">
        <v>90</v>
      </c>
      <c r="X755">
        <v>100</v>
      </c>
      <c r="Y755">
        <v>100</v>
      </c>
      <c r="Z755">
        <v>8.9148976438319512</v>
      </c>
      <c r="AA755">
        <v>0</v>
      </c>
      <c r="AB755">
        <v>2.51992063367083</v>
      </c>
      <c r="AD755">
        <v>68.907696544067093</v>
      </c>
      <c r="AF755">
        <v>5.1604912787697375E-2</v>
      </c>
      <c r="AG755">
        <v>8.4630281020491596E-2</v>
      </c>
    </row>
    <row r="756" spans="1:33">
      <c r="A756">
        <v>11</v>
      </c>
      <c r="B756">
        <v>317</v>
      </c>
      <c r="C756">
        <v>2004</v>
      </c>
      <c r="D756">
        <v>99</v>
      </c>
      <c r="E756">
        <v>99</v>
      </c>
      <c r="F756">
        <v>99</v>
      </c>
      <c r="G756">
        <v>99</v>
      </c>
      <c r="H756">
        <v>99</v>
      </c>
      <c r="I756">
        <v>99</v>
      </c>
      <c r="J756">
        <v>999</v>
      </c>
      <c r="K756">
        <v>99</v>
      </c>
      <c r="L756">
        <v>14</v>
      </c>
      <c r="M756">
        <v>99</v>
      </c>
      <c r="N756">
        <v>99</v>
      </c>
      <c r="O756">
        <v>99</v>
      </c>
      <c r="P756">
        <v>9999</v>
      </c>
      <c r="Q756">
        <v>10</v>
      </c>
      <c r="R756">
        <v>10</v>
      </c>
      <c r="S756">
        <v>14</v>
      </c>
      <c r="T756">
        <v>10.3</v>
      </c>
      <c r="U756">
        <v>40.99</v>
      </c>
      <c r="V756">
        <v>0</v>
      </c>
      <c r="W756">
        <v>50</v>
      </c>
      <c r="X756">
        <v>100</v>
      </c>
      <c r="Y756">
        <v>100</v>
      </c>
      <c r="Z756">
        <v>7.4332294462097357</v>
      </c>
      <c r="AA756">
        <v>0</v>
      </c>
      <c r="AB756">
        <v>3.2264531609803342</v>
      </c>
      <c r="AD756">
        <v>73.06435546873071</v>
      </c>
      <c r="AF756">
        <v>2.5802456393848688E-2</v>
      </c>
      <c r="AG756">
        <v>4.2366819968612003E-2</v>
      </c>
    </row>
    <row r="757" spans="1:33">
      <c r="A757">
        <v>11</v>
      </c>
      <c r="B757">
        <v>318</v>
      </c>
      <c r="C757">
        <v>2004</v>
      </c>
      <c r="D757">
        <v>99</v>
      </c>
      <c r="E757">
        <v>99</v>
      </c>
      <c r="F757">
        <v>99</v>
      </c>
      <c r="G757">
        <v>99</v>
      </c>
      <c r="H757">
        <v>99</v>
      </c>
      <c r="I757">
        <v>99</v>
      </c>
      <c r="J757">
        <v>999</v>
      </c>
      <c r="K757">
        <v>99</v>
      </c>
      <c r="L757">
        <v>15</v>
      </c>
      <c r="M757">
        <v>99</v>
      </c>
      <c r="N757">
        <v>99</v>
      </c>
      <c r="O757">
        <v>99</v>
      </c>
      <c r="P757">
        <v>9999</v>
      </c>
      <c r="Q757">
        <v>1</v>
      </c>
      <c r="R757">
        <v>1</v>
      </c>
      <c r="S757">
        <v>15</v>
      </c>
      <c r="T757">
        <v>15</v>
      </c>
      <c r="U757">
        <v>51.5</v>
      </c>
      <c r="V757">
        <v>0</v>
      </c>
      <c r="W757">
        <v>100</v>
      </c>
      <c r="X757">
        <v>100</v>
      </c>
      <c r="Y757">
        <v>100</v>
      </c>
      <c r="Z757">
        <v>0</v>
      </c>
      <c r="AA757">
        <v>0</v>
      </c>
      <c r="AB757">
        <v>0</v>
      </c>
      <c r="AF757">
        <v>2.5802456393848689E-3</v>
      </c>
      <c r="AG757">
        <v>5.3229842117187565E-3</v>
      </c>
    </row>
    <row r="758" spans="1:33">
      <c r="A758">
        <v>11</v>
      </c>
      <c r="B758">
        <v>319</v>
      </c>
      <c r="C758">
        <v>2003</v>
      </c>
      <c r="D758">
        <v>99</v>
      </c>
      <c r="E758">
        <v>99</v>
      </c>
      <c r="F758">
        <v>99</v>
      </c>
      <c r="G758">
        <v>99</v>
      </c>
      <c r="H758">
        <v>99</v>
      </c>
      <c r="I758">
        <v>99</v>
      </c>
      <c r="J758">
        <v>999</v>
      </c>
      <c r="K758">
        <v>99</v>
      </c>
      <c r="L758">
        <v>1</v>
      </c>
      <c r="M758">
        <v>99</v>
      </c>
      <c r="N758">
        <v>99</v>
      </c>
      <c r="O758">
        <v>99</v>
      </c>
      <c r="P758">
        <v>9999</v>
      </c>
      <c r="Q758">
        <v>349</v>
      </c>
      <c r="R758">
        <v>605</v>
      </c>
      <c r="S758">
        <v>1</v>
      </c>
      <c r="T758">
        <v>1.9190082644628097</v>
      </c>
      <c r="U758">
        <v>13.268925619834704</v>
      </c>
      <c r="V758">
        <v>0</v>
      </c>
      <c r="W758">
        <v>0</v>
      </c>
      <c r="X758">
        <v>21.157024793388437</v>
      </c>
      <c r="Y758">
        <v>0.16528925619834717</v>
      </c>
      <c r="Z758">
        <v>3.300732651365454</v>
      </c>
      <c r="AA758">
        <v>0</v>
      </c>
      <c r="AB758">
        <v>0.75518199323534274</v>
      </c>
      <c r="AD758">
        <v>28.94305482749332</v>
      </c>
      <c r="AF758">
        <v>1.5768755501145379</v>
      </c>
      <c r="AG758">
        <v>0.86426160845871103</v>
      </c>
    </row>
    <row r="759" spans="1:33">
      <c r="A759">
        <v>11</v>
      </c>
      <c r="B759">
        <v>320</v>
      </c>
      <c r="C759">
        <v>2003</v>
      </c>
      <c r="D759">
        <v>99</v>
      </c>
      <c r="E759">
        <v>99</v>
      </c>
      <c r="F759">
        <v>99</v>
      </c>
      <c r="G759">
        <v>99</v>
      </c>
      <c r="H759">
        <v>99</v>
      </c>
      <c r="I759">
        <v>99</v>
      </c>
      <c r="J759">
        <v>999</v>
      </c>
      <c r="K759">
        <v>99</v>
      </c>
      <c r="L759">
        <v>2</v>
      </c>
      <c r="M759">
        <v>99</v>
      </c>
      <c r="N759">
        <v>99</v>
      </c>
      <c r="O759">
        <v>99</v>
      </c>
      <c r="P759">
        <v>9999</v>
      </c>
      <c r="Q759">
        <v>1200</v>
      </c>
      <c r="R759">
        <v>1964</v>
      </c>
      <c r="S759">
        <v>2</v>
      </c>
      <c r="T759">
        <v>2.821792260692463</v>
      </c>
      <c r="U759">
        <v>15.885437881873749</v>
      </c>
      <c r="V759">
        <v>0</v>
      </c>
      <c r="W759">
        <v>0</v>
      </c>
      <c r="X759">
        <v>45.977596741344207</v>
      </c>
      <c r="Y759">
        <v>3.2077393075356402</v>
      </c>
      <c r="Z759">
        <v>3.6423792275910594</v>
      </c>
      <c r="AA759">
        <v>0</v>
      </c>
      <c r="AB759">
        <v>1.0669128837197683</v>
      </c>
      <c r="AD759">
        <v>26.50580379060511</v>
      </c>
      <c r="AF759">
        <v>5.118981124669344</v>
      </c>
      <c r="AG759">
        <v>3.3588821109786569</v>
      </c>
    </row>
    <row r="760" spans="1:33">
      <c r="A760">
        <v>11</v>
      </c>
      <c r="B760">
        <v>321</v>
      </c>
      <c r="C760">
        <v>2003</v>
      </c>
      <c r="D760">
        <v>99</v>
      </c>
      <c r="E760">
        <v>99</v>
      </c>
      <c r="F760">
        <v>99</v>
      </c>
      <c r="G760">
        <v>99</v>
      </c>
      <c r="H760">
        <v>99</v>
      </c>
      <c r="I760">
        <v>99</v>
      </c>
      <c r="J760">
        <v>999</v>
      </c>
      <c r="K760">
        <v>99</v>
      </c>
      <c r="L760">
        <v>3</v>
      </c>
      <c r="M760">
        <v>99</v>
      </c>
      <c r="N760">
        <v>99</v>
      </c>
      <c r="O760">
        <v>99</v>
      </c>
      <c r="P760">
        <v>9999</v>
      </c>
      <c r="Q760">
        <v>1912</v>
      </c>
      <c r="R760">
        <v>3386.0100000000007</v>
      </c>
      <c r="S760">
        <v>3.0008771385790349</v>
      </c>
      <c r="T760">
        <v>3.901347013151172</v>
      </c>
      <c r="U760">
        <v>18.2041695092454</v>
      </c>
      <c r="V760">
        <v>0</v>
      </c>
      <c r="W760">
        <v>0.11813314195764336</v>
      </c>
      <c r="X760">
        <v>68.635355477390789</v>
      </c>
      <c r="Y760">
        <v>10.425249777762028</v>
      </c>
      <c r="Z760">
        <v>4.5059759000440387</v>
      </c>
      <c r="AA760">
        <v>0.51040120356583996</v>
      </c>
      <c r="AB760">
        <v>1.6797829982805541</v>
      </c>
      <c r="AC760">
        <v>55.36983168208149</v>
      </c>
      <c r="AD760">
        <v>45.060897607549343</v>
      </c>
      <c r="AE760">
        <v>50.754130225482321</v>
      </c>
      <c r="AF760">
        <v>8.8253163329641797</v>
      </c>
      <c r="AG760">
        <v>6.6361041661485549</v>
      </c>
    </row>
    <row r="761" spans="1:33">
      <c r="A761">
        <v>11</v>
      </c>
      <c r="B761">
        <v>322</v>
      </c>
      <c r="C761">
        <v>2003</v>
      </c>
      <c r="D761">
        <v>99</v>
      </c>
      <c r="E761">
        <v>99</v>
      </c>
      <c r="F761">
        <v>99</v>
      </c>
      <c r="G761">
        <v>99</v>
      </c>
      <c r="H761">
        <v>99</v>
      </c>
      <c r="I761">
        <v>99</v>
      </c>
      <c r="J761">
        <v>999</v>
      </c>
      <c r="K761">
        <v>99</v>
      </c>
      <c r="L761">
        <v>4</v>
      </c>
      <c r="M761">
        <v>99</v>
      </c>
      <c r="N761">
        <v>99</v>
      </c>
      <c r="O761">
        <v>99</v>
      </c>
      <c r="P761">
        <v>9999</v>
      </c>
      <c r="Q761">
        <v>2952</v>
      </c>
      <c r="R761">
        <v>5210</v>
      </c>
      <c r="S761">
        <v>4</v>
      </c>
      <c r="T761">
        <v>4.9264875239923205</v>
      </c>
      <c r="U761">
        <v>20.436103646833004</v>
      </c>
      <c r="V761">
        <v>0</v>
      </c>
      <c r="W761">
        <v>1.3819577735124762</v>
      </c>
      <c r="X761">
        <v>87.082533589251426</v>
      </c>
      <c r="Y761">
        <v>24.856046065259125</v>
      </c>
      <c r="Z761">
        <v>3.9052565319616255</v>
      </c>
      <c r="AA761">
        <v>0</v>
      </c>
      <c r="AB761">
        <v>1.5814935433252575</v>
      </c>
      <c r="AD761">
        <v>26.543330597040409</v>
      </c>
      <c r="AF761">
        <v>13.579374572060738</v>
      </c>
      <c r="AG761">
        <v>11.462778679070816</v>
      </c>
    </row>
    <row r="762" spans="1:33">
      <c r="A762">
        <v>11</v>
      </c>
      <c r="B762">
        <v>323</v>
      </c>
      <c r="C762">
        <v>2003</v>
      </c>
      <c r="D762">
        <v>99</v>
      </c>
      <c r="E762">
        <v>99</v>
      </c>
      <c r="F762">
        <v>99</v>
      </c>
      <c r="G762">
        <v>99</v>
      </c>
      <c r="H762">
        <v>99</v>
      </c>
      <c r="I762">
        <v>99</v>
      </c>
      <c r="J762">
        <v>999</v>
      </c>
      <c r="K762">
        <v>99</v>
      </c>
      <c r="L762">
        <v>5</v>
      </c>
      <c r="M762">
        <v>99</v>
      </c>
      <c r="N762">
        <v>99</v>
      </c>
      <c r="O762">
        <v>99</v>
      </c>
      <c r="P762">
        <v>9999</v>
      </c>
      <c r="Q762">
        <v>4677</v>
      </c>
      <c r="R762">
        <v>9314</v>
      </c>
      <c r="S762">
        <v>5</v>
      </c>
      <c r="T762">
        <v>6.1391453725574401</v>
      </c>
      <c r="U762">
        <v>23.102276143440061</v>
      </c>
      <c r="V762">
        <v>0</v>
      </c>
      <c r="W762">
        <v>7.3437835516426899</v>
      </c>
      <c r="X762">
        <v>95.812754992484443</v>
      </c>
      <c r="Y762">
        <v>49.012239639252734</v>
      </c>
      <c r="Z762">
        <v>4.2949797629854132</v>
      </c>
      <c r="AA762">
        <v>0</v>
      </c>
      <c r="AB762">
        <v>1.7271986948392255</v>
      </c>
      <c r="AD762">
        <v>37.703115826287217</v>
      </c>
      <c r="AF762">
        <v>24.276064254160019</v>
      </c>
      <c r="AG762">
        <v>23.16568206279015</v>
      </c>
    </row>
    <row r="763" spans="1:33">
      <c r="A763">
        <v>11</v>
      </c>
      <c r="B763">
        <v>324</v>
      </c>
      <c r="C763">
        <v>2003</v>
      </c>
      <c r="D763">
        <v>99</v>
      </c>
      <c r="E763">
        <v>99</v>
      </c>
      <c r="F763">
        <v>99</v>
      </c>
      <c r="G763">
        <v>99</v>
      </c>
      <c r="H763">
        <v>99</v>
      </c>
      <c r="I763">
        <v>99</v>
      </c>
      <c r="J763">
        <v>999</v>
      </c>
      <c r="K763">
        <v>99</v>
      </c>
      <c r="L763">
        <v>6</v>
      </c>
      <c r="M763">
        <v>99</v>
      </c>
      <c r="N763">
        <v>99</v>
      </c>
      <c r="O763">
        <v>99</v>
      </c>
      <c r="P763">
        <v>9999</v>
      </c>
      <c r="Q763">
        <v>3986</v>
      </c>
      <c r="R763">
        <v>6633</v>
      </c>
      <c r="S763">
        <v>6</v>
      </c>
      <c r="T763">
        <v>7.1696065128900948</v>
      </c>
      <c r="U763">
        <v>25.63001658374786</v>
      </c>
      <c r="V763">
        <v>22.840343735866124</v>
      </c>
      <c r="W763">
        <v>20.428162219207</v>
      </c>
      <c r="X763">
        <v>98.944670586461598</v>
      </c>
      <c r="Y763">
        <v>69.742198100407037</v>
      </c>
      <c r="Z763">
        <v>4.5222983676982684</v>
      </c>
      <c r="AA763">
        <v>0</v>
      </c>
      <c r="AB763">
        <v>1.9094610260674776</v>
      </c>
      <c r="AD763">
        <v>45.028801209812698</v>
      </c>
      <c r="AF763">
        <v>17.288290122164849</v>
      </c>
      <c r="AG763">
        <v>18.302607728023425</v>
      </c>
    </row>
    <row r="764" spans="1:33">
      <c r="A764">
        <v>11</v>
      </c>
      <c r="B764">
        <v>325</v>
      </c>
      <c r="C764">
        <v>2003</v>
      </c>
      <c r="D764">
        <v>99</v>
      </c>
      <c r="E764">
        <v>99</v>
      </c>
      <c r="F764">
        <v>99</v>
      </c>
      <c r="G764">
        <v>99</v>
      </c>
      <c r="H764">
        <v>99</v>
      </c>
      <c r="I764">
        <v>99</v>
      </c>
      <c r="J764">
        <v>999</v>
      </c>
      <c r="K764">
        <v>99</v>
      </c>
      <c r="L764">
        <v>7</v>
      </c>
      <c r="M764">
        <v>99</v>
      </c>
      <c r="N764">
        <v>99</v>
      </c>
      <c r="O764">
        <v>99</v>
      </c>
      <c r="P764">
        <v>9999</v>
      </c>
      <c r="Q764">
        <v>2897</v>
      </c>
      <c r="R764">
        <v>4197</v>
      </c>
      <c r="S764">
        <v>7</v>
      </c>
      <c r="T764">
        <v>7.7710269239933298</v>
      </c>
      <c r="U764">
        <v>27.431022158684694</v>
      </c>
      <c r="V764">
        <v>23.183226113890875</v>
      </c>
      <c r="W764">
        <v>32.952108649035033</v>
      </c>
      <c r="X764">
        <v>99.80938765785082</v>
      </c>
      <c r="Y764">
        <v>82.439837979509178</v>
      </c>
      <c r="Z764">
        <v>4.5483624399496652</v>
      </c>
      <c r="AA764">
        <v>0</v>
      </c>
      <c r="AB764">
        <v>2.0361842823592475</v>
      </c>
      <c r="AD764">
        <v>44.674940285667113</v>
      </c>
      <c r="AF764">
        <v>10.939085427819368</v>
      </c>
      <c r="AG764">
        <v>12.394672254647578</v>
      </c>
    </row>
    <row r="765" spans="1:33">
      <c r="A765">
        <v>11</v>
      </c>
      <c r="B765">
        <v>326</v>
      </c>
      <c r="C765">
        <v>2003</v>
      </c>
      <c r="D765">
        <v>99</v>
      </c>
      <c r="E765">
        <v>99</v>
      </c>
      <c r="F765">
        <v>99</v>
      </c>
      <c r="G765">
        <v>99</v>
      </c>
      <c r="H765">
        <v>99</v>
      </c>
      <c r="I765">
        <v>99</v>
      </c>
      <c r="J765">
        <v>999</v>
      </c>
      <c r="K765">
        <v>99</v>
      </c>
      <c r="L765">
        <v>8</v>
      </c>
      <c r="M765">
        <v>99</v>
      </c>
      <c r="N765">
        <v>99</v>
      </c>
      <c r="O765">
        <v>99</v>
      </c>
      <c r="P765">
        <v>9999</v>
      </c>
      <c r="Q765">
        <v>2909</v>
      </c>
      <c r="R765">
        <v>4432</v>
      </c>
      <c r="S765">
        <v>8</v>
      </c>
      <c r="T765">
        <v>8.6687725631768977</v>
      </c>
      <c r="U765">
        <v>29.978790613718409</v>
      </c>
      <c r="V765">
        <v>17.712093862815891</v>
      </c>
      <c r="W765">
        <v>48.736462093862819</v>
      </c>
      <c r="X765">
        <v>99.932310469314075</v>
      </c>
      <c r="Y765">
        <v>92.93772563176897</v>
      </c>
      <c r="Z765">
        <v>4.8649237789435116</v>
      </c>
      <c r="AA765">
        <v>0</v>
      </c>
      <c r="AB765">
        <v>2.1823337975360566</v>
      </c>
      <c r="AD765">
        <v>48.998687020133318</v>
      </c>
      <c r="AF765">
        <v>11.551590806789479</v>
      </c>
      <c r="AG765">
        <v>14.304344067351195</v>
      </c>
    </row>
    <row r="766" spans="1:33">
      <c r="A766">
        <v>11</v>
      </c>
      <c r="B766">
        <v>327</v>
      </c>
      <c r="C766">
        <v>2003</v>
      </c>
      <c r="D766">
        <v>99</v>
      </c>
      <c r="E766">
        <v>99</v>
      </c>
      <c r="F766">
        <v>99</v>
      </c>
      <c r="G766">
        <v>99</v>
      </c>
      <c r="H766">
        <v>99</v>
      </c>
      <c r="I766">
        <v>99</v>
      </c>
      <c r="J766">
        <v>999</v>
      </c>
      <c r="K766">
        <v>99</v>
      </c>
      <c r="L766">
        <v>9</v>
      </c>
      <c r="M766">
        <v>99</v>
      </c>
      <c r="N766">
        <v>99</v>
      </c>
      <c r="O766">
        <v>99</v>
      </c>
      <c r="P766">
        <v>9999</v>
      </c>
      <c r="Q766">
        <v>1367</v>
      </c>
      <c r="R766">
        <v>1782</v>
      </c>
      <c r="S766">
        <v>9</v>
      </c>
      <c r="T766">
        <v>9.5218855218855207</v>
      </c>
      <c r="U766">
        <v>32.278843995510627</v>
      </c>
      <c r="V766">
        <v>12.906846240179572</v>
      </c>
      <c r="W766">
        <v>63.748597081930413</v>
      </c>
      <c r="X766">
        <v>99.887766554433242</v>
      </c>
      <c r="Y766">
        <v>97.418630751964074</v>
      </c>
      <c r="Z766">
        <v>5.3044764579609103</v>
      </c>
      <c r="AA766">
        <v>0</v>
      </c>
      <c r="AB766">
        <v>2.3916059794323545</v>
      </c>
      <c r="AD766">
        <v>52.675098311795217</v>
      </c>
      <c r="AF766">
        <v>4.6446152567010062</v>
      </c>
      <c r="AG766">
        <v>6.1926959844030867</v>
      </c>
    </row>
    <row r="767" spans="1:33">
      <c r="A767">
        <v>11</v>
      </c>
      <c r="B767">
        <v>328</v>
      </c>
      <c r="C767">
        <v>2003</v>
      </c>
      <c r="D767">
        <v>99</v>
      </c>
      <c r="E767">
        <v>99</v>
      </c>
      <c r="F767">
        <v>99</v>
      </c>
      <c r="G767">
        <v>99</v>
      </c>
      <c r="H767">
        <v>99</v>
      </c>
      <c r="I767">
        <v>99</v>
      </c>
      <c r="J767">
        <v>999</v>
      </c>
      <c r="K767">
        <v>99</v>
      </c>
      <c r="L767">
        <v>10</v>
      </c>
      <c r="M767">
        <v>99</v>
      </c>
      <c r="N767">
        <v>99</v>
      </c>
      <c r="O767">
        <v>99</v>
      </c>
      <c r="P767">
        <v>9999</v>
      </c>
      <c r="Q767">
        <v>357</v>
      </c>
      <c r="R767">
        <v>408</v>
      </c>
      <c r="S767">
        <v>10</v>
      </c>
      <c r="T767">
        <v>10.286764705882351</v>
      </c>
      <c r="U767">
        <v>34.71960784313724</v>
      </c>
      <c r="V767">
        <v>7.1078431372549042</v>
      </c>
      <c r="W767">
        <v>75</v>
      </c>
      <c r="X767">
        <v>100</v>
      </c>
      <c r="Y767">
        <v>99.264705882352942</v>
      </c>
      <c r="Z767">
        <v>5.4407736116543193</v>
      </c>
      <c r="AA767">
        <v>0</v>
      </c>
      <c r="AB767">
        <v>2.3553487988500801</v>
      </c>
      <c r="AD767">
        <v>49.800368369843511</v>
      </c>
      <c r="AF767">
        <v>1.0634135941268295</v>
      </c>
      <c r="AG767">
        <v>1.5250674839347163</v>
      </c>
    </row>
    <row r="768" spans="1:33">
      <c r="A768">
        <v>11</v>
      </c>
      <c r="B768">
        <v>329</v>
      </c>
      <c r="C768">
        <v>2003</v>
      </c>
      <c r="D768">
        <v>99</v>
      </c>
      <c r="E768">
        <v>99</v>
      </c>
      <c r="F768">
        <v>99</v>
      </c>
      <c r="G768">
        <v>99</v>
      </c>
      <c r="H768">
        <v>99</v>
      </c>
      <c r="I768">
        <v>99</v>
      </c>
      <c r="J768">
        <v>999</v>
      </c>
      <c r="K768">
        <v>99</v>
      </c>
      <c r="L768">
        <v>11</v>
      </c>
      <c r="M768">
        <v>99</v>
      </c>
      <c r="N768">
        <v>99</v>
      </c>
      <c r="O768">
        <v>99</v>
      </c>
      <c r="P768">
        <v>9999</v>
      </c>
      <c r="Q768">
        <v>254</v>
      </c>
      <c r="R768">
        <v>289</v>
      </c>
      <c r="S768">
        <v>11</v>
      </c>
      <c r="T768">
        <v>11.07612456747405</v>
      </c>
      <c r="U768">
        <v>36.84671280276816</v>
      </c>
      <c r="V768">
        <v>6.5743944636678204</v>
      </c>
      <c r="W768">
        <v>80.968858131487877</v>
      </c>
      <c r="X768">
        <v>100</v>
      </c>
      <c r="Y768">
        <v>99.307958477508677</v>
      </c>
      <c r="Z768">
        <v>5.7417488194585324</v>
      </c>
      <c r="AA768">
        <v>0</v>
      </c>
      <c r="AB768">
        <v>2.6739323837351323</v>
      </c>
      <c r="AD768">
        <v>56.663394356365011</v>
      </c>
      <c r="AF768">
        <v>0.75325129583983741</v>
      </c>
      <c r="AG768">
        <v>1.146438281200628</v>
      </c>
    </row>
    <row r="769" spans="1:33">
      <c r="A769">
        <v>11</v>
      </c>
      <c r="B769">
        <v>330</v>
      </c>
      <c r="C769">
        <v>2003</v>
      </c>
      <c r="D769">
        <v>99</v>
      </c>
      <c r="E769">
        <v>99</v>
      </c>
      <c r="F769">
        <v>99</v>
      </c>
      <c r="G769">
        <v>99</v>
      </c>
      <c r="H769">
        <v>99</v>
      </c>
      <c r="I769">
        <v>99</v>
      </c>
      <c r="J769">
        <v>999</v>
      </c>
      <c r="K769">
        <v>99</v>
      </c>
      <c r="L769">
        <v>12</v>
      </c>
      <c r="M769">
        <v>99</v>
      </c>
      <c r="N769">
        <v>99</v>
      </c>
      <c r="O769">
        <v>99</v>
      </c>
      <c r="P769">
        <v>9999</v>
      </c>
      <c r="Q769">
        <v>75</v>
      </c>
      <c r="R769">
        <v>87</v>
      </c>
      <c r="S769">
        <v>12</v>
      </c>
      <c r="T769">
        <v>11.367816091954023</v>
      </c>
      <c r="U769">
        <v>39.52528735632184</v>
      </c>
      <c r="V769">
        <v>9.1954022988505759</v>
      </c>
      <c r="W769">
        <v>78.160919540229884</v>
      </c>
      <c r="X769">
        <v>100</v>
      </c>
      <c r="Y769">
        <v>100</v>
      </c>
      <c r="Z769">
        <v>6.4665402000456398</v>
      </c>
      <c r="AA769">
        <v>0</v>
      </c>
      <c r="AB769">
        <v>3.4445190262937548</v>
      </c>
      <c r="AD769">
        <v>65.64965222821688</v>
      </c>
      <c r="AF769">
        <v>0.22675731051233861</v>
      </c>
      <c r="AG769">
        <v>0.37021019632110957</v>
      </c>
    </row>
    <row r="770" spans="1:33">
      <c r="A770">
        <v>11</v>
      </c>
      <c r="B770">
        <v>331</v>
      </c>
      <c r="C770">
        <v>2003</v>
      </c>
      <c r="D770">
        <v>99</v>
      </c>
      <c r="E770">
        <v>99</v>
      </c>
      <c r="F770">
        <v>99</v>
      </c>
      <c r="G770">
        <v>99</v>
      </c>
      <c r="H770">
        <v>99</v>
      </c>
      <c r="I770">
        <v>99</v>
      </c>
      <c r="J770">
        <v>999</v>
      </c>
      <c r="K770">
        <v>99</v>
      </c>
      <c r="L770">
        <v>13</v>
      </c>
      <c r="M770">
        <v>99</v>
      </c>
      <c r="N770">
        <v>99</v>
      </c>
      <c r="O770">
        <v>99</v>
      </c>
      <c r="P770">
        <v>9999</v>
      </c>
      <c r="Q770">
        <v>28</v>
      </c>
      <c r="R770">
        <v>34</v>
      </c>
      <c r="S770">
        <v>13</v>
      </c>
      <c r="T770">
        <v>12.294117647058824</v>
      </c>
      <c r="U770">
        <v>42.635294117647049</v>
      </c>
      <c r="V770">
        <v>2.9411764705882355</v>
      </c>
      <c r="W770">
        <v>88.235294117647058</v>
      </c>
      <c r="X770">
        <v>100</v>
      </c>
      <c r="Y770">
        <v>100</v>
      </c>
      <c r="Z770">
        <v>5.9419684970030398</v>
      </c>
      <c r="AA770">
        <v>0</v>
      </c>
      <c r="AB770">
        <v>2.9756799693980511</v>
      </c>
      <c r="AD770">
        <v>63.035188678679958</v>
      </c>
      <c r="AF770">
        <v>8.8617799510569098E-2</v>
      </c>
      <c r="AG770">
        <v>0.15606383243291955</v>
      </c>
    </row>
    <row r="771" spans="1:33">
      <c r="A771">
        <v>11</v>
      </c>
      <c r="B771">
        <v>332</v>
      </c>
      <c r="C771">
        <v>2003</v>
      </c>
      <c r="D771">
        <v>99</v>
      </c>
      <c r="E771">
        <v>99</v>
      </c>
      <c r="F771">
        <v>99</v>
      </c>
      <c r="G771">
        <v>99</v>
      </c>
      <c r="H771">
        <v>99</v>
      </c>
      <c r="I771">
        <v>99</v>
      </c>
      <c r="J771">
        <v>999</v>
      </c>
      <c r="K771">
        <v>99</v>
      </c>
      <c r="L771">
        <v>14</v>
      </c>
      <c r="M771">
        <v>99</v>
      </c>
      <c r="N771">
        <v>99</v>
      </c>
      <c r="O771">
        <v>99</v>
      </c>
      <c r="P771">
        <v>9999</v>
      </c>
      <c r="Q771">
        <v>20</v>
      </c>
      <c r="R771">
        <v>21</v>
      </c>
      <c r="S771">
        <v>14</v>
      </c>
      <c r="T771">
        <v>11.238095238095235</v>
      </c>
      <c r="U771">
        <v>43.176190476190492</v>
      </c>
      <c r="V771">
        <v>14.285714285714288</v>
      </c>
      <c r="W771">
        <v>66.666666666666686</v>
      </c>
      <c r="X771">
        <v>100</v>
      </c>
      <c r="Y771">
        <v>100</v>
      </c>
      <c r="Z771">
        <v>6.5829436722707753</v>
      </c>
      <c r="AA771">
        <v>0</v>
      </c>
      <c r="AB771">
        <v>4.1736675878400868</v>
      </c>
      <c r="AD771">
        <v>80.717315603101738</v>
      </c>
      <c r="AF771">
        <v>5.4734523227116201E-2</v>
      </c>
      <c r="AG771">
        <v>9.7615257220563037E-2</v>
      </c>
    </row>
    <row r="772" spans="1:33">
      <c r="A772">
        <v>11</v>
      </c>
      <c r="B772">
        <v>333</v>
      </c>
      <c r="C772">
        <v>2003</v>
      </c>
      <c r="D772">
        <v>99</v>
      </c>
      <c r="E772">
        <v>99</v>
      </c>
      <c r="F772">
        <v>99</v>
      </c>
      <c r="G772">
        <v>99</v>
      </c>
      <c r="H772">
        <v>99</v>
      </c>
      <c r="I772">
        <v>99</v>
      </c>
      <c r="J772">
        <v>999</v>
      </c>
      <c r="K772">
        <v>99</v>
      </c>
      <c r="L772">
        <v>15</v>
      </c>
      <c r="M772">
        <v>99</v>
      </c>
      <c r="N772">
        <v>99</v>
      </c>
      <c r="O772">
        <v>99</v>
      </c>
      <c r="P772">
        <v>9999</v>
      </c>
      <c r="Q772">
        <v>4</v>
      </c>
      <c r="R772">
        <v>5</v>
      </c>
      <c r="S772">
        <v>15</v>
      </c>
      <c r="T772">
        <v>9</v>
      </c>
      <c r="U772">
        <v>41.94</v>
      </c>
      <c r="V772">
        <v>0</v>
      </c>
      <c r="W772">
        <v>60</v>
      </c>
      <c r="X772">
        <v>100</v>
      </c>
      <c r="Y772">
        <v>100</v>
      </c>
      <c r="Z772">
        <v>8.7969540182952013</v>
      </c>
      <c r="AA772">
        <v>0</v>
      </c>
      <c r="AB772">
        <v>3.5213633723318027</v>
      </c>
      <c r="AD772">
        <v>73.666913744024399</v>
      </c>
      <c r="AF772">
        <v>1.3032029339789572E-2</v>
      </c>
      <c r="AG772">
        <v>2.2576287017924409E-2</v>
      </c>
    </row>
    <row r="773" spans="1:33">
      <c r="A773">
        <v>11</v>
      </c>
      <c r="B773">
        <v>334</v>
      </c>
      <c r="C773">
        <v>2002</v>
      </c>
      <c r="D773">
        <v>99</v>
      </c>
      <c r="E773">
        <v>99</v>
      </c>
      <c r="F773">
        <v>99</v>
      </c>
      <c r="G773">
        <v>99</v>
      </c>
      <c r="H773">
        <v>99</v>
      </c>
      <c r="I773">
        <v>99</v>
      </c>
      <c r="J773">
        <v>999</v>
      </c>
      <c r="K773">
        <v>99</v>
      </c>
      <c r="L773">
        <v>1</v>
      </c>
      <c r="M773">
        <v>99</v>
      </c>
      <c r="N773">
        <v>99</v>
      </c>
      <c r="O773">
        <v>99</v>
      </c>
      <c r="P773">
        <v>9999</v>
      </c>
      <c r="Q773">
        <v>493</v>
      </c>
      <c r="R773">
        <v>821</v>
      </c>
      <c r="S773">
        <v>1</v>
      </c>
      <c r="T773">
        <v>2.1583434835566386</v>
      </c>
      <c r="U773">
        <v>13.48562728380023</v>
      </c>
      <c r="V773">
        <v>0</v>
      </c>
      <c r="W773">
        <v>0</v>
      </c>
      <c r="X773">
        <v>22.655298416565159</v>
      </c>
      <c r="Y773">
        <v>0.85261875761266726</v>
      </c>
      <c r="Z773">
        <v>3.4187899508916697</v>
      </c>
      <c r="AA773">
        <v>0</v>
      </c>
      <c r="AB773">
        <v>0.82693345368914195</v>
      </c>
      <c r="AD773">
        <v>34.741406060585504</v>
      </c>
      <c r="AF773">
        <v>1.6788336093900171</v>
      </c>
      <c r="AG773">
        <v>0.94819456191573259</v>
      </c>
    </row>
    <row r="774" spans="1:33">
      <c r="A774">
        <v>11</v>
      </c>
      <c r="B774">
        <v>335</v>
      </c>
      <c r="C774">
        <v>2002</v>
      </c>
      <c r="D774">
        <v>99</v>
      </c>
      <c r="E774">
        <v>99</v>
      </c>
      <c r="F774">
        <v>99</v>
      </c>
      <c r="G774">
        <v>99</v>
      </c>
      <c r="H774">
        <v>99</v>
      </c>
      <c r="I774">
        <v>99</v>
      </c>
      <c r="J774">
        <v>999</v>
      </c>
      <c r="K774">
        <v>99</v>
      </c>
      <c r="L774">
        <v>2</v>
      </c>
      <c r="M774">
        <v>99</v>
      </c>
      <c r="N774">
        <v>99</v>
      </c>
      <c r="O774">
        <v>99</v>
      </c>
      <c r="P774">
        <v>9999</v>
      </c>
      <c r="Q774">
        <v>1668</v>
      </c>
      <c r="R774">
        <v>3075</v>
      </c>
      <c r="S774">
        <v>2</v>
      </c>
      <c r="T774">
        <v>3.1362601626016255</v>
      </c>
      <c r="U774">
        <v>16.320357723577249</v>
      </c>
      <c r="V774">
        <v>0</v>
      </c>
      <c r="W774">
        <v>0</v>
      </c>
      <c r="X774">
        <v>49.983739837398382</v>
      </c>
      <c r="Y774">
        <v>4.260162601626015</v>
      </c>
      <c r="Z774">
        <v>3.7178009763402313</v>
      </c>
      <c r="AA774">
        <v>0</v>
      </c>
      <c r="AB774">
        <v>1.2043156801763701</v>
      </c>
      <c r="AD774">
        <v>32.220094034966003</v>
      </c>
      <c r="AF774">
        <v>6.287957794000369</v>
      </c>
      <c r="AG774">
        <v>4.2979162106268527</v>
      </c>
    </row>
    <row r="775" spans="1:33">
      <c r="A775">
        <v>11</v>
      </c>
      <c r="B775">
        <v>336</v>
      </c>
      <c r="C775">
        <v>2002</v>
      </c>
      <c r="D775">
        <v>99</v>
      </c>
      <c r="E775">
        <v>99</v>
      </c>
      <c r="F775">
        <v>99</v>
      </c>
      <c r="G775">
        <v>99</v>
      </c>
      <c r="H775">
        <v>99</v>
      </c>
      <c r="I775">
        <v>99</v>
      </c>
      <c r="J775">
        <v>999</v>
      </c>
      <c r="K775">
        <v>99</v>
      </c>
      <c r="L775">
        <v>3</v>
      </c>
      <c r="M775">
        <v>99</v>
      </c>
      <c r="N775">
        <v>99</v>
      </c>
      <c r="O775">
        <v>99</v>
      </c>
      <c r="P775">
        <v>9999</v>
      </c>
      <c r="Q775">
        <v>2762</v>
      </c>
      <c r="R775">
        <v>5179</v>
      </c>
      <c r="S775">
        <v>3</v>
      </c>
      <c r="T775">
        <v>4.4236339061594911</v>
      </c>
      <c r="U775">
        <v>18.68325931647038</v>
      </c>
      <c r="V775">
        <v>0</v>
      </c>
      <c r="W775">
        <v>0.3861749372465727</v>
      </c>
      <c r="X775">
        <v>75.806140181502229</v>
      </c>
      <c r="Y775">
        <v>11.527321876810197</v>
      </c>
      <c r="Z775">
        <v>3.6817035234610009</v>
      </c>
      <c r="AA775">
        <v>0</v>
      </c>
      <c r="AB775">
        <v>1.4966363270353389</v>
      </c>
      <c r="AD775">
        <v>27.669972760979061</v>
      </c>
      <c r="AF775">
        <v>10.590352330122897</v>
      </c>
      <c r="AG775">
        <v>8.2867016562681055</v>
      </c>
    </row>
    <row r="776" spans="1:33">
      <c r="A776">
        <v>11</v>
      </c>
      <c r="B776">
        <v>337</v>
      </c>
      <c r="C776">
        <v>2002</v>
      </c>
      <c r="D776">
        <v>99</v>
      </c>
      <c r="E776">
        <v>99</v>
      </c>
      <c r="F776">
        <v>99</v>
      </c>
      <c r="G776">
        <v>99</v>
      </c>
      <c r="H776">
        <v>99</v>
      </c>
      <c r="I776">
        <v>99</v>
      </c>
      <c r="J776">
        <v>999</v>
      </c>
      <c r="K776">
        <v>99</v>
      </c>
      <c r="L776">
        <v>4</v>
      </c>
      <c r="M776">
        <v>99</v>
      </c>
      <c r="N776">
        <v>99</v>
      </c>
      <c r="O776">
        <v>99</v>
      </c>
      <c r="P776">
        <v>9999</v>
      </c>
      <c r="Q776">
        <v>4191</v>
      </c>
      <c r="R776">
        <v>7836</v>
      </c>
      <c r="S776">
        <v>4</v>
      </c>
      <c r="T776">
        <v>5.5870342011230241</v>
      </c>
      <c r="U776">
        <v>21.121120469627382</v>
      </c>
      <c r="V776">
        <v>0</v>
      </c>
      <c r="W776">
        <v>3.2286881061766208</v>
      </c>
      <c r="X776">
        <v>92.470648289943867</v>
      </c>
      <c r="Y776">
        <v>29.070954568657474</v>
      </c>
      <c r="Z776">
        <v>3.8415515678536449</v>
      </c>
      <c r="AA776">
        <v>0</v>
      </c>
      <c r="AB776">
        <v>1.4780011246635243</v>
      </c>
      <c r="AD776">
        <v>34.782572392335943</v>
      </c>
      <c r="AF776">
        <v>16.023556837003863</v>
      </c>
      <c r="AG776">
        <v>14.174068642513788</v>
      </c>
    </row>
    <row r="777" spans="1:33">
      <c r="A777">
        <v>11</v>
      </c>
      <c r="B777">
        <v>338</v>
      </c>
      <c r="C777">
        <v>2002</v>
      </c>
      <c r="D777">
        <v>99</v>
      </c>
      <c r="E777">
        <v>99</v>
      </c>
      <c r="F777">
        <v>99</v>
      </c>
      <c r="G777">
        <v>99</v>
      </c>
      <c r="H777">
        <v>99</v>
      </c>
      <c r="I777">
        <v>99</v>
      </c>
      <c r="J777">
        <v>999</v>
      </c>
      <c r="K777">
        <v>99</v>
      </c>
      <c r="L777">
        <v>5</v>
      </c>
      <c r="M777">
        <v>99</v>
      </c>
      <c r="N777">
        <v>99</v>
      </c>
      <c r="O777">
        <v>99</v>
      </c>
      <c r="P777">
        <v>9999</v>
      </c>
      <c r="Q777">
        <v>5854</v>
      </c>
      <c r="R777">
        <v>12228</v>
      </c>
      <c r="S777">
        <v>4.9922309453712783</v>
      </c>
      <c r="T777">
        <v>6.8550866862937516</v>
      </c>
      <c r="U777">
        <v>23.728352960418672</v>
      </c>
      <c r="V777">
        <v>0</v>
      </c>
      <c r="W777">
        <v>14.38501799149493</v>
      </c>
      <c r="X777">
        <v>98.037291462217894</v>
      </c>
      <c r="Y777">
        <v>53.680078508341502</v>
      </c>
      <c r="Z777">
        <v>4.1153190045698942</v>
      </c>
      <c r="AA777">
        <v>0.19194439631465651</v>
      </c>
      <c r="AB777">
        <v>1.751419201348215</v>
      </c>
      <c r="AC777">
        <v>-3.2177750177278446</v>
      </c>
      <c r="AD777">
        <v>40.223622531461245</v>
      </c>
      <c r="AE777">
        <v>15.148899000963748</v>
      </c>
      <c r="AF777">
        <v>25.004600944727319</v>
      </c>
      <c r="AG777">
        <v>24.848843140458843</v>
      </c>
    </row>
    <row r="778" spans="1:33">
      <c r="A778">
        <v>11</v>
      </c>
      <c r="B778">
        <v>339</v>
      </c>
      <c r="C778">
        <v>2002</v>
      </c>
      <c r="D778">
        <v>99</v>
      </c>
      <c r="E778">
        <v>99</v>
      </c>
      <c r="F778">
        <v>99</v>
      </c>
      <c r="G778">
        <v>99</v>
      </c>
      <c r="H778">
        <v>99</v>
      </c>
      <c r="I778">
        <v>99</v>
      </c>
      <c r="J778">
        <v>999</v>
      </c>
      <c r="K778">
        <v>99</v>
      </c>
      <c r="L778">
        <v>6</v>
      </c>
      <c r="M778">
        <v>99</v>
      </c>
      <c r="N778">
        <v>99</v>
      </c>
      <c r="O778">
        <v>99</v>
      </c>
      <c r="P778">
        <v>9999</v>
      </c>
      <c r="Q778">
        <v>4587</v>
      </c>
      <c r="R778">
        <v>7999</v>
      </c>
      <c r="S778">
        <v>6</v>
      </c>
      <c r="T778">
        <v>7.8667333416677101</v>
      </c>
      <c r="U778">
        <v>25.978534816852143</v>
      </c>
      <c r="V778">
        <v>16.127015876984618</v>
      </c>
      <c r="W778">
        <v>32.94161770221276</v>
      </c>
      <c r="X778">
        <v>99.687460932616574</v>
      </c>
      <c r="Y778">
        <v>73.471683960495056</v>
      </c>
      <c r="Z778">
        <v>4.3869181876233823</v>
      </c>
      <c r="AA778">
        <v>0</v>
      </c>
      <c r="AB778">
        <v>1.8959671817364088</v>
      </c>
      <c r="AD778">
        <v>45.297950687024887</v>
      </c>
      <c r="AF778">
        <v>16.356869721693965</v>
      </c>
      <c r="AG778">
        <v>17.796454999104217</v>
      </c>
    </row>
    <row r="779" spans="1:33">
      <c r="A779">
        <v>11</v>
      </c>
      <c r="B779">
        <v>340</v>
      </c>
      <c r="C779">
        <v>2002</v>
      </c>
      <c r="D779">
        <v>99</v>
      </c>
      <c r="E779">
        <v>99</v>
      </c>
      <c r="F779">
        <v>99</v>
      </c>
      <c r="G779">
        <v>99</v>
      </c>
      <c r="H779">
        <v>99</v>
      </c>
      <c r="I779">
        <v>99</v>
      </c>
      <c r="J779">
        <v>999</v>
      </c>
      <c r="K779">
        <v>99</v>
      </c>
      <c r="L779">
        <v>7</v>
      </c>
      <c r="M779">
        <v>99</v>
      </c>
      <c r="N779">
        <v>99</v>
      </c>
      <c r="O779">
        <v>99</v>
      </c>
      <c r="P779">
        <v>9999</v>
      </c>
      <c r="Q779">
        <v>2998</v>
      </c>
      <c r="R779">
        <v>4406</v>
      </c>
      <c r="S779">
        <v>7</v>
      </c>
      <c r="T779">
        <v>8.4148887880163432</v>
      </c>
      <c r="U779">
        <v>27.601497957330903</v>
      </c>
      <c r="V779">
        <v>16.250567408079899</v>
      </c>
      <c r="W779">
        <v>44.41670449387199</v>
      </c>
      <c r="X779">
        <v>99.90921470721743</v>
      </c>
      <c r="Y779">
        <v>84.679981842941473</v>
      </c>
      <c r="Z779">
        <v>4.5177772151119404</v>
      </c>
      <c r="AA779">
        <v>0</v>
      </c>
      <c r="AB779">
        <v>2.0095992567758119</v>
      </c>
      <c r="AD779">
        <v>46.070662747495717</v>
      </c>
      <c r="AF779">
        <v>9.0096722082489862</v>
      </c>
      <c r="AG779">
        <v>10.41502449511896</v>
      </c>
    </row>
    <row r="780" spans="1:33">
      <c r="A780">
        <v>11</v>
      </c>
      <c r="B780">
        <v>341</v>
      </c>
      <c r="C780">
        <v>2002</v>
      </c>
      <c r="D780">
        <v>99</v>
      </c>
      <c r="E780">
        <v>99</v>
      </c>
      <c r="F780">
        <v>99</v>
      </c>
      <c r="G780">
        <v>99</v>
      </c>
      <c r="H780">
        <v>99</v>
      </c>
      <c r="I780">
        <v>99</v>
      </c>
      <c r="J780">
        <v>999</v>
      </c>
      <c r="K780">
        <v>99</v>
      </c>
      <c r="L780">
        <v>8</v>
      </c>
      <c r="M780">
        <v>99</v>
      </c>
      <c r="N780">
        <v>99</v>
      </c>
      <c r="O780">
        <v>99</v>
      </c>
      <c r="P780">
        <v>9999</v>
      </c>
      <c r="Q780">
        <v>2845</v>
      </c>
      <c r="R780">
        <v>4225</v>
      </c>
      <c r="S780">
        <v>8.0018934911242567</v>
      </c>
      <c r="T780">
        <v>9.1962130177514787</v>
      </c>
      <c r="U780">
        <v>29.29169230769228</v>
      </c>
      <c r="V780">
        <v>11.479289940828398</v>
      </c>
      <c r="W780">
        <v>59.455621301775153</v>
      </c>
      <c r="X780">
        <v>100.02366863905323</v>
      </c>
      <c r="Y780">
        <v>90.674556213017766</v>
      </c>
      <c r="Z780">
        <v>4.868083311146286</v>
      </c>
      <c r="AB780">
        <v>2.1294408193570802</v>
      </c>
      <c r="AD780">
        <v>49.765942012962952</v>
      </c>
      <c r="AF780">
        <v>8.6395517657403431</v>
      </c>
      <c r="AG780">
        <v>10.598742169389531</v>
      </c>
    </row>
    <row r="781" spans="1:33">
      <c r="A781">
        <v>11</v>
      </c>
      <c r="B781">
        <v>342</v>
      </c>
      <c r="C781">
        <v>2002</v>
      </c>
      <c r="D781">
        <v>99</v>
      </c>
      <c r="E781">
        <v>99</v>
      </c>
      <c r="F781">
        <v>99</v>
      </c>
      <c r="G781">
        <v>99</v>
      </c>
      <c r="H781">
        <v>99</v>
      </c>
      <c r="I781">
        <v>99</v>
      </c>
      <c r="J781">
        <v>999</v>
      </c>
      <c r="K781">
        <v>99</v>
      </c>
      <c r="L781">
        <v>9</v>
      </c>
      <c r="M781">
        <v>99</v>
      </c>
      <c r="N781">
        <v>99</v>
      </c>
      <c r="O781">
        <v>99</v>
      </c>
      <c r="P781">
        <v>9999</v>
      </c>
      <c r="Q781">
        <v>1344</v>
      </c>
      <c r="R781">
        <v>1842</v>
      </c>
      <c r="S781">
        <v>9</v>
      </c>
      <c r="T781">
        <v>9.7068403908794778</v>
      </c>
      <c r="U781">
        <v>30.797068403908852</v>
      </c>
      <c r="V781">
        <v>9.0119435396308347</v>
      </c>
      <c r="W781">
        <v>68.023887079261684</v>
      </c>
      <c r="X781">
        <v>100</v>
      </c>
      <c r="Y781">
        <v>93.485342019543936</v>
      </c>
      <c r="Z781">
        <v>5.2279444253904623</v>
      </c>
      <c r="AA781">
        <v>0</v>
      </c>
      <c r="AB781">
        <v>2.1804697482558923</v>
      </c>
      <c r="AD781">
        <v>47.16583912304224</v>
      </c>
      <c r="AF781">
        <v>3.7666400834304654</v>
      </c>
      <c r="AG781">
        <v>4.8582756710593875</v>
      </c>
    </row>
    <row r="782" spans="1:33">
      <c r="A782">
        <v>11</v>
      </c>
      <c r="B782">
        <v>343</v>
      </c>
      <c r="C782">
        <v>2002</v>
      </c>
      <c r="D782">
        <v>99</v>
      </c>
      <c r="E782">
        <v>99</v>
      </c>
      <c r="F782">
        <v>99</v>
      </c>
      <c r="G782">
        <v>99</v>
      </c>
      <c r="H782">
        <v>99</v>
      </c>
      <c r="I782">
        <v>99</v>
      </c>
      <c r="J782">
        <v>999</v>
      </c>
      <c r="K782">
        <v>99</v>
      </c>
      <c r="L782">
        <v>10</v>
      </c>
      <c r="M782">
        <v>99</v>
      </c>
      <c r="N782">
        <v>99</v>
      </c>
      <c r="O782">
        <v>99</v>
      </c>
      <c r="P782">
        <v>9999</v>
      </c>
      <c r="Q782">
        <v>501</v>
      </c>
      <c r="R782">
        <v>605</v>
      </c>
      <c r="S782">
        <v>10</v>
      </c>
      <c r="T782">
        <v>10.383471074380164</v>
      </c>
      <c r="U782">
        <v>32.431900826446274</v>
      </c>
      <c r="V782">
        <v>8.4297520661157055</v>
      </c>
      <c r="W782">
        <v>77.355371900826412</v>
      </c>
      <c r="X782">
        <v>100</v>
      </c>
      <c r="Y782">
        <v>97.190082644628134</v>
      </c>
      <c r="Z782">
        <v>5.3505007588384332</v>
      </c>
      <c r="AA782">
        <v>0</v>
      </c>
      <c r="AB782">
        <v>2.4206531154549258</v>
      </c>
      <c r="AD782">
        <v>44.267424260085662</v>
      </c>
      <c r="AF782">
        <v>1.2371429155675522</v>
      </c>
      <c r="AG782">
        <v>1.6803932510560411</v>
      </c>
    </row>
    <row r="783" spans="1:33">
      <c r="A783">
        <v>11</v>
      </c>
      <c r="B783">
        <v>344</v>
      </c>
      <c r="C783">
        <v>2002</v>
      </c>
      <c r="D783">
        <v>99</v>
      </c>
      <c r="E783">
        <v>99</v>
      </c>
      <c r="F783">
        <v>99</v>
      </c>
      <c r="G783">
        <v>99</v>
      </c>
      <c r="H783">
        <v>99</v>
      </c>
      <c r="I783">
        <v>99</v>
      </c>
      <c r="J783">
        <v>999</v>
      </c>
      <c r="K783">
        <v>99</v>
      </c>
      <c r="L783">
        <v>11</v>
      </c>
      <c r="M783">
        <v>99</v>
      </c>
      <c r="N783">
        <v>99</v>
      </c>
      <c r="O783">
        <v>99</v>
      </c>
      <c r="P783">
        <v>9999</v>
      </c>
      <c r="Q783">
        <v>359</v>
      </c>
      <c r="R783">
        <v>446</v>
      </c>
      <c r="S783">
        <v>11</v>
      </c>
      <c r="T783">
        <v>11.159192825112106</v>
      </c>
      <c r="U783">
        <v>34.536547085201754</v>
      </c>
      <c r="V783">
        <v>4.260089686098655</v>
      </c>
      <c r="W783">
        <v>83.632286995515699</v>
      </c>
      <c r="X783">
        <v>100</v>
      </c>
      <c r="Y783">
        <v>98.654708520179369</v>
      </c>
      <c r="Z783">
        <v>5.4675426889015588</v>
      </c>
      <c r="AA783">
        <v>0</v>
      </c>
      <c r="AB783">
        <v>2.5804096858202521</v>
      </c>
      <c r="AD783">
        <v>46.79628353608512</v>
      </c>
      <c r="AF783">
        <v>0.91200948817046001</v>
      </c>
      <c r="AG783">
        <v>1.3191583312008632</v>
      </c>
    </row>
    <row r="784" spans="1:33">
      <c r="A784">
        <v>11</v>
      </c>
      <c r="B784">
        <v>345</v>
      </c>
      <c r="C784">
        <v>2002</v>
      </c>
      <c r="D784">
        <v>99</v>
      </c>
      <c r="E784">
        <v>99</v>
      </c>
      <c r="F784">
        <v>99</v>
      </c>
      <c r="G784">
        <v>99</v>
      </c>
      <c r="H784">
        <v>99</v>
      </c>
      <c r="I784">
        <v>99</v>
      </c>
      <c r="J784">
        <v>999</v>
      </c>
      <c r="K784">
        <v>99</v>
      </c>
      <c r="L784">
        <v>12</v>
      </c>
      <c r="M784">
        <v>99</v>
      </c>
      <c r="N784">
        <v>99</v>
      </c>
      <c r="O784">
        <v>99</v>
      </c>
      <c r="P784">
        <v>9999</v>
      </c>
      <c r="Q784">
        <v>119</v>
      </c>
      <c r="R784">
        <v>132</v>
      </c>
      <c r="S784">
        <v>12</v>
      </c>
      <c r="T784">
        <v>11.863636363636362</v>
      </c>
      <c r="U784">
        <v>36.626515151515136</v>
      </c>
      <c r="V784">
        <v>3.7878787878787881</v>
      </c>
      <c r="W784">
        <v>87.878787878787875</v>
      </c>
      <c r="X784">
        <v>100</v>
      </c>
      <c r="Y784">
        <v>100</v>
      </c>
      <c r="Z784">
        <v>5.9193296591259204</v>
      </c>
      <c r="AA784">
        <v>0</v>
      </c>
      <c r="AB784">
        <v>2.5842551452299301</v>
      </c>
      <c r="AD784">
        <v>42.109367935304903</v>
      </c>
      <c r="AF784">
        <v>0.26992209066928402</v>
      </c>
      <c r="AG784">
        <v>0.4140498973503613</v>
      </c>
    </row>
    <row r="785" spans="1:33">
      <c r="A785">
        <v>11</v>
      </c>
      <c r="B785">
        <v>346</v>
      </c>
      <c r="C785">
        <v>2002</v>
      </c>
      <c r="D785">
        <v>99</v>
      </c>
      <c r="E785">
        <v>99</v>
      </c>
      <c r="F785">
        <v>99</v>
      </c>
      <c r="G785">
        <v>99</v>
      </c>
      <c r="H785">
        <v>99</v>
      </c>
      <c r="I785">
        <v>99</v>
      </c>
      <c r="J785">
        <v>999</v>
      </c>
      <c r="K785">
        <v>99</v>
      </c>
      <c r="L785">
        <v>13</v>
      </c>
      <c r="M785">
        <v>99</v>
      </c>
      <c r="N785">
        <v>99</v>
      </c>
      <c r="O785">
        <v>99</v>
      </c>
      <c r="P785">
        <v>9999</v>
      </c>
      <c r="Q785">
        <v>37</v>
      </c>
      <c r="R785">
        <v>38</v>
      </c>
      <c r="S785">
        <v>13</v>
      </c>
      <c r="T785">
        <v>11.5</v>
      </c>
      <c r="U785">
        <v>37.084210526315779</v>
      </c>
      <c r="V785">
        <v>5.2631578947368443</v>
      </c>
      <c r="W785">
        <v>84.210526315789508</v>
      </c>
      <c r="X785">
        <v>100</v>
      </c>
      <c r="Y785">
        <v>100</v>
      </c>
      <c r="Z785">
        <v>5.1397074622768475</v>
      </c>
      <c r="AA785">
        <v>0</v>
      </c>
      <c r="AB785">
        <v>3.1013579368772608</v>
      </c>
      <c r="AD785">
        <v>55.751578844950451</v>
      </c>
      <c r="AF785">
        <v>7.770484428358175E-2</v>
      </c>
      <c r="AG785">
        <v>0.1206856920483441</v>
      </c>
    </row>
    <row r="786" spans="1:33">
      <c r="A786">
        <v>11</v>
      </c>
      <c r="B786">
        <v>347</v>
      </c>
      <c r="C786">
        <v>2002</v>
      </c>
      <c r="D786">
        <v>99</v>
      </c>
      <c r="E786">
        <v>99</v>
      </c>
      <c r="F786">
        <v>99</v>
      </c>
      <c r="G786">
        <v>99</v>
      </c>
      <c r="H786">
        <v>99</v>
      </c>
      <c r="I786">
        <v>99</v>
      </c>
      <c r="J786">
        <v>999</v>
      </c>
      <c r="K786">
        <v>99</v>
      </c>
      <c r="L786">
        <v>14</v>
      </c>
      <c r="M786">
        <v>99</v>
      </c>
      <c r="N786">
        <v>99</v>
      </c>
      <c r="O786">
        <v>99</v>
      </c>
      <c r="P786">
        <v>9999</v>
      </c>
      <c r="Q786">
        <v>46</v>
      </c>
      <c r="R786">
        <v>51</v>
      </c>
      <c r="S786">
        <v>14</v>
      </c>
      <c r="T786">
        <v>12.23529411764706</v>
      </c>
      <c r="U786">
        <v>38.872549019607845</v>
      </c>
      <c r="V786">
        <v>3.9215686274509798</v>
      </c>
      <c r="W786">
        <v>88.235294117647058</v>
      </c>
      <c r="X786">
        <v>100</v>
      </c>
      <c r="Y786">
        <v>98.039215686274531</v>
      </c>
      <c r="Z786">
        <v>6.5315547328326886</v>
      </c>
      <c r="AA786">
        <v>0</v>
      </c>
      <c r="AB786">
        <v>3.2514746898281195</v>
      </c>
      <c r="AD786">
        <v>56.839760043304082</v>
      </c>
      <c r="AF786">
        <v>0.10428808048585976</v>
      </c>
      <c r="AG786">
        <v>0.1697838379831409</v>
      </c>
    </row>
    <row r="787" spans="1:33">
      <c r="A787">
        <v>11</v>
      </c>
      <c r="B787">
        <v>348</v>
      </c>
      <c r="C787">
        <v>2002</v>
      </c>
      <c r="D787">
        <v>99</v>
      </c>
      <c r="E787">
        <v>99</v>
      </c>
      <c r="F787">
        <v>99</v>
      </c>
      <c r="G787">
        <v>99</v>
      </c>
      <c r="H787">
        <v>99</v>
      </c>
      <c r="I787">
        <v>99</v>
      </c>
      <c r="J787">
        <v>999</v>
      </c>
      <c r="K787">
        <v>99</v>
      </c>
      <c r="L787">
        <v>15</v>
      </c>
      <c r="M787">
        <v>99</v>
      </c>
      <c r="N787">
        <v>99</v>
      </c>
      <c r="O787">
        <v>99</v>
      </c>
      <c r="P787">
        <v>9999</v>
      </c>
      <c r="Q787">
        <v>17</v>
      </c>
      <c r="R787">
        <v>20</v>
      </c>
      <c r="S787">
        <v>15</v>
      </c>
      <c r="T787">
        <v>13.3</v>
      </c>
      <c r="U787">
        <v>41.865000000000002</v>
      </c>
      <c r="V787">
        <v>0</v>
      </c>
      <c r="W787">
        <v>100</v>
      </c>
      <c r="X787">
        <v>100</v>
      </c>
      <c r="Y787">
        <v>100</v>
      </c>
      <c r="Z787">
        <v>6.7842667252990418</v>
      </c>
      <c r="AA787">
        <v>0</v>
      </c>
      <c r="AB787">
        <v>2.0999999999999974</v>
      </c>
      <c r="AD787">
        <v>21.060633103963159</v>
      </c>
      <c r="AF787">
        <v>4.0897286465043037E-2</v>
      </c>
      <c r="AG787">
        <v>7.1707443905817861E-2</v>
      </c>
    </row>
    <row r="788" spans="1:33">
      <c r="A788">
        <v>11</v>
      </c>
      <c r="B788">
        <v>349</v>
      </c>
      <c r="C788">
        <v>2001</v>
      </c>
      <c r="D788">
        <v>99</v>
      </c>
      <c r="E788">
        <v>99</v>
      </c>
      <c r="F788">
        <v>99</v>
      </c>
      <c r="G788">
        <v>99</v>
      </c>
      <c r="H788">
        <v>99</v>
      </c>
      <c r="I788">
        <v>99</v>
      </c>
      <c r="J788">
        <v>999</v>
      </c>
      <c r="K788">
        <v>99</v>
      </c>
      <c r="L788">
        <v>1</v>
      </c>
      <c r="M788">
        <v>99</v>
      </c>
      <c r="N788">
        <v>99</v>
      </c>
      <c r="O788">
        <v>99</v>
      </c>
      <c r="P788">
        <v>9999</v>
      </c>
      <c r="Q788">
        <v>486</v>
      </c>
      <c r="R788">
        <v>756</v>
      </c>
      <c r="S788">
        <v>1</v>
      </c>
      <c r="T788">
        <v>1.9894179894179895</v>
      </c>
      <c r="U788">
        <v>13.4707671957672</v>
      </c>
      <c r="V788">
        <v>0</v>
      </c>
      <c r="W788">
        <v>0</v>
      </c>
      <c r="X788">
        <v>19.576719576719569</v>
      </c>
      <c r="Y788">
        <v>0.26455026455026454</v>
      </c>
      <c r="Z788">
        <v>2.9740509034799447</v>
      </c>
      <c r="AA788">
        <v>0</v>
      </c>
      <c r="AB788">
        <v>0.81642800522685988</v>
      </c>
      <c r="AD788">
        <v>31.779944145329175</v>
      </c>
      <c r="AF788">
        <v>1.3887613204254456</v>
      </c>
      <c r="AG788">
        <v>0.81516992985979819</v>
      </c>
    </row>
    <row r="789" spans="1:33">
      <c r="A789">
        <v>11</v>
      </c>
      <c r="B789">
        <v>350</v>
      </c>
      <c r="C789">
        <v>2001</v>
      </c>
      <c r="D789">
        <v>99</v>
      </c>
      <c r="E789">
        <v>99</v>
      </c>
      <c r="F789">
        <v>99</v>
      </c>
      <c r="G789">
        <v>99</v>
      </c>
      <c r="H789">
        <v>99</v>
      </c>
      <c r="I789">
        <v>99</v>
      </c>
      <c r="J789">
        <v>999</v>
      </c>
      <c r="K789">
        <v>99</v>
      </c>
      <c r="L789">
        <v>2</v>
      </c>
      <c r="M789">
        <v>99</v>
      </c>
      <c r="N789">
        <v>99</v>
      </c>
      <c r="O789">
        <v>99</v>
      </c>
      <c r="P789">
        <v>9999</v>
      </c>
      <c r="Q789">
        <v>1707</v>
      </c>
      <c r="R789">
        <v>3214</v>
      </c>
      <c r="S789">
        <v>2</v>
      </c>
      <c r="T789">
        <v>3.1823273179838201</v>
      </c>
      <c r="U789">
        <v>15.761200995644044</v>
      </c>
      <c r="V789">
        <v>0</v>
      </c>
      <c r="W789">
        <v>0</v>
      </c>
      <c r="X789">
        <v>42.968263845675175</v>
      </c>
      <c r="Y789">
        <v>1.8979464841319225</v>
      </c>
      <c r="Z789">
        <v>3.1899037486067559</v>
      </c>
      <c r="AA789">
        <v>0</v>
      </c>
      <c r="AB789">
        <v>1.2063351999775509</v>
      </c>
      <c r="AD789">
        <v>29.346727707452153</v>
      </c>
      <c r="AF789">
        <v>5.9040725976817257</v>
      </c>
      <c r="AG789">
        <v>4.0547978232251713</v>
      </c>
    </row>
    <row r="790" spans="1:33">
      <c r="A790">
        <v>11</v>
      </c>
      <c r="B790">
        <v>351</v>
      </c>
      <c r="C790">
        <v>2001</v>
      </c>
      <c r="D790">
        <v>99</v>
      </c>
      <c r="E790">
        <v>99</v>
      </c>
      <c r="F790">
        <v>99</v>
      </c>
      <c r="G790">
        <v>99</v>
      </c>
      <c r="H790">
        <v>99</v>
      </c>
      <c r="I790">
        <v>99</v>
      </c>
      <c r="J790">
        <v>999</v>
      </c>
      <c r="K790">
        <v>99</v>
      </c>
      <c r="L790">
        <v>3</v>
      </c>
      <c r="M790">
        <v>99</v>
      </c>
      <c r="N790">
        <v>99</v>
      </c>
      <c r="O790">
        <v>99</v>
      </c>
      <c r="P790">
        <v>9999</v>
      </c>
      <c r="Q790">
        <v>3067</v>
      </c>
      <c r="R790">
        <v>6150</v>
      </c>
      <c r="S790">
        <v>3</v>
      </c>
      <c r="T790">
        <v>4.4266666666666659</v>
      </c>
      <c r="U790">
        <v>17.889479674796736</v>
      </c>
      <c r="V790">
        <v>0</v>
      </c>
      <c r="W790">
        <v>0.47154471544715454</v>
      </c>
      <c r="X790">
        <v>70.373983739837399</v>
      </c>
      <c r="Y790">
        <v>6.2926829268292686</v>
      </c>
      <c r="Z790">
        <v>3.3047679114839474</v>
      </c>
      <c r="AA790">
        <v>0</v>
      </c>
      <c r="AB790">
        <v>1.2675067817311341</v>
      </c>
      <c r="AD790">
        <v>26.239464485647943</v>
      </c>
      <c r="AF790">
        <v>11.29746312250859</v>
      </c>
      <c r="AG790">
        <v>8.8065711794257471</v>
      </c>
    </row>
    <row r="791" spans="1:33">
      <c r="A791">
        <v>11</v>
      </c>
      <c r="B791">
        <v>352</v>
      </c>
      <c r="C791">
        <v>2001</v>
      </c>
      <c r="D791">
        <v>99</v>
      </c>
      <c r="E791">
        <v>99</v>
      </c>
      <c r="F791">
        <v>99</v>
      </c>
      <c r="G791">
        <v>99</v>
      </c>
      <c r="H791">
        <v>99</v>
      </c>
      <c r="I791">
        <v>99</v>
      </c>
      <c r="J791">
        <v>999</v>
      </c>
      <c r="K791">
        <v>99</v>
      </c>
      <c r="L791">
        <v>4</v>
      </c>
      <c r="M791">
        <v>99</v>
      </c>
      <c r="N791">
        <v>99</v>
      </c>
      <c r="O791">
        <v>99</v>
      </c>
      <c r="P791">
        <v>9999</v>
      </c>
      <c r="Q791">
        <v>4662</v>
      </c>
      <c r="R791">
        <v>9854</v>
      </c>
      <c r="S791">
        <v>3.9995940734727022</v>
      </c>
      <c r="T791">
        <v>5.6363913131723162</v>
      </c>
      <c r="U791">
        <v>20.258565049725952</v>
      </c>
      <c r="V791">
        <v>0</v>
      </c>
      <c r="W791">
        <v>3.1865232392936877</v>
      </c>
      <c r="X791">
        <v>90.440430282118911</v>
      </c>
      <c r="Y791">
        <v>19.880251674446924</v>
      </c>
      <c r="Z791">
        <v>3.4759196867806841</v>
      </c>
      <c r="AA791">
        <v>5.6984624610882509E-2</v>
      </c>
      <c r="AB791">
        <v>1.6076862162974157</v>
      </c>
      <c r="AC791">
        <v>8.7628046610812387</v>
      </c>
      <c r="AD791">
        <v>30.723562019745003</v>
      </c>
      <c r="AE791">
        <v>3.8266678294698839</v>
      </c>
      <c r="AF791">
        <v>18.101658798243847</v>
      </c>
      <c r="AG791">
        <v>15.979208480155764</v>
      </c>
    </row>
    <row r="792" spans="1:33">
      <c r="A792">
        <v>11</v>
      </c>
      <c r="B792">
        <v>353</v>
      </c>
      <c r="C792">
        <v>2001</v>
      </c>
      <c r="D792">
        <v>99</v>
      </c>
      <c r="E792">
        <v>99</v>
      </c>
      <c r="F792">
        <v>99</v>
      </c>
      <c r="G792">
        <v>99</v>
      </c>
      <c r="H792">
        <v>99</v>
      </c>
      <c r="I792">
        <v>99</v>
      </c>
      <c r="J792">
        <v>999</v>
      </c>
      <c r="K792">
        <v>99</v>
      </c>
      <c r="L792">
        <v>5</v>
      </c>
      <c r="M792">
        <v>99</v>
      </c>
      <c r="N792">
        <v>99</v>
      </c>
      <c r="O792">
        <v>99</v>
      </c>
      <c r="P792">
        <v>9999</v>
      </c>
      <c r="Q792">
        <v>6522</v>
      </c>
      <c r="R792">
        <v>14903</v>
      </c>
      <c r="S792">
        <v>4.9996644970811248</v>
      </c>
      <c r="T792">
        <v>6.9092129101523199</v>
      </c>
      <c r="U792">
        <v>23.024317251560159</v>
      </c>
      <c r="V792">
        <v>0</v>
      </c>
      <c r="W792">
        <v>14.822518955914912</v>
      </c>
      <c r="X792">
        <v>98.054083070522736</v>
      </c>
      <c r="Y792">
        <v>46.621485606924786</v>
      </c>
      <c r="Z792">
        <v>3.8188207292209424</v>
      </c>
      <c r="AA792">
        <v>5.7921642125742419E-2</v>
      </c>
      <c r="AB792">
        <v>1.5909469496815651</v>
      </c>
      <c r="AC792">
        <v>7.3146281548267442</v>
      </c>
      <c r="AD792">
        <v>44.425245596964153</v>
      </c>
      <c r="AE792">
        <v>5.7922651291947185</v>
      </c>
      <c r="AF792">
        <v>27.376600473942354</v>
      </c>
      <c r="AG792">
        <v>27.465941267166325</v>
      </c>
    </row>
    <row r="793" spans="1:33">
      <c r="A793">
        <v>11</v>
      </c>
      <c r="B793">
        <v>354</v>
      </c>
      <c r="C793">
        <v>2001</v>
      </c>
      <c r="D793">
        <v>99</v>
      </c>
      <c r="E793">
        <v>99</v>
      </c>
      <c r="F793">
        <v>99</v>
      </c>
      <c r="G793">
        <v>99</v>
      </c>
      <c r="H793">
        <v>99</v>
      </c>
      <c r="I793">
        <v>99</v>
      </c>
      <c r="J793">
        <v>999</v>
      </c>
      <c r="K793">
        <v>99</v>
      </c>
      <c r="L793">
        <v>6</v>
      </c>
      <c r="M793">
        <v>99</v>
      </c>
      <c r="N793">
        <v>99</v>
      </c>
      <c r="O793">
        <v>99</v>
      </c>
      <c r="P793">
        <v>9999</v>
      </c>
      <c r="Q793">
        <v>5050</v>
      </c>
      <c r="R793">
        <v>9140</v>
      </c>
      <c r="S793">
        <v>5.9993435448577648</v>
      </c>
      <c r="T793">
        <v>7.9227571115973747</v>
      </c>
      <c r="U793">
        <v>25.374398249452991</v>
      </c>
      <c r="V793">
        <v>12.407002188183805</v>
      </c>
      <c r="W793">
        <v>33.052516411378562</v>
      </c>
      <c r="X793">
        <v>99.781181619256017</v>
      </c>
      <c r="Y793">
        <v>69.474835886214436</v>
      </c>
      <c r="Z793">
        <v>4.0695928966761254</v>
      </c>
      <c r="AA793">
        <v>8.8752638120950592E-2</v>
      </c>
      <c r="AB793">
        <v>1.8483970973272636</v>
      </c>
      <c r="AC793">
        <v>8.882889104083544</v>
      </c>
      <c r="AD793">
        <v>48.096323416199638</v>
      </c>
      <c r="AE793">
        <v>6.3715746555611759</v>
      </c>
      <c r="AF793">
        <v>16.790050884508702</v>
      </c>
      <c r="AG793">
        <v>18.564188618598404</v>
      </c>
    </row>
    <row r="794" spans="1:33">
      <c r="A794">
        <v>11</v>
      </c>
      <c r="B794">
        <v>355</v>
      </c>
      <c r="C794">
        <v>2001</v>
      </c>
      <c r="D794">
        <v>99</v>
      </c>
      <c r="E794">
        <v>99</v>
      </c>
      <c r="F794">
        <v>99</v>
      </c>
      <c r="G794">
        <v>99</v>
      </c>
      <c r="H794">
        <v>99</v>
      </c>
      <c r="I794">
        <v>99</v>
      </c>
      <c r="J794">
        <v>999</v>
      </c>
      <c r="K794">
        <v>99</v>
      </c>
      <c r="L794">
        <v>7</v>
      </c>
      <c r="M794">
        <v>99</v>
      </c>
      <c r="N794">
        <v>99</v>
      </c>
      <c r="O794">
        <v>99</v>
      </c>
      <c r="P794">
        <v>9999</v>
      </c>
      <c r="Q794">
        <v>2996</v>
      </c>
      <c r="R794">
        <v>4456</v>
      </c>
      <c r="S794">
        <v>7</v>
      </c>
      <c r="T794">
        <v>8.4578096947935393</v>
      </c>
      <c r="U794">
        <v>27.149618491921022</v>
      </c>
      <c r="V794">
        <v>13.689407540394972</v>
      </c>
      <c r="W794">
        <v>43.626570915619375</v>
      </c>
      <c r="X794">
        <v>99.955116696588874</v>
      </c>
      <c r="Y794">
        <v>83.640035906642723</v>
      </c>
      <c r="Z794">
        <v>4.2885530737837589</v>
      </c>
      <c r="AA794">
        <v>0</v>
      </c>
      <c r="AB794">
        <v>1.7525352386490629</v>
      </c>
      <c r="AD794">
        <v>55.49045623733543</v>
      </c>
      <c r="AF794">
        <v>8.1856090526663827</v>
      </c>
      <c r="AG794">
        <v>9.6837359354991328</v>
      </c>
    </row>
    <row r="795" spans="1:33">
      <c r="A795">
        <v>11</v>
      </c>
      <c r="B795">
        <v>356</v>
      </c>
      <c r="C795">
        <v>2001</v>
      </c>
      <c r="D795">
        <v>99</v>
      </c>
      <c r="E795">
        <v>99</v>
      </c>
      <c r="F795">
        <v>99</v>
      </c>
      <c r="G795">
        <v>99</v>
      </c>
      <c r="H795">
        <v>99</v>
      </c>
      <c r="I795">
        <v>99</v>
      </c>
      <c r="J795">
        <v>999</v>
      </c>
      <c r="K795">
        <v>99</v>
      </c>
      <c r="L795">
        <v>8</v>
      </c>
      <c r="M795">
        <v>99</v>
      </c>
      <c r="N795">
        <v>99</v>
      </c>
      <c r="O795">
        <v>99</v>
      </c>
      <c r="P795">
        <v>9999</v>
      </c>
      <c r="Q795">
        <v>2690</v>
      </c>
      <c r="R795">
        <v>3938</v>
      </c>
      <c r="S795">
        <v>8</v>
      </c>
      <c r="T795">
        <v>9.2973590655154901</v>
      </c>
      <c r="U795">
        <v>29.356043676993274</v>
      </c>
      <c r="V795">
        <v>10.665312341289997</v>
      </c>
      <c r="W795">
        <v>61.528694768918221</v>
      </c>
      <c r="X795">
        <v>100</v>
      </c>
      <c r="Y795">
        <v>93.194514982224447</v>
      </c>
      <c r="Z795">
        <v>4.6415916529525756</v>
      </c>
      <c r="AA795">
        <v>0</v>
      </c>
      <c r="AB795">
        <v>2.0791103826665043</v>
      </c>
      <c r="AD795">
        <v>50.160175666665246</v>
      </c>
      <c r="AF795">
        <v>7.2340503701526542</v>
      </c>
      <c r="AG795">
        <v>9.2535262609122881</v>
      </c>
    </row>
    <row r="796" spans="1:33">
      <c r="A796">
        <v>11</v>
      </c>
      <c r="B796">
        <v>357</v>
      </c>
      <c r="C796">
        <v>2001</v>
      </c>
      <c r="D796">
        <v>99</v>
      </c>
      <c r="E796">
        <v>99</v>
      </c>
      <c r="F796">
        <v>99</v>
      </c>
      <c r="G796">
        <v>99</v>
      </c>
      <c r="H796">
        <v>99</v>
      </c>
      <c r="I796">
        <v>99</v>
      </c>
      <c r="J796">
        <v>999</v>
      </c>
      <c r="K796">
        <v>99</v>
      </c>
      <c r="L796">
        <v>9</v>
      </c>
      <c r="M796">
        <v>99</v>
      </c>
      <c r="N796">
        <v>99</v>
      </c>
      <c r="O796">
        <v>99</v>
      </c>
      <c r="P796">
        <v>9999</v>
      </c>
      <c r="Q796">
        <v>1142</v>
      </c>
      <c r="R796">
        <v>1441</v>
      </c>
      <c r="S796">
        <v>9</v>
      </c>
      <c r="T796">
        <v>10.197085357390701</v>
      </c>
      <c r="U796">
        <v>32.077168632893851</v>
      </c>
      <c r="V796">
        <v>9.3684941013185288</v>
      </c>
      <c r="W796">
        <v>72.519083969465626</v>
      </c>
      <c r="X796">
        <v>100</v>
      </c>
      <c r="Y796">
        <v>97.709923664122172</v>
      </c>
      <c r="Z796">
        <v>5.2059845752418283</v>
      </c>
      <c r="AA796">
        <v>0</v>
      </c>
      <c r="AB796">
        <v>2.3941908295527305</v>
      </c>
      <c r="AD796">
        <v>53.228059674709911</v>
      </c>
      <c r="AF796">
        <v>2.6470966438268086</v>
      </c>
      <c r="AG796">
        <v>3.6999344751907848</v>
      </c>
    </row>
    <row r="797" spans="1:33">
      <c r="A797">
        <v>11</v>
      </c>
      <c r="B797">
        <v>358</v>
      </c>
      <c r="C797">
        <v>2001</v>
      </c>
      <c r="D797">
        <v>99</v>
      </c>
      <c r="E797">
        <v>99</v>
      </c>
      <c r="F797">
        <v>99</v>
      </c>
      <c r="G797">
        <v>99</v>
      </c>
      <c r="H797">
        <v>99</v>
      </c>
      <c r="I797">
        <v>99</v>
      </c>
      <c r="J797">
        <v>999</v>
      </c>
      <c r="K797">
        <v>99</v>
      </c>
      <c r="L797">
        <v>10</v>
      </c>
      <c r="M797">
        <v>99</v>
      </c>
      <c r="N797">
        <v>99</v>
      </c>
      <c r="O797">
        <v>99</v>
      </c>
      <c r="P797">
        <v>9999</v>
      </c>
      <c r="Q797">
        <v>297</v>
      </c>
      <c r="R797">
        <v>326</v>
      </c>
      <c r="S797">
        <v>10</v>
      </c>
      <c r="T797">
        <v>10.797546012269938</v>
      </c>
      <c r="U797">
        <v>34.89141104294481</v>
      </c>
      <c r="V797">
        <v>9.2024539877300615</v>
      </c>
      <c r="W797">
        <v>78.834355828220851</v>
      </c>
      <c r="X797">
        <v>100</v>
      </c>
      <c r="Y797">
        <v>99.079754601227023</v>
      </c>
      <c r="Z797">
        <v>5.6397460976328722</v>
      </c>
      <c r="AA797">
        <v>0</v>
      </c>
      <c r="AB797">
        <v>2.7462400602900274</v>
      </c>
      <c r="AD797">
        <v>59.286240335616945</v>
      </c>
      <c r="AF797">
        <v>0.59885739478663425</v>
      </c>
      <c r="AG797">
        <v>0.91047947094759996</v>
      </c>
    </row>
    <row r="798" spans="1:33">
      <c r="A798">
        <v>11</v>
      </c>
      <c r="B798">
        <v>359</v>
      </c>
      <c r="C798">
        <v>2001</v>
      </c>
      <c r="D798">
        <v>99</v>
      </c>
      <c r="E798">
        <v>99</v>
      </c>
      <c r="F798">
        <v>99</v>
      </c>
      <c r="G798">
        <v>99</v>
      </c>
      <c r="H798">
        <v>99</v>
      </c>
      <c r="I798">
        <v>99</v>
      </c>
      <c r="J798">
        <v>999</v>
      </c>
      <c r="K798">
        <v>99</v>
      </c>
      <c r="L798">
        <v>11</v>
      </c>
      <c r="M798">
        <v>99</v>
      </c>
      <c r="N798">
        <v>99</v>
      </c>
      <c r="O798">
        <v>99</v>
      </c>
      <c r="P798">
        <v>9999</v>
      </c>
      <c r="Q798">
        <v>176</v>
      </c>
      <c r="R798">
        <v>186</v>
      </c>
      <c r="S798">
        <v>11</v>
      </c>
      <c r="T798">
        <v>11.370967741935484</v>
      </c>
      <c r="U798">
        <v>35.80430107526881</v>
      </c>
      <c r="V798">
        <v>5.913978494623656</v>
      </c>
      <c r="W798">
        <v>81.72043010752688</v>
      </c>
      <c r="X798">
        <v>100</v>
      </c>
      <c r="Y798">
        <v>98.924731182795696</v>
      </c>
      <c r="Z798">
        <v>5.9032506805593856</v>
      </c>
      <c r="AA798">
        <v>0</v>
      </c>
      <c r="AB798">
        <v>2.7291765131298544</v>
      </c>
      <c r="AD798">
        <v>70.128454143323921</v>
      </c>
      <c r="AF798">
        <v>0.34167937248562569</v>
      </c>
      <c r="AG798">
        <v>0.53306745597406779</v>
      </c>
    </row>
    <row r="799" spans="1:33">
      <c r="A799">
        <v>11</v>
      </c>
      <c r="B799">
        <v>360</v>
      </c>
      <c r="C799">
        <v>2001</v>
      </c>
      <c r="D799">
        <v>99</v>
      </c>
      <c r="E799">
        <v>99</v>
      </c>
      <c r="F799">
        <v>99</v>
      </c>
      <c r="G799">
        <v>99</v>
      </c>
      <c r="H799">
        <v>99</v>
      </c>
      <c r="I799">
        <v>99</v>
      </c>
      <c r="J799">
        <v>999</v>
      </c>
      <c r="K799">
        <v>99</v>
      </c>
      <c r="L799">
        <v>12</v>
      </c>
      <c r="M799">
        <v>99</v>
      </c>
      <c r="N799">
        <v>99</v>
      </c>
      <c r="O799">
        <v>99</v>
      </c>
      <c r="P799">
        <v>9999</v>
      </c>
      <c r="Q799">
        <v>43</v>
      </c>
      <c r="R799">
        <v>43</v>
      </c>
      <c r="S799">
        <v>12</v>
      </c>
      <c r="T799">
        <v>11.767441860465111</v>
      </c>
      <c r="U799">
        <v>38.579069767441872</v>
      </c>
      <c r="V799">
        <v>4.6511627906976756</v>
      </c>
      <c r="W799">
        <v>86.046511627906995</v>
      </c>
      <c r="X799">
        <v>100</v>
      </c>
      <c r="Y799">
        <v>100</v>
      </c>
      <c r="Z799">
        <v>7.5150874026554257</v>
      </c>
      <c r="AA799">
        <v>0</v>
      </c>
      <c r="AB799">
        <v>3.1091553425800713</v>
      </c>
      <c r="AD799">
        <v>66.564904164030594</v>
      </c>
      <c r="AF799">
        <v>7.8990392563881198E-2</v>
      </c>
      <c r="AG799">
        <v>0.13278659419715616</v>
      </c>
    </row>
    <row r="800" spans="1:33">
      <c r="A800">
        <v>11</v>
      </c>
      <c r="B800">
        <v>361</v>
      </c>
      <c r="C800">
        <v>2001</v>
      </c>
      <c r="D800">
        <v>99</v>
      </c>
      <c r="E800">
        <v>99</v>
      </c>
      <c r="F800">
        <v>99</v>
      </c>
      <c r="G800">
        <v>99</v>
      </c>
      <c r="H800">
        <v>99</v>
      </c>
      <c r="I800">
        <v>99</v>
      </c>
      <c r="J800">
        <v>999</v>
      </c>
      <c r="K800">
        <v>99</v>
      </c>
      <c r="L800">
        <v>13</v>
      </c>
      <c r="M800">
        <v>99</v>
      </c>
      <c r="N800">
        <v>99</v>
      </c>
      <c r="O800">
        <v>99</v>
      </c>
      <c r="P800">
        <v>9999</v>
      </c>
      <c r="Q800">
        <v>10</v>
      </c>
      <c r="R800">
        <v>11</v>
      </c>
      <c r="S800">
        <v>13</v>
      </c>
      <c r="T800">
        <v>10.727272727272727</v>
      </c>
      <c r="U800">
        <v>37.590909090909086</v>
      </c>
      <c r="V800">
        <v>18.181818181818183</v>
      </c>
      <c r="W800">
        <v>81.818181818181813</v>
      </c>
      <c r="X800">
        <v>100</v>
      </c>
      <c r="Y800">
        <v>100</v>
      </c>
      <c r="Z800">
        <v>6.1897943196045393</v>
      </c>
      <c r="AA800">
        <v>0</v>
      </c>
      <c r="AB800">
        <v>3.3327823236042486</v>
      </c>
      <c r="AD800">
        <v>77.591873593965346</v>
      </c>
      <c r="AF800">
        <v>2.0206844609364963E-2</v>
      </c>
      <c r="AG800">
        <v>3.3098593465865356E-2</v>
      </c>
    </row>
    <row r="801" spans="1:33">
      <c r="A801">
        <v>11</v>
      </c>
      <c r="B801">
        <v>362</v>
      </c>
      <c r="C801">
        <v>2001</v>
      </c>
      <c r="D801">
        <v>99</v>
      </c>
      <c r="E801">
        <v>99</v>
      </c>
      <c r="F801">
        <v>99</v>
      </c>
      <c r="G801">
        <v>99</v>
      </c>
      <c r="H801">
        <v>99</v>
      </c>
      <c r="I801">
        <v>99</v>
      </c>
      <c r="J801">
        <v>999</v>
      </c>
      <c r="K801">
        <v>99</v>
      </c>
      <c r="L801">
        <v>14</v>
      </c>
      <c r="M801">
        <v>99</v>
      </c>
      <c r="N801">
        <v>99</v>
      </c>
      <c r="O801">
        <v>99</v>
      </c>
      <c r="P801">
        <v>9999</v>
      </c>
      <c r="Q801">
        <v>11</v>
      </c>
      <c r="R801">
        <v>11</v>
      </c>
      <c r="S801">
        <v>14</v>
      </c>
      <c r="T801">
        <v>13.636363636363638</v>
      </c>
      <c r="U801">
        <v>43.818181818181827</v>
      </c>
      <c r="V801">
        <v>0</v>
      </c>
      <c r="W801">
        <v>100</v>
      </c>
      <c r="X801">
        <v>100</v>
      </c>
      <c r="Y801">
        <v>100</v>
      </c>
      <c r="Z801">
        <v>6.5614325184531754</v>
      </c>
      <c r="AA801">
        <v>0</v>
      </c>
      <c r="AB801">
        <v>1.7721444263288963</v>
      </c>
      <c r="AD801">
        <v>60.413747428959461</v>
      </c>
      <c r="AF801">
        <v>2.0206844609364963E-2</v>
      </c>
      <c r="AG801">
        <v>3.8581673640984554E-2</v>
      </c>
    </row>
    <row r="802" spans="1:33">
      <c r="A802">
        <v>11</v>
      </c>
      <c r="B802">
        <v>363</v>
      </c>
      <c r="C802">
        <v>2001</v>
      </c>
      <c r="D802">
        <v>99</v>
      </c>
      <c r="E802">
        <v>99</v>
      </c>
      <c r="F802">
        <v>99</v>
      </c>
      <c r="G802">
        <v>99</v>
      </c>
      <c r="H802">
        <v>99</v>
      </c>
      <c r="I802">
        <v>99</v>
      </c>
      <c r="J802">
        <v>999</v>
      </c>
      <c r="K802">
        <v>99</v>
      </c>
      <c r="L802">
        <v>15</v>
      </c>
      <c r="M802">
        <v>99</v>
      </c>
      <c r="N802">
        <v>99</v>
      </c>
      <c r="O802">
        <v>99</v>
      </c>
      <c r="P802">
        <v>9999</v>
      </c>
      <c r="Q802">
        <v>8</v>
      </c>
      <c r="R802">
        <v>8</v>
      </c>
      <c r="S802">
        <v>15</v>
      </c>
      <c r="T802">
        <v>13.875</v>
      </c>
      <c r="U802">
        <v>45.15</v>
      </c>
      <c r="V802">
        <v>12.5</v>
      </c>
      <c r="W802">
        <v>87.5</v>
      </c>
      <c r="X802">
        <v>100</v>
      </c>
      <c r="Y802">
        <v>100</v>
      </c>
      <c r="Z802">
        <v>8.7992897440646001</v>
      </c>
      <c r="AA802">
        <v>0</v>
      </c>
      <c r="AB802">
        <v>2.6190408549696205</v>
      </c>
      <c r="AD802">
        <v>76.993758108692148</v>
      </c>
      <c r="AF802">
        <v>1.4695886988629055E-2</v>
      </c>
      <c r="AG802">
        <v>2.8912241740920372E-2</v>
      </c>
    </row>
    <row r="803" spans="1:33">
      <c r="A803">
        <v>11</v>
      </c>
      <c r="B803">
        <v>364</v>
      </c>
      <c r="C803">
        <v>2000</v>
      </c>
      <c r="D803">
        <v>99</v>
      </c>
      <c r="E803">
        <v>99</v>
      </c>
      <c r="F803">
        <v>99</v>
      </c>
      <c r="G803">
        <v>99</v>
      </c>
      <c r="H803">
        <v>99</v>
      </c>
      <c r="I803">
        <v>99</v>
      </c>
      <c r="J803">
        <v>999</v>
      </c>
      <c r="K803">
        <v>99</v>
      </c>
      <c r="L803">
        <v>1</v>
      </c>
      <c r="M803">
        <v>99</v>
      </c>
      <c r="N803">
        <v>99</v>
      </c>
      <c r="O803">
        <v>99</v>
      </c>
      <c r="P803">
        <v>9999</v>
      </c>
      <c r="Q803">
        <v>588</v>
      </c>
      <c r="R803">
        <v>1007</v>
      </c>
      <c r="S803">
        <v>1</v>
      </c>
      <c r="T803">
        <v>1.9145978152929499</v>
      </c>
      <c r="U803">
        <v>13.363356504468738</v>
      </c>
      <c r="V803">
        <v>0</v>
      </c>
      <c r="W803">
        <v>0.19860973187686204</v>
      </c>
      <c r="X803">
        <v>14.101290963257201</v>
      </c>
      <c r="Y803">
        <v>0.4965243296921551</v>
      </c>
      <c r="Z803">
        <v>2.775602648896661</v>
      </c>
      <c r="AA803">
        <v>0</v>
      </c>
      <c r="AB803">
        <v>0.96340972799078739</v>
      </c>
      <c r="AD803">
        <v>37.071567054865405</v>
      </c>
      <c r="AF803">
        <v>1.3596716264751152</v>
      </c>
      <c r="AG803">
        <v>0.82188686887786977</v>
      </c>
    </row>
    <row r="804" spans="1:33">
      <c r="A804">
        <v>11</v>
      </c>
      <c r="B804">
        <v>365</v>
      </c>
      <c r="C804">
        <v>2000</v>
      </c>
      <c r="D804">
        <v>99</v>
      </c>
      <c r="E804">
        <v>99</v>
      </c>
      <c r="F804">
        <v>99</v>
      </c>
      <c r="G804">
        <v>99</v>
      </c>
      <c r="H804">
        <v>99</v>
      </c>
      <c r="I804">
        <v>99</v>
      </c>
      <c r="J804">
        <v>999</v>
      </c>
      <c r="K804">
        <v>99</v>
      </c>
      <c r="L804">
        <v>2</v>
      </c>
      <c r="M804">
        <v>99</v>
      </c>
      <c r="N804">
        <v>99</v>
      </c>
      <c r="O804">
        <v>99</v>
      </c>
      <c r="P804">
        <v>9999</v>
      </c>
      <c r="Q804">
        <v>2275</v>
      </c>
      <c r="R804">
        <v>4415</v>
      </c>
      <c r="S804">
        <v>2</v>
      </c>
      <c r="T804">
        <v>3.1712344280860698</v>
      </c>
      <c r="U804">
        <v>15.695469988674963</v>
      </c>
      <c r="V804">
        <v>0</v>
      </c>
      <c r="W804">
        <v>9.0600226500566233E-2</v>
      </c>
      <c r="X804">
        <v>41.766704416761058</v>
      </c>
      <c r="Y804">
        <v>0.88335220838052109</v>
      </c>
      <c r="Z804">
        <v>2.7980477500797472</v>
      </c>
      <c r="AA804">
        <v>0</v>
      </c>
      <c r="AB804">
        <v>1.2498286879090603</v>
      </c>
      <c r="AD804">
        <v>30.945890277481656</v>
      </c>
      <c r="AF804">
        <v>5.9612216791336987</v>
      </c>
      <c r="AG804">
        <v>4.2322571708436802</v>
      </c>
    </row>
    <row r="805" spans="1:33">
      <c r="A805">
        <v>11</v>
      </c>
      <c r="B805">
        <v>366</v>
      </c>
      <c r="C805">
        <v>2000</v>
      </c>
      <c r="D805">
        <v>99</v>
      </c>
      <c r="E805">
        <v>99</v>
      </c>
      <c r="F805">
        <v>99</v>
      </c>
      <c r="G805">
        <v>99</v>
      </c>
      <c r="H805">
        <v>99</v>
      </c>
      <c r="I805">
        <v>99</v>
      </c>
      <c r="J805">
        <v>999</v>
      </c>
      <c r="K805">
        <v>99</v>
      </c>
      <c r="L805">
        <v>3</v>
      </c>
      <c r="M805">
        <v>99</v>
      </c>
      <c r="N805">
        <v>99</v>
      </c>
      <c r="O805">
        <v>99</v>
      </c>
      <c r="P805">
        <v>9999</v>
      </c>
      <c r="Q805">
        <v>4223</v>
      </c>
      <c r="R805">
        <v>9070</v>
      </c>
      <c r="S805">
        <v>3</v>
      </c>
      <c r="T805">
        <v>4.5044101433296575</v>
      </c>
      <c r="U805">
        <v>17.780948180815876</v>
      </c>
      <c r="V805">
        <v>0</v>
      </c>
      <c r="W805">
        <v>0.4079382579933849</v>
      </c>
      <c r="X805">
        <v>72.590959206174205</v>
      </c>
      <c r="Y805">
        <v>4.718853362734289</v>
      </c>
      <c r="Z805">
        <v>2.9059913748187736</v>
      </c>
      <c r="AA805">
        <v>0</v>
      </c>
      <c r="AB805">
        <v>1.3164770231188503</v>
      </c>
      <c r="AD805">
        <v>29.42335707447678</v>
      </c>
      <c r="AF805">
        <v>12.246496178877157</v>
      </c>
      <c r="AG805">
        <v>9.8498410021560971</v>
      </c>
    </row>
    <row r="806" spans="1:33">
      <c r="A806">
        <v>11</v>
      </c>
      <c r="B806">
        <v>367</v>
      </c>
      <c r="C806">
        <v>2000</v>
      </c>
      <c r="D806">
        <v>99</v>
      </c>
      <c r="E806">
        <v>99</v>
      </c>
      <c r="F806">
        <v>99</v>
      </c>
      <c r="G806">
        <v>99</v>
      </c>
      <c r="H806">
        <v>99</v>
      </c>
      <c r="I806">
        <v>99</v>
      </c>
      <c r="J806">
        <v>999</v>
      </c>
      <c r="K806">
        <v>99</v>
      </c>
      <c r="L806">
        <v>4</v>
      </c>
      <c r="M806">
        <v>99</v>
      </c>
      <c r="N806">
        <v>99</v>
      </c>
      <c r="O806">
        <v>99</v>
      </c>
      <c r="P806">
        <v>9999</v>
      </c>
      <c r="Q806">
        <v>6192</v>
      </c>
      <c r="R806">
        <v>13779</v>
      </c>
      <c r="S806">
        <v>4</v>
      </c>
      <c r="T806">
        <v>5.6557079613905215</v>
      </c>
      <c r="U806">
        <v>19.987822048044176</v>
      </c>
      <c r="V806">
        <v>0</v>
      </c>
      <c r="W806">
        <v>2.5110675665868354</v>
      </c>
      <c r="X806">
        <v>91.458015821177113</v>
      </c>
      <c r="Y806">
        <v>15.617969373684597</v>
      </c>
      <c r="Z806">
        <v>3.1694489311703302</v>
      </c>
      <c r="AA806">
        <v>0</v>
      </c>
      <c r="AB806">
        <v>1.5303181898423843</v>
      </c>
      <c r="AD806">
        <v>31.935883505214303</v>
      </c>
      <c r="AF806">
        <v>18.604682563257811</v>
      </c>
      <c r="AG806">
        <v>16.820937267035195</v>
      </c>
    </row>
    <row r="807" spans="1:33">
      <c r="A807">
        <v>11</v>
      </c>
      <c r="B807">
        <v>368</v>
      </c>
      <c r="C807">
        <v>2000</v>
      </c>
      <c r="D807">
        <v>99</v>
      </c>
      <c r="E807">
        <v>99</v>
      </c>
      <c r="F807">
        <v>99</v>
      </c>
      <c r="G807">
        <v>99</v>
      </c>
      <c r="H807">
        <v>99</v>
      </c>
      <c r="I807">
        <v>99</v>
      </c>
      <c r="J807">
        <v>999</v>
      </c>
      <c r="K807">
        <v>99</v>
      </c>
      <c r="L807">
        <v>5</v>
      </c>
      <c r="M807">
        <v>99</v>
      </c>
      <c r="N807">
        <v>99</v>
      </c>
      <c r="O807">
        <v>99</v>
      </c>
      <c r="P807">
        <v>9999</v>
      </c>
      <c r="Q807">
        <v>8338</v>
      </c>
      <c r="R807">
        <v>21448</v>
      </c>
      <c r="S807">
        <v>5</v>
      </c>
      <c r="T807">
        <v>6.907030958597538</v>
      </c>
      <c r="U807">
        <v>22.413320589332248</v>
      </c>
      <c r="V807">
        <v>0</v>
      </c>
      <c r="W807">
        <v>13.479112271540473</v>
      </c>
      <c r="X807">
        <v>98.149011562849694</v>
      </c>
      <c r="Y807">
        <v>38.917381574039553</v>
      </c>
      <c r="Z807">
        <v>3.5203326142860725</v>
      </c>
      <c r="AA807">
        <v>0</v>
      </c>
      <c r="AB807">
        <v>1.5736402709991972</v>
      </c>
      <c r="AD807">
        <v>41.152828636984303</v>
      </c>
      <c r="AF807">
        <v>28.959520401825497</v>
      </c>
      <c r="AG807">
        <v>29.360268360851993</v>
      </c>
    </row>
    <row r="808" spans="1:33">
      <c r="A808">
        <v>11</v>
      </c>
      <c r="B808">
        <v>369</v>
      </c>
      <c r="C808">
        <v>2000</v>
      </c>
      <c r="D808">
        <v>99</v>
      </c>
      <c r="E808">
        <v>99</v>
      </c>
      <c r="F808">
        <v>99</v>
      </c>
      <c r="G808">
        <v>99</v>
      </c>
      <c r="H808">
        <v>99</v>
      </c>
      <c r="I808">
        <v>99</v>
      </c>
      <c r="J808">
        <v>999</v>
      </c>
      <c r="K808">
        <v>99</v>
      </c>
      <c r="L808">
        <v>6</v>
      </c>
      <c r="M808">
        <v>99</v>
      </c>
      <c r="N808">
        <v>99</v>
      </c>
      <c r="O808">
        <v>99</v>
      </c>
      <c r="P808">
        <v>9999</v>
      </c>
      <c r="Q808">
        <v>6409</v>
      </c>
      <c r="R808">
        <v>13243</v>
      </c>
      <c r="S808">
        <v>6</v>
      </c>
      <c r="T808">
        <v>7.832968360643358</v>
      </c>
      <c r="U808">
        <v>24.747096579324975</v>
      </c>
      <c r="V808">
        <v>10.745299403458429</v>
      </c>
      <c r="W808">
        <v>29.744015706410934</v>
      </c>
      <c r="X808">
        <v>99.682851317677262</v>
      </c>
      <c r="Y808">
        <v>65.158951899116516</v>
      </c>
      <c r="Z808">
        <v>3.6881858798676888</v>
      </c>
      <c r="AA808">
        <v>0</v>
      </c>
      <c r="AB808">
        <v>1.7550807791662195</v>
      </c>
      <c r="AD808">
        <v>44.592433702295118</v>
      </c>
      <c r="AF808">
        <v>17.880964597229354</v>
      </c>
      <c r="AG808">
        <v>20.01601643859248</v>
      </c>
    </row>
    <row r="809" spans="1:33">
      <c r="A809">
        <v>11</v>
      </c>
      <c r="B809">
        <v>370</v>
      </c>
      <c r="C809">
        <v>2000</v>
      </c>
      <c r="D809">
        <v>99</v>
      </c>
      <c r="E809">
        <v>99</v>
      </c>
      <c r="F809">
        <v>99</v>
      </c>
      <c r="G809">
        <v>99</v>
      </c>
      <c r="H809">
        <v>99</v>
      </c>
      <c r="I809">
        <v>99</v>
      </c>
      <c r="J809">
        <v>999</v>
      </c>
      <c r="K809">
        <v>99</v>
      </c>
      <c r="L809">
        <v>7</v>
      </c>
      <c r="M809">
        <v>99</v>
      </c>
      <c r="N809">
        <v>99</v>
      </c>
      <c r="O809">
        <v>99</v>
      </c>
      <c r="P809">
        <v>9999</v>
      </c>
      <c r="Q809">
        <v>3263</v>
      </c>
      <c r="R809">
        <v>5101</v>
      </c>
      <c r="S809">
        <v>7</v>
      </c>
      <c r="T809">
        <v>8.5100960595961581</v>
      </c>
      <c r="U809">
        <v>26.504214859831375</v>
      </c>
      <c r="V809">
        <v>11.389923544403063</v>
      </c>
      <c r="W809">
        <v>43.814938247402473</v>
      </c>
      <c r="X809">
        <v>99.96079200156835</v>
      </c>
      <c r="Y809">
        <v>81.435012742599497</v>
      </c>
      <c r="Z809">
        <v>3.8790081781673194</v>
      </c>
      <c r="AA809">
        <v>0</v>
      </c>
      <c r="AB809">
        <v>1.9382108887605831</v>
      </c>
      <c r="AD809">
        <v>46.768058889819088</v>
      </c>
      <c r="AF809">
        <v>6.8874726580432615</v>
      </c>
      <c r="AG809">
        <v>8.2572851770132765</v>
      </c>
    </row>
    <row r="810" spans="1:33">
      <c r="A810">
        <v>11</v>
      </c>
      <c r="B810">
        <v>371</v>
      </c>
      <c r="C810">
        <v>2000</v>
      </c>
      <c r="D810">
        <v>99</v>
      </c>
      <c r="E810">
        <v>99</v>
      </c>
      <c r="F810">
        <v>99</v>
      </c>
      <c r="G810">
        <v>99</v>
      </c>
      <c r="H810">
        <v>99</v>
      </c>
      <c r="I810">
        <v>99</v>
      </c>
      <c r="J810">
        <v>999</v>
      </c>
      <c r="K810">
        <v>99</v>
      </c>
      <c r="L810">
        <v>8</v>
      </c>
      <c r="M810">
        <v>99</v>
      </c>
      <c r="N810">
        <v>99</v>
      </c>
      <c r="O810">
        <v>99</v>
      </c>
      <c r="P810">
        <v>9999</v>
      </c>
      <c r="Q810">
        <v>2744</v>
      </c>
      <c r="R810">
        <v>4239</v>
      </c>
      <c r="S810">
        <v>8.0018872375560299</v>
      </c>
      <c r="T810">
        <v>9.1663128096249125</v>
      </c>
      <c r="U810">
        <v>28.246473224817198</v>
      </c>
      <c r="V810">
        <v>10.073130455296061</v>
      </c>
      <c r="W810">
        <v>56.640717150271314</v>
      </c>
      <c r="X810">
        <v>99.952819061099333</v>
      </c>
      <c r="Y810">
        <v>90.870488322717605</v>
      </c>
      <c r="Z810">
        <v>4.0950393979023163</v>
      </c>
      <c r="AB810">
        <v>2.0771706143403703</v>
      </c>
      <c r="AD810">
        <v>46.592834969174191</v>
      </c>
      <c r="AF810">
        <v>5.7235829440198733</v>
      </c>
      <c r="AG810">
        <v>7.3129846875176083</v>
      </c>
    </row>
    <row r="811" spans="1:33">
      <c r="A811">
        <v>11</v>
      </c>
      <c r="B811">
        <v>372</v>
      </c>
      <c r="C811">
        <v>2000</v>
      </c>
      <c r="D811">
        <v>99</v>
      </c>
      <c r="E811">
        <v>99</v>
      </c>
      <c r="F811">
        <v>99</v>
      </c>
      <c r="G811">
        <v>99</v>
      </c>
      <c r="H811">
        <v>99</v>
      </c>
      <c r="I811">
        <v>99</v>
      </c>
      <c r="J811">
        <v>999</v>
      </c>
      <c r="K811">
        <v>99</v>
      </c>
      <c r="L811">
        <v>9</v>
      </c>
      <c r="M811">
        <v>99</v>
      </c>
      <c r="N811">
        <v>99</v>
      </c>
      <c r="O811">
        <v>99</v>
      </c>
      <c r="P811">
        <v>9999</v>
      </c>
      <c r="Q811">
        <v>1074</v>
      </c>
      <c r="R811">
        <v>1320</v>
      </c>
      <c r="S811">
        <v>9</v>
      </c>
      <c r="T811">
        <v>10.029545454545456</v>
      </c>
      <c r="U811">
        <v>30.396515151515157</v>
      </c>
      <c r="V811">
        <v>9.0909090909090917</v>
      </c>
      <c r="W811">
        <v>69.696969696969703</v>
      </c>
      <c r="X811">
        <v>100</v>
      </c>
      <c r="Y811">
        <v>96.060606060606077</v>
      </c>
      <c r="Z811">
        <v>4.4855934347522499</v>
      </c>
      <c r="AA811">
        <v>0</v>
      </c>
      <c r="AB811">
        <v>2.3804519126711927</v>
      </c>
      <c r="AD811">
        <v>49.165836507610237</v>
      </c>
      <c r="AF811">
        <v>1.7822905133536762</v>
      </c>
      <c r="AG811">
        <v>2.4505566359811155</v>
      </c>
    </row>
    <row r="812" spans="1:33">
      <c r="A812">
        <v>11</v>
      </c>
      <c r="B812">
        <v>373</v>
      </c>
      <c r="C812">
        <v>2000</v>
      </c>
      <c r="D812">
        <v>99</v>
      </c>
      <c r="E812">
        <v>99</v>
      </c>
      <c r="F812">
        <v>99</v>
      </c>
      <c r="G812">
        <v>99</v>
      </c>
      <c r="H812">
        <v>99</v>
      </c>
      <c r="I812">
        <v>99</v>
      </c>
      <c r="J812">
        <v>999</v>
      </c>
      <c r="K812">
        <v>99</v>
      </c>
      <c r="L812">
        <v>10</v>
      </c>
      <c r="M812">
        <v>99</v>
      </c>
      <c r="N812">
        <v>99</v>
      </c>
      <c r="O812">
        <v>99</v>
      </c>
      <c r="P812">
        <v>9999</v>
      </c>
      <c r="Q812">
        <v>227</v>
      </c>
      <c r="R812">
        <v>256</v>
      </c>
      <c r="S812">
        <v>10</v>
      </c>
      <c r="T812">
        <v>10.55078125</v>
      </c>
      <c r="U812">
        <v>31.564843750000009</v>
      </c>
      <c r="V812">
        <v>8.984375</v>
      </c>
      <c r="W812">
        <v>71.484375</v>
      </c>
      <c r="X812">
        <v>100</v>
      </c>
      <c r="Y812">
        <v>95.3125</v>
      </c>
      <c r="Z812">
        <v>5.3877478168605082</v>
      </c>
      <c r="AA812">
        <v>0</v>
      </c>
      <c r="AB812">
        <v>2.725272236795516</v>
      </c>
      <c r="AD812">
        <v>59.362468051163859</v>
      </c>
      <c r="AF812">
        <v>0.34565634198374345</v>
      </c>
      <c r="AG812">
        <v>0.4935266690437255</v>
      </c>
    </row>
    <row r="813" spans="1:33">
      <c r="A813">
        <v>11</v>
      </c>
      <c r="B813">
        <v>374</v>
      </c>
      <c r="C813">
        <v>2000</v>
      </c>
      <c r="D813">
        <v>99</v>
      </c>
      <c r="E813">
        <v>99</v>
      </c>
      <c r="F813">
        <v>99</v>
      </c>
      <c r="G813">
        <v>99</v>
      </c>
      <c r="H813">
        <v>99</v>
      </c>
      <c r="I813">
        <v>99</v>
      </c>
      <c r="J813">
        <v>999</v>
      </c>
      <c r="K813">
        <v>99</v>
      </c>
      <c r="L813">
        <v>11</v>
      </c>
      <c r="M813">
        <v>99</v>
      </c>
      <c r="N813">
        <v>99</v>
      </c>
      <c r="O813">
        <v>99</v>
      </c>
      <c r="P813">
        <v>9999</v>
      </c>
      <c r="Q813">
        <v>113</v>
      </c>
      <c r="R813">
        <v>122</v>
      </c>
      <c r="S813">
        <v>11</v>
      </c>
      <c r="T813">
        <v>11.377049180327871</v>
      </c>
      <c r="U813">
        <v>33.613114754098355</v>
      </c>
      <c r="V813">
        <v>9.0163934426229506</v>
      </c>
      <c r="W813">
        <v>80.327868852459005</v>
      </c>
      <c r="X813">
        <v>100</v>
      </c>
      <c r="Y813">
        <v>98.360655737704931</v>
      </c>
      <c r="Z813">
        <v>5.3235934926848323</v>
      </c>
      <c r="AA813">
        <v>0</v>
      </c>
      <c r="AB813">
        <v>2.8553311336563358</v>
      </c>
      <c r="AD813">
        <v>56.74361762244628</v>
      </c>
      <c r="AF813">
        <v>0.16472685047662761</v>
      </c>
      <c r="AG813">
        <v>0.25045840215015058</v>
      </c>
    </row>
    <row r="814" spans="1:33">
      <c r="A814">
        <v>11</v>
      </c>
      <c r="B814">
        <v>375</v>
      </c>
      <c r="C814">
        <v>2000</v>
      </c>
      <c r="D814">
        <v>99</v>
      </c>
      <c r="E814">
        <v>99</v>
      </c>
      <c r="F814">
        <v>99</v>
      </c>
      <c r="G814">
        <v>99</v>
      </c>
      <c r="H814">
        <v>99</v>
      </c>
      <c r="I814">
        <v>99</v>
      </c>
      <c r="J814">
        <v>999</v>
      </c>
      <c r="K814">
        <v>99</v>
      </c>
      <c r="L814">
        <v>12</v>
      </c>
      <c r="M814">
        <v>99</v>
      </c>
      <c r="N814">
        <v>99</v>
      </c>
      <c r="O814">
        <v>99</v>
      </c>
      <c r="P814">
        <v>9999</v>
      </c>
      <c r="Q814">
        <v>44</v>
      </c>
      <c r="R814">
        <v>48</v>
      </c>
      <c r="S814">
        <v>12</v>
      </c>
      <c r="T814">
        <v>12.375</v>
      </c>
      <c r="U814">
        <v>36.235416666666659</v>
      </c>
      <c r="V814">
        <v>8.3333333333333357</v>
      </c>
      <c r="W814">
        <v>87.5</v>
      </c>
      <c r="X814">
        <v>100</v>
      </c>
      <c r="Y814">
        <v>97.916666666666686</v>
      </c>
      <c r="Z814">
        <v>6.1705108372853852</v>
      </c>
      <c r="AA814">
        <v>0</v>
      </c>
      <c r="AB814">
        <v>2.6819225069590158</v>
      </c>
      <c r="AD814">
        <v>55.487614728205195</v>
      </c>
      <c r="AF814">
        <v>6.4810564121951852E-2</v>
      </c>
      <c r="AG814">
        <v>0.10622861365093564</v>
      </c>
    </row>
    <row r="815" spans="1:33">
      <c r="A815">
        <v>11</v>
      </c>
      <c r="B815">
        <v>376</v>
      </c>
      <c r="C815">
        <v>2000</v>
      </c>
      <c r="D815">
        <v>99</v>
      </c>
      <c r="E815">
        <v>99</v>
      </c>
      <c r="F815">
        <v>99</v>
      </c>
      <c r="G815">
        <v>99</v>
      </c>
      <c r="H815">
        <v>99</v>
      </c>
      <c r="I815">
        <v>99</v>
      </c>
      <c r="J815">
        <v>999</v>
      </c>
      <c r="K815">
        <v>99</v>
      </c>
      <c r="L815">
        <v>13</v>
      </c>
      <c r="M815">
        <v>99</v>
      </c>
      <c r="N815">
        <v>99</v>
      </c>
      <c r="O815">
        <v>99</v>
      </c>
      <c r="P815">
        <v>9999</v>
      </c>
      <c r="Q815">
        <v>8</v>
      </c>
      <c r="R815">
        <v>8</v>
      </c>
      <c r="S815">
        <v>13</v>
      </c>
      <c r="T815">
        <v>10.125</v>
      </c>
      <c r="U815">
        <v>32.887500000000003</v>
      </c>
      <c r="V815">
        <v>12.5</v>
      </c>
      <c r="W815">
        <v>62.5</v>
      </c>
      <c r="X815">
        <v>100</v>
      </c>
      <c r="Y815">
        <v>100</v>
      </c>
      <c r="Z815">
        <v>3.5886757655157338</v>
      </c>
      <c r="AA815">
        <v>0</v>
      </c>
      <c r="AB815">
        <v>3.37036719067819</v>
      </c>
      <c r="AD815">
        <v>-21.689986506194504</v>
      </c>
      <c r="AF815">
        <v>1.0801760686991981E-2</v>
      </c>
      <c r="AG815">
        <v>1.6068963520704412E-2</v>
      </c>
    </row>
    <row r="816" spans="1:33">
      <c r="A816">
        <v>11</v>
      </c>
      <c r="B816">
        <v>377</v>
      </c>
      <c r="C816">
        <v>2000</v>
      </c>
      <c r="D816">
        <v>99</v>
      </c>
      <c r="E816">
        <v>99</v>
      </c>
      <c r="F816">
        <v>99</v>
      </c>
      <c r="G816">
        <v>99</v>
      </c>
      <c r="H816">
        <v>99</v>
      </c>
      <c r="I816">
        <v>99</v>
      </c>
      <c r="J816">
        <v>999</v>
      </c>
      <c r="K816">
        <v>99</v>
      </c>
      <c r="L816">
        <v>14</v>
      </c>
      <c r="M816">
        <v>99</v>
      </c>
      <c r="N816">
        <v>99</v>
      </c>
      <c r="O816">
        <v>99</v>
      </c>
      <c r="P816">
        <v>9999</v>
      </c>
      <c r="Q816">
        <v>3</v>
      </c>
      <c r="R816">
        <v>3</v>
      </c>
      <c r="S816">
        <v>14</v>
      </c>
      <c r="T816">
        <v>11.666666666666664</v>
      </c>
      <c r="U816">
        <v>34.233333333333341</v>
      </c>
      <c r="V816">
        <v>0</v>
      </c>
      <c r="W816">
        <v>100</v>
      </c>
      <c r="X816">
        <v>100</v>
      </c>
      <c r="Y816">
        <v>100</v>
      </c>
      <c r="Z816">
        <v>5.2613897614814276</v>
      </c>
      <c r="AA816">
        <v>0</v>
      </c>
      <c r="AB816">
        <v>1.2472191289246577</v>
      </c>
      <c r="AD816">
        <v>21.503936704687288</v>
      </c>
      <c r="AF816">
        <v>4.0506602576219908E-3</v>
      </c>
      <c r="AG816">
        <v>6.2724536433916523E-3</v>
      </c>
    </row>
    <row r="817" spans="1:33">
      <c r="A817">
        <v>11</v>
      </c>
      <c r="B817">
        <v>378</v>
      </c>
      <c r="C817">
        <v>2000</v>
      </c>
      <c r="D817">
        <v>99</v>
      </c>
      <c r="E817">
        <v>99</v>
      </c>
      <c r="F817">
        <v>99</v>
      </c>
      <c r="G817">
        <v>99</v>
      </c>
      <c r="H817">
        <v>99</v>
      </c>
      <c r="I817">
        <v>99</v>
      </c>
      <c r="J817">
        <v>999</v>
      </c>
      <c r="K817">
        <v>99</v>
      </c>
      <c r="L817">
        <v>15</v>
      </c>
      <c r="M817">
        <v>99</v>
      </c>
      <c r="N817">
        <v>99</v>
      </c>
      <c r="O817">
        <v>99</v>
      </c>
      <c r="P817">
        <v>9999</v>
      </c>
      <c r="Q817">
        <v>3</v>
      </c>
      <c r="R817">
        <v>3</v>
      </c>
      <c r="S817">
        <v>15</v>
      </c>
      <c r="T817">
        <v>7.3333333333333313</v>
      </c>
      <c r="U817">
        <v>29.533333333333335</v>
      </c>
      <c r="V817">
        <v>0</v>
      </c>
      <c r="W817">
        <v>33.333333333333343</v>
      </c>
      <c r="X817">
        <v>100</v>
      </c>
      <c r="Y817">
        <v>66.666666666666686</v>
      </c>
      <c r="Z817">
        <v>6.737127643802574</v>
      </c>
      <c r="AA817">
        <v>0</v>
      </c>
      <c r="AB817">
        <v>4.4969125210773484</v>
      </c>
      <c r="AD817">
        <v>73.349688062089726</v>
      </c>
      <c r="AF817">
        <v>4.0506602576219908E-3</v>
      </c>
      <c r="AG817">
        <v>5.4112891217575508E-3</v>
      </c>
    </row>
    <row r="818" spans="1:33">
      <c r="A818">
        <v>11</v>
      </c>
      <c r="B818">
        <v>379</v>
      </c>
      <c r="C818">
        <v>1999</v>
      </c>
      <c r="D818">
        <v>99</v>
      </c>
      <c r="E818">
        <v>99</v>
      </c>
      <c r="F818">
        <v>99</v>
      </c>
      <c r="G818">
        <v>99</v>
      </c>
      <c r="H818">
        <v>99</v>
      </c>
      <c r="I818">
        <v>99</v>
      </c>
      <c r="J818">
        <v>999</v>
      </c>
      <c r="K818">
        <v>99</v>
      </c>
      <c r="L818">
        <v>1</v>
      </c>
      <c r="M818">
        <v>99</v>
      </c>
      <c r="N818">
        <v>99</v>
      </c>
      <c r="O818">
        <v>99</v>
      </c>
      <c r="P818">
        <v>9999</v>
      </c>
      <c r="Q818">
        <v>619</v>
      </c>
      <c r="R818">
        <v>1035</v>
      </c>
      <c r="S818">
        <v>1</v>
      </c>
      <c r="T818">
        <v>2.0251207729468601</v>
      </c>
      <c r="U818">
        <v>13.487729468599028</v>
      </c>
      <c r="V818">
        <v>0</v>
      </c>
      <c r="W818">
        <v>0</v>
      </c>
      <c r="X818">
        <v>16.231884057971016</v>
      </c>
      <c r="Y818">
        <v>9.661835748792269E-2</v>
      </c>
      <c r="Z818">
        <v>2.7595270483685859</v>
      </c>
      <c r="AA818">
        <v>0</v>
      </c>
      <c r="AB818">
        <v>0.87330061887138299</v>
      </c>
      <c r="AD818">
        <v>20.76056826690888</v>
      </c>
      <c r="AF818">
        <v>1.4228759967005775</v>
      </c>
      <c r="AG818">
        <v>0.87363283264359615</v>
      </c>
    </row>
    <row r="819" spans="1:33">
      <c r="A819">
        <v>11</v>
      </c>
      <c r="B819">
        <v>380</v>
      </c>
      <c r="C819">
        <v>1999</v>
      </c>
      <c r="D819">
        <v>99</v>
      </c>
      <c r="E819">
        <v>99</v>
      </c>
      <c r="F819">
        <v>99</v>
      </c>
      <c r="G819">
        <v>99</v>
      </c>
      <c r="H819">
        <v>99</v>
      </c>
      <c r="I819">
        <v>99</v>
      </c>
      <c r="J819">
        <v>999</v>
      </c>
      <c r="K819">
        <v>99</v>
      </c>
      <c r="L819">
        <v>2</v>
      </c>
      <c r="M819">
        <v>99</v>
      </c>
      <c r="N819">
        <v>99</v>
      </c>
      <c r="O819">
        <v>99</v>
      </c>
      <c r="P819">
        <v>9999</v>
      </c>
      <c r="Q819">
        <v>2480</v>
      </c>
      <c r="R819">
        <v>4686</v>
      </c>
      <c r="S819">
        <v>2</v>
      </c>
      <c r="T819">
        <v>3.3629961587708057</v>
      </c>
      <c r="U819">
        <v>15.816986769099469</v>
      </c>
      <c r="V819">
        <v>0</v>
      </c>
      <c r="W819">
        <v>4.2680324370465206E-2</v>
      </c>
      <c r="X819">
        <v>44.45155783183953</v>
      </c>
      <c r="Y819">
        <v>1.0456679470763979</v>
      </c>
      <c r="Z819">
        <v>2.7912050096939156</v>
      </c>
      <c r="AA819">
        <v>0</v>
      </c>
      <c r="AB819">
        <v>1.2403742511660731</v>
      </c>
      <c r="AD819">
        <v>22.525884769491206</v>
      </c>
      <c r="AF819">
        <v>6.4421226285400044</v>
      </c>
      <c r="AG819">
        <v>4.6384810486547972</v>
      </c>
    </row>
    <row r="820" spans="1:33">
      <c r="A820">
        <v>11</v>
      </c>
      <c r="B820">
        <v>381</v>
      </c>
      <c r="C820">
        <v>1999</v>
      </c>
      <c r="D820">
        <v>99</v>
      </c>
      <c r="E820">
        <v>99</v>
      </c>
      <c r="F820">
        <v>99</v>
      </c>
      <c r="G820">
        <v>99</v>
      </c>
      <c r="H820">
        <v>99</v>
      </c>
      <c r="I820">
        <v>99</v>
      </c>
      <c r="J820">
        <v>999</v>
      </c>
      <c r="K820">
        <v>99</v>
      </c>
      <c r="L820">
        <v>3</v>
      </c>
      <c r="M820">
        <v>99</v>
      </c>
      <c r="N820">
        <v>99</v>
      </c>
      <c r="O820">
        <v>99</v>
      </c>
      <c r="P820">
        <v>9999</v>
      </c>
      <c r="Q820">
        <v>4340</v>
      </c>
      <c r="R820">
        <v>9071</v>
      </c>
      <c r="S820">
        <v>3</v>
      </c>
      <c r="T820">
        <v>4.586153676551648</v>
      </c>
      <c r="U820">
        <v>17.927207584610329</v>
      </c>
      <c r="V820">
        <v>0</v>
      </c>
      <c r="W820">
        <v>0.46301400066144838</v>
      </c>
      <c r="X820">
        <v>74.710616249586579</v>
      </c>
      <c r="Y820">
        <v>4.4427295777753288</v>
      </c>
      <c r="Z820">
        <v>2.8225462243574899</v>
      </c>
      <c r="AA820">
        <v>0</v>
      </c>
      <c r="AB820">
        <v>1.4285010488568997</v>
      </c>
      <c r="AD820">
        <v>20.59348752126883</v>
      </c>
      <c r="AF820">
        <v>12.470442672532309</v>
      </c>
      <c r="AG820">
        <v>10.176948229128415</v>
      </c>
    </row>
    <row r="821" spans="1:33">
      <c r="A821">
        <v>11</v>
      </c>
      <c r="B821">
        <v>382</v>
      </c>
      <c r="C821">
        <v>1999</v>
      </c>
      <c r="D821">
        <v>99</v>
      </c>
      <c r="E821">
        <v>99</v>
      </c>
      <c r="F821">
        <v>99</v>
      </c>
      <c r="G821">
        <v>99</v>
      </c>
      <c r="H821">
        <v>99</v>
      </c>
      <c r="I821">
        <v>99</v>
      </c>
      <c r="J821">
        <v>999</v>
      </c>
      <c r="K821">
        <v>99</v>
      </c>
      <c r="L821">
        <v>4</v>
      </c>
      <c r="M821">
        <v>99</v>
      </c>
      <c r="N821">
        <v>99</v>
      </c>
      <c r="O821">
        <v>99</v>
      </c>
      <c r="P821">
        <v>9999</v>
      </c>
      <c r="Q821">
        <v>6706</v>
      </c>
      <c r="R821">
        <v>15047</v>
      </c>
      <c r="S821">
        <v>4</v>
      </c>
      <c r="T821">
        <v>5.7008706054362994</v>
      </c>
      <c r="U821">
        <v>20.155771914667451</v>
      </c>
      <c r="V821">
        <v>0</v>
      </c>
      <c r="W821">
        <v>3.4292550009968754</v>
      </c>
      <c r="X821">
        <v>92.669635143217931</v>
      </c>
      <c r="Y821">
        <v>16.867149597926499</v>
      </c>
      <c r="Z821">
        <v>3.111461394956855</v>
      </c>
      <c r="AA821">
        <v>0</v>
      </c>
      <c r="AB821">
        <v>1.5605162325802731</v>
      </c>
      <c r="AD821">
        <v>32.818732458177642</v>
      </c>
      <c r="AF821">
        <v>20.686004949133903</v>
      </c>
      <c r="AG821">
        <v>18.980126696098679</v>
      </c>
    </row>
    <row r="822" spans="1:33">
      <c r="A822">
        <v>11</v>
      </c>
      <c r="B822">
        <v>383</v>
      </c>
      <c r="C822">
        <v>1999</v>
      </c>
      <c r="D822">
        <v>99</v>
      </c>
      <c r="E822">
        <v>99</v>
      </c>
      <c r="F822">
        <v>99</v>
      </c>
      <c r="G822">
        <v>99</v>
      </c>
      <c r="H822">
        <v>99</v>
      </c>
      <c r="I822">
        <v>99</v>
      </c>
      <c r="J822">
        <v>999</v>
      </c>
      <c r="K822">
        <v>99</v>
      </c>
      <c r="L822">
        <v>5</v>
      </c>
      <c r="M822">
        <v>99</v>
      </c>
      <c r="N822">
        <v>99</v>
      </c>
      <c r="O822">
        <v>99</v>
      </c>
      <c r="P822">
        <v>9999</v>
      </c>
      <c r="Q822">
        <v>8624</v>
      </c>
      <c r="R822">
        <v>21028</v>
      </c>
      <c r="S822">
        <v>5</v>
      </c>
      <c r="T822">
        <v>6.8857237968423055</v>
      </c>
      <c r="U822">
        <v>22.59243389766014</v>
      </c>
      <c r="V822">
        <v>0</v>
      </c>
      <c r="W822">
        <v>14.808826326802363</v>
      </c>
      <c r="X822">
        <v>98.825375689556822</v>
      </c>
      <c r="Y822">
        <v>41.197451017690689</v>
      </c>
      <c r="Z822">
        <v>2.704255572977516</v>
      </c>
      <c r="AA822">
        <v>0</v>
      </c>
      <c r="AB822">
        <v>1.7033462222501659</v>
      </c>
      <c r="AD822">
        <v>52.910413719055072</v>
      </c>
      <c r="AF822">
        <v>28.908441022821005</v>
      </c>
      <c r="AG822">
        <v>29.731083700731528</v>
      </c>
    </row>
    <row r="823" spans="1:33">
      <c r="A823">
        <v>11</v>
      </c>
      <c r="B823">
        <v>384</v>
      </c>
      <c r="C823">
        <v>1999</v>
      </c>
      <c r="D823">
        <v>99</v>
      </c>
      <c r="E823">
        <v>99</v>
      </c>
      <c r="F823">
        <v>99</v>
      </c>
      <c r="G823">
        <v>99</v>
      </c>
      <c r="H823">
        <v>99</v>
      </c>
      <c r="I823">
        <v>99</v>
      </c>
      <c r="J823">
        <v>999</v>
      </c>
      <c r="K823">
        <v>99</v>
      </c>
      <c r="L823">
        <v>6</v>
      </c>
      <c r="M823">
        <v>99</v>
      </c>
      <c r="N823">
        <v>99</v>
      </c>
      <c r="O823">
        <v>99</v>
      </c>
      <c r="P823">
        <v>9999</v>
      </c>
      <c r="Q823">
        <v>6034</v>
      </c>
      <c r="R823">
        <v>11775</v>
      </c>
      <c r="S823">
        <v>6</v>
      </c>
      <c r="T823">
        <v>7.8210615711252673</v>
      </c>
      <c r="U823">
        <v>24.71684076433116</v>
      </c>
      <c r="V823">
        <v>10.963906581740979</v>
      </c>
      <c r="W823">
        <v>30.95541401273886</v>
      </c>
      <c r="X823">
        <v>99.779193205944821</v>
      </c>
      <c r="Y823">
        <v>64.322717622080674</v>
      </c>
      <c r="Z823">
        <v>3.7467185413572728</v>
      </c>
      <c r="AA823">
        <v>0</v>
      </c>
      <c r="AB823">
        <v>1.721994023390081</v>
      </c>
      <c r="AD823">
        <v>48.066154373207823</v>
      </c>
      <c r="AF823">
        <v>16.187792136376135</v>
      </c>
      <c r="AG823">
        <v>18.213928460211324</v>
      </c>
    </row>
    <row r="824" spans="1:33">
      <c r="A824">
        <v>11</v>
      </c>
      <c r="B824">
        <v>385</v>
      </c>
      <c r="C824">
        <v>1999</v>
      </c>
      <c r="D824">
        <v>99</v>
      </c>
      <c r="E824">
        <v>99</v>
      </c>
      <c r="F824">
        <v>99</v>
      </c>
      <c r="G824">
        <v>99</v>
      </c>
      <c r="H824">
        <v>99</v>
      </c>
      <c r="I824">
        <v>99</v>
      </c>
      <c r="J824">
        <v>999</v>
      </c>
      <c r="K824">
        <v>99</v>
      </c>
      <c r="L824">
        <v>7</v>
      </c>
      <c r="M824">
        <v>99</v>
      </c>
      <c r="N824">
        <v>99</v>
      </c>
      <c r="O824">
        <v>99</v>
      </c>
      <c r="P824">
        <v>9999</v>
      </c>
      <c r="Q824">
        <v>3018</v>
      </c>
      <c r="R824">
        <v>4641</v>
      </c>
      <c r="S824">
        <v>7</v>
      </c>
      <c r="T824">
        <v>8.3831070889894388</v>
      </c>
      <c r="U824">
        <v>26.161775479422499</v>
      </c>
      <c r="V824">
        <v>11.31221719457014</v>
      </c>
      <c r="W824">
        <v>42.253824606765797</v>
      </c>
      <c r="X824">
        <v>99.978452919629376</v>
      </c>
      <c r="Y824">
        <v>76.8799827623357</v>
      </c>
      <c r="Z824">
        <v>3.925324245327261</v>
      </c>
      <c r="AA824">
        <v>0</v>
      </c>
      <c r="AB824">
        <v>1.9586786963861504</v>
      </c>
      <c r="AD824">
        <v>49.033737557964336</v>
      </c>
      <c r="AF824">
        <v>6.3802584547704155</v>
      </c>
      <c r="AG824">
        <v>7.5985116487715327</v>
      </c>
    </row>
    <row r="825" spans="1:33">
      <c r="A825">
        <v>11</v>
      </c>
      <c r="B825">
        <v>386</v>
      </c>
      <c r="C825">
        <v>1999</v>
      </c>
      <c r="D825">
        <v>99</v>
      </c>
      <c r="E825">
        <v>99</v>
      </c>
      <c r="F825">
        <v>99</v>
      </c>
      <c r="G825">
        <v>99</v>
      </c>
      <c r="H825">
        <v>99</v>
      </c>
      <c r="I825">
        <v>99</v>
      </c>
      <c r="J825">
        <v>999</v>
      </c>
      <c r="K825">
        <v>99</v>
      </c>
      <c r="L825">
        <v>8</v>
      </c>
      <c r="M825">
        <v>99</v>
      </c>
      <c r="N825">
        <v>99</v>
      </c>
      <c r="O825">
        <v>99</v>
      </c>
      <c r="P825">
        <v>9999</v>
      </c>
      <c r="Q825">
        <v>2486</v>
      </c>
      <c r="R825">
        <v>3735</v>
      </c>
      <c r="S825">
        <v>8</v>
      </c>
      <c r="T825">
        <v>8.8107095046854091</v>
      </c>
      <c r="U825">
        <v>27.815930388219456</v>
      </c>
      <c r="V825">
        <v>11.646586345381522</v>
      </c>
      <c r="W825">
        <v>49.263721552878195</v>
      </c>
      <c r="X825">
        <v>99.973226238286486</v>
      </c>
      <c r="Y825">
        <v>87.791164658634543</v>
      </c>
      <c r="Z825">
        <v>4.1691935194858445</v>
      </c>
      <c r="AA825">
        <v>0</v>
      </c>
      <c r="AB825">
        <v>1.793127712477937</v>
      </c>
      <c r="AD825">
        <v>56.171466880537032</v>
      </c>
      <c r="AF825">
        <v>5.1347264228759961</v>
      </c>
      <c r="AG825">
        <v>6.5018051165077271</v>
      </c>
    </row>
    <row r="826" spans="1:33">
      <c r="A826">
        <v>11</v>
      </c>
      <c r="B826">
        <v>387</v>
      </c>
      <c r="C826">
        <v>1999</v>
      </c>
      <c r="D826">
        <v>99</v>
      </c>
      <c r="E826">
        <v>99</v>
      </c>
      <c r="F826">
        <v>99</v>
      </c>
      <c r="G826">
        <v>99</v>
      </c>
      <c r="H826">
        <v>99</v>
      </c>
      <c r="I826">
        <v>99</v>
      </c>
      <c r="J826">
        <v>999</v>
      </c>
      <c r="K826">
        <v>99</v>
      </c>
      <c r="L826">
        <v>9</v>
      </c>
      <c r="M826">
        <v>99</v>
      </c>
      <c r="N826">
        <v>99</v>
      </c>
      <c r="O826">
        <v>99</v>
      </c>
      <c r="P826">
        <v>9999</v>
      </c>
      <c r="Q826">
        <v>922</v>
      </c>
      <c r="R826">
        <v>1197</v>
      </c>
      <c r="S826">
        <v>9</v>
      </c>
      <c r="T826">
        <v>9.4394319131161257</v>
      </c>
      <c r="U826">
        <v>29.579197994987442</v>
      </c>
      <c r="V826">
        <v>10.359231411862989</v>
      </c>
      <c r="W826">
        <v>58.646616541353389</v>
      </c>
      <c r="X826">
        <v>100</v>
      </c>
      <c r="Y826">
        <v>93.233082706766965</v>
      </c>
      <c r="Z826">
        <v>4.4992389619233792</v>
      </c>
      <c r="AA826">
        <v>0</v>
      </c>
      <c r="AB826">
        <v>2.274565849253559</v>
      </c>
      <c r="AD826">
        <v>51.852291293399915</v>
      </c>
      <c r="AF826">
        <v>1.6455870222711024</v>
      </c>
      <c r="AG826">
        <v>2.2157986620459424</v>
      </c>
    </row>
    <row r="827" spans="1:33">
      <c r="A827">
        <v>11</v>
      </c>
      <c r="B827">
        <v>388</v>
      </c>
      <c r="C827">
        <v>1999</v>
      </c>
      <c r="D827">
        <v>99</v>
      </c>
      <c r="E827">
        <v>99</v>
      </c>
      <c r="F827">
        <v>99</v>
      </c>
      <c r="G827">
        <v>99</v>
      </c>
      <c r="H827">
        <v>99</v>
      </c>
      <c r="I827">
        <v>99</v>
      </c>
      <c r="J827">
        <v>999</v>
      </c>
      <c r="K827">
        <v>99</v>
      </c>
      <c r="L827">
        <v>10</v>
      </c>
      <c r="M827">
        <v>99</v>
      </c>
      <c r="N827">
        <v>99</v>
      </c>
      <c r="O827">
        <v>99</v>
      </c>
      <c r="P827">
        <v>9999</v>
      </c>
      <c r="Q827">
        <v>236</v>
      </c>
      <c r="R827">
        <v>260</v>
      </c>
      <c r="S827">
        <v>10</v>
      </c>
      <c r="T827">
        <v>9.6615384615384645</v>
      </c>
      <c r="U827">
        <v>32.013461538461556</v>
      </c>
      <c r="V827">
        <v>13.46153846153846</v>
      </c>
      <c r="W827">
        <v>59.230769230769241</v>
      </c>
      <c r="X827">
        <v>100</v>
      </c>
      <c r="Y827">
        <v>95.384615384615358</v>
      </c>
      <c r="Z827">
        <v>5.2243964997864998</v>
      </c>
      <c r="AA827">
        <v>0</v>
      </c>
      <c r="AB827">
        <v>2.5345424292056715</v>
      </c>
      <c r="AD827">
        <v>58.699239422060813</v>
      </c>
      <c r="AF827">
        <v>0.35743744844652192</v>
      </c>
      <c r="AG827">
        <v>0.52090165206585892</v>
      </c>
    </row>
    <row r="828" spans="1:33">
      <c r="A828">
        <v>11</v>
      </c>
      <c r="B828">
        <v>389</v>
      </c>
      <c r="C828">
        <v>1999</v>
      </c>
      <c r="D828">
        <v>99</v>
      </c>
      <c r="E828">
        <v>99</v>
      </c>
      <c r="F828">
        <v>99</v>
      </c>
      <c r="G828">
        <v>99</v>
      </c>
      <c r="H828">
        <v>99</v>
      </c>
      <c r="I828">
        <v>99</v>
      </c>
      <c r="J828">
        <v>999</v>
      </c>
      <c r="K828">
        <v>99</v>
      </c>
      <c r="L828">
        <v>11</v>
      </c>
      <c r="M828">
        <v>99</v>
      </c>
      <c r="N828">
        <v>99</v>
      </c>
      <c r="O828">
        <v>99</v>
      </c>
      <c r="P828">
        <v>9999</v>
      </c>
      <c r="Q828">
        <v>167</v>
      </c>
      <c r="R828">
        <v>196</v>
      </c>
      <c r="S828">
        <v>11</v>
      </c>
      <c r="T828">
        <v>9.9642857142857117</v>
      </c>
      <c r="U828">
        <v>32.520408163265323</v>
      </c>
      <c r="V828">
        <v>9.6938775510204085</v>
      </c>
      <c r="W828">
        <v>63.775510204081641</v>
      </c>
      <c r="X828">
        <v>100</v>
      </c>
      <c r="Y828">
        <v>97.959183673469383</v>
      </c>
      <c r="Z828">
        <v>5.4229286308638045</v>
      </c>
      <c r="AA828">
        <v>0</v>
      </c>
      <c r="AB828">
        <v>2.6271249902289986</v>
      </c>
      <c r="AD828">
        <v>55.402791710526571</v>
      </c>
      <c r="AF828">
        <v>0.26945284575199341</v>
      </c>
      <c r="AG828">
        <v>0.39889795521929311</v>
      </c>
    </row>
    <row r="829" spans="1:33">
      <c r="A829">
        <v>11</v>
      </c>
      <c r="B829">
        <v>390</v>
      </c>
      <c r="C829">
        <v>1999</v>
      </c>
      <c r="D829">
        <v>99</v>
      </c>
      <c r="E829">
        <v>99</v>
      </c>
      <c r="F829">
        <v>99</v>
      </c>
      <c r="G829">
        <v>99</v>
      </c>
      <c r="H829">
        <v>99</v>
      </c>
      <c r="I829">
        <v>99</v>
      </c>
      <c r="J829">
        <v>999</v>
      </c>
      <c r="K829">
        <v>99</v>
      </c>
      <c r="L829">
        <v>12</v>
      </c>
      <c r="M829">
        <v>99</v>
      </c>
      <c r="N829">
        <v>99</v>
      </c>
      <c r="O829">
        <v>99</v>
      </c>
      <c r="P829">
        <v>9999</v>
      </c>
      <c r="Q829">
        <v>49</v>
      </c>
      <c r="R829">
        <v>50</v>
      </c>
      <c r="S829">
        <v>12</v>
      </c>
      <c r="T829">
        <v>10.64</v>
      </c>
      <c r="U829">
        <v>33.876000000000005</v>
      </c>
      <c r="V829">
        <v>12</v>
      </c>
      <c r="W829">
        <v>72</v>
      </c>
      <c r="X829">
        <v>100</v>
      </c>
      <c r="Y829">
        <v>100</v>
      </c>
      <c r="Z829">
        <v>4.4456072701037375</v>
      </c>
      <c r="AA829">
        <v>0</v>
      </c>
      <c r="AB829">
        <v>2.5827117531772661</v>
      </c>
      <c r="AD829">
        <v>55.752612006441503</v>
      </c>
      <c r="AF829">
        <v>6.8737970855100389E-2</v>
      </c>
      <c r="AG829">
        <v>0.10600146792444912</v>
      </c>
    </row>
    <row r="830" spans="1:33">
      <c r="A830">
        <v>11</v>
      </c>
      <c r="B830">
        <v>391</v>
      </c>
      <c r="C830">
        <v>1999</v>
      </c>
      <c r="D830">
        <v>99</v>
      </c>
      <c r="E830">
        <v>99</v>
      </c>
      <c r="F830">
        <v>99</v>
      </c>
      <c r="G830">
        <v>99</v>
      </c>
      <c r="H830">
        <v>99</v>
      </c>
      <c r="I830">
        <v>99</v>
      </c>
      <c r="J830">
        <v>999</v>
      </c>
      <c r="K830">
        <v>99</v>
      </c>
      <c r="L830">
        <v>13</v>
      </c>
      <c r="M830">
        <v>99</v>
      </c>
      <c r="N830">
        <v>99</v>
      </c>
      <c r="O830">
        <v>99</v>
      </c>
      <c r="P830">
        <v>9999</v>
      </c>
      <c r="Q830">
        <v>9</v>
      </c>
      <c r="R830">
        <v>9</v>
      </c>
      <c r="S830">
        <v>13</v>
      </c>
      <c r="T830">
        <v>9.4444444444444446</v>
      </c>
      <c r="U830">
        <v>36.166666666666657</v>
      </c>
      <c r="V830">
        <v>22.222222222222225</v>
      </c>
      <c r="W830">
        <v>55.555555555555557</v>
      </c>
      <c r="X830">
        <v>100</v>
      </c>
      <c r="Y830">
        <v>100</v>
      </c>
      <c r="Z830">
        <v>4.9504208575298749</v>
      </c>
      <c r="AA830">
        <v>0</v>
      </c>
      <c r="AB830">
        <v>3.1661792997277778</v>
      </c>
      <c r="AD830">
        <v>55.317178765760239</v>
      </c>
      <c r="AF830">
        <v>1.2372834753918064E-2</v>
      </c>
      <c r="AG830">
        <v>2.0370455667379953E-2</v>
      </c>
    </row>
    <row r="831" spans="1:33">
      <c r="A831">
        <v>11</v>
      </c>
      <c r="B831">
        <v>392</v>
      </c>
      <c r="C831">
        <v>1999</v>
      </c>
      <c r="D831">
        <v>99</v>
      </c>
      <c r="E831">
        <v>99</v>
      </c>
      <c r="F831">
        <v>99</v>
      </c>
      <c r="G831">
        <v>99</v>
      </c>
      <c r="H831">
        <v>99</v>
      </c>
      <c r="I831">
        <v>99</v>
      </c>
      <c r="J831">
        <v>999</v>
      </c>
      <c r="K831">
        <v>99</v>
      </c>
      <c r="L831">
        <v>14</v>
      </c>
      <c r="M831">
        <v>99</v>
      </c>
      <c r="N831">
        <v>99</v>
      </c>
      <c r="O831">
        <v>99</v>
      </c>
      <c r="P831">
        <v>9999</v>
      </c>
      <c r="Q831">
        <v>5</v>
      </c>
      <c r="R831">
        <v>5</v>
      </c>
      <c r="S831">
        <v>14</v>
      </c>
      <c r="T831">
        <v>9.6</v>
      </c>
      <c r="U831">
        <v>36.420000000000009</v>
      </c>
      <c r="V831">
        <v>40</v>
      </c>
      <c r="W831">
        <v>60</v>
      </c>
      <c r="X831">
        <v>100</v>
      </c>
      <c r="Y831">
        <v>100</v>
      </c>
      <c r="Z831">
        <v>8.1086127050192651</v>
      </c>
      <c r="AA831">
        <v>0</v>
      </c>
      <c r="AB831">
        <v>4.8000000000000007</v>
      </c>
      <c r="AD831">
        <v>88.455328438120901</v>
      </c>
      <c r="AF831">
        <v>6.8737970855100392E-3</v>
      </c>
      <c r="AG831">
        <v>1.139619040562178E-2</v>
      </c>
    </row>
    <row r="832" spans="1:33">
      <c r="A832">
        <v>11</v>
      </c>
      <c r="B832">
        <v>393</v>
      </c>
      <c r="C832">
        <v>1999</v>
      </c>
      <c r="D832">
        <v>99</v>
      </c>
      <c r="E832">
        <v>99</v>
      </c>
      <c r="F832">
        <v>99</v>
      </c>
      <c r="G832">
        <v>99</v>
      </c>
      <c r="H832">
        <v>99</v>
      </c>
      <c r="I832">
        <v>99</v>
      </c>
      <c r="J832">
        <v>999</v>
      </c>
      <c r="K832">
        <v>99</v>
      </c>
      <c r="L832">
        <v>15</v>
      </c>
      <c r="M832">
        <v>99</v>
      </c>
      <c r="N832">
        <v>99</v>
      </c>
      <c r="O832">
        <v>99</v>
      </c>
      <c r="P832">
        <v>9999</v>
      </c>
      <c r="Q832">
        <v>5</v>
      </c>
      <c r="R832">
        <v>5</v>
      </c>
      <c r="S832">
        <v>15</v>
      </c>
      <c r="T832">
        <v>12.6</v>
      </c>
      <c r="U832">
        <v>38.72</v>
      </c>
      <c r="V832">
        <v>0</v>
      </c>
      <c r="W832">
        <v>80</v>
      </c>
      <c r="X832">
        <v>100</v>
      </c>
      <c r="Y832">
        <v>100</v>
      </c>
      <c r="Z832">
        <v>4.0360376608748192</v>
      </c>
      <c r="AA832">
        <v>0</v>
      </c>
      <c r="AB832">
        <v>2.5768197453450274</v>
      </c>
      <c r="AD832">
        <v>82.768104347073418</v>
      </c>
      <c r="AF832">
        <v>6.8737970855100392E-3</v>
      </c>
      <c r="AG832">
        <v>1.2115883923824145E-2</v>
      </c>
    </row>
    <row r="833" spans="1:33">
      <c r="A833">
        <v>11</v>
      </c>
      <c r="B833">
        <v>394</v>
      </c>
      <c r="C833">
        <v>1998</v>
      </c>
      <c r="D833">
        <v>99</v>
      </c>
      <c r="E833">
        <v>99</v>
      </c>
      <c r="F833">
        <v>99</v>
      </c>
      <c r="G833">
        <v>99</v>
      </c>
      <c r="H833">
        <v>99</v>
      </c>
      <c r="I833">
        <v>99</v>
      </c>
      <c r="J833">
        <v>999</v>
      </c>
      <c r="K833">
        <v>99</v>
      </c>
      <c r="L833">
        <v>1</v>
      </c>
      <c r="M833">
        <v>99</v>
      </c>
      <c r="N833">
        <v>99</v>
      </c>
      <c r="O833">
        <v>99</v>
      </c>
      <c r="P833">
        <v>9999</v>
      </c>
      <c r="Q833">
        <v>533</v>
      </c>
      <c r="R833">
        <v>841</v>
      </c>
      <c r="S833">
        <v>1</v>
      </c>
      <c r="T833">
        <v>2.0903686087990483</v>
      </c>
      <c r="U833">
        <v>14.184898929845438</v>
      </c>
      <c r="V833">
        <v>0</v>
      </c>
      <c r="W833">
        <v>0</v>
      </c>
      <c r="X833">
        <v>21.403091557669438</v>
      </c>
      <c r="Y833">
        <v>0</v>
      </c>
      <c r="Z833">
        <v>2.5555931098618285</v>
      </c>
      <c r="AA833">
        <v>0</v>
      </c>
      <c r="AB833">
        <v>1.0351331206970138</v>
      </c>
      <c r="AD833">
        <v>8.0614257312490167</v>
      </c>
      <c r="AF833">
        <v>1.3260382832455615</v>
      </c>
      <c r="AG833">
        <v>0.82752417765586739</v>
      </c>
    </row>
    <row r="834" spans="1:33">
      <c r="A834">
        <v>11</v>
      </c>
      <c r="B834">
        <v>395</v>
      </c>
      <c r="C834">
        <v>1998</v>
      </c>
      <c r="D834">
        <v>99</v>
      </c>
      <c r="E834">
        <v>99</v>
      </c>
      <c r="F834">
        <v>99</v>
      </c>
      <c r="G834">
        <v>99</v>
      </c>
      <c r="H834">
        <v>99</v>
      </c>
      <c r="I834">
        <v>99</v>
      </c>
      <c r="J834">
        <v>999</v>
      </c>
      <c r="K834">
        <v>99</v>
      </c>
      <c r="L834">
        <v>2</v>
      </c>
      <c r="M834">
        <v>99</v>
      </c>
      <c r="N834">
        <v>99</v>
      </c>
      <c r="O834">
        <v>99</v>
      </c>
      <c r="P834">
        <v>9999</v>
      </c>
      <c r="Q834">
        <v>2334</v>
      </c>
      <c r="R834">
        <v>4069</v>
      </c>
      <c r="S834">
        <v>2</v>
      </c>
      <c r="T834">
        <v>3.4384369623986242</v>
      </c>
      <c r="U834">
        <v>16.46674858687641</v>
      </c>
      <c r="V834">
        <v>0</v>
      </c>
      <c r="W834">
        <v>0</v>
      </c>
      <c r="X834">
        <v>54.091914475301053</v>
      </c>
      <c r="Y834">
        <v>1.3762595232243791</v>
      </c>
      <c r="Z834">
        <v>2.8181839014311896</v>
      </c>
      <c r="AA834">
        <v>0</v>
      </c>
      <c r="AB834">
        <v>1.3536428971177696</v>
      </c>
      <c r="AD834">
        <v>23.306329656007154</v>
      </c>
      <c r="AF834">
        <v>6.415754785405694</v>
      </c>
      <c r="AG834">
        <v>4.6478702359957804</v>
      </c>
    </row>
    <row r="835" spans="1:33">
      <c r="A835">
        <v>11</v>
      </c>
      <c r="B835">
        <v>396</v>
      </c>
      <c r="C835">
        <v>1998</v>
      </c>
      <c r="D835">
        <v>99</v>
      </c>
      <c r="E835">
        <v>99</v>
      </c>
      <c r="F835">
        <v>99</v>
      </c>
      <c r="G835">
        <v>99</v>
      </c>
      <c r="H835">
        <v>99</v>
      </c>
      <c r="I835">
        <v>99</v>
      </c>
      <c r="J835">
        <v>999</v>
      </c>
      <c r="K835">
        <v>99</v>
      </c>
      <c r="L835">
        <v>3</v>
      </c>
      <c r="M835">
        <v>99</v>
      </c>
      <c r="N835">
        <v>99</v>
      </c>
      <c r="O835">
        <v>99</v>
      </c>
      <c r="P835">
        <v>9999</v>
      </c>
      <c r="Q835">
        <v>4216</v>
      </c>
      <c r="R835">
        <v>8347</v>
      </c>
      <c r="S835">
        <v>3</v>
      </c>
      <c r="T835">
        <v>4.7730921289085888</v>
      </c>
      <c r="U835">
        <v>18.538145441476011</v>
      </c>
      <c r="V835">
        <v>0</v>
      </c>
      <c r="W835">
        <v>0.85060500778722892</v>
      </c>
      <c r="X835">
        <v>81.154905954235062</v>
      </c>
      <c r="Y835">
        <v>6.6850365400742762</v>
      </c>
      <c r="Z835">
        <v>2.8867169238132622</v>
      </c>
      <c r="AA835">
        <v>0</v>
      </c>
      <c r="AB835">
        <v>1.4724105646015699</v>
      </c>
      <c r="AD835">
        <v>22.241860832966047</v>
      </c>
      <c r="AF835">
        <v>13.16104821670714</v>
      </c>
      <c r="AG835">
        <v>10.733840768657188</v>
      </c>
    </row>
    <row r="836" spans="1:33">
      <c r="A836">
        <v>11</v>
      </c>
      <c r="B836">
        <v>397</v>
      </c>
      <c r="C836">
        <v>1998</v>
      </c>
      <c r="D836">
        <v>99</v>
      </c>
      <c r="E836">
        <v>99</v>
      </c>
      <c r="F836">
        <v>99</v>
      </c>
      <c r="G836">
        <v>99</v>
      </c>
      <c r="H836">
        <v>99</v>
      </c>
      <c r="I836">
        <v>99</v>
      </c>
      <c r="J836">
        <v>999</v>
      </c>
      <c r="K836">
        <v>99</v>
      </c>
      <c r="L836">
        <v>4</v>
      </c>
      <c r="M836">
        <v>99</v>
      </c>
      <c r="N836">
        <v>99</v>
      </c>
      <c r="O836">
        <v>99</v>
      </c>
      <c r="P836">
        <v>9999</v>
      </c>
      <c r="Q836">
        <v>6429</v>
      </c>
      <c r="R836">
        <v>13131</v>
      </c>
      <c r="S836">
        <v>4</v>
      </c>
      <c r="T836">
        <v>5.9734216739014556</v>
      </c>
      <c r="U836">
        <v>20.824613510014586</v>
      </c>
      <c r="V836">
        <v>0</v>
      </c>
      <c r="W836">
        <v>5.803061457619374</v>
      </c>
      <c r="X836">
        <v>95.590587160155323</v>
      </c>
      <c r="Y836">
        <v>22.290762318178359</v>
      </c>
      <c r="Z836">
        <v>3.1626300271872139</v>
      </c>
      <c r="AA836">
        <v>0</v>
      </c>
      <c r="AB836">
        <v>1.5028651377560476</v>
      </c>
      <c r="AD836">
        <v>32.488910383031403</v>
      </c>
      <c r="AF836">
        <v>20.704172053861438</v>
      </c>
      <c r="AG836">
        <v>18.968509269595764</v>
      </c>
    </row>
    <row r="837" spans="1:33">
      <c r="A837">
        <v>11</v>
      </c>
      <c r="B837">
        <v>398</v>
      </c>
      <c r="C837">
        <v>1998</v>
      </c>
      <c r="D837">
        <v>99</v>
      </c>
      <c r="E837">
        <v>99</v>
      </c>
      <c r="F837">
        <v>99</v>
      </c>
      <c r="G837">
        <v>99</v>
      </c>
      <c r="H837">
        <v>99</v>
      </c>
      <c r="I837">
        <v>99</v>
      </c>
      <c r="J837">
        <v>999</v>
      </c>
      <c r="K837">
        <v>99</v>
      </c>
      <c r="L837">
        <v>5</v>
      </c>
      <c r="M837">
        <v>99</v>
      </c>
      <c r="N837">
        <v>99</v>
      </c>
      <c r="O837">
        <v>99</v>
      </c>
      <c r="P837">
        <v>9999</v>
      </c>
      <c r="Q837">
        <v>7942</v>
      </c>
      <c r="R837">
        <v>17141</v>
      </c>
      <c r="S837">
        <v>5.0005833965346245</v>
      </c>
      <c r="T837">
        <v>7.1061198296482111</v>
      </c>
      <c r="U837">
        <v>23.244956536958306</v>
      </c>
      <c r="V837">
        <v>0</v>
      </c>
      <c r="W837">
        <v>18.715360830756666</v>
      </c>
      <c r="X837">
        <v>99.10740330202438</v>
      </c>
      <c r="Y837">
        <v>48.404410477801761</v>
      </c>
      <c r="Z837">
        <v>3.5444003232466219</v>
      </c>
      <c r="AB837">
        <v>1.775949147206481</v>
      </c>
      <c r="AD837">
        <v>38.257643776035344</v>
      </c>
      <c r="AF837">
        <v>27.02689918324872</v>
      </c>
      <c r="AG837">
        <v>27.639064746110488</v>
      </c>
    </row>
    <row r="838" spans="1:33">
      <c r="A838">
        <v>11</v>
      </c>
      <c r="B838">
        <v>399</v>
      </c>
      <c r="C838">
        <v>1998</v>
      </c>
      <c r="D838">
        <v>99</v>
      </c>
      <c r="E838">
        <v>99</v>
      </c>
      <c r="F838">
        <v>99</v>
      </c>
      <c r="G838">
        <v>99</v>
      </c>
      <c r="H838">
        <v>99</v>
      </c>
      <c r="I838">
        <v>99</v>
      </c>
      <c r="J838">
        <v>999</v>
      </c>
      <c r="K838">
        <v>99</v>
      </c>
      <c r="L838">
        <v>6</v>
      </c>
      <c r="M838">
        <v>99</v>
      </c>
      <c r="N838">
        <v>99</v>
      </c>
      <c r="O838">
        <v>99</v>
      </c>
      <c r="P838">
        <v>9999</v>
      </c>
      <c r="Q838">
        <v>5568</v>
      </c>
      <c r="R838">
        <v>9744</v>
      </c>
      <c r="S838">
        <v>6</v>
      </c>
      <c r="T838">
        <v>7.9352422003284078</v>
      </c>
      <c r="U838">
        <v>25.395053366174078</v>
      </c>
      <c r="V838">
        <v>13.536535303776684</v>
      </c>
      <c r="W838">
        <v>34.1543513957307</v>
      </c>
      <c r="X838">
        <v>99.856321839080479</v>
      </c>
      <c r="Y838">
        <v>71.951970443349751</v>
      </c>
      <c r="Z838">
        <v>3.7262581984284089</v>
      </c>
      <c r="AA838">
        <v>0</v>
      </c>
      <c r="AB838">
        <v>1.9336844767502055</v>
      </c>
      <c r="AD838">
        <v>39.830766297484281</v>
      </c>
      <c r="AF838">
        <v>15.363753902431332</v>
      </c>
      <c r="AG838">
        <v>17.165041388695069</v>
      </c>
    </row>
    <row r="839" spans="1:33">
      <c r="A839">
        <v>11</v>
      </c>
      <c r="B839">
        <v>400</v>
      </c>
      <c r="C839">
        <v>1998</v>
      </c>
      <c r="D839">
        <v>99</v>
      </c>
      <c r="E839">
        <v>99</v>
      </c>
      <c r="F839">
        <v>99</v>
      </c>
      <c r="G839">
        <v>99</v>
      </c>
      <c r="H839">
        <v>99</v>
      </c>
      <c r="I839">
        <v>99</v>
      </c>
      <c r="J839">
        <v>999</v>
      </c>
      <c r="K839">
        <v>99</v>
      </c>
      <c r="L839">
        <v>7</v>
      </c>
      <c r="M839">
        <v>99</v>
      </c>
      <c r="N839">
        <v>99</v>
      </c>
      <c r="O839">
        <v>99</v>
      </c>
      <c r="P839">
        <v>9999</v>
      </c>
      <c r="Q839">
        <v>2783</v>
      </c>
      <c r="R839">
        <v>3979</v>
      </c>
      <c r="S839">
        <v>7</v>
      </c>
      <c r="T839">
        <v>8.5373209349082693</v>
      </c>
      <c r="U839">
        <v>26.863307363659281</v>
      </c>
      <c r="V839">
        <v>13.19426991706459</v>
      </c>
      <c r="W839">
        <v>46.29303845187232</v>
      </c>
      <c r="X839">
        <v>99.974868057300796</v>
      </c>
      <c r="Y839">
        <v>84.091480271424999</v>
      </c>
      <c r="Z839">
        <v>3.8843194243095223</v>
      </c>
      <c r="AA839">
        <v>0</v>
      </c>
      <c r="AB839">
        <v>2.0244303224553124</v>
      </c>
      <c r="AD839">
        <v>37.780523968937445</v>
      </c>
      <c r="AF839">
        <v>6.2738481914792974</v>
      </c>
      <c r="AG839">
        <v>7.4146707387464605</v>
      </c>
    </row>
    <row r="840" spans="1:33">
      <c r="A840">
        <v>11</v>
      </c>
      <c r="B840">
        <v>401</v>
      </c>
      <c r="C840">
        <v>1998</v>
      </c>
      <c r="D840">
        <v>99</v>
      </c>
      <c r="E840">
        <v>99</v>
      </c>
      <c r="F840">
        <v>99</v>
      </c>
      <c r="G840">
        <v>99</v>
      </c>
      <c r="H840">
        <v>99</v>
      </c>
      <c r="I840">
        <v>99</v>
      </c>
      <c r="J840">
        <v>999</v>
      </c>
      <c r="K840">
        <v>99</v>
      </c>
      <c r="L840">
        <v>8</v>
      </c>
      <c r="M840">
        <v>99</v>
      </c>
      <c r="N840">
        <v>99</v>
      </c>
      <c r="O840">
        <v>99</v>
      </c>
      <c r="P840">
        <v>9999</v>
      </c>
      <c r="Q840">
        <v>2693</v>
      </c>
      <c r="R840">
        <v>3984</v>
      </c>
      <c r="S840">
        <v>8</v>
      </c>
      <c r="T840">
        <v>9.1335341365461886</v>
      </c>
      <c r="U840">
        <v>28.576807228915698</v>
      </c>
      <c r="V840">
        <v>11.546184738955825</v>
      </c>
      <c r="W840">
        <v>56.802208835341361</v>
      </c>
      <c r="X840">
        <v>100</v>
      </c>
      <c r="Y840">
        <v>91.691767068273109</v>
      </c>
      <c r="Z840">
        <v>4.23585044150947</v>
      </c>
      <c r="AA840">
        <v>0</v>
      </c>
      <c r="AB840">
        <v>2.2758422157529647</v>
      </c>
      <c r="AD840">
        <v>42.225240380716073</v>
      </c>
      <c r="AF840">
        <v>6.2817318911418765</v>
      </c>
      <c r="AG840">
        <v>7.8975336456784015</v>
      </c>
    </row>
    <row r="841" spans="1:33">
      <c r="A841">
        <v>11</v>
      </c>
      <c r="B841">
        <v>402</v>
      </c>
      <c r="C841">
        <v>1998</v>
      </c>
      <c r="D841">
        <v>99</v>
      </c>
      <c r="E841">
        <v>99</v>
      </c>
      <c r="F841">
        <v>99</v>
      </c>
      <c r="G841">
        <v>99</v>
      </c>
      <c r="H841">
        <v>99</v>
      </c>
      <c r="I841">
        <v>99</v>
      </c>
      <c r="J841">
        <v>999</v>
      </c>
      <c r="K841">
        <v>99</v>
      </c>
      <c r="L841">
        <v>9</v>
      </c>
      <c r="M841">
        <v>99</v>
      </c>
      <c r="N841">
        <v>99</v>
      </c>
      <c r="O841">
        <v>99</v>
      </c>
      <c r="P841">
        <v>9999</v>
      </c>
      <c r="Q841">
        <v>1084</v>
      </c>
      <c r="R841">
        <v>1411</v>
      </c>
      <c r="S841">
        <v>9</v>
      </c>
      <c r="T841">
        <v>9.6222537207654106</v>
      </c>
      <c r="U841">
        <v>29.996031183557719</v>
      </c>
      <c r="V841">
        <v>9.4968107725017727</v>
      </c>
      <c r="W841">
        <v>66.832034018426654</v>
      </c>
      <c r="X841">
        <v>100</v>
      </c>
      <c r="Y841">
        <v>96.314670446491846</v>
      </c>
      <c r="Z841">
        <v>4.4504785793371493</v>
      </c>
      <c r="AA841">
        <v>0</v>
      </c>
      <c r="AB841">
        <v>2.3789862638599395</v>
      </c>
      <c r="AD841">
        <v>42.689764275078055</v>
      </c>
      <c r="AF841">
        <v>2.2247800447794144</v>
      </c>
      <c r="AG841">
        <v>2.9359540890043943</v>
      </c>
    </row>
    <row r="842" spans="1:33">
      <c r="A842">
        <v>11</v>
      </c>
      <c r="B842">
        <v>403</v>
      </c>
      <c r="C842">
        <v>1998</v>
      </c>
      <c r="D842">
        <v>99</v>
      </c>
      <c r="E842">
        <v>99</v>
      </c>
      <c r="F842">
        <v>99</v>
      </c>
      <c r="G842">
        <v>99</v>
      </c>
      <c r="H842">
        <v>99</v>
      </c>
      <c r="I842">
        <v>99</v>
      </c>
      <c r="J842">
        <v>999</v>
      </c>
      <c r="K842">
        <v>99</v>
      </c>
      <c r="L842">
        <v>10</v>
      </c>
      <c r="M842">
        <v>99</v>
      </c>
      <c r="N842">
        <v>99</v>
      </c>
      <c r="O842">
        <v>99</v>
      </c>
      <c r="P842">
        <v>9999</v>
      </c>
      <c r="Q842">
        <v>304</v>
      </c>
      <c r="R842">
        <v>362</v>
      </c>
      <c r="S842">
        <v>10</v>
      </c>
      <c r="T842">
        <v>9.9613259668508309</v>
      </c>
      <c r="U842">
        <v>31.507734806629824</v>
      </c>
      <c r="V842">
        <v>9.1160220994475125</v>
      </c>
      <c r="W842">
        <v>69.613259668508292</v>
      </c>
      <c r="X842">
        <v>100</v>
      </c>
      <c r="Y842">
        <v>97.790055248618785</v>
      </c>
      <c r="Z842">
        <v>4.593238587886864</v>
      </c>
      <c r="AA842">
        <v>0</v>
      </c>
      <c r="AB842">
        <v>2.8085596097627898</v>
      </c>
      <c r="AD842">
        <v>39.992133294837373</v>
      </c>
      <c r="AF842">
        <v>0.57077985557062227</v>
      </c>
      <c r="AG842">
        <v>0.7911962165645906</v>
      </c>
    </row>
    <row r="843" spans="1:33">
      <c r="A843">
        <v>11</v>
      </c>
      <c r="B843">
        <v>404</v>
      </c>
      <c r="C843">
        <v>1998</v>
      </c>
      <c r="D843">
        <v>99</v>
      </c>
      <c r="E843">
        <v>99</v>
      </c>
      <c r="F843">
        <v>99</v>
      </c>
      <c r="G843">
        <v>99</v>
      </c>
      <c r="H843">
        <v>99</v>
      </c>
      <c r="I843">
        <v>99</v>
      </c>
      <c r="J843">
        <v>999</v>
      </c>
      <c r="K843">
        <v>99</v>
      </c>
      <c r="L843">
        <v>11</v>
      </c>
      <c r="M843">
        <v>99</v>
      </c>
      <c r="N843">
        <v>99</v>
      </c>
      <c r="O843">
        <v>99</v>
      </c>
      <c r="P843">
        <v>9999</v>
      </c>
      <c r="Q843">
        <v>250</v>
      </c>
      <c r="R843">
        <v>283</v>
      </c>
      <c r="S843">
        <v>11</v>
      </c>
      <c r="T843">
        <v>10.664310954063605</v>
      </c>
      <c r="U843">
        <v>33.605653710247353</v>
      </c>
      <c r="V843">
        <v>7.7738515901060081</v>
      </c>
      <c r="W843">
        <v>75.265017667844518</v>
      </c>
      <c r="X843">
        <v>100</v>
      </c>
      <c r="Y843">
        <v>99.293286219081267</v>
      </c>
      <c r="Z843">
        <v>4.861833385251801</v>
      </c>
      <c r="AA843">
        <v>0</v>
      </c>
      <c r="AB843">
        <v>2.6604746917207058</v>
      </c>
      <c r="AD843">
        <v>56.345096976596381</v>
      </c>
      <c r="AF843">
        <v>0.4462174009018951</v>
      </c>
      <c r="AG843">
        <v>0.65971632836064853</v>
      </c>
    </row>
    <row r="844" spans="1:33">
      <c r="A844">
        <v>11</v>
      </c>
      <c r="B844">
        <v>405</v>
      </c>
      <c r="C844">
        <v>1998</v>
      </c>
      <c r="D844">
        <v>99</v>
      </c>
      <c r="E844">
        <v>99</v>
      </c>
      <c r="F844">
        <v>99</v>
      </c>
      <c r="G844">
        <v>99</v>
      </c>
      <c r="H844">
        <v>99</v>
      </c>
      <c r="I844">
        <v>99</v>
      </c>
      <c r="J844">
        <v>999</v>
      </c>
      <c r="K844">
        <v>99</v>
      </c>
      <c r="L844">
        <v>12</v>
      </c>
      <c r="M844">
        <v>99</v>
      </c>
      <c r="N844">
        <v>99</v>
      </c>
      <c r="O844">
        <v>99</v>
      </c>
      <c r="P844">
        <v>9999</v>
      </c>
      <c r="Q844">
        <v>79</v>
      </c>
      <c r="R844">
        <v>79</v>
      </c>
      <c r="S844">
        <v>12</v>
      </c>
      <c r="T844">
        <v>10.025316455696203</v>
      </c>
      <c r="U844">
        <v>34.721518987341774</v>
      </c>
      <c r="V844">
        <v>8.8607594936708818</v>
      </c>
      <c r="W844">
        <v>67.088607594936718</v>
      </c>
      <c r="X844">
        <v>100</v>
      </c>
      <c r="Y844">
        <v>98.734177215189888</v>
      </c>
      <c r="Z844">
        <v>4.3002405256861884</v>
      </c>
      <c r="AA844">
        <v>0</v>
      </c>
      <c r="AB844">
        <v>2.5456574269329368</v>
      </c>
      <c r="AD844">
        <v>38.847569009194387</v>
      </c>
      <c r="AF844">
        <v>0.12456245466872697</v>
      </c>
      <c r="AG844">
        <v>0.19027610707154877</v>
      </c>
    </row>
    <row r="845" spans="1:33">
      <c r="A845">
        <v>11</v>
      </c>
      <c r="B845">
        <v>406</v>
      </c>
      <c r="C845">
        <v>1998</v>
      </c>
      <c r="D845">
        <v>99</v>
      </c>
      <c r="E845">
        <v>99</v>
      </c>
      <c r="F845">
        <v>99</v>
      </c>
      <c r="G845">
        <v>99</v>
      </c>
      <c r="H845">
        <v>99</v>
      </c>
      <c r="I845">
        <v>99</v>
      </c>
      <c r="J845">
        <v>999</v>
      </c>
      <c r="K845">
        <v>99</v>
      </c>
      <c r="L845">
        <v>13</v>
      </c>
      <c r="M845">
        <v>99</v>
      </c>
      <c r="N845">
        <v>99</v>
      </c>
      <c r="O845">
        <v>99</v>
      </c>
      <c r="P845">
        <v>9999</v>
      </c>
      <c r="Q845">
        <v>27</v>
      </c>
      <c r="R845">
        <v>27</v>
      </c>
      <c r="S845">
        <v>13</v>
      </c>
      <c r="T845">
        <v>10.962962962962964</v>
      </c>
      <c r="U845">
        <v>35.562962962962956</v>
      </c>
      <c r="V845">
        <v>11.111111111111112</v>
      </c>
      <c r="W845">
        <v>77.777777777777771</v>
      </c>
      <c r="X845">
        <v>100</v>
      </c>
      <c r="Y845">
        <v>96.296296296296291</v>
      </c>
      <c r="Z845">
        <v>5.8830042808923606</v>
      </c>
      <c r="AA845">
        <v>0</v>
      </c>
      <c r="AB845">
        <v>3.3827611063053129</v>
      </c>
      <c r="AD845">
        <v>70.453709600250605</v>
      </c>
      <c r="AF845">
        <v>4.2571978177919342E-2</v>
      </c>
      <c r="AG845">
        <v>6.6607042657710988E-2</v>
      </c>
    </row>
    <row r="846" spans="1:33">
      <c r="A846">
        <v>11</v>
      </c>
      <c r="B846">
        <v>407</v>
      </c>
      <c r="C846">
        <v>1998</v>
      </c>
      <c r="D846">
        <v>99</v>
      </c>
      <c r="E846">
        <v>99</v>
      </c>
      <c r="F846">
        <v>99</v>
      </c>
      <c r="G846">
        <v>99</v>
      </c>
      <c r="H846">
        <v>99</v>
      </c>
      <c r="I846">
        <v>99</v>
      </c>
      <c r="J846">
        <v>999</v>
      </c>
      <c r="K846">
        <v>99</v>
      </c>
      <c r="L846">
        <v>14</v>
      </c>
      <c r="M846">
        <v>99</v>
      </c>
      <c r="N846">
        <v>99</v>
      </c>
      <c r="O846">
        <v>99</v>
      </c>
      <c r="P846">
        <v>9999</v>
      </c>
      <c r="Q846">
        <v>15</v>
      </c>
      <c r="R846">
        <v>15</v>
      </c>
      <c r="S846">
        <v>14</v>
      </c>
      <c r="T846">
        <v>10.666666666666664</v>
      </c>
      <c r="U846">
        <v>37.506666666666653</v>
      </c>
      <c r="V846">
        <v>6.6666666666666687</v>
      </c>
      <c r="W846">
        <v>73.333333333333314</v>
      </c>
      <c r="X846">
        <v>100</v>
      </c>
      <c r="Y846">
        <v>93.333333333333314</v>
      </c>
      <c r="Z846">
        <v>6.5735294088403506</v>
      </c>
      <c r="AA846">
        <v>0</v>
      </c>
      <c r="AB846">
        <v>3.9777157040470126</v>
      </c>
      <c r="AD846">
        <v>78.409482282844607</v>
      </c>
      <c r="AF846">
        <v>2.3651098987732964E-2</v>
      </c>
      <c r="AG846">
        <v>3.9026371796738374E-2</v>
      </c>
    </row>
    <row r="847" spans="1:33">
      <c r="A847">
        <v>11</v>
      </c>
      <c r="B847">
        <v>408</v>
      </c>
      <c r="C847">
        <v>1998</v>
      </c>
      <c r="D847">
        <v>99</v>
      </c>
      <c r="E847">
        <v>99</v>
      </c>
      <c r="F847">
        <v>99</v>
      </c>
      <c r="G847">
        <v>99</v>
      </c>
      <c r="H847">
        <v>99</v>
      </c>
      <c r="I847">
        <v>99</v>
      </c>
      <c r="J847">
        <v>999</v>
      </c>
      <c r="K847">
        <v>99</v>
      </c>
      <c r="L847">
        <v>15</v>
      </c>
      <c r="M847">
        <v>99</v>
      </c>
      <c r="N847">
        <v>99</v>
      </c>
      <c r="O847">
        <v>99</v>
      </c>
      <c r="P847">
        <v>9999</v>
      </c>
      <c r="Q847">
        <v>8</v>
      </c>
      <c r="R847">
        <v>9</v>
      </c>
      <c r="S847">
        <v>15</v>
      </c>
      <c r="T847">
        <v>10.555555555555555</v>
      </c>
      <c r="U847">
        <v>37.111111111111114</v>
      </c>
      <c r="V847">
        <v>22.222222222222225</v>
      </c>
      <c r="W847">
        <v>66.666666666666686</v>
      </c>
      <c r="X847">
        <v>100</v>
      </c>
      <c r="Y847">
        <v>100</v>
      </c>
      <c r="Z847">
        <v>4.6731964897806861</v>
      </c>
      <c r="AA847">
        <v>0</v>
      </c>
      <c r="AB847">
        <v>3.7745083892140072</v>
      </c>
      <c r="AD847">
        <v>66.043256042270656</v>
      </c>
      <c r="AF847">
        <v>1.4190659392639785E-2</v>
      </c>
      <c r="AG847">
        <v>2.3168873409368327E-2</v>
      </c>
    </row>
    <row r="848" spans="1:33">
      <c r="A848">
        <v>11</v>
      </c>
      <c r="B848">
        <v>409</v>
      </c>
      <c r="C848">
        <v>1997</v>
      </c>
      <c r="D848">
        <v>99</v>
      </c>
      <c r="E848">
        <v>99</v>
      </c>
      <c r="F848">
        <v>99</v>
      </c>
      <c r="G848">
        <v>99</v>
      </c>
      <c r="H848">
        <v>99</v>
      </c>
      <c r="I848">
        <v>99</v>
      </c>
      <c r="J848">
        <v>999</v>
      </c>
      <c r="K848">
        <v>99</v>
      </c>
      <c r="L848">
        <v>1</v>
      </c>
      <c r="M848">
        <v>99</v>
      </c>
      <c r="N848">
        <v>99</v>
      </c>
      <c r="O848">
        <v>99</v>
      </c>
      <c r="P848">
        <v>9999</v>
      </c>
      <c r="Q848">
        <v>674</v>
      </c>
      <c r="R848">
        <v>1017</v>
      </c>
      <c r="S848">
        <v>1</v>
      </c>
      <c r="T848">
        <v>2.0481809242871192</v>
      </c>
      <c r="U848">
        <v>14.778367748279251</v>
      </c>
      <c r="V848">
        <v>0</v>
      </c>
      <c r="W848">
        <v>9.832841691248774E-2</v>
      </c>
      <c r="X848">
        <v>32.153392330383497</v>
      </c>
      <c r="Y848">
        <v>0.78662733529990192</v>
      </c>
      <c r="Z848">
        <v>2.911126063262639</v>
      </c>
      <c r="AA848">
        <v>0</v>
      </c>
      <c r="AB848">
        <v>0.98695480062454821</v>
      </c>
      <c r="AD848">
        <v>23.239613836780656</v>
      </c>
      <c r="AF848">
        <v>1.4942478071142065</v>
      </c>
      <c r="AG848">
        <v>0.93499211860917819</v>
      </c>
    </row>
    <row r="849" spans="1:33">
      <c r="A849">
        <v>11</v>
      </c>
      <c r="B849">
        <v>410</v>
      </c>
      <c r="C849">
        <v>1997</v>
      </c>
      <c r="D849">
        <v>99</v>
      </c>
      <c r="E849">
        <v>99</v>
      </c>
      <c r="F849">
        <v>99</v>
      </c>
      <c r="G849">
        <v>99</v>
      </c>
      <c r="H849">
        <v>99</v>
      </c>
      <c r="I849">
        <v>99</v>
      </c>
      <c r="J849">
        <v>999</v>
      </c>
      <c r="K849">
        <v>99</v>
      </c>
      <c r="L849">
        <v>2</v>
      </c>
      <c r="M849">
        <v>99</v>
      </c>
      <c r="N849">
        <v>99</v>
      </c>
      <c r="O849">
        <v>99</v>
      </c>
      <c r="P849">
        <v>9999</v>
      </c>
      <c r="Q849">
        <v>2610</v>
      </c>
      <c r="R849">
        <v>4751</v>
      </c>
      <c r="S849">
        <v>2</v>
      </c>
      <c r="T849">
        <v>3.4325405177857289</v>
      </c>
      <c r="U849">
        <v>17.116459692696278</v>
      </c>
      <c r="V849">
        <v>0</v>
      </c>
      <c r="W849">
        <v>0.10524100189433803</v>
      </c>
      <c r="X849">
        <v>63.628709745316783</v>
      </c>
      <c r="Y849">
        <v>2.4836876447063778</v>
      </c>
      <c r="Z849">
        <v>2.8411887985672402</v>
      </c>
      <c r="AA849">
        <v>0</v>
      </c>
      <c r="AB849">
        <v>1.3262031614726164</v>
      </c>
      <c r="AD849">
        <v>24.048365957235447</v>
      </c>
      <c r="AF849">
        <v>6.9805027842670553</v>
      </c>
      <c r="AG849">
        <v>5.058939664590806</v>
      </c>
    </row>
    <row r="850" spans="1:33">
      <c r="A850">
        <v>11</v>
      </c>
      <c r="B850">
        <v>411</v>
      </c>
      <c r="C850">
        <v>1997</v>
      </c>
      <c r="D850">
        <v>99</v>
      </c>
      <c r="E850">
        <v>99</v>
      </c>
      <c r="F850">
        <v>99</v>
      </c>
      <c r="G850">
        <v>99</v>
      </c>
      <c r="H850">
        <v>99</v>
      </c>
      <c r="I850">
        <v>99</v>
      </c>
      <c r="J850">
        <v>999</v>
      </c>
      <c r="K850">
        <v>99</v>
      </c>
      <c r="L850">
        <v>3</v>
      </c>
      <c r="M850">
        <v>99</v>
      </c>
      <c r="N850">
        <v>99</v>
      </c>
      <c r="O850">
        <v>99</v>
      </c>
      <c r="P850">
        <v>9999</v>
      </c>
      <c r="Q850">
        <v>4640</v>
      </c>
      <c r="R850">
        <v>9232</v>
      </c>
      <c r="S850">
        <v>3</v>
      </c>
      <c r="T850">
        <v>4.8137998266897748</v>
      </c>
      <c r="U850">
        <v>19.420266464471403</v>
      </c>
      <c r="V850">
        <v>0</v>
      </c>
      <c r="W850">
        <v>1.6031195840554588</v>
      </c>
      <c r="X850">
        <v>88.583188908145615</v>
      </c>
      <c r="Y850">
        <v>11.373483535528596</v>
      </c>
      <c r="Z850">
        <v>2.9772144909021305</v>
      </c>
      <c r="AA850">
        <v>0</v>
      </c>
      <c r="AB850">
        <v>1.5386035549393695</v>
      </c>
      <c r="AD850">
        <v>25.597218062026879</v>
      </c>
      <c r="AF850">
        <v>13.564302610893172</v>
      </c>
      <c r="AG850">
        <v>11.153508640415611</v>
      </c>
    </row>
    <row r="851" spans="1:33">
      <c r="A851">
        <v>11</v>
      </c>
      <c r="B851">
        <v>412</v>
      </c>
      <c r="C851">
        <v>1997</v>
      </c>
      <c r="D851">
        <v>99</v>
      </c>
      <c r="E851">
        <v>99</v>
      </c>
      <c r="F851">
        <v>99</v>
      </c>
      <c r="G851">
        <v>99</v>
      </c>
      <c r="H851">
        <v>99</v>
      </c>
      <c r="I851">
        <v>99</v>
      </c>
      <c r="J851">
        <v>999</v>
      </c>
      <c r="K851">
        <v>99</v>
      </c>
      <c r="L851">
        <v>4</v>
      </c>
      <c r="M851">
        <v>99</v>
      </c>
      <c r="N851">
        <v>99</v>
      </c>
      <c r="O851">
        <v>99</v>
      </c>
      <c r="P851">
        <v>9999</v>
      </c>
      <c r="Q851">
        <v>7282</v>
      </c>
      <c r="R851">
        <v>15451</v>
      </c>
      <c r="S851">
        <v>4</v>
      </c>
      <c r="T851">
        <v>6.0568248009837555</v>
      </c>
      <c r="U851">
        <v>21.820522943498855</v>
      </c>
      <c r="V851">
        <v>0</v>
      </c>
      <c r="W851">
        <v>8.5366642935732298</v>
      </c>
      <c r="X851">
        <v>97.864215908355433</v>
      </c>
      <c r="Y851">
        <v>32.800465989256374</v>
      </c>
      <c r="Z851">
        <v>3.2575368484455658</v>
      </c>
      <c r="AA851">
        <v>0</v>
      </c>
      <c r="AB851">
        <v>1.7123797400499301</v>
      </c>
      <c r="AD851">
        <v>32.709463386609436</v>
      </c>
      <c r="AF851">
        <v>22.701694068556151</v>
      </c>
      <c r="AG851">
        <v>20.9740488301588</v>
      </c>
    </row>
    <row r="852" spans="1:33">
      <c r="A852">
        <v>11</v>
      </c>
      <c r="B852">
        <v>413</v>
      </c>
      <c r="C852">
        <v>1997</v>
      </c>
      <c r="D852">
        <v>99</v>
      </c>
      <c r="E852">
        <v>99</v>
      </c>
      <c r="F852">
        <v>99</v>
      </c>
      <c r="G852">
        <v>99</v>
      </c>
      <c r="H852">
        <v>99</v>
      </c>
      <c r="I852">
        <v>99</v>
      </c>
      <c r="J852">
        <v>999</v>
      </c>
      <c r="K852">
        <v>99</v>
      </c>
      <c r="L852">
        <v>5</v>
      </c>
      <c r="M852">
        <v>99</v>
      </c>
      <c r="N852">
        <v>99</v>
      </c>
      <c r="O852">
        <v>99</v>
      </c>
      <c r="P852">
        <v>9999</v>
      </c>
      <c r="Q852">
        <v>8651</v>
      </c>
      <c r="R852">
        <v>18293</v>
      </c>
      <c r="S852">
        <v>5</v>
      </c>
      <c r="T852">
        <v>7.344503361941725</v>
      </c>
      <c r="U852">
        <v>24.446580659268495</v>
      </c>
      <c r="V852">
        <v>0</v>
      </c>
      <c r="W852">
        <v>24.954900781719783</v>
      </c>
      <c r="X852">
        <v>99.540807959328717</v>
      </c>
      <c r="Y852">
        <v>62.264254086262511</v>
      </c>
      <c r="Z852">
        <v>3.715460029493403</v>
      </c>
      <c r="AA852">
        <v>0</v>
      </c>
      <c r="AB852">
        <v>1.8667544849443145</v>
      </c>
      <c r="AD852">
        <v>42.995593214009553</v>
      </c>
      <c r="AF852">
        <v>26.877360015280409</v>
      </c>
      <c r="AG852">
        <v>27.820413778928081</v>
      </c>
    </row>
    <row r="853" spans="1:33">
      <c r="A853">
        <v>11</v>
      </c>
      <c r="B853">
        <v>414</v>
      </c>
      <c r="C853">
        <v>1997</v>
      </c>
      <c r="D853">
        <v>99</v>
      </c>
      <c r="E853">
        <v>99</v>
      </c>
      <c r="F853">
        <v>99</v>
      </c>
      <c r="G853">
        <v>99</v>
      </c>
      <c r="H853">
        <v>99</v>
      </c>
      <c r="I853">
        <v>99</v>
      </c>
      <c r="J853">
        <v>999</v>
      </c>
      <c r="K853">
        <v>99</v>
      </c>
      <c r="L853">
        <v>6</v>
      </c>
      <c r="M853">
        <v>99</v>
      </c>
      <c r="N853">
        <v>99</v>
      </c>
      <c r="O853">
        <v>99</v>
      </c>
      <c r="P853">
        <v>9999</v>
      </c>
      <c r="Q853">
        <v>6038</v>
      </c>
      <c r="R853">
        <v>10409</v>
      </c>
      <c r="S853">
        <v>6</v>
      </c>
      <c r="T853">
        <v>8.3164569122874443</v>
      </c>
      <c r="U853">
        <v>26.837409933711168</v>
      </c>
      <c r="V853">
        <v>16.072629455279088</v>
      </c>
      <c r="W853">
        <v>42.943606494379871</v>
      </c>
      <c r="X853">
        <v>99.961571716783553</v>
      </c>
      <c r="Y853">
        <v>82.121241233547906</v>
      </c>
      <c r="Z853">
        <v>4.0784462663767309</v>
      </c>
      <c r="AA853">
        <v>0</v>
      </c>
      <c r="AB853">
        <v>2.0491977329973814</v>
      </c>
      <c r="AD853">
        <v>45.798130686818112</v>
      </c>
      <c r="AF853">
        <v>15.293633652164973</v>
      </c>
      <c r="AG853">
        <v>17.378413885182887</v>
      </c>
    </row>
    <row r="854" spans="1:33">
      <c r="A854">
        <v>11</v>
      </c>
      <c r="B854">
        <v>415</v>
      </c>
      <c r="C854">
        <v>1997</v>
      </c>
      <c r="D854">
        <v>99</v>
      </c>
      <c r="E854">
        <v>99</v>
      </c>
      <c r="F854">
        <v>99</v>
      </c>
      <c r="G854">
        <v>99</v>
      </c>
      <c r="H854">
        <v>99</v>
      </c>
      <c r="I854">
        <v>99</v>
      </c>
      <c r="J854">
        <v>999</v>
      </c>
      <c r="K854">
        <v>99</v>
      </c>
      <c r="L854">
        <v>7</v>
      </c>
      <c r="M854">
        <v>99</v>
      </c>
      <c r="N854">
        <v>99</v>
      </c>
      <c r="O854">
        <v>99</v>
      </c>
      <c r="P854">
        <v>9999</v>
      </c>
      <c r="Q854">
        <v>2686</v>
      </c>
      <c r="R854">
        <v>3672</v>
      </c>
      <c r="S854">
        <v>7</v>
      </c>
      <c r="T854">
        <v>8.8875272331154687</v>
      </c>
      <c r="U854">
        <v>28.581318082788677</v>
      </c>
      <c r="V854">
        <v>14.242919389978219</v>
      </c>
      <c r="W854">
        <v>53.921568627450995</v>
      </c>
      <c r="X854">
        <v>100</v>
      </c>
      <c r="Y854">
        <v>90.740740740740762</v>
      </c>
      <c r="Z854">
        <v>4.3366672199262961</v>
      </c>
      <c r="AA854">
        <v>0</v>
      </c>
      <c r="AB854">
        <v>2.1223823264092747</v>
      </c>
      <c r="AD854">
        <v>45.474256211175472</v>
      </c>
      <c r="AF854">
        <v>5.39516022391678</v>
      </c>
      <c r="AG854">
        <v>6.5289817322686208</v>
      </c>
    </row>
    <row r="855" spans="1:33">
      <c r="A855">
        <v>11</v>
      </c>
      <c r="B855">
        <v>416</v>
      </c>
      <c r="C855">
        <v>1997</v>
      </c>
      <c r="D855">
        <v>99</v>
      </c>
      <c r="E855">
        <v>99</v>
      </c>
      <c r="F855">
        <v>99</v>
      </c>
      <c r="G855">
        <v>99</v>
      </c>
      <c r="H855">
        <v>99</v>
      </c>
      <c r="I855">
        <v>99</v>
      </c>
      <c r="J855">
        <v>999</v>
      </c>
      <c r="K855">
        <v>99</v>
      </c>
      <c r="L855">
        <v>8</v>
      </c>
      <c r="M855">
        <v>99</v>
      </c>
      <c r="N855">
        <v>99</v>
      </c>
      <c r="O855">
        <v>99</v>
      </c>
      <c r="P855">
        <v>9999</v>
      </c>
      <c r="Q855">
        <v>2498</v>
      </c>
      <c r="R855">
        <v>3542</v>
      </c>
      <c r="S855">
        <v>8</v>
      </c>
      <c r="T855">
        <v>9.5750988142292481</v>
      </c>
      <c r="U855">
        <v>30.254234895539192</v>
      </c>
      <c r="V855">
        <v>11.208356860530778</v>
      </c>
      <c r="W855">
        <v>65.019762845849812</v>
      </c>
      <c r="X855">
        <v>100</v>
      </c>
      <c r="Y855">
        <v>95.426312817617188</v>
      </c>
      <c r="Z855">
        <v>4.6226900766817636</v>
      </c>
      <c r="AA855">
        <v>0</v>
      </c>
      <c r="AB855">
        <v>2.01921345020429</v>
      </c>
      <c r="AD855">
        <v>55.129371439281101</v>
      </c>
      <c r="AF855">
        <v>5.2041550961637348</v>
      </c>
      <c r="AG855">
        <v>6.6664597145778126</v>
      </c>
    </row>
    <row r="856" spans="1:33">
      <c r="A856">
        <v>11</v>
      </c>
      <c r="B856">
        <v>417</v>
      </c>
      <c r="C856">
        <v>1997</v>
      </c>
      <c r="D856">
        <v>99</v>
      </c>
      <c r="E856">
        <v>99</v>
      </c>
      <c r="F856">
        <v>99</v>
      </c>
      <c r="G856">
        <v>99</v>
      </c>
      <c r="H856">
        <v>99</v>
      </c>
      <c r="I856">
        <v>99</v>
      </c>
      <c r="J856">
        <v>999</v>
      </c>
      <c r="K856">
        <v>99</v>
      </c>
      <c r="L856">
        <v>9</v>
      </c>
      <c r="M856">
        <v>99</v>
      </c>
      <c r="N856">
        <v>99</v>
      </c>
      <c r="O856">
        <v>99</v>
      </c>
      <c r="P856">
        <v>9999</v>
      </c>
      <c r="Q856">
        <v>887</v>
      </c>
      <c r="R856">
        <v>1060</v>
      </c>
      <c r="S856">
        <v>9</v>
      </c>
      <c r="T856">
        <v>10.190566037735843</v>
      </c>
      <c r="U856">
        <v>31.78650943396228</v>
      </c>
      <c r="V856">
        <v>8.3018867924528301</v>
      </c>
      <c r="W856">
        <v>73.301886792452819</v>
      </c>
      <c r="X856">
        <v>100</v>
      </c>
      <c r="Y856">
        <v>98.113207547169822</v>
      </c>
      <c r="Z856">
        <v>4.9117741755700592</v>
      </c>
      <c r="AA856">
        <v>0</v>
      </c>
      <c r="AB856">
        <v>2.2823162804768304</v>
      </c>
      <c r="AD856">
        <v>47.111020730519343</v>
      </c>
      <c r="AF856">
        <v>1.5574264262940598</v>
      </c>
      <c r="AG856">
        <v>2.0960866521252779</v>
      </c>
    </row>
    <row r="857" spans="1:33">
      <c r="A857">
        <v>11</v>
      </c>
      <c r="B857">
        <v>418</v>
      </c>
      <c r="C857">
        <v>1997</v>
      </c>
      <c r="D857">
        <v>99</v>
      </c>
      <c r="E857">
        <v>99</v>
      </c>
      <c r="F857">
        <v>99</v>
      </c>
      <c r="G857">
        <v>99</v>
      </c>
      <c r="H857">
        <v>99</v>
      </c>
      <c r="I857">
        <v>99</v>
      </c>
      <c r="J857">
        <v>999</v>
      </c>
      <c r="K857">
        <v>99</v>
      </c>
      <c r="L857">
        <v>10</v>
      </c>
      <c r="M857">
        <v>99</v>
      </c>
      <c r="N857">
        <v>99</v>
      </c>
      <c r="O857">
        <v>99</v>
      </c>
      <c r="P857">
        <v>9999</v>
      </c>
      <c r="Q857">
        <v>264</v>
      </c>
      <c r="R857">
        <v>299</v>
      </c>
      <c r="S857">
        <v>10</v>
      </c>
      <c r="T857">
        <v>10.531772575250832</v>
      </c>
      <c r="U857">
        <v>33.847826086956495</v>
      </c>
      <c r="V857">
        <v>5.3511705685618738</v>
      </c>
      <c r="W857">
        <v>74.58193979933111</v>
      </c>
      <c r="X857">
        <v>100</v>
      </c>
      <c r="Y857">
        <v>99.331103678929779</v>
      </c>
      <c r="Z857">
        <v>4.9393058991869534</v>
      </c>
      <c r="AA857">
        <v>0</v>
      </c>
      <c r="AB857">
        <v>2.5158016738189755</v>
      </c>
      <c r="AD857">
        <v>54.421023308317665</v>
      </c>
      <c r="AF857">
        <v>0.43931179383200369</v>
      </c>
      <c r="AG857">
        <v>0.62959677811679471</v>
      </c>
    </row>
    <row r="858" spans="1:33">
      <c r="A858">
        <v>11</v>
      </c>
      <c r="B858">
        <v>419</v>
      </c>
      <c r="C858">
        <v>1997</v>
      </c>
      <c r="D858">
        <v>99</v>
      </c>
      <c r="E858">
        <v>99</v>
      </c>
      <c r="F858">
        <v>99</v>
      </c>
      <c r="G858">
        <v>99</v>
      </c>
      <c r="H858">
        <v>99</v>
      </c>
      <c r="I858">
        <v>99</v>
      </c>
      <c r="J858">
        <v>999</v>
      </c>
      <c r="K858">
        <v>99</v>
      </c>
      <c r="L858">
        <v>11</v>
      </c>
      <c r="M858">
        <v>99</v>
      </c>
      <c r="N858">
        <v>99</v>
      </c>
      <c r="O858">
        <v>99</v>
      </c>
      <c r="P858">
        <v>9999</v>
      </c>
      <c r="Q858">
        <v>215</v>
      </c>
      <c r="R858">
        <v>232</v>
      </c>
      <c r="S858">
        <v>11</v>
      </c>
      <c r="T858">
        <v>11.094827586206899</v>
      </c>
      <c r="U858">
        <v>35.534051724137946</v>
      </c>
      <c r="V858">
        <v>6.4655172413793114</v>
      </c>
      <c r="W858">
        <v>81.89655172413795</v>
      </c>
      <c r="X858">
        <v>100</v>
      </c>
      <c r="Y858">
        <v>99.568965517241381</v>
      </c>
      <c r="Z858">
        <v>5.0578212698082332</v>
      </c>
      <c r="AA858">
        <v>0</v>
      </c>
      <c r="AB858">
        <v>2.5830296575248193</v>
      </c>
      <c r="AD858">
        <v>55.545053000296406</v>
      </c>
      <c r="AF858">
        <v>0.34087068952851113</v>
      </c>
      <c r="AG858">
        <v>0.51285340438881988</v>
      </c>
    </row>
    <row r="859" spans="1:33">
      <c r="A859">
        <v>11</v>
      </c>
      <c r="B859">
        <v>420</v>
      </c>
      <c r="C859">
        <v>1997</v>
      </c>
      <c r="D859">
        <v>99</v>
      </c>
      <c r="E859">
        <v>99</v>
      </c>
      <c r="F859">
        <v>99</v>
      </c>
      <c r="G859">
        <v>99</v>
      </c>
      <c r="H859">
        <v>99</v>
      </c>
      <c r="I859">
        <v>99</v>
      </c>
      <c r="J859">
        <v>999</v>
      </c>
      <c r="K859">
        <v>99</v>
      </c>
      <c r="L859">
        <v>12</v>
      </c>
      <c r="M859">
        <v>99</v>
      </c>
      <c r="N859">
        <v>99</v>
      </c>
      <c r="O859">
        <v>99</v>
      </c>
      <c r="P859">
        <v>9999</v>
      </c>
      <c r="Q859">
        <v>56</v>
      </c>
      <c r="R859">
        <v>56</v>
      </c>
      <c r="S859">
        <v>12</v>
      </c>
      <c r="T859">
        <v>11.482142857142859</v>
      </c>
      <c r="U859">
        <v>37.251785714285695</v>
      </c>
      <c r="V859">
        <v>7.1428571428571441</v>
      </c>
      <c r="W859">
        <v>75</v>
      </c>
      <c r="X859">
        <v>100</v>
      </c>
      <c r="Y859">
        <v>100</v>
      </c>
      <c r="Z859">
        <v>5.5318877903940225</v>
      </c>
      <c r="AA859">
        <v>0</v>
      </c>
      <c r="AB859">
        <v>2.9820359262265961</v>
      </c>
      <c r="AD859">
        <v>51.007338956003345</v>
      </c>
      <c r="AF859">
        <v>8.2279131955157861E-2</v>
      </c>
      <c r="AG859">
        <v>0.12977637852175752</v>
      </c>
    </row>
    <row r="860" spans="1:33">
      <c r="A860">
        <v>11</v>
      </c>
      <c r="B860">
        <v>421</v>
      </c>
      <c r="C860">
        <v>1997</v>
      </c>
      <c r="D860">
        <v>99</v>
      </c>
      <c r="E860">
        <v>99</v>
      </c>
      <c r="F860">
        <v>99</v>
      </c>
      <c r="G860">
        <v>99</v>
      </c>
      <c r="H860">
        <v>99</v>
      </c>
      <c r="I860">
        <v>99</v>
      </c>
      <c r="J860">
        <v>999</v>
      </c>
      <c r="K860">
        <v>99</v>
      </c>
      <c r="L860">
        <v>13</v>
      </c>
      <c r="M860">
        <v>99</v>
      </c>
      <c r="N860">
        <v>99</v>
      </c>
      <c r="O860">
        <v>99</v>
      </c>
      <c r="P860">
        <v>9999</v>
      </c>
      <c r="Q860">
        <v>20</v>
      </c>
      <c r="R860">
        <v>21</v>
      </c>
      <c r="S860">
        <v>13</v>
      </c>
      <c r="T860">
        <v>12.142857142857141</v>
      </c>
      <c r="U860">
        <v>39.000000000000007</v>
      </c>
      <c r="V860">
        <v>0</v>
      </c>
      <c r="W860">
        <v>90.476190476190439</v>
      </c>
      <c r="X860">
        <v>100</v>
      </c>
      <c r="Y860">
        <v>100</v>
      </c>
      <c r="Z860">
        <v>5.0685773339740514</v>
      </c>
      <c r="AA860">
        <v>0</v>
      </c>
      <c r="AB860">
        <v>2.2737783592977792</v>
      </c>
      <c r="AD860">
        <v>26.485277576348057</v>
      </c>
      <c r="AF860">
        <v>3.08546744831842E-2</v>
      </c>
      <c r="AG860">
        <v>5.0950028286908304E-2</v>
      </c>
    </row>
    <row r="861" spans="1:33">
      <c r="A861">
        <v>11</v>
      </c>
      <c r="B861">
        <v>422</v>
      </c>
      <c r="C861">
        <v>1997</v>
      </c>
      <c r="D861">
        <v>99</v>
      </c>
      <c r="E861">
        <v>99</v>
      </c>
      <c r="F861">
        <v>99</v>
      </c>
      <c r="G861">
        <v>99</v>
      </c>
      <c r="H861">
        <v>99</v>
      </c>
      <c r="I861">
        <v>99</v>
      </c>
      <c r="J861">
        <v>999</v>
      </c>
      <c r="K861">
        <v>99</v>
      </c>
      <c r="L861">
        <v>14</v>
      </c>
      <c r="M861">
        <v>99</v>
      </c>
      <c r="N861">
        <v>99</v>
      </c>
      <c r="O861">
        <v>99</v>
      </c>
      <c r="P861">
        <v>9999</v>
      </c>
      <c r="Q861">
        <v>17</v>
      </c>
      <c r="R861">
        <v>18</v>
      </c>
      <c r="S861">
        <v>14</v>
      </c>
      <c r="T861">
        <v>11.888888888888889</v>
      </c>
      <c r="U861">
        <v>39.388888888888886</v>
      </c>
      <c r="V861">
        <v>5.5555555555555562</v>
      </c>
      <c r="W861">
        <v>83.333333333333314</v>
      </c>
      <c r="X861">
        <v>100</v>
      </c>
      <c r="Y861">
        <v>100</v>
      </c>
      <c r="Z861">
        <v>6.137941103306102</v>
      </c>
      <c r="AA861">
        <v>0</v>
      </c>
      <c r="AB861">
        <v>2.7666443551086037</v>
      </c>
      <c r="AD861">
        <v>62.119161243668401</v>
      </c>
      <c r="AF861">
        <v>2.6446863842729314E-2</v>
      </c>
      <c r="AG861">
        <v>4.4106923144588507E-2</v>
      </c>
    </row>
    <row r="862" spans="1:33">
      <c r="A862">
        <v>11</v>
      </c>
      <c r="B862">
        <v>423</v>
      </c>
      <c r="C862">
        <v>1997</v>
      </c>
      <c r="D862">
        <v>99</v>
      </c>
      <c r="E862">
        <v>99</v>
      </c>
      <c r="F862">
        <v>99</v>
      </c>
      <c r="G862">
        <v>99</v>
      </c>
      <c r="H862">
        <v>99</v>
      </c>
      <c r="I862">
        <v>99</v>
      </c>
      <c r="J862">
        <v>999</v>
      </c>
      <c r="K862">
        <v>99</v>
      </c>
      <c r="L862">
        <v>15</v>
      </c>
      <c r="M862">
        <v>99</v>
      </c>
      <c r="N862">
        <v>99</v>
      </c>
      <c r="O862">
        <v>99</v>
      </c>
      <c r="P862">
        <v>9999</v>
      </c>
      <c r="Q862">
        <v>8</v>
      </c>
      <c r="R862">
        <v>8</v>
      </c>
      <c r="S862">
        <v>15</v>
      </c>
      <c r="T862">
        <v>11.5</v>
      </c>
      <c r="U862">
        <v>41.9375</v>
      </c>
      <c r="V862">
        <v>25</v>
      </c>
      <c r="W862">
        <v>75</v>
      </c>
      <c r="X862">
        <v>100</v>
      </c>
      <c r="Y862">
        <v>100</v>
      </c>
      <c r="Z862">
        <v>5.0249222630803043</v>
      </c>
      <c r="AA862">
        <v>0</v>
      </c>
      <c r="AB862">
        <v>3.9370039370059056</v>
      </c>
      <c r="AD862">
        <v>94.49334735198336</v>
      </c>
      <c r="AF862">
        <v>1.1754161707879698E-2</v>
      </c>
      <c r="AG862">
        <v>2.087147068407539E-2</v>
      </c>
    </row>
    <row r="863" spans="1:33" s="514" customFormat="1">
      <c r="A863" s="514">
        <v>11</v>
      </c>
      <c r="B863" s="514">
        <v>424</v>
      </c>
      <c r="C863" s="514">
        <v>1996</v>
      </c>
      <c r="D863" s="514">
        <v>99</v>
      </c>
      <c r="E863" s="514">
        <v>99</v>
      </c>
      <c r="F863" s="514">
        <v>99</v>
      </c>
      <c r="G863" s="514">
        <v>99</v>
      </c>
      <c r="H863" s="514">
        <v>99</v>
      </c>
      <c r="I863" s="514">
        <v>99</v>
      </c>
      <c r="J863" s="514">
        <v>999</v>
      </c>
      <c r="K863" s="514">
        <v>99</v>
      </c>
      <c r="L863" s="514">
        <v>1</v>
      </c>
      <c r="M863" s="514">
        <v>99</v>
      </c>
      <c r="N863" s="514">
        <v>99</v>
      </c>
      <c r="O863" s="514">
        <v>99</v>
      </c>
      <c r="P863" s="514">
        <v>9999</v>
      </c>
      <c r="Q863" s="514">
        <v>691</v>
      </c>
      <c r="R863" s="514">
        <v>1155</v>
      </c>
      <c r="S863" s="514">
        <v>1</v>
      </c>
      <c r="T863" s="514">
        <v>1.6</v>
      </c>
      <c r="U863" s="514">
        <v>13.899393939393923</v>
      </c>
      <c r="V863" s="514">
        <v>0</v>
      </c>
      <c r="W863" s="514">
        <v>0</v>
      </c>
      <c r="X863" s="514">
        <v>21.385281385281381</v>
      </c>
      <c r="Y863" s="514">
        <v>0.51948051948051932</v>
      </c>
      <c r="Z863" s="514">
        <v>2.9024470308500487</v>
      </c>
      <c r="AA863" s="514">
        <v>0</v>
      </c>
      <c r="AB863" s="514">
        <v>0.72982237060855604</v>
      </c>
      <c r="AD863" s="514">
        <v>23.588627201459889</v>
      </c>
      <c r="AF863" s="514">
        <v>1.5600307954131036</v>
      </c>
      <c r="AG863" s="514">
        <v>0.9538482379671267</v>
      </c>
    </row>
    <row r="864" spans="1:33" s="514" customFormat="1">
      <c r="A864" s="514">
        <v>11</v>
      </c>
      <c r="B864" s="514">
        <v>425</v>
      </c>
      <c r="C864" s="514">
        <v>1996</v>
      </c>
      <c r="D864" s="514">
        <v>99</v>
      </c>
      <c r="E864" s="514">
        <v>99</v>
      </c>
      <c r="F864" s="514">
        <v>99</v>
      </c>
      <c r="G864" s="514">
        <v>99</v>
      </c>
      <c r="H864" s="514">
        <v>99</v>
      </c>
      <c r="I864" s="514">
        <v>99</v>
      </c>
      <c r="J864" s="514">
        <v>999</v>
      </c>
      <c r="K864" s="514">
        <v>99</v>
      </c>
      <c r="L864" s="514">
        <v>2</v>
      </c>
      <c r="M864" s="514">
        <v>99</v>
      </c>
      <c r="N864" s="514">
        <v>99</v>
      </c>
      <c r="O864" s="514">
        <v>99</v>
      </c>
      <c r="P864" s="514">
        <v>9999</v>
      </c>
      <c r="Q864" s="514">
        <v>2973</v>
      </c>
      <c r="R864" s="514">
        <v>6430</v>
      </c>
      <c r="S864" s="514">
        <v>2</v>
      </c>
      <c r="T864" s="514">
        <v>2.6998444790046658</v>
      </c>
      <c r="U864" s="514">
        <v>16.541073094867716</v>
      </c>
      <c r="V864" s="514">
        <v>0</v>
      </c>
      <c r="W864" s="514">
        <v>0.1244167962674961</v>
      </c>
      <c r="X864" s="514">
        <v>53.281493001555198</v>
      </c>
      <c r="Y864" s="514">
        <v>2.3639191290824262</v>
      </c>
      <c r="Z864" s="514">
        <v>2.8065260150305038</v>
      </c>
      <c r="AA864" s="514">
        <v>0</v>
      </c>
      <c r="AB864" s="514">
        <v>1.1549272256283123</v>
      </c>
      <c r="AD864" s="514">
        <v>23.44988134583928</v>
      </c>
      <c r="AF864" s="514">
        <v>8.684846765806288</v>
      </c>
      <c r="AG864" s="514">
        <v>6.3194035136085516</v>
      </c>
    </row>
    <row r="865" spans="1:37" s="514" customFormat="1">
      <c r="A865" s="514">
        <v>11</v>
      </c>
      <c r="B865" s="514">
        <v>426</v>
      </c>
      <c r="C865" s="514">
        <v>1996</v>
      </c>
      <c r="D865" s="514">
        <v>99</v>
      </c>
      <c r="E865" s="514">
        <v>99</v>
      </c>
      <c r="F865" s="514">
        <v>99</v>
      </c>
      <c r="G865" s="514">
        <v>99</v>
      </c>
      <c r="H865" s="514">
        <v>99</v>
      </c>
      <c r="I865" s="514">
        <v>99</v>
      </c>
      <c r="J865" s="514">
        <v>999</v>
      </c>
      <c r="K865" s="514">
        <v>99</v>
      </c>
      <c r="L865" s="514">
        <v>3</v>
      </c>
      <c r="M865" s="514">
        <v>99</v>
      </c>
      <c r="N865" s="514">
        <v>99</v>
      </c>
      <c r="O865" s="514">
        <v>99</v>
      </c>
      <c r="P865" s="514">
        <v>9999</v>
      </c>
      <c r="Q865" s="514">
        <v>5013</v>
      </c>
      <c r="R865" s="514">
        <v>11875</v>
      </c>
      <c r="S865" s="514">
        <v>3</v>
      </c>
      <c r="T865" s="514">
        <v>4.2219789473684228</v>
      </c>
      <c r="U865" s="514">
        <v>19.011115789473724</v>
      </c>
      <c r="V865" s="514">
        <v>0</v>
      </c>
      <c r="W865" s="514">
        <v>0.87578947368421056</v>
      </c>
      <c r="X865" s="514">
        <v>84.117894736842089</v>
      </c>
      <c r="Y865" s="514">
        <v>10.585263157894738</v>
      </c>
      <c r="Z865" s="514">
        <v>3.1195712622529141</v>
      </c>
      <c r="AA865" s="514">
        <v>0</v>
      </c>
      <c r="AB865" s="514">
        <v>1.5787233615134619</v>
      </c>
      <c r="AD865" s="514">
        <v>26.87092089079102</v>
      </c>
      <c r="AF865" s="514">
        <v>16.039277658468063</v>
      </c>
      <c r="AG865" s="514">
        <v>13.413516840794404</v>
      </c>
    </row>
    <row r="866" spans="1:37" s="514" customFormat="1">
      <c r="A866" s="514">
        <v>11</v>
      </c>
      <c r="B866" s="514">
        <v>427</v>
      </c>
      <c r="C866" s="514">
        <v>1996</v>
      </c>
      <c r="D866" s="514">
        <v>99</v>
      </c>
      <c r="E866" s="514">
        <v>99</v>
      </c>
      <c r="F866" s="514">
        <v>99</v>
      </c>
      <c r="G866" s="514">
        <v>99</v>
      </c>
      <c r="H866" s="514">
        <v>99</v>
      </c>
      <c r="I866" s="514">
        <v>99</v>
      </c>
      <c r="J866" s="514">
        <v>999</v>
      </c>
      <c r="K866" s="514">
        <v>99</v>
      </c>
      <c r="L866" s="514">
        <v>4</v>
      </c>
      <c r="M866" s="514">
        <v>99</v>
      </c>
      <c r="N866" s="514">
        <v>99</v>
      </c>
      <c r="O866" s="514">
        <v>99</v>
      </c>
      <c r="P866" s="514">
        <v>9999</v>
      </c>
      <c r="Q866" s="514">
        <v>7290</v>
      </c>
      <c r="R866" s="514">
        <v>17544</v>
      </c>
      <c r="S866" s="514">
        <v>3.9986320109439126</v>
      </c>
      <c r="T866" s="514">
        <v>5.5828773369813049</v>
      </c>
      <c r="U866" s="514">
        <v>21.576310989511988</v>
      </c>
      <c r="V866" s="514">
        <v>0</v>
      </c>
      <c r="W866" s="514">
        <v>5.6087551299589604</v>
      </c>
      <c r="X866" s="514">
        <v>96.574327405380771</v>
      </c>
      <c r="Y866" s="514">
        <v>30.984952120383031</v>
      </c>
      <c r="Z866" s="514">
        <v>3.4289072967803542</v>
      </c>
      <c r="AA866" s="514">
        <v>6.8471722617732309E-2</v>
      </c>
      <c r="AB866" s="514">
        <v>1.7311960857092816</v>
      </c>
      <c r="AC866" s="514">
        <v>-2.3111500206903042</v>
      </c>
      <c r="AD866" s="514">
        <v>30.623967487575687</v>
      </c>
      <c r="AE866" s="514">
        <v>5.6186044007157117</v>
      </c>
      <c r="AF866" s="514">
        <v>23.696259978119045</v>
      </c>
      <c r="AG866" s="514">
        <v>22.490921276534998</v>
      </c>
    </row>
    <row r="867" spans="1:37" s="514" customFormat="1">
      <c r="A867" s="514">
        <v>11</v>
      </c>
      <c r="B867" s="514">
        <v>428</v>
      </c>
      <c r="C867" s="514">
        <v>1996</v>
      </c>
      <c r="D867" s="514">
        <v>99</v>
      </c>
      <c r="E867" s="514">
        <v>99</v>
      </c>
      <c r="F867" s="514">
        <v>99</v>
      </c>
      <c r="G867" s="514">
        <v>99</v>
      </c>
      <c r="H867" s="514">
        <v>99</v>
      </c>
      <c r="I867" s="514">
        <v>99</v>
      </c>
      <c r="J867" s="514">
        <v>999</v>
      </c>
      <c r="K867" s="514">
        <v>99</v>
      </c>
      <c r="L867" s="514">
        <v>5</v>
      </c>
      <c r="M867" s="514">
        <v>99</v>
      </c>
      <c r="N867" s="514">
        <v>99</v>
      </c>
      <c r="O867" s="514">
        <v>99</v>
      </c>
      <c r="P867" s="514">
        <v>9999</v>
      </c>
      <c r="Q867" s="514">
        <v>7991</v>
      </c>
      <c r="R867" s="514">
        <v>18542</v>
      </c>
      <c r="S867" s="514">
        <v>5</v>
      </c>
      <c r="T867" s="514">
        <v>6.8470499406752232</v>
      </c>
      <c r="U867" s="514">
        <v>24.015704886204279</v>
      </c>
      <c r="V867" s="514">
        <v>0</v>
      </c>
      <c r="W867" s="514">
        <v>18.892244633804328</v>
      </c>
      <c r="X867" s="514">
        <v>99.207205263725598</v>
      </c>
      <c r="Y867" s="514">
        <v>55.948657102793682</v>
      </c>
      <c r="Z867" s="514">
        <v>3.9662889314679002</v>
      </c>
      <c r="AA867" s="514">
        <v>0</v>
      </c>
      <c r="AB867" s="514">
        <v>1.9909762131953788</v>
      </c>
      <c r="AD867" s="514">
        <v>36.937657373411199</v>
      </c>
      <c r="AF867" s="514">
        <v>25.044234639437043</v>
      </c>
      <c r="AG867" s="514">
        <v>26.457776806000528</v>
      </c>
    </row>
    <row r="868" spans="1:37" s="514" customFormat="1">
      <c r="A868" s="514">
        <v>11</v>
      </c>
      <c r="B868" s="514">
        <v>429</v>
      </c>
      <c r="C868" s="514">
        <v>1996</v>
      </c>
      <c r="D868" s="514">
        <v>99</v>
      </c>
      <c r="E868" s="514">
        <v>99</v>
      </c>
      <c r="F868" s="514">
        <v>99</v>
      </c>
      <c r="G868" s="514">
        <v>99</v>
      </c>
      <c r="H868" s="514">
        <v>99</v>
      </c>
      <c r="I868" s="514">
        <v>99</v>
      </c>
      <c r="J868" s="514">
        <v>999</v>
      </c>
      <c r="K868" s="514">
        <v>99</v>
      </c>
      <c r="L868" s="514">
        <v>6</v>
      </c>
      <c r="M868" s="514">
        <v>99</v>
      </c>
      <c r="N868" s="514">
        <v>99</v>
      </c>
      <c r="O868" s="514">
        <v>99</v>
      </c>
      <c r="P868" s="514">
        <v>9999</v>
      </c>
      <c r="Q868" s="514">
        <v>5503</v>
      </c>
      <c r="R868" s="514">
        <v>10433</v>
      </c>
      <c r="S868" s="514">
        <v>6</v>
      </c>
      <c r="T868" s="514">
        <v>7.8882392408703135</v>
      </c>
      <c r="U868" s="514">
        <v>26.335560241541295</v>
      </c>
      <c r="V868" s="514">
        <v>18.834467554873964</v>
      </c>
      <c r="W868" s="514">
        <v>36.969232243841645</v>
      </c>
      <c r="X868" s="514">
        <v>99.789130643151552</v>
      </c>
      <c r="Y868" s="514">
        <v>75.14617080417905</v>
      </c>
      <c r="Z868" s="514">
        <v>4.4587495270536994</v>
      </c>
      <c r="AA868" s="514">
        <v>0</v>
      </c>
      <c r="AB868" s="514">
        <v>2.0856685084362745</v>
      </c>
      <c r="AD868" s="514">
        <v>42.542119945931745</v>
      </c>
      <c r="AF868" s="514">
        <v>14.091602847225037</v>
      </c>
      <c r="AG868" s="514">
        <v>16.325000475325876</v>
      </c>
    </row>
    <row r="869" spans="1:37" s="514" customFormat="1">
      <c r="A869" s="514">
        <v>11</v>
      </c>
      <c r="B869" s="514">
        <v>430</v>
      </c>
      <c r="C869" s="514">
        <v>1996</v>
      </c>
      <c r="D869" s="514">
        <v>99</v>
      </c>
      <c r="E869" s="514">
        <v>99</v>
      </c>
      <c r="F869" s="514">
        <v>99</v>
      </c>
      <c r="G869" s="514">
        <v>99</v>
      </c>
      <c r="H869" s="514">
        <v>99</v>
      </c>
      <c r="I869" s="514">
        <v>99</v>
      </c>
      <c r="J869" s="514">
        <v>999</v>
      </c>
      <c r="K869" s="514">
        <v>99</v>
      </c>
      <c r="L869" s="514">
        <v>7</v>
      </c>
      <c r="M869" s="514">
        <v>99</v>
      </c>
      <c r="N869" s="514">
        <v>99</v>
      </c>
      <c r="O869" s="514">
        <v>99</v>
      </c>
      <c r="P869" s="514">
        <v>9999</v>
      </c>
      <c r="Q869" s="514">
        <v>2144</v>
      </c>
      <c r="R869" s="514">
        <v>3047</v>
      </c>
      <c r="S869" s="514">
        <v>7</v>
      </c>
      <c r="T869" s="514">
        <v>8.4827699376435852</v>
      </c>
      <c r="U869" s="514">
        <v>28.063669182802762</v>
      </c>
      <c r="V869" s="514">
        <v>18.838201509681642</v>
      </c>
      <c r="W869" s="514">
        <v>48.276993764358394</v>
      </c>
      <c r="X869" s="514">
        <v>99.967180833606847</v>
      </c>
      <c r="Y869" s="514">
        <v>87.003610108303249</v>
      </c>
      <c r="Z869" s="514">
        <v>4.7582753360980687</v>
      </c>
      <c r="AA869" s="514">
        <v>0</v>
      </c>
      <c r="AB869" s="514">
        <v>2.2773585870065305</v>
      </c>
      <c r="AD869" s="514">
        <v>41.210729621277373</v>
      </c>
      <c r="AF869" s="514">
        <v>4.1155098126612373</v>
      </c>
      <c r="AG869" s="514">
        <v>5.0806390280537377</v>
      </c>
    </row>
    <row r="870" spans="1:37" s="514" customFormat="1">
      <c r="A870" s="514">
        <v>11</v>
      </c>
      <c r="B870" s="514">
        <v>431</v>
      </c>
      <c r="C870" s="514">
        <v>1996</v>
      </c>
      <c r="D870" s="514">
        <v>99</v>
      </c>
      <c r="E870" s="514">
        <v>99</v>
      </c>
      <c r="F870" s="514">
        <v>99</v>
      </c>
      <c r="G870" s="514">
        <v>99</v>
      </c>
      <c r="H870" s="514">
        <v>99</v>
      </c>
      <c r="I870" s="514">
        <v>99</v>
      </c>
      <c r="J870" s="514">
        <v>999</v>
      </c>
      <c r="K870" s="514">
        <v>99</v>
      </c>
      <c r="L870" s="514">
        <v>8</v>
      </c>
      <c r="M870" s="514">
        <v>99</v>
      </c>
      <c r="N870" s="514">
        <v>99</v>
      </c>
      <c r="O870" s="514">
        <v>99</v>
      </c>
      <c r="P870" s="514">
        <v>9999</v>
      </c>
      <c r="Q870" s="514">
        <v>2198</v>
      </c>
      <c r="R870" s="514">
        <v>3297</v>
      </c>
      <c r="S870" s="514">
        <v>8</v>
      </c>
      <c r="T870" s="514">
        <v>9.1831968456172319</v>
      </c>
      <c r="U870" s="514">
        <v>29.331119199272042</v>
      </c>
      <c r="V870" s="514">
        <v>14.073400060661211</v>
      </c>
      <c r="W870" s="514">
        <v>58.93236275401879</v>
      </c>
      <c r="X870" s="514">
        <v>100</v>
      </c>
      <c r="Y870" s="514">
        <v>91.810737033666982</v>
      </c>
      <c r="Z870" s="514">
        <v>4.8628944616129157</v>
      </c>
      <c r="AA870" s="514">
        <v>0</v>
      </c>
      <c r="AB870" s="514">
        <v>2.3866063629830316</v>
      </c>
      <c r="AD870" s="514">
        <v>46.419170776754882</v>
      </c>
      <c r="AF870" s="514">
        <v>4.4531788159974068</v>
      </c>
      <c r="AG870" s="514">
        <v>5.7457802948921479</v>
      </c>
    </row>
    <row r="871" spans="1:37" s="514" customFormat="1">
      <c r="A871" s="514">
        <v>11</v>
      </c>
      <c r="B871" s="514">
        <v>432</v>
      </c>
      <c r="C871" s="514">
        <v>1996</v>
      </c>
      <c r="D871" s="514">
        <v>99</v>
      </c>
      <c r="E871" s="514">
        <v>99</v>
      </c>
      <c r="F871" s="514">
        <v>99</v>
      </c>
      <c r="G871" s="514">
        <v>99</v>
      </c>
      <c r="H871" s="514">
        <v>99</v>
      </c>
      <c r="I871" s="514">
        <v>99</v>
      </c>
      <c r="J871" s="514">
        <v>999</v>
      </c>
      <c r="K871" s="514">
        <v>99</v>
      </c>
      <c r="L871" s="514">
        <v>9</v>
      </c>
      <c r="M871" s="514">
        <v>99</v>
      </c>
      <c r="N871" s="514">
        <v>99</v>
      </c>
      <c r="O871" s="514">
        <v>99</v>
      </c>
      <c r="P871" s="514">
        <v>9999</v>
      </c>
      <c r="Q871" s="514">
        <v>826</v>
      </c>
      <c r="R871" s="514">
        <v>1089</v>
      </c>
      <c r="S871" s="514">
        <v>9</v>
      </c>
      <c r="T871" s="514">
        <v>9.5518824609733723</v>
      </c>
      <c r="U871" s="514">
        <v>30.49513314967859</v>
      </c>
      <c r="V871" s="514">
        <v>13.039485766758498</v>
      </c>
      <c r="W871" s="514">
        <v>64.187327823691476</v>
      </c>
      <c r="X871" s="514">
        <v>100</v>
      </c>
      <c r="Y871" s="514">
        <v>94.30670339761248</v>
      </c>
      <c r="Z871" s="514">
        <v>4.981293215510834</v>
      </c>
      <c r="AA871" s="514">
        <v>0</v>
      </c>
      <c r="AB871" s="514">
        <v>2.4639398674274582</v>
      </c>
      <c r="AD871" s="514">
        <v>48.049866644417456</v>
      </c>
      <c r="AF871" s="514">
        <v>1.4708861785323557</v>
      </c>
      <c r="AG871" s="514">
        <v>1.9731488435322424</v>
      </c>
    </row>
    <row r="872" spans="1:37" s="514" customFormat="1">
      <c r="A872" s="514">
        <v>11</v>
      </c>
      <c r="B872" s="514">
        <v>433</v>
      </c>
      <c r="C872" s="514">
        <v>1996</v>
      </c>
      <c r="D872" s="514">
        <v>99</v>
      </c>
      <c r="E872" s="514">
        <v>99</v>
      </c>
      <c r="F872" s="514">
        <v>99</v>
      </c>
      <c r="G872" s="514">
        <v>99</v>
      </c>
      <c r="H872" s="514">
        <v>99</v>
      </c>
      <c r="I872" s="514">
        <v>99</v>
      </c>
      <c r="J872" s="514">
        <v>999</v>
      </c>
      <c r="K872" s="514">
        <v>99</v>
      </c>
      <c r="L872" s="514">
        <v>10</v>
      </c>
      <c r="M872" s="514">
        <v>99</v>
      </c>
      <c r="N872" s="514">
        <v>99</v>
      </c>
      <c r="O872" s="514">
        <v>99</v>
      </c>
      <c r="P872" s="514">
        <v>9999</v>
      </c>
      <c r="Q872" s="514">
        <v>247</v>
      </c>
      <c r="R872" s="514">
        <v>284</v>
      </c>
      <c r="S872" s="514">
        <v>10</v>
      </c>
      <c r="T872" s="514">
        <v>9.8802816901408441</v>
      </c>
      <c r="U872" s="514">
        <v>32.163028169014069</v>
      </c>
      <c r="V872" s="514">
        <v>12.676056338028172</v>
      </c>
      <c r="W872" s="514">
        <v>67.957746478873247</v>
      </c>
      <c r="X872" s="514">
        <v>100</v>
      </c>
      <c r="Y872" s="514">
        <v>97.183098591549296</v>
      </c>
      <c r="Z872" s="514">
        <v>5.5056634719906077</v>
      </c>
      <c r="AA872" s="514">
        <v>0</v>
      </c>
      <c r="AB872" s="514">
        <v>2.4879495329280945</v>
      </c>
      <c r="AD872" s="514">
        <v>52.325176669955688</v>
      </c>
      <c r="AF872" s="514">
        <v>0.3835919877898889</v>
      </c>
      <c r="AG872" s="514">
        <v>0.54272109781255118</v>
      </c>
    </row>
    <row r="873" spans="1:37" s="514" customFormat="1">
      <c r="A873" s="514">
        <v>11</v>
      </c>
      <c r="B873" s="514">
        <v>434</v>
      </c>
      <c r="C873" s="514">
        <v>1996</v>
      </c>
      <c r="D873" s="514">
        <v>99</v>
      </c>
      <c r="E873" s="514">
        <v>99</v>
      </c>
      <c r="F873" s="514">
        <v>99</v>
      </c>
      <c r="G873" s="514">
        <v>99</v>
      </c>
      <c r="H873" s="514">
        <v>99</v>
      </c>
      <c r="I873" s="514">
        <v>99</v>
      </c>
      <c r="J873" s="514">
        <v>999</v>
      </c>
      <c r="K873" s="514">
        <v>99</v>
      </c>
      <c r="L873" s="514">
        <v>11</v>
      </c>
      <c r="M873" s="514">
        <v>99</v>
      </c>
      <c r="N873" s="514">
        <v>99</v>
      </c>
      <c r="O873" s="514">
        <v>99</v>
      </c>
      <c r="P873" s="514">
        <v>9999</v>
      </c>
      <c r="Q873" s="514">
        <v>200</v>
      </c>
      <c r="R873" s="514">
        <v>235</v>
      </c>
      <c r="S873" s="514">
        <v>11</v>
      </c>
      <c r="T873" s="514">
        <v>10.47659574468085</v>
      </c>
      <c r="U873" s="514">
        <v>34.271063829787224</v>
      </c>
      <c r="V873" s="514">
        <v>11.489361702127658</v>
      </c>
      <c r="W873" s="514">
        <v>69.361702127659555</v>
      </c>
      <c r="X873" s="514">
        <v>100</v>
      </c>
      <c r="Y873" s="514">
        <v>97.446808510638306</v>
      </c>
      <c r="Z873" s="514">
        <v>5.8492055230813671</v>
      </c>
      <c r="AA873" s="514">
        <v>0</v>
      </c>
      <c r="AB873" s="514">
        <v>2.9467770180358808</v>
      </c>
      <c r="AD873" s="514">
        <v>53.354500064290782</v>
      </c>
      <c r="AF873" s="514">
        <v>0.31740886313599947</v>
      </c>
      <c r="AG873" s="514">
        <v>0.47851646053369618</v>
      </c>
    </row>
    <row r="874" spans="1:37" s="514" customFormat="1">
      <c r="A874" s="514">
        <v>11</v>
      </c>
      <c r="B874" s="514">
        <v>435</v>
      </c>
      <c r="C874" s="514">
        <v>1996</v>
      </c>
      <c r="D874" s="514">
        <v>99</v>
      </c>
      <c r="E874" s="514">
        <v>99</v>
      </c>
      <c r="F874" s="514">
        <v>99</v>
      </c>
      <c r="G874" s="514">
        <v>99</v>
      </c>
      <c r="H874" s="514">
        <v>99</v>
      </c>
      <c r="I874" s="514">
        <v>99</v>
      </c>
      <c r="J874" s="514">
        <v>999</v>
      </c>
      <c r="K874" s="514">
        <v>99</v>
      </c>
      <c r="L874" s="514">
        <v>12</v>
      </c>
      <c r="M874" s="514">
        <v>99</v>
      </c>
      <c r="N874" s="514">
        <v>99</v>
      </c>
      <c r="O874" s="514">
        <v>99</v>
      </c>
      <c r="P874" s="514">
        <v>9999</v>
      </c>
      <c r="Q874" s="514">
        <v>44</v>
      </c>
      <c r="R874" s="514">
        <v>62</v>
      </c>
      <c r="S874" s="514">
        <v>12</v>
      </c>
      <c r="T874" s="514">
        <v>9.9677419354838719</v>
      </c>
      <c r="U874" s="514">
        <v>35.21612903225806</v>
      </c>
      <c r="V874" s="514">
        <v>9.6774193548387117</v>
      </c>
      <c r="W874" s="514">
        <v>69.354838709677423</v>
      </c>
      <c r="X874" s="514">
        <v>100</v>
      </c>
      <c r="Y874" s="514">
        <v>98.387096774193566</v>
      </c>
      <c r="Z874" s="514">
        <v>5.0849300927217032</v>
      </c>
      <c r="AA874" s="514">
        <v>0</v>
      </c>
      <c r="AB874" s="514">
        <v>2.9290962050714566</v>
      </c>
      <c r="AD874" s="514">
        <v>62.920176491824577</v>
      </c>
      <c r="AF874" s="514">
        <v>8.3741912827370119E-2</v>
      </c>
      <c r="AG874" s="514">
        <v>0.12972830375222227</v>
      </c>
    </row>
    <row r="875" spans="1:37" s="514" customFormat="1">
      <c r="A875" s="514">
        <v>11</v>
      </c>
      <c r="B875" s="514">
        <v>436</v>
      </c>
      <c r="C875" s="514">
        <v>1996</v>
      </c>
      <c r="D875" s="514">
        <v>99</v>
      </c>
      <c r="E875" s="514">
        <v>99</v>
      </c>
      <c r="F875" s="514">
        <v>99</v>
      </c>
      <c r="G875" s="514">
        <v>99</v>
      </c>
      <c r="H875" s="514">
        <v>99</v>
      </c>
      <c r="I875" s="514">
        <v>99</v>
      </c>
      <c r="J875" s="514">
        <v>999</v>
      </c>
      <c r="K875" s="514">
        <v>99</v>
      </c>
      <c r="L875" s="514">
        <v>13</v>
      </c>
      <c r="M875" s="514">
        <v>99</v>
      </c>
      <c r="N875" s="514">
        <v>99</v>
      </c>
      <c r="O875" s="514">
        <v>99</v>
      </c>
      <c r="P875" s="514">
        <v>9999</v>
      </c>
      <c r="Q875" s="514">
        <v>16</v>
      </c>
      <c r="R875" s="514">
        <v>22</v>
      </c>
      <c r="S875" s="514">
        <v>13</v>
      </c>
      <c r="T875" s="514">
        <v>8.045454545454545</v>
      </c>
      <c r="U875" s="514">
        <v>34.454545454545446</v>
      </c>
      <c r="V875" s="514">
        <v>36.363636363636367</v>
      </c>
      <c r="W875" s="514">
        <v>40.909090909090907</v>
      </c>
      <c r="X875" s="514">
        <v>95.454545454545439</v>
      </c>
      <c r="Y875" s="514">
        <v>95.454545454545439</v>
      </c>
      <c r="Z875" s="514">
        <v>7.4120128092372992</v>
      </c>
      <c r="AA875" s="514">
        <v>0</v>
      </c>
      <c r="AB875" s="514">
        <v>3.5736061838183559</v>
      </c>
      <c r="AD875" s="514">
        <v>64.514792573367501</v>
      </c>
      <c r="AF875" s="514">
        <v>2.9714872293582925E-2</v>
      </c>
      <c r="AG875" s="514">
        <v>4.5037122947780749E-2</v>
      </c>
    </row>
    <row r="876" spans="1:37" s="514" customFormat="1">
      <c r="A876" s="514">
        <v>11</v>
      </c>
      <c r="B876" s="514">
        <v>437</v>
      </c>
      <c r="C876" s="514">
        <v>1996</v>
      </c>
      <c r="D876" s="514">
        <v>99</v>
      </c>
      <c r="E876" s="514">
        <v>99</v>
      </c>
      <c r="F876" s="514">
        <v>99</v>
      </c>
      <c r="G876" s="514">
        <v>99</v>
      </c>
      <c r="H876" s="514">
        <v>99</v>
      </c>
      <c r="I876" s="514">
        <v>99</v>
      </c>
      <c r="J876" s="514">
        <v>999</v>
      </c>
      <c r="K876" s="514">
        <v>99</v>
      </c>
      <c r="L876" s="514">
        <v>14</v>
      </c>
      <c r="M876" s="514">
        <v>99</v>
      </c>
      <c r="N876" s="514">
        <v>99</v>
      </c>
      <c r="O876" s="514">
        <v>99</v>
      </c>
      <c r="P876" s="514">
        <v>9999</v>
      </c>
      <c r="Q876" s="514">
        <v>17</v>
      </c>
      <c r="R876" s="514">
        <v>17</v>
      </c>
      <c r="S876" s="514">
        <v>14</v>
      </c>
      <c r="T876" s="514">
        <v>9.4705882352941178</v>
      </c>
      <c r="U876" s="514">
        <v>34.235294117647058</v>
      </c>
      <c r="V876" s="514">
        <v>17.647058823529413</v>
      </c>
      <c r="W876" s="514">
        <v>52.941176470588239</v>
      </c>
      <c r="X876" s="514">
        <v>100</v>
      </c>
      <c r="Y876" s="514">
        <v>88.235294117647058</v>
      </c>
      <c r="Z876" s="514">
        <v>8.5241484774982563</v>
      </c>
      <c r="AA876" s="514">
        <v>0</v>
      </c>
      <c r="AB876" s="514">
        <v>4.3402039401639341</v>
      </c>
      <c r="AD876" s="514">
        <v>87.340060219551106</v>
      </c>
      <c r="AF876" s="514">
        <v>2.2961492226859552E-2</v>
      </c>
      <c r="AG876" s="514">
        <v>3.4579954558850122E-2</v>
      </c>
    </row>
    <row r="877" spans="1:37" s="514" customFormat="1">
      <c r="A877" s="514">
        <v>11</v>
      </c>
      <c r="B877" s="514">
        <v>438</v>
      </c>
      <c r="C877" s="514">
        <v>1996</v>
      </c>
      <c r="D877" s="514">
        <v>99</v>
      </c>
      <c r="E877" s="514">
        <v>99</v>
      </c>
      <c r="F877" s="514">
        <v>99</v>
      </c>
      <c r="G877" s="514">
        <v>99</v>
      </c>
      <c r="H877" s="514">
        <v>99</v>
      </c>
      <c r="I877" s="514">
        <v>99</v>
      </c>
      <c r="J877" s="514">
        <v>999</v>
      </c>
      <c r="K877" s="514">
        <v>99</v>
      </c>
      <c r="L877" s="514">
        <v>15</v>
      </c>
      <c r="M877" s="514">
        <v>99</v>
      </c>
      <c r="N877" s="514">
        <v>99</v>
      </c>
      <c r="O877" s="514">
        <v>99</v>
      </c>
      <c r="P877" s="514">
        <v>9999</v>
      </c>
      <c r="Q877" s="514">
        <v>5</v>
      </c>
      <c r="R877" s="514">
        <v>5</v>
      </c>
      <c r="S877" s="514">
        <v>15</v>
      </c>
      <c r="T877" s="514">
        <v>7.2</v>
      </c>
      <c r="U877" s="514">
        <v>31.58</v>
      </c>
      <c r="V877" s="514">
        <v>0</v>
      </c>
      <c r="W877" s="514">
        <v>40</v>
      </c>
      <c r="X877" s="514">
        <v>100</v>
      </c>
      <c r="Y877" s="514">
        <v>80</v>
      </c>
      <c r="Z877" s="514">
        <v>7.4338146331476542</v>
      </c>
      <c r="AA877" s="514">
        <v>0</v>
      </c>
      <c r="AB877" s="514">
        <v>1.8330302779823335</v>
      </c>
      <c r="AD877" s="514">
        <v>-20.665755376939213</v>
      </c>
      <c r="AF877" s="514">
        <v>6.753380066723394E-3</v>
      </c>
      <c r="AG877" s="514">
        <v>9.3817436852962812E-3</v>
      </c>
    </row>
    <row r="878" spans="1:37">
      <c r="A878">
        <v>12</v>
      </c>
      <c r="B878">
        <v>1</v>
      </c>
      <c r="C878">
        <v>2024</v>
      </c>
      <c r="D878">
        <v>99</v>
      </c>
      <c r="E878">
        <v>99</v>
      </c>
      <c r="F878">
        <v>99</v>
      </c>
      <c r="G878">
        <v>99</v>
      </c>
      <c r="H878">
        <v>99</v>
      </c>
      <c r="I878">
        <v>99</v>
      </c>
      <c r="J878">
        <v>999</v>
      </c>
      <c r="K878">
        <v>99</v>
      </c>
      <c r="L878">
        <v>99</v>
      </c>
      <c r="M878">
        <v>1</v>
      </c>
      <c r="N878">
        <v>99</v>
      </c>
      <c r="O878">
        <v>99</v>
      </c>
      <c r="P878">
        <v>9999</v>
      </c>
      <c r="Q878">
        <v>12</v>
      </c>
      <c r="R878">
        <v>12</v>
      </c>
      <c r="S878">
        <v>2.75</v>
      </c>
      <c r="T878">
        <v>1</v>
      </c>
      <c r="U878">
        <v>14.55</v>
      </c>
      <c r="V878">
        <v>0</v>
      </c>
      <c r="W878">
        <v>0</v>
      </c>
      <c r="X878">
        <v>33.333333333333343</v>
      </c>
      <c r="Y878">
        <v>8.3333333333333357</v>
      </c>
      <c r="Z878">
        <v>5.6523593893759809</v>
      </c>
      <c r="AA878">
        <v>1.8763883748662844</v>
      </c>
      <c r="AB878">
        <v>0</v>
      </c>
      <c r="AC878">
        <v>66.589531560911823</v>
      </c>
      <c r="AF878">
        <v>2.78888165845496E-2</v>
      </c>
      <c r="AG878">
        <v>1.5660871277235547E-2</v>
      </c>
      <c r="AH878">
        <v>8.3333333333333357</v>
      </c>
      <c r="AI878">
        <v>12</v>
      </c>
      <c r="AJ878">
        <v>103.05</v>
      </c>
      <c r="AK878">
        <v>12.835126017301878</v>
      </c>
    </row>
    <row r="879" spans="1:37">
      <c r="A879">
        <v>12</v>
      </c>
      <c r="B879">
        <v>2</v>
      </c>
      <c r="C879">
        <v>2024</v>
      </c>
      <c r="D879">
        <v>99</v>
      </c>
      <c r="E879">
        <v>99</v>
      </c>
      <c r="F879">
        <v>99</v>
      </c>
      <c r="G879">
        <v>99</v>
      </c>
      <c r="H879">
        <v>99</v>
      </c>
      <c r="I879">
        <v>99</v>
      </c>
      <c r="J879">
        <v>999</v>
      </c>
      <c r="K879">
        <v>99</v>
      </c>
      <c r="L879">
        <v>99</v>
      </c>
      <c r="M879">
        <v>2</v>
      </c>
      <c r="N879">
        <v>99</v>
      </c>
      <c r="O879">
        <v>99</v>
      </c>
      <c r="P879">
        <v>9999</v>
      </c>
      <c r="Q879">
        <v>356</v>
      </c>
      <c r="R879">
        <v>558</v>
      </c>
      <c r="S879">
        <v>3.3781362007168458</v>
      </c>
      <c r="T879">
        <v>2</v>
      </c>
      <c r="U879">
        <v>14.975806451612897</v>
      </c>
      <c r="V879">
        <v>0</v>
      </c>
      <c r="W879">
        <v>0</v>
      </c>
      <c r="X879">
        <v>46.057347670250891</v>
      </c>
      <c r="Y879">
        <v>10.573476702508962</v>
      </c>
      <c r="Z879">
        <v>6.4110264818009366</v>
      </c>
      <c r="AA879">
        <v>1.7836439593046751</v>
      </c>
      <c r="AB879">
        <v>0</v>
      </c>
      <c r="AC879">
        <v>72.634470287063621</v>
      </c>
      <c r="AF879">
        <v>1.2968299711815563</v>
      </c>
      <c r="AG879">
        <v>0.74954221551098943</v>
      </c>
      <c r="AH879">
        <v>3.5842293906810037</v>
      </c>
      <c r="AI879">
        <v>553</v>
      </c>
      <c r="AJ879">
        <v>100.18354430379748</v>
      </c>
      <c r="AK879">
        <v>14.059243147921096</v>
      </c>
    </row>
    <row r="880" spans="1:37">
      <c r="A880">
        <v>12</v>
      </c>
      <c r="B880">
        <v>3</v>
      </c>
      <c r="C880">
        <v>2024</v>
      </c>
      <c r="D880">
        <v>99</v>
      </c>
      <c r="E880">
        <v>99</v>
      </c>
      <c r="F880">
        <v>99</v>
      </c>
      <c r="G880">
        <v>99</v>
      </c>
      <c r="H880">
        <v>99</v>
      </c>
      <c r="I880">
        <v>99</v>
      </c>
      <c r="J880">
        <v>999</v>
      </c>
      <c r="K880">
        <v>99</v>
      </c>
      <c r="L880">
        <v>99</v>
      </c>
      <c r="M880">
        <v>3</v>
      </c>
      <c r="N880">
        <v>99</v>
      </c>
      <c r="O880">
        <v>99</v>
      </c>
      <c r="P880">
        <v>9999</v>
      </c>
      <c r="Q880">
        <v>1586</v>
      </c>
      <c r="R880">
        <v>2934</v>
      </c>
      <c r="S880">
        <v>4.8019768234492179</v>
      </c>
      <c r="T880">
        <v>3</v>
      </c>
      <c r="U880">
        <v>19.953476482617589</v>
      </c>
      <c r="V880">
        <v>19.938650306748464</v>
      </c>
      <c r="W880">
        <v>0</v>
      </c>
      <c r="X880">
        <v>71.404226312201757</v>
      </c>
      <c r="Y880">
        <v>35.412406271301961</v>
      </c>
      <c r="Z880">
        <v>6.6246276673774762</v>
      </c>
      <c r="AA880">
        <v>1.6035012533208377</v>
      </c>
      <c r="AB880">
        <v>0</v>
      </c>
      <c r="AC880">
        <v>76.314034484968658</v>
      </c>
      <c r="AF880">
        <v>6.8188156549223784</v>
      </c>
      <c r="AG880">
        <v>5.2511009027424924</v>
      </c>
      <c r="AH880">
        <v>3.2719836400817992</v>
      </c>
      <c r="AI880">
        <v>2897</v>
      </c>
      <c r="AJ880">
        <v>105.33051432516368</v>
      </c>
      <c r="AK880">
        <v>16.38127538770712</v>
      </c>
    </row>
    <row r="881" spans="1:37">
      <c r="A881">
        <v>12</v>
      </c>
      <c r="B881">
        <v>4</v>
      </c>
      <c r="C881">
        <v>2024</v>
      </c>
      <c r="D881">
        <v>99</v>
      </c>
      <c r="E881">
        <v>99</v>
      </c>
      <c r="F881">
        <v>99</v>
      </c>
      <c r="G881">
        <v>99</v>
      </c>
      <c r="H881">
        <v>99</v>
      </c>
      <c r="I881">
        <v>99</v>
      </c>
      <c r="J881">
        <v>999</v>
      </c>
      <c r="K881">
        <v>99</v>
      </c>
      <c r="L881">
        <v>99</v>
      </c>
      <c r="M881">
        <v>4</v>
      </c>
      <c r="N881">
        <v>99</v>
      </c>
      <c r="O881">
        <v>99</v>
      </c>
      <c r="P881">
        <v>9999</v>
      </c>
      <c r="Q881">
        <v>3124</v>
      </c>
      <c r="R881">
        <v>6814</v>
      </c>
      <c r="S881">
        <v>6.4396830055767529</v>
      </c>
      <c r="T881">
        <v>4</v>
      </c>
      <c r="U881">
        <v>22.843821543880313</v>
      </c>
      <c r="V881">
        <v>39.771059583211034</v>
      </c>
      <c r="W881">
        <v>0</v>
      </c>
      <c r="X881">
        <v>81.156442618139138</v>
      </c>
      <c r="Y881">
        <v>54.167889638978579</v>
      </c>
      <c r="Z881">
        <v>6.8304562657414989</v>
      </c>
      <c r="AA881">
        <v>1.338876474352217</v>
      </c>
      <c r="AB881">
        <v>0</v>
      </c>
      <c r="AC881">
        <v>78.999820879257882</v>
      </c>
      <c r="AF881">
        <v>15.836199683926749</v>
      </c>
      <c r="AG881">
        <v>13.961837165507911</v>
      </c>
      <c r="AH881">
        <v>3.3460522453771642</v>
      </c>
      <c r="AI881">
        <v>6705</v>
      </c>
      <c r="AJ881">
        <v>107.17066368381798</v>
      </c>
      <c r="AK881">
        <v>17.981313510567379</v>
      </c>
    </row>
    <row r="882" spans="1:37">
      <c r="A882">
        <v>12</v>
      </c>
      <c r="B882">
        <v>5</v>
      </c>
      <c r="C882">
        <v>2024</v>
      </c>
      <c r="D882">
        <v>99</v>
      </c>
      <c r="E882">
        <v>99</v>
      </c>
      <c r="F882">
        <v>99</v>
      </c>
      <c r="G882">
        <v>99</v>
      </c>
      <c r="H882">
        <v>99</v>
      </c>
      <c r="I882">
        <v>99</v>
      </c>
      <c r="J882">
        <v>999</v>
      </c>
      <c r="K882">
        <v>99</v>
      </c>
      <c r="L882">
        <v>99</v>
      </c>
      <c r="M882">
        <v>5</v>
      </c>
      <c r="N882">
        <v>99</v>
      </c>
      <c r="O882">
        <v>99</v>
      </c>
      <c r="P882">
        <v>9999</v>
      </c>
      <c r="Q882">
        <v>3573</v>
      </c>
      <c r="R882">
        <v>7675</v>
      </c>
      <c r="S882">
        <v>6.8479478827361584</v>
      </c>
      <c r="T882">
        <v>4.9993485342019532</v>
      </c>
      <c r="U882">
        <v>24.479869706840425</v>
      </c>
      <c r="V882">
        <v>48.403908794788279</v>
      </c>
      <c r="W882">
        <v>0</v>
      </c>
      <c r="X882">
        <v>83.100977198697052</v>
      </c>
      <c r="Y882">
        <v>62.736156351791514</v>
      </c>
      <c r="Z882">
        <v>7.3002919032237887</v>
      </c>
      <c r="AA882">
        <v>1.3543297766288671</v>
      </c>
      <c r="AB882">
        <v>5.7069296320747954E-2</v>
      </c>
      <c r="AC882">
        <v>82.141608527594812</v>
      </c>
      <c r="AD882">
        <v>1.1539781110490419</v>
      </c>
      <c r="AE882">
        <v>5.7719840446726254</v>
      </c>
      <c r="AF882">
        <v>17.837222273868175</v>
      </c>
      <c r="AG882">
        <v>16.852299416843355</v>
      </c>
      <c r="AH882">
        <v>4.9771986970684052</v>
      </c>
      <c r="AI882">
        <v>7505</v>
      </c>
      <c r="AJ882">
        <v>107.70002664890121</v>
      </c>
      <c r="AK882">
        <v>18.980174338934361</v>
      </c>
    </row>
    <row r="883" spans="1:37">
      <c r="A883">
        <v>12</v>
      </c>
      <c r="B883">
        <v>6</v>
      </c>
      <c r="C883">
        <v>2024</v>
      </c>
      <c r="D883">
        <v>99</v>
      </c>
      <c r="E883">
        <v>99</v>
      </c>
      <c r="F883">
        <v>99</v>
      </c>
      <c r="G883">
        <v>99</v>
      </c>
      <c r="H883">
        <v>99</v>
      </c>
      <c r="I883">
        <v>99</v>
      </c>
      <c r="J883">
        <v>999</v>
      </c>
      <c r="K883">
        <v>99</v>
      </c>
      <c r="L883">
        <v>99</v>
      </c>
      <c r="M883">
        <v>6</v>
      </c>
      <c r="N883">
        <v>99</v>
      </c>
      <c r="O883">
        <v>99</v>
      </c>
      <c r="P883">
        <v>9999</v>
      </c>
      <c r="Q883">
        <v>3794</v>
      </c>
      <c r="R883">
        <v>7905</v>
      </c>
      <c r="S883">
        <v>7.1216951296647677</v>
      </c>
      <c r="T883">
        <v>6</v>
      </c>
      <c r="U883">
        <v>25.348969006957621</v>
      </c>
      <c r="V883">
        <v>44.452877925363687</v>
      </c>
      <c r="W883">
        <v>0</v>
      </c>
      <c r="X883">
        <v>82.517394054395979</v>
      </c>
      <c r="Y883">
        <v>62.011385199240976</v>
      </c>
      <c r="Z883">
        <v>8.0304174590369612</v>
      </c>
      <c r="AA883">
        <v>1.3690779218645401</v>
      </c>
      <c r="AB883">
        <v>0</v>
      </c>
      <c r="AC883">
        <v>85.216847667028048</v>
      </c>
      <c r="AF883">
        <v>18.37175792507205</v>
      </c>
      <c r="AG883">
        <v>17.973549631552444</v>
      </c>
      <c r="AH883">
        <v>5.2751423149905117</v>
      </c>
      <c r="AI883">
        <v>7729</v>
      </c>
      <c r="AJ883">
        <v>107.49302626471697</v>
      </c>
      <c r="AK883">
        <v>19.650871299392453</v>
      </c>
    </row>
    <row r="884" spans="1:37">
      <c r="A884">
        <v>12</v>
      </c>
      <c r="B884">
        <v>7</v>
      </c>
      <c r="C884">
        <v>2024</v>
      </c>
      <c r="D884">
        <v>99</v>
      </c>
      <c r="E884">
        <v>99</v>
      </c>
      <c r="F884">
        <v>99</v>
      </c>
      <c r="G884">
        <v>99</v>
      </c>
      <c r="H884">
        <v>99</v>
      </c>
      <c r="I884">
        <v>99</v>
      </c>
      <c r="J884">
        <v>999</v>
      </c>
      <c r="K884">
        <v>99</v>
      </c>
      <c r="L884">
        <v>99</v>
      </c>
      <c r="M884">
        <v>7</v>
      </c>
      <c r="N884">
        <v>99</v>
      </c>
      <c r="O884">
        <v>99</v>
      </c>
      <c r="P884">
        <v>9999</v>
      </c>
      <c r="Q884">
        <v>3734</v>
      </c>
      <c r="R884">
        <v>7451</v>
      </c>
      <c r="S884">
        <v>7.846195141591731</v>
      </c>
      <c r="T884">
        <v>6.9981210575761645</v>
      </c>
      <c r="U884">
        <v>26.669225607300994</v>
      </c>
      <c r="V884">
        <v>40.947523822305747</v>
      </c>
      <c r="W884">
        <v>0</v>
      </c>
      <c r="X884">
        <v>86.270299288686061</v>
      </c>
      <c r="Y884">
        <v>64.461146154878506</v>
      </c>
      <c r="Z884">
        <v>8.3751333001429344</v>
      </c>
      <c r="AA884">
        <v>1.3351196858441829</v>
      </c>
      <c r="AB884">
        <v>0.16217787613933435</v>
      </c>
      <c r="AC884">
        <v>84.045372047661616</v>
      </c>
      <c r="AD884">
        <v>6.48362537875136</v>
      </c>
      <c r="AE884">
        <v>-1.8689944702456296</v>
      </c>
      <c r="AF884">
        <v>17.316631030956589</v>
      </c>
      <c r="AG884">
        <v>17.823650158021387</v>
      </c>
      <c r="AH884">
        <v>5.4757750637498317</v>
      </c>
      <c r="AI884">
        <v>7242</v>
      </c>
      <c r="AJ884">
        <v>107.88530792598748</v>
      </c>
      <c r="AK884">
        <v>20.475381903011776</v>
      </c>
    </row>
    <row r="885" spans="1:37">
      <c r="A885">
        <v>12</v>
      </c>
      <c r="B885">
        <v>8</v>
      </c>
      <c r="C885">
        <v>2024</v>
      </c>
      <c r="D885">
        <v>99</v>
      </c>
      <c r="E885">
        <v>99</v>
      </c>
      <c r="F885">
        <v>99</v>
      </c>
      <c r="G885">
        <v>99</v>
      </c>
      <c r="H885">
        <v>99</v>
      </c>
      <c r="I885">
        <v>99</v>
      </c>
      <c r="J885">
        <v>999</v>
      </c>
      <c r="K885">
        <v>99</v>
      </c>
      <c r="L885">
        <v>99</v>
      </c>
      <c r="M885">
        <v>8</v>
      </c>
      <c r="N885">
        <v>99</v>
      </c>
      <c r="O885">
        <v>99</v>
      </c>
      <c r="P885">
        <v>9999</v>
      </c>
      <c r="Q885">
        <v>3040</v>
      </c>
      <c r="R885">
        <v>5204</v>
      </c>
      <c r="S885">
        <v>8.3166794773251347</v>
      </c>
      <c r="T885">
        <v>8</v>
      </c>
      <c r="U885">
        <v>29.162413528055321</v>
      </c>
      <c r="V885">
        <v>0</v>
      </c>
      <c r="W885">
        <v>0</v>
      </c>
      <c r="X885">
        <v>92.909300538047674</v>
      </c>
      <c r="Y885">
        <v>72.770945426594906</v>
      </c>
      <c r="Z885">
        <v>8.5371205105393742</v>
      </c>
      <c r="AA885">
        <v>1.261085527092678</v>
      </c>
      <c r="AB885">
        <v>0</v>
      </c>
      <c r="AC885">
        <v>83.313377634487182</v>
      </c>
      <c r="AF885">
        <v>12.094450125499678</v>
      </c>
      <c r="AG885">
        <v>13.612328854975935</v>
      </c>
      <c r="AH885">
        <v>4.803996925441969</v>
      </c>
      <c r="AI885">
        <v>5059</v>
      </c>
      <c r="AJ885">
        <v>109.21099031429138</v>
      </c>
      <c r="AK885">
        <v>21.733376934559782</v>
      </c>
    </row>
    <row r="886" spans="1:37">
      <c r="A886">
        <v>12</v>
      </c>
      <c r="B886">
        <v>9</v>
      </c>
      <c r="C886">
        <v>2024</v>
      </c>
      <c r="D886">
        <v>99</v>
      </c>
      <c r="E886">
        <v>99</v>
      </c>
      <c r="F886">
        <v>99</v>
      </c>
      <c r="G886">
        <v>99</v>
      </c>
      <c r="H886">
        <v>99</v>
      </c>
      <c r="I886">
        <v>99</v>
      </c>
      <c r="J886">
        <v>999</v>
      </c>
      <c r="K886">
        <v>99</v>
      </c>
      <c r="L886">
        <v>99</v>
      </c>
      <c r="M886">
        <v>9</v>
      </c>
      <c r="N886">
        <v>99</v>
      </c>
      <c r="O886">
        <v>99</v>
      </c>
      <c r="P886">
        <v>9999</v>
      </c>
      <c r="Q886">
        <v>1858</v>
      </c>
      <c r="R886">
        <v>2648</v>
      </c>
      <c r="S886">
        <v>8.8293051359516621</v>
      </c>
      <c r="T886">
        <v>8.9796072507552882</v>
      </c>
      <c r="U886">
        <v>32.332024169184301</v>
      </c>
      <c r="V886">
        <v>0</v>
      </c>
      <c r="W886">
        <v>100</v>
      </c>
      <c r="X886">
        <v>97.771903323262819</v>
      </c>
      <c r="Y886">
        <v>83.081570996978868</v>
      </c>
      <c r="Z886">
        <v>8.9635592479864137</v>
      </c>
      <c r="AA886">
        <v>1.198067099106531</v>
      </c>
      <c r="AB886">
        <v>0.6055192995958748</v>
      </c>
      <c r="AC886">
        <v>78.251532051363398</v>
      </c>
      <c r="AD886">
        <v>20.939779901765636</v>
      </c>
      <c r="AE886">
        <v>-5.1648922594302924</v>
      </c>
      <c r="AF886">
        <v>6.1541321929906099</v>
      </c>
      <c r="AG886">
        <v>7.6793163034065124</v>
      </c>
      <c r="AH886">
        <v>4.3051359516616321</v>
      </c>
      <c r="AI886">
        <v>2591</v>
      </c>
      <c r="AJ886">
        <v>110.68626013122342</v>
      </c>
      <c r="AK886">
        <v>23.289203718714624</v>
      </c>
    </row>
    <row r="887" spans="1:37">
      <c r="A887">
        <v>12</v>
      </c>
      <c r="B887">
        <v>10</v>
      </c>
      <c r="C887">
        <v>2024</v>
      </c>
      <c r="D887">
        <v>99</v>
      </c>
      <c r="E887">
        <v>99</v>
      </c>
      <c r="F887">
        <v>99</v>
      </c>
      <c r="G887">
        <v>99</v>
      </c>
      <c r="H887">
        <v>99</v>
      </c>
      <c r="I887">
        <v>99</v>
      </c>
      <c r="J887">
        <v>999</v>
      </c>
      <c r="K887">
        <v>99</v>
      </c>
      <c r="L887">
        <v>99</v>
      </c>
      <c r="M887">
        <v>10</v>
      </c>
      <c r="N887">
        <v>99</v>
      </c>
      <c r="O887">
        <v>99</v>
      </c>
      <c r="P887">
        <v>9999</v>
      </c>
      <c r="Q887">
        <v>784</v>
      </c>
      <c r="R887">
        <v>963</v>
      </c>
      <c r="S887">
        <v>9.7466251298027018</v>
      </c>
      <c r="T887">
        <v>9.9792315680166155</v>
      </c>
      <c r="U887">
        <v>35.376843198338555</v>
      </c>
      <c r="V887">
        <v>0</v>
      </c>
      <c r="W887">
        <v>100</v>
      </c>
      <c r="X887">
        <v>99.169262720664619</v>
      </c>
      <c r="Y887">
        <v>90.758047767393577</v>
      </c>
      <c r="Z887">
        <v>8.8684146499970105</v>
      </c>
      <c r="AA887">
        <v>1.1574744823231904</v>
      </c>
      <c r="AB887">
        <v>0.64415627909743245</v>
      </c>
      <c r="AC887">
        <v>70.17640321311606</v>
      </c>
      <c r="AD887">
        <v>20.604976619703777</v>
      </c>
      <c r="AE887">
        <v>2.0797141270539701</v>
      </c>
      <c r="AF887">
        <v>2.2380775309101049</v>
      </c>
      <c r="AG887">
        <v>3.055744539437188</v>
      </c>
      <c r="AH887">
        <v>1.7653167185877465</v>
      </c>
      <c r="AI887">
        <v>937</v>
      </c>
      <c r="AJ887">
        <v>111.8823906083244</v>
      </c>
      <c r="AK887">
        <v>24.7552382839419</v>
      </c>
    </row>
    <row r="888" spans="1:37">
      <c r="A888">
        <v>12</v>
      </c>
      <c r="B888">
        <v>11</v>
      </c>
      <c r="C888">
        <v>2024</v>
      </c>
      <c r="D888">
        <v>99</v>
      </c>
      <c r="E888">
        <v>99</v>
      </c>
      <c r="F888">
        <v>99</v>
      </c>
      <c r="G888">
        <v>99</v>
      </c>
      <c r="H888">
        <v>99</v>
      </c>
      <c r="I888">
        <v>99</v>
      </c>
      <c r="J888">
        <v>999</v>
      </c>
      <c r="K888">
        <v>99</v>
      </c>
      <c r="L888">
        <v>99</v>
      </c>
      <c r="M888">
        <v>11</v>
      </c>
      <c r="N888">
        <v>99</v>
      </c>
      <c r="O888">
        <v>99</v>
      </c>
      <c r="P888">
        <v>9999</v>
      </c>
      <c r="Q888">
        <v>436</v>
      </c>
      <c r="R888">
        <v>502</v>
      </c>
      <c r="S888">
        <v>10.083665338645423</v>
      </c>
      <c r="T888">
        <v>11</v>
      </c>
      <c r="U888">
        <v>37.988446215139454</v>
      </c>
      <c r="V888">
        <v>0</v>
      </c>
      <c r="W888">
        <v>100</v>
      </c>
      <c r="X888">
        <v>99.800796812748999</v>
      </c>
      <c r="Y888">
        <v>94.820717131474098</v>
      </c>
      <c r="Z888">
        <v>8.6505939031137</v>
      </c>
      <c r="AA888">
        <v>1.181266502257786</v>
      </c>
      <c r="AB888">
        <v>0</v>
      </c>
      <c r="AC888">
        <v>71.574131511960758</v>
      </c>
      <c r="AF888">
        <v>1.1666821604536579</v>
      </c>
      <c r="AG888">
        <v>1.7105151628358379</v>
      </c>
      <c r="AH888">
        <v>3.3864541832669319</v>
      </c>
      <c r="AI888">
        <v>491</v>
      </c>
      <c r="AJ888">
        <v>113.0828920570264</v>
      </c>
      <c r="AK888">
        <v>25.825110212758517</v>
      </c>
    </row>
    <row r="889" spans="1:37">
      <c r="A889">
        <v>12</v>
      </c>
      <c r="B889">
        <v>12</v>
      </c>
      <c r="C889">
        <v>2024</v>
      </c>
      <c r="D889">
        <v>99</v>
      </c>
      <c r="E889">
        <v>99</v>
      </c>
      <c r="F889">
        <v>99</v>
      </c>
      <c r="G889">
        <v>99</v>
      </c>
      <c r="H889">
        <v>99</v>
      </c>
      <c r="I889">
        <v>99</v>
      </c>
      <c r="J889">
        <v>999</v>
      </c>
      <c r="K889">
        <v>99</v>
      </c>
      <c r="L889">
        <v>99</v>
      </c>
      <c r="M889">
        <v>12</v>
      </c>
      <c r="N889">
        <v>99</v>
      </c>
      <c r="O889">
        <v>99</v>
      </c>
      <c r="P889">
        <v>9999</v>
      </c>
      <c r="Q889">
        <v>185</v>
      </c>
      <c r="R889">
        <v>219</v>
      </c>
      <c r="S889">
        <v>10.333333333333336</v>
      </c>
      <c r="T889">
        <v>12</v>
      </c>
      <c r="U889">
        <v>40.394520547945248</v>
      </c>
      <c r="V889">
        <v>0</v>
      </c>
      <c r="W889">
        <v>100</v>
      </c>
      <c r="X889">
        <v>100</v>
      </c>
      <c r="Y889">
        <v>95.890410958904098</v>
      </c>
      <c r="Z889">
        <v>8.3530251607626536</v>
      </c>
      <c r="AA889">
        <v>1.1794795436597061</v>
      </c>
      <c r="AB889">
        <v>0</v>
      </c>
      <c r="AC889">
        <v>60.492112005001552</v>
      </c>
      <c r="AF889">
        <v>0.50897090266803013</v>
      </c>
      <c r="AG889">
        <v>0.79348414471326811</v>
      </c>
      <c r="AH889">
        <v>3.1963470319634695</v>
      </c>
      <c r="AI889">
        <v>213</v>
      </c>
      <c r="AJ889">
        <v>113.97981220657272</v>
      </c>
      <c r="AK889">
        <v>26.845521781446276</v>
      </c>
    </row>
    <row r="890" spans="1:37">
      <c r="A890">
        <v>12</v>
      </c>
      <c r="B890">
        <v>13</v>
      </c>
      <c r="C890">
        <v>2024</v>
      </c>
      <c r="D890">
        <v>99</v>
      </c>
      <c r="E890">
        <v>99</v>
      </c>
      <c r="F890">
        <v>99</v>
      </c>
      <c r="G890">
        <v>99</v>
      </c>
      <c r="H890">
        <v>99</v>
      </c>
      <c r="I890">
        <v>99</v>
      </c>
      <c r="J890">
        <v>999</v>
      </c>
      <c r="K890">
        <v>99</v>
      </c>
      <c r="L890">
        <v>99</v>
      </c>
      <c r="M890">
        <v>13</v>
      </c>
      <c r="N890">
        <v>99</v>
      </c>
      <c r="O890">
        <v>99</v>
      </c>
      <c r="P890">
        <v>9999</v>
      </c>
      <c r="Q890">
        <v>59</v>
      </c>
      <c r="R890">
        <v>64</v>
      </c>
      <c r="S890">
        <v>11.09375</v>
      </c>
      <c r="T890">
        <v>13</v>
      </c>
      <c r="U890">
        <v>41.120312499999997</v>
      </c>
      <c r="V890">
        <v>0</v>
      </c>
      <c r="W890">
        <v>100</v>
      </c>
      <c r="X890">
        <v>100</v>
      </c>
      <c r="Y890">
        <v>98.4375</v>
      </c>
      <c r="Z890">
        <v>8.0446639862920399</v>
      </c>
      <c r="AA890">
        <v>1.3546073001058279</v>
      </c>
      <c r="AB890">
        <v>0</v>
      </c>
      <c r="AC890">
        <v>49.39242555242005</v>
      </c>
      <c r="AF890">
        <v>0.14874035511759781</v>
      </c>
      <c r="AG890">
        <v>0.23605220469817181</v>
      </c>
      <c r="AH890">
        <v>3.125</v>
      </c>
      <c r="AI890">
        <v>62</v>
      </c>
      <c r="AJ890">
        <v>113.95967741935492</v>
      </c>
      <c r="AK890">
        <v>27.603100195604345</v>
      </c>
    </row>
    <row r="891" spans="1:37">
      <c r="A891">
        <v>12</v>
      </c>
      <c r="B891">
        <v>14</v>
      </c>
      <c r="C891">
        <v>2024</v>
      </c>
      <c r="D891">
        <v>99</v>
      </c>
      <c r="E891">
        <v>99</v>
      </c>
      <c r="F891">
        <v>99</v>
      </c>
      <c r="G891">
        <v>99</v>
      </c>
      <c r="H891">
        <v>99</v>
      </c>
      <c r="I891">
        <v>99</v>
      </c>
      <c r="J891">
        <v>999</v>
      </c>
      <c r="K891">
        <v>99</v>
      </c>
      <c r="L891">
        <v>99</v>
      </c>
      <c r="M891">
        <v>14</v>
      </c>
      <c r="N891">
        <v>99</v>
      </c>
      <c r="O891">
        <v>99</v>
      </c>
      <c r="P891">
        <v>9999</v>
      </c>
      <c r="Q891">
        <v>40</v>
      </c>
      <c r="R891">
        <v>42</v>
      </c>
      <c r="S891">
        <v>12.047619047619047</v>
      </c>
      <c r="T891">
        <v>14</v>
      </c>
      <c r="U891">
        <v>44.497619047619054</v>
      </c>
      <c r="V891">
        <v>0</v>
      </c>
      <c r="W891">
        <v>100</v>
      </c>
      <c r="X891">
        <v>100</v>
      </c>
      <c r="Y891">
        <v>97.61904761904762</v>
      </c>
      <c r="Z891">
        <v>8.879631269029284</v>
      </c>
      <c r="AA891">
        <v>1.2526615655205671</v>
      </c>
      <c r="AB891">
        <v>0</v>
      </c>
      <c r="AC891">
        <v>36.475709820681423</v>
      </c>
      <c r="AF891">
        <v>9.7610858045923607E-2</v>
      </c>
      <c r="AG891">
        <v>0.16763231575043247</v>
      </c>
      <c r="AH891">
        <v>4.7619047619047636</v>
      </c>
      <c r="AI891">
        <v>41</v>
      </c>
      <c r="AJ891">
        <v>112.52439024390242</v>
      </c>
      <c r="AK891">
        <v>29.92207967967698</v>
      </c>
    </row>
    <row r="892" spans="1:37">
      <c r="A892">
        <v>12</v>
      </c>
      <c r="B892">
        <v>15</v>
      </c>
      <c r="C892">
        <v>2024</v>
      </c>
      <c r="D892">
        <v>99</v>
      </c>
      <c r="E892">
        <v>99</v>
      </c>
      <c r="F892">
        <v>99</v>
      </c>
      <c r="G892">
        <v>99</v>
      </c>
      <c r="H892">
        <v>99</v>
      </c>
      <c r="I892">
        <v>99</v>
      </c>
      <c r="J892">
        <v>999</v>
      </c>
      <c r="K892">
        <v>99</v>
      </c>
      <c r="L892">
        <v>99</v>
      </c>
      <c r="M892">
        <v>15</v>
      </c>
      <c r="N892">
        <v>99</v>
      </c>
      <c r="O892">
        <v>99</v>
      </c>
      <c r="P892">
        <v>9999</v>
      </c>
      <c r="Q892">
        <v>18</v>
      </c>
      <c r="R892">
        <v>21</v>
      </c>
      <c r="S892">
        <v>12.619047619047622</v>
      </c>
      <c r="T892">
        <v>15</v>
      </c>
      <c r="U892">
        <v>47.119047619047642</v>
      </c>
      <c r="V892">
        <v>0</v>
      </c>
      <c r="W892">
        <v>100</v>
      </c>
      <c r="X892">
        <v>100</v>
      </c>
      <c r="Y892">
        <v>100</v>
      </c>
      <c r="Z892">
        <v>8.1780553659876887</v>
      </c>
      <c r="AA892">
        <v>0.99886556968585316</v>
      </c>
      <c r="AB892">
        <v>0</v>
      </c>
      <c r="AC892">
        <v>63.221195825333822</v>
      </c>
      <c r="AF892">
        <v>4.8805429022961803E-2</v>
      </c>
      <c r="AG892">
        <v>8.8753906808846386E-2</v>
      </c>
      <c r="AH892">
        <v>0</v>
      </c>
      <c r="AI892">
        <v>20</v>
      </c>
      <c r="AJ892">
        <v>113.89</v>
      </c>
      <c r="AK892">
        <v>31.331223048750857</v>
      </c>
    </row>
    <row r="893" spans="1:37">
      <c r="A893">
        <v>12</v>
      </c>
      <c r="B893">
        <v>16</v>
      </c>
      <c r="C893">
        <v>2023</v>
      </c>
      <c r="D893">
        <v>99</v>
      </c>
      <c r="E893">
        <v>99</v>
      </c>
      <c r="F893">
        <v>99</v>
      </c>
      <c r="G893">
        <v>99</v>
      </c>
      <c r="H893">
        <v>99</v>
      </c>
      <c r="I893">
        <v>99</v>
      </c>
      <c r="J893">
        <v>999</v>
      </c>
      <c r="K893">
        <v>99</v>
      </c>
      <c r="L893">
        <v>99</v>
      </c>
      <c r="M893">
        <v>1</v>
      </c>
      <c r="N893">
        <v>99</v>
      </c>
      <c r="O893">
        <v>99</v>
      </c>
      <c r="P893">
        <v>9999</v>
      </c>
      <c r="Q893">
        <v>24</v>
      </c>
      <c r="R893">
        <v>25</v>
      </c>
      <c r="S893">
        <v>3.2</v>
      </c>
      <c r="T893">
        <v>1</v>
      </c>
      <c r="U893">
        <v>16.432000000000006</v>
      </c>
      <c r="V893">
        <v>0</v>
      </c>
      <c r="W893">
        <v>0</v>
      </c>
      <c r="X893">
        <v>52</v>
      </c>
      <c r="Y893">
        <v>16</v>
      </c>
      <c r="Z893">
        <v>5.8361439324266096</v>
      </c>
      <c r="AA893">
        <v>2.3323807579381195</v>
      </c>
      <c r="AB893">
        <v>0</v>
      </c>
      <c r="AC893">
        <v>56.961045047772899</v>
      </c>
      <c r="AF893">
        <v>5.1295730143422848E-2</v>
      </c>
      <c r="AG893">
        <v>3.2174679373210932E-2</v>
      </c>
      <c r="AH893">
        <v>16</v>
      </c>
      <c r="AI893">
        <v>11</v>
      </c>
      <c r="AJ893">
        <v>110.7909090909091</v>
      </c>
      <c r="AK893">
        <v>13.792855074529664</v>
      </c>
    </row>
    <row r="894" spans="1:37">
      <c r="A894">
        <v>12</v>
      </c>
      <c r="B894">
        <v>17</v>
      </c>
      <c r="C894">
        <v>2023</v>
      </c>
      <c r="D894">
        <v>99</v>
      </c>
      <c r="E894">
        <v>99</v>
      </c>
      <c r="F894">
        <v>99</v>
      </c>
      <c r="G894">
        <v>99</v>
      </c>
      <c r="H894">
        <v>99</v>
      </c>
      <c r="I894">
        <v>99</v>
      </c>
      <c r="J894">
        <v>999</v>
      </c>
      <c r="K894">
        <v>99</v>
      </c>
      <c r="L894">
        <v>99</v>
      </c>
      <c r="M894">
        <v>2</v>
      </c>
      <c r="N894">
        <v>99</v>
      </c>
      <c r="O894">
        <v>99</v>
      </c>
      <c r="P894">
        <v>9999</v>
      </c>
      <c r="Q894">
        <v>547</v>
      </c>
      <c r="R894">
        <v>823</v>
      </c>
      <c r="S894">
        <v>3.9744835965978118</v>
      </c>
      <c r="T894">
        <v>2</v>
      </c>
      <c r="U894">
        <v>17.233171324422841</v>
      </c>
      <c r="V894">
        <v>0</v>
      </c>
      <c r="W894">
        <v>0</v>
      </c>
      <c r="X894">
        <v>55.407047387606319</v>
      </c>
      <c r="Y894">
        <v>19.319562575941674</v>
      </c>
      <c r="Z894">
        <v>6.1319893464428237</v>
      </c>
      <c r="AA894">
        <v>2.0043889132569941</v>
      </c>
      <c r="AB894">
        <v>0</v>
      </c>
      <c r="AC894">
        <v>50.393407543526841</v>
      </c>
      <c r="AF894">
        <v>1.6886554363214803</v>
      </c>
      <c r="AG894">
        <v>1.1108331550202362</v>
      </c>
      <c r="AH894">
        <v>3.8882138517618472</v>
      </c>
      <c r="AI894">
        <v>328</v>
      </c>
      <c r="AJ894">
        <v>105.86707317073176</v>
      </c>
      <c r="AK894">
        <v>15.250738992423379</v>
      </c>
    </row>
    <row r="895" spans="1:37">
      <c r="A895">
        <v>12</v>
      </c>
      <c r="B895">
        <v>18</v>
      </c>
      <c r="C895">
        <v>2023</v>
      </c>
      <c r="D895">
        <v>99</v>
      </c>
      <c r="E895">
        <v>99</v>
      </c>
      <c r="F895">
        <v>99</v>
      </c>
      <c r="G895">
        <v>99</v>
      </c>
      <c r="H895">
        <v>99</v>
      </c>
      <c r="I895">
        <v>99</v>
      </c>
      <c r="J895">
        <v>999</v>
      </c>
      <c r="K895">
        <v>99</v>
      </c>
      <c r="L895">
        <v>99</v>
      </c>
      <c r="M895">
        <v>3</v>
      </c>
      <c r="N895">
        <v>99</v>
      </c>
      <c r="O895">
        <v>99</v>
      </c>
      <c r="P895">
        <v>9999</v>
      </c>
      <c r="Q895">
        <v>1655</v>
      </c>
      <c r="R895">
        <v>3050</v>
      </c>
      <c r="S895">
        <v>5.4573770491803284</v>
      </c>
      <c r="T895">
        <v>3</v>
      </c>
      <c r="U895">
        <v>20.610852459016371</v>
      </c>
      <c r="V895">
        <v>21.114754098360656</v>
      </c>
      <c r="W895">
        <v>0</v>
      </c>
      <c r="X895">
        <v>74.918032786885249</v>
      </c>
      <c r="Y895">
        <v>38.1967213114754</v>
      </c>
      <c r="Z895">
        <v>6.282571541570694</v>
      </c>
      <c r="AA895">
        <v>1.8093526617426561</v>
      </c>
      <c r="AB895">
        <v>0</v>
      </c>
      <c r="AC895">
        <v>53.185399113898029</v>
      </c>
      <c r="AF895">
        <v>6.2580790774975892</v>
      </c>
      <c r="AG895">
        <v>4.923563989547449</v>
      </c>
      <c r="AH895">
        <v>3.081967213114754</v>
      </c>
      <c r="AI895">
        <v>1007</v>
      </c>
      <c r="AJ895">
        <v>107.3053624627607</v>
      </c>
      <c r="AK895">
        <v>17.035144665434075</v>
      </c>
    </row>
    <row r="896" spans="1:37">
      <c r="A896">
        <v>12</v>
      </c>
      <c r="B896">
        <v>19</v>
      </c>
      <c r="C896">
        <v>2023</v>
      </c>
      <c r="D896">
        <v>99</v>
      </c>
      <c r="E896">
        <v>99</v>
      </c>
      <c r="F896">
        <v>99</v>
      </c>
      <c r="G896">
        <v>99</v>
      </c>
      <c r="H896">
        <v>99</v>
      </c>
      <c r="I896">
        <v>99</v>
      </c>
      <c r="J896">
        <v>999</v>
      </c>
      <c r="K896">
        <v>99</v>
      </c>
      <c r="L896">
        <v>99</v>
      </c>
      <c r="M896">
        <v>4</v>
      </c>
      <c r="N896">
        <v>99</v>
      </c>
      <c r="O896">
        <v>99</v>
      </c>
      <c r="P896">
        <v>9999</v>
      </c>
      <c r="Q896">
        <v>3012</v>
      </c>
      <c r="R896">
        <v>6458</v>
      </c>
      <c r="S896">
        <v>6.357695881077734</v>
      </c>
      <c r="T896">
        <v>4</v>
      </c>
      <c r="U896">
        <v>23.15462991638281</v>
      </c>
      <c r="V896">
        <v>38.092288634252093</v>
      </c>
      <c r="W896">
        <v>0</v>
      </c>
      <c r="X896">
        <v>83.214617528646599</v>
      </c>
      <c r="Y896">
        <v>55.218333849488999</v>
      </c>
      <c r="Z896">
        <v>6.5343434444360078</v>
      </c>
      <c r="AA896">
        <v>1.6385966071390476</v>
      </c>
      <c r="AB896">
        <v>0</v>
      </c>
      <c r="AC896">
        <v>59.781086679003309</v>
      </c>
      <c r="AF896">
        <v>13.250713010648996</v>
      </c>
      <c r="AG896">
        <v>11.711692942654828</v>
      </c>
      <c r="AH896">
        <v>3.0349953545989479</v>
      </c>
      <c r="AI896">
        <v>2290</v>
      </c>
      <c r="AJ896">
        <v>109.71851528384305</v>
      </c>
      <c r="AK896">
        <v>18.077799566281303</v>
      </c>
    </row>
    <row r="897" spans="1:37">
      <c r="A897">
        <v>12</v>
      </c>
      <c r="B897">
        <v>20</v>
      </c>
      <c r="C897">
        <v>2023</v>
      </c>
      <c r="D897">
        <v>99</v>
      </c>
      <c r="E897">
        <v>99</v>
      </c>
      <c r="F897">
        <v>99</v>
      </c>
      <c r="G897">
        <v>99</v>
      </c>
      <c r="H897">
        <v>99</v>
      </c>
      <c r="I897">
        <v>99</v>
      </c>
      <c r="J897">
        <v>999</v>
      </c>
      <c r="K897">
        <v>99</v>
      </c>
      <c r="L897">
        <v>99</v>
      </c>
      <c r="M897">
        <v>5</v>
      </c>
      <c r="N897">
        <v>99</v>
      </c>
      <c r="O897">
        <v>99</v>
      </c>
      <c r="P897">
        <v>9999</v>
      </c>
      <c r="Q897">
        <v>3789</v>
      </c>
      <c r="R897">
        <v>8359</v>
      </c>
      <c r="S897">
        <v>6.8919727240100492</v>
      </c>
      <c r="T897">
        <v>4.9952147386050969</v>
      </c>
      <c r="U897">
        <v>24.312884316305833</v>
      </c>
      <c r="V897">
        <v>44.933604498145719</v>
      </c>
      <c r="W897">
        <v>0</v>
      </c>
      <c r="X897">
        <v>83.897595406149051</v>
      </c>
      <c r="Y897">
        <v>60.653188180404371</v>
      </c>
      <c r="Z897">
        <v>7.2306478614385341</v>
      </c>
      <c r="AA897">
        <v>1.5352246957968876</v>
      </c>
      <c r="AB897">
        <v>0.15460727100594138</v>
      </c>
      <c r="AC897">
        <v>65.8358762935718</v>
      </c>
      <c r="AD897">
        <v>10.209251947044249</v>
      </c>
      <c r="AE897">
        <v>13.894641751655911</v>
      </c>
      <c r="AF897">
        <v>17.151240330754874</v>
      </c>
      <c r="AG897">
        <v>15.917490588044764</v>
      </c>
      <c r="AH897">
        <v>3.6009091996650318</v>
      </c>
      <c r="AI897">
        <v>2675</v>
      </c>
      <c r="AJ897">
        <v>109.99891588785007</v>
      </c>
      <c r="AK897">
        <v>19.032491592571727</v>
      </c>
    </row>
    <row r="898" spans="1:37">
      <c r="A898">
        <v>12</v>
      </c>
      <c r="B898">
        <v>21</v>
      </c>
      <c r="C898">
        <v>2023</v>
      </c>
      <c r="D898">
        <v>99</v>
      </c>
      <c r="E898">
        <v>99</v>
      </c>
      <c r="F898">
        <v>99</v>
      </c>
      <c r="G898">
        <v>99</v>
      </c>
      <c r="H898">
        <v>99</v>
      </c>
      <c r="I898">
        <v>99</v>
      </c>
      <c r="J898">
        <v>999</v>
      </c>
      <c r="K898">
        <v>99</v>
      </c>
      <c r="L898">
        <v>99</v>
      </c>
      <c r="M898">
        <v>6</v>
      </c>
      <c r="N898">
        <v>99</v>
      </c>
      <c r="O898">
        <v>99</v>
      </c>
      <c r="P898">
        <v>9999</v>
      </c>
      <c r="Q898">
        <v>4071</v>
      </c>
      <c r="R898">
        <v>8470</v>
      </c>
      <c r="S898">
        <v>7.287367178276269</v>
      </c>
      <c r="T898">
        <v>6</v>
      </c>
      <c r="U898">
        <v>25.372207792207696</v>
      </c>
      <c r="V898">
        <v>44.687131050767405</v>
      </c>
      <c r="W898">
        <v>0</v>
      </c>
      <c r="X898">
        <v>84.203069657615117</v>
      </c>
      <c r="Y898">
        <v>62.89256198347109</v>
      </c>
      <c r="Z898">
        <v>7.7123127740767314</v>
      </c>
      <c r="AA898">
        <v>1.4768000557731149</v>
      </c>
      <c r="AB898">
        <v>0</v>
      </c>
      <c r="AC898">
        <v>68.411144708778423</v>
      </c>
      <c r="AF898">
        <v>17.378993372591658</v>
      </c>
      <c r="AG898">
        <v>16.831602364823198</v>
      </c>
      <c r="AH898">
        <v>4.0141676505312871</v>
      </c>
      <c r="AI898">
        <v>2259</v>
      </c>
      <c r="AJ898">
        <v>109.67308543603382</v>
      </c>
      <c r="AK898">
        <v>19.53184923417594</v>
      </c>
    </row>
    <row r="899" spans="1:37">
      <c r="A899">
        <v>12</v>
      </c>
      <c r="B899">
        <v>22</v>
      </c>
      <c r="C899">
        <v>2023</v>
      </c>
      <c r="D899">
        <v>99</v>
      </c>
      <c r="E899">
        <v>99</v>
      </c>
      <c r="F899">
        <v>99</v>
      </c>
      <c r="G899">
        <v>99</v>
      </c>
      <c r="H899">
        <v>99</v>
      </c>
      <c r="I899">
        <v>99</v>
      </c>
      <c r="J899">
        <v>999</v>
      </c>
      <c r="K899">
        <v>99</v>
      </c>
      <c r="L899">
        <v>99</v>
      </c>
      <c r="M899">
        <v>7</v>
      </c>
      <c r="N899">
        <v>99</v>
      </c>
      <c r="O899">
        <v>99</v>
      </c>
      <c r="P899">
        <v>9999</v>
      </c>
      <c r="Q899">
        <v>4242</v>
      </c>
      <c r="R899">
        <v>8879</v>
      </c>
      <c r="S899">
        <v>7.5920711791868447</v>
      </c>
      <c r="T899">
        <v>6.9968464917220397</v>
      </c>
      <c r="U899">
        <v>26.659657619101338</v>
      </c>
      <c r="V899">
        <v>44.182903480121638</v>
      </c>
      <c r="W899">
        <v>0</v>
      </c>
      <c r="X899">
        <v>86.91294064646921</v>
      </c>
      <c r="Y899">
        <v>66.527762135375596</v>
      </c>
      <c r="Z899">
        <v>8.1598511217969829</v>
      </c>
      <c r="AA899">
        <v>1.397086481780371</v>
      </c>
      <c r="AB899">
        <v>0.21009324424400563</v>
      </c>
      <c r="AC899">
        <v>70.273115831932444</v>
      </c>
      <c r="AD899">
        <v>10.174208255431383</v>
      </c>
      <c r="AE899">
        <v>-0.97546209896333025</v>
      </c>
      <c r="AF899">
        <v>18.218191517738063</v>
      </c>
      <c r="AG899">
        <v>18.539687795959324</v>
      </c>
      <c r="AH899">
        <v>3.7729474039869362</v>
      </c>
      <c r="AI899">
        <v>2296</v>
      </c>
      <c r="AJ899">
        <v>110.44542682926819</v>
      </c>
      <c r="AK899">
        <v>20.23651895866595</v>
      </c>
    </row>
    <row r="900" spans="1:37">
      <c r="A900">
        <v>12</v>
      </c>
      <c r="B900">
        <v>23</v>
      </c>
      <c r="C900">
        <v>2023</v>
      </c>
      <c r="D900">
        <v>99</v>
      </c>
      <c r="E900">
        <v>99</v>
      </c>
      <c r="F900">
        <v>99</v>
      </c>
      <c r="G900">
        <v>99</v>
      </c>
      <c r="H900">
        <v>99</v>
      </c>
      <c r="I900">
        <v>99</v>
      </c>
      <c r="J900">
        <v>999</v>
      </c>
      <c r="K900">
        <v>99</v>
      </c>
      <c r="L900">
        <v>99</v>
      </c>
      <c r="M900">
        <v>8</v>
      </c>
      <c r="N900">
        <v>99</v>
      </c>
      <c r="O900">
        <v>99</v>
      </c>
      <c r="P900">
        <v>9999</v>
      </c>
      <c r="Q900">
        <v>3724</v>
      </c>
      <c r="R900">
        <v>6884</v>
      </c>
      <c r="S900">
        <v>7.949012202208019</v>
      </c>
      <c r="T900">
        <v>8</v>
      </c>
      <c r="U900">
        <v>28.710662405578194</v>
      </c>
      <c r="V900">
        <v>0</v>
      </c>
      <c r="W900">
        <v>0</v>
      </c>
      <c r="X900">
        <v>93.027309703660634</v>
      </c>
      <c r="Y900">
        <v>72.210923881464254</v>
      </c>
      <c r="Z900">
        <v>8.3928677540541372</v>
      </c>
      <c r="AA900">
        <v>1.379537480858916</v>
      </c>
      <c r="AB900">
        <v>0</v>
      </c>
      <c r="AC900">
        <v>68.430895797575587</v>
      </c>
      <c r="AF900">
        <v>14.12479225229292</v>
      </c>
      <c r="AG900">
        <v>15.479889885527706</v>
      </c>
      <c r="AH900">
        <v>4.4741429401510748</v>
      </c>
      <c r="AI900">
        <v>2045</v>
      </c>
      <c r="AJ900">
        <v>111.08141809290937</v>
      </c>
      <c r="AK900">
        <v>21.452232386269721</v>
      </c>
    </row>
    <row r="901" spans="1:37">
      <c r="A901">
        <v>12</v>
      </c>
      <c r="B901">
        <v>24</v>
      </c>
      <c r="C901">
        <v>2023</v>
      </c>
      <c r="D901">
        <v>99</v>
      </c>
      <c r="E901">
        <v>99</v>
      </c>
      <c r="F901">
        <v>99</v>
      </c>
      <c r="G901">
        <v>99</v>
      </c>
      <c r="H901">
        <v>99</v>
      </c>
      <c r="I901">
        <v>99</v>
      </c>
      <c r="J901">
        <v>999</v>
      </c>
      <c r="K901">
        <v>99</v>
      </c>
      <c r="L901">
        <v>99</v>
      </c>
      <c r="M901">
        <v>9</v>
      </c>
      <c r="N901">
        <v>99</v>
      </c>
      <c r="O901">
        <v>99</v>
      </c>
      <c r="P901">
        <v>9999</v>
      </c>
      <c r="Q901">
        <v>2232</v>
      </c>
      <c r="R901">
        <v>3291</v>
      </c>
      <c r="S901">
        <v>8.3992707383773926</v>
      </c>
      <c r="T901">
        <v>9</v>
      </c>
      <c r="U901">
        <v>31.962351868732927</v>
      </c>
      <c r="V901">
        <v>0</v>
      </c>
      <c r="W901">
        <v>100</v>
      </c>
      <c r="X901">
        <v>97.690671528410817</v>
      </c>
      <c r="Y901">
        <v>83.196596779094506</v>
      </c>
      <c r="Z901">
        <v>8.4078566048725403</v>
      </c>
      <c r="AA901">
        <v>1.2820617143381403</v>
      </c>
      <c r="AB901">
        <v>0</v>
      </c>
      <c r="AC901">
        <v>66.189388470702852</v>
      </c>
      <c r="AF901">
        <v>6.7525699160801853</v>
      </c>
      <c r="AG901">
        <v>8.2385428222425734</v>
      </c>
      <c r="AH901">
        <v>4.2540261318748085</v>
      </c>
      <c r="AI901">
        <v>1088</v>
      </c>
      <c r="AJ901">
        <v>112.26176470588236</v>
      </c>
      <c r="AK901">
        <v>22.638809544829563</v>
      </c>
    </row>
    <row r="902" spans="1:37">
      <c r="A902">
        <v>12</v>
      </c>
      <c r="B902">
        <v>25</v>
      </c>
      <c r="C902">
        <v>2023</v>
      </c>
      <c r="D902">
        <v>99</v>
      </c>
      <c r="E902">
        <v>99</v>
      </c>
      <c r="F902">
        <v>99</v>
      </c>
      <c r="G902">
        <v>99</v>
      </c>
      <c r="H902">
        <v>99</v>
      </c>
      <c r="I902">
        <v>99</v>
      </c>
      <c r="J902">
        <v>999</v>
      </c>
      <c r="K902">
        <v>99</v>
      </c>
      <c r="L902">
        <v>99</v>
      </c>
      <c r="M902">
        <v>10</v>
      </c>
      <c r="N902">
        <v>99</v>
      </c>
      <c r="O902">
        <v>99</v>
      </c>
      <c r="P902">
        <v>9999</v>
      </c>
      <c r="Q902">
        <v>1019</v>
      </c>
      <c r="R902">
        <v>1272</v>
      </c>
      <c r="S902">
        <v>8.7971698113207513</v>
      </c>
      <c r="T902">
        <v>10</v>
      </c>
      <c r="U902">
        <v>35.22539308176097</v>
      </c>
      <c r="V902">
        <v>0</v>
      </c>
      <c r="W902">
        <v>100</v>
      </c>
      <c r="X902">
        <v>99.292452830188665</v>
      </c>
      <c r="Y902">
        <v>90.015723270440262</v>
      </c>
      <c r="Z902">
        <v>8.6678356947772084</v>
      </c>
      <c r="AA902">
        <v>1.2582025874390528</v>
      </c>
      <c r="AB902">
        <v>0</v>
      </c>
      <c r="AC902">
        <v>62.31737877536559</v>
      </c>
      <c r="AF902">
        <v>2.6099267496973555</v>
      </c>
      <c r="AG902">
        <v>3.5093505508073242</v>
      </c>
      <c r="AH902">
        <v>5.0314465408805011</v>
      </c>
      <c r="AI902">
        <v>412</v>
      </c>
      <c r="AJ902">
        <v>112.6934466019419</v>
      </c>
      <c r="AK902">
        <v>24.137365714164005</v>
      </c>
    </row>
    <row r="903" spans="1:37">
      <c r="A903">
        <v>12</v>
      </c>
      <c r="B903">
        <v>26</v>
      </c>
      <c r="C903">
        <v>2023</v>
      </c>
      <c r="D903">
        <v>99</v>
      </c>
      <c r="E903">
        <v>99</v>
      </c>
      <c r="F903">
        <v>99</v>
      </c>
      <c r="G903">
        <v>99</v>
      </c>
      <c r="H903">
        <v>99</v>
      </c>
      <c r="I903">
        <v>99</v>
      </c>
      <c r="J903">
        <v>999</v>
      </c>
      <c r="K903">
        <v>99</v>
      </c>
      <c r="L903">
        <v>99</v>
      </c>
      <c r="M903">
        <v>11</v>
      </c>
      <c r="N903">
        <v>99</v>
      </c>
      <c r="O903">
        <v>99</v>
      </c>
      <c r="P903">
        <v>9999</v>
      </c>
      <c r="Q903">
        <v>626</v>
      </c>
      <c r="R903">
        <v>722</v>
      </c>
      <c r="S903">
        <v>8.9556786703601112</v>
      </c>
      <c r="T903">
        <v>11</v>
      </c>
      <c r="U903">
        <v>37.165235457063744</v>
      </c>
      <c r="V903">
        <v>0</v>
      </c>
      <c r="W903">
        <v>100</v>
      </c>
      <c r="X903">
        <v>99.722991689750685</v>
      </c>
      <c r="Y903">
        <v>93.628808864265935</v>
      </c>
      <c r="Z903">
        <v>8.5865140516694058</v>
      </c>
      <c r="AA903">
        <v>1.2199755443779268</v>
      </c>
      <c r="AB903">
        <v>0</v>
      </c>
      <c r="AC903">
        <v>60.344715225860142</v>
      </c>
      <c r="AF903">
        <v>1.4814206865420518</v>
      </c>
      <c r="AG903">
        <v>2.1016378384254644</v>
      </c>
      <c r="AH903">
        <v>3.047091412742382</v>
      </c>
      <c r="AI903">
        <v>258</v>
      </c>
      <c r="AJ903">
        <v>113.93372093023252</v>
      </c>
      <c r="AK903">
        <v>24.871651404427833</v>
      </c>
    </row>
    <row r="904" spans="1:37">
      <c r="A904">
        <v>12</v>
      </c>
      <c r="B904">
        <v>27</v>
      </c>
      <c r="C904">
        <v>2023</v>
      </c>
      <c r="D904">
        <v>99</v>
      </c>
      <c r="E904">
        <v>99</v>
      </c>
      <c r="F904">
        <v>99</v>
      </c>
      <c r="G904">
        <v>99</v>
      </c>
      <c r="H904">
        <v>99</v>
      </c>
      <c r="I904">
        <v>99</v>
      </c>
      <c r="J904">
        <v>999</v>
      </c>
      <c r="K904">
        <v>99</v>
      </c>
      <c r="L904">
        <v>99</v>
      </c>
      <c r="M904">
        <v>12</v>
      </c>
      <c r="N904">
        <v>99</v>
      </c>
      <c r="O904">
        <v>99</v>
      </c>
      <c r="P904">
        <v>9999</v>
      </c>
      <c r="Q904">
        <v>289</v>
      </c>
      <c r="R904">
        <v>317</v>
      </c>
      <c r="S904">
        <v>9.2113564668769694</v>
      </c>
      <c r="T904">
        <v>12</v>
      </c>
      <c r="U904">
        <v>40.03848580441641</v>
      </c>
      <c r="V904">
        <v>0</v>
      </c>
      <c r="W904">
        <v>100</v>
      </c>
      <c r="X904">
        <v>100</v>
      </c>
      <c r="Y904">
        <v>96.529968454258693</v>
      </c>
      <c r="Z904">
        <v>8.5214056824565318</v>
      </c>
      <c r="AA904">
        <v>1.2619637152757999</v>
      </c>
      <c r="AB904">
        <v>0</v>
      </c>
      <c r="AC904">
        <v>61.407094942396398</v>
      </c>
      <c r="AF904">
        <v>0.650429858218602</v>
      </c>
      <c r="AG904">
        <v>0.99407854318565636</v>
      </c>
      <c r="AH904">
        <v>4.100946372239747</v>
      </c>
      <c r="AI904">
        <v>118</v>
      </c>
      <c r="AJ904">
        <v>114.58305084745761</v>
      </c>
      <c r="AK904">
        <v>26.89183701807384</v>
      </c>
    </row>
    <row r="905" spans="1:37">
      <c r="A905">
        <v>12</v>
      </c>
      <c r="B905">
        <v>28</v>
      </c>
      <c r="C905">
        <v>2023</v>
      </c>
      <c r="D905">
        <v>99</v>
      </c>
      <c r="E905">
        <v>99</v>
      </c>
      <c r="F905">
        <v>99</v>
      </c>
      <c r="G905">
        <v>99</v>
      </c>
      <c r="H905">
        <v>99</v>
      </c>
      <c r="I905">
        <v>99</v>
      </c>
      <c r="J905">
        <v>999</v>
      </c>
      <c r="K905">
        <v>99</v>
      </c>
      <c r="L905">
        <v>99</v>
      </c>
      <c r="M905">
        <v>13</v>
      </c>
      <c r="N905">
        <v>99</v>
      </c>
      <c r="O905">
        <v>99</v>
      </c>
      <c r="P905">
        <v>9999</v>
      </c>
      <c r="Q905">
        <v>87</v>
      </c>
      <c r="R905">
        <v>99</v>
      </c>
      <c r="S905">
        <v>9.3535353535353511</v>
      </c>
      <c r="T905">
        <v>13</v>
      </c>
      <c r="U905">
        <v>41.016161616161632</v>
      </c>
      <c r="V905">
        <v>0</v>
      </c>
      <c r="W905">
        <v>100</v>
      </c>
      <c r="X905">
        <v>100</v>
      </c>
      <c r="Y905">
        <v>98.989898989898975</v>
      </c>
      <c r="Z905">
        <v>8.7343939567700648</v>
      </c>
      <c r="AA905">
        <v>1.2252654324934185</v>
      </c>
      <c r="AB905">
        <v>0</v>
      </c>
      <c r="AC905">
        <v>59.711036799164006</v>
      </c>
      <c r="AF905">
        <v>0.20313109136795443</v>
      </c>
      <c r="AG905">
        <v>0.31803433072750797</v>
      </c>
      <c r="AH905">
        <v>3.0303030303030303</v>
      </c>
      <c r="AI905">
        <v>34</v>
      </c>
      <c r="AJ905">
        <v>113.34117647058824</v>
      </c>
      <c r="AK905">
        <v>27.349739703358097</v>
      </c>
    </row>
    <row r="906" spans="1:37">
      <c r="A906">
        <v>12</v>
      </c>
      <c r="B906">
        <v>29</v>
      </c>
      <c r="C906">
        <v>2023</v>
      </c>
      <c r="D906">
        <v>99</v>
      </c>
      <c r="E906">
        <v>99</v>
      </c>
      <c r="F906">
        <v>99</v>
      </c>
      <c r="G906">
        <v>99</v>
      </c>
      <c r="H906">
        <v>99</v>
      </c>
      <c r="I906">
        <v>99</v>
      </c>
      <c r="J906">
        <v>999</v>
      </c>
      <c r="K906">
        <v>99</v>
      </c>
      <c r="L906">
        <v>99</v>
      </c>
      <c r="M906">
        <v>14</v>
      </c>
      <c r="N906">
        <v>99</v>
      </c>
      <c r="O906">
        <v>99</v>
      </c>
      <c r="P906">
        <v>9999</v>
      </c>
      <c r="Q906">
        <v>52</v>
      </c>
      <c r="R906">
        <v>56</v>
      </c>
      <c r="S906">
        <v>9.8928571428571388</v>
      </c>
      <c r="T906">
        <v>14</v>
      </c>
      <c r="U906">
        <v>44.333928571428594</v>
      </c>
      <c r="V906">
        <v>0</v>
      </c>
      <c r="W906">
        <v>100</v>
      </c>
      <c r="X906">
        <v>100</v>
      </c>
      <c r="Y906">
        <v>98.214285714285694</v>
      </c>
      <c r="Z906">
        <v>9.2887850348400356</v>
      </c>
      <c r="AA906">
        <v>1.7390326891342656</v>
      </c>
      <c r="AB906">
        <v>0</v>
      </c>
      <c r="AC906">
        <v>73.547035111929389</v>
      </c>
      <c r="AF906">
        <v>0.11490243552126719</v>
      </c>
      <c r="AG906">
        <v>0.19445004011653064</v>
      </c>
      <c r="AH906">
        <v>5.3571428571428559</v>
      </c>
      <c r="AI906">
        <v>23</v>
      </c>
      <c r="AJ906">
        <v>117.12608695652176</v>
      </c>
      <c r="AK906">
        <v>27.692420139015368</v>
      </c>
    </row>
    <row r="907" spans="1:37">
      <c r="A907">
        <v>12</v>
      </c>
      <c r="B907">
        <v>30</v>
      </c>
      <c r="C907">
        <v>2023</v>
      </c>
      <c r="D907">
        <v>99</v>
      </c>
      <c r="E907">
        <v>99</v>
      </c>
      <c r="F907">
        <v>99</v>
      </c>
      <c r="G907">
        <v>99</v>
      </c>
      <c r="H907">
        <v>99</v>
      </c>
      <c r="I907">
        <v>99</v>
      </c>
      <c r="J907">
        <v>999</v>
      </c>
      <c r="K907">
        <v>99</v>
      </c>
      <c r="L907">
        <v>99</v>
      </c>
      <c r="M907">
        <v>15</v>
      </c>
      <c r="N907">
        <v>99</v>
      </c>
      <c r="O907">
        <v>99</v>
      </c>
      <c r="P907">
        <v>9999</v>
      </c>
      <c r="Q907">
        <v>17</v>
      </c>
      <c r="R907">
        <v>22</v>
      </c>
      <c r="S907">
        <v>10.090909090909092</v>
      </c>
      <c r="T907">
        <v>15</v>
      </c>
      <c r="U907">
        <v>45.99545454545455</v>
      </c>
      <c r="V907">
        <v>0</v>
      </c>
      <c r="W907">
        <v>100</v>
      </c>
      <c r="X907">
        <v>100</v>
      </c>
      <c r="Y907">
        <v>100</v>
      </c>
      <c r="Z907">
        <v>11.120843545209352</v>
      </c>
      <c r="AA907">
        <v>1.592855951630471</v>
      </c>
      <c r="AB907">
        <v>0</v>
      </c>
      <c r="AC907">
        <v>77.778944944403349</v>
      </c>
      <c r="AF907">
        <v>4.514024252621212E-2</v>
      </c>
      <c r="AG907">
        <v>7.9254036167848402E-2</v>
      </c>
      <c r="AH907">
        <v>0</v>
      </c>
      <c r="AI907">
        <v>14</v>
      </c>
      <c r="AJ907">
        <v>117.02857142857148</v>
      </c>
      <c r="AK907">
        <v>30.167165789243207</v>
      </c>
    </row>
    <row r="908" spans="1:37">
      <c r="A908">
        <v>12</v>
      </c>
      <c r="B908">
        <v>31</v>
      </c>
      <c r="C908">
        <v>2022</v>
      </c>
      <c r="D908">
        <v>99</v>
      </c>
      <c r="E908">
        <v>99</v>
      </c>
      <c r="F908">
        <v>99</v>
      </c>
      <c r="G908">
        <v>99</v>
      </c>
      <c r="H908">
        <v>99</v>
      </c>
      <c r="I908">
        <v>99</v>
      </c>
      <c r="J908">
        <v>999</v>
      </c>
      <c r="K908">
        <v>99</v>
      </c>
      <c r="L908">
        <v>99</v>
      </c>
      <c r="M908">
        <v>1</v>
      </c>
      <c r="N908">
        <v>99</v>
      </c>
      <c r="O908">
        <v>99</v>
      </c>
      <c r="P908">
        <v>9999</v>
      </c>
      <c r="Q908">
        <v>11</v>
      </c>
      <c r="R908">
        <v>11</v>
      </c>
      <c r="S908">
        <v>1.5454545454545452</v>
      </c>
      <c r="T908">
        <v>1</v>
      </c>
      <c r="U908">
        <v>10.872727272727278</v>
      </c>
      <c r="V908">
        <v>0</v>
      </c>
      <c r="W908">
        <v>0</v>
      </c>
      <c r="X908">
        <v>18.181818181818183</v>
      </c>
      <c r="Y908">
        <v>0</v>
      </c>
      <c r="Z908">
        <v>5.1731985725539564</v>
      </c>
      <c r="AA908">
        <v>1.7768018441538236</v>
      </c>
      <c r="AB908">
        <v>0</v>
      </c>
      <c r="AC908">
        <v>61.976174079702737</v>
      </c>
      <c r="AF908">
        <v>2.1377072118467844E-2</v>
      </c>
      <c r="AG908">
        <v>8.703324058520116E-3</v>
      </c>
      <c r="AH908">
        <v>0</v>
      </c>
      <c r="AI908">
        <v>1</v>
      </c>
      <c r="AJ908">
        <v>93.3</v>
      </c>
      <c r="AK908">
        <v>12.312750203626109</v>
      </c>
    </row>
    <row r="909" spans="1:37">
      <c r="A909">
        <v>12</v>
      </c>
      <c r="B909">
        <v>32</v>
      </c>
      <c r="C909">
        <v>2022</v>
      </c>
      <c r="D909">
        <v>99</v>
      </c>
      <c r="E909">
        <v>99</v>
      </c>
      <c r="F909">
        <v>99</v>
      </c>
      <c r="G909">
        <v>99</v>
      </c>
      <c r="H909">
        <v>99</v>
      </c>
      <c r="I909">
        <v>99</v>
      </c>
      <c r="J909">
        <v>999</v>
      </c>
      <c r="K909">
        <v>99</v>
      </c>
      <c r="L909">
        <v>99</v>
      </c>
      <c r="M909">
        <v>2</v>
      </c>
      <c r="N909">
        <v>99</v>
      </c>
      <c r="O909">
        <v>99</v>
      </c>
      <c r="P909">
        <v>9999</v>
      </c>
      <c r="Q909">
        <v>641</v>
      </c>
      <c r="R909">
        <v>952</v>
      </c>
      <c r="S909">
        <v>4.0042016806722689</v>
      </c>
      <c r="T909">
        <v>2</v>
      </c>
      <c r="U909">
        <v>17.120063025210076</v>
      </c>
      <c r="V909">
        <v>0</v>
      </c>
      <c r="W909">
        <v>0</v>
      </c>
      <c r="X909">
        <v>57.037815126050397</v>
      </c>
      <c r="Y909">
        <v>17.436974789915961</v>
      </c>
      <c r="Z909">
        <v>5.8855726248240874</v>
      </c>
      <c r="AA909">
        <v>2.1517979567607797</v>
      </c>
      <c r="AB909">
        <v>0</v>
      </c>
      <c r="AC909">
        <v>40.969207567092958</v>
      </c>
      <c r="AF909">
        <v>1.8500884233437624</v>
      </c>
      <c r="AG909">
        <v>1.1860316597238998</v>
      </c>
      <c r="AH909">
        <v>2.8361344537815123</v>
      </c>
      <c r="AI909">
        <v>61</v>
      </c>
      <c r="AJ909">
        <v>105.69344262295083</v>
      </c>
      <c r="AK909">
        <v>14.414308926814652</v>
      </c>
    </row>
    <row r="910" spans="1:37">
      <c r="A910">
        <v>12</v>
      </c>
      <c r="B910">
        <v>33</v>
      </c>
      <c r="C910">
        <v>2022</v>
      </c>
      <c r="D910">
        <v>99</v>
      </c>
      <c r="E910">
        <v>99</v>
      </c>
      <c r="F910">
        <v>99</v>
      </c>
      <c r="G910">
        <v>99</v>
      </c>
      <c r="H910">
        <v>99</v>
      </c>
      <c r="I910">
        <v>99</v>
      </c>
      <c r="J910">
        <v>999</v>
      </c>
      <c r="K910">
        <v>99</v>
      </c>
      <c r="L910">
        <v>99</v>
      </c>
      <c r="M910">
        <v>3</v>
      </c>
      <c r="N910">
        <v>99</v>
      </c>
      <c r="O910">
        <v>99</v>
      </c>
      <c r="P910">
        <v>9999</v>
      </c>
      <c r="Q910">
        <v>1731</v>
      </c>
      <c r="R910">
        <v>3010</v>
      </c>
      <c r="S910">
        <v>5.1465116279069756</v>
      </c>
      <c r="T910">
        <v>3</v>
      </c>
      <c r="U910">
        <v>20.719867109634503</v>
      </c>
      <c r="V910">
        <v>19.966777408637878</v>
      </c>
      <c r="W910">
        <v>0</v>
      </c>
      <c r="X910">
        <v>77.641196013289061</v>
      </c>
      <c r="Y910">
        <v>37.142857142857153</v>
      </c>
      <c r="Z910">
        <v>6.0964268862740605</v>
      </c>
      <c r="AA910">
        <v>1.8428625332102169</v>
      </c>
      <c r="AB910">
        <v>0</v>
      </c>
      <c r="AC910">
        <v>50.912113349234467</v>
      </c>
      <c r="AF910">
        <v>5.8495442796898391</v>
      </c>
      <c r="AG910">
        <v>4.5384487532852109</v>
      </c>
      <c r="AH910">
        <v>2.9235880398671097</v>
      </c>
      <c r="AI910">
        <v>131</v>
      </c>
      <c r="AJ910">
        <v>104.65496183206102</v>
      </c>
      <c r="AK910">
        <v>15.542550723001437</v>
      </c>
    </row>
    <row r="911" spans="1:37">
      <c r="A911">
        <v>12</v>
      </c>
      <c r="B911">
        <v>34</v>
      </c>
      <c r="C911">
        <v>2022</v>
      </c>
      <c r="D911">
        <v>99</v>
      </c>
      <c r="E911">
        <v>99</v>
      </c>
      <c r="F911">
        <v>99</v>
      </c>
      <c r="G911">
        <v>99</v>
      </c>
      <c r="H911">
        <v>99</v>
      </c>
      <c r="I911">
        <v>99</v>
      </c>
      <c r="J911">
        <v>999</v>
      </c>
      <c r="K911">
        <v>99</v>
      </c>
      <c r="L911">
        <v>99</v>
      </c>
      <c r="M911">
        <v>4</v>
      </c>
      <c r="N911">
        <v>99</v>
      </c>
      <c r="O911">
        <v>99</v>
      </c>
      <c r="P911">
        <v>9999</v>
      </c>
      <c r="Q911">
        <v>3124</v>
      </c>
      <c r="R911">
        <v>6611</v>
      </c>
      <c r="S911">
        <v>6.0405384964453201</v>
      </c>
      <c r="T911">
        <v>3.9987898956284966</v>
      </c>
      <c r="U911">
        <v>23.149196793223407</v>
      </c>
      <c r="V911">
        <v>36.227499621842384</v>
      </c>
      <c r="W911">
        <v>0</v>
      </c>
      <c r="X911">
        <v>83.618212070791103</v>
      </c>
      <c r="Y911">
        <v>55.55891695658751</v>
      </c>
      <c r="Z911">
        <v>6.5165171688523671</v>
      </c>
      <c r="AA911">
        <v>1.6645437048684348</v>
      </c>
      <c r="AB911">
        <v>9.8383792463127909E-2</v>
      </c>
      <c r="AC911">
        <v>58.643273439272974</v>
      </c>
      <c r="AD911">
        <v>7.6913536228341455</v>
      </c>
      <c r="AE911">
        <v>-1.4479074515304602</v>
      </c>
      <c r="AF911">
        <v>12.847620343199177</v>
      </c>
      <c r="AG911">
        <v>11.136713793662539</v>
      </c>
      <c r="AH911">
        <v>2.7832400544546969</v>
      </c>
      <c r="AI911">
        <v>325</v>
      </c>
      <c r="AJ911">
        <v>107.06338461538456</v>
      </c>
      <c r="AK911">
        <v>16.509538873476231</v>
      </c>
    </row>
    <row r="912" spans="1:37">
      <c r="A912">
        <v>12</v>
      </c>
      <c r="B912">
        <v>35</v>
      </c>
      <c r="C912">
        <v>2022</v>
      </c>
      <c r="D912">
        <v>99</v>
      </c>
      <c r="E912">
        <v>99</v>
      </c>
      <c r="F912">
        <v>99</v>
      </c>
      <c r="G912">
        <v>99</v>
      </c>
      <c r="H912">
        <v>99</v>
      </c>
      <c r="I912">
        <v>99</v>
      </c>
      <c r="J912">
        <v>999</v>
      </c>
      <c r="K912">
        <v>99</v>
      </c>
      <c r="L912">
        <v>99</v>
      </c>
      <c r="M912">
        <v>5</v>
      </c>
      <c r="N912">
        <v>99</v>
      </c>
      <c r="O912">
        <v>99</v>
      </c>
      <c r="P912">
        <v>9999</v>
      </c>
      <c r="Q912">
        <v>3957</v>
      </c>
      <c r="R912">
        <v>9098</v>
      </c>
      <c r="S912">
        <v>6.6007913827214759</v>
      </c>
      <c r="T912">
        <v>4.9934051439876885</v>
      </c>
      <c r="U912">
        <v>24.37508573312812</v>
      </c>
      <c r="V912">
        <v>42.701692679709822</v>
      </c>
      <c r="W912">
        <v>0</v>
      </c>
      <c r="X912">
        <v>84.1283798637063</v>
      </c>
      <c r="Y912">
        <v>60.914486700373715</v>
      </c>
      <c r="Z912">
        <v>7.1935610022177805</v>
      </c>
      <c r="AA912">
        <v>1.5674921653736755</v>
      </c>
      <c r="AB912">
        <v>0.20957627399807055</v>
      </c>
      <c r="AC912">
        <v>60.46697475762172</v>
      </c>
      <c r="AD912">
        <v>10.071382508507398</v>
      </c>
      <c r="AE912">
        <v>7.8977966524118308</v>
      </c>
      <c r="AF912">
        <v>17.680782012165498</v>
      </c>
      <c r="AG912">
        <v>16.137864291600348</v>
      </c>
      <c r="AH912">
        <v>3.2974280061551999</v>
      </c>
      <c r="AI912">
        <v>495</v>
      </c>
      <c r="AJ912">
        <v>107.26181818181811</v>
      </c>
      <c r="AK912">
        <v>17.115804788385489</v>
      </c>
    </row>
    <row r="913" spans="1:37">
      <c r="A913">
        <v>12</v>
      </c>
      <c r="B913">
        <v>36</v>
      </c>
      <c r="C913">
        <v>2022</v>
      </c>
      <c r="D913">
        <v>99</v>
      </c>
      <c r="E913">
        <v>99</v>
      </c>
      <c r="F913">
        <v>99</v>
      </c>
      <c r="G913">
        <v>99</v>
      </c>
      <c r="H913">
        <v>99</v>
      </c>
      <c r="I913">
        <v>99</v>
      </c>
      <c r="J913">
        <v>999</v>
      </c>
      <c r="K913">
        <v>99</v>
      </c>
      <c r="L913">
        <v>99</v>
      </c>
      <c r="M913">
        <v>6</v>
      </c>
      <c r="N913">
        <v>99</v>
      </c>
      <c r="O913">
        <v>99</v>
      </c>
      <c r="P913">
        <v>9999</v>
      </c>
      <c r="Q913">
        <v>4099</v>
      </c>
      <c r="R913">
        <v>8672</v>
      </c>
      <c r="S913">
        <v>7.1138145756457556</v>
      </c>
      <c r="T913">
        <v>5.9972324723247219</v>
      </c>
      <c r="U913">
        <v>25.830660747232379</v>
      </c>
      <c r="V913">
        <v>45.387453874538735</v>
      </c>
      <c r="W913">
        <v>0</v>
      </c>
      <c r="X913">
        <v>85.04381918819189</v>
      </c>
      <c r="Y913">
        <v>65.601937269372698</v>
      </c>
      <c r="Z913">
        <v>7.8220886198978894</v>
      </c>
      <c r="AA913">
        <v>1.4858133331010188</v>
      </c>
      <c r="AB913">
        <v>0.18221600614075825</v>
      </c>
      <c r="AC913">
        <v>67.910697362416016</v>
      </c>
      <c r="AD913">
        <v>8.5591534566333891</v>
      </c>
      <c r="AE913">
        <v>-0.39476357764671255</v>
      </c>
      <c r="AF913">
        <v>16.852906310123011</v>
      </c>
      <c r="AG913">
        <v>16.3007940109487</v>
      </c>
      <c r="AH913">
        <v>3.690036900369003</v>
      </c>
      <c r="AI913">
        <v>560</v>
      </c>
      <c r="AJ913">
        <v>108.41124999999998</v>
      </c>
      <c r="AK913">
        <v>18.644842991224287</v>
      </c>
    </row>
    <row r="914" spans="1:37">
      <c r="A914">
        <v>12</v>
      </c>
      <c r="B914">
        <v>37</v>
      </c>
      <c r="C914">
        <v>2022</v>
      </c>
      <c r="D914">
        <v>99</v>
      </c>
      <c r="E914">
        <v>99</v>
      </c>
      <c r="F914">
        <v>99</v>
      </c>
      <c r="G914">
        <v>99</v>
      </c>
      <c r="H914">
        <v>99</v>
      </c>
      <c r="I914">
        <v>99</v>
      </c>
      <c r="J914">
        <v>999</v>
      </c>
      <c r="K914">
        <v>99</v>
      </c>
      <c r="L914">
        <v>99</v>
      </c>
      <c r="M914">
        <v>7</v>
      </c>
      <c r="N914">
        <v>99</v>
      </c>
      <c r="O914">
        <v>99</v>
      </c>
      <c r="P914">
        <v>9999</v>
      </c>
      <c r="Q914">
        <v>4451</v>
      </c>
      <c r="R914">
        <v>9328</v>
      </c>
      <c r="S914">
        <v>7.4570111492281308</v>
      </c>
      <c r="T914">
        <v>6.9954974271012009</v>
      </c>
      <c r="U914">
        <v>27.295326972555703</v>
      </c>
      <c r="V914">
        <v>44.897084048027459</v>
      </c>
      <c r="W914">
        <v>0</v>
      </c>
      <c r="X914">
        <v>89.279588336192091</v>
      </c>
      <c r="Y914">
        <v>69.875643224699829</v>
      </c>
      <c r="Z914">
        <v>7.9989579590610589</v>
      </c>
      <c r="AA914">
        <v>1.4179519160533356</v>
      </c>
      <c r="AB914">
        <v>0.25102937561265265</v>
      </c>
      <c r="AC914">
        <v>69.358378933033364</v>
      </c>
      <c r="AD914">
        <v>10.403441577841742</v>
      </c>
      <c r="AE914">
        <v>2.6863545661775281</v>
      </c>
      <c r="AF914">
        <v>18.127757156460735</v>
      </c>
      <c r="AG914">
        <v>18.528096891574343</v>
      </c>
      <c r="AH914">
        <v>4.1702401372212696</v>
      </c>
      <c r="AI914">
        <v>568</v>
      </c>
      <c r="AJ914">
        <v>110.05651408450701</v>
      </c>
      <c r="AK914">
        <v>19.830072130532248</v>
      </c>
    </row>
    <row r="915" spans="1:37">
      <c r="A915">
        <v>12</v>
      </c>
      <c r="B915">
        <v>38</v>
      </c>
      <c r="C915">
        <v>2022</v>
      </c>
      <c r="D915">
        <v>99</v>
      </c>
      <c r="E915">
        <v>99</v>
      </c>
      <c r="F915">
        <v>99</v>
      </c>
      <c r="G915">
        <v>99</v>
      </c>
      <c r="H915">
        <v>99</v>
      </c>
      <c r="I915">
        <v>99</v>
      </c>
      <c r="J915">
        <v>999</v>
      </c>
      <c r="K915">
        <v>99</v>
      </c>
      <c r="L915">
        <v>99</v>
      </c>
      <c r="M915">
        <v>8</v>
      </c>
      <c r="N915">
        <v>99</v>
      </c>
      <c r="O915">
        <v>99</v>
      </c>
      <c r="P915">
        <v>9999</v>
      </c>
      <c r="Q915">
        <v>3839</v>
      </c>
      <c r="R915">
        <v>7209</v>
      </c>
      <c r="S915">
        <v>7.8442224996532115</v>
      </c>
      <c r="T915">
        <v>7.9955611041753363</v>
      </c>
      <c r="U915">
        <v>29.76655014565122</v>
      </c>
      <c r="V915">
        <v>0</v>
      </c>
      <c r="W915">
        <v>0</v>
      </c>
      <c r="X915">
        <v>94.04910528506035</v>
      </c>
      <c r="Y915">
        <v>76.140934942433105</v>
      </c>
      <c r="Z915">
        <v>8.4667390734051331</v>
      </c>
      <c r="AA915">
        <v>1.3927692046081521</v>
      </c>
      <c r="AB915">
        <v>0.26646318582212158</v>
      </c>
      <c r="AC915">
        <v>68.211916597693104</v>
      </c>
      <c r="AD915">
        <v>10.559059550812322</v>
      </c>
      <c r="AE915">
        <v>-0.78435937759304786</v>
      </c>
      <c r="AF915">
        <v>14.009755718366796</v>
      </c>
      <c r="AG915">
        <v>15.61555787579513</v>
      </c>
      <c r="AH915">
        <v>4.4111527257594672</v>
      </c>
      <c r="AI915">
        <v>492</v>
      </c>
      <c r="AJ915">
        <v>111.35406504065044</v>
      </c>
      <c r="AK915">
        <v>20.9308940095917</v>
      </c>
    </row>
    <row r="916" spans="1:37">
      <c r="A916">
        <v>12</v>
      </c>
      <c r="B916">
        <v>39</v>
      </c>
      <c r="C916">
        <v>2022</v>
      </c>
      <c r="D916">
        <v>99</v>
      </c>
      <c r="E916">
        <v>99</v>
      </c>
      <c r="F916">
        <v>99</v>
      </c>
      <c r="G916">
        <v>99</v>
      </c>
      <c r="H916">
        <v>99</v>
      </c>
      <c r="I916">
        <v>99</v>
      </c>
      <c r="J916">
        <v>999</v>
      </c>
      <c r="K916">
        <v>99</v>
      </c>
      <c r="L916">
        <v>99</v>
      </c>
      <c r="M916">
        <v>9</v>
      </c>
      <c r="N916">
        <v>99</v>
      </c>
      <c r="O916">
        <v>99</v>
      </c>
      <c r="P916">
        <v>9999</v>
      </c>
      <c r="Q916">
        <v>2360</v>
      </c>
      <c r="R916">
        <v>3622</v>
      </c>
      <c r="S916">
        <v>8.1905024848150187</v>
      </c>
      <c r="T916">
        <v>8.995030369961345</v>
      </c>
      <c r="U916">
        <v>32.14479017117614</v>
      </c>
      <c r="V916">
        <v>0</v>
      </c>
      <c r="W916">
        <v>100</v>
      </c>
      <c r="X916">
        <v>96.852567642186642</v>
      </c>
      <c r="Y916">
        <v>82.909994478188878</v>
      </c>
      <c r="Z916">
        <v>8.7628923210676888</v>
      </c>
      <c r="AA916">
        <v>1.3595230598115997</v>
      </c>
      <c r="AB916">
        <v>0.29904622297070871</v>
      </c>
      <c r="AC916">
        <v>68.636660238590423</v>
      </c>
      <c r="AD916">
        <v>9.8699629959429682</v>
      </c>
      <c r="AE916">
        <v>0.23286263312874744</v>
      </c>
      <c r="AF916">
        <v>7.0388868375536875</v>
      </c>
      <c r="AG916">
        <v>8.4725280594876704</v>
      </c>
      <c r="AH916">
        <v>4.2794036443953622</v>
      </c>
      <c r="AI916">
        <v>262</v>
      </c>
      <c r="AJ916">
        <v>112.05572519083964</v>
      </c>
      <c r="AK916">
        <v>22.166768254836271</v>
      </c>
    </row>
    <row r="917" spans="1:37">
      <c r="A917">
        <v>12</v>
      </c>
      <c r="B917">
        <v>40</v>
      </c>
      <c r="C917">
        <v>2022</v>
      </c>
      <c r="D917">
        <v>99</v>
      </c>
      <c r="E917">
        <v>99</v>
      </c>
      <c r="F917">
        <v>99</v>
      </c>
      <c r="G917">
        <v>99</v>
      </c>
      <c r="H917">
        <v>99</v>
      </c>
      <c r="I917">
        <v>99</v>
      </c>
      <c r="J917">
        <v>999</v>
      </c>
      <c r="K917">
        <v>99</v>
      </c>
      <c r="L917">
        <v>99</v>
      </c>
      <c r="M917">
        <v>10</v>
      </c>
      <c r="N917">
        <v>99</v>
      </c>
      <c r="O917">
        <v>99</v>
      </c>
      <c r="P917">
        <v>9999</v>
      </c>
      <c r="Q917">
        <v>1180</v>
      </c>
      <c r="R917">
        <v>1501</v>
      </c>
      <c r="S917">
        <v>8.6362425049966696</v>
      </c>
      <c r="T917">
        <v>10</v>
      </c>
      <c r="U917">
        <v>35.797621585609654</v>
      </c>
      <c r="V917">
        <v>0</v>
      </c>
      <c r="W917">
        <v>100</v>
      </c>
      <c r="X917">
        <v>99.200532978014692</v>
      </c>
      <c r="Y917">
        <v>92.338441039307114</v>
      </c>
      <c r="Z917">
        <v>8.3587980357805858</v>
      </c>
      <c r="AA917">
        <v>1.2382393874496529</v>
      </c>
      <c r="AB917">
        <v>0</v>
      </c>
      <c r="AC917">
        <v>64.611638936285956</v>
      </c>
      <c r="AF917">
        <v>2.9169986590745656</v>
      </c>
      <c r="AG917">
        <v>3.9101087799075009</v>
      </c>
      <c r="AH917">
        <v>3.5309793471019315</v>
      </c>
      <c r="AI917">
        <v>151</v>
      </c>
      <c r="AJ917">
        <v>113.6721854304636</v>
      </c>
      <c r="AK917">
        <v>23.422674649941449</v>
      </c>
    </row>
    <row r="918" spans="1:37">
      <c r="A918">
        <v>12</v>
      </c>
      <c r="B918">
        <v>41</v>
      </c>
      <c r="C918">
        <v>2022</v>
      </c>
      <c r="D918">
        <v>99</v>
      </c>
      <c r="E918">
        <v>99</v>
      </c>
      <c r="F918">
        <v>99</v>
      </c>
      <c r="G918">
        <v>99</v>
      </c>
      <c r="H918">
        <v>99</v>
      </c>
      <c r="I918">
        <v>99</v>
      </c>
      <c r="J918">
        <v>999</v>
      </c>
      <c r="K918">
        <v>99</v>
      </c>
      <c r="L918">
        <v>99</v>
      </c>
      <c r="M918">
        <v>11</v>
      </c>
      <c r="N918">
        <v>99</v>
      </c>
      <c r="O918">
        <v>99</v>
      </c>
      <c r="P918">
        <v>9999</v>
      </c>
      <c r="Q918">
        <v>685</v>
      </c>
      <c r="R918">
        <v>801</v>
      </c>
      <c r="S918">
        <v>8.9275905118601742</v>
      </c>
      <c r="T918">
        <v>11</v>
      </c>
      <c r="U918">
        <v>38.345081148564255</v>
      </c>
      <c r="V918">
        <v>0</v>
      </c>
      <c r="W918">
        <v>100</v>
      </c>
      <c r="X918">
        <v>99.750312109862691</v>
      </c>
      <c r="Y918">
        <v>96.504369538077412</v>
      </c>
      <c r="Z918">
        <v>8.3256789280299461</v>
      </c>
      <c r="AA918">
        <v>1.271899426810144</v>
      </c>
      <c r="AB918">
        <v>0</v>
      </c>
      <c r="AC918">
        <v>59.256394926917118</v>
      </c>
      <c r="AF918">
        <v>1.5566395242629765</v>
      </c>
      <c r="AG918">
        <v>2.2350958486308592</v>
      </c>
      <c r="AH918">
        <v>4.7440699126092385</v>
      </c>
      <c r="AI918">
        <v>84</v>
      </c>
      <c r="AJ918">
        <v>114.94404761904764</v>
      </c>
      <c r="AK918">
        <v>24.784848872224369</v>
      </c>
    </row>
    <row r="919" spans="1:37">
      <c r="A919">
        <v>12</v>
      </c>
      <c r="B919">
        <v>42</v>
      </c>
      <c r="C919">
        <v>2022</v>
      </c>
      <c r="D919">
        <v>99</v>
      </c>
      <c r="E919">
        <v>99</v>
      </c>
      <c r="F919">
        <v>99</v>
      </c>
      <c r="G919">
        <v>99</v>
      </c>
      <c r="H919">
        <v>99</v>
      </c>
      <c r="I919">
        <v>99</v>
      </c>
      <c r="J919">
        <v>999</v>
      </c>
      <c r="K919">
        <v>99</v>
      </c>
      <c r="L919">
        <v>99</v>
      </c>
      <c r="M919">
        <v>12</v>
      </c>
      <c r="N919">
        <v>99</v>
      </c>
      <c r="O919">
        <v>99</v>
      </c>
      <c r="P919">
        <v>9999</v>
      </c>
      <c r="Q919">
        <v>340</v>
      </c>
      <c r="R919">
        <v>408</v>
      </c>
      <c r="S919">
        <v>8.9656862745098014</v>
      </c>
      <c r="T919">
        <v>12</v>
      </c>
      <c r="U919">
        <v>39.652696078431376</v>
      </c>
      <c r="V919">
        <v>0</v>
      </c>
      <c r="W919">
        <v>100</v>
      </c>
      <c r="X919">
        <v>100</v>
      </c>
      <c r="Y919">
        <v>96.32352941176471</v>
      </c>
      <c r="Z919">
        <v>8.5923496858146855</v>
      </c>
      <c r="AA919">
        <v>1.3261321539769777</v>
      </c>
      <c r="AB919">
        <v>0</v>
      </c>
      <c r="AC919">
        <v>57.273427296057605</v>
      </c>
      <c r="AF919">
        <v>0.79289503857589827</v>
      </c>
      <c r="AG919">
        <v>1.1772992275581602</v>
      </c>
      <c r="AH919">
        <v>4.9019607843137267</v>
      </c>
      <c r="AI919">
        <v>27</v>
      </c>
      <c r="AJ919">
        <v>114.85555555555555</v>
      </c>
      <c r="AK919">
        <v>26.690712581838444</v>
      </c>
    </row>
    <row r="920" spans="1:37">
      <c r="A920">
        <v>12</v>
      </c>
      <c r="B920">
        <v>43</v>
      </c>
      <c r="C920">
        <v>2022</v>
      </c>
      <c r="D920">
        <v>99</v>
      </c>
      <c r="E920">
        <v>99</v>
      </c>
      <c r="F920">
        <v>99</v>
      </c>
      <c r="G920">
        <v>99</v>
      </c>
      <c r="H920">
        <v>99</v>
      </c>
      <c r="I920">
        <v>99</v>
      </c>
      <c r="J920">
        <v>999</v>
      </c>
      <c r="K920">
        <v>99</v>
      </c>
      <c r="L920">
        <v>99</v>
      </c>
      <c r="M920">
        <v>13</v>
      </c>
      <c r="N920">
        <v>99</v>
      </c>
      <c r="O920">
        <v>99</v>
      </c>
      <c r="P920">
        <v>9999</v>
      </c>
      <c r="Q920">
        <v>127</v>
      </c>
      <c r="R920">
        <v>138</v>
      </c>
      <c r="S920">
        <v>9.3623188405797126</v>
      </c>
      <c r="T920">
        <v>13</v>
      </c>
      <c r="U920">
        <v>42.768840579710151</v>
      </c>
      <c r="V920">
        <v>0</v>
      </c>
      <c r="W920">
        <v>100</v>
      </c>
      <c r="X920">
        <v>100</v>
      </c>
      <c r="Y920">
        <v>100</v>
      </c>
      <c r="Z920">
        <v>7.7837884364787282</v>
      </c>
      <c r="AA920">
        <v>1.4839334186863953</v>
      </c>
      <c r="AB920">
        <v>0</v>
      </c>
      <c r="AC920">
        <v>52.833458231488251</v>
      </c>
      <c r="AF920">
        <v>0.26818508657714202</v>
      </c>
      <c r="AG920">
        <v>0.42949739904508</v>
      </c>
      <c r="AH920">
        <v>4.3478260869565215</v>
      </c>
      <c r="AI920">
        <v>12</v>
      </c>
      <c r="AJ920">
        <v>115.14166666666669</v>
      </c>
      <c r="AK920">
        <v>26.779978649046523</v>
      </c>
    </row>
    <row r="921" spans="1:37">
      <c r="A921">
        <v>12</v>
      </c>
      <c r="B921">
        <v>44</v>
      </c>
      <c r="C921">
        <v>2022</v>
      </c>
      <c r="D921">
        <v>99</v>
      </c>
      <c r="E921">
        <v>99</v>
      </c>
      <c r="F921">
        <v>99</v>
      </c>
      <c r="G921">
        <v>99</v>
      </c>
      <c r="H921">
        <v>99</v>
      </c>
      <c r="I921">
        <v>99</v>
      </c>
      <c r="J921">
        <v>999</v>
      </c>
      <c r="K921">
        <v>99</v>
      </c>
      <c r="L921">
        <v>99</v>
      </c>
      <c r="M921">
        <v>14</v>
      </c>
      <c r="N921">
        <v>99</v>
      </c>
      <c r="O921">
        <v>99</v>
      </c>
      <c r="P921">
        <v>9999</v>
      </c>
      <c r="Q921">
        <v>65</v>
      </c>
      <c r="R921">
        <v>76</v>
      </c>
      <c r="S921">
        <v>9.8289473684210567</v>
      </c>
      <c r="T921">
        <v>14</v>
      </c>
      <c r="U921">
        <v>47.024999999999999</v>
      </c>
      <c r="V921">
        <v>0</v>
      </c>
      <c r="W921">
        <v>100</v>
      </c>
      <c r="X921">
        <v>100</v>
      </c>
      <c r="Y921">
        <v>100</v>
      </c>
      <c r="Z921">
        <v>8.7612352679889369</v>
      </c>
      <c r="AA921">
        <v>1.2501384964826123</v>
      </c>
      <c r="AB921">
        <v>0</v>
      </c>
      <c r="AC921">
        <v>50.446921287240201</v>
      </c>
      <c r="AF921">
        <v>0.14769613463668693</v>
      </c>
      <c r="AG921">
        <v>0.26007366097612911</v>
      </c>
      <c r="AH921">
        <v>3.9473684210526319</v>
      </c>
      <c r="AI921">
        <v>10</v>
      </c>
      <c r="AJ921">
        <v>115.8</v>
      </c>
      <c r="AK921">
        <v>26.86472482932394</v>
      </c>
    </row>
    <row r="922" spans="1:37">
      <c r="A922">
        <v>12</v>
      </c>
      <c r="B922">
        <v>45</v>
      </c>
      <c r="C922">
        <v>2022</v>
      </c>
      <c r="D922">
        <v>99</v>
      </c>
      <c r="E922">
        <v>99</v>
      </c>
      <c r="F922">
        <v>99</v>
      </c>
      <c r="G922">
        <v>99</v>
      </c>
      <c r="H922">
        <v>99</v>
      </c>
      <c r="I922">
        <v>99</v>
      </c>
      <c r="J922">
        <v>999</v>
      </c>
      <c r="K922">
        <v>99</v>
      </c>
      <c r="L922">
        <v>99</v>
      </c>
      <c r="M922">
        <v>15</v>
      </c>
      <c r="N922">
        <v>99</v>
      </c>
      <c r="O922">
        <v>99</v>
      </c>
      <c r="P922">
        <v>9999</v>
      </c>
      <c r="Q922">
        <v>16</v>
      </c>
      <c r="R922">
        <v>16</v>
      </c>
      <c r="S922">
        <v>10.0625</v>
      </c>
      <c r="T922">
        <v>15</v>
      </c>
      <c r="U922">
        <v>47.787500000000001</v>
      </c>
      <c r="V922">
        <v>0</v>
      </c>
      <c r="W922">
        <v>100</v>
      </c>
      <c r="X922">
        <v>100</v>
      </c>
      <c r="Y922">
        <v>100</v>
      </c>
      <c r="Z922">
        <v>8.0165356451524445</v>
      </c>
      <c r="AA922">
        <v>1.0879309490955755</v>
      </c>
      <c r="AB922">
        <v>0</v>
      </c>
      <c r="AC922">
        <v>25.019170484555161</v>
      </c>
      <c r="AF922">
        <v>3.1093923081407782E-2</v>
      </c>
      <c r="AG922">
        <v>5.5640146949368578E-2</v>
      </c>
      <c r="AH922">
        <v>12.5</v>
      </c>
      <c r="AI922">
        <v>2</v>
      </c>
      <c r="AJ922">
        <v>114.15</v>
      </c>
      <c r="AK922">
        <v>29.794965492119626</v>
      </c>
    </row>
    <row r="923" spans="1:37">
      <c r="A923">
        <v>13</v>
      </c>
      <c r="B923">
        <v>1</v>
      </c>
      <c r="C923">
        <v>2024</v>
      </c>
      <c r="D923">
        <v>99</v>
      </c>
      <c r="E923">
        <v>99</v>
      </c>
      <c r="F923">
        <v>99</v>
      </c>
      <c r="G923">
        <v>99</v>
      </c>
      <c r="H923">
        <v>99</v>
      </c>
      <c r="I923">
        <v>99</v>
      </c>
      <c r="J923">
        <v>999</v>
      </c>
      <c r="K923">
        <v>99</v>
      </c>
      <c r="L923">
        <v>99</v>
      </c>
      <c r="M923">
        <v>99</v>
      </c>
      <c r="N923">
        <v>409</v>
      </c>
      <c r="O923">
        <v>99</v>
      </c>
      <c r="P923">
        <v>9999</v>
      </c>
      <c r="Q923">
        <v>273</v>
      </c>
      <c r="R923">
        <v>945</v>
      </c>
      <c r="S923">
        <v>3.1746031746031735</v>
      </c>
      <c r="T923">
        <v>3.790476190476189</v>
      </c>
      <c r="U923">
        <v>8.5251851851851814</v>
      </c>
      <c r="V923">
        <v>0</v>
      </c>
      <c r="W923">
        <v>0.21164021164021163</v>
      </c>
      <c r="X923">
        <v>0</v>
      </c>
      <c r="Y923">
        <v>0</v>
      </c>
      <c r="Z923">
        <v>1.2011901472869979</v>
      </c>
      <c r="AA923">
        <v>1.3182441730091063</v>
      </c>
      <c r="AB923">
        <v>1.9102935550235003</v>
      </c>
      <c r="AC923">
        <v>43.755473912206881</v>
      </c>
      <c r="AD923">
        <v>31.870496837465385</v>
      </c>
      <c r="AE923">
        <v>50.449890092494414</v>
      </c>
      <c r="AF923">
        <v>2.1962443060332801</v>
      </c>
      <c r="AG923">
        <v>0.72261556283386241</v>
      </c>
      <c r="AH923">
        <v>13.756613756613753</v>
      </c>
      <c r="AI923">
        <v>932</v>
      </c>
      <c r="AJ923">
        <v>87.848390557939979</v>
      </c>
      <c r="AK923">
        <v>12.619178087206398</v>
      </c>
    </row>
    <row r="924" spans="1:37">
      <c r="A924">
        <v>13</v>
      </c>
      <c r="B924">
        <v>2</v>
      </c>
      <c r="C924">
        <v>2024</v>
      </c>
      <c r="D924">
        <v>99</v>
      </c>
      <c r="E924">
        <v>99</v>
      </c>
      <c r="F924">
        <v>99</v>
      </c>
      <c r="G924">
        <v>99</v>
      </c>
      <c r="H924">
        <v>99</v>
      </c>
      <c r="I924">
        <v>99</v>
      </c>
      <c r="J924">
        <v>999</v>
      </c>
      <c r="K924">
        <v>99</v>
      </c>
      <c r="L924">
        <v>99</v>
      </c>
      <c r="M924">
        <v>99</v>
      </c>
      <c r="N924">
        <v>410</v>
      </c>
      <c r="O924">
        <v>99</v>
      </c>
      <c r="P924">
        <v>9999</v>
      </c>
      <c r="Q924">
        <v>1164</v>
      </c>
      <c r="R924">
        <v>4536</v>
      </c>
      <c r="S924">
        <v>5.0279982363315687</v>
      </c>
      <c r="T924">
        <v>5.3046737213403876</v>
      </c>
      <c r="U924">
        <v>12.801212522045898</v>
      </c>
      <c r="V924">
        <v>0</v>
      </c>
      <c r="W924">
        <v>1.0141093474426806</v>
      </c>
      <c r="X924">
        <v>0</v>
      </c>
      <c r="Y924">
        <v>0</v>
      </c>
      <c r="Z924">
        <v>1.362966287630786</v>
      </c>
      <c r="AA924">
        <v>1.151779949097602</v>
      </c>
      <c r="AB924">
        <v>1.754368502954702</v>
      </c>
      <c r="AC924">
        <v>41.37812564246321</v>
      </c>
      <c r="AD924">
        <v>24.957272931926461</v>
      </c>
      <c r="AE924">
        <v>55.787697738805939</v>
      </c>
      <c r="AF924">
        <v>10.541972668959747</v>
      </c>
      <c r="AG924">
        <v>5.208298109079859</v>
      </c>
      <c r="AH924">
        <v>14.660493827160501</v>
      </c>
      <c r="AI924">
        <v>4438</v>
      </c>
      <c r="AJ924">
        <v>94.32131590806739</v>
      </c>
      <c r="AK924">
        <v>15.311327407496812</v>
      </c>
    </row>
    <row r="925" spans="1:37">
      <c r="A925">
        <v>13</v>
      </c>
      <c r="B925">
        <v>3</v>
      </c>
      <c r="C925">
        <v>2024</v>
      </c>
      <c r="D925">
        <v>99</v>
      </c>
      <c r="E925">
        <v>99</v>
      </c>
      <c r="F925">
        <v>99</v>
      </c>
      <c r="G925">
        <v>99</v>
      </c>
      <c r="H925">
        <v>99</v>
      </c>
      <c r="I925">
        <v>99</v>
      </c>
      <c r="J925">
        <v>999</v>
      </c>
      <c r="K925">
        <v>99</v>
      </c>
      <c r="L925">
        <v>99</v>
      </c>
      <c r="M925">
        <v>99</v>
      </c>
      <c r="N925">
        <v>415</v>
      </c>
      <c r="O925">
        <v>99</v>
      </c>
      <c r="P925">
        <v>9999</v>
      </c>
      <c r="Q925">
        <v>2386</v>
      </c>
      <c r="R925">
        <v>5855</v>
      </c>
      <c r="S925">
        <v>6.0242527754056363</v>
      </c>
      <c r="T925">
        <v>5.7214346712211777</v>
      </c>
      <c r="U925">
        <v>17.620034158838564</v>
      </c>
      <c r="V925">
        <v>0</v>
      </c>
      <c r="W925">
        <v>4.6456020495303161</v>
      </c>
      <c r="X925">
        <v>81.28095644748079</v>
      </c>
      <c r="Y925">
        <v>0</v>
      </c>
      <c r="Z925">
        <v>1.4543306742946804</v>
      </c>
      <c r="AA925">
        <v>1.1889439519606937</v>
      </c>
      <c r="AB925">
        <v>1.9366861371011872</v>
      </c>
      <c r="AC925">
        <v>16.066354571812894</v>
      </c>
      <c r="AD925">
        <v>-1.9872811800276515</v>
      </c>
      <c r="AE925">
        <v>59.336014579645401</v>
      </c>
      <c r="AF925">
        <v>13.607418425211488</v>
      </c>
      <c r="AG925">
        <v>9.2534850147616385</v>
      </c>
      <c r="AH925">
        <v>8.1298035866780509</v>
      </c>
      <c r="AI925">
        <v>5771</v>
      </c>
      <c r="AJ925">
        <v>101.18431814243603</v>
      </c>
      <c r="AK925">
        <v>17.129749607034569</v>
      </c>
    </row>
    <row r="926" spans="1:37">
      <c r="A926">
        <v>13</v>
      </c>
      <c r="B926">
        <v>4</v>
      </c>
      <c r="C926">
        <v>2024</v>
      </c>
      <c r="D926">
        <v>99</v>
      </c>
      <c r="E926">
        <v>99</v>
      </c>
      <c r="F926">
        <v>99</v>
      </c>
      <c r="G926">
        <v>99</v>
      </c>
      <c r="H926">
        <v>99</v>
      </c>
      <c r="I926">
        <v>99</v>
      </c>
      <c r="J926">
        <v>999</v>
      </c>
      <c r="K926">
        <v>99</v>
      </c>
      <c r="L926">
        <v>99</v>
      </c>
      <c r="M926">
        <v>99</v>
      </c>
      <c r="N926">
        <v>420</v>
      </c>
      <c r="O926">
        <v>99</v>
      </c>
      <c r="P926">
        <v>9999</v>
      </c>
      <c r="Q926">
        <v>3708</v>
      </c>
      <c r="R926">
        <v>8217</v>
      </c>
      <c r="S926">
        <v>6.7148594377509996</v>
      </c>
      <c r="T926">
        <v>5.5145430205671184</v>
      </c>
      <c r="U926">
        <v>22.630875015212592</v>
      </c>
      <c r="V926">
        <v>1.5455762443714252</v>
      </c>
      <c r="W926">
        <v>5.9023974686625298</v>
      </c>
      <c r="X926">
        <v>100</v>
      </c>
      <c r="Y926">
        <v>42.728489716441509</v>
      </c>
      <c r="Z926">
        <v>1.8007610323292436</v>
      </c>
      <c r="AA926">
        <v>1.0891230780135801</v>
      </c>
      <c r="AB926">
        <v>1.9876860820301561</v>
      </c>
      <c r="AC926">
        <v>11.378048498477639</v>
      </c>
      <c r="AD926">
        <v>11.586149927488515</v>
      </c>
      <c r="AE926">
        <v>54.465541985334966</v>
      </c>
      <c r="AF926">
        <v>19.096867156270335</v>
      </c>
      <c r="AG926">
        <v>16.679626202090848</v>
      </c>
      <c r="AH926">
        <v>3.8456857733966174</v>
      </c>
      <c r="AI926">
        <v>8073</v>
      </c>
      <c r="AJ926">
        <v>107.16405301622711</v>
      </c>
      <c r="AK926">
        <v>18.517980894948096</v>
      </c>
    </row>
    <row r="927" spans="1:37">
      <c r="A927">
        <v>13</v>
      </c>
      <c r="B927">
        <v>5</v>
      </c>
      <c r="C927">
        <v>2024</v>
      </c>
      <c r="D927">
        <v>99</v>
      </c>
      <c r="E927">
        <v>99</v>
      </c>
      <c r="F927">
        <v>99</v>
      </c>
      <c r="G927">
        <v>99</v>
      </c>
      <c r="H927">
        <v>99</v>
      </c>
      <c r="I927">
        <v>99</v>
      </c>
      <c r="J927">
        <v>999</v>
      </c>
      <c r="K927">
        <v>99</v>
      </c>
      <c r="L927">
        <v>99</v>
      </c>
      <c r="M927">
        <v>99</v>
      </c>
      <c r="N927">
        <v>425</v>
      </c>
      <c r="O927">
        <v>99</v>
      </c>
      <c r="P927">
        <v>9999</v>
      </c>
      <c r="Q927">
        <v>3154</v>
      </c>
      <c r="R927">
        <v>5993</v>
      </c>
      <c r="S927">
        <v>7.3832804939095604</v>
      </c>
      <c r="T927">
        <v>5.6694476889704681</v>
      </c>
      <c r="U927">
        <v>26.555965292841673</v>
      </c>
      <c r="V927">
        <v>82.446187218421471</v>
      </c>
      <c r="W927">
        <v>6.3240447188386444</v>
      </c>
      <c r="X927">
        <v>100</v>
      </c>
      <c r="Y927">
        <v>100</v>
      </c>
      <c r="Z927">
        <v>0.85420302821222527</v>
      </c>
      <c r="AA927">
        <v>0.94170167957293682</v>
      </c>
      <c r="AB927">
        <v>1.7570708085064577</v>
      </c>
      <c r="AC927">
        <v>14.546306502501878</v>
      </c>
      <c r="AD927">
        <v>2.7678819644079442</v>
      </c>
      <c r="AE927">
        <v>55.648920118235239</v>
      </c>
      <c r="AF927">
        <v>13.928139815933809</v>
      </c>
      <c r="AG927">
        <v>14.275063560623751</v>
      </c>
      <c r="AH927">
        <v>2.2192557984315036</v>
      </c>
      <c r="AI927">
        <v>5872</v>
      </c>
      <c r="AJ927">
        <v>110.27867847411444</v>
      </c>
      <c r="AK927">
        <v>19.935850911401211</v>
      </c>
    </row>
    <row r="928" spans="1:37">
      <c r="A928">
        <v>13</v>
      </c>
      <c r="B928">
        <v>6</v>
      </c>
      <c r="C928">
        <v>2024</v>
      </c>
      <c r="D928">
        <v>99</v>
      </c>
      <c r="E928">
        <v>99</v>
      </c>
      <c r="F928">
        <v>99</v>
      </c>
      <c r="G928">
        <v>99</v>
      </c>
      <c r="H928">
        <v>99</v>
      </c>
      <c r="I928">
        <v>99</v>
      </c>
      <c r="J928">
        <v>999</v>
      </c>
      <c r="K928">
        <v>99</v>
      </c>
      <c r="L928">
        <v>99</v>
      </c>
      <c r="M928">
        <v>99</v>
      </c>
      <c r="N928">
        <v>428</v>
      </c>
      <c r="O928">
        <v>99</v>
      </c>
      <c r="P928">
        <v>9999</v>
      </c>
      <c r="Q928">
        <v>2397</v>
      </c>
      <c r="R928">
        <v>3757</v>
      </c>
      <c r="S928">
        <v>7.8171413361724751</v>
      </c>
      <c r="T928">
        <v>5.9869576789992012</v>
      </c>
      <c r="U928">
        <v>29.062470055895673</v>
      </c>
      <c r="V928">
        <v>80.063880755922298</v>
      </c>
      <c r="W928">
        <v>8.0117114719190869</v>
      </c>
      <c r="X928">
        <v>100</v>
      </c>
      <c r="Y928">
        <v>100</v>
      </c>
      <c r="Z928">
        <v>0.57648173363608046</v>
      </c>
      <c r="AA928">
        <v>0.90357231733041776</v>
      </c>
      <c r="AB928">
        <v>1.7255351730086876</v>
      </c>
      <c r="AC928">
        <v>9.4388054653148767</v>
      </c>
      <c r="AD928">
        <v>3.9965637570072112</v>
      </c>
      <c r="AE928">
        <v>53.912526905927884</v>
      </c>
      <c r="AF928">
        <v>8.7315236590127352</v>
      </c>
      <c r="AG928">
        <v>9.7936684694009735</v>
      </c>
      <c r="AH928">
        <v>1.7567207878626561</v>
      </c>
      <c r="AI928">
        <v>3669</v>
      </c>
      <c r="AJ928">
        <v>111.92504769692012</v>
      </c>
      <c r="AK928">
        <v>20.854670043791064</v>
      </c>
    </row>
    <row r="929" spans="1:37">
      <c r="A929">
        <v>13</v>
      </c>
      <c r="B929">
        <v>7</v>
      </c>
      <c r="C929">
        <v>2024</v>
      </c>
      <c r="D929">
        <v>99</v>
      </c>
      <c r="E929">
        <v>99</v>
      </c>
      <c r="F929">
        <v>99</v>
      </c>
      <c r="G929">
        <v>99</v>
      </c>
      <c r="H929">
        <v>99</v>
      </c>
      <c r="I929">
        <v>99</v>
      </c>
      <c r="J929">
        <v>999</v>
      </c>
      <c r="K929">
        <v>99</v>
      </c>
      <c r="L929">
        <v>99</v>
      </c>
      <c r="M929">
        <v>99</v>
      </c>
      <c r="N929">
        <v>430</v>
      </c>
      <c r="O929">
        <v>99</v>
      </c>
      <c r="P929">
        <v>9999</v>
      </c>
      <c r="Q929">
        <v>2691</v>
      </c>
      <c r="R929">
        <v>4909</v>
      </c>
      <c r="S929">
        <v>8.2145039722957858</v>
      </c>
      <c r="T929">
        <v>6.2629863515991024</v>
      </c>
      <c r="U929">
        <v>31.504726013444596</v>
      </c>
      <c r="V929">
        <v>77.388470156854737</v>
      </c>
      <c r="W929">
        <v>9.2483194133224647</v>
      </c>
      <c r="X929">
        <v>100</v>
      </c>
      <c r="Y929">
        <v>100</v>
      </c>
      <c r="Z929">
        <v>0.84949152065107691</v>
      </c>
      <c r="AA929">
        <v>0.85649083869453424</v>
      </c>
      <c r="AB929">
        <v>1.6597695380844235</v>
      </c>
      <c r="AC929">
        <v>17.86330766192355</v>
      </c>
      <c r="AD929">
        <v>9.9963776547698071</v>
      </c>
      <c r="AE929">
        <v>53.321814925281366</v>
      </c>
      <c r="AF929">
        <v>11.408850051129498</v>
      </c>
      <c r="AG929">
        <v>13.872042788442284</v>
      </c>
      <c r="AH929">
        <v>1.6092890609085351</v>
      </c>
      <c r="AI929">
        <v>4797</v>
      </c>
      <c r="AJ929">
        <v>113.2848655409632</v>
      </c>
      <c r="AK929">
        <v>21.750248650906713</v>
      </c>
    </row>
    <row r="930" spans="1:37">
      <c r="A930">
        <v>13</v>
      </c>
      <c r="B930">
        <v>8</v>
      </c>
      <c r="C930">
        <v>2024</v>
      </c>
      <c r="D930">
        <v>99</v>
      </c>
      <c r="E930">
        <v>99</v>
      </c>
      <c r="F930">
        <v>99</v>
      </c>
      <c r="G930">
        <v>99</v>
      </c>
      <c r="H930">
        <v>99</v>
      </c>
      <c r="I930">
        <v>99</v>
      </c>
      <c r="J930">
        <v>999</v>
      </c>
      <c r="K930">
        <v>99</v>
      </c>
      <c r="L930">
        <v>99</v>
      </c>
      <c r="M930">
        <v>99</v>
      </c>
      <c r="N930">
        <v>433</v>
      </c>
      <c r="O930">
        <v>99</v>
      </c>
      <c r="P930">
        <v>9999</v>
      </c>
      <c r="Q930">
        <v>1721</v>
      </c>
      <c r="R930">
        <v>2499</v>
      </c>
      <c r="S930">
        <v>8.6522609043617429</v>
      </c>
      <c r="T930">
        <v>6.7583033213285324</v>
      </c>
      <c r="U930">
        <v>33.997318927571037</v>
      </c>
      <c r="V930">
        <v>68.02721088435375</v>
      </c>
      <c r="W930">
        <v>14.085634253701476</v>
      </c>
      <c r="X930">
        <v>100</v>
      </c>
      <c r="Y930">
        <v>100</v>
      </c>
      <c r="Z930">
        <v>0.58103688030234069</v>
      </c>
      <c r="AA930">
        <v>0.82352727290832861</v>
      </c>
      <c r="AB930">
        <v>1.6973975803715831</v>
      </c>
      <c r="AC930">
        <v>11.212027315741064</v>
      </c>
      <c r="AD930">
        <v>4.0931179638260353</v>
      </c>
      <c r="AE930">
        <v>50.840138470132203</v>
      </c>
      <c r="AF930">
        <v>5.8078460537324519</v>
      </c>
      <c r="AG930">
        <v>7.620484886048315</v>
      </c>
      <c r="AH930">
        <v>1.2004801920768311</v>
      </c>
      <c r="AI930">
        <v>2429</v>
      </c>
      <c r="AJ930">
        <v>114.37752161383264</v>
      </c>
      <c r="AK930">
        <v>22.838562363132567</v>
      </c>
    </row>
    <row r="931" spans="1:37">
      <c r="A931">
        <v>13</v>
      </c>
      <c r="B931">
        <v>9</v>
      </c>
      <c r="C931">
        <v>2024</v>
      </c>
      <c r="D931">
        <v>99</v>
      </c>
      <c r="E931">
        <v>99</v>
      </c>
      <c r="F931">
        <v>99</v>
      </c>
      <c r="G931">
        <v>99</v>
      </c>
      <c r="H931">
        <v>99</v>
      </c>
      <c r="I931">
        <v>99</v>
      </c>
      <c r="J931">
        <v>999</v>
      </c>
      <c r="K931">
        <v>99</v>
      </c>
      <c r="L931">
        <v>99</v>
      </c>
      <c r="M931">
        <v>99</v>
      </c>
      <c r="N931">
        <v>435</v>
      </c>
      <c r="O931">
        <v>99</v>
      </c>
      <c r="P931">
        <v>9999</v>
      </c>
      <c r="Q931">
        <v>1817</v>
      </c>
      <c r="R931">
        <v>2760</v>
      </c>
      <c r="S931">
        <v>9.0326086956521738</v>
      </c>
      <c r="T931">
        <v>7.2119565217391308</v>
      </c>
      <c r="U931">
        <v>36.417608695652227</v>
      </c>
      <c r="V931">
        <v>0</v>
      </c>
      <c r="W931">
        <v>19.60144927536232</v>
      </c>
      <c r="X931">
        <v>100</v>
      </c>
      <c r="Y931">
        <v>100</v>
      </c>
      <c r="Z931">
        <v>0.84035107772471618</v>
      </c>
      <c r="AA931">
        <v>0.89706954826096785</v>
      </c>
      <c r="AB931">
        <v>1.8040820696552755</v>
      </c>
      <c r="AC931">
        <v>16.836935384830021</v>
      </c>
      <c r="AD931">
        <v>8.4123084577830856</v>
      </c>
      <c r="AE931">
        <v>48.758598808701855</v>
      </c>
      <c r="AF931">
        <v>6.414427814446408</v>
      </c>
      <c r="AG931">
        <v>9.0155492001160624</v>
      </c>
      <c r="AH931">
        <v>0.86956521739130432</v>
      </c>
      <c r="AI931">
        <v>2656</v>
      </c>
      <c r="AJ931">
        <v>115.53072289156621</v>
      </c>
      <c r="AK931">
        <v>23.737548576810223</v>
      </c>
    </row>
    <row r="932" spans="1:37">
      <c r="A932">
        <v>13</v>
      </c>
      <c r="B932">
        <v>10</v>
      </c>
      <c r="C932">
        <v>2024</v>
      </c>
      <c r="D932">
        <v>99</v>
      </c>
      <c r="E932">
        <v>99</v>
      </c>
      <c r="F932">
        <v>99</v>
      </c>
      <c r="G932">
        <v>99</v>
      </c>
      <c r="H932">
        <v>99</v>
      </c>
      <c r="I932">
        <v>99</v>
      </c>
      <c r="J932">
        <v>999</v>
      </c>
      <c r="K932">
        <v>99</v>
      </c>
      <c r="L932">
        <v>99</v>
      </c>
      <c r="M932">
        <v>99</v>
      </c>
      <c r="N932">
        <v>438</v>
      </c>
      <c r="O932">
        <v>99</v>
      </c>
      <c r="P932">
        <v>9999</v>
      </c>
      <c r="Q932">
        <v>927</v>
      </c>
      <c r="R932">
        <v>1140</v>
      </c>
      <c r="S932">
        <v>9.4605263157894726</v>
      </c>
      <c r="T932">
        <v>7.7412280701754383</v>
      </c>
      <c r="U932">
        <v>39.023596491228055</v>
      </c>
      <c r="V932">
        <v>0</v>
      </c>
      <c r="W932">
        <v>29.649122807017555</v>
      </c>
      <c r="X932">
        <v>100</v>
      </c>
      <c r="Y932">
        <v>100</v>
      </c>
      <c r="Z932">
        <v>0.58528389751320709</v>
      </c>
      <c r="AA932">
        <v>0.80743457950763187</v>
      </c>
      <c r="AB932">
        <v>1.6470766981954372</v>
      </c>
      <c r="AC932">
        <v>14.294821603311252</v>
      </c>
      <c r="AD932">
        <v>7.2305042244225026</v>
      </c>
      <c r="AE932">
        <v>46.161744597896416</v>
      </c>
      <c r="AF932">
        <v>2.649437575532211</v>
      </c>
      <c r="AG932">
        <v>3.9902841604997055</v>
      </c>
      <c r="AH932">
        <v>1.0526315789473681</v>
      </c>
      <c r="AI932">
        <v>1099</v>
      </c>
      <c r="AJ932">
        <v>116.50928116469503</v>
      </c>
      <c r="AK932">
        <v>24.791304026266086</v>
      </c>
    </row>
    <row r="933" spans="1:37">
      <c r="A933">
        <v>13</v>
      </c>
      <c r="B933">
        <v>11</v>
      </c>
      <c r="C933">
        <v>2024</v>
      </c>
      <c r="D933">
        <v>99</v>
      </c>
      <c r="E933">
        <v>99</v>
      </c>
      <c r="F933">
        <v>99</v>
      </c>
      <c r="G933">
        <v>99</v>
      </c>
      <c r="H933">
        <v>99</v>
      </c>
      <c r="I933">
        <v>99</v>
      </c>
      <c r="J933">
        <v>999</v>
      </c>
      <c r="K933">
        <v>99</v>
      </c>
      <c r="L933">
        <v>99</v>
      </c>
      <c r="M933">
        <v>99</v>
      </c>
      <c r="N933">
        <v>440</v>
      </c>
      <c r="O933">
        <v>99</v>
      </c>
      <c r="P933">
        <v>9999</v>
      </c>
      <c r="Q933">
        <v>905</v>
      </c>
      <c r="R933">
        <v>1189</v>
      </c>
      <c r="S933">
        <v>9.8444070647603041</v>
      </c>
      <c r="T933">
        <v>8.3380992430613947</v>
      </c>
      <c r="U933">
        <v>41.433389402859618</v>
      </c>
      <c r="V933">
        <v>0</v>
      </c>
      <c r="W933">
        <v>41.968040370058873</v>
      </c>
      <c r="X933">
        <v>100</v>
      </c>
      <c r="Y933">
        <v>100</v>
      </c>
      <c r="Z933">
        <v>0.84780647095628991</v>
      </c>
      <c r="AA933">
        <v>0.96193984474719163</v>
      </c>
      <c r="AB933">
        <v>1.9712150825927888</v>
      </c>
      <c r="AC933">
        <v>8.3612534194660295</v>
      </c>
      <c r="AD933">
        <v>6.9639037445345293</v>
      </c>
      <c r="AE933">
        <v>43.846419810459906</v>
      </c>
      <c r="AF933">
        <v>2.7633169099191233</v>
      </c>
      <c r="AG933">
        <v>4.4187964539697271</v>
      </c>
      <c r="AH933">
        <v>1.429772918418839</v>
      </c>
      <c r="AI933">
        <v>1150</v>
      </c>
      <c r="AJ933">
        <v>117.281739130435</v>
      </c>
      <c r="AK933">
        <v>25.839004497508661</v>
      </c>
    </row>
    <row r="934" spans="1:37">
      <c r="A934">
        <v>13</v>
      </c>
      <c r="B934">
        <v>12</v>
      </c>
      <c r="C934">
        <v>2024</v>
      </c>
      <c r="D934">
        <v>99</v>
      </c>
      <c r="E934">
        <v>99</v>
      </c>
      <c r="F934">
        <v>99</v>
      </c>
      <c r="G934">
        <v>99</v>
      </c>
      <c r="H934">
        <v>99</v>
      </c>
      <c r="I934">
        <v>99</v>
      </c>
      <c r="J934">
        <v>999</v>
      </c>
      <c r="K934">
        <v>99</v>
      </c>
      <c r="L934">
        <v>99</v>
      </c>
      <c r="M934">
        <v>99</v>
      </c>
      <c r="N934">
        <v>443</v>
      </c>
      <c r="O934">
        <v>99</v>
      </c>
      <c r="P934">
        <v>9999</v>
      </c>
      <c r="Q934">
        <v>419</v>
      </c>
      <c r="R934">
        <v>477</v>
      </c>
      <c r="S934">
        <v>10.109014675052412</v>
      </c>
      <c r="T934">
        <v>8.7085953878406723</v>
      </c>
      <c r="U934">
        <v>43.913626834381553</v>
      </c>
      <c r="V934">
        <v>0</v>
      </c>
      <c r="W934">
        <v>51.991614255765192</v>
      </c>
      <c r="X934">
        <v>100</v>
      </c>
      <c r="Y934">
        <v>100</v>
      </c>
      <c r="Z934">
        <v>0.58345717567101651</v>
      </c>
      <c r="AA934">
        <v>0.8545491006391005</v>
      </c>
      <c r="AB934">
        <v>1.7747913090238785</v>
      </c>
      <c r="AC934">
        <v>10.382009222232224</v>
      </c>
      <c r="AD934">
        <v>4.6754880141694244</v>
      </c>
      <c r="AE934">
        <v>50.612751775349608</v>
      </c>
      <c r="AF934">
        <v>1.1085804592358461</v>
      </c>
      <c r="AG934">
        <v>1.8788381355669923</v>
      </c>
      <c r="AH934">
        <v>0.20964360587002101</v>
      </c>
      <c r="AI934">
        <v>463</v>
      </c>
      <c r="AJ934">
        <v>118.38444924406063</v>
      </c>
      <c r="AK934">
        <v>26.607779811056737</v>
      </c>
    </row>
    <row r="935" spans="1:37">
      <c r="A935">
        <v>13</v>
      </c>
      <c r="B935">
        <v>13</v>
      </c>
      <c r="C935">
        <v>2024</v>
      </c>
      <c r="D935">
        <v>99</v>
      </c>
      <c r="E935">
        <v>99</v>
      </c>
      <c r="F935">
        <v>99</v>
      </c>
      <c r="G935">
        <v>99</v>
      </c>
      <c r="H935">
        <v>99</v>
      </c>
      <c r="I935">
        <v>99</v>
      </c>
      <c r="J935">
        <v>999</v>
      </c>
      <c r="K935">
        <v>99</v>
      </c>
      <c r="L935">
        <v>99</v>
      </c>
      <c r="M935">
        <v>99</v>
      </c>
      <c r="N935">
        <v>445</v>
      </c>
      <c r="O935">
        <v>99</v>
      </c>
      <c r="P935">
        <v>9999</v>
      </c>
      <c r="Q935">
        <v>473</v>
      </c>
      <c r="R935">
        <v>562</v>
      </c>
      <c r="S935">
        <v>10.596085409252671</v>
      </c>
      <c r="T935">
        <v>9.3540925266903923</v>
      </c>
      <c r="U935">
        <v>47.001779359430579</v>
      </c>
      <c r="V935">
        <v>0</v>
      </c>
      <c r="W935">
        <v>69.395017793594306</v>
      </c>
      <c r="X935">
        <v>100</v>
      </c>
      <c r="Y935">
        <v>100</v>
      </c>
      <c r="Z935">
        <v>1.3506543956611017</v>
      </c>
      <c r="AA935">
        <v>0.90206503689231932</v>
      </c>
      <c r="AB935">
        <v>1.75274852141976</v>
      </c>
      <c r="AC935">
        <v>18.35821282078312</v>
      </c>
      <c r="AD935">
        <v>13.307170792140562</v>
      </c>
      <c r="AE935">
        <v>45.733820804578009</v>
      </c>
      <c r="AF935">
        <v>1.306126243376406</v>
      </c>
      <c r="AG935">
        <v>2.3693122267364033</v>
      </c>
      <c r="AH935">
        <v>1.4234875444839861</v>
      </c>
      <c r="AI935">
        <v>544</v>
      </c>
      <c r="AJ935">
        <v>119.24191176470596</v>
      </c>
      <c r="AK935">
        <v>27.865682874502237</v>
      </c>
    </row>
    <row r="936" spans="1:37">
      <c r="A936">
        <v>13</v>
      </c>
      <c r="B936">
        <v>14</v>
      </c>
      <c r="C936">
        <v>2024</v>
      </c>
      <c r="D936">
        <v>99</v>
      </c>
      <c r="E936">
        <v>99</v>
      </c>
      <c r="F936">
        <v>99</v>
      </c>
      <c r="G936">
        <v>99</v>
      </c>
      <c r="H936">
        <v>99</v>
      </c>
      <c r="I936">
        <v>99</v>
      </c>
      <c r="J936">
        <v>999</v>
      </c>
      <c r="K936">
        <v>99</v>
      </c>
      <c r="L936">
        <v>99</v>
      </c>
      <c r="M936">
        <v>99</v>
      </c>
      <c r="N936">
        <v>450</v>
      </c>
      <c r="O936">
        <v>99</v>
      </c>
      <c r="P936">
        <v>9999</v>
      </c>
      <c r="Q936">
        <v>126</v>
      </c>
      <c r="R936">
        <v>149</v>
      </c>
      <c r="S936">
        <v>11.295302013422816</v>
      </c>
      <c r="T936">
        <v>10.449664429530202</v>
      </c>
      <c r="U936">
        <v>51.967785234899345</v>
      </c>
      <c r="V936">
        <v>0</v>
      </c>
      <c r="W936">
        <v>86.577181208053702</v>
      </c>
      <c r="X936">
        <v>100</v>
      </c>
      <c r="Y936">
        <v>100</v>
      </c>
      <c r="Z936">
        <v>1.3029274450360739</v>
      </c>
      <c r="AA936">
        <v>0.91595372018063181</v>
      </c>
      <c r="AB936">
        <v>2.0544149271171026</v>
      </c>
      <c r="AC936">
        <v>12.438127835100538</v>
      </c>
      <c r="AD936">
        <v>-1.7906120889893091</v>
      </c>
      <c r="AE936">
        <v>62.135099545263209</v>
      </c>
      <c r="AF936">
        <v>0.34628613925815743</v>
      </c>
      <c r="AG936">
        <v>0.69453183547474251</v>
      </c>
      <c r="AH936">
        <v>3.3557046979865781</v>
      </c>
      <c r="AI936">
        <v>143</v>
      </c>
      <c r="AJ936">
        <v>120.74125874125878</v>
      </c>
      <c r="AK936">
        <v>29.686904340643991</v>
      </c>
    </row>
    <row r="937" spans="1:37">
      <c r="A937">
        <v>13</v>
      </c>
      <c r="B937">
        <v>15</v>
      </c>
      <c r="C937">
        <v>2024</v>
      </c>
      <c r="D937">
        <v>99</v>
      </c>
      <c r="E937">
        <v>99</v>
      </c>
      <c r="F937">
        <v>99</v>
      </c>
      <c r="G937">
        <v>99</v>
      </c>
      <c r="H937">
        <v>99</v>
      </c>
      <c r="I937">
        <v>99</v>
      </c>
      <c r="J937">
        <v>999</v>
      </c>
      <c r="K937">
        <v>99</v>
      </c>
      <c r="L937">
        <v>99</v>
      </c>
      <c r="M937">
        <v>99</v>
      </c>
      <c r="N937">
        <v>455</v>
      </c>
      <c r="O937">
        <v>99</v>
      </c>
      <c r="P937">
        <v>9999</v>
      </c>
      <c r="Q937">
        <v>33</v>
      </c>
      <c r="R937">
        <v>33</v>
      </c>
      <c r="S937">
        <v>11.575757575757578</v>
      </c>
      <c r="T937">
        <v>11.454545454545457</v>
      </c>
      <c r="U937">
        <v>56.9181818181818</v>
      </c>
      <c r="V937">
        <v>0</v>
      </c>
      <c r="W937">
        <v>100</v>
      </c>
      <c r="X937">
        <v>100</v>
      </c>
      <c r="Y937">
        <v>100</v>
      </c>
      <c r="Z937">
        <v>1.1595334865097795</v>
      </c>
      <c r="AA937">
        <v>1.3932804766754725</v>
      </c>
      <c r="AB937">
        <v>1.793775586296809</v>
      </c>
      <c r="AC937">
        <v>27.11244302630455</v>
      </c>
      <c r="AD937">
        <v>-3.0197905228696396</v>
      </c>
      <c r="AE937">
        <v>25.903269067348656</v>
      </c>
      <c r="AF937">
        <v>7.6694245607511383E-2</v>
      </c>
      <c r="AG937">
        <v>0.16847545544118822</v>
      </c>
      <c r="AH937">
        <v>0</v>
      </c>
      <c r="AI937">
        <v>31</v>
      </c>
      <c r="AJ937">
        <v>121.9806451612903</v>
      </c>
      <c r="AK937">
        <v>30.096364931965631</v>
      </c>
    </row>
    <row r="938" spans="1:37">
      <c r="A938">
        <v>13</v>
      </c>
      <c r="B938">
        <v>16</v>
      </c>
      <c r="C938">
        <v>2024</v>
      </c>
      <c r="D938">
        <v>99</v>
      </c>
      <c r="E938">
        <v>99</v>
      </c>
      <c r="F938">
        <v>99</v>
      </c>
      <c r="G938">
        <v>99</v>
      </c>
      <c r="H938">
        <v>99</v>
      </c>
      <c r="I938">
        <v>99</v>
      </c>
      <c r="J938">
        <v>999</v>
      </c>
      <c r="K938">
        <v>99</v>
      </c>
      <c r="L938">
        <v>99</v>
      </c>
      <c r="M938">
        <v>99</v>
      </c>
      <c r="N938">
        <v>460</v>
      </c>
      <c r="O938">
        <v>99</v>
      </c>
      <c r="P938">
        <v>9999</v>
      </c>
      <c r="Q938">
        <v>6</v>
      </c>
      <c r="R938">
        <v>7</v>
      </c>
      <c r="S938">
        <v>12.285714285714288</v>
      </c>
      <c r="T938">
        <v>10.714285714285712</v>
      </c>
      <c r="U938">
        <v>62</v>
      </c>
      <c r="V938">
        <v>0</v>
      </c>
      <c r="W938">
        <v>85.714285714285694</v>
      </c>
      <c r="X938">
        <v>100</v>
      </c>
      <c r="Y938">
        <v>100</v>
      </c>
      <c r="Z938">
        <v>1.1464230084422671</v>
      </c>
      <c r="AA938">
        <v>0.88063057185270299</v>
      </c>
      <c r="AB938">
        <v>2.185294077254055</v>
      </c>
      <c r="AC938">
        <v>42.450671332352279</v>
      </c>
      <c r="AD938">
        <v>45.047870817390944</v>
      </c>
      <c r="AE938">
        <v>93.321765236447931</v>
      </c>
      <c r="AF938">
        <v>1.6268476340987263E-2</v>
      </c>
      <c r="AG938">
        <v>3.8927938913632387E-2</v>
      </c>
      <c r="AH938">
        <v>0</v>
      </c>
      <c r="AI938">
        <v>6</v>
      </c>
      <c r="AJ938">
        <v>124.81666666666663</v>
      </c>
      <c r="AK938">
        <v>31.874097596656856</v>
      </c>
    </row>
    <row r="939" spans="1:37">
      <c r="A939">
        <v>13</v>
      </c>
      <c r="B939">
        <v>17</v>
      </c>
      <c r="C939">
        <v>2023</v>
      </c>
      <c r="D939">
        <v>99</v>
      </c>
      <c r="E939">
        <v>99</v>
      </c>
      <c r="F939">
        <v>99</v>
      </c>
      <c r="G939">
        <v>99</v>
      </c>
      <c r="H939">
        <v>99</v>
      </c>
      <c r="I939">
        <v>99</v>
      </c>
      <c r="J939">
        <v>999</v>
      </c>
      <c r="K939">
        <v>99</v>
      </c>
      <c r="L939">
        <v>99</v>
      </c>
      <c r="M939">
        <v>99</v>
      </c>
      <c r="N939">
        <v>409</v>
      </c>
      <c r="O939">
        <v>99</v>
      </c>
      <c r="P939">
        <v>9999</v>
      </c>
      <c r="Q939">
        <v>269</v>
      </c>
      <c r="R939">
        <v>709</v>
      </c>
      <c r="S939">
        <v>4.1184767277856125</v>
      </c>
      <c r="T939">
        <v>4.0014104372355428</v>
      </c>
      <c r="U939">
        <v>8.9543018335684064</v>
      </c>
      <c r="V939">
        <v>0</v>
      </c>
      <c r="W939">
        <v>0</v>
      </c>
      <c r="X939">
        <v>0</v>
      </c>
      <c r="Y939">
        <v>0</v>
      </c>
      <c r="Z939">
        <v>0.94409259679470114</v>
      </c>
      <c r="AA939">
        <v>1.4574587864006416</v>
      </c>
      <c r="AB939">
        <v>1.4384399310393239</v>
      </c>
      <c r="AC939">
        <v>35.429513195421407</v>
      </c>
      <c r="AD939">
        <v>33.063317514871017</v>
      </c>
      <c r="AE939">
        <v>57.782857052529806</v>
      </c>
      <c r="AF939">
        <v>1.4547469068674721</v>
      </c>
      <c r="AG939">
        <v>0.49723507660361937</v>
      </c>
      <c r="AH939">
        <v>11.142454160789844</v>
      </c>
      <c r="AI939">
        <v>83</v>
      </c>
      <c r="AJ939">
        <v>89.501204819277106</v>
      </c>
      <c r="AK939">
        <v>12.737569021630049</v>
      </c>
    </row>
    <row r="940" spans="1:37">
      <c r="A940">
        <v>13</v>
      </c>
      <c r="B940">
        <v>18</v>
      </c>
      <c r="C940">
        <v>2023</v>
      </c>
      <c r="D940">
        <v>99</v>
      </c>
      <c r="E940">
        <v>99</v>
      </c>
      <c r="F940">
        <v>99</v>
      </c>
      <c r="G940">
        <v>99</v>
      </c>
      <c r="H940">
        <v>99</v>
      </c>
      <c r="I940">
        <v>99</v>
      </c>
      <c r="J940">
        <v>999</v>
      </c>
      <c r="K940">
        <v>99</v>
      </c>
      <c r="L940">
        <v>99</v>
      </c>
      <c r="M940">
        <v>99</v>
      </c>
      <c r="N940">
        <v>410</v>
      </c>
      <c r="O940">
        <v>99</v>
      </c>
      <c r="P940">
        <v>9999</v>
      </c>
      <c r="Q940">
        <v>1317</v>
      </c>
      <c r="R940">
        <v>4669</v>
      </c>
      <c r="S940">
        <v>5.3270507603341182</v>
      </c>
      <c r="T940">
        <v>5.3426857999571649</v>
      </c>
      <c r="U940">
        <v>12.85596487470553</v>
      </c>
      <c r="V940">
        <v>0</v>
      </c>
      <c r="W940">
        <v>1.0923109873634611</v>
      </c>
      <c r="X940">
        <v>0</v>
      </c>
      <c r="Y940">
        <v>0</v>
      </c>
      <c r="Z940">
        <v>1.4272616039343224</v>
      </c>
      <c r="AA940">
        <v>1.3812371719903944</v>
      </c>
      <c r="AB940">
        <v>1.7646794428744788</v>
      </c>
      <c r="AC940">
        <v>25.805488421588876</v>
      </c>
      <c r="AD940">
        <v>19.530871130107634</v>
      </c>
      <c r="AE940">
        <v>44.960754493760589</v>
      </c>
      <c r="AF940">
        <v>9.5799905615856566</v>
      </c>
      <c r="AG940">
        <v>4.7012391480946958</v>
      </c>
      <c r="AH940">
        <v>9.873634611265798</v>
      </c>
      <c r="AI940">
        <v>883</v>
      </c>
      <c r="AJ940">
        <v>96.006908267270745</v>
      </c>
      <c r="AK940">
        <v>14.977832964933754</v>
      </c>
    </row>
    <row r="941" spans="1:37">
      <c r="A941">
        <v>13</v>
      </c>
      <c r="B941">
        <v>19</v>
      </c>
      <c r="C941">
        <v>2023</v>
      </c>
      <c r="D941">
        <v>99</v>
      </c>
      <c r="E941">
        <v>99</v>
      </c>
      <c r="F941">
        <v>99</v>
      </c>
      <c r="G941">
        <v>99</v>
      </c>
      <c r="H941">
        <v>99</v>
      </c>
      <c r="I941">
        <v>99</v>
      </c>
      <c r="J941">
        <v>999</v>
      </c>
      <c r="K941">
        <v>99</v>
      </c>
      <c r="L941">
        <v>99</v>
      </c>
      <c r="M941">
        <v>99</v>
      </c>
      <c r="N941">
        <v>415</v>
      </c>
      <c r="O941">
        <v>99</v>
      </c>
      <c r="P941">
        <v>9999</v>
      </c>
      <c r="Q941">
        <v>2705</v>
      </c>
      <c r="R941">
        <v>6928</v>
      </c>
      <c r="S941">
        <v>5.9805138568129292</v>
      </c>
      <c r="T941">
        <v>5.7393187066974596</v>
      </c>
      <c r="U941">
        <v>17.595886258660475</v>
      </c>
      <c r="V941">
        <v>0</v>
      </c>
      <c r="W941">
        <v>5.0952655889145504</v>
      </c>
      <c r="X941">
        <v>81.726327944572759</v>
      </c>
      <c r="Y941">
        <v>0</v>
      </c>
      <c r="Z941">
        <v>1.482797468022943</v>
      </c>
      <c r="AA941">
        <v>1.4632906742623111</v>
      </c>
      <c r="AB941">
        <v>2.0190779450805181</v>
      </c>
      <c r="AC941">
        <v>10.783870310102722</v>
      </c>
      <c r="AD941">
        <v>-0.42682004166519727</v>
      </c>
      <c r="AE941">
        <v>41.892168051367761</v>
      </c>
      <c r="AF941">
        <v>14.21507273734534</v>
      </c>
      <c r="AG941">
        <v>9.5477891107977282</v>
      </c>
      <c r="AH941">
        <v>5.412817551963049</v>
      </c>
      <c r="AI941">
        <v>1832</v>
      </c>
      <c r="AJ941">
        <v>102.67516375545844</v>
      </c>
      <c r="AK941">
        <v>16.492491514467687</v>
      </c>
    </row>
    <row r="942" spans="1:37">
      <c r="A942">
        <v>13</v>
      </c>
      <c r="B942">
        <v>20</v>
      </c>
      <c r="C942">
        <v>2023</v>
      </c>
      <c r="D942">
        <v>99</v>
      </c>
      <c r="E942">
        <v>99</v>
      </c>
      <c r="F942">
        <v>99</v>
      </c>
      <c r="G942">
        <v>99</v>
      </c>
      <c r="H942">
        <v>99</v>
      </c>
      <c r="I942">
        <v>99</v>
      </c>
      <c r="J942">
        <v>999</v>
      </c>
      <c r="K942">
        <v>99</v>
      </c>
      <c r="L942">
        <v>99</v>
      </c>
      <c r="M942">
        <v>99</v>
      </c>
      <c r="N942">
        <v>420</v>
      </c>
      <c r="O942">
        <v>99</v>
      </c>
      <c r="P942">
        <v>9999</v>
      </c>
      <c r="Q942">
        <v>4086</v>
      </c>
      <c r="R942">
        <v>9305</v>
      </c>
      <c r="S942">
        <v>6.6547017732401947</v>
      </c>
      <c r="T942">
        <v>5.657603439011285</v>
      </c>
      <c r="U942">
        <v>22.697592692101178</v>
      </c>
      <c r="V942">
        <v>1.418592154755508</v>
      </c>
      <c r="W942">
        <v>6.5233745298226795</v>
      </c>
      <c r="X942">
        <v>100</v>
      </c>
      <c r="Y942">
        <v>43.922622246104247</v>
      </c>
      <c r="Z942">
        <v>1.4153668835200759</v>
      </c>
      <c r="AA942">
        <v>1.409858465136256</v>
      </c>
      <c r="AB942">
        <v>1.8617194780665405</v>
      </c>
      <c r="AC942">
        <v>15.0311952587648</v>
      </c>
      <c r="AD942">
        <v>-0.66059317479378565</v>
      </c>
      <c r="AE942">
        <v>38.589547506542871</v>
      </c>
      <c r="AF942">
        <v>19.092270759381989</v>
      </c>
      <c r="AG942">
        <v>16.54169346584591</v>
      </c>
      <c r="AH942">
        <v>3.7506716818914554</v>
      </c>
      <c r="AI942">
        <v>3120</v>
      </c>
      <c r="AJ942">
        <v>108.22586538461536</v>
      </c>
      <c r="AK942">
        <v>18.0955758808248</v>
      </c>
    </row>
    <row r="943" spans="1:37">
      <c r="A943">
        <v>13</v>
      </c>
      <c r="B943">
        <v>21</v>
      </c>
      <c r="C943">
        <v>2023</v>
      </c>
      <c r="D943">
        <v>99</v>
      </c>
      <c r="E943">
        <v>99</v>
      </c>
      <c r="F943">
        <v>99</v>
      </c>
      <c r="G943">
        <v>99</v>
      </c>
      <c r="H943">
        <v>99</v>
      </c>
      <c r="I943">
        <v>99</v>
      </c>
      <c r="J943">
        <v>999</v>
      </c>
      <c r="K943">
        <v>99</v>
      </c>
      <c r="L943">
        <v>99</v>
      </c>
      <c r="M943">
        <v>99</v>
      </c>
      <c r="N943">
        <v>425</v>
      </c>
      <c r="O943">
        <v>99</v>
      </c>
      <c r="P943">
        <v>9999</v>
      </c>
      <c r="Q943">
        <v>3495</v>
      </c>
      <c r="R943">
        <v>6711</v>
      </c>
      <c r="S943">
        <v>7.3205185516316496</v>
      </c>
      <c r="T943">
        <v>5.8456265832215788</v>
      </c>
      <c r="U943">
        <v>26.545730889584345</v>
      </c>
      <c r="V943">
        <v>74.102220235434373</v>
      </c>
      <c r="W943">
        <v>7.778274474742962</v>
      </c>
      <c r="X943">
        <v>100</v>
      </c>
      <c r="Y943">
        <v>100</v>
      </c>
      <c r="Z943">
        <v>1.2648448098774787</v>
      </c>
      <c r="AA943">
        <v>1.2248096319009372</v>
      </c>
      <c r="AB943">
        <v>1.8210048274142197</v>
      </c>
      <c r="AC943">
        <v>9.8207949386658822</v>
      </c>
      <c r="AD943">
        <v>7.8841178558256848</v>
      </c>
      <c r="AE943">
        <v>31.333666183155703</v>
      </c>
      <c r="AF943">
        <v>13.769825799700437</v>
      </c>
      <c r="AG943">
        <v>13.952939753774441</v>
      </c>
      <c r="AH943">
        <v>2.7119654298912232</v>
      </c>
      <c r="AI943">
        <v>2240</v>
      </c>
      <c r="AJ943">
        <v>111.03718750000002</v>
      </c>
      <c r="AK943">
        <v>19.550337361014112</v>
      </c>
    </row>
    <row r="944" spans="1:37">
      <c r="A944">
        <v>13</v>
      </c>
      <c r="B944">
        <v>22</v>
      </c>
      <c r="C944">
        <v>2023</v>
      </c>
      <c r="D944">
        <v>99</v>
      </c>
      <c r="E944">
        <v>99</v>
      </c>
      <c r="F944">
        <v>99</v>
      </c>
      <c r="G944">
        <v>99</v>
      </c>
      <c r="H944">
        <v>99</v>
      </c>
      <c r="I944">
        <v>99</v>
      </c>
      <c r="J944">
        <v>999</v>
      </c>
      <c r="K944">
        <v>99</v>
      </c>
      <c r="L944">
        <v>99</v>
      </c>
      <c r="M944">
        <v>99</v>
      </c>
      <c r="N944">
        <v>428</v>
      </c>
      <c r="O944">
        <v>99</v>
      </c>
      <c r="P944">
        <v>9999</v>
      </c>
      <c r="Q944">
        <v>2663</v>
      </c>
      <c r="R944">
        <v>4389</v>
      </c>
      <c r="S944">
        <v>7.7407154249259502</v>
      </c>
      <c r="T944">
        <v>6.1537935748462065</v>
      </c>
      <c r="U944">
        <v>29.0331054910002</v>
      </c>
      <c r="V944">
        <v>75.142401458190918</v>
      </c>
      <c r="W944">
        <v>8.498519024834815</v>
      </c>
      <c r="X944">
        <v>100</v>
      </c>
      <c r="Y944">
        <v>100</v>
      </c>
      <c r="Z944">
        <v>1.3710062671604122</v>
      </c>
      <c r="AA944">
        <v>1.0944186322108898</v>
      </c>
      <c r="AB944">
        <v>1.8839169731607672</v>
      </c>
      <c r="AC944">
        <v>9.1105368011414392</v>
      </c>
      <c r="AD944">
        <v>11.118857130403477</v>
      </c>
      <c r="AE944">
        <v>25.12944551498428</v>
      </c>
      <c r="AF944">
        <v>9.0054783839793178</v>
      </c>
      <c r="AG944">
        <v>9.9802832186333568</v>
      </c>
      <c r="AH944">
        <v>2.3239917976760078</v>
      </c>
      <c r="AI944">
        <v>1467</v>
      </c>
      <c r="AJ944">
        <v>112.63326516700742</v>
      </c>
      <c r="AK944">
        <v>20.454398520211726</v>
      </c>
    </row>
    <row r="945" spans="1:37">
      <c r="A945">
        <v>13</v>
      </c>
      <c r="B945">
        <v>23</v>
      </c>
      <c r="C945">
        <v>2023</v>
      </c>
      <c r="D945">
        <v>99</v>
      </c>
      <c r="E945">
        <v>99</v>
      </c>
      <c r="F945">
        <v>99</v>
      </c>
      <c r="G945">
        <v>99</v>
      </c>
      <c r="H945">
        <v>99</v>
      </c>
      <c r="I945">
        <v>99</v>
      </c>
      <c r="J945">
        <v>999</v>
      </c>
      <c r="K945">
        <v>99</v>
      </c>
      <c r="L945">
        <v>99</v>
      </c>
      <c r="M945">
        <v>99</v>
      </c>
      <c r="N945">
        <v>430</v>
      </c>
      <c r="O945">
        <v>99</v>
      </c>
      <c r="P945">
        <v>9999</v>
      </c>
      <c r="Q945">
        <v>3105</v>
      </c>
      <c r="R945">
        <v>5936</v>
      </c>
      <c r="S945">
        <v>8.0961927223719687</v>
      </c>
      <c r="T945">
        <v>6.4774258760107797</v>
      </c>
      <c r="U945">
        <v>31.494743935309888</v>
      </c>
      <c r="V945">
        <v>72.102425876010798</v>
      </c>
      <c r="W945">
        <v>11.337601078167118</v>
      </c>
      <c r="X945">
        <v>100</v>
      </c>
      <c r="Y945">
        <v>100</v>
      </c>
      <c r="Z945">
        <v>0.85141550233563923</v>
      </c>
      <c r="AA945">
        <v>1.0456296188351384</v>
      </c>
      <c r="AB945">
        <v>1.7741866833461413</v>
      </c>
      <c r="AC945">
        <v>12.006574894264537</v>
      </c>
      <c r="AD945">
        <v>8.7467168161809266</v>
      </c>
      <c r="AE945">
        <v>22.070128109435473</v>
      </c>
      <c r="AF945">
        <v>12.179658165254324</v>
      </c>
      <c r="AG945">
        <v>14.642518008578399</v>
      </c>
      <c r="AH945">
        <v>1.9204851752021563</v>
      </c>
      <c r="AI945">
        <v>1939</v>
      </c>
      <c r="AJ945">
        <v>114.05745229499745</v>
      </c>
      <c r="AK945">
        <v>21.328234028035887</v>
      </c>
    </row>
    <row r="946" spans="1:37">
      <c r="A946">
        <v>13</v>
      </c>
      <c r="B946">
        <v>24</v>
      </c>
      <c r="C946">
        <v>2023</v>
      </c>
      <c r="D946">
        <v>99</v>
      </c>
      <c r="E946">
        <v>99</v>
      </c>
      <c r="F946">
        <v>99</v>
      </c>
      <c r="G946">
        <v>99</v>
      </c>
      <c r="H946">
        <v>99</v>
      </c>
      <c r="I946">
        <v>99</v>
      </c>
      <c r="J946">
        <v>999</v>
      </c>
      <c r="K946">
        <v>99</v>
      </c>
      <c r="L946">
        <v>99</v>
      </c>
      <c r="M946">
        <v>99</v>
      </c>
      <c r="N946">
        <v>433</v>
      </c>
      <c r="O946">
        <v>99</v>
      </c>
      <c r="P946">
        <v>9999</v>
      </c>
      <c r="Q946">
        <v>1910</v>
      </c>
      <c r="R946">
        <v>2922</v>
      </c>
      <c r="S946">
        <v>8.4931553730321703</v>
      </c>
      <c r="T946">
        <v>6.9339493497604394</v>
      </c>
      <c r="U946">
        <v>34.016666666666637</v>
      </c>
      <c r="V946">
        <v>64.510609171800112</v>
      </c>
      <c r="W946">
        <v>15.708418891170435</v>
      </c>
      <c r="X946">
        <v>100</v>
      </c>
      <c r="Y946">
        <v>100</v>
      </c>
      <c r="Z946">
        <v>0.57268366085468381</v>
      </c>
      <c r="AA946">
        <v>0.96452530899089761</v>
      </c>
      <c r="AB946">
        <v>1.7149992790694373</v>
      </c>
      <c r="AC946">
        <v>6.1760943220558699</v>
      </c>
      <c r="AD946">
        <v>8.2693103931871992</v>
      </c>
      <c r="AE946">
        <v>17.444639278977661</v>
      </c>
      <c r="AF946">
        <v>5.9954449391632636</v>
      </c>
      <c r="AG946">
        <v>7.7849487664440851</v>
      </c>
      <c r="AH946">
        <v>1.6769336071184122</v>
      </c>
      <c r="AI946">
        <v>932</v>
      </c>
      <c r="AJ946">
        <v>115.25858369098722</v>
      </c>
      <c r="AK946">
        <v>22.324518119657036</v>
      </c>
    </row>
    <row r="947" spans="1:37">
      <c r="A947">
        <v>13</v>
      </c>
      <c r="B947">
        <v>25</v>
      </c>
      <c r="C947">
        <v>2023</v>
      </c>
      <c r="D947">
        <v>99</v>
      </c>
      <c r="E947">
        <v>99</v>
      </c>
      <c r="F947">
        <v>99</v>
      </c>
      <c r="G947">
        <v>99</v>
      </c>
      <c r="H947">
        <v>99</v>
      </c>
      <c r="I947">
        <v>99</v>
      </c>
      <c r="J947">
        <v>999</v>
      </c>
      <c r="K947">
        <v>99</v>
      </c>
      <c r="L947">
        <v>99</v>
      </c>
      <c r="M947">
        <v>99</v>
      </c>
      <c r="N947">
        <v>435</v>
      </c>
      <c r="O947">
        <v>99</v>
      </c>
      <c r="P947">
        <v>9999</v>
      </c>
      <c r="Q947">
        <v>2036</v>
      </c>
      <c r="R947">
        <v>3180</v>
      </c>
      <c r="S947">
        <v>8.7833333333333314</v>
      </c>
      <c r="T947">
        <v>7.4245283018867951</v>
      </c>
      <c r="U947">
        <v>36.425723270440336</v>
      </c>
      <c r="V947">
        <v>0</v>
      </c>
      <c r="W947">
        <v>23.742138364779876</v>
      </c>
      <c r="X947">
        <v>100</v>
      </c>
      <c r="Y947">
        <v>100</v>
      </c>
      <c r="Z947">
        <v>0.85470503876624626</v>
      </c>
      <c r="AA947">
        <v>0.94631304849095121</v>
      </c>
      <c r="AB947">
        <v>1.8697262767121643</v>
      </c>
      <c r="AC947">
        <v>12.652329002594502</v>
      </c>
      <c r="AD947">
        <v>10.944324027359652</v>
      </c>
      <c r="AE947">
        <v>14.938181702007563</v>
      </c>
      <c r="AF947">
        <v>6.5248168742433892</v>
      </c>
      <c r="AG947">
        <v>9.0723353835945613</v>
      </c>
      <c r="AH947">
        <v>1.8238993710691829</v>
      </c>
      <c r="AI947">
        <v>1094</v>
      </c>
      <c r="AJ947">
        <v>116.08628884826338</v>
      </c>
      <c r="AK947">
        <v>23.452976979925957</v>
      </c>
    </row>
    <row r="948" spans="1:37">
      <c r="A948">
        <v>13</v>
      </c>
      <c r="B948">
        <v>26</v>
      </c>
      <c r="C948">
        <v>2023</v>
      </c>
      <c r="D948">
        <v>99</v>
      </c>
      <c r="E948">
        <v>99</v>
      </c>
      <c r="F948">
        <v>99</v>
      </c>
      <c r="G948">
        <v>99</v>
      </c>
      <c r="H948">
        <v>99</v>
      </c>
      <c r="I948">
        <v>99</v>
      </c>
      <c r="J948">
        <v>999</v>
      </c>
      <c r="K948">
        <v>99</v>
      </c>
      <c r="L948">
        <v>99</v>
      </c>
      <c r="M948">
        <v>99</v>
      </c>
      <c r="N948">
        <v>438</v>
      </c>
      <c r="O948">
        <v>99</v>
      </c>
      <c r="P948">
        <v>9999</v>
      </c>
      <c r="Q948">
        <v>1031</v>
      </c>
      <c r="R948">
        <v>1310</v>
      </c>
      <c r="S948">
        <v>9.0900763358778622</v>
      </c>
      <c r="T948">
        <v>7.9595419847328239</v>
      </c>
      <c r="U948">
        <v>38.978931297709885</v>
      </c>
      <c r="V948">
        <v>0</v>
      </c>
      <c r="W948">
        <v>35.038167938931288</v>
      </c>
      <c r="X948">
        <v>100</v>
      </c>
      <c r="Y948">
        <v>100</v>
      </c>
      <c r="Z948">
        <v>0.57086950141546333</v>
      </c>
      <c r="AA948">
        <v>1.0268795808477973</v>
      </c>
      <c r="AB948">
        <v>1.602206428359646</v>
      </c>
      <c r="AC948">
        <v>4.0610048437692408</v>
      </c>
      <c r="AD948">
        <v>11.273927653050844</v>
      </c>
      <c r="AE948">
        <v>13.444671666209222</v>
      </c>
      <c r="AF948">
        <v>2.6878962595153575</v>
      </c>
      <c r="AG948">
        <v>3.9993095132099392</v>
      </c>
      <c r="AH948">
        <v>2.4427480916030544</v>
      </c>
      <c r="AI948">
        <v>390</v>
      </c>
      <c r="AJ948">
        <v>117.2782051282052</v>
      </c>
      <c r="AK948">
        <v>24.309979680817495</v>
      </c>
    </row>
    <row r="949" spans="1:37">
      <c r="A949">
        <v>13</v>
      </c>
      <c r="B949">
        <v>27</v>
      </c>
      <c r="C949">
        <v>2023</v>
      </c>
      <c r="D949">
        <v>99</v>
      </c>
      <c r="E949">
        <v>99</v>
      </c>
      <c r="F949">
        <v>99</v>
      </c>
      <c r="G949">
        <v>99</v>
      </c>
      <c r="H949">
        <v>99</v>
      </c>
      <c r="I949">
        <v>99</v>
      </c>
      <c r="J949">
        <v>999</v>
      </c>
      <c r="K949">
        <v>99</v>
      </c>
      <c r="L949">
        <v>99</v>
      </c>
      <c r="M949">
        <v>99</v>
      </c>
      <c r="N949">
        <v>440</v>
      </c>
      <c r="O949">
        <v>99</v>
      </c>
      <c r="P949">
        <v>9999</v>
      </c>
      <c r="Q949">
        <v>996</v>
      </c>
      <c r="R949">
        <v>1298</v>
      </c>
      <c r="S949">
        <v>9.2796610169491505</v>
      </c>
      <c r="T949">
        <v>8.4244992295839776</v>
      </c>
      <c r="U949">
        <v>41.429429892141698</v>
      </c>
      <c r="V949">
        <v>0</v>
      </c>
      <c r="W949">
        <v>44.915254237288131</v>
      </c>
      <c r="X949">
        <v>100</v>
      </c>
      <c r="Y949">
        <v>100</v>
      </c>
      <c r="Z949">
        <v>0.85177046564091741</v>
      </c>
      <c r="AA949">
        <v>1.0271668257220916</v>
      </c>
      <c r="AB949">
        <v>1.7744768374395781</v>
      </c>
      <c r="AC949">
        <v>4.6508791766765585</v>
      </c>
      <c r="AD949">
        <v>9.2302355704404988</v>
      </c>
      <c r="AE949">
        <v>11.32394345688288</v>
      </c>
      <c r="AF949">
        <v>2.6632743090465154</v>
      </c>
      <c r="AG949">
        <v>4.2117971109205499</v>
      </c>
      <c r="AH949">
        <v>2.1571648690292755</v>
      </c>
      <c r="AI949">
        <v>415</v>
      </c>
      <c r="AJ949">
        <v>118.32481927710842</v>
      </c>
      <c r="AK949">
        <v>25.16049290392213</v>
      </c>
    </row>
    <row r="950" spans="1:37">
      <c r="A950">
        <v>13</v>
      </c>
      <c r="B950">
        <v>28</v>
      </c>
      <c r="C950">
        <v>2023</v>
      </c>
      <c r="D950">
        <v>99</v>
      </c>
      <c r="E950">
        <v>99</v>
      </c>
      <c r="F950">
        <v>99</v>
      </c>
      <c r="G950">
        <v>99</v>
      </c>
      <c r="H950">
        <v>99</v>
      </c>
      <c r="I950">
        <v>99</v>
      </c>
      <c r="J950">
        <v>999</v>
      </c>
      <c r="K950">
        <v>99</v>
      </c>
      <c r="L950">
        <v>99</v>
      </c>
      <c r="M950">
        <v>99</v>
      </c>
      <c r="N950">
        <v>443</v>
      </c>
      <c r="O950">
        <v>99</v>
      </c>
      <c r="P950">
        <v>9999</v>
      </c>
      <c r="Q950">
        <v>450</v>
      </c>
      <c r="R950">
        <v>531</v>
      </c>
      <c r="S950">
        <v>9.4821092278719394</v>
      </c>
      <c r="T950">
        <v>9.0527306967984931</v>
      </c>
      <c r="U950">
        <v>43.950659133709991</v>
      </c>
      <c r="V950">
        <v>0</v>
      </c>
      <c r="W950">
        <v>59.322033898305072</v>
      </c>
      <c r="X950">
        <v>100</v>
      </c>
      <c r="Y950">
        <v>100</v>
      </c>
      <c r="Z950">
        <v>0.55835929495739756</v>
      </c>
      <c r="AA950">
        <v>0.95529058856276317</v>
      </c>
      <c r="AB950">
        <v>1.7758176496586739</v>
      </c>
      <c r="AC950">
        <v>0.75247664383550172</v>
      </c>
      <c r="AD950">
        <v>-3.5741875909559289</v>
      </c>
      <c r="AE950">
        <v>4.3850955415381101</v>
      </c>
      <c r="AF950">
        <v>1.0895213082463013</v>
      </c>
      <c r="AG950">
        <v>1.8278632723371997</v>
      </c>
      <c r="AH950">
        <v>1.6949152542372876</v>
      </c>
      <c r="AI950">
        <v>185</v>
      </c>
      <c r="AJ950">
        <v>118.45189189189196</v>
      </c>
      <c r="AK950">
        <v>26.450099001266601</v>
      </c>
    </row>
    <row r="951" spans="1:37">
      <c r="A951">
        <v>13</v>
      </c>
      <c r="B951">
        <v>29</v>
      </c>
      <c r="C951">
        <v>2023</v>
      </c>
      <c r="D951">
        <v>99</v>
      </c>
      <c r="E951">
        <v>99</v>
      </c>
      <c r="F951">
        <v>99</v>
      </c>
      <c r="G951">
        <v>99</v>
      </c>
      <c r="H951">
        <v>99</v>
      </c>
      <c r="I951">
        <v>99</v>
      </c>
      <c r="J951">
        <v>999</v>
      </c>
      <c r="K951">
        <v>99</v>
      </c>
      <c r="L951">
        <v>99</v>
      </c>
      <c r="M951">
        <v>99</v>
      </c>
      <c r="N951">
        <v>445</v>
      </c>
      <c r="O951">
        <v>99</v>
      </c>
      <c r="P951">
        <v>9999</v>
      </c>
      <c r="Q951">
        <v>533</v>
      </c>
      <c r="R951">
        <v>641</v>
      </c>
      <c r="S951">
        <v>9.8237129485179384</v>
      </c>
      <c r="T951">
        <v>9.5959438377535111</v>
      </c>
      <c r="U951">
        <v>47.087987519500757</v>
      </c>
      <c r="V951">
        <v>0</v>
      </c>
      <c r="W951">
        <v>72.074882995319811</v>
      </c>
      <c r="X951">
        <v>100</v>
      </c>
      <c r="Y951">
        <v>100</v>
      </c>
      <c r="Z951">
        <v>1.3929270317983982</v>
      </c>
      <c r="AA951">
        <v>1.0591548474724486</v>
      </c>
      <c r="AB951">
        <v>1.7656584749605315</v>
      </c>
      <c r="AC951">
        <v>13.64542968449331</v>
      </c>
      <c r="AD951">
        <v>11.505812450159802</v>
      </c>
      <c r="AE951">
        <v>16.462453910596921</v>
      </c>
      <c r="AF951">
        <v>1.3152225208773622</v>
      </c>
      <c r="AG951">
        <v>2.364024385086108</v>
      </c>
      <c r="AH951">
        <v>2.0280811232449296</v>
      </c>
      <c r="AI951">
        <v>214</v>
      </c>
      <c r="AJ951">
        <v>119.90280373831771</v>
      </c>
      <c r="AK951">
        <v>27.479802990502591</v>
      </c>
    </row>
    <row r="952" spans="1:37">
      <c r="A952">
        <v>13</v>
      </c>
      <c r="B952">
        <v>30</v>
      </c>
      <c r="C952">
        <v>2023</v>
      </c>
      <c r="D952">
        <v>99</v>
      </c>
      <c r="E952">
        <v>99</v>
      </c>
      <c r="F952">
        <v>99</v>
      </c>
      <c r="G952">
        <v>99</v>
      </c>
      <c r="H952">
        <v>99</v>
      </c>
      <c r="I952">
        <v>99</v>
      </c>
      <c r="J952">
        <v>999</v>
      </c>
      <c r="K952">
        <v>99</v>
      </c>
      <c r="L952">
        <v>99</v>
      </c>
      <c r="M952">
        <v>99</v>
      </c>
      <c r="N952">
        <v>450</v>
      </c>
      <c r="O952">
        <v>99</v>
      </c>
      <c r="P952">
        <v>9999</v>
      </c>
      <c r="Q952">
        <v>140</v>
      </c>
      <c r="R952">
        <v>160</v>
      </c>
      <c r="S952">
        <v>10.175000000000001</v>
      </c>
      <c r="T952">
        <v>10.49375</v>
      </c>
      <c r="U952">
        <v>52.211249999999993</v>
      </c>
      <c r="V952">
        <v>0</v>
      </c>
      <c r="W952">
        <v>84.375</v>
      </c>
      <c r="X952">
        <v>100</v>
      </c>
      <c r="Y952">
        <v>100</v>
      </c>
      <c r="Z952">
        <v>1.4690127424563717</v>
      </c>
      <c r="AA952">
        <v>1.1042531412678844</v>
      </c>
      <c r="AB952">
        <v>1.9332513901456236</v>
      </c>
      <c r="AC952">
        <v>8.7017360547211151</v>
      </c>
      <c r="AD952">
        <v>24.584593665599066</v>
      </c>
      <c r="AE952">
        <v>-4.0475123522476011</v>
      </c>
      <c r="AF952">
        <v>0.32829267291790626</v>
      </c>
      <c r="AG952">
        <v>0.65428635965902893</v>
      </c>
      <c r="AH952">
        <v>1.25</v>
      </c>
      <c r="AI952">
        <v>48</v>
      </c>
      <c r="AJ952">
        <v>120.42291666666669</v>
      </c>
      <c r="AK952">
        <v>30.028040681066329</v>
      </c>
    </row>
    <row r="953" spans="1:37">
      <c r="A953">
        <v>13</v>
      </c>
      <c r="B953">
        <v>31</v>
      </c>
      <c r="C953">
        <v>2023</v>
      </c>
      <c r="D953">
        <v>99</v>
      </c>
      <c r="E953">
        <v>99</v>
      </c>
      <c r="F953">
        <v>99</v>
      </c>
      <c r="G953">
        <v>99</v>
      </c>
      <c r="H953">
        <v>99</v>
      </c>
      <c r="I953">
        <v>99</v>
      </c>
      <c r="J953">
        <v>999</v>
      </c>
      <c r="K953">
        <v>99</v>
      </c>
      <c r="L953">
        <v>99</v>
      </c>
      <c r="M953">
        <v>99</v>
      </c>
      <c r="N953">
        <v>455</v>
      </c>
      <c r="O953">
        <v>99</v>
      </c>
      <c r="P953">
        <v>9999</v>
      </c>
      <c r="Q953">
        <v>26</v>
      </c>
      <c r="R953">
        <v>35</v>
      </c>
      <c r="S953">
        <v>10.685714285714282</v>
      </c>
      <c r="T953">
        <v>10.685714285714282</v>
      </c>
      <c r="U953">
        <v>57.277142857142813</v>
      </c>
      <c r="V953">
        <v>0</v>
      </c>
      <c r="W953">
        <v>85.714285714285694</v>
      </c>
      <c r="X953">
        <v>100</v>
      </c>
      <c r="Y953">
        <v>100</v>
      </c>
      <c r="Z953">
        <v>1.3556412745661961</v>
      </c>
      <c r="AA953">
        <v>1.3684491445517801</v>
      </c>
      <c r="AB953">
        <v>1.9089477815417235</v>
      </c>
      <c r="AC953">
        <v>8.0835033391139692</v>
      </c>
      <c r="AD953">
        <v>10.763018879008486</v>
      </c>
      <c r="AE953">
        <v>-1.5937176279391396</v>
      </c>
      <c r="AF953">
        <v>7.1814022200791999E-2</v>
      </c>
      <c r="AG953">
        <v>0.15701212205325191</v>
      </c>
      <c r="AH953">
        <v>5.7142857142857153</v>
      </c>
      <c r="AI953">
        <v>10</v>
      </c>
      <c r="AJ953">
        <v>122.48000000000002</v>
      </c>
      <c r="AK953">
        <v>31.880644647490424</v>
      </c>
    </row>
    <row r="954" spans="1:37">
      <c r="A954">
        <v>13</v>
      </c>
      <c r="B954">
        <v>32</v>
      </c>
      <c r="C954">
        <v>2023</v>
      </c>
      <c r="D954">
        <v>99</v>
      </c>
      <c r="E954">
        <v>99</v>
      </c>
      <c r="F954">
        <v>99</v>
      </c>
      <c r="G954">
        <v>99</v>
      </c>
      <c r="H954">
        <v>99</v>
      </c>
      <c r="I954">
        <v>99</v>
      </c>
      <c r="J954">
        <v>999</v>
      </c>
      <c r="K954">
        <v>99</v>
      </c>
      <c r="L954">
        <v>99</v>
      </c>
      <c r="M954">
        <v>99</v>
      </c>
      <c r="N954">
        <v>460</v>
      </c>
      <c r="O954">
        <v>99</v>
      </c>
      <c r="P954">
        <v>9999</v>
      </c>
      <c r="Q954">
        <v>13</v>
      </c>
      <c r="R954">
        <v>13</v>
      </c>
      <c r="S954">
        <v>12.307692307692305</v>
      </c>
      <c r="T954">
        <v>12.846153846153843</v>
      </c>
      <c r="U954">
        <v>63.569230769230785</v>
      </c>
      <c r="V954">
        <v>0</v>
      </c>
      <c r="W954">
        <v>92.307692307692321</v>
      </c>
      <c r="X954">
        <v>100</v>
      </c>
      <c r="Y954">
        <v>100</v>
      </c>
      <c r="Z954">
        <v>3.9522894271517592</v>
      </c>
      <c r="AA954">
        <v>1.3234346564680948</v>
      </c>
      <c r="AB954">
        <v>2.3153718374296002</v>
      </c>
      <c r="AC954">
        <v>-20.407912558727435</v>
      </c>
      <c r="AD954">
        <v>2.5541176833239216</v>
      </c>
      <c r="AE954">
        <v>71.834485491919111</v>
      </c>
      <c r="AF954">
        <v>2.6673779674579887E-2</v>
      </c>
      <c r="AG954">
        <v>6.4725304367140912E-2</v>
      </c>
      <c r="AH954">
        <v>0</v>
      </c>
      <c r="AI954">
        <v>6</v>
      </c>
      <c r="AJ954">
        <v>124.55</v>
      </c>
      <c r="AK954">
        <v>33.024527790126655</v>
      </c>
    </row>
    <row r="955" spans="1:37">
      <c r="A955">
        <v>13</v>
      </c>
      <c r="B955">
        <v>33</v>
      </c>
      <c r="C955">
        <v>2022</v>
      </c>
      <c r="D955">
        <v>99</v>
      </c>
      <c r="E955">
        <v>99</v>
      </c>
      <c r="F955">
        <v>99</v>
      </c>
      <c r="G955">
        <v>99</v>
      </c>
      <c r="H955">
        <v>99</v>
      </c>
      <c r="I955">
        <v>99</v>
      </c>
      <c r="J955">
        <v>999</v>
      </c>
      <c r="K955">
        <v>99</v>
      </c>
      <c r="L955">
        <v>99</v>
      </c>
      <c r="M955">
        <v>99</v>
      </c>
      <c r="N955">
        <v>409</v>
      </c>
      <c r="O955">
        <v>99</v>
      </c>
      <c r="P955">
        <v>9999</v>
      </c>
      <c r="Q955">
        <v>270</v>
      </c>
      <c r="R955">
        <v>738</v>
      </c>
      <c r="S955">
        <v>3.9173441734417342</v>
      </c>
      <c r="T955">
        <v>3.8726287262872625</v>
      </c>
      <c r="U955">
        <v>8.7942547425474249</v>
      </c>
      <c r="V955">
        <v>0</v>
      </c>
      <c r="W955">
        <v>0.13550135501355018</v>
      </c>
      <c r="X955">
        <v>0</v>
      </c>
      <c r="Y955">
        <v>0</v>
      </c>
      <c r="Z955">
        <v>1.0220102408470595</v>
      </c>
      <c r="AA955">
        <v>1.4557418296176603</v>
      </c>
      <c r="AB955">
        <v>1.4113492267803911</v>
      </c>
      <c r="AC955">
        <v>30.863798668166119</v>
      </c>
      <c r="AD955">
        <v>31.167648171948279</v>
      </c>
      <c r="AE955">
        <v>59.239654035107392</v>
      </c>
      <c r="AF955">
        <v>1.4342072021299339</v>
      </c>
      <c r="AG955">
        <v>0.47229068287328446</v>
      </c>
      <c r="AH955">
        <v>11.517615176151759</v>
      </c>
      <c r="AI955">
        <v>63</v>
      </c>
      <c r="AJ955">
        <v>89.339682539682556</v>
      </c>
      <c r="AK955">
        <v>12.640674699533657</v>
      </c>
    </row>
    <row r="956" spans="1:37">
      <c r="A956">
        <v>13</v>
      </c>
      <c r="B956">
        <v>34</v>
      </c>
      <c r="C956">
        <v>2022</v>
      </c>
      <c r="D956">
        <v>99</v>
      </c>
      <c r="E956">
        <v>99</v>
      </c>
      <c r="F956">
        <v>99</v>
      </c>
      <c r="G956">
        <v>99</v>
      </c>
      <c r="H956">
        <v>99</v>
      </c>
      <c r="I956">
        <v>99</v>
      </c>
      <c r="J956">
        <v>999</v>
      </c>
      <c r="K956">
        <v>99</v>
      </c>
      <c r="L956">
        <v>99</v>
      </c>
      <c r="M956">
        <v>99</v>
      </c>
      <c r="N956">
        <v>410</v>
      </c>
      <c r="O956">
        <v>99</v>
      </c>
      <c r="P956">
        <v>9999</v>
      </c>
      <c r="Q956">
        <v>1241</v>
      </c>
      <c r="R956">
        <v>4564</v>
      </c>
      <c r="S956">
        <v>5.1016652059596863</v>
      </c>
      <c r="T956">
        <v>5.2857142857142847</v>
      </c>
      <c r="U956">
        <v>12.859296669588137</v>
      </c>
      <c r="V956">
        <v>0</v>
      </c>
      <c r="W956">
        <v>1.2927256792287471</v>
      </c>
      <c r="X956">
        <v>0</v>
      </c>
      <c r="Y956">
        <v>0</v>
      </c>
      <c r="Z956">
        <v>1.4157904611126964</v>
      </c>
      <c r="AA956">
        <v>1.3112159713394937</v>
      </c>
      <c r="AB956">
        <v>1.6874172535578922</v>
      </c>
      <c r="AC956">
        <v>21.372511417584381</v>
      </c>
      <c r="AD956">
        <v>21.575005983358214</v>
      </c>
      <c r="AE956">
        <v>43.784486596655746</v>
      </c>
      <c r="AF956">
        <v>8.8695415589715694</v>
      </c>
      <c r="AG956">
        <v>4.2708746607814119</v>
      </c>
      <c r="AH956">
        <v>10.714285714285712</v>
      </c>
      <c r="AI956">
        <v>308</v>
      </c>
      <c r="AJ956">
        <v>96.375649350649354</v>
      </c>
      <c r="AK956">
        <v>14.466718193141078</v>
      </c>
    </row>
    <row r="957" spans="1:37">
      <c r="A957">
        <v>13</v>
      </c>
      <c r="B957">
        <v>35</v>
      </c>
      <c r="C957">
        <v>2022</v>
      </c>
      <c r="D957">
        <v>99</v>
      </c>
      <c r="E957">
        <v>99</v>
      </c>
      <c r="F957">
        <v>99</v>
      </c>
      <c r="G957">
        <v>99</v>
      </c>
      <c r="H957">
        <v>99</v>
      </c>
      <c r="I957">
        <v>99</v>
      </c>
      <c r="J957">
        <v>999</v>
      </c>
      <c r="K957">
        <v>99</v>
      </c>
      <c r="L957">
        <v>99</v>
      </c>
      <c r="M957">
        <v>99</v>
      </c>
      <c r="N957">
        <v>415</v>
      </c>
      <c r="O957">
        <v>99</v>
      </c>
      <c r="P957">
        <v>9999</v>
      </c>
      <c r="Q957">
        <v>2672</v>
      </c>
      <c r="R957">
        <v>6721</v>
      </c>
      <c r="S957">
        <v>5.7012349352774896</v>
      </c>
      <c r="T957">
        <v>5.6638893021871723</v>
      </c>
      <c r="U957">
        <v>17.619775331051908</v>
      </c>
      <c r="V957">
        <v>0</v>
      </c>
      <c r="W957">
        <v>5.6985567623865512</v>
      </c>
      <c r="X957">
        <v>82.562118732331527</v>
      </c>
      <c r="Y957">
        <v>0</v>
      </c>
      <c r="Z957">
        <v>1.7973975698816127</v>
      </c>
      <c r="AA957">
        <v>1.5257585842971655</v>
      </c>
      <c r="AB957">
        <v>1.9512632700386081</v>
      </c>
      <c r="AC957">
        <v>3.3406089913495487</v>
      </c>
      <c r="AD957">
        <v>6.4034923710974256</v>
      </c>
      <c r="AE957">
        <v>44.229505753973271</v>
      </c>
      <c r="AF957">
        <v>13.061391064383859</v>
      </c>
      <c r="AG957">
        <v>8.6176377955964565</v>
      </c>
      <c r="AH957">
        <v>6.7698259187620886</v>
      </c>
      <c r="AI957">
        <v>429</v>
      </c>
      <c r="AJ957">
        <v>102.24055944055939</v>
      </c>
      <c r="AK957">
        <v>16.799332800927402</v>
      </c>
    </row>
    <row r="958" spans="1:37">
      <c r="A958">
        <v>13</v>
      </c>
      <c r="B958">
        <v>36</v>
      </c>
      <c r="C958">
        <v>2022</v>
      </c>
      <c r="D958">
        <v>99</v>
      </c>
      <c r="E958">
        <v>99</v>
      </c>
      <c r="F958">
        <v>99</v>
      </c>
      <c r="G958">
        <v>99</v>
      </c>
      <c r="H958">
        <v>99</v>
      </c>
      <c r="I958">
        <v>99</v>
      </c>
      <c r="J958">
        <v>999</v>
      </c>
      <c r="K958">
        <v>99</v>
      </c>
      <c r="L958">
        <v>99</v>
      </c>
      <c r="M958">
        <v>99</v>
      </c>
      <c r="N958">
        <v>420</v>
      </c>
      <c r="O958">
        <v>99</v>
      </c>
      <c r="P958">
        <v>9999</v>
      </c>
      <c r="Q958">
        <v>4155</v>
      </c>
      <c r="R958">
        <v>9675</v>
      </c>
      <c r="S958">
        <v>6.3395348837209324</v>
      </c>
      <c r="T958">
        <v>5.5957622739018076</v>
      </c>
      <c r="U958">
        <v>22.691404651162951</v>
      </c>
      <c r="V958">
        <v>1.4160206718346251</v>
      </c>
      <c r="W958">
        <v>6.6046511627906996</v>
      </c>
      <c r="X958">
        <v>100</v>
      </c>
      <c r="Y958">
        <v>43.648578811369504</v>
      </c>
      <c r="Z958">
        <v>1.489571792543311</v>
      </c>
      <c r="AA958">
        <v>1.4750860495016149</v>
      </c>
      <c r="AB958">
        <v>1.8642849216436048</v>
      </c>
      <c r="AC958">
        <v>16.433655402704421</v>
      </c>
      <c r="AD958">
        <v>4.9921707948542009</v>
      </c>
      <c r="AE958">
        <v>38.588651387292622</v>
      </c>
      <c r="AF958">
        <v>18.802106613288757</v>
      </c>
      <c r="AG958">
        <v>15.97593661884313</v>
      </c>
      <c r="AH958">
        <v>3.4211886304909558</v>
      </c>
      <c r="AI958">
        <v>652</v>
      </c>
      <c r="AJ958">
        <v>107.78113496932514</v>
      </c>
      <c r="AK958">
        <v>18.200377635696778</v>
      </c>
    </row>
    <row r="959" spans="1:37">
      <c r="A959">
        <v>13</v>
      </c>
      <c r="B959">
        <v>37</v>
      </c>
      <c r="C959">
        <v>2022</v>
      </c>
      <c r="D959">
        <v>99</v>
      </c>
      <c r="E959">
        <v>99</v>
      </c>
      <c r="F959">
        <v>99</v>
      </c>
      <c r="G959">
        <v>99</v>
      </c>
      <c r="H959">
        <v>99</v>
      </c>
      <c r="I959">
        <v>99</v>
      </c>
      <c r="J959">
        <v>999</v>
      </c>
      <c r="K959">
        <v>99</v>
      </c>
      <c r="L959">
        <v>99</v>
      </c>
      <c r="M959">
        <v>99</v>
      </c>
      <c r="N959">
        <v>425</v>
      </c>
      <c r="O959">
        <v>99</v>
      </c>
      <c r="P959">
        <v>9999</v>
      </c>
      <c r="Q959">
        <v>3643</v>
      </c>
      <c r="R959">
        <v>7208</v>
      </c>
      <c r="S959">
        <v>7.0188679245283012</v>
      </c>
      <c r="T959">
        <v>5.8591842397336293</v>
      </c>
      <c r="U959">
        <v>26.549002497225313</v>
      </c>
      <c r="V959">
        <v>70.602108768035521</v>
      </c>
      <c r="W959">
        <v>7.4778024417314093</v>
      </c>
      <c r="X959">
        <v>100</v>
      </c>
      <c r="Y959">
        <v>100</v>
      </c>
      <c r="Z959">
        <v>1.2241050167812471</v>
      </c>
      <c r="AA959">
        <v>1.2936836415268087</v>
      </c>
      <c r="AB959">
        <v>1.8550435196920281</v>
      </c>
      <c r="AC959">
        <v>5.6428995045343404</v>
      </c>
      <c r="AD959">
        <v>12.827630074883999</v>
      </c>
      <c r="AE959">
        <v>30.328003028765064</v>
      </c>
      <c r="AF959">
        <v>14.007812348174211</v>
      </c>
      <c r="AG959">
        <v>13.925697626728695</v>
      </c>
      <c r="AH959">
        <v>2.2613762486126525</v>
      </c>
      <c r="AI959">
        <v>407</v>
      </c>
      <c r="AJ959">
        <v>111.47764127764128</v>
      </c>
      <c r="AK959">
        <v>19.351148235140204</v>
      </c>
    </row>
    <row r="960" spans="1:37">
      <c r="A960">
        <v>13</v>
      </c>
      <c r="B960">
        <v>38</v>
      </c>
      <c r="C960">
        <v>2022</v>
      </c>
      <c r="D960">
        <v>99</v>
      </c>
      <c r="E960">
        <v>99</v>
      </c>
      <c r="F960">
        <v>99</v>
      </c>
      <c r="G960">
        <v>99</v>
      </c>
      <c r="H960">
        <v>99</v>
      </c>
      <c r="I960">
        <v>99</v>
      </c>
      <c r="J960">
        <v>999</v>
      </c>
      <c r="K960">
        <v>99</v>
      </c>
      <c r="L960">
        <v>99</v>
      </c>
      <c r="M960">
        <v>99</v>
      </c>
      <c r="N960">
        <v>428</v>
      </c>
      <c r="O960">
        <v>99</v>
      </c>
      <c r="P960">
        <v>9999</v>
      </c>
      <c r="Q960">
        <v>2780</v>
      </c>
      <c r="R960">
        <v>4563</v>
      </c>
      <c r="S960">
        <v>7.5064650449265855</v>
      </c>
      <c r="T960">
        <v>6.1481481481481488</v>
      </c>
      <c r="U960">
        <v>29.041865001095776</v>
      </c>
      <c r="V960">
        <v>73.460442691211924</v>
      </c>
      <c r="W960">
        <v>8.9853166776243718</v>
      </c>
      <c r="X960">
        <v>100</v>
      </c>
      <c r="Y960">
        <v>100</v>
      </c>
      <c r="Z960">
        <v>1.0236323523730688</v>
      </c>
      <c r="AA960">
        <v>1.1819520214525217</v>
      </c>
      <c r="AB960">
        <v>1.7336223303718039</v>
      </c>
      <c r="AC960">
        <v>5.0787014560782957</v>
      </c>
      <c r="AD960">
        <v>9.8641917005101938</v>
      </c>
      <c r="AE960">
        <v>26.124790231451158</v>
      </c>
      <c r="AF960">
        <v>8.8675981887789828</v>
      </c>
      <c r="AG960">
        <v>9.6433725642699706</v>
      </c>
      <c r="AH960">
        <v>1.994301994301994</v>
      </c>
      <c r="AI960">
        <v>269</v>
      </c>
      <c r="AJ960">
        <v>113.66765799256515</v>
      </c>
      <c r="AK960">
        <v>20.071349329155527</v>
      </c>
    </row>
    <row r="961" spans="1:37">
      <c r="A961">
        <v>13</v>
      </c>
      <c r="B961">
        <v>39</v>
      </c>
      <c r="C961">
        <v>2022</v>
      </c>
      <c r="D961">
        <v>99</v>
      </c>
      <c r="E961">
        <v>99</v>
      </c>
      <c r="F961">
        <v>99</v>
      </c>
      <c r="G961">
        <v>99</v>
      </c>
      <c r="H961">
        <v>99</v>
      </c>
      <c r="I961">
        <v>99</v>
      </c>
      <c r="J961">
        <v>999</v>
      </c>
      <c r="K961">
        <v>99</v>
      </c>
      <c r="L961">
        <v>99</v>
      </c>
      <c r="M961">
        <v>99</v>
      </c>
      <c r="N961">
        <v>430</v>
      </c>
      <c r="O961">
        <v>99</v>
      </c>
      <c r="P961">
        <v>9999</v>
      </c>
      <c r="Q961">
        <v>3326</v>
      </c>
      <c r="R961">
        <v>6244</v>
      </c>
      <c r="S961">
        <v>7.8686739269698913</v>
      </c>
      <c r="T961">
        <v>6.4678090967328625</v>
      </c>
      <c r="U961">
        <v>31.4880269058294</v>
      </c>
      <c r="V961">
        <v>71.63677130044843</v>
      </c>
      <c r="W961">
        <v>10.922485586162718</v>
      </c>
      <c r="X961">
        <v>100</v>
      </c>
      <c r="Y961">
        <v>100</v>
      </c>
      <c r="Z961">
        <v>0.84137390040814752</v>
      </c>
      <c r="AA961">
        <v>1.0899864985231382</v>
      </c>
      <c r="AB961">
        <v>1.722618198403262</v>
      </c>
      <c r="AC961">
        <v>10.248737912748345</v>
      </c>
      <c r="AD961">
        <v>8.6191943694062854</v>
      </c>
      <c r="AE961">
        <v>22.70232353157138</v>
      </c>
      <c r="AF961">
        <v>12.134403482519389</v>
      </c>
      <c r="AG961">
        <v>14.307452636015547</v>
      </c>
      <c r="AH961">
        <v>1.6655989750160156</v>
      </c>
      <c r="AI961">
        <v>359</v>
      </c>
      <c r="AJ961">
        <v>114.83426183844016</v>
      </c>
      <c r="AK961">
        <v>20.989889929556099</v>
      </c>
    </row>
    <row r="962" spans="1:37">
      <c r="A962">
        <v>13</v>
      </c>
      <c r="B962">
        <v>40</v>
      </c>
      <c r="C962">
        <v>2022</v>
      </c>
      <c r="D962">
        <v>99</v>
      </c>
      <c r="E962">
        <v>99</v>
      </c>
      <c r="F962">
        <v>99</v>
      </c>
      <c r="G962">
        <v>99</v>
      </c>
      <c r="H962">
        <v>99</v>
      </c>
      <c r="I962">
        <v>99</v>
      </c>
      <c r="J962">
        <v>999</v>
      </c>
      <c r="K962">
        <v>99</v>
      </c>
      <c r="L962">
        <v>99</v>
      </c>
      <c r="M962">
        <v>99</v>
      </c>
      <c r="N962">
        <v>433</v>
      </c>
      <c r="O962">
        <v>99</v>
      </c>
      <c r="P962">
        <v>9999</v>
      </c>
      <c r="Q962">
        <v>2126</v>
      </c>
      <c r="R962">
        <v>3210</v>
      </c>
      <c r="S962">
        <v>8.2635514018691598</v>
      </c>
      <c r="T962">
        <v>7.0286604361370708</v>
      </c>
      <c r="U962">
        <v>34.022691588785051</v>
      </c>
      <c r="V962">
        <v>60.872274143302171</v>
      </c>
      <c r="W962">
        <v>17.819314641744544</v>
      </c>
      <c r="X962">
        <v>100</v>
      </c>
      <c r="Y962">
        <v>100</v>
      </c>
      <c r="Z962">
        <v>0.57489317568780784</v>
      </c>
      <c r="AA962">
        <v>1.040464117925834</v>
      </c>
      <c r="AB962">
        <v>1.7249645117912922</v>
      </c>
      <c r="AC962">
        <v>4.922863764601165</v>
      </c>
      <c r="AD962">
        <v>3.231665568589086</v>
      </c>
      <c r="AE962">
        <v>20.113084056899247</v>
      </c>
      <c r="AF962">
        <v>6.2382183182074353</v>
      </c>
      <c r="AG962">
        <v>7.9474476410644348</v>
      </c>
      <c r="AH962">
        <v>1.8691588785046724</v>
      </c>
      <c r="AI962">
        <v>184</v>
      </c>
      <c r="AJ962">
        <v>115.97282608695652</v>
      </c>
      <c r="AK962">
        <v>21.920049695593264</v>
      </c>
    </row>
    <row r="963" spans="1:37">
      <c r="A963">
        <v>13</v>
      </c>
      <c r="B963">
        <v>41</v>
      </c>
      <c r="C963">
        <v>2022</v>
      </c>
      <c r="D963">
        <v>99</v>
      </c>
      <c r="E963">
        <v>99</v>
      </c>
      <c r="F963">
        <v>99</v>
      </c>
      <c r="G963">
        <v>99</v>
      </c>
      <c r="H963">
        <v>99</v>
      </c>
      <c r="I963">
        <v>99</v>
      </c>
      <c r="J963">
        <v>999</v>
      </c>
      <c r="K963">
        <v>99</v>
      </c>
      <c r="L963">
        <v>99</v>
      </c>
      <c r="M963">
        <v>99</v>
      </c>
      <c r="N963">
        <v>435</v>
      </c>
      <c r="O963">
        <v>99</v>
      </c>
      <c r="P963">
        <v>9999</v>
      </c>
      <c r="Q963">
        <v>2192</v>
      </c>
      <c r="R963">
        <v>3613</v>
      </c>
      <c r="S963">
        <v>8.5887074453362846</v>
      </c>
      <c r="T963">
        <v>7.4386936064212579</v>
      </c>
      <c r="U963">
        <v>36.454334348187054</v>
      </c>
      <c r="V963">
        <v>0</v>
      </c>
      <c r="W963">
        <v>22.806531967893719</v>
      </c>
      <c r="X963">
        <v>100</v>
      </c>
      <c r="Y963">
        <v>100</v>
      </c>
      <c r="Z963">
        <v>0.85192027179350693</v>
      </c>
      <c r="AA963">
        <v>0.94064350478357983</v>
      </c>
      <c r="AB963">
        <v>1.6939735118989627</v>
      </c>
      <c r="AC963">
        <v>12.323149653561613</v>
      </c>
      <c r="AD963">
        <v>8.7383473878506734</v>
      </c>
      <c r="AE963">
        <v>18.410463458842379</v>
      </c>
      <c r="AF963">
        <v>7.021396505820392</v>
      </c>
      <c r="AG963">
        <v>9.5845363471479335</v>
      </c>
      <c r="AH963">
        <v>1.6883476335455301</v>
      </c>
      <c r="AI963">
        <v>216</v>
      </c>
      <c r="AJ963">
        <v>117.36620370370362</v>
      </c>
      <c r="AK963">
        <v>22.785495867687089</v>
      </c>
    </row>
    <row r="964" spans="1:37">
      <c r="A964">
        <v>13</v>
      </c>
      <c r="B964">
        <v>42</v>
      </c>
      <c r="C964">
        <v>2022</v>
      </c>
      <c r="D964">
        <v>99</v>
      </c>
      <c r="E964">
        <v>99</v>
      </c>
      <c r="F964">
        <v>99</v>
      </c>
      <c r="G964">
        <v>99</v>
      </c>
      <c r="H964">
        <v>99</v>
      </c>
      <c r="I964">
        <v>99</v>
      </c>
      <c r="J964">
        <v>999</v>
      </c>
      <c r="K964">
        <v>99</v>
      </c>
      <c r="L964">
        <v>99</v>
      </c>
      <c r="M964">
        <v>99</v>
      </c>
      <c r="N964">
        <v>438</v>
      </c>
      <c r="O964">
        <v>99</v>
      </c>
      <c r="P964">
        <v>9999</v>
      </c>
      <c r="Q964">
        <v>1176</v>
      </c>
      <c r="R964">
        <v>1584</v>
      </c>
      <c r="S964">
        <v>8.9135101010101003</v>
      </c>
      <c r="T964">
        <v>8.0479797979797976</v>
      </c>
      <c r="U964">
        <v>39.014722222222247</v>
      </c>
      <c r="V964">
        <v>0</v>
      </c>
      <c r="W964">
        <v>34.659090909090907</v>
      </c>
      <c r="X964">
        <v>100</v>
      </c>
      <c r="Y964">
        <v>100</v>
      </c>
      <c r="Z964">
        <v>0.57270395653140782</v>
      </c>
      <c r="AA964">
        <v>1.0116589547901369</v>
      </c>
      <c r="AB964">
        <v>1.694903519078838</v>
      </c>
      <c r="AC964">
        <v>5.1579927861604489</v>
      </c>
      <c r="AD964">
        <v>6.5169170815844621</v>
      </c>
      <c r="AE964">
        <v>14.822129587335755</v>
      </c>
      <c r="AF964">
        <v>3.0782983850593704</v>
      </c>
      <c r="AG964">
        <v>4.4971530815734342</v>
      </c>
      <c r="AH964">
        <v>1.5782828282828285</v>
      </c>
      <c r="AI964">
        <v>98</v>
      </c>
      <c r="AJ964">
        <v>117.3795918367347</v>
      </c>
      <c r="AK964">
        <v>24.24432923723424</v>
      </c>
    </row>
    <row r="965" spans="1:37">
      <c r="A965">
        <v>13</v>
      </c>
      <c r="B965">
        <v>43</v>
      </c>
      <c r="C965">
        <v>2022</v>
      </c>
      <c r="D965">
        <v>99</v>
      </c>
      <c r="E965">
        <v>99</v>
      </c>
      <c r="F965">
        <v>99</v>
      </c>
      <c r="G965">
        <v>99</v>
      </c>
      <c r="H965">
        <v>99</v>
      </c>
      <c r="I965">
        <v>99</v>
      </c>
      <c r="J965">
        <v>999</v>
      </c>
      <c r="K965">
        <v>99</v>
      </c>
      <c r="L965">
        <v>99</v>
      </c>
      <c r="M965">
        <v>99</v>
      </c>
      <c r="N965">
        <v>440</v>
      </c>
      <c r="O965">
        <v>99</v>
      </c>
      <c r="P965">
        <v>9999</v>
      </c>
      <c r="Q965">
        <v>1174</v>
      </c>
      <c r="R965">
        <v>1620</v>
      </c>
      <c r="S965">
        <v>9.1530864197530875</v>
      </c>
      <c r="T965">
        <v>8.4709876543209859</v>
      </c>
      <c r="U965">
        <v>41.409444444444411</v>
      </c>
      <c r="V965">
        <v>0</v>
      </c>
      <c r="W965">
        <v>43.703703703703695</v>
      </c>
      <c r="X965">
        <v>100</v>
      </c>
      <c r="Y965">
        <v>100</v>
      </c>
      <c r="Z965">
        <v>0.86055734882689106</v>
      </c>
      <c r="AA965">
        <v>0.97247125950144619</v>
      </c>
      <c r="AB965">
        <v>1.7287754211110564</v>
      </c>
      <c r="AC965">
        <v>9.2760535534376807</v>
      </c>
      <c r="AD965">
        <v>9.9163851103607179</v>
      </c>
      <c r="AE965">
        <v>9.6270702048739238</v>
      </c>
      <c r="AF965">
        <v>3.1482597119925382</v>
      </c>
      <c r="AG965">
        <v>4.8816697225327825</v>
      </c>
      <c r="AH965">
        <v>1.6049382716049383</v>
      </c>
      <c r="AI965">
        <v>105</v>
      </c>
      <c r="AJ965">
        <v>118.74095238095242</v>
      </c>
      <c r="AK965">
        <v>24.831948751589579</v>
      </c>
    </row>
    <row r="966" spans="1:37">
      <c r="A966">
        <v>13</v>
      </c>
      <c r="B966">
        <v>44</v>
      </c>
      <c r="C966">
        <v>2022</v>
      </c>
      <c r="D966">
        <v>99</v>
      </c>
      <c r="E966">
        <v>99</v>
      </c>
      <c r="F966">
        <v>99</v>
      </c>
      <c r="G966">
        <v>99</v>
      </c>
      <c r="H966">
        <v>99</v>
      </c>
      <c r="I966">
        <v>99</v>
      </c>
      <c r="J966">
        <v>999</v>
      </c>
      <c r="K966">
        <v>99</v>
      </c>
      <c r="L966">
        <v>99</v>
      </c>
      <c r="M966">
        <v>99</v>
      </c>
      <c r="N966">
        <v>443</v>
      </c>
      <c r="O966">
        <v>99</v>
      </c>
      <c r="P966">
        <v>9999</v>
      </c>
      <c r="Q966">
        <v>555</v>
      </c>
      <c r="R966">
        <v>628</v>
      </c>
      <c r="S966">
        <v>9.3598726114649686</v>
      </c>
      <c r="T966">
        <v>9.1990445859872576</v>
      </c>
      <c r="U966">
        <v>43.967834394904443</v>
      </c>
      <c r="V966">
        <v>0</v>
      </c>
      <c r="W966">
        <v>62.101910828025488</v>
      </c>
      <c r="X966">
        <v>100</v>
      </c>
      <c r="Y966">
        <v>100</v>
      </c>
      <c r="Z966">
        <v>0.58808532947280867</v>
      </c>
      <c r="AA966">
        <v>1.0037103061524297</v>
      </c>
      <c r="AB966">
        <v>2.0941682092081231</v>
      </c>
      <c r="AC966">
        <v>1.6643184955905579</v>
      </c>
      <c r="AD966">
        <v>9.5318654298253769</v>
      </c>
      <c r="AE966">
        <v>4.925384580877858</v>
      </c>
      <c r="AF966">
        <v>1.2204364809452557</v>
      </c>
      <c r="AG966">
        <v>2.0093180872829861</v>
      </c>
      <c r="AH966">
        <v>0.47770700636942687</v>
      </c>
      <c r="AI966">
        <v>43</v>
      </c>
      <c r="AJ966">
        <v>119.23488372093024</v>
      </c>
      <c r="AK966">
        <v>26.114270031201421</v>
      </c>
    </row>
    <row r="967" spans="1:37">
      <c r="A967">
        <v>13</v>
      </c>
      <c r="B967">
        <v>45</v>
      </c>
      <c r="C967">
        <v>2022</v>
      </c>
      <c r="D967">
        <v>99</v>
      </c>
      <c r="E967">
        <v>99</v>
      </c>
      <c r="F967">
        <v>99</v>
      </c>
      <c r="G967">
        <v>99</v>
      </c>
      <c r="H967">
        <v>99</v>
      </c>
      <c r="I967">
        <v>99</v>
      </c>
      <c r="J967">
        <v>999</v>
      </c>
      <c r="K967">
        <v>99</v>
      </c>
      <c r="L967">
        <v>99</v>
      </c>
      <c r="M967">
        <v>99</v>
      </c>
      <c r="N967">
        <v>445</v>
      </c>
      <c r="O967">
        <v>99</v>
      </c>
      <c r="P967">
        <v>9999</v>
      </c>
      <c r="Q967">
        <v>654</v>
      </c>
      <c r="R967">
        <v>792</v>
      </c>
      <c r="S967">
        <v>9.5719696969696972</v>
      </c>
      <c r="T967">
        <v>9.4936868686868667</v>
      </c>
      <c r="U967">
        <v>46.988901515151504</v>
      </c>
      <c r="V967">
        <v>0</v>
      </c>
      <c r="W967">
        <v>69.823232323232304</v>
      </c>
      <c r="X967">
        <v>100</v>
      </c>
      <c r="Y967">
        <v>100</v>
      </c>
      <c r="Z967">
        <v>3.582612743670516</v>
      </c>
      <c r="AA967">
        <v>1.0893757637460424</v>
      </c>
      <c r="AB967">
        <v>1.9220833979870564</v>
      </c>
      <c r="AC967">
        <v>32.971815242062569</v>
      </c>
      <c r="AD967">
        <v>21.615657929880722</v>
      </c>
      <c r="AE967">
        <v>16.423585127272261</v>
      </c>
      <c r="AF967">
        <v>1.5391491925296852</v>
      </c>
      <c r="AG967">
        <v>2.708160807156168</v>
      </c>
      <c r="AH967">
        <v>1.0101010101010102</v>
      </c>
      <c r="AI967">
        <v>37</v>
      </c>
      <c r="AJ967">
        <v>119.89999999999998</v>
      </c>
      <c r="AK967">
        <v>27.89388313838306</v>
      </c>
    </row>
    <row r="968" spans="1:37">
      <c r="A968">
        <v>13</v>
      </c>
      <c r="B968">
        <v>46</v>
      </c>
      <c r="C968">
        <v>2022</v>
      </c>
      <c r="D968">
        <v>99</v>
      </c>
      <c r="E968">
        <v>99</v>
      </c>
      <c r="F968">
        <v>99</v>
      </c>
      <c r="G968">
        <v>99</v>
      </c>
      <c r="H968">
        <v>99</v>
      </c>
      <c r="I968">
        <v>99</v>
      </c>
      <c r="J968">
        <v>999</v>
      </c>
      <c r="K968">
        <v>99</v>
      </c>
      <c r="L968">
        <v>99</v>
      </c>
      <c r="M968">
        <v>99</v>
      </c>
      <c r="N968">
        <v>450</v>
      </c>
      <c r="O968">
        <v>99</v>
      </c>
      <c r="P968">
        <v>9999</v>
      </c>
      <c r="Q968">
        <v>208</v>
      </c>
      <c r="R968">
        <v>221</v>
      </c>
      <c r="S968">
        <v>10.027149321266968</v>
      </c>
      <c r="T968">
        <v>10.610859728506789</v>
      </c>
      <c r="U968">
        <v>51.888687782805427</v>
      </c>
      <c r="V968">
        <v>0</v>
      </c>
      <c r="W968">
        <v>85.972850678733025</v>
      </c>
      <c r="X968">
        <v>100</v>
      </c>
      <c r="Y968">
        <v>100</v>
      </c>
      <c r="Z968">
        <v>1.3892634844462359</v>
      </c>
      <c r="AA968">
        <v>1.1992401517227744</v>
      </c>
      <c r="AB968">
        <v>1.9824272528653124</v>
      </c>
      <c r="AC968">
        <v>5.2329999035953128</v>
      </c>
      <c r="AD968">
        <v>17.682663545125379</v>
      </c>
      <c r="AE968">
        <v>17.383642671055561</v>
      </c>
      <c r="AF968">
        <v>0.42948481256194498</v>
      </c>
      <c r="AG968">
        <v>0.83448577181165029</v>
      </c>
      <c r="AH968">
        <v>0.45248868778280527</v>
      </c>
      <c r="AI968">
        <v>9</v>
      </c>
      <c r="AJ968">
        <v>121.97777777777777</v>
      </c>
      <c r="AK968">
        <v>28.967605045761495</v>
      </c>
    </row>
    <row r="969" spans="1:37">
      <c r="A969">
        <v>13</v>
      </c>
      <c r="B969">
        <v>47</v>
      </c>
      <c r="C969">
        <v>2022</v>
      </c>
      <c r="D969">
        <v>99</v>
      </c>
      <c r="E969">
        <v>99</v>
      </c>
      <c r="F969">
        <v>99</v>
      </c>
      <c r="G969">
        <v>99</v>
      </c>
      <c r="H969">
        <v>99</v>
      </c>
      <c r="I969">
        <v>99</v>
      </c>
      <c r="J969">
        <v>999</v>
      </c>
      <c r="K969">
        <v>99</v>
      </c>
      <c r="L969">
        <v>99</v>
      </c>
      <c r="M969">
        <v>99</v>
      </c>
      <c r="N969">
        <v>455</v>
      </c>
      <c r="O969">
        <v>99</v>
      </c>
      <c r="P969">
        <v>9999</v>
      </c>
      <c r="Q969">
        <v>58</v>
      </c>
      <c r="R969">
        <v>61</v>
      </c>
      <c r="S969">
        <v>10.213114754098358</v>
      </c>
      <c r="T969">
        <v>11.081967213114751</v>
      </c>
      <c r="U969">
        <v>57.475409836065587</v>
      </c>
      <c r="V969">
        <v>0</v>
      </c>
      <c r="W969">
        <v>86.885245901639351</v>
      </c>
      <c r="X969">
        <v>100</v>
      </c>
      <c r="Y969">
        <v>100</v>
      </c>
      <c r="Z969">
        <v>1.6022172892187283</v>
      </c>
      <c r="AA969">
        <v>1.2162122617043669</v>
      </c>
      <c r="AB969">
        <v>2.0187244955884718</v>
      </c>
      <c r="AC969">
        <v>18.945297821601471</v>
      </c>
      <c r="AD969">
        <v>18.511327177240648</v>
      </c>
      <c r="AE969">
        <v>20.655028553145339</v>
      </c>
      <c r="AF969">
        <v>0.11854558174786718</v>
      </c>
      <c r="AG969">
        <v>0.25513255977568122</v>
      </c>
      <c r="AH969">
        <v>1.6393442622950822</v>
      </c>
      <c r="AI969">
        <v>3</v>
      </c>
      <c r="AJ969">
        <v>124.1666666666667</v>
      </c>
      <c r="AK969">
        <v>30.572905086585383</v>
      </c>
    </row>
    <row r="970" spans="1:37">
      <c r="A970">
        <v>13</v>
      </c>
      <c r="B970">
        <v>48</v>
      </c>
      <c r="C970">
        <v>2022</v>
      </c>
      <c r="D970">
        <v>99</v>
      </c>
      <c r="E970">
        <v>99</v>
      </c>
      <c r="F970">
        <v>99</v>
      </c>
      <c r="G970">
        <v>99</v>
      </c>
      <c r="H970">
        <v>99</v>
      </c>
      <c r="I970">
        <v>99</v>
      </c>
      <c r="J970">
        <v>999</v>
      </c>
      <c r="K970">
        <v>99</v>
      </c>
      <c r="L970">
        <v>99</v>
      </c>
      <c r="M970">
        <v>99</v>
      </c>
      <c r="N970">
        <v>460</v>
      </c>
      <c r="O970">
        <v>99</v>
      </c>
      <c r="P970">
        <v>9999</v>
      </c>
      <c r="Q970">
        <v>14</v>
      </c>
      <c r="R970">
        <v>15</v>
      </c>
      <c r="S970">
        <v>10.933333333333335</v>
      </c>
      <c r="T970">
        <v>11.733333333333331</v>
      </c>
      <c r="U970">
        <v>63.059999999999981</v>
      </c>
      <c r="V970">
        <v>0</v>
      </c>
      <c r="W970">
        <v>93.333333333333314</v>
      </c>
      <c r="X970">
        <v>100</v>
      </c>
      <c r="Y970">
        <v>100</v>
      </c>
      <c r="Z970">
        <v>2.1777052142109055</v>
      </c>
      <c r="AA970">
        <v>1.2892719737209157</v>
      </c>
      <c r="AB970">
        <v>2.0805982045769724</v>
      </c>
      <c r="AC970">
        <v>41.932987741973825</v>
      </c>
      <c r="AD970">
        <v>13.44830736007205</v>
      </c>
      <c r="AE970">
        <v>34.131230112778496</v>
      </c>
      <c r="AF970">
        <v>2.9150552888819799E-2</v>
      </c>
      <c r="AG970">
        <v>6.8833396546439454E-2</v>
      </c>
      <c r="AH970">
        <v>0</v>
      </c>
      <c r="AI970">
        <v>0</v>
      </c>
    </row>
    <row r="971" spans="1:37">
      <c r="A971">
        <v>14</v>
      </c>
      <c r="B971">
        <v>1</v>
      </c>
      <c r="C971">
        <v>2024</v>
      </c>
      <c r="D971">
        <v>99</v>
      </c>
      <c r="E971">
        <v>99</v>
      </c>
      <c r="F971">
        <v>99</v>
      </c>
      <c r="G971">
        <v>99</v>
      </c>
      <c r="H971">
        <v>99</v>
      </c>
      <c r="I971">
        <v>99</v>
      </c>
      <c r="J971">
        <v>999</v>
      </c>
      <c r="K971">
        <v>99</v>
      </c>
      <c r="L971">
        <v>99</v>
      </c>
      <c r="M971">
        <v>99</v>
      </c>
      <c r="N971">
        <v>99</v>
      </c>
      <c r="O971">
        <v>1</v>
      </c>
      <c r="P971">
        <v>9999</v>
      </c>
      <c r="Q971">
        <v>56</v>
      </c>
      <c r="R971">
        <v>223</v>
      </c>
      <c r="S971">
        <v>7.6053811659192796</v>
      </c>
      <c r="T971">
        <v>6.9147982062780269</v>
      </c>
      <c r="U971">
        <v>26.671748878923776</v>
      </c>
      <c r="V971">
        <v>14.798206278026901</v>
      </c>
      <c r="W971">
        <v>23.766816143497753</v>
      </c>
      <c r="X971">
        <v>87.443946188340803</v>
      </c>
      <c r="Y971">
        <v>57.847533632287004</v>
      </c>
      <c r="Z971">
        <v>9.5097759513806643</v>
      </c>
      <c r="AA971">
        <v>1.8256684292217311</v>
      </c>
      <c r="AB971">
        <v>2.3094475160164296</v>
      </c>
      <c r="AC971">
        <v>83.432302314902941</v>
      </c>
      <c r="AD971">
        <v>57.521309692802141</v>
      </c>
      <c r="AE971">
        <v>76.098506506645506</v>
      </c>
      <c r="AF971">
        <v>0.51826717486287999</v>
      </c>
      <c r="AG971">
        <v>0.53349215454033005</v>
      </c>
      <c r="AH971">
        <v>13.452914798206278</v>
      </c>
      <c r="AI971">
        <v>223</v>
      </c>
      <c r="AJ971">
        <v>108.18161434977576</v>
      </c>
      <c r="AK971">
        <v>20.374592967744498</v>
      </c>
    </row>
    <row r="972" spans="1:37">
      <c r="A972">
        <v>14</v>
      </c>
      <c r="B972">
        <v>2</v>
      </c>
      <c r="C972">
        <v>2024</v>
      </c>
      <c r="D972">
        <v>99</v>
      </c>
      <c r="E972">
        <v>99</v>
      </c>
      <c r="F972">
        <v>99</v>
      </c>
      <c r="G972">
        <v>99</v>
      </c>
      <c r="H972">
        <v>99</v>
      </c>
      <c r="I972">
        <v>99</v>
      </c>
      <c r="J972">
        <v>999</v>
      </c>
      <c r="K972">
        <v>99</v>
      </c>
      <c r="L972">
        <v>99</v>
      </c>
      <c r="M972">
        <v>99</v>
      </c>
      <c r="N972">
        <v>99</v>
      </c>
      <c r="O972">
        <v>2</v>
      </c>
      <c r="P972">
        <v>9999</v>
      </c>
      <c r="Q972">
        <v>151</v>
      </c>
      <c r="R972">
        <v>811</v>
      </c>
      <c r="S972">
        <v>7.1159062885326758</v>
      </c>
      <c r="T972">
        <v>6.2774352651048089</v>
      </c>
      <c r="U972">
        <v>25.150431565967946</v>
      </c>
      <c r="V972">
        <v>23.674475955610355</v>
      </c>
      <c r="W972">
        <v>13.810110974106044</v>
      </c>
      <c r="X972">
        <v>86.06658446362519</v>
      </c>
      <c r="Y972">
        <v>55.733662145499373</v>
      </c>
      <c r="Z972">
        <v>8.4778719258323214</v>
      </c>
      <c r="AA972">
        <v>1.8127867548588756</v>
      </c>
      <c r="AB972">
        <v>2.0603044874963996</v>
      </c>
      <c r="AC972">
        <v>84.128146944531551</v>
      </c>
      <c r="AD972">
        <v>50.885837419924705</v>
      </c>
      <c r="AE972">
        <v>72.067433122937203</v>
      </c>
      <c r="AF972">
        <v>1.8848191875058105</v>
      </c>
      <c r="AG972">
        <v>1.8295234332289432</v>
      </c>
      <c r="AH972">
        <v>3.5758323057953154</v>
      </c>
      <c r="AI972">
        <v>811</v>
      </c>
      <c r="AJ972">
        <v>107.5503082614055</v>
      </c>
      <c r="AK972">
        <v>19.546864659014226</v>
      </c>
    </row>
    <row r="973" spans="1:37">
      <c r="A973">
        <v>14</v>
      </c>
      <c r="B973">
        <v>3</v>
      </c>
      <c r="C973">
        <v>2024</v>
      </c>
      <c r="D973">
        <v>99</v>
      </c>
      <c r="E973">
        <v>99</v>
      </c>
      <c r="F973">
        <v>99</v>
      </c>
      <c r="G973">
        <v>99</v>
      </c>
      <c r="H973">
        <v>99</v>
      </c>
      <c r="I973">
        <v>99</v>
      </c>
      <c r="J973">
        <v>999</v>
      </c>
      <c r="K973">
        <v>99</v>
      </c>
      <c r="L973">
        <v>99</v>
      </c>
      <c r="M973">
        <v>99</v>
      </c>
      <c r="N973">
        <v>99</v>
      </c>
      <c r="O973">
        <v>3</v>
      </c>
      <c r="P973">
        <v>9999</v>
      </c>
      <c r="Q973">
        <v>326</v>
      </c>
      <c r="R973">
        <v>2062</v>
      </c>
      <c r="S973">
        <v>7.5087293889427746</v>
      </c>
      <c r="T973">
        <v>5.6440349175557722</v>
      </c>
      <c r="U973">
        <v>28.61513094083416</v>
      </c>
      <c r="V973">
        <v>44.471387002909779</v>
      </c>
      <c r="W973">
        <v>7.7594568380213396</v>
      </c>
      <c r="X973">
        <v>96.653734238603278</v>
      </c>
      <c r="Y973">
        <v>77.497575169738113</v>
      </c>
      <c r="Z973">
        <v>7.3148894800970368</v>
      </c>
      <c r="AA973">
        <v>1.5857853771447661</v>
      </c>
      <c r="AB973">
        <v>1.9347656080372164</v>
      </c>
      <c r="AC973">
        <v>80.042743245543221</v>
      </c>
      <c r="AD973">
        <v>54.976514524171805</v>
      </c>
      <c r="AE973">
        <v>68.780972886197389</v>
      </c>
      <c r="AF973">
        <v>4.7922283164451054</v>
      </c>
      <c r="AG973">
        <v>5.2924416563030805</v>
      </c>
      <c r="AH973">
        <v>6.7895247332686717</v>
      </c>
      <c r="AI973">
        <v>2060</v>
      </c>
      <c r="AJ973">
        <v>111.20014563106764</v>
      </c>
      <c r="AK973">
        <v>20.453660630849587</v>
      </c>
    </row>
    <row r="974" spans="1:37">
      <c r="A974">
        <v>14</v>
      </c>
      <c r="B974">
        <v>4</v>
      </c>
      <c r="C974">
        <v>2024</v>
      </c>
      <c r="D974">
        <v>99</v>
      </c>
      <c r="E974">
        <v>99</v>
      </c>
      <c r="F974">
        <v>99</v>
      </c>
      <c r="G974">
        <v>99</v>
      </c>
      <c r="H974">
        <v>99</v>
      </c>
      <c r="I974">
        <v>99</v>
      </c>
      <c r="J974">
        <v>999</v>
      </c>
      <c r="K974">
        <v>99</v>
      </c>
      <c r="L974">
        <v>99</v>
      </c>
      <c r="M974">
        <v>99</v>
      </c>
      <c r="N974">
        <v>99</v>
      </c>
      <c r="O974">
        <v>4</v>
      </c>
      <c r="P974">
        <v>9999</v>
      </c>
      <c r="Q974">
        <v>1194</v>
      </c>
      <c r="R974">
        <v>7140</v>
      </c>
      <c r="S974">
        <v>7.5837535014005617</v>
      </c>
      <c r="T974">
        <v>6.0648459383753499</v>
      </c>
      <c r="U974">
        <v>28.353207282913125</v>
      </c>
      <c r="V974">
        <v>40.420168067226882</v>
      </c>
      <c r="W974">
        <v>10.504201680672264</v>
      </c>
      <c r="X974">
        <v>96.344537815126017</v>
      </c>
      <c r="Y974">
        <v>76.372549019607817</v>
      </c>
      <c r="Z974">
        <v>7.2237892528726881</v>
      </c>
      <c r="AA974">
        <v>1.5214118556382223</v>
      </c>
      <c r="AB974">
        <v>1.9556345489047944</v>
      </c>
      <c r="AC974">
        <v>79.681416274341885</v>
      </c>
      <c r="AD974">
        <v>50.360718171935297</v>
      </c>
      <c r="AE974">
        <v>66.347384847177509</v>
      </c>
      <c r="AF974">
        <v>16.593845867807012</v>
      </c>
      <c r="AG974">
        <v>18.158170315114475</v>
      </c>
      <c r="AH974">
        <v>2.801120448179272</v>
      </c>
      <c r="AI974">
        <v>7122</v>
      </c>
      <c r="AJ974">
        <v>110.982617242348</v>
      </c>
      <c r="AK974">
        <v>20.414287538754788</v>
      </c>
    </row>
    <row r="975" spans="1:37">
      <c r="A975">
        <v>14</v>
      </c>
      <c r="B975">
        <v>5</v>
      </c>
      <c r="C975">
        <v>2024</v>
      </c>
      <c r="D975">
        <v>99</v>
      </c>
      <c r="E975">
        <v>99</v>
      </c>
      <c r="F975">
        <v>99</v>
      </c>
      <c r="G975">
        <v>99</v>
      </c>
      <c r="H975">
        <v>99</v>
      </c>
      <c r="I975">
        <v>99</v>
      </c>
      <c r="J975">
        <v>999</v>
      </c>
      <c r="K975">
        <v>99</v>
      </c>
      <c r="L975">
        <v>99</v>
      </c>
      <c r="M975">
        <v>99</v>
      </c>
      <c r="N975">
        <v>99</v>
      </c>
      <c r="O975">
        <v>7</v>
      </c>
      <c r="P975">
        <v>9999</v>
      </c>
      <c r="Q975">
        <v>60</v>
      </c>
      <c r="R975">
        <v>258</v>
      </c>
      <c r="S975">
        <v>7.5310077519379854</v>
      </c>
      <c r="T975">
        <v>6.713178294573642</v>
      </c>
      <c r="U975">
        <v>25.98837209302328</v>
      </c>
      <c r="V975">
        <v>24.806201550387595</v>
      </c>
      <c r="W975">
        <v>22.868217054263567</v>
      </c>
      <c r="X975">
        <v>89.534883720930196</v>
      </c>
      <c r="Y975">
        <v>58.13953488372092</v>
      </c>
      <c r="Z975">
        <v>8.528898689384981</v>
      </c>
      <c r="AA975">
        <v>1.6141956717221659</v>
      </c>
      <c r="AB975">
        <v>2.137497625728269</v>
      </c>
      <c r="AC975">
        <v>81.025346455077184</v>
      </c>
      <c r="AD975">
        <v>28.430919468957299</v>
      </c>
      <c r="AE975">
        <v>58.784754102304923</v>
      </c>
      <c r="AF975">
        <v>0.59960955656781645</v>
      </c>
      <c r="AG975">
        <v>0.60140974750208753</v>
      </c>
      <c r="AH975">
        <v>17.829457364341089</v>
      </c>
      <c r="AI975">
        <v>257</v>
      </c>
      <c r="AJ975">
        <v>107.69377431906607</v>
      </c>
      <c r="AK975">
        <v>20.218472346359842</v>
      </c>
    </row>
    <row r="976" spans="1:37">
      <c r="A976">
        <v>14</v>
      </c>
      <c r="B976">
        <v>6</v>
      </c>
      <c r="C976">
        <v>2024</v>
      </c>
      <c r="D976">
        <v>99</v>
      </c>
      <c r="E976">
        <v>99</v>
      </c>
      <c r="F976">
        <v>99</v>
      </c>
      <c r="G976">
        <v>99</v>
      </c>
      <c r="H976">
        <v>99</v>
      </c>
      <c r="I976">
        <v>99</v>
      </c>
      <c r="J976">
        <v>999</v>
      </c>
      <c r="K976">
        <v>99</v>
      </c>
      <c r="L976">
        <v>99</v>
      </c>
      <c r="M976">
        <v>99</v>
      </c>
      <c r="N976">
        <v>99</v>
      </c>
      <c r="O976">
        <v>8</v>
      </c>
      <c r="P976">
        <v>9999</v>
      </c>
      <c r="Q976">
        <v>184</v>
      </c>
      <c r="R976">
        <v>826</v>
      </c>
      <c r="S976">
        <v>7.5665859564164659</v>
      </c>
      <c r="T976">
        <v>5.9588377723970964</v>
      </c>
      <c r="U976">
        <v>27.888014527845044</v>
      </c>
      <c r="V976">
        <v>38.619854721549629</v>
      </c>
      <c r="W976">
        <v>8.9588377723970947</v>
      </c>
      <c r="X976">
        <v>93.341404358353515</v>
      </c>
      <c r="Y976">
        <v>72.760290556900742</v>
      </c>
      <c r="Z976">
        <v>7.7483694562025276</v>
      </c>
      <c r="AA976">
        <v>1.531287013644498</v>
      </c>
      <c r="AB976">
        <v>1.9486757421429413</v>
      </c>
      <c r="AC976">
        <v>77.681050863996219</v>
      </c>
      <c r="AD976">
        <v>38.193232906760791</v>
      </c>
      <c r="AE976">
        <v>63.140355682951999</v>
      </c>
      <c r="AF976">
        <v>1.9196802082364977</v>
      </c>
      <c r="AG976">
        <v>2.0661855687672377</v>
      </c>
      <c r="AH976">
        <v>5.2058111380145284</v>
      </c>
      <c r="AI976">
        <v>799</v>
      </c>
      <c r="AJ976">
        <v>109.89524405506876</v>
      </c>
      <c r="AK976">
        <v>20.397592963206264</v>
      </c>
    </row>
    <row r="977" spans="1:37">
      <c r="A977">
        <v>14</v>
      </c>
      <c r="B977">
        <v>7</v>
      </c>
      <c r="C977">
        <v>2024</v>
      </c>
      <c r="D977">
        <v>99</v>
      </c>
      <c r="E977">
        <v>99</v>
      </c>
      <c r="F977">
        <v>99</v>
      </c>
      <c r="G977">
        <v>99</v>
      </c>
      <c r="H977">
        <v>99</v>
      </c>
      <c r="I977">
        <v>99</v>
      </c>
      <c r="J977">
        <v>999</v>
      </c>
      <c r="K977">
        <v>99</v>
      </c>
      <c r="L977">
        <v>99</v>
      </c>
      <c r="M977">
        <v>99</v>
      </c>
      <c r="N977">
        <v>99</v>
      </c>
      <c r="O977">
        <v>9</v>
      </c>
      <c r="P977">
        <v>9999</v>
      </c>
      <c r="Q977">
        <v>426</v>
      </c>
      <c r="R977">
        <v>1903</v>
      </c>
      <c r="S977">
        <v>6.9495533368365745</v>
      </c>
      <c r="T977">
        <v>5.7903310562270098</v>
      </c>
      <c r="U977">
        <v>24.31418812401472</v>
      </c>
      <c r="V977">
        <v>28.481345244351026</v>
      </c>
      <c r="W977">
        <v>8.9332632685233833</v>
      </c>
      <c r="X977">
        <v>80.66211245401999</v>
      </c>
      <c r="Y977">
        <v>54.545454545454554</v>
      </c>
      <c r="Z977">
        <v>8.5155990190353315</v>
      </c>
      <c r="AA977">
        <v>1.7955332445645451</v>
      </c>
      <c r="AB977">
        <v>1.9891114649741837</v>
      </c>
      <c r="AC977">
        <v>83.329914274793794</v>
      </c>
      <c r="AD977">
        <v>43.816766428412592</v>
      </c>
      <c r="AE977">
        <v>66.134176226215615</v>
      </c>
      <c r="AF977">
        <v>4.4227014966998244</v>
      </c>
      <c r="AG977">
        <v>4.1502116146080246</v>
      </c>
      <c r="AH977">
        <v>10.404624277456648</v>
      </c>
      <c r="AI977">
        <v>1891</v>
      </c>
      <c r="AJ977">
        <v>106.62829190904296</v>
      </c>
      <c r="AK977">
        <v>19.241154896142113</v>
      </c>
    </row>
    <row r="978" spans="1:37">
      <c r="A978">
        <v>14</v>
      </c>
      <c r="B978">
        <v>8</v>
      </c>
      <c r="C978">
        <v>2024</v>
      </c>
      <c r="D978">
        <v>99</v>
      </c>
      <c r="E978">
        <v>99</v>
      </c>
      <c r="F978">
        <v>99</v>
      </c>
      <c r="G978">
        <v>99</v>
      </c>
      <c r="H978">
        <v>99</v>
      </c>
      <c r="I978">
        <v>99</v>
      </c>
      <c r="J978">
        <v>999</v>
      </c>
      <c r="K978">
        <v>99</v>
      </c>
      <c r="L978">
        <v>99</v>
      </c>
      <c r="M978">
        <v>99</v>
      </c>
      <c r="N978">
        <v>99</v>
      </c>
      <c r="O978">
        <v>11</v>
      </c>
      <c r="P978">
        <v>9999</v>
      </c>
      <c r="Q978">
        <v>1629</v>
      </c>
      <c r="R978">
        <v>8446</v>
      </c>
      <c r="S978">
        <v>7.3292682926829276</v>
      </c>
      <c r="T978">
        <v>6.1887283921382892</v>
      </c>
      <c r="U978">
        <v>26.678699976320111</v>
      </c>
      <c r="V978">
        <v>28.948614728865721</v>
      </c>
      <c r="W978">
        <v>14.29078853895335</v>
      </c>
      <c r="X978">
        <v>84.158181387639132</v>
      </c>
      <c r="Y978">
        <v>64.752545583708269</v>
      </c>
      <c r="Z978">
        <v>9.3752716473440163</v>
      </c>
      <c r="AA978">
        <v>1.9252335899326527</v>
      </c>
      <c r="AB978">
        <v>2.3068319636703847</v>
      </c>
      <c r="AC978">
        <v>83.190738862874881</v>
      </c>
      <c r="AD978">
        <v>47.999753276140247</v>
      </c>
      <c r="AE978">
        <v>66.027598608717611</v>
      </c>
      <c r="AF978">
        <v>19.629078739425495</v>
      </c>
      <c r="AG978">
        <v>20.210982253254919</v>
      </c>
      <c r="AH978">
        <v>1.9891072697134735</v>
      </c>
      <c r="AI978">
        <v>8328</v>
      </c>
      <c r="AJ978">
        <v>108.49433237271802</v>
      </c>
      <c r="AK978">
        <v>20.047712088796295</v>
      </c>
    </row>
    <row r="979" spans="1:37">
      <c r="A979">
        <v>14</v>
      </c>
      <c r="B979">
        <v>9</v>
      </c>
      <c r="C979">
        <v>2024</v>
      </c>
      <c r="D979">
        <v>99</v>
      </c>
      <c r="E979">
        <v>99</v>
      </c>
      <c r="F979">
        <v>99</v>
      </c>
      <c r="G979">
        <v>99</v>
      </c>
      <c r="H979">
        <v>99</v>
      </c>
      <c r="I979">
        <v>99</v>
      </c>
      <c r="J979">
        <v>999</v>
      </c>
      <c r="K979">
        <v>99</v>
      </c>
      <c r="L979">
        <v>99</v>
      </c>
      <c r="M979">
        <v>99</v>
      </c>
      <c r="N979">
        <v>99</v>
      </c>
      <c r="O979">
        <v>14</v>
      </c>
      <c r="P979">
        <v>9999</v>
      </c>
      <c r="Q979">
        <v>2017</v>
      </c>
      <c r="R979">
        <v>8891</v>
      </c>
      <c r="S979">
        <v>7.0165335732763481</v>
      </c>
      <c r="T979">
        <v>6.0950399280170959</v>
      </c>
      <c r="U979">
        <v>23.870858171184342</v>
      </c>
      <c r="V979">
        <v>25.902598132943421</v>
      </c>
      <c r="W979">
        <v>8.8853897199415144</v>
      </c>
      <c r="X979">
        <v>76.931728714430321</v>
      </c>
      <c r="Y979">
        <v>52.468788662692624</v>
      </c>
      <c r="Z979">
        <v>8.8775899134552603</v>
      </c>
      <c r="AA979">
        <v>1.8585259543076764</v>
      </c>
      <c r="AB979">
        <v>2.0155924430003225</v>
      </c>
      <c r="AC979">
        <v>83.567922319782653</v>
      </c>
      <c r="AD979">
        <v>34.460950925718407</v>
      </c>
      <c r="AE979">
        <v>56.266292506622314</v>
      </c>
      <c r="AF979">
        <v>20.663289021102543</v>
      </c>
      <c r="AG979">
        <v>19.036641146741747</v>
      </c>
      <c r="AH979">
        <v>5.0837925992576762</v>
      </c>
      <c r="AI979">
        <v>8706</v>
      </c>
      <c r="AJ979">
        <v>105.44344130484716</v>
      </c>
      <c r="AK979">
        <v>19.364200971996137</v>
      </c>
    </row>
    <row r="980" spans="1:37">
      <c r="A980">
        <v>14</v>
      </c>
      <c r="B980">
        <v>10</v>
      </c>
      <c r="C980">
        <v>2024</v>
      </c>
      <c r="D980">
        <v>99</v>
      </c>
      <c r="E980">
        <v>99</v>
      </c>
      <c r="F980">
        <v>99</v>
      </c>
      <c r="G980">
        <v>99</v>
      </c>
      <c r="H980">
        <v>99</v>
      </c>
      <c r="I980">
        <v>99</v>
      </c>
      <c r="J980">
        <v>999</v>
      </c>
      <c r="K980">
        <v>99</v>
      </c>
      <c r="L980">
        <v>99</v>
      </c>
      <c r="M980">
        <v>99</v>
      </c>
      <c r="N980">
        <v>99</v>
      </c>
      <c r="O980">
        <v>15</v>
      </c>
      <c r="P980">
        <v>9999</v>
      </c>
      <c r="Q980">
        <v>529</v>
      </c>
      <c r="R980">
        <v>2601</v>
      </c>
      <c r="S980">
        <v>7.0569011918492901</v>
      </c>
      <c r="T980">
        <v>6.1968473663975399</v>
      </c>
      <c r="U980">
        <v>23.803075740099981</v>
      </c>
      <c r="V980">
        <v>25.297962322183768</v>
      </c>
      <c r="W980">
        <v>9.5732410611303358</v>
      </c>
      <c r="X980">
        <v>75.163398692810432</v>
      </c>
      <c r="Y980">
        <v>49.673202614379079</v>
      </c>
      <c r="Z980">
        <v>8.9952786837463616</v>
      </c>
      <c r="AA980">
        <v>1.7585490226255964</v>
      </c>
      <c r="AB980">
        <v>2.0976923067056017</v>
      </c>
      <c r="AC980">
        <v>82.339624727340222</v>
      </c>
      <c r="AD980">
        <v>28.987327890013241</v>
      </c>
      <c r="AE980">
        <v>52.850070090470687</v>
      </c>
      <c r="AF980">
        <v>6.0449009947011243</v>
      </c>
      <c r="AG980">
        <v>5.5532229687397052</v>
      </c>
      <c r="AH980">
        <v>2.9988465974625154</v>
      </c>
      <c r="AI980">
        <v>2528</v>
      </c>
      <c r="AJ980">
        <v>105.4084651898734</v>
      </c>
      <c r="AK980">
        <v>19.460192561422232</v>
      </c>
    </row>
    <row r="981" spans="1:37" s="520" customFormat="1">
      <c r="A981" s="520">
        <v>14</v>
      </c>
      <c r="B981" s="520">
        <v>11</v>
      </c>
      <c r="C981" s="520">
        <v>2024</v>
      </c>
      <c r="D981" s="520">
        <v>99</v>
      </c>
      <c r="E981" s="520">
        <v>99</v>
      </c>
      <c r="F981" s="520">
        <v>99</v>
      </c>
      <c r="G981" s="520">
        <v>99</v>
      </c>
      <c r="H981" s="520">
        <v>99</v>
      </c>
      <c r="I981" s="520">
        <v>99</v>
      </c>
      <c r="J981" s="520">
        <v>999</v>
      </c>
      <c r="K981" s="520">
        <v>99</v>
      </c>
      <c r="L981" s="520">
        <v>99</v>
      </c>
      <c r="M981" s="520">
        <v>99</v>
      </c>
      <c r="N981" s="520">
        <v>99</v>
      </c>
      <c r="O981" s="520">
        <v>16</v>
      </c>
      <c r="P981" s="520">
        <v>9999</v>
      </c>
      <c r="Q981" s="520">
        <v>680</v>
      </c>
      <c r="R981" s="520">
        <v>4158</v>
      </c>
      <c r="S981" s="520">
        <v>6.9884559884559891</v>
      </c>
      <c r="T981" s="520">
        <v>5.9997594997594996</v>
      </c>
      <c r="U981" s="520">
        <v>24.447522847522848</v>
      </c>
      <c r="V981" s="520">
        <v>29.653679653679657</v>
      </c>
      <c r="W981" s="520">
        <v>7.6238576238576226</v>
      </c>
      <c r="X981" s="520">
        <v>80.832130832130815</v>
      </c>
      <c r="Y981" s="520">
        <v>57.72005772005771</v>
      </c>
      <c r="Z981" s="520">
        <v>8.5588218707163488</v>
      </c>
      <c r="AA981" s="520">
        <v>1.8891506834609673</v>
      </c>
      <c r="AB981" s="520">
        <v>1.8676120930575024</v>
      </c>
      <c r="AC981" s="520">
        <v>83.26257370913217</v>
      </c>
      <c r="AD981" s="520">
        <v>44.401085605772998</v>
      </c>
      <c r="AE981" s="520">
        <v>61.580295580061005</v>
      </c>
      <c r="AF981" s="520">
        <v>9.6634749465464349</v>
      </c>
      <c r="AG981" s="520">
        <v>9.1178202506905528</v>
      </c>
      <c r="AH981" s="520">
        <v>8.8504088504088507</v>
      </c>
      <c r="AI981" s="520">
        <v>4103</v>
      </c>
      <c r="AJ981" s="520">
        <v>106.78642456738999</v>
      </c>
      <c r="AK981" s="520">
        <v>19.180475144454164</v>
      </c>
    </row>
    <row r="982" spans="1:37" s="520" customFormat="1">
      <c r="A982" s="520">
        <v>14</v>
      </c>
      <c r="B982" s="520">
        <v>12</v>
      </c>
      <c r="C982" s="520">
        <v>2024</v>
      </c>
      <c r="D982" s="520">
        <v>99</v>
      </c>
      <c r="E982" s="520">
        <v>99</v>
      </c>
      <c r="F982" s="520">
        <v>99</v>
      </c>
      <c r="G982" s="520">
        <v>99</v>
      </c>
      <c r="H982" s="520">
        <v>99</v>
      </c>
      <c r="I982" s="520">
        <v>99</v>
      </c>
      <c r="J982" s="520">
        <v>999</v>
      </c>
      <c r="K982" s="520">
        <v>99</v>
      </c>
      <c r="L982" s="520">
        <v>99</v>
      </c>
      <c r="M982" s="520">
        <v>99</v>
      </c>
      <c r="N982" s="520">
        <v>99</v>
      </c>
      <c r="O982" s="520">
        <v>18</v>
      </c>
      <c r="P982" s="520">
        <v>9999</v>
      </c>
      <c r="Q982" s="520">
        <v>512</v>
      </c>
      <c r="R982" s="520">
        <v>3192</v>
      </c>
      <c r="S982" s="520">
        <v>7.262844611528819</v>
      </c>
      <c r="T982" s="520">
        <v>5.893483709273184</v>
      </c>
      <c r="U982" s="520">
        <v>25.905921052631559</v>
      </c>
      <c r="V982" s="520">
        <v>32.863408521303242</v>
      </c>
      <c r="W982" s="520">
        <v>9.022556390977444</v>
      </c>
      <c r="X982" s="520">
        <v>84.743107769423517</v>
      </c>
      <c r="Y982" s="520">
        <v>63.377192982456144</v>
      </c>
      <c r="Z982" s="520">
        <v>8.8806705223254401</v>
      </c>
      <c r="AA982" s="520">
        <v>1.7623955354781953</v>
      </c>
      <c r="AB982" s="520">
        <v>1.985835214174356</v>
      </c>
      <c r="AC982" s="520">
        <v>80.525812871240745</v>
      </c>
      <c r="AD982" s="520">
        <v>43.088937074101445</v>
      </c>
      <c r="AE982" s="520">
        <v>55.564570347629591</v>
      </c>
      <c r="AF982" s="520">
        <v>7.4184252114901907</v>
      </c>
      <c r="AG982" s="520">
        <v>7.4170908900101811</v>
      </c>
      <c r="AH982" s="520">
        <v>2.725563909774436</v>
      </c>
      <c r="AI982" s="520">
        <v>2908</v>
      </c>
      <c r="AJ982" s="520">
        <v>107.84793672627248</v>
      </c>
      <c r="AK982" s="520">
        <v>19.853397567119057</v>
      </c>
    </row>
    <row r="983" spans="1:37" s="520" customFormat="1">
      <c r="A983" s="520">
        <v>14</v>
      </c>
      <c r="B983" s="520">
        <v>13</v>
      </c>
      <c r="C983" s="520">
        <v>2024</v>
      </c>
      <c r="D983" s="520">
        <v>99</v>
      </c>
      <c r="E983" s="520">
        <v>99</v>
      </c>
      <c r="F983" s="520">
        <v>99</v>
      </c>
      <c r="G983" s="520">
        <v>99</v>
      </c>
      <c r="H983" s="520">
        <v>99</v>
      </c>
      <c r="I983" s="520">
        <v>99</v>
      </c>
      <c r="J983" s="520">
        <v>999</v>
      </c>
      <c r="K983" s="520">
        <v>99</v>
      </c>
      <c r="L983" s="520">
        <v>99</v>
      </c>
      <c r="M983" s="520">
        <v>99</v>
      </c>
      <c r="N983" s="520">
        <v>99</v>
      </c>
      <c r="O983" s="520">
        <v>55</v>
      </c>
      <c r="P983" s="520">
        <v>9999</v>
      </c>
      <c r="Q983" s="520">
        <v>273</v>
      </c>
      <c r="R983" s="520">
        <v>1861</v>
      </c>
      <c r="S983" s="520">
        <v>7.6663084363245604</v>
      </c>
      <c r="T983" s="520">
        <v>5.8812466415905424</v>
      </c>
      <c r="U983" s="520">
        <v>27.762117141321937</v>
      </c>
      <c r="V983" s="520">
        <v>41.859215475550776</v>
      </c>
      <c r="W983" s="520">
        <v>8.0601826974744739</v>
      </c>
      <c r="X983" s="520">
        <v>90.005373455131647</v>
      </c>
      <c r="Y983" s="520">
        <v>72.917786136485759</v>
      </c>
      <c r="Z983" s="520">
        <v>8.5998825098025371</v>
      </c>
      <c r="AA983" s="520">
        <v>1.7555894523125899</v>
      </c>
      <c r="AB983" s="520">
        <v>1.9113557406242736</v>
      </c>
      <c r="AC983" s="520">
        <v>82.095503766526562</v>
      </c>
      <c r="AD983" s="520">
        <v>45.221961310601344</v>
      </c>
      <c r="AE983" s="520">
        <v>59.238398656710245</v>
      </c>
      <c r="AF983" s="520">
        <v>4.325090638653899</v>
      </c>
      <c r="AG983" s="520">
        <v>4.6341558579596764</v>
      </c>
      <c r="AH983" s="520">
        <v>5.427189682966147</v>
      </c>
      <c r="AI983" s="520">
        <v>1682</v>
      </c>
      <c r="AJ983" s="520">
        <v>108.65101070154606</v>
      </c>
      <c r="AK983" s="520">
        <v>20.866550659765782</v>
      </c>
    </row>
    <row r="984" spans="1:37" s="520" customFormat="1">
      <c r="A984" s="520">
        <v>14</v>
      </c>
      <c r="B984" s="520">
        <v>14</v>
      </c>
      <c r="C984" s="520">
        <v>2024</v>
      </c>
      <c r="D984" s="520">
        <v>99</v>
      </c>
      <c r="E984" s="520">
        <v>99</v>
      </c>
      <c r="F984" s="520">
        <v>99</v>
      </c>
      <c r="G984" s="520">
        <v>99</v>
      </c>
      <c r="H984" s="520">
        <v>99</v>
      </c>
      <c r="I984" s="520">
        <v>99</v>
      </c>
      <c r="J984" s="520">
        <v>999</v>
      </c>
      <c r="K984" s="520">
        <v>99</v>
      </c>
      <c r="L984" s="520">
        <v>99</v>
      </c>
      <c r="M984" s="520">
        <v>99</v>
      </c>
      <c r="N984" s="520">
        <v>99</v>
      </c>
      <c r="O984" s="520">
        <v>56</v>
      </c>
      <c r="P984" s="520">
        <v>9999</v>
      </c>
      <c r="Q984" s="520">
        <v>79</v>
      </c>
      <c r="R984" s="520">
        <v>656</v>
      </c>
      <c r="S984" s="520">
        <v>6.8612804878048781</v>
      </c>
      <c r="T984" s="520">
        <v>6.2423780487804885</v>
      </c>
      <c r="U984" s="520">
        <v>23.77027439024388</v>
      </c>
      <c r="V984" s="520">
        <v>23.628048780487809</v>
      </c>
      <c r="W984" s="520">
        <v>14.634146341463419</v>
      </c>
      <c r="X984" s="520">
        <v>76.981707317073187</v>
      </c>
      <c r="Y984" s="520">
        <v>54.725609756097569</v>
      </c>
      <c r="Z984" s="520">
        <v>9.3040568084810378</v>
      </c>
      <c r="AA984" s="520">
        <v>2.2170268641693403</v>
      </c>
      <c r="AB984" s="520">
        <v>2.2246066692089355</v>
      </c>
      <c r="AC984" s="520">
        <v>87.294550890830507</v>
      </c>
      <c r="AD984" s="520">
        <v>47.043895709305055</v>
      </c>
      <c r="AE984" s="520">
        <v>67.937694136909727</v>
      </c>
      <c r="AF984" s="520">
        <v>1.5245886399553781</v>
      </c>
      <c r="AG984" s="520">
        <v>1.398652142539043</v>
      </c>
      <c r="AH984" s="520">
        <v>3.3536585365853644</v>
      </c>
      <c r="AI984" s="520">
        <v>655</v>
      </c>
      <c r="AJ984" s="520">
        <v>106.51664122137409</v>
      </c>
      <c r="AK984" s="520">
        <v>18.691878849682279</v>
      </c>
    </row>
    <row r="985" spans="1:37">
      <c r="A985">
        <v>14</v>
      </c>
      <c r="B985">
        <v>15</v>
      </c>
      <c r="C985">
        <v>2023</v>
      </c>
      <c r="D985">
        <v>99</v>
      </c>
      <c r="E985">
        <v>99</v>
      </c>
      <c r="F985">
        <v>99</v>
      </c>
      <c r="G985">
        <v>99</v>
      </c>
      <c r="H985">
        <v>99</v>
      </c>
      <c r="I985">
        <v>99</v>
      </c>
      <c r="J985">
        <v>999</v>
      </c>
      <c r="K985">
        <v>99</v>
      </c>
      <c r="L985">
        <v>99</v>
      </c>
      <c r="M985">
        <v>99</v>
      </c>
      <c r="N985">
        <v>99</v>
      </c>
      <c r="O985">
        <v>1</v>
      </c>
      <c r="P985">
        <v>9999</v>
      </c>
      <c r="Q985">
        <v>69</v>
      </c>
      <c r="R985">
        <v>289</v>
      </c>
      <c r="S985">
        <v>6.7647058823529393</v>
      </c>
      <c r="T985">
        <v>6.9688581314878899</v>
      </c>
      <c r="U985">
        <v>26.23148788927336</v>
      </c>
      <c r="V985">
        <v>14.878892733564012</v>
      </c>
      <c r="W985">
        <v>22.837370242214529</v>
      </c>
      <c r="X985">
        <v>88.235294117647058</v>
      </c>
      <c r="Y985">
        <v>60.553633217993088</v>
      </c>
      <c r="Z985">
        <v>9.107387673912525</v>
      </c>
      <c r="AA985">
        <v>1.8712910259513964</v>
      </c>
      <c r="AB985">
        <v>2.3870467363966377</v>
      </c>
      <c r="AC985">
        <v>70.575166462315352</v>
      </c>
      <c r="AD985">
        <v>53.345457127729802</v>
      </c>
      <c r="AE985">
        <v>64.983179791459349</v>
      </c>
      <c r="AF985">
        <v>0.59297864045796811</v>
      </c>
      <c r="AG985">
        <v>0.59375128252282006</v>
      </c>
      <c r="AH985">
        <v>13.148788927335643</v>
      </c>
      <c r="AI985">
        <v>267</v>
      </c>
      <c r="AJ985">
        <v>108.86067415730332</v>
      </c>
      <c r="AK985">
        <v>20.131752068385065</v>
      </c>
    </row>
    <row r="986" spans="1:37">
      <c r="A986">
        <v>14</v>
      </c>
      <c r="B986">
        <v>16</v>
      </c>
      <c r="C986">
        <v>2023</v>
      </c>
      <c r="D986">
        <v>99</v>
      </c>
      <c r="E986">
        <v>99</v>
      </c>
      <c r="F986">
        <v>99</v>
      </c>
      <c r="G986">
        <v>99</v>
      </c>
      <c r="H986">
        <v>99</v>
      </c>
      <c r="I986">
        <v>99</v>
      </c>
      <c r="J986">
        <v>999</v>
      </c>
      <c r="K986">
        <v>99</v>
      </c>
      <c r="L986">
        <v>99</v>
      </c>
      <c r="M986">
        <v>99</v>
      </c>
      <c r="N986">
        <v>99</v>
      </c>
      <c r="O986">
        <v>2</v>
      </c>
      <c r="P986">
        <v>9999</v>
      </c>
      <c r="Q986">
        <v>163</v>
      </c>
      <c r="R986">
        <v>883</v>
      </c>
      <c r="S986">
        <v>6.8244620611551516</v>
      </c>
      <c r="T986">
        <v>6.727066817667045</v>
      </c>
      <c r="U986">
        <v>26.050849377123438</v>
      </c>
      <c r="V986">
        <v>19.818799546998864</v>
      </c>
      <c r="W986">
        <v>20.385050962627403</v>
      </c>
      <c r="X986">
        <v>88.108720271800692</v>
      </c>
      <c r="Y986">
        <v>57.757644394110976</v>
      </c>
      <c r="Z986">
        <v>8.8756354541279396</v>
      </c>
      <c r="AA986">
        <v>1.9639421202600815</v>
      </c>
      <c r="AB986">
        <v>2.4937573481149262</v>
      </c>
      <c r="AC986">
        <v>74.041999879581695</v>
      </c>
      <c r="AD986">
        <v>48.521464785240781</v>
      </c>
      <c r="AE986">
        <v>47.558307087278081</v>
      </c>
      <c r="AF986">
        <v>1.8117651886656951</v>
      </c>
      <c r="AG986">
        <v>1.8016332330916087</v>
      </c>
      <c r="AH986">
        <v>10.30577576443941</v>
      </c>
      <c r="AI986">
        <v>494</v>
      </c>
      <c r="AJ986">
        <v>108.31578947368423</v>
      </c>
      <c r="AK986">
        <v>19.167716754674679</v>
      </c>
    </row>
    <row r="987" spans="1:37">
      <c r="A987">
        <v>14</v>
      </c>
      <c r="B987">
        <v>17</v>
      </c>
      <c r="C987">
        <v>2023</v>
      </c>
      <c r="D987">
        <v>99</v>
      </c>
      <c r="E987">
        <v>99</v>
      </c>
      <c r="F987">
        <v>99</v>
      </c>
      <c r="G987">
        <v>99</v>
      </c>
      <c r="H987">
        <v>99</v>
      </c>
      <c r="I987">
        <v>99</v>
      </c>
      <c r="J987">
        <v>999</v>
      </c>
      <c r="K987">
        <v>99</v>
      </c>
      <c r="L987">
        <v>99</v>
      </c>
      <c r="M987">
        <v>99</v>
      </c>
      <c r="N987">
        <v>99</v>
      </c>
      <c r="O987">
        <v>3</v>
      </c>
      <c r="P987">
        <v>9999</v>
      </c>
      <c r="Q987">
        <v>355</v>
      </c>
      <c r="R987">
        <v>2404</v>
      </c>
      <c r="S987">
        <v>7.2154742096505853</v>
      </c>
      <c r="T987">
        <v>5.8419301164725459</v>
      </c>
      <c r="U987">
        <v>28.496505823627299</v>
      </c>
      <c r="V987">
        <v>37.396006655574034</v>
      </c>
      <c r="W987">
        <v>10.440931780366055</v>
      </c>
      <c r="X987">
        <v>94.966722129783719</v>
      </c>
      <c r="Y987">
        <v>77.870216306156379</v>
      </c>
      <c r="Z987">
        <v>7.3445665862468816</v>
      </c>
      <c r="AA987">
        <v>1.7108327121032036</v>
      </c>
      <c r="AB987">
        <v>2.1026025237357913</v>
      </c>
      <c r="AC987">
        <v>65.660883985026274</v>
      </c>
      <c r="AD987">
        <v>49.52091091181093</v>
      </c>
      <c r="AE987">
        <v>50.358991238814333</v>
      </c>
      <c r="AF987">
        <v>4.9325974105915424</v>
      </c>
      <c r="AG987">
        <v>5.3654958989032089</v>
      </c>
      <c r="AH987">
        <v>4.9084858569051582</v>
      </c>
      <c r="AI987">
        <v>2101</v>
      </c>
      <c r="AJ987">
        <v>111.69942884340819</v>
      </c>
      <c r="AK987">
        <v>20.117350881391527</v>
      </c>
    </row>
    <row r="988" spans="1:37">
      <c r="A988">
        <v>14</v>
      </c>
      <c r="B988">
        <v>18</v>
      </c>
      <c r="C988">
        <v>2023</v>
      </c>
      <c r="D988">
        <v>99</v>
      </c>
      <c r="E988">
        <v>99</v>
      </c>
      <c r="F988">
        <v>99</v>
      </c>
      <c r="G988">
        <v>99</v>
      </c>
      <c r="H988">
        <v>99</v>
      </c>
      <c r="I988">
        <v>99</v>
      </c>
      <c r="J988">
        <v>999</v>
      </c>
      <c r="K988">
        <v>99</v>
      </c>
      <c r="L988">
        <v>99</v>
      </c>
      <c r="M988">
        <v>99</v>
      </c>
      <c r="N988">
        <v>99</v>
      </c>
      <c r="O988">
        <v>4</v>
      </c>
      <c r="P988">
        <v>9999</v>
      </c>
      <c r="Q988">
        <v>1297</v>
      </c>
      <c r="R988">
        <v>8666</v>
      </c>
      <c r="S988">
        <v>7.2362104777290588</v>
      </c>
      <c r="T988">
        <v>6.1189706900530814</v>
      </c>
      <c r="U988">
        <v>28.072674821140119</v>
      </c>
      <c r="V988">
        <v>35.43734133394878</v>
      </c>
      <c r="W988">
        <v>12.277867528271408</v>
      </c>
      <c r="X988">
        <v>95.176552042464778</v>
      </c>
      <c r="Y988">
        <v>75.455804292637907</v>
      </c>
      <c r="Z988">
        <v>7.4273795465124621</v>
      </c>
      <c r="AA988">
        <v>1.7653574973582411</v>
      </c>
      <c r="AB988">
        <v>2.0897898136728075</v>
      </c>
      <c r="AC988">
        <v>70.495598323328622</v>
      </c>
      <c r="AD988">
        <v>54.778883134566193</v>
      </c>
      <c r="AE988">
        <v>52.840245746660813</v>
      </c>
      <c r="AF988">
        <v>17.7811518969161</v>
      </c>
      <c r="AG988">
        <v>19.054004901704328</v>
      </c>
      <c r="AH988">
        <v>3.0579275328871449</v>
      </c>
      <c r="AI988">
        <v>4065</v>
      </c>
      <c r="AJ988">
        <v>110.40740467404656</v>
      </c>
      <c r="AK988">
        <v>19.859934953350034</v>
      </c>
    </row>
    <row r="989" spans="1:37">
      <c r="A989">
        <v>14</v>
      </c>
      <c r="B989">
        <v>19</v>
      </c>
      <c r="C989">
        <v>2023</v>
      </c>
      <c r="D989">
        <v>99</v>
      </c>
      <c r="E989">
        <v>99</v>
      </c>
      <c r="F989">
        <v>99</v>
      </c>
      <c r="G989">
        <v>99</v>
      </c>
      <c r="H989">
        <v>99</v>
      </c>
      <c r="I989">
        <v>99</v>
      </c>
      <c r="J989">
        <v>999</v>
      </c>
      <c r="K989">
        <v>99</v>
      </c>
      <c r="L989">
        <v>99</v>
      </c>
      <c r="M989">
        <v>99</v>
      </c>
      <c r="N989">
        <v>99</v>
      </c>
      <c r="O989">
        <v>7</v>
      </c>
      <c r="P989">
        <v>9999</v>
      </c>
      <c r="Q989">
        <v>68</v>
      </c>
      <c r="R989">
        <v>285</v>
      </c>
      <c r="S989">
        <v>6.9684210526315775</v>
      </c>
      <c r="T989">
        <v>7.0035087719298241</v>
      </c>
      <c r="U989">
        <v>26.251228070175447</v>
      </c>
      <c r="V989">
        <v>21.403508771929825</v>
      </c>
      <c r="W989">
        <v>24.210526315789473</v>
      </c>
      <c r="X989">
        <v>89.824561403508767</v>
      </c>
      <c r="Y989">
        <v>57.192982456140349</v>
      </c>
      <c r="Z989">
        <v>8.9544092971152498</v>
      </c>
      <c r="AA989">
        <v>1.7398485409717981</v>
      </c>
      <c r="AB989">
        <v>2.4257366334446404</v>
      </c>
      <c r="AC989">
        <v>65.655227127178222</v>
      </c>
      <c r="AD989">
        <v>27.142393223338313</v>
      </c>
      <c r="AE989">
        <v>50.633723022827489</v>
      </c>
      <c r="AF989">
        <v>0.58477132363502082</v>
      </c>
      <c r="AG989">
        <v>0.58597390749419365</v>
      </c>
      <c r="AH989">
        <v>9.1228070175438596</v>
      </c>
      <c r="AI989">
        <v>251</v>
      </c>
      <c r="AJ989">
        <v>108.40358565737056</v>
      </c>
      <c r="AK989">
        <v>19.968938455773145</v>
      </c>
    </row>
    <row r="990" spans="1:37">
      <c r="A990">
        <v>14</v>
      </c>
      <c r="B990">
        <v>20</v>
      </c>
      <c r="C990">
        <v>2023</v>
      </c>
      <c r="D990">
        <v>99</v>
      </c>
      <c r="E990">
        <v>99</v>
      </c>
      <c r="F990">
        <v>99</v>
      </c>
      <c r="G990">
        <v>99</v>
      </c>
      <c r="H990">
        <v>99</v>
      </c>
      <c r="I990">
        <v>99</v>
      </c>
      <c r="J990">
        <v>999</v>
      </c>
      <c r="K990">
        <v>99</v>
      </c>
      <c r="L990">
        <v>99</v>
      </c>
      <c r="M990">
        <v>99</v>
      </c>
      <c r="N990">
        <v>99</v>
      </c>
      <c r="O990">
        <v>8</v>
      </c>
      <c r="P990">
        <v>9999</v>
      </c>
      <c r="Q990">
        <v>210</v>
      </c>
      <c r="R990">
        <v>1236</v>
      </c>
      <c r="S990">
        <v>7.5606796116504817</v>
      </c>
      <c r="T990">
        <v>6.5663430420711988</v>
      </c>
      <c r="U990">
        <v>28.460113268608449</v>
      </c>
      <c r="V990">
        <v>34.385113268608407</v>
      </c>
      <c r="W990">
        <v>14.724919093851137</v>
      </c>
      <c r="X990">
        <v>94.741100323624607</v>
      </c>
      <c r="Y990">
        <v>75.728155339805852</v>
      </c>
      <c r="Z990">
        <v>7.8908576192800064</v>
      </c>
      <c r="AA990">
        <v>1.518081161174994</v>
      </c>
      <c r="AB990">
        <v>2.0051632120397613</v>
      </c>
      <c r="AC990">
        <v>67.222364264222733</v>
      </c>
      <c r="AD990">
        <v>37.082297150310325</v>
      </c>
      <c r="AE990">
        <v>41.556736803627857</v>
      </c>
      <c r="AF990">
        <v>2.5360608982908261</v>
      </c>
      <c r="AG990">
        <v>2.7551096492396061</v>
      </c>
      <c r="AH990">
        <v>8.0097087378640772</v>
      </c>
      <c r="AI990">
        <v>258</v>
      </c>
      <c r="AJ990">
        <v>108.43875968992248</v>
      </c>
      <c r="AK990">
        <v>20.274719032578886</v>
      </c>
    </row>
    <row r="991" spans="1:37">
      <c r="A991">
        <v>14</v>
      </c>
      <c r="B991">
        <v>21</v>
      </c>
      <c r="C991">
        <v>2023</v>
      </c>
      <c r="D991">
        <v>99</v>
      </c>
      <c r="E991">
        <v>99</v>
      </c>
      <c r="F991">
        <v>99</v>
      </c>
      <c r="G991">
        <v>99</v>
      </c>
      <c r="H991">
        <v>99</v>
      </c>
      <c r="I991">
        <v>99</v>
      </c>
      <c r="J991">
        <v>999</v>
      </c>
      <c r="K991">
        <v>99</v>
      </c>
      <c r="L991">
        <v>99</v>
      </c>
      <c r="M991">
        <v>99</v>
      </c>
      <c r="N991">
        <v>99</v>
      </c>
      <c r="O991">
        <v>9</v>
      </c>
      <c r="P991">
        <v>9999</v>
      </c>
      <c r="Q991">
        <v>444</v>
      </c>
      <c r="R991">
        <v>2021</v>
      </c>
      <c r="S991">
        <v>7.2746165264720446</v>
      </c>
      <c r="T991">
        <v>6.1182582879762499</v>
      </c>
      <c r="U991">
        <v>24.700148441365659</v>
      </c>
      <c r="V991">
        <v>26.274121721919844</v>
      </c>
      <c r="W991">
        <v>11.380504700643241</v>
      </c>
      <c r="X991">
        <v>83.720930232558146</v>
      </c>
      <c r="Y991">
        <v>57.100445324096974</v>
      </c>
      <c r="Z991">
        <v>8.1829510420319824</v>
      </c>
      <c r="AA991">
        <v>1.7213891246490951</v>
      </c>
      <c r="AB991">
        <v>2.0463138640177099</v>
      </c>
      <c r="AC991">
        <v>66.310203468319884</v>
      </c>
      <c r="AD991">
        <v>46.397777840458119</v>
      </c>
      <c r="AE991">
        <v>57.808395942744689</v>
      </c>
      <c r="AF991">
        <v>4.1467468247943051</v>
      </c>
      <c r="AG991">
        <v>3.9097561334744801</v>
      </c>
      <c r="AH991">
        <v>11.083621969322119</v>
      </c>
      <c r="AI991">
        <v>1264</v>
      </c>
      <c r="AJ991">
        <v>108.14295886075941</v>
      </c>
      <c r="AK991">
        <v>19.285293218698076</v>
      </c>
    </row>
    <row r="992" spans="1:37">
      <c r="A992">
        <v>14</v>
      </c>
      <c r="B992">
        <v>22</v>
      </c>
      <c r="C992">
        <v>2023</v>
      </c>
      <c r="D992">
        <v>99</v>
      </c>
      <c r="E992">
        <v>99</v>
      </c>
      <c r="F992">
        <v>99</v>
      </c>
      <c r="G992">
        <v>99</v>
      </c>
      <c r="H992">
        <v>99</v>
      </c>
      <c r="I992">
        <v>99</v>
      </c>
      <c r="J992">
        <v>999</v>
      </c>
      <c r="K992">
        <v>99</v>
      </c>
      <c r="L992">
        <v>99</v>
      </c>
      <c r="M992">
        <v>99</v>
      </c>
      <c r="N992">
        <v>99</v>
      </c>
      <c r="O992">
        <v>11</v>
      </c>
      <c r="P992">
        <v>9999</v>
      </c>
      <c r="Q992">
        <v>1692</v>
      </c>
      <c r="R992">
        <v>9300</v>
      </c>
      <c r="S992">
        <v>7.5296774193548401</v>
      </c>
      <c r="T992">
        <v>6.2864516129032237</v>
      </c>
      <c r="U992">
        <v>26.787784946236464</v>
      </c>
      <c r="V992">
        <v>28.731182795698924</v>
      </c>
      <c r="W992">
        <v>13.591397849462364</v>
      </c>
      <c r="X992">
        <v>85.204301075268816</v>
      </c>
      <c r="Y992">
        <v>65.365591397849457</v>
      </c>
      <c r="Z992">
        <v>9.1210637252811058</v>
      </c>
      <c r="AA992">
        <v>1.7624765393773925</v>
      </c>
      <c r="AB992">
        <v>2.1772255429474905</v>
      </c>
      <c r="AC992">
        <v>70.906813573135764</v>
      </c>
      <c r="AD992">
        <v>50.460671065134441</v>
      </c>
      <c r="AE992">
        <v>56.491031818907025</v>
      </c>
      <c r="AF992">
        <v>19.082011613353306</v>
      </c>
      <c r="AG992">
        <v>19.512078976149624</v>
      </c>
      <c r="AH992">
        <v>1.0752688172043012</v>
      </c>
      <c r="AI992">
        <v>4583</v>
      </c>
      <c r="AJ992">
        <v>111.01926685577143</v>
      </c>
      <c r="AK992">
        <v>20.168746125749564</v>
      </c>
    </row>
    <row r="993" spans="1:37">
      <c r="A993">
        <v>14</v>
      </c>
      <c r="B993">
        <v>23</v>
      </c>
      <c r="C993">
        <v>2023</v>
      </c>
      <c r="D993">
        <v>99</v>
      </c>
      <c r="E993">
        <v>99</v>
      </c>
      <c r="F993">
        <v>99</v>
      </c>
      <c r="G993">
        <v>99</v>
      </c>
      <c r="H993">
        <v>99</v>
      </c>
      <c r="I993">
        <v>99</v>
      </c>
      <c r="J993">
        <v>999</v>
      </c>
      <c r="K993">
        <v>99</v>
      </c>
      <c r="L993">
        <v>99</v>
      </c>
      <c r="M993">
        <v>99</v>
      </c>
      <c r="N993">
        <v>99</v>
      </c>
      <c r="O993">
        <v>14</v>
      </c>
      <c r="P993">
        <v>9999</v>
      </c>
      <c r="Q993">
        <v>2102</v>
      </c>
      <c r="R993">
        <v>9171</v>
      </c>
      <c r="S993">
        <v>7.0555010358739505</v>
      </c>
      <c r="T993">
        <v>6.3012757605495597</v>
      </c>
      <c r="U993">
        <v>24.632308363319257</v>
      </c>
      <c r="V993">
        <v>26.038599934576375</v>
      </c>
      <c r="W993">
        <v>10.936648129974918</v>
      </c>
      <c r="X993">
        <v>80.492857921709742</v>
      </c>
      <c r="Y993">
        <v>55.239341402246197</v>
      </c>
      <c r="Z993">
        <v>8.8669815862175643</v>
      </c>
      <c r="AA993">
        <v>1.7152153788836613</v>
      </c>
      <c r="AB993">
        <v>2.1108361293930895</v>
      </c>
      <c r="AC993">
        <v>72.857353587507077</v>
      </c>
      <c r="AD993">
        <v>32.770763796310646</v>
      </c>
      <c r="AE993">
        <v>43.078147566848386</v>
      </c>
      <c r="AF993">
        <v>18.817325645813234</v>
      </c>
      <c r="AG993">
        <v>17.693167908905941</v>
      </c>
      <c r="AH993">
        <v>3.7945698397121359</v>
      </c>
      <c r="AI993">
        <v>35</v>
      </c>
      <c r="AJ993">
        <v>106.45142857142859</v>
      </c>
      <c r="AK993">
        <v>19.686110218538548</v>
      </c>
    </row>
    <row r="994" spans="1:37">
      <c r="A994">
        <v>14</v>
      </c>
      <c r="B994">
        <v>24</v>
      </c>
      <c r="C994">
        <v>2023</v>
      </c>
      <c r="D994">
        <v>99</v>
      </c>
      <c r="E994">
        <v>99</v>
      </c>
      <c r="F994">
        <v>99</v>
      </c>
      <c r="G994">
        <v>99</v>
      </c>
      <c r="H994">
        <v>99</v>
      </c>
      <c r="I994">
        <v>99</v>
      </c>
      <c r="J994">
        <v>999</v>
      </c>
      <c r="K994">
        <v>99</v>
      </c>
      <c r="L994">
        <v>99</v>
      </c>
      <c r="M994">
        <v>99</v>
      </c>
      <c r="N994">
        <v>99</v>
      </c>
      <c r="O994">
        <v>15</v>
      </c>
      <c r="P994">
        <v>9999</v>
      </c>
      <c r="Q994">
        <v>566</v>
      </c>
      <c r="R994">
        <v>2885</v>
      </c>
      <c r="S994">
        <v>6.9781629116117845</v>
      </c>
      <c r="T994">
        <v>6.3844020797227028</v>
      </c>
      <c r="U994">
        <v>23.411819757365706</v>
      </c>
      <c r="V994">
        <v>22.183708838821495</v>
      </c>
      <c r="W994">
        <v>11.750433275563262</v>
      </c>
      <c r="X994">
        <v>75.355285961871743</v>
      </c>
      <c r="Y994">
        <v>49.150779896013859</v>
      </c>
      <c r="Z994">
        <v>9.1048612331525565</v>
      </c>
      <c r="AA994">
        <v>1.7769586565385596</v>
      </c>
      <c r="AB994">
        <v>2.0142213700120828</v>
      </c>
      <c r="AC994">
        <v>74.68509857637369</v>
      </c>
      <c r="AD994">
        <v>37.297884171491773</v>
      </c>
      <c r="AE994">
        <v>47.949231349661915</v>
      </c>
      <c r="AF994">
        <v>5.9195272585509988</v>
      </c>
      <c r="AG994">
        <v>5.2901109697485982</v>
      </c>
      <c r="AH994">
        <v>4.3674176776429805</v>
      </c>
      <c r="AI994">
        <v>162</v>
      </c>
      <c r="AJ994">
        <v>101.25185185185184</v>
      </c>
      <c r="AK994">
        <v>17.804264345963343</v>
      </c>
    </row>
    <row r="995" spans="1:37" s="523" customFormat="1">
      <c r="A995" s="523">
        <v>14</v>
      </c>
      <c r="B995" s="523">
        <v>25</v>
      </c>
      <c r="C995" s="523">
        <v>2023</v>
      </c>
      <c r="D995" s="523">
        <v>99</v>
      </c>
      <c r="E995" s="523">
        <v>99</v>
      </c>
      <c r="F995" s="523">
        <v>99</v>
      </c>
      <c r="G995" s="523">
        <v>99</v>
      </c>
      <c r="H995" s="523">
        <v>99</v>
      </c>
      <c r="I995" s="523">
        <v>99</v>
      </c>
      <c r="J995" s="523">
        <v>999</v>
      </c>
      <c r="K995" s="523">
        <v>99</v>
      </c>
      <c r="L995" s="523">
        <v>99</v>
      </c>
      <c r="M995" s="523">
        <v>99</v>
      </c>
      <c r="N995" s="523">
        <v>99</v>
      </c>
      <c r="O995" s="523">
        <v>16</v>
      </c>
      <c r="P995" s="523">
        <v>9999</v>
      </c>
      <c r="Q995" s="523">
        <v>754</v>
      </c>
      <c r="R995" s="523">
        <v>4608</v>
      </c>
      <c r="S995" s="523">
        <v>7.1252170138888884</v>
      </c>
      <c r="T995" s="523">
        <v>6.1130642361111116</v>
      </c>
      <c r="U995" s="523">
        <v>25.176041666666706</v>
      </c>
      <c r="V995" s="523">
        <v>30.6640625</v>
      </c>
      <c r="W995" s="523">
        <v>10.3515625</v>
      </c>
      <c r="X995" s="523">
        <v>85.5251736111111</v>
      </c>
      <c r="Y995" s="523">
        <v>60.308159722222221</v>
      </c>
      <c r="Z995" s="523">
        <v>7.86263020725508</v>
      </c>
      <c r="AA995" s="523">
        <v>1.7182606489604773</v>
      </c>
      <c r="AB995" s="523">
        <v>1.8772031924474353</v>
      </c>
      <c r="AC995" s="523">
        <v>71.996348577278127</v>
      </c>
      <c r="AD995" s="523">
        <v>45.073302668386518</v>
      </c>
      <c r="AE995" s="523">
        <v>50.875677049670145</v>
      </c>
      <c r="AF995" s="523">
        <v>9.4548289800357033</v>
      </c>
      <c r="AG995" s="523">
        <v>9.0862297071602978</v>
      </c>
      <c r="AH995" s="523">
        <v>4.5789930555555562</v>
      </c>
      <c r="AI995" s="523">
        <v>781</v>
      </c>
      <c r="AJ995" s="523">
        <v>110.23905249679918</v>
      </c>
      <c r="AK995" s="523">
        <v>19.215806757155967</v>
      </c>
    </row>
    <row r="996" spans="1:37" s="523" customFormat="1">
      <c r="A996" s="523">
        <v>14</v>
      </c>
      <c r="B996" s="523">
        <v>26</v>
      </c>
      <c r="C996" s="523">
        <v>2023</v>
      </c>
      <c r="D996" s="523">
        <v>99</v>
      </c>
      <c r="E996" s="523">
        <v>99</v>
      </c>
      <c r="F996" s="523">
        <v>99</v>
      </c>
      <c r="G996" s="523">
        <v>99</v>
      </c>
      <c r="H996" s="523">
        <v>99</v>
      </c>
      <c r="I996" s="523">
        <v>99</v>
      </c>
      <c r="J996" s="523">
        <v>999</v>
      </c>
      <c r="K996" s="523">
        <v>99</v>
      </c>
      <c r="L996" s="523">
        <v>99</v>
      </c>
      <c r="M996" s="523">
        <v>99</v>
      </c>
      <c r="N996" s="523">
        <v>99</v>
      </c>
      <c r="O996" s="523">
        <v>18</v>
      </c>
      <c r="P996" s="523">
        <v>9999</v>
      </c>
      <c r="Q996" s="523">
        <v>543</v>
      </c>
      <c r="R996" s="523">
        <v>4224</v>
      </c>
      <c r="S996" s="523">
        <v>7.0407196969696972</v>
      </c>
      <c r="T996" s="523">
        <v>6.1299715909090899</v>
      </c>
      <c r="U996" s="523">
        <v>25.706581439394</v>
      </c>
      <c r="V996" s="523">
        <v>30.137310606060598</v>
      </c>
      <c r="W996" s="523">
        <v>8.5700757575757578</v>
      </c>
      <c r="X996" s="523">
        <v>83.972537878787875</v>
      </c>
      <c r="Y996" s="523">
        <v>61.600378787878803</v>
      </c>
      <c r="Z996" s="523">
        <v>8.7238466969697939</v>
      </c>
      <c r="AA996" s="523">
        <v>1.7040084907598676</v>
      </c>
      <c r="AB996" s="523">
        <v>1.806687754741344</v>
      </c>
      <c r="AC996" s="523">
        <v>75.005949772105097</v>
      </c>
      <c r="AD996" s="523">
        <v>36.40446315088176</v>
      </c>
      <c r="AE996" s="523">
        <v>43.437568597103059</v>
      </c>
      <c r="AF996" s="523">
        <v>8.6669265650327265</v>
      </c>
      <c r="AG996" s="523">
        <v>8.5045635099035195</v>
      </c>
      <c r="AH996" s="523">
        <v>3.0776515151515147</v>
      </c>
      <c r="AI996" s="523">
        <v>0</v>
      </c>
    </row>
    <row r="997" spans="1:37" s="523" customFormat="1">
      <c r="A997" s="523">
        <v>14</v>
      </c>
      <c r="B997" s="523">
        <v>27</v>
      </c>
      <c r="C997" s="523">
        <v>2023</v>
      </c>
      <c r="D997" s="523">
        <v>99</v>
      </c>
      <c r="E997" s="523">
        <v>99</v>
      </c>
      <c r="F997" s="523">
        <v>99</v>
      </c>
      <c r="G997" s="523">
        <v>99</v>
      </c>
      <c r="H997" s="523">
        <v>99</v>
      </c>
      <c r="I997" s="523">
        <v>99</v>
      </c>
      <c r="J997" s="523">
        <v>999</v>
      </c>
      <c r="K997" s="523">
        <v>99</v>
      </c>
      <c r="L997" s="523">
        <v>99</v>
      </c>
      <c r="M997" s="523">
        <v>99</v>
      </c>
      <c r="N997" s="523">
        <v>99</v>
      </c>
      <c r="O997" s="523">
        <v>55</v>
      </c>
      <c r="P997" s="523">
        <v>9999</v>
      </c>
      <c r="Q997" s="523">
        <v>296</v>
      </c>
      <c r="R997" s="523">
        <v>2150</v>
      </c>
      <c r="S997" s="523">
        <v>7.5651162790697644</v>
      </c>
      <c r="T997" s="523">
        <v>5.9618604651162803</v>
      </c>
      <c r="U997" s="523">
        <v>27.411069767441806</v>
      </c>
      <c r="V997" s="523">
        <v>37.906976744186039</v>
      </c>
      <c r="W997" s="523">
        <v>8.8372093023255864</v>
      </c>
      <c r="X997" s="523">
        <v>88.837209302325562</v>
      </c>
      <c r="Y997" s="523">
        <v>71.860465116279116</v>
      </c>
      <c r="Z997" s="523">
        <v>8.3781525559607513</v>
      </c>
      <c r="AA997" s="523">
        <v>1.8149743698530201</v>
      </c>
      <c r="AB997" s="523">
        <v>1.8955115353196903</v>
      </c>
      <c r="AC997" s="523">
        <v>71.714184020086023</v>
      </c>
      <c r="AD997" s="523">
        <v>44.441339964225591</v>
      </c>
      <c r="AE997" s="523">
        <v>43.280906650304871</v>
      </c>
      <c r="AF997" s="523">
        <v>4.4114327923343666</v>
      </c>
      <c r="AG997" s="523">
        <v>4.6158133379866948</v>
      </c>
      <c r="AH997" s="523">
        <v>2.5581395348837219</v>
      </c>
      <c r="AI997" s="523">
        <v>0</v>
      </c>
    </row>
    <row r="998" spans="1:37" s="523" customFormat="1">
      <c r="A998" s="523">
        <v>14</v>
      </c>
      <c r="B998" s="523">
        <v>28</v>
      </c>
      <c r="C998" s="523">
        <v>2023</v>
      </c>
      <c r="D998" s="523">
        <v>99</v>
      </c>
      <c r="E998" s="523">
        <v>99</v>
      </c>
      <c r="F998" s="523">
        <v>99</v>
      </c>
      <c r="G998" s="523">
        <v>99</v>
      </c>
      <c r="H998" s="523">
        <v>99</v>
      </c>
      <c r="I998" s="523">
        <v>99</v>
      </c>
      <c r="J998" s="523">
        <v>999</v>
      </c>
      <c r="K998" s="523">
        <v>99</v>
      </c>
      <c r="L998" s="523">
        <v>99</v>
      </c>
      <c r="M998" s="523">
        <v>99</v>
      </c>
      <c r="N998" s="523">
        <v>99</v>
      </c>
      <c r="O998" s="523">
        <v>56</v>
      </c>
      <c r="P998" s="523">
        <v>9999</v>
      </c>
      <c r="Q998" s="523">
        <v>80</v>
      </c>
      <c r="R998" s="523">
        <v>615</v>
      </c>
      <c r="S998" s="523">
        <v>7.69430894308943</v>
      </c>
      <c r="T998" s="523">
        <v>6.8845528455284564</v>
      </c>
      <c r="U998" s="523">
        <v>25.58357723577236</v>
      </c>
      <c r="V998" s="523">
        <v>26.341463414634152</v>
      </c>
      <c r="W998" s="523">
        <v>18.211382113821134</v>
      </c>
      <c r="X998" s="523">
        <v>86.504065040650389</v>
      </c>
      <c r="Y998" s="523">
        <v>60.975609756097562</v>
      </c>
      <c r="Z998" s="523">
        <v>8.0593049923353899</v>
      </c>
      <c r="AA998" s="523">
        <v>1.718635345054214</v>
      </c>
      <c r="AB998" s="523">
        <v>2.1294692846339003</v>
      </c>
      <c r="AC998" s="523">
        <v>71.559620848852347</v>
      </c>
      <c r="AD998" s="523">
        <v>39.87087731182428</v>
      </c>
      <c r="AE998" s="523">
        <v>54.616794861557409</v>
      </c>
      <c r="AF998" s="523">
        <v>1.2618749615282028</v>
      </c>
      <c r="AG998" s="523">
        <v>1.2323105837150998</v>
      </c>
      <c r="AH998" s="523">
        <v>3.9024390243902438</v>
      </c>
      <c r="AI998" s="523">
        <v>597</v>
      </c>
      <c r="AJ998" s="523">
        <v>108.38140703517594</v>
      </c>
      <c r="AK998" s="523">
        <v>19.687630623427076</v>
      </c>
    </row>
    <row r="999" spans="1:37" s="523" customFormat="1">
      <c r="A999" s="523">
        <v>14</v>
      </c>
      <c r="B999" s="523">
        <v>29</v>
      </c>
      <c r="C999" s="523">
        <v>2022</v>
      </c>
      <c r="D999" s="523">
        <v>99</v>
      </c>
      <c r="E999" s="523">
        <v>99</v>
      </c>
      <c r="F999" s="523">
        <v>99</v>
      </c>
      <c r="G999" s="523">
        <v>99</v>
      </c>
      <c r="H999" s="523">
        <v>99</v>
      </c>
      <c r="I999" s="523">
        <v>99</v>
      </c>
      <c r="J999" s="523">
        <v>999</v>
      </c>
      <c r="K999" s="523">
        <v>99</v>
      </c>
      <c r="L999" s="523">
        <v>99</v>
      </c>
      <c r="M999" s="523">
        <v>99</v>
      </c>
      <c r="N999" s="523">
        <v>99</v>
      </c>
      <c r="O999" s="523">
        <v>1</v>
      </c>
      <c r="P999" s="523">
        <v>9999</v>
      </c>
      <c r="Q999" s="523">
        <v>78</v>
      </c>
      <c r="R999" s="523">
        <v>308</v>
      </c>
      <c r="S999" s="523">
        <v>6.487012987012986</v>
      </c>
      <c r="T999" s="523">
        <v>6.9123376623376602</v>
      </c>
      <c r="U999" s="523">
        <v>26.87077922077922</v>
      </c>
      <c r="V999" s="523">
        <v>19.805194805194809</v>
      </c>
      <c r="W999" s="523">
        <v>23.701298701298704</v>
      </c>
      <c r="X999" s="523">
        <v>92.207792207792224</v>
      </c>
      <c r="Y999" s="523">
        <v>63.636363636363633</v>
      </c>
      <c r="Z999" s="523">
        <v>8.5207418837773616</v>
      </c>
      <c r="AA999" s="523">
        <v>2.0958741566112256</v>
      </c>
      <c r="AB999" s="523">
        <v>2.5473650231776426</v>
      </c>
      <c r="AC999" s="523">
        <v>74.503527590986252</v>
      </c>
      <c r="AD999" s="523">
        <v>61.909356703318402</v>
      </c>
      <c r="AE999" s="523">
        <v>63.923026054941992</v>
      </c>
      <c r="AF999" s="523">
        <v>0.59855801931709973</v>
      </c>
      <c r="AG999" s="523">
        <v>0.6022612924174261</v>
      </c>
      <c r="AH999" s="523">
        <v>11.363636363636362</v>
      </c>
      <c r="AI999" s="523">
        <v>0</v>
      </c>
    </row>
    <row r="1000" spans="1:37" s="523" customFormat="1">
      <c r="A1000" s="523">
        <v>14</v>
      </c>
      <c r="B1000" s="523">
        <v>30</v>
      </c>
      <c r="C1000" s="523">
        <v>2022</v>
      </c>
      <c r="D1000" s="523">
        <v>99</v>
      </c>
      <c r="E1000" s="523">
        <v>99</v>
      </c>
      <c r="F1000" s="523">
        <v>99</v>
      </c>
      <c r="G1000" s="523">
        <v>99</v>
      </c>
      <c r="H1000" s="523">
        <v>99</v>
      </c>
      <c r="I1000" s="523">
        <v>99</v>
      </c>
      <c r="J1000" s="523">
        <v>999</v>
      </c>
      <c r="K1000" s="523">
        <v>99</v>
      </c>
      <c r="L1000" s="523">
        <v>99</v>
      </c>
      <c r="M1000" s="523">
        <v>99</v>
      </c>
      <c r="N1000" s="523">
        <v>99</v>
      </c>
      <c r="O1000" s="523">
        <v>2</v>
      </c>
      <c r="P1000" s="523">
        <v>9999</v>
      </c>
      <c r="Q1000" s="523">
        <v>163</v>
      </c>
      <c r="R1000" s="523">
        <v>1013</v>
      </c>
      <c r="S1000" s="523">
        <v>6.5044422507403761</v>
      </c>
      <c r="T1000" s="523">
        <v>6.6238894373149044</v>
      </c>
      <c r="U1000" s="523">
        <v>25.90227048371176</v>
      </c>
      <c r="V1000" s="523">
        <v>18.163869693978285</v>
      </c>
      <c r="W1000" s="523">
        <v>20.434353405725563</v>
      </c>
      <c r="X1000" s="523">
        <v>89.042448173741377</v>
      </c>
      <c r="Y1000" s="523">
        <v>61.697926949654502</v>
      </c>
      <c r="Z1000" s="523">
        <v>8.4067819645153499</v>
      </c>
      <c r="AA1000" s="523">
        <v>1.9769725700714889</v>
      </c>
      <c r="AB1000" s="523">
        <v>2.4218693219195502</v>
      </c>
      <c r="AC1000" s="523">
        <v>65.77343438169045</v>
      </c>
      <c r="AD1000" s="523">
        <v>50.44102497475631</v>
      </c>
      <c r="AE1000" s="523">
        <v>47.671980271863475</v>
      </c>
      <c r="AF1000" s="523">
        <v>1.9686340050916304</v>
      </c>
      <c r="AG1000" s="523">
        <v>1.9094190633069352</v>
      </c>
      <c r="AH1000" s="523">
        <v>4.4422507403751244</v>
      </c>
      <c r="AI1000" s="523">
        <v>0</v>
      </c>
    </row>
    <row r="1001" spans="1:37" s="523" customFormat="1">
      <c r="A1001" s="523">
        <v>14</v>
      </c>
      <c r="B1001" s="523">
        <v>31</v>
      </c>
      <c r="C1001" s="523">
        <v>2022</v>
      </c>
      <c r="D1001" s="523">
        <v>99</v>
      </c>
      <c r="E1001" s="523">
        <v>99</v>
      </c>
      <c r="F1001" s="523">
        <v>99</v>
      </c>
      <c r="G1001" s="523">
        <v>99</v>
      </c>
      <c r="H1001" s="523">
        <v>99</v>
      </c>
      <c r="I1001" s="523">
        <v>99</v>
      </c>
      <c r="J1001" s="523">
        <v>999</v>
      </c>
      <c r="K1001" s="523">
        <v>99</v>
      </c>
      <c r="L1001" s="523">
        <v>99</v>
      </c>
      <c r="M1001" s="523">
        <v>99</v>
      </c>
      <c r="N1001" s="523">
        <v>99</v>
      </c>
      <c r="O1001" s="523">
        <v>3</v>
      </c>
      <c r="P1001" s="523">
        <v>9999</v>
      </c>
      <c r="Q1001" s="523">
        <v>381</v>
      </c>
      <c r="R1001" s="523">
        <v>2577</v>
      </c>
      <c r="S1001" s="523">
        <v>6.9006596818005423</v>
      </c>
      <c r="T1001" s="523">
        <v>5.9472254559565396</v>
      </c>
      <c r="U1001" s="523">
        <v>28.555005820721725</v>
      </c>
      <c r="V1001" s="523">
        <v>37.175009701202953</v>
      </c>
      <c r="W1001" s="523">
        <v>9.8952270081490106</v>
      </c>
      <c r="X1001" s="523">
        <v>97.244858362436958</v>
      </c>
      <c r="Y1001" s="523">
        <v>78.114086146682141</v>
      </c>
      <c r="Z1001" s="523">
        <v>7.0683972214455437</v>
      </c>
      <c r="AA1001" s="523">
        <v>1.7005749990325254</v>
      </c>
      <c r="AB1001" s="523">
        <v>2.0180426611909179</v>
      </c>
      <c r="AC1001" s="523">
        <v>66.290858366214934</v>
      </c>
      <c r="AD1001" s="523">
        <v>47.501018926132438</v>
      </c>
      <c r="AE1001" s="523">
        <v>47.021348555644593</v>
      </c>
      <c r="AF1001" s="523">
        <v>5.0080649862992406</v>
      </c>
      <c r="AG1001" s="523">
        <v>5.3548911371344046</v>
      </c>
      <c r="AH1001" s="523">
        <v>5.5490880869227803</v>
      </c>
      <c r="AI1001" s="523">
        <v>0</v>
      </c>
    </row>
    <row r="1002" spans="1:37" s="523" customFormat="1">
      <c r="A1002" s="523">
        <v>14</v>
      </c>
      <c r="B1002" s="523">
        <v>32</v>
      </c>
      <c r="C1002" s="523">
        <v>2022</v>
      </c>
      <c r="D1002" s="523">
        <v>99</v>
      </c>
      <c r="E1002" s="523">
        <v>99</v>
      </c>
      <c r="F1002" s="523">
        <v>99</v>
      </c>
      <c r="G1002" s="523">
        <v>99</v>
      </c>
      <c r="H1002" s="523">
        <v>99</v>
      </c>
      <c r="I1002" s="523">
        <v>99</v>
      </c>
      <c r="J1002" s="523">
        <v>999</v>
      </c>
      <c r="K1002" s="523">
        <v>99</v>
      </c>
      <c r="L1002" s="523">
        <v>99</v>
      </c>
      <c r="M1002" s="523">
        <v>99</v>
      </c>
      <c r="N1002" s="523">
        <v>99</v>
      </c>
      <c r="O1002" s="523">
        <v>4</v>
      </c>
      <c r="P1002" s="523">
        <v>9999</v>
      </c>
      <c r="Q1002" s="523">
        <v>1323</v>
      </c>
      <c r="R1002" s="523">
        <v>9062</v>
      </c>
      <c r="S1002" s="523">
        <v>7.0985433679099543</v>
      </c>
      <c r="T1002" s="523">
        <v>6.3417567865813274</v>
      </c>
      <c r="U1002" s="523">
        <v>28.636615537408943</v>
      </c>
      <c r="V1002" s="523">
        <v>33.579783712204808</v>
      </c>
      <c r="W1002" s="523">
        <v>13.727653939527698</v>
      </c>
      <c r="X1002" s="523">
        <v>96.082542485102636</v>
      </c>
      <c r="Y1002" s="523">
        <v>77.63186934451555</v>
      </c>
      <c r="Z1002" s="523">
        <v>7.4357040956593616</v>
      </c>
      <c r="AA1002" s="523">
        <v>1.8060016907162777</v>
      </c>
      <c r="AB1002" s="523">
        <v>2.1229733927865282</v>
      </c>
      <c r="AC1002" s="523">
        <v>68.84670514587782</v>
      </c>
      <c r="AD1002" s="523">
        <v>57.459918291927394</v>
      </c>
      <c r="AE1002" s="523">
        <v>54.324514582154912</v>
      </c>
      <c r="AF1002" s="523">
        <v>17.610820685232326</v>
      </c>
      <c r="AG1002" s="523">
        <v>18.884249137454027</v>
      </c>
      <c r="AH1002" s="523">
        <v>2.2621937762083419</v>
      </c>
      <c r="AI1002" s="523">
        <v>45</v>
      </c>
      <c r="AJ1002" s="523">
        <v>112.27777777777779</v>
      </c>
      <c r="AK1002" s="523">
        <v>19.211553796021704</v>
      </c>
    </row>
    <row r="1003" spans="1:37">
      <c r="A1003" s="523">
        <v>14</v>
      </c>
      <c r="B1003">
        <v>33</v>
      </c>
      <c r="C1003">
        <v>2022</v>
      </c>
      <c r="D1003">
        <v>99</v>
      </c>
      <c r="E1003">
        <v>99</v>
      </c>
      <c r="F1003">
        <v>99</v>
      </c>
      <c r="G1003">
        <v>99</v>
      </c>
      <c r="H1003">
        <v>99</v>
      </c>
      <c r="I1003">
        <v>99</v>
      </c>
      <c r="J1003">
        <v>999</v>
      </c>
      <c r="K1003">
        <v>99</v>
      </c>
      <c r="L1003">
        <v>99</v>
      </c>
      <c r="M1003">
        <v>99</v>
      </c>
      <c r="N1003">
        <v>99</v>
      </c>
      <c r="O1003">
        <v>7</v>
      </c>
      <c r="P1003">
        <v>9999</v>
      </c>
      <c r="Q1003">
        <v>67</v>
      </c>
      <c r="R1003">
        <v>299</v>
      </c>
      <c r="S1003">
        <v>6.6454849498327748</v>
      </c>
      <c r="T1003">
        <v>7.0401337792642114</v>
      </c>
      <c r="U1003">
        <v>25.903678929765899</v>
      </c>
      <c r="V1003">
        <v>18.060200668896321</v>
      </c>
      <c r="W1003">
        <v>29.431438127090303</v>
      </c>
      <c r="X1003">
        <v>85.284280936454863</v>
      </c>
      <c r="Y1003">
        <v>56.856187290969906</v>
      </c>
      <c r="Z1003">
        <v>8.8507063666061931</v>
      </c>
      <c r="AA1003">
        <v>1.7392011819929669</v>
      </c>
      <c r="AB1003">
        <v>2.6649705832387443</v>
      </c>
      <c r="AC1003">
        <v>72.009792443959981</v>
      </c>
      <c r="AD1003">
        <v>32.366735513973573</v>
      </c>
      <c r="AE1003">
        <v>50.817816886542431</v>
      </c>
      <c r="AF1003">
        <v>0.58106768758380789</v>
      </c>
      <c r="AG1003">
        <v>0.5636202800840302</v>
      </c>
      <c r="AH1003">
        <v>16.053511705685615</v>
      </c>
      <c r="AI1003">
        <v>0</v>
      </c>
    </row>
    <row r="1004" spans="1:37">
      <c r="A1004">
        <v>14</v>
      </c>
      <c r="B1004">
        <v>34</v>
      </c>
      <c r="C1004">
        <v>2022</v>
      </c>
      <c r="D1004">
        <v>99</v>
      </c>
      <c r="E1004">
        <v>99</v>
      </c>
      <c r="F1004">
        <v>99</v>
      </c>
      <c r="G1004">
        <v>99</v>
      </c>
      <c r="H1004">
        <v>99</v>
      </c>
      <c r="I1004">
        <v>99</v>
      </c>
      <c r="J1004">
        <v>999</v>
      </c>
      <c r="K1004">
        <v>99</v>
      </c>
      <c r="L1004">
        <v>99</v>
      </c>
      <c r="M1004">
        <v>99</v>
      </c>
      <c r="N1004">
        <v>99</v>
      </c>
      <c r="O1004">
        <v>8</v>
      </c>
      <c r="P1004">
        <v>9999</v>
      </c>
      <c r="Q1004">
        <v>215</v>
      </c>
      <c r="R1004">
        <v>1243</v>
      </c>
      <c r="S1004">
        <v>6.9058728881737741</v>
      </c>
      <c r="T1004">
        <v>6.315366049879322</v>
      </c>
      <c r="U1004">
        <v>27.631214802896217</v>
      </c>
      <c r="V1004">
        <v>29.042638777152057</v>
      </c>
      <c r="W1004">
        <v>12.228479485116653</v>
      </c>
      <c r="X1004">
        <v>94.851166532582482</v>
      </c>
      <c r="Y1004">
        <v>71.118262268704697</v>
      </c>
      <c r="Z1004">
        <v>7.8994958374340012</v>
      </c>
      <c r="AA1004">
        <v>1.6732207990129888</v>
      </c>
      <c r="AB1004">
        <v>2.0406915420485938</v>
      </c>
      <c r="AC1004">
        <v>66.122321839677284</v>
      </c>
      <c r="AD1004">
        <v>47.388491946792946</v>
      </c>
      <c r="AE1004">
        <v>56.308970469079249</v>
      </c>
      <c r="AF1004">
        <v>2.4156091493868677</v>
      </c>
      <c r="AG1004">
        <v>2.4993385182634476</v>
      </c>
      <c r="AH1004">
        <v>3.8616251005631534</v>
      </c>
      <c r="AI1004">
        <v>0</v>
      </c>
    </row>
    <row r="1005" spans="1:37">
      <c r="A1005">
        <v>14</v>
      </c>
      <c r="B1005">
        <v>35</v>
      </c>
      <c r="C1005">
        <v>2022</v>
      </c>
      <c r="D1005">
        <v>99</v>
      </c>
      <c r="E1005">
        <v>99</v>
      </c>
      <c r="F1005">
        <v>99</v>
      </c>
      <c r="G1005">
        <v>99</v>
      </c>
      <c r="H1005">
        <v>99</v>
      </c>
      <c r="I1005">
        <v>99</v>
      </c>
      <c r="J1005">
        <v>999</v>
      </c>
      <c r="K1005">
        <v>99</v>
      </c>
      <c r="L1005">
        <v>99</v>
      </c>
      <c r="M1005">
        <v>99</v>
      </c>
      <c r="N1005">
        <v>99</v>
      </c>
      <c r="O1005">
        <v>9</v>
      </c>
      <c r="P1005">
        <v>9999</v>
      </c>
      <c r="Q1005">
        <v>421</v>
      </c>
      <c r="R1005">
        <v>1913</v>
      </c>
      <c r="S1005">
        <v>7.1672765290120219</v>
      </c>
      <c r="T1005">
        <v>6.1170935703084179</v>
      </c>
      <c r="U1005">
        <v>25.732561421850505</v>
      </c>
      <c r="V1005">
        <v>28.437009932043903</v>
      </c>
      <c r="W1005">
        <v>11.238891792995299</v>
      </c>
      <c r="X1005">
        <v>87.872451646628349</v>
      </c>
      <c r="Y1005">
        <v>62.415054887611085</v>
      </c>
      <c r="Z1005">
        <v>8.3414931656529685</v>
      </c>
      <c r="AA1005">
        <v>1.7916095773160667</v>
      </c>
      <c r="AB1005">
        <v>2.0321219510056405</v>
      </c>
      <c r="AC1005">
        <v>68.924957515191281</v>
      </c>
      <c r="AD1005">
        <v>50.896349367261642</v>
      </c>
      <c r="AE1005">
        <v>56.735799250749203</v>
      </c>
      <c r="AF1005">
        <v>3.7176671784208151</v>
      </c>
      <c r="AG1005">
        <v>3.5822175953268749</v>
      </c>
      <c r="AH1005">
        <v>8.9911134343962384</v>
      </c>
      <c r="AI1005">
        <v>422</v>
      </c>
      <c r="AJ1005">
        <v>104.69810426540285</v>
      </c>
      <c r="AK1005">
        <v>18.335463474492101</v>
      </c>
    </row>
    <row r="1006" spans="1:37">
      <c r="A1006">
        <v>14</v>
      </c>
      <c r="B1006">
        <v>36</v>
      </c>
      <c r="C1006">
        <v>2022</v>
      </c>
      <c r="D1006">
        <v>99</v>
      </c>
      <c r="E1006">
        <v>99</v>
      </c>
      <c r="F1006">
        <v>99</v>
      </c>
      <c r="G1006">
        <v>99</v>
      </c>
      <c r="H1006">
        <v>99</v>
      </c>
      <c r="I1006">
        <v>99</v>
      </c>
      <c r="J1006">
        <v>999</v>
      </c>
      <c r="K1006">
        <v>99</v>
      </c>
      <c r="L1006">
        <v>99</v>
      </c>
      <c r="M1006">
        <v>99</v>
      </c>
      <c r="N1006">
        <v>99</v>
      </c>
      <c r="O1006">
        <v>11</v>
      </c>
      <c r="P1006">
        <v>9999</v>
      </c>
      <c r="Q1006">
        <v>1729</v>
      </c>
      <c r="R1006">
        <v>9158</v>
      </c>
      <c r="S1006">
        <v>7.3552085608211391</v>
      </c>
      <c r="T1006">
        <v>6.3205940161607348</v>
      </c>
      <c r="U1006">
        <v>27.685089539200696</v>
      </c>
      <c r="V1006">
        <v>28.117492902380441</v>
      </c>
      <c r="W1006">
        <v>14.686612797554051</v>
      </c>
      <c r="X1006">
        <v>87.224284778335914</v>
      </c>
      <c r="Y1006">
        <v>68.355536143262725</v>
      </c>
      <c r="Z1006">
        <v>9.4426719605056952</v>
      </c>
      <c r="AA1006">
        <v>1.8414291094912103</v>
      </c>
      <c r="AB1006">
        <v>2.155627078865813</v>
      </c>
      <c r="AC1006">
        <v>71.887121023382036</v>
      </c>
      <c r="AD1006">
        <v>58.783228230759271</v>
      </c>
      <c r="AE1006">
        <v>60.214180965110955</v>
      </c>
      <c r="AF1006">
        <v>17.797384223720773</v>
      </c>
      <c r="AG1006">
        <v>18.450177399359472</v>
      </c>
      <c r="AH1006">
        <v>1.3321685957632672</v>
      </c>
      <c r="AI1006">
        <v>1660</v>
      </c>
      <c r="AJ1006">
        <v>111.11722891566298</v>
      </c>
      <c r="AK1006">
        <v>19.828877947699379</v>
      </c>
    </row>
    <row r="1007" spans="1:37">
      <c r="A1007">
        <v>14</v>
      </c>
      <c r="B1007">
        <v>37</v>
      </c>
      <c r="C1007">
        <v>2022</v>
      </c>
      <c r="D1007">
        <v>99</v>
      </c>
      <c r="E1007">
        <v>99</v>
      </c>
      <c r="F1007">
        <v>99</v>
      </c>
      <c r="G1007">
        <v>99</v>
      </c>
      <c r="H1007">
        <v>99</v>
      </c>
      <c r="I1007">
        <v>99</v>
      </c>
      <c r="J1007">
        <v>999</v>
      </c>
      <c r="K1007">
        <v>99</v>
      </c>
      <c r="L1007">
        <v>99</v>
      </c>
      <c r="M1007">
        <v>99</v>
      </c>
      <c r="N1007">
        <v>99</v>
      </c>
      <c r="O1007">
        <v>14</v>
      </c>
      <c r="P1007">
        <v>9999</v>
      </c>
      <c r="Q1007">
        <v>2208</v>
      </c>
      <c r="R1007">
        <v>9826</v>
      </c>
      <c r="S1007">
        <v>6.9753714634642803</v>
      </c>
      <c r="T1007">
        <v>6.231223285161815</v>
      </c>
      <c r="U1007">
        <v>25.045430490535217</v>
      </c>
      <c r="V1007">
        <v>25.910848768573167</v>
      </c>
      <c r="W1007">
        <v>10.76735192346835</v>
      </c>
      <c r="X1007">
        <v>80.22593120293098</v>
      </c>
      <c r="Y1007">
        <v>57.205373498880519</v>
      </c>
      <c r="Z1007">
        <v>9.1791390274952231</v>
      </c>
      <c r="AA1007">
        <v>1.6939097783779953</v>
      </c>
      <c r="AB1007">
        <v>1.9472135518056224</v>
      </c>
      <c r="AC1007">
        <v>74.201300970610816</v>
      </c>
      <c r="AD1007">
        <v>43.84646619751387</v>
      </c>
      <c r="AE1007">
        <v>54.155791074013912</v>
      </c>
      <c r="AF1007">
        <v>19.09555551236955</v>
      </c>
      <c r="AG1007">
        <v>17.908500993605202</v>
      </c>
      <c r="AH1007">
        <v>3.999592916751475</v>
      </c>
      <c r="AI1007">
        <v>74</v>
      </c>
      <c r="AJ1007">
        <v>105.89324324324326</v>
      </c>
      <c r="AK1007">
        <v>13.453662655532717</v>
      </c>
    </row>
    <row r="1008" spans="1:37">
      <c r="A1008">
        <v>14</v>
      </c>
      <c r="B1008">
        <v>38</v>
      </c>
      <c r="C1008">
        <v>2022</v>
      </c>
      <c r="D1008">
        <v>99</v>
      </c>
      <c r="E1008">
        <v>99</v>
      </c>
      <c r="F1008">
        <v>99</v>
      </c>
      <c r="G1008">
        <v>99</v>
      </c>
      <c r="H1008">
        <v>99</v>
      </c>
      <c r="I1008">
        <v>99</v>
      </c>
      <c r="J1008">
        <v>999</v>
      </c>
      <c r="K1008">
        <v>99</v>
      </c>
      <c r="L1008">
        <v>99</v>
      </c>
      <c r="M1008">
        <v>99</v>
      </c>
      <c r="N1008">
        <v>99</v>
      </c>
      <c r="O1008">
        <v>15</v>
      </c>
      <c r="P1008">
        <v>9999</v>
      </c>
      <c r="Q1008">
        <v>595</v>
      </c>
      <c r="R1008">
        <v>3142</v>
      </c>
      <c r="S1008">
        <v>6.7625716104392088</v>
      </c>
      <c r="T1008">
        <v>6.4150222788033089</v>
      </c>
      <c r="U1008">
        <v>23.487460216422654</v>
      </c>
      <c r="V1008">
        <v>21.960534691279435</v>
      </c>
      <c r="W1008">
        <v>13.176320814767664</v>
      </c>
      <c r="X1008">
        <v>74.315722469764481</v>
      </c>
      <c r="Y1008">
        <v>48.663271801400391</v>
      </c>
      <c r="Z1008">
        <v>9.0819447553196877</v>
      </c>
      <c r="AA1008">
        <v>1.7297411915876673</v>
      </c>
      <c r="AB1008">
        <v>1.9314156235182447</v>
      </c>
      <c r="AC1008">
        <v>73.05265695863794</v>
      </c>
      <c r="AD1008">
        <v>35.152236114921976</v>
      </c>
      <c r="AE1008">
        <v>51.249244880766227</v>
      </c>
      <c r="AF1008">
        <v>6.1060691451114515</v>
      </c>
      <c r="AG1008">
        <v>5.3702711332863213</v>
      </c>
      <c r="AH1008">
        <v>2.3870146403564605</v>
      </c>
      <c r="AI1008">
        <v>69</v>
      </c>
      <c r="AJ1008">
        <v>99.531884057971027</v>
      </c>
      <c r="AK1008">
        <v>18.22020457085257</v>
      </c>
    </row>
    <row r="1009" spans="1:37" s="525" customFormat="1">
      <c r="A1009" s="525">
        <v>14</v>
      </c>
      <c r="B1009" s="525">
        <v>39</v>
      </c>
      <c r="C1009" s="525">
        <v>2022</v>
      </c>
      <c r="D1009" s="525">
        <v>99</v>
      </c>
      <c r="E1009" s="525">
        <v>99</v>
      </c>
      <c r="F1009" s="525">
        <v>99</v>
      </c>
      <c r="G1009" s="525">
        <v>99</v>
      </c>
      <c r="H1009" s="525">
        <v>99</v>
      </c>
      <c r="I1009" s="525">
        <v>99</v>
      </c>
      <c r="J1009" s="525">
        <v>999</v>
      </c>
      <c r="K1009" s="525">
        <v>99</v>
      </c>
      <c r="L1009" s="525">
        <v>99</v>
      </c>
      <c r="M1009" s="525">
        <v>99</v>
      </c>
      <c r="N1009" s="525">
        <v>99</v>
      </c>
      <c r="O1009" s="525">
        <v>16</v>
      </c>
      <c r="P1009" s="525">
        <v>9999</v>
      </c>
      <c r="Q1009" s="525">
        <v>770</v>
      </c>
      <c r="R1009" s="525">
        <v>5089</v>
      </c>
      <c r="S1009" s="525">
        <v>6.8925132639025382</v>
      </c>
      <c r="T1009" s="525">
        <v>6.1145608174494015</v>
      </c>
      <c r="U1009" s="525">
        <v>26.180644527411999</v>
      </c>
      <c r="V1009" s="525">
        <v>29.691491452151698</v>
      </c>
      <c r="W1009" s="525">
        <v>10.552171349970521</v>
      </c>
      <c r="X1009" s="525">
        <v>88.249164865395983</v>
      </c>
      <c r="Y1009" s="525">
        <v>63.509530359599125</v>
      </c>
      <c r="Z1009" s="525">
        <v>8.2778166608625448</v>
      </c>
      <c r="AA1009" s="525">
        <v>1.8589591107150296</v>
      </c>
      <c r="AB1009" s="525">
        <v>2.0900446658697311</v>
      </c>
      <c r="AC1009" s="525">
        <v>71.435705301830893</v>
      </c>
      <c r="AD1009" s="525">
        <v>45.590965102179858</v>
      </c>
      <c r="AE1009" s="525">
        <v>49.329869813996957</v>
      </c>
      <c r="AF1009" s="525">
        <v>9.8898109100802589</v>
      </c>
      <c r="AG1009" s="525">
        <v>9.6954229538965304</v>
      </c>
      <c r="AH1009" s="525">
        <v>6.2487718608764009</v>
      </c>
      <c r="AI1009" s="525">
        <v>488</v>
      </c>
      <c r="AJ1009" s="525">
        <v>109.77827868852459</v>
      </c>
      <c r="AK1009" s="525">
        <v>18.973676145858523</v>
      </c>
    </row>
    <row r="1010" spans="1:37" s="525" customFormat="1">
      <c r="A1010" s="525">
        <v>14</v>
      </c>
      <c r="B1010" s="525">
        <v>40</v>
      </c>
      <c r="C1010" s="525">
        <v>2022</v>
      </c>
      <c r="D1010" s="525">
        <v>99</v>
      </c>
      <c r="E1010" s="525">
        <v>99</v>
      </c>
      <c r="F1010" s="525">
        <v>99</v>
      </c>
      <c r="G1010" s="525">
        <v>99</v>
      </c>
      <c r="H1010" s="525">
        <v>99</v>
      </c>
      <c r="I1010" s="525">
        <v>99</v>
      </c>
      <c r="J1010" s="525">
        <v>999</v>
      </c>
      <c r="K1010" s="525">
        <v>99</v>
      </c>
      <c r="L1010" s="525">
        <v>99</v>
      </c>
      <c r="M1010" s="525">
        <v>99</v>
      </c>
      <c r="N1010" s="525">
        <v>99</v>
      </c>
      <c r="O1010" s="525">
        <v>18</v>
      </c>
      <c r="P1010" s="525">
        <v>9999</v>
      </c>
      <c r="Q1010" s="525">
        <v>577</v>
      </c>
      <c r="R1010" s="525">
        <v>4444</v>
      </c>
      <c r="S1010" s="525">
        <v>6.9063906390639058</v>
      </c>
      <c r="T1010" s="525">
        <v>6.3202070207020693</v>
      </c>
      <c r="U1010" s="525">
        <v>26.244034653465356</v>
      </c>
      <c r="V1010" s="525">
        <v>29.860486048604855</v>
      </c>
      <c r="W1010" s="525">
        <v>13.073807380738071</v>
      </c>
      <c r="X1010" s="525">
        <v>85.688568856885652</v>
      </c>
      <c r="Y1010" s="525">
        <v>64.356435643564353</v>
      </c>
      <c r="Z1010" s="525">
        <v>8.6855584790679448</v>
      </c>
      <c r="AA1010" s="525">
        <v>1.8278189888613088</v>
      </c>
      <c r="AB1010" s="525">
        <v>1.9789250444571849</v>
      </c>
      <c r="AC1010" s="525">
        <v>73.456864451941058</v>
      </c>
      <c r="AD1010" s="525">
        <v>33.187515525965722</v>
      </c>
      <c r="AE1010" s="525">
        <v>40.158134908049192</v>
      </c>
      <c r="AF1010" s="525">
        <v>8.6363371358610106</v>
      </c>
      <c r="AG1010" s="525">
        <v>8.4870864793133194</v>
      </c>
      <c r="AH1010" s="525">
        <v>4.0279027902790308</v>
      </c>
      <c r="AI1010" s="525">
        <v>0</v>
      </c>
    </row>
    <row r="1011" spans="1:37" s="525" customFormat="1">
      <c r="A1011" s="525">
        <v>14</v>
      </c>
      <c r="B1011" s="525">
        <v>41</v>
      </c>
      <c r="C1011" s="525">
        <v>2022</v>
      </c>
      <c r="D1011" s="525">
        <v>99</v>
      </c>
      <c r="E1011" s="525">
        <v>99</v>
      </c>
      <c r="F1011" s="525">
        <v>99</v>
      </c>
      <c r="G1011" s="525">
        <v>99</v>
      </c>
      <c r="H1011" s="525">
        <v>99</v>
      </c>
      <c r="I1011" s="525">
        <v>99</v>
      </c>
      <c r="J1011" s="525">
        <v>999</v>
      </c>
      <c r="K1011" s="525">
        <v>99</v>
      </c>
      <c r="L1011" s="525">
        <v>99</v>
      </c>
      <c r="M1011" s="525">
        <v>99</v>
      </c>
      <c r="N1011" s="525">
        <v>99</v>
      </c>
      <c r="O1011" s="525">
        <v>55</v>
      </c>
      <c r="P1011" s="525">
        <v>9999</v>
      </c>
      <c r="Q1011" s="525">
        <v>301</v>
      </c>
      <c r="R1011" s="525">
        <v>2574</v>
      </c>
      <c r="S1011" s="525">
        <v>7.3939393939393936</v>
      </c>
      <c r="T1011" s="525">
        <v>5.7727272727272716</v>
      </c>
      <c r="U1011" s="525">
        <v>27.839592074592058</v>
      </c>
      <c r="V1011" s="525">
        <v>38.111888111888121</v>
      </c>
      <c r="W1011" s="525">
        <v>8.8189588189588193</v>
      </c>
      <c r="X1011" s="525">
        <v>89.471639471639492</v>
      </c>
      <c r="Y1011" s="525">
        <v>73.387723387723398</v>
      </c>
      <c r="Z1011" s="525">
        <v>8.4637027985872635</v>
      </c>
      <c r="AA1011" s="525">
        <v>1.8637074294256324</v>
      </c>
      <c r="AB1011" s="525">
        <v>2.0602846657352503</v>
      </c>
      <c r="AC1011" s="525">
        <v>72.390433780051339</v>
      </c>
      <c r="AD1011" s="525">
        <v>49.125605128037797</v>
      </c>
      <c r="AE1011" s="525">
        <v>48.226078259889562</v>
      </c>
      <c r="AF1011" s="525">
        <v>5.0022348757214781</v>
      </c>
      <c r="AG1011" s="525">
        <v>5.2146526427687192</v>
      </c>
      <c r="AH1011" s="525">
        <v>2.7583527583527578</v>
      </c>
      <c r="AI1011" s="525">
        <v>0</v>
      </c>
    </row>
    <row r="1012" spans="1:37" s="525" customFormat="1">
      <c r="A1012" s="525">
        <v>14</v>
      </c>
      <c r="B1012" s="525">
        <v>42</v>
      </c>
      <c r="C1012" s="525">
        <v>2022</v>
      </c>
      <c r="D1012" s="525">
        <v>99</v>
      </c>
      <c r="E1012" s="525">
        <v>99</v>
      </c>
      <c r="F1012" s="525">
        <v>99</v>
      </c>
      <c r="G1012" s="525">
        <v>99</v>
      </c>
      <c r="H1012" s="525">
        <v>99</v>
      </c>
      <c r="I1012" s="525">
        <v>99</v>
      </c>
      <c r="J1012" s="525">
        <v>999</v>
      </c>
      <c r="K1012" s="525">
        <v>99</v>
      </c>
      <c r="L1012" s="525">
        <v>99</v>
      </c>
      <c r="M1012" s="525">
        <v>99</v>
      </c>
      <c r="N1012" s="525">
        <v>99</v>
      </c>
      <c r="O1012" s="525">
        <v>56</v>
      </c>
      <c r="P1012" s="525">
        <v>9999</v>
      </c>
      <c r="Q1012" s="525">
        <v>88</v>
      </c>
      <c r="R1012" s="525">
        <v>527</v>
      </c>
      <c r="S1012" s="525">
        <v>7.508538899430742</v>
      </c>
      <c r="T1012" s="525">
        <v>7.1214421252371922</v>
      </c>
      <c r="U1012" s="525">
        <v>26.764516129032295</v>
      </c>
      <c r="V1012" s="525">
        <v>22.58064516129032</v>
      </c>
      <c r="W1012" s="525">
        <v>24.667931688804551</v>
      </c>
      <c r="X1012" s="525">
        <v>94.117647058823522</v>
      </c>
      <c r="Y1012" s="525">
        <v>64.895635673624284</v>
      </c>
      <c r="Z1012" s="525">
        <v>7.5353243335245796</v>
      </c>
      <c r="AA1012" s="525">
        <v>1.8053849321490036</v>
      </c>
      <c r="AB1012" s="525">
        <v>2.6238678606697845</v>
      </c>
      <c r="AC1012" s="525">
        <v>67.966838721370991</v>
      </c>
      <c r="AD1012" s="525">
        <v>38.178424415321821</v>
      </c>
      <c r="AE1012" s="525">
        <v>48.487045934637194</v>
      </c>
      <c r="AF1012" s="525">
        <v>1.0241560914938688</v>
      </c>
      <c r="AG1012" s="525">
        <v>1.0264173537877976</v>
      </c>
      <c r="AH1012" s="525">
        <v>0.94876660341555985</v>
      </c>
      <c r="AI1012" s="525">
        <v>424</v>
      </c>
      <c r="AJ1012" s="525">
        <v>109.31509433962265</v>
      </c>
      <c r="AK1012" s="525">
        <v>20.169528438631623</v>
      </c>
    </row>
    <row r="1013" spans="1:37" s="514" customFormat="1">
      <c r="A1013" s="514">
        <v>16</v>
      </c>
      <c r="B1013" s="514">
        <v>1</v>
      </c>
      <c r="C1013" s="514">
        <v>2024</v>
      </c>
      <c r="D1013" s="514">
        <v>1</v>
      </c>
      <c r="E1013" s="514">
        <v>99</v>
      </c>
      <c r="F1013" s="514">
        <v>99</v>
      </c>
      <c r="G1013" s="514">
        <v>99</v>
      </c>
      <c r="H1013" s="514">
        <v>99</v>
      </c>
      <c r="I1013" s="514">
        <v>99</v>
      </c>
      <c r="J1013" s="514">
        <v>999</v>
      </c>
      <c r="K1013" s="514">
        <v>99</v>
      </c>
      <c r="L1013" s="514">
        <v>1</v>
      </c>
      <c r="M1013" s="514">
        <v>99</v>
      </c>
      <c r="N1013" s="514">
        <v>99</v>
      </c>
      <c r="O1013" s="514">
        <v>99</v>
      </c>
      <c r="P1013" s="514">
        <v>99</v>
      </c>
      <c r="Q1013" s="514">
        <v>1</v>
      </c>
      <c r="R1013" s="514">
        <v>1</v>
      </c>
      <c r="S1013" s="514">
        <v>1</v>
      </c>
      <c r="T1013" s="514">
        <v>3</v>
      </c>
      <c r="U1013" s="514">
        <v>12.6</v>
      </c>
      <c r="V1013" s="514">
        <v>0</v>
      </c>
      <c r="W1013" s="514">
        <v>0</v>
      </c>
      <c r="X1013" s="514">
        <v>0</v>
      </c>
      <c r="Y1013" s="514">
        <v>0</v>
      </c>
      <c r="Z1013" s="514">
        <v>0</v>
      </c>
      <c r="AA1013" s="514">
        <v>0</v>
      </c>
      <c r="AB1013" s="514">
        <v>0</v>
      </c>
      <c r="AF1013" s="514">
        <v>0.21598272138228936</v>
      </c>
      <c r="AG1013" s="514">
        <v>0.10022989237218702</v>
      </c>
      <c r="AH1013" s="514">
        <v>0</v>
      </c>
      <c r="AI1013" s="514">
        <v>1</v>
      </c>
      <c r="AJ1013" s="514">
        <v>105.5</v>
      </c>
      <c r="AK1013" s="514">
        <v>10.730332168716163</v>
      </c>
    </row>
    <row r="1014" spans="1:37" s="514" customFormat="1">
      <c r="A1014" s="514">
        <v>16</v>
      </c>
      <c r="B1014" s="514">
        <v>2</v>
      </c>
      <c r="C1014" s="514">
        <v>2024</v>
      </c>
      <c r="D1014" s="514">
        <v>2</v>
      </c>
      <c r="E1014" s="514">
        <v>99</v>
      </c>
      <c r="F1014" s="514">
        <v>99</v>
      </c>
      <c r="G1014" s="514">
        <v>99</v>
      </c>
      <c r="H1014" s="514">
        <v>99</v>
      </c>
      <c r="I1014" s="514">
        <v>99</v>
      </c>
      <c r="J1014" s="514">
        <v>999</v>
      </c>
      <c r="K1014" s="514">
        <v>99</v>
      </c>
      <c r="L1014" s="514">
        <v>1</v>
      </c>
      <c r="M1014" s="514">
        <v>99</v>
      </c>
      <c r="N1014" s="514">
        <v>99</v>
      </c>
      <c r="O1014" s="514">
        <v>99</v>
      </c>
      <c r="P1014" s="514">
        <v>99</v>
      </c>
      <c r="Q1014" s="514">
        <v>1</v>
      </c>
      <c r="R1014" s="514">
        <v>1</v>
      </c>
      <c r="S1014" s="514">
        <v>1</v>
      </c>
      <c r="T1014" s="514">
        <v>2</v>
      </c>
      <c r="U1014" s="514">
        <v>13.5</v>
      </c>
      <c r="V1014" s="514">
        <v>0</v>
      </c>
      <c r="W1014" s="514">
        <v>0</v>
      </c>
      <c r="X1014" s="514">
        <v>0</v>
      </c>
      <c r="Y1014" s="514">
        <v>0</v>
      </c>
      <c r="Z1014" s="514">
        <v>0</v>
      </c>
      <c r="AA1014" s="514">
        <v>0</v>
      </c>
      <c r="AB1014" s="514">
        <v>0</v>
      </c>
      <c r="AF1014" s="514">
        <v>0.20491803278688528</v>
      </c>
      <c r="AG1014" s="514">
        <v>9.2915694493196477E-2</v>
      </c>
      <c r="AH1014" s="514">
        <v>0</v>
      </c>
      <c r="AI1014" s="514">
        <v>1</v>
      </c>
      <c r="AJ1014" s="514">
        <v>104.6</v>
      </c>
      <c r="AK1014" s="514">
        <v>11.7961073153432</v>
      </c>
    </row>
    <row r="1015" spans="1:37" s="514" customFormat="1">
      <c r="A1015" s="514">
        <v>16</v>
      </c>
      <c r="B1015" s="514">
        <v>3</v>
      </c>
      <c r="C1015" s="514">
        <v>2024</v>
      </c>
      <c r="D1015" s="514">
        <v>3</v>
      </c>
      <c r="E1015" s="514">
        <v>99</v>
      </c>
      <c r="F1015" s="514">
        <v>99</v>
      </c>
      <c r="G1015" s="514">
        <v>99</v>
      </c>
      <c r="H1015" s="514">
        <v>99</v>
      </c>
      <c r="I1015" s="514">
        <v>99</v>
      </c>
      <c r="J1015" s="514">
        <v>999</v>
      </c>
      <c r="K1015" s="514">
        <v>99</v>
      </c>
      <c r="L1015" s="514">
        <v>1</v>
      </c>
      <c r="M1015" s="514">
        <v>99</v>
      </c>
      <c r="N1015" s="514">
        <v>99</v>
      </c>
      <c r="O1015" s="514">
        <v>99</v>
      </c>
      <c r="P1015" s="514">
        <v>99</v>
      </c>
      <c r="Q1015" s="514">
        <v>2</v>
      </c>
      <c r="R1015" s="514">
        <v>2</v>
      </c>
      <c r="S1015" s="514">
        <v>1</v>
      </c>
      <c r="T1015" s="514">
        <v>2</v>
      </c>
      <c r="U1015" s="514">
        <v>12.55</v>
      </c>
      <c r="V1015" s="514">
        <v>0</v>
      </c>
      <c r="W1015" s="514">
        <v>0</v>
      </c>
      <c r="X1015" s="514">
        <v>0</v>
      </c>
      <c r="Y1015" s="514">
        <v>0</v>
      </c>
      <c r="Z1015" s="514">
        <v>1.5499999999999909</v>
      </c>
      <c r="AA1015" s="514">
        <v>0</v>
      </c>
      <c r="AB1015" s="514">
        <v>0</v>
      </c>
      <c r="AF1015" s="514">
        <v>7.2992700729927057E-2</v>
      </c>
      <c r="AG1015" s="514">
        <v>2.9091667729111381E-2</v>
      </c>
      <c r="AH1015" s="514">
        <v>0</v>
      </c>
      <c r="AI1015" s="514">
        <v>2</v>
      </c>
      <c r="AJ1015" s="514">
        <v>101.95</v>
      </c>
      <c r="AK1015" s="514">
        <v>11.785538260584488</v>
      </c>
    </row>
    <row r="1016" spans="1:37" s="514" customFormat="1">
      <c r="A1016" s="514">
        <v>16</v>
      </c>
      <c r="B1016" s="514">
        <v>4</v>
      </c>
      <c r="C1016" s="514">
        <v>2024</v>
      </c>
      <c r="D1016" s="514">
        <v>4</v>
      </c>
      <c r="E1016" s="514">
        <v>99</v>
      </c>
      <c r="F1016" s="514">
        <v>99</v>
      </c>
      <c r="G1016" s="514">
        <v>99</v>
      </c>
      <c r="H1016" s="514">
        <v>99</v>
      </c>
      <c r="I1016" s="514">
        <v>99</v>
      </c>
      <c r="J1016" s="514">
        <v>999</v>
      </c>
      <c r="K1016" s="514">
        <v>99</v>
      </c>
      <c r="L1016" s="514">
        <v>1</v>
      </c>
      <c r="M1016" s="514">
        <v>99</v>
      </c>
      <c r="N1016" s="514">
        <v>99</v>
      </c>
      <c r="O1016" s="514">
        <v>99</v>
      </c>
      <c r="P1016" s="514">
        <v>99</v>
      </c>
      <c r="Q1016" s="514">
        <v>1</v>
      </c>
      <c r="R1016" s="514">
        <v>1</v>
      </c>
      <c r="S1016" s="514">
        <v>1</v>
      </c>
      <c r="T1016" s="514">
        <v>2</v>
      </c>
      <c r="U1016" s="514">
        <v>5.9</v>
      </c>
      <c r="V1016" s="514">
        <v>0</v>
      </c>
      <c r="W1016" s="514">
        <v>0</v>
      </c>
      <c r="X1016" s="514">
        <v>0</v>
      </c>
      <c r="Y1016" s="514">
        <v>0</v>
      </c>
      <c r="Z1016" s="514">
        <v>0</v>
      </c>
      <c r="AA1016" s="514">
        <v>0</v>
      </c>
      <c r="AB1016" s="514">
        <v>0</v>
      </c>
      <c r="AF1016" s="514">
        <v>0.125</v>
      </c>
      <c r="AG1016" s="514">
        <v>2.9593663946390344E-2</v>
      </c>
      <c r="AH1016" s="514">
        <v>0</v>
      </c>
      <c r="AI1016" s="514">
        <v>1</v>
      </c>
      <c r="AJ1016" s="514">
        <v>83.2</v>
      </c>
      <c r="AK1016" s="514">
        <v>10.244293976871864</v>
      </c>
    </row>
    <row r="1017" spans="1:37">
      <c r="A1017">
        <v>16</v>
      </c>
      <c r="B1017">
        <v>5</v>
      </c>
      <c r="C1017">
        <v>2024</v>
      </c>
      <c r="D1017">
        <v>5</v>
      </c>
      <c r="E1017">
        <v>99</v>
      </c>
      <c r="F1017">
        <v>99</v>
      </c>
      <c r="G1017">
        <v>99</v>
      </c>
      <c r="H1017">
        <v>99</v>
      </c>
      <c r="I1017">
        <v>99</v>
      </c>
      <c r="J1017">
        <v>999</v>
      </c>
      <c r="K1017">
        <v>99</v>
      </c>
      <c r="L1017">
        <v>1</v>
      </c>
      <c r="M1017">
        <v>99</v>
      </c>
      <c r="N1017">
        <v>99</v>
      </c>
      <c r="O1017">
        <v>99</v>
      </c>
      <c r="P1017">
        <v>99</v>
      </c>
      <c r="Q1017">
        <v>3</v>
      </c>
      <c r="R1017">
        <v>18</v>
      </c>
      <c r="S1017">
        <v>1</v>
      </c>
      <c r="T1017">
        <v>2.1111111111111112</v>
      </c>
      <c r="U1017">
        <v>6.7722222222222221</v>
      </c>
      <c r="V1017">
        <v>0</v>
      </c>
      <c r="W1017">
        <v>0</v>
      </c>
      <c r="X1017">
        <v>0</v>
      </c>
      <c r="Y1017">
        <v>0</v>
      </c>
      <c r="Z1017">
        <v>1.8817266171599925</v>
      </c>
      <c r="AA1017">
        <v>0</v>
      </c>
      <c r="AB1017">
        <v>0.31426968052735393</v>
      </c>
      <c r="AD1017">
        <v>60.645992197171687</v>
      </c>
      <c r="AF1017">
        <v>1.5113350125944589</v>
      </c>
      <c r="AG1017">
        <v>0.4391764091293931</v>
      </c>
      <c r="AH1017">
        <v>0</v>
      </c>
      <c r="AI1017">
        <v>18</v>
      </c>
      <c r="AJ1017">
        <v>87.85</v>
      </c>
      <c r="AK1017">
        <v>9.8099950535553901</v>
      </c>
    </row>
    <row r="1018" spans="1:37">
      <c r="A1018">
        <v>16</v>
      </c>
      <c r="B1018">
        <v>6</v>
      </c>
      <c r="C1018">
        <v>2024</v>
      </c>
      <c r="D1018">
        <v>6</v>
      </c>
      <c r="E1018">
        <v>99</v>
      </c>
      <c r="F1018">
        <v>99</v>
      </c>
      <c r="G1018">
        <v>99</v>
      </c>
      <c r="H1018">
        <v>99</v>
      </c>
      <c r="I1018">
        <v>99</v>
      </c>
      <c r="J1018">
        <v>999</v>
      </c>
      <c r="K1018">
        <v>99</v>
      </c>
      <c r="L1018">
        <v>1</v>
      </c>
      <c r="M1018">
        <v>99</v>
      </c>
      <c r="N1018">
        <v>99</v>
      </c>
      <c r="O1018">
        <v>99</v>
      </c>
      <c r="P1018">
        <v>99</v>
      </c>
      <c r="Q1018">
        <v>1</v>
      </c>
      <c r="R1018">
        <v>1</v>
      </c>
      <c r="S1018">
        <v>1</v>
      </c>
      <c r="T1018">
        <v>2</v>
      </c>
      <c r="U1018">
        <v>5.5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F1018">
        <v>0.17391304347826086</v>
      </c>
      <c r="AG1018">
        <v>4.2714797182376647E-2</v>
      </c>
      <c r="AH1018">
        <v>0</v>
      </c>
      <c r="AI1018">
        <v>1</v>
      </c>
      <c r="AJ1018">
        <v>105.5</v>
      </c>
      <c r="AK1018">
        <v>4.6838751530110239</v>
      </c>
    </row>
    <row r="1019" spans="1:37">
      <c r="A1019">
        <v>16</v>
      </c>
      <c r="B1019">
        <v>7</v>
      </c>
      <c r="C1019">
        <v>2024</v>
      </c>
      <c r="D1019">
        <v>7</v>
      </c>
      <c r="E1019">
        <v>99</v>
      </c>
      <c r="F1019">
        <v>99</v>
      </c>
      <c r="G1019">
        <v>99</v>
      </c>
      <c r="H1019">
        <v>99</v>
      </c>
      <c r="I1019">
        <v>99</v>
      </c>
      <c r="J1019">
        <v>999</v>
      </c>
      <c r="K1019">
        <v>99</v>
      </c>
      <c r="L1019">
        <v>1</v>
      </c>
      <c r="M1019">
        <v>99</v>
      </c>
      <c r="N1019">
        <v>99</v>
      </c>
      <c r="O1019">
        <v>99</v>
      </c>
      <c r="P1019">
        <v>99</v>
      </c>
      <c r="R1019">
        <v>0</v>
      </c>
    </row>
    <row r="1020" spans="1:37">
      <c r="A1020">
        <v>16</v>
      </c>
      <c r="B1020">
        <v>8</v>
      </c>
      <c r="C1020">
        <v>2024</v>
      </c>
      <c r="D1020">
        <v>8</v>
      </c>
      <c r="E1020">
        <v>99</v>
      </c>
      <c r="F1020">
        <v>99</v>
      </c>
      <c r="G1020">
        <v>99</v>
      </c>
      <c r="H1020">
        <v>99</v>
      </c>
      <c r="I1020">
        <v>99</v>
      </c>
      <c r="J1020">
        <v>999</v>
      </c>
      <c r="K1020">
        <v>99</v>
      </c>
      <c r="L1020">
        <v>1</v>
      </c>
      <c r="M1020">
        <v>99</v>
      </c>
      <c r="N1020">
        <v>99</v>
      </c>
      <c r="O1020">
        <v>99</v>
      </c>
      <c r="P1020">
        <v>99</v>
      </c>
      <c r="Q1020">
        <v>5</v>
      </c>
      <c r="R1020">
        <v>7</v>
      </c>
      <c r="S1020">
        <v>1</v>
      </c>
      <c r="T1020">
        <v>2.1428571428571423</v>
      </c>
      <c r="U1020">
        <v>7.9</v>
      </c>
      <c r="V1020">
        <v>0</v>
      </c>
      <c r="W1020">
        <v>0</v>
      </c>
      <c r="X1020">
        <v>0</v>
      </c>
      <c r="Y1020">
        <v>0</v>
      </c>
      <c r="Z1020">
        <v>1.379440880522667</v>
      </c>
      <c r="AA1020">
        <v>0</v>
      </c>
      <c r="AB1020">
        <v>0.34992710611188355</v>
      </c>
      <c r="AD1020">
        <v>68.068960498771204</v>
      </c>
      <c r="AF1020">
        <v>0.1180040458530007</v>
      </c>
      <c r="AG1020">
        <v>3.7981603991296527E-2</v>
      </c>
      <c r="AH1020">
        <v>42.857142857142847</v>
      </c>
      <c r="AI1020">
        <v>7</v>
      </c>
      <c r="AJ1020">
        <v>92.128571428571391</v>
      </c>
      <c r="AK1020">
        <v>10.018305589946424</v>
      </c>
    </row>
    <row r="1021" spans="1:37">
      <c r="A1021">
        <v>16</v>
      </c>
      <c r="B1021">
        <v>9</v>
      </c>
      <c r="C1021">
        <v>2024</v>
      </c>
      <c r="D1021">
        <v>9</v>
      </c>
      <c r="E1021">
        <v>99</v>
      </c>
      <c r="F1021">
        <v>99</v>
      </c>
      <c r="G1021">
        <v>99</v>
      </c>
      <c r="H1021">
        <v>99</v>
      </c>
      <c r="I1021">
        <v>99</v>
      </c>
      <c r="J1021">
        <v>999</v>
      </c>
      <c r="K1021">
        <v>99</v>
      </c>
      <c r="L1021">
        <v>1</v>
      </c>
      <c r="M1021">
        <v>99</v>
      </c>
      <c r="N1021">
        <v>99</v>
      </c>
      <c r="O1021">
        <v>99</v>
      </c>
      <c r="P1021">
        <v>99</v>
      </c>
      <c r="Q1021">
        <v>6</v>
      </c>
      <c r="R1021">
        <v>13</v>
      </c>
      <c r="S1021">
        <v>1</v>
      </c>
      <c r="T1021">
        <v>2.1538461538461529</v>
      </c>
      <c r="U1021">
        <v>7.3769230769230756</v>
      </c>
      <c r="V1021">
        <v>0</v>
      </c>
      <c r="W1021">
        <v>0</v>
      </c>
      <c r="X1021">
        <v>0</v>
      </c>
      <c r="Y1021">
        <v>0</v>
      </c>
      <c r="Z1021">
        <v>0.60019720625018047</v>
      </c>
      <c r="AA1021">
        <v>0</v>
      </c>
      <c r="AB1021">
        <v>0.53293871002119297</v>
      </c>
      <c r="AD1021">
        <v>13.134102708753128</v>
      </c>
      <c r="AF1021">
        <v>0.17522577166734055</v>
      </c>
      <c r="AG1021">
        <v>5.2070155167976473E-2</v>
      </c>
      <c r="AH1021">
        <v>0</v>
      </c>
      <c r="AI1021">
        <v>13</v>
      </c>
      <c r="AJ1021">
        <v>91.200000000000017</v>
      </c>
      <c r="AK1021">
        <v>9.7338666027019496</v>
      </c>
    </row>
    <row r="1022" spans="1:37">
      <c r="A1022">
        <v>16</v>
      </c>
      <c r="B1022">
        <v>10</v>
      </c>
      <c r="C1022">
        <v>2024</v>
      </c>
      <c r="D1022">
        <v>10</v>
      </c>
      <c r="E1022">
        <v>99</v>
      </c>
      <c r="F1022">
        <v>99</v>
      </c>
      <c r="G1022">
        <v>99</v>
      </c>
      <c r="H1022">
        <v>99</v>
      </c>
      <c r="I1022">
        <v>99</v>
      </c>
      <c r="J1022">
        <v>999</v>
      </c>
      <c r="K1022">
        <v>99</v>
      </c>
      <c r="L1022">
        <v>1</v>
      </c>
      <c r="M1022">
        <v>99</v>
      </c>
      <c r="N1022">
        <v>99</v>
      </c>
      <c r="O1022">
        <v>99</v>
      </c>
      <c r="P1022">
        <v>99</v>
      </c>
      <c r="Q1022">
        <v>10</v>
      </c>
      <c r="R1022">
        <v>44</v>
      </c>
      <c r="S1022">
        <v>1</v>
      </c>
      <c r="T1022">
        <v>2.5</v>
      </c>
      <c r="U1022">
        <v>7.0431818181818189</v>
      </c>
      <c r="V1022">
        <v>0</v>
      </c>
      <c r="W1022">
        <v>0</v>
      </c>
      <c r="X1022">
        <v>0</v>
      </c>
      <c r="Y1022">
        <v>0</v>
      </c>
      <c r="Z1022">
        <v>1.4129913026935439</v>
      </c>
      <c r="AA1022">
        <v>0</v>
      </c>
      <c r="AB1022">
        <v>0.54355730650460909</v>
      </c>
      <c r="AD1022">
        <v>-29.739150497779352</v>
      </c>
      <c r="AF1022">
        <v>0.25768667642752557</v>
      </c>
      <c r="AG1022">
        <v>6.9261147379407598E-2</v>
      </c>
      <c r="AH1022">
        <v>2.2727272727272729</v>
      </c>
      <c r="AI1022">
        <v>44</v>
      </c>
      <c r="AJ1022">
        <v>89.031818181818139</v>
      </c>
      <c r="AK1022">
        <v>9.8899998826362783</v>
      </c>
    </row>
    <row r="1023" spans="1:37">
      <c r="A1023">
        <v>16</v>
      </c>
      <c r="B1023">
        <v>11</v>
      </c>
      <c r="C1023">
        <v>2024</v>
      </c>
      <c r="D1023">
        <v>11</v>
      </c>
      <c r="E1023">
        <v>99</v>
      </c>
      <c r="F1023">
        <v>99</v>
      </c>
      <c r="G1023">
        <v>99</v>
      </c>
      <c r="H1023">
        <v>99</v>
      </c>
      <c r="I1023">
        <v>99</v>
      </c>
      <c r="J1023">
        <v>999</v>
      </c>
      <c r="K1023">
        <v>99</v>
      </c>
      <c r="L1023">
        <v>1</v>
      </c>
      <c r="M1023">
        <v>99</v>
      </c>
      <c r="N1023">
        <v>99</v>
      </c>
      <c r="O1023">
        <v>99</v>
      </c>
      <c r="P1023">
        <v>99</v>
      </c>
      <c r="Q1023">
        <v>8</v>
      </c>
      <c r="R1023">
        <v>10</v>
      </c>
      <c r="S1023">
        <v>1</v>
      </c>
      <c r="T1023">
        <v>2.4</v>
      </c>
      <c r="U1023">
        <v>8.2100000000000009</v>
      </c>
      <c r="V1023">
        <v>0</v>
      </c>
      <c r="W1023">
        <v>0</v>
      </c>
      <c r="X1023">
        <v>0</v>
      </c>
      <c r="Y1023">
        <v>0</v>
      </c>
      <c r="Z1023">
        <v>1.5820556248122288</v>
      </c>
      <c r="AA1023">
        <v>0</v>
      </c>
      <c r="AB1023">
        <v>0.48989794855663599</v>
      </c>
      <c r="AD1023">
        <v>17.547349989567149</v>
      </c>
      <c r="AF1023">
        <v>0.17885888034340902</v>
      </c>
      <c r="AG1023">
        <v>5.6411035125316998E-2</v>
      </c>
      <c r="AH1023">
        <v>0</v>
      </c>
      <c r="AI1023">
        <v>10</v>
      </c>
      <c r="AJ1023">
        <v>93.289999999999978</v>
      </c>
      <c r="AK1023">
        <v>10.016540380101928</v>
      </c>
    </row>
    <row r="1024" spans="1:37">
      <c r="A1024">
        <v>16</v>
      </c>
      <c r="B1024">
        <v>12</v>
      </c>
      <c r="C1024">
        <v>2024</v>
      </c>
      <c r="D1024">
        <v>12</v>
      </c>
      <c r="E1024">
        <v>99</v>
      </c>
      <c r="F1024">
        <v>99</v>
      </c>
      <c r="G1024">
        <v>99</v>
      </c>
      <c r="H1024">
        <v>99</v>
      </c>
      <c r="I1024">
        <v>99</v>
      </c>
      <c r="J1024">
        <v>999</v>
      </c>
      <c r="K1024">
        <v>99</v>
      </c>
      <c r="L1024">
        <v>1</v>
      </c>
      <c r="M1024">
        <v>99</v>
      </c>
      <c r="N1024">
        <v>99</v>
      </c>
      <c r="O1024">
        <v>99</v>
      </c>
      <c r="P1024">
        <v>99</v>
      </c>
      <c r="Q1024">
        <v>3</v>
      </c>
      <c r="R1024">
        <v>5</v>
      </c>
      <c r="S1024">
        <v>1</v>
      </c>
      <c r="T1024">
        <v>2.8</v>
      </c>
      <c r="U1024">
        <v>7.8600000000000012</v>
      </c>
      <c r="V1024">
        <v>0</v>
      </c>
      <c r="W1024">
        <v>0</v>
      </c>
      <c r="X1024">
        <v>0</v>
      </c>
      <c r="Y1024">
        <v>0</v>
      </c>
      <c r="Z1024">
        <v>0.78128099938497986</v>
      </c>
      <c r="AA1024">
        <v>0</v>
      </c>
      <c r="AB1024">
        <v>0.40000000000000119</v>
      </c>
      <c r="AD1024">
        <v>-34.558628740817312</v>
      </c>
      <c r="AF1024">
        <v>0.97087378640776723</v>
      </c>
      <c r="AG1024">
        <v>0.3071656349652972</v>
      </c>
      <c r="AH1024">
        <v>0</v>
      </c>
      <c r="AI1024">
        <v>5</v>
      </c>
      <c r="AJ1024">
        <v>92.3</v>
      </c>
      <c r="AK1024">
        <v>9.967749411315598</v>
      </c>
    </row>
    <row r="1025" spans="1:37">
      <c r="A1025">
        <v>16</v>
      </c>
      <c r="B1025">
        <v>13</v>
      </c>
      <c r="C1025">
        <v>2024</v>
      </c>
      <c r="D1025">
        <v>1</v>
      </c>
      <c r="E1025">
        <v>99</v>
      </c>
      <c r="F1025">
        <v>99</v>
      </c>
      <c r="G1025">
        <v>99</v>
      </c>
      <c r="H1025">
        <v>99</v>
      </c>
      <c r="I1025">
        <v>99</v>
      </c>
      <c r="J1025">
        <v>999</v>
      </c>
      <c r="K1025">
        <v>99</v>
      </c>
      <c r="L1025">
        <v>2</v>
      </c>
      <c r="M1025">
        <v>99</v>
      </c>
      <c r="N1025">
        <v>99</v>
      </c>
      <c r="O1025">
        <v>99</v>
      </c>
      <c r="P1025">
        <v>99</v>
      </c>
      <c r="Q1025">
        <v>1</v>
      </c>
      <c r="R1025">
        <v>1</v>
      </c>
      <c r="S1025">
        <v>2</v>
      </c>
      <c r="T1025">
        <v>4</v>
      </c>
      <c r="U1025">
        <v>15.6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F1025">
        <v>0.21598272138228936</v>
      </c>
      <c r="AG1025">
        <v>0.12409415246080296</v>
      </c>
      <c r="AH1025">
        <v>0</v>
      </c>
      <c r="AI1025">
        <v>1</v>
      </c>
      <c r="AJ1025">
        <v>104.3</v>
      </c>
      <c r="AK1025">
        <v>13.74901776378119</v>
      </c>
    </row>
    <row r="1026" spans="1:37">
      <c r="A1026">
        <v>16</v>
      </c>
      <c r="B1026">
        <v>14</v>
      </c>
      <c r="C1026">
        <v>2024</v>
      </c>
      <c r="D1026">
        <v>2</v>
      </c>
      <c r="E1026">
        <v>99</v>
      </c>
      <c r="F1026">
        <v>99</v>
      </c>
      <c r="G1026">
        <v>99</v>
      </c>
      <c r="H1026">
        <v>99</v>
      </c>
      <c r="I1026">
        <v>99</v>
      </c>
      <c r="J1026">
        <v>999</v>
      </c>
      <c r="K1026">
        <v>99</v>
      </c>
      <c r="L1026">
        <v>2</v>
      </c>
      <c r="M1026">
        <v>99</v>
      </c>
      <c r="N1026">
        <v>99</v>
      </c>
      <c r="O1026">
        <v>99</v>
      </c>
      <c r="P1026">
        <v>99</v>
      </c>
      <c r="Q1026">
        <v>1</v>
      </c>
      <c r="R1026">
        <v>1</v>
      </c>
      <c r="S1026">
        <v>2</v>
      </c>
      <c r="T1026">
        <v>2</v>
      </c>
      <c r="U1026">
        <v>13.2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F1026">
        <v>0.20491803278688528</v>
      </c>
      <c r="AG1026">
        <v>9.0850901282236565E-2</v>
      </c>
      <c r="AH1026">
        <v>0</v>
      </c>
      <c r="AI1026">
        <v>1</v>
      </c>
      <c r="AJ1026">
        <v>103.1</v>
      </c>
      <c r="AK1026">
        <v>12.044754024592821</v>
      </c>
    </row>
    <row r="1027" spans="1:37">
      <c r="A1027">
        <v>16</v>
      </c>
      <c r="B1027">
        <v>15</v>
      </c>
      <c r="C1027">
        <v>2024</v>
      </c>
      <c r="D1027">
        <v>3</v>
      </c>
      <c r="E1027">
        <v>99</v>
      </c>
      <c r="F1027">
        <v>99</v>
      </c>
      <c r="G1027">
        <v>99</v>
      </c>
      <c r="H1027">
        <v>99</v>
      </c>
      <c r="I1027">
        <v>99</v>
      </c>
      <c r="J1027">
        <v>999</v>
      </c>
      <c r="K1027">
        <v>99</v>
      </c>
      <c r="L1027">
        <v>2</v>
      </c>
      <c r="M1027">
        <v>99</v>
      </c>
      <c r="N1027">
        <v>99</v>
      </c>
      <c r="O1027">
        <v>99</v>
      </c>
      <c r="P1027">
        <v>99</v>
      </c>
      <c r="Q1027">
        <v>10</v>
      </c>
      <c r="R1027">
        <v>10</v>
      </c>
      <c r="S1027">
        <v>2</v>
      </c>
      <c r="T1027">
        <v>3.3</v>
      </c>
      <c r="U1027">
        <v>14.910000000000004</v>
      </c>
      <c r="V1027">
        <v>0</v>
      </c>
      <c r="W1027">
        <v>0</v>
      </c>
      <c r="X1027">
        <v>40</v>
      </c>
      <c r="Y1027">
        <v>0</v>
      </c>
      <c r="Z1027">
        <v>3.3488654795318209</v>
      </c>
      <c r="AA1027">
        <v>0</v>
      </c>
      <c r="AB1027">
        <v>1.1000000000000003</v>
      </c>
      <c r="AD1027">
        <v>-37.814706028164402</v>
      </c>
      <c r="AF1027">
        <v>0.36496350364963526</v>
      </c>
      <c r="AG1027">
        <v>0.17281146049444243</v>
      </c>
      <c r="AH1027">
        <v>0</v>
      </c>
      <c r="AI1027">
        <v>10</v>
      </c>
      <c r="AJ1027">
        <v>103.33000000000003</v>
      </c>
      <c r="AK1027">
        <v>13.306029595720201</v>
      </c>
    </row>
    <row r="1028" spans="1:37">
      <c r="A1028">
        <v>16</v>
      </c>
      <c r="B1028">
        <v>16</v>
      </c>
      <c r="C1028">
        <v>2024</v>
      </c>
      <c r="D1028">
        <v>4</v>
      </c>
      <c r="E1028">
        <v>99</v>
      </c>
      <c r="F1028">
        <v>99</v>
      </c>
      <c r="G1028">
        <v>99</v>
      </c>
      <c r="H1028">
        <v>99</v>
      </c>
      <c r="I1028">
        <v>99</v>
      </c>
      <c r="J1028">
        <v>999</v>
      </c>
      <c r="K1028">
        <v>99</v>
      </c>
      <c r="L1028">
        <v>2</v>
      </c>
      <c r="M1028">
        <v>99</v>
      </c>
      <c r="N1028">
        <v>99</v>
      </c>
      <c r="O1028">
        <v>99</v>
      </c>
      <c r="P1028">
        <v>99</v>
      </c>
      <c r="Q1028">
        <v>3</v>
      </c>
      <c r="R1028">
        <v>3</v>
      </c>
      <c r="S1028">
        <v>2</v>
      </c>
      <c r="T1028">
        <v>3.3333333333333344</v>
      </c>
      <c r="U1028">
        <v>9.9333333333333353</v>
      </c>
      <c r="V1028">
        <v>0</v>
      </c>
      <c r="W1028">
        <v>0</v>
      </c>
      <c r="X1028">
        <v>0</v>
      </c>
      <c r="Y1028">
        <v>0</v>
      </c>
      <c r="Z1028">
        <v>3.1857320805254279</v>
      </c>
      <c r="AA1028">
        <v>0</v>
      </c>
      <c r="AB1028">
        <v>0.4714045207910309</v>
      </c>
      <c r="AD1028">
        <v>88.044343585980897</v>
      </c>
      <c r="AF1028">
        <v>0.375</v>
      </c>
      <c r="AG1028">
        <v>0.14947308230549702</v>
      </c>
      <c r="AH1028">
        <v>0</v>
      </c>
      <c r="AI1028">
        <v>3</v>
      </c>
      <c r="AJ1028">
        <v>94.46666666666664</v>
      </c>
      <c r="AK1028">
        <v>11.417772074951095</v>
      </c>
    </row>
    <row r="1029" spans="1:37">
      <c r="A1029">
        <v>16</v>
      </c>
      <c r="B1029">
        <v>17</v>
      </c>
      <c r="C1029">
        <v>2024</v>
      </c>
      <c r="D1029">
        <v>5</v>
      </c>
      <c r="E1029">
        <v>99</v>
      </c>
      <c r="F1029">
        <v>99</v>
      </c>
      <c r="G1029">
        <v>99</v>
      </c>
      <c r="H1029">
        <v>99</v>
      </c>
      <c r="I1029">
        <v>99</v>
      </c>
      <c r="J1029">
        <v>999</v>
      </c>
      <c r="K1029">
        <v>99</v>
      </c>
      <c r="L1029">
        <v>2</v>
      </c>
      <c r="M1029">
        <v>99</v>
      </c>
      <c r="N1029">
        <v>99</v>
      </c>
      <c r="O1029">
        <v>99</v>
      </c>
      <c r="P1029">
        <v>99</v>
      </c>
      <c r="Q1029">
        <v>8</v>
      </c>
      <c r="R1029">
        <v>33</v>
      </c>
      <c r="S1029">
        <v>2</v>
      </c>
      <c r="T1029">
        <v>2.4242424242424243</v>
      </c>
      <c r="U1029">
        <v>8.4848484848484862</v>
      </c>
      <c r="V1029">
        <v>0</v>
      </c>
      <c r="W1029">
        <v>0</v>
      </c>
      <c r="X1029">
        <v>0</v>
      </c>
      <c r="Y1029">
        <v>0</v>
      </c>
      <c r="Z1029">
        <v>1.7141339737819388</v>
      </c>
      <c r="AA1029">
        <v>0</v>
      </c>
      <c r="AB1029">
        <v>0.5521474896451084</v>
      </c>
      <c r="AD1029">
        <v>55.108753942171717</v>
      </c>
      <c r="AF1029">
        <v>2.770780856423174</v>
      </c>
      <c r="AG1029">
        <v>1.0087727199034462</v>
      </c>
      <c r="AH1029">
        <v>0</v>
      </c>
      <c r="AI1029">
        <v>32</v>
      </c>
      <c r="AJ1029">
        <v>89.962499999999977</v>
      </c>
      <c r="AK1029">
        <v>11.540766719482278</v>
      </c>
    </row>
    <row r="1030" spans="1:37">
      <c r="A1030">
        <v>16</v>
      </c>
      <c r="B1030">
        <v>18</v>
      </c>
      <c r="C1030">
        <v>2024</v>
      </c>
      <c r="D1030">
        <v>6</v>
      </c>
      <c r="E1030">
        <v>99</v>
      </c>
      <c r="F1030">
        <v>99</v>
      </c>
      <c r="G1030">
        <v>99</v>
      </c>
      <c r="H1030">
        <v>99</v>
      </c>
      <c r="I1030">
        <v>99</v>
      </c>
      <c r="J1030">
        <v>999</v>
      </c>
      <c r="K1030">
        <v>99</v>
      </c>
      <c r="L1030">
        <v>2</v>
      </c>
      <c r="M1030">
        <v>99</v>
      </c>
      <c r="N1030">
        <v>99</v>
      </c>
      <c r="O1030">
        <v>99</v>
      </c>
      <c r="P1030">
        <v>99</v>
      </c>
      <c r="Q1030">
        <v>3</v>
      </c>
      <c r="R1030">
        <v>6</v>
      </c>
      <c r="S1030">
        <v>2</v>
      </c>
      <c r="T1030">
        <v>2.5</v>
      </c>
      <c r="U1030">
        <v>9.15</v>
      </c>
      <c r="V1030">
        <v>0</v>
      </c>
      <c r="W1030">
        <v>0</v>
      </c>
      <c r="X1030">
        <v>0</v>
      </c>
      <c r="Y1030">
        <v>0</v>
      </c>
      <c r="Z1030">
        <v>1.61838396762532</v>
      </c>
      <c r="AA1030">
        <v>0</v>
      </c>
      <c r="AB1030">
        <v>0.5</v>
      </c>
      <c r="AD1030">
        <v>25.745847400975439</v>
      </c>
      <c r="AF1030">
        <v>1.0434782608695652</v>
      </c>
      <c r="AG1030">
        <v>0.42637133914772335</v>
      </c>
      <c r="AH1030">
        <v>0</v>
      </c>
      <c r="AI1030">
        <v>6</v>
      </c>
      <c r="AJ1030">
        <v>96.133333333333312</v>
      </c>
      <c r="AK1030">
        <v>10.372169522690472</v>
      </c>
    </row>
    <row r="1031" spans="1:37">
      <c r="A1031">
        <v>16</v>
      </c>
      <c r="B1031">
        <v>19</v>
      </c>
      <c r="C1031">
        <v>2024</v>
      </c>
      <c r="D1031">
        <v>7</v>
      </c>
      <c r="E1031">
        <v>99</v>
      </c>
      <c r="F1031">
        <v>99</v>
      </c>
      <c r="G1031">
        <v>99</v>
      </c>
      <c r="H1031">
        <v>99</v>
      </c>
      <c r="I1031">
        <v>99</v>
      </c>
      <c r="J1031">
        <v>999</v>
      </c>
      <c r="K1031">
        <v>99</v>
      </c>
      <c r="L1031">
        <v>2</v>
      </c>
      <c r="M1031">
        <v>99</v>
      </c>
      <c r="N1031">
        <v>99</v>
      </c>
      <c r="O1031">
        <v>99</v>
      </c>
      <c r="P1031">
        <v>99</v>
      </c>
      <c r="Q1031">
        <v>3</v>
      </c>
      <c r="R1031">
        <v>4</v>
      </c>
      <c r="S1031">
        <v>2</v>
      </c>
      <c r="T1031">
        <v>2.5</v>
      </c>
      <c r="U1031">
        <v>8.6750000000000007</v>
      </c>
      <c r="V1031">
        <v>0</v>
      </c>
      <c r="W1031">
        <v>0</v>
      </c>
      <c r="X1031">
        <v>0</v>
      </c>
      <c r="Y1031">
        <v>0</v>
      </c>
      <c r="Z1031">
        <v>2.2763732119316478</v>
      </c>
      <c r="AA1031">
        <v>0</v>
      </c>
      <c r="AB1031">
        <v>0.8660254037844386</v>
      </c>
      <c r="AD1031">
        <v>-25.996792741081112</v>
      </c>
      <c r="AF1031">
        <v>1.6736401673640164</v>
      </c>
      <c r="AG1031">
        <v>0.64377284280440084</v>
      </c>
      <c r="AH1031">
        <v>0</v>
      </c>
      <c r="AI1031">
        <v>4</v>
      </c>
      <c r="AJ1031">
        <v>89.474999999999994</v>
      </c>
      <c r="AK1031">
        <v>11.90471464380658</v>
      </c>
    </row>
    <row r="1032" spans="1:37">
      <c r="A1032">
        <v>16</v>
      </c>
      <c r="B1032">
        <v>20</v>
      </c>
      <c r="C1032">
        <v>2024</v>
      </c>
      <c r="D1032">
        <v>8</v>
      </c>
      <c r="E1032">
        <v>99</v>
      </c>
      <c r="F1032">
        <v>99</v>
      </c>
      <c r="G1032">
        <v>99</v>
      </c>
      <c r="H1032">
        <v>99</v>
      </c>
      <c r="I1032">
        <v>99</v>
      </c>
      <c r="J1032">
        <v>999</v>
      </c>
      <c r="K1032">
        <v>99</v>
      </c>
      <c r="L1032">
        <v>2</v>
      </c>
      <c r="M1032">
        <v>99</v>
      </c>
      <c r="N1032">
        <v>99</v>
      </c>
      <c r="O1032">
        <v>99</v>
      </c>
      <c r="P1032">
        <v>99</v>
      </c>
      <c r="Q1032">
        <v>17</v>
      </c>
      <c r="R1032">
        <v>47</v>
      </c>
      <c r="S1032">
        <v>2</v>
      </c>
      <c r="T1032">
        <v>2.6595744680851072</v>
      </c>
      <c r="U1032">
        <v>10.621276595744684</v>
      </c>
      <c r="V1032">
        <v>0</v>
      </c>
      <c r="W1032">
        <v>0</v>
      </c>
      <c r="X1032">
        <v>2.1276595744680855</v>
      </c>
      <c r="Y1032">
        <v>0</v>
      </c>
      <c r="Z1032">
        <v>2.1015633664177833</v>
      </c>
      <c r="AA1032">
        <v>0</v>
      </c>
      <c r="AB1032">
        <v>0.55645518428178864</v>
      </c>
      <c r="AD1032">
        <v>-9.0234761611532885</v>
      </c>
      <c r="AF1032">
        <v>0.79231287929871885</v>
      </c>
      <c r="AG1032">
        <v>0.34286467834457901</v>
      </c>
      <c r="AH1032">
        <v>25.531914893617031</v>
      </c>
      <c r="AI1032">
        <v>47</v>
      </c>
      <c r="AJ1032">
        <v>96.742553191489364</v>
      </c>
      <c r="AK1032">
        <v>11.60894909194656</v>
      </c>
    </row>
    <row r="1033" spans="1:37">
      <c r="A1033">
        <v>16</v>
      </c>
      <c r="B1033">
        <v>21</v>
      </c>
      <c r="C1033">
        <v>2024</v>
      </c>
      <c r="D1033">
        <v>9</v>
      </c>
      <c r="E1033">
        <v>99</v>
      </c>
      <c r="F1033">
        <v>99</v>
      </c>
      <c r="G1033">
        <v>99</v>
      </c>
      <c r="H1033">
        <v>99</v>
      </c>
      <c r="I1033">
        <v>99</v>
      </c>
      <c r="J1033">
        <v>999</v>
      </c>
      <c r="K1033">
        <v>99</v>
      </c>
      <c r="L1033">
        <v>2</v>
      </c>
      <c r="M1033">
        <v>99</v>
      </c>
      <c r="N1033">
        <v>99</v>
      </c>
      <c r="O1033">
        <v>99</v>
      </c>
      <c r="P1033">
        <v>99</v>
      </c>
      <c r="Q1033">
        <v>32</v>
      </c>
      <c r="R1033">
        <v>51</v>
      </c>
      <c r="S1033">
        <v>2</v>
      </c>
      <c r="T1033">
        <v>2.6470588235294121</v>
      </c>
      <c r="U1033">
        <v>9.3843137254901947</v>
      </c>
      <c r="V1033">
        <v>0</v>
      </c>
      <c r="W1033">
        <v>0</v>
      </c>
      <c r="X1033">
        <v>1.9607843137254899</v>
      </c>
      <c r="Y1033">
        <v>0</v>
      </c>
      <c r="Z1033">
        <v>1.9752758605080367</v>
      </c>
      <c r="AA1033">
        <v>0</v>
      </c>
      <c r="AB1033">
        <v>0.51729042973619344</v>
      </c>
      <c r="AD1033">
        <v>6.1745601943273423</v>
      </c>
      <c r="AF1033">
        <v>0.68742418115648996</v>
      </c>
      <c r="AG1033">
        <v>0.25986210910733609</v>
      </c>
      <c r="AH1033">
        <v>15.686274509803919</v>
      </c>
      <c r="AI1033">
        <v>51</v>
      </c>
      <c r="AJ1033">
        <v>92.713725490196069</v>
      </c>
      <c r="AK1033">
        <v>11.639488555859092</v>
      </c>
    </row>
    <row r="1034" spans="1:37">
      <c r="A1034">
        <v>16</v>
      </c>
      <c r="B1034">
        <v>22</v>
      </c>
      <c r="C1034">
        <v>2024</v>
      </c>
      <c r="D1034">
        <v>10</v>
      </c>
      <c r="E1034">
        <v>99</v>
      </c>
      <c r="F1034">
        <v>99</v>
      </c>
      <c r="G1034">
        <v>99</v>
      </c>
      <c r="H1034">
        <v>99</v>
      </c>
      <c r="I1034">
        <v>99</v>
      </c>
      <c r="J1034">
        <v>999</v>
      </c>
      <c r="K1034">
        <v>99</v>
      </c>
      <c r="L1034">
        <v>2</v>
      </c>
      <c r="M1034">
        <v>99</v>
      </c>
      <c r="N1034">
        <v>99</v>
      </c>
      <c r="O1034">
        <v>99</v>
      </c>
      <c r="P1034">
        <v>99</v>
      </c>
      <c r="Q1034">
        <v>71</v>
      </c>
      <c r="R1034">
        <v>137</v>
      </c>
      <c r="S1034">
        <v>2</v>
      </c>
      <c r="T1034">
        <v>2.7007299270072997</v>
      </c>
      <c r="U1034">
        <v>9.2204379562043766</v>
      </c>
      <c r="V1034">
        <v>0</v>
      </c>
      <c r="W1034">
        <v>0</v>
      </c>
      <c r="X1034">
        <v>1.4598540145985412</v>
      </c>
      <c r="Y1034">
        <v>0</v>
      </c>
      <c r="Z1034">
        <v>2.3243282896302375</v>
      </c>
      <c r="AA1034">
        <v>0</v>
      </c>
      <c r="AB1034">
        <v>0.45793831069658703</v>
      </c>
      <c r="AD1034">
        <v>-5.8715455177631846</v>
      </c>
      <c r="AF1034">
        <v>0.80234260614934094</v>
      </c>
      <c r="AG1034">
        <v>0.28231907508766563</v>
      </c>
      <c r="AH1034">
        <v>5.839416058394165</v>
      </c>
      <c r="AI1034">
        <v>137</v>
      </c>
      <c r="AJ1034">
        <v>92.135036496350324</v>
      </c>
      <c r="AK1034">
        <v>11.586728093978712</v>
      </c>
    </row>
    <row r="1035" spans="1:37">
      <c r="A1035">
        <v>16</v>
      </c>
      <c r="B1035">
        <v>23</v>
      </c>
      <c r="C1035">
        <v>2024</v>
      </c>
      <c r="D1035">
        <v>11</v>
      </c>
      <c r="E1035">
        <v>99</v>
      </c>
      <c r="F1035">
        <v>99</v>
      </c>
      <c r="G1035">
        <v>99</v>
      </c>
      <c r="H1035">
        <v>99</v>
      </c>
      <c r="I1035">
        <v>99</v>
      </c>
      <c r="J1035">
        <v>999</v>
      </c>
      <c r="K1035">
        <v>99</v>
      </c>
      <c r="L1035">
        <v>2</v>
      </c>
      <c r="M1035">
        <v>99</v>
      </c>
      <c r="N1035">
        <v>99</v>
      </c>
      <c r="O1035">
        <v>99</v>
      </c>
      <c r="P1035">
        <v>99</v>
      </c>
      <c r="Q1035">
        <v>25</v>
      </c>
      <c r="R1035">
        <v>37</v>
      </c>
      <c r="S1035">
        <v>2</v>
      </c>
      <c r="T1035">
        <v>2.6486486486486496</v>
      </c>
      <c r="U1035">
        <v>9.2270270270270274</v>
      </c>
      <c r="V1035">
        <v>0</v>
      </c>
      <c r="W1035">
        <v>0</v>
      </c>
      <c r="X1035">
        <v>0</v>
      </c>
      <c r="Y1035">
        <v>0</v>
      </c>
      <c r="Z1035">
        <v>2.086332440749461</v>
      </c>
      <c r="AA1035">
        <v>0</v>
      </c>
      <c r="AB1035">
        <v>0.53099682984833685</v>
      </c>
      <c r="AD1035">
        <v>15.494907031297659</v>
      </c>
      <c r="AF1035">
        <v>0.66177785727061356</v>
      </c>
      <c r="AG1035">
        <v>0.23457646031404661</v>
      </c>
      <c r="AH1035">
        <v>0</v>
      </c>
      <c r="AI1035">
        <v>37</v>
      </c>
      <c r="AJ1035">
        <v>92.029729729729723</v>
      </c>
      <c r="AK1035">
        <v>11.660373788117157</v>
      </c>
    </row>
    <row r="1036" spans="1:37">
      <c r="A1036">
        <v>16</v>
      </c>
      <c r="B1036">
        <v>24</v>
      </c>
      <c r="C1036">
        <v>2024</v>
      </c>
      <c r="D1036">
        <v>12</v>
      </c>
      <c r="E1036">
        <v>99</v>
      </c>
      <c r="F1036">
        <v>99</v>
      </c>
      <c r="G1036">
        <v>99</v>
      </c>
      <c r="H1036">
        <v>99</v>
      </c>
      <c r="I1036">
        <v>99</v>
      </c>
      <c r="J1036">
        <v>999</v>
      </c>
      <c r="K1036">
        <v>99</v>
      </c>
      <c r="L1036">
        <v>2</v>
      </c>
      <c r="M1036">
        <v>99</v>
      </c>
      <c r="N1036">
        <v>99</v>
      </c>
      <c r="O1036">
        <v>99</v>
      </c>
      <c r="P1036">
        <v>99</v>
      </c>
      <c r="Q1036">
        <v>3</v>
      </c>
      <c r="R1036">
        <v>3</v>
      </c>
      <c r="S1036">
        <v>2</v>
      </c>
      <c r="T1036">
        <v>2.6666666666666661</v>
      </c>
      <c r="U1036">
        <v>10.233333333333336</v>
      </c>
      <c r="V1036">
        <v>0</v>
      </c>
      <c r="W1036">
        <v>0</v>
      </c>
      <c r="X1036">
        <v>0</v>
      </c>
      <c r="Y1036">
        <v>0</v>
      </c>
      <c r="Z1036">
        <v>2.3697163449568235</v>
      </c>
      <c r="AA1036">
        <v>0</v>
      </c>
      <c r="AB1036">
        <v>0.47140452079103218</v>
      </c>
      <c r="AD1036">
        <v>3.9785734000969102</v>
      </c>
      <c r="AF1036">
        <v>0.58252427184466005</v>
      </c>
      <c r="AG1036">
        <v>0.23994872756831112</v>
      </c>
      <c r="AH1036">
        <v>0</v>
      </c>
      <c r="AI1036">
        <v>3</v>
      </c>
      <c r="AJ1036">
        <v>95.466666666666683</v>
      </c>
      <c r="AK1036">
        <v>11.536753387116798</v>
      </c>
    </row>
    <row r="1037" spans="1:37">
      <c r="A1037">
        <v>16</v>
      </c>
      <c r="B1037">
        <v>25</v>
      </c>
      <c r="C1037">
        <v>2024</v>
      </c>
      <c r="D1037">
        <v>1</v>
      </c>
      <c r="E1037">
        <v>99</v>
      </c>
      <c r="F1037">
        <v>99</v>
      </c>
      <c r="G1037">
        <v>99</v>
      </c>
      <c r="H1037">
        <v>99</v>
      </c>
      <c r="I1037">
        <v>99</v>
      </c>
      <c r="J1037">
        <v>999</v>
      </c>
      <c r="K1037">
        <v>99</v>
      </c>
      <c r="L1037">
        <v>3</v>
      </c>
      <c r="M1037">
        <v>99</v>
      </c>
      <c r="N1037">
        <v>99</v>
      </c>
      <c r="O1037">
        <v>99</v>
      </c>
      <c r="P1037">
        <v>99</v>
      </c>
      <c r="Q1037">
        <v>5</v>
      </c>
      <c r="R1037">
        <v>5</v>
      </c>
      <c r="S1037">
        <v>3</v>
      </c>
      <c r="T1037">
        <v>3.2</v>
      </c>
      <c r="U1037">
        <v>14.58</v>
      </c>
      <c r="V1037">
        <v>0</v>
      </c>
      <c r="W1037">
        <v>0</v>
      </c>
      <c r="X1037">
        <v>40</v>
      </c>
      <c r="Y1037">
        <v>0</v>
      </c>
      <c r="Z1037">
        <v>5.0244999751219046</v>
      </c>
      <c r="AA1037">
        <v>0</v>
      </c>
      <c r="AB1037">
        <v>0.748331477354787</v>
      </c>
      <c r="AD1037">
        <v>32.55326517270737</v>
      </c>
      <c r="AF1037">
        <v>1.0799136069114468</v>
      </c>
      <c r="AG1037">
        <v>0.57990152015336749</v>
      </c>
      <c r="AH1037">
        <v>0</v>
      </c>
      <c r="AI1037">
        <v>2</v>
      </c>
      <c r="AJ1037">
        <v>110.95</v>
      </c>
      <c r="AK1037">
        <v>14.975403416427184</v>
      </c>
    </row>
    <row r="1038" spans="1:37">
      <c r="A1038">
        <v>16</v>
      </c>
      <c r="B1038">
        <v>26</v>
      </c>
      <c r="C1038">
        <v>2024</v>
      </c>
      <c r="D1038">
        <v>2</v>
      </c>
      <c r="E1038">
        <v>99</v>
      </c>
      <c r="F1038">
        <v>99</v>
      </c>
      <c r="G1038">
        <v>99</v>
      </c>
      <c r="H1038">
        <v>99</v>
      </c>
      <c r="I1038">
        <v>99</v>
      </c>
      <c r="J1038">
        <v>999</v>
      </c>
      <c r="K1038">
        <v>99</v>
      </c>
      <c r="L1038">
        <v>3</v>
      </c>
      <c r="M1038">
        <v>99</v>
      </c>
      <c r="N1038">
        <v>99</v>
      </c>
      <c r="O1038">
        <v>99</v>
      </c>
      <c r="P1038">
        <v>99</v>
      </c>
      <c r="Q1038">
        <v>4</v>
      </c>
      <c r="R1038">
        <v>4</v>
      </c>
      <c r="S1038">
        <v>3</v>
      </c>
      <c r="T1038">
        <v>3.25</v>
      </c>
      <c r="U1038">
        <v>16.274999999999999</v>
      </c>
      <c r="V1038">
        <v>0</v>
      </c>
      <c r="W1038">
        <v>0</v>
      </c>
      <c r="X1038">
        <v>50</v>
      </c>
      <c r="Y1038">
        <v>25</v>
      </c>
      <c r="Z1038">
        <v>6.6175429730376578</v>
      </c>
      <c r="AA1038">
        <v>0</v>
      </c>
      <c r="AB1038">
        <v>0.4330127018922193</v>
      </c>
      <c r="AD1038">
        <v>-58.236313123203239</v>
      </c>
      <c r="AF1038">
        <v>0.81967213114754112</v>
      </c>
      <c r="AG1038">
        <v>0.44806012677830315</v>
      </c>
      <c r="AH1038">
        <v>0</v>
      </c>
      <c r="AI1038">
        <v>3</v>
      </c>
      <c r="AJ1038">
        <v>106.1333333333333</v>
      </c>
      <c r="AK1038">
        <v>14.798866768438575</v>
      </c>
    </row>
    <row r="1039" spans="1:37">
      <c r="A1039">
        <v>16</v>
      </c>
      <c r="B1039">
        <v>27</v>
      </c>
      <c r="C1039">
        <v>2024</v>
      </c>
      <c r="D1039">
        <v>3</v>
      </c>
      <c r="E1039">
        <v>99</v>
      </c>
      <c r="F1039">
        <v>99</v>
      </c>
      <c r="G1039">
        <v>99</v>
      </c>
      <c r="H1039">
        <v>99</v>
      </c>
      <c r="I1039">
        <v>99</v>
      </c>
      <c r="J1039">
        <v>999</v>
      </c>
      <c r="K1039">
        <v>99</v>
      </c>
      <c r="L1039">
        <v>3</v>
      </c>
      <c r="M1039">
        <v>99</v>
      </c>
      <c r="N1039">
        <v>99</v>
      </c>
      <c r="O1039">
        <v>99</v>
      </c>
      <c r="P1039">
        <v>99</v>
      </c>
      <c r="Q1039">
        <v>11</v>
      </c>
      <c r="R1039">
        <v>11</v>
      </c>
      <c r="S1039">
        <v>3</v>
      </c>
      <c r="T1039">
        <v>2.7272727272727271</v>
      </c>
      <c r="U1039">
        <v>15.927272727272724</v>
      </c>
      <c r="V1039">
        <v>0</v>
      </c>
      <c r="W1039">
        <v>0</v>
      </c>
      <c r="X1039">
        <v>63.636363636363633</v>
      </c>
      <c r="Y1039">
        <v>0</v>
      </c>
      <c r="Z1039">
        <v>4.0355445524378508</v>
      </c>
      <c r="AA1039">
        <v>0</v>
      </c>
      <c r="AB1039">
        <v>0.61657545301138816</v>
      </c>
      <c r="AD1039">
        <v>-41.717271142205057</v>
      </c>
      <c r="AF1039">
        <v>0.40145985401459849</v>
      </c>
      <c r="AG1039">
        <v>0.20306215881037104</v>
      </c>
      <c r="AH1039">
        <v>0</v>
      </c>
      <c r="AI1039">
        <v>11</v>
      </c>
      <c r="AJ1039">
        <v>103.27272727272728</v>
      </c>
      <c r="AK1039">
        <v>14.135384824856144</v>
      </c>
    </row>
    <row r="1040" spans="1:37">
      <c r="A1040">
        <v>16</v>
      </c>
      <c r="B1040">
        <v>28</v>
      </c>
      <c r="C1040">
        <v>2024</v>
      </c>
      <c r="D1040">
        <v>4</v>
      </c>
      <c r="E1040">
        <v>99</v>
      </c>
      <c r="F1040">
        <v>99</v>
      </c>
      <c r="G1040">
        <v>99</v>
      </c>
      <c r="H1040">
        <v>99</v>
      </c>
      <c r="I1040">
        <v>99</v>
      </c>
      <c r="J1040">
        <v>999</v>
      </c>
      <c r="K1040">
        <v>99</v>
      </c>
      <c r="L1040">
        <v>3</v>
      </c>
      <c r="M1040">
        <v>99</v>
      </c>
      <c r="N1040">
        <v>99</v>
      </c>
      <c r="O1040">
        <v>99</v>
      </c>
      <c r="P1040">
        <v>99</v>
      </c>
      <c r="Q1040">
        <v>9</v>
      </c>
      <c r="R1040">
        <v>12</v>
      </c>
      <c r="S1040">
        <v>3</v>
      </c>
      <c r="T1040">
        <v>2.8333333333333339</v>
      </c>
      <c r="U1040">
        <v>14.466666666666661</v>
      </c>
      <c r="V1040">
        <v>0</v>
      </c>
      <c r="W1040">
        <v>0</v>
      </c>
      <c r="X1040">
        <v>41.666666666666657</v>
      </c>
      <c r="Y1040">
        <v>0</v>
      </c>
      <c r="Z1040">
        <v>3.7537388768474007</v>
      </c>
      <c r="AA1040">
        <v>0</v>
      </c>
      <c r="AB1040">
        <v>0.55277079839256571</v>
      </c>
      <c r="AD1040">
        <v>18.206533187258877</v>
      </c>
      <c r="AF1040">
        <v>1.5</v>
      </c>
      <c r="AG1040">
        <v>0.87075594255819699</v>
      </c>
      <c r="AH1040">
        <v>8.3333333333333357</v>
      </c>
      <c r="AI1040">
        <v>12</v>
      </c>
      <c r="AJ1040">
        <v>101.04166666666664</v>
      </c>
      <c r="AK1040">
        <v>13.74239712894239</v>
      </c>
    </row>
    <row r="1041" spans="1:37">
      <c r="A1041">
        <v>16</v>
      </c>
      <c r="B1041">
        <v>29</v>
      </c>
      <c r="C1041">
        <v>2024</v>
      </c>
      <c r="D1041">
        <v>5</v>
      </c>
      <c r="E1041">
        <v>99</v>
      </c>
      <c r="F1041">
        <v>99</v>
      </c>
      <c r="G1041">
        <v>99</v>
      </c>
      <c r="H1041">
        <v>99</v>
      </c>
      <c r="I1041">
        <v>99</v>
      </c>
      <c r="J1041">
        <v>999</v>
      </c>
      <c r="K1041">
        <v>99</v>
      </c>
      <c r="L1041">
        <v>3</v>
      </c>
      <c r="M1041">
        <v>99</v>
      </c>
      <c r="N1041">
        <v>99</v>
      </c>
      <c r="O1041">
        <v>99</v>
      </c>
      <c r="P1041">
        <v>99</v>
      </c>
      <c r="Q1041">
        <v>12</v>
      </c>
      <c r="R1041">
        <v>29</v>
      </c>
      <c r="S1041">
        <v>3</v>
      </c>
      <c r="T1041">
        <v>3.0344827586206886</v>
      </c>
      <c r="U1041">
        <v>10.675862068965516</v>
      </c>
      <c r="V1041">
        <v>0</v>
      </c>
      <c r="W1041">
        <v>0</v>
      </c>
      <c r="X1041">
        <v>0</v>
      </c>
      <c r="Y1041">
        <v>0</v>
      </c>
      <c r="Z1041">
        <v>2.2203844296557738</v>
      </c>
      <c r="AA1041">
        <v>0</v>
      </c>
      <c r="AB1041">
        <v>0.8898957172802725</v>
      </c>
      <c r="AD1041">
        <v>35.1197970494446</v>
      </c>
      <c r="AF1041">
        <v>2.4349286314021832</v>
      </c>
      <c r="AG1041">
        <v>1.1154144074360961</v>
      </c>
      <c r="AH1041">
        <v>0</v>
      </c>
      <c r="AI1041">
        <v>29</v>
      </c>
      <c r="AJ1041">
        <v>93.417241379310383</v>
      </c>
      <c r="AK1041">
        <v>12.918139506527725</v>
      </c>
    </row>
    <row r="1042" spans="1:37">
      <c r="A1042">
        <v>16</v>
      </c>
      <c r="B1042">
        <v>30</v>
      </c>
      <c r="C1042">
        <v>2024</v>
      </c>
      <c r="D1042">
        <v>6</v>
      </c>
      <c r="E1042">
        <v>99</v>
      </c>
      <c r="F1042">
        <v>99</v>
      </c>
      <c r="G1042">
        <v>99</v>
      </c>
      <c r="H1042">
        <v>99</v>
      </c>
      <c r="I1042">
        <v>99</v>
      </c>
      <c r="J1042">
        <v>999</v>
      </c>
      <c r="K1042">
        <v>99</v>
      </c>
      <c r="L1042">
        <v>3</v>
      </c>
      <c r="M1042">
        <v>99</v>
      </c>
      <c r="N1042">
        <v>99</v>
      </c>
      <c r="O1042">
        <v>99</v>
      </c>
      <c r="P1042">
        <v>99</v>
      </c>
      <c r="Q1042">
        <v>14</v>
      </c>
      <c r="R1042">
        <v>25</v>
      </c>
      <c r="S1042">
        <v>3</v>
      </c>
      <c r="T1042">
        <v>3.2</v>
      </c>
      <c r="U1042">
        <v>12.783999999999997</v>
      </c>
      <c r="V1042">
        <v>0</v>
      </c>
      <c r="W1042">
        <v>0</v>
      </c>
      <c r="X1042">
        <v>12</v>
      </c>
      <c r="Y1042">
        <v>4</v>
      </c>
      <c r="Z1042">
        <v>3.575548069876846</v>
      </c>
      <c r="AA1042">
        <v>0</v>
      </c>
      <c r="AB1042">
        <v>0.89442719099991441</v>
      </c>
      <c r="AD1042">
        <v>50.880728518816873</v>
      </c>
      <c r="AF1042">
        <v>4.3478260869565215</v>
      </c>
      <c r="AG1042">
        <v>2.482118032634105</v>
      </c>
      <c r="AH1042">
        <v>0</v>
      </c>
      <c r="AI1042">
        <v>25</v>
      </c>
      <c r="AJ1042">
        <v>98.66</v>
      </c>
      <c r="AK1042">
        <v>13.433196397735964</v>
      </c>
    </row>
    <row r="1043" spans="1:37">
      <c r="A1043">
        <v>16</v>
      </c>
      <c r="B1043">
        <v>31</v>
      </c>
      <c r="C1043">
        <v>2024</v>
      </c>
      <c r="D1043">
        <v>7</v>
      </c>
      <c r="E1043">
        <v>99</v>
      </c>
      <c r="F1043">
        <v>99</v>
      </c>
      <c r="G1043">
        <v>99</v>
      </c>
      <c r="H1043">
        <v>99</v>
      </c>
      <c r="I1043">
        <v>99</v>
      </c>
      <c r="J1043">
        <v>999</v>
      </c>
      <c r="K1043">
        <v>99</v>
      </c>
      <c r="L1043">
        <v>3</v>
      </c>
      <c r="M1043">
        <v>99</v>
      </c>
      <c r="N1043">
        <v>99</v>
      </c>
      <c r="O1043">
        <v>99</v>
      </c>
      <c r="P1043">
        <v>99</v>
      </c>
      <c r="Q1043">
        <v>2</v>
      </c>
      <c r="R1043">
        <v>2</v>
      </c>
      <c r="S1043">
        <v>3</v>
      </c>
      <c r="T1043">
        <v>3</v>
      </c>
      <c r="U1043">
        <v>11.3</v>
      </c>
      <c r="V1043">
        <v>0</v>
      </c>
      <c r="W1043">
        <v>0</v>
      </c>
      <c r="X1043">
        <v>0</v>
      </c>
      <c r="Y1043">
        <v>0</v>
      </c>
      <c r="Z1043">
        <v>0.69999999999999618</v>
      </c>
      <c r="AA1043">
        <v>0</v>
      </c>
      <c r="AB1043">
        <v>0</v>
      </c>
      <c r="AF1043">
        <v>0.83682008368200811</v>
      </c>
      <c r="AG1043">
        <v>0.41928721174004202</v>
      </c>
      <c r="AH1043">
        <v>0</v>
      </c>
      <c r="AI1043">
        <v>2</v>
      </c>
      <c r="AJ1043">
        <v>92.95</v>
      </c>
      <c r="AK1043">
        <v>14.052396103661463</v>
      </c>
    </row>
    <row r="1044" spans="1:37">
      <c r="A1044">
        <v>16</v>
      </c>
      <c r="B1044">
        <v>32</v>
      </c>
      <c r="C1044">
        <v>2024</v>
      </c>
      <c r="D1044">
        <v>8</v>
      </c>
      <c r="E1044">
        <v>99</v>
      </c>
      <c r="F1044">
        <v>99</v>
      </c>
      <c r="G1044">
        <v>99</v>
      </c>
      <c r="H1044">
        <v>99</v>
      </c>
      <c r="I1044">
        <v>99</v>
      </c>
      <c r="J1044">
        <v>999</v>
      </c>
      <c r="K1044">
        <v>99</v>
      </c>
      <c r="L1044">
        <v>3</v>
      </c>
      <c r="M1044">
        <v>99</v>
      </c>
      <c r="N1044">
        <v>99</v>
      </c>
      <c r="O1044">
        <v>99</v>
      </c>
      <c r="P1044">
        <v>99</v>
      </c>
      <c r="Q1044">
        <v>63</v>
      </c>
      <c r="R1044">
        <v>99</v>
      </c>
      <c r="S1044">
        <v>3</v>
      </c>
      <c r="T1044">
        <v>2.8989898989898997</v>
      </c>
      <c r="U1044">
        <v>13.034343434343436</v>
      </c>
      <c r="V1044">
        <v>0</v>
      </c>
      <c r="W1044">
        <v>0</v>
      </c>
      <c r="X1044">
        <v>21.212121212121215</v>
      </c>
      <c r="Y1044">
        <v>0</v>
      </c>
      <c r="Z1044">
        <v>3.5105946895037601</v>
      </c>
      <c r="AA1044">
        <v>0</v>
      </c>
      <c r="AB1044">
        <v>0.61125718264271955</v>
      </c>
      <c r="AD1044">
        <v>-44.556480808239442</v>
      </c>
      <c r="AF1044">
        <v>1.6689143627781524</v>
      </c>
      <c r="AG1044">
        <v>0.88628321501571483</v>
      </c>
      <c r="AH1044">
        <v>11.111111111111112</v>
      </c>
      <c r="AI1044">
        <v>99</v>
      </c>
      <c r="AJ1044">
        <v>98.607070707070633</v>
      </c>
      <c r="AK1044">
        <v>13.329092466588945</v>
      </c>
    </row>
    <row r="1045" spans="1:37">
      <c r="A1045">
        <v>16</v>
      </c>
      <c r="B1045">
        <v>33</v>
      </c>
      <c r="C1045">
        <v>2024</v>
      </c>
      <c r="D1045">
        <v>9</v>
      </c>
      <c r="E1045">
        <v>99</v>
      </c>
      <c r="F1045">
        <v>99</v>
      </c>
      <c r="G1045">
        <v>99</v>
      </c>
      <c r="H1045">
        <v>99</v>
      </c>
      <c r="I1045">
        <v>99</v>
      </c>
      <c r="J1045">
        <v>999</v>
      </c>
      <c r="K1045">
        <v>99</v>
      </c>
      <c r="L1045">
        <v>3</v>
      </c>
      <c r="M1045">
        <v>99</v>
      </c>
      <c r="N1045">
        <v>99</v>
      </c>
      <c r="O1045">
        <v>99</v>
      </c>
      <c r="P1045">
        <v>99</v>
      </c>
      <c r="Q1045">
        <v>85</v>
      </c>
      <c r="R1045">
        <v>129</v>
      </c>
      <c r="S1045">
        <v>3</v>
      </c>
      <c r="T1045">
        <v>3.1395348837209318</v>
      </c>
      <c r="U1045">
        <v>12.311627906976742</v>
      </c>
      <c r="V1045">
        <v>0</v>
      </c>
      <c r="W1045">
        <v>0</v>
      </c>
      <c r="X1045">
        <v>14.728682170542628</v>
      </c>
      <c r="Y1045">
        <v>0</v>
      </c>
      <c r="Z1045">
        <v>3.5442414897289209</v>
      </c>
      <c r="AA1045">
        <v>0</v>
      </c>
      <c r="AB1045">
        <v>0.63177105614912277</v>
      </c>
      <c r="AD1045">
        <v>-47.848082015681449</v>
      </c>
      <c r="AF1045">
        <v>1.738778811160534</v>
      </c>
      <c r="AG1045">
        <v>0.86233389403316141</v>
      </c>
      <c r="AH1045">
        <v>3.8759689922480622</v>
      </c>
      <c r="AI1045">
        <v>129</v>
      </c>
      <c r="AJ1045">
        <v>97.382170542635649</v>
      </c>
      <c r="AK1045">
        <v>12.998263935993069</v>
      </c>
    </row>
    <row r="1046" spans="1:37">
      <c r="A1046">
        <v>16</v>
      </c>
      <c r="B1046">
        <v>34</v>
      </c>
      <c r="C1046">
        <v>2024</v>
      </c>
      <c r="D1046">
        <v>10</v>
      </c>
      <c r="E1046">
        <v>99</v>
      </c>
      <c r="F1046">
        <v>99</v>
      </c>
      <c r="G1046">
        <v>99</v>
      </c>
      <c r="H1046">
        <v>99</v>
      </c>
      <c r="I1046">
        <v>99</v>
      </c>
      <c r="J1046">
        <v>999</v>
      </c>
      <c r="K1046">
        <v>99</v>
      </c>
      <c r="L1046">
        <v>3</v>
      </c>
      <c r="M1046">
        <v>99</v>
      </c>
      <c r="N1046">
        <v>99</v>
      </c>
      <c r="O1046">
        <v>99</v>
      </c>
      <c r="P1046">
        <v>99</v>
      </c>
      <c r="Q1046">
        <v>143</v>
      </c>
      <c r="R1046">
        <v>230</v>
      </c>
      <c r="S1046">
        <v>3</v>
      </c>
      <c r="T1046">
        <v>3.0739130434782602</v>
      </c>
      <c r="U1046">
        <v>12.519565217391303</v>
      </c>
      <c r="V1046">
        <v>0</v>
      </c>
      <c r="W1046">
        <v>0</v>
      </c>
      <c r="X1046">
        <v>21.304347826086957</v>
      </c>
      <c r="Y1046">
        <v>0</v>
      </c>
      <c r="Z1046">
        <v>3.6623121447723008</v>
      </c>
      <c r="AA1046">
        <v>0</v>
      </c>
      <c r="AB1046">
        <v>0.7568340185066994</v>
      </c>
      <c r="AD1046">
        <v>-49.573326043885039</v>
      </c>
      <c r="AF1046">
        <v>1.3469985358711565</v>
      </c>
      <c r="AG1046">
        <v>0.64355428808971926</v>
      </c>
      <c r="AH1046">
        <v>7.8260869565217392</v>
      </c>
      <c r="AI1046">
        <v>229</v>
      </c>
      <c r="AJ1046">
        <v>97.583842794759846</v>
      </c>
      <c r="AK1046">
        <v>13.12966584497879</v>
      </c>
    </row>
    <row r="1047" spans="1:37">
      <c r="A1047">
        <v>16</v>
      </c>
      <c r="B1047">
        <v>35</v>
      </c>
      <c r="C1047">
        <v>2024</v>
      </c>
      <c r="D1047">
        <v>11</v>
      </c>
      <c r="E1047">
        <v>99</v>
      </c>
      <c r="F1047">
        <v>99</v>
      </c>
      <c r="G1047">
        <v>99</v>
      </c>
      <c r="H1047">
        <v>99</v>
      </c>
      <c r="I1047">
        <v>99</v>
      </c>
      <c r="J1047">
        <v>999</v>
      </c>
      <c r="K1047">
        <v>99</v>
      </c>
      <c r="L1047">
        <v>3</v>
      </c>
      <c r="M1047">
        <v>99</v>
      </c>
      <c r="N1047">
        <v>99</v>
      </c>
      <c r="O1047">
        <v>99</v>
      </c>
      <c r="P1047">
        <v>99</v>
      </c>
      <c r="Q1047">
        <v>48</v>
      </c>
      <c r="R1047">
        <v>70</v>
      </c>
      <c r="S1047">
        <v>3</v>
      </c>
      <c r="T1047">
        <v>3.1714285714285704</v>
      </c>
      <c r="U1047">
        <v>12.769999999999998</v>
      </c>
      <c r="V1047">
        <v>0</v>
      </c>
      <c r="W1047">
        <v>0</v>
      </c>
      <c r="X1047">
        <v>27.142857142857153</v>
      </c>
      <c r="Y1047">
        <v>0</v>
      </c>
      <c r="Z1047">
        <v>3.6277639709015777</v>
      </c>
      <c r="AA1047">
        <v>0</v>
      </c>
      <c r="AB1047">
        <v>0.89397073412354511</v>
      </c>
      <c r="AD1047">
        <v>-45.256315827303744</v>
      </c>
      <c r="AF1047">
        <v>1.2520121624038636</v>
      </c>
      <c r="AG1047">
        <v>0.61420005235713582</v>
      </c>
      <c r="AH1047">
        <v>4.2857142857142847</v>
      </c>
      <c r="AI1047">
        <v>69</v>
      </c>
      <c r="AJ1047">
        <v>98.87246376811585</v>
      </c>
      <c r="AK1047">
        <v>12.912480883226976</v>
      </c>
    </row>
    <row r="1048" spans="1:37">
      <c r="A1048">
        <v>16</v>
      </c>
      <c r="B1048">
        <v>36</v>
      </c>
      <c r="C1048">
        <v>2024</v>
      </c>
      <c r="D1048">
        <v>12</v>
      </c>
      <c r="E1048">
        <v>99</v>
      </c>
      <c r="F1048">
        <v>99</v>
      </c>
      <c r="G1048">
        <v>99</v>
      </c>
      <c r="H1048">
        <v>99</v>
      </c>
      <c r="I1048">
        <v>99</v>
      </c>
      <c r="J1048">
        <v>999</v>
      </c>
      <c r="K1048">
        <v>99</v>
      </c>
      <c r="L1048">
        <v>3</v>
      </c>
      <c r="M1048">
        <v>99</v>
      </c>
      <c r="N1048">
        <v>99</v>
      </c>
      <c r="O1048">
        <v>99</v>
      </c>
      <c r="P1048">
        <v>99</v>
      </c>
      <c r="Q1048">
        <v>11</v>
      </c>
      <c r="R1048">
        <v>19</v>
      </c>
      <c r="S1048">
        <v>3</v>
      </c>
      <c r="T1048">
        <v>4.2105263157894726</v>
      </c>
      <c r="U1048">
        <v>10.973684210526319</v>
      </c>
      <c r="V1048">
        <v>0</v>
      </c>
      <c r="W1048">
        <v>0</v>
      </c>
      <c r="X1048">
        <v>10.526315789473689</v>
      </c>
      <c r="Y1048">
        <v>0</v>
      </c>
      <c r="Z1048">
        <v>2.9468702586523245</v>
      </c>
      <c r="AA1048">
        <v>0</v>
      </c>
      <c r="AB1048">
        <v>1.1040093138633182</v>
      </c>
      <c r="AD1048">
        <v>-49.656552031357393</v>
      </c>
      <c r="AF1048">
        <v>3.6893203883495151</v>
      </c>
      <c r="AG1048">
        <v>1.6296192084036771</v>
      </c>
      <c r="AH1048">
        <v>26.315789473684205</v>
      </c>
      <c r="AI1048">
        <v>19</v>
      </c>
      <c r="AJ1048">
        <v>96.163157894736884</v>
      </c>
      <c r="AK1048">
        <v>12.10097809131682</v>
      </c>
    </row>
    <row r="1049" spans="1:37">
      <c r="A1049">
        <v>16</v>
      </c>
      <c r="B1049">
        <v>37</v>
      </c>
      <c r="C1049">
        <v>2024</v>
      </c>
      <c r="D1049">
        <v>1</v>
      </c>
      <c r="E1049">
        <v>99</v>
      </c>
      <c r="F1049">
        <v>99</v>
      </c>
      <c r="G1049">
        <v>99</v>
      </c>
      <c r="H1049">
        <v>99</v>
      </c>
      <c r="I1049">
        <v>99</v>
      </c>
      <c r="J1049">
        <v>999</v>
      </c>
      <c r="K1049">
        <v>99</v>
      </c>
      <c r="L1049">
        <v>4</v>
      </c>
      <c r="M1049">
        <v>99</v>
      </c>
      <c r="N1049">
        <v>99</v>
      </c>
      <c r="O1049">
        <v>99</v>
      </c>
      <c r="P1049">
        <v>99</v>
      </c>
      <c r="Q1049">
        <v>10</v>
      </c>
      <c r="R1049">
        <v>13</v>
      </c>
      <c r="S1049">
        <v>4</v>
      </c>
      <c r="T1049">
        <v>3.9230769230769225</v>
      </c>
      <c r="U1049">
        <v>16.700000000000003</v>
      </c>
      <c r="V1049">
        <v>0</v>
      </c>
      <c r="W1049">
        <v>0</v>
      </c>
      <c r="X1049">
        <v>61.538461538461519</v>
      </c>
      <c r="Y1049">
        <v>0</v>
      </c>
      <c r="Z1049">
        <v>4.2381055274188713</v>
      </c>
      <c r="AA1049">
        <v>0</v>
      </c>
      <c r="AB1049">
        <v>0.99703703052428672</v>
      </c>
      <c r="AD1049">
        <v>28.580725264293498</v>
      </c>
      <c r="AF1049">
        <v>2.8077753779697625</v>
      </c>
      <c r="AG1049">
        <v>1.7269769550795078</v>
      </c>
      <c r="AH1049">
        <v>0</v>
      </c>
      <c r="AI1049">
        <v>9</v>
      </c>
      <c r="AJ1049">
        <v>107.32222222222222</v>
      </c>
      <c r="AK1049">
        <v>14.679715125097061</v>
      </c>
    </row>
    <row r="1050" spans="1:37">
      <c r="A1050">
        <v>16</v>
      </c>
      <c r="B1050">
        <v>38</v>
      </c>
      <c r="C1050">
        <v>2024</v>
      </c>
      <c r="D1050">
        <v>2</v>
      </c>
      <c r="E1050">
        <v>99</v>
      </c>
      <c r="F1050">
        <v>99</v>
      </c>
      <c r="G1050">
        <v>99</v>
      </c>
      <c r="H1050">
        <v>99</v>
      </c>
      <c r="I1050">
        <v>99</v>
      </c>
      <c r="J1050">
        <v>999</v>
      </c>
      <c r="K1050">
        <v>99</v>
      </c>
      <c r="L1050">
        <v>4</v>
      </c>
      <c r="M1050">
        <v>99</v>
      </c>
      <c r="N1050">
        <v>99</v>
      </c>
      <c r="O1050">
        <v>99</v>
      </c>
      <c r="P1050">
        <v>99</v>
      </c>
      <c r="Q1050">
        <v>7</v>
      </c>
      <c r="R1050">
        <v>7</v>
      </c>
      <c r="S1050">
        <v>4</v>
      </c>
      <c r="T1050">
        <v>3.4285714285714279</v>
      </c>
      <c r="U1050">
        <v>16.171428571428581</v>
      </c>
      <c r="V1050">
        <v>0</v>
      </c>
      <c r="W1050">
        <v>0</v>
      </c>
      <c r="X1050">
        <v>57.142857142857153</v>
      </c>
      <c r="Y1050">
        <v>0</v>
      </c>
      <c r="Z1050">
        <v>3.9578905946455407</v>
      </c>
      <c r="AA1050">
        <v>0</v>
      </c>
      <c r="AB1050">
        <v>0.72843135908468448</v>
      </c>
      <c r="AD1050">
        <v>80.696807233627979</v>
      </c>
      <c r="AF1050">
        <v>1.4344262295081971</v>
      </c>
      <c r="AG1050">
        <v>0.77911530493554404</v>
      </c>
      <c r="AH1050">
        <v>0</v>
      </c>
      <c r="AI1050">
        <v>6</v>
      </c>
      <c r="AJ1050">
        <v>104.84999999999998</v>
      </c>
      <c r="AK1050">
        <v>14.616827521678564</v>
      </c>
    </row>
    <row r="1051" spans="1:37">
      <c r="A1051">
        <v>16</v>
      </c>
      <c r="B1051">
        <v>39</v>
      </c>
      <c r="C1051">
        <v>2024</v>
      </c>
      <c r="D1051">
        <v>3</v>
      </c>
      <c r="E1051">
        <v>99</v>
      </c>
      <c r="F1051">
        <v>99</v>
      </c>
      <c r="G1051">
        <v>99</v>
      </c>
      <c r="H1051">
        <v>99</v>
      </c>
      <c r="I1051">
        <v>99</v>
      </c>
      <c r="J1051">
        <v>999</v>
      </c>
      <c r="K1051">
        <v>99</v>
      </c>
      <c r="L1051">
        <v>4</v>
      </c>
      <c r="M1051">
        <v>99</v>
      </c>
      <c r="N1051">
        <v>99</v>
      </c>
      <c r="O1051">
        <v>99</v>
      </c>
      <c r="P1051">
        <v>99</v>
      </c>
      <c r="Q1051">
        <v>17</v>
      </c>
      <c r="R1051">
        <v>20</v>
      </c>
      <c r="S1051">
        <v>4</v>
      </c>
      <c r="T1051">
        <v>3.65</v>
      </c>
      <c r="U1051">
        <v>17.68</v>
      </c>
      <c r="V1051">
        <v>0</v>
      </c>
      <c r="W1051">
        <v>0</v>
      </c>
      <c r="X1051">
        <v>65</v>
      </c>
      <c r="Y1051">
        <v>15</v>
      </c>
      <c r="Z1051">
        <v>4.6409697262533394</v>
      </c>
      <c r="AA1051">
        <v>0</v>
      </c>
      <c r="AB1051">
        <v>0.90967026993301259</v>
      </c>
      <c r="AD1051">
        <v>-25.629168954895633</v>
      </c>
      <c r="AF1051">
        <v>0.72992700729927051</v>
      </c>
      <c r="AG1051">
        <v>0.40983321549855695</v>
      </c>
      <c r="AH1051">
        <v>5</v>
      </c>
      <c r="AI1051">
        <v>18</v>
      </c>
      <c r="AJ1051">
        <v>104.52777777777779</v>
      </c>
      <c r="AK1051">
        <v>14.72101159434505</v>
      </c>
    </row>
    <row r="1052" spans="1:37">
      <c r="A1052">
        <v>16</v>
      </c>
      <c r="B1052">
        <v>40</v>
      </c>
      <c r="C1052">
        <v>2024</v>
      </c>
      <c r="D1052">
        <v>4</v>
      </c>
      <c r="E1052">
        <v>99</v>
      </c>
      <c r="F1052">
        <v>99</v>
      </c>
      <c r="G1052">
        <v>99</v>
      </c>
      <c r="H1052">
        <v>99</v>
      </c>
      <c r="I1052">
        <v>99</v>
      </c>
      <c r="J1052">
        <v>999</v>
      </c>
      <c r="K1052">
        <v>99</v>
      </c>
      <c r="L1052">
        <v>4</v>
      </c>
      <c r="M1052">
        <v>99</v>
      </c>
      <c r="N1052">
        <v>99</v>
      </c>
      <c r="O1052">
        <v>99</v>
      </c>
      <c r="P1052">
        <v>99</v>
      </c>
      <c r="Q1052">
        <v>24</v>
      </c>
      <c r="R1052">
        <v>29</v>
      </c>
      <c r="S1052">
        <v>4</v>
      </c>
      <c r="T1052">
        <v>3.655172413793105</v>
      </c>
      <c r="U1052">
        <v>13.872413793103444</v>
      </c>
      <c r="V1052">
        <v>0</v>
      </c>
      <c r="W1052">
        <v>0</v>
      </c>
      <c r="X1052">
        <v>34.482758620689651</v>
      </c>
      <c r="Y1052">
        <v>3.4482758620689653</v>
      </c>
      <c r="Z1052">
        <v>3.840608478346601</v>
      </c>
      <c r="AA1052">
        <v>0</v>
      </c>
      <c r="AB1052">
        <v>0.95685771900079986</v>
      </c>
      <c r="AD1052">
        <v>24.888337004412325</v>
      </c>
      <c r="AF1052">
        <v>3.625</v>
      </c>
      <c r="AG1052">
        <v>2.0178866111242098</v>
      </c>
      <c r="AH1052">
        <v>3.4482758620689653</v>
      </c>
      <c r="AI1052">
        <v>27</v>
      </c>
      <c r="AJ1052">
        <v>97.837037037037035</v>
      </c>
      <c r="AK1052">
        <v>14.370934903774524</v>
      </c>
    </row>
    <row r="1053" spans="1:37">
      <c r="A1053">
        <v>16</v>
      </c>
      <c r="B1053">
        <v>41</v>
      </c>
      <c r="C1053">
        <v>2024</v>
      </c>
      <c r="D1053">
        <v>5</v>
      </c>
      <c r="E1053">
        <v>99</v>
      </c>
      <c r="F1053">
        <v>99</v>
      </c>
      <c r="G1053">
        <v>99</v>
      </c>
      <c r="H1053">
        <v>99</v>
      </c>
      <c r="I1053">
        <v>99</v>
      </c>
      <c r="J1053">
        <v>999</v>
      </c>
      <c r="K1053">
        <v>99</v>
      </c>
      <c r="L1053">
        <v>4</v>
      </c>
      <c r="M1053">
        <v>99</v>
      </c>
      <c r="N1053">
        <v>99</v>
      </c>
      <c r="O1053">
        <v>99</v>
      </c>
      <c r="P1053">
        <v>99</v>
      </c>
      <c r="Q1053">
        <v>27</v>
      </c>
      <c r="R1053">
        <v>50</v>
      </c>
      <c r="S1053">
        <v>4</v>
      </c>
      <c r="T1053">
        <v>3.5</v>
      </c>
      <c r="U1053">
        <v>12.670000000000002</v>
      </c>
      <c r="V1053">
        <v>0</v>
      </c>
      <c r="W1053">
        <v>0</v>
      </c>
      <c r="X1053">
        <v>10</v>
      </c>
      <c r="Y1053">
        <v>0</v>
      </c>
      <c r="Z1053">
        <v>2.842622029042893</v>
      </c>
      <c r="AA1053">
        <v>0</v>
      </c>
      <c r="AB1053">
        <v>1.0246950765959597</v>
      </c>
      <c r="AD1053">
        <v>16.513202609854897</v>
      </c>
      <c r="AF1053">
        <v>4.1981528127623839</v>
      </c>
      <c r="AG1053">
        <v>2.2823482787815474</v>
      </c>
      <c r="AH1053">
        <v>0</v>
      </c>
      <c r="AI1053">
        <v>50</v>
      </c>
      <c r="AJ1053">
        <v>94.701999999999984</v>
      </c>
      <c r="AK1053">
        <v>15.081391161122662</v>
      </c>
    </row>
    <row r="1054" spans="1:37">
      <c r="A1054">
        <v>16</v>
      </c>
      <c r="B1054">
        <v>42</v>
      </c>
      <c r="C1054">
        <v>2024</v>
      </c>
      <c r="D1054">
        <v>6</v>
      </c>
      <c r="E1054">
        <v>99</v>
      </c>
      <c r="F1054">
        <v>99</v>
      </c>
      <c r="G1054">
        <v>99</v>
      </c>
      <c r="H1054">
        <v>99</v>
      </c>
      <c r="I1054">
        <v>99</v>
      </c>
      <c r="J1054">
        <v>999</v>
      </c>
      <c r="K1054">
        <v>99</v>
      </c>
      <c r="L1054">
        <v>4</v>
      </c>
      <c r="M1054">
        <v>99</v>
      </c>
      <c r="N1054">
        <v>99</v>
      </c>
      <c r="O1054">
        <v>99</v>
      </c>
      <c r="P1054">
        <v>99</v>
      </c>
      <c r="Q1054">
        <v>12</v>
      </c>
      <c r="R1054">
        <v>26</v>
      </c>
      <c r="S1054">
        <v>4</v>
      </c>
      <c r="T1054">
        <v>3.8461538461538449</v>
      </c>
      <c r="U1054">
        <v>12.05769230769231</v>
      </c>
      <c r="V1054">
        <v>0</v>
      </c>
      <c r="W1054">
        <v>0</v>
      </c>
      <c r="X1054">
        <v>3.8461538461538449</v>
      </c>
      <c r="Y1054">
        <v>0</v>
      </c>
      <c r="Z1054">
        <v>2.5472720063935306</v>
      </c>
      <c r="AA1054">
        <v>0</v>
      </c>
      <c r="AB1054">
        <v>1.0262818510866405</v>
      </c>
      <c r="AD1054">
        <v>-7.0167017591772183</v>
      </c>
      <c r="AF1054">
        <v>4.5217391304347823</v>
      </c>
      <c r="AG1054">
        <v>2.4347434393954694</v>
      </c>
      <c r="AH1054">
        <v>23.07692307692308</v>
      </c>
      <c r="AI1054">
        <v>26</v>
      </c>
      <c r="AJ1054">
        <v>95.192307692307679</v>
      </c>
      <c r="AK1054">
        <v>13.79919792158146</v>
      </c>
    </row>
    <row r="1055" spans="1:37">
      <c r="A1055">
        <v>16</v>
      </c>
      <c r="B1055">
        <v>43</v>
      </c>
      <c r="C1055">
        <v>2024</v>
      </c>
      <c r="D1055">
        <v>7</v>
      </c>
      <c r="E1055">
        <v>99</v>
      </c>
      <c r="F1055">
        <v>99</v>
      </c>
      <c r="G1055">
        <v>99</v>
      </c>
      <c r="H1055">
        <v>99</v>
      </c>
      <c r="I1055">
        <v>99</v>
      </c>
      <c r="J1055">
        <v>999</v>
      </c>
      <c r="K1055">
        <v>99</v>
      </c>
      <c r="L1055">
        <v>4</v>
      </c>
      <c r="M1055">
        <v>99</v>
      </c>
      <c r="N1055">
        <v>99</v>
      </c>
      <c r="O1055">
        <v>99</v>
      </c>
      <c r="P1055">
        <v>99</v>
      </c>
      <c r="Q1055">
        <v>7</v>
      </c>
      <c r="R1055">
        <v>14</v>
      </c>
      <c r="S1055">
        <v>4</v>
      </c>
      <c r="T1055">
        <v>3.7857142857142847</v>
      </c>
      <c r="U1055">
        <v>14.664285714285713</v>
      </c>
      <c r="V1055">
        <v>0</v>
      </c>
      <c r="W1055">
        <v>0</v>
      </c>
      <c r="X1055">
        <v>42.857142857142847</v>
      </c>
      <c r="Y1055">
        <v>0</v>
      </c>
      <c r="Z1055">
        <v>4.5747142210286409</v>
      </c>
      <c r="AA1055">
        <v>0</v>
      </c>
      <c r="AB1055">
        <v>0.77261813045656946</v>
      </c>
      <c r="AD1055">
        <v>-60.641194279428142</v>
      </c>
      <c r="AF1055">
        <v>5.8577405857740592</v>
      </c>
      <c r="AG1055">
        <v>3.8088347154969289</v>
      </c>
      <c r="AH1055">
        <v>0</v>
      </c>
      <c r="AI1055">
        <v>14</v>
      </c>
      <c r="AJ1055">
        <v>100.02857142857148</v>
      </c>
      <c r="AK1055">
        <v>14.1655822502284</v>
      </c>
    </row>
    <row r="1056" spans="1:37">
      <c r="A1056">
        <v>16</v>
      </c>
      <c r="B1056">
        <v>44</v>
      </c>
      <c r="C1056">
        <v>2024</v>
      </c>
      <c r="D1056">
        <v>8</v>
      </c>
      <c r="E1056">
        <v>99</v>
      </c>
      <c r="F1056">
        <v>99</v>
      </c>
      <c r="G1056">
        <v>99</v>
      </c>
      <c r="H1056">
        <v>99</v>
      </c>
      <c r="I1056">
        <v>99</v>
      </c>
      <c r="J1056">
        <v>999</v>
      </c>
      <c r="K1056">
        <v>99</v>
      </c>
      <c r="L1056">
        <v>4</v>
      </c>
      <c r="M1056">
        <v>99</v>
      </c>
      <c r="N1056">
        <v>99</v>
      </c>
      <c r="O1056">
        <v>99</v>
      </c>
      <c r="P1056">
        <v>99</v>
      </c>
      <c r="Q1056">
        <v>125</v>
      </c>
      <c r="R1056">
        <v>259</v>
      </c>
      <c r="S1056">
        <v>4</v>
      </c>
      <c r="T1056">
        <v>3.9884169884169882</v>
      </c>
      <c r="U1056">
        <v>13.622007722007718</v>
      </c>
      <c r="V1056">
        <v>0</v>
      </c>
      <c r="W1056">
        <v>0</v>
      </c>
      <c r="X1056">
        <v>29.729729729729719</v>
      </c>
      <c r="Y1056">
        <v>1.5444015444015444</v>
      </c>
      <c r="Z1056">
        <v>4.1461265153178362</v>
      </c>
      <c r="AA1056">
        <v>0</v>
      </c>
      <c r="AB1056">
        <v>1.1062567775073262</v>
      </c>
      <c r="AD1056">
        <v>-68.288547177952211</v>
      </c>
      <c r="AF1056">
        <v>4.366149696561024</v>
      </c>
      <c r="AG1056">
        <v>2.4231988615134381</v>
      </c>
      <c r="AH1056">
        <v>16.216216216216221</v>
      </c>
      <c r="AI1056">
        <v>259</v>
      </c>
      <c r="AJ1056">
        <v>98.136293436293357</v>
      </c>
      <c r="AK1056">
        <v>13.994818938099899</v>
      </c>
    </row>
    <row r="1057" spans="1:37">
      <c r="A1057">
        <v>16</v>
      </c>
      <c r="B1057">
        <v>45</v>
      </c>
      <c r="C1057">
        <v>2024</v>
      </c>
      <c r="D1057">
        <v>9</v>
      </c>
      <c r="E1057">
        <v>99</v>
      </c>
      <c r="F1057">
        <v>99</v>
      </c>
      <c r="G1057">
        <v>99</v>
      </c>
      <c r="H1057">
        <v>99</v>
      </c>
      <c r="I1057">
        <v>99</v>
      </c>
      <c r="J1057">
        <v>999</v>
      </c>
      <c r="K1057">
        <v>99</v>
      </c>
      <c r="L1057">
        <v>4</v>
      </c>
      <c r="M1057">
        <v>99</v>
      </c>
      <c r="N1057">
        <v>99</v>
      </c>
      <c r="O1057">
        <v>99</v>
      </c>
      <c r="P1057">
        <v>99</v>
      </c>
      <c r="Q1057">
        <v>161</v>
      </c>
      <c r="R1057">
        <v>309</v>
      </c>
      <c r="S1057">
        <v>4</v>
      </c>
      <c r="T1057">
        <v>4.1909385113268609</v>
      </c>
      <c r="U1057">
        <v>12.719093851132678</v>
      </c>
      <c r="V1057">
        <v>0</v>
      </c>
      <c r="W1057">
        <v>0</v>
      </c>
      <c r="X1057">
        <v>19.741100323624597</v>
      </c>
      <c r="Y1057">
        <v>0.64724919093851141</v>
      </c>
      <c r="Z1057">
        <v>3.6530154880920849</v>
      </c>
      <c r="AA1057">
        <v>0</v>
      </c>
      <c r="AB1057">
        <v>1.0361345700978373</v>
      </c>
      <c r="AD1057">
        <v>-55.150750340773122</v>
      </c>
      <c r="AF1057">
        <v>4.1649818034775592</v>
      </c>
      <c r="AG1057">
        <v>2.1339533247255575</v>
      </c>
      <c r="AH1057">
        <v>8.4142394822006477</v>
      </c>
      <c r="AI1057">
        <v>309</v>
      </c>
      <c r="AJ1057">
        <v>96.799352750809049</v>
      </c>
      <c r="AK1057">
        <v>13.710351873575711</v>
      </c>
    </row>
    <row r="1058" spans="1:37">
      <c r="A1058">
        <v>16</v>
      </c>
      <c r="B1058">
        <v>46</v>
      </c>
      <c r="C1058">
        <v>2024</v>
      </c>
      <c r="D1058">
        <v>10</v>
      </c>
      <c r="E1058">
        <v>99</v>
      </c>
      <c r="F1058">
        <v>99</v>
      </c>
      <c r="G1058">
        <v>99</v>
      </c>
      <c r="H1058">
        <v>99</v>
      </c>
      <c r="I1058">
        <v>99</v>
      </c>
      <c r="J1058">
        <v>999</v>
      </c>
      <c r="K1058">
        <v>99</v>
      </c>
      <c r="L1058">
        <v>4</v>
      </c>
      <c r="M1058">
        <v>99</v>
      </c>
      <c r="N1058">
        <v>99</v>
      </c>
      <c r="O1058">
        <v>99</v>
      </c>
      <c r="P1058">
        <v>99</v>
      </c>
      <c r="Q1058">
        <v>340</v>
      </c>
      <c r="R1058">
        <v>620</v>
      </c>
      <c r="S1058">
        <v>4</v>
      </c>
      <c r="T1058">
        <v>4.1338709677419363</v>
      </c>
      <c r="U1058">
        <v>13.276290322580635</v>
      </c>
      <c r="V1058">
        <v>0</v>
      </c>
      <c r="W1058">
        <v>0.16129032258064513</v>
      </c>
      <c r="X1058">
        <v>27.096774193548391</v>
      </c>
      <c r="Y1058">
        <v>1.129032258064516</v>
      </c>
      <c r="Z1058">
        <v>4.1250183709741775</v>
      </c>
      <c r="AA1058">
        <v>0</v>
      </c>
      <c r="AB1058">
        <v>1.594288550843503</v>
      </c>
      <c r="AD1058">
        <v>-40.818353720897214</v>
      </c>
      <c r="AF1058">
        <v>3.6310395314787698</v>
      </c>
      <c r="AG1058">
        <v>1.839655638670916</v>
      </c>
      <c r="AH1058">
        <v>12.25806451612903</v>
      </c>
      <c r="AI1058">
        <v>618</v>
      </c>
      <c r="AJ1058">
        <v>97.944012944983754</v>
      </c>
      <c r="AK1058">
        <v>13.706458611063789</v>
      </c>
    </row>
    <row r="1059" spans="1:37">
      <c r="A1059">
        <v>16</v>
      </c>
      <c r="B1059">
        <v>47</v>
      </c>
      <c r="C1059">
        <v>2024</v>
      </c>
      <c r="D1059">
        <v>11</v>
      </c>
      <c r="E1059">
        <v>99</v>
      </c>
      <c r="F1059">
        <v>99</v>
      </c>
      <c r="G1059">
        <v>99</v>
      </c>
      <c r="H1059">
        <v>99</v>
      </c>
      <c r="I1059">
        <v>99</v>
      </c>
      <c r="J1059">
        <v>999</v>
      </c>
      <c r="K1059">
        <v>99</v>
      </c>
      <c r="L1059">
        <v>4</v>
      </c>
      <c r="M1059">
        <v>99</v>
      </c>
      <c r="N1059">
        <v>99</v>
      </c>
      <c r="O1059">
        <v>99</v>
      </c>
      <c r="P1059">
        <v>99</v>
      </c>
      <c r="Q1059">
        <v>109</v>
      </c>
      <c r="R1059">
        <v>161</v>
      </c>
      <c r="S1059">
        <v>4</v>
      </c>
      <c r="T1059">
        <v>4.1552795031055902</v>
      </c>
      <c r="U1059">
        <v>13.703726708074541</v>
      </c>
      <c r="V1059">
        <v>0</v>
      </c>
      <c r="W1059">
        <v>0</v>
      </c>
      <c r="X1059">
        <v>29.19254658385093</v>
      </c>
      <c r="Y1059">
        <v>0</v>
      </c>
      <c r="Z1059">
        <v>3.7261854706034425</v>
      </c>
      <c r="AA1059">
        <v>0</v>
      </c>
      <c r="AB1059">
        <v>1.2084536919570901</v>
      </c>
      <c r="AD1059">
        <v>-59.022145863477455</v>
      </c>
      <c r="AF1059">
        <v>2.879627973528887</v>
      </c>
      <c r="AG1059">
        <v>1.5159520925333372</v>
      </c>
      <c r="AH1059">
        <v>15.527950310559005</v>
      </c>
      <c r="AI1059">
        <v>160</v>
      </c>
      <c r="AJ1059">
        <v>99.006249999999994</v>
      </c>
      <c r="AK1059">
        <v>13.842878990194665</v>
      </c>
    </row>
    <row r="1060" spans="1:37">
      <c r="A1060">
        <v>16</v>
      </c>
      <c r="B1060">
        <v>48</v>
      </c>
      <c r="C1060">
        <v>2024</v>
      </c>
      <c r="D1060">
        <v>12</v>
      </c>
      <c r="E1060">
        <v>99</v>
      </c>
      <c r="F1060">
        <v>99</v>
      </c>
      <c r="G1060">
        <v>99</v>
      </c>
      <c r="H1060">
        <v>99</v>
      </c>
      <c r="I1060">
        <v>99</v>
      </c>
      <c r="J1060">
        <v>999</v>
      </c>
      <c r="K1060">
        <v>99</v>
      </c>
      <c r="L1060">
        <v>4</v>
      </c>
      <c r="M1060">
        <v>99</v>
      </c>
      <c r="N1060">
        <v>99</v>
      </c>
      <c r="O1060">
        <v>99</v>
      </c>
      <c r="P1060">
        <v>99</v>
      </c>
      <c r="Q1060">
        <v>15</v>
      </c>
      <c r="R1060">
        <v>36</v>
      </c>
      <c r="S1060">
        <v>4</v>
      </c>
      <c r="T1060">
        <v>4.7222222222222223</v>
      </c>
      <c r="U1060">
        <v>11.900000000000002</v>
      </c>
      <c r="V1060">
        <v>0</v>
      </c>
      <c r="W1060">
        <v>0</v>
      </c>
      <c r="X1060">
        <v>11.111111111111112</v>
      </c>
      <c r="Y1060">
        <v>0</v>
      </c>
      <c r="Z1060">
        <v>2.5932604959779746</v>
      </c>
      <c r="AA1060">
        <v>0</v>
      </c>
      <c r="AB1060">
        <v>0.96064535921058736</v>
      </c>
      <c r="AD1060">
        <v>-43.040327819975971</v>
      </c>
      <c r="AF1060">
        <v>6.9902912621359246</v>
      </c>
      <c r="AG1060">
        <v>3.3483398987056834</v>
      </c>
      <c r="AH1060">
        <v>33.333333333333343</v>
      </c>
      <c r="AI1060">
        <v>36</v>
      </c>
      <c r="AJ1060">
        <v>95.758333333333312</v>
      </c>
      <c r="AK1060">
        <v>13.41969979475253</v>
      </c>
    </row>
    <row r="1061" spans="1:37">
      <c r="A1061">
        <v>16</v>
      </c>
      <c r="B1061">
        <v>49</v>
      </c>
      <c r="C1061">
        <v>2024</v>
      </c>
      <c r="D1061">
        <v>1</v>
      </c>
      <c r="E1061">
        <v>99</v>
      </c>
      <c r="F1061">
        <v>99</v>
      </c>
      <c r="G1061">
        <v>99</v>
      </c>
      <c r="H1061">
        <v>99</v>
      </c>
      <c r="I1061">
        <v>99</v>
      </c>
      <c r="J1061">
        <v>999</v>
      </c>
      <c r="K1061">
        <v>99</v>
      </c>
      <c r="L1061">
        <v>5</v>
      </c>
      <c r="M1061">
        <v>99</v>
      </c>
      <c r="N1061">
        <v>99</v>
      </c>
      <c r="O1061">
        <v>99</v>
      </c>
      <c r="P1061">
        <v>99</v>
      </c>
      <c r="Q1061">
        <v>11</v>
      </c>
      <c r="R1061">
        <v>19</v>
      </c>
      <c r="S1061">
        <v>5</v>
      </c>
      <c r="T1061">
        <v>4.7368421052631557</v>
      </c>
      <c r="U1061">
        <v>20.252631578947366</v>
      </c>
      <c r="V1061">
        <v>0</v>
      </c>
      <c r="W1061">
        <v>0</v>
      </c>
      <c r="X1061">
        <v>84.210526315789508</v>
      </c>
      <c r="Y1061">
        <v>31.578947368421055</v>
      </c>
      <c r="Z1061">
        <v>4.0665993061645027</v>
      </c>
      <c r="AA1061">
        <v>0</v>
      </c>
      <c r="AB1061">
        <v>1.1164843913471814</v>
      </c>
      <c r="AD1061">
        <v>-19.169683416340597</v>
      </c>
      <c r="AF1061">
        <v>4.1036717062634995</v>
      </c>
      <c r="AG1061">
        <v>3.0609890940331392</v>
      </c>
      <c r="AH1061">
        <v>0</v>
      </c>
      <c r="AI1061">
        <v>18</v>
      </c>
      <c r="AJ1061">
        <v>109.93333333333337</v>
      </c>
      <c r="AK1061">
        <v>15.547885966679548</v>
      </c>
    </row>
    <row r="1062" spans="1:37">
      <c r="A1062">
        <v>16</v>
      </c>
      <c r="B1062">
        <v>50</v>
      </c>
      <c r="C1062">
        <v>2024</v>
      </c>
      <c r="D1062">
        <v>2</v>
      </c>
      <c r="E1062">
        <v>99</v>
      </c>
      <c r="F1062">
        <v>99</v>
      </c>
      <c r="G1062">
        <v>99</v>
      </c>
      <c r="H1062">
        <v>99</v>
      </c>
      <c r="I1062">
        <v>99</v>
      </c>
      <c r="J1062">
        <v>999</v>
      </c>
      <c r="K1062">
        <v>99</v>
      </c>
      <c r="L1062">
        <v>5</v>
      </c>
      <c r="M1062">
        <v>99</v>
      </c>
      <c r="N1062">
        <v>99</v>
      </c>
      <c r="O1062">
        <v>99</v>
      </c>
      <c r="P1062">
        <v>99</v>
      </c>
      <c r="Q1062">
        <v>16</v>
      </c>
      <c r="R1062">
        <v>19</v>
      </c>
      <c r="S1062">
        <v>5</v>
      </c>
      <c r="T1062">
        <v>4.2105263157894726</v>
      </c>
      <c r="U1062">
        <v>18.036842105263158</v>
      </c>
      <c r="V1062">
        <v>0</v>
      </c>
      <c r="W1062">
        <v>0</v>
      </c>
      <c r="X1062">
        <v>68.421052631578959</v>
      </c>
      <c r="Y1062">
        <v>5.2631578947368443</v>
      </c>
      <c r="Z1062">
        <v>4.4593143827883353</v>
      </c>
      <c r="AA1062">
        <v>0</v>
      </c>
      <c r="AB1062">
        <v>1.0041465278073123</v>
      </c>
      <c r="AD1062">
        <v>-40.841636521939343</v>
      </c>
      <c r="AF1062">
        <v>3.8934426229508201</v>
      </c>
      <c r="AG1062">
        <v>2.3586821113198844</v>
      </c>
      <c r="AH1062">
        <v>0</v>
      </c>
      <c r="AI1062">
        <v>15</v>
      </c>
      <c r="AJ1062">
        <v>104.41999999999997</v>
      </c>
      <c r="AK1062">
        <v>16.269304610302619</v>
      </c>
    </row>
    <row r="1063" spans="1:37">
      <c r="A1063">
        <v>16</v>
      </c>
      <c r="B1063">
        <v>51</v>
      </c>
      <c r="C1063">
        <v>2024</v>
      </c>
      <c r="D1063">
        <v>3</v>
      </c>
      <c r="E1063">
        <v>99</v>
      </c>
      <c r="F1063">
        <v>99</v>
      </c>
      <c r="G1063">
        <v>99</v>
      </c>
      <c r="H1063">
        <v>99</v>
      </c>
      <c r="I1063">
        <v>99</v>
      </c>
      <c r="J1063">
        <v>999</v>
      </c>
      <c r="K1063">
        <v>99</v>
      </c>
      <c r="L1063">
        <v>5</v>
      </c>
      <c r="M1063">
        <v>99</v>
      </c>
      <c r="N1063">
        <v>99</v>
      </c>
      <c r="O1063">
        <v>99</v>
      </c>
      <c r="P1063">
        <v>99</v>
      </c>
      <c r="Q1063">
        <v>60</v>
      </c>
      <c r="R1063">
        <v>73</v>
      </c>
      <c r="S1063">
        <v>5</v>
      </c>
      <c r="T1063">
        <v>4.8219178082191778</v>
      </c>
      <c r="U1063">
        <v>18.727397260273968</v>
      </c>
      <c r="V1063">
        <v>0</v>
      </c>
      <c r="W1063">
        <v>0</v>
      </c>
      <c r="X1063">
        <v>69.863013698630141</v>
      </c>
      <c r="Y1063">
        <v>17.808219178082187</v>
      </c>
      <c r="Z1063">
        <v>4.491369509966999</v>
      </c>
      <c r="AA1063">
        <v>0</v>
      </c>
      <c r="AB1063">
        <v>1.3481846318155732</v>
      </c>
      <c r="AD1063">
        <v>-4.4440125060446869</v>
      </c>
      <c r="AF1063">
        <v>2.6642335766423342</v>
      </c>
      <c r="AG1063">
        <v>1.5845107152377753</v>
      </c>
      <c r="AH1063">
        <v>2.7397260273972601</v>
      </c>
      <c r="AI1063">
        <v>59</v>
      </c>
      <c r="AJ1063">
        <v>105.15932203389832</v>
      </c>
      <c r="AK1063">
        <v>15.80641274555466</v>
      </c>
    </row>
    <row r="1064" spans="1:37">
      <c r="A1064">
        <v>16</v>
      </c>
      <c r="B1064">
        <v>52</v>
      </c>
      <c r="C1064">
        <v>2024</v>
      </c>
      <c r="D1064">
        <v>4</v>
      </c>
      <c r="E1064">
        <v>99</v>
      </c>
      <c r="F1064">
        <v>99</v>
      </c>
      <c r="G1064">
        <v>99</v>
      </c>
      <c r="H1064">
        <v>99</v>
      </c>
      <c r="I1064">
        <v>99</v>
      </c>
      <c r="J1064">
        <v>999</v>
      </c>
      <c r="K1064">
        <v>99</v>
      </c>
      <c r="L1064">
        <v>5</v>
      </c>
      <c r="M1064">
        <v>99</v>
      </c>
      <c r="N1064">
        <v>99</v>
      </c>
      <c r="O1064">
        <v>99</v>
      </c>
      <c r="P1064">
        <v>99</v>
      </c>
      <c r="Q1064">
        <v>42</v>
      </c>
      <c r="R1064">
        <v>61</v>
      </c>
      <c r="S1064">
        <v>5</v>
      </c>
      <c r="T1064">
        <v>4.4098360655737698</v>
      </c>
      <c r="U1064">
        <v>14.772131147540987</v>
      </c>
      <c r="V1064">
        <v>0</v>
      </c>
      <c r="W1064">
        <v>0</v>
      </c>
      <c r="X1064">
        <v>34.426229508196712</v>
      </c>
      <c r="Y1064">
        <v>8.1967213114754092</v>
      </c>
      <c r="Z1064">
        <v>4.4338168121590096</v>
      </c>
      <c r="AA1064">
        <v>0</v>
      </c>
      <c r="AB1064">
        <v>1.4528327240068537</v>
      </c>
      <c r="AD1064">
        <v>10.051661418549761</v>
      </c>
      <c r="AF1064">
        <v>7.625</v>
      </c>
      <c r="AG1064">
        <v>4.5198051834054809</v>
      </c>
      <c r="AH1064">
        <v>14.754098360655737</v>
      </c>
      <c r="AI1064">
        <v>53</v>
      </c>
      <c r="AJ1064">
        <v>97.088679245283018</v>
      </c>
      <c r="AK1064">
        <v>15.378692055245397</v>
      </c>
    </row>
    <row r="1065" spans="1:37">
      <c r="A1065">
        <v>16</v>
      </c>
      <c r="B1065">
        <v>53</v>
      </c>
      <c r="C1065">
        <v>2024</v>
      </c>
      <c r="D1065">
        <v>5</v>
      </c>
      <c r="E1065">
        <v>99</v>
      </c>
      <c r="F1065">
        <v>99</v>
      </c>
      <c r="G1065">
        <v>99</v>
      </c>
      <c r="H1065">
        <v>99</v>
      </c>
      <c r="I1065">
        <v>99</v>
      </c>
      <c r="J1065">
        <v>999</v>
      </c>
      <c r="K1065">
        <v>99</v>
      </c>
      <c r="L1065">
        <v>5</v>
      </c>
      <c r="M1065">
        <v>99</v>
      </c>
      <c r="N1065">
        <v>99</v>
      </c>
      <c r="O1065">
        <v>99</v>
      </c>
      <c r="P1065">
        <v>99</v>
      </c>
      <c r="Q1065">
        <v>49</v>
      </c>
      <c r="R1065">
        <v>102</v>
      </c>
      <c r="S1065">
        <v>5</v>
      </c>
      <c r="T1065">
        <v>3.9117647058823528</v>
      </c>
      <c r="U1065">
        <v>14.919607843137252</v>
      </c>
      <c r="V1065">
        <v>0</v>
      </c>
      <c r="W1065">
        <v>0</v>
      </c>
      <c r="X1065">
        <v>32.352941176470594</v>
      </c>
      <c r="Y1065">
        <v>7.8431372549019596</v>
      </c>
      <c r="Z1065">
        <v>4.8863362756930879</v>
      </c>
      <c r="AA1065">
        <v>0</v>
      </c>
      <c r="AB1065">
        <v>1.1724194957643983</v>
      </c>
      <c r="AD1065">
        <v>41.564148544096142</v>
      </c>
      <c r="AF1065">
        <v>8.5642317380352644</v>
      </c>
      <c r="AG1065">
        <v>5.4826797326752281</v>
      </c>
      <c r="AH1065">
        <v>5.882352941176471</v>
      </c>
      <c r="AI1065">
        <v>96</v>
      </c>
      <c r="AJ1065">
        <v>96.495833333333309</v>
      </c>
      <c r="AK1065">
        <v>15.915056679420315</v>
      </c>
    </row>
    <row r="1066" spans="1:37">
      <c r="A1066">
        <v>16</v>
      </c>
      <c r="B1066">
        <v>54</v>
      </c>
      <c r="C1066">
        <v>2024</v>
      </c>
      <c r="D1066">
        <v>6</v>
      </c>
      <c r="E1066">
        <v>99</v>
      </c>
      <c r="F1066">
        <v>99</v>
      </c>
      <c r="G1066">
        <v>99</v>
      </c>
      <c r="H1066">
        <v>99</v>
      </c>
      <c r="I1066">
        <v>99</v>
      </c>
      <c r="J1066">
        <v>999</v>
      </c>
      <c r="K1066">
        <v>99</v>
      </c>
      <c r="L1066">
        <v>5</v>
      </c>
      <c r="M1066">
        <v>99</v>
      </c>
      <c r="N1066">
        <v>99</v>
      </c>
      <c r="O1066">
        <v>99</v>
      </c>
      <c r="P1066">
        <v>99</v>
      </c>
      <c r="Q1066">
        <v>30</v>
      </c>
      <c r="R1066">
        <v>70</v>
      </c>
      <c r="S1066">
        <v>5</v>
      </c>
      <c r="T1066">
        <v>4.0285714285714276</v>
      </c>
      <c r="U1066">
        <v>15.28285714285713</v>
      </c>
      <c r="V1066">
        <v>0</v>
      </c>
      <c r="W1066">
        <v>0</v>
      </c>
      <c r="X1066">
        <v>30</v>
      </c>
      <c r="Y1066">
        <v>7.1428571428571441</v>
      </c>
      <c r="Z1066">
        <v>4.5194491266263119</v>
      </c>
      <c r="AA1066">
        <v>0</v>
      </c>
      <c r="AB1066">
        <v>1.2417893606914709</v>
      </c>
      <c r="AD1066">
        <v>14.365195997556503</v>
      </c>
      <c r="AF1066">
        <v>12.173913043478262</v>
      </c>
      <c r="AG1066">
        <v>8.3084163683102776</v>
      </c>
      <c r="AH1066">
        <v>15.714285714285712</v>
      </c>
      <c r="AI1066">
        <v>66</v>
      </c>
      <c r="AJ1066">
        <v>100.39090909090908</v>
      </c>
      <c r="AK1066">
        <v>14.965473531709462</v>
      </c>
    </row>
    <row r="1067" spans="1:37">
      <c r="A1067">
        <v>16</v>
      </c>
      <c r="B1067">
        <v>55</v>
      </c>
      <c r="C1067">
        <v>2024</v>
      </c>
      <c r="D1067">
        <v>7</v>
      </c>
      <c r="E1067">
        <v>99</v>
      </c>
      <c r="F1067">
        <v>99</v>
      </c>
      <c r="G1067">
        <v>99</v>
      </c>
      <c r="H1067">
        <v>99</v>
      </c>
      <c r="I1067">
        <v>99</v>
      </c>
      <c r="J1067">
        <v>999</v>
      </c>
      <c r="K1067">
        <v>99</v>
      </c>
      <c r="L1067">
        <v>5</v>
      </c>
      <c r="M1067">
        <v>99</v>
      </c>
      <c r="N1067">
        <v>99</v>
      </c>
      <c r="O1067">
        <v>99</v>
      </c>
      <c r="P1067">
        <v>99</v>
      </c>
      <c r="Q1067">
        <v>15</v>
      </c>
      <c r="R1067">
        <v>42</v>
      </c>
      <c r="S1067">
        <v>5</v>
      </c>
      <c r="T1067">
        <v>4.3095238095238093</v>
      </c>
      <c r="U1067">
        <v>16.471428571428582</v>
      </c>
      <c r="V1067">
        <v>0</v>
      </c>
      <c r="W1067">
        <v>0</v>
      </c>
      <c r="X1067">
        <v>47.619047619047642</v>
      </c>
      <c r="Y1067">
        <v>4.7619047619047636</v>
      </c>
      <c r="Z1067">
        <v>3.9957290123500528</v>
      </c>
      <c r="AA1067">
        <v>0</v>
      </c>
      <c r="AB1067">
        <v>1.2049124694171436</v>
      </c>
      <c r="AD1067">
        <v>-63.957821725090966</v>
      </c>
      <c r="AF1067">
        <v>17.573221757322173</v>
      </c>
      <c r="AG1067">
        <v>12.834641286803585</v>
      </c>
      <c r="AH1067">
        <v>21.428571428571423</v>
      </c>
      <c r="AI1067">
        <v>42</v>
      </c>
      <c r="AJ1067">
        <v>100.91428571428575</v>
      </c>
      <c r="AK1067">
        <v>15.728050594327549</v>
      </c>
    </row>
    <row r="1068" spans="1:37">
      <c r="A1068">
        <v>16</v>
      </c>
      <c r="B1068">
        <v>56</v>
      </c>
      <c r="C1068">
        <v>2024</v>
      </c>
      <c r="D1068">
        <v>8</v>
      </c>
      <c r="E1068">
        <v>99</v>
      </c>
      <c r="F1068">
        <v>99</v>
      </c>
      <c r="G1068">
        <v>99</v>
      </c>
      <c r="H1068">
        <v>99</v>
      </c>
      <c r="I1068">
        <v>99</v>
      </c>
      <c r="J1068">
        <v>999</v>
      </c>
      <c r="K1068">
        <v>99</v>
      </c>
      <c r="L1068">
        <v>5</v>
      </c>
      <c r="M1068">
        <v>99</v>
      </c>
      <c r="N1068">
        <v>99</v>
      </c>
      <c r="O1068">
        <v>99</v>
      </c>
      <c r="P1068">
        <v>99</v>
      </c>
      <c r="Q1068">
        <v>291</v>
      </c>
      <c r="R1068">
        <v>743</v>
      </c>
      <c r="S1068">
        <v>5</v>
      </c>
      <c r="T1068">
        <v>4.6231493943472408</v>
      </c>
      <c r="U1068">
        <v>15.800269179004058</v>
      </c>
      <c r="V1068">
        <v>0</v>
      </c>
      <c r="W1068">
        <v>0</v>
      </c>
      <c r="X1068">
        <v>37.550471063257071</v>
      </c>
      <c r="Y1068">
        <v>8.3445491251682391</v>
      </c>
      <c r="Z1068">
        <v>4.5573805293817378</v>
      </c>
      <c r="AA1068">
        <v>0</v>
      </c>
      <c r="AB1068">
        <v>1.3199381232781111</v>
      </c>
      <c r="AD1068">
        <v>-64.222686553895855</v>
      </c>
      <c r="AF1068">
        <v>12.525286581254216</v>
      </c>
      <c r="AG1068">
        <v>8.0630892986659148</v>
      </c>
      <c r="AH1068">
        <v>13.862718707940781</v>
      </c>
      <c r="AI1068">
        <v>741</v>
      </c>
      <c r="AJ1068">
        <v>99.82874493927126</v>
      </c>
      <c r="AK1068">
        <v>15.490821702351759</v>
      </c>
    </row>
    <row r="1069" spans="1:37">
      <c r="A1069">
        <v>16</v>
      </c>
      <c r="B1069">
        <v>57</v>
      </c>
      <c r="C1069">
        <v>2024</v>
      </c>
      <c r="D1069">
        <v>9</v>
      </c>
      <c r="E1069">
        <v>99</v>
      </c>
      <c r="F1069">
        <v>99</v>
      </c>
      <c r="G1069">
        <v>99</v>
      </c>
      <c r="H1069">
        <v>99</v>
      </c>
      <c r="I1069">
        <v>99</v>
      </c>
      <c r="J1069">
        <v>999</v>
      </c>
      <c r="K1069">
        <v>99</v>
      </c>
      <c r="L1069">
        <v>5</v>
      </c>
      <c r="M1069">
        <v>99</v>
      </c>
      <c r="N1069">
        <v>99</v>
      </c>
      <c r="O1069">
        <v>99</v>
      </c>
      <c r="P1069">
        <v>99</v>
      </c>
      <c r="Q1069">
        <v>423</v>
      </c>
      <c r="R1069">
        <v>751</v>
      </c>
      <c r="S1069">
        <v>5</v>
      </c>
      <c r="T1069">
        <v>4.715046604527295</v>
      </c>
      <c r="U1069">
        <v>16.702263648468698</v>
      </c>
      <c r="V1069">
        <v>0</v>
      </c>
      <c r="W1069">
        <v>0.26631158455392817</v>
      </c>
      <c r="X1069">
        <v>47.802929427430087</v>
      </c>
      <c r="Y1069">
        <v>11.71770972037284</v>
      </c>
      <c r="Z1069">
        <v>4.5619315984772255</v>
      </c>
      <c r="AA1069">
        <v>0</v>
      </c>
      <c r="AB1069">
        <v>2.0587315181619221</v>
      </c>
      <c r="AD1069">
        <v>-49.001841802145663</v>
      </c>
      <c r="AF1069">
        <v>10.122658040167138</v>
      </c>
      <c r="AG1069">
        <v>6.8106025477997454</v>
      </c>
      <c r="AH1069">
        <v>7.8561917443408786</v>
      </c>
      <c r="AI1069">
        <v>749</v>
      </c>
      <c r="AJ1069">
        <v>101.89906542056076</v>
      </c>
      <c r="AK1069">
        <v>15.416880507699972</v>
      </c>
    </row>
    <row r="1070" spans="1:37">
      <c r="A1070">
        <v>16</v>
      </c>
      <c r="B1070">
        <v>58</v>
      </c>
      <c r="C1070">
        <v>2024</v>
      </c>
      <c r="D1070">
        <v>10</v>
      </c>
      <c r="E1070">
        <v>99</v>
      </c>
      <c r="F1070">
        <v>99</v>
      </c>
      <c r="G1070">
        <v>99</v>
      </c>
      <c r="H1070">
        <v>99</v>
      </c>
      <c r="I1070">
        <v>99</v>
      </c>
      <c r="J1070">
        <v>999</v>
      </c>
      <c r="K1070">
        <v>99</v>
      </c>
      <c r="L1070">
        <v>5</v>
      </c>
      <c r="M1070">
        <v>99</v>
      </c>
      <c r="N1070">
        <v>99</v>
      </c>
      <c r="O1070">
        <v>99</v>
      </c>
      <c r="P1070">
        <v>99</v>
      </c>
      <c r="Q1070">
        <v>844</v>
      </c>
      <c r="R1070">
        <v>1547</v>
      </c>
      <c r="S1070">
        <v>5</v>
      </c>
      <c r="T1070">
        <v>4.729153199741436</v>
      </c>
      <c r="U1070">
        <v>16.179638009049746</v>
      </c>
      <c r="V1070">
        <v>0</v>
      </c>
      <c r="W1070">
        <v>0.19392372333548805</v>
      </c>
      <c r="X1070">
        <v>43.956043956043942</v>
      </c>
      <c r="Y1070">
        <v>7.4337427278603743</v>
      </c>
      <c r="Z1070">
        <v>4.2824644021534697</v>
      </c>
      <c r="AA1070">
        <v>0</v>
      </c>
      <c r="AB1070">
        <v>1.6705973196599035</v>
      </c>
      <c r="AD1070">
        <v>-46.722894638336413</v>
      </c>
      <c r="AF1070">
        <v>9.0600292825768669</v>
      </c>
      <c r="AG1070">
        <v>5.5940612868403692</v>
      </c>
      <c r="AH1070">
        <v>9.7608274078862323</v>
      </c>
      <c r="AI1070">
        <v>1546</v>
      </c>
      <c r="AJ1070">
        <v>100.97477360931435</v>
      </c>
      <c r="AK1070">
        <v>15.368797500450796</v>
      </c>
    </row>
    <row r="1071" spans="1:37">
      <c r="A1071">
        <v>16</v>
      </c>
      <c r="B1071">
        <v>59</v>
      </c>
      <c r="C1071">
        <v>2024</v>
      </c>
      <c r="D1071">
        <v>11</v>
      </c>
      <c r="E1071">
        <v>99</v>
      </c>
      <c r="F1071">
        <v>99</v>
      </c>
      <c r="G1071">
        <v>99</v>
      </c>
      <c r="H1071">
        <v>99</v>
      </c>
      <c r="I1071">
        <v>99</v>
      </c>
      <c r="J1071">
        <v>999</v>
      </c>
      <c r="K1071">
        <v>99</v>
      </c>
      <c r="L1071">
        <v>5</v>
      </c>
      <c r="M1071">
        <v>99</v>
      </c>
      <c r="N1071">
        <v>99</v>
      </c>
      <c r="O1071">
        <v>99</v>
      </c>
      <c r="P1071">
        <v>99</v>
      </c>
      <c r="Q1071">
        <v>281</v>
      </c>
      <c r="R1071">
        <v>496</v>
      </c>
      <c r="S1071">
        <v>5</v>
      </c>
      <c r="T1071">
        <v>4.8125</v>
      </c>
      <c r="U1071">
        <v>16.496774193548397</v>
      </c>
      <c r="V1071">
        <v>0</v>
      </c>
      <c r="W1071">
        <v>0.20161290322580641</v>
      </c>
      <c r="X1071">
        <v>52.217741935483879</v>
      </c>
      <c r="Y1071">
        <v>6.0483870967741948</v>
      </c>
      <c r="Z1071">
        <v>4.011891306134447</v>
      </c>
      <c r="AA1071">
        <v>0</v>
      </c>
      <c r="AB1071">
        <v>1.2775689647441422</v>
      </c>
      <c r="AD1071">
        <v>-53.995857906934624</v>
      </c>
      <c r="AF1071">
        <v>8.8714004650330889</v>
      </c>
      <c r="AG1071">
        <v>5.6221395104676493</v>
      </c>
      <c r="AH1071">
        <v>6.6532258064516112</v>
      </c>
      <c r="AI1071">
        <v>495</v>
      </c>
      <c r="AJ1071">
        <v>101.93959595959606</v>
      </c>
      <c r="AK1071">
        <v>15.30879669364114</v>
      </c>
    </row>
    <row r="1072" spans="1:37">
      <c r="A1072">
        <v>16</v>
      </c>
      <c r="B1072">
        <v>60</v>
      </c>
      <c r="C1072">
        <v>2024</v>
      </c>
      <c r="D1072">
        <v>12</v>
      </c>
      <c r="E1072">
        <v>99</v>
      </c>
      <c r="F1072">
        <v>99</v>
      </c>
      <c r="G1072">
        <v>99</v>
      </c>
      <c r="H1072">
        <v>99</v>
      </c>
      <c r="I1072">
        <v>99</v>
      </c>
      <c r="J1072">
        <v>999</v>
      </c>
      <c r="K1072">
        <v>99</v>
      </c>
      <c r="L1072">
        <v>5</v>
      </c>
      <c r="M1072">
        <v>99</v>
      </c>
      <c r="N1072">
        <v>99</v>
      </c>
      <c r="O1072">
        <v>99</v>
      </c>
      <c r="P1072">
        <v>99</v>
      </c>
      <c r="Q1072">
        <v>33</v>
      </c>
      <c r="R1072">
        <v>51</v>
      </c>
      <c r="S1072">
        <v>5</v>
      </c>
      <c r="T1072">
        <v>4.9019607843137267</v>
      </c>
      <c r="U1072">
        <v>15.609803921568629</v>
      </c>
      <c r="V1072">
        <v>0</v>
      </c>
      <c r="W1072">
        <v>0</v>
      </c>
      <c r="X1072">
        <v>43.137254901960794</v>
      </c>
      <c r="Y1072">
        <v>3.9215686274509798</v>
      </c>
      <c r="Z1072">
        <v>4.0227907054173828</v>
      </c>
      <c r="AA1072">
        <v>0</v>
      </c>
      <c r="AB1072">
        <v>1.224823347979717</v>
      </c>
      <c r="AD1072">
        <v>-28.155379901939401</v>
      </c>
      <c r="AF1072">
        <v>9.9029126213592225</v>
      </c>
      <c r="AG1072">
        <v>6.2222534859000813</v>
      </c>
      <c r="AH1072">
        <v>3.9215686274509798</v>
      </c>
      <c r="AI1072">
        <v>51</v>
      </c>
      <c r="AJ1072">
        <v>99.996078431372581</v>
      </c>
      <c r="AK1072">
        <v>15.307213349880676</v>
      </c>
    </row>
    <row r="1073" spans="1:37">
      <c r="A1073">
        <v>16</v>
      </c>
      <c r="B1073">
        <v>61</v>
      </c>
      <c r="C1073">
        <v>2024</v>
      </c>
      <c r="D1073">
        <v>1</v>
      </c>
      <c r="E1073">
        <v>99</v>
      </c>
      <c r="F1073">
        <v>99</v>
      </c>
      <c r="G1073">
        <v>99</v>
      </c>
      <c r="H1073">
        <v>99</v>
      </c>
      <c r="I1073">
        <v>99</v>
      </c>
      <c r="J1073">
        <v>999</v>
      </c>
      <c r="K1073">
        <v>99</v>
      </c>
      <c r="L1073">
        <v>6</v>
      </c>
      <c r="M1073">
        <v>99</v>
      </c>
      <c r="N1073">
        <v>99</v>
      </c>
      <c r="O1073">
        <v>99</v>
      </c>
      <c r="P1073">
        <v>99</v>
      </c>
      <c r="Q1073">
        <v>33</v>
      </c>
      <c r="R1073">
        <v>59</v>
      </c>
      <c r="S1073">
        <v>6</v>
      </c>
      <c r="T1073">
        <v>6.0847457627118642</v>
      </c>
      <c r="U1073">
        <v>19.157627118644072</v>
      </c>
      <c r="V1073">
        <v>5.0847457627118642</v>
      </c>
      <c r="W1073">
        <v>6.7796610169491505</v>
      </c>
      <c r="X1073">
        <v>69.491525423728802</v>
      </c>
      <c r="Y1073">
        <v>23.728813559322031</v>
      </c>
      <c r="Z1073">
        <v>4.273418168633901</v>
      </c>
      <c r="AA1073">
        <v>0</v>
      </c>
      <c r="AB1073">
        <v>1.5102826718607103</v>
      </c>
      <c r="AD1073">
        <v>9.2733148404995607</v>
      </c>
      <c r="AF1073">
        <v>12.742980561555076</v>
      </c>
      <c r="AG1073">
        <v>8.9912577260542008</v>
      </c>
      <c r="AH1073">
        <v>1.6949152542372876</v>
      </c>
      <c r="AI1073">
        <v>39</v>
      </c>
      <c r="AJ1073">
        <v>106.3153846153846</v>
      </c>
      <c r="AK1073">
        <v>17.036272191655147</v>
      </c>
    </row>
    <row r="1074" spans="1:37">
      <c r="A1074">
        <v>16</v>
      </c>
      <c r="B1074">
        <v>62</v>
      </c>
      <c r="C1074">
        <v>2024</v>
      </c>
      <c r="D1074">
        <v>2</v>
      </c>
      <c r="E1074">
        <v>99</v>
      </c>
      <c r="F1074">
        <v>99</v>
      </c>
      <c r="G1074">
        <v>99</v>
      </c>
      <c r="H1074">
        <v>99</v>
      </c>
      <c r="I1074">
        <v>99</v>
      </c>
      <c r="J1074">
        <v>999</v>
      </c>
      <c r="K1074">
        <v>99</v>
      </c>
      <c r="L1074">
        <v>6</v>
      </c>
      <c r="M1074">
        <v>99</v>
      </c>
      <c r="N1074">
        <v>99</v>
      </c>
      <c r="O1074">
        <v>99</v>
      </c>
      <c r="P1074">
        <v>99</v>
      </c>
      <c r="Q1074">
        <v>31</v>
      </c>
      <c r="R1074">
        <v>49</v>
      </c>
      <c r="S1074">
        <v>6</v>
      </c>
      <c r="T1074">
        <v>5.5102040816326516</v>
      </c>
      <c r="U1074">
        <v>19.767346938775511</v>
      </c>
      <c r="V1074">
        <v>18.367346938775512</v>
      </c>
      <c r="W1074">
        <v>6.1224489795918364</v>
      </c>
      <c r="X1074">
        <v>73.469387755102048</v>
      </c>
      <c r="Y1074">
        <v>28.571428571428577</v>
      </c>
      <c r="Z1074">
        <v>5.4796613836653751</v>
      </c>
      <c r="AA1074">
        <v>0</v>
      </c>
      <c r="AB1074">
        <v>1.566517637746569</v>
      </c>
      <c r="AD1074">
        <v>2.0722798316937534</v>
      </c>
      <c r="AF1074">
        <v>10.040983606557376</v>
      </c>
      <c r="AG1074">
        <v>6.6665290137859348</v>
      </c>
      <c r="AH1074">
        <v>0</v>
      </c>
      <c r="AI1074">
        <v>41</v>
      </c>
      <c r="AJ1074">
        <v>105.80243902439024</v>
      </c>
      <c r="AK1074">
        <v>17.773523833459912</v>
      </c>
    </row>
    <row r="1075" spans="1:37">
      <c r="A1075">
        <v>16</v>
      </c>
      <c r="B1075">
        <v>63</v>
      </c>
      <c r="C1075">
        <v>2024</v>
      </c>
      <c r="D1075">
        <v>3</v>
      </c>
      <c r="E1075">
        <v>99</v>
      </c>
      <c r="F1075">
        <v>99</v>
      </c>
      <c r="G1075">
        <v>99</v>
      </c>
      <c r="H1075">
        <v>99</v>
      </c>
      <c r="I1075">
        <v>99</v>
      </c>
      <c r="J1075">
        <v>999</v>
      </c>
      <c r="K1075">
        <v>99</v>
      </c>
      <c r="L1075">
        <v>6</v>
      </c>
      <c r="M1075">
        <v>99</v>
      </c>
      <c r="N1075">
        <v>99</v>
      </c>
      <c r="O1075">
        <v>99</v>
      </c>
      <c r="P1075">
        <v>99</v>
      </c>
      <c r="Q1075">
        <v>167</v>
      </c>
      <c r="R1075">
        <v>211</v>
      </c>
      <c r="S1075">
        <v>6</v>
      </c>
      <c r="T1075">
        <v>5.6587677725118484</v>
      </c>
      <c r="U1075">
        <v>22.204739336492882</v>
      </c>
      <c r="V1075">
        <v>22.748815165876778</v>
      </c>
      <c r="W1075">
        <v>5.6872037914691935</v>
      </c>
      <c r="X1075">
        <v>90.995260663507111</v>
      </c>
      <c r="Y1075">
        <v>42.654028436018955</v>
      </c>
      <c r="Z1075">
        <v>4.6199419687496333</v>
      </c>
      <c r="AA1075">
        <v>0</v>
      </c>
      <c r="AB1075">
        <v>1.642780095965594</v>
      </c>
      <c r="AD1075">
        <v>3.1810539742086408</v>
      </c>
      <c r="AF1075">
        <v>7.700729927007294</v>
      </c>
      <c r="AG1075">
        <v>5.4302901053558807</v>
      </c>
      <c r="AH1075">
        <v>0</v>
      </c>
      <c r="AI1075">
        <v>165</v>
      </c>
      <c r="AJ1075">
        <v>108.52606060606064</v>
      </c>
      <c r="AK1075">
        <v>17.33736819338408</v>
      </c>
    </row>
    <row r="1076" spans="1:37">
      <c r="A1076">
        <v>16</v>
      </c>
      <c r="B1076">
        <v>64</v>
      </c>
      <c r="C1076">
        <v>2024</v>
      </c>
      <c r="D1076">
        <v>4</v>
      </c>
      <c r="E1076">
        <v>99</v>
      </c>
      <c r="F1076">
        <v>99</v>
      </c>
      <c r="G1076">
        <v>99</v>
      </c>
      <c r="H1076">
        <v>99</v>
      </c>
      <c r="I1076">
        <v>99</v>
      </c>
      <c r="J1076">
        <v>999</v>
      </c>
      <c r="K1076">
        <v>99</v>
      </c>
      <c r="L1076">
        <v>6</v>
      </c>
      <c r="M1076">
        <v>99</v>
      </c>
      <c r="N1076">
        <v>99</v>
      </c>
      <c r="O1076">
        <v>99</v>
      </c>
      <c r="P1076">
        <v>99</v>
      </c>
      <c r="Q1076">
        <v>82</v>
      </c>
      <c r="R1076">
        <v>133</v>
      </c>
      <c r="S1076">
        <v>6</v>
      </c>
      <c r="T1076">
        <v>5.3533834586466176</v>
      </c>
      <c r="U1076">
        <v>18.146616541353382</v>
      </c>
      <c r="V1076">
        <v>11.278195488721805</v>
      </c>
      <c r="W1076">
        <v>1.5037593984962403</v>
      </c>
      <c r="X1076">
        <v>63.15789473684211</v>
      </c>
      <c r="Y1076">
        <v>18.045112781954888</v>
      </c>
      <c r="Z1076">
        <v>4.8752335416923591</v>
      </c>
      <c r="AA1076">
        <v>0</v>
      </c>
      <c r="AB1076">
        <v>1.613828813544246</v>
      </c>
      <c r="AD1076">
        <v>23.586119854874362</v>
      </c>
      <c r="AF1076">
        <v>16.625</v>
      </c>
      <c r="AG1076">
        <v>12.105814904171703</v>
      </c>
      <c r="AH1076">
        <v>2.255639097744361</v>
      </c>
      <c r="AI1076">
        <v>108</v>
      </c>
      <c r="AJ1076">
        <v>101.02685185185182</v>
      </c>
      <c r="AK1076">
        <v>17.039603924846343</v>
      </c>
    </row>
    <row r="1077" spans="1:37">
      <c r="A1077">
        <v>16</v>
      </c>
      <c r="B1077">
        <v>65</v>
      </c>
      <c r="C1077">
        <v>2024</v>
      </c>
      <c r="D1077">
        <v>5</v>
      </c>
      <c r="E1077">
        <v>99</v>
      </c>
      <c r="F1077">
        <v>99</v>
      </c>
      <c r="G1077">
        <v>99</v>
      </c>
      <c r="H1077">
        <v>99</v>
      </c>
      <c r="I1077">
        <v>99</v>
      </c>
      <c r="J1077">
        <v>999</v>
      </c>
      <c r="K1077">
        <v>99</v>
      </c>
      <c r="L1077">
        <v>6</v>
      </c>
      <c r="M1077">
        <v>99</v>
      </c>
      <c r="N1077">
        <v>99</v>
      </c>
      <c r="O1077">
        <v>99</v>
      </c>
      <c r="P1077">
        <v>99</v>
      </c>
      <c r="Q1077">
        <v>104</v>
      </c>
      <c r="R1077">
        <v>179</v>
      </c>
      <c r="S1077">
        <v>6</v>
      </c>
      <c r="T1077">
        <v>4.7039106145251388</v>
      </c>
      <c r="U1077">
        <v>18.620670391061449</v>
      </c>
      <c r="V1077">
        <v>6.7039106145251406</v>
      </c>
      <c r="W1077">
        <v>0.55865921787709516</v>
      </c>
      <c r="X1077">
        <v>65.921787709497195</v>
      </c>
      <c r="Y1077">
        <v>16.759776536312852</v>
      </c>
      <c r="Z1077">
        <v>5.006662332033244</v>
      </c>
      <c r="AA1077">
        <v>0</v>
      </c>
      <c r="AB1077">
        <v>1.4671586620049895</v>
      </c>
      <c r="AD1077">
        <v>35.897108806765402</v>
      </c>
      <c r="AF1077">
        <v>15.029387069689339</v>
      </c>
      <c r="AG1077">
        <v>12.008358402536338</v>
      </c>
      <c r="AH1077">
        <v>5.0279329608938559</v>
      </c>
      <c r="AI1077">
        <v>172</v>
      </c>
      <c r="AJ1077">
        <v>101.65523255813956</v>
      </c>
      <c r="AK1077">
        <v>17.408838079704854</v>
      </c>
    </row>
    <row r="1078" spans="1:37">
      <c r="A1078">
        <v>16</v>
      </c>
      <c r="B1078">
        <v>66</v>
      </c>
      <c r="C1078">
        <v>2024</v>
      </c>
      <c r="D1078">
        <v>6</v>
      </c>
      <c r="E1078">
        <v>99</v>
      </c>
      <c r="F1078">
        <v>99</v>
      </c>
      <c r="G1078">
        <v>99</v>
      </c>
      <c r="H1078">
        <v>99</v>
      </c>
      <c r="I1078">
        <v>99</v>
      </c>
      <c r="J1078">
        <v>999</v>
      </c>
      <c r="K1078">
        <v>99</v>
      </c>
      <c r="L1078">
        <v>6</v>
      </c>
      <c r="M1078">
        <v>99</v>
      </c>
      <c r="N1078">
        <v>99</v>
      </c>
      <c r="O1078">
        <v>99</v>
      </c>
      <c r="P1078">
        <v>99</v>
      </c>
      <c r="Q1078">
        <v>44</v>
      </c>
      <c r="R1078">
        <v>105</v>
      </c>
      <c r="S1078">
        <v>6</v>
      </c>
      <c r="T1078">
        <v>5.2476190476190467</v>
      </c>
      <c r="U1078">
        <v>17.771428571428562</v>
      </c>
      <c r="V1078">
        <v>6.6666666666666687</v>
      </c>
      <c r="W1078">
        <v>1.9047619047619055</v>
      </c>
      <c r="X1078">
        <v>55.238095238095241</v>
      </c>
      <c r="Y1078">
        <v>15.238095238095244</v>
      </c>
      <c r="Z1078">
        <v>4.575643889858906</v>
      </c>
      <c r="AA1078">
        <v>0</v>
      </c>
      <c r="AB1078">
        <v>1.4591644861811937</v>
      </c>
      <c r="AD1078">
        <v>18.906474832801447</v>
      </c>
      <c r="AF1078">
        <v>18.260869565217391</v>
      </c>
      <c r="AG1078">
        <v>14.49196573496633</v>
      </c>
      <c r="AH1078">
        <v>4.7619047619047636</v>
      </c>
      <c r="AI1078">
        <v>96</v>
      </c>
      <c r="AJ1078">
        <v>99.648958333333383</v>
      </c>
      <c r="AK1078">
        <v>16.466388211900387</v>
      </c>
    </row>
    <row r="1079" spans="1:37">
      <c r="A1079">
        <v>16</v>
      </c>
      <c r="B1079">
        <v>67</v>
      </c>
      <c r="C1079">
        <v>2024</v>
      </c>
      <c r="D1079">
        <v>7</v>
      </c>
      <c r="E1079">
        <v>99</v>
      </c>
      <c r="F1079">
        <v>99</v>
      </c>
      <c r="G1079">
        <v>99</v>
      </c>
      <c r="H1079">
        <v>99</v>
      </c>
      <c r="I1079">
        <v>99</v>
      </c>
      <c r="J1079">
        <v>999</v>
      </c>
      <c r="K1079">
        <v>99</v>
      </c>
      <c r="L1079">
        <v>6</v>
      </c>
      <c r="M1079">
        <v>99</v>
      </c>
      <c r="N1079">
        <v>99</v>
      </c>
      <c r="O1079">
        <v>99</v>
      </c>
      <c r="P1079">
        <v>99</v>
      </c>
      <c r="Q1079">
        <v>20</v>
      </c>
      <c r="R1079">
        <v>47</v>
      </c>
      <c r="S1079">
        <v>6</v>
      </c>
      <c r="T1079">
        <v>4.9148936170212787</v>
      </c>
      <c r="U1079">
        <v>18.725531914893622</v>
      </c>
      <c r="V1079">
        <v>8.5106382978723421</v>
      </c>
      <c r="W1079">
        <v>2.1276595744680855</v>
      </c>
      <c r="X1079">
        <v>76.59574468085107</v>
      </c>
      <c r="Y1079">
        <v>12.765957446808516</v>
      </c>
      <c r="Z1079">
        <v>4.5228247662277115</v>
      </c>
      <c r="AA1079">
        <v>0</v>
      </c>
      <c r="AB1079">
        <v>1.5413421511723264</v>
      </c>
      <c r="AD1079">
        <v>-51.60971589591859</v>
      </c>
      <c r="AF1079">
        <v>19.665271966527197</v>
      </c>
      <c r="AG1079">
        <v>16.328082966920828</v>
      </c>
      <c r="AH1079">
        <v>10.638297872340427</v>
      </c>
      <c r="AI1079">
        <v>47</v>
      </c>
      <c r="AJ1079">
        <v>101.98723404255315</v>
      </c>
      <c r="AK1079">
        <v>17.295425577478078</v>
      </c>
    </row>
    <row r="1080" spans="1:37">
      <c r="A1080">
        <v>16</v>
      </c>
      <c r="B1080">
        <v>68</v>
      </c>
      <c r="C1080">
        <v>2024</v>
      </c>
      <c r="D1080">
        <v>8</v>
      </c>
      <c r="E1080">
        <v>99</v>
      </c>
      <c r="F1080">
        <v>99</v>
      </c>
      <c r="G1080">
        <v>99</v>
      </c>
      <c r="H1080">
        <v>99</v>
      </c>
      <c r="I1080">
        <v>99</v>
      </c>
      <c r="J1080">
        <v>999</v>
      </c>
      <c r="K1080">
        <v>99</v>
      </c>
      <c r="L1080">
        <v>6</v>
      </c>
      <c r="M1080">
        <v>99</v>
      </c>
      <c r="N1080">
        <v>99</v>
      </c>
      <c r="O1080">
        <v>99</v>
      </c>
      <c r="P1080">
        <v>99</v>
      </c>
      <c r="Q1080">
        <v>517</v>
      </c>
      <c r="R1080">
        <v>1185</v>
      </c>
      <c r="S1080">
        <v>6</v>
      </c>
      <c r="T1080">
        <v>5.2227848101265826</v>
      </c>
      <c r="U1080">
        <v>19.402025316455724</v>
      </c>
      <c r="V1080">
        <v>14.767932489451477</v>
      </c>
      <c r="W1080">
        <v>0.59071729957805907</v>
      </c>
      <c r="X1080">
        <v>66.835443037974699</v>
      </c>
      <c r="Y1080">
        <v>27.341772151898738</v>
      </c>
      <c r="Z1080">
        <v>5.002840976787188</v>
      </c>
      <c r="AA1080">
        <v>0</v>
      </c>
      <c r="AB1080">
        <v>1.4821539833926038</v>
      </c>
      <c r="AD1080">
        <v>-67.299436819508742</v>
      </c>
      <c r="AF1080">
        <v>19.976399190829401</v>
      </c>
      <c r="AG1080">
        <v>15.79114376140137</v>
      </c>
      <c r="AH1080">
        <v>8.8607594936708818</v>
      </c>
      <c r="AI1080">
        <v>1182</v>
      </c>
      <c r="AJ1080">
        <v>103.50566835871398</v>
      </c>
      <c r="AK1080">
        <v>17.1362320225094</v>
      </c>
    </row>
    <row r="1081" spans="1:37">
      <c r="A1081">
        <v>16</v>
      </c>
      <c r="B1081">
        <v>69</v>
      </c>
      <c r="C1081">
        <v>2024</v>
      </c>
      <c r="D1081">
        <v>9</v>
      </c>
      <c r="E1081">
        <v>99</v>
      </c>
      <c r="F1081">
        <v>99</v>
      </c>
      <c r="G1081">
        <v>99</v>
      </c>
      <c r="H1081">
        <v>99</v>
      </c>
      <c r="I1081">
        <v>99</v>
      </c>
      <c r="J1081">
        <v>999</v>
      </c>
      <c r="K1081">
        <v>99</v>
      </c>
      <c r="L1081">
        <v>6</v>
      </c>
      <c r="M1081">
        <v>99</v>
      </c>
      <c r="N1081">
        <v>99</v>
      </c>
      <c r="O1081">
        <v>99</v>
      </c>
      <c r="P1081">
        <v>99</v>
      </c>
      <c r="Q1081">
        <v>707</v>
      </c>
      <c r="R1081">
        <v>1270</v>
      </c>
      <c r="S1081">
        <v>6</v>
      </c>
      <c r="T1081">
        <v>5.2637795275590555</v>
      </c>
      <c r="U1081">
        <v>19.781889763779542</v>
      </c>
      <c r="V1081">
        <v>14.173228346456691</v>
      </c>
      <c r="W1081">
        <v>0.55118110236220474</v>
      </c>
      <c r="X1081">
        <v>73.385826771653569</v>
      </c>
      <c r="Y1081">
        <v>26.929133858267715</v>
      </c>
      <c r="Z1081">
        <v>4.5548972921656281</v>
      </c>
      <c r="AA1081">
        <v>0</v>
      </c>
      <c r="AB1081">
        <v>1.7203354960903516</v>
      </c>
      <c r="AD1081">
        <v>-58.30518733755256</v>
      </c>
      <c r="AF1081">
        <v>17.118210001347897</v>
      </c>
      <c r="AG1081">
        <v>13.64086035750859</v>
      </c>
      <c r="AH1081">
        <v>7.9527559055118111</v>
      </c>
      <c r="AI1081">
        <v>1270</v>
      </c>
      <c r="AJ1081">
        <v>104.36259842519684</v>
      </c>
      <c r="AK1081">
        <v>17.110082046657247</v>
      </c>
    </row>
    <row r="1082" spans="1:37">
      <c r="A1082">
        <v>16</v>
      </c>
      <c r="B1082">
        <v>70</v>
      </c>
      <c r="C1082">
        <v>2024</v>
      </c>
      <c r="D1082">
        <v>10</v>
      </c>
      <c r="E1082">
        <v>99</v>
      </c>
      <c r="F1082">
        <v>99</v>
      </c>
      <c r="G1082">
        <v>99</v>
      </c>
      <c r="H1082">
        <v>99</v>
      </c>
      <c r="I1082">
        <v>99</v>
      </c>
      <c r="J1082">
        <v>999</v>
      </c>
      <c r="K1082">
        <v>99</v>
      </c>
      <c r="L1082">
        <v>6</v>
      </c>
      <c r="M1082">
        <v>99</v>
      </c>
      <c r="N1082">
        <v>99</v>
      </c>
      <c r="O1082">
        <v>99</v>
      </c>
      <c r="P1082">
        <v>99</v>
      </c>
      <c r="Q1082">
        <v>1395</v>
      </c>
      <c r="R1082">
        <v>2459</v>
      </c>
      <c r="S1082">
        <v>6</v>
      </c>
      <c r="T1082">
        <v>5.3151687677917856</v>
      </c>
      <c r="U1082">
        <v>20.203090687271263</v>
      </c>
      <c r="V1082">
        <v>15.860105734038219</v>
      </c>
      <c r="W1082">
        <v>0.73200488003253361</v>
      </c>
      <c r="X1082">
        <v>77.389182594550647</v>
      </c>
      <c r="Y1082">
        <v>29.808865392435944</v>
      </c>
      <c r="Z1082">
        <v>4.577306528875094</v>
      </c>
      <c r="AA1082">
        <v>0</v>
      </c>
      <c r="AB1082">
        <v>1.421490806955283</v>
      </c>
      <c r="AD1082">
        <v>-58.490342362540815</v>
      </c>
      <c r="AF1082">
        <v>14.401171303074671</v>
      </c>
      <c r="AG1082">
        <v>11.103105018136633</v>
      </c>
      <c r="AH1082">
        <v>7.0760471736478223</v>
      </c>
      <c r="AI1082">
        <v>2458</v>
      </c>
      <c r="AJ1082">
        <v>105.3456061838893</v>
      </c>
      <c r="AK1082">
        <v>16.99990953213689</v>
      </c>
    </row>
    <row r="1083" spans="1:37">
      <c r="A1083">
        <v>16</v>
      </c>
      <c r="B1083">
        <v>71</v>
      </c>
      <c r="C1083">
        <v>2024</v>
      </c>
      <c r="D1083">
        <v>11</v>
      </c>
      <c r="E1083">
        <v>99</v>
      </c>
      <c r="F1083">
        <v>99</v>
      </c>
      <c r="G1083">
        <v>99</v>
      </c>
      <c r="H1083">
        <v>99</v>
      </c>
      <c r="I1083">
        <v>99</v>
      </c>
      <c r="J1083">
        <v>999</v>
      </c>
      <c r="K1083">
        <v>99</v>
      </c>
      <c r="L1083">
        <v>6</v>
      </c>
      <c r="M1083">
        <v>99</v>
      </c>
      <c r="N1083">
        <v>99</v>
      </c>
      <c r="O1083">
        <v>99</v>
      </c>
      <c r="P1083">
        <v>99</v>
      </c>
      <c r="Q1083">
        <v>535</v>
      </c>
      <c r="R1083">
        <v>921</v>
      </c>
      <c r="S1083">
        <v>6</v>
      </c>
      <c r="T1083">
        <v>5.3051031487513587</v>
      </c>
      <c r="U1083">
        <v>20.168512486427787</v>
      </c>
      <c r="V1083">
        <v>13.463626492942456</v>
      </c>
      <c r="W1083">
        <v>0.86862106406080353</v>
      </c>
      <c r="X1083">
        <v>79.370249728555919</v>
      </c>
      <c r="Y1083">
        <v>26.1672095548317</v>
      </c>
      <c r="Z1083">
        <v>4.1924867991995125</v>
      </c>
      <c r="AA1083">
        <v>0</v>
      </c>
      <c r="AB1083">
        <v>1.3259565269651938</v>
      </c>
      <c r="AD1083">
        <v>-46.363341166141034</v>
      </c>
      <c r="AF1083">
        <v>16.472902879627974</v>
      </c>
      <c r="AG1083">
        <v>12.763048229717276</v>
      </c>
      <c r="AH1083">
        <v>5.5374592833876237</v>
      </c>
      <c r="AI1083">
        <v>920</v>
      </c>
      <c r="AJ1083">
        <v>105.33739130434778</v>
      </c>
      <c r="AK1083">
        <v>17.028514655642162</v>
      </c>
    </row>
    <row r="1084" spans="1:37">
      <c r="A1084">
        <v>16</v>
      </c>
      <c r="B1084">
        <v>72</v>
      </c>
      <c r="C1084">
        <v>2024</v>
      </c>
      <c r="D1084">
        <v>12</v>
      </c>
      <c r="E1084">
        <v>99</v>
      </c>
      <c r="F1084">
        <v>99</v>
      </c>
      <c r="G1084">
        <v>99</v>
      </c>
      <c r="H1084">
        <v>99</v>
      </c>
      <c r="I1084">
        <v>99</v>
      </c>
      <c r="J1084">
        <v>999</v>
      </c>
      <c r="K1084">
        <v>99</v>
      </c>
      <c r="L1084">
        <v>6</v>
      </c>
      <c r="M1084">
        <v>99</v>
      </c>
      <c r="N1084">
        <v>99</v>
      </c>
      <c r="O1084">
        <v>99</v>
      </c>
      <c r="P1084">
        <v>99</v>
      </c>
      <c r="Q1084">
        <v>40</v>
      </c>
      <c r="R1084">
        <v>69</v>
      </c>
      <c r="S1084">
        <v>6</v>
      </c>
      <c r="T1084">
        <v>5.4927536231884062</v>
      </c>
      <c r="U1084">
        <v>19.313043478260862</v>
      </c>
      <c r="V1084">
        <v>5.7971014492753614</v>
      </c>
      <c r="W1084">
        <v>0</v>
      </c>
      <c r="X1084">
        <v>78.260869565217391</v>
      </c>
      <c r="Y1084">
        <v>20.289855072463769</v>
      </c>
      <c r="Z1084">
        <v>3.9793639082210008</v>
      </c>
      <c r="AA1084">
        <v>0</v>
      </c>
      <c r="AB1084">
        <v>1.4205855947643873</v>
      </c>
      <c r="AD1084">
        <v>-45.645284277065883</v>
      </c>
      <c r="AF1084">
        <v>13.398058252427179</v>
      </c>
      <c r="AG1084">
        <v>10.41549427874695</v>
      </c>
      <c r="AH1084">
        <v>0</v>
      </c>
      <c r="AI1084">
        <v>69</v>
      </c>
      <c r="AJ1084">
        <v>103.69855072463768</v>
      </c>
      <c r="AK1084">
        <v>17.077380035735299</v>
      </c>
    </row>
    <row r="1085" spans="1:37">
      <c r="A1085">
        <v>16</v>
      </c>
      <c r="B1085">
        <v>73</v>
      </c>
      <c r="C1085">
        <v>2024</v>
      </c>
      <c r="D1085">
        <v>1</v>
      </c>
      <c r="E1085">
        <v>99</v>
      </c>
      <c r="F1085">
        <v>99</v>
      </c>
      <c r="G1085">
        <v>99</v>
      </c>
      <c r="H1085">
        <v>99</v>
      </c>
      <c r="I1085">
        <v>99</v>
      </c>
      <c r="J1085">
        <v>999</v>
      </c>
      <c r="K1085">
        <v>99</v>
      </c>
      <c r="L1085">
        <v>7</v>
      </c>
      <c r="M1085">
        <v>99</v>
      </c>
      <c r="N1085">
        <v>99</v>
      </c>
      <c r="O1085">
        <v>99</v>
      </c>
      <c r="P1085">
        <v>99</v>
      </c>
      <c r="Q1085">
        <v>38</v>
      </c>
      <c r="R1085">
        <v>80</v>
      </c>
      <c r="S1085">
        <v>7</v>
      </c>
      <c r="T1085">
        <v>6.4249999999999998</v>
      </c>
      <c r="U1085">
        <v>22.176250000000003</v>
      </c>
      <c r="V1085">
        <v>27.5</v>
      </c>
      <c r="W1085">
        <v>2.5</v>
      </c>
      <c r="X1085">
        <v>83.75</v>
      </c>
      <c r="Y1085">
        <v>47.5</v>
      </c>
      <c r="Z1085">
        <v>5.4160004558252952</v>
      </c>
      <c r="AA1085">
        <v>0</v>
      </c>
      <c r="AB1085">
        <v>1.2326293035621061</v>
      </c>
      <c r="AD1085">
        <v>-3.8557414776809806</v>
      </c>
      <c r="AF1085">
        <v>17.278617710583148</v>
      </c>
      <c r="AG1085">
        <v>14.112527941071187</v>
      </c>
      <c r="AH1085">
        <v>2.5</v>
      </c>
      <c r="AI1085">
        <v>54</v>
      </c>
      <c r="AJ1085">
        <v>107.90370370370374</v>
      </c>
      <c r="AK1085">
        <v>18.677775808385775</v>
      </c>
    </row>
    <row r="1086" spans="1:37">
      <c r="A1086">
        <v>16</v>
      </c>
      <c r="B1086">
        <v>74</v>
      </c>
      <c r="C1086">
        <v>2024</v>
      </c>
      <c r="D1086">
        <v>2</v>
      </c>
      <c r="E1086">
        <v>99</v>
      </c>
      <c r="F1086">
        <v>99</v>
      </c>
      <c r="G1086">
        <v>99</v>
      </c>
      <c r="H1086">
        <v>99</v>
      </c>
      <c r="I1086">
        <v>99</v>
      </c>
      <c r="J1086">
        <v>999</v>
      </c>
      <c r="K1086">
        <v>99</v>
      </c>
      <c r="L1086">
        <v>7</v>
      </c>
      <c r="M1086">
        <v>99</v>
      </c>
      <c r="N1086">
        <v>99</v>
      </c>
      <c r="O1086">
        <v>99</v>
      </c>
      <c r="P1086">
        <v>99</v>
      </c>
      <c r="Q1086">
        <v>69</v>
      </c>
      <c r="R1086">
        <v>87</v>
      </c>
      <c r="S1086">
        <v>7</v>
      </c>
      <c r="T1086">
        <v>6.5517241379310356</v>
      </c>
      <c r="U1086">
        <v>25.700000000000003</v>
      </c>
      <c r="V1086">
        <v>29.885057471264371</v>
      </c>
      <c r="W1086">
        <v>10.344827586206899</v>
      </c>
      <c r="X1086">
        <v>95.402298850574724</v>
      </c>
      <c r="Y1086">
        <v>68.965517241379303</v>
      </c>
      <c r="Z1086">
        <v>5.7773437797507725</v>
      </c>
      <c r="AA1086">
        <v>0</v>
      </c>
      <c r="AB1086">
        <v>1.7924401956368314</v>
      </c>
      <c r="AD1086">
        <v>15.206470689261446</v>
      </c>
      <c r="AF1086">
        <v>17.827868852459012</v>
      </c>
      <c r="AG1086">
        <v>15.388903801284304</v>
      </c>
      <c r="AH1086">
        <v>1.149425287356322</v>
      </c>
      <c r="AI1086">
        <v>78</v>
      </c>
      <c r="AJ1086">
        <v>109.32692307692302</v>
      </c>
      <c r="AK1086">
        <v>19.769803657349243</v>
      </c>
    </row>
    <row r="1087" spans="1:37">
      <c r="A1087">
        <v>16</v>
      </c>
      <c r="B1087">
        <v>75</v>
      </c>
      <c r="C1087">
        <v>2024</v>
      </c>
      <c r="D1087">
        <v>3</v>
      </c>
      <c r="E1087">
        <v>99</v>
      </c>
      <c r="F1087">
        <v>99</v>
      </c>
      <c r="G1087">
        <v>99</v>
      </c>
      <c r="H1087">
        <v>99</v>
      </c>
      <c r="I1087">
        <v>99</v>
      </c>
      <c r="J1087">
        <v>999</v>
      </c>
      <c r="K1087">
        <v>99</v>
      </c>
      <c r="L1087">
        <v>7</v>
      </c>
      <c r="M1087">
        <v>99</v>
      </c>
      <c r="N1087">
        <v>99</v>
      </c>
      <c r="O1087">
        <v>99</v>
      </c>
      <c r="P1087">
        <v>99</v>
      </c>
      <c r="Q1087">
        <v>273</v>
      </c>
      <c r="R1087">
        <v>347</v>
      </c>
      <c r="S1087">
        <v>7</v>
      </c>
      <c r="T1087">
        <v>6.2507204610951028</v>
      </c>
      <c r="U1087">
        <v>25.904322766570605</v>
      </c>
      <c r="V1087">
        <v>38.616714697406344</v>
      </c>
      <c r="W1087">
        <v>9.5100864553314146</v>
      </c>
      <c r="X1087">
        <v>98.847262247838628</v>
      </c>
      <c r="Y1087">
        <v>71.757925072046092</v>
      </c>
      <c r="Z1087">
        <v>4.7271560550128813</v>
      </c>
      <c r="AA1087">
        <v>0</v>
      </c>
      <c r="AB1087">
        <v>1.7797996518767323</v>
      </c>
      <c r="AD1087">
        <v>23.28947977786482</v>
      </c>
      <c r="AF1087">
        <v>12.664233576642337</v>
      </c>
      <c r="AG1087">
        <v>10.418294138782322</v>
      </c>
      <c r="AH1087">
        <v>1.7291066282420748</v>
      </c>
      <c r="AI1087">
        <v>280</v>
      </c>
      <c r="AJ1087">
        <v>110.05178571428576</v>
      </c>
      <c r="AK1087">
        <v>19.144131665988905</v>
      </c>
    </row>
    <row r="1088" spans="1:37">
      <c r="A1088">
        <v>16</v>
      </c>
      <c r="B1088">
        <v>76</v>
      </c>
      <c r="C1088">
        <v>2024</v>
      </c>
      <c r="D1088">
        <v>4</v>
      </c>
      <c r="E1088">
        <v>99</v>
      </c>
      <c r="F1088">
        <v>99</v>
      </c>
      <c r="G1088">
        <v>99</v>
      </c>
      <c r="H1088">
        <v>99</v>
      </c>
      <c r="I1088">
        <v>99</v>
      </c>
      <c r="J1088">
        <v>999</v>
      </c>
      <c r="K1088">
        <v>99</v>
      </c>
      <c r="L1088">
        <v>7</v>
      </c>
      <c r="M1088">
        <v>99</v>
      </c>
      <c r="N1088">
        <v>99</v>
      </c>
      <c r="O1088">
        <v>99</v>
      </c>
      <c r="P1088">
        <v>99</v>
      </c>
      <c r="Q1088">
        <v>82</v>
      </c>
      <c r="R1088">
        <v>145</v>
      </c>
      <c r="S1088">
        <v>7</v>
      </c>
      <c r="T1088">
        <v>6.1034482758620694</v>
      </c>
      <c r="U1088">
        <v>21.560689655172407</v>
      </c>
      <c r="V1088">
        <v>24.137931034482754</v>
      </c>
      <c r="W1088">
        <v>7.5862068965517215</v>
      </c>
      <c r="X1088">
        <v>80</v>
      </c>
      <c r="Y1088">
        <v>41.379310344827594</v>
      </c>
      <c r="Z1088">
        <v>6.4985016474805377</v>
      </c>
      <c r="AA1088">
        <v>0</v>
      </c>
      <c r="AB1088">
        <v>1.7839287829106347</v>
      </c>
      <c r="AD1088">
        <v>20.350786257562195</v>
      </c>
      <c r="AF1088">
        <v>18.125</v>
      </c>
      <c r="AG1088">
        <v>15.68113077891527</v>
      </c>
      <c r="AH1088">
        <v>4.1379310344827589</v>
      </c>
      <c r="AI1088">
        <v>128</v>
      </c>
      <c r="AJ1088">
        <v>103.29843750000008</v>
      </c>
      <c r="AK1088">
        <v>18.953497276031658</v>
      </c>
    </row>
    <row r="1089" spans="1:37">
      <c r="A1089">
        <v>16</v>
      </c>
      <c r="B1089">
        <v>77</v>
      </c>
      <c r="C1089">
        <v>2024</v>
      </c>
      <c r="D1089">
        <v>5</v>
      </c>
      <c r="E1089">
        <v>99</v>
      </c>
      <c r="F1089">
        <v>99</v>
      </c>
      <c r="G1089">
        <v>99</v>
      </c>
      <c r="H1089">
        <v>99</v>
      </c>
      <c r="I1089">
        <v>99</v>
      </c>
      <c r="J1089">
        <v>999</v>
      </c>
      <c r="K1089">
        <v>99</v>
      </c>
      <c r="L1089">
        <v>7</v>
      </c>
      <c r="M1089">
        <v>99</v>
      </c>
      <c r="N1089">
        <v>99</v>
      </c>
      <c r="O1089">
        <v>99</v>
      </c>
      <c r="P1089">
        <v>99</v>
      </c>
      <c r="Q1089">
        <v>102</v>
      </c>
      <c r="R1089">
        <v>186</v>
      </c>
      <c r="S1089">
        <v>7</v>
      </c>
      <c r="T1089">
        <v>5.268817204301075</v>
      </c>
      <c r="U1089">
        <v>21.355376344086036</v>
      </c>
      <c r="V1089">
        <v>18.27956989247312</v>
      </c>
      <c r="W1089">
        <v>2.1505376344086025</v>
      </c>
      <c r="X1089">
        <v>87.096774193548399</v>
      </c>
      <c r="Y1089">
        <v>31.72043010752688</v>
      </c>
      <c r="Z1089">
        <v>4.8553482448527534</v>
      </c>
      <c r="AA1089">
        <v>0</v>
      </c>
      <c r="AB1089">
        <v>1.5905621170850779</v>
      </c>
      <c r="AD1089">
        <v>35.541709278451648</v>
      </c>
      <c r="AF1089">
        <v>15.617128463476069</v>
      </c>
      <c r="AG1089">
        <v>14.310521859744576</v>
      </c>
      <c r="AH1089">
        <v>1.0752688172043012</v>
      </c>
      <c r="AI1089">
        <v>179</v>
      </c>
      <c r="AJ1089">
        <v>103.52458100558655</v>
      </c>
      <c r="AK1089">
        <v>19.085068860370825</v>
      </c>
    </row>
    <row r="1090" spans="1:37">
      <c r="A1090">
        <v>16</v>
      </c>
      <c r="B1090">
        <v>78</v>
      </c>
      <c r="C1090">
        <v>2024</v>
      </c>
      <c r="D1090">
        <v>6</v>
      </c>
      <c r="E1090">
        <v>99</v>
      </c>
      <c r="F1090">
        <v>99</v>
      </c>
      <c r="G1090">
        <v>99</v>
      </c>
      <c r="H1090">
        <v>99</v>
      </c>
      <c r="I1090">
        <v>99</v>
      </c>
      <c r="J1090">
        <v>999</v>
      </c>
      <c r="K1090">
        <v>99</v>
      </c>
      <c r="L1090">
        <v>7</v>
      </c>
      <c r="M1090">
        <v>99</v>
      </c>
      <c r="N1090">
        <v>99</v>
      </c>
      <c r="O1090">
        <v>99</v>
      </c>
      <c r="P1090">
        <v>99</v>
      </c>
      <c r="Q1090">
        <v>64</v>
      </c>
      <c r="R1090">
        <v>110</v>
      </c>
      <c r="S1090">
        <v>7</v>
      </c>
      <c r="T1090">
        <v>5.6818181818181808</v>
      </c>
      <c r="U1090">
        <v>21.039090909090913</v>
      </c>
      <c r="V1090">
        <v>18.181818181818183</v>
      </c>
      <c r="W1090">
        <v>1.8181818181818179</v>
      </c>
      <c r="X1090">
        <v>85.454545454545439</v>
      </c>
      <c r="Y1090">
        <v>30.909090909090914</v>
      </c>
      <c r="Z1090">
        <v>4.6706451852266202</v>
      </c>
      <c r="AA1090">
        <v>0</v>
      </c>
      <c r="AB1090">
        <v>1.5487931852182564</v>
      </c>
      <c r="AD1090">
        <v>12.48775451386981</v>
      </c>
      <c r="AF1090">
        <v>19.130434782608695</v>
      </c>
      <c r="AG1090">
        <v>17.973610021668058</v>
      </c>
      <c r="AH1090">
        <v>1.8181818181818179</v>
      </c>
      <c r="AI1090">
        <v>106</v>
      </c>
      <c r="AJ1090">
        <v>104.30471698113205</v>
      </c>
      <c r="AK1090">
        <v>18.619928841375589</v>
      </c>
    </row>
    <row r="1091" spans="1:37">
      <c r="A1091">
        <v>16</v>
      </c>
      <c r="B1091">
        <v>79</v>
      </c>
      <c r="C1091">
        <v>2024</v>
      </c>
      <c r="D1091">
        <v>7</v>
      </c>
      <c r="E1091">
        <v>99</v>
      </c>
      <c r="F1091">
        <v>99</v>
      </c>
      <c r="G1091">
        <v>99</v>
      </c>
      <c r="H1091">
        <v>99</v>
      </c>
      <c r="I1091">
        <v>99</v>
      </c>
      <c r="J1091">
        <v>999</v>
      </c>
      <c r="K1091">
        <v>99</v>
      </c>
      <c r="L1091">
        <v>7</v>
      </c>
      <c r="M1091">
        <v>99</v>
      </c>
      <c r="N1091">
        <v>99</v>
      </c>
      <c r="O1091">
        <v>99</v>
      </c>
      <c r="P1091">
        <v>99</v>
      </c>
      <c r="Q1091">
        <v>26</v>
      </c>
      <c r="R1091">
        <v>47</v>
      </c>
      <c r="S1091">
        <v>7</v>
      </c>
      <c r="T1091">
        <v>6.2765957446808516</v>
      </c>
      <c r="U1091">
        <v>22.046808510638289</v>
      </c>
      <c r="V1091">
        <v>21.276595744680854</v>
      </c>
      <c r="W1091">
        <v>8.5106382978723421</v>
      </c>
      <c r="X1091">
        <v>91.489361702127681</v>
      </c>
      <c r="Y1091">
        <v>40.425531914893625</v>
      </c>
      <c r="Z1091">
        <v>4.4740790595850237</v>
      </c>
      <c r="AA1091">
        <v>0</v>
      </c>
      <c r="AB1091">
        <v>1.5533372126335316</v>
      </c>
      <c r="AD1091">
        <v>-23.943451601812473</v>
      </c>
      <c r="AF1091">
        <v>19.665271966527197</v>
      </c>
      <c r="AG1091">
        <v>19.224133132965989</v>
      </c>
      <c r="AH1091">
        <v>0</v>
      </c>
      <c r="AI1091">
        <v>47</v>
      </c>
      <c r="AJ1091">
        <v>104.88723404255322</v>
      </c>
      <c r="AK1091">
        <v>18.808744102975425</v>
      </c>
    </row>
    <row r="1092" spans="1:37">
      <c r="A1092">
        <v>16</v>
      </c>
      <c r="B1092">
        <v>80</v>
      </c>
      <c r="C1092">
        <v>2024</v>
      </c>
      <c r="D1092">
        <v>8</v>
      </c>
      <c r="E1092">
        <v>99</v>
      </c>
      <c r="F1092">
        <v>99</v>
      </c>
      <c r="G1092">
        <v>99</v>
      </c>
      <c r="H1092">
        <v>99</v>
      </c>
      <c r="I1092">
        <v>99</v>
      </c>
      <c r="J1092">
        <v>999</v>
      </c>
      <c r="K1092">
        <v>99</v>
      </c>
      <c r="L1092">
        <v>7</v>
      </c>
      <c r="M1092">
        <v>99</v>
      </c>
      <c r="N1092">
        <v>99</v>
      </c>
      <c r="O1092">
        <v>99</v>
      </c>
      <c r="P1092">
        <v>99</v>
      </c>
      <c r="Q1092">
        <v>663</v>
      </c>
      <c r="R1092">
        <v>1395</v>
      </c>
      <c r="S1092">
        <v>7</v>
      </c>
      <c r="T1092">
        <v>5.6351254480286732</v>
      </c>
      <c r="U1092">
        <v>23.801792114695314</v>
      </c>
      <c r="V1092">
        <v>45.232974910394255</v>
      </c>
      <c r="W1092">
        <v>3.0824372759856633</v>
      </c>
      <c r="X1092">
        <v>91.684587813620098</v>
      </c>
      <c r="Y1092">
        <v>58.494623655913983</v>
      </c>
      <c r="Z1092">
        <v>5.1539681284744381</v>
      </c>
      <c r="AA1092">
        <v>0</v>
      </c>
      <c r="AB1092">
        <v>1.585616091391832</v>
      </c>
      <c r="AD1092">
        <v>-60.038981872054222</v>
      </c>
      <c r="AF1092">
        <v>23.51652056641942</v>
      </c>
      <c r="AG1092">
        <v>22.805102859403473</v>
      </c>
      <c r="AH1092">
        <v>8.8888888888888893</v>
      </c>
      <c r="AI1092">
        <v>1390</v>
      </c>
      <c r="AJ1092">
        <v>107.4174820143883</v>
      </c>
      <c r="AK1092">
        <v>18.923190436474787</v>
      </c>
    </row>
    <row r="1093" spans="1:37">
      <c r="A1093">
        <v>16</v>
      </c>
      <c r="B1093">
        <v>81</v>
      </c>
      <c r="C1093">
        <v>2024</v>
      </c>
      <c r="D1093">
        <v>9</v>
      </c>
      <c r="E1093">
        <v>99</v>
      </c>
      <c r="F1093">
        <v>99</v>
      </c>
      <c r="G1093">
        <v>99</v>
      </c>
      <c r="H1093">
        <v>99</v>
      </c>
      <c r="I1093">
        <v>99</v>
      </c>
      <c r="J1093">
        <v>999</v>
      </c>
      <c r="K1093">
        <v>99</v>
      </c>
      <c r="L1093">
        <v>7</v>
      </c>
      <c r="M1093">
        <v>99</v>
      </c>
      <c r="N1093">
        <v>99</v>
      </c>
      <c r="O1093">
        <v>99</v>
      </c>
      <c r="P1093">
        <v>99</v>
      </c>
      <c r="Q1093">
        <v>1007</v>
      </c>
      <c r="R1093">
        <v>1820</v>
      </c>
      <c r="S1093">
        <v>7</v>
      </c>
      <c r="T1093">
        <v>5.7104395604395606</v>
      </c>
      <c r="U1093">
        <v>24.112252747252729</v>
      </c>
      <c r="V1093">
        <v>43.84615384615384</v>
      </c>
      <c r="W1093">
        <v>3.9560439560439562</v>
      </c>
      <c r="X1093">
        <v>94.560439560439548</v>
      </c>
      <c r="Y1093">
        <v>60.659340659340657</v>
      </c>
      <c r="Z1093">
        <v>4.5428676596927584</v>
      </c>
      <c r="AA1093">
        <v>0</v>
      </c>
      <c r="AB1093">
        <v>1.7585586081263227</v>
      </c>
      <c r="AD1093">
        <v>-45.712764444406517</v>
      </c>
      <c r="AF1093">
        <v>24.531608033427688</v>
      </c>
      <c r="AG1093">
        <v>23.827552767862656</v>
      </c>
      <c r="AH1093">
        <v>5.6043956043956067</v>
      </c>
      <c r="AI1093">
        <v>1818</v>
      </c>
      <c r="AJ1093">
        <v>107.99400440044008</v>
      </c>
      <c r="AK1093">
        <v>18.932436525663679</v>
      </c>
    </row>
    <row r="1094" spans="1:37">
      <c r="A1094">
        <v>16</v>
      </c>
      <c r="B1094">
        <v>82</v>
      </c>
      <c r="C1094">
        <v>2024</v>
      </c>
      <c r="D1094">
        <v>10</v>
      </c>
      <c r="E1094">
        <v>99</v>
      </c>
      <c r="F1094">
        <v>99</v>
      </c>
      <c r="G1094">
        <v>99</v>
      </c>
      <c r="H1094">
        <v>99</v>
      </c>
      <c r="I1094">
        <v>99</v>
      </c>
      <c r="J1094">
        <v>999</v>
      </c>
      <c r="K1094">
        <v>99</v>
      </c>
      <c r="L1094">
        <v>7</v>
      </c>
      <c r="M1094">
        <v>99</v>
      </c>
      <c r="N1094">
        <v>99</v>
      </c>
      <c r="O1094">
        <v>99</v>
      </c>
      <c r="P1094">
        <v>99</v>
      </c>
      <c r="Q1094">
        <v>2117</v>
      </c>
      <c r="R1094">
        <v>3991</v>
      </c>
      <c r="S1094">
        <v>7</v>
      </c>
      <c r="T1094">
        <v>5.7025808068153356</v>
      </c>
      <c r="U1094">
        <v>24.667577048358844</v>
      </c>
      <c r="V1094">
        <v>49.160611375595089</v>
      </c>
      <c r="W1094">
        <v>3.3074417439238286</v>
      </c>
      <c r="X1094">
        <v>96.016036081182634</v>
      </c>
      <c r="Y1094">
        <v>66.775244299674256</v>
      </c>
      <c r="Z1094">
        <v>4.4636448559065283</v>
      </c>
      <c r="AA1094">
        <v>0</v>
      </c>
      <c r="AB1094">
        <v>1.6548875560819296</v>
      </c>
      <c r="AD1094">
        <v>-43.78126985576813</v>
      </c>
      <c r="AF1094">
        <v>23.373352855051245</v>
      </c>
      <c r="AG1094">
        <v>22.002717701039504</v>
      </c>
      <c r="AH1094">
        <v>3.7334001503382623</v>
      </c>
      <c r="AI1094">
        <v>3989</v>
      </c>
      <c r="AJ1094">
        <v>108.85690649285517</v>
      </c>
      <c r="AK1094">
        <v>18.919878065494963</v>
      </c>
    </row>
    <row r="1095" spans="1:37">
      <c r="A1095">
        <v>16</v>
      </c>
      <c r="B1095">
        <v>83</v>
      </c>
      <c r="C1095">
        <v>2024</v>
      </c>
      <c r="D1095">
        <v>11</v>
      </c>
      <c r="E1095">
        <v>99</v>
      </c>
      <c r="F1095">
        <v>99</v>
      </c>
      <c r="G1095">
        <v>99</v>
      </c>
      <c r="H1095">
        <v>99</v>
      </c>
      <c r="I1095">
        <v>99</v>
      </c>
      <c r="J1095">
        <v>999</v>
      </c>
      <c r="K1095">
        <v>99</v>
      </c>
      <c r="L1095">
        <v>7</v>
      </c>
      <c r="M1095">
        <v>99</v>
      </c>
      <c r="N1095">
        <v>99</v>
      </c>
      <c r="O1095">
        <v>99</v>
      </c>
      <c r="P1095">
        <v>99</v>
      </c>
      <c r="Q1095">
        <v>833</v>
      </c>
      <c r="R1095">
        <v>1316</v>
      </c>
      <c r="S1095">
        <v>7</v>
      </c>
      <c r="T1095">
        <v>5.7712765957446797</v>
      </c>
      <c r="U1095">
        <v>24.318541033434599</v>
      </c>
      <c r="V1095">
        <v>44.528875379939208</v>
      </c>
      <c r="W1095">
        <v>2.8875379939209722</v>
      </c>
      <c r="X1095">
        <v>97.18844984802432</v>
      </c>
      <c r="Y1095">
        <v>63.753799392097264</v>
      </c>
      <c r="Z1095">
        <v>4.1550229241964445</v>
      </c>
      <c r="AA1095">
        <v>0</v>
      </c>
      <c r="AB1095">
        <v>1.8467407944247805</v>
      </c>
      <c r="AD1095">
        <v>-29.508020437158944</v>
      </c>
      <c r="AF1095">
        <v>23.537828653192634</v>
      </c>
      <c r="AG1095">
        <v>21.989447494793438</v>
      </c>
      <c r="AH1095">
        <v>3.5714285714285721</v>
      </c>
      <c r="AI1095">
        <v>1316</v>
      </c>
      <c r="AJ1095">
        <v>108.36367781155002</v>
      </c>
      <c r="AK1095">
        <v>18.939845906878119</v>
      </c>
    </row>
    <row r="1096" spans="1:37">
      <c r="A1096">
        <v>16</v>
      </c>
      <c r="B1096">
        <v>84</v>
      </c>
      <c r="C1096">
        <v>2024</v>
      </c>
      <c r="D1096">
        <v>12</v>
      </c>
      <c r="E1096">
        <v>99</v>
      </c>
      <c r="F1096">
        <v>99</v>
      </c>
      <c r="G1096">
        <v>99</v>
      </c>
      <c r="H1096">
        <v>99</v>
      </c>
      <c r="I1096">
        <v>99</v>
      </c>
      <c r="J1096">
        <v>999</v>
      </c>
      <c r="K1096">
        <v>99</v>
      </c>
      <c r="L1096">
        <v>7</v>
      </c>
      <c r="M1096">
        <v>99</v>
      </c>
      <c r="N1096">
        <v>99</v>
      </c>
      <c r="O1096">
        <v>99</v>
      </c>
      <c r="P1096">
        <v>99</v>
      </c>
      <c r="Q1096">
        <v>64</v>
      </c>
      <c r="R1096">
        <v>105</v>
      </c>
      <c r="S1096">
        <v>7</v>
      </c>
      <c r="T1096">
        <v>5.8857142857142888</v>
      </c>
      <c r="U1096">
        <v>24.457142857142848</v>
      </c>
      <c r="V1096">
        <v>40</v>
      </c>
      <c r="W1096">
        <v>2.8571428571428577</v>
      </c>
      <c r="X1096">
        <v>98.095238095238116</v>
      </c>
      <c r="Y1096">
        <v>60.952380952380977</v>
      </c>
      <c r="Z1096">
        <v>4.186733176819124</v>
      </c>
      <c r="AA1096">
        <v>0</v>
      </c>
      <c r="AB1096">
        <v>1.3331972719693022</v>
      </c>
      <c r="AD1096">
        <v>-27.097583695002481</v>
      </c>
      <c r="AF1096">
        <v>20.388349514563114</v>
      </c>
      <c r="AG1096">
        <v>20.071281185518657</v>
      </c>
      <c r="AH1096">
        <v>0</v>
      </c>
      <c r="AI1096">
        <v>104</v>
      </c>
      <c r="AJ1096">
        <v>108.94903846153844</v>
      </c>
      <c r="AK1096">
        <v>18.808703435232282</v>
      </c>
    </row>
    <row r="1097" spans="1:37">
      <c r="A1097">
        <v>16</v>
      </c>
      <c r="B1097">
        <v>85</v>
      </c>
      <c r="C1097">
        <v>2024</v>
      </c>
      <c r="D1097">
        <v>1</v>
      </c>
      <c r="E1097">
        <v>99</v>
      </c>
      <c r="F1097">
        <v>99</v>
      </c>
      <c r="G1097">
        <v>99</v>
      </c>
      <c r="H1097">
        <v>99</v>
      </c>
      <c r="I1097">
        <v>99</v>
      </c>
      <c r="J1097">
        <v>999</v>
      </c>
      <c r="K1097">
        <v>99</v>
      </c>
      <c r="L1097">
        <v>8</v>
      </c>
      <c r="M1097">
        <v>99</v>
      </c>
      <c r="N1097">
        <v>99</v>
      </c>
      <c r="O1097">
        <v>99</v>
      </c>
      <c r="P1097">
        <v>99</v>
      </c>
      <c r="Q1097">
        <v>53</v>
      </c>
      <c r="R1097">
        <v>136</v>
      </c>
      <c r="S1097">
        <v>8</v>
      </c>
      <c r="T1097">
        <v>6.5882352941176485</v>
      </c>
      <c r="U1097">
        <v>27.883823529411757</v>
      </c>
      <c r="V1097">
        <v>50.735294117647058</v>
      </c>
      <c r="W1097">
        <v>9.5588235294117627</v>
      </c>
      <c r="X1097">
        <v>99.264705882352942</v>
      </c>
      <c r="Y1097">
        <v>91.911764705882362</v>
      </c>
      <c r="Z1097">
        <v>4.3246594661626112</v>
      </c>
      <c r="AA1097">
        <v>0</v>
      </c>
      <c r="AB1097">
        <v>1.3637674258081915</v>
      </c>
      <c r="AD1097">
        <v>24.995998975201193</v>
      </c>
      <c r="AF1097">
        <v>29.373650107991359</v>
      </c>
      <c r="AG1097">
        <v>30.166015702683126</v>
      </c>
      <c r="AH1097">
        <v>0.73529411764705888</v>
      </c>
      <c r="AI1097">
        <v>71</v>
      </c>
      <c r="AJ1097">
        <v>110.56619718309862</v>
      </c>
      <c r="AK1097">
        <v>21.336514571341549</v>
      </c>
    </row>
    <row r="1098" spans="1:37">
      <c r="A1098">
        <v>16</v>
      </c>
      <c r="B1098">
        <v>86</v>
      </c>
      <c r="C1098">
        <v>2024</v>
      </c>
      <c r="D1098">
        <v>2</v>
      </c>
      <c r="E1098">
        <v>99</v>
      </c>
      <c r="F1098">
        <v>99</v>
      </c>
      <c r="G1098">
        <v>99</v>
      </c>
      <c r="H1098">
        <v>99</v>
      </c>
      <c r="I1098">
        <v>99</v>
      </c>
      <c r="J1098">
        <v>999</v>
      </c>
      <c r="K1098">
        <v>99</v>
      </c>
      <c r="L1098">
        <v>8</v>
      </c>
      <c r="M1098">
        <v>99</v>
      </c>
      <c r="N1098">
        <v>99</v>
      </c>
      <c r="O1098">
        <v>99</v>
      </c>
      <c r="P1098">
        <v>99</v>
      </c>
      <c r="Q1098">
        <v>86</v>
      </c>
      <c r="R1098">
        <v>124</v>
      </c>
      <c r="S1098">
        <v>8</v>
      </c>
      <c r="T1098">
        <v>6.8225806451612891</v>
      </c>
      <c r="U1098">
        <v>31.060483870967733</v>
      </c>
      <c r="V1098">
        <v>50</v>
      </c>
      <c r="W1098">
        <v>16.129032258064512</v>
      </c>
      <c r="X1098">
        <v>100</v>
      </c>
      <c r="Y1098">
        <v>93.548387096774221</v>
      </c>
      <c r="Z1098">
        <v>4.9852171555961196</v>
      </c>
      <c r="AA1098">
        <v>0</v>
      </c>
      <c r="AB1098">
        <v>1.8493607749042424</v>
      </c>
      <c r="AD1098">
        <v>29.603446383558278</v>
      </c>
      <c r="AF1098">
        <v>25.409836065573767</v>
      </c>
      <c r="AG1098">
        <v>26.50850350670714</v>
      </c>
      <c r="AH1098">
        <v>0</v>
      </c>
      <c r="AI1098">
        <v>109</v>
      </c>
      <c r="AJ1098">
        <v>112.2889908256881</v>
      </c>
      <c r="AK1098">
        <v>21.936397845358695</v>
      </c>
    </row>
    <row r="1099" spans="1:37">
      <c r="A1099">
        <v>16</v>
      </c>
      <c r="B1099">
        <v>87</v>
      </c>
      <c r="C1099">
        <v>2024</v>
      </c>
      <c r="D1099">
        <v>3</v>
      </c>
      <c r="E1099">
        <v>99</v>
      </c>
      <c r="F1099">
        <v>99</v>
      </c>
      <c r="G1099">
        <v>99</v>
      </c>
      <c r="H1099">
        <v>99</v>
      </c>
      <c r="I1099">
        <v>99</v>
      </c>
      <c r="J1099">
        <v>999</v>
      </c>
      <c r="K1099">
        <v>99</v>
      </c>
      <c r="L1099">
        <v>8</v>
      </c>
      <c r="M1099">
        <v>99</v>
      </c>
      <c r="N1099">
        <v>99</v>
      </c>
      <c r="O1099">
        <v>99</v>
      </c>
      <c r="P1099">
        <v>99</v>
      </c>
      <c r="Q1099">
        <v>516</v>
      </c>
      <c r="R1099">
        <v>764</v>
      </c>
      <c r="S1099">
        <v>8</v>
      </c>
      <c r="T1099">
        <v>6.6832460732984282</v>
      </c>
      <c r="U1099">
        <v>30.099083769633506</v>
      </c>
      <c r="V1099">
        <v>51.047120418848174</v>
      </c>
      <c r="W1099">
        <v>16.492146596858642</v>
      </c>
      <c r="X1099">
        <v>100</v>
      </c>
      <c r="Y1099">
        <v>94.764397905759168</v>
      </c>
      <c r="Z1099">
        <v>4.6557414532911316</v>
      </c>
      <c r="AA1099">
        <v>0</v>
      </c>
      <c r="AB1099">
        <v>1.8115920906204876</v>
      </c>
      <c r="AD1099">
        <v>38.231711119540407</v>
      </c>
      <c r="AF1099">
        <v>27.883211678832122</v>
      </c>
      <c r="AG1099">
        <v>26.652719665271967</v>
      </c>
      <c r="AH1099">
        <v>1.0471204188481675</v>
      </c>
      <c r="AI1099">
        <v>597</v>
      </c>
      <c r="AJ1099">
        <v>111.5288107202681</v>
      </c>
      <c r="AK1099">
        <v>21.271242038519976</v>
      </c>
    </row>
    <row r="1100" spans="1:37">
      <c r="A1100">
        <v>16</v>
      </c>
      <c r="B1100">
        <v>88</v>
      </c>
      <c r="C1100">
        <v>2024</v>
      </c>
      <c r="D1100">
        <v>4</v>
      </c>
      <c r="E1100">
        <v>99</v>
      </c>
      <c r="F1100">
        <v>99</v>
      </c>
      <c r="G1100">
        <v>99</v>
      </c>
      <c r="H1100">
        <v>99</v>
      </c>
      <c r="I1100">
        <v>99</v>
      </c>
      <c r="J1100">
        <v>999</v>
      </c>
      <c r="K1100">
        <v>99</v>
      </c>
      <c r="L1100">
        <v>8</v>
      </c>
      <c r="M1100">
        <v>99</v>
      </c>
      <c r="N1100">
        <v>99</v>
      </c>
      <c r="O1100">
        <v>99</v>
      </c>
      <c r="P1100">
        <v>99</v>
      </c>
      <c r="Q1100">
        <v>101</v>
      </c>
      <c r="R1100">
        <v>187</v>
      </c>
      <c r="S1100">
        <v>8</v>
      </c>
      <c r="T1100">
        <v>6.641711229946524</v>
      </c>
      <c r="U1100">
        <v>26.470053475935831</v>
      </c>
      <c r="V1100">
        <v>32.085561497326204</v>
      </c>
      <c r="W1100">
        <v>14.438502673796789</v>
      </c>
      <c r="X1100">
        <v>95.721925133689822</v>
      </c>
      <c r="Y1100">
        <v>69.51871657754009</v>
      </c>
      <c r="Z1100">
        <v>6.3863374804541007</v>
      </c>
      <c r="AA1100">
        <v>0</v>
      </c>
      <c r="AB1100">
        <v>1.9083193215993497</v>
      </c>
      <c r="AD1100">
        <v>49.885611061108911</v>
      </c>
      <c r="AF1100">
        <v>23.375</v>
      </c>
      <c r="AG1100">
        <v>24.828080875972464</v>
      </c>
      <c r="AH1100">
        <v>1.6042780748663099</v>
      </c>
      <c r="AI1100">
        <v>139</v>
      </c>
      <c r="AJ1100">
        <v>107.04604316546764</v>
      </c>
      <c r="AK1100">
        <v>21.333846334298112</v>
      </c>
    </row>
    <row r="1101" spans="1:37">
      <c r="A1101">
        <v>16</v>
      </c>
      <c r="B1101">
        <v>89</v>
      </c>
      <c r="C1101">
        <v>2024</v>
      </c>
      <c r="D1101">
        <v>5</v>
      </c>
      <c r="E1101">
        <v>99</v>
      </c>
      <c r="F1101">
        <v>99</v>
      </c>
      <c r="G1101">
        <v>99</v>
      </c>
      <c r="H1101">
        <v>99</v>
      </c>
      <c r="I1101">
        <v>99</v>
      </c>
      <c r="J1101">
        <v>999</v>
      </c>
      <c r="K1101">
        <v>99</v>
      </c>
      <c r="L1101">
        <v>8</v>
      </c>
      <c r="M1101">
        <v>99</v>
      </c>
      <c r="N1101">
        <v>99</v>
      </c>
      <c r="O1101">
        <v>99</v>
      </c>
      <c r="P1101">
        <v>99</v>
      </c>
      <c r="Q1101">
        <v>135</v>
      </c>
      <c r="R1101">
        <v>271</v>
      </c>
      <c r="S1101">
        <v>8</v>
      </c>
      <c r="T1101">
        <v>6.1291512915129189</v>
      </c>
      <c r="U1101">
        <v>25.102214022140203</v>
      </c>
      <c r="V1101">
        <v>28.413284132841319</v>
      </c>
      <c r="W1101">
        <v>10.332103321033211</v>
      </c>
      <c r="X1101">
        <v>95.20295202952029</v>
      </c>
      <c r="Y1101">
        <v>58.671586715867186</v>
      </c>
      <c r="Z1101">
        <v>6.4670549345240014</v>
      </c>
      <c r="AA1101">
        <v>0</v>
      </c>
      <c r="AB1101">
        <v>1.8106691845641121</v>
      </c>
      <c r="AD1101">
        <v>49.081675559682814</v>
      </c>
      <c r="AF1101">
        <v>22.75398824517212</v>
      </c>
      <c r="AG1101">
        <v>24.508493506025605</v>
      </c>
      <c r="AH1101">
        <v>0.36900369003690031</v>
      </c>
      <c r="AI1101">
        <v>260</v>
      </c>
      <c r="AJ1101">
        <v>104.65653846153845</v>
      </c>
      <c r="AK1101">
        <v>21.493453738511626</v>
      </c>
    </row>
    <row r="1102" spans="1:37">
      <c r="A1102">
        <v>16</v>
      </c>
      <c r="B1102">
        <v>90</v>
      </c>
      <c r="C1102">
        <v>2024</v>
      </c>
      <c r="D1102">
        <v>6</v>
      </c>
      <c r="E1102">
        <v>99</v>
      </c>
      <c r="F1102">
        <v>99</v>
      </c>
      <c r="G1102">
        <v>99</v>
      </c>
      <c r="H1102">
        <v>99</v>
      </c>
      <c r="I1102">
        <v>99</v>
      </c>
      <c r="J1102">
        <v>999</v>
      </c>
      <c r="K1102">
        <v>99</v>
      </c>
      <c r="L1102">
        <v>8</v>
      </c>
      <c r="M1102">
        <v>99</v>
      </c>
      <c r="N1102">
        <v>99</v>
      </c>
      <c r="O1102">
        <v>99</v>
      </c>
      <c r="P1102">
        <v>99</v>
      </c>
      <c r="Q1102">
        <v>71</v>
      </c>
      <c r="R1102">
        <v>129</v>
      </c>
      <c r="S1102">
        <v>8</v>
      </c>
      <c r="T1102">
        <v>5.8682170542635665</v>
      </c>
      <c r="U1102">
        <v>25.77596899224806</v>
      </c>
      <c r="V1102">
        <v>32.558139534883722</v>
      </c>
      <c r="W1102">
        <v>8.5271317829457374</v>
      </c>
      <c r="X1102">
        <v>96.124031007751938</v>
      </c>
      <c r="Y1102">
        <v>65.891472868217079</v>
      </c>
      <c r="Z1102">
        <v>5.7927082631783149</v>
      </c>
      <c r="AA1102">
        <v>0</v>
      </c>
      <c r="AB1102">
        <v>1.8188498152848889</v>
      </c>
      <c r="AD1102">
        <v>40.208251013231347</v>
      </c>
      <c r="AF1102">
        <v>22.434782608695656</v>
      </c>
      <c r="AG1102">
        <v>25.82381311111283</v>
      </c>
      <c r="AH1102">
        <v>3.8759689922480622</v>
      </c>
      <c r="AI1102">
        <v>127</v>
      </c>
      <c r="AJ1102">
        <v>106.88661417322828</v>
      </c>
      <c r="AK1102">
        <v>20.876680660466882</v>
      </c>
    </row>
    <row r="1103" spans="1:37">
      <c r="A1103">
        <v>16</v>
      </c>
      <c r="B1103">
        <v>91</v>
      </c>
      <c r="C1103">
        <v>2024</v>
      </c>
      <c r="D1103">
        <v>7</v>
      </c>
      <c r="E1103">
        <v>99</v>
      </c>
      <c r="F1103">
        <v>99</v>
      </c>
      <c r="G1103">
        <v>99</v>
      </c>
      <c r="H1103">
        <v>99</v>
      </c>
      <c r="I1103">
        <v>99</v>
      </c>
      <c r="J1103">
        <v>999</v>
      </c>
      <c r="K1103">
        <v>99</v>
      </c>
      <c r="L1103">
        <v>8</v>
      </c>
      <c r="M1103">
        <v>99</v>
      </c>
      <c r="N1103">
        <v>99</v>
      </c>
      <c r="O1103">
        <v>99</v>
      </c>
      <c r="P1103">
        <v>99</v>
      </c>
      <c r="Q1103">
        <v>25</v>
      </c>
      <c r="R1103">
        <v>39</v>
      </c>
      <c r="S1103">
        <v>8</v>
      </c>
      <c r="T1103">
        <v>6.4102564102564097</v>
      </c>
      <c r="U1103">
        <v>25.971794871794881</v>
      </c>
      <c r="V1103">
        <v>41.025641025641022</v>
      </c>
      <c r="W1103">
        <v>15.38461538461538</v>
      </c>
      <c r="X1103">
        <v>100</v>
      </c>
      <c r="Y1103">
        <v>71.79487179487181</v>
      </c>
      <c r="Z1103">
        <v>4.1019663025999851</v>
      </c>
      <c r="AA1103">
        <v>0</v>
      </c>
      <c r="AB1103">
        <v>1.6127369429247562</v>
      </c>
      <c r="AD1103">
        <v>6.1051407178948818</v>
      </c>
      <c r="AF1103">
        <v>16.317991631799163</v>
      </c>
      <c r="AG1103">
        <v>18.791859149180905</v>
      </c>
      <c r="AH1103">
        <v>2.5641025641025639</v>
      </c>
      <c r="AI1103">
        <v>39</v>
      </c>
      <c r="AJ1103">
        <v>108.20769230769228</v>
      </c>
      <c r="AK1103">
        <v>20.359403273419275</v>
      </c>
    </row>
    <row r="1104" spans="1:37">
      <c r="A1104">
        <v>16</v>
      </c>
      <c r="B1104">
        <v>92</v>
      </c>
      <c r="C1104">
        <v>2024</v>
      </c>
      <c r="D1104">
        <v>8</v>
      </c>
      <c r="E1104">
        <v>99</v>
      </c>
      <c r="F1104">
        <v>99</v>
      </c>
      <c r="G1104">
        <v>99</v>
      </c>
      <c r="H1104">
        <v>99</v>
      </c>
      <c r="I1104">
        <v>99</v>
      </c>
      <c r="J1104">
        <v>999</v>
      </c>
      <c r="K1104">
        <v>99</v>
      </c>
      <c r="L1104">
        <v>8</v>
      </c>
      <c r="M1104">
        <v>99</v>
      </c>
      <c r="N1104">
        <v>99</v>
      </c>
      <c r="O1104">
        <v>99</v>
      </c>
      <c r="P1104">
        <v>99</v>
      </c>
      <c r="Q1104">
        <v>593</v>
      </c>
      <c r="R1104">
        <v>1044</v>
      </c>
      <c r="S1104">
        <v>8</v>
      </c>
      <c r="T1104">
        <v>6.0823754789272018</v>
      </c>
      <c r="U1104">
        <v>28.84885057471265</v>
      </c>
      <c r="V1104">
        <v>61.302681992337149</v>
      </c>
      <c r="W1104">
        <v>6.1302681992337176</v>
      </c>
      <c r="X1104">
        <v>99.521072796934845</v>
      </c>
      <c r="Y1104">
        <v>86.494252873563198</v>
      </c>
      <c r="Z1104">
        <v>4.8498438396364447</v>
      </c>
      <c r="AA1104">
        <v>0</v>
      </c>
      <c r="AB1104">
        <v>1.5246743603119299</v>
      </c>
      <c r="AD1104">
        <v>-36.361118982746845</v>
      </c>
      <c r="AF1104">
        <v>17.599460552933245</v>
      </c>
      <c r="AG1104">
        <v>20.686031561133206</v>
      </c>
      <c r="AH1104">
        <v>4.5019157088122608</v>
      </c>
      <c r="AI1104">
        <v>1042</v>
      </c>
      <c r="AJ1104">
        <v>110.62188099808075</v>
      </c>
      <c r="AK1104">
        <v>21.121860504310064</v>
      </c>
    </row>
    <row r="1105" spans="1:37">
      <c r="A1105">
        <v>16</v>
      </c>
      <c r="B1105">
        <v>93</v>
      </c>
      <c r="C1105">
        <v>2024</v>
      </c>
      <c r="D1105">
        <v>9</v>
      </c>
      <c r="E1105">
        <v>99</v>
      </c>
      <c r="F1105">
        <v>99</v>
      </c>
      <c r="G1105">
        <v>99</v>
      </c>
      <c r="H1105">
        <v>99</v>
      </c>
      <c r="I1105">
        <v>99</v>
      </c>
      <c r="J1105">
        <v>999</v>
      </c>
      <c r="K1105">
        <v>99</v>
      </c>
      <c r="L1105">
        <v>8</v>
      </c>
      <c r="M1105">
        <v>99</v>
      </c>
      <c r="N1105">
        <v>99</v>
      </c>
      <c r="O1105">
        <v>99</v>
      </c>
      <c r="P1105">
        <v>99</v>
      </c>
      <c r="Q1105">
        <v>917</v>
      </c>
      <c r="R1105">
        <v>1622</v>
      </c>
      <c r="S1105">
        <v>8</v>
      </c>
      <c r="T1105">
        <v>6.2570900123304556</v>
      </c>
      <c r="U1105">
        <v>28.337361282367461</v>
      </c>
      <c r="V1105">
        <v>58.261405672009879</v>
      </c>
      <c r="W1105">
        <v>9.6177558569667099</v>
      </c>
      <c r="X1105">
        <v>99.383477188655988</v>
      </c>
      <c r="Y1105">
        <v>85.758323057953135</v>
      </c>
      <c r="Z1105">
        <v>4.6561002973748735</v>
      </c>
      <c r="AA1105">
        <v>0</v>
      </c>
      <c r="AB1105">
        <v>1.9760891056394072</v>
      </c>
      <c r="AD1105">
        <v>-32.494247603038325</v>
      </c>
      <c r="AF1105">
        <v>21.862784741878965</v>
      </c>
      <c r="AG1105">
        <v>24.956318623740753</v>
      </c>
      <c r="AH1105">
        <v>3.1442663378545004</v>
      </c>
      <c r="AI1105">
        <v>1616</v>
      </c>
      <c r="AJ1105">
        <v>109.93465346534661</v>
      </c>
      <c r="AK1105">
        <v>21.066343146915877</v>
      </c>
    </row>
    <row r="1106" spans="1:37">
      <c r="A1106">
        <v>16</v>
      </c>
      <c r="B1106">
        <v>94</v>
      </c>
      <c r="C1106">
        <v>2024</v>
      </c>
      <c r="D1106">
        <v>10</v>
      </c>
      <c r="E1106">
        <v>99</v>
      </c>
      <c r="F1106">
        <v>99</v>
      </c>
      <c r="G1106">
        <v>99</v>
      </c>
      <c r="H1106">
        <v>99</v>
      </c>
      <c r="I1106">
        <v>99</v>
      </c>
      <c r="J1106">
        <v>999</v>
      </c>
      <c r="K1106">
        <v>99</v>
      </c>
      <c r="L1106">
        <v>8</v>
      </c>
      <c r="M1106">
        <v>99</v>
      </c>
      <c r="N1106">
        <v>99</v>
      </c>
      <c r="O1106">
        <v>99</v>
      </c>
      <c r="P1106">
        <v>99</v>
      </c>
      <c r="Q1106">
        <v>2141</v>
      </c>
      <c r="R1106">
        <v>4002</v>
      </c>
      <c r="S1106">
        <v>8</v>
      </c>
      <c r="T1106">
        <v>6.1569215392303844</v>
      </c>
      <c r="U1106">
        <v>29.178310844577716</v>
      </c>
      <c r="V1106">
        <v>65.667166416791602</v>
      </c>
      <c r="W1106">
        <v>6.6966516741629212</v>
      </c>
      <c r="X1106">
        <v>99.775112443778099</v>
      </c>
      <c r="Y1106">
        <v>90.954522738630686</v>
      </c>
      <c r="Z1106">
        <v>4.3116451852192341</v>
      </c>
      <c r="AA1106">
        <v>0</v>
      </c>
      <c r="AB1106">
        <v>1.4537216600877647</v>
      </c>
      <c r="AD1106">
        <v>-37.359195656033059</v>
      </c>
      <c r="AF1106">
        <v>23.437774524158122</v>
      </c>
      <c r="AG1106">
        <v>26.097886406354405</v>
      </c>
      <c r="AH1106">
        <v>3.2733633183408299</v>
      </c>
      <c r="AI1106">
        <v>3993</v>
      </c>
      <c r="AJ1106">
        <v>111.09832206361132</v>
      </c>
      <c r="AK1106">
        <v>21.152385568816101</v>
      </c>
    </row>
    <row r="1107" spans="1:37">
      <c r="A1107">
        <v>16</v>
      </c>
      <c r="B1107">
        <v>95</v>
      </c>
      <c r="C1107">
        <v>2024</v>
      </c>
      <c r="D1107">
        <v>11</v>
      </c>
      <c r="E1107">
        <v>99</v>
      </c>
      <c r="F1107">
        <v>99</v>
      </c>
      <c r="G1107">
        <v>99</v>
      </c>
      <c r="H1107">
        <v>99</v>
      </c>
      <c r="I1107">
        <v>99</v>
      </c>
      <c r="J1107">
        <v>999</v>
      </c>
      <c r="K1107">
        <v>99</v>
      </c>
      <c r="L1107">
        <v>8</v>
      </c>
      <c r="M1107">
        <v>99</v>
      </c>
      <c r="N1107">
        <v>99</v>
      </c>
      <c r="O1107">
        <v>99</v>
      </c>
      <c r="P1107">
        <v>99</v>
      </c>
      <c r="Q1107">
        <v>800</v>
      </c>
      <c r="R1107">
        <v>1304</v>
      </c>
      <c r="S1107">
        <v>8</v>
      </c>
      <c r="T1107">
        <v>6.2453987730061353</v>
      </c>
      <c r="U1107">
        <v>29.063113496932555</v>
      </c>
      <c r="V1107">
        <v>67.331288343558299</v>
      </c>
      <c r="W1107">
        <v>5.5214723926380387</v>
      </c>
      <c r="X1107">
        <v>99.769938650306713</v>
      </c>
      <c r="Y1107">
        <v>92.101226993864998</v>
      </c>
      <c r="Z1107">
        <v>4.1553310203827607</v>
      </c>
      <c r="AA1107">
        <v>0</v>
      </c>
      <c r="AB1107">
        <v>1.3655131152698421</v>
      </c>
      <c r="AD1107">
        <v>-26.224749522202234</v>
      </c>
      <c r="AF1107">
        <v>23.323197996780543</v>
      </c>
      <c r="AG1107">
        <v>26.039979689278994</v>
      </c>
      <c r="AH1107">
        <v>1.3803680981595097</v>
      </c>
      <c r="AI1107">
        <v>1301</v>
      </c>
      <c r="AJ1107">
        <v>111.08093774019972</v>
      </c>
      <c r="AK1107">
        <v>21.089598287552715</v>
      </c>
    </row>
    <row r="1108" spans="1:37">
      <c r="A1108">
        <v>16</v>
      </c>
      <c r="B1108">
        <v>96</v>
      </c>
      <c r="C1108">
        <v>2024</v>
      </c>
      <c r="D1108">
        <v>12</v>
      </c>
      <c r="E1108">
        <v>99</v>
      </c>
      <c r="F1108">
        <v>99</v>
      </c>
      <c r="G1108">
        <v>99</v>
      </c>
      <c r="H1108">
        <v>99</v>
      </c>
      <c r="I1108">
        <v>99</v>
      </c>
      <c r="J1108">
        <v>999</v>
      </c>
      <c r="K1108">
        <v>99</v>
      </c>
      <c r="L1108">
        <v>8</v>
      </c>
      <c r="M1108">
        <v>99</v>
      </c>
      <c r="N1108">
        <v>99</v>
      </c>
      <c r="O1108">
        <v>99</v>
      </c>
      <c r="P1108">
        <v>99</v>
      </c>
      <c r="Q1108">
        <v>77</v>
      </c>
      <c r="R1108">
        <v>102</v>
      </c>
      <c r="S1108">
        <v>8</v>
      </c>
      <c r="T1108">
        <v>6.3039215686274508</v>
      </c>
      <c r="U1108">
        <v>28.371568627450998</v>
      </c>
      <c r="V1108">
        <v>66.666666666666686</v>
      </c>
      <c r="W1108">
        <v>4.9019607843137267</v>
      </c>
      <c r="X1108">
        <v>100</v>
      </c>
      <c r="Y1108">
        <v>85.294117647058812</v>
      </c>
      <c r="Z1108">
        <v>4.5061913279958654</v>
      </c>
      <c r="AA1108">
        <v>0</v>
      </c>
      <c r="AB1108">
        <v>1.1946713034388516</v>
      </c>
      <c r="AD1108">
        <v>-33.239077578356742</v>
      </c>
      <c r="AF1108">
        <v>19.805825242718445</v>
      </c>
      <c r="AG1108">
        <v>22.618489339085858</v>
      </c>
      <c r="AH1108">
        <v>0.98039215686274495</v>
      </c>
      <c r="AI1108">
        <v>102</v>
      </c>
      <c r="AJ1108">
        <v>110.0303921568628</v>
      </c>
      <c r="AK1108">
        <v>21.128950753871685</v>
      </c>
    </row>
    <row r="1109" spans="1:37">
      <c r="A1109">
        <v>16</v>
      </c>
      <c r="B1109">
        <v>97</v>
      </c>
      <c r="C1109">
        <v>2024</v>
      </c>
      <c r="D1109">
        <v>1</v>
      </c>
      <c r="E1109">
        <v>99</v>
      </c>
      <c r="F1109">
        <v>99</v>
      </c>
      <c r="G1109">
        <v>99</v>
      </c>
      <c r="H1109">
        <v>99</v>
      </c>
      <c r="I1109">
        <v>99</v>
      </c>
      <c r="J1109">
        <v>999</v>
      </c>
      <c r="K1109">
        <v>99</v>
      </c>
      <c r="L1109">
        <v>9</v>
      </c>
      <c r="M1109">
        <v>99</v>
      </c>
      <c r="N1109">
        <v>99</v>
      </c>
      <c r="O1109">
        <v>99</v>
      </c>
      <c r="P1109">
        <v>99</v>
      </c>
      <c r="Q1109">
        <v>53</v>
      </c>
      <c r="R1109">
        <v>113</v>
      </c>
      <c r="S1109">
        <v>9</v>
      </c>
      <c r="T1109">
        <v>7.4955752212389379</v>
      </c>
      <c r="U1109">
        <v>33.083185840707969</v>
      </c>
      <c r="V1109">
        <v>38.053097345132741</v>
      </c>
      <c r="W1109">
        <v>23.008849557522122</v>
      </c>
      <c r="X1109">
        <v>100</v>
      </c>
      <c r="Y1109">
        <v>96.460176991150433</v>
      </c>
      <c r="Z1109">
        <v>6.3735751856300054</v>
      </c>
      <c r="AA1109">
        <v>0</v>
      </c>
      <c r="AB1109">
        <v>1.445921293132751</v>
      </c>
      <c r="AD1109">
        <v>46.865216302067687</v>
      </c>
      <c r="AF1109">
        <v>24.406047516198711</v>
      </c>
      <c r="AG1109">
        <v>29.738049971760628</v>
      </c>
      <c r="AH1109">
        <v>0.88495575221238942</v>
      </c>
      <c r="AI1109">
        <v>73</v>
      </c>
      <c r="AJ1109">
        <v>111.87123287671238</v>
      </c>
      <c r="AK1109">
        <v>23.984802393895581</v>
      </c>
    </row>
    <row r="1110" spans="1:37">
      <c r="A1110">
        <v>16</v>
      </c>
      <c r="B1110">
        <v>98</v>
      </c>
      <c r="C1110">
        <v>2024</v>
      </c>
      <c r="D1110">
        <v>2</v>
      </c>
      <c r="E1110">
        <v>99</v>
      </c>
      <c r="F1110">
        <v>99</v>
      </c>
      <c r="G1110">
        <v>99</v>
      </c>
      <c r="H1110">
        <v>99</v>
      </c>
      <c r="I1110">
        <v>99</v>
      </c>
      <c r="J1110">
        <v>999</v>
      </c>
      <c r="K1110">
        <v>99</v>
      </c>
      <c r="L1110">
        <v>9</v>
      </c>
      <c r="M1110">
        <v>99</v>
      </c>
      <c r="N1110">
        <v>99</v>
      </c>
      <c r="O1110">
        <v>99</v>
      </c>
      <c r="P1110">
        <v>99</v>
      </c>
      <c r="Q1110">
        <v>96</v>
      </c>
      <c r="R1110">
        <v>130</v>
      </c>
      <c r="S1110">
        <v>9</v>
      </c>
      <c r="T1110">
        <v>7.3538461538461517</v>
      </c>
      <c r="U1110">
        <v>33.500769230769208</v>
      </c>
      <c r="V1110">
        <v>40.769230769230759</v>
      </c>
      <c r="W1110">
        <v>20.769230769230777</v>
      </c>
      <c r="X1110">
        <v>100</v>
      </c>
      <c r="Y1110">
        <v>98.461538461538439</v>
      </c>
      <c r="Z1110">
        <v>4.8021709217947759</v>
      </c>
      <c r="AA1110">
        <v>0</v>
      </c>
      <c r="AB1110">
        <v>1.6448593040675297</v>
      </c>
      <c r="AD1110">
        <v>46.984622882874717</v>
      </c>
      <c r="AF1110">
        <v>26.639344262295079</v>
      </c>
      <c r="AG1110">
        <v>29.974603043505176</v>
      </c>
      <c r="AH1110">
        <v>0</v>
      </c>
      <c r="AI1110">
        <v>114</v>
      </c>
      <c r="AJ1110">
        <v>111.56842105263161</v>
      </c>
      <c r="AK1110">
        <v>23.89533611879364</v>
      </c>
    </row>
    <row r="1111" spans="1:37">
      <c r="A1111">
        <v>16</v>
      </c>
      <c r="B1111">
        <v>99</v>
      </c>
      <c r="C1111">
        <v>2024</v>
      </c>
      <c r="D1111">
        <v>3</v>
      </c>
      <c r="E1111">
        <v>99</v>
      </c>
      <c r="F1111">
        <v>99</v>
      </c>
      <c r="G1111">
        <v>99</v>
      </c>
      <c r="H1111">
        <v>99</v>
      </c>
      <c r="I1111">
        <v>99</v>
      </c>
      <c r="J1111">
        <v>999</v>
      </c>
      <c r="K1111">
        <v>99</v>
      </c>
      <c r="L1111">
        <v>9</v>
      </c>
      <c r="M1111">
        <v>99</v>
      </c>
      <c r="N1111">
        <v>99</v>
      </c>
      <c r="O1111">
        <v>99</v>
      </c>
      <c r="P1111">
        <v>99</v>
      </c>
      <c r="Q1111">
        <v>573</v>
      </c>
      <c r="R1111">
        <v>798</v>
      </c>
      <c r="S1111">
        <v>9</v>
      </c>
      <c r="T1111">
        <v>7.5463659147869695</v>
      </c>
      <c r="U1111">
        <v>34.504887218045113</v>
      </c>
      <c r="V1111">
        <v>33.709273182957403</v>
      </c>
      <c r="W1111">
        <v>26.315789473684205</v>
      </c>
      <c r="X1111">
        <v>100</v>
      </c>
      <c r="Y1111">
        <v>99.498746867167966</v>
      </c>
      <c r="Z1111">
        <v>5.130967818227897</v>
      </c>
      <c r="AA1111">
        <v>0</v>
      </c>
      <c r="AB1111">
        <v>1.754258856834719</v>
      </c>
      <c r="AD1111">
        <v>45.162799908087408</v>
      </c>
      <c r="AF1111">
        <v>29.124087591240883</v>
      </c>
      <c r="AG1111">
        <v>31.913791304952536</v>
      </c>
      <c r="AH1111">
        <v>0.75187969924812015</v>
      </c>
      <c r="AI1111">
        <v>672</v>
      </c>
      <c r="AJ1111">
        <v>112.54940476190482</v>
      </c>
      <c r="AK1111">
        <v>23.901152828566957</v>
      </c>
    </row>
    <row r="1112" spans="1:37">
      <c r="A1112">
        <v>16</v>
      </c>
      <c r="B1112">
        <v>100</v>
      </c>
      <c r="C1112">
        <v>2024</v>
      </c>
      <c r="D1112">
        <v>4</v>
      </c>
      <c r="E1112">
        <v>99</v>
      </c>
      <c r="F1112">
        <v>99</v>
      </c>
      <c r="G1112">
        <v>99</v>
      </c>
      <c r="H1112">
        <v>99</v>
      </c>
      <c r="I1112">
        <v>99</v>
      </c>
      <c r="J1112">
        <v>999</v>
      </c>
      <c r="K1112">
        <v>99</v>
      </c>
      <c r="L1112">
        <v>9</v>
      </c>
      <c r="M1112">
        <v>99</v>
      </c>
      <c r="N1112">
        <v>99</v>
      </c>
      <c r="O1112">
        <v>99</v>
      </c>
      <c r="P1112">
        <v>99</v>
      </c>
      <c r="Q1112">
        <v>100</v>
      </c>
      <c r="R1112">
        <v>148</v>
      </c>
      <c r="S1112">
        <v>9</v>
      </c>
      <c r="T1112">
        <v>7.6148648648648658</v>
      </c>
      <c r="U1112">
        <v>32.758108108108104</v>
      </c>
      <c r="V1112">
        <v>27.702702702702705</v>
      </c>
      <c r="W1112">
        <v>27.027027027027032</v>
      </c>
      <c r="X1112">
        <v>97.297297297297305</v>
      </c>
      <c r="Y1112">
        <v>89.864864864864884</v>
      </c>
      <c r="Z1112">
        <v>7.5406467346974368</v>
      </c>
      <c r="AA1112">
        <v>0</v>
      </c>
      <c r="AB1112">
        <v>1.8177936160046164</v>
      </c>
      <c r="AD1112">
        <v>63.839943963715662</v>
      </c>
      <c r="AF1112">
        <v>18.5</v>
      </c>
      <c r="AG1112">
        <v>24.31796636354062</v>
      </c>
      <c r="AH1112">
        <v>4.7297297297297316</v>
      </c>
      <c r="AI1112">
        <v>131</v>
      </c>
      <c r="AJ1112">
        <v>109.7725190839695</v>
      </c>
      <c r="AK1112">
        <v>23.952976628359956</v>
      </c>
    </row>
    <row r="1113" spans="1:37">
      <c r="A1113">
        <v>16</v>
      </c>
      <c r="B1113">
        <v>101</v>
      </c>
      <c r="C1113">
        <v>2024</v>
      </c>
      <c r="D1113">
        <v>5</v>
      </c>
      <c r="E1113">
        <v>99</v>
      </c>
      <c r="F1113">
        <v>99</v>
      </c>
      <c r="G1113">
        <v>99</v>
      </c>
      <c r="H1113">
        <v>99</v>
      </c>
      <c r="I1113">
        <v>99</v>
      </c>
      <c r="J1113">
        <v>999</v>
      </c>
      <c r="K1113">
        <v>99</v>
      </c>
      <c r="L1113">
        <v>9</v>
      </c>
      <c r="M1113">
        <v>99</v>
      </c>
      <c r="N1113">
        <v>99</v>
      </c>
      <c r="O1113">
        <v>99</v>
      </c>
      <c r="P1113">
        <v>99</v>
      </c>
      <c r="Q1113">
        <v>129</v>
      </c>
      <c r="R1113">
        <v>220</v>
      </c>
      <c r="S1113">
        <v>9</v>
      </c>
      <c r="T1113">
        <v>6.9454545454545453</v>
      </c>
      <c r="U1113">
        <v>31.455909090909081</v>
      </c>
      <c r="V1113">
        <v>34.545454545454554</v>
      </c>
      <c r="W1113">
        <v>24.545454545454543</v>
      </c>
      <c r="X1113">
        <v>99.545454545454561</v>
      </c>
      <c r="Y1113">
        <v>87.727272727272734</v>
      </c>
      <c r="Z1113">
        <v>7.3686196802206716</v>
      </c>
      <c r="AA1113">
        <v>0</v>
      </c>
      <c r="AB1113">
        <v>2.2272541743197598</v>
      </c>
      <c r="AD1113">
        <v>60.928234323714278</v>
      </c>
      <c r="AF1113">
        <v>18.471872376154497</v>
      </c>
      <c r="AG1113">
        <v>24.932178048385055</v>
      </c>
      <c r="AH1113">
        <v>0.45454545454545447</v>
      </c>
      <c r="AI1113">
        <v>210</v>
      </c>
      <c r="AJ1113">
        <v>109.51380952380948</v>
      </c>
      <c r="AK1113">
        <v>23.846425943157382</v>
      </c>
    </row>
    <row r="1114" spans="1:37">
      <c r="A1114">
        <v>16</v>
      </c>
      <c r="B1114">
        <v>102</v>
      </c>
      <c r="C1114">
        <v>2024</v>
      </c>
      <c r="D1114">
        <v>6</v>
      </c>
      <c r="E1114">
        <v>99</v>
      </c>
      <c r="F1114">
        <v>99</v>
      </c>
      <c r="G1114">
        <v>99</v>
      </c>
      <c r="H1114">
        <v>99</v>
      </c>
      <c r="I1114">
        <v>99</v>
      </c>
      <c r="J1114">
        <v>999</v>
      </c>
      <c r="K1114">
        <v>99</v>
      </c>
      <c r="L1114">
        <v>9</v>
      </c>
      <c r="M1114">
        <v>99</v>
      </c>
      <c r="N1114">
        <v>99</v>
      </c>
      <c r="O1114">
        <v>99</v>
      </c>
      <c r="P1114">
        <v>99</v>
      </c>
      <c r="Q1114">
        <v>51</v>
      </c>
      <c r="R1114">
        <v>71</v>
      </c>
      <c r="S1114">
        <v>9</v>
      </c>
      <c r="T1114">
        <v>6.9154929577464754</v>
      </c>
      <c r="U1114">
        <v>32.505633802816902</v>
      </c>
      <c r="V1114">
        <v>30.985915492957748</v>
      </c>
      <c r="W1114">
        <v>16.901408450704221</v>
      </c>
      <c r="X1114">
        <v>100</v>
      </c>
      <c r="Y1114">
        <v>91.549295774647874</v>
      </c>
      <c r="Z1114">
        <v>6.9165017479417008</v>
      </c>
      <c r="AA1114">
        <v>0</v>
      </c>
      <c r="AB1114">
        <v>1.7900073087681421</v>
      </c>
      <c r="AD1114">
        <v>48.171024269419313</v>
      </c>
      <c r="AF1114">
        <v>12.347826086956522</v>
      </c>
      <c r="AG1114">
        <v>17.923905530401285</v>
      </c>
      <c r="AH1114">
        <v>0</v>
      </c>
      <c r="AI1114">
        <v>69</v>
      </c>
      <c r="AJ1114">
        <v>110.98405797101452</v>
      </c>
      <c r="AK1114">
        <v>23.543304330158609</v>
      </c>
    </row>
    <row r="1115" spans="1:37">
      <c r="A1115">
        <v>16</v>
      </c>
      <c r="B1115">
        <v>103</v>
      </c>
      <c r="C1115">
        <v>2024</v>
      </c>
      <c r="D1115">
        <v>7</v>
      </c>
      <c r="E1115">
        <v>99</v>
      </c>
      <c r="F1115">
        <v>99</v>
      </c>
      <c r="G1115">
        <v>99</v>
      </c>
      <c r="H1115">
        <v>99</v>
      </c>
      <c r="I1115">
        <v>99</v>
      </c>
      <c r="J1115">
        <v>999</v>
      </c>
      <c r="K1115">
        <v>99</v>
      </c>
      <c r="L1115">
        <v>9</v>
      </c>
      <c r="M1115">
        <v>99</v>
      </c>
      <c r="N1115">
        <v>99</v>
      </c>
      <c r="O1115">
        <v>99</v>
      </c>
      <c r="P1115">
        <v>99</v>
      </c>
      <c r="Q1115">
        <v>18</v>
      </c>
      <c r="R1115">
        <v>28</v>
      </c>
      <c r="S1115">
        <v>9</v>
      </c>
      <c r="T1115">
        <v>8.1428571428571388</v>
      </c>
      <c r="U1115">
        <v>32.121428571428595</v>
      </c>
      <c r="V1115">
        <v>17.857142857142861</v>
      </c>
      <c r="W1115">
        <v>39.285714285714278</v>
      </c>
      <c r="X1115">
        <v>100</v>
      </c>
      <c r="Y1115">
        <v>96.428571428571445</v>
      </c>
      <c r="Z1115">
        <v>5.2445452712356682</v>
      </c>
      <c r="AA1115">
        <v>0</v>
      </c>
      <c r="AB1115">
        <v>0.98974331861079357</v>
      </c>
      <c r="AD1115">
        <v>-15.952620403563046</v>
      </c>
      <c r="AF1115">
        <v>11.715481171548118</v>
      </c>
      <c r="AG1115">
        <v>16.686146824734237</v>
      </c>
      <c r="AH1115">
        <v>3.5714285714285721</v>
      </c>
      <c r="AI1115">
        <v>28</v>
      </c>
      <c r="AJ1115">
        <v>111.2607142857143</v>
      </c>
      <c r="AK1115">
        <v>23.127462949816167</v>
      </c>
    </row>
    <row r="1116" spans="1:37">
      <c r="A1116">
        <v>16</v>
      </c>
      <c r="B1116">
        <v>104</v>
      </c>
      <c r="C1116">
        <v>2024</v>
      </c>
      <c r="D1116">
        <v>8</v>
      </c>
      <c r="E1116">
        <v>99</v>
      </c>
      <c r="F1116">
        <v>99</v>
      </c>
      <c r="G1116">
        <v>99</v>
      </c>
      <c r="H1116">
        <v>99</v>
      </c>
      <c r="I1116">
        <v>99</v>
      </c>
      <c r="J1116">
        <v>999</v>
      </c>
      <c r="K1116">
        <v>99</v>
      </c>
      <c r="L1116">
        <v>9</v>
      </c>
      <c r="M1116">
        <v>99</v>
      </c>
      <c r="N1116">
        <v>99</v>
      </c>
      <c r="O1116">
        <v>99</v>
      </c>
      <c r="P1116">
        <v>99</v>
      </c>
      <c r="Q1116">
        <v>440</v>
      </c>
      <c r="R1116">
        <v>623</v>
      </c>
      <c r="S1116">
        <v>9</v>
      </c>
      <c r="T1116">
        <v>7.1235955056179776</v>
      </c>
      <c r="U1116">
        <v>33.513001605136438</v>
      </c>
      <c r="V1116">
        <v>32.584269662921358</v>
      </c>
      <c r="W1116">
        <v>17.3354735152488</v>
      </c>
      <c r="X1116">
        <v>100</v>
      </c>
      <c r="Y1116">
        <v>97.431781701444621</v>
      </c>
      <c r="Z1116">
        <v>4.9235674415532911</v>
      </c>
      <c r="AA1116">
        <v>0</v>
      </c>
      <c r="AB1116">
        <v>1.5242729214655177</v>
      </c>
      <c r="AD1116">
        <v>-24.38015764228658</v>
      </c>
      <c r="AF1116">
        <v>10.502360080917059</v>
      </c>
      <c r="AG1116">
        <v>14.340012967317964</v>
      </c>
      <c r="AH1116">
        <v>1.2841091492776888</v>
      </c>
      <c r="AI1116">
        <v>623</v>
      </c>
      <c r="AJ1116">
        <v>112.5577849117175</v>
      </c>
      <c r="AK1116">
        <v>23.388398610331723</v>
      </c>
    </row>
    <row r="1117" spans="1:37">
      <c r="A1117">
        <v>16</v>
      </c>
      <c r="B1117">
        <v>105</v>
      </c>
      <c r="C1117">
        <v>2024</v>
      </c>
      <c r="D1117">
        <v>9</v>
      </c>
      <c r="E1117">
        <v>99</v>
      </c>
      <c r="F1117">
        <v>99</v>
      </c>
      <c r="G1117">
        <v>99</v>
      </c>
      <c r="H1117">
        <v>99</v>
      </c>
      <c r="I1117">
        <v>99</v>
      </c>
      <c r="J1117">
        <v>999</v>
      </c>
      <c r="K1117">
        <v>99</v>
      </c>
      <c r="L1117">
        <v>9</v>
      </c>
      <c r="M1117">
        <v>99</v>
      </c>
      <c r="N1117">
        <v>99</v>
      </c>
      <c r="O1117">
        <v>99</v>
      </c>
      <c r="P1117">
        <v>99</v>
      </c>
      <c r="Q1117">
        <v>602</v>
      </c>
      <c r="R1117">
        <v>916</v>
      </c>
      <c r="S1117">
        <v>9</v>
      </c>
      <c r="T1117">
        <v>7.467248908296944</v>
      </c>
      <c r="U1117">
        <v>32.310698689956354</v>
      </c>
      <c r="V1117">
        <v>31.222707423580793</v>
      </c>
      <c r="W1117">
        <v>23.580786026200876</v>
      </c>
      <c r="X1117">
        <v>100</v>
      </c>
      <c r="Y1117">
        <v>97.489082969432346</v>
      </c>
      <c r="Z1117">
        <v>4.6885318547365715</v>
      </c>
      <c r="AA1117">
        <v>0</v>
      </c>
      <c r="AB1117">
        <v>1.5076288778214528</v>
      </c>
      <c r="AD1117">
        <v>-24.848295404021918</v>
      </c>
      <c r="AF1117">
        <v>12.346677449791079</v>
      </c>
      <c r="AG1117">
        <v>16.06985979608481</v>
      </c>
      <c r="AH1117">
        <v>1.8558951965065504</v>
      </c>
      <c r="AI1117">
        <v>914</v>
      </c>
      <c r="AJ1117">
        <v>111.23172866520783</v>
      </c>
      <c r="AK1117">
        <v>23.363548576661596</v>
      </c>
    </row>
    <row r="1118" spans="1:37">
      <c r="A1118">
        <v>16</v>
      </c>
      <c r="B1118">
        <v>106</v>
      </c>
      <c r="C1118">
        <v>2024</v>
      </c>
      <c r="D1118">
        <v>10</v>
      </c>
      <c r="E1118">
        <v>99</v>
      </c>
      <c r="F1118">
        <v>99</v>
      </c>
      <c r="G1118">
        <v>99</v>
      </c>
      <c r="H1118">
        <v>99</v>
      </c>
      <c r="I1118">
        <v>99</v>
      </c>
      <c r="J1118">
        <v>999</v>
      </c>
      <c r="K1118">
        <v>99</v>
      </c>
      <c r="L1118">
        <v>9</v>
      </c>
      <c r="M1118">
        <v>99</v>
      </c>
      <c r="N1118">
        <v>99</v>
      </c>
      <c r="O1118">
        <v>99</v>
      </c>
      <c r="P1118">
        <v>99</v>
      </c>
      <c r="Q1118">
        <v>1504</v>
      </c>
      <c r="R1118">
        <v>2487</v>
      </c>
      <c r="S1118">
        <v>9</v>
      </c>
      <c r="T1118">
        <v>7.1978287092882995</v>
      </c>
      <c r="U1118">
        <v>33.492279855247318</v>
      </c>
      <c r="V1118">
        <v>34.740651387213504</v>
      </c>
      <c r="W1118">
        <v>17.169280257338166</v>
      </c>
      <c r="X1118">
        <v>100</v>
      </c>
      <c r="Y1118">
        <v>98.351427422597524</v>
      </c>
      <c r="Z1118">
        <v>4.4289181923273873</v>
      </c>
      <c r="AA1118">
        <v>0</v>
      </c>
      <c r="AB1118">
        <v>1.5626146311025637</v>
      </c>
      <c r="AD1118">
        <v>-24.906814940530698</v>
      </c>
      <c r="AF1118">
        <v>14.56515373352855</v>
      </c>
      <c r="AG1118">
        <v>18.616095673804367</v>
      </c>
      <c r="AH1118">
        <v>1.8496180136710896</v>
      </c>
      <c r="AI1118">
        <v>2485</v>
      </c>
      <c r="AJ1118">
        <v>112.61549295774678</v>
      </c>
      <c r="AK1118">
        <v>23.344001001039807</v>
      </c>
    </row>
    <row r="1119" spans="1:37">
      <c r="A1119">
        <v>16</v>
      </c>
      <c r="B1119">
        <v>107</v>
      </c>
      <c r="C1119">
        <v>2024</v>
      </c>
      <c r="D1119">
        <v>11</v>
      </c>
      <c r="E1119">
        <v>99</v>
      </c>
      <c r="F1119">
        <v>99</v>
      </c>
      <c r="G1119">
        <v>99</v>
      </c>
      <c r="H1119">
        <v>99</v>
      </c>
      <c r="I1119">
        <v>99</v>
      </c>
      <c r="J1119">
        <v>999</v>
      </c>
      <c r="K1119">
        <v>99</v>
      </c>
      <c r="L1119">
        <v>9</v>
      </c>
      <c r="M1119">
        <v>99</v>
      </c>
      <c r="N1119">
        <v>99</v>
      </c>
      <c r="O1119">
        <v>99</v>
      </c>
      <c r="P1119">
        <v>99</v>
      </c>
      <c r="Q1119">
        <v>595</v>
      </c>
      <c r="R1119">
        <v>848</v>
      </c>
      <c r="S1119">
        <v>9</v>
      </c>
      <c r="T1119">
        <v>7.1733490566037741</v>
      </c>
      <c r="U1119">
        <v>33.491627358490582</v>
      </c>
      <c r="V1119">
        <v>38.325471698113205</v>
      </c>
      <c r="W1119">
        <v>13.797169811320751</v>
      </c>
      <c r="X1119">
        <v>99.882075471698116</v>
      </c>
      <c r="Y1119">
        <v>98.820754716981114</v>
      </c>
      <c r="Z1119">
        <v>4.209514514293093</v>
      </c>
      <c r="AA1119">
        <v>0</v>
      </c>
      <c r="AB1119">
        <v>1.2596409756726159</v>
      </c>
      <c r="AD1119">
        <v>-17.239389315965035</v>
      </c>
      <c r="AF1119">
        <v>15.167233053121093</v>
      </c>
      <c r="AG1119">
        <v>19.514301674672549</v>
      </c>
      <c r="AH1119">
        <v>1.0613207547169805</v>
      </c>
      <c r="AI1119">
        <v>848</v>
      </c>
      <c r="AJ1119">
        <v>112.72087264150956</v>
      </c>
      <c r="AK1119">
        <v>23.295388827098432</v>
      </c>
    </row>
    <row r="1120" spans="1:37">
      <c r="A1120">
        <v>16</v>
      </c>
      <c r="B1120">
        <v>108</v>
      </c>
      <c r="C1120">
        <v>2024</v>
      </c>
      <c r="D1120">
        <v>12</v>
      </c>
      <c r="E1120">
        <v>99</v>
      </c>
      <c r="F1120">
        <v>99</v>
      </c>
      <c r="G1120">
        <v>99</v>
      </c>
      <c r="H1120">
        <v>99</v>
      </c>
      <c r="I1120">
        <v>99</v>
      </c>
      <c r="J1120">
        <v>999</v>
      </c>
      <c r="K1120">
        <v>99</v>
      </c>
      <c r="L1120">
        <v>9</v>
      </c>
      <c r="M1120">
        <v>99</v>
      </c>
      <c r="N1120">
        <v>99</v>
      </c>
      <c r="O1120">
        <v>99</v>
      </c>
      <c r="P1120">
        <v>99</v>
      </c>
      <c r="Q1120">
        <v>56</v>
      </c>
      <c r="R1120">
        <v>80</v>
      </c>
      <c r="S1120">
        <v>9</v>
      </c>
      <c r="T1120">
        <v>7.3375000000000004</v>
      </c>
      <c r="U1120">
        <v>33.5625</v>
      </c>
      <c r="V1120">
        <v>38.75</v>
      </c>
      <c r="W1120">
        <v>11.25</v>
      </c>
      <c r="X1120">
        <v>100</v>
      </c>
      <c r="Y1120">
        <v>98.75</v>
      </c>
      <c r="Z1120">
        <v>3.8632038193706912</v>
      </c>
      <c r="AA1120">
        <v>0</v>
      </c>
      <c r="AB1120">
        <v>1.1931444799352615</v>
      </c>
      <c r="AD1120">
        <v>-10.898339812966663</v>
      </c>
      <c r="AF1120">
        <v>15.533980582524276</v>
      </c>
      <c r="AG1120">
        <v>20.985743762896263</v>
      </c>
      <c r="AH1120">
        <v>3.75</v>
      </c>
      <c r="AI1120">
        <v>80</v>
      </c>
      <c r="AJ1120">
        <v>112.62250000000002</v>
      </c>
      <c r="AK1120">
        <v>23.427792299988248</v>
      </c>
    </row>
    <row r="1121" spans="1:37">
      <c r="A1121">
        <v>16</v>
      </c>
      <c r="B1121">
        <v>109</v>
      </c>
      <c r="C1121">
        <v>2024</v>
      </c>
      <c r="D1121">
        <v>1</v>
      </c>
      <c r="E1121">
        <v>99</v>
      </c>
      <c r="F1121">
        <v>99</v>
      </c>
      <c r="G1121">
        <v>99</v>
      </c>
      <c r="H1121">
        <v>99</v>
      </c>
      <c r="I1121">
        <v>99</v>
      </c>
      <c r="J1121">
        <v>999</v>
      </c>
      <c r="K1121">
        <v>99</v>
      </c>
      <c r="L1121">
        <v>10</v>
      </c>
      <c r="M1121">
        <v>99</v>
      </c>
      <c r="N1121">
        <v>99</v>
      </c>
      <c r="O1121">
        <v>99</v>
      </c>
      <c r="P1121">
        <v>99</v>
      </c>
      <c r="Q1121">
        <v>19</v>
      </c>
      <c r="R1121">
        <v>28</v>
      </c>
      <c r="S1121">
        <v>10</v>
      </c>
      <c r="T1121">
        <v>8.6785714285714306</v>
      </c>
      <c r="U1121">
        <v>39.200000000000003</v>
      </c>
      <c r="V1121">
        <v>10.714285714285712</v>
      </c>
      <c r="W1121">
        <v>50</v>
      </c>
      <c r="X1121">
        <v>100</v>
      </c>
      <c r="Y1121">
        <v>100</v>
      </c>
      <c r="Z1121">
        <v>4.9133927760182461</v>
      </c>
      <c r="AA1121">
        <v>0</v>
      </c>
      <c r="AB1121">
        <v>1.5365446260213571</v>
      </c>
      <c r="AD1121">
        <v>41.629191832704251</v>
      </c>
      <c r="AF1121">
        <v>6.0475161987041011</v>
      </c>
      <c r="AG1121">
        <v>8.7311372910882898</v>
      </c>
      <c r="AH1121">
        <v>0</v>
      </c>
      <c r="AI1121">
        <v>22</v>
      </c>
      <c r="AJ1121">
        <v>114.27272727272728</v>
      </c>
      <c r="AK1121">
        <v>26.279129971015209</v>
      </c>
    </row>
    <row r="1122" spans="1:37">
      <c r="A1122">
        <v>16</v>
      </c>
      <c r="B1122">
        <v>110</v>
      </c>
      <c r="C1122">
        <v>2024</v>
      </c>
      <c r="D1122">
        <v>2</v>
      </c>
      <c r="E1122">
        <v>99</v>
      </c>
      <c r="F1122">
        <v>99</v>
      </c>
      <c r="G1122">
        <v>99</v>
      </c>
      <c r="H1122">
        <v>99</v>
      </c>
      <c r="I1122">
        <v>99</v>
      </c>
      <c r="J1122">
        <v>999</v>
      </c>
      <c r="K1122">
        <v>99</v>
      </c>
      <c r="L1122">
        <v>10</v>
      </c>
      <c r="M1122">
        <v>99</v>
      </c>
      <c r="N1122">
        <v>99</v>
      </c>
      <c r="O1122">
        <v>99</v>
      </c>
      <c r="P1122">
        <v>99</v>
      </c>
      <c r="Q1122">
        <v>37</v>
      </c>
      <c r="R1122">
        <v>50</v>
      </c>
      <c r="S1122">
        <v>10</v>
      </c>
      <c r="T1122">
        <v>8.1199999999999992</v>
      </c>
      <c r="U1122">
        <v>38.167999999999999</v>
      </c>
      <c r="V1122">
        <v>14</v>
      </c>
      <c r="W1122">
        <v>42</v>
      </c>
      <c r="X1122">
        <v>100</v>
      </c>
      <c r="Y1122">
        <v>100</v>
      </c>
      <c r="Z1122">
        <v>5.3976083592643826</v>
      </c>
      <c r="AA1122">
        <v>0</v>
      </c>
      <c r="AB1122">
        <v>1.4091131963046879</v>
      </c>
      <c r="AD1122">
        <v>24.768332108273196</v>
      </c>
      <c r="AF1122">
        <v>10.245901639344263</v>
      </c>
      <c r="AG1122">
        <v>13.134837879319722</v>
      </c>
      <c r="AH1122">
        <v>0</v>
      </c>
      <c r="AI1122">
        <v>45</v>
      </c>
      <c r="AJ1122">
        <v>112.64888888888891</v>
      </c>
      <c r="AK1122">
        <v>26.826861222486361</v>
      </c>
    </row>
    <row r="1123" spans="1:37">
      <c r="A1123">
        <v>16</v>
      </c>
      <c r="B1123">
        <v>111</v>
      </c>
      <c r="C1123">
        <v>2024</v>
      </c>
      <c r="D1123">
        <v>3</v>
      </c>
      <c r="E1123">
        <v>99</v>
      </c>
      <c r="F1123">
        <v>99</v>
      </c>
      <c r="G1123">
        <v>99</v>
      </c>
      <c r="H1123">
        <v>99</v>
      </c>
      <c r="I1123">
        <v>99</v>
      </c>
      <c r="J1123">
        <v>999</v>
      </c>
      <c r="K1123">
        <v>99</v>
      </c>
      <c r="L1123">
        <v>10</v>
      </c>
      <c r="M1123">
        <v>99</v>
      </c>
      <c r="N1123">
        <v>99</v>
      </c>
      <c r="O1123">
        <v>99</v>
      </c>
      <c r="P1123">
        <v>99</v>
      </c>
      <c r="Q1123">
        <v>309</v>
      </c>
      <c r="R1123">
        <v>377</v>
      </c>
      <c r="S1123">
        <v>10</v>
      </c>
      <c r="T1123">
        <v>8.2572944297082262</v>
      </c>
      <c r="U1123">
        <v>38.866312997347485</v>
      </c>
      <c r="V1123">
        <v>11.671087533156498</v>
      </c>
      <c r="W1123">
        <v>43.766578249336874</v>
      </c>
      <c r="X1123">
        <v>100</v>
      </c>
      <c r="Y1123">
        <v>99.734748010610019</v>
      </c>
      <c r="Z1123">
        <v>5.0556589547771482</v>
      </c>
      <c r="AA1123">
        <v>0</v>
      </c>
      <c r="AB1123">
        <v>1.69571346010325</v>
      </c>
      <c r="AD1123">
        <v>38.745883699206125</v>
      </c>
      <c r="AF1123">
        <v>13.759124087591248</v>
      </c>
      <c r="AG1123">
        <v>16.982811576397509</v>
      </c>
      <c r="AH1123">
        <v>0.7957559681697608</v>
      </c>
      <c r="AI1123">
        <v>339</v>
      </c>
      <c r="AJ1123">
        <v>113.548377581121</v>
      </c>
      <c r="AK1123">
        <v>26.399543361115033</v>
      </c>
    </row>
    <row r="1124" spans="1:37">
      <c r="A1124">
        <v>16</v>
      </c>
      <c r="B1124">
        <v>112</v>
      </c>
      <c r="C1124">
        <v>2024</v>
      </c>
      <c r="D1124">
        <v>4</v>
      </c>
      <c r="E1124">
        <v>99</v>
      </c>
      <c r="F1124">
        <v>99</v>
      </c>
      <c r="G1124">
        <v>99</v>
      </c>
      <c r="H1124">
        <v>99</v>
      </c>
      <c r="I1124">
        <v>99</v>
      </c>
      <c r="J1124">
        <v>999</v>
      </c>
      <c r="K1124">
        <v>99</v>
      </c>
      <c r="L1124">
        <v>10</v>
      </c>
      <c r="M1124">
        <v>99</v>
      </c>
      <c r="N1124">
        <v>99</v>
      </c>
      <c r="O1124">
        <v>99</v>
      </c>
      <c r="P1124">
        <v>99</v>
      </c>
      <c r="Q1124">
        <v>39</v>
      </c>
      <c r="R1124">
        <v>45</v>
      </c>
      <c r="S1124">
        <v>10</v>
      </c>
      <c r="T1124">
        <v>8.0222222222222221</v>
      </c>
      <c r="U1124">
        <v>37.586666666666659</v>
      </c>
      <c r="V1124">
        <v>13.333333333333337</v>
      </c>
      <c r="W1124">
        <v>40</v>
      </c>
      <c r="X1124">
        <v>100</v>
      </c>
      <c r="Y1124">
        <v>95.555555555555557</v>
      </c>
      <c r="Z1124">
        <v>7.15139768778727</v>
      </c>
      <c r="AA1124">
        <v>0</v>
      </c>
      <c r="AB1124">
        <v>1.9492322008523004</v>
      </c>
      <c r="AD1124">
        <v>39.393916338130069</v>
      </c>
      <c r="AF1124">
        <v>5.625</v>
      </c>
      <c r="AG1124">
        <v>8.4838513896482404</v>
      </c>
      <c r="AH1124">
        <v>0</v>
      </c>
      <c r="AI1124">
        <v>43</v>
      </c>
      <c r="AJ1124">
        <v>112.60930232558138</v>
      </c>
      <c r="AK1124">
        <v>26.11235596690528</v>
      </c>
    </row>
    <row r="1125" spans="1:37">
      <c r="A1125">
        <v>16</v>
      </c>
      <c r="B1125">
        <v>113</v>
      </c>
      <c r="C1125">
        <v>2024</v>
      </c>
      <c r="D1125">
        <v>5</v>
      </c>
      <c r="E1125">
        <v>99</v>
      </c>
      <c r="F1125">
        <v>99</v>
      </c>
      <c r="G1125">
        <v>99</v>
      </c>
      <c r="H1125">
        <v>99</v>
      </c>
      <c r="I1125">
        <v>99</v>
      </c>
      <c r="J1125">
        <v>999</v>
      </c>
      <c r="K1125">
        <v>99</v>
      </c>
      <c r="L1125">
        <v>10</v>
      </c>
      <c r="M1125">
        <v>99</v>
      </c>
      <c r="N1125">
        <v>99</v>
      </c>
      <c r="O1125">
        <v>99</v>
      </c>
      <c r="P1125">
        <v>99</v>
      </c>
      <c r="Q1125">
        <v>56</v>
      </c>
      <c r="R1125">
        <v>75</v>
      </c>
      <c r="S1125">
        <v>10</v>
      </c>
      <c r="T1125">
        <v>8.1333333333333311</v>
      </c>
      <c r="U1125">
        <v>38.054666666666655</v>
      </c>
      <c r="V1125">
        <v>8</v>
      </c>
      <c r="W1125">
        <v>40</v>
      </c>
      <c r="X1125">
        <v>100</v>
      </c>
      <c r="Y1125">
        <v>97.333333333333314</v>
      </c>
      <c r="Z1125">
        <v>11.388547385665799</v>
      </c>
      <c r="AA1125">
        <v>0</v>
      </c>
      <c r="AB1125">
        <v>3.1763011332190922</v>
      </c>
      <c r="AD1125">
        <v>79.161299390502663</v>
      </c>
      <c r="AF1125">
        <v>6.2972292191435759</v>
      </c>
      <c r="AG1125">
        <v>10.282636499558665</v>
      </c>
      <c r="AH1125">
        <v>0</v>
      </c>
      <c r="AI1125">
        <v>71</v>
      </c>
      <c r="AJ1125">
        <v>112.50281690140842</v>
      </c>
      <c r="AK1125">
        <v>27.113928042307776</v>
      </c>
    </row>
    <row r="1126" spans="1:37">
      <c r="A1126">
        <v>16</v>
      </c>
      <c r="B1126">
        <v>114</v>
      </c>
      <c r="C1126">
        <v>2024</v>
      </c>
      <c r="D1126">
        <v>6</v>
      </c>
      <c r="E1126">
        <v>99</v>
      </c>
      <c r="F1126">
        <v>99</v>
      </c>
      <c r="G1126">
        <v>99</v>
      </c>
      <c r="H1126">
        <v>99</v>
      </c>
      <c r="I1126">
        <v>99</v>
      </c>
      <c r="J1126">
        <v>999</v>
      </c>
      <c r="K1126">
        <v>99</v>
      </c>
      <c r="L1126">
        <v>10</v>
      </c>
      <c r="M1126">
        <v>99</v>
      </c>
      <c r="N1126">
        <v>99</v>
      </c>
      <c r="O1126">
        <v>99</v>
      </c>
      <c r="P1126">
        <v>99</v>
      </c>
      <c r="Q1126">
        <v>13</v>
      </c>
      <c r="R1126">
        <v>17</v>
      </c>
      <c r="S1126">
        <v>10</v>
      </c>
      <c r="T1126">
        <v>8.7647058823529402</v>
      </c>
      <c r="U1126">
        <v>39.911764705882362</v>
      </c>
      <c r="V1126">
        <v>5.882352941176471</v>
      </c>
      <c r="W1126">
        <v>52.941176470588239</v>
      </c>
      <c r="X1126">
        <v>100</v>
      </c>
      <c r="Y1126">
        <v>100</v>
      </c>
      <c r="Z1126">
        <v>6.7326144168378281</v>
      </c>
      <c r="AA1126">
        <v>0</v>
      </c>
      <c r="AB1126">
        <v>1.5157763207911861</v>
      </c>
      <c r="AD1126">
        <v>33.286036663397255</v>
      </c>
      <c r="AF1126">
        <v>2.9565217391304346</v>
      </c>
      <c r="AG1126">
        <v>5.269452706953194</v>
      </c>
      <c r="AH1126">
        <v>5.882352941176471</v>
      </c>
      <c r="AI1126">
        <v>17</v>
      </c>
      <c r="AJ1126">
        <v>113.95882352941176</v>
      </c>
      <c r="AK1126">
        <v>26.730342265509943</v>
      </c>
    </row>
    <row r="1127" spans="1:37">
      <c r="A1127">
        <v>16</v>
      </c>
      <c r="B1127">
        <v>115</v>
      </c>
      <c r="C1127">
        <v>2024</v>
      </c>
      <c r="D1127">
        <v>7</v>
      </c>
      <c r="E1127">
        <v>99</v>
      </c>
      <c r="F1127">
        <v>99</v>
      </c>
      <c r="G1127">
        <v>99</v>
      </c>
      <c r="H1127">
        <v>99</v>
      </c>
      <c r="I1127">
        <v>99</v>
      </c>
      <c r="J1127">
        <v>999</v>
      </c>
      <c r="K1127">
        <v>99</v>
      </c>
      <c r="L1127">
        <v>10</v>
      </c>
      <c r="M1127">
        <v>99</v>
      </c>
      <c r="N1127">
        <v>99</v>
      </c>
      <c r="O1127">
        <v>99</v>
      </c>
      <c r="P1127">
        <v>99</v>
      </c>
      <c r="Q1127">
        <v>9</v>
      </c>
      <c r="R1127">
        <v>14</v>
      </c>
      <c r="S1127">
        <v>10</v>
      </c>
      <c r="T1127">
        <v>9</v>
      </c>
      <c r="U1127">
        <v>37.892857142857153</v>
      </c>
      <c r="V1127">
        <v>7.1428571428571441</v>
      </c>
      <c r="W1127">
        <v>64.285714285714306</v>
      </c>
      <c r="X1127">
        <v>100</v>
      </c>
      <c r="Y1127">
        <v>100</v>
      </c>
      <c r="Z1127">
        <v>3.0055815424245034</v>
      </c>
      <c r="AA1127">
        <v>0</v>
      </c>
      <c r="AB1127">
        <v>1.2535663410560172</v>
      </c>
      <c r="AD1127">
        <v>-4.7395393724599773</v>
      </c>
      <c r="AF1127">
        <v>5.8577405857740592</v>
      </c>
      <c r="AG1127">
        <v>9.8421179569952315</v>
      </c>
      <c r="AH1127">
        <v>0</v>
      </c>
      <c r="AI1127">
        <v>14</v>
      </c>
      <c r="AJ1127">
        <v>113.60714285714288</v>
      </c>
      <c r="AK1127">
        <v>25.809518752598379</v>
      </c>
    </row>
    <row r="1128" spans="1:37">
      <c r="A1128">
        <v>16</v>
      </c>
      <c r="B1128">
        <v>116</v>
      </c>
      <c r="C1128">
        <v>2024</v>
      </c>
      <c r="D1128">
        <v>8</v>
      </c>
      <c r="E1128">
        <v>99</v>
      </c>
      <c r="F1128">
        <v>99</v>
      </c>
      <c r="G1128">
        <v>99</v>
      </c>
      <c r="H1128">
        <v>99</v>
      </c>
      <c r="I1128">
        <v>99</v>
      </c>
      <c r="J1128">
        <v>999</v>
      </c>
      <c r="K1128">
        <v>99</v>
      </c>
      <c r="L1128">
        <v>10</v>
      </c>
      <c r="M1128">
        <v>99</v>
      </c>
      <c r="N1128">
        <v>99</v>
      </c>
      <c r="O1128">
        <v>99</v>
      </c>
      <c r="P1128">
        <v>99</v>
      </c>
      <c r="Q1128">
        <v>257</v>
      </c>
      <c r="R1128">
        <v>332</v>
      </c>
      <c r="S1128">
        <v>10</v>
      </c>
      <c r="T1128">
        <v>8.4066265060240983</v>
      </c>
      <c r="U1128">
        <v>38.309036144578343</v>
      </c>
      <c r="V1128">
        <v>4.8192771084337345</v>
      </c>
      <c r="W1128">
        <v>43.373493975903614</v>
      </c>
      <c r="X1128">
        <v>100</v>
      </c>
      <c r="Y1128">
        <v>99.096385542168719</v>
      </c>
      <c r="Z1128">
        <v>5.1365782793975008</v>
      </c>
      <c r="AA1128">
        <v>0</v>
      </c>
      <c r="AB1128">
        <v>1.3950271207869618</v>
      </c>
      <c r="AD1128">
        <v>-21.19880803858856</v>
      </c>
      <c r="AF1128">
        <v>5.5967633175994607</v>
      </c>
      <c r="AG1128">
        <v>8.7354941866854219</v>
      </c>
      <c r="AH1128">
        <v>0.9036144578313251</v>
      </c>
      <c r="AI1128">
        <v>332</v>
      </c>
      <c r="AJ1128">
        <v>114.00120481927704</v>
      </c>
      <c r="AK1128">
        <v>25.739289533980621</v>
      </c>
    </row>
    <row r="1129" spans="1:37">
      <c r="A1129">
        <v>16</v>
      </c>
      <c r="B1129">
        <v>117</v>
      </c>
      <c r="C1129">
        <v>2024</v>
      </c>
      <c r="D1129">
        <v>9</v>
      </c>
      <c r="E1129">
        <v>99</v>
      </c>
      <c r="F1129">
        <v>99</v>
      </c>
      <c r="G1129">
        <v>99</v>
      </c>
      <c r="H1129">
        <v>99</v>
      </c>
      <c r="I1129">
        <v>99</v>
      </c>
      <c r="J1129">
        <v>999</v>
      </c>
      <c r="K1129">
        <v>99</v>
      </c>
      <c r="L1129">
        <v>10</v>
      </c>
      <c r="M1129">
        <v>99</v>
      </c>
      <c r="N1129">
        <v>99</v>
      </c>
      <c r="O1129">
        <v>99</v>
      </c>
      <c r="P1129">
        <v>99</v>
      </c>
      <c r="Q1129">
        <v>279</v>
      </c>
      <c r="R1129">
        <v>359</v>
      </c>
      <c r="S1129">
        <v>10</v>
      </c>
      <c r="T1129">
        <v>8.5487465181058493</v>
      </c>
      <c r="U1129">
        <v>37.10974930362115</v>
      </c>
      <c r="V1129">
        <v>7.2423398328690816</v>
      </c>
      <c r="W1129">
        <v>46.239554317548752</v>
      </c>
      <c r="X1129">
        <v>100</v>
      </c>
      <c r="Y1129">
        <v>99.442896935933149</v>
      </c>
      <c r="Z1129">
        <v>5.1285632703992796</v>
      </c>
      <c r="AA1129">
        <v>0</v>
      </c>
      <c r="AB1129">
        <v>1.3812280434062183</v>
      </c>
      <c r="AD1129">
        <v>-15.20300545115448</v>
      </c>
      <c r="AF1129">
        <v>4.8389270791211763</v>
      </c>
      <c r="AG1129">
        <v>7.2335707529702749</v>
      </c>
      <c r="AH1129">
        <v>1.114206128133705</v>
      </c>
      <c r="AI1129">
        <v>359</v>
      </c>
      <c r="AJ1129">
        <v>112.77493036211702</v>
      </c>
      <c r="AK1129">
        <v>25.7722224191258</v>
      </c>
    </row>
    <row r="1130" spans="1:37">
      <c r="A1130">
        <v>16</v>
      </c>
      <c r="B1130">
        <v>118</v>
      </c>
      <c r="C1130">
        <v>2024</v>
      </c>
      <c r="D1130">
        <v>10</v>
      </c>
      <c r="E1130">
        <v>99</v>
      </c>
      <c r="F1130">
        <v>99</v>
      </c>
      <c r="G1130">
        <v>99</v>
      </c>
      <c r="H1130">
        <v>99</v>
      </c>
      <c r="I1130">
        <v>99</v>
      </c>
      <c r="J1130">
        <v>999</v>
      </c>
      <c r="K1130">
        <v>99</v>
      </c>
      <c r="L1130">
        <v>10</v>
      </c>
      <c r="M1130">
        <v>99</v>
      </c>
      <c r="N1130">
        <v>99</v>
      </c>
      <c r="O1130">
        <v>99</v>
      </c>
      <c r="P1130">
        <v>99</v>
      </c>
      <c r="Q1130">
        <v>788</v>
      </c>
      <c r="R1130">
        <v>1106</v>
      </c>
      <c r="S1130">
        <v>10</v>
      </c>
      <c r="T1130">
        <v>8.315551537070526</v>
      </c>
      <c r="U1130">
        <v>38.157142857142816</v>
      </c>
      <c r="V1130">
        <v>5.4249547920433994</v>
      </c>
      <c r="W1130">
        <v>38.969258589511753</v>
      </c>
      <c r="X1130">
        <v>100</v>
      </c>
      <c r="Y1130">
        <v>100</v>
      </c>
      <c r="Z1130">
        <v>4.5317154988986941</v>
      </c>
      <c r="AA1130">
        <v>0</v>
      </c>
      <c r="AB1130">
        <v>1.3696769439865115</v>
      </c>
      <c r="AD1130">
        <v>-23.556592951212657</v>
      </c>
      <c r="AF1130">
        <v>6.4773060029282572</v>
      </c>
      <c r="AG1130">
        <v>9.4318976749799237</v>
      </c>
      <c r="AH1130">
        <v>1.3562386980108498</v>
      </c>
      <c r="AI1130">
        <v>1106</v>
      </c>
      <c r="AJ1130">
        <v>113.8741410488246</v>
      </c>
      <c r="AK1130">
        <v>25.762666641418004</v>
      </c>
    </row>
    <row r="1131" spans="1:37">
      <c r="A1131">
        <v>16</v>
      </c>
      <c r="B1131">
        <v>119</v>
      </c>
      <c r="C1131">
        <v>2024</v>
      </c>
      <c r="D1131">
        <v>11</v>
      </c>
      <c r="E1131">
        <v>99</v>
      </c>
      <c r="F1131">
        <v>99</v>
      </c>
      <c r="G1131">
        <v>99</v>
      </c>
      <c r="H1131">
        <v>99</v>
      </c>
      <c r="I1131">
        <v>99</v>
      </c>
      <c r="J1131">
        <v>999</v>
      </c>
      <c r="K1131">
        <v>99</v>
      </c>
      <c r="L1131">
        <v>10</v>
      </c>
      <c r="M1131">
        <v>99</v>
      </c>
      <c r="N1131">
        <v>99</v>
      </c>
      <c r="O1131">
        <v>99</v>
      </c>
      <c r="P1131">
        <v>99</v>
      </c>
      <c r="Q1131">
        <v>251</v>
      </c>
      <c r="R1131">
        <v>332</v>
      </c>
      <c r="S1131">
        <v>10</v>
      </c>
      <c r="T1131">
        <v>8.0963855421686741</v>
      </c>
      <c r="U1131">
        <v>38.694277108433745</v>
      </c>
      <c r="V1131">
        <v>8.7349397590361448</v>
      </c>
      <c r="W1131">
        <v>31.325301204819276</v>
      </c>
      <c r="X1131">
        <v>100</v>
      </c>
      <c r="Y1131">
        <v>98.795180722891587</v>
      </c>
      <c r="Z1131">
        <v>5.0420577908811088</v>
      </c>
      <c r="AA1131">
        <v>0</v>
      </c>
      <c r="AB1131">
        <v>2.114861115559183</v>
      </c>
      <c r="AD1131">
        <v>-13.663547680839349</v>
      </c>
      <c r="AF1131">
        <v>5.9381148274011801</v>
      </c>
      <c r="AG1131">
        <v>8.8268497288353895</v>
      </c>
      <c r="AH1131">
        <v>0.9036144578313251</v>
      </c>
      <c r="AI1131">
        <v>331</v>
      </c>
      <c r="AJ1131">
        <v>114.22688821752261</v>
      </c>
      <c r="AK1131">
        <v>25.828411553483249</v>
      </c>
    </row>
    <row r="1132" spans="1:37">
      <c r="A1132">
        <v>16</v>
      </c>
      <c r="B1132">
        <v>120</v>
      </c>
      <c r="C1132">
        <v>2024</v>
      </c>
      <c r="D1132">
        <v>12</v>
      </c>
      <c r="E1132">
        <v>99</v>
      </c>
      <c r="F1132">
        <v>99</v>
      </c>
      <c r="G1132">
        <v>99</v>
      </c>
      <c r="H1132">
        <v>99</v>
      </c>
      <c r="I1132">
        <v>99</v>
      </c>
      <c r="J1132">
        <v>999</v>
      </c>
      <c r="K1132">
        <v>99</v>
      </c>
      <c r="L1132">
        <v>10</v>
      </c>
      <c r="M1132">
        <v>99</v>
      </c>
      <c r="N1132">
        <v>99</v>
      </c>
      <c r="O1132">
        <v>99</v>
      </c>
      <c r="P1132">
        <v>99</v>
      </c>
      <c r="Q1132">
        <v>26</v>
      </c>
      <c r="R1132">
        <v>30</v>
      </c>
      <c r="S1132">
        <v>10</v>
      </c>
      <c r="T1132">
        <v>8.2333333333333307</v>
      </c>
      <c r="U1132">
        <v>39.206666666666678</v>
      </c>
      <c r="V1132">
        <v>3.3333333333333344</v>
      </c>
      <c r="W1132">
        <v>50</v>
      </c>
      <c r="X1132">
        <v>100</v>
      </c>
      <c r="Y1132">
        <v>100</v>
      </c>
      <c r="Z1132">
        <v>4.7244000206962546</v>
      </c>
      <c r="AA1132">
        <v>0</v>
      </c>
      <c r="AB1132">
        <v>1.3337499349161777</v>
      </c>
      <c r="AD1132">
        <v>-12.562044495620784</v>
      </c>
      <c r="AF1132">
        <v>5.825242718446602</v>
      </c>
      <c r="AG1132">
        <v>9.1930844744575779</v>
      </c>
      <c r="AH1132">
        <v>0</v>
      </c>
      <c r="AI1132">
        <v>30</v>
      </c>
      <c r="AJ1132">
        <v>114.67000000000002</v>
      </c>
      <c r="AK1132">
        <v>25.924236162694442</v>
      </c>
    </row>
    <row r="1133" spans="1:37">
      <c r="A1133">
        <v>16</v>
      </c>
      <c r="B1133">
        <v>121</v>
      </c>
      <c r="C1133">
        <v>2024</v>
      </c>
      <c r="D1133">
        <v>1</v>
      </c>
      <c r="E1133">
        <v>99</v>
      </c>
      <c r="F1133">
        <v>99</v>
      </c>
      <c r="G1133">
        <v>99</v>
      </c>
      <c r="H1133">
        <v>99</v>
      </c>
      <c r="I1133">
        <v>99</v>
      </c>
      <c r="J1133">
        <v>999</v>
      </c>
      <c r="K1133">
        <v>99</v>
      </c>
      <c r="L1133">
        <v>11</v>
      </c>
      <c r="M1133">
        <v>99</v>
      </c>
      <c r="N1133">
        <v>99</v>
      </c>
      <c r="O1133">
        <v>99</v>
      </c>
      <c r="P1133">
        <v>99</v>
      </c>
      <c r="Q1133">
        <v>6</v>
      </c>
      <c r="R1133">
        <v>7</v>
      </c>
      <c r="S1133">
        <v>11</v>
      </c>
      <c r="T1133">
        <v>10.142857142857141</v>
      </c>
      <c r="U1133">
        <v>43.842857142857149</v>
      </c>
      <c r="V1133">
        <v>0</v>
      </c>
      <c r="W1133">
        <v>85.714285714285694</v>
      </c>
      <c r="X1133">
        <v>100</v>
      </c>
      <c r="Y1133">
        <v>100</v>
      </c>
      <c r="Z1133">
        <v>3.505447655479343</v>
      </c>
      <c r="AA1133">
        <v>0</v>
      </c>
      <c r="AB1133">
        <v>1.2453996981544868</v>
      </c>
      <c r="AD1133">
        <v>1.1686694356987719</v>
      </c>
      <c r="AF1133">
        <v>1.5118790496760253</v>
      </c>
      <c r="AG1133">
        <v>2.4413138070654123</v>
      </c>
      <c r="AH1133">
        <v>0</v>
      </c>
      <c r="AI1133">
        <v>6</v>
      </c>
      <c r="AJ1133">
        <v>115.35</v>
      </c>
      <c r="AK1133">
        <v>29.304049838885568</v>
      </c>
    </row>
    <row r="1134" spans="1:37">
      <c r="A1134">
        <v>16</v>
      </c>
      <c r="B1134">
        <v>122</v>
      </c>
      <c r="C1134">
        <v>2024</v>
      </c>
      <c r="D1134">
        <v>2</v>
      </c>
      <c r="E1134">
        <v>99</v>
      </c>
      <c r="F1134">
        <v>99</v>
      </c>
      <c r="G1134">
        <v>99</v>
      </c>
      <c r="H1134">
        <v>99</v>
      </c>
      <c r="I1134">
        <v>99</v>
      </c>
      <c r="J1134">
        <v>999</v>
      </c>
      <c r="K1134">
        <v>99</v>
      </c>
      <c r="L1134">
        <v>11</v>
      </c>
      <c r="M1134">
        <v>99</v>
      </c>
      <c r="N1134">
        <v>99</v>
      </c>
      <c r="O1134">
        <v>99</v>
      </c>
      <c r="P1134">
        <v>99</v>
      </c>
      <c r="Q1134">
        <v>11</v>
      </c>
      <c r="R1134">
        <v>13</v>
      </c>
      <c r="S1134">
        <v>11</v>
      </c>
      <c r="T1134">
        <v>8.9230769230769216</v>
      </c>
      <c r="U1134">
        <v>41.515384615384626</v>
      </c>
      <c r="V1134">
        <v>0</v>
      </c>
      <c r="W1134">
        <v>69.230769230769269</v>
      </c>
      <c r="X1134">
        <v>100</v>
      </c>
      <c r="Y1134">
        <v>100</v>
      </c>
      <c r="Z1134">
        <v>4.7531117182238622</v>
      </c>
      <c r="AA1134">
        <v>0</v>
      </c>
      <c r="AB1134">
        <v>1.1409536133993321</v>
      </c>
      <c r="AD1134">
        <v>7.9650800566188176</v>
      </c>
      <c r="AF1134">
        <v>2.6639344262295079</v>
      </c>
      <c r="AG1134">
        <v>3.7145629865169001</v>
      </c>
      <c r="AH1134">
        <v>0</v>
      </c>
      <c r="AI1134">
        <v>13</v>
      </c>
      <c r="AJ1134">
        <v>113.03846153846152</v>
      </c>
      <c r="AK1134">
        <v>28.667188814356113</v>
      </c>
    </row>
    <row r="1135" spans="1:37">
      <c r="A1135">
        <v>16</v>
      </c>
      <c r="B1135">
        <v>123</v>
      </c>
      <c r="C1135">
        <v>2024</v>
      </c>
      <c r="D1135">
        <v>3</v>
      </c>
      <c r="E1135">
        <v>99</v>
      </c>
      <c r="F1135">
        <v>99</v>
      </c>
      <c r="G1135">
        <v>99</v>
      </c>
      <c r="H1135">
        <v>99</v>
      </c>
      <c r="I1135">
        <v>99</v>
      </c>
      <c r="J1135">
        <v>999</v>
      </c>
      <c r="K1135">
        <v>99</v>
      </c>
      <c r="L1135">
        <v>11</v>
      </c>
      <c r="M1135">
        <v>99</v>
      </c>
      <c r="N1135">
        <v>99</v>
      </c>
      <c r="O1135">
        <v>99</v>
      </c>
      <c r="P1135">
        <v>99</v>
      </c>
      <c r="Q1135">
        <v>84</v>
      </c>
      <c r="R1135">
        <v>96</v>
      </c>
      <c r="S1135">
        <v>11</v>
      </c>
      <c r="T1135">
        <v>9.0625</v>
      </c>
      <c r="U1135">
        <v>42.707291666666642</v>
      </c>
      <c r="V1135">
        <v>2.0833333333333339</v>
      </c>
      <c r="W1135">
        <v>58.33333333333335</v>
      </c>
      <c r="X1135">
        <v>100</v>
      </c>
      <c r="Y1135">
        <v>100</v>
      </c>
      <c r="Z1135">
        <v>5.2532974722168735</v>
      </c>
      <c r="AA1135">
        <v>0</v>
      </c>
      <c r="AB1135">
        <v>1.8303716608018901</v>
      </c>
      <c r="AD1135">
        <v>31.866588368063638</v>
      </c>
      <c r="AF1135">
        <v>3.5036496350364978</v>
      </c>
      <c r="AG1135">
        <v>4.7519095028917775</v>
      </c>
      <c r="AH1135">
        <v>0</v>
      </c>
      <c r="AI1135">
        <v>81</v>
      </c>
      <c r="AJ1135">
        <v>113.09382716049384</v>
      </c>
      <c r="AK1135">
        <v>28.981528533069191</v>
      </c>
    </row>
    <row r="1136" spans="1:37">
      <c r="A1136">
        <v>16</v>
      </c>
      <c r="B1136">
        <v>124</v>
      </c>
      <c r="C1136">
        <v>2024</v>
      </c>
      <c r="D1136">
        <v>4</v>
      </c>
      <c r="E1136">
        <v>99</v>
      </c>
      <c r="F1136">
        <v>99</v>
      </c>
      <c r="G1136">
        <v>99</v>
      </c>
      <c r="H1136">
        <v>99</v>
      </c>
      <c r="I1136">
        <v>99</v>
      </c>
      <c r="J1136">
        <v>999</v>
      </c>
      <c r="K1136">
        <v>99</v>
      </c>
      <c r="L1136">
        <v>11</v>
      </c>
      <c r="M1136">
        <v>99</v>
      </c>
      <c r="N1136">
        <v>99</v>
      </c>
      <c r="O1136">
        <v>99</v>
      </c>
      <c r="P1136">
        <v>99</v>
      </c>
      <c r="Q1136">
        <v>23</v>
      </c>
      <c r="R1136">
        <v>27</v>
      </c>
      <c r="S1136">
        <v>11</v>
      </c>
      <c r="T1136">
        <v>8.4444444444444446</v>
      </c>
      <c r="U1136">
        <v>39.448148148148142</v>
      </c>
      <c r="V1136">
        <v>18.518518518518519</v>
      </c>
      <c r="W1136">
        <v>40.740740740740733</v>
      </c>
      <c r="X1136">
        <v>100</v>
      </c>
      <c r="Y1136">
        <v>100</v>
      </c>
      <c r="Z1136">
        <v>7.2226172731461249</v>
      </c>
      <c r="AA1136">
        <v>0</v>
      </c>
      <c r="AB1136">
        <v>1.9499920860871367</v>
      </c>
      <c r="AD1136">
        <v>65.222791014955021</v>
      </c>
      <c r="AF1136">
        <v>3.375</v>
      </c>
      <c r="AG1136">
        <v>5.3424087236102276</v>
      </c>
      <c r="AH1136">
        <v>0</v>
      </c>
      <c r="AI1136">
        <v>25</v>
      </c>
      <c r="AJ1136">
        <v>111.63599999999998</v>
      </c>
      <c r="AK1136">
        <v>27.541434903716993</v>
      </c>
    </row>
    <row r="1137" spans="1:37">
      <c r="A1137">
        <v>16</v>
      </c>
      <c r="B1137">
        <v>125</v>
      </c>
      <c r="C1137">
        <v>2024</v>
      </c>
      <c r="D1137">
        <v>5</v>
      </c>
      <c r="E1137">
        <v>99</v>
      </c>
      <c r="F1137">
        <v>99</v>
      </c>
      <c r="G1137">
        <v>99</v>
      </c>
      <c r="H1137">
        <v>99</v>
      </c>
      <c r="I1137">
        <v>99</v>
      </c>
      <c r="J1137">
        <v>999</v>
      </c>
      <c r="K1137">
        <v>99</v>
      </c>
      <c r="L1137">
        <v>11</v>
      </c>
      <c r="M1137">
        <v>99</v>
      </c>
      <c r="N1137">
        <v>99</v>
      </c>
      <c r="O1137">
        <v>99</v>
      </c>
      <c r="P1137">
        <v>99</v>
      </c>
      <c r="Q1137">
        <v>19</v>
      </c>
      <c r="R1137">
        <v>23</v>
      </c>
      <c r="S1137">
        <v>11</v>
      </c>
      <c r="T1137">
        <v>8.1304347826086936</v>
      </c>
      <c r="U1137">
        <v>37.434782608695649</v>
      </c>
      <c r="V1137">
        <v>4.3478260869565215</v>
      </c>
      <c r="W1137">
        <v>69.565217391304344</v>
      </c>
      <c r="X1137">
        <v>100</v>
      </c>
      <c r="Y1137">
        <v>95.652173913043484</v>
      </c>
      <c r="Z1137">
        <v>20.584367405253939</v>
      </c>
      <c r="AA1137">
        <v>0</v>
      </c>
      <c r="AB1137">
        <v>5.6360975384691505</v>
      </c>
      <c r="AD1137">
        <v>91.865371067111511</v>
      </c>
      <c r="AF1137">
        <v>1.9311502938706968</v>
      </c>
      <c r="AG1137">
        <v>3.1019761137030963</v>
      </c>
      <c r="AH1137">
        <v>0</v>
      </c>
      <c r="AI1137">
        <v>22</v>
      </c>
      <c r="AJ1137">
        <v>110.17727272727276</v>
      </c>
      <c r="AK1137">
        <v>30.700942495316088</v>
      </c>
    </row>
    <row r="1138" spans="1:37">
      <c r="A1138">
        <v>16</v>
      </c>
      <c r="B1138">
        <v>126</v>
      </c>
      <c r="C1138">
        <v>2024</v>
      </c>
      <c r="D1138">
        <v>6</v>
      </c>
      <c r="E1138">
        <v>99</v>
      </c>
      <c r="F1138">
        <v>99</v>
      </c>
      <c r="G1138">
        <v>99</v>
      </c>
      <c r="H1138">
        <v>99</v>
      </c>
      <c r="I1138">
        <v>99</v>
      </c>
      <c r="J1138">
        <v>999</v>
      </c>
      <c r="K1138">
        <v>99</v>
      </c>
      <c r="L1138">
        <v>11</v>
      </c>
      <c r="M1138">
        <v>99</v>
      </c>
      <c r="N1138">
        <v>99</v>
      </c>
      <c r="O1138">
        <v>99</v>
      </c>
      <c r="P1138">
        <v>99</v>
      </c>
      <c r="Q1138">
        <v>10</v>
      </c>
      <c r="R1138">
        <v>11</v>
      </c>
      <c r="S1138">
        <v>11</v>
      </c>
      <c r="T1138">
        <v>9.1818181818181817</v>
      </c>
      <c r="U1138">
        <v>45.754545454545458</v>
      </c>
      <c r="V1138">
        <v>0</v>
      </c>
      <c r="W1138">
        <v>72.727272727272734</v>
      </c>
      <c r="X1138">
        <v>100</v>
      </c>
      <c r="Y1138">
        <v>100</v>
      </c>
      <c r="Z1138">
        <v>5.7646830136560103</v>
      </c>
      <c r="AA1138">
        <v>0</v>
      </c>
      <c r="AB1138">
        <v>0.93596637645336322</v>
      </c>
      <c r="AD1138">
        <v>34.524934432129434</v>
      </c>
      <c r="AF1138">
        <v>1.9130434782608696</v>
      </c>
      <c r="AG1138">
        <v>3.9087922585254864</v>
      </c>
      <c r="AH1138">
        <v>9.0909090909090917</v>
      </c>
      <c r="AI1138">
        <v>11</v>
      </c>
      <c r="AJ1138">
        <v>114.85454545454544</v>
      </c>
      <c r="AK1138">
        <v>30.132983470195175</v>
      </c>
    </row>
    <row r="1139" spans="1:37">
      <c r="A1139">
        <v>16</v>
      </c>
      <c r="B1139">
        <v>127</v>
      </c>
      <c r="C1139">
        <v>2024</v>
      </c>
      <c r="D1139">
        <v>7</v>
      </c>
      <c r="E1139">
        <v>99</v>
      </c>
      <c r="F1139">
        <v>99</v>
      </c>
      <c r="G1139">
        <v>99</v>
      </c>
      <c r="H1139">
        <v>99</v>
      </c>
      <c r="I1139">
        <v>99</v>
      </c>
      <c r="J1139">
        <v>999</v>
      </c>
      <c r="K1139">
        <v>99</v>
      </c>
      <c r="L1139">
        <v>11</v>
      </c>
      <c r="M1139">
        <v>99</v>
      </c>
      <c r="N1139">
        <v>99</v>
      </c>
      <c r="O1139">
        <v>99</v>
      </c>
      <c r="P1139">
        <v>99</v>
      </c>
      <c r="Q1139">
        <v>2</v>
      </c>
      <c r="R1139">
        <v>2</v>
      </c>
      <c r="S1139">
        <v>11</v>
      </c>
      <c r="T1139">
        <v>9.5</v>
      </c>
      <c r="U1139">
        <v>38.300000000000011</v>
      </c>
      <c r="V1139">
        <v>0</v>
      </c>
      <c r="W1139">
        <v>50</v>
      </c>
      <c r="X1139">
        <v>100</v>
      </c>
      <c r="Y1139">
        <v>100</v>
      </c>
      <c r="Z1139">
        <v>2</v>
      </c>
      <c r="AA1139">
        <v>0</v>
      </c>
      <c r="AB1139">
        <v>1.5</v>
      </c>
      <c r="AD1139">
        <v>100</v>
      </c>
      <c r="AF1139">
        <v>0.83682008368200811</v>
      </c>
      <c r="AG1139">
        <v>1.4211239123578416</v>
      </c>
      <c r="AH1139">
        <v>0</v>
      </c>
      <c r="AI1139">
        <v>2</v>
      </c>
      <c r="AJ1139">
        <v>110.1</v>
      </c>
      <c r="AK1139">
        <v>28.706878707770198</v>
      </c>
    </row>
    <row r="1140" spans="1:37">
      <c r="A1140">
        <v>16</v>
      </c>
      <c r="B1140">
        <v>128</v>
      </c>
      <c r="C1140">
        <v>2024</v>
      </c>
      <c r="D1140">
        <v>8</v>
      </c>
      <c r="E1140">
        <v>99</v>
      </c>
      <c r="F1140">
        <v>99</v>
      </c>
      <c r="G1140">
        <v>99</v>
      </c>
      <c r="H1140">
        <v>99</v>
      </c>
      <c r="I1140">
        <v>99</v>
      </c>
      <c r="J1140">
        <v>999</v>
      </c>
      <c r="K1140">
        <v>99</v>
      </c>
      <c r="L1140">
        <v>11</v>
      </c>
      <c r="M1140">
        <v>99</v>
      </c>
      <c r="N1140">
        <v>99</v>
      </c>
      <c r="O1140">
        <v>99</v>
      </c>
      <c r="P1140">
        <v>99</v>
      </c>
      <c r="Q1140">
        <v>117</v>
      </c>
      <c r="R1140">
        <v>140</v>
      </c>
      <c r="S1140">
        <v>11</v>
      </c>
      <c r="T1140">
        <v>9.8642857142857121</v>
      </c>
      <c r="U1140">
        <v>43.800714285714257</v>
      </c>
      <c r="V1140">
        <v>0</v>
      </c>
      <c r="W1140">
        <v>85.714285714285694</v>
      </c>
      <c r="X1140">
        <v>100</v>
      </c>
      <c r="Y1140">
        <v>100</v>
      </c>
      <c r="Z1140">
        <v>5.4078447836529078</v>
      </c>
      <c r="AA1140">
        <v>0</v>
      </c>
      <c r="AB1140">
        <v>1.379496358850447</v>
      </c>
      <c r="AD1140">
        <v>-23.025960780813769</v>
      </c>
      <c r="AF1140">
        <v>2.3600809170600141</v>
      </c>
      <c r="AG1140">
        <v>4.2116997076858809</v>
      </c>
      <c r="AH1140">
        <v>0.71428571428571441</v>
      </c>
      <c r="AI1140">
        <v>139</v>
      </c>
      <c r="AJ1140">
        <v>115.51079136690647</v>
      </c>
      <c r="AK1140">
        <v>28.3127890720206</v>
      </c>
    </row>
    <row r="1141" spans="1:37">
      <c r="A1141">
        <v>16</v>
      </c>
      <c r="B1141">
        <v>129</v>
      </c>
      <c r="C1141">
        <v>2024</v>
      </c>
      <c r="D1141">
        <v>9</v>
      </c>
      <c r="E1141">
        <v>99</v>
      </c>
      <c r="F1141">
        <v>99</v>
      </c>
      <c r="G1141">
        <v>99</v>
      </c>
      <c r="H1141">
        <v>99</v>
      </c>
      <c r="I1141">
        <v>99</v>
      </c>
      <c r="J1141">
        <v>999</v>
      </c>
      <c r="K1141">
        <v>99</v>
      </c>
      <c r="L1141">
        <v>11</v>
      </c>
      <c r="M1141">
        <v>99</v>
      </c>
      <c r="N1141">
        <v>99</v>
      </c>
      <c r="O1141">
        <v>99</v>
      </c>
      <c r="P1141">
        <v>99</v>
      </c>
      <c r="Q1141">
        <v>108</v>
      </c>
      <c r="R1141">
        <v>123</v>
      </c>
      <c r="S1141">
        <v>11</v>
      </c>
      <c r="T1141">
        <v>9.9593495934959364</v>
      </c>
      <c r="U1141">
        <v>42.714634146341446</v>
      </c>
      <c r="V1141">
        <v>0.81300813008130068</v>
      </c>
      <c r="W1141">
        <v>79.674796747967491</v>
      </c>
      <c r="X1141">
        <v>100</v>
      </c>
      <c r="Y1141">
        <v>100</v>
      </c>
      <c r="Z1141">
        <v>5.3502326205310737</v>
      </c>
      <c r="AA1141">
        <v>0</v>
      </c>
      <c r="AB1141">
        <v>1.57417354227513</v>
      </c>
      <c r="AD1141">
        <v>-19.733653920364873</v>
      </c>
      <c r="AF1141">
        <v>1.6579053780833002</v>
      </c>
      <c r="AG1141">
        <v>2.8526734956937601</v>
      </c>
      <c r="AH1141">
        <v>1.6260162601626011</v>
      </c>
      <c r="AI1141">
        <v>123</v>
      </c>
      <c r="AJ1141">
        <v>114.54796747967482</v>
      </c>
      <c r="AK1141">
        <v>28.318430137138591</v>
      </c>
    </row>
    <row r="1142" spans="1:37">
      <c r="A1142">
        <v>16</v>
      </c>
      <c r="B1142">
        <v>130</v>
      </c>
      <c r="C1142">
        <v>2024</v>
      </c>
      <c r="D1142">
        <v>10</v>
      </c>
      <c r="E1142">
        <v>99</v>
      </c>
      <c r="F1142">
        <v>99</v>
      </c>
      <c r="G1142">
        <v>99</v>
      </c>
      <c r="H1142">
        <v>99</v>
      </c>
      <c r="I1142">
        <v>99</v>
      </c>
      <c r="J1142">
        <v>999</v>
      </c>
      <c r="K1142">
        <v>99</v>
      </c>
      <c r="L1142">
        <v>11</v>
      </c>
      <c r="M1142">
        <v>99</v>
      </c>
      <c r="N1142">
        <v>99</v>
      </c>
      <c r="O1142">
        <v>99</v>
      </c>
      <c r="P1142">
        <v>99</v>
      </c>
      <c r="Q1142">
        <v>285</v>
      </c>
      <c r="R1142">
        <v>338</v>
      </c>
      <c r="S1142">
        <v>11</v>
      </c>
      <c r="T1142">
        <v>9.7692307692307718</v>
      </c>
      <c r="U1142">
        <v>43.332544378698195</v>
      </c>
      <c r="V1142">
        <v>0.29585798816568054</v>
      </c>
      <c r="W1142">
        <v>77.514792899408292</v>
      </c>
      <c r="X1142">
        <v>100</v>
      </c>
      <c r="Y1142">
        <v>100</v>
      </c>
      <c r="Z1142">
        <v>5.0582237251777347</v>
      </c>
      <c r="AA1142">
        <v>0</v>
      </c>
      <c r="AB1142">
        <v>2.2518894105083715</v>
      </c>
      <c r="AD1142">
        <v>-19.466485788122089</v>
      </c>
      <c r="AF1142">
        <v>1.9795021961932653</v>
      </c>
      <c r="AG1142">
        <v>3.2733993836003674</v>
      </c>
      <c r="AH1142">
        <v>1.1834319526627219</v>
      </c>
      <c r="AI1142">
        <v>338</v>
      </c>
      <c r="AJ1142">
        <v>115.22928994082848</v>
      </c>
      <c r="AK1142">
        <v>28.238966102997111</v>
      </c>
    </row>
    <row r="1143" spans="1:37">
      <c r="A1143">
        <v>16</v>
      </c>
      <c r="B1143">
        <v>131</v>
      </c>
      <c r="C1143">
        <v>2024</v>
      </c>
      <c r="D1143">
        <v>11</v>
      </c>
      <c r="E1143">
        <v>99</v>
      </c>
      <c r="F1143">
        <v>99</v>
      </c>
      <c r="G1143">
        <v>99</v>
      </c>
      <c r="H1143">
        <v>99</v>
      </c>
      <c r="I1143">
        <v>99</v>
      </c>
      <c r="J1143">
        <v>999</v>
      </c>
      <c r="K1143">
        <v>99</v>
      </c>
      <c r="L1143">
        <v>11</v>
      </c>
      <c r="M1143">
        <v>99</v>
      </c>
      <c r="N1143">
        <v>99</v>
      </c>
      <c r="O1143">
        <v>99</v>
      </c>
      <c r="P1143">
        <v>99</v>
      </c>
      <c r="Q1143">
        <v>69</v>
      </c>
      <c r="R1143">
        <v>76</v>
      </c>
      <c r="S1143">
        <v>11</v>
      </c>
      <c r="T1143">
        <v>9.5263157894736885</v>
      </c>
      <c r="U1143">
        <v>43.873684210526314</v>
      </c>
      <c r="V1143">
        <v>0</v>
      </c>
      <c r="W1143">
        <v>75</v>
      </c>
      <c r="X1143">
        <v>100</v>
      </c>
      <c r="Y1143">
        <v>100</v>
      </c>
      <c r="Z1143">
        <v>4.8671392338138819</v>
      </c>
      <c r="AA1143">
        <v>0</v>
      </c>
      <c r="AB1143">
        <v>1.508516910312256</v>
      </c>
      <c r="AD1143">
        <v>-16.872158236091042</v>
      </c>
      <c r="AF1143">
        <v>1.3593274906099084</v>
      </c>
      <c r="AG1143">
        <v>2.2910713218252994</v>
      </c>
      <c r="AH1143">
        <v>0</v>
      </c>
      <c r="AI1143">
        <v>76</v>
      </c>
      <c r="AJ1143">
        <v>115.5171052631579</v>
      </c>
      <c r="AK1143">
        <v>28.403554200217719</v>
      </c>
    </row>
    <row r="1144" spans="1:37">
      <c r="A1144">
        <v>16</v>
      </c>
      <c r="B1144">
        <v>132</v>
      </c>
      <c r="C1144">
        <v>2024</v>
      </c>
      <c r="D1144">
        <v>12</v>
      </c>
      <c r="E1144">
        <v>99</v>
      </c>
      <c r="F1144">
        <v>99</v>
      </c>
      <c r="G1144">
        <v>99</v>
      </c>
      <c r="H1144">
        <v>99</v>
      </c>
      <c r="I1144">
        <v>99</v>
      </c>
      <c r="J1144">
        <v>999</v>
      </c>
      <c r="K1144">
        <v>99</v>
      </c>
      <c r="L1144">
        <v>11</v>
      </c>
      <c r="M1144">
        <v>99</v>
      </c>
      <c r="N1144">
        <v>99</v>
      </c>
      <c r="O1144">
        <v>99</v>
      </c>
      <c r="P1144">
        <v>99</v>
      </c>
      <c r="Q1144">
        <v>10</v>
      </c>
      <c r="R1144">
        <v>12</v>
      </c>
      <c r="S1144">
        <v>11</v>
      </c>
      <c r="T1144">
        <v>9.75</v>
      </c>
      <c r="U1144">
        <v>41.124999999999993</v>
      </c>
      <c r="V1144">
        <v>0</v>
      </c>
      <c r="W1144">
        <v>83.333333333333314</v>
      </c>
      <c r="X1144">
        <v>100</v>
      </c>
      <c r="Y1144">
        <v>100</v>
      </c>
      <c r="Z1144">
        <v>4.3291887230751342</v>
      </c>
      <c r="AA1144">
        <v>0</v>
      </c>
      <c r="AB1144">
        <v>1.4215601757693317</v>
      </c>
      <c r="AD1144">
        <v>-23.594988704769062</v>
      </c>
      <c r="AF1144">
        <v>2.3300970873786402</v>
      </c>
      <c r="AG1144">
        <v>3.8571562558619377</v>
      </c>
      <c r="AH1144">
        <v>0</v>
      </c>
      <c r="AI1144">
        <v>12</v>
      </c>
      <c r="AJ1144">
        <v>113.5416666666667</v>
      </c>
      <c r="AK1144">
        <v>28.094791182169438</v>
      </c>
    </row>
    <row r="1145" spans="1:37">
      <c r="A1145">
        <v>16</v>
      </c>
      <c r="B1145">
        <v>133</v>
      </c>
      <c r="C1145">
        <v>2024</v>
      </c>
      <c r="D1145">
        <v>1</v>
      </c>
      <c r="E1145">
        <v>99</v>
      </c>
      <c r="F1145">
        <v>99</v>
      </c>
      <c r="G1145">
        <v>99</v>
      </c>
      <c r="H1145">
        <v>99</v>
      </c>
      <c r="I1145">
        <v>99</v>
      </c>
      <c r="J1145">
        <v>999</v>
      </c>
      <c r="K1145">
        <v>99</v>
      </c>
      <c r="L1145">
        <v>12</v>
      </c>
      <c r="M1145">
        <v>99</v>
      </c>
      <c r="N1145">
        <v>99</v>
      </c>
      <c r="O1145">
        <v>99</v>
      </c>
      <c r="P1145">
        <v>99</v>
      </c>
      <c r="R1145">
        <v>0</v>
      </c>
    </row>
    <row r="1146" spans="1:37">
      <c r="A1146">
        <v>16</v>
      </c>
      <c r="B1146">
        <v>134</v>
      </c>
      <c r="C1146">
        <v>2024</v>
      </c>
      <c r="D1146">
        <v>2</v>
      </c>
      <c r="E1146">
        <v>99</v>
      </c>
      <c r="F1146">
        <v>99</v>
      </c>
      <c r="G1146">
        <v>99</v>
      </c>
      <c r="H1146">
        <v>99</v>
      </c>
      <c r="I1146">
        <v>99</v>
      </c>
      <c r="J1146">
        <v>999</v>
      </c>
      <c r="K1146">
        <v>99</v>
      </c>
      <c r="L1146">
        <v>12</v>
      </c>
      <c r="M1146">
        <v>99</v>
      </c>
      <c r="N1146">
        <v>99</v>
      </c>
      <c r="O1146">
        <v>99</v>
      </c>
      <c r="P1146">
        <v>99</v>
      </c>
      <c r="Q1146">
        <v>1</v>
      </c>
      <c r="R1146">
        <v>2</v>
      </c>
      <c r="S1146">
        <v>12</v>
      </c>
      <c r="T1146">
        <v>10</v>
      </c>
      <c r="U1146">
        <v>46.5</v>
      </c>
      <c r="V1146">
        <v>0</v>
      </c>
      <c r="W1146">
        <v>100</v>
      </c>
      <c r="X1146">
        <v>100</v>
      </c>
      <c r="Y1146">
        <v>100</v>
      </c>
      <c r="Z1146">
        <v>4.5999999999999828</v>
      </c>
      <c r="AA1146">
        <v>0</v>
      </c>
      <c r="AB1146">
        <v>0</v>
      </c>
      <c r="AF1146">
        <v>0.40983606557377056</v>
      </c>
      <c r="AG1146">
        <v>0.64008589539757588</v>
      </c>
      <c r="AH1146">
        <v>0</v>
      </c>
      <c r="AI1146">
        <v>2</v>
      </c>
      <c r="AJ1146">
        <v>113.85</v>
      </c>
      <c r="AK1146">
        <v>31.451104246045823</v>
      </c>
    </row>
    <row r="1147" spans="1:37">
      <c r="A1147">
        <v>16</v>
      </c>
      <c r="B1147">
        <v>135</v>
      </c>
      <c r="C1147">
        <v>2024</v>
      </c>
      <c r="D1147">
        <v>3</v>
      </c>
      <c r="E1147">
        <v>99</v>
      </c>
      <c r="F1147">
        <v>99</v>
      </c>
      <c r="G1147">
        <v>99</v>
      </c>
      <c r="H1147">
        <v>99</v>
      </c>
      <c r="I1147">
        <v>99</v>
      </c>
      <c r="J1147">
        <v>999</v>
      </c>
      <c r="K1147">
        <v>99</v>
      </c>
      <c r="L1147">
        <v>12</v>
      </c>
      <c r="M1147">
        <v>99</v>
      </c>
      <c r="N1147">
        <v>99</v>
      </c>
      <c r="O1147">
        <v>99</v>
      </c>
      <c r="P1147">
        <v>99</v>
      </c>
      <c r="Q1147">
        <v>23</v>
      </c>
      <c r="R1147">
        <v>23</v>
      </c>
      <c r="S1147">
        <v>12</v>
      </c>
      <c r="T1147">
        <v>9.7826086956521738</v>
      </c>
      <c r="U1147">
        <v>45.073913043478242</v>
      </c>
      <c r="V1147">
        <v>4.3478260869565215</v>
      </c>
      <c r="W1147">
        <v>78.260869565217391</v>
      </c>
      <c r="X1147">
        <v>100</v>
      </c>
      <c r="Y1147">
        <v>100</v>
      </c>
      <c r="Z1147">
        <v>6.3222325027261519</v>
      </c>
      <c r="AA1147">
        <v>0</v>
      </c>
      <c r="AB1147">
        <v>2.3397607038389032</v>
      </c>
      <c r="AD1147">
        <v>49.634270509376002</v>
      </c>
      <c r="AF1147">
        <v>0.83941605839416011</v>
      </c>
      <c r="AG1147">
        <v>1.2015670093533768</v>
      </c>
      <c r="AH1147">
        <v>4.3478260869565215</v>
      </c>
      <c r="AI1147">
        <v>21</v>
      </c>
      <c r="AJ1147">
        <v>114.00476190476196</v>
      </c>
      <c r="AK1147">
        <v>29.98275774571519</v>
      </c>
    </row>
    <row r="1148" spans="1:37">
      <c r="A1148">
        <v>16</v>
      </c>
      <c r="B1148">
        <v>136</v>
      </c>
      <c r="C1148">
        <v>2024</v>
      </c>
      <c r="D1148">
        <v>4</v>
      </c>
      <c r="E1148">
        <v>99</v>
      </c>
      <c r="F1148">
        <v>99</v>
      </c>
      <c r="G1148">
        <v>99</v>
      </c>
      <c r="H1148">
        <v>99</v>
      </c>
      <c r="I1148">
        <v>99</v>
      </c>
      <c r="J1148">
        <v>999</v>
      </c>
      <c r="K1148">
        <v>99</v>
      </c>
      <c r="L1148">
        <v>12</v>
      </c>
      <c r="M1148">
        <v>99</v>
      </c>
      <c r="N1148">
        <v>99</v>
      </c>
      <c r="O1148">
        <v>99</v>
      </c>
      <c r="P1148">
        <v>99</v>
      </c>
      <c r="Q1148">
        <v>5</v>
      </c>
      <c r="R1148">
        <v>5</v>
      </c>
      <c r="S1148">
        <v>12</v>
      </c>
      <c r="T1148">
        <v>9.6</v>
      </c>
      <c r="U1148">
        <v>44.5</v>
      </c>
      <c r="V1148">
        <v>0</v>
      </c>
      <c r="W1148">
        <v>60</v>
      </c>
      <c r="X1148">
        <v>100</v>
      </c>
      <c r="Y1148">
        <v>100</v>
      </c>
      <c r="Z1148">
        <v>3.7984207244590809</v>
      </c>
      <c r="AA1148">
        <v>0</v>
      </c>
      <c r="AB1148">
        <v>1.3564659966250563</v>
      </c>
      <c r="AD1148">
        <v>69.869964474935358</v>
      </c>
      <c r="AF1148">
        <v>0.625</v>
      </c>
      <c r="AG1148">
        <v>1.1160322420460762</v>
      </c>
      <c r="AH1148">
        <v>0</v>
      </c>
      <c r="AI1148">
        <v>5</v>
      </c>
      <c r="AJ1148">
        <v>112.42</v>
      </c>
      <c r="AK1148">
        <v>31.298914200775926</v>
      </c>
    </row>
    <row r="1149" spans="1:37">
      <c r="A1149">
        <v>16</v>
      </c>
      <c r="B1149">
        <v>137</v>
      </c>
      <c r="C1149">
        <v>2024</v>
      </c>
      <c r="D1149">
        <v>5</v>
      </c>
      <c r="E1149">
        <v>99</v>
      </c>
      <c r="F1149">
        <v>99</v>
      </c>
      <c r="G1149">
        <v>99</v>
      </c>
      <c r="H1149">
        <v>99</v>
      </c>
      <c r="I1149">
        <v>99</v>
      </c>
      <c r="J1149">
        <v>999</v>
      </c>
      <c r="K1149">
        <v>99</v>
      </c>
      <c r="L1149">
        <v>12</v>
      </c>
      <c r="M1149">
        <v>99</v>
      </c>
      <c r="N1149">
        <v>99</v>
      </c>
      <c r="O1149">
        <v>99</v>
      </c>
      <c r="P1149">
        <v>99</v>
      </c>
      <c r="Q1149">
        <v>2</v>
      </c>
      <c r="R1149">
        <v>2</v>
      </c>
      <c r="S1149">
        <v>12</v>
      </c>
      <c r="T1149">
        <v>10</v>
      </c>
      <c r="U1149">
        <v>47.55</v>
      </c>
      <c r="V1149">
        <v>0</v>
      </c>
      <c r="W1149">
        <v>100</v>
      </c>
      <c r="X1149">
        <v>100</v>
      </c>
      <c r="Y1149">
        <v>100</v>
      </c>
      <c r="Z1149">
        <v>4.650000000000043</v>
      </c>
      <c r="AA1149">
        <v>0</v>
      </c>
      <c r="AB1149">
        <v>1</v>
      </c>
      <c r="AD1149">
        <v>99.999999999998593</v>
      </c>
      <c r="AF1149">
        <v>0.16792611251049536</v>
      </c>
      <c r="AG1149">
        <v>0.3426224487957778</v>
      </c>
      <c r="AH1149">
        <v>0</v>
      </c>
      <c r="AI1149">
        <v>2</v>
      </c>
      <c r="AJ1149">
        <v>117</v>
      </c>
      <c r="AK1149">
        <v>29.601765336904375</v>
      </c>
    </row>
    <row r="1150" spans="1:37">
      <c r="A1150">
        <v>16</v>
      </c>
      <c r="B1150">
        <v>138</v>
      </c>
      <c r="C1150">
        <v>2024</v>
      </c>
      <c r="D1150">
        <v>6</v>
      </c>
      <c r="E1150">
        <v>99</v>
      </c>
      <c r="F1150">
        <v>99</v>
      </c>
      <c r="G1150">
        <v>99</v>
      </c>
      <c r="H1150">
        <v>99</v>
      </c>
      <c r="I1150">
        <v>99</v>
      </c>
      <c r="J1150">
        <v>999</v>
      </c>
      <c r="K1150">
        <v>99</v>
      </c>
      <c r="L1150">
        <v>12</v>
      </c>
      <c r="M1150">
        <v>99</v>
      </c>
      <c r="N1150">
        <v>99</v>
      </c>
      <c r="O1150">
        <v>99</v>
      </c>
      <c r="P1150">
        <v>99</v>
      </c>
      <c r="Q1150">
        <v>1</v>
      </c>
      <c r="R1150">
        <v>1</v>
      </c>
      <c r="S1150">
        <v>12</v>
      </c>
      <c r="T1150">
        <v>14</v>
      </c>
      <c r="U1150">
        <v>51</v>
      </c>
      <c r="V1150">
        <v>0</v>
      </c>
      <c r="W1150">
        <v>100</v>
      </c>
      <c r="X1150">
        <v>100</v>
      </c>
      <c r="Y1150">
        <v>100</v>
      </c>
      <c r="Z1150">
        <v>0</v>
      </c>
      <c r="AA1150">
        <v>0</v>
      </c>
      <c r="AB1150">
        <v>0</v>
      </c>
      <c r="AF1150">
        <v>0.17391304347826086</v>
      </c>
      <c r="AG1150">
        <v>0.39608266478203807</v>
      </c>
      <c r="AH1150">
        <v>100</v>
      </c>
      <c r="AI1150">
        <v>1</v>
      </c>
      <c r="AJ1150">
        <v>109</v>
      </c>
      <c r="AK1150">
        <v>39.381357483114279</v>
      </c>
    </row>
    <row r="1151" spans="1:37">
      <c r="A1151">
        <v>16</v>
      </c>
      <c r="B1151">
        <v>139</v>
      </c>
      <c r="C1151">
        <v>2024</v>
      </c>
      <c r="D1151">
        <v>7</v>
      </c>
      <c r="E1151">
        <v>99</v>
      </c>
      <c r="F1151">
        <v>99</v>
      </c>
      <c r="G1151">
        <v>99</v>
      </c>
      <c r="H1151">
        <v>99</v>
      </c>
      <c r="I1151">
        <v>99</v>
      </c>
      <c r="J1151">
        <v>999</v>
      </c>
      <c r="K1151">
        <v>99</v>
      </c>
      <c r="L1151">
        <v>12</v>
      </c>
      <c r="M1151">
        <v>99</v>
      </c>
      <c r="N1151">
        <v>99</v>
      </c>
      <c r="O1151">
        <v>99</v>
      </c>
      <c r="P1151">
        <v>99</v>
      </c>
      <c r="R1151">
        <v>0</v>
      </c>
    </row>
    <row r="1152" spans="1:37">
      <c r="A1152">
        <v>16</v>
      </c>
      <c r="B1152">
        <v>140</v>
      </c>
      <c r="C1152">
        <v>2024</v>
      </c>
      <c r="D1152">
        <v>8</v>
      </c>
      <c r="E1152">
        <v>99</v>
      </c>
      <c r="F1152">
        <v>99</v>
      </c>
      <c r="G1152">
        <v>99</v>
      </c>
      <c r="H1152">
        <v>99</v>
      </c>
      <c r="I1152">
        <v>99</v>
      </c>
      <c r="J1152">
        <v>999</v>
      </c>
      <c r="K1152">
        <v>99</v>
      </c>
      <c r="L1152">
        <v>12</v>
      </c>
      <c r="M1152">
        <v>99</v>
      </c>
      <c r="N1152">
        <v>99</v>
      </c>
      <c r="O1152">
        <v>99</v>
      </c>
      <c r="P1152">
        <v>99</v>
      </c>
      <c r="Q1152">
        <v>33</v>
      </c>
      <c r="R1152">
        <v>36</v>
      </c>
      <c r="S1152">
        <v>12</v>
      </c>
      <c r="T1152">
        <v>11.083333333333336</v>
      </c>
      <c r="U1152">
        <v>49.147222222222226</v>
      </c>
      <c r="V1152">
        <v>0</v>
      </c>
      <c r="W1152">
        <v>97.222222222222229</v>
      </c>
      <c r="X1152">
        <v>100</v>
      </c>
      <c r="Y1152">
        <v>100</v>
      </c>
      <c r="Z1152">
        <v>5.5120819877343807</v>
      </c>
      <c r="AA1152">
        <v>0</v>
      </c>
      <c r="AB1152">
        <v>1.3411230782859229</v>
      </c>
      <c r="AD1152">
        <v>-21.171073719322525</v>
      </c>
      <c r="AF1152">
        <v>0.60687795010114653</v>
      </c>
      <c r="AG1152">
        <v>1.2152052792369064</v>
      </c>
      <c r="AH1152">
        <v>2.7777777777777781</v>
      </c>
      <c r="AI1152">
        <v>36</v>
      </c>
      <c r="AJ1152">
        <v>117.1388888888889</v>
      </c>
      <c r="AK1152">
        <v>30.731029954568857</v>
      </c>
    </row>
    <row r="1153" spans="1:37">
      <c r="A1153">
        <v>16</v>
      </c>
      <c r="B1153">
        <v>141</v>
      </c>
      <c r="C1153">
        <v>2024</v>
      </c>
      <c r="D1153">
        <v>9</v>
      </c>
      <c r="E1153">
        <v>99</v>
      </c>
      <c r="F1153">
        <v>99</v>
      </c>
      <c r="G1153">
        <v>99</v>
      </c>
      <c r="H1153">
        <v>99</v>
      </c>
      <c r="I1153">
        <v>99</v>
      </c>
      <c r="J1153">
        <v>999</v>
      </c>
      <c r="K1153">
        <v>99</v>
      </c>
      <c r="L1153">
        <v>12</v>
      </c>
      <c r="M1153">
        <v>99</v>
      </c>
      <c r="N1153">
        <v>99</v>
      </c>
      <c r="O1153">
        <v>99</v>
      </c>
      <c r="P1153">
        <v>99</v>
      </c>
      <c r="Q1153">
        <v>29</v>
      </c>
      <c r="R1153">
        <v>32</v>
      </c>
      <c r="S1153">
        <v>12</v>
      </c>
      <c r="T1153">
        <v>11.8125</v>
      </c>
      <c r="U1153">
        <v>47.746874999999989</v>
      </c>
      <c r="V1153">
        <v>0</v>
      </c>
      <c r="W1153">
        <v>100</v>
      </c>
      <c r="X1153">
        <v>100</v>
      </c>
      <c r="Y1153">
        <v>100</v>
      </c>
      <c r="Z1153">
        <v>4.5321755520253912</v>
      </c>
      <c r="AA1153">
        <v>0</v>
      </c>
      <c r="AB1153">
        <v>1.589762167747113</v>
      </c>
      <c r="AD1153">
        <v>-41.905647431773573</v>
      </c>
      <c r="AF1153">
        <v>0.43132497641191553</v>
      </c>
      <c r="AG1153">
        <v>0.82959322295256732</v>
      </c>
      <c r="AH1153">
        <v>0</v>
      </c>
      <c r="AI1153">
        <v>32</v>
      </c>
      <c r="AJ1153">
        <v>116.16875000000002</v>
      </c>
      <c r="AK1153">
        <v>30.431065679551359</v>
      </c>
    </row>
    <row r="1154" spans="1:37">
      <c r="A1154">
        <v>16</v>
      </c>
      <c r="B1154">
        <v>142</v>
      </c>
      <c r="C1154">
        <v>2024</v>
      </c>
      <c r="D1154">
        <v>10</v>
      </c>
      <c r="E1154">
        <v>99</v>
      </c>
      <c r="F1154">
        <v>99</v>
      </c>
      <c r="G1154">
        <v>99</v>
      </c>
      <c r="H1154">
        <v>99</v>
      </c>
      <c r="I1154">
        <v>99</v>
      </c>
      <c r="J1154">
        <v>999</v>
      </c>
      <c r="K1154">
        <v>99</v>
      </c>
      <c r="L1154">
        <v>12</v>
      </c>
      <c r="M1154">
        <v>99</v>
      </c>
      <c r="N1154">
        <v>99</v>
      </c>
      <c r="O1154">
        <v>99</v>
      </c>
      <c r="P1154">
        <v>99</v>
      </c>
      <c r="Q1154">
        <v>60</v>
      </c>
      <c r="R1154">
        <v>70</v>
      </c>
      <c r="S1154">
        <v>12</v>
      </c>
      <c r="T1154">
        <v>11.614285714285712</v>
      </c>
      <c r="U1154">
        <v>47.73714285714285</v>
      </c>
      <c r="V1154">
        <v>0</v>
      </c>
      <c r="W1154">
        <v>98.571428571428555</v>
      </c>
      <c r="X1154">
        <v>100</v>
      </c>
      <c r="Y1154">
        <v>100</v>
      </c>
      <c r="Z1154">
        <v>5.5795332991867408</v>
      </c>
      <c r="AA1154">
        <v>0</v>
      </c>
      <c r="AB1154">
        <v>1.4171687785647775</v>
      </c>
      <c r="AD1154">
        <v>-40.938972636387966</v>
      </c>
      <c r="AF1154">
        <v>0.40995607613469992</v>
      </c>
      <c r="AG1154">
        <v>0.74683139749283101</v>
      </c>
      <c r="AH1154">
        <v>1.4285714285714288</v>
      </c>
      <c r="AI1154">
        <v>70</v>
      </c>
      <c r="AJ1154">
        <v>115.76571428571424</v>
      </c>
      <c r="AK1154">
        <v>30.693512629367575</v>
      </c>
    </row>
    <row r="1155" spans="1:37">
      <c r="A1155">
        <v>16</v>
      </c>
      <c r="B1155">
        <v>143</v>
      </c>
      <c r="C1155">
        <v>2024</v>
      </c>
      <c r="D1155">
        <v>11</v>
      </c>
      <c r="E1155">
        <v>99</v>
      </c>
      <c r="F1155">
        <v>99</v>
      </c>
      <c r="G1155">
        <v>99</v>
      </c>
      <c r="H1155">
        <v>99</v>
      </c>
      <c r="I1155">
        <v>99</v>
      </c>
      <c r="J1155">
        <v>999</v>
      </c>
      <c r="K1155">
        <v>99</v>
      </c>
      <c r="L1155">
        <v>12</v>
      </c>
      <c r="M1155">
        <v>99</v>
      </c>
      <c r="N1155">
        <v>99</v>
      </c>
      <c r="O1155">
        <v>99</v>
      </c>
      <c r="P1155">
        <v>99</v>
      </c>
      <c r="Q1155">
        <v>10</v>
      </c>
      <c r="R1155">
        <v>10</v>
      </c>
      <c r="S1155">
        <v>12</v>
      </c>
      <c r="T1155">
        <v>11.4</v>
      </c>
      <c r="U1155">
        <v>49.88</v>
      </c>
      <c r="V1155">
        <v>0</v>
      </c>
      <c r="W1155">
        <v>100</v>
      </c>
      <c r="X1155">
        <v>100</v>
      </c>
      <c r="Y1155">
        <v>100</v>
      </c>
      <c r="Z1155">
        <v>5.3901391447717186</v>
      </c>
      <c r="AA1155">
        <v>0</v>
      </c>
      <c r="AB1155">
        <v>1.4282856857085651</v>
      </c>
      <c r="AD1155">
        <v>27.251500725546311</v>
      </c>
      <c r="AF1155">
        <v>0.17885888034340902</v>
      </c>
      <c r="AG1155">
        <v>0.34272624020107317</v>
      </c>
      <c r="AH1155">
        <v>0</v>
      </c>
      <c r="AI1155">
        <v>10</v>
      </c>
      <c r="AJ1155">
        <v>118.31</v>
      </c>
      <c r="AK1155">
        <v>30.090523447493311</v>
      </c>
    </row>
    <row r="1156" spans="1:37">
      <c r="A1156">
        <v>16</v>
      </c>
      <c r="B1156">
        <v>144</v>
      </c>
      <c r="C1156">
        <v>2024</v>
      </c>
      <c r="D1156">
        <v>12</v>
      </c>
      <c r="E1156">
        <v>99</v>
      </c>
      <c r="F1156">
        <v>99</v>
      </c>
      <c r="G1156">
        <v>99</v>
      </c>
      <c r="H1156">
        <v>99</v>
      </c>
      <c r="I1156">
        <v>99</v>
      </c>
      <c r="J1156">
        <v>999</v>
      </c>
      <c r="K1156">
        <v>99</v>
      </c>
      <c r="L1156">
        <v>12</v>
      </c>
      <c r="M1156">
        <v>99</v>
      </c>
      <c r="N1156">
        <v>99</v>
      </c>
      <c r="O1156">
        <v>99</v>
      </c>
      <c r="P1156">
        <v>99</v>
      </c>
      <c r="Q1156">
        <v>2</v>
      </c>
      <c r="R1156">
        <v>2</v>
      </c>
      <c r="S1156">
        <v>12</v>
      </c>
      <c r="T1156">
        <v>11.5</v>
      </c>
      <c r="U1156">
        <v>46.5</v>
      </c>
      <c r="V1156">
        <v>0</v>
      </c>
      <c r="W1156">
        <v>100</v>
      </c>
      <c r="X1156">
        <v>100</v>
      </c>
      <c r="Y1156">
        <v>100</v>
      </c>
      <c r="Z1156">
        <v>1.5</v>
      </c>
      <c r="AA1156">
        <v>0</v>
      </c>
      <c r="AB1156">
        <v>1.5</v>
      </c>
      <c r="AD1156">
        <v>-100</v>
      </c>
      <c r="AF1156">
        <v>0.3883495145631069</v>
      </c>
      <c r="AG1156">
        <v>0.72688051022322253</v>
      </c>
      <c r="AH1156">
        <v>0</v>
      </c>
      <c r="AI1156">
        <v>2</v>
      </c>
      <c r="AJ1156">
        <v>114.3</v>
      </c>
      <c r="AK1156">
        <v>31.180364017317959</v>
      </c>
    </row>
    <row r="1157" spans="1:37">
      <c r="A1157">
        <v>16</v>
      </c>
      <c r="B1157">
        <v>145</v>
      </c>
      <c r="C1157">
        <v>2024</v>
      </c>
      <c r="D1157">
        <v>1</v>
      </c>
      <c r="E1157">
        <v>99</v>
      </c>
      <c r="F1157">
        <v>99</v>
      </c>
      <c r="G1157">
        <v>99</v>
      </c>
      <c r="H1157">
        <v>99</v>
      </c>
      <c r="I1157">
        <v>99</v>
      </c>
      <c r="J1157">
        <v>999</v>
      </c>
      <c r="K1157">
        <v>99</v>
      </c>
      <c r="L1157">
        <v>13</v>
      </c>
      <c r="M1157">
        <v>99</v>
      </c>
      <c r="N1157">
        <v>99</v>
      </c>
      <c r="O1157">
        <v>99</v>
      </c>
      <c r="P1157">
        <v>99</v>
      </c>
      <c r="R1157">
        <v>0</v>
      </c>
    </row>
    <row r="1158" spans="1:37">
      <c r="A1158">
        <v>16</v>
      </c>
      <c r="B1158">
        <v>146</v>
      </c>
      <c r="C1158">
        <v>2024</v>
      </c>
      <c r="D1158">
        <v>2</v>
      </c>
      <c r="E1158">
        <v>99</v>
      </c>
      <c r="F1158">
        <v>99</v>
      </c>
      <c r="G1158">
        <v>99</v>
      </c>
      <c r="H1158">
        <v>99</v>
      </c>
      <c r="I1158">
        <v>99</v>
      </c>
      <c r="J1158">
        <v>999</v>
      </c>
      <c r="K1158">
        <v>99</v>
      </c>
      <c r="L1158">
        <v>13</v>
      </c>
      <c r="M1158">
        <v>99</v>
      </c>
      <c r="N1158">
        <v>99</v>
      </c>
      <c r="O1158">
        <v>99</v>
      </c>
      <c r="P1158">
        <v>99</v>
      </c>
      <c r="R1158">
        <v>0</v>
      </c>
    </row>
    <row r="1159" spans="1:37">
      <c r="A1159">
        <v>16</v>
      </c>
      <c r="B1159">
        <v>147</v>
      </c>
      <c r="C1159">
        <v>2024</v>
      </c>
      <c r="D1159">
        <v>3</v>
      </c>
      <c r="E1159">
        <v>99</v>
      </c>
      <c r="F1159">
        <v>99</v>
      </c>
      <c r="G1159">
        <v>99</v>
      </c>
      <c r="H1159">
        <v>99</v>
      </c>
      <c r="I1159">
        <v>99</v>
      </c>
      <c r="J1159">
        <v>999</v>
      </c>
      <c r="K1159">
        <v>99</v>
      </c>
      <c r="L1159">
        <v>13</v>
      </c>
      <c r="M1159">
        <v>99</v>
      </c>
      <c r="N1159">
        <v>99</v>
      </c>
      <c r="O1159">
        <v>99</v>
      </c>
      <c r="P1159">
        <v>99</v>
      </c>
      <c r="Q1159">
        <v>1</v>
      </c>
      <c r="R1159">
        <v>1</v>
      </c>
      <c r="S1159">
        <v>13</v>
      </c>
      <c r="T1159">
        <v>4</v>
      </c>
      <c r="U1159">
        <v>24.900000000000006</v>
      </c>
      <c r="V1159">
        <v>0</v>
      </c>
      <c r="W1159">
        <v>0</v>
      </c>
      <c r="X1159">
        <v>100</v>
      </c>
      <c r="Y1159">
        <v>100</v>
      </c>
      <c r="Z1159">
        <v>0</v>
      </c>
      <c r="AA1159">
        <v>0</v>
      </c>
      <c r="AB1159">
        <v>0</v>
      </c>
      <c r="AF1159">
        <v>3.6496350364963528E-2</v>
      </c>
      <c r="AG1159">
        <v>2.8859861611747927E-2</v>
      </c>
      <c r="AH1159">
        <v>0</v>
      </c>
      <c r="AI1159">
        <v>1</v>
      </c>
      <c r="AJ1159">
        <v>96</v>
      </c>
      <c r="AK1159">
        <v>28.143988715277779</v>
      </c>
    </row>
    <row r="1160" spans="1:37">
      <c r="A1160">
        <v>16</v>
      </c>
      <c r="B1160">
        <v>148</v>
      </c>
      <c r="C1160">
        <v>2024</v>
      </c>
      <c r="D1160">
        <v>4</v>
      </c>
      <c r="E1160">
        <v>99</v>
      </c>
      <c r="F1160">
        <v>99</v>
      </c>
      <c r="G1160">
        <v>99</v>
      </c>
      <c r="H1160">
        <v>99</v>
      </c>
      <c r="I1160">
        <v>99</v>
      </c>
      <c r="J1160">
        <v>999</v>
      </c>
      <c r="K1160">
        <v>99</v>
      </c>
      <c r="L1160">
        <v>13</v>
      </c>
      <c r="M1160">
        <v>99</v>
      </c>
      <c r="N1160">
        <v>99</v>
      </c>
      <c r="O1160">
        <v>99</v>
      </c>
      <c r="P1160">
        <v>99</v>
      </c>
      <c r="Q1160">
        <v>2</v>
      </c>
      <c r="R1160">
        <v>2</v>
      </c>
      <c r="S1160">
        <v>13</v>
      </c>
      <c r="T1160">
        <v>10.5</v>
      </c>
      <c r="U1160">
        <v>42.75</v>
      </c>
      <c r="V1160">
        <v>0</v>
      </c>
      <c r="W1160">
        <v>100</v>
      </c>
      <c r="X1160">
        <v>100</v>
      </c>
      <c r="Y1160">
        <v>100</v>
      </c>
      <c r="Z1160">
        <v>5.0500000000000513</v>
      </c>
      <c r="AA1160">
        <v>0</v>
      </c>
      <c r="AB1160">
        <v>1.5</v>
      </c>
      <c r="AD1160">
        <v>99.999999999999559</v>
      </c>
      <c r="AF1160">
        <v>0.25</v>
      </c>
      <c r="AG1160">
        <v>0.4288573334604025</v>
      </c>
      <c r="AH1160">
        <v>0</v>
      </c>
      <c r="AI1160">
        <v>2</v>
      </c>
      <c r="AJ1160">
        <v>107.15</v>
      </c>
      <c r="AK1160">
        <v>34.601950653469324</v>
      </c>
    </row>
    <row r="1161" spans="1:37">
      <c r="A1161">
        <v>16</v>
      </c>
      <c r="B1161">
        <v>149</v>
      </c>
      <c r="C1161">
        <v>2024</v>
      </c>
      <c r="D1161">
        <v>5</v>
      </c>
      <c r="E1161">
        <v>99</v>
      </c>
      <c r="F1161">
        <v>99</v>
      </c>
      <c r="G1161">
        <v>99</v>
      </c>
      <c r="H1161">
        <v>99</v>
      </c>
      <c r="I1161">
        <v>99</v>
      </c>
      <c r="J1161">
        <v>999</v>
      </c>
      <c r="K1161">
        <v>99</v>
      </c>
      <c r="L1161">
        <v>13</v>
      </c>
      <c r="M1161">
        <v>99</v>
      </c>
      <c r="N1161">
        <v>99</v>
      </c>
      <c r="O1161">
        <v>99</v>
      </c>
      <c r="P1161">
        <v>99</v>
      </c>
      <c r="R1161">
        <v>0</v>
      </c>
    </row>
    <row r="1162" spans="1:37">
      <c r="A1162">
        <v>16</v>
      </c>
      <c r="B1162">
        <v>150</v>
      </c>
      <c r="C1162">
        <v>2024</v>
      </c>
      <c r="D1162">
        <v>6</v>
      </c>
      <c r="E1162">
        <v>99</v>
      </c>
      <c r="F1162">
        <v>99</v>
      </c>
      <c r="G1162">
        <v>99</v>
      </c>
      <c r="H1162">
        <v>99</v>
      </c>
      <c r="I1162">
        <v>99</v>
      </c>
      <c r="J1162">
        <v>999</v>
      </c>
      <c r="K1162">
        <v>99</v>
      </c>
      <c r="L1162">
        <v>13</v>
      </c>
      <c r="M1162">
        <v>99</v>
      </c>
      <c r="N1162">
        <v>99</v>
      </c>
      <c r="O1162">
        <v>99</v>
      </c>
      <c r="P1162">
        <v>99</v>
      </c>
      <c r="R1162">
        <v>0</v>
      </c>
    </row>
    <row r="1163" spans="1:37">
      <c r="A1163">
        <v>16</v>
      </c>
      <c r="B1163">
        <v>151</v>
      </c>
      <c r="C1163">
        <v>2024</v>
      </c>
      <c r="D1163">
        <v>7</v>
      </c>
      <c r="E1163">
        <v>99</v>
      </c>
      <c r="F1163">
        <v>99</v>
      </c>
      <c r="G1163">
        <v>99</v>
      </c>
      <c r="H1163">
        <v>99</v>
      </c>
      <c r="I1163">
        <v>99</v>
      </c>
      <c r="J1163">
        <v>999</v>
      </c>
      <c r="K1163">
        <v>99</v>
      </c>
      <c r="L1163">
        <v>13</v>
      </c>
      <c r="M1163">
        <v>99</v>
      </c>
      <c r="N1163">
        <v>99</v>
      </c>
      <c r="O1163">
        <v>99</v>
      </c>
      <c r="P1163">
        <v>99</v>
      </c>
      <c r="R1163">
        <v>0</v>
      </c>
    </row>
    <row r="1164" spans="1:37">
      <c r="A1164">
        <v>16</v>
      </c>
      <c r="B1164">
        <v>152</v>
      </c>
      <c r="C1164">
        <v>2024</v>
      </c>
      <c r="D1164">
        <v>8</v>
      </c>
      <c r="E1164">
        <v>99</v>
      </c>
      <c r="F1164">
        <v>99</v>
      </c>
      <c r="G1164">
        <v>99</v>
      </c>
      <c r="H1164">
        <v>99</v>
      </c>
      <c r="I1164">
        <v>99</v>
      </c>
      <c r="J1164">
        <v>999</v>
      </c>
      <c r="K1164">
        <v>99</v>
      </c>
      <c r="L1164">
        <v>13</v>
      </c>
      <c r="M1164">
        <v>99</v>
      </c>
      <c r="N1164">
        <v>99</v>
      </c>
      <c r="O1164">
        <v>99</v>
      </c>
      <c r="P1164">
        <v>99</v>
      </c>
      <c r="Q1164">
        <v>6</v>
      </c>
      <c r="R1164">
        <v>6</v>
      </c>
      <c r="S1164">
        <v>13</v>
      </c>
      <c r="T1164">
        <v>12.666666666666664</v>
      </c>
      <c r="U1164">
        <v>51.466666666666683</v>
      </c>
      <c r="V1164">
        <v>0</v>
      </c>
      <c r="W1164">
        <v>100</v>
      </c>
      <c r="X1164">
        <v>100</v>
      </c>
      <c r="Y1164">
        <v>100</v>
      </c>
      <c r="Z1164">
        <v>7.9832463460814349</v>
      </c>
      <c r="AA1164">
        <v>0</v>
      </c>
      <c r="AB1164">
        <v>1.3743685418725624</v>
      </c>
      <c r="AD1164">
        <v>-57.216752101852514</v>
      </c>
      <c r="AF1164">
        <v>0.10114632501685775</v>
      </c>
      <c r="AG1164">
        <v>0.21209257346315313</v>
      </c>
      <c r="AH1164">
        <v>0</v>
      </c>
      <c r="AI1164">
        <v>6</v>
      </c>
      <c r="AJ1164">
        <v>114.85</v>
      </c>
      <c r="AK1164">
        <v>33.668888467875561</v>
      </c>
    </row>
    <row r="1165" spans="1:37">
      <c r="A1165">
        <v>16</v>
      </c>
      <c r="B1165">
        <v>153</v>
      </c>
      <c r="C1165">
        <v>2024</v>
      </c>
      <c r="D1165">
        <v>9</v>
      </c>
      <c r="E1165">
        <v>99</v>
      </c>
      <c r="F1165">
        <v>99</v>
      </c>
      <c r="G1165">
        <v>99</v>
      </c>
      <c r="H1165">
        <v>99</v>
      </c>
      <c r="I1165">
        <v>99</v>
      </c>
      <c r="J1165">
        <v>999</v>
      </c>
      <c r="K1165">
        <v>99</v>
      </c>
      <c r="L1165">
        <v>13</v>
      </c>
      <c r="M1165">
        <v>99</v>
      </c>
      <c r="N1165">
        <v>99</v>
      </c>
      <c r="O1165">
        <v>99</v>
      </c>
      <c r="P1165">
        <v>99</v>
      </c>
      <c r="Q1165">
        <v>8</v>
      </c>
      <c r="R1165">
        <v>11</v>
      </c>
      <c r="S1165">
        <v>13</v>
      </c>
      <c r="T1165">
        <v>14.18181818181818</v>
      </c>
      <c r="U1165">
        <v>47.972727272727283</v>
      </c>
      <c r="V1165">
        <v>0</v>
      </c>
      <c r="W1165">
        <v>100</v>
      </c>
      <c r="X1165">
        <v>100</v>
      </c>
      <c r="Y1165">
        <v>100</v>
      </c>
      <c r="Z1165">
        <v>4.9863615645971793</v>
      </c>
      <c r="AA1165">
        <v>0</v>
      </c>
      <c r="AB1165">
        <v>0.5749595745760594</v>
      </c>
      <c r="AD1165">
        <v>13.17376017449482</v>
      </c>
      <c r="AF1165">
        <v>0.14826796064159589</v>
      </c>
      <c r="AG1165">
        <v>0.28652159418291112</v>
      </c>
      <c r="AH1165">
        <v>0</v>
      </c>
      <c r="AI1165">
        <v>11</v>
      </c>
      <c r="AJ1165">
        <v>113.18181818181816</v>
      </c>
      <c r="AK1165">
        <v>33.036505002353977</v>
      </c>
    </row>
    <row r="1166" spans="1:37">
      <c r="A1166">
        <v>16</v>
      </c>
      <c r="B1166">
        <v>154</v>
      </c>
      <c r="C1166">
        <v>2024</v>
      </c>
      <c r="D1166">
        <v>10</v>
      </c>
      <c r="E1166">
        <v>99</v>
      </c>
      <c r="F1166">
        <v>99</v>
      </c>
      <c r="G1166">
        <v>99</v>
      </c>
      <c r="H1166">
        <v>99</v>
      </c>
      <c r="I1166">
        <v>99</v>
      </c>
      <c r="J1166">
        <v>999</v>
      </c>
      <c r="K1166">
        <v>99</v>
      </c>
      <c r="L1166">
        <v>13</v>
      </c>
      <c r="M1166">
        <v>99</v>
      </c>
      <c r="N1166">
        <v>99</v>
      </c>
      <c r="O1166">
        <v>99</v>
      </c>
      <c r="P1166">
        <v>99</v>
      </c>
      <c r="Q1166">
        <v>14</v>
      </c>
      <c r="R1166">
        <v>14</v>
      </c>
      <c r="S1166">
        <v>13</v>
      </c>
      <c r="T1166">
        <v>14.071428571428577</v>
      </c>
      <c r="U1166">
        <v>47.357142857142847</v>
      </c>
      <c r="V1166">
        <v>0</v>
      </c>
      <c r="W1166">
        <v>100</v>
      </c>
      <c r="X1166">
        <v>100</v>
      </c>
      <c r="Y1166">
        <v>100</v>
      </c>
      <c r="Z1166">
        <v>5.5086573792939069</v>
      </c>
      <c r="AA1166">
        <v>0</v>
      </c>
      <c r="AB1166">
        <v>0.79859570624993059</v>
      </c>
      <c r="AD1166">
        <v>3.804039694091812</v>
      </c>
      <c r="AF1166">
        <v>8.1991215226939987E-2</v>
      </c>
      <c r="AG1166">
        <v>0.14817728529379545</v>
      </c>
      <c r="AH1166">
        <v>0</v>
      </c>
      <c r="AI1166">
        <v>14</v>
      </c>
      <c r="AJ1166">
        <v>113.6785714285714</v>
      </c>
      <c r="AK1166">
        <v>32.146962487431566</v>
      </c>
    </row>
    <row r="1167" spans="1:37">
      <c r="A1167">
        <v>16</v>
      </c>
      <c r="B1167">
        <v>155</v>
      </c>
      <c r="C1167">
        <v>2024</v>
      </c>
      <c r="D1167">
        <v>11</v>
      </c>
      <c r="E1167">
        <v>99</v>
      </c>
      <c r="F1167">
        <v>99</v>
      </c>
      <c r="G1167">
        <v>99</v>
      </c>
      <c r="H1167">
        <v>99</v>
      </c>
      <c r="I1167">
        <v>99</v>
      </c>
      <c r="J1167">
        <v>999</v>
      </c>
      <c r="K1167">
        <v>99</v>
      </c>
      <c r="L1167">
        <v>13</v>
      </c>
      <c r="M1167">
        <v>99</v>
      </c>
      <c r="N1167">
        <v>99</v>
      </c>
      <c r="O1167">
        <v>99</v>
      </c>
      <c r="P1167">
        <v>99</v>
      </c>
      <c r="Q1167">
        <v>3</v>
      </c>
      <c r="R1167">
        <v>3</v>
      </c>
      <c r="S1167">
        <v>13</v>
      </c>
      <c r="T1167">
        <v>13.666666666666663</v>
      </c>
      <c r="U1167">
        <v>43.466666666666683</v>
      </c>
      <c r="V1167">
        <v>0</v>
      </c>
      <c r="W1167">
        <v>100</v>
      </c>
      <c r="X1167">
        <v>100</v>
      </c>
      <c r="Y1167">
        <v>100</v>
      </c>
      <c r="Z1167">
        <v>3.3865748019036754</v>
      </c>
      <c r="AA1167">
        <v>0</v>
      </c>
      <c r="AB1167">
        <v>0.94280904158207679</v>
      </c>
      <c r="AD1167">
        <v>-26.447624573341155</v>
      </c>
      <c r="AF1167">
        <v>5.3657664103022737E-2</v>
      </c>
      <c r="AG1167">
        <v>8.9598038737409721E-2</v>
      </c>
      <c r="AH1167">
        <v>0</v>
      </c>
      <c r="AI1167">
        <v>3</v>
      </c>
      <c r="AJ1167">
        <v>111.06666666666663</v>
      </c>
      <c r="AK1167">
        <v>31.66283101254562</v>
      </c>
    </row>
    <row r="1168" spans="1:37">
      <c r="A1168">
        <v>16</v>
      </c>
      <c r="B1168">
        <v>156</v>
      </c>
      <c r="C1168">
        <v>2024</v>
      </c>
      <c r="D1168">
        <v>12</v>
      </c>
      <c r="E1168">
        <v>99</v>
      </c>
      <c r="F1168">
        <v>99</v>
      </c>
      <c r="G1168">
        <v>99</v>
      </c>
      <c r="H1168">
        <v>99</v>
      </c>
      <c r="I1168">
        <v>99</v>
      </c>
      <c r="J1168">
        <v>999</v>
      </c>
      <c r="K1168">
        <v>99</v>
      </c>
      <c r="L1168">
        <v>13</v>
      </c>
      <c r="M1168">
        <v>99</v>
      </c>
      <c r="N1168">
        <v>99</v>
      </c>
      <c r="O1168">
        <v>99</v>
      </c>
      <c r="P1168">
        <v>99</v>
      </c>
      <c r="Q1168">
        <v>1</v>
      </c>
      <c r="R1168">
        <v>1</v>
      </c>
      <c r="S1168">
        <v>13</v>
      </c>
      <c r="T1168">
        <v>15</v>
      </c>
      <c r="U1168">
        <v>49.2</v>
      </c>
      <c r="V1168">
        <v>0</v>
      </c>
      <c r="W1168">
        <v>100</v>
      </c>
      <c r="X1168">
        <v>100</v>
      </c>
      <c r="Y1168">
        <v>100</v>
      </c>
      <c r="Z1168">
        <v>0</v>
      </c>
      <c r="AA1168">
        <v>0</v>
      </c>
      <c r="AB1168">
        <v>0</v>
      </c>
      <c r="AF1168">
        <v>0.19417475728155345</v>
      </c>
      <c r="AG1168">
        <v>0.38454323766647902</v>
      </c>
      <c r="AH1168">
        <v>0</v>
      </c>
      <c r="AI1168">
        <v>1</v>
      </c>
      <c r="AJ1168">
        <v>113.9</v>
      </c>
      <c r="AK1168">
        <v>33.296143188152627</v>
      </c>
    </row>
    <row r="1169" spans="1:37">
      <c r="A1169">
        <v>16</v>
      </c>
      <c r="B1169">
        <v>157</v>
      </c>
      <c r="C1169">
        <v>2024</v>
      </c>
      <c r="D1169">
        <v>1</v>
      </c>
      <c r="E1169">
        <v>99</v>
      </c>
      <c r="F1169">
        <v>99</v>
      </c>
      <c r="G1169">
        <v>99</v>
      </c>
      <c r="H1169">
        <v>99</v>
      </c>
      <c r="I1169">
        <v>99</v>
      </c>
      <c r="J1169">
        <v>999</v>
      </c>
      <c r="K1169">
        <v>99</v>
      </c>
      <c r="L1169">
        <v>14</v>
      </c>
      <c r="M1169">
        <v>99</v>
      </c>
      <c r="N1169">
        <v>99</v>
      </c>
      <c r="O1169">
        <v>99</v>
      </c>
      <c r="P1169">
        <v>99</v>
      </c>
      <c r="R1169">
        <v>0</v>
      </c>
    </row>
    <row r="1170" spans="1:37">
      <c r="A1170">
        <v>16</v>
      </c>
      <c r="B1170">
        <v>158</v>
      </c>
      <c r="C1170">
        <v>2024</v>
      </c>
      <c r="D1170">
        <v>2</v>
      </c>
      <c r="E1170">
        <v>99</v>
      </c>
      <c r="F1170">
        <v>99</v>
      </c>
      <c r="G1170">
        <v>99</v>
      </c>
      <c r="H1170">
        <v>99</v>
      </c>
      <c r="I1170">
        <v>99</v>
      </c>
      <c r="J1170">
        <v>999</v>
      </c>
      <c r="K1170">
        <v>99</v>
      </c>
      <c r="L1170">
        <v>14</v>
      </c>
      <c r="M1170">
        <v>99</v>
      </c>
      <c r="N1170">
        <v>99</v>
      </c>
      <c r="O1170">
        <v>99</v>
      </c>
      <c r="P1170">
        <v>99</v>
      </c>
      <c r="R1170">
        <v>0</v>
      </c>
    </row>
    <row r="1171" spans="1:37">
      <c r="A1171">
        <v>16</v>
      </c>
      <c r="B1171">
        <v>159</v>
      </c>
      <c r="C1171">
        <v>2024</v>
      </c>
      <c r="D1171">
        <v>3</v>
      </c>
      <c r="E1171">
        <v>99</v>
      </c>
      <c r="F1171">
        <v>99</v>
      </c>
      <c r="G1171">
        <v>99</v>
      </c>
      <c r="H1171">
        <v>99</v>
      </c>
      <c r="I1171">
        <v>99</v>
      </c>
      <c r="J1171">
        <v>999</v>
      </c>
      <c r="K1171">
        <v>99</v>
      </c>
      <c r="L1171">
        <v>14</v>
      </c>
      <c r="M1171">
        <v>99</v>
      </c>
      <c r="N1171">
        <v>99</v>
      </c>
      <c r="O1171">
        <v>99</v>
      </c>
      <c r="P1171">
        <v>99</v>
      </c>
      <c r="R1171">
        <v>0</v>
      </c>
    </row>
    <row r="1172" spans="1:37">
      <c r="A1172">
        <v>16</v>
      </c>
      <c r="B1172">
        <v>160</v>
      </c>
      <c r="C1172">
        <v>2024</v>
      </c>
      <c r="D1172">
        <v>4</v>
      </c>
      <c r="E1172">
        <v>99</v>
      </c>
      <c r="F1172">
        <v>99</v>
      </c>
      <c r="G1172">
        <v>99</v>
      </c>
      <c r="H1172">
        <v>99</v>
      </c>
      <c r="I1172">
        <v>99</v>
      </c>
      <c r="J1172">
        <v>999</v>
      </c>
      <c r="K1172">
        <v>99</v>
      </c>
      <c r="L1172">
        <v>14</v>
      </c>
      <c r="M1172">
        <v>99</v>
      </c>
      <c r="N1172">
        <v>99</v>
      </c>
      <c r="O1172">
        <v>99</v>
      </c>
      <c r="P1172">
        <v>99</v>
      </c>
      <c r="R1172">
        <v>0</v>
      </c>
    </row>
    <row r="1173" spans="1:37">
      <c r="A1173">
        <v>16</v>
      </c>
      <c r="B1173">
        <v>161</v>
      </c>
      <c r="C1173">
        <v>2024</v>
      </c>
      <c r="D1173">
        <v>5</v>
      </c>
      <c r="E1173">
        <v>99</v>
      </c>
      <c r="F1173">
        <v>99</v>
      </c>
      <c r="G1173">
        <v>99</v>
      </c>
      <c r="H1173">
        <v>99</v>
      </c>
      <c r="I1173">
        <v>99</v>
      </c>
      <c r="J1173">
        <v>999</v>
      </c>
      <c r="K1173">
        <v>99</v>
      </c>
      <c r="L1173">
        <v>14</v>
      </c>
      <c r="M1173">
        <v>99</v>
      </c>
      <c r="N1173">
        <v>99</v>
      </c>
      <c r="O1173">
        <v>99</v>
      </c>
      <c r="P1173">
        <v>99</v>
      </c>
      <c r="R1173">
        <v>0</v>
      </c>
    </row>
    <row r="1174" spans="1:37">
      <c r="A1174">
        <v>16</v>
      </c>
      <c r="B1174">
        <v>162</v>
      </c>
      <c r="C1174">
        <v>2024</v>
      </c>
      <c r="D1174">
        <v>6</v>
      </c>
      <c r="E1174">
        <v>99</v>
      </c>
      <c r="F1174">
        <v>99</v>
      </c>
      <c r="G1174">
        <v>99</v>
      </c>
      <c r="H1174">
        <v>99</v>
      </c>
      <c r="I1174">
        <v>99</v>
      </c>
      <c r="J1174">
        <v>999</v>
      </c>
      <c r="K1174">
        <v>99</v>
      </c>
      <c r="L1174">
        <v>14</v>
      </c>
      <c r="M1174">
        <v>99</v>
      </c>
      <c r="N1174">
        <v>99</v>
      </c>
      <c r="O1174">
        <v>99</v>
      </c>
      <c r="P1174">
        <v>99</v>
      </c>
      <c r="R1174">
        <v>0</v>
      </c>
    </row>
    <row r="1175" spans="1:37">
      <c r="A1175">
        <v>16</v>
      </c>
      <c r="B1175">
        <v>163</v>
      </c>
      <c r="C1175">
        <v>2024</v>
      </c>
      <c r="D1175">
        <v>7</v>
      </c>
      <c r="E1175">
        <v>99</v>
      </c>
      <c r="F1175">
        <v>99</v>
      </c>
      <c r="G1175">
        <v>99</v>
      </c>
      <c r="H1175">
        <v>99</v>
      </c>
      <c r="I1175">
        <v>99</v>
      </c>
      <c r="J1175">
        <v>999</v>
      </c>
      <c r="K1175">
        <v>99</v>
      </c>
      <c r="L1175">
        <v>14</v>
      </c>
      <c r="M1175">
        <v>99</v>
      </c>
      <c r="N1175">
        <v>99</v>
      </c>
      <c r="O1175">
        <v>99</v>
      </c>
      <c r="P1175">
        <v>99</v>
      </c>
      <c r="R1175">
        <v>0</v>
      </c>
    </row>
    <row r="1176" spans="1:37">
      <c r="A1176">
        <v>16</v>
      </c>
      <c r="B1176">
        <v>164</v>
      </c>
      <c r="C1176">
        <v>2024</v>
      </c>
      <c r="D1176">
        <v>8</v>
      </c>
      <c r="E1176">
        <v>99</v>
      </c>
      <c r="F1176">
        <v>99</v>
      </c>
      <c r="G1176">
        <v>99</v>
      </c>
      <c r="H1176">
        <v>99</v>
      </c>
      <c r="I1176">
        <v>99</v>
      </c>
      <c r="J1176">
        <v>999</v>
      </c>
      <c r="K1176">
        <v>99</v>
      </c>
      <c r="L1176">
        <v>14</v>
      </c>
      <c r="M1176">
        <v>99</v>
      </c>
      <c r="N1176">
        <v>99</v>
      </c>
      <c r="O1176">
        <v>99</v>
      </c>
      <c r="P1176">
        <v>99</v>
      </c>
      <c r="R1176">
        <v>0</v>
      </c>
    </row>
    <row r="1177" spans="1:37">
      <c r="A1177">
        <v>16</v>
      </c>
      <c r="B1177">
        <v>165</v>
      </c>
      <c r="C1177">
        <v>2024</v>
      </c>
      <c r="D1177">
        <v>9</v>
      </c>
      <c r="E1177">
        <v>99</v>
      </c>
      <c r="F1177">
        <v>99</v>
      </c>
      <c r="G1177">
        <v>99</v>
      </c>
      <c r="H1177">
        <v>99</v>
      </c>
      <c r="I1177">
        <v>99</v>
      </c>
      <c r="J1177">
        <v>999</v>
      </c>
      <c r="K1177">
        <v>99</v>
      </c>
      <c r="L1177">
        <v>14</v>
      </c>
      <c r="M1177">
        <v>99</v>
      </c>
      <c r="N1177">
        <v>99</v>
      </c>
      <c r="O1177">
        <v>99</v>
      </c>
      <c r="P1177">
        <v>99</v>
      </c>
      <c r="Q1177">
        <v>2</v>
      </c>
      <c r="R1177">
        <v>2</v>
      </c>
      <c r="S1177">
        <v>14</v>
      </c>
      <c r="T1177">
        <v>14.5</v>
      </c>
      <c r="U1177">
        <v>54.35</v>
      </c>
      <c r="V1177">
        <v>0</v>
      </c>
      <c r="W1177">
        <v>100</v>
      </c>
      <c r="X1177">
        <v>100</v>
      </c>
      <c r="Y1177">
        <v>100</v>
      </c>
      <c r="Z1177">
        <v>2.8499999999999899</v>
      </c>
      <c r="AA1177">
        <v>0</v>
      </c>
      <c r="AB1177">
        <v>0.5</v>
      </c>
      <c r="AD1177">
        <v>99.999999999997186</v>
      </c>
      <c r="AF1177">
        <v>2.6957811025744721E-2</v>
      </c>
      <c r="AG1177">
        <v>5.9020082030855472E-2</v>
      </c>
      <c r="AH1177">
        <v>0</v>
      </c>
      <c r="AI1177">
        <v>2</v>
      </c>
      <c r="AJ1177">
        <v>114.8</v>
      </c>
      <c r="AK1177">
        <v>35.932970499471345</v>
      </c>
    </row>
    <row r="1178" spans="1:37">
      <c r="A1178">
        <v>16</v>
      </c>
      <c r="B1178">
        <v>166</v>
      </c>
      <c r="C1178">
        <v>2024</v>
      </c>
      <c r="D1178">
        <v>10</v>
      </c>
      <c r="E1178">
        <v>99</v>
      </c>
      <c r="F1178">
        <v>99</v>
      </c>
      <c r="G1178">
        <v>99</v>
      </c>
      <c r="H1178">
        <v>99</v>
      </c>
      <c r="I1178">
        <v>99</v>
      </c>
      <c r="J1178">
        <v>999</v>
      </c>
      <c r="K1178">
        <v>99</v>
      </c>
      <c r="L1178">
        <v>14</v>
      </c>
      <c r="M1178">
        <v>99</v>
      </c>
      <c r="N1178">
        <v>99</v>
      </c>
      <c r="O1178">
        <v>99</v>
      </c>
      <c r="P1178">
        <v>99</v>
      </c>
      <c r="Q1178">
        <v>2</v>
      </c>
      <c r="R1178">
        <v>4</v>
      </c>
      <c r="S1178">
        <v>14</v>
      </c>
      <c r="T1178">
        <v>14.5</v>
      </c>
      <c r="U1178">
        <v>57.850000000000016</v>
      </c>
      <c r="V1178">
        <v>0</v>
      </c>
      <c r="W1178">
        <v>100</v>
      </c>
      <c r="X1178">
        <v>100</v>
      </c>
      <c r="Y1178">
        <v>100</v>
      </c>
      <c r="Z1178">
        <v>3.4601300553591039</v>
      </c>
      <c r="AA1178">
        <v>0</v>
      </c>
      <c r="AB1178">
        <v>0.5</v>
      </c>
      <c r="AD1178">
        <v>8.670194333738479</v>
      </c>
      <c r="AF1178">
        <v>2.3426061493411421E-2</v>
      </c>
      <c r="AG1178">
        <v>5.1716778004501161E-2</v>
      </c>
      <c r="AH1178">
        <v>0</v>
      </c>
      <c r="AI1178">
        <v>4</v>
      </c>
      <c r="AJ1178">
        <v>118.2</v>
      </c>
      <c r="AK1178">
        <v>35.008893481161621</v>
      </c>
    </row>
    <row r="1179" spans="1:37">
      <c r="A1179">
        <v>16</v>
      </c>
      <c r="B1179">
        <v>167</v>
      </c>
      <c r="C1179">
        <v>2024</v>
      </c>
      <c r="D1179">
        <v>11</v>
      </c>
      <c r="E1179">
        <v>99</v>
      </c>
      <c r="F1179">
        <v>99</v>
      </c>
      <c r="G1179">
        <v>99</v>
      </c>
      <c r="H1179">
        <v>99</v>
      </c>
      <c r="I1179">
        <v>99</v>
      </c>
      <c r="J1179">
        <v>999</v>
      </c>
      <c r="K1179">
        <v>99</v>
      </c>
      <c r="L1179">
        <v>14</v>
      </c>
      <c r="M1179">
        <v>99</v>
      </c>
      <c r="N1179">
        <v>99</v>
      </c>
      <c r="O1179">
        <v>99</v>
      </c>
      <c r="P1179">
        <v>99</v>
      </c>
      <c r="R1179">
        <v>0</v>
      </c>
    </row>
    <row r="1180" spans="1:37">
      <c r="A1180">
        <v>16</v>
      </c>
      <c r="B1180">
        <v>168</v>
      </c>
      <c r="C1180">
        <v>2024</v>
      </c>
      <c r="D1180">
        <v>12</v>
      </c>
      <c r="E1180">
        <v>99</v>
      </c>
      <c r="F1180">
        <v>99</v>
      </c>
      <c r="G1180">
        <v>99</v>
      </c>
      <c r="H1180">
        <v>99</v>
      </c>
      <c r="I1180">
        <v>99</v>
      </c>
      <c r="J1180">
        <v>999</v>
      </c>
      <c r="K1180">
        <v>99</v>
      </c>
      <c r="L1180">
        <v>14</v>
      </c>
      <c r="M1180">
        <v>99</v>
      </c>
      <c r="N1180">
        <v>99</v>
      </c>
      <c r="O1180">
        <v>99</v>
      </c>
      <c r="P1180">
        <v>99</v>
      </c>
      <c r="R1180">
        <v>0</v>
      </c>
    </row>
    <row r="1181" spans="1:37">
      <c r="A1181">
        <v>16</v>
      </c>
      <c r="B1181">
        <v>169</v>
      </c>
      <c r="C1181">
        <v>2024</v>
      </c>
      <c r="D1181">
        <v>1</v>
      </c>
      <c r="E1181">
        <v>99</v>
      </c>
      <c r="F1181">
        <v>99</v>
      </c>
      <c r="G1181">
        <v>99</v>
      </c>
      <c r="H1181">
        <v>99</v>
      </c>
      <c r="I1181">
        <v>99</v>
      </c>
      <c r="J1181">
        <v>999</v>
      </c>
      <c r="K1181">
        <v>99</v>
      </c>
      <c r="L1181">
        <v>15</v>
      </c>
      <c r="M1181">
        <v>99</v>
      </c>
      <c r="N1181">
        <v>99</v>
      </c>
      <c r="O1181">
        <v>99</v>
      </c>
      <c r="P1181">
        <v>99</v>
      </c>
      <c r="R1181">
        <v>0</v>
      </c>
    </row>
    <row r="1182" spans="1:37">
      <c r="A1182">
        <v>16</v>
      </c>
      <c r="B1182">
        <v>170</v>
      </c>
      <c r="C1182">
        <v>2024</v>
      </c>
      <c r="D1182">
        <v>2</v>
      </c>
      <c r="E1182">
        <v>99</v>
      </c>
      <c r="F1182">
        <v>99</v>
      </c>
      <c r="G1182">
        <v>99</v>
      </c>
      <c r="H1182">
        <v>99</v>
      </c>
      <c r="I1182">
        <v>99</v>
      </c>
      <c r="J1182">
        <v>999</v>
      </c>
      <c r="K1182">
        <v>99</v>
      </c>
      <c r="L1182">
        <v>15</v>
      </c>
      <c r="M1182">
        <v>99</v>
      </c>
      <c r="N1182">
        <v>99</v>
      </c>
      <c r="O1182">
        <v>99</v>
      </c>
      <c r="P1182">
        <v>99</v>
      </c>
      <c r="R1182">
        <v>0</v>
      </c>
    </row>
    <row r="1183" spans="1:37">
      <c r="A1183">
        <v>16</v>
      </c>
      <c r="B1183">
        <v>171</v>
      </c>
      <c r="C1183">
        <v>2024</v>
      </c>
      <c r="D1183">
        <v>3</v>
      </c>
      <c r="E1183">
        <v>99</v>
      </c>
      <c r="F1183">
        <v>99</v>
      </c>
      <c r="G1183">
        <v>99</v>
      </c>
      <c r="H1183">
        <v>99</v>
      </c>
      <c r="I1183">
        <v>99</v>
      </c>
      <c r="J1183">
        <v>999</v>
      </c>
      <c r="K1183">
        <v>99</v>
      </c>
      <c r="L1183">
        <v>15</v>
      </c>
      <c r="M1183">
        <v>99</v>
      </c>
      <c r="N1183">
        <v>99</v>
      </c>
      <c r="O1183">
        <v>99</v>
      </c>
      <c r="P1183">
        <v>99</v>
      </c>
      <c r="R1183">
        <v>0</v>
      </c>
    </row>
    <row r="1184" spans="1:37">
      <c r="A1184">
        <v>16</v>
      </c>
      <c r="B1184">
        <v>172</v>
      </c>
      <c r="C1184">
        <v>2024</v>
      </c>
      <c r="D1184">
        <v>4</v>
      </c>
      <c r="E1184">
        <v>99</v>
      </c>
      <c r="F1184">
        <v>99</v>
      </c>
      <c r="G1184">
        <v>99</v>
      </c>
      <c r="H1184">
        <v>99</v>
      </c>
      <c r="I1184">
        <v>99</v>
      </c>
      <c r="J1184">
        <v>999</v>
      </c>
      <c r="K1184">
        <v>99</v>
      </c>
      <c r="L1184">
        <v>15</v>
      </c>
      <c r="M1184">
        <v>99</v>
      </c>
      <c r="N1184">
        <v>99</v>
      </c>
      <c r="O1184">
        <v>99</v>
      </c>
      <c r="P1184">
        <v>99</v>
      </c>
      <c r="R1184">
        <v>0</v>
      </c>
    </row>
    <row r="1185" spans="1:37">
      <c r="A1185">
        <v>16</v>
      </c>
      <c r="B1185">
        <v>173</v>
      </c>
      <c r="C1185">
        <v>2024</v>
      </c>
      <c r="D1185">
        <v>5</v>
      </c>
      <c r="E1185">
        <v>99</v>
      </c>
      <c r="F1185">
        <v>99</v>
      </c>
      <c r="G1185">
        <v>99</v>
      </c>
      <c r="H1185">
        <v>99</v>
      </c>
      <c r="I1185">
        <v>99</v>
      </c>
      <c r="J1185">
        <v>999</v>
      </c>
      <c r="K1185">
        <v>99</v>
      </c>
      <c r="L1185">
        <v>15</v>
      </c>
      <c r="M1185">
        <v>99</v>
      </c>
      <c r="N1185">
        <v>99</v>
      </c>
      <c r="O1185">
        <v>99</v>
      </c>
      <c r="P1185">
        <v>99</v>
      </c>
      <c r="R1185">
        <v>0</v>
      </c>
    </row>
    <row r="1186" spans="1:37">
      <c r="A1186">
        <v>16</v>
      </c>
      <c r="B1186">
        <v>174</v>
      </c>
      <c r="C1186">
        <v>2024</v>
      </c>
      <c r="D1186">
        <v>6</v>
      </c>
      <c r="E1186">
        <v>99</v>
      </c>
      <c r="F1186">
        <v>99</v>
      </c>
      <c r="G1186">
        <v>99</v>
      </c>
      <c r="H1186">
        <v>99</v>
      </c>
      <c r="I1186">
        <v>99</v>
      </c>
      <c r="J1186">
        <v>999</v>
      </c>
      <c r="K1186">
        <v>99</v>
      </c>
      <c r="L1186">
        <v>15</v>
      </c>
      <c r="M1186">
        <v>99</v>
      </c>
      <c r="N1186">
        <v>99</v>
      </c>
      <c r="O1186">
        <v>99</v>
      </c>
      <c r="P1186">
        <v>99</v>
      </c>
      <c r="R1186">
        <v>0</v>
      </c>
    </row>
    <row r="1187" spans="1:37">
      <c r="A1187">
        <v>16</v>
      </c>
      <c r="B1187">
        <v>175</v>
      </c>
      <c r="C1187">
        <v>2024</v>
      </c>
      <c r="D1187">
        <v>7</v>
      </c>
      <c r="E1187">
        <v>99</v>
      </c>
      <c r="F1187">
        <v>99</v>
      </c>
      <c r="G1187">
        <v>99</v>
      </c>
      <c r="H1187">
        <v>99</v>
      </c>
      <c r="I1187">
        <v>99</v>
      </c>
      <c r="J1187">
        <v>999</v>
      </c>
      <c r="K1187">
        <v>99</v>
      </c>
      <c r="L1187">
        <v>15</v>
      </c>
      <c r="M1187">
        <v>99</v>
      </c>
      <c r="N1187">
        <v>99</v>
      </c>
      <c r="O1187">
        <v>99</v>
      </c>
      <c r="P1187">
        <v>99</v>
      </c>
      <c r="R1187">
        <v>0</v>
      </c>
    </row>
    <row r="1188" spans="1:37">
      <c r="A1188">
        <v>16</v>
      </c>
      <c r="B1188">
        <v>176</v>
      </c>
      <c r="C1188">
        <v>2024</v>
      </c>
      <c r="D1188">
        <v>8</v>
      </c>
      <c r="E1188">
        <v>99</v>
      </c>
      <c r="F1188">
        <v>99</v>
      </c>
      <c r="G1188">
        <v>99</v>
      </c>
      <c r="H1188">
        <v>99</v>
      </c>
      <c r="I1188">
        <v>99</v>
      </c>
      <c r="J1188">
        <v>999</v>
      </c>
      <c r="K1188">
        <v>99</v>
      </c>
      <c r="L1188">
        <v>15</v>
      </c>
      <c r="M1188">
        <v>99</v>
      </c>
      <c r="N1188">
        <v>99</v>
      </c>
      <c r="O1188">
        <v>99</v>
      </c>
      <c r="P1188">
        <v>99</v>
      </c>
      <c r="R1188">
        <v>0</v>
      </c>
    </row>
    <row r="1189" spans="1:37">
      <c r="A1189">
        <v>16</v>
      </c>
      <c r="B1189">
        <v>177</v>
      </c>
      <c r="C1189">
        <v>2024</v>
      </c>
      <c r="D1189">
        <v>9</v>
      </c>
      <c r="E1189">
        <v>99</v>
      </c>
      <c r="F1189">
        <v>99</v>
      </c>
      <c r="G1189">
        <v>99</v>
      </c>
      <c r="H1189">
        <v>99</v>
      </c>
      <c r="I1189">
        <v>99</v>
      </c>
      <c r="J1189">
        <v>999</v>
      </c>
      <c r="K1189">
        <v>99</v>
      </c>
      <c r="L1189">
        <v>15</v>
      </c>
      <c r="M1189">
        <v>99</v>
      </c>
      <c r="N1189">
        <v>99</v>
      </c>
      <c r="O1189">
        <v>99</v>
      </c>
      <c r="P1189">
        <v>99</v>
      </c>
      <c r="R1189">
        <v>0</v>
      </c>
    </row>
    <row r="1190" spans="1:37">
      <c r="A1190">
        <v>16</v>
      </c>
      <c r="B1190">
        <v>178</v>
      </c>
      <c r="C1190">
        <v>2024</v>
      </c>
      <c r="D1190">
        <v>10</v>
      </c>
      <c r="E1190">
        <v>99</v>
      </c>
      <c r="F1190">
        <v>99</v>
      </c>
      <c r="G1190">
        <v>99</v>
      </c>
      <c r="H1190">
        <v>99</v>
      </c>
      <c r="I1190">
        <v>99</v>
      </c>
      <c r="J1190">
        <v>999</v>
      </c>
      <c r="K1190">
        <v>99</v>
      </c>
      <c r="L1190">
        <v>15</v>
      </c>
      <c r="M1190">
        <v>99</v>
      </c>
      <c r="N1190">
        <v>99</v>
      </c>
      <c r="O1190">
        <v>99</v>
      </c>
      <c r="P1190">
        <v>99</v>
      </c>
      <c r="R1190">
        <v>0</v>
      </c>
    </row>
    <row r="1191" spans="1:37">
      <c r="A1191">
        <v>16</v>
      </c>
      <c r="B1191">
        <v>179</v>
      </c>
      <c r="C1191">
        <v>2024</v>
      </c>
      <c r="D1191">
        <v>11</v>
      </c>
      <c r="E1191">
        <v>99</v>
      </c>
      <c r="F1191">
        <v>99</v>
      </c>
      <c r="G1191">
        <v>99</v>
      </c>
      <c r="H1191">
        <v>99</v>
      </c>
      <c r="I1191">
        <v>99</v>
      </c>
      <c r="J1191">
        <v>999</v>
      </c>
      <c r="K1191">
        <v>99</v>
      </c>
      <c r="L1191">
        <v>15</v>
      </c>
      <c r="M1191">
        <v>99</v>
      </c>
      <c r="N1191">
        <v>99</v>
      </c>
      <c r="O1191">
        <v>99</v>
      </c>
      <c r="P1191">
        <v>99</v>
      </c>
      <c r="R1191">
        <v>0</v>
      </c>
    </row>
    <row r="1192" spans="1:37">
      <c r="A1192">
        <v>16</v>
      </c>
      <c r="B1192">
        <v>180</v>
      </c>
      <c r="C1192">
        <v>2024</v>
      </c>
      <c r="D1192">
        <v>12</v>
      </c>
      <c r="E1192">
        <v>99</v>
      </c>
      <c r="F1192">
        <v>99</v>
      </c>
      <c r="G1192">
        <v>99</v>
      </c>
      <c r="H1192">
        <v>99</v>
      </c>
      <c r="I1192">
        <v>99</v>
      </c>
      <c r="J1192">
        <v>999</v>
      </c>
      <c r="K1192">
        <v>99</v>
      </c>
      <c r="L1192">
        <v>15</v>
      </c>
      <c r="M1192">
        <v>99</v>
      </c>
      <c r="N1192">
        <v>99</v>
      </c>
      <c r="O1192">
        <v>99</v>
      </c>
      <c r="P1192">
        <v>99</v>
      </c>
      <c r="R1192">
        <v>0</v>
      </c>
    </row>
    <row r="1193" spans="1:37">
      <c r="A1193">
        <v>16</v>
      </c>
      <c r="B1193">
        <v>181</v>
      </c>
      <c r="C1193">
        <v>2023</v>
      </c>
      <c r="D1193">
        <v>1</v>
      </c>
      <c r="E1193">
        <v>99</v>
      </c>
      <c r="F1193">
        <v>99</v>
      </c>
      <c r="G1193">
        <v>99</v>
      </c>
      <c r="H1193">
        <v>99</v>
      </c>
      <c r="I1193">
        <v>99</v>
      </c>
      <c r="J1193">
        <v>999</v>
      </c>
      <c r="K1193">
        <v>99</v>
      </c>
      <c r="L1193">
        <v>1</v>
      </c>
      <c r="M1193">
        <v>99</v>
      </c>
      <c r="N1193">
        <v>99</v>
      </c>
      <c r="O1193">
        <v>99</v>
      </c>
      <c r="P1193">
        <v>99</v>
      </c>
      <c r="R1193">
        <v>0</v>
      </c>
    </row>
    <row r="1194" spans="1:37">
      <c r="A1194">
        <v>16</v>
      </c>
      <c r="B1194">
        <v>182</v>
      </c>
      <c r="C1194">
        <v>2023</v>
      </c>
      <c r="D1194">
        <v>2</v>
      </c>
      <c r="E1194">
        <v>99</v>
      </c>
      <c r="F1194">
        <v>99</v>
      </c>
      <c r="G1194">
        <v>99</v>
      </c>
      <c r="H1194">
        <v>99</v>
      </c>
      <c r="I1194">
        <v>99</v>
      </c>
      <c r="J1194">
        <v>999</v>
      </c>
      <c r="K1194">
        <v>99</v>
      </c>
      <c r="L1194">
        <v>1</v>
      </c>
      <c r="M1194">
        <v>99</v>
      </c>
      <c r="N1194">
        <v>99</v>
      </c>
      <c r="O1194">
        <v>99</v>
      </c>
      <c r="P1194">
        <v>99</v>
      </c>
      <c r="Q1194">
        <v>1</v>
      </c>
      <c r="R1194">
        <v>1</v>
      </c>
      <c r="S1194">
        <v>1</v>
      </c>
      <c r="T1194">
        <v>2</v>
      </c>
      <c r="U1194">
        <v>5.2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F1194">
        <v>0.1851851851851852</v>
      </c>
      <c r="AG1194">
        <v>3.257777944843316E-2</v>
      </c>
      <c r="AH1194">
        <v>0</v>
      </c>
      <c r="AI1194">
        <v>0</v>
      </c>
    </row>
    <row r="1195" spans="1:37">
      <c r="A1195">
        <v>16</v>
      </c>
      <c r="B1195">
        <v>183</v>
      </c>
      <c r="C1195">
        <v>2023</v>
      </c>
      <c r="D1195">
        <v>3</v>
      </c>
      <c r="E1195">
        <v>99</v>
      </c>
      <c r="F1195">
        <v>99</v>
      </c>
      <c r="G1195">
        <v>99</v>
      </c>
      <c r="H1195">
        <v>99</v>
      </c>
      <c r="I1195">
        <v>99</v>
      </c>
      <c r="J1195">
        <v>999</v>
      </c>
      <c r="K1195">
        <v>99</v>
      </c>
      <c r="L1195">
        <v>1</v>
      </c>
      <c r="M1195">
        <v>99</v>
      </c>
      <c r="N1195">
        <v>99</v>
      </c>
      <c r="O1195">
        <v>99</v>
      </c>
      <c r="P1195">
        <v>99</v>
      </c>
      <c r="Q1195">
        <v>3</v>
      </c>
      <c r="R1195">
        <v>3</v>
      </c>
      <c r="S1195">
        <v>1</v>
      </c>
      <c r="T1195">
        <v>3</v>
      </c>
      <c r="U1195">
        <v>10.6</v>
      </c>
      <c r="V1195">
        <v>0</v>
      </c>
      <c r="W1195">
        <v>0</v>
      </c>
      <c r="X1195">
        <v>0</v>
      </c>
      <c r="Y1195">
        <v>0</v>
      </c>
      <c r="Z1195">
        <v>1.3490737563232087</v>
      </c>
      <c r="AA1195">
        <v>0</v>
      </c>
      <c r="AB1195">
        <v>0.81649658092772603</v>
      </c>
      <c r="AD1195">
        <v>-54.470477940191955</v>
      </c>
      <c r="AF1195">
        <v>9.1687041564792182E-2</v>
      </c>
      <c r="AG1195">
        <v>3.2196108725651658E-2</v>
      </c>
      <c r="AH1195">
        <v>33.333333333333343</v>
      </c>
      <c r="AI1195">
        <v>0</v>
      </c>
    </row>
    <row r="1196" spans="1:37">
      <c r="A1196">
        <v>16</v>
      </c>
      <c r="B1196">
        <v>184</v>
      </c>
      <c r="C1196">
        <v>2023</v>
      </c>
      <c r="D1196">
        <v>4</v>
      </c>
      <c r="E1196">
        <v>99</v>
      </c>
      <c r="F1196">
        <v>99</v>
      </c>
      <c r="G1196">
        <v>99</v>
      </c>
      <c r="H1196">
        <v>99</v>
      </c>
      <c r="I1196">
        <v>99</v>
      </c>
      <c r="J1196">
        <v>999</v>
      </c>
      <c r="K1196">
        <v>99</v>
      </c>
      <c r="L1196">
        <v>1</v>
      </c>
      <c r="M1196">
        <v>99</v>
      </c>
      <c r="N1196">
        <v>99</v>
      </c>
      <c r="O1196">
        <v>99</v>
      </c>
      <c r="P1196">
        <v>99</v>
      </c>
      <c r="R1196">
        <v>0</v>
      </c>
    </row>
    <row r="1197" spans="1:37">
      <c r="A1197">
        <v>16</v>
      </c>
      <c r="B1197">
        <v>185</v>
      </c>
      <c r="C1197">
        <v>2023</v>
      </c>
      <c r="D1197">
        <v>5</v>
      </c>
      <c r="E1197">
        <v>99</v>
      </c>
      <c r="F1197">
        <v>99</v>
      </c>
      <c r="G1197">
        <v>99</v>
      </c>
      <c r="H1197">
        <v>99</v>
      </c>
      <c r="I1197">
        <v>99</v>
      </c>
      <c r="J1197">
        <v>999</v>
      </c>
      <c r="K1197">
        <v>99</v>
      </c>
      <c r="L1197">
        <v>1</v>
      </c>
      <c r="M1197">
        <v>99</v>
      </c>
      <c r="N1197">
        <v>99</v>
      </c>
      <c r="O1197">
        <v>99</v>
      </c>
      <c r="P1197">
        <v>99</v>
      </c>
      <c r="Q1197">
        <v>1</v>
      </c>
      <c r="R1197">
        <v>3</v>
      </c>
      <c r="S1197">
        <v>1</v>
      </c>
      <c r="T1197">
        <v>2</v>
      </c>
      <c r="U1197">
        <v>7.8333333333333313</v>
      </c>
      <c r="V1197">
        <v>0</v>
      </c>
      <c r="W1197">
        <v>0</v>
      </c>
      <c r="X1197">
        <v>0</v>
      </c>
      <c r="Y1197">
        <v>0</v>
      </c>
      <c r="Z1197">
        <v>0.71336448530109742</v>
      </c>
      <c r="AA1197">
        <v>0</v>
      </c>
      <c r="AB1197">
        <v>0</v>
      </c>
      <c r="AF1197">
        <v>0.20847810979847123</v>
      </c>
      <c r="AG1197">
        <v>7.0435410728362124E-2</v>
      </c>
      <c r="AH1197">
        <v>0</v>
      </c>
      <c r="AI1197">
        <v>0</v>
      </c>
    </row>
    <row r="1198" spans="1:37">
      <c r="A1198">
        <v>16</v>
      </c>
      <c r="B1198">
        <v>186</v>
      </c>
      <c r="C1198">
        <v>2023</v>
      </c>
      <c r="D1198">
        <v>6</v>
      </c>
      <c r="E1198">
        <v>99</v>
      </c>
      <c r="F1198">
        <v>99</v>
      </c>
      <c r="G1198">
        <v>99</v>
      </c>
      <c r="H1198">
        <v>99</v>
      </c>
      <c r="I1198">
        <v>99</v>
      </c>
      <c r="J1198">
        <v>999</v>
      </c>
      <c r="K1198">
        <v>99</v>
      </c>
      <c r="L1198">
        <v>1</v>
      </c>
      <c r="M1198">
        <v>99</v>
      </c>
      <c r="N1198">
        <v>99</v>
      </c>
      <c r="O1198">
        <v>99</v>
      </c>
      <c r="P1198">
        <v>99</v>
      </c>
      <c r="Q1198">
        <v>2</v>
      </c>
      <c r="R1198">
        <v>2</v>
      </c>
      <c r="S1198">
        <v>1</v>
      </c>
      <c r="T1198">
        <v>3.5</v>
      </c>
      <c r="U1198">
        <v>14.4</v>
      </c>
      <c r="V1198">
        <v>0</v>
      </c>
      <c r="W1198">
        <v>0</v>
      </c>
      <c r="X1198">
        <v>50</v>
      </c>
      <c r="Y1198">
        <v>0</v>
      </c>
      <c r="Z1198">
        <v>2.3999999999999981</v>
      </c>
      <c r="AA1198">
        <v>0</v>
      </c>
      <c r="AB1198">
        <v>0.5</v>
      </c>
      <c r="AD1198">
        <v>100.00000000000036</v>
      </c>
      <c r="AF1198">
        <v>0.17467248908296937</v>
      </c>
      <c r="AG1198">
        <v>0.10653251461123024</v>
      </c>
      <c r="AH1198">
        <v>0</v>
      </c>
      <c r="AI1198">
        <v>0</v>
      </c>
    </row>
    <row r="1199" spans="1:37">
      <c r="A1199">
        <v>16</v>
      </c>
      <c r="B1199">
        <v>187</v>
      </c>
      <c r="C1199">
        <v>2023</v>
      </c>
      <c r="D1199">
        <v>7</v>
      </c>
      <c r="E1199">
        <v>99</v>
      </c>
      <c r="F1199">
        <v>99</v>
      </c>
      <c r="G1199">
        <v>99</v>
      </c>
      <c r="H1199">
        <v>99</v>
      </c>
      <c r="I1199">
        <v>99</v>
      </c>
      <c r="J1199">
        <v>999</v>
      </c>
      <c r="K1199">
        <v>99</v>
      </c>
      <c r="L1199">
        <v>1</v>
      </c>
      <c r="M1199">
        <v>99</v>
      </c>
      <c r="N1199">
        <v>99</v>
      </c>
      <c r="O1199">
        <v>99</v>
      </c>
      <c r="P1199">
        <v>99</v>
      </c>
      <c r="Q1199">
        <v>1</v>
      </c>
      <c r="R1199">
        <v>2</v>
      </c>
      <c r="S1199">
        <v>1</v>
      </c>
      <c r="T1199">
        <v>2</v>
      </c>
      <c r="U1199">
        <v>11.2</v>
      </c>
      <c r="V1199">
        <v>0</v>
      </c>
      <c r="W1199">
        <v>0</v>
      </c>
      <c r="X1199">
        <v>0</v>
      </c>
      <c r="Y1199">
        <v>0</v>
      </c>
      <c r="Z1199">
        <v>0.80000000000001803</v>
      </c>
      <c r="AA1199">
        <v>0</v>
      </c>
      <c r="AB1199">
        <v>0</v>
      </c>
      <c r="AF1199">
        <v>0.62893081761006253</v>
      </c>
      <c r="AG1199">
        <v>0.27723115385091401</v>
      </c>
      <c r="AH1199">
        <v>0</v>
      </c>
      <c r="AI1199">
        <v>2</v>
      </c>
      <c r="AJ1199">
        <v>118.4</v>
      </c>
      <c r="AK1199">
        <v>6.7478110872011516</v>
      </c>
    </row>
    <row r="1200" spans="1:37">
      <c r="A1200">
        <v>16</v>
      </c>
      <c r="B1200">
        <v>188</v>
      </c>
      <c r="C1200">
        <v>2023</v>
      </c>
      <c r="D1200">
        <v>8</v>
      </c>
      <c r="E1200">
        <v>99</v>
      </c>
      <c r="F1200">
        <v>99</v>
      </c>
      <c r="G1200">
        <v>99</v>
      </c>
      <c r="H1200">
        <v>99</v>
      </c>
      <c r="I1200">
        <v>99</v>
      </c>
      <c r="J1200">
        <v>999</v>
      </c>
      <c r="K1200">
        <v>99</v>
      </c>
      <c r="L1200">
        <v>1</v>
      </c>
      <c r="M1200">
        <v>99</v>
      </c>
      <c r="N1200">
        <v>99</v>
      </c>
      <c r="O1200">
        <v>99</v>
      </c>
      <c r="P1200">
        <v>99</v>
      </c>
      <c r="Q1200">
        <v>10</v>
      </c>
      <c r="R1200">
        <v>11</v>
      </c>
      <c r="S1200">
        <v>1</v>
      </c>
      <c r="T1200">
        <v>2.0909090909090904</v>
      </c>
      <c r="U1200">
        <v>11.109090909090909</v>
      </c>
      <c r="V1200">
        <v>0</v>
      </c>
      <c r="W1200">
        <v>0</v>
      </c>
      <c r="X1200">
        <v>18.181818181818183</v>
      </c>
      <c r="Y1200">
        <v>0</v>
      </c>
      <c r="Z1200">
        <v>4.3880943359078373</v>
      </c>
      <c r="AA1200">
        <v>0</v>
      </c>
      <c r="AB1200">
        <v>0.5142594772265805</v>
      </c>
      <c r="AD1200">
        <v>46.694588760493183</v>
      </c>
      <c r="AF1200">
        <v>0.17027863777089786</v>
      </c>
      <c r="AG1200">
        <v>7.4278986280270021E-2</v>
      </c>
      <c r="AH1200">
        <v>0</v>
      </c>
      <c r="AI1200">
        <v>3</v>
      </c>
      <c r="AJ1200">
        <v>111.1333333333333</v>
      </c>
      <c r="AK1200">
        <v>10.168947965352036</v>
      </c>
    </row>
    <row r="1201" spans="1:37">
      <c r="A1201">
        <v>16</v>
      </c>
      <c r="B1201">
        <v>189</v>
      </c>
      <c r="C1201">
        <v>2023</v>
      </c>
      <c r="D1201">
        <v>9</v>
      </c>
      <c r="E1201">
        <v>99</v>
      </c>
      <c r="F1201">
        <v>99</v>
      </c>
      <c r="G1201">
        <v>99</v>
      </c>
      <c r="H1201">
        <v>99</v>
      </c>
      <c r="I1201">
        <v>99</v>
      </c>
      <c r="J1201">
        <v>999</v>
      </c>
      <c r="K1201">
        <v>99</v>
      </c>
      <c r="L1201">
        <v>1</v>
      </c>
      <c r="M1201">
        <v>99</v>
      </c>
      <c r="N1201">
        <v>99</v>
      </c>
      <c r="O1201">
        <v>99</v>
      </c>
      <c r="P1201">
        <v>99</v>
      </c>
      <c r="Q1201">
        <v>20</v>
      </c>
      <c r="R1201">
        <v>25</v>
      </c>
      <c r="S1201">
        <v>1</v>
      </c>
      <c r="T1201">
        <v>3.16</v>
      </c>
      <c r="U1201">
        <v>16.331999999999997</v>
      </c>
      <c r="V1201">
        <v>0</v>
      </c>
      <c r="W1201">
        <v>0</v>
      </c>
      <c r="X1201">
        <v>44</v>
      </c>
      <c r="Y1201">
        <v>12</v>
      </c>
      <c r="Z1201">
        <v>4.6477280471215243</v>
      </c>
      <c r="AA1201">
        <v>0</v>
      </c>
      <c r="AB1201">
        <v>1.2547509713086489</v>
      </c>
      <c r="AD1201">
        <v>34.893180300260937</v>
      </c>
      <c r="AF1201">
        <v>0.35775615340583861</v>
      </c>
      <c r="AG1201">
        <v>0.23450409247835161</v>
      </c>
      <c r="AH1201">
        <v>4</v>
      </c>
      <c r="AI1201">
        <v>5</v>
      </c>
      <c r="AJ1201">
        <v>105.84</v>
      </c>
      <c r="AK1201">
        <v>11.766460024111032</v>
      </c>
    </row>
    <row r="1202" spans="1:37">
      <c r="A1202">
        <v>16</v>
      </c>
      <c r="B1202">
        <v>190</v>
      </c>
      <c r="C1202">
        <v>2023</v>
      </c>
      <c r="D1202">
        <v>10</v>
      </c>
      <c r="E1202">
        <v>99</v>
      </c>
      <c r="F1202">
        <v>99</v>
      </c>
      <c r="G1202">
        <v>99</v>
      </c>
      <c r="H1202">
        <v>99</v>
      </c>
      <c r="I1202">
        <v>99</v>
      </c>
      <c r="J1202">
        <v>999</v>
      </c>
      <c r="K1202">
        <v>99</v>
      </c>
      <c r="L1202">
        <v>1</v>
      </c>
      <c r="M1202">
        <v>99</v>
      </c>
      <c r="N1202">
        <v>99</v>
      </c>
      <c r="O1202">
        <v>99</v>
      </c>
      <c r="P1202">
        <v>99</v>
      </c>
      <c r="Q1202">
        <v>31</v>
      </c>
      <c r="R1202">
        <v>32</v>
      </c>
      <c r="S1202">
        <v>1</v>
      </c>
      <c r="T1202">
        <v>2.25</v>
      </c>
      <c r="U1202">
        <v>14.206250000000001</v>
      </c>
      <c r="V1202">
        <v>0</v>
      </c>
      <c r="W1202">
        <v>0</v>
      </c>
      <c r="X1202">
        <v>34.375</v>
      </c>
      <c r="Y1202">
        <v>0</v>
      </c>
      <c r="Z1202">
        <v>4.2289875783099617</v>
      </c>
      <c r="AA1202">
        <v>0</v>
      </c>
      <c r="AB1202">
        <v>0.75</v>
      </c>
      <c r="AD1202">
        <v>-13.842950725824201</v>
      </c>
      <c r="AF1202">
        <v>0.17301973506353077</v>
      </c>
      <c r="AG1202">
        <v>9.2202930008727438E-2</v>
      </c>
      <c r="AH1202">
        <v>3.125</v>
      </c>
      <c r="AI1202">
        <v>13</v>
      </c>
      <c r="AJ1202">
        <v>108.8153846153846</v>
      </c>
      <c r="AK1202">
        <v>12.676087262090061</v>
      </c>
    </row>
    <row r="1203" spans="1:37">
      <c r="A1203">
        <v>16</v>
      </c>
      <c r="B1203">
        <v>191</v>
      </c>
      <c r="C1203">
        <v>2023</v>
      </c>
      <c r="D1203">
        <v>11</v>
      </c>
      <c r="E1203">
        <v>99</v>
      </c>
      <c r="F1203">
        <v>99</v>
      </c>
      <c r="G1203">
        <v>99</v>
      </c>
      <c r="H1203">
        <v>99</v>
      </c>
      <c r="I1203">
        <v>99</v>
      </c>
      <c r="J1203">
        <v>999</v>
      </c>
      <c r="K1203">
        <v>99</v>
      </c>
      <c r="L1203">
        <v>1</v>
      </c>
      <c r="M1203">
        <v>99</v>
      </c>
      <c r="N1203">
        <v>99</v>
      </c>
      <c r="O1203">
        <v>99</v>
      </c>
      <c r="P1203">
        <v>99</v>
      </c>
      <c r="Q1203">
        <v>17</v>
      </c>
      <c r="R1203">
        <v>21</v>
      </c>
      <c r="S1203">
        <v>1</v>
      </c>
      <c r="T1203">
        <v>2.3809523809523818</v>
      </c>
      <c r="U1203">
        <v>14.314285714285711</v>
      </c>
      <c r="V1203">
        <v>0</v>
      </c>
      <c r="W1203">
        <v>0</v>
      </c>
      <c r="X1203">
        <v>23.809523809523821</v>
      </c>
      <c r="Y1203">
        <v>4.7619047619047636</v>
      </c>
      <c r="Z1203">
        <v>3.6820395117361753</v>
      </c>
      <c r="AA1203">
        <v>0</v>
      </c>
      <c r="AB1203">
        <v>0.78535345249860256</v>
      </c>
      <c r="AD1203">
        <v>-5.9518172060628478</v>
      </c>
      <c r="AF1203">
        <v>0.24043966109457299</v>
      </c>
      <c r="AG1203">
        <v>0.13092368708280602</v>
      </c>
      <c r="AH1203">
        <v>0</v>
      </c>
      <c r="AI1203">
        <v>14</v>
      </c>
      <c r="AJ1203">
        <v>103.57857142857139</v>
      </c>
      <c r="AK1203">
        <v>12.85263850957995</v>
      </c>
    </row>
    <row r="1204" spans="1:37">
      <c r="A1204">
        <v>16</v>
      </c>
      <c r="B1204">
        <v>192</v>
      </c>
      <c r="C1204">
        <v>2023</v>
      </c>
      <c r="D1204">
        <v>12</v>
      </c>
      <c r="E1204">
        <v>99</v>
      </c>
      <c r="F1204">
        <v>99</v>
      </c>
      <c r="G1204">
        <v>99</v>
      </c>
      <c r="H1204">
        <v>99</v>
      </c>
      <c r="I1204">
        <v>99</v>
      </c>
      <c r="J1204">
        <v>999</v>
      </c>
      <c r="K1204">
        <v>99</v>
      </c>
      <c r="L1204">
        <v>1</v>
      </c>
      <c r="M1204">
        <v>99</v>
      </c>
      <c r="N1204">
        <v>99</v>
      </c>
      <c r="O1204">
        <v>99</v>
      </c>
      <c r="P1204">
        <v>99</v>
      </c>
      <c r="R1204">
        <v>0</v>
      </c>
    </row>
    <row r="1205" spans="1:37">
      <c r="A1205">
        <v>16</v>
      </c>
      <c r="B1205">
        <v>193</v>
      </c>
      <c r="C1205">
        <v>2023</v>
      </c>
      <c r="D1205">
        <v>1</v>
      </c>
      <c r="E1205">
        <v>99</v>
      </c>
      <c r="F1205">
        <v>99</v>
      </c>
      <c r="G1205">
        <v>99</v>
      </c>
      <c r="H1205">
        <v>99</v>
      </c>
      <c r="I1205">
        <v>99</v>
      </c>
      <c r="J1205">
        <v>999</v>
      </c>
      <c r="K1205">
        <v>99</v>
      </c>
      <c r="L1205">
        <v>2</v>
      </c>
      <c r="M1205">
        <v>99</v>
      </c>
      <c r="N1205">
        <v>99</v>
      </c>
      <c r="O1205">
        <v>99</v>
      </c>
      <c r="P1205">
        <v>99</v>
      </c>
      <c r="Q1205">
        <v>2</v>
      </c>
      <c r="R1205">
        <v>2</v>
      </c>
      <c r="S1205">
        <v>2</v>
      </c>
      <c r="T1205">
        <v>2.5</v>
      </c>
      <c r="U1205">
        <v>13.05</v>
      </c>
      <c r="V1205">
        <v>0</v>
      </c>
      <c r="W1205">
        <v>0</v>
      </c>
      <c r="X1205">
        <v>50</v>
      </c>
      <c r="Y1205">
        <v>0</v>
      </c>
      <c r="Z1205">
        <v>5.5500000000000007</v>
      </c>
      <c r="AA1205">
        <v>0</v>
      </c>
      <c r="AB1205">
        <v>0.5</v>
      </c>
      <c r="AD1205">
        <v>-99.999999999999943</v>
      </c>
      <c r="AF1205">
        <v>0.57471264367816099</v>
      </c>
      <c r="AG1205">
        <v>0.28027146600231939</v>
      </c>
      <c r="AH1205">
        <v>0</v>
      </c>
      <c r="AI1205">
        <v>0</v>
      </c>
    </row>
    <row r="1206" spans="1:37">
      <c r="A1206">
        <v>16</v>
      </c>
      <c r="B1206">
        <v>194</v>
      </c>
      <c r="C1206">
        <v>2023</v>
      </c>
      <c r="D1206">
        <v>2</v>
      </c>
      <c r="E1206">
        <v>99</v>
      </c>
      <c r="F1206">
        <v>99</v>
      </c>
      <c r="G1206">
        <v>99</v>
      </c>
      <c r="H1206">
        <v>99</v>
      </c>
      <c r="I1206">
        <v>99</v>
      </c>
      <c r="J1206">
        <v>999</v>
      </c>
      <c r="K1206">
        <v>99</v>
      </c>
      <c r="L1206">
        <v>2</v>
      </c>
      <c r="M1206">
        <v>99</v>
      </c>
      <c r="N1206">
        <v>99</v>
      </c>
      <c r="O1206">
        <v>99</v>
      </c>
      <c r="P1206">
        <v>99</v>
      </c>
      <c r="Q1206">
        <v>3</v>
      </c>
      <c r="R1206">
        <v>3</v>
      </c>
      <c r="S1206">
        <v>2</v>
      </c>
      <c r="T1206">
        <v>2.6666666666666661</v>
      </c>
      <c r="U1206">
        <v>9.8333333333333357</v>
      </c>
      <c r="V1206">
        <v>0</v>
      </c>
      <c r="W1206">
        <v>0</v>
      </c>
      <c r="X1206">
        <v>0</v>
      </c>
      <c r="Y1206">
        <v>0</v>
      </c>
      <c r="Z1206">
        <v>2.2095751225568718</v>
      </c>
      <c r="AA1206">
        <v>0</v>
      </c>
      <c r="AB1206">
        <v>0.47140452079103218</v>
      </c>
      <c r="AD1206">
        <v>20.267891785153264</v>
      </c>
      <c r="AF1206">
        <v>0.55555555555555558</v>
      </c>
      <c r="AG1206">
        <v>0.18481624879399569</v>
      </c>
      <c r="AH1206">
        <v>0</v>
      </c>
      <c r="AI1206">
        <v>0</v>
      </c>
    </row>
    <row r="1207" spans="1:37">
      <c r="A1207">
        <v>16</v>
      </c>
      <c r="B1207">
        <v>195</v>
      </c>
      <c r="C1207">
        <v>2023</v>
      </c>
      <c r="D1207">
        <v>3</v>
      </c>
      <c r="E1207">
        <v>99</v>
      </c>
      <c r="F1207">
        <v>99</v>
      </c>
      <c r="G1207">
        <v>99</v>
      </c>
      <c r="H1207">
        <v>99</v>
      </c>
      <c r="I1207">
        <v>99</v>
      </c>
      <c r="J1207">
        <v>999</v>
      </c>
      <c r="K1207">
        <v>99</v>
      </c>
      <c r="L1207">
        <v>2</v>
      </c>
      <c r="M1207">
        <v>99</v>
      </c>
      <c r="N1207">
        <v>99</v>
      </c>
      <c r="O1207">
        <v>99</v>
      </c>
      <c r="P1207">
        <v>99</v>
      </c>
      <c r="Q1207">
        <v>16</v>
      </c>
      <c r="R1207">
        <v>26</v>
      </c>
      <c r="S1207">
        <v>2</v>
      </c>
      <c r="T1207">
        <v>3.1538461538461529</v>
      </c>
      <c r="U1207">
        <v>13.019230769230772</v>
      </c>
      <c r="V1207">
        <v>0</v>
      </c>
      <c r="W1207">
        <v>0</v>
      </c>
      <c r="X1207">
        <v>11.53846153846154</v>
      </c>
      <c r="Y1207">
        <v>3.8461538461538449</v>
      </c>
      <c r="Z1207">
        <v>3.3888980771800661</v>
      </c>
      <c r="AA1207">
        <v>0</v>
      </c>
      <c r="AB1207">
        <v>0.86345939694783314</v>
      </c>
      <c r="AD1207">
        <v>45.508433353803639</v>
      </c>
      <c r="AF1207">
        <v>0.79462102689486558</v>
      </c>
      <c r="AG1207">
        <v>0.3427164403658205</v>
      </c>
      <c r="AH1207">
        <v>3.8461538461538449</v>
      </c>
      <c r="AI1207">
        <v>1</v>
      </c>
      <c r="AJ1207">
        <v>103.5</v>
      </c>
      <c r="AK1207">
        <v>13.79972339672074</v>
      </c>
    </row>
    <row r="1208" spans="1:37">
      <c r="A1208">
        <v>16</v>
      </c>
      <c r="B1208">
        <v>196</v>
      </c>
      <c r="C1208">
        <v>2023</v>
      </c>
      <c r="D1208">
        <v>4</v>
      </c>
      <c r="E1208">
        <v>99</v>
      </c>
      <c r="F1208">
        <v>99</v>
      </c>
      <c r="G1208">
        <v>99</v>
      </c>
      <c r="H1208">
        <v>99</v>
      </c>
      <c r="I1208">
        <v>99</v>
      </c>
      <c r="J1208">
        <v>999</v>
      </c>
      <c r="K1208">
        <v>99</v>
      </c>
      <c r="L1208">
        <v>2</v>
      </c>
      <c r="M1208">
        <v>99</v>
      </c>
      <c r="N1208">
        <v>99</v>
      </c>
      <c r="O1208">
        <v>99</v>
      </c>
      <c r="P1208">
        <v>99</v>
      </c>
      <c r="Q1208">
        <v>2</v>
      </c>
      <c r="R1208">
        <v>3</v>
      </c>
      <c r="S1208">
        <v>2</v>
      </c>
      <c r="T1208">
        <v>2.3333333333333339</v>
      </c>
      <c r="U1208">
        <v>10.033333333333331</v>
      </c>
      <c r="V1208">
        <v>0</v>
      </c>
      <c r="W1208">
        <v>0</v>
      </c>
      <c r="X1208">
        <v>0</v>
      </c>
      <c r="Y1208">
        <v>0</v>
      </c>
      <c r="Z1208">
        <v>1.8785337071473864</v>
      </c>
      <c r="AA1208">
        <v>0</v>
      </c>
      <c r="AB1208">
        <v>0.4714045207910309</v>
      </c>
      <c r="AD1208">
        <v>-87.82998231498658</v>
      </c>
      <c r="AF1208">
        <v>0.49099836333878893</v>
      </c>
      <c r="AG1208">
        <v>0.23059656326849565</v>
      </c>
      <c r="AH1208">
        <v>0</v>
      </c>
      <c r="AI1208">
        <v>0</v>
      </c>
    </row>
    <row r="1209" spans="1:37">
      <c r="A1209">
        <v>16</v>
      </c>
      <c r="B1209">
        <v>197</v>
      </c>
      <c r="C1209">
        <v>2023</v>
      </c>
      <c r="D1209">
        <v>5</v>
      </c>
      <c r="E1209">
        <v>99</v>
      </c>
      <c r="F1209">
        <v>99</v>
      </c>
      <c r="G1209">
        <v>99</v>
      </c>
      <c r="H1209">
        <v>99</v>
      </c>
      <c r="I1209">
        <v>99</v>
      </c>
      <c r="J1209">
        <v>999</v>
      </c>
      <c r="K1209">
        <v>99</v>
      </c>
      <c r="L1209">
        <v>2</v>
      </c>
      <c r="M1209">
        <v>99</v>
      </c>
      <c r="N1209">
        <v>99</v>
      </c>
      <c r="O1209">
        <v>99</v>
      </c>
      <c r="P1209">
        <v>99</v>
      </c>
      <c r="Q1209">
        <v>12</v>
      </c>
      <c r="R1209">
        <v>19</v>
      </c>
      <c r="S1209">
        <v>2</v>
      </c>
      <c r="T1209">
        <v>2.5263157894736845</v>
      </c>
      <c r="U1209">
        <v>12.326315789473687</v>
      </c>
      <c r="V1209">
        <v>0</v>
      </c>
      <c r="W1209">
        <v>0</v>
      </c>
      <c r="X1209">
        <v>26.315789473684205</v>
      </c>
      <c r="Y1209">
        <v>0</v>
      </c>
      <c r="Z1209">
        <v>4.3777959012394074</v>
      </c>
      <c r="AA1209">
        <v>0</v>
      </c>
      <c r="AB1209">
        <v>0.5954583420518299</v>
      </c>
      <c r="AD1209">
        <v>35.205242470360716</v>
      </c>
      <c r="AF1209">
        <v>1.3203613620569841</v>
      </c>
      <c r="AG1209">
        <v>0.7019563060673365</v>
      </c>
      <c r="AH1209">
        <v>5.2631578947368443</v>
      </c>
      <c r="AI1209">
        <v>3</v>
      </c>
      <c r="AJ1209">
        <v>96.833333333333314</v>
      </c>
      <c r="AK1209">
        <v>12.692998631693047</v>
      </c>
    </row>
    <row r="1210" spans="1:37">
      <c r="A1210">
        <v>16</v>
      </c>
      <c r="B1210">
        <v>198</v>
      </c>
      <c r="C1210">
        <v>2023</v>
      </c>
      <c r="D1210">
        <v>6</v>
      </c>
      <c r="E1210">
        <v>99</v>
      </c>
      <c r="F1210">
        <v>99</v>
      </c>
      <c r="G1210">
        <v>99</v>
      </c>
      <c r="H1210">
        <v>99</v>
      </c>
      <c r="I1210">
        <v>99</v>
      </c>
      <c r="J1210">
        <v>999</v>
      </c>
      <c r="K1210">
        <v>99</v>
      </c>
      <c r="L1210">
        <v>2</v>
      </c>
      <c r="M1210">
        <v>99</v>
      </c>
      <c r="N1210">
        <v>99</v>
      </c>
      <c r="O1210">
        <v>99</v>
      </c>
      <c r="P1210">
        <v>99</v>
      </c>
      <c r="Q1210">
        <v>10</v>
      </c>
      <c r="R1210">
        <v>10</v>
      </c>
      <c r="S1210">
        <v>2</v>
      </c>
      <c r="T1210">
        <v>2.8</v>
      </c>
      <c r="U1210">
        <v>15.910000000000004</v>
      </c>
      <c r="V1210">
        <v>0</v>
      </c>
      <c r="W1210">
        <v>0</v>
      </c>
      <c r="X1210">
        <v>50</v>
      </c>
      <c r="Y1210">
        <v>10</v>
      </c>
      <c r="Z1210">
        <v>4.5463061929438879</v>
      </c>
      <c r="AA1210">
        <v>0</v>
      </c>
      <c r="AB1210">
        <v>0.87177978870813522</v>
      </c>
      <c r="AD1210">
        <v>-9.7896293126858982</v>
      </c>
      <c r="AF1210">
        <v>0.87336244541484687</v>
      </c>
      <c r="AG1210">
        <v>0.58851816231412302</v>
      </c>
      <c r="AH1210">
        <v>10</v>
      </c>
      <c r="AI1210">
        <v>3</v>
      </c>
      <c r="AJ1210">
        <v>108.43333333333337</v>
      </c>
      <c r="AK1210">
        <v>15.315870035509043</v>
      </c>
    </row>
    <row r="1211" spans="1:37">
      <c r="A1211">
        <v>16</v>
      </c>
      <c r="B1211">
        <v>199</v>
      </c>
      <c r="C1211">
        <v>2023</v>
      </c>
      <c r="D1211">
        <v>7</v>
      </c>
      <c r="E1211">
        <v>99</v>
      </c>
      <c r="F1211">
        <v>99</v>
      </c>
      <c r="G1211">
        <v>99</v>
      </c>
      <c r="H1211">
        <v>99</v>
      </c>
      <c r="I1211">
        <v>99</v>
      </c>
      <c r="J1211">
        <v>999</v>
      </c>
      <c r="K1211">
        <v>99</v>
      </c>
      <c r="L1211">
        <v>2</v>
      </c>
      <c r="M1211">
        <v>99</v>
      </c>
      <c r="N1211">
        <v>99</v>
      </c>
      <c r="O1211">
        <v>99</v>
      </c>
      <c r="P1211">
        <v>99</v>
      </c>
      <c r="Q1211">
        <v>3</v>
      </c>
      <c r="R1211">
        <v>15</v>
      </c>
      <c r="S1211">
        <v>2</v>
      </c>
      <c r="T1211">
        <v>2.4666666666666672</v>
      </c>
      <c r="U1211">
        <v>11.573333333333331</v>
      </c>
      <c r="V1211">
        <v>0</v>
      </c>
      <c r="W1211">
        <v>0</v>
      </c>
      <c r="X1211">
        <v>6.6666666666666687</v>
      </c>
      <c r="Y1211">
        <v>0</v>
      </c>
      <c r="Z1211">
        <v>2.3733146066677127</v>
      </c>
      <c r="AA1211">
        <v>0</v>
      </c>
      <c r="AB1211">
        <v>0.61824123303304623</v>
      </c>
      <c r="AD1211">
        <v>46.738000540244066</v>
      </c>
      <c r="AF1211">
        <v>4.7169811320754702</v>
      </c>
      <c r="AG1211">
        <v>2.1485414423445834</v>
      </c>
      <c r="AH1211">
        <v>6.6666666666666687</v>
      </c>
      <c r="AI1211">
        <v>13</v>
      </c>
      <c r="AJ1211">
        <v>118.40000000000002</v>
      </c>
      <c r="AK1211">
        <v>7.3549287056237809</v>
      </c>
    </row>
    <row r="1212" spans="1:37">
      <c r="A1212">
        <v>16</v>
      </c>
      <c r="B1212">
        <v>200</v>
      </c>
      <c r="C1212">
        <v>2023</v>
      </c>
      <c r="D1212">
        <v>8</v>
      </c>
      <c r="E1212">
        <v>99</v>
      </c>
      <c r="F1212">
        <v>99</v>
      </c>
      <c r="G1212">
        <v>99</v>
      </c>
      <c r="H1212">
        <v>99</v>
      </c>
      <c r="I1212">
        <v>99</v>
      </c>
      <c r="J1212">
        <v>999</v>
      </c>
      <c r="K1212">
        <v>99</v>
      </c>
      <c r="L1212">
        <v>2</v>
      </c>
      <c r="M1212">
        <v>99</v>
      </c>
      <c r="N1212">
        <v>99</v>
      </c>
      <c r="O1212">
        <v>99</v>
      </c>
      <c r="P1212">
        <v>99</v>
      </c>
      <c r="Q1212">
        <v>49</v>
      </c>
      <c r="R1212">
        <v>63</v>
      </c>
      <c r="S1212">
        <v>2</v>
      </c>
      <c r="T1212">
        <v>2.7777777777777781</v>
      </c>
      <c r="U1212">
        <v>15.352380952380948</v>
      </c>
      <c r="V1212">
        <v>0</v>
      </c>
      <c r="W1212">
        <v>0</v>
      </c>
      <c r="X1212">
        <v>42.857142857142847</v>
      </c>
      <c r="Y1212">
        <v>11.111111111111112</v>
      </c>
      <c r="Z1212">
        <v>5.5588869830026288</v>
      </c>
      <c r="AA1212">
        <v>0</v>
      </c>
      <c r="AB1212">
        <v>0.95026219346639829</v>
      </c>
      <c r="AD1212">
        <v>8.4537489572932056</v>
      </c>
      <c r="AF1212">
        <v>0.97523219814241502</v>
      </c>
      <c r="AG1212">
        <v>0.58791027438851995</v>
      </c>
      <c r="AH1212">
        <v>4.7619047619047636</v>
      </c>
      <c r="AI1212">
        <v>26</v>
      </c>
      <c r="AJ1212">
        <v>105.62307692307698</v>
      </c>
      <c r="AK1212">
        <v>15.336385917065652</v>
      </c>
    </row>
    <row r="1213" spans="1:37">
      <c r="A1213">
        <v>16</v>
      </c>
      <c r="B1213">
        <v>201</v>
      </c>
      <c r="C1213">
        <v>2023</v>
      </c>
      <c r="D1213">
        <v>9</v>
      </c>
      <c r="E1213">
        <v>99</v>
      </c>
      <c r="F1213">
        <v>99</v>
      </c>
      <c r="G1213">
        <v>99</v>
      </c>
      <c r="H1213">
        <v>99</v>
      </c>
      <c r="I1213">
        <v>99</v>
      </c>
      <c r="J1213">
        <v>999</v>
      </c>
      <c r="K1213">
        <v>99</v>
      </c>
      <c r="L1213">
        <v>2</v>
      </c>
      <c r="M1213">
        <v>99</v>
      </c>
      <c r="N1213">
        <v>99</v>
      </c>
      <c r="O1213">
        <v>99</v>
      </c>
      <c r="P1213">
        <v>99</v>
      </c>
      <c r="Q1213">
        <v>65</v>
      </c>
      <c r="R1213">
        <v>86</v>
      </c>
      <c r="S1213">
        <v>2</v>
      </c>
      <c r="T1213">
        <v>3.337209302325582</v>
      </c>
      <c r="U1213">
        <v>14.452325581395341</v>
      </c>
      <c r="V1213">
        <v>0</v>
      </c>
      <c r="W1213">
        <v>0</v>
      </c>
      <c r="X1213">
        <v>38.372093023255822</v>
      </c>
      <c r="Y1213">
        <v>2.3255813953488378</v>
      </c>
      <c r="Z1213">
        <v>4.2035623525928969</v>
      </c>
      <c r="AA1213">
        <v>0</v>
      </c>
      <c r="AB1213">
        <v>1.1061189758568799</v>
      </c>
      <c r="AD1213">
        <v>26.979472124484342</v>
      </c>
      <c r="AF1213">
        <v>1.2306811677160849</v>
      </c>
      <c r="AG1213">
        <v>0.71385044462734082</v>
      </c>
      <c r="AH1213">
        <v>4.6511627906976756</v>
      </c>
      <c r="AI1213">
        <v>24</v>
      </c>
      <c r="AJ1213">
        <v>103.78333333333336</v>
      </c>
      <c r="AK1213">
        <v>14.105177803378123</v>
      </c>
    </row>
    <row r="1214" spans="1:37">
      <c r="A1214">
        <v>16</v>
      </c>
      <c r="B1214">
        <v>202</v>
      </c>
      <c r="C1214">
        <v>2023</v>
      </c>
      <c r="D1214">
        <v>10</v>
      </c>
      <c r="E1214">
        <v>99</v>
      </c>
      <c r="F1214">
        <v>99</v>
      </c>
      <c r="G1214">
        <v>99</v>
      </c>
      <c r="H1214">
        <v>99</v>
      </c>
      <c r="I1214">
        <v>99</v>
      </c>
      <c r="J1214">
        <v>999</v>
      </c>
      <c r="K1214">
        <v>99</v>
      </c>
      <c r="L1214">
        <v>2</v>
      </c>
      <c r="M1214">
        <v>99</v>
      </c>
      <c r="N1214">
        <v>99</v>
      </c>
      <c r="O1214">
        <v>99</v>
      </c>
      <c r="P1214">
        <v>99</v>
      </c>
      <c r="Q1214">
        <v>111</v>
      </c>
      <c r="R1214">
        <v>136</v>
      </c>
      <c r="S1214">
        <v>2</v>
      </c>
      <c r="T1214">
        <v>3.0294117647058822</v>
      </c>
      <c r="U1214">
        <v>15.15735294117647</v>
      </c>
      <c r="V1214">
        <v>0</v>
      </c>
      <c r="W1214">
        <v>0</v>
      </c>
      <c r="X1214">
        <v>42.647058823529406</v>
      </c>
      <c r="Y1214">
        <v>5.147058823529413</v>
      </c>
      <c r="Z1214">
        <v>4.5292940683715193</v>
      </c>
      <c r="AA1214">
        <v>0</v>
      </c>
      <c r="AB1214">
        <v>0.93887586467719841</v>
      </c>
      <c r="AD1214">
        <v>-3.7053791035539825</v>
      </c>
      <c r="AF1214">
        <v>0.73533387402000538</v>
      </c>
      <c r="AG1214">
        <v>0.41809749212492486</v>
      </c>
      <c r="AH1214">
        <v>3.6764705882352944</v>
      </c>
      <c r="AI1214">
        <v>40</v>
      </c>
      <c r="AJ1214">
        <v>108.56999999999998</v>
      </c>
      <c r="AK1214">
        <v>13.28156013175723</v>
      </c>
    </row>
    <row r="1215" spans="1:37">
      <c r="A1215">
        <v>16</v>
      </c>
      <c r="B1215">
        <v>203</v>
      </c>
      <c r="C1215">
        <v>2023</v>
      </c>
      <c r="D1215">
        <v>11</v>
      </c>
      <c r="E1215">
        <v>99</v>
      </c>
      <c r="F1215">
        <v>99</v>
      </c>
      <c r="G1215">
        <v>99</v>
      </c>
      <c r="H1215">
        <v>99</v>
      </c>
      <c r="I1215">
        <v>99</v>
      </c>
      <c r="J1215">
        <v>999</v>
      </c>
      <c r="K1215">
        <v>99</v>
      </c>
      <c r="L1215">
        <v>2</v>
      </c>
      <c r="M1215">
        <v>99</v>
      </c>
      <c r="N1215">
        <v>99</v>
      </c>
      <c r="O1215">
        <v>99</v>
      </c>
      <c r="P1215">
        <v>99</v>
      </c>
      <c r="Q1215">
        <v>69</v>
      </c>
      <c r="R1215">
        <v>78</v>
      </c>
      <c r="S1215">
        <v>2</v>
      </c>
      <c r="T1215">
        <v>3.2307692307692299</v>
      </c>
      <c r="U1215">
        <v>14.865384615384611</v>
      </c>
      <c r="V1215">
        <v>0</v>
      </c>
      <c r="W1215">
        <v>0</v>
      </c>
      <c r="X1215">
        <v>43.589743589743591</v>
      </c>
      <c r="Y1215">
        <v>2.5641025641025639</v>
      </c>
      <c r="Z1215">
        <v>4.3838815175325525</v>
      </c>
      <c r="AA1215">
        <v>0</v>
      </c>
      <c r="AB1215">
        <v>1.1200169060431564</v>
      </c>
      <c r="AD1215">
        <v>-7.5139165424247283</v>
      </c>
      <c r="AF1215">
        <v>0.89306159835127108</v>
      </c>
      <c r="AG1215">
        <v>0.50501003051401683</v>
      </c>
      <c r="AH1215">
        <v>6.4102564102564097</v>
      </c>
      <c r="AI1215">
        <v>26</v>
      </c>
      <c r="AJ1215">
        <v>105.76538461538463</v>
      </c>
      <c r="AK1215">
        <v>13.047859234883283</v>
      </c>
    </row>
    <row r="1216" spans="1:37">
      <c r="A1216">
        <v>16</v>
      </c>
      <c r="B1216">
        <v>204</v>
      </c>
      <c r="C1216">
        <v>2023</v>
      </c>
      <c r="D1216">
        <v>12</v>
      </c>
      <c r="E1216">
        <v>99</v>
      </c>
      <c r="F1216">
        <v>99</v>
      </c>
      <c r="G1216">
        <v>99</v>
      </c>
      <c r="H1216">
        <v>99</v>
      </c>
      <c r="I1216">
        <v>99</v>
      </c>
      <c r="J1216">
        <v>999</v>
      </c>
      <c r="K1216">
        <v>99</v>
      </c>
      <c r="L1216">
        <v>2</v>
      </c>
      <c r="M1216">
        <v>99</v>
      </c>
      <c r="N1216">
        <v>99</v>
      </c>
      <c r="O1216">
        <v>99</v>
      </c>
      <c r="P1216">
        <v>99</v>
      </c>
      <c r="Q1216">
        <v>3</v>
      </c>
      <c r="R1216">
        <v>6</v>
      </c>
      <c r="S1216">
        <v>2</v>
      </c>
      <c r="T1216">
        <v>3.1666666666666665</v>
      </c>
      <c r="U1216">
        <v>12.383333333333336</v>
      </c>
      <c r="V1216">
        <v>0</v>
      </c>
      <c r="W1216">
        <v>0</v>
      </c>
      <c r="X1216">
        <v>33.333333333333343</v>
      </c>
      <c r="Y1216">
        <v>0</v>
      </c>
      <c r="Z1216">
        <v>4.7425087125791237</v>
      </c>
      <c r="AA1216">
        <v>0</v>
      </c>
      <c r="AB1216">
        <v>1.0671873729054755</v>
      </c>
      <c r="AD1216">
        <v>51.755960957375699</v>
      </c>
      <c r="AF1216">
        <v>1.5503875968992249</v>
      </c>
      <c r="AG1216">
        <v>0.7477632519146965</v>
      </c>
      <c r="AH1216">
        <v>0</v>
      </c>
      <c r="AI1216">
        <v>5</v>
      </c>
      <c r="AJ1216">
        <v>96.9</v>
      </c>
      <c r="AK1216">
        <v>11.465641934349453</v>
      </c>
    </row>
    <row r="1217" spans="1:37">
      <c r="A1217">
        <v>16</v>
      </c>
      <c r="B1217">
        <v>205</v>
      </c>
      <c r="C1217">
        <v>2023</v>
      </c>
      <c r="D1217">
        <v>1</v>
      </c>
      <c r="E1217">
        <v>99</v>
      </c>
      <c r="F1217">
        <v>99</v>
      </c>
      <c r="G1217">
        <v>99</v>
      </c>
      <c r="H1217">
        <v>99</v>
      </c>
      <c r="I1217">
        <v>99</v>
      </c>
      <c r="J1217">
        <v>999</v>
      </c>
      <c r="K1217">
        <v>99</v>
      </c>
      <c r="L1217">
        <v>3</v>
      </c>
      <c r="M1217">
        <v>99</v>
      </c>
      <c r="N1217">
        <v>99</v>
      </c>
      <c r="O1217">
        <v>99</v>
      </c>
      <c r="P1217">
        <v>99</v>
      </c>
      <c r="Q1217">
        <v>5</v>
      </c>
      <c r="R1217">
        <v>9</v>
      </c>
      <c r="S1217">
        <v>3</v>
      </c>
      <c r="T1217">
        <v>3.7777777777777777</v>
      </c>
      <c r="U1217">
        <v>12.077777777777778</v>
      </c>
      <c r="V1217">
        <v>0</v>
      </c>
      <c r="W1217">
        <v>0</v>
      </c>
      <c r="X1217">
        <v>22.222222222222225</v>
      </c>
      <c r="Y1217">
        <v>0</v>
      </c>
      <c r="Z1217">
        <v>4.3898311224864495</v>
      </c>
      <c r="AA1217">
        <v>0</v>
      </c>
      <c r="AB1217">
        <v>1.2272623352430296</v>
      </c>
      <c r="AD1217">
        <v>-2.3602988062853032</v>
      </c>
      <c r="AF1217">
        <v>2.5862068965517242</v>
      </c>
      <c r="AG1217">
        <v>1.1672608564924187</v>
      </c>
      <c r="AH1217">
        <v>0</v>
      </c>
      <c r="AI1217">
        <v>0</v>
      </c>
    </row>
    <row r="1218" spans="1:37">
      <c r="A1218">
        <v>16</v>
      </c>
      <c r="B1218">
        <v>206</v>
      </c>
      <c r="C1218">
        <v>2023</v>
      </c>
      <c r="D1218">
        <v>2</v>
      </c>
      <c r="E1218">
        <v>99</v>
      </c>
      <c r="F1218">
        <v>99</v>
      </c>
      <c r="G1218">
        <v>99</v>
      </c>
      <c r="H1218">
        <v>99</v>
      </c>
      <c r="I1218">
        <v>99</v>
      </c>
      <c r="J1218">
        <v>999</v>
      </c>
      <c r="K1218">
        <v>99</v>
      </c>
      <c r="L1218">
        <v>3</v>
      </c>
      <c r="M1218">
        <v>99</v>
      </c>
      <c r="N1218">
        <v>99</v>
      </c>
      <c r="O1218">
        <v>99</v>
      </c>
      <c r="P1218">
        <v>99</v>
      </c>
      <c r="Q1218">
        <v>4</v>
      </c>
      <c r="R1218">
        <v>6</v>
      </c>
      <c r="S1218">
        <v>3</v>
      </c>
      <c r="T1218">
        <v>3.3333333333333344</v>
      </c>
      <c r="U1218">
        <v>13.483333333333338</v>
      </c>
      <c r="V1218">
        <v>0</v>
      </c>
      <c r="W1218">
        <v>0</v>
      </c>
      <c r="X1218">
        <v>16.666666666666671</v>
      </c>
      <c r="Y1218">
        <v>0</v>
      </c>
      <c r="Z1218">
        <v>3.2225335098680077</v>
      </c>
      <c r="AA1218">
        <v>0</v>
      </c>
      <c r="AB1218">
        <v>1.105541596785133</v>
      </c>
      <c r="AD1218">
        <v>-4.522233291487459</v>
      </c>
      <c r="AF1218">
        <v>1.1111111111111112</v>
      </c>
      <c r="AG1218">
        <v>0.50683506872658501</v>
      </c>
      <c r="AH1218">
        <v>0</v>
      </c>
      <c r="AI1218">
        <v>0</v>
      </c>
    </row>
    <row r="1219" spans="1:37">
      <c r="A1219">
        <v>16</v>
      </c>
      <c r="B1219">
        <v>207</v>
      </c>
      <c r="C1219">
        <v>2023</v>
      </c>
      <c r="D1219">
        <v>3</v>
      </c>
      <c r="E1219">
        <v>99</v>
      </c>
      <c r="F1219">
        <v>99</v>
      </c>
      <c r="G1219">
        <v>99</v>
      </c>
      <c r="H1219">
        <v>99</v>
      </c>
      <c r="I1219">
        <v>99</v>
      </c>
      <c r="J1219">
        <v>999</v>
      </c>
      <c r="K1219">
        <v>99</v>
      </c>
      <c r="L1219">
        <v>3</v>
      </c>
      <c r="M1219">
        <v>99</v>
      </c>
      <c r="N1219">
        <v>99</v>
      </c>
      <c r="O1219">
        <v>99</v>
      </c>
      <c r="P1219">
        <v>99</v>
      </c>
      <c r="Q1219">
        <v>28</v>
      </c>
      <c r="R1219">
        <v>45</v>
      </c>
      <c r="S1219">
        <v>3</v>
      </c>
      <c r="T1219">
        <v>3.3333333333333344</v>
      </c>
      <c r="U1219">
        <v>15.502222222222221</v>
      </c>
      <c r="V1219">
        <v>0</v>
      </c>
      <c r="W1219">
        <v>0</v>
      </c>
      <c r="X1219">
        <v>44.44444444444445</v>
      </c>
      <c r="Y1219">
        <v>4.4444444444444446</v>
      </c>
      <c r="Z1219">
        <v>4.0672944263499504</v>
      </c>
      <c r="AA1219">
        <v>0</v>
      </c>
      <c r="AB1219">
        <v>0.98882646494608772</v>
      </c>
      <c r="AD1219">
        <v>14.623827009691462</v>
      </c>
      <c r="AF1219">
        <v>1.3753056234718828</v>
      </c>
      <c r="AG1219">
        <v>0.70628947946586795</v>
      </c>
      <c r="AH1219">
        <v>4.4444444444444446</v>
      </c>
      <c r="AI1219">
        <v>6</v>
      </c>
      <c r="AJ1219">
        <v>103.3</v>
      </c>
      <c r="AK1219">
        <v>14.980900733658309</v>
      </c>
    </row>
    <row r="1220" spans="1:37">
      <c r="A1220">
        <v>16</v>
      </c>
      <c r="B1220">
        <v>208</v>
      </c>
      <c r="C1220">
        <v>2023</v>
      </c>
      <c r="D1220">
        <v>4</v>
      </c>
      <c r="E1220">
        <v>99</v>
      </c>
      <c r="F1220">
        <v>99</v>
      </c>
      <c r="G1220">
        <v>99</v>
      </c>
      <c r="H1220">
        <v>99</v>
      </c>
      <c r="I1220">
        <v>99</v>
      </c>
      <c r="J1220">
        <v>999</v>
      </c>
      <c r="K1220">
        <v>99</v>
      </c>
      <c r="L1220">
        <v>3</v>
      </c>
      <c r="M1220">
        <v>99</v>
      </c>
      <c r="N1220">
        <v>99</v>
      </c>
      <c r="O1220">
        <v>99</v>
      </c>
      <c r="P1220">
        <v>99</v>
      </c>
      <c r="Q1220">
        <v>6</v>
      </c>
      <c r="R1220">
        <v>8</v>
      </c>
      <c r="S1220">
        <v>3</v>
      </c>
      <c r="T1220">
        <v>3.75</v>
      </c>
      <c r="U1220">
        <v>11.2</v>
      </c>
      <c r="V1220">
        <v>0</v>
      </c>
      <c r="W1220">
        <v>0</v>
      </c>
      <c r="X1220">
        <v>12.5</v>
      </c>
      <c r="Y1220">
        <v>0</v>
      </c>
      <c r="Z1220">
        <v>3.3237779709240551</v>
      </c>
      <c r="AA1220">
        <v>0</v>
      </c>
      <c r="AB1220">
        <v>1.0897247358851685</v>
      </c>
      <c r="AD1220">
        <v>42.103774345112569</v>
      </c>
      <c r="AF1220">
        <v>1.3093289689034373</v>
      </c>
      <c r="AG1220">
        <v>0.68642697903180094</v>
      </c>
      <c r="AH1220">
        <v>0</v>
      </c>
      <c r="AI1220">
        <v>0</v>
      </c>
    </row>
    <row r="1221" spans="1:37">
      <c r="A1221">
        <v>16</v>
      </c>
      <c r="B1221">
        <v>209</v>
      </c>
      <c r="C1221">
        <v>2023</v>
      </c>
      <c r="D1221">
        <v>5</v>
      </c>
      <c r="E1221">
        <v>99</v>
      </c>
      <c r="F1221">
        <v>99</v>
      </c>
      <c r="G1221">
        <v>99</v>
      </c>
      <c r="H1221">
        <v>99</v>
      </c>
      <c r="I1221">
        <v>99</v>
      </c>
      <c r="J1221">
        <v>999</v>
      </c>
      <c r="K1221">
        <v>99</v>
      </c>
      <c r="L1221">
        <v>3</v>
      </c>
      <c r="M1221">
        <v>99</v>
      </c>
      <c r="N1221">
        <v>99</v>
      </c>
      <c r="O1221">
        <v>99</v>
      </c>
      <c r="P1221">
        <v>99</v>
      </c>
      <c r="Q1221">
        <v>16</v>
      </c>
      <c r="R1221">
        <v>22</v>
      </c>
      <c r="S1221">
        <v>3</v>
      </c>
      <c r="T1221">
        <v>2.7272727272727271</v>
      </c>
      <c r="U1221">
        <v>11.486363636363636</v>
      </c>
      <c r="V1221">
        <v>0</v>
      </c>
      <c r="W1221">
        <v>0</v>
      </c>
      <c r="X1221">
        <v>13.636363636363638</v>
      </c>
      <c r="Y1221">
        <v>0</v>
      </c>
      <c r="Z1221">
        <v>2.9565482722171841</v>
      </c>
      <c r="AA1221">
        <v>0</v>
      </c>
      <c r="AB1221">
        <v>0.74965556829411994</v>
      </c>
      <c r="AD1221">
        <v>34.491304248082798</v>
      </c>
      <c r="AF1221">
        <v>1.5288394718554557</v>
      </c>
      <c r="AG1221">
        <v>0.757405459193919</v>
      </c>
      <c r="AH1221">
        <v>4.5454545454545459</v>
      </c>
      <c r="AI1221">
        <v>4</v>
      </c>
      <c r="AJ1221">
        <v>89.925000000000011</v>
      </c>
      <c r="AK1221">
        <v>13.328858087985781</v>
      </c>
    </row>
    <row r="1222" spans="1:37">
      <c r="A1222">
        <v>16</v>
      </c>
      <c r="B1222">
        <v>210</v>
      </c>
      <c r="C1222">
        <v>2023</v>
      </c>
      <c r="D1222">
        <v>6</v>
      </c>
      <c r="E1222">
        <v>99</v>
      </c>
      <c r="F1222">
        <v>99</v>
      </c>
      <c r="G1222">
        <v>99</v>
      </c>
      <c r="H1222">
        <v>99</v>
      </c>
      <c r="I1222">
        <v>99</v>
      </c>
      <c r="J1222">
        <v>999</v>
      </c>
      <c r="K1222">
        <v>99</v>
      </c>
      <c r="L1222">
        <v>3</v>
      </c>
      <c r="M1222">
        <v>99</v>
      </c>
      <c r="N1222">
        <v>99</v>
      </c>
      <c r="O1222">
        <v>99</v>
      </c>
      <c r="P1222">
        <v>99</v>
      </c>
      <c r="Q1222">
        <v>23</v>
      </c>
      <c r="R1222">
        <v>30</v>
      </c>
      <c r="S1222">
        <v>3</v>
      </c>
      <c r="T1222">
        <v>3.3</v>
      </c>
      <c r="U1222">
        <v>14.323333333333331</v>
      </c>
      <c r="V1222">
        <v>0</v>
      </c>
      <c r="W1222">
        <v>0</v>
      </c>
      <c r="X1222">
        <v>26.666666666666675</v>
      </c>
      <c r="Y1222">
        <v>6.6666666666666687</v>
      </c>
      <c r="Z1222">
        <v>4.1744207848381807</v>
      </c>
      <c r="AA1222">
        <v>0</v>
      </c>
      <c r="AB1222">
        <v>0.90000000000000013</v>
      </c>
      <c r="AD1222">
        <v>27.850392965060887</v>
      </c>
      <c r="AF1222">
        <v>2.6200873362445409</v>
      </c>
      <c r="AG1222">
        <v>1.5894799141821403</v>
      </c>
      <c r="AH1222">
        <v>16.666666666666671</v>
      </c>
      <c r="AI1222">
        <v>6</v>
      </c>
      <c r="AJ1222">
        <v>104.6</v>
      </c>
      <c r="AK1222">
        <v>13.820378503931227</v>
      </c>
    </row>
    <row r="1223" spans="1:37">
      <c r="A1223">
        <v>16</v>
      </c>
      <c r="B1223">
        <v>211</v>
      </c>
      <c r="C1223">
        <v>2023</v>
      </c>
      <c r="D1223">
        <v>7</v>
      </c>
      <c r="E1223">
        <v>99</v>
      </c>
      <c r="F1223">
        <v>99</v>
      </c>
      <c r="G1223">
        <v>99</v>
      </c>
      <c r="H1223">
        <v>99</v>
      </c>
      <c r="I1223">
        <v>99</v>
      </c>
      <c r="J1223">
        <v>999</v>
      </c>
      <c r="K1223">
        <v>99</v>
      </c>
      <c r="L1223">
        <v>3</v>
      </c>
      <c r="M1223">
        <v>99</v>
      </c>
      <c r="N1223">
        <v>99</v>
      </c>
      <c r="O1223">
        <v>99</v>
      </c>
      <c r="P1223">
        <v>99</v>
      </c>
      <c r="Q1223">
        <v>3</v>
      </c>
      <c r="R1223">
        <v>8</v>
      </c>
      <c r="S1223">
        <v>3</v>
      </c>
      <c r="T1223">
        <v>3.5</v>
      </c>
      <c r="U1223">
        <v>12.375000000000002</v>
      </c>
      <c r="V1223">
        <v>0</v>
      </c>
      <c r="W1223">
        <v>0</v>
      </c>
      <c r="X1223">
        <v>0</v>
      </c>
      <c r="Y1223">
        <v>0</v>
      </c>
      <c r="Z1223">
        <v>2.585899263312466</v>
      </c>
      <c r="AA1223">
        <v>0</v>
      </c>
      <c r="AB1223">
        <v>0.5</v>
      </c>
      <c r="AD1223">
        <v>36.737703338956784</v>
      </c>
      <c r="AF1223">
        <v>2.5157232704402506</v>
      </c>
      <c r="AG1223">
        <v>1.2252626888946649</v>
      </c>
      <c r="AH1223">
        <v>25</v>
      </c>
      <c r="AI1223">
        <v>4</v>
      </c>
      <c r="AJ1223">
        <v>118.4</v>
      </c>
      <c r="AK1223">
        <v>8.0582119010103028</v>
      </c>
    </row>
    <row r="1224" spans="1:37">
      <c r="A1224">
        <v>16</v>
      </c>
      <c r="B1224">
        <v>212</v>
      </c>
      <c r="C1224">
        <v>2023</v>
      </c>
      <c r="D1224">
        <v>8</v>
      </c>
      <c r="E1224">
        <v>99</v>
      </c>
      <c r="F1224">
        <v>99</v>
      </c>
      <c r="G1224">
        <v>99</v>
      </c>
      <c r="H1224">
        <v>99</v>
      </c>
      <c r="I1224">
        <v>99</v>
      </c>
      <c r="J1224">
        <v>999</v>
      </c>
      <c r="K1224">
        <v>99</v>
      </c>
      <c r="L1224">
        <v>3</v>
      </c>
      <c r="M1224">
        <v>99</v>
      </c>
      <c r="N1224">
        <v>99</v>
      </c>
      <c r="O1224">
        <v>99</v>
      </c>
      <c r="P1224">
        <v>99</v>
      </c>
      <c r="Q1224">
        <v>102</v>
      </c>
      <c r="R1224">
        <v>157</v>
      </c>
      <c r="S1224">
        <v>3</v>
      </c>
      <c r="T1224">
        <v>3.4267515923566889</v>
      </c>
      <c r="U1224">
        <v>15.782165605095541</v>
      </c>
      <c r="V1224">
        <v>0</v>
      </c>
      <c r="W1224">
        <v>0</v>
      </c>
      <c r="X1224">
        <v>52.229299363057315</v>
      </c>
      <c r="Y1224">
        <v>8.2802547770700645</v>
      </c>
      <c r="Z1224">
        <v>5.1888108818379122</v>
      </c>
      <c r="AA1224">
        <v>0</v>
      </c>
      <c r="AB1224">
        <v>1.0954673356684681</v>
      </c>
      <c r="AD1224">
        <v>1.2656558613081408</v>
      </c>
      <c r="AF1224">
        <v>2.4303405572755423</v>
      </c>
      <c r="AG1224">
        <v>1.50612497712973</v>
      </c>
      <c r="AH1224">
        <v>6.3694267515923588</v>
      </c>
      <c r="AI1224">
        <v>43</v>
      </c>
      <c r="AJ1224">
        <v>106.82325581395348</v>
      </c>
      <c r="AK1224">
        <v>15.489312650257892</v>
      </c>
    </row>
    <row r="1225" spans="1:37">
      <c r="A1225">
        <v>16</v>
      </c>
      <c r="B1225">
        <v>213</v>
      </c>
      <c r="C1225">
        <v>2023</v>
      </c>
      <c r="D1225">
        <v>9</v>
      </c>
      <c r="E1225">
        <v>99</v>
      </c>
      <c r="F1225">
        <v>99</v>
      </c>
      <c r="G1225">
        <v>99</v>
      </c>
      <c r="H1225">
        <v>99</v>
      </c>
      <c r="I1225">
        <v>99</v>
      </c>
      <c r="J1225">
        <v>999</v>
      </c>
      <c r="K1225">
        <v>99</v>
      </c>
      <c r="L1225">
        <v>3</v>
      </c>
      <c r="M1225">
        <v>99</v>
      </c>
      <c r="N1225">
        <v>99</v>
      </c>
      <c r="O1225">
        <v>99</v>
      </c>
      <c r="P1225">
        <v>99</v>
      </c>
      <c r="Q1225">
        <v>119</v>
      </c>
      <c r="R1225">
        <v>183</v>
      </c>
      <c r="S1225">
        <v>3</v>
      </c>
      <c r="T1225">
        <v>3.9508196721311473</v>
      </c>
      <c r="U1225">
        <v>15.949726775956275</v>
      </c>
      <c r="V1225">
        <v>0</v>
      </c>
      <c r="W1225">
        <v>0</v>
      </c>
      <c r="X1225">
        <v>50.819672131147534</v>
      </c>
      <c r="Y1225">
        <v>8.7431693989071064</v>
      </c>
      <c r="Z1225">
        <v>5.1570724350364063</v>
      </c>
      <c r="AA1225">
        <v>0</v>
      </c>
      <c r="AB1225">
        <v>1.3801033006580783</v>
      </c>
      <c r="AD1225">
        <v>19.758506178428888</v>
      </c>
      <c r="AF1225">
        <v>2.6187750429307379</v>
      </c>
      <c r="AG1225">
        <v>1.6763912444913365</v>
      </c>
      <c r="AH1225">
        <v>9.8360655737704921</v>
      </c>
      <c r="AI1225">
        <v>47</v>
      </c>
      <c r="AJ1225">
        <v>106.40638297872341</v>
      </c>
      <c r="AK1225">
        <v>14.479627806159844</v>
      </c>
    </row>
    <row r="1226" spans="1:37">
      <c r="A1226">
        <v>16</v>
      </c>
      <c r="B1226">
        <v>214</v>
      </c>
      <c r="C1226">
        <v>2023</v>
      </c>
      <c r="D1226">
        <v>10</v>
      </c>
      <c r="E1226">
        <v>99</v>
      </c>
      <c r="F1226">
        <v>99</v>
      </c>
      <c r="G1226">
        <v>99</v>
      </c>
      <c r="H1226">
        <v>99</v>
      </c>
      <c r="I1226">
        <v>99</v>
      </c>
      <c r="J1226">
        <v>999</v>
      </c>
      <c r="K1226">
        <v>99</v>
      </c>
      <c r="L1226">
        <v>3</v>
      </c>
      <c r="M1226">
        <v>99</v>
      </c>
      <c r="N1226">
        <v>99</v>
      </c>
      <c r="O1226">
        <v>99</v>
      </c>
      <c r="P1226">
        <v>99</v>
      </c>
      <c r="Q1226">
        <v>182</v>
      </c>
      <c r="R1226">
        <v>227</v>
      </c>
      <c r="S1226">
        <v>3</v>
      </c>
      <c r="T1226">
        <v>3.7929515418502202</v>
      </c>
      <c r="U1226">
        <v>15.662555066079296</v>
      </c>
      <c r="V1226">
        <v>0</v>
      </c>
      <c r="W1226">
        <v>0</v>
      </c>
      <c r="X1226">
        <v>46.696035242290733</v>
      </c>
      <c r="Y1226">
        <v>7.0484581497797363</v>
      </c>
      <c r="Z1226">
        <v>4.8104657005095151</v>
      </c>
      <c r="AA1226">
        <v>0</v>
      </c>
      <c r="AB1226">
        <v>1.2153002610565238</v>
      </c>
      <c r="AD1226">
        <v>-13.598285974026084</v>
      </c>
      <c r="AF1226">
        <v>1.227358745606921</v>
      </c>
      <c r="AG1226">
        <v>0.72111372053020173</v>
      </c>
      <c r="AH1226">
        <v>7.0484581497797363</v>
      </c>
      <c r="AI1226">
        <v>71</v>
      </c>
      <c r="AJ1226">
        <v>108.51971830985916</v>
      </c>
      <c r="AK1226">
        <v>14.254456935648438</v>
      </c>
    </row>
    <row r="1227" spans="1:37">
      <c r="A1227">
        <v>16</v>
      </c>
      <c r="B1227">
        <v>215</v>
      </c>
      <c r="C1227">
        <v>2023</v>
      </c>
      <c r="D1227">
        <v>11</v>
      </c>
      <c r="E1227">
        <v>99</v>
      </c>
      <c r="F1227">
        <v>99</v>
      </c>
      <c r="G1227">
        <v>99</v>
      </c>
      <c r="H1227">
        <v>99</v>
      </c>
      <c r="I1227">
        <v>99</v>
      </c>
      <c r="J1227">
        <v>999</v>
      </c>
      <c r="K1227">
        <v>99</v>
      </c>
      <c r="L1227">
        <v>3</v>
      </c>
      <c r="M1227">
        <v>99</v>
      </c>
      <c r="N1227">
        <v>99</v>
      </c>
      <c r="O1227">
        <v>99</v>
      </c>
      <c r="P1227">
        <v>99</v>
      </c>
      <c r="Q1227">
        <v>102</v>
      </c>
      <c r="R1227">
        <v>121</v>
      </c>
      <c r="S1227">
        <v>3</v>
      </c>
      <c r="T1227">
        <v>3.7024793388429753</v>
      </c>
      <c r="U1227">
        <v>15.090909090909093</v>
      </c>
      <c r="V1227">
        <v>0</v>
      </c>
      <c r="W1227">
        <v>0</v>
      </c>
      <c r="X1227">
        <v>40.495867768595048</v>
      </c>
      <c r="Y1227">
        <v>6.6115702479338863</v>
      </c>
      <c r="Z1227">
        <v>4.8480549051796444</v>
      </c>
      <c r="AA1227">
        <v>0</v>
      </c>
      <c r="AB1227">
        <v>1.2638955136433652</v>
      </c>
      <c r="AD1227">
        <v>-8.0288235470620819</v>
      </c>
      <c r="AF1227">
        <v>1.385390428211587</v>
      </c>
      <c r="AG1227">
        <v>0.79529824555290685</v>
      </c>
      <c r="AH1227">
        <v>14.049586776859503</v>
      </c>
      <c r="AI1227">
        <v>48</v>
      </c>
      <c r="AJ1227">
        <v>104.40208333333332</v>
      </c>
      <c r="AK1227">
        <v>14.117405960135819</v>
      </c>
    </row>
    <row r="1228" spans="1:37">
      <c r="A1228">
        <v>16</v>
      </c>
      <c r="B1228">
        <v>216</v>
      </c>
      <c r="C1228">
        <v>2023</v>
      </c>
      <c r="D1228">
        <v>12</v>
      </c>
      <c r="E1228">
        <v>99</v>
      </c>
      <c r="F1228">
        <v>99</v>
      </c>
      <c r="G1228">
        <v>99</v>
      </c>
      <c r="H1228">
        <v>99</v>
      </c>
      <c r="I1228">
        <v>99</v>
      </c>
      <c r="J1228">
        <v>999</v>
      </c>
      <c r="K1228">
        <v>99</v>
      </c>
      <c r="L1228">
        <v>3</v>
      </c>
      <c r="M1228">
        <v>99</v>
      </c>
      <c r="N1228">
        <v>99</v>
      </c>
      <c r="O1228">
        <v>99</v>
      </c>
      <c r="P1228">
        <v>99</v>
      </c>
      <c r="Q1228">
        <v>7</v>
      </c>
      <c r="R1228">
        <v>7</v>
      </c>
      <c r="S1228">
        <v>3</v>
      </c>
      <c r="T1228">
        <v>3.5714285714285721</v>
      </c>
      <c r="U1228">
        <v>14.514285714285712</v>
      </c>
      <c r="V1228">
        <v>0</v>
      </c>
      <c r="W1228">
        <v>0</v>
      </c>
      <c r="X1228">
        <v>28.571428571428577</v>
      </c>
      <c r="Y1228">
        <v>0</v>
      </c>
      <c r="Z1228">
        <v>2.4056056982619185</v>
      </c>
      <c r="AA1228">
        <v>0</v>
      </c>
      <c r="AB1228">
        <v>1.0497813183356473</v>
      </c>
      <c r="AD1228">
        <v>-54.629513404772474</v>
      </c>
      <c r="AF1228">
        <v>1.8087855297157625</v>
      </c>
      <c r="AG1228">
        <v>1.0225134104244031</v>
      </c>
      <c r="AH1228">
        <v>0</v>
      </c>
      <c r="AI1228">
        <v>4</v>
      </c>
      <c r="AJ1228">
        <v>102.5</v>
      </c>
      <c r="AK1228">
        <v>13.648966346475298</v>
      </c>
    </row>
    <row r="1229" spans="1:37">
      <c r="A1229">
        <v>16</v>
      </c>
      <c r="B1229">
        <v>217</v>
      </c>
      <c r="C1229">
        <v>2023</v>
      </c>
      <c r="D1229">
        <v>1</v>
      </c>
      <c r="E1229">
        <v>99</v>
      </c>
      <c r="F1229">
        <v>99</v>
      </c>
      <c r="G1229">
        <v>99</v>
      </c>
      <c r="H1229">
        <v>99</v>
      </c>
      <c r="I1229">
        <v>99</v>
      </c>
      <c r="J1229">
        <v>999</v>
      </c>
      <c r="K1229">
        <v>99</v>
      </c>
      <c r="L1229">
        <v>4</v>
      </c>
      <c r="M1229">
        <v>99</v>
      </c>
      <c r="N1229">
        <v>99</v>
      </c>
      <c r="O1229">
        <v>99</v>
      </c>
      <c r="P1229">
        <v>99</v>
      </c>
      <c r="Q1229">
        <v>7</v>
      </c>
      <c r="R1229">
        <v>13</v>
      </c>
      <c r="S1229">
        <v>4</v>
      </c>
      <c r="T1229">
        <v>4.6153846153846141</v>
      </c>
      <c r="U1229">
        <v>15</v>
      </c>
      <c r="V1229">
        <v>0</v>
      </c>
      <c r="W1229">
        <v>0</v>
      </c>
      <c r="X1229">
        <v>46.15384615384616</v>
      </c>
      <c r="Y1229">
        <v>0</v>
      </c>
      <c r="Z1229">
        <v>3.2940505810884608</v>
      </c>
      <c r="AA1229">
        <v>0</v>
      </c>
      <c r="AB1229">
        <v>1.5461347109416774</v>
      </c>
      <c r="AD1229">
        <v>-38.514053937159758</v>
      </c>
      <c r="AF1229">
        <v>3.7356321839080464</v>
      </c>
      <c r="AG1229">
        <v>2.0939822172587088</v>
      </c>
      <c r="AH1229">
        <v>0</v>
      </c>
      <c r="AI1229">
        <v>1</v>
      </c>
      <c r="AJ1229">
        <v>99</v>
      </c>
      <c r="AK1229">
        <v>12.573443855966049</v>
      </c>
    </row>
    <row r="1230" spans="1:37">
      <c r="A1230">
        <v>16</v>
      </c>
      <c r="B1230">
        <v>218</v>
      </c>
      <c r="C1230">
        <v>2023</v>
      </c>
      <c r="D1230">
        <v>2</v>
      </c>
      <c r="E1230">
        <v>99</v>
      </c>
      <c r="F1230">
        <v>99</v>
      </c>
      <c r="G1230">
        <v>99</v>
      </c>
      <c r="H1230">
        <v>99</v>
      </c>
      <c r="I1230">
        <v>99</v>
      </c>
      <c r="J1230">
        <v>999</v>
      </c>
      <c r="K1230">
        <v>99</v>
      </c>
      <c r="L1230">
        <v>4</v>
      </c>
      <c r="M1230">
        <v>99</v>
      </c>
      <c r="N1230">
        <v>99</v>
      </c>
      <c r="O1230">
        <v>99</v>
      </c>
      <c r="P1230">
        <v>99</v>
      </c>
      <c r="Q1230">
        <v>7</v>
      </c>
      <c r="R1230">
        <v>8</v>
      </c>
      <c r="S1230">
        <v>4</v>
      </c>
      <c r="T1230">
        <v>3.75</v>
      </c>
      <c r="U1230">
        <v>19.2</v>
      </c>
      <c r="V1230">
        <v>0</v>
      </c>
      <c r="W1230">
        <v>0</v>
      </c>
      <c r="X1230">
        <v>62.5</v>
      </c>
      <c r="Y1230">
        <v>12.5</v>
      </c>
      <c r="Z1230">
        <v>4.9782024868420143</v>
      </c>
      <c r="AA1230">
        <v>0</v>
      </c>
      <c r="AB1230">
        <v>0.4330127018922193</v>
      </c>
      <c r="AD1230">
        <v>-11.597564998925444</v>
      </c>
      <c r="AF1230">
        <v>1.4814814814814816</v>
      </c>
      <c r="AG1230">
        <v>0.96229748524602499</v>
      </c>
      <c r="AH1230">
        <v>0</v>
      </c>
      <c r="AI1230">
        <v>1</v>
      </c>
      <c r="AJ1230">
        <v>112.9</v>
      </c>
      <c r="AK1230">
        <v>14.453782300462304</v>
      </c>
    </row>
    <row r="1231" spans="1:37">
      <c r="A1231">
        <v>16</v>
      </c>
      <c r="B1231">
        <v>219</v>
      </c>
      <c r="C1231">
        <v>2023</v>
      </c>
      <c r="D1231">
        <v>3</v>
      </c>
      <c r="E1231">
        <v>99</v>
      </c>
      <c r="F1231">
        <v>99</v>
      </c>
      <c r="G1231">
        <v>99</v>
      </c>
      <c r="H1231">
        <v>99</v>
      </c>
      <c r="I1231">
        <v>99</v>
      </c>
      <c r="J1231">
        <v>999</v>
      </c>
      <c r="K1231">
        <v>99</v>
      </c>
      <c r="L1231">
        <v>4</v>
      </c>
      <c r="M1231">
        <v>99</v>
      </c>
      <c r="N1231">
        <v>99</v>
      </c>
      <c r="O1231">
        <v>99</v>
      </c>
      <c r="P1231">
        <v>99</v>
      </c>
      <c r="Q1231">
        <v>52</v>
      </c>
      <c r="R1231">
        <v>73</v>
      </c>
      <c r="S1231">
        <v>4</v>
      </c>
      <c r="T1231">
        <v>4.1232876712328759</v>
      </c>
      <c r="U1231">
        <v>17.38356164383562</v>
      </c>
      <c r="V1231">
        <v>0</v>
      </c>
      <c r="W1231">
        <v>0</v>
      </c>
      <c r="X1231">
        <v>61.643835616438359</v>
      </c>
      <c r="Y1231">
        <v>12.328767123287673</v>
      </c>
      <c r="Z1231">
        <v>4.6134708563174565</v>
      </c>
      <c r="AA1231">
        <v>0</v>
      </c>
      <c r="AB1231">
        <v>1.2599761411032242</v>
      </c>
      <c r="AD1231">
        <v>-0.36575821289273658</v>
      </c>
      <c r="AF1231">
        <v>2.2310513447432769</v>
      </c>
      <c r="AG1231">
        <v>1.2848069802783637</v>
      </c>
      <c r="AH1231">
        <v>2.7397260273972601</v>
      </c>
      <c r="AI1231">
        <v>10</v>
      </c>
      <c r="AJ1231">
        <v>110.29</v>
      </c>
      <c r="AK1231">
        <v>14.321206415170622</v>
      </c>
    </row>
    <row r="1232" spans="1:37">
      <c r="A1232">
        <v>16</v>
      </c>
      <c r="B1232">
        <v>220</v>
      </c>
      <c r="C1232">
        <v>2023</v>
      </c>
      <c r="D1232">
        <v>4</v>
      </c>
      <c r="E1232">
        <v>99</v>
      </c>
      <c r="F1232">
        <v>99</v>
      </c>
      <c r="G1232">
        <v>99</v>
      </c>
      <c r="H1232">
        <v>99</v>
      </c>
      <c r="I1232">
        <v>99</v>
      </c>
      <c r="J1232">
        <v>999</v>
      </c>
      <c r="K1232">
        <v>99</v>
      </c>
      <c r="L1232">
        <v>4</v>
      </c>
      <c r="M1232">
        <v>99</v>
      </c>
      <c r="N1232">
        <v>99</v>
      </c>
      <c r="O1232">
        <v>99</v>
      </c>
      <c r="P1232">
        <v>99</v>
      </c>
      <c r="Q1232">
        <v>19</v>
      </c>
      <c r="R1232">
        <v>27</v>
      </c>
      <c r="S1232">
        <v>4</v>
      </c>
      <c r="T1232">
        <v>3.4814814814814823</v>
      </c>
      <c r="U1232">
        <v>15.774074074074075</v>
      </c>
      <c r="V1232">
        <v>0</v>
      </c>
      <c r="W1232">
        <v>0</v>
      </c>
      <c r="X1232">
        <v>40.740740740740733</v>
      </c>
      <c r="Y1232">
        <v>11.111111111111112</v>
      </c>
      <c r="Z1232">
        <v>5.1309224203257964</v>
      </c>
      <c r="AA1232">
        <v>0</v>
      </c>
      <c r="AB1232">
        <v>1.1665196850387876</v>
      </c>
      <c r="AD1232">
        <v>25.579264913061632</v>
      </c>
      <c r="AF1232">
        <v>4.4189852700490997</v>
      </c>
      <c r="AG1232">
        <v>3.2628264550183488</v>
      </c>
      <c r="AH1232">
        <v>3.7037037037037042</v>
      </c>
      <c r="AI1232">
        <v>3</v>
      </c>
      <c r="AJ1232">
        <v>104.3</v>
      </c>
      <c r="AK1232">
        <v>15.18812836056313</v>
      </c>
    </row>
    <row r="1233" spans="1:37">
      <c r="A1233">
        <v>16</v>
      </c>
      <c r="B1233">
        <v>221</v>
      </c>
      <c r="C1233">
        <v>2023</v>
      </c>
      <c r="D1233">
        <v>5</v>
      </c>
      <c r="E1233">
        <v>99</v>
      </c>
      <c r="F1233">
        <v>99</v>
      </c>
      <c r="G1233">
        <v>99</v>
      </c>
      <c r="H1233">
        <v>99</v>
      </c>
      <c r="I1233">
        <v>99</v>
      </c>
      <c r="J1233">
        <v>999</v>
      </c>
      <c r="K1233">
        <v>99</v>
      </c>
      <c r="L1233">
        <v>4</v>
      </c>
      <c r="M1233">
        <v>99</v>
      </c>
      <c r="N1233">
        <v>99</v>
      </c>
      <c r="O1233">
        <v>99</v>
      </c>
      <c r="P1233">
        <v>99</v>
      </c>
      <c r="Q1233">
        <v>32</v>
      </c>
      <c r="R1233">
        <v>50</v>
      </c>
      <c r="S1233">
        <v>4</v>
      </c>
      <c r="T1233">
        <v>3.3</v>
      </c>
      <c r="U1233">
        <v>13.770000000000001</v>
      </c>
      <c r="V1233">
        <v>0</v>
      </c>
      <c r="W1233">
        <v>0</v>
      </c>
      <c r="X1233">
        <v>28</v>
      </c>
      <c r="Y1233">
        <v>2</v>
      </c>
      <c r="Z1233">
        <v>3.871601735716101</v>
      </c>
      <c r="AA1233">
        <v>0</v>
      </c>
      <c r="AB1233">
        <v>1.1532562594670801</v>
      </c>
      <c r="AD1233">
        <v>27.301544037932697</v>
      </c>
      <c r="AF1233">
        <v>3.4746351633078518</v>
      </c>
      <c r="AG1233">
        <v>2.0636076717649927</v>
      </c>
      <c r="AH1233">
        <v>10</v>
      </c>
      <c r="AI1233">
        <v>18</v>
      </c>
      <c r="AJ1233">
        <v>98.022222222222226</v>
      </c>
      <c r="AK1233">
        <v>14.606573263768698</v>
      </c>
    </row>
    <row r="1234" spans="1:37">
      <c r="A1234">
        <v>16</v>
      </c>
      <c r="B1234">
        <v>222</v>
      </c>
      <c r="C1234">
        <v>2023</v>
      </c>
      <c r="D1234">
        <v>6</v>
      </c>
      <c r="E1234">
        <v>99</v>
      </c>
      <c r="F1234">
        <v>99</v>
      </c>
      <c r="G1234">
        <v>99</v>
      </c>
      <c r="H1234">
        <v>99</v>
      </c>
      <c r="I1234">
        <v>99</v>
      </c>
      <c r="J1234">
        <v>999</v>
      </c>
      <c r="K1234">
        <v>99</v>
      </c>
      <c r="L1234">
        <v>4</v>
      </c>
      <c r="M1234">
        <v>99</v>
      </c>
      <c r="N1234">
        <v>99</v>
      </c>
      <c r="O1234">
        <v>99</v>
      </c>
      <c r="P1234">
        <v>99</v>
      </c>
      <c r="Q1234">
        <v>28</v>
      </c>
      <c r="R1234">
        <v>47</v>
      </c>
      <c r="S1234">
        <v>4</v>
      </c>
      <c r="T1234">
        <v>3.4680851063829778</v>
      </c>
      <c r="U1234">
        <v>15.485106382978724</v>
      </c>
      <c r="V1234">
        <v>0</v>
      </c>
      <c r="W1234">
        <v>0</v>
      </c>
      <c r="X1234">
        <v>38.297872340425535</v>
      </c>
      <c r="Y1234">
        <v>8.5106382978723421</v>
      </c>
      <c r="Z1234">
        <v>4.8599088829302968</v>
      </c>
      <c r="AA1234">
        <v>0</v>
      </c>
      <c r="AB1234">
        <v>1.1270572457999173</v>
      </c>
      <c r="AD1234">
        <v>33.067299827076823</v>
      </c>
      <c r="AF1234">
        <v>4.1048034934497828</v>
      </c>
      <c r="AG1234">
        <v>2.6921654213212993</v>
      </c>
      <c r="AH1234">
        <v>8.5106382978723421</v>
      </c>
      <c r="AI1234">
        <v>16</v>
      </c>
      <c r="AJ1234">
        <v>105.54375</v>
      </c>
      <c r="AK1234">
        <v>15.466104663703517</v>
      </c>
    </row>
    <row r="1235" spans="1:37">
      <c r="A1235">
        <v>16</v>
      </c>
      <c r="B1235">
        <v>223</v>
      </c>
      <c r="C1235">
        <v>2023</v>
      </c>
      <c r="D1235">
        <v>7</v>
      </c>
      <c r="E1235">
        <v>99</v>
      </c>
      <c r="F1235">
        <v>99</v>
      </c>
      <c r="G1235">
        <v>99</v>
      </c>
      <c r="H1235">
        <v>99</v>
      </c>
      <c r="I1235">
        <v>99</v>
      </c>
      <c r="J1235">
        <v>999</v>
      </c>
      <c r="K1235">
        <v>99</v>
      </c>
      <c r="L1235">
        <v>4</v>
      </c>
      <c r="M1235">
        <v>99</v>
      </c>
      <c r="N1235">
        <v>99</v>
      </c>
      <c r="O1235">
        <v>99</v>
      </c>
      <c r="P1235">
        <v>99</v>
      </c>
      <c r="Q1235">
        <v>7</v>
      </c>
      <c r="R1235">
        <v>11</v>
      </c>
      <c r="S1235">
        <v>4</v>
      </c>
      <c r="T1235">
        <v>3.6363636363636358</v>
      </c>
      <c r="U1235">
        <v>15.500000000000004</v>
      </c>
      <c r="V1235">
        <v>0</v>
      </c>
      <c r="W1235">
        <v>0</v>
      </c>
      <c r="X1235">
        <v>45.454545454545446</v>
      </c>
      <c r="Y1235">
        <v>9.0909090909090917</v>
      </c>
      <c r="Z1235">
        <v>5.9448985005480237</v>
      </c>
      <c r="AA1235">
        <v>0</v>
      </c>
      <c r="AB1235">
        <v>0.97912087402445613</v>
      </c>
      <c r="AD1235">
        <v>-72.311530270911589</v>
      </c>
      <c r="AF1235">
        <v>3.459119496855346</v>
      </c>
      <c r="AG1235">
        <v>2.1101746308741451</v>
      </c>
      <c r="AH1235">
        <v>9.0909090909090917</v>
      </c>
      <c r="AI1235">
        <v>7</v>
      </c>
      <c r="AJ1235">
        <v>110.85714285714288</v>
      </c>
      <c r="AK1235">
        <v>11.949279736162209</v>
      </c>
    </row>
    <row r="1236" spans="1:37">
      <c r="A1236">
        <v>16</v>
      </c>
      <c r="B1236">
        <v>224</v>
      </c>
      <c r="C1236">
        <v>2023</v>
      </c>
      <c r="D1236">
        <v>8</v>
      </c>
      <c r="E1236">
        <v>99</v>
      </c>
      <c r="F1236">
        <v>99</v>
      </c>
      <c r="G1236">
        <v>99</v>
      </c>
      <c r="H1236">
        <v>99</v>
      </c>
      <c r="I1236">
        <v>99</v>
      </c>
      <c r="J1236">
        <v>999</v>
      </c>
      <c r="K1236">
        <v>99</v>
      </c>
      <c r="L1236">
        <v>4</v>
      </c>
      <c r="M1236">
        <v>99</v>
      </c>
      <c r="N1236">
        <v>99</v>
      </c>
      <c r="O1236">
        <v>99</v>
      </c>
      <c r="P1236">
        <v>99</v>
      </c>
      <c r="Q1236">
        <v>183</v>
      </c>
      <c r="R1236">
        <v>261</v>
      </c>
      <c r="S1236">
        <v>4</v>
      </c>
      <c r="T1236">
        <v>3.7049808429118776</v>
      </c>
      <c r="U1236">
        <v>18.451724137931045</v>
      </c>
      <c r="V1236">
        <v>0</v>
      </c>
      <c r="W1236">
        <v>0</v>
      </c>
      <c r="X1236">
        <v>68.199233716475092</v>
      </c>
      <c r="Y1236">
        <v>20.306513409961685</v>
      </c>
      <c r="Z1236">
        <v>5.3697577034380064</v>
      </c>
      <c r="AA1236">
        <v>0</v>
      </c>
      <c r="AB1236">
        <v>1.155170825310408</v>
      </c>
      <c r="AD1236">
        <v>-4.2197712843327135</v>
      </c>
      <c r="AF1236">
        <v>4.0402476780185745</v>
      </c>
      <c r="AG1236">
        <v>2.9273336336100857</v>
      </c>
      <c r="AH1236">
        <v>4.980842911877394</v>
      </c>
      <c r="AI1236">
        <v>82</v>
      </c>
      <c r="AJ1236">
        <v>107.88414634146336</v>
      </c>
      <c r="AK1236">
        <v>15.672208795968956</v>
      </c>
    </row>
    <row r="1237" spans="1:37">
      <c r="A1237">
        <v>16</v>
      </c>
      <c r="B1237">
        <v>225</v>
      </c>
      <c r="C1237">
        <v>2023</v>
      </c>
      <c r="D1237">
        <v>9</v>
      </c>
      <c r="E1237">
        <v>99</v>
      </c>
      <c r="F1237">
        <v>99</v>
      </c>
      <c r="G1237">
        <v>99</v>
      </c>
      <c r="H1237">
        <v>99</v>
      </c>
      <c r="I1237">
        <v>99</v>
      </c>
      <c r="J1237">
        <v>999</v>
      </c>
      <c r="K1237">
        <v>99</v>
      </c>
      <c r="L1237">
        <v>4</v>
      </c>
      <c r="M1237">
        <v>99</v>
      </c>
      <c r="N1237">
        <v>99</v>
      </c>
      <c r="O1237">
        <v>99</v>
      </c>
      <c r="P1237">
        <v>99</v>
      </c>
      <c r="Q1237">
        <v>213</v>
      </c>
      <c r="R1237">
        <v>330</v>
      </c>
      <c r="S1237">
        <v>4</v>
      </c>
      <c r="T1237">
        <v>4.336363636363636</v>
      </c>
      <c r="U1237">
        <v>17.057575757575766</v>
      </c>
      <c r="V1237">
        <v>0</v>
      </c>
      <c r="W1237">
        <v>0.30303030303030304</v>
      </c>
      <c r="X1237">
        <v>51.818181818181827</v>
      </c>
      <c r="Y1237">
        <v>15.757575757575756</v>
      </c>
      <c r="Z1237">
        <v>5.3228114183931101</v>
      </c>
      <c r="AA1237">
        <v>0</v>
      </c>
      <c r="AB1237">
        <v>1.3138696447997329</v>
      </c>
      <c r="AD1237">
        <v>-12.595753457711872</v>
      </c>
      <c r="AF1237">
        <v>4.7223812249570685</v>
      </c>
      <c r="AG1237">
        <v>3.2329746180765162</v>
      </c>
      <c r="AH1237">
        <v>10.303030303030303</v>
      </c>
      <c r="AI1237">
        <v>68</v>
      </c>
      <c r="AJ1237">
        <v>106.78676470588232</v>
      </c>
      <c r="AK1237">
        <v>15.58659191902742</v>
      </c>
    </row>
    <row r="1238" spans="1:37">
      <c r="A1238">
        <v>16</v>
      </c>
      <c r="B1238">
        <v>226</v>
      </c>
      <c r="C1238">
        <v>2023</v>
      </c>
      <c r="D1238">
        <v>10</v>
      </c>
      <c r="E1238">
        <v>99</v>
      </c>
      <c r="F1238">
        <v>99</v>
      </c>
      <c r="G1238">
        <v>99</v>
      </c>
      <c r="H1238">
        <v>99</v>
      </c>
      <c r="I1238">
        <v>99</v>
      </c>
      <c r="J1238">
        <v>999</v>
      </c>
      <c r="K1238">
        <v>99</v>
      </c>
      <c r="L1238">
        <v>4</v>
      </c>
      <c r="M1238">
        <v>99</v>
      </c>
      <c r="N1238">
        <v>99</v>
      </c>
      <c r="O1238">
        <v>99</v>
      </c>
      <c r="P1238">
        <v>99</v>
      </c>
      <c r="Q1238">
        <v>382</v>
      </c>
      <c r="R1238">
        <v>546</v>
      </c>
      <c r="S1238">
        <v>4</v>
      </c>
      <c r="T1238">
        <v>4.4890109890109891</v>
      </c>
      <c r="U1238">
        <v>17.043772893772903</v>
      </c>
      <c r="V1238">
        <v>0</v>
      </c>
      <c r="W1238">
        <v>0.36630036630036622</v>
      </c>
      <c r="X1238">
        <v>56.410256410256402</v>
      </c>
      <c r="Y1238">
        <v>15.01831501831502</v>
      </c>
      <c r="Z1238">
        <v>5.4191128026154018</v>
      </c>
      <c r="AA1238">
        <v>0</v>
      </c>
      <c r="AB1238">
        <v>1.9660274303839449</v>
      </c>
      <c r="AD1238">
        <v>-11.383360282390596</v>
      </c>
      <c r="AF1238">
        <v>2.9521492295214919</v>
      </c>
      <c r="AG1238">
        <v>1.8874422489402063</v>
      </c>
      <c r="AH1238">
        <v>8.7912087912087884</v>
      </c>
      <c r="AI1238">
        <v>144</v>
      </c>
      <c r="AJ1238">
        <v>109.20902777777782</v>
      </c>
      <c r="AK1238">
        <v>15.210773516843579</v>
      </c>
    </row>
    <row r="1239" spans="1:37">
      <c r="A1239">
        <v>16</v>
      </c>
      <c r="B1239">
        <v>227</v>
      </c>
      <c r="C1239">
        <v>2023</v>
      </c>
      <c r="D1239">
        <v>11</v>
      </c>
      <c r="E1239">
        <v>99</v>
      </c>
      <c r="F1239">
        <v>99</v>
      </c>
      <c r="G1239">
        <v>99</v>
      </c>
      <c r="H1239">
        <v>99</v>
      </c>
      <c r="I1239">
        <v>99</v>
      </c>
      <c r="J1239">
        <v>999</v>
      </c>
      <c r="K1239">
        <v>99</v>
      </c>
      <c r="L1239">
        <v>4</v>
      </c>
      <c r="M1239">
        <v>99</v>
      </c>
      <c r="N1239">
        <v>99</v>
      </c>
      <c r="O1239">
        <v>99</v>
      </c>
      <c r="P1239">
        <v>99</v>
      </c>
      <c r="Q1239">
        <v>174</v>
      </c>
      <c r="R1239">
        <v>252</v>
      </c>
      <c r="S1239">
        <v>4</v>
      </c>
      <c r="T1239">
        <v>4.4642857142857153</v>
      </c>
      <c r="U1239">
        <v>16.61626984126984</v>
      </c>
      <c r="V1239">
        <v>0</v>
      </c>
      <c r="W1239">
        <v>0.39682539682539669</v>
      </c>
      <c r="X1239">
        <v>53.174603174603192</v>
      </c>
      <c r="Y1239">
        <v>10.31746031746032</v>
      </c>
      <c r="Z1239">
        <v>5.1635717664716605</v>
      </c>
      <c r="AA1239">
        <v>0</v>
      </c>
      <c r="AB1239">
        <v>1.3608449922641879</v>
      </c>
      <c r="AD1239">
        <v>-12.813917215852705</v>
      </c>
      <c r="AF1239">
        <v>2.8852759331348756</v>
      </c>
      <c r="AG1239">
        <v>1.8237416996734312</v>
      </c>
      <c r="AH1239">
        <v>5.9523809523809552</v>
      </c>
      <c r="AI1239">
        <v>72</v>
      </c>
      <c r="AJ1239">
        <v>104.02777777777779</v>
      </c>
      <c r="AK1239">
        <v>14.868685183114629</v>
      </c>
    </row>
    <row r="1240" spans="1:37">
      <c r="A1240">
        <v>16</v>
      </c>
      <c r="B1240">
        <v>228</v>
      </c>
      <c r="C1240">
        <v>2023</v>
      </c>
      <c r="D1240">
        <v>12</v>
      </c>
      <c r="E1240">
        <v>99</v>
      </c>
      <c r="F1240">
        <v>99</v>
      </c>
      <c r="G1240">
        <v>99</v>
      </c>
      <c r="H1240">
        <v>99</v>
      </c>
      <c r="I1240">
        <v>99</v>
      </c>
      <c r="J1240">
        <v>999</v>
      </c>
      <c r="K1240">
        <v>99</v>
      </c>
      <c r="L1240">
        <v>4</v>
      </c>
      <c r="M1240">
        <v>99</v>
      </c>
      <c r="N1240">
        <v>99</v>
      </c>
      <c r="O1240">
        <v>99</v>
      </c>
      <c r="P1240">
        <v>99</v>
      </c>
      <c r="Q1240">
        <v>5</v>
      </c>
      <c r="R1240">
        <v>6</v>
      </c>
      <c r="S1240">
        <v>4</v>
      </c>
      <c r="T1240">
        <v>4.5</v>
      </c>
      <c r="U1240">
        <v>16.183333333333337</v>
      </c>
      <c r="V1240">
        <v>0</v>
      </c>
      <c r="W1240">
        <v>0</v>
      </c>
      <c r="X1240">
        <v>66.666666666666686</v>
      </c>
      <c r="Y1240">
        <v>0</v>
      </c>
      <c r="Z1240">
        <v>3.0432530109882241</v>
      </c>
      <c r="AA1240">
        <v>0</v>
      </c>
      <c r="AB1240">
        <v>1.258305739211792</v>
      </c>
      <c r="AD1240">
        <v>8.0518604655040011</v>
      </c>
      <c r="AF1240">
        <v>1.5503875968992249</v>
      </c>
      <c r="AG1240">
        <v>0.9772249227579678</v>
      </c>
      <c r="AH1240">
        <v>0</v>
      </c>
      <c r="AI1240">
        <v>3</v>
      </c>
      <c r="AJ1240">
        <v>103.90000000000002</v>
      </c>
      <c r="AK1240">
        <v>13.814312673650928</v>
      </c>
    </row>
    <row r="1241" spans="1:37">
      <c r="A1241">
        <v>16</v>
      </c>
      <c r="B1241">
        <v>229</v>
      </c>
      <c r="C1241">
        <v>2023</v>
      </c>
      <c r="D1241">
        <v>1</v>
      </c>
      <c r="E1241">
        <v>99</v>
      </c>
      <c r="F1241">
        <v>99</v>
      </c>
      <c r="G1241">
        <v>99</v>
      </c>
      <c r="H1241">
        <v>99</v>
      </c>
      <c r="I1241">
        <v>99</v>
      </c>
      <c r="J1241">
        <v>999</v>
      </c>
      <c r="K1241">
        <v>99</v>
      </c>
      <c r="L1241">
        <v>5</v>
      </c>
      <c r="M1241">
        <v>99</v>
      </c>
      <c r="N1241">
        <v>99</v>
      </c>
      <c r="O1241">
        <v>99</v>
      </c>
      <c r="P1241">
        <v>99</v>
      </c>
      <c r="Q1241">
        <v>19</v>
      </c>
      <c r="R1241">
        <v>30</v>
      </c>
      <c r="S1241">
        <v>5</v>
      </c>
      <c r="T1241">
        <v>4.7666666666666657</v>
      </c>
      <c r="U1241">
        <v>16.466666666666672</v>
      </c>
      <c r="V1241">
        <v>0</v>
      </c>
      <c r="W1241">
        <v>0</v>
      </c>
      <c r="X1241">
        <v>46.666666666666657</v>
      </c>
      <c r="Y1241">
        <v>13.333333333333337</v>
      </c>
      <c r="Z1241">
        <v>4.8936920849418204</v>
      </c>
      <c r="AA1241">
        <v>0</v>
      </c>
      <c r="AB1241">
        <v>1.3337499349161701</v>
      </c>
      <c r="AD1241">
        <v>-8.7500303338610301</v>
      </c>
      <c r="AF1241">
        <v>8.6206896551724128</v>
      </c>
      <c r="AG1241">
        <v>5.3047549503887277</v>
      </c>
      <c r="AH1241">
        <v>6.6666666666666687</v>
      </c>
      <c r="AI1241">
        <v>2</v>
      </c>
      <c r="AJ1241">
        <v>96.65</v>
      </c>
      <c r="AK1241">
        <v>14.395850029293184</v>
      </c>
    </row>
    <row r="1242" spans="1:37">
      <c r="A1242">
        <v>16</v>
      </c>
      <c r="B1242">
        <v>230</v>
      </c>
      <c r="C1242">
        <v>2023</v>
      </c>
      <c r="D1242">
        <v>2</v>
      </c>
      <c r="E1242">
        <v>99</v>
      </c>
      <c r="F1242">
        <v>99</v>
      </c>
      <c r="G1242">
        <v>99</v>
      </c>
      <c r="H1242">
        <v>99</v>
      </c>
      <c r="I1242">
        <v>99</v>
      </c>
      <c r="J1242">
        <v>999</v>
      </c>
      <c r="K1242">
        <v>99</v>
      </c>
      <c r="L1242">
        <v>5</v>
      </c>
      <c r="M1242">
        <v>99</v>
      </c>
      <c r="N1242">
        <v>99</v>
      </c>
      <c r="O1242">
        <v>99</v>
      </c>
      <c r="P1242">
        <v>99</v>
      </c>
      <c r="Q1242">
        <v>20</v>
      </c>
      <c r="R1242">
        <v>31</v>
      </c>
      <c r="S1242">
        <v>5</v>
      </c>
      <c r="T1242">
        <v>4.4193548387096788</v>
      </c>
      <c r="U1242">
        <v>19.016129032258064</v>
      </c>
      <c r="V1242">
        <v>0</v>
      </c>
      <c r="W1242">
        <v>0</v>
      </c>
      <c r="X1242">
        <v>80.645161290322562</v>
      </c>
      <c r="Y1242">
        <v>19.354838709677423</v>
      </c>
      <c r="Z1242">
        <v>4.3661525673543746</v>
      </c>
      <c r="AA1242">
        <v>0</v>
      </c>
      <c r="AB1242">
        <v>1.7371499377853248</v>
      </c>
      <c r="AD1242">
        <v>-22.120057620246222</v>
      </c>
      <c r="AF1242">
        <v>5.7407407407407396</v>
      </c>
      <c r="AG1242">
        <v>3.6931924970867978</v>
      </c>
      <c r="AH1242">
        <v>0</v>
      </c>
      <c r="AI1242">
        <v>2</v>
      </c>
      <c r="AJ1242">
        <v>104.7</v>
      </c>
      <c r="AK1242">
        <v>15.533492011955261</v>
      </c>
    </row>
    <row r="1243" spans="1:37">
      <c r="A1243">
        <v>16</v>
      </c>
      <c r="B1243">
        <v>231</v>
      </c>
      <c r="C1243">
        <v>2023</v>
      </c>
      <c r="D1243">
        <v>3</v>
      </c>
      <c r="E1243">
        <v>99</v>
      </c>
      <c r="F1243">
        <v>99</v>
      </c>
      <c r="G1243">
        <v>99</v>
      </c>
      <c r="H1243">
        <v>99</v>
      </c>
      <c r="I1243">
        <v>99</v>
      </c>
      <c r="J1243">
        <v>999</v>
      </c>
      <c r="K1243">
        <v>99</v>
      </c>
      <c r="L1243">
        <v>5</v>
      </c>
      <c r="M1243">
        <v>99</v>
      </c>
      <c r="N1243">
        <v>99</v>
      </c>
      <c r="O1243">
        <v>99</v>
      </c>
      <c r="P1243">
        <v>99</v>
      </c>
      <c r="Q1243">
        <v>107</v>
      </c>
      <c r="R1243">
        <v>139</v>
      </c>
      <c r="S1243">
        <v>5</v>
      </c>
      <c r="T1243">
        <v>4.6043165467625888</v>
      </c>
      <c r="U1243">
        <v>18.953237410071942</v>
      </c>
      <c r="V1243">
        <v>0</v>
      </c>
      <c r="W1243">
        <v>0.71942446043165453</v>
      </c>
      <c r="X1243">
        <v>75.539568345323744</v>
      </c>
      <c r="Y1243">
        <v>17.266187050359715</v>
      </c>
      <c r="Z1243">
        <v>4.3152282158823843</v>
      </c>
      <c r="AA1243">
        <v>0</v>
      </c>
      <c r="AB1243">
        <v>1.3865681719560723</v>
      </c>
      <c r="AD1243">
        <v>8.9610728134269593</v>
      </c>
      <c r="AF1243">
        <v>4.2481662591687037</v>
      </c>
      <c r="AG1243">
        <v>2.6673159886078399</v>
      </c>
      <c r="AH1243">
        <v>3.5971223021582728</v>
      </c>
      <c r="AI1243">
        <v>24</v>
      </c>
      <c r="AJ1243">
        <v>105.4166666666667</v>
      </c>
      <c r="AK1243">
        <v>15.296654968800315</v>
      </c>
    </row>
    <row r="1244" spans="1:37">
      <c r="A1244">
        <v>16</v>
      </c>
      <c r="B1244">
        <v>232</v>
      </c>
      <c r="C1244">
        <v>2023</v>
      </c>
      <c r="D1244">
        <v>4</v>
      </c>
      <c r="E1244">
        <v>99</v>
      </c>
      <c r="F1244">
        <v>99</v>
      </c>
      <c r="G1244">
        <v>99</v>
      </c>
      <c r="H1244">
        <v>99</v>
      </c>
      <c r="I1244">
        <v>99</v>
      </c>
      <c r="J1244">
        <v>999</v>
      </c>
      <c r="K1244">
        <v>99</v>
      </c>
      <c r="L1244">
        <v>5</v>
      </c>
      <c r="M1244">
        <v>99</v>
      </c>
      <c r="N1244">
        <v>99</v>
      </c>
      <c r="O1244">
        <v>99</v>
      </c>
      <c r="P1244">
        <v>99</v>
      </c>
      <c r="Q1244">
        <v>29</v>
      </c>
      <c r="R1244">
        <v>73</v>
      </c>
      <c r="S1244">
        <v>5</v>
      </c>
      <c r="T1244">
        <v>3.8904109589041105</v>
      </c>
      <c r="U1244">
        <v>14.763013698630138</v>
      </c>
      <c r="V1244">
        <v>0</v>
      </c>
      <c r="W1244">
        <v>0</v>
      </c>
      <c r="X1244">
        <v>31.506849315068493</v>
      </c>
      <c r="Y1244">
        <v>8.2191780821917817</v>
      </c>
      <c r="Z1244">
        <v>5.9447803016956646</v>
      </c>
      <c r="AA1244">
        <v>0</v>
      </c>
      <c r="AB1244">
        <v>1.104928483839769</v>
      </c>
      <c r="AD1244">
        <v>50.678153142181841</v>
      </c>
      <c r="AF1244">
        <v>11.947626841243862</v>
      </c>
      <c r="AG1244">
        <v>8.2562762868590642</v>
      </c>
      <c r="AH1244">
        <v>2.7397260273972601</v>
      </c>
      <c r="AI1244">
        <v>10</v>
      </c>
      <c r="AJ1244">
        <v>98.32</v>
      </c>
      <c r="AK1244">
        <v>15.175038999231299</v>
      </c>
    </row>
    <row r="1245" spans="1:37">
      <c r="A1245">
        <v>16</v>
      </c>
      <c r="B1245">
        <v>233</v>
      </c>
      <c r="C1245">
        <v>2023</v>
      </c>
      <c r="D1245">
        <v>5</v>
      </c>
      <c r="E1245">
        <v>99</v>
      </c>
      <c r="F1245">
        <v>99</v>
      </c>
      <c r="G1245">
        <v>99</v>
      </c>
      <c r="H1245">
        <v>99</v>
      </c>
      <c r="I1245">
        <v>99</v>
      </c>
      <c r="J1245">
        <v>999</v>
      </c>
      <c r="K1245">
        <v>99</v>
      </c>
      <c r="L1245">
        <v>5</v>
      </c>
      <c r="M1245">
        <v>99</v>
      </c>
      <c r="N1245">
        <v>99</v>
      </c>
      <c r="O1245">
        <v>99</v>
      </c>
      <c r="P1245">
        <v>99</v>
      </c>
      <c r="Q1245">
        <v>56</v>
      </c>
      <c r="R1245">
        <v>109</v>
      </c>
      <c r="S1245">
        <v>5</v>
      </c>
      <c r="T1245">
        <v>3.6055045871559623</v>
      </c>
      <c r="U1245">
        <v>15.044954128440372</v>
      </c>
      <c r="V1245">
        <v>0</v>
      </c>
      <c r="W1245">
        <v>0</v>
      </c>
      <c r="X1245">
        <v>33.944954128440372</v>
      </c>
      <c r="Y1245">
        <v>2.7522935779816518</v>
      </c>
      <c r="Z1245">
        <v>3.8829546642346129</v>
      </c>
      <c r="AA1245">
        <v>0</v>
      </c>
      <c r="AB1245">
        <v>1.2041087809666435</v>
      </c>
      <c r="AD1245">
        <v>21.041370631512152</v>
      </c>
      <c r="AF1245">
        <v>7.574704656011118</v>
      </c>
      <c r="AG1245">
        <v>4.9151927682315355</v>
      </c>
      <c r="AH1245">
        <v>3.6697247706422025</v>
      </c>
      <c r="AI1245">
        <v>41</v>
      </c>
      <c r="AJ1245">
        <v>97.882926829268285</v>
      </c>
      <c r="AK1245">
        <v>16.208847241465929</v>
      </c>
    </row>
    <row r="1246" spans="1:37">
      <c r="A1246">
        <v>16</v>
      </c>
      <c r="B1246">
        <v>234</v>
      </c>
      <c r="C1246">
        <v>2023</v>
      </c>
      <c r="D1246">
        <v>6</v>
      </c>
      <c r="E1246">
        <v>99</v>
      </c>
      <c r="F1246">
        <v>99</v>
      </c>
      <c r="G1246">
        <v>99</v>
      </c>
      <c r="H1246">
        <v>99</v>
      </c>
      <c r="I1246">
        <v>99</v>
      </c>
      <c r="J1246">
        <v>999</v>
      </c>
      <c r="K1246">
        <v>99</v>
      </c>
      <c r="L1246">
        <v>5</v>
      </c>
      <c r="M1246">
        <v>99</v>
      </c>
      <c r="N1246">
        <v>99</v>
      </c>
      <c r="O1246">
        <v>99</v>
      </c>
      <c r="P1246">
        <v>99</v>
      </c>
      <c r="Q1246">
        <v>67</v>
      </c>
      <c r="R1246">
        <v>111</v>
      </c>
      <c r="S1246">
        <v>5</v>
      </c>
      <c r="T1246">
        <v>4.3693693693693696</v>
      </c>
      <c r="U1246">
        <v>16.460360360360355</v>
      </c>
      <c r="V1246">
        <v>0</v>
      </c>
      <c r="W1246">
        <v>0</v>
      </c>
      <c r="X1246">
        <v>45.945945945945937</v>
      </c>
      <c r="Y1246">
        <v>8.1081081081081106</v>
      </c>
      <c r="Z1246">
        <v>4.3984288611636089</v>
      </c>
      <c r="AA1246">
        <v>0</v>
      </c>
      <c r="AB1246">
        <v>1.4009515937643142</v>
      </c>
      <c r="AD1246">
        <v>29.872963323712845</v>
      </c>
      <c r="AF1246">
        <v>9.6943231441048017</v>
      </c>
      <c r="AG1246">
        <v>6.7585263002145428</v>
      </c>
      <c r="AH1246">
        <v>6.3063063063063058</v>
      </c>
      <c r="AI1246">
        <v>29</v>
      </c>
      <c r="AJ1246">
        <v>103.54137931034482</v>
      </c>
      <c r="AK1246">
        <v>15.619693202299024</v>
      </c>
    </row>
    <row r="1247" spans="1:37">
      <c r="A1247">
        <v>16</v>
      </c>
      <c r="B1247">
        <v>235</v>
      </c>
      <c r="C1247">
        <v>2023</v>
      </c>
      <c r="D1247">
        <v>7</v>
      </c>
      <c r="E1247">
        <v>99</v>
      </c>
      <c r="F1247">
        <v>99</v>
      </c>
      <c r="G1247">
        <v>99</v>
      </c>
      <c r="H1247">
        <v>99</v>
      </c>
      <c r="I1247">
        <v>99</v>
      </c>
      <c r="J1247">
        <v>999</v>
      </c>
      <c r="K1247">
        <v>99</v>
      </c>
      <c r="L1247">
        <v>5</v>
      </c>
      <c r="M1247">
        <v>99</v>
      </c>
      <c r="N1247">
        <v>99</v>
      </c>
      <c r="O1247">
        <v>99</v>
      </c>
      <c r="P1247">
        <v>99</v>
      </c>
      <c r="Q1247">
        <v>12</v>
      </c>
      <c r="R1247">
        <v>30</v>
      </c>
      <c r="S1247">
        <v>5</v>
      </c>
      <c r="T1247">
        <v>4.7666666666666657</v>
      </c>
      <c r="U1247">
        <v>15.370000000000005</v>
      </c>
      <c r="V1247">
        <v>0</v>
      </c>
      <c r="W1247">
        <v>0</v>
      </c>
      <c r="X1247">
        <v>46.666666666666657</v>
      </c>
      <c r="Y1247">
        <v>13.333333333333337</v>
      </c>
      <c r="Z1247">
        <v>5.7167677347722705</v>
      </c>
      <c r="AA1247">
        <v>0</v>
      </c>
      <c r="AB1247">
        <v>0.8034647195462632</v>
      </c>
      <c r="AD1247">
        <v>-24.028162857381833</v>
      </c>
      <c r="AF1247">
        <v>9.4339622641509404</v>
      </c>
      <c r="AG1247">
        <v>5.7067537964578801</v>
      </c>
      <c r="AH1247">
        <v>16.666666666666671</v>
      </c>
      <c r="AI1247">
        <v>11</v>
      </c>
      <c r="AJ1247">
        <v>110.6909090909091</v>
      </c>
      <c r="AK1247">
        <v>15.939646338262405</v>
      </c>
    </row>
    <row r="1248" spans="1:37">
      <c r="A1248">
        <v>16</v>
      </c>
      <c r="B1248">
        <v>236</v>
      </c>
      <c r="C1248">
        <v>2023</v>
      </c>
      <c r="D1248">
        <v>8</v>
      </c>
      <c r="E1248">
        <v>99</v>
      </c>
      <c r="F1248">
        <v>99</v>
      </c>
      <c r="G1248">
        <v>99</v>
      </c>
      <c r="H1248">
        <v>99</v>
      </c>
      <c r="I1248">
        <v>99</v>
      </c>
      <c r="J1248">
        <v>999</v>
      </c>
      <c r="K1248">
        <v>99</v>
      </c>
      <c r="L1248">
        <v>5</v>
      </c>
      <c r="M1248">
        <v>99</v>
      </c>
      <c r="N1248">
        <v>99</v>
      </c>
      <c r="O1248">
        <v>99</v>
      </c>
      <c r="P1248">
        <v>99</v>
      </c>
      <c r="Q1248">
        <v>339</v>
      </c>
      <c r="R1248">
        <v>589</v>
      </c>
      <c r="S1248">
        <v>5</v>
      </c>
      <c r="T1248">
        <v>4.449915110356538</v>
      </c>
      <c r="U1248">
        <v>19.185059422750413</v>
      </c>
      <c r="V1248">
        <v>0</v>
      </c>
      <c r="W1248">
        <v>0.33955857385398985</v>
      </c>
      <c r="X1248">
        <v>65.704584040747022</v>
      </c>
      <c r="Y1248">
        <v>27.674023769100192</v>
      </c>
      <c r="Z1248">
        <v>6.0542634689092045</v>
      </c>
      <c r="AA1248">
        <v>0</v>
      </c>
      <c r="AB1248">
        <v>1.3527137383751962</v>
      </c>
      <c r="AD1248">
        <v>-13.685290732987283</v>
      </c>
      <c r="AF1248">
        <v>9.117647058823529</v>
      </c>
      <c r="AG1248">
        <v>6.8686787640511513</v>
      </c>
      <c r="AH1248">
        <v>6.6213921901528012</v>
      </c>
      <c r="AI1248">
        <v>220</v>
      </c>
      <c r="AJ1248">
        <v>106.89181818181819</v>
      </c>
      <c r="AK1248">
        <v>16.266941544699659</v>
      </c>
    </row>
    <row r="1249" spans="1:37">
      <c r="A1249">
        <v>16</v>
      </c>
      <c r="B1249">
        <v>237</v>
      </c>
      <c r="C1249">
        <v>2023</v>
      </c>
      <c r="D1249">
        <v>9</v>
      </c>
      <c r="E1249">
        <v>99</v>
      </c>
      <c r="F1249">
        <v>99</v>
      </c>
      <c r="G1249">
        <v>99</v>
      </c>
      <c r="H1249">
        <v>99</v>
      </c>
      <c r="I1249">
        <v>99</v>
      </c>
      <c r="J1249">
        <v>999</v>
      </c>
      <c r="K1249">
        <v>99</v>
      </c>
      <c r="L1249">
        <v>5</v>
      </c>
      <c r="M1249">
        <v>99</v>
      </c>
      <c r="N1249">
        <v>99</v>
      </c>
      <c r="O1249">
        <v>99</v>
      </c>
      <c r="P1249">
        <v>99</v>
      </c>
      <c r="Q1249">
        <v>431</v>
      </c>
      <c r="R1249">
        <v>730</v>
      </c>
      <c r="S1249">
        <v>5</v>
      </c>
      <c r="T1249">
        <v>5.1904109589041107</v>
      </c>
      <c r="U1249">
        <v>18.670136986301348</v>
      </c>
      <c r="V1249">
        <v>0</v>
      </c>
      <c r="W1249">
        <v>0.82191780821917793</v>
      </c>
      <c r="X1249">
        <v>63.424657534246577</v>
      </c>
      <c r="Y1249">
        <v>22.328767123287676</v>
      </c>
      <c r="Z1249">
        <v>5.5574593813860735</v>
      </c>
      <c r="AA1249">
        <v>0</v>
      </c>
      <c r="AB1249">
        <v>1.4991015010881799</v>
      </c>
      <c r="AD1249">
        <v>-18.350718885537393</v>
      </c>
      <c r="AF1249">
        <v>10.446479679450489</v>
      </c>
      <c r="AG1249">
        <v>7.827830460950155</v>
      </c>
      <c r="AH1249">
        <v>8.7671232876712324</v>
      </c>
      <c r="AI1249">
        <v>199</v>
      </c>
      <c r="AJ1249">
        <v>107.76934673366836</v>
      </c>
      <c r="AK1249">
        <v>16.492776675975627</v>
      </c>
    </row>
    <row r="1250" spans="1:37">
      <c r="A1250">
        <v>16</v>
      </c>
      <c r="B1250">
        <v>238</v>
      </c>
      <c r="C1250">
        <v>2023</v>
      </c>
      <c r="D1250">
        <v>10</v>
      </c>
      <c r="E1250">
        <v>99</v>
      </c>
      <c r="F1250">
        <v>99</v>
      </c>
      <c r="G1250">
        <v>99</v>
      </c>
      <c r="H1250">
        <v>99</v>
      </c>
      <c r="I1250">
        <v>99</v>
      </c>
      <c r="J1250">
        <v>999</v>
      </c>
      <c r="K1250">
        <v>99</v>
      </c>
      <c r="L1250">
        <v>5</v>
      </c>
      <c r="M1250">
        <v>99</v>
      </c>
      <c r="N1250">
        <v>99</v>
      </c>
      <c r="O1250">
        <v>99</v>
      </c>
      <c r="P1250">
        <v>99</v>
      </c>
      <c r="Q1250">
        <v>830</v>
      </c>
      <c r="R1250">
        <v>1411</v>
      </c>
      <c r="S1250">
        <v>5</v>
      </c>
      <c r="T1250">
        <v>5.26293408929837</v>
      </c>
      <c r="U1250">
        <v>17.932955350815003</v>
      </c>
      <c r="V1250">
        <v>0</v>
      </c>
      <c r="W1250">
        <v>0.70871722182849051</v>
      </c>
      <c r="X1250">
        <v>57.760453579021949</v>
      </c>
      <c r="Y1250">
        <v>20.694542877391925</v>
      </c>
      <c r="Z1250">
        <v>5.5478332057352739</v>
      </c>
      <c r="AA1250">
        <v>0</v>
      </c>
      <c r="AB1250">
        <v>1.865698322029514</v>
      </c>
      <c r="AD1250">
        <v>-11.786134914913481</v>
      </c>
      <c r="AF1250">
        <v>7.629088942957555</v>
      </c>
      <c r="AG1250">
        <v>5.1320889115328487</v>
      </c>
      <c r="AH1250">
        <v>6.3784549964564148</v>
      </c>
      <c r="AI1250">
        <v>346</v>
      </c>
      <c r="AJ1250">
        <v>107.92225433526012</v>
      </c>
      <c r="AK1250">
        <v>15.988892938856564</v>
      </c>
    </row>
    <row r="1251" spans="1:37">
      <c r="A1251">
        <v>16</v>
      </c>
      <c r="B1251">
        <v>239</v>
      </c>
      <c r="C1251">
        <v>2023</v>
      </c>
      <c r="D1251">
        <v>11</v>
      </c>
      <c r="E1251">
        <v>99</v>
      </c>
      <c r="F1251">
        <v>99</v>
      </c>
      <c r="G1251">
        <v>99</v>
      </c>
      <c r="H1251">
        <v>99</v>
      </c>
      <c r="I1251">
        <v>99</v>
      </c>
      <c r="J1251">
        <v>999</v>
      </c>
      <c r="K1251">
        <v>99</v>
      </c>
      <c r="L1251">
        <v>5</v>
      </c>
      <c r="M1251">
        <v>99</v>
      </c>
      <c r="N1251">
        <v>99</v>
      </c>
      <c r="O1251">
        <v>99</v>
      </c>
      <c r="P1251">
        <v>99</v>
      </c>
      <c r="Q1251">
        <v>378</v>
      </c>
      <c r="R1251">
        <v>675</v>
      </c>
      <c r="S1251">
        <v>5</v>
      </c>
      <c r="T1251">
        <v>5.2933333333333321</v>
      </c>
      <c r="U1251">
        <v>17.531259259259237</v>
      </c>
      <c r="V1251">
        <v>0</v>
      </c>
      <c r="W1251">
        <v>1.0370370370370372</v>
      </c>
      <c r="X1251">
        <v>58.962962962962969</v>
      </c>
      <c r="Y1251">
        <v>16.444444444444443</v>
      </c>
      <c r="Z1251">
        <v>5.1158476260327612</v>
      </c>
      <c r="AA1251">
        <v>0</v>
      </c>
      <c r="AB1251">
        <v>1.4786981261055787</v>
      </c>
      <c r="AD1251">
        <v>-18.426279268621407</v>
      </c>
      <c r="AF1251">
        <v>7.7284176780398415</v>
      </c>
      <c r="AG1251">
        <v>5.1540204373356318</v>
      </c>
      <c r="AH1251">
        <v>6.9629629629629646</v>
      </c>
      <c r="AI1251">
        <v>165</v>
      </c>
      <c r="AJ1251">
        <v>105.12969696969697</v>
      </c>
      <c r="AK1251">
        <v>15.758191809551713</v>
      </c>
    </row>
    <row r="1252" spans="1:37">
      <c r="A1252">
        <v>16</v>
      </c>
      <c r="B1252">
        <v>240</v>
      </c>
      <c r="C1252">
        <v>2023</v>
      </c>
      <c r="D1252">
        <v>12</v>
      </c>
      <c r="E1252">
        <v>99</v>
      </c>
      <c r="F1252">
        <v>99</v>
      </c>
      <c r="G1252">
        <v>99</v>
      </c>
      <c r="H1252">
        <v>99</v>
      </c>
      <c r="I1252">
        <v>99</v>
      </c>
      <c r="J1252">
        <v>999</v>
      </c>
      <c r="K1252">
        <v>99</v>
      </c>
      <c r="L1252">
        <v>5</v>
      </c>
      <c r="M1252">
        <v>99</v>
      </c>
      <c r="N1252">
        <v>99</v>
      </c>
      <c r="O1252">
        <v>99</v>
      </c>
      <c r="P1252">
        <v>99</v>
      </c>
      <c r="Q1252">
        <v>13</v>
      </c>
      <c r="R1252">
        <v>15</v>
      </c>
      <c r="S1252">
        <v>5</v>
      </c>
      <c r="T1252">
        <v>4.6666666666666679</v>
      </c>
      <c r="U1252">
        <v>18.346666666666671</v>
      </c>
      <c r="V1252">
        <v>0</v>
      </c>
      <c r="W1252">
        <v>0</v>
      </c>
      <c r="X1252">
        <v>66.666666666666686</v>
      </c>
      <c r="Y1252">
        <v>13.333333333333337</v>
      </c>
      <c r="Z1252">
        <v>4.2921426920465668</v>
      </c>
      <c r="AA1252">
        <v>0</v>
      </c>
      <c r="AB1252">
        <v>1.1925695879998857</v>
      </c>
      <c r="AD1252">
        <v>-43.717878126365299</v>
      </c>
      <c r="AF1252">
        <v>3.8759689922480622</v>
      </c>
      <c r="AG1252">
        <v>2.7696426235117682</v>
      </c>
      <c r="AH1252">
        <v>6.6666666666666687</v>
      </c>
      <c r="AI1252">
        <v>5</v>
      </c>
      <c r="AJ1252">
        <v>100.96000000000002</v>
      </c>
      <c r="AK1252">
        <v>16.052953502581857</v>
      </c>
    </row>
    <row r="1253" spans="1:37">
      <c r="A1253">
        <v>16</v>
      </c>
      <c r="B1253">
        <v>241</v>
      </c>
      <c r="C1253">
        <v>2023</v>
      </c>
      <c r="D1253">
        <v>1</v>
      </c>
      <c r="E1253">
        <v>99</v>
      </c>
      <c r="F1253">
        <v>99</v>
      </c>
      <c r="G1253">
        <v>99</v>
      </c>
      <c r="H1253">
        <v>99</v>
      </c>
      <c r="I1253">
        <v>99</v>
      </c>
      <c r="J1253">
        <v>999</v>
      </c>
      <c r="K1253">
        <v>99</v>
      </c>
      <c r="L1253">
        <v>6</v>
      </c>
      <c r="M1253">
        <v>99</v>
      </c>
      <c r="N1253">
        <v>99</v>
      </c>
      <c r="O1253">
        <v>99</v>
      </c>
      <c r="P1253">
        <v>99</v>
      </c>
      <c r="Q1253">
        <v>36</v>
      </c>
      <c r="R1253">
        <v>60</v>
      </c>
      <c r="S1253">
        <v>6</v>
      </c>
      <c r="T1253">
        <v>6.05</v>
      </c>
      <c r="U1253">
        <v>19.263333333333335</v>
      </c>
      <c r="V1253">
        <v>11.666666666666664</v>
      </c>
      <c r="W1253">
        <v>5</v>
      </c>
      <c r="X1253">
        <v>70</v>
      </c>
      <c r="Y1253">
        <v>26.666666666666675</v>
      </c>
      <c r="Z1253">
        <v>4.6661178248684969</v>
      </c>
      <c r="AA1253">
        <v>0</v>
      </c>
      <c r="AB1253">
        <v>1.4074208089030555</v>
      </c>
      <c r="AD1253">
        <v>-23.447365204970797</v>
      </c>
      <c r="AF1253">
        <v>17.241379310344826</v>
      </c>
      <c r="AG1253">
        <v>12.411408444654439</v>
      </c>
      <c r="AH1253">
        <v>5</v>
      </c>
      <c r="AI1253">
        <v>4</v>
      </c>
      <c r="AJ1253">
        <v>103.52500000000001</v>
      </c>
      <c r="AK1253">
        <v>15.468592825195888</v>
      </c>
    </row>
    <row r="1254" spans="1:37">
      <c r="A1254">
        <v>16</v>
      </c>
      <c r="B1254">
        <v>242</v>
      </c>
      <c r="C1254">
        <v>2023</v>
      </c>
      <c r="D1254">
        <v>2</v>
      </c>
      <c r="E1254">
        <v>99</v>
      </c>
      <c r="F1254">
        <v>99</v>
      </c>
      <c r="G1254">
        <v>99</v>
      </c>
      <c r="H1254">
        <v>99</v>
      </c>
      <c r="I1254">
        <v>99</v>
      </c>
      <c r="J1254">
        <v>999</v>
      </c>
      <c r="K1254">
        <v>99</v>
      </c>
      <c r="L1254">
        <v>6</v>
      </c>
      <c r="M1254">
        <v>99</v>
      </c>
      <c r="N1254">
        <v>99</v>
      </c>
      <c r="O1254">
        <v>99</v>
      </c>
      <c r="P1254">
        <v>99</v>
      </c>
      <c r="Q1254">
        <v>44</v>
      </c>
      <c r="R1254">
        <v>60</v>
      </c>
      <c r="S1254">
        <v>6</v>
      </c>
      <c r="T1254">
        <v>5.5333333333333323</v>
      </c>
      <c r="U1254">
        <v>20.620000000000005</v>
      </c>
      <c r="V1254">
        <v>8.3333333333333357</v>
      </c>
      <c r="W1254">
        <v>0</v>
      </c>
      <c r="X1254">
        <v>75</v>
      </c>
      <c r="Y1254">
        <v>31.666666666666675</v>
      </c>
      <c r="Z1254">
        <v>5.9573148313648812</v>
      </c>
      <c r="AA1254">
        <v>0</v>
      </c>
      <c r="AB1254">
        <v>1.4079141387961915</v>
      </c>
      <c r="AD1254">
        <v>4.7412457499444436</v>
      </c>
      <c r="AF1254">
        <v>11.111111111111112</v>
      </c>
      <c r="AG1254">
        <v>7.7510055256925954</v>
      </c>
      <c r="AH1254">
        <v>1.6666666666666672</v>
      </c>
      <c r="AI1254">
        <v>5</v>
      </c>
      <c r="AJ1254">
        <v>107.86000000000001</v>
      </c>
      <c r="AK1254">
        <v>16.259707256813428</v>
      </c>
    </row>
    <row r="1255" spans="1:37">
      <c r="A1255">
        <v>16</v>
      </c>
      <c r="B1255">
        <v>243</v>
      </c>
      <c r="C1255">
        <v>2023</v>
      </c>
      <c r="D1255">
        <v>3</v>
      </c>
      <c r="E1255">
        <v>99</v>
      </c>
      <c r="F1255">
        <v>99</v>
      </c>
      <c r="G1255">
        <v>99</v>
      </c>
      <c r="H1255">
        <v>99</v>
      </c>
      <c r="I1255">
        <v>99</v>
      </c>
      <c r="J1255">
        <v>999</v>
      </c>
      <c r="K1255">
        <v>99</v>
      </c>
      <c r="L1255">
        <v>6</v>
      </c>
      <c r="M1255">
        <v>99</v>
      </c>
      <c r="N1255">
        <v>99</v>
      </c>
      <c r="O1255">
        <v>99</v>
      </c>
      <c r="P1255">
        <v>99</v>
      </c>
      <c r="Q1255">
        <v>237</v>
      </c>
      <c r="R1255">
        <v>335</v>
      </c>
      <c r="S1255">
        <v>6</v>
      </c>
      <c r="T1255">
        <v>5.4059701492537311</v>
      </c>
      <c r="U1255">
        <v>22.101194029850735</v>
      </c>
      <c r="V1255">
        <v>23.880597014925382</v>
      </c>
      <c r="W1255">
        <v>1.1940298507462683</v>
      </c>
      <c r="X1255">
        <v>85.671641791044749</v>
      </c>
      <c r="Y1255">
        <v>45.373134328358205</v>
      </c>
      <c r="Z1255">
        <v>5.3807394271835989</v>
      </c>
      <c r="AA1255">
        <v>0</v>
      </c>
      <c r="AB1255">
        <v>1.570994608141743</v>
      </c>
      <c r="AD1255">
        <v>19.515468276214719</v>
      </c>
      <c r="AF1255">
        <v>10.238386308068456</v>
      </c>
      <c r="AG1255">
        <v>7.4961248237060492</v>
      </c>
      <c r="AH1255">
        <v>3.8805970149253746</v>
      </c>
      <c r="AI1255">
        <v>51</v>
      </c>
      <c r="AJ1255">
        <v>107.83921568627451</v>
      </c>
      <c r="AK1255">
        <v>16.482978202675003</v>
      </c>
    </row>
    <row r="1256" spans="1:37">
      <c r="A1256">
        <v>16</v>
      </c>
      <c r="B1256">
        <v>244</v>
      </c>
      <c r="C1256">
        <v>2023</v>
      </c>
      <c r="D1256">
        <v>4</v>
      </c>
      <c r="E1256">
        <v>99</v>
      </c>
      <c r="F1256">
        <v>99</v>
      </c>
      <c r="G1256">
        <v>99</v>
      </c>
      <c r="H1256">
        <v>99</v>
      </c>
      <c r="I1256">
        <v>99</v>
      </c>
      <c r="J1256">
        <v>999</v>
      </c>
      <c r="K1256">
        <v>99</v>
      </c>
      <c r="L1256">
        <v>6</v>
      </c>
      <c r="M1256">
        <v>99</v>
      </c>
      <c r="N1256">
        <v>99</v>
      </c>
      <c r="O1256">
        <v>99</v>
      </c>
      <c r="P1256">
        <v>99</v>
      </c>
      <c r="Q1256">
        <v>58</v>
      </c>
      <c r="R1256">
        <v>111</v>
      </c>
      <c r="S1256">
        <v>6</v>
      </c>
      <c r="T1256">
        <v>4.5225225225225216</v>
      </c>
      <c r="U1256">
        <v>16.751351351351357</v>
      </c>
      <c r="V1256">
        <v>2.7027027027027031</v>
      </c>
      <c r="W1256">
        <v>0.90090090090090069</v>
      </c>
      <c r="X1256">
        <v>45.945945945945937</v>
      </c>
      <c r="Y1256">
        <v>13.513513513513516</v>
      </c>
      <c r="Z1256">
        <v>5.4085828498895996</v>
      </c>
      <c r="AA1256">
        <v>0</v>
      </c>
      <c r="AB1256">
        <v>1.6757241105079861</v>
      </c>
      <c r="AD1256">
        <v>43.529873429488426</v>
      </c>
      <c r="AF1256">
        <v>18.166939443535192</v>
      </c>
      <c r="AG1256">
        <v>14.244892017988064</v>
      </c>
      <c r="AH1256">
        <v>1.8018018018018012</v>
      </c>
      <c r="AI1256">
        <v>15</v>
      </c>
      <c r="AJ1256">
        <v>105.29333333333336</v>
      </c>
      <c r="AK1256">
        <v>16.992188267080081</v>
      </c>
    </row>
    <row r="1257" spans="1:37">
      <c r="A1257">
        <v>16</v>
      </c>
      <c r="B1257">
        <v>245</v>
      </c>
      <c r="C1257">
        <v>2023</v>
      </c>
      <c r="D1257">
        <v>5</v>
      </c>
      <c r="E1257">
        <v>99</v>
      </c>
      <c r="F1257">
        <v>99</v>
      </c>
      <c r="G1257">
        <v>99</v>
      </c>
      <c r="H1257">
        <v>99</v>
      </c>
      <c r="I1257">
        <v>99</v>
      </c>
      <c r="J1257">
        <v>999</v>
      </c>
      <c r="K1257">
        <v>99</v>
      </c>
      <c r="L1257">
        <v>6</v>
      </c>
      <c r="M1257">
        <v>99</v>
      </c>
      <c r="N1257">
        <v>99</v>
      </c>
      <c r="O1257">
        <v>99</v>
      </c>
      <c r="P1257">
        <v>99</v>
      </c>
      <c r="Q1257">
        <v>134</v>
      </c>
      <c r="R1257">
        <v>269</v>
      </c>
      <c r="S1257">
        <v>6</v>
      </c>
      <c r="T1257">
        <v>4.1970260223048337</v>
      </c>
      <c r="U1257">
        <v>18.035315985130101</v>
      </c>
      <c r="V1257">
        <v>7.8066914498141262</v>
      </c>
      <c r="W1257">
        <v>0.7434944237918214</v>
      </c>
      <c r="X1257">
        <v>61.710037174721172</v>
      </c>
      <c r="Y1257">
        <v>15.241635687732346</v>
      </c>
      <c r="Z1257">
        <v>4.7865030572699023</v>
      </c>
      <c r="AA1257">
        <v>0</v>
      </c>
      <c r="AB1257">
        <v>1.6524822162913797</v>
      </c>
      <c r="AD1257">
        <v>40.402037338360621</v>
      </c>
      <c r="AF1257">
        <v>18.693537178596252</v>
      </c>
      <c r="AG1257">
        <v>14.541165751006323</v>
      </c>
      <c r="AH1257">
        <v>1.1152416356877326</v>
      </c>
      <c r="AI1257">
        <v>107</v>
      </c>
      <c r="AJ1257">
        <v>98.035514018691615</v>
      </c>
      <c r="AK1257">
        <v>17.609160446245522</v>
      </c>
    </row>
    <row r="1258" spans="1:37">
      <c r="A1258">
        <v>16</v>
      </c>
      <c r="B1258">
        <v>246</v>
      </c>
      <c r="C1258">
        <v>2023</v>
      </c>
      <c r="D1258">
        <v>6</v>
      </c>
      <c r="E1258">
        <v>99</v>
      </c>
      <c r="F1258">
        <v>99</v>
      </c>
      <c r="G1258">
        <v>99</v>
      </c>
      <c r="H1258">
        <v>99</v>
      </c>
      <c r="I1258">
        <v>99</v>
      </c>
      <c r="J1258">
        <v>999</v>
      </c>
      <c r="K1258">
        <v>99</v>
      </c>
      <c r="L1258">
        <v>6</v>
      </c>
      <c r="M1258">
        <v>99</v>
      </c>
      <c r="N1258">
        <v>99</v>
      </c>
      <c r="O1258">
        <v>99</v>
      </c>
      <c r="P1258">
        <v>99</v>
      </c>
      <c r="Q1258">
        <v>127</v>
      </c>
      <c r="R1258">
        <v>247</v>
      </c>
      <c r="S1258">
        <v>6</v>
      </c>
      <c r="T1258">
        <v>4.8380566801619427</v>
      </c>
      <c r="U1258">
        <v>18.078137651821855</v>
      </c>
      <c r="V1258">
        <v>7.2874493927125501</v>
      </c>
      <c r="W1258">
        <v>0.80971659919028316</v>
      </c>
      <c r="X1258">
        <v>61.133603238866407</v>
      </c>
      <c r="Y1258">
        <v>14.170040485829961</v>
      </c>
      <c r="Z1258">
        <v>4.6703656773318238</v>
      </c>
      <c r="AA1258">
        <v>0</v>
      </c>
      <c r="AB1258">
        <v>1.4779379814286175</v>
      </c>
      <c r="AD1258">
        <v>29.375305308526912</v>
      </c>
      <c r="AF1258">
        <v>21.572052401746724</v>
      </c>
      <c r="AG1258">
        <v>16.517348524080784</v>
      </c>
      <c r="AH1258">
        <v>4.0485829959514161</v>
      </c>
      <c r="AI1258">
        <v>84</v>
      </c>
      <c r="AJ1258">
        <v>103.16190476190476</v>
      </c>
      <c r="AK1258">
        <v>17.6250096957084</v>
      </c>
    </row>
    <row r="1259" spans="1:37">
      <c r="A1259">
        <v>16</v>
      </c>
      <c r="B1259">
        <v>247</v>
      </c>
      <c r="C1259">
        <v>2023</v>
      </c>
      <c r="D1259">
        <v>7</v>
      </c>
      <c r="E1259">
        <v>99</v>
      </c>
      <c r="F1259">
        <v>99</v>
      </c>
      <c r="G1259">
        <v>99</v>
      </c>
      <c r="H1259">
        <v>99</v>
      </c>
      <c r="I1259">
        <v>99</v>
      </c>
      <c r="J1259">
        <v>999</v>
      </c>
      <c r="K1259">
        <v>99</v>
      </c>
      <c r="L1259">
        <v>6</v>
      </c>
      <c r="M1259">
        <v>99</v>
      </c>
      <c r="N1259">
        <v>99</v>
      </c>
      <c r="O1259">
        <v>99</v>
      </c>
      <c r="P1259">
        <v>99</v>
      </c>
      <c r="Q1259">
        <v>26</v>
      </c>
      <c r="R1259">
        <v>53</v>
      </c>
      <c r="S1259">
        <v>6</v>
      </c>
      <c r="T1259">
        <v>5.0188679245283012</v>
      </c>
      <c r="U1259">
        <v>19.915094339622648</v>
      </c>
      <c r="V1259">
        <v>13.207547169811324</v>
      </c>
      <c r="W1259">
        <v>1.886792452830188</v>
      </c>
      <c r="X1259">
        <v>79.245283018867951</v>
      </c>
      <c r="Y1259">
        <v>24.528301886792455</v>
      </c>
      <c r="Z1259">
        <v>5.0661434935027696</v>
      </c>
      <c r="AA1259">
        <v>0</v>
      </c>
      <c r="AB1259">
        <v>1.236101083332769</v>
      </c>
      <c r="AD1259">
        <v>4.725791617964906</v>
      </c>
      <c r="AF1259">
        <v>16.666666666666671</v>
      </c>
      <c r="AG1259">
        <v>13.063280486144633</v>
      </c>
      <c r="AH1259">
        <v>1.886792452830188</v>
      </c>
      <c r="AI1259">
        <v>22</v>
      </c>
      <c r="AJ1259">
        <v>114.11818181818184</v>
      </c>
      <c r="AK1259">
        <v>13.86346785004522</v>
      </c>
    </row>
    <row r="1260" spans="1:37">
      <c r="A1260">
        <v>16</v>
      </c>
      <c r="B1260">
        <v>248</v>
      </c>
      <c r="C1260">
        <v>2023</v>
      </c>
      <c r="D1260">
        <v>8</v>
      </c>
      <c r="E1260">
        <v>99</v>
      </c>
      <c r="F1260">
        <v>99</v>
      </c>
      <c r="G1260">
        <v>99</v>
      </c>
      <c r="H1260">
        <v>99</v>
      </c>
      <c r="I1260">
        <v>99</v>
      </c>
      <c r="J1260">
        <v>999</v>
      </c>
      <c r="K1260">
        <v>99</v>
      </c>
      <c r="L1260">
        <v>6</v>
      </c>
      <c r="M1260">
        <v>99</v>
      </c>
      <c r="N1260">
        <v>99</v>
      </c>
      <c r="O1260">
        <v>99</v>
      </c>
      <c r="P1260">
        <v>99</v>
      </c>
      <c r="Q1260">
        <v>641</v>
      </c>
      <c r="R1260">
        <v>1344</v>
      </c>
      <c r="S1260">
        <v>6</v>
      </c>
      <c r="T1260">
        <v>5.1830357142857153</v>
      </c>
      <c r="U1260">
        <v>20.669642857142872</v>
      </c>
      <c r="V1260">
        <v>25.372023809523821</v>
      </c>
      <c r="W1260">
        <v>0.96726190476190432</v>
      </c>
      <c r="X1260">
        <v>69.64285714285711</v>
      </c>
      <c r="Y1260">
        <v>39.508928571428562</v>
      </c>
      <c r="Z1260">
        <v>6.3159014544222094</v>
      </c>
      <c r="AA1260">
        <v>0</v>
      </c>
      <c r="AB1260">
        <v>1.5986818450153333</v>
      </c>
      <c r="AD1260">
        <v>-25.361819703642031</v>
      </c>
      <c r="AF1260">
        <v>20.804953560371516</v>
      </c>
      <c r="AG1260">
        <v>16.88600850135763</v>
      </c>
      <c r="AH1260">
        <v>4.3154761904761907</v>
      </c>
      <c r="AI1260">
        <v>427</v>
      </c>
      <c r="AJ1260">
        <v>108.2850117096019</v>
      </c>
      <c r="AK1260">
        <v>17.419327079741389</v>
      </c>
    </row>
    <row r="1261" spans="1:37">
      <c r="A1261">
        <v>16</v>
      </c>
      <c r="B1261">
        <v>249</v>
      </c>
      <c r="C1261">
        <v>2023</v>
      </c>
      <c r="D1261">
        <v>9</v>
      </c>
      <c r="E1261">
        <v>99</v>
      </c>
      <c r="F1261">
        <v>99</v>
      </c>
      <c r="G1261">
        <v>99</v>
      </c>
      <c r="H1261">
        <v>99</v>
      </c>
      <c r="I1261">
        <v>99</v>
      </c>
      <c r="J1261">
        <v>999</v>
      </c>
      <c r="K1261">
        <v>99</v>
      </c>
      <c r="L1261">
        <v>6</v>
      </c>
      <c r="M1261">
        <v>99</v>
      </c>
      <c r="N1261">
        <v>99</v>
      </c>
      <c r="O1261">
        <v>99</v>
      </c>
      <c r="P1261">
        <v>99</v>
      </c>
      <c r="Q1261">
        <v>752</v>
      </c>
      <c r="R1261">
        <v>1508</v>
      </c>
      <c r="S1261">
        <v>6</v>
      </c>
      <c r="T1261">
        <v>5.887931034482758</v>
      </c>
      <c r="U1261">
        <v>20.92526525198938</v>
      </c>
      <c r="V1261">
        <v>23.408488063660474</v>
      </c>
      <c r="W1261">
        <v>4.8408488063660471</v>
      </c>
      <c r="X1261">
        <v>73.673740053050395</v>
      </c>
      <c r="Y1261">
        <v>40.384615384615373</v>
      </c>
      <c r="Z1261">
        <v>5.972746869604328</v>
      </c>
      <c r="AA1261">
        <v>0</v>
      </c>
      <c r="AB1261">
        <v>1.8548202928723796</v>
      </c>
      <c r="AD1261">
        <v>-12.937903874593813</v>
      </c>
      <c r="AF1261">
        <v>21.579851173440186</v>
      </c>
      <c r="AG1261">
        <v>18.123553733485501</v>
      </c>
      <c r="AH1261">
        <v>7.7586206896551699</v>
      </c>
      <c r="AI1261">
        <v>364</v>
      </c>
      <c r="AJ1261">
        <v>107.5505494505495</v>
      </c>
      <c r="AK1261">
        <v>17.81329042791112</v>
      </c>
    </row>
    <row r="1262" spans="1:37">
      <c r="A1262">
        <v>16</v>
      </c>
      <c r="B1262">
        <v>250</v>
      </c>
      <c r="C1262">
        <v>2023</v>
      </c>
      <c r="D1262">
        <v>10</v>
      </c>
      <c r="E1262">
        <v>99</v>
      </c>
      <c r="F1262">
        <v>99</v>
      </c>
      <c r="G1262">
        <v>99</v>
      </c>
      <c r="H1262">
        <v>99</v>
      </c>
      <c r="I1262">
        <v>99</v>
      </c>
      <c r="J1262">
        <v>999</v>
      </c>
      <c r="K1262">
        <v>99</v>
      </c>
      <c r="L1262">
        <v>6</v>
      </c>
      <c r="M1262">
        <v>99</v>
      </c>
      <c r="N1262">
        <v>99</v>
      </c>
      <c r="O1262">
        <v>99</v>
      </c>
      <c r="P1262">
        <v>99</v>
      </c>
      <c r="Q1262">
        <v>1578</v>
      </c>
      <c r="R1262">
        <v>3112</v>
      </c>
      <c r="S1262">
        <v>6</v>
      </c>
      <c r="T1262">
        <v>5.8438303341902316</v>
      </c>
      <c r="U1262">
        <v>20.331651670951167</v>
      </c>
      <c r="V1262">
        <v>19.794344473007715</v>
      </c>
      <c r="W1262">
        <v>3.3740359897172243</v>
      </c>
      <c r="X1262">
        <v>71.722365038560397</v>
      </c>
      <c r="Y1262">
        <v>34.575835475578423</v>
      </c>
      <c r="Z1262">
        <v>5.7119460662056403</v>
      </c>
      <c r="AA1262">
        <v>0</v>
      </c>
      <c r="AB1262">
        <v>1.7085244410186189</v>
      </c>
      <c r="AD1262">
        <v>-16.391887560367909</v>
      </c>
      <c r="AF1262">
        <v>16.826169234928354</v>
      </c>
      <c r="AG1262">
        <v>12.832980659492316</v>
      </c>
      <c r="AH1262">
        <v>4.2737789203084837</v>
      </c>
      <c r="AI1262">
        <v>815</v>
      </c>
      <c r="AJ1262">
        <v>108.28049079754607</v>
      </c>
      <c r="AK1262">
        <v>17.07032300464363</v>
      </c>
    </row>
    <row r="1263" spans="1:37">
      <c r="A1263">
        <v>16</v>
      </c>
      <c r="B1263">
        <v>251</v>
      </c>
      <c r="C1263">
        <v>2023</v>
      </c>
      <c r="D1263">
        <v>11</v>
      </c>
      <c r="E1263">
        <v>99</v>
      </c>
      <c r="F1263">
        <v>99</v>
      </c>
      <c r="G1263">
        <v>99</v>
      </c>
      <c r="H1263">
        <v>99</v>
      </c>
      <c r="I1263">
        <v>99</v>
      </c>
      <c r="J1263">
        <v>999</v>
      </c>
      <c r="K1263">
        <v>99</v>
      </c>
      <c r="L1263">
        <v>6</v>
      </c>
      <c r="M1263">
        <v>99</v>
      </c>
      <c r="N1263">
        <v>99</v>
      </c>
      <c r="O1263">
        <v>99</v>
      </c>
      <c r="P1263">
        <v>99</v>
      </c>
      <c r="Q1263">
        <v>753</v>
      </c>
      <c r="R1263">
        <v>1354</v>
      </c>
      <c r="S1263">
        <v>6</v>
      </c>
      <c r="T1263">
        <v>5.7651403249630722</v>
      </c>
      <c r="U1263">
        <v>20.141875923190536</v>
      </c>
      <c r="V1263">
        <v>18.685376661742986</v>
      </c>
      <c r="W1263">
        <v>3.2496307237813875</v>
      </c>
      <c r="X1263">
        <v>73.559822747415055</v>
      </c>
      <c r="Y1263">
        <v>32.791728212703099</v>
      </c>
      <c r="Z1263">
        <v>5.3767124396014045</v>
      </c>
      <c r="AA1263">
        <v>0</v>
      </c>
      <c r="AB1263">
        <v>1.5746596132469497</v>
      </c>
      <c r="AD1263">
        <v>-21.971953387667828</v>
      </c>
      <c r="AF1263">
        <v>15.502633386764373</v>
      </c>
      <c r="AG1263">
        <v>11.878123374886869</v>
      </c>
      <c r="AH1263">
        <v>5.6868537666174301</v>
      </c>
      <c r="AI1263">
        <v>385</v>
      </c>
      <c r="AJ1263">
        <v>106.76909090909093</v>
      </c>
      <c r="AK1263">
        <v>16.851129800250948</v>
      </c>
    </row>
    <row r="1264" spans="1:37">
      <c r="A1264">
        <v>16</v>
      </c>
      <c r="B1264">
        <v>252</v>
      </c>
      <c r="C1264">
        <v>2023</v>
      </c>
      <c r="D1264">
        <v>12</v>
      </c>
      <c r="E1264">
        <v>99</v>
      </c>
      <c r="F1264">
        <v>99</v>
      </c>
      <c r="G1264">
        <v>99</v>
      </c>
      <c r="H1264">
        <v>99</v>
      </c>
      <c r="I1264">
        <v>99</v>
      </c>
      <c r="J1264">
        <v>999</v>
      </c>
      <c r="K1264">
        <v>99</v>
      </c>
      <c r="L1264">
        <v>6</v>
      </c>
      <c r="M1264">
        <v>99</v>
      </c>
      <c r="N1264">
        <v>99</v>
      </c>
      <c r="O1264">
        <v>99</v>
      </c>
      <c r="P1264">
        <v>99</v>
      </c>
      <c r="Q1264">
        <v>38</v>
      </c>
      <c r="R1264">
        <v>62</v>
      </c>
      <c r="S1264">
        <v>6</v>
      </c>
      <c r="T1264">
        <v>5.467741935483871</v>
      </c>
      <c r="U1264">
        <v>18.714516129032255</v>
      </c>
      <c r="V1264">
        <v>12.90322580645161</v>
      </c>
      <c r="W1264">
        <v>0</v>
      </c>
      <c r="X1264">
        <v>66.129032258064498</v>
      </c>
      <c r="Y1264">
        <v>17.741935483870972</v>
      </c>
      <c r="Z1264">
        <v>5.0167412239226099</v>
      </c>
      <c r="AA1264">
        <v>0</v>
      </c>
      <c r="AB1264">
        <v>1.5103699817560596</v>
      </c>
      <c r="AD1264">
        <v>-31.359406041653088</v>
      </c>
      <c r="AF1264">
        <v>16.020671834625318</v>
      </c>
      <c r="AG1264">
        <v>11.67738494208105</v>
      </c>
      <c r="AH1264">
        <v>3.2258064516129026</v>
      </c>
      <c r="AI1264">
        <v>18</v>
      </c>
      <c r="AJ1264">
        <v>106.0833333333333</v>
      </c>
      <c r="AK1264">
        <v>16.825417580281574</v>
      </c>
    </row>
    <row r="1265" spans="1:37">
      <c r="A1265">
        <v>16</v>
      </c>
      <c r="B1265">
        <v>253</v>
      </c>
      <c r="C1265">
        <v>2023</v>
      </c>
      <c r="D1265">
        <v>1</v>
      </c>
      <c r="E1265">
        <v>99</v>
      </c>
      <c r="F1265">
        <v>99</v>
      </c>
      <c r="G1265">
        <v>99</v>
      </c>
      <c r="H1265">
        <v>99</v>
      </c>
      <c r="I1265">
        <v>99</v>
      </c>
      <c r="J1265">
        <v>999</v>
      </c>
      <c r="K1265">
        <v>99</v>
      </c>
      <c r="L1265">
        <v>7</v>
      </c>
      <c r="M1265">
        <v>99</v>
      </c>
      <c r="N1265">
        <v>99</v>
      </c>
      <c r="O1265">
        <v>99</v>
      </c>
      <c r="P1265">
        <v>99</v>
      </c>
      <c r="Q1265">
        <v>51</v>
      </c>
      <c r="R1265">
        <v>75</v>
      </c>
      <c r="S1265">
        <v>7</v>
      </c>
      <c r="T1265">
        <v>6.1866666666666648</v>
      </c>
      <c r="U1265">
        <v>24.03733333333334</v>
      </c>
      <c r="V1265">
        <v>28</v>
      </c>
      <c r="W1265">
        <v>6.6666666666666687</v>
      </c>
      <c r="X1265">
        <v>97.333333333333314</v>
      </c>
      <c r="Y1265">
        <v>56</v>
      </c>
      <c r="Z1265">
        <v>4.8719817551200277</v>
      </c>
      <c r="AA1265">
        <v>0</v>
      </c>
      <c r="AB1265">
        <v>1.5116730981120079</v>
      </c>
      <c r="AD1265">
        <v>-5.1637513970447841</v>
      </c>
      <c r="AF1265">
        <v>21.551724137931032</v>
      </c>
      <c r="AG1265">
        <v>19.359134057815378</v>
      </c>
      <c r="AH1265">
        <v>2.6666666666666661</v>
      </c>
      <c r="AI1265">
        <v>22</v>
      </c>
      <c r="AJ1265">
        <v>109.22272727272728</v>
      </c>
      <c r="AK1265">
        <v>17.635283217506075</v>
      </c>
    </row>
    <row r="1266" spans="1:37">
      <c r="A1266">
        <v>16</v>
      </c>
      <c r="B1266">
        <v>254</v>
      </c>
      <c r="C1266">
        <v>2023</v>
      </c>
      <c r="D1266">
        <v>2</v>
      </c>
      <c r="E1266">
        <v>99</v>
      </c>
      <c r="F1266">
        <v>99</v>
      </c>
      <c r="G1266">
        <v>99</v>
      </c>
      <c r="H1266">
        <v>99</v>
      </c>
      <c r="I1266">
        <v>99</v>
      </c>
      <c r="J1266">
        <v>999</v>
      </c>
      <c r="K1266">
        <v>99</v>
      </c>
      <c r="L1266">
        <v>7</v>
      </c>
      <c r="M1266">
        <v>99</v>
      </c>
      <c r="N1266">
        <v>99</v>
      </c>
      <c r="O1266">
        <v>99</v>
      </c>
      <c r="P1266">
        <v>99</v>
      </c>
      <c r="Q1266">
        <v>67</v>
      </c>
      <c r="R1266">
        <v>83</v>
      </c>
      <c r="S1266">
        <v>7</v>
      </c>
      <c r="T1266">
        <v>6.3855421686746991</v>
      </c>
      <c r="U1266">
        <v>26.330120481927722</v>
      </c>
      <c r="V1266">
        <v>39.75903614457831</v>
      </c>
      <c r="W1266">
        <v>6.0240963855421681</v>
      </c>
      <c r="X1266">
        <v>93.975903614457835</v>
      </c>
      <c r="Y1266">
        <v>74.698795180722897</v>
      </c>
      <c r="Z1266">
        <v>5.6265878067377395</v>
      </c>
      <c r="AA1266">
        <v>0</v>
      </c>
      <c r="AB1266">
        <v>1.5741230130679078</v>
      </c>
      <c r="AD1266">
        <v>10.710562600220538</v>
      </c>
      <c r="AF1266">
        <v>15.370370370370372</v>
      </c>
      <c r="AG1266">
        <v>13.691438308962656</v>
      </c>
      <c r="AH1266">
        <v>1.2048192771084336</v>
      </c>
      <c r="AI1266">
        <v>10</v>
      </c>
      <c r="AJ1266">
        <v>110.22</v>
      </c>
      <c r="AK1266">
        <v>19.087157424202879</v>
      </c>
    </row>
    <row r="1267" spans="1:37">
      <c r="A1267">
        <v>16</v>
      </c>
      <c r="B1267">
        <v>255</v>
      </c>
      <c r="C1267">
        <v>2023</v>
      </c>
      <c r="D1267">
        <v>3</v>
      </c>
      <c r="E1267">
        <v>99</v>
      </c>
      <c r="F1267">
        <v>99</v>
      </c>
      <c r="G1267">
        <v>99</v>
      </c>
      <c r="H1267">
        <v>99</v>
      </c>
      <c r="I1267">
        <v>99</v>
      </c>
      <c r="J1267">
        <v>999</v>
      </c>
      <c r="K1267">
        <v>99</v>
      </c>
      <c r="L1267">
        <v>7</v>
      </c>
      <c r="M1267">
        <v>99</v>
      </c>
      <c r="N1267">
        <v>99</v>
      </c>
      <c r="O1267">
        <v>99</v>
      </c>
      <c r="P1267">
        <v>99</v>
      </c>
      <c r="Q1267">
        <v>352</v>
      </c>
      <c r="R1267">
        <v>453</v>
      </c>
      <c r="S1267">
        <v>7</v>
      </c>
      <c r="T1267">
        <v>5.927152317880795</v>
      </c>
      <c r="U1267">
        <v>25.887637969094929</v>
      </c>
      <c r="V1267">
        <v>43.267108167770409</v>
      </c>
      <c r="W1267">
        <v>5.0772626931567348</v>
      </c>
      <c r="X1267">
        <v>99.11699779249453</v>
      </c>
      <c r="Y1267">
        <v>74.83443708609272</v>
      </c>
      <c r="Z1267">
        <v>4.5109605964236659</v>
      </c>
      <c r="AA1267">
        <v>0</v>
      </c>
      <c r="AB1267">
        <v>1.6800320784872771</v>
      </c>
      <c r="AD1267">
        <v>21.059531908966562</v>
      </c>
      <c r="AF1267">
        <v>13.844743276283621</v>
      </c>
      <c r="AG1267">
        <v>11.873175680395908</v>
      </c>
      <c r="AH1267">
        <v>1.7660044150110372</v>
      </c>
      <c r="AI1267">
        <v>58</v>
      </c>
      <c r="AJ1267">
        <v>111.22413793103443</v>
      </c>
      <c r="AK1267">
        <v>18.686241387901401</v>
      </c>
    </row>
    <row r="1268" spans="1:37">
      <c r="A1268">
        <v>16</v>
      </c>
      <c r="B1268">
        <v>256</v>
      </c>
      <c r="C1268">
        <v>2023</v>
      </c>
      <c r="D1268">
        <v>4</v>
      </c>
      <c r="E1268">
        <v>99</v>
      </c>
      <c r="F1268">
        <v>99</v>
      </c>
      <c r="G1268">
        <v>99</v>
      </c>
      <c r="H1268">
        <v>99</v>
      </c>
      <c r="I1268">
        <v>99</v>
      </c>
      <c r="J1268">
        <v>999</v>
      </c>
      <c r="K1268">
        <v>99</v>
      </c>
      <c r="L1268">
        <v>7</v>
      </c>
      <c r="M1268">
        <v>99</v>
      </c>
      <c r="N1268">
        <v>99</v>
      </c>
      <c r="O1268">
        <v>99</v>
      </c>
      <c r="P1268">
        <v>99</v>
      </c>
      <c r="Q1268">
        <v>68</v>
      </c>
      <c r="R1268">
        <v>131</v>
      </c>
      <c r="S1268">
        <v>7</v>
      </c>
      <c r="T1268">
        <v>4.877862595419848</v>
      </c>
      <c r="U1268">
        <v>19.196183206106873</v>
      </c>
      <c r="V1268">
        <v>12.977099236641219</v>
      </c>
      <c r="W1268">
        <v>1.5267175572519092</v>
      </c>
      <c r="X1268">
        <v>68.702290076335899</v>
      </c>
      <c r="Y1268">
        <v>23.664122137404576</v>
      </c>
      <c r="Z1268">
        <v>5.9655295392775294</v>
      </c>
      <c r="AA1268">
        <v>0</v>
      </c>
      <c r="AB1268">
        <v>1.6807073245782489</v>
      </c>
      <c r="AD1268">
        <v>49.719492134323048</v>
      </c>
      <c r="AF1268">
        <v>21.440261865793779</v>
      </c>
      <c r="AG1268">
        <v>19.265155403697204</v>
      </c>
      <c r="AH1268">
        <v>3.8167938931297729</v>
      </c>
      <c r="AI1268">
        <v>24</v>
      </c>
      <c r="AJ1268">
        <v>100.95833333333336</v>
      </c>
      <c r="AK1268">
        <v>17.832214941198597</v>
      </c>
    </row>
    <row r="1269" spans="1:37">
      <c r="A1269">
        <v>16</v>
      </c>
      <c r="B1269">
        <v>257</v>
      </c>
      <c r="C1269">
        <v>2023</v>
      </c>
      <c r="D1269">
        <v>5</v>
      </c>
      <c r="E1269">
        <v>99</v>
      </c>
      <c r="F1269">
        <v>99</v>
      </c>
      <c r="G1269">
        <v>99</v>
      </c>
      <c r="H1269">
        <v>99</v>
      </c>
      <c r="I1269">
        <v>99</v>
      </c>
      <c r="J1269">
        <v>999</v>
      </c>
      <c r="K1269">
        <v>99</v>
      </c>
      <c r="L1269">
        <v>7</v>
      </c>
      <c r="M1269">
        <v>99</v>
      </c>
      <c r="N1269">
        <v>99</v>
      </c>
      <c r="O1269">
        <v>99</v>
      </c>
      <c r="P1269">
        <v>99</v>
      </c>
      <c r="Q1269">
        <v>145</v>
      </c>
      <c r="R1269">
        <v>278</v>
      </c>
      <c r="S1269">
        <v>7</v>
      </c>
      <c r="T1269">
        <v>5.1690647482014391</v>
      </c>
      <c r="U1269">
        <v>21.400719424460412</v>
      </c>
      <c r="V1269">
        <v>18.345323741007196</v>
      </c>
      <c r="W1269">
        <v>3.5971223021582728</v>
      </c>
      <c r="X1269">
        <v>83.453237410071978</v>
      </c>
      <c r="Y1269">
        <v>38.129496402877699</v>
      </c>
      <c r="Z1269">
        <v>5.2337311670043505</v>
      </c>
      <c r="AA1269">
        <v>0</v>
      </c>
      <c r="AB1269">
        <v>1.6105028001183248</v>
      </c>
      <c r="AD1269">
        <v>53.573834972458194</v>
      </c>
      <c r="AF1269">
        <v>19.318971507991662</v>
      </c>
      <c r="AG1269">
        <v>17.831848195204998</v>
      </c>
      <c r="AH1269">
        <v>0.71942446043165453</v>
      </c>
      <c r="AI1269">
        <v>57</v>
      </c>
      <c r="AJ1269">
        <v>101.51403508771936</v>
      </c>
      <c r="AK1269">
        <v>19.413821043843519</v>
      </c>
    </row>
    <row r="1270" spans="1:37">
      <c r="A1270">
        <v>16</v>
      </c>
      <c r="B1270">
        <v>258</v>
      </c>
      <c r="C1270">
        <v>2023</v>
      </c>
      <c r="D1270">
        <v>6</v>
      </c>
      <c r="E1270">
        <v>99</v>
      </c>
      <c r="F1270">
        <v>99</v>
      </c>
      <c r="G1270">
        <v>99</v>
      </c>
      <c r="H1270">
        <v>99</v>
      </c>
      <c r="I1270">
        <v>99</v>
      </c>
      <c r="J1270">
        <v>999</v>
      </c>
      <c r="K1270">
        <v>99</v>
      </c>
      <c r="L1270">
        <v>7</v>
      </c>
      <c r="M1270">
        <v>99</v>
      </c>
      <c r="N1270">
        <v>99</v>
      </c>
      <c r="O1270">
        <v>99</v>
      </c>
      <c r="P1270">
        <v>99</v>
      </c>
      <c r="Q1270">
        <v>123</v>
      </c>
      <c r="R1270">
        <v>200</v>
      </c>
      <c r="S1270">
        <v>7</v>
      </c>
      <c r="T1270">
        <v>5.4349999999999996</v>
      </c>
      <c r="U1270">
        <v>22.475999999999996</v>
      </c>
      <c r="V1270">
        <v>20.5</v>
      </c>
      <c r="W1270">
        <v>3.5</v>
      </c>
      <c r="X1270">
        <v>87.5</v>
      </c>
      <c r="Y1270">
        <v>42.5</v>
      </c>
      <c r="Z1270">
        <v>5.6206871466040758</v>
      </c>
      <c r="AA1270">
        <v>0</v>
      </c>
      <c r="AB1270">
        <v>1.6839759499470299</v>
      </c>
      <c r="AD1270">
        <v>42.708890086957027</v>
      </c>
      <c r="AF1270">
        <v>17.467248908296938</v>
      </c>
      <c r="AG1270">
        <v>16.627949988902856</v>
      </c>
      <c r="AH1270">
        <v>1.5</v>
      </c>
      <c r="AI1270">
        <v>60</v>
      </c>
      <c r="AJ1270">
        <v>107.7466666666667</v>
      </c>
      <c r="AK1270">
        <v>19.415152940755203</v>
      </c>
    </row>
    <row r="1271" spans="1:37">
      <c r="A1271">
        <v>16</v>
      </c>
      <c r="B1271">
        <v>259</v>
      </c>
      <c r="C1271">
        <v>2023</v>
      </c>
      <c r="D1271">
        <v>7</v>
      </c>
      <c r="E1271">
        <v>99</v>
      </c>
      <c r="F1271">
        <v>99</v>
      </c>
      <c r="G1271">
        <v>99</v>
      </c>
      <c r="H1271">
        <v>99</v>
      </c>
      <c r="I1271">
        <v>99</v>
      </c>
      <c r="J1271">
        <v>999</v>
      </c>
      <c r="K1271">
        <v>99</v>
      </c>
      <c r="L1271">
        <v>7</v>
      </c>
      <c r="M1271">
        <v>99</v>
      </c>
      <c r="N1271">
        <v>99</v>
      </c>
      <c r="O1271">
        <v>99</v>
      </c>
      <c r="P1271">
        <v>99</v>
      </c>
      <c r="Q1271">
        <v>28</v>
      </c>
      <c r="R1271">
        <v>43</v>
      </c>
      <c r="S1271">
        <v>7</v>
      </c>
      <c r="T1271">
        <v>5.2790697674418636</v>
      </c>
      <c r="U1271">
        <v>22.974418604651166</v>
      </c>
      <c r="V1271">
        <v>23.255813953488367</v>
      </c>
      <c r="W1271">
        <v>0</v>
      </c>
      <c r="X1271">
        <v>97.67441860465118</v>
      </c>
      <c r="Y1271">
        <v>41.860465116279073</v>
      </c>
      <c r="Z1271">
        <v>3.8293294709208681</v>
      </c>
      <c r="AA1271">
        <v>0</v>
      </c>
      <c r="AB1271">
        <v>1.8341157351749171</v>
      </c>
      <c r="AD1271">
        <v>-16.056886377142693</v>
      </c>
      <c r="AF1271">
        <v>13.522012578616351</v>
      </c>
      <c r="AG1271">
        <v>12.226636468273123</v>
      </c>
      <c r="AH1271">
        <v>0</v>
      </c>
      <c r="AI1271">
        <v>17</v>
      </c>
      <c r="AJ1271">
        <v>116.57058823529412</v>
      </c>
      <c r="AK1271">
        <v>15.308171241822089</v>
      </c>
    </row>
    <row r="1272" spans="1:37">
      <c r="A1272">
        <v>16</v>
      </c>
      <c r="B1272">
        <v>260</v>
      </c>
      <c r="C1272">
        <v>2023</v>
      </c>
      <c r="D1272">
        <v>8</v>
      </c>
      <c r="E1272">
        <v>99</v>
      </c>
      <c r="F1272">
        <v>99</v>
      </c>
      <c r="G1272">
        <v>99</v>
      </c>
      <c r="H1272">
        <v>99</v>
      </c>
      <c r="I1272">
        <v>99</v>
      </c>
      <c r="J1272">
        <v>999</v>
      </c>
      <c r="K1272">
        <v>99</v>
      </c>
      <c r="L1272">
        <v>7</v>
      </c>
      <c r="M1272">
        <v>99</v>
      </c>
      <c r="N1272">
        <v>99</v>
      </c>
      <c r="O1272">
        <v>99</v>
      </c>
      <c r="P1272">
        <v>99</v>
      </c>
      <c r="Q1272">
        <v>692</v>
      </c>
      <c r="R1272">
        <v>1410</v>
      </c>
      <c r="S1272">
        <v>7</v>
      </c>
      <c r="T1272">
        <v>5.770921985815602</v>
      </c>
      <c r="U1272">
        <v>23.413120567375913</v>
      </c>
      <c r="V1272">
        <v>36.312056737588648</v>
      </c>
      <c r="W1272">
        <v>3.9007092198581552</v>
      </c>
      <c r="X1272">
        <v>85.531914893617056</v>
      </c>
      <c r="Y1272">
        <v>54.255319148936174</v>
      </c>
      <c r="Z1272">
        <v>6.2018612665763664</v>
      </c>
      <c r="AA1272">
        <v>0</v>
      </c>
      <c r="AB1272">
        <v>1.9726872267602389</v>
      </c>
      <c r="AD1272">
        <v>-18.326302223372043</v>
      </c>
      <c r="AF1272">
        <v>21.826625386996913</v>
      </c>
      <c r="AG1272">
        <v>20.066571477720263</v>
      </c>
      <c r="AH1272">
        <v>3.7588652482269529</v>
      </c>
      <c r="AI1272">
        <v>488</v>
      </c>
      <c r="AJ1272">
        <v>108.94159836065576</v>
      </c>
      <c r="AK1272">
        <v>18.758722472173218</v>
      </c>
    </row>
    <row r="1273" spans="1:37">
      <c r="A1273">
        <v>16</v>
      </c>
      <c r="B1273">
        <v>261</v>
      </c>
      <c r="C1273">
        <v>2023</v>
      </c>
      <c r="D1273">
        <v>9</v>
      </c>
      <c r="E1273">
        <v>99</v>
      </c>
      <c r="F1273">
        <v>99</v>
      </c>
      <c r="G1273">
        <v>99</v>
      </c>
      <c r="H1273">
        <v>99</v>
      </c>
      <c r="I1273">
        <v>99</v>
      </c>
      <c r="J1273">
        <v>999</v>
      </c>
      <c r="K1273">
        <v>99</v>
      </c>
      <c r="L1273">
        <v>7</v>
      </c>
      <c r="M1273">
        <v>99</v>
      </c>
      <c r="N1273">
        <v>99</v>
      </c>
      <c r="O1273">
        <v>99</v>
      </c>
      <c r="P1273">
        <v>99</v>
      </c>
      <c r="Q1273">
        <v>801</v>
      </c>
      <c r="R1273">
        <v>1400</v>
      </c>
      <c r="S1273">
        <v>7</v>
      </c>
      <c r="T1273">
        <v>6.165</v>
      </c>
      <c r="U1273">
        <v>24.333785714285703</v>
      </c>
      <c r="V1273">
        <v>37.571428571428562</v>
      </c>
      <c r="W1273">
        <v>9.3571428571428612</v>
      </c>
      <c r="X1273">
        <v>91.857142857142875</v>
      </c>
      <c r="Y1273">
        <v>61.357142857142847</v>
      </c>
      <c r="Z1273">
        <v>5.6388012869831483</v>
      </c>
      <c r="AA1273">
        <v>0</v>
      </c>
      <c r="AB1273">
        <v>1.8308633794703844</v>
      </c>
      <c r="AD1273">
        <v>-14.89615468850354</v>
      </c>
      <c r="AF1273">
        <v>20.034344590726956</v>
      </c>
      <c r="AG1273">
        <v>19.566302399431169</v>
      </c>
      <c r="AH1273">
        <v>4.8571428571428559</v>
      </c>
      <c r="AI1273">
        <v>331</v>
      </c>
      <c r="AJ1273">
        <v>108.40302114803636</v>
      </c>
      <c r="AK1273">
        <v>18.704936146415235</v>
      </c>
    </row>
    <row r="1274" spans="1:37">
      <c r="A1274">
        <v>16</v>
      </c>
      <c r="B1274">
        <v>262</v>
      </c>
      <c r="C1274">
        <v>2023</v>
      </c>
      <c r="D1274">
        <v>10</v>
      </c>
      <c r="E1274">
        <v>99</v>
      </c>
      <c r="F1274">
        <v>99</v>
      </c>
      <c r="G1274">
        <v>99</v>
      </c>
      <c r="H1274">
        <v>99</v>
      </c>
      <c r="I1274">
        <v>99</v>
      </c>
      <c r="J1274">
        <v>999</v>
      </c>
      <c r="K1274">
        <v>99</v>
      </c>
      <c r="L1274">
        <v>7</v>
      </c>
      <c r="M1274">
        <v>99</v>
      </c>
      <c r="N1274">
        <v>99</v>
      </c>
      <c r="O1274">
        <v>99</v>
      </c>
      <c r="P1274">
        <v>99</v>
      </c>
      <c r="Q1274">
        <v>1927</v>
      </c>
      <c r="R1274">
        <v>3556</v>
      </c>
      <c r="S1274">
        <v>7</v>
      </c>
      <c r="T1274">
        <v>6.2626546681664754</v>
      </c>
      <c r="U1274">
        <v>24.57879640044996</v>
      </c>
      <c r="V1274">
        <v>38.554555680539927</v>
      </c>
      <c r="W1274">
        <v>9.0269966254218215</v>
      </c>
      <c r="X1274">
        <v>92.519685039370103</v>
      </c>
      <c r="Y1274">
        <v>62.795275590551185</v>
      </c>
      <c r="Z1274">
        <v>5.5122351191839485</v>
      </c>
      <c r="AA1274">
        <v>0</v>
      </c>
      <c r="AB1274">
        <v>1.8815216943660864</v>
      </c>
      <c r="AD1274">
        <v>-13.667584768609313</v>
      </c>
      <c r="AF1274">
        <v>19.226818058934843</v>
      </c>
      <c r="AG1274">
        <v>17.72709839245228</v>
      </c>
      <c r="AH1274">
        <v>4.3588301462317212</v>
      </c>
      <c r="AI1274">
        <v>1112</v>
      </c>
      <c r="AJ1274">
        <v>110.29028776978436</v>
      </c>
      <c r="AK1274">
        <v>18.634356031706112</v>
      </c>
    </row>
    <row r="1275" spans="1:37">
      <c r="A1275">
        <v>16</v>
      </c>
      <c r="B1275">
        <v>263</v>
      </c>
      <c r="C1275">
        <v>2023</v>
      </c>
      <c r="D1275">
        <v>11</v>
      </c>
      <c r="E1275">
        <v>99</v>
      </c>
      <c r="F1275">
        <v>99</v>
      </c>
      <c r="G1275">
        <v>99</v>
      </c>
      <c r="H1275">
        <v>99</v>
      </c>
      <c r="I1275">
        <v>99</v>
      </c>
      <c r="J1275">
        <v>999</v>
      </c>
      <c r="K1275">
        <v>99</v>
      </c>
      <c r="L1275">
        <v>7</v>
      </c>
      <c r="M1275">
        <v>99</v>
      </c>
      <c r="N1275">
        <v>99</v>
      </c>
      <c r="O1275">
        <v>99</v>
      </c>
      <c r="P1275">
        <v>99</v>
      </c>
      <c r="Q1275">
        <v>912</v>
      </c>
      <c r="R1275">
        <v>1530</v>
      </c>
      <c r="S1275">
        <v>7</v>
      </c>
      <c r="T1275">
        <v>6.0509803921568617</v>
      </c>
      <c r="U1275">
        <v>23.668823529411782</v>
      </c>
      <c r="V1275">
        <v>36.470588235294123</v>
      </c>
      <c r="W1275">
        <v>6.0784313725490202</v>
      </c>
      <c r="X1275">
        <v>89.93464052287581</v>
      </c>
      <c r="Y1275">
        <v>56.732026143790861</v>
      </c>
      <c r="Z1275">
        <v>5.5221102153338117</v>
      </c>
      <c r="AA1275">
        <v>0</v>
      </c>
      <c r="AB1275">
        <v>1.6241686721004474</v>
      </c>
      <c r="AD1275">
        <v>-16.927660668142128</v>
      </c>
      <c r="AF1275">
        <v>17.517746736890309</v>
      </c>
      <c r="AG1275">
        <v>15.772384422607388</v>
      </c>
      <c r="AH1275">
        <v>5.1633986928104596</v>
      </c>
      <c r="AI1275">
        <v>510</v>
      </c>
      <c r="AJ1275">
        <v>108.44784313725478</v>
      </c>
      <c r="AK1275">
        <v>18.437097858390722</v>
      </c>
    </row>
    <row r="1276" spans="1:37">
      <c r="A1276">
        <v>16</v>
      </c>
      <c r="B1276">
        <v>264</v>
      </c>
      <c r="C1276">
        <v>2023</v>
      </c>
      <c r="D1276">
        <v>12</v>
      </c>
      <c r="E1276">
        <v>99</v>
      </c>
      <c r="F1276">
        <v>99</v>
      </c>
      <c r="G1276">
        <v>99</v>
      </c>
      <c r="H1276">
        <v>99</v>
      </c>
      <c r="I1276">
        <v>99</v>
      </c>
      <c r="J1276">
        <v>999</v>
      </c>
      <c r="K1276">
        <v>99</v>
      </c>
      <c r="L1276">
        <v>7</v>
      </c>
      <c r="M1276">
        <v>99</v>
      </c>
      <c r="N1276">
        <v>99</v>
      </c>
      <c r="O1276">
        <v>99</v>
      </c>
      <c r="P1276">
        <v>99</v>
      </c>
      <c r="Q1276">
        <v>58</v>
      </c>
      <c r="R1276">
        <v>84</v>
      </c>
      <c r="S1276">
        <v>7</v>
      </c>
      <c r="T1276">
        <v>6</v>
      </c>
      <c r="U1276">
        <v>22.913095238095231</v>
      </c>
      <c r="V1276">
        <v>36.904761904761891</v>
      </c>
      <c r="W1276">
        <v>3.5714285714285721</v>
      </c>
      <c r="X1276">
        <v>89.285714285714306</v>
      </c>
      <c r="Y1276">
        <v>51.19047619047619</v>
      </c>
      <c r="Z1276">
        <v>4.7883733136556659</v>
      </c>
      <c r="AA1276">
        <v>0</v>
      </c>
      <c r="AB1276">
        <v>1.5197117521174237</v>
      </c>
      <c r="AD1276">
        <v>-13.8729027711135</v>
      </c>
      <c r="AF1276">
        <v>21.705426356589143</v>
      </c>
      <c r="AG1276">
        <v>19.37038938035283</v>
      </c>
      <c r="AH1276">
        <v>0</v>
      </c>
      <c r="AI1276">
        <v>28</v>
      </c>
      <c r="AJ1276">
        <v>108.63928571428571</v>
      </c>
      <c r="AK1276">
        <v>18.540963837689663</v>
      </c>
    </row>
    <row r="1277" spans="1:37">
      <c r="A1277">
        <v>16</v>
      </c>
      <c r="B1277">
        <v>265</v>
      </c>
      <c r="C1277">
        <v>2023</v>
      </c>
      <c r="D1277">
        <v>1</v>
      </c>
      <c r="E1277">
        <v>99</v>
      </c>
      <c r="F1277">
        <v>99</v>
      </c>
      <c r="G1277">
        <v>99</v>
      </c>
      <c r="H1277">
        <v>99</v>
      </c>
      <c r="I1277">
        <v>99</v>
      </c>
      <c r="J1277">
        <v>999</v>
      </c>
      <c r="K1277">
        <v>99</v>
      </c>
      <c r="L1277">
        <v>8</v>
      </c>
      <c r="M1277">
        <v>99</v>
      </c>
      <c r="N1277">
        <v>99</v>
      </c>
      <c r="O1277">
        <v>99</v>
      </c>
      <c r="P1277">
        <v>99</v>
      </c>
      <c r="Q1277">
        <v>51</v>
      </c>
      <c r="R1277">
        <v>76</v>
      </c>
      <c r="S1277">
        <v>8</v>
      </c>
      <c r="T1277">
        <v>7.3026315789473699</v>
      </c>
      <c r="U1277">
        <v>31.805263157894743</v>
      </c>
      <c r="V1277">
        <v>46.052631578947363</v>
      </c>
      <c r="W1277">
        <v>17.10526315789474</v>
      </c>
      <c r="X1277">
        <v>100</v>
      </c>
      <c r="Y1277">
        <v>92.105263157894726</v>
      </c>
      <c r="Z1277">
        <v>6.7422644707772816</v>
      </c>
      <c r="AA1277">
        <v>0</v>
      </c>
      <c r="AB1277">
        <v>1.8065650515048064</v>
      </c>
      <c r="AD1277">
        <v>51.893263693082567</v>
      </c>
      <c r="AF1277">
        <v>21.83908045977012</v>
      </c>
      <c r="AG1277">
        <v>25.956788797732049</v>
      </c>
      <c r="AH1277">
        <v>0</v>
      </c>
      <c r="AI1277">
        <v>14</v>
      </c>
      <c r="AJ1277">
        <v>113.7785714285714</v>
      </c>
      <c r="AK1277">
        <v>19.827837517703298</v>
      </c>
    </row>
    <row r="1278" spans="1:37">
      <c r="A1278">
        <v>16</v>
      </c>
      <c r="B1278">
        <v>266</v>
      </c>
      <c r="C1278">
        <v>2023</v>
      </c>
      <c r="D1278">
        <v>2</v>
      </c>
      <c r="E1278">
        <v>99</v>
      </c>
      <c r="F1278">
        <v>99</v>
      </c>
      <c r="G1278">
        <v>99</v>
      </c>
      <c r="H1278">
        <v>99</v>
      </c>
      <c r="I1278">
        <v>99</v>
      </c>
      <c r="J1278">
        <v>999</v>
      </c>
      <c r="K1278">
        <v>99</v>
      </c>
      <c r="L1278">
        <v>8</v>
      </c>
      <c r="M1278">
        <v>99</v>
      </c>
      <c r="N1278">
        <v>99</v>
      </c>
      <c r="O1278">
        <v>99</v>
      </c>
      <c r="P1278">
        <v>99</v>
      </c>
      <c r="Q1278">
        <v>108</v>
      </c>
      <c r="R1278">
        <v>158</v>
      </c>
      <c r="S1278">
        <v>8</v>
      </c>
      <c r="T1278">
        <v>6.8417721518987351</v>
      </c>
      <c r="U1278">
        <v>30.036708860759475</v>
      </c>
      <c r="V1278">
        <v>48.734177215189881</v>
      </c>
      <c r="W1278">
        <v>16.455696202531644</v>
      </c>
      <c r="X1278">
        <v>98.734177215189888</v>
      </c>
      <c r="Y1278">
        <v>93.03797468354432</v>
      </c>
      <c r="Z1278">
        <v>4.9551833803564396</v>
      </c>
      <c r="AA1278">
        <v>0</v>
      </c>
      <c r="AB1278">
        <v>1.6783134689276524</v>
      </c>
      <c r="AD1278">
        <v>26.995600211487815</v>
      </c>
      <c r="AF1278">
        <v>29.259259259259256</v>
      </c>
      <c r="AG1278">
        <v>29.732235712764211</v>
      </c>
      <c r="AH1278">
        <v>0</v>
      </c>
      <c r="AI1278">
        <v>19</v>
      </c>
      <c r="AJ1278">
        <v>111.06315789473682</v>
      </c>
      <c r="AK1278">
        <v>21.1523165998514</v>
      </c>
    </row>
    <row r="1279" spans="1:37">
      <c r="A1279">
        <v>16</v>
      </c>
      <c r="B1279">
        <v>267</v>
      </c>
      <c r="C1279">
        <v>2023</v>
      </c>
      <c r="D1279">
        <v>3</v>
      </c>
      <c r="E1279">
        <v>99</v>
      </c>
      <c r="F1279">
        <v>99</v>
      </c>
      <c r="G1279">
        <v>99</v>
      </c>
      <c r="H1279">
        <v>99</v>
      </c>
      <c r="I1279">
        <v>99</v>
      </c>
      <c r="J1279">
        <v>999</v>
      </c>
      <c r="K1279">
        <v>99</v>
      </c>
      <c r="L1279">
        <v>8</v>
      </c>
      <c r="M1279">
        <v>99</v>
      </c>
      <c r="N1279">
        <v>99</v>
      </c>
      <c r="O1279">
        <v>99</v>
      </c>
      <c r="P1279">
        <v>99</v>
      </c>
      <c r="Q1279">
        <v>677</v>
      </c>
      <c r="R1279">
        <v>977</v>
      </c>
      <c r="S1279">
        <v>8</v>
      </c>
      <c r="T1279">
        <v>6.9713408393039922</v>
      </c>
      <c r="U1279">
        <v>30.547492323439144</v>
      </c>
      <c r="V1279">
        <v>43.909928352098248</v>
      </c>
      <c r="W1279">
        <v>16.069600818833162</v>
      </c>
      <c r="X1279">
        <v>99.897645854657114</v>
      </c>
      <c r="Y1279">
        <v>93.142272262026594</v>
      </c>
      <c r="Z1279">
        <v>5.6624222690569059</v>
      </c>
      <c r="AA1279">
        <v>0</v>
      </c>
      <c r="AB1279">
        <v>1.7196550389300778</v>
      </c>
      <c r="AD1279">
        <v>47.479396048535342</v>
      </c>
      <c r="AF1279">
        <v>29.859413202933975</v>
      </c>
      <c r="AG1279">
        <v>30.216655512773677</v>
      </c>
      <c r="AH1279">
        <v>1.9447287615148408</v>
      </c>
      <c r="AI1279">
        <v>108</v>
      </c>
      <c r="AJ1279">
        <v>111.95185185185184</v>
      </c>
      <c r="AK1279">
        <v>20.816823041051087</v>
      </c>
    </row>
    <row r="1280" spans="1:37">
      <c r="A1280">
        <v>16</v>
      </c>
      <c r="B1280">
        <v>268</v>
      </c>
      <c r="C1280">
        <v>2023</v>
      </c>
      <c r="D1280">
        <v>4</v>
      </c>
      <c r="E1280">
        <v>99</v>
      </c>
      <c r="F1280">
        <v>99</v>
      </c>
      <c r="G1280">
        <v>99</v>
      </c>
      <c r="H1280">
        <v>99</v>
      </c>
      <c r="I1280">
        <v>99</v>
      </c>
      <c r="J1280">
        <v>999</v>
      </c>
      <c r="K1280">
        <v>99</v>
      </c>
      <c r="L1280">
        <v>8</v>
      </c>
      <c r="M1280">
        <v>99</v>
      </c>
      <c r="N1280">
        <v>99</v>
      </c>
      <c r="O1280">
        <v>99</v>
      </c>
      <c r="P1280">
        <v>99</v>
      </c>
      <c r="Q1280">
        <v>86</v>
      </c>
      <c r="R1280">
        <v>162</v>
      </c>
      <c r="S1280">
        <v>8</v>
      </c>
      <c r="T1280">
        <v>5.9444444444444438</v>
      </c>
      <c r="U1280">
        <v>23.688888888888886</v>
      </c>
      <c r="V1280">
        <v>22.222222222222225</v>
      </c>
      <c r="W1280">
        <v>10.493827160493828</v>
      </c>
      <c r="X1280">
        <v>84.567901234567884</v>
      </c>
      <c r="Y1280">
        <v>46.296296296296305</v>
      </c>
      <c r="Z1280">
        <v>7.5753987793822812</v>
      </c>
      <c r="AA1280">
        <v>0</v>
      </c>
      <c r="AB1280">
        <v>2.0007714561521222</v>
      </c>
      <c r="AD1280">
        <v>68.596420121016521</v>
      </c>
      <c r="AF1280">
        <v>26.513911620294603</v>
      </c>
      <c r="AG1280">
        <v>29.399912664424555</v>
      </c>
      <c r="AH1280">
        <v>1.8518518518518521</v>
      </c>
      <c r="AI1280">
        <v>23</v>
      </c>
      <c r="AJ1280">
        <v>103.61739130434782</v>
      </c>
      <c r="AK1280">
        <v>20.222537162183286</v>
      </c>
    </row>
    <row r="1281" spans="1:37">
      <c r="A1281">
        <v>16</v>
      </c>
      <c r="B1281">
        <v>269</v>
      </c>
      <c r="C1281">
        <v>2023</v>
      </c>
      <c r="D1281">
        <v>5</v>
      </c>
      <c r="E1281">
        <v>99</v>
      </c>
      <c r="F1281">
        <v>99</v>
      </c>
      <c r="G1281">
        <v>99</v>
      </c>
      <c r="H1281">
        <v>99</v>
      </c>
      <c r="I1281">
        <v>99</v>
      </c>
      <c r="J1281">
        <v>999</v>
      </c>
      <c r="K1281">
        <v>99</v>
      </c>
      <c r="L1281">
        <v>8</v>
      </c>
      <c r="M1281">
        <v>99</v>
      </c>
      <c r="N1281">
        <v>99</v>
      </c>
      <c r="O1281">
        <v>99</v>
      </c>
      <c r="P1281">
        <v>99</v>
      </c>
      <c r="Q1281">
        <v>204</v>
      </c>
      <c r="R1281">
        <v>400</v>
      </c>
      <c r="S1281">
        <v>8</v>
      </c>
      <c r="T1281">
        <v>5.9225000000000003</v>
      </c>
      <c r="U1281">
        <v>25.698500000000003</v>
      </c>
      <c r="V1281">
        <v>27.75</v>
      </c>
      <c r="W1281">
        <v>10.25</v>
      </c>
      <c r="X1281">
        <v>94.75</v>
      </c>
      <c r="Y1281">
        <v>60</v>
      </c>
      <c r="Z1281">
        <v>6.7989041580242686</v>
      </c>
      <c r="AA1281">
        <v>0</v>
      </c>
      <c r="AB1281">
        <v>1.9663401918284624</v>
      </c>
      <c r="AD1281">
        <v>59.437193602237741</v>
      </c>
      <c r="AF1281">
        <v>27.797081306462822</v>
      </c>
      <c r="AG1281">
        <v>30.809947278345781</v>
      </c>
      <c r="AH1281">
        <v>0.75</v>
      </c>
      <c r="AI1281">
        <v>103</v>
      </c>
      <c r="AJ1281">
        <v>104.59126213592232</v>
      </c>
      <c r="AK1281">
        <v>21.293689377924835</v>
      </c>
    </row>
    <row r="1282" spans="1:37">
      <c r="A1282">
        <v>16</v>
      </c>
      <c r="B1282">
        <v>270</v>
      </c>
      <c r="C1282">
        <v>2023</v>
      </c>
      <c r="D1282">
        <v>6</v>
      </c>
      <c r="E1282">
        <v>99</v>
      </c>
      <c r="F1282">
        <v>99</v>
      </c>
      <c r="G1282">
        <v>99</v>
      </c>
      <c r="H1282">
        <v>99</v>
      </c>
      <c r="I1282">
        <v>99</v>
      </c>
      <c r="J1282">
        <v>999</v>
      </c>
      <c r="K1282">
        <v>99</v>
      </c>
      <c r="L1282">
        <v>8</v>
      </c>
      <c r="M1282">
        <v>99</v>
      </c>
      <c r="N1282">
        <v>99</v>
      </c>
      <c r="O1282">
        <v>99</v>
      </c>
      <c r="P1282">
        <v>99</v>
      </c>
      <c r="Q1282">
        <v>157</v>
      </c>
      <c r="R1282">
        <v>284</v>
      </c>
      <c r="S1282">
        <v>8</v>
      </c>
      <c r="T1282">
        <v>6.4119718309859133</v>
      </c>
      <c r="U1282">
        <v>27.14330985915494</v>
      </c>
      <c r="V1282">
        <v>31.338028169014091</v>
      </c>
      <c r="W1282">
        <v>12.676056338028172</v>
      </c>
      <c r="X1282">
        <v>97.183098591549296</v>
      </c>
      <c r="Y1282">
        <v>70.774647887323923</v>
      </c>
      <c r="Z1282">
        <v>6.7499027871800301</v>
      </c>
      <c r="AA1282">
        <v>0</v>
      </c>
      <c r="AB1282">
        <v>1.7610809098498288</v>
      </c>
      <c r="AD1282">
        <v>56.737701796538758</v>
      </c>
      <c r="AF1282">
        <v>24.803493449781648</v>
      </c>
      <c r="AG1282">
        <v>28.514833173041374</v>
      </c>
      <c r="AH1282">
        <v>2.8169014084507031</v>
      </c>
      <c r="AI1282">
        <v>86</v>
      </c>
      <c r="AJ1282">
        <v>108.80116279069767</v>
      </c>
      <c r="AK1282">
        <v>22.561952094610255</v>
      </c>
    </row>
    <row r="1283" spans="1:37">
      <c r="A1283">
        <v>16</v>
      </c>
      <c r="B1283">
        <v>271</v>
      </c>
      <c r="C1283">
        <v>2023</v>
      </c>
      <c r="D1283">
        <v>7</v>
      </c>
      <c r="E1283">
        <v>99</v>
      </c>
      <c r="F1283">
        <v>99</v>
      </c>
      <c r="G1283">
        <v>99</v>
      </c>
      <c r="H1283">
        <v>99</v>
      </c>
      <c r="I1283">
        <v>99</v>
      </c>
      <c r="J1283">
        <v>999</v>
      </c>
      <c r="K1283">
        <v>99</v>
      </c>
      <c r="L1283">
        <v>8</v>
      </c>
      <c r="M1283">
        <v>99</v>
      </c>
      <c r="N1283">
        <v>99</v>
      </c>
      <c r="O1283">
        <v>99</v>
      </c>
      <c r="P1283">
        <v>99</v>
      </c>
      <c r="Q1283">
        <v>36</v>
      </c>
      <c r="R1283">
        <v>84</v>
      </c>
      <c r="S1283">
        <v>8</v>
      </c>
      <c r="T1283">
        <v>6.1190476190476177</v>
      </c>
      <c r="U1283">
        <v>28.428571428571423</v>
      </c>
      <c r="V1283">
        <v>33.333333333333343</v>
      </c>
      <c r="W1283">
        <v>9.5238095238095273</v>
      </c>
      <c r="X1283">
        <v>98.809523809523824</v>
      </c>
      <c r="Y1283">
        <v>75</v>
      </c>
      <c r="Z1283">
        <v>6.9983258445038476</v>
      </c>
      <c r="AA1283">
        <v>0</v>
      </c>
      <c r="AB1283">
        <v>1.8923704076203465</v>
      </c>
      <c r="AD1283">
        <v>43.53591594020947</v>
      </c>
      <c r="AF1283">
        <v>26.415094339622648</v>
      </c>
      <c r="AG1283">
        <v>29.554821223034946</v>
      </c>
      <c r="AH1283">
        <v>0</v>
      </c>
      <c r="AI1283">
        <v>56</v>
      </c>
      <c r="AJ1283">
        <v>116.4821428571428</v>
      </c>
      <c r="AK1283">
        <v>17.10925528006377</v>
      </c>
    </row>
    <row r="1284" spans="1:37">
      <c r="A1284">
        <v>16</v>
      </c>
      <c r="B1284">
        <v>272</v>
      </c>
      <c r="C1284">
        <v>2023</v>
      </c>
      <c r="D1284">
        <v>8</v>
      </c>
      <c r="E1284">
        <v>99</v>
      </c>
      <c r="F1284">
        <v>99</v>
      </c>
      <c r="G1284">
        <v>99</v>
      </c>
      <c r="H1284">
        <v>99</v>
      </c>
      <c r="I1284">
        <v>99</v>
      </c>
      <c r="J1284">
        <v>999</v>
      </c>
      <c r="K1284">
        <v>99</v>
      </c>
      <c r="L1284">
        <v>8</v>
      </c>
      <c r="M1284">
        <v>99</v>
      </c>
      <c r="N1284">
        <v>99</v>
      </c>
      <c r="O1284">
        <v>99</v>
      </c>
      <c r="P1284">
        <v>99</v>
      </c>
      <c r="Q1284">
        <v>771</v>
      </c>
      <c r="R1284">
        <v>1425</v>
      </c>
      <c r="S1284">
        <v>8</v>
      </c>
      <c r="T1284">
        <v>6.3733333333333348</v>
      </c>
      <c r="U1284">
        <v>28.980561403508808</v>
      </c>
      <c r="V1284">
        <v>48.631578947368411</v>
      </c>
      <c r="W1284">
        <v>11.929824561403512</v>
      </c>
      <c r="X1284">
        <v>97.75438596491226</v>
      </c>
      <c r="Y1284">
        <v>82.456140350877206</v>
      </c>
      <c r="Z1284">
        <v>6.2193095770068583</v>
      </c>
      <c r="AA1284">
        <v>0</v>
      </c>
      <c r="AB1284">
        <v>1.9425768140185795</v>
      </c>
      <c r="AD1284">
        <v>10.50667341645471</v>
      </c>
      <c r="AF1284">
        <v>22.058823529411764</v>
      </c>
      <c r="AG1284">
        <v>25.102467922358422</v>
      </c>
      <c r="AH1284">
        <v>3.3684210526315783</v>
      </c>
      <c r="AI1284">
        <v>605</v>
      </c>
      <c r="AJ1284">
        <v>112.04380165289253</v>
      </c>
      <c r="AK1284">
        <v>20.958459176793859</v>
      </c>
    </row>
    <row r="1285" spans="1:37">
      <c r="A1285">
        <v>16</v>
      </c>
      <c r="B1285">
        <v>273</v>
      </c>
      <c r="C1285">
        <v>2023</v>
      </c>
      <c r="D1285">
        <v>9</v>
      </c>
      <c r="E1285">
        <v>99</v>
      </c>
      <c r="F1285">
        <v>99</v>
      </c>
      <c r="G1285">
        <v>99</v>
      </c>
      <c r="H1285">
        <v>99</v>
      </c>
      <c r="I1285">
        <v>99</v>
      </c>
      <c r="J1285">
        <v>999</v>
      </c>
      <c r="K1285">
        <v>99</v>
      </c>
      <c r="L1285">
        <v>8</v>
      </c>
      <c r="M1285">
        <v>99</v>
      </c>
      <c r="N1285">
        <v>99</v>
      </c>
      <c r="O1285">
        <v>99</v>
      </c>
      <c r="P1285">
        <v>99</v>
      </c>
      <c r="Q1285">
        <v>835</v>
      </c>
      <c r="R1285">
        <v>1523</v>
      </c>
      <c r="S1285">
        <v>8</v>
      </c>
      <c r="T1285">
        <v>6.6913985554825999</v>
      </c>
      <c r="U1285">
        <v>28.850361129349928</v>
      </c>
      <c r="V1285">
        <v>41.694024950755072</v>
      </c>
      <c r="W1285">
        <v>18.319107025607352</v>
      </c>
      <c r="X1285">
        <v>98.752462245567941</v>
      </c>
      <c r="Y1285">
        <v>82.928430728824708</v>
      </c>
      <c r="Z1285">
        <v>5.8064122919514389</v>
      </c>
      <c r="AA1285">
        <v>0</v>
      </c>
      <c r="AB1285">
        <v>1.9995004827744156</v>
      </c>
      <c r="AD1285">
        <v>13.544176605195011</v>
      </c>
      <c r="AF1285">
        <v>21.794504865483688</v>
      </c>
      <c r="AG1285">
        <v>25.23609789325381</v>
      </c>
      <c r="AH1285">
        <v>3.8739330269205512</v>
      </c>
      <c r="AI1285">
        <v>400</v>
      </c>
      <c r="AJ1285">
        <v>110.68750000000001</v>
      </c>
      <c r="AK1285">
        <v>20.890482136862374</v>
      </c>
    </row>
    <row r="1286" spans="1:37">
      <c r="A1286">
        <v>16</v>
      </c>
      <c r="B1286">
        <v>274</v>
      </c>
      <c r="C1286">
        <v>2023</v>
      </c>
      <c r="D1286">
        <v>10</v>
      </c>
      <c r="E1286">
        <v>99</v>
      </c>
      <c r="F1286">
        <v>99</v>
      </c>
      <c r="G1286">
        <v>99</v>
      </c>
      <c r="H1286">
        <v>99</v>
      </c>
      <c r="I1286">
        <v>99</v>
      </c>
      <c r="J1286">
        <v>999</v>
      </c>
      <c r="K1286">
        <v>99</v>
      </c>
      <c r="L1286">
        <v>8</v>
      </c>
      <c r="M1286">
        <v>99</v>
      </c>
      <c r="N1286">
        <v>99</v>
      </c>
      <c r="O1286">
        <v>99</v>
      </c>
      <c r="P1286">
        <v>99</v>
      </c>
      <c r="Q1286">
        <v>2307</v>
      </c>
      <c r="R1286">
        <v>4748</v>
      </c>
      <c r="S1286">
        <v>8</v>
      </c>
      <c r="T1286">
        <v>6.6044650379106988</v>
      </c>
      <c r="U1286">
        <v>29.104865206402632</v>
      </c>
      <c r="V1286">
        <v>50.800336983993262</v>
      </c>
      <c r="W1286">
        <v>14.469250210614996</v>
      </c>
      <c r="X1286">
        <v>99.157540016849183</v>
      </c>
      <c r="Y1286">
        <v>87.657961246840799</v>
      </c>
      <c r="Z1286">
        <v>5.2222568532656624</v>
      </c>
      <c r="AA1286">
        <v>0</v>
      </c>
      <c r="AB1286">
        <v>1.8814476526970276</v>
      </c>
      <c r="AD1286">
        <v>10.284743145011664</v>
      </c>
      <c r="AF1286">
        <v>25.671803190051367</v>
      </c>
      <c r="AG1286">
        <v>28.02796673474047</v>
      </c>
      <c r="AH1286">
        <v>2.7801179443976407</v>
      </c>
      <c r="AI1286">
        <v>1748</v>
      </c>
      <c r="AJ1286">
        <v>112.19096109839812</v>
      </c>
      <c r="AK1286">
        <v>20.527185936155675</v>
      </c>
    </row>
    <row r="1287" spans="1:37">
      <c r="A1287">
        <v>16</v>
      </c>
      <c r="B1287">
        <v>275</v>
      </c>
      <c r="C1287">
        <v>2023</v>
      </c>
      <c r="D1287">
        <v>11</v>
      </c>
      <c r="E1287">
        <v>99</v>
      </c>
      <c r="F1287">
        <v>99</v>
      </c>
      <c r="G1287">
        <v>99</v>
      </c>
      <c r="H1287">
        <v>99</v>
      </c>
      <c r="I1287">
        <v>99</v>
      </c>
      <c r="J1287">
        <v>999</v>
      </c>
      <c r="K1287">
        <v>99</v>
      </c>
      <c r="L1287">
        <v>8</v>
      </c>
      <c r="M1287">
        <v>99</v>
      </c>
      <c r="N1287">
        <v>99</v>
      </c>
      <c r="O1287">
        <v>99</v>
      </c>
      <c r="P1287">
        <v>99</v>
      </c>
      <c r="Q1287">
        <v>1274</v>
      </c>
      <c r="R1287">
        <v>2592</v>
      </c>
      <c r="S1287">
        <v>8</v>
      </c>
      <c r="T1287">
        <v>6.5092592592592604</v>
      </c>
      <c r="U1287">
        <v>28.610416666666644</v>
      </c>
      <c r="V1287">
        <v>50.578703703703695</v>
      </c>
      <c r="W1287">
        <v>12.229938271604938</v>
      </c>
      <c r="X1287">
        <v>98.495370370370367</v>
      </c>
      <c r="Y1287">
        <v>84.837962962962976</v>
      </c>
      <c r="Z1287">
        <v>5.2309088048976191</v>
      </c>
      <c r="AA1287">
        <v>0</v>
      </c>
      <c r="AB1287">
        <v>1.7152387285003783</v>
      </c>
      <c r="AD1287">
        <v>13.217827481266944</v>
      </c>
      <c r="AF1287">
        <v>29.677123883673001</v>
      </c>
      <c r="AG1287">
        <v>32.298952000745622</v>
      </c>
      <c r="AH1287">
        <v>3.2021604938271606</v>
      </c>
      <c r="AI1287">
        <v>894</v>
      </c>
      <c r="AJ1287">
        <v>111.39172259507848</v>
      </c>
      <c r="AK1287">
        <v>20.752942481391141</v>
      </c>
    </row>
    <row r="1288" spans="1:37">
      <c r="A1288">
        <v>16</v>
      </c>
      <c r="B1288">
        <v>276</v>
      </c>
      <c r="C1288">
        <v>2023</v>
      </c>
      <c r="D1288">
        <v>12</v>
      </c>
      <c r="E1288">
        <v>99</v>
      </c>
      <c r="F1288">
        <v>99</v>
      </c>
      <c r="G1288">
        <v>99</v>
      </c>
      <c r="H1288">
        <v>99</v>
      </c>
      <c r="I1288">
        <v>99</v>
      </c>
      <c r="J1288">
        <v>999</v>
      </c>
      <c r="K1288">
        <v>99</v>
      </c>
      <c r="L1288">
        <v>8</v>
      </c>
      <c r="M1288">
        <v>99</v>
      </c>
      <c r="N1288">
        <v>99</v>
      </c>
      <c r="O1288">
        <v>99</v>
      </c>
      <c r="P1288">
        <v>99</v>
      </c>
      <c r="Q1288">
        <v>77</v>
      </c>
      <c r="R1288">
        <v>118</v>
      </c>
      <c r="S1288">
        <v>8</v>
      </c>
      <c r="T1288">
        <v>6.8305084745762707</v>
      </c>
      <c r="U1288">
        <v>28.775423728813593</v>
      </c>
      <c r="V1288">
        <v>46.61016949152544</v>
      </c>
      <c r="W1288">
        <v>11.016949152542374</v>
      </c>
      <c r="X1288">
        <v>98.305084745762727</v>
      </c>
      <c r="Y1288">
        <v>89.830508474576263</v>
      </c>
      <c r="Z1288">
        <v>5.3139237703792892</v>
      </c>
      <c r="AA1288">
        <v>0</v>
      </c>
      <c r="AB1288">
        <v>1.8006829436320844</v>
      </c>
      <c r="AD1288">
        <v>15.792009857231708</v>
      </c>
      <c r="AF1288">
        <v>30.490956072351413</v>
      </c>
      <c r="AG1288">
        <v>34.172679971417942</v>
      </c>
      <c r="AH1288">
        <v>0</v>
      </c>
      <c r="AI1288">
        <v>50</v>
      </c>
      <c r="AJ1288">
        <v>110.604</v>
      </c>
      <c r="AK1288">
        <v>20.875361683640602</v>
      </c>
    </row>
    <row r="1289" spans="1:37">
      <c r="A1289">
        <v>16</v>
      </c>
      <c r="B1289">
        <v>277</v>
      </c>
      <c r="C1289">
        <v>2023</v>
      </c>
      <c r="D1289">
        <v>1</v>
      </c>
      <c r="E1289">
        <v>99</v>
      </c>
      <c r="F1289">
        <v>99</v>
      </c>
      <c r="G1289">
        <v>99</v>
      </c>
      <c r="H1289">
        <v>99</v>
      </c>
      <c r="I1289">
        <v>99</v>
      </c>
      <c r="J1289">
        <v>999</v>
      </c>
      <c r="K1289">
        <v>99</v>
      </c>
      <c r="L1289">
        <v>9</v>
      </c>
      <c r="M1289">
        <v>99</v>
      </c>
      <c r="N1289">
        <v>99</v>
      </c>
      <c r="O1289">
        <v>99</v>
      </c>
      <c r="P1289">
        <v>99</v>
      </c>
      <c r="Q1289">
        <v>39</v>
      </c>
      <c r="R1289">
        <v>65</v>
      </c>
      <c r="S1289">
        <v>9</v>
      </c>
      <c r="T1289">
        <v>7.7384615384615376</v>
      </c>
      <c r="U1289">
        <v>36.483076923076929</v>
      </c>
      <c r="V1289">
        <v>26.15384615384616</v>
      </c>
      <c r="W1289">
        <v>18.461538461538456</v>
      </c>
      <c r="X1289">
        <v>100</v>
      </c>
      <c r="Y1289">
        <v>95.384615384615358</v>
      </c>
      <c r="Z1289">
        <v>6.2487800466176013</v>
      </c>
      <c r="AA1289">
        <v>0</v>
      </c>
      <c r="AB1289">
        <v>1.4172228865140322</v>
      </c>
      <c r="AD1289">
        <v>53.907879546055526</v>
      </c>
      <c r="AF1289">
        <v>18.678160919540232</v>
      </c>
      <c r="AG1289">
        <v>25.464971435934878</v>
      </c>
      <c r="AH1289">
        <v>0</v>
      </c>
      <c r="AI1289">
        <v>10</v>
      </c>
      <c r="AJ1289">
        <v>112.67</v>
      </c>
      <c r="AK1289">
        <v>22.20053858405787</v>
      </c>
    </row>
    <row r="1290" spans="1:37">
      <c r="A1290">
        <v>16</v>
      </c>
      <c r="B1290">
        <v>278</v>
      </c>
      <c r="C1290">
        <v>2023</v>
      </c>
      <c r="D1290">
        <v>2</v>
      </c>
      <c r="E1290">
        <v>99</v>
      </c>
      <c r="F1290">
        <v>99</v>
      </c>
      <c r="G1290">
        <v>99</v>
      </c>
      <c r="H1290">
        <v>99</v>
      </c>
      <c r="I1290">
        <v>99</v>
      </c>
      <c r="J1290">
        <v>999</v>
      </c>
      <c r="K1290">
        <v>99</v>
      </c>
      <c r="L1290">
        <v>9</v>
      </c>
      <c r="M1290">
        <v>99</v>
      </c>
      <c r="N1290">
        <v>99</v>
      </c>
      <c r="O1290">
        <v>99</v>
      </c>
      <c r="P1290">
        <v>99</v>
      </c>
      <c r="Q1290">
        <v>101</v>
      </c>
      <c r="R1290">
        <v>137</v>
      </c>
      <c r="S1290">
        <v>9</v>
      </c>
      <c r="T1290">
        <v>7.540145985401459</v>
      </c>
      <c r="U1290">
        <v>35.25620437956205</v>
      </c>
      <c r="V1290">
        <v>31.386861313868607</v>
      </c>
      <c r="W1290">
        <v>26.277372262773721</v>
      </c>
      <c r="X1290">
        <v>100</v>
      </c>
      <c r="Y1290">
        <v>99.270072992700761</v>
      </c>
      <c r="Z1290">
        <v>5.9273442966292622</v>
      </c>
      <c r="AA1290">
        <v>0</v>
      </c>
      <c r="AB1290">
        <v>1.844362483729538</v>
      </c>
      <c r="AD1290">
        <v>25.121118696619703</v>
      </c>
      <c r="AF1290">
        <v>25.370370370370367</v>
      </c>
      <c r="AG1290">
        <v>30.26037163728401</v>
      </c>
      <c r="AH1290">
        <v>0</v>
      </c>
      <c r="AI1290">
        <v>22</v>
      </c>
      <c r="AJ1290">
        <v>110.4</v>
      </c>
      <c r="AK1290">
        <v>23.97485056931875</v>
      </c>
    </row>
    <row r="1291" spans="1:37">
      <c r="A1291">
        <v>16</v>
      </c>
      <c r="B1291">
        <v>279</v>
      </c>
      <c r="C1291">
        <v>2023</v>
      </c>
      <c r="D1291">
        <v>3</v>
      </c>
      <c r="E1291">
        <v>99</v>
      </c>
      <c r="F1291">
        <v>99</v>
      </c>
      <c r="G1291">
        <v>99</v>
      </c>
      <c r="H1291">
        <v>99</v>
      </c>
      <c r="I1291">
        <v>99</v>
      </c>
      <c r="J1291">
        <v>999</v>
      </c>
      <c r="K1291">
        <v>99</v>
      </c>
      <c r="L1291">
        <v>9</v>
      </c>
      <c r="M1291">
        <v>99</v>
      </c>
      <c r="N1291">
        <v>99</v>
      </c>
      <c r="O1291">
        <v>99</v>
      </c>
      <c r="P1291">
        <v>99</v>
      </c>
      <c r="Q1291">
        <v>600</v>
      </c>
      <c r="R1291">
        <v>885</v>
      </c>
      <c r="S1291">
        <v>9</v>
      </c>
      <c r="T1291">
        <v>7.6497175141242915</v>
      </c>
      <c r="U1291">
        <v>35.22542372881356</v>
      </c>
      <c r="V1291">
        <v>29.49152542372882</v>
      </c>
      <c r="W1291">
        <v>27.344632768361592</v>
      </c>
      <c r="X1291">
        <v>100</v>
      </c>
      <c r="Y1291">
        <v>98.983050847457633</v>
      </c>
      <c r="Z1291">
        <v>5.9912080562266476</v>
      </c>
      <c r="AA1291">
        <v>0</v>
      </c>
      <c r="AB1291">
        <v>1.7341411946302363</v>
      </c>
      <c r="AD1291">
        <v>53.213589819760401</v>
      </c>
      <c r="AF1291">
        <v>27.047677261613689</v>
      </c>
      <c r="AG1291">
        <v>31.562817341755625</v>
      </c>
      <c r="AH1291">
        <v>1.8079096045197736</v>
      </c>
      <c r="AI1291">
        <v>113</v>
      </c>
      <c r="AJ1291">
        <v>113.19646017699118</v>
      </c>
      <c r="AK1291">
        <v>23.071033803251236</v>
      </c>
    </row>
    <row r="1292" spans="1:37">
      <c r="A1292">
        <v>16</v>
      </c>
      <c r="B1292">
        <v>280</v>
      </c>
      <c r="C1292">
        <v>2023</v>
      </c>
      <c r="D1292">
        <v>4</v>
      </c>
      <c r="E1292">
        <v>99</v>
      </c>
      <c r="F1292">
        <v>99</v>
      </c>
      <c r="G1292">
        <v>99</v>
      </c>
      <c r="H1292">
        <v>99</v>
      </c>
      <c r="I1292">
        <v>99</v>
      </c>
      <c r="J1292">
        <v>999</v>
      </c>
      <c r="K1292">
        <v>99</v>
      </c>
      <c r="L1292">
        <v>9</v>
      </c>
      <c r="M1292">
        <v>99</v>
      </c>
      <c r="N1292">
        <v>99</v>
      </c>
      <c r="O1292">
        <v>99</v>
      </c>
      <c r="P1292">
        <v>99</v>
      </c>
      <c r="Q1292">
        <v>48</v>
      </c>
      <c r="R1292">
        <v>68</v>
      </c>
      <c r="S1292">
        <v>9</v>
      </c>
      <c r="T1292">
        <v>7.117647058823529</v>
      </c>
      <c r="U1292">
        <v>32.186764705882347</v>
      </c>
      <c r="V1292">
        <v>26.47058823529412</v>
      </c>
      <c r="W1292">
        <v>20.588235294117652</v>
      </c>
      <c r="X1292">
        <v>98.529411764705884</v>
      </c>
      <c r="Y1292">
        <v>85.294117647058812</v>
      </c>
      <c r="Z1292">
        <v>8.230125873023681</v>
      </c>
      <c r="AA1292">
        <v>0</v>
      </c>
      <c r="AB1292">
        <v>2.011214234973973</v>
      </c>
      <c r="AD1292">
        <v>66.855351240562797</v>
      </c>
      <c r="AF1292">
        <v>11.129296235679211</v>
      </c>
      <c r="AG1292">
        <v>16.767664386237755</v>
      </c>
      <c r="AH1292">
        <v>4.4117647058823524</v>
      </c>
      <c r="AI1292">
        <v>15</v>
      </c>
      <c r="AJ1292">
        <v>105.29333333333336</v>
      </c>
      <c r="AK1292">
        <v>21.519250858908276</v>
      </c>
    </row>
    <row r="1293" spans="1:37">
      <c r="A1293">
        <v>16</v>
      </c>
      <c r="B1293">
        <v>281</v>
      </c>
      <c r="C1293">
        <v>2023</v>
      </c>
      <c r="D1293">
        <v>5</v>
      </c>
      <c r="E1293">
        <v>99</v>
      </c>
      <c r="F1293">
        <v>99</v>
      </c>
      <c r="G1293">
        <v>99</v>
      </c>
      <c r="H1293">
        <v>99</v>
      </c>
      <c r="I1293">
        <v>99</v>
      </c>
      <c r="J1293">
        <v>999</v>
      </c>
      <c r="K1293">
        <v>99</v>
      </c>
      <c r="L1293">
        <v>9</v>
      </c>
      <c r="M1293">
        <v>99</v>
      </c>
      <c r="N1293">
        <v>99</v>
      </c>
      <c r="O1293">
        <v>99</v>
      </c>
      <c r="P1293">
        <v>99</v>
      </c>
      <c r="Q1293">
        <v>130</v>
      </c>
      <c r="R1293">
        <v>208</v>
      </c>
      <c r="S1293">
        <v>9</v>
      </c>
      <c r="T1293">
        <v>7</v>
      </c>
      <c r="U1293">
        <v>31.856730769230776</v>
      </c>
      <c r="V1293">
        <v>36.057692307692314</v>
      </c>
      <c r="W1293">
        <v>17.788461538461544</v>
      </c>
      <c r="X1293">
        <v>99.519230769230788</v>
      </c>
      <c r="Y1293">
        <v>87.5</v>
      </c>
      <c r="Z1293">
        <v>7.0425869976750848</v>
      </c>
      <c r="AA1293">
        <v>0</v>
      </c>
      <c r="AB1293">
        <v>1.9782470873127904</v>
      </c>
      <c r="AD1293">
        <v>54.033139008573642</v>
      </c>
      <c r="AF1293">
        <v>14.454482279360672</v>
      </c>
      <c r="AG1293">
        <v>19.860388024181841</v>
      </c>
      <c r="AH1293">
        <v>1.4423076923076923</v>
      </c>
      <c r="AI1293">
        <v>67</v>
      </c>
      <c r="AJ1293">
        <v>109.40597014925376</v>
      </c>
      <c r="AK1293">
        <v>22.094082005407913</v>
      </c>
    </row>
    <row r="1294" spans="1:37">
      <c r="A1294">
        <v>16</v>
      </c>
      <c r="B1294">
        <v>282</v>
      </c>
      <c r="C1294">
        <v>2023</v>
      </c>
      <c r="D1294">
        <v>6</v>
      </c>
      <c r="E1294">
        <v>99</v>
      </c>
      <c r="F1294">
        <v>99</v>
      </c>
      <c r="G1294">
        <v>99</v>
      </c>
      <c r="H1294">
        <v>99</v>
      </c>
      <c r="I1294">
        <v>99</v>
      </c>
      <c r="J1294">
        <v>999</v>
      </c>
      <c r="K1294">
        <v>99</v>
      </c>
      <c r="L1294">
        <v>9</v>
      </c>
      <c r="M1294">
        <v>99</v>
      </c>
      <c r="N1294">
        <v>99</v>
      </c>
      <c r="O1294">
        <v>99</v>
      </c>
      <c r="P1294">
        <v>99</v>
      </c>
      <c r="Q1294">
        <v>101</v>
      </c>
      <c r="R1294">
        <v>162</v>
      </c>
      <c r="S1294">
        <v>9</v>
      </c>
      <c r="T1294">
        <v>7.1790123456790118</v>
      </c>
      <c r="U1294">
        <v>32.450000000000003</v>
      </c>
      <c r="V1294">
        <v>33.950617283950621</v>
      </c>
      <c r="W1294">
        <v>24.691358024691361</v>
      </c>
      <c r="X1294">
        <v>100</v>
      </c>
      <c r="Y1294">
        <v>88.8888888888889</v>
      </c>
      <c r="Z1294">
        <v>7.4998292161624702</v>
      </c>
      <c r="AA1294">
        <v>0</v>
      </c>
      <c r="AB1294">
        <v>2.119586265788489</v>
      </c>
      <c r="AD1294">
        <v>60.279849703086143</v>
      </c>
      <c r="AF1294">
        <v>14.148471615720524</v>
      </c>
      <c r="AG1294">
        <v>19.445513057631128</v>
      </c>
      <c r="AH1294">
        <v>0</v>
      </c>
      <c r="AI1294">
        <v>56</v>
      </c>
      <c r="AJ1294">
        <v>111.87142857142859</v>
      </c>
      <c r="AK1294">
        <v>24.828743012520295</v>
      </c>
    </row>
    <row r="1295" spans="1:37">
      <c r="A1295">
        <v>16</v>
      </c>
      <c r="B1295">
        <v>283</v>
      </c>
      <c r="C1295">
        <v>2023</v>
      </c>
      <c r="D1295">
        <v>7</v>
      </c>
      <c r="E1295">
        <v>99</v>
      </c>
      <c r="F1295">
        <v>99</v>
      </c>
      <c r="G1295">
        <v>99</v>
      </c>
      <c r="H1295">
        <v>99</v>
      </c>
      <c r="I1295">
        <v>99</v>
      </c>
      <c r="J1295">
        <v>999</v>
      </c>
      <c r="K1295">
        <v>99</v>
      </c>
      <c r="L1295">
        <v>9</v>
      </c>
      <c r="M1295">
        <v>99</v>
      </c>
      <c r="N1295">
        <v>99</v>
      </c>
      <c r="O1295">
        <v>99</v>
      </c>
      <c r="P1295">
        <v>99</v>
      </c>
      <c r="Q1295">
        <v>28</v>
      </c>
      <c r="R1295">
        <v>59</v>
      </c>
      <c r="S1295">
        <v>9</v>
      </c>
      <c r="T1295">
        <v>7.7966101694915277</v>
      </c>
      <c r="U1295">
        <v>37.130508474576253</v>
      </c>
      <c r="V1295">
        <v>23.728813559322031</v>
      </c>
      <c r="W1295">
        <v>30.50847457627118</v>
      </c>
      <c r="X1295">
        <v>100</v>
      </c>
      <c r="Y1295">
        <v>100</v>
      </c>
      <c r="Z1295">
        <v>5.4798012532711606</v>
      </c>
      <c r="AA1295">
        <v>0</v>
      </c>
      <c r="AB1295">
        <v>1.8846360168023928</v>
      </c>
      <c r="AD1295">
        <v>30.077229967184422</v>
      </c>
      <c r="AF1295">
        <v>18.553459119496864</v>
      </c>
      <c r="AG1295">
        <v>27.112959318803441</v>
      </c>
      <c r="AH1295">
        <v>0</v>
      </c>
      <c r="AI1295">
        <v>25</v>
      </c>
      <c r="AJ1295">
        <v>116.96000000000002</v>
      </c>
      <c r="AK1295">
        <v>23.988917868558005</v>
      </c>
    </row>
    <row r="1296" spans="1:37">
      <c r="A1296">
        <v>16</v>
      </c>
      <c r="B1296">
        <v>284</v>
      </c>
      <c r="C1296">
        <v>2023</v>
      </c>
      <c r="D1296">
        <v>8</v>
      </c>
      <c r="E1296">
        <v>99</v>
      </c>
      <c r="F1296">
        <v>99</v>
      </c>
      <c r="G1296">
        <v>99</v>
      </c>
      <c r="H1296">
        <v>99</v>
      </c>
      <c r="I1296">
        <v>99</v>
      </c>
      <c r="J1296">
        <v>999</v>
      </c>
      <c r="K1296">
        <v>99</v>
      </c>
      <c r="L1296">
        <v>9</v>
      </c>
      <c r="M1296">
        <v>99</v>
      </c>
      <c r="N1296">
        <v>99</v>
      </c>
      <c r="O1296">
        <v>99</v>
      </c>
      <c r="P1296">
        <v>99</v>
      </c>
      <c r="Q1296">
        <v>535</v>
      </c>
      <c r="R1296">
        <v>892</v>
      </c>
      <c r="S1296">
        <v>9</v>
      </c>
      <c r="T1296">
        <v>7.1502242152466353</v>
      </c>
      <c r="U1296">
        <v>34.466367713004495</v>
      </c>
      <c r="V1296">
        <v>35.313901345291477</v>
      </c>
      <c r="W1296">
        <v>21.748878923766821</v>
      </c>
      <c r="X1296">
        <v>99.887892376681634</v>
      </c>
      <c r="Y1296">
        <v>96.188340807174896</v>
      </c>
      <c r="Z1296">
        <v>6.614023272324399</v>
      </c>
      <c r="AA1296">
        <v>0</v>
      </c>
      <c r="AB1296">
        <v>1.9677529111233056</v>
      </c>
      <c r="AD1296">
        <v>47.011174412536157</v>
      </c>
      <c r="AF1296">
        <v>13.808049535603711</v>
      </c>
      <c r="AG1296">
        <v>18.687669019645021</v>
      </c>
      <c r="AH1296">
        <v>1.1210762331838562</v>
      </c>
      <c r="AI1296">
        <v>460</v>
      </c>
      <c r="AJ1296">
        <v>113.5702173913043</v>
      </c>
      <c r="AK1296">
        <v>23.060944901155239</v>
      </c>
    </row>
    <row r="1297" spans="1:37">
      <c r="A1297">
        <v>16</v>
      </c>
      <c r="B1297">
        <v>285</v>
      </c>
      <c r="C1297">
        <v>2023</v>
      </c>
      <c r="D1297">
        <v>9</v>
      </c>
      <c r="E1297">
        <v>99</v>
      </c>
      <c r="F1297">
        <v>99</v>
      </c>
      <c r="G1297">
        <v>99</v>
      </c>
      <c r="H1297">
        <v>99</v>
      </c>
      <c r="I1297">
        <v>99</v>
      </c>
      <c r="J1297">
        <v>999</v>
      </c>
      <c r="K1297">
        <v>99</v>
      </c>
      <c r="L1297">
        <v>9</v>
      </c>
      <c r="M1297">
        <v>99</v>
      </c>
      <c r="N1297">
        <v>99</v>
      </c>
      <c r="O1297">
        <v>99</v>
      </c>
      <c r="P1297">
        <v>99</v>
      </c>
      <c r="Q1297">
        <v>521</v>
      </c>
      <c r="R1297">
        <v>873</v>
      </c>
      <c r="S1297">
        <v>9</v>
      </c>
      <c r="T1297">
        <v>7.3046964490263457</v>
      </c>
      <c r="U1297">
        <v>33.039175257731955</v>
      </c>
      <c r="V1297">
        <v>34.249713631156922</v>
      </c>
      <c r="W1297">
        <v>25.200458190148922</v>
      </c>
      <c r="X1297">
        <v>99.541809851088246</v>
      </c>
      <c r="Y1297">
        <v>94.272623138602526</v>
      </c>
      <c r="Z1297">
        <v>6.7163287889388199</v>
      </c>
      <c r="AA1297">
        <v>0</v>
      </c>
      <c r="AB1297">
        <v>2.0761424336959924</v>
      </c>
      <c r="AD1297">
        <v>44.331786474570279</v>
      </c>
      <c r="AF1297">
        <v>12.492844876931883</v>
      </c>
      <c r="AG1297">
        <v>16.565879108918917</v>
      </c>
      <c r="AH1297">
        <v>2.9782359679266901</v>
      </c>
      <c r="AI1297">
        <v>258</v>
      </c>
      <c r="AJ1297">
        <v>111.12558139534882</v>
      </c>
      <c r="AK1297">
        <v>22.955793182833496</v>
      </c>
    </row>
    <row r="1298" spans="1:37">
      <c r="A1298">
        <v>16</v>
      </c>
      <c r="B1298">
        <v>286</v>
      </c>
      <c r="C1298">
        <v>2023</v>
      </c>
      <c r="D1298">
        <v>10</v>
      </c>
      <c r="E1298">
        <v>99</v>
      </c>
      <c r="F1298">
        <v>99</v>
      </c>
      <c r="G1298">
        <v>99</v>
      </c>
      <c r="H1298">
        <v>99</v>
      </c>
      <c r="I1298">
        <v>99</v>
      </c>
      <c r="J1298">
        <v>999</v>
      </c>
      <c r="K1298">
        <v>99</v>
      </c>
      <c r="L1298">
        <v>9</v>
      </c>
      <c r="M1298">
        <v>99</v>
      </c>
      <c r="N1298">
        <v>99</v>
      </c>
      <c r="O1298">
        <v>99</v>
      </c>
      <c r="P1298">
        <v>99</v>
      </c>
      <c r="Q1298">
        <v>1798</v>
      </c>
      <c r="R1298">
        <v>3450</v>
      </c>
      <c r="S1298">
        <v>9</v>
      </c>
      <c r="T1298">
        <v>7.1518840579710146</v>
      </c>
      <c r="U1298">
        <v>33.357275362318838</v>
      </c>
      <c r="V1298">
        <v>39.971014492753625</v>
      </c>
      <c r="W1298">
        <v>21.304347826086957</v>
      </c>
      <c r="X1298">
        <v>99.884057971014499</v>
      </c>
      <c r="Y1298">
        <v>96.898550724637687</v>
      </c>
      <c r="Z1298">
        <v>5.5816381780141118</v>
      </c>
      <c r="AA1298">
        <v>0</v>
      </c>
      <c r="AB1298">
        <v>1.88867047429415</v>
      </c>
      <c r="AD1298">
        <v>31.756272116642805</v>
      </c>
      <c r="AF1298">
        <v>18.653690186536913</v>
      </c>
      <c r="AG1298">
        <v>23.341295453194849</v>
      </c>
      <c r="AH1298">
        <v>1.4782608695652173</v>
      </c>
      <c r="AI1298">
        <v>1201</v>
      </c>
      <c r="AJ1298">
        <v>113.3702747710242</v>
      </c>
      <c r="AK1298">
        <v>22.763900563013401</v>
      </c>
    </row>
    <row r="1299" spans="1:37">
      <c r="A1299">
        <v>16</v>
      </c>
      <c r="B1299">
        <v>287</v>
      </c>
      <c r="C1299">
        <v>2023</v>
      </c>
      <c r="D1299">
        <v>11</v>
      </c>
      <c r="E1299">
        <v>99</v>
      </c>
      <c r="F1299">
        <v>99</v>
      </c>
      <c r="G1299">
        <v>99</v>
      </c>
      <c r="H1299">
        <v>99</v>
      </c>
      <c r="I1299">
        <v>99</v>
      </c>
      <c r="J1299">
        <v>999</v>
      </c>
      <c r="K1299">
        <v>99</v>
      </c>
      <c r="L1299">
        <v>9</v>
      </c>
      <c r="M1299">
        <v>99</v>
      </c>
      <c r="N1299">
        <v>99</v>
      </c>
      <c r="O1299">
        <v>99</v>
      </c>
      <c r="P1299">
        <v>99</v>
      </c>
      <c r="Q1299">
        <v>912</v>
      </c>
      <c r="R1299">
        <v>1583</v>
      </c>
      <c r="S1299">
        <v>9</v>
      </c>
      <c r="T1299">
        <v>7.1440303221730899</v>
      </c>
      <c r="U1299">
        <v>33.34921036007583</v>
      </c>
      <c r="V1299">
        <v>38.976626658243838</v>
      </c>
      <c r="W1299">
        <v>18.761844598862925</v>
      </c>
      <c r="X1299">
        <v>99.873657612128881</v>
      </c>
      <c r="Y1299">
        <v>96.39924194567277</v>
      </c>
      <c r="Z1299">
        <v>5.5092202341821972</v>
      </c>
      <c r="AA1299">
        <v>0</v>
      </c>
      <c r="AB1299">
        <v>1.7335384206322921</v>
      </c>
      <c r="AD1299">
        <v>33.512774750479927</v>
      </c>
      <c r="AF1299">
        <v>18.124570643462327</v>
      </c>
      <c r="AG1299">
        <v>22.99300433711937</v>
      </c>
      <c r="AH1299">
        <v>2.1478205938092234</v>
      </c>
      <c r="AI1299">
        <v>467</v>
      </c>
      <c r="AJ1299">
        <v>112.5421841541756</v>
      </c>
      <c r="AK1299">
        <v>23.181608424845432</v>
      </c>
    </row>
    <row r="1300" spans="1:37">
      <c r="A1300">
        <v>16</v>
      </c>
      <c r="B1300">
        <v>288</v>
      </c>
      <c r="C1300">
        <v>2023</v>
      </c>
      <c r="D1300">
        <v>12</v>
      </c>
      <c r="E1300">
        <v>99</v>
      </c>
      <c r="F1300">
        <v>99</v>
      </c>
      <c r="G1300">
        <v>99</v>
      </c>
      <c r="H1300">
        <v>99</v>
      </c>
      <c r="I1300">
        <v>99</v>
      </c>
      <c r="J1300">
        <v>999</v>
      </c>
      <c r="K1300">
        <v>99</v>
      </c>
      <c r="L1300">
        <v>9</v>
      </c>
      <c r="M1300">
        <v>99</v>
      </c>
      <c r="N1300">
        <v>99</v>
      </c>
      <c r="O1300">
        <v>99</v>
      </c>
      <c r="P1300">
        <v>99</v>
      </c>
      <c r="Q1300">
        <v>54</v>
      </c>
      <c r="R1300">
        <v>69</v>
      </c>
      <c r="S1300">
        <v>9</v>
      </c>
      <c r="T1300">
        <v>7.0434782608695654</v>
      </c>
      <c r="U1300">
        <v>32.450724637681162</v>
      </c>
      <c r="V1300">
        <v>43.478260869565219</v>
      </c>
      <c r="W1300">
        <v>15.942028985507248</v>
      </c>
      <c r="X1300">
        <v>100</v>
      </c>
      <c r="Y1300">
        <v>92.753623188405783</v>
      </c>
      <c r="Z1300">
        <v>5.2230432349656066</v>
      </c>
      <c r="AA1300">
        <v>0</v>
      </c>
      <c r="AB1300">
        <v>1.8528065871880437</v>
      </c>
      <c r="AD1300">
        <v>47.256591612699957</v>
      </c>
      <c r="AF1300">
        <v>17.829457364341089</v>
      </c>
      <c r="AG1300">
        <v>22.534545051981123</v>
      </c>
      <c r="AH1300">
        <v>1.4492753623188404</v>
      </c>
      <c r="AI1300">
        <v>30</v>
      </c>
      <c r="AJ1300">
        <v>112.5033333333333</v>
      </c>
      <c r="AK1300">
        <v>23.153250406052191</v>
      </c>
    </row>
    <row r="1301" spans="1:37">
      <c r="A1301">
        <v>16</v>
      </c>
      <c r="B1301">
        <v>289</v>
      </c>
      <c r="C1301">
        <v>2023</v>
      </c>
      <c r="D1301">
        <v>1</v>
      </c>
      <c r="E1301">
        <v>99</v>
      </c>
      <c r="F1301">
        <v>99</v>
      </c>
      <c r="G1301">
        <v>99</v>
      </c>
      <c r="H1301">
        <v>99</v>
      </c>
      <c r="I1301">
        <v>99</v>
      </c>
      <c r="J1301">
        <v>999</v>
      </c>
      <c r="K1301">
        <v>99</v>
      </c>
      <c r="L1301">
        <v>10</v>
      </c>
      <c r="M1301">
        <v>99</v>
      </c>
      <c r="N1301">
        <v>99</v>
      </c>
      <c r="O1301">
        <v>99</v>
      </c>
      <c r="P1301">
        <v>99</v>
      </c>
      <c r="Q1301">
        <v>7</v>
      </c>
      <c r="R1301">
        <v>11</v>
      </c>
      <c r="S1301">
        <v>10</v>
      </c>
      <c r="T1301">
        <v>8.2727272727272734</v>
      </c>
      <c r="U1301">
        <v>39.827272727272728</v>
      </c>
      <c r="V1301">
        <v>18.181818181818183</v>
      </c>
      <c r="W1301">
        <v>54.545454545454554</v>
      </c>
      <c r="X1301">
        <v>100</v>
      </c>
      <c r="Y1301">
        <v>100</v>
      </c>
      <c r="Z1301">
        <v>6.9694255546625596</v>
      </c>
      <c r="AA1301">
        <v>0</v>
      </c>
      <c r="AB1301">
        <v>1.4826824027545489</v>
      </c>
      <c r="AD1301">
        <v>46.643059353645477</v>
      </c>
      <c r="AF1301">
        <v>3.1609195402298842</v>
      </c>
      <c r="AG1301">
        <v>4.7044800481078992</v>
      </c>
      <c r="AH1301">
        <v>0</v>
      </c>
      <c r="AI1301">
        <v>5</v>
      </c>
      <c r="AJ1301">
        <v>112.06</v>
      </c>
      <c r="AK1301">
        <v>24.873100526645857</v>
      </c>
    </row>
    <row r="1302" spans="1:37">
      <c r="A1302">
        <v>16</v>
      </c>
      <c r="B1302">
        <v>290</v>
      </c>
      <c r="C1302">
        <v>2023</v>
      </c>
      <c r="D1302">
        <v>2</v>
      </c>
      <c r="E1302">
        <v>99</v>
      </c>
      <c r="F1302">
        <v>99</v>
      </c>
      <c r="G1302">
        <v>99</v>
      </c>
      <c r="H1302">
        <v>99</v>
      </c>
      <c r="I1302">
        <v>99</v>
      </c>
      <c r="J1302">
        <v>999</v>
      </c>
      <c r="K1302">
        <v>99</v>
      </c>
      <c r="L1302">
        <v>10</v>
      </c>
      <c r="M1302">
        <v>99</v>
      </c>
      <c r="N1302">
        <v>99</v>
      </c>
      <c r="O1302">
        <v>99</v>
      </c>
      <c r="P1302">
        <v>99</v>
      </c>
      <c r="Q1302">
        <v>31</v>
      </c>
      <c r="R1302">
        <v>36</v>
      </c>
      <c r="S1302">
        <v>10</v>
      </c>
      <c r="T1302">
        <v>7.8611111111111107</v>
      </c>
      <c r="U1302">
        <v>38.124999999999993</v>
      </c>
      <c r="V1302">
        <v>27.777777777777779</v>
      </c>
      <c r="W1302">
        <v>33.333333333333343</v>
      </c>
      <c r="X1302">
        <v>100</v>
      </c>
      <c r="Y1302">
        <v>100</v>
      </c>
      <c r="Z1302">
        <v>6.6389998828472345</v>
      </c>
      <c r="AA1302">
        <v>0</v>
      </c>
      <c r="AB1302">
        <v>1.5838205877942704</v>
      </c>
      <c r="AD1302">
        <v>76.326258913852143</v>
      </c>
      <c r="AF1302">
        <v>6.6666666666666687</v>
      </c>
      <c r="AG1302">
        <v>8.5986542871104739</v>
      </c>
      <c r="AH1302">
        <v>0</v>
      </c>
      <c r="AI1302">
        <v>5</v>
      </c>
      <c r="AJ1302">
        <v>112.24</v>
      </c>
      <c r="AK1302">
        <v>25.768765721515159</v>
      </c>
    </row>
    <row r="1303" spans="1:37">
      <c r="A1303">
        <v>16</v>
      </c>
      <c r="B1303">
        <v>291</v>
      </c>
      <c r="C1303">
        <v>2023</v>
      </c>
      <c r="D1303">
        <v>3</v>
      </c>
      <c r="E1303">
        <v>99</v>
      </c>
      <c r="F1303">
        <v>99</v>
      </c>
      <c r="G1303">
        <v>99</v>
      </c>
      <c r="H1303">
        <v>99</v>
      </c>
      <c r="I1303">
        <v>99</v>
      </c>
      <c r="J1303">
        <v>999</v>
      </c>
      <c r="K1303">
        <v>99</v>
      </c>
      <c r="L1303">
        <v>10</v>
      </c>
      <c r="M1303">
        <v>99</v>
      </c>
      <c r="N1303">
        <v>99</v>
      </c>
      <c r="O1303">
        <v>99</v>
      </c>
      <c r="P1303">
        <v>99</v>
      </c>
      <c r="Q1303">
        <v>207</v>
      </c>
      <c r="R1303">
        <v>235</v>
      </c>
      <c r="S1303">
        <v>10</v>
      </c>
      <c r="T1303">
        <v>8.3744680851063826</v>
      </c>
      <c r="U1303">
        <v>40.417872340425504</v>
      </c>
      <c r="V1303">
        <v>9.3617021276595764</v>
      </c>
      <c r="W1303">
        <v>42.978723404255319</v>
      </c>
      <c r="X1303">
        <v>100</v>
      </c>
      <c r="Y1303">
        <v>100</v>
      </c>
      <c r="Z1303">
        <v>5.5960643222357342</v>
      </c>
      <c r="AA1303">
        <v>0</v>
      </c>
      <c r="AB1303">
        <v>1.7271878613966452</v>
      </c>
      <c r="AD1303">
        <v>44.014055421918371</v>
      </c>
      <c r="AF1303">
        <v>7.1821515892420518</v>
      </c>
      <c r="AG1303">
        <v>9.6165119464775</v>
      </c>
      <c r="AH1303">
        <v>0</v>
      </c>
      <c r="AI1303">
        <v>41</v>
      </c>
      <c r="AJ1303">
        <v>115.52195121951216</v>
      </c>
      <c r="AK1303">
        <v>25.35283899112564</v>
      </c>
    </row>
    <row r="1304" spans="1:37">
      <c r="A1304">
        <v>16</v>
      </c>
      <c r="B1304">
        <v>292</v>
      </c>
      <c r="C1304">
        <v>2023</v>
      </c>
      <c r="D1304">
        <v>4</v>
      </c>
      <c r="E1304">
        <v>99</v>
      </c>
      <c r="F1304">
        <v>99</v>
      </c>
      <c r="G1304">
        <v>99</v>
      </c>
      <c r="H1304">
        <v>99</v>
      </c>
      <c r="I1304">
        <v>99</v>
      </c>
      <c r="J1304">
        <v>999</v>
      </c>
      <c r="K1304">
        <v>99</v>
      </c>
      <c r="L1304">
        <v>10</v>
      </c>
      <c r="M1304">
        <v>99</v>
      </c>
      <c r="N1304">
        <v>99</v>
      </c>
      <c r="O1304">
        <v>99</v>
      </c>
      <c r="P1304">
        <v>99</v>
      </c>
      <c r="Q1304">
        <v>14</v>
      </c>
      <c r="R1304">
        <v>18</v>
      </c>
      <c r="S1304">
        <v>10</v>
      </c>
      <c r="T1304">
        <v>7.4444444444444446</v>
      </c>
      <c r="U1304">
        <v>36.683333333333344</v>
      </c>
      <c r="V1304">
        <v>16.666666666666671</v>
      </c>
      <c r="W1304">
        <v>27.777777777777779</v>
      </c>
      <c r="X1304">
        <v>100</v>
      </c>
      <c r="Y1304">
        <v>88.8888888888889</v>
      </c>
      <c r="Z1304">
        <v>9.5202853598688346</v>
      </c>
      <c r="AA1304">
        <v>0</v>
      </c>
      <c r="AB1304">
        <v>1.8921540406584887</v>
      </c>
      <c r="AD1304">
        <v>78.715168906204937</v>
      </c>
      <c r="AF1304">
        <v>2.9459901800327342</v>
      </c>
      <c r="AG1304">
        <v>5.0585684626640433</v>
      </c>
      <c r="AH1304">
        <v>5.5555555555555562</v>
      </c>
      <c r="AI1304">
        <v>6</v>
      </c>
      <c r="AJ1304">
        <v>106.15000000000002</v>
      </c>
      <c r="AK1304">
        <v>23.314199976875695</v>
      </c>
    </row>
    <row r="1305" spans="1:37">
      <c r="A1305">
        <v>16</v>
      </c>
      <c r="B1305">
        <v>293</v>
      </c>
      <c r="C1305">
        <v>2023</v>
      </c>
      <c r="D1305">
        <v>5</v>
      </c>
      <c r="E1305">
        <v>99</v>
      </c>
      <c r="F1305">
        <v>99</v>
      </c>
      <c r="G1305">
        <v>99</v>
      </c>
      <c r="H1305">
        <v>99</v>
      </c>
      <c r="I1305">
        <v>99</v>
      </c>
      <c r="J1305">
        <v>999</v>
      </c>
      <c r="K1305">
        <v>99</v>
      </c>
      <c r="L1305">
        <v>10</v>
      </c>
      <c r="M1305">
        <v>99</v>
      </c>
      <c r="N1305">
        <v>99</v>
      </c>
      <c r="O1305">
        <v>99</v>
      </c>
      <c r="P1305">
        <v>99</v>
      </c>
      <c r="Q1305">
        <v>41</v>
      </c>
      <c r="R1305">
        <v>53</v>
      </c>
      <c r="S1305">
        <v>10</v>
      </c>
      <c r="T1305">
        <v>8.1320754716981138</v>
      </c>
      <c r="U1305">
        <v>36.756603773584906</v>
      </c>
      <c r="V1305">
        <v>22.641509433962256</v>
      </c>
      <c r="W1305">
        <v>33.962264150943383</v>
      </c>
      <c r="X1305">
        <v>100</v>
      </c>
      <c r="Y1305">
        <v>98.113207547169822</v>
      </c>
      <c r="Z1305">
        <v>6.2604933627383508</v>
      </c>
      <c r="AA1305">
        <v>0</v>
      </c>
      <c r="AB1305">
        <v>1.5786038236491964</v>
      </c>
      <c r="AD1305">
        <v>26.786241030836276</v>
      </c>
      <c r="AF1305">
        <v>3.6831132731063239</v>
      </c>
      <c r="AG1305">
        <v>5.838945686805201</v>
      </c>
      <c r="AH1305">
        <v>0</v>
      </c>
      <c r="AI1305">
        <v>18</v>
      </c>
      <c r="AJ1305">
        <v>111.87222222222222</v>
      </c>
      <c r="AK1305">
        <v>25.203571836226246</v>
      </c>
    </row>
    <row r="1306" spans="1:37">
      <c r="A1306">
        <v>16</v>
      </c>
      <c r="B1306">
        <v>294</v>
      </c>
      <c r="C1306">
        <v>2023</v>
      </c>
      <c r="D1306">
        <v>6</v>
      </c>
      <c r="E1306">
        <v>99</v>
      </c>
      <c r="F1306">
        <v>99</v>
      </c>
      <c r="G1306">
        <v>99</v>
      </c>
      <c r="H1306">
        <v>99</v>
      </c>
      <c r="I1306">
        <v>99</v>
      </c>
      <c r="J1306">
        <v>999</v>
      </c>
      <c r="K1306">
        <v>99</v>
      </c>
      <c r="L1306">
        <v>10</v>
      </c>
      <c r="M1306">
        <v>99</v>
      </c>
      <c r="N1306">
        <v>99</v>
      </c>
      <c r="O1306">
        <v>99</v>
      </c>
      <c r="P1306">
        <v>99</v>
      </c>
      <c r="Q1306">
        <v>23</v>
      </c>
      <c r="R1306">
        <v>29</v>
      </c>
      <c r="S1306">
        <v>10</v>
      </c>
      <c r="T1306">
        <v>7.9310344827586237</v>
      </c>
      <c r="U1306">
        <v>37.872413793103448</v>
      </c>
      <c r="V1306">
        <v>27.586206896551719</v>
      </c>
      <c r="W1306">
        <v>48.275862068965509</v>
      </c>
      <c r="X1306">
        <v>100</v>
      </c>
      <c r="Y1306">
        <v>100</v>
      </c>
      <c r="Z1306">
        <v>8.7839154160130306</v>
      </c>
      <c r="AA1306">
        <v>0</v>
      </c>
      <c r="AB1306">
        <v>1.7797914345605437</v>
      </c>
      <c r="AD1306">
        <v>57.534318598888589</v>
      </c>
      <c r="AF1306">
        <v>2.5327510917030565</v>
      </c>
      <c r="AG1306">
        <v>4.0626618332470228</v>
      </c>
      <c r="AH1306">
        <v>0</v>
      </c>
      <c r="AI1306">
        <v>14</v>
      </c>
      <c r="AJ1306">
        <v>112.34285714285711</v>
      </c>
      <c r="AK1306">
        <v>28.104192873979002</v>
      </c>
    </row>
    <row r="1307" spans="1:37">
      <c r="A1307">
        <v>16</v>
      </c>
      <c r="B1307">
        <v>295</v>
      </c>
      <c r="C1307">
        <v>2023</v>
      </c>
      <c r="D1307">
        <v>7</v>
      </c>
      <c r="E1307">
        <v>99</v>
      </c>
      <c r="F1307">
        <v>99</v>
      </c>
      <c r="G1307">
        <v>99</v>
      </c>
      <c r="H1307">
        <v>99</v>
      </c>
      <c r="I1307">
        <v>99</v>
      </c>
      <c r="J1307">
        <v>999</v>
      </c>
      <c r="K1307">
        <v>99</v>
      </c>
      <c r="L1307">
        <v>10</v>
      </c>
      <c r="M1307">
        <v>99</v>
      </c>
      <c r="N1307">
        <v>99</v>
      </c>
      <c r="O1307">
        <v>99</v>
      </c>
      <c r="P1307">
        <v>99</v>
      </c>
      <c r="Q1307">
        <v>7</v>
      </c>
      <c r="R1307">
        <v>8</v>
      </c>
      <c r="S1307">
        <v>10</v>
      </c>
      <c r="T1307">
        <v>9.125</v>
      </c>
      <c r="U1307">
        <v>41.224999999999994</v>
      </c>
      <c r="V1307">
        <v>0</v>
      </c>
      <c r="W1307">
        <v>62.5</v>
      </c>
      <c r="X1307">
        <v>100</v>
      </c>
      <c r="Y1307">
        <v>100</v>
      </c>
      <c r="Z1307">
        <v>2.5058681130499529</v>
      </c>
      <c r="AA1307">
        <v>0</v>
      </c>
      <c r="AB1307">
        <v>2.0879116360612588</v>
      </c>
      <c r="AD1307">
        <v>55.1291629260786</v>
      </c>
      <c r="AF1307">
        <v>2.5157232704402506</v>
      </c>
      <c r="AG1307">
        <v>4.0817336848228312</v>
      </c>
      <c r="AH1307">
        <v>0</v>
      </c>
      <c r="AI1307">
        <v>3</v>
      </c>
      <c r="AJ1307">
        <v>116.3</v>
      </c>
      <c r="AK1307">
        <v>25.535541172542896</v>
      </c>
    </row>
    <row r="1308" spans="1:37">
      <c r="A1308">
        <v>16</v>
      </c>
      <c r="B1308">
        <v>296</v>
      </c>
      <c r="C1308">
        <v>2023</v>
      </c>
      <c r="D1308">
        <v>8</v>
      </c>
      <c r="E1308">
        <v>99</v>
      </c>
      <c r="F1308">
        <v>99</v>
      </c>
      <c r="G1308">
        <v>99</v>
      </c>
      <c r="H1308">
        <v>99</v>
      </c>
      <c r="I1308">
        <v>99</v>
      </c>
      <c r="J1308">
        <v>999</v>
      </c>
      <c r="K1308">
        <v>99</v>
      </c>
      <c r="L1308">
        <v>10</v>
      </c>
      <c r="M1308">
        <v>99</v>
      </c>
      <c r="N1308">
        <v>99</v>
      </c>
      <c r="O1308">
        <v>99</v>
      </c>
      <c r="P1308">
        <v>99</v>
      </c>
      <c r="Q1308">
        <v>166</v>
      </c>
      <c r="R1308">
        <v>192</v>
      </c>
      <c r="S1308">
        <v>10</v>
      </c>
      <c r="T1308">
        <v>8.2395833333333357</v>
      </c>
      <c r="U1308">
        <v>38.086458333333354</v>
      </c>
      <c r="V1308">
        <v>15.104166666666663</v>
      </c>
      <c r="W1308">
        <v>41.145833333333343</v>
      </c>
      <c r="X1308">
        <v>100</v>
      </c>
      <c r="Y1308">
        <v>97.916666666666686</v>
      </c>
      <c r="Z1308">
        <v>7.5463859974999981</v>
      </c>
      <c r="AA1308">
        <v>0</v>
      </c>
      <c r="AB1308">
        <v>1.9803450439394503</v>
      </c>
      <c r="AD1308">
        <v>51.685265552933437</v>
      </c>
      <c r="AF1308">
        <v>2.9721362229102177</v>
      </c>
      <c r="AG1308">
        <v>4.4449469318584498</v>
      </c>
      <c r="AH1308">
        <v>1.5625</v>
      </c>
      <c r="AI1308">
        <v>114</v>
      </c>
      <c r="AJ1308">
        <v>113.61315789473676</v>
      </c>
      <c r="AK1308">
        <v>25.125832058217352</v>
      </c>
    </row>
    <row r="1309" spans="1:37">
      <c r="A1309">
        <v>16</v>
      </c>
      <c r="B1309">
        <v>297</v>
      </c>
      <c r="C1309">
        <v>2023</v>
      </c>
      <c r="D1309">
        <v>9</v>
      </c>
      <c r="E1309">
        <v>99</v>
      </c>
      <c r="F1309">
        <v>99</v>
      </c>
      <c r="G1309">
        <v>99</v>
      </c>
      <c r="H1309">
        <v>99</v>
      </c>
      <c r="I1309">
        <v>99</v>
      </c>
      <c r="J1309">
        <v>999</v>
      </c>
      <c r="K1309">
        <v>99</v>
      </c>
      <c r="L1309">
        <v>10</v>
      </c>
      <c r="M1309">
        <v>99</v>
      </c>
      <c r="N1309">
        <v>99</v>
      </c>
      <c r="O1309">
        <v>99</v>
      </c>
      <c r="P1309">
        <v>99</v>
      </c>
      <c r="Q1309">
        <v>150</v>
      </c>
      <c r="R1309">
        <v>217</v>
      </c>
      <c r="S1309">
        <v>10</v>
      </c>
      <c r="T1309">
        <v>8.1244239631336406</v>
      </c>
      <c r="U1309">
        <v>35.573271889400907</v>
      </c>
      <c r="V1309">
        <v>22.58064516129032</v>
      </c>
      <c r="W1309">
        <v>41.013824884792626</v>
      </c>
      <c r="X1309">
        <v>100</v>
      </c>
      <c r="Y1309">
        <v>95.852534562211986</v>
      </c>
      <c r="Z1309">
        <v>7.9009726336327057</v>
      </c>
      <c r="AA1309">
        <v>0</v>
      </c>
      <c r="AB1309">
        <v>2.0697965716236522</v>
      </c>
      <c r="AD1309">
        <v>49.97681116782416</v>
      </c>
      <c r="AF1309">
        <v>3.1053234115626775</v>
      </c>
      <c r="AG1309">
        <v>4.433580434673984</v>
      </c>
      <c r="AH1309">
        <v>3.6866359447004609</v>
      </c>
      <c r="AI1309">
        <v>91</v>
      </c>
      <c r="AJ1309">
        <v>111.29780219780216</v>
      </c>
      <c r="AK1309">
        <v>23.512255829054169</v>
      </c>
    </row>
    <row r="1310" spans="1:37">
      <c r="A1310">
        <v>16</v>
      </c>
      <c r="B1310">
        <v>298</v>
      </c>
      <c r="C1310">
        <v>2023</v>
      </c>
      <c r="D1310">
        <v>10</v>
      </c>
      <c r="E1310">
        <v>99</v>
      </c>
      <c r="F1310">
        <v>99</v>
      </c>
      <c r="G1310">
        <v>99</v>
      </c>
      <c r="H1310">
        <v>99</v>
      </c>
      <c r="I1310">
        <v>99</v>
      </c>
      <c r="J1310">
        <v>999</v>
      </c>
      <c r="K1310">
        <v>99</v>
      </c>
      <c r="L1310">
        <v>10</v>
      </c>
      <c r="M1310">
        <v>99</v>
      </c>
      <c r="N1310">
        <v>99</v>
      </c>
      <c r="O1310">
        <v>99</v>
      </c>
      <c r="P1310">
        <v>99</v>
      </c>
      <c r="Q1310">
        <v>635</v>
      </c>
      <c r="R1310">
        <v>862</v>
      </c>
      <c r="S1310">
        <v>10</v>
      </c>
      <c r="T1310">
        <v>8.0475638051044101</v>
      </c>
      <c r="U1310">
        <v>37.059396751740131</v>
      </c>
      <c r="V1310">
        <v>20.185614849187935</v>
      </c>
      <c r="W1310">
        <v>34.570765661252885</v>
      </c>
      <c r="X1310">
        <v>100</v>
      </c>
      <c r="Y1310">
        <v>99.071925754060317</v>
      </c>
      <c r="Z1310">
        <v>6.2731704043071375</v>
      </c>
      <c r="AA1310">
        <v>0</v>
      </c>
      <c r="AB1310">
        <v>1.8395783727029371</v>
      </c>
      <c r="AD1310">
        <v>40.815048058095698</v>
      </c>
      <c r="AF1310">
        <v>4.660719113273859</v>
      </c>
      <c r="AG1310">
        <v>6.4791927842384531</v>
      </c>
      <c r="AH1310">
        <v>1.160092807424594</v>
      </c>
      <c r="AI1310">
        <v>322</v>
      </c>
      <c r="AJ1310">
        <v>114.04503105590059</v>
      </c>
      <c r="AK1310">
        <v>24.704748358791445</v>
      </c>
    </row>
    <row r="1311" spans="1:37">
      <c r="A1311">
        <v>16</v>
      </c>
      <c r="B1311">
        <v>299</v>
      </c>
      <c r="C1311">
        <v>2023</v>
      </c>
      <c r="D1311">
        <v>11</v>
      </c>
      <c r="E1311">
        <v>99</v>
      </c>
      <c r="F1311">
        <v>99</v>
      </c>
      <c r="G1311">
        <v>99</v>
      </c>
      <c r="H1311">
        <v>99</v>
      </c>
      <c r="I1311">
        <v>99</v>
      </c>
      <c r="J1311">
        <v>999</v>
      </c>
      <c r="K1311">
        <v>99</v>
      </c>
      <c r="L1311">
        <v>10</v>
      </c>
      <c r="M1311">
        <v>99</v>
      </c>
      <c r="N1311">
        <v>99</v>
      </c>
      <c r="O1311">
        <v>99</v>
      </c>
      <c r="P1311">
        <v>99</v>
      </c>
      <c r="Q1311">
        <v>292</v>
      </c>
      <c r="R1311">
        <v>368</v>
      </c>
      <c r="S1311">
        <v>10</v>
      </c>
      <c r="T1311">
        <v>8.1059782608695645</v>
      </c>
      <c r="U1311">
        <v>37.319836956521755</v>
      </c>
      <c r="V1311">
        <v>19.021739130434781</v>
      </c>
      <c r="W1311">
        <v>35.054347826086953</v>
      </c>
      <c r="X1311">
        <v>100</v>
      </c>
      <c r="Y1311">
        <v>99.456521739130437</v>
      </c>
      <c r="Z1311">
        <v>6.1190999067728278</v>
      </c>
      <c r="AA1311">
        <v>0</v>
      </c>
      <c r="AB1311">
        <v>1.7730369179943519</v>
      </c>
      <c r="AD1311">
        <v>50.206347790723513</v>
      </c>
      <c r="AF1311">
        <v>4.2134188229906115</v>
      </c>
      <c r="AG1311">
        <v>5.9815922863909972</v>
      </c>
      <c r="AH1311">
        <v>3.2608695652173911</v>
      </c>
      <c r="AI1311">
        <v>101</v>
      </c>
      <c r="AJ1311">
        <v>112.57821782178216</v>
      </c>
      <c r="AK1311">
        <v>25.152916757884473</v>
      </c>
    </row>
    <row r="1312" spans="1:37">
      <c r="A1312">
        <v>16</v>
      </c>
      <c r="B1312">
        <v>300</v>
      </c>
      <c r="C1312">
        <v>2023</v>
      </c>
      <c r="D1312">
        <v>12</v>
      </c>
      <c r="E1312">
        <v>99</v>
      </c>
      <c r="F1312">
        <v>99</v>
      </c>
      <c r="G1312">
        <v>99</v>
      </c>
      <c r="H1312">
        <v>99</v>
      </c>
      <c r="I1312">
        <v>99</v>
      </c>
      <c r="J1312">
        <v>999</v>
      </c>
      <c r="K1312">
        <v>99</v>
      </c>
      <c r="L1312">
        <v>10</v>
      </c>
      <c r="M1312">
        <v>99</v>
      </c>
      <c r="N1312">
        <v>99</v>
      </c>
      <c r="O1312">
        <v>99</v>
      </c>
      <c r="P1312">
        <v>99</v>
      </c>
      <c r="Q1312">
        <v>9</v>
      </c>
      <c r="R1312">
        <v>12</v>
      </c>
      <c r="S1312">
        <v>10</v>
      </c>
      <c r="T1312">
        <v>6.75</v>
      </c>
      <c r="U1312">
        <v>37.849999999999994</v>
      </c>
      <c r="V1312">
        <v>16.666666666666671</v>
      </c>
      <c r="W1312">
        <v>0</v>
      </c>
      <c r="X1312">
        <v>100</v>
      </c>
      <c r="Y1312">
        <v>100</v>
      </c>
      <c r="Z1312">
        <v>3.8681390874683976</v>
      </c>
      <c r="AA1312">
        <v>0</v>
      </c>
      <c r="AB1312">
        <v>1.2332207155790618</v>
      </c>
      <c r="AD1312">
        <v>50.923051459446789</v>
      </c>
      <c r="AF1312">
        <v>3.1007751937984498</v>
      </c>
      <c r="AG1312">
        <v>4.5711180217988563</v>
      </c>
      <c r="AH1312">
        <v>0</v>
      </c>
      <c r="AI1312">
        <v>3</v>
      </c>
      <c r="AJ1312">
        <v>113.8</v>
      </c>
      <c r="AK1312">
        <v>26.101863800268887</v>
      </c>
    </row>
    <row r="1313" spans="1:37">
      <c r="A1313">
        <v>16</v>
      </c>
      <c r="B1313">
        <v>301</v>
      </c>
      <c r="C1313">
        <v>2023</v>
      </c>
      <c r="D1313">
        <v>1</v>
      </c>
      <c r="E1313">
        <v>99</v>
      </c>
      <c r="F1313">
        <v>99</v>
      </c>
      <c r="G1313">
        <v>99</v>
      </c>
      <c r="H1313">
        <v>99</v>
      </c>
      <c r="I1313">
        <v>99</v>
      </c>
      <c r="J1313">
        <v>999</v>
      </c>
      <c r="K1313">
        <v>99</v>
      </c>
      <c r="L1313">
        <v>11</v>
      </c>
      <c r="M1313">
        <v>99</v>
      </c>
      <c r="N1313">
        <v>99</v>
      </c>
      <c r="O1313">
        <v>99</v>
      </c>
      <c r="P1313">
        <v>99</v>
      </c>
      <c r="Q1313">
        <v>3</v>
      </c>
      <c r="R1313">
        <v>4</v>
      </c>
      <c r="S1313">
        <v>11</v>
      </c>
      <c r="T1313">
        <v>9.25</v>
      </c>
      <c r="U1313">
        <v>42.050000000000011</v>
      </c>
      <c r="V1313">
        <v>0</v>
      </c>
      <c r="W1313">
        <v>50</v>
      </c>
      <c r="X1313">
        <v>100</v>
      </c>
      <c r="Y1313">
        <v>100</v>
      </c>
      <c r="Z1313">
        <v>6.9632966330610788</v>
      </c>
      <c r="AA1313">
        <v>0</v>
      </c>
      <c r="AB1313">
        <v>2.2776083947860744</v>
      </c>
      <c r="AD1313">
        <v>99.07209334724736</v>
      </c>
      <c r="AF1313">
        <v>1.149425287356322</v>
      </c>
      <c r="AG1313">
        <v>1.8061938920149476</v>
      </c>
      <c r="AH1313">
        <v>0</v>
      </c>
      <c r="AI1313">
        <v>3</v>
      </c>
      <c r="AJ1313">
        <v>116.5</v>
      </c>
      <c r="AK1313">
        <v>24.18704551454594</v>
      </c>
    </row>
    <row r="1314" spans="1:37">
      <c r="A1314">
        <v>16</v>
      </c>
      <c r="B1314">
        <v>302</v>
      </c>
      <c r="C1314">
        <v>2023</v>
      </c>
      <c r="D1314">
        <v>2</v>
      </c>
      <c r="E1314">
        <v>99</v>
      </c>
      <c r="F1314">
        <v>99</v>
      </c>
      <c r="G1314">
        <v>99</v>
      </c>
      <c r="H1314">
        <v>99</v>
      </c>
      <c r="I1314">
        <v>99</v>
      </c>
      <c r="J1314">
        <v>999</v>
      </c>
      <c r="K1314">
        <v>99</v>
      </c>
      <c r="L1314">
        <v>11</v>
      </c>
      <c r="M1314">
        <v>99</v>
      </c>
      <c r="N1314">
        <v>99</v>
      </c>
      <c r="O1314">
        <v>99</v>
      </c>
      <c r="P1314">
        <v>99</v>
      </c>
      <c r="Q1314">
        <v>13</v>
      </c>
      <c r="R1314">
        <v>14</v>
      </c>
      <c r="S1314">
        <v>11</v>
      </c>
      <c r="T1314">
        <v>9.2857142857142883</v>
      </c>
      <c r="U1314">
        <v>43.857142857142826</v>
      </c>
      <c r="V1314">
        <v>0</v>
      </c>
      <c r="W1314">
        <v>78.571428571428555</v>
      </c>
      <c r="X1314">
        <v>100</v>
      </c>
      <c r="Y1314">
        <v>100</v>
      </c>
      <c r="Z1314">
        <v>3.8601839863100369</v>
      </c>
      <c r="AA1314">
        <v>0</v>
      </c>
      <c r="AB1314">
        <v>1.5779087167410331</v>
      </c>
      <c r="AD1314">
        <v>25.179263620685443</v>
      </c>
      <c r="AF1314">
        <v>2.592592592592593</v>
      </c>
      <c r="AG1314">
        <v>3.8466839579496042</v>
      </c>
      <c r="AH1314">
        <v>0</v>
      </c>
      <c r="AI1314">
        <v>7</v>
      </c>
      <c r="AJ1314">
        <v>115.14285714285712</v>
      </c>
      <c r="AK1314">
        <v>28.495634208976487</v>
      </c>
    </row>
    <row r="1315" spans="1:37">
      <c r="A1315">
        <v>16</v>
      </c>
      <c r="B1315">
        <v>303</v>
      </c>
      <c r="C1315">
        <v>2023</v>
      </c>
      <c r="D1315">
        <v>3</v>
      </c>
      <c r="E1315">
        <v>99</v>
      </c>
      <c r="F1315">
        <v>99</v>
      </c>
      <c r="G1315">
        <v>99</v>
      </c>
      <c r="H1315">
        <v>99</v>
      </c>
      <c r="I1315">
        <v>99</v>
      </c>
      <c r="J1315">
        <v>999</v>
      </c>
      <c r="K1315">
        <v>99</v>
      </c>
      <c r="L1315">
        <v>11</v>
      </c>
      <c r="M1315">
        <v>99</v>
      </c>
      <c r="N1315">
        <v>99</v>
      </c>
      <c r="O1315">
        <v>99</v>
      </c>
      <c r="P1315">
        <v>99</v>
      </c>
      <c r="Q1315">
        <v>71</v>
      </c>
      <c r="R1315">
        <v>80</v>
      </c>
      <c r="S1315">
        <v>11</v>
      </c>
      <c r="T1315">
        <v>8.65</v>
      </c>
      <c r="U1315">
        <v>41.375000000000007</v>
      </c>
      <c r="V1315">
        <v>7.5</v>
      </c>
      <c r="W1315">
        <v>53.75</v>
      </c>
      <c r="X1315">
        <v>100</v>
      </c>
      <c r="Y1315">
        <v>100</v>
      </c>
      <c r="Z1315">
        <v>5.7445517666741557</v>
      </c>
      <c r="AA1315">
        <v>0</v>
      </c>
      <c r="AB1315">
        <v>1.5256146302392353</v>
      </c>
      <c r="AD1315">
        <v>43.844274078048407</v>
      </c>
      <c r="AF1315">
        <v>2.4449877750611249</v>
      </c>
      <c r="AG1315">
        <v>3.3512301849656301</v>
      </c>
      <c r="AH1315">
        <v>0</v>
      </c>
      <c r="AI1315">
        <v>23</v>
      </c>
      <c r="AJ1315">
        <v>115.77391304347825</v>
      </c>
      <c r="AK1315">
        <v>26.715814325511968</v>
      </c>
    </row>
    <row r="1316" spans="1:37">
      <c r="A1316">
        <v>16</v>
      </c>
      <c r="B1316">
        <v>304</v>
      </c>
      <c r="C1316">
        <v>2023</v>
      </c>
      <c r="D1316">
        <v>4</v>
      </c>
      <c r="E1316">
        <v>99</v>
      </c>
      <c r="F1316">
        <v>99</v>
      </c>
      <c r="G1316">
        <v>99</v>
      </c>
      <c r="H1316">
        <v>99</v>
      </c>
      <c r="I1316">
        <v>99</v>
      </c>
      <c r="J1316">
        <v>999</v>
      </c>
      <c r="K1316">
        <v>99</v>
      </c>
      <c r="L1316">
        <v>11</v>
      </c>
      <c r="M1316">
        <v>99</v>
      </c>
      <c r="N1316">
        <v>99</v>
      </c>
      <c r="O1316">
        <v>99</v>
      </c>
      <c r="P1316">
        <v>99</v>
      </c>
      <c r="Q1316">
        <v>6</v>
      </c>
      <c r="R1316">
        <v>7</v>
      </c>
      <c r="S1316">
        <v>11</v>
      </c>
      <c r="T1316">
        <v>8.8571428571428612</v>
      </c>
      <c r="U1316">
        <v>43.857142857142875</v>
      </c>
      <c r="V1316">
        <v>0</v>
      </c>
      <c r="W1316">
        <v>71.428571428571445</v>
      </c>
      <c r="X1316">
        <v>100</v>
      </c>
      <c r="Y1316">
        <v>100</v>
      </c>
      <c r="Z1316">
        <v>6.0763845319063403</v>
      </c>
      <c r="AA1316">
        <v>0</v>
      </c>
      <c r="AB1316">
        <v>1.124858267715968</v>
      </c>
      <c r="AD1316">
        <v>23.946124381629382</v>
      </c>
      <c r="AF1316">
        <v>1.1456628477905075</v>
      </c>
      <c r="AG1316">
        <v>2.3519317250308358</v>
      </c>
      <c r="AH1316">
        <v>0</v>
      </c>
      <c r="AI1316">
        <v>2</v>
      </c>
      <c r="AJ1316">
        <v>111.35</v>
      </c>
      <c r="AK1316">
        <v>26.605600707298475</v>
      </c>
    </row>
    <row r="1317" spans="1:37">
      <c r="A1317">
        <v>16</v>
      </c>
      <c r="B1317">
        <v>305</v>
      </c>
      <c r="C1317">
        <v>2023</v>
      </c>
      <c r="D1317">
        <v>5</v>
      </c>
      <c r="E1317">
        <v>99</v>
      </c>
      <c r="F1317">
        <v>99</v>
      </c>
      <c r="G1317">
        <v>99</v>
      </c>
      <c r="H1317">
        <v>99</v>
      </c>
      <c r="I1317">
        <v>99</v>
      </c>
      <c r="J1317">
        <v>999</v>
      </c>
      <c r="K1317">
        <v>99</v>
      </c>
      <c r="L1317">
        <v>11</v>
      </c>
      <c r="M1317">
        <v>99</v>
      </c>
      <c r="N1317">
        <v>99</v>
      </c>
      <c r="O1317">
        <v>99</v>
      </c>
      <c r="P1317">
        <v>99</v>
      </c>
      <c r="Q1317">
        <v>10</v>
      </c>
      <c r="R1317">
        <v>10</v>
      </c>
      <c r="S1317">
        <v>11</v>
      </c>
      <c r="T1317">
        <v>9.3000000000000007</v>
      </c>
      <c r="U1317">
        <v>44.05</v>
      </c>
      <c r="V1317">
        <v>10</v>
      </c>
      <c r="W1317">
        <v>60</v>
      </c>
      <c r="X1317">
        <v>100</v>
      </c>
      <c r="Y1317">
        <v>100</v>
      </c>
      <c r="Z1317">
        <v>8.7487427668208539</v>
      </c>
      <c r="AA1317">
        <v>0</v>
      </c>
      <c r="AB1317">
        <v>2.2825424421026641</v>
      </c>
      <c r="AD1317">
        <v>89.411904466740609</v>
      </c>
      <c r="AF1317">
        <v>0.69492703266157041</v>
      </c>
      <c r="AG1317">
        <v>1.3202892947167453</v>
      </c>
      <c r="AH1317">
        <v>0</v>
      </c>
      <c r="AI1317">
        <v>6</v>
      </c>
      <c r="AJ1317">
        <v>114.15</v>
      </c>
      <c r="AK1317">
        <v>26.084096367360996</v>
      </c>
    </row>
    <row r="1318" spans="1:37">
      <c r="A1318">
        <v>16</v>
      </c>
      <c r="B1318">
        <v>306</v>
      </c>
      <c r="C1318">
        <v>2023</v>
      </c>
      <c r="D1318">
        <v>6</v>
      </c>
      <c r="E1318">
        <v>99</v>
      </c>
      <c r="F1318">
        <v>99</v>
      </c>
      <c r="G1318">
        <v>99</v>
      </c>
      <c r="H1318">
        <v>99</v>
      </c>
      <c r="I1318">
        <v>99</v>
      </c>
      <c r="J1318">
        <v>999</v>
      </c>
      <c r="K1318">
        <v>99</v>
      </c>
      <c r="L1318">
        <v>11</v>
      </c>
      <c r="M1318">
        <v>99</v>
      </c>
      <c r="N1318">
        <v>99</v>
      </c>
      <c r="O1318">
        <v>99</v>
      </c>
      <c r="P1318">
        <v>99</v>
      </c>
      <c r="Q1318">
        <v>12</v>
      </c>
      <c r="R1318">
        <v>19</v>
      </c>
      <c r="S1318">
        <v>11</v>
      </c>
      <c r="T1318">
        <v>7.9473684210526301</v>
      </c>
      <c r="U1318">
        <v>37.147368421052626</v>
      </c>
      <c r="V1318">
        <v>21.052631578947377</v>
      </c>
      <c r="W1318">
        <v>36.84210526315789</v>
      </c>
      <c r="X1318">
        <v>100</v>
      </c>
      <c r="Y1318">
        <v>100</v>
      </c>
      <c r="Z1318">
        <v>6.1085245372480363</v>
      </c>
      <c r="AA1318">
        <v>0</v>
      </c>
      <c r="AB1318">
        <v>1.9594221546301336</v>
      </c>
      <c r="AD1318">
        <v>53.887253816315315</v>
      </c>
      <c r="AF1318">
        <v>1.6593886462882097</v>
      </c>
      <c r="AG1318">
        <v>2.6107864171043871</v>
      </c>
      <c r="AH1318">
        <v>0</v>
      </c>
      <c r="AI1318">
        <v>10</v>
      </c>
      <c r="AJ1318">
        <v>110.36</v>
      </c>
      <c r="AK1318">
        <v>26.11949011757881</v>
      </c>
    </row>
    <row r="1319" spans="1:37">
      <c r="A1319">
        <v>16</v>
      </c>
      <c r="B1319">
        <v>307</v>
      </c>
      <c r="C1319">
        <v>2023</v>
      </c>
      <c r="D1319">
        <v>7</v>
      </c>
      <c r="E1319">
        <v>99</v>
      </c>
      <c r="F1319">
        <v>99</v>
      </c>
      <c r="G1319">
        <v>99</v>
      </c>
      <c r="H1319">
        <v>99</v>
      </c>
      <c r="I1319">
        <v>99</v>
      </c>
      <c r="J1319">
        <v>999</v>
      </c>
      <c r="K1319">
        <v>99</v>
      </c>
      <c r="L1319">
        <v>11</v>
      </c>
      <c r="M1319">
        <v>99</v>
      </c>
      <c r="N1319">
        <v>99</v>
      </c>
      <c r="O1319">
        <v>99</v>
      </c>
      <c r="P1319">
        <v>99</v>
      </c>
      <c r="Q1319">
        <v>3</v>
      </c>
      <c r="R1319">
        <v>3</v>
      </c>
      <c r="S1319">
        <v>11</v>
      </c>
      <c r="T1319">
        <v>8.6666666666666643</v>
      </c>
      <c r="U1319">
        <v>42.333333333333343</v>
      </c>
      <c r="V1319">
        <v>0</v>
      </c>
      <c r="W1319">
        <v>66.666666666666686</v>
      </c>
      <c r="X1319">
        <v>100</v>
      </c>
      <c r="Y1319">
        <v>100</v>
      </c>
      <c r="Z1319">
        <v>6.94086129781856</v>
      </c>
      <c r="AA1319">
        <v>0</v>
      </c>
      <c r="AB1319">
        <v>0.4714045207910384</v>
      </c>
      <c r="AD1319">
        <v>99.159249958102976</v>
      </c>
      <c r="AF1319">
        <v>0.94339622641509413</v>
      </c>
      <c r="AG1319">
        <v>1.5718016312083067</v>
      </c>
      <c r="AH1319">
        <v>0</v>
      </c>
      <c r="AI1319">
        <v>1</v>
      </c>
      <c r="AJ1319">
        <v>114.7</v>
      </c>
      <c r="AK1319">
        <v>32.007877558812041</v>
      </c>
    </row>
    <row r="1320" spans="1:37">
      <c r="A1320">
        <v>16</v>
      </c>
      <c r="B1320">
        <v>308</v>
      </c>
      <c r="C1320">
        <v>2023</v>
      </c>
      <c r="D1320">
        <v>8</v>
      </c>
      <c r="E1320">
        <v>99</v>
      </c>
      <c r="F1320">
        <v>99</v>
      </c>
      <c r="G1320">
        <v>99</v>
      </c>
      <c r="H1320">
        <v>99</v>
      </c>
      <c r="I1320">
        <v>99</v>
      </c>
      <c r="J1320">
        <v>999</v>
      </c>
      <c r="K1320">
        <v>99</v>
      </c>
      <c r="L1320">
        <v>11</v>
      </c>
      <c r="M1320">
        <v>99</v>
      </c>
      <c r="N1320">
        <v>99</v>
      </c>
      <c r="O1320">
        <v>99</v>
      </c>
      <c r="P1320">
        <v>99</v>
      </c>
      <c r="Q1320">
        <v>62</v>
      </c>
      <c r="R1320">
        <v>76</v>
      </c>
      <c r="S1320">
        <v>11</v>
      </c>
      <c r="T1320">
        <v>8.8289473684210549</v>
      </c>
      <c r="U1320">
        <v>41.585526315789494</v>
      </c>
      <c r="V1320">
        <v>6.5789473684210513</v>
      </c>
      <c r="W1320">
        <v>51.315789473684198</v>
      </c>
      <c r="X1320">
        <v>100</v>
      </c>
      <c r="Y1320">
        <v>100</v>
      </c>
      <c r="Z1320">
        <v>6.3678614097290316</v>
      </c>
      <c r="AA1320">
        <v>0</v>
      </c>
      <c r="AB1320">
        <v>1.935731589529808</v>
      </c>
      <c r="AD1320">
        <v>37.319326902567127</v>
      </c>
      <c r="AF1320">
        <v>1.1764705882352939</v>
      </c>
      <c r="AG1320">
        <v>1.9211025870605027</v>
      </c>
      <c r="AH1320">
        <v>0</v>
      </c>
      <c r="AI1320">
        <v>55</v>
      </c>
      <c r="AJ1320">
        <v>115.48909090909098</v>
      </c>
      <c r="AK1320">
        <v>26.905606993099859</v>
      </c>
    </row>
    <row r="1321" spans="1:37">
      <c r="A1321">
        <v>16</v>
      </c>
      <c r="B1321">
        <v>309</v>
      </c>
      <c r="C1321">
        <v>2023</v>
      </c>
      <c r="D1321">
        <v>9</v>
      </c>
      <c r="E1321">
        <v>99</v>
      </c>
      <c r="F1321">
        <v>99</v>
      </c>
      <c r="G1321">
        <v>99</v>
      </c>
      <c r="H1321">
        <v>99</v>
      </c>
      <c r="I1321">
        <v>99</v>
      </c>
      <c r="J1321">
        <v>999</v>
      </c>
      <c r="K1321">
        <v>99</v>
      </c>
      <c r="L1321">
        <v>11</v>
      </c>
      <c r="M1321">
        <v>99</v>
      </c>
      <c r="N1321">
        <v>99</v>
      </c>
      <c r="O1321">
        <v>99</v>
      </c>
      <c r="P1321">
        <v>99</v>
      </c>
      <c r="Q1321">
        <v>57</v>
      </c>
      <c r="R1321">
        <v>70</v>
      </c>
      <c r="S1321">
        <v>11</v>
      </c>
      <c r="T1321">
        <v>9.0142857142857125</v>
      </c>
      <c r="U1321">
        <v>39.277142857142849</v>
      </c>
      <c r="V1321">
        <v>10</v>
      </c>
      <c r="W1321">
        <v>61.428571428571438</v>
      </c>
      <c r="X1321">
        <v>100</v>
      </c>
      <c r="Y1321">
        <v>100</v>
      </c>
      <c r="Z1321">
        <v>6.921337018412629</v>
      </c>
      <c r="AA1321">
        <v>0</v>
      </c>
      <c r="AB1321">
        <v>2.12127224051213</v>
      </c>
      <c r="AD1321">
        <v>57.059300612203913</v>
      </c>
      <c r="AF1321">
        <v>1.0017172295363481</v>
      </c>
      <c r="AG1321">
        <v>1.5790976043594909</v>
      </c>
      <c r="AH1321">
        <v>0</v>
      </c>
      <c r="AI1321">
        <v>30</v>
      </c>
      <c r="AJ1321">
        <v>111.97666666666665</v>
      </c>
      <c r="AK1321">
        <v>24.658516350363374</v>
      </c>
    </row>
    <row r="1322" spans="1:37">
      <c r="A1322">
        <v>16</v>
      </c>
      <c r="B1322">
        <v>310</v>
      </c>
      <c r="C1322">
        <v>2023</v>
      </c>
      <c r="D1322">
        <v>10</v>
      </c>
      <c r="E1322">
        <v>99</v>
      </c>
      <c r="F1322">
        <v>99</v>
      </c>
      <c r="G1322">
        <v>99</v>
      </c>
      <c r="H1322">
        <v>99</v>
      </c>
      <c r="I1322">
        <v>99</v>
      </c>
      <c r="J1322">
        <v>999</v>
      </c>
      <c r="K1322">
        <v>99</v>
      </c>
      <c r="L1322">
        <v>11</v>
      </c>
      <c r="M1322">
        <v>99</v>
      </c>
      <c r="N1322">
        <v>99</v>
      </c>
      <c r="O1322">
        <v>99</v>
      </c>
      <c r="P1322">
        <v>99</v>
      </c>
      <c r="Q1322">
        <v>246</v>
      </c>
      <c r="R1322">
        <v>306</v>
      </c>
      <c r="S1322">
        <v>11</v>
      </c>
      <c r="T1322">
        <v>8.7287581699346379</v>
      </c>
      <c r="U1322">
        <v>40.067647058823511</v>
      </c>
      <c r="V1322">
        <v>10.784313725490199</v>
      </c>
      <c r="W1322">
        <v>49.019607843137265</v>
      </c>
      <c r="X1322">
        <v>100</v>
      </c>
      <c r="Y1322">
        <v>99.673202614379107</v>
      </c>
      <c r="Z1322">
        <v>6.8288722180796757</v>
      </c>
      <c r="AA1322">
        <v>0</v>
      </c>
      <c r="AB1322">
        <v>2.0408307036905522</v>
      </c>
      <c r="AD1322">
        <v>45.033971100286408</v>
      </c>
      <c r="AF1322">
        <v>1.6545012165450117</v>
      </c>
      <c r="AG1322">
        <v>2.4867410117861954</v>
      </c>
      <c r="AH1322">
        <v>2.2875816993464055</v>
      </c>
      <c r="AI1322">
        <v>96</v>
      </c>
      <c r="AJ1322">
        <v>114.17604166666671</v>
      </c>
      <c r="AK1322">
        <v>25.903934670003505</v>
      </c>
    </row>
    <row r="1323" spans="1:37">
      <c r="A1323">
        <v>16</v>
      </c>
      <c r="B1323">
        <v>311</v>
      </c>
      <c r="C1323">
        <v>2023</v>
      </c>
      <c r="D1323">
        <v>11</v>
      </c>
      <c r="E1323">
        <v>99</v>
      </c>
      <c r="F1323">
        <v>99</v>
      </c>
      <c r="G1323">
        <v>99</v>
      </c>
      <c r="H1323">
        <v>99</v>
      </c>
      <c r="I1323">
        <v>99</v>
      </c>
      <c r="J1323">
        <v>999</v>
      </c>
      <c r="K1323">
        <v>99</v>
      </c>
      <c r="L1323">
        <v>11</v>
      </c>
      <c r="M1323">
        <v>99</v>
      </c>
      <c r="N1323">
        <v>99</v>
      </c>
      <c r="O1323">
        <v>99</v>
      </c>
      <c r="P1323">
        <v>99</v>
      </c>
      <c r="Q1323">
        <v>102</v>
      </c>
      <c r="R1323">
        <v>123</v>
      </c>
      <c r="S1323">
        <v>11</v>
      </c>
      <c r="T1323">
        <v>8.1056910569105689</v>
      </c>
      <c r="U1323">
        <v>39.047154471544722</v>
      </c>
      <c r="V1323">
        <v>9.7560975609756095</v>
      </c>
      <c r="W1323">
        <v>36.585365853658544</v>
      </c>
      <c r="X1323">
        <v>100</v>
      </c>
      <c r="Y1323">
        <v>100</v>
      </c>
      <c r="Z1323">
        <v>7.0697836951681001</v>
      </c>
      <c r="AA1323">
        <v>0</v>
      </c>
      <c r="AB1323">
        <v>1.5814627793408069</v>
      </c>
      <c r="AD1323">
        <v>36.546099386399447</v>
      </c>
      <c r="AF1323">
        <v>1.4082894435539275</v>
      </c>
      <c r="AG1323">
        <v>2.0918173131114455</v>
      </c>
      <c r="AH1323">
        <v>5.6910569105691051</v>
      </c>
      <c r="AI1323">
        <v>30</v>
      </c>
      <c r="AJ1323">
        <v>110.54333333333329</v>
      </c>
      <c r="AK1323">
        <v>26.652084632052841</v>
      </c>
    </row>
    <row r="1324" spans="1:37">
      <c r="A1324">
        <v>16</v>
      </c>
      <c r="B1324">
        <v>312</v>
      </c>
      <c r="C1324">
        <v>2023</v>
      </c>
      <c r="D1324">
        <v>12</v>
      </c>
      <c r="E1324">
        <v>99</v>
      </c>
      <c r="F1324">
        <v>99</v>
      </c>
      <c r="G1324">
        <v>99</v>
      </c>
      <c r="H1324">
        <v>99</v>
      </c>
      <c r="I1324">
        <v>99</v>
      </c>
      <c r="J1324">
        <v>999</v>
      </c>
      <c r="K1324">
        <v>99</v>
      </c>
      <c r="L1324">
        <v>11</v>
      </c>
      <c r="M1324">
        <v>99</v>
      </c>
      <c r="N1324">
        <v>99</v>
      </c>
      <c r="O1324">
        <v>99</v>
      </c>
      <c r="P1324">
        <v>99</v>
      </c>
      <c r="Q1324">
        <v>2</v>
      </c>
      <c r="R1324">
        <v>2</v>
      </c>
      <c r="S1324">
        <v>11</v>
      </c>
      <c r="T1324">
        <v>5</v>
      </c>
      <c r="U1324">
        <v>37.299999999999997</v>
      </c>
      <c r="V1324">
        <v>50</v>
      </c>
      <c r="W1324">
        <v>0</v>
      </c>
      <c r="X1324">
        <v>100</v>
      </c>
      <c r="Y1324">
        <v>100</v>
      </c>
      <c r="Z1324">
        <v>4.6000000000000316</v>
      </c>
      <c r="AA1324">
        <v>0</v>
      </c>
      <c r="AB1324">
        <v>1</v>
      </c>
      <c r="AD1324">
        <v>-99.999999999999133</v>
      </c>
      <c r="AF1324">
        <v>0.51679586563307489</v>
      </c>
      <c r="AG1324">
        <v>0.75078248442579198</v>
      </c>
      <c r="AH1324">
        <v>0</v>
      </c>
      <c r="AI1324">
        <v>1</v>
      </c>
      <c r="AJ1324">
        <v>113.7</v>
      </c>
      <c r="AK1324">
        <v>28.505760299471529</v>
      </c>
    </row>
    <row r="1325" spans="1:37">
      <c r="A1325">
        <v>16</v>
      </c>
      <c r="B1325">
        <v>313</v>
      </c>
      <c r="C1325">
        <v>2023</v>
      </c>
      <c r="D1325">
        <v>1</v>
      </c>
      <c r="E1325">
        <v>99</v>
      </c>
      <c r="F1325">
        <v>99</v>
      </c>
      <c r="G1325">
        <v>99</v>
      </c>
      <c r="H1325">
        <v>99</v>
      </c>
      <c r="I1325">
        <v>99</v>
      </c>
      <c r="J1325">
        <v>999</v>
      </c>
      <c r="K1325">
        <v>99</v>
      </c>
      <c r="L1325">
        <v>12</v>
      </c>
      <c r="M1325">
        <v>99</v>
      </c>
      <c r="N1325">
        <v>99</v>
      </c>
      <c r="O1325">
        <v>99</v>
      </c>
      <c r="P1325">
        <v>99</v>
      </c>
      <c r="Q1325">
        <v>1</v>
      </c>
      <c r="R1325">
        <v>3</v>
      </c>
      <c r="S1325">
        <v>12</v>
      </c>
      <c r="T1325">
        <v>8.6666666666666643</v>
      </c>
      <c r="U1325">
        <v>45.033333333333317</v>
      </c>
      <c r="V1325">
        <v>0</v>
      </c>
      <c r="W1325">
        <v>33.333333333333343</v>
      </c>
      <c r="X1325">
        <v>100</v>
      </c>
      <c r="Y1325">
        <v>100</v>
      </c>
      <c r="Z1325">
        <v>2.8170118131729174</v>
      </c>
      <c r="AA1325">
        <v>0</v>
      </c>
      <c r="AB1325">
        <v>0.94280904158206635</v>
      </c>
      <c r="AD1325">
        <v>-86.181153757367852</v>
      </c>
      <c r="AF1325">
        <v>0.86206896551724133</v>
      </c>
      <c r="AG1325">
        <v>1.4507538335982133</v>
      </c>
      <c r="AH1325">
        <v>0</v>
      </c>
      <c r="AI1325">
        <v>3</v>
      </c>
      <c r="AJ1325">
        <v>120.1</v>
      </c>
      <c r="AK1325">
        <v>25.961882568387345</v>
      </c>
    </row>
    <row r="1326" spans="1:37">
      <c r="A1326">
        <v>16</v>
      </c>
      <c r="B1326">
        <v>314</v>
      </c>
      <c r="C1326">
        <v>2023</v>
      </c>
      <c r="D1326">
        <v>2</v>
      </c>
      <c r="E1326">
        <v>99</v>
      </c>
      <c r="F1326">
        <v>99</v>
      </c>
      <c r="G1326">
        <v>99</v>
      </c>
      <c r="H1326">
        <v>99</v>
      </c>
      <c r="I1326">
        <v>99</v>
      </c>
      <c r="J1326">
        <v>999</v>
      </c>
      <c r="K1326">
        <v>99</v>
      </c>
      <c r="L1326">
        <v>12</v>
      </c>
      <c r="M1326">
        <v>99</v>
      </c>
      <c r="N1326">
        <v>99</v>
      </c>
      <c r="O1326">
        <v>99</v>
      </c>
      <c r="P1326">
        <v>99</v>
      </c>
      <c r="Q1326">
        <v>1</v>
      </c>
      <c r="R1326">
        <v>1</v>
      </c>
      <c r="S1326">
        <v>12</v>
      </c>
      <c r="T1326">
        <v>12</v>
      </c>
      <c r="U1326">
        <v>47.300000000000011</v>
      </c>
      <c r="V1326">
        <v>0</v>
      </c>
      <c r="W1326">
        <v>100</v>
      </c>
      <c r="X1326">
        <v>100</v>
      </c>
      <c r="Y1326">
        <v>100</v>
      </c>
      <c r="Z1326">
        <v>0</v>
      </c>
      <c r="AA1326">
        <v>0</v>
      </c>
      <c r="AB1326">
        <v>0</v>
      </c>
      <c r="AF1326">
        <v>0.1851851851851852</v>
      </c>
      <c r="AG1326">
        <v>0.29633249382901683</v>
      </c>
      <c r="AH1326">
        <v>0</v>
      </c>
      <c r="AI1326">
        <v>0</v>
      </c>
    </row>
    <row r="1327" spans="1:37">
      <c r="A1327">
        <v>16</v>
      </c>
      <c r="B1327">
        <v>315</v>
      </c>
      <c r="C1327">
        <v>2023</v>
      </c>
      <c r="D1327">
        <v>3</v>
      </c>
      <c r="E1327">
        <v>99</v>
      </c>
      <c r="F1327">
        <v>99</v>
      </c>
      <c r="G1327">
        <v>99</v>
      </c>
      <c r="H1327">
        <v>99</v>
      </c>
      <c r="I1327">
        <v>99</v>
      </c>
      <c r="J1327">
        <v>999</v>
      </c>
      <c r="K1327">
        <v>99</v>
      </c>
      <c r="L1327">
        <v>12</v>
      </c>
      <c r="M1327">
        <v>99</v>
      </c>
      <c r="N1327">
        <v>99</v>
      </c>
      <c r="O1327">
        <v>99</v>
      </c>
      <c r="P1327">
        <v>99</v>
      </c>
      <c r="Q1327">
        <v>9</v>
      </c>
      <c r="R1327">
        <v>10</v>
      </c>
      <c r="S1327">
        <v>12</v>
      </c>
      <c r="T1327">
        <v>10.3</v>
      </c>
      <c r="U1327">
        <v>46.78</v>
      </c>
      <c r="V1327">
        <v>0</v>
      </c>
      <c r="W1327">
        <v>80</v>
      </c>
      <c r="X1327">
        <v>100</v>
      </c>
      <c r="Y1327">
        <v>100</v>
      </c>
      <c r="Z1327">
        <v>4.2085151775893825</v>
      </c>
      <c r="AA1327">
        <v>0</v>
      </c>
      <c r="AB1327">
        <v>1.5524174696259996</v>
      </c>
      <c r="AD1327">
        <v>67.744492015427596</v>
      </c>
      <c r="AF1327">
        <v>0.30562347188264055</v>
      </c>
      <c r="AG1327">
        <v>0.47362703339181911</v>
      </c>
      <c r="AH1327">
        <v>0</v>
      </c>
      <c r="AI1327">
        <v>4</v>
      </c>
      <c r="AJ1327">
        <v>117.625</v>
      </c>
      <c r="AK1327">
        <v>28.844864353075319</v>
      </c>
    </row>
    <row r="1328" spans="1:37">
      <c r="A1328">
        <v>16</v>
      </c>
      <c r="B1328">
        <v>316</v>
      </c>
      <c r="C1328">
        <v>2023</v>
      </c>
      <c r="D1328">
        <v>4</v>
      </c>
      <c r="E1328">
        <v>99</v>
      </c>
      <c r="F1328">
        <v>99</v>
      </c>
      <c r="G1328">
        <v>99</v>
      </c>
      <c r="H1328">
        <v>99</v>
      </c>
      <c r="I1328">
        <v>99</v>
      </c>
      <c r="J1328">
        <v>999</v>
      </c>
      <c r="K1328">
        <v>99</v>
      </c>
      <c r="L1328">
        <v>12</v>
      </c>
      <c r="M1328">
        <v>99</v>
      </c>
      <c r="N1328">
        <v>99</v>
      </c>
      <c r="O1328">
        <v>99</v>
      </c>
      <c r="P1328">
        <v>99</v>
      </c>
      <c r="R1328">
        <v>0</v>
      </c>
    </row>
    <row r="1329" spans="1:37">
      <c r="A1329">
        <v>16</v>
      </c>
      <c r="B1329">
        <v>317</v>
      </c>
      <c r="C1329">
        <v>2023</v>
      </c>
      <c r="D1329">
        <v>5</v>
      </c>
      <c r="E1329">
        <v>99</v>
      </c>
      <c r="F1329">
        <v>99</v>
      </c>
      <c r="G1329">
        <v>99</v>
      </c>
      <c r="H1329">
        <v>99</v>
      </c>
      <c r="I1329">
        <v>99</v>
      </c>
      <c r="J1329">
        <v>999</v>
      </c>
      <c r="K1329">
        <v>99</v>
      </c>
      <c r="L1329">
        <v>12</v>
      </c>
      <c r="M1329">
        <v>99</v>
      </c>
      <c r="N1329">
        <v>99</v>
      </c>
      <c r="O1329">
        <v>99</v>
      </c>
      <c r="P1329">
        <v>99</v>
      </c>
      <c r="Q1329">
        <v>6</v>
      </c>
      <c r="R1329">
        <v>6</v>
      </c>
      <c r="S1329">
        <v>12</v>
      </c>
      <c r="T1329">
        <v>8</v>
      </c>
      <c r="U1329">
        <v>38.833333333333343</v>
      </c>
      <c r="V1329">
        <v>16.666666666666671</v>
      </c>
      <c r="W1329">
        <v>33.333333333333343</v>
      </c>
      <c r="X1329">
        <v>100</v>
      </c>
      <c r="Y1329">
        <v>100</v>
      </c>
      <c r="Z1329">
        <v>5.8687496302212709</v>
      </c>
      <c r="AA1329">
        <v>0</v>
      </c>
      <c r="AB1329">
        <v>0.81649658092772603</v>
      </c>
      <c r="AD1329">
        <v>76.519386207538375</v>
      </c>
      <c r="AF1329">
        <v>0.41695621959694246</v>
      </c>
      <c r="AG1329">
        <v>0.69835960424290955</v>
      </c>
      <c r="AH1329">
        <v>0</v>
      </c>
      <c r="AI1329">
        <v>4</v>
      </c>
      <c r="AJ1329">
        <v>111.52500000000001</v>
      </c>
      <c r="AK1329">
        <v>26.173335354108698</v>
      </c>
    </row>
    <row r="1330" spans="1:37">
      <c r="A1330">
        <v>16</v>
      </c>
      <c r="B1330">
        <v>318</v>
      </c>
      <c r="C1330">
        <v>2023</v>
      </c>
      <c r="D1330">
        <v>6</v>
      </c>
      <c r="E1330">
        <v>99</v>
      </c>
      <c r="F1330">
        <v>99</v>
      </c>
      <c r="G1330">
        <v>99</v>
      </c>
      <c r="H1330">
        <v>99</v>
      </c>
      <c r="I1330">
        <v>99</v>
      </c>
      <c r="J1330">
        <v>999</v>
      </c>
      <c r="K1330">
        <v>99</v>
      </c>
      <c r="L1330">
        <v>12</v>
      </c>
      <c r="M1330">
        <v>99</v>
      </c>
      <c r="N1330">
        <v>99</v>
      </c>
      <c r="O1330">
        <v>99</v>
      </c>
      <c r="P1330">
        <v>99</v>
      </c>
      <c r="Q1330">
        <v>2</v>
      </c>
      <c r="R1330">
        <v>3</v>
      </c>
      <c r="S1330">
        <v>12</v>
      </c>
      <c r="T1330">
        <v>9</v>
      </c>
      <c r="U1330">
        <v>36.1</v>
      </c>
      <c r="V1330">
        <v>0</v>
      </c>
      <c r="W1330">
        <v>66.666666666666686</v>
      </c>
      <c r="X1330">
        <v>100</v>
      </c>
      <c r="Y1330">
        <v>100</v>
      </c>
      <c r="Z1330">
        <v>8.6671794720081721</v>
      </c>
      <c r="AA1330">
        <v>0</v>
      </c>
      <c r="AB1330">
        <v>0.81649658092772603</v>
      </c>
      <c r="AD1330">
        <v>-36.74017223137475</v>
      </c>
      <c r="AF1330">
        <v>0.26200873362445409</v>
      </c>
      <c r="AG1330">
        <v>0.40060664348598057</v>
      </c>
      <c r="AH1330">
        <v>0</v>
      </c>
      <c r="AI1330">
        <v>3</v>
      </c>
      <c r="AJ1330">
        <v>106.96666666666664</v>
      </c>
      <c r="AK1330">
        <v>29.265301381749619</v>
      </c>
    </row>
    <row r="1331" spans="1:37">
      <c r="A1331">
        <v>16</v>
      </c>
      <c r="B1331">
        <v>319</v>
      </c>
      <c r="C1331">
        <v>2023</v>
      </c>
      <c r="D1331">
        <v>7</v>
      </c>
      <c r="E1331">
        <v>99</v>
      </c>
      <c r="F1331">
        <v>99</v>
      </c>
      <c r="G1331">
        <v>99</v>
      </c>
      <c r="H1331">
        <v>99</v>
      </c>
      <c r="I1331">
        <v>99</v>
      </c>
      <c r="J1331">
        <v>999</v>
      </c>
      <c r="K1331">
        <v>99</v>
      </c>
      <c r="L1331">
        <v>12</v>
      </c>
      <c r="M1331">
        <v>99</v>
      </c>
      <c r="N1331">
        <v>99</v>
      </c>
      <c r="O1331">
        <v>99</v>
      </c>
      <c r="P1331">
        <v>99</v>
      </c>
      <c r="Q1331">
        <v>1</v>
      </c>
      <c r="R1331">
        <v>2</v>
      </c>
      <c r="S1331">
        <v>12</v>
      </c>
      <c r="T1331">
        <v>8.5</v>
      </c>
      <c r="U1331">
        <v>37.200000000000003</v>
      </c>
      <c r="V1331">
        <v>0</v>
      </c>
      <c r="W1331">
        <v>50</v>
      </c>
      <c r="X1331">
        <v>100</v>
      </c>
      <c r="Y1331">
        <v>100</v>
      </c>
      <c r="Z1331">
        <v>4.0999999999999925</v>
      </c>
      <c r="AA1331">
        <v>0</v>
      </c>
      <c r="AB1331">
        <v>0.5</v>
      </c>
      <c r="AD1331">
        <v>99.999999999997939</v>
      </c>
      <c r="AF1331">
        <v>0.62893081761006253</v>
      </c>
      <c r="AG1331">
        <v>0.92080347529053597</v>
      </c>
      <c r="AH1331">
        <v>0</v>
      </c>
      <c r="AI1331">
        <v>0</v>
      </c>
    </row>
    <row r="1332" spans="1:37">
      <c r="A1332">
        <v>16</v>
      </c>
      <c r="B1332">
        <v>320</v>
      </c>
      <c r="C1332">
        <v>2023</v>
      </c>
      <c r="D1332">
        <v>8</v>
      </c>
      <c r="E1332">
        <v>99</v>
      </c>
      <c r="F1332">
        <v>99</v>
      </c>
      <c r="G1332">
        <v>99</v>
      </c>
      <c r="H1332">
        <v>99</v>
      </c>
      <c r="I1332">
        <v>99</v>
      </c>
      <c r="J1332">
        <v>999</v>
      </c>
      <c r="K1332">
        <v>99</v>
      </c>
      <c r="L1332">
        <v>12</v>
      </c>
      <c r="M1332">
        <v>99</v>
      </c>
      <c r="N1332">
        <v>99</v>
      </c>
      <c r="O1332">
        <v>99</v>
      </c>
      <c r="P1332">
        <v>99</v>
      </c>
      <c r="Q1332">
        <v>23</v>
      </c>
      <c r="R1332">
        <v>25</v>
      </c>
      <c r="S1332">
        <v>12</v>
      </c>
      <c r="T1332">
        <v>9</v>
      </c>
      <c r="U1332">
        <v>44.372000000000007</v>
      </c>
      <c r="V1332">
        <v>4</v>
      </c>
      <c r="W1332">
        <v>44</v>
      </c>
      <c r="X1332">
        <v>100</v>
      </c>
      <c r="Y1332">
        <v>100</v>
      </c>
      <c r="Z1332">
        <v>7.2427906224051188</v>
      </c>
      <c r="AA1332">
        <v>0</v>
      </c>
      <c r="AB1332">
        <v>1.7435595774162693</v>
      </c>
      <c r="AD1332">
        <v>45.612067778358394</v>
      </c>
      <c r="AF1332">
        <v>0.386996904024768</v>
      </c>
      <c r="AG1332">
        <v>0.67428542946565906</v>
      </c>
      <c r="AH1332">
        <v>0</v>
      </c>
      <c r="AI1332">
        <v>24</v>
      </c>
      <c r="AJ1332">
        <v>115.95416666666662</v>
      </c>
      <c r="AK1332">
        <v>28.313367677024956</v>
      </c>
    </row>
    <row r="1333" spans="1:37">
      <c r="A1333">
        <v>16</v>
      </c>
      <c r="B1333">
        <v>321</v>
      </c>
      <c r="C1333">
        <v>2023</v>
      </c>
      <c r="D1333">
        <v>9</v>
      </c>
      <c r="E1333">
        <v>99</v>
      </c>
      <c r="F1333">
        <v>99</v>
      </c>
      <c r="G1333">
        <v>99</v>
      </c>
      <c r="H1333">
        <v>99</v>
      </c>
      <c r="I1333">
        <v>99</v>
      </c>
      <c r="J1333">
        <v>999</v>
      </c>
      <c r="K1333">
        <v>99</v>
      </c>
      <c r="L1333">
        <v>12</v>
      </c>
      <c r="M1333">
        <v>99</v>
      </c>
      <c r="N1333">
        <v>99</v>
      </c>
      <c r="O1333">
        <v>99</v>
      </c>
      <c r="P1333">
        <v>99</v>
      </c>
      <c r="Q1333">
        <v>14</v>
      </c>
      <c r="R1333">
        <v>23</v>
      </c>
      <c r="S1333">
        <v>12</v>
      </c>
      <c r="T1333">
        <v>9.4347826086956506</v>
      </c>
      <c r="U1333">
        <v>40.721739130434791</v>
      </c>
      <c r="V1333">
        <v>0</v>
      </c>
      <c r="W1333">
        <v>65.217391304347828</v>
      </c>
      <c r="X1333">
        <v>100</v>
      </c>
      <c r="Y1333">
        <v>100</v>
      </c>
      <c r="Z1333">
        <v>5.7068956399245749</v>
      </c>
      <c r="AA1333">
        <v>0</v>
      </c>
      <c r="AB1333">
        <v>1.68950949806308</v>
      </c>
      <c r="AD1333">
        <v>45.401066534434392</v>
      </c>
      <c r="AF1333">
        <v>0.3291356611333715</v>
      </c>
      <c r="AG1333">
        <v>0.53792929957194247</v>
      </c>
      <c r="AH1333">
        <v>0</v>
      </c>
      <c r="AI1333">
        <v>22</v>
      </c>
      <c r="AJ1333">
        <v>113.33181818181821</v>
      </c>
      <c r="AK1333">
        <v>27.858875952928319</v>
      </c>
    </row>
    <row r="1334" spans="1:37">
      <c r="A1334">
        <v>16</v>
      </c>
      <c r="B1334">
        <v>322</v>
      </c>
      <c r="C1334">
        <v>2023</v>
      </c>
      <c r="D1334">
        <v>10</v>
      </c>
      <c r="E1334">
        <v>99</v>
      </c>
      <c r="F1334">
        <v>99</v>
      </c>
      <c r="G1334">
        <v>99</v>
      </c>
      <c r="H1334">
        <v>99</v>
      </c>
      <c r="I1334">
        <v>99</v>
      </c>
      <c r="J1334">
        <v>999</v>
      </c>
      <c r="K1334">
        <v>99</v>
      </c>
      <c r="L1334">
        <v>12</v>
      </c>
      <c r="M1334">
        <v>99</v>
      </c>
      <c r="N1334">
        <v>99</v>
      </c>
      <c r="O1334">
        <v>99</v>
      </c>
      <c r="P1334">
        <v>99</v>
      </c>
      <c r="Q1334">
        <v>71</v>
      </c>
      <c r="R1334">
        <v>81</v>
      </c>
      <c r="S1334">
        <v>12</v>
      </c>
      <c r="T1334">
        <v>10.012345679012345</v>
      </c>
      <c r="U1334">
        <v>44.30123456790124</v>
      </c>
      <c r="V1334">
        <v>2.4691358024691361</v>
      </c>
      <c r="W1334">
        <v>71.604938271604951</v>
      </c>
      <c r="X1334">
        <v>100</v>
      </c>
      <c r="Y1334">
        <v>98.765432098765444</v>
      </c>
      <c r="Z1334">
        <v>8.4080721624036894</v>
      </c>
      <c r="AA1334">
        <v>0</v>
      </c>
      <c r="AB1334">
        <v>2.3596077679940022</v>
      </c>
      <c r="AD1334">
        <v>58.076364841429886</v>
      </c>
      <c r="AF1334">
        <v>0.43795620437956223</v>
      </c>
      <c r="AG1334">
        <v>0.72780685007328993</v>
      </c>
      <c r="AH1334">
        <v>1.2345679012345681</v>
      </c>
      <c r="AI1334">
        <v>36</v>
      </c>
      <c r="AJ1334">
        <v>115.4638888888889</v>
      </c>
      <c r="AK1334">
        <v>27.687370101912524</v>
      </c>
    </row>
    <row r="1335" spans="1:37">
      <c r="A1335">
        <v>16</v>
      </c>
      <c r="B1335">
        <v>323</v>
      </c>
      <c r="C1335">
        <v>2023</v>
      </c>
      <c r="D1335">
        <v>11</v>
      </c>
      <c r="E1335">
        <v>99</v>
      </c>
      <c r="F1335">
        <v>99</v>
      </c>
      <c r="G1335">
        <v>99</v>
      </c>
      <c r="H1335">
        <v>99</v>
      </c>
      <c r="I1335">
        <v>99</v>
      </c>
      <c r="J1335">
        <v>999</v>
      </c>
      <c r="K1335">
        <v>99</v>
      </c>
      <c r="L1335">
        <v>12</v>
      </c>
      <c r="M1335">
        <v>99</v>
      </c>
      <c r="N1335">
        <v>99</v>
      </c>
      <c r="O1335">
        <v>99</v>
      </c>
      <c r="P1335">
        <v>99</v>
      </c>
      <c r="Q1335">
        <v>21</v>
      </c>
      <c r="R1335">
        <v>21</v>
      </c>
      <c r="S1335">
        <v>12</v>
      </c>
      <c r="T1335">
        <v>9.190476190476188</v>
      </c>
      <c r="U1335">
        <v>42.757142857142874</v>
      </c>
      <c r="V1335">
        <v>4.7619047619047636</v>
      </c>
      <c r="W1335">
        <v>66.666666666666686</v>
      </c>
      <c r="X1335">
        <v>100</v>
      </c>
      <c r="Y1335">
        <v>100</v>
      </c>
      <c r="Z1335">
        <v>7.5706558455640289</v>
      </c>
      <c r="AA1335">
        <v>0</v>
      </c>
      <c r="AB1335">
        <v>1.4349065879351803</v>
      </c>
      <c r="AD1335">
        <v>62.102036896594242</v>
      </c>
      <c r="AF1335">
        <v>0.24043966109457299</v>
      </c>
      <c r="AG1335">
        <v>0.39107245053776302</v>
      </c>
      <c r="AH1335">
        <v>0</v>
      </c>
      <c r="AI1335">
        <v>12</v>
      </c>
      <c r="AJ1335">
        <v>110.89166666666664</v>
      </c>
      <c r="AK1335">
        <v>29.082154175413454</v>
      </c>
    </row>
    <row r="1336" spans="1:37">
      <c r="A1336">
        <v>16</v>
      </c>
      <c r="B1336">
        <v>324</v>
      </c>
      <c r="C1336">
        <v>2023</v>
      </c>
      <c r="D1336">
        <v>12</v>
      </c>
      <c r="E1336">
        <v>99</v>
      </c>
      <c r="F1336">
        <v>99</v>
      </c>
      <c r="G1336">
        <v>99</v>
      </c>
      <c r="H1336">
        <v>99</v>
      </c>
      <c r="I1336">
        <v>99</v>
      </c>
      <c r="J1336">
        <v>999</v>
      </c>
      <c r="K1336">
        <v>99</v>
      </c>
      <c r="L1336">
        <v>12</v>
      </c>
      <c r="M1336">
        <v>99</v>
      </c>
      <c r="N1336">
        <v>99</v>
      </c>
      <c r="O1336">
        <v>99</v>
      </c>
      <c r="P1336">
        <v>99</v>
      </c>
      <c r="Q1336">
        <v>2</v>
      </c>
      <c r="R1336">
        <v>2</v>
      </c>
      <c r="S1336">
        <v>12</v>
      </c>
      <c r="T1336">
        <v>5.5</v>
      </c>
      <c r="U1336">
        <v>46.25</v>
      </c>
      <c r="V1336">
        <v>0</v>
      </c>
      <c r="W1336">
        <v>0</v>
      </c>
      <c r="X1336">
        <v>100</v>
      </c>
      <c r="Y1336">
        <v>100</v>
      </c>
      <c r="Z1336">
        <v>4.550000000000038</v>
      </c>
      <c r="AA1336">
        <v>0</v>
      </c>
      <c r="AB1336">
        <v>2.5</v>
      </c>
      <c r="AD1336">
        <v>-99.999999999999204</v>
      </c>
      <c r="AF1336">
        <v>0.51679586563307489</v>
      </c>
      <c r="AG1336">
        <v>0.930930024254501</v>
      </c>
      <c r="AH1336">
        <v>0</v>
      </c>
      <c r="AI1336">
        <v>2</v>
      </c>
      <c r="AJ1336">
        <v>113.35</v>
      </c>
      <c r="AK1336">
        <v>31.884145220660255</v>
      </c>
    </row>
    <row r="1337" spans="1:37">
      <c r="A1337">
        <v>16</v>
      </c>
      <c r="B1337">
        <v>325</v>
      </c>
      <c r="C1337">
        <v>2023</v>
      </c>
      <c r="D1337">
        <v>1</v>
      </c>
      <c r="E1337">
        <v>99</v>
      </c>
      <c r="F1337">
        <v>99</v>
      </c>
      <c r="G1337">
        <v>99</v>
      </c>
      <c r="H1337">
        <v>99</v>
      </c>
      <c r="I1337">
        <v>99</v>
      </c>
      <c r="J1337">
        <v>999</v>
      </c>
      <c r="K1337">
        <v>99</v>
      </c>
      <c r="L1337">
        <v>13</v>
      </c>
      <c r="M1337">
        <v>99</v>
      </c>
      <c r="N1337">
        <v>99</v>
      </c>
      <c r="O1337">
        <v>99</v>
      </c>
      <c r="P1337">
        <v>99</v>
      </c>
      <c r="R1337">
        <v>0</v>
      </c>
    </row>
    <row r="1338" spans="1:37">
      <c r="A1338">
        <v>16</v>
      </c>
      <c r="B1338">
        <v>326</v>
      </c>
      <c r="C1338">
        <v>2023</v>
      </c>
      <c r="D1338">
        <v>2</v>
      </c>
      <c r="E1338">
        <v>99</v>
      </c>
      <c r="F1338">
        <v>99</v>
      </c>
      <c r="G1338">
        <v>99</v>
      </c>
      <c r="H1338">
        <v>99</v>
      </c>
      <c r="I1338">
        <v>99</v>
      </c>
      <c r="J1338">
        <v>999</v>
      </c>
      <c r="K1338">
        <v>99</v>
      </c>
      <c r="L1338">
        <v>13</v>
      </c>
      <c r="M1338">
        <v>99</v>
      </c>
      <c r="N1338">
        <v>99</v>
      </c>
      <c r="O1338">
        <v>99</v>
      </c>
      <c r="P1338">
        <v>99</v>
      </c>
      <c r="Q1338">
        <v>1</v>
      </c>
      <c r="R1338">
        <v>1</v>
      </c>
      <c r="S1338">
        <v>13</v>
      </c>
      <c r="T1338">
        <v>8</v>
      </c>
      <c r="U1338">
        <v>34.4</v>
      </c>
      <c r="V1338">
        <v>0</v>
      </c>
      <c r="W1338">
        <v>0</v>
      </c>
      <c r="X1338">
        <v>100</v>
      </c>
      <c r="Y1338">
        <v>100</v>
      </c>
      <c r="Z1338">
        <v>0</v>
      </c>
      <c r="AA1338">
        <v>0</v>
      </c>
      <c r="AB1338">
        <v>0</v>
      </c>
      <c r="AF1338">
        <v>0.1851851851851852</v>
      </c>
      <c r="AG1338">
        <v>0.21551454096655764</v>
      </c>
      <c r="AH1338">
        <v>0</v>
      </c>
      <c r="AI1338">
        <v>0</v>
      </c>
    </row>
    <row r="1339" spans="1:37">
      <c r="A1339">
        <v>16</v>
      </c>
      <c r="B1339">
        <v>327</v>
      </c>
      <c r="C1339">
        <v>2023</v>
      </c>
      <c r="D1339">
        <v>3</v>
      </c>
      <c r="E1339">
        <v>99</v>
      </c>
      <c r="F1339">
        <v>99</v>
      </c>
      <c r="G1339">
        <v>99</v>
      </c>
      <c r="H1339">
        <v>99</v>
      </c>
      <c r="I1339">
        <v>99</v>
      </c>
      <c r="J1339">
        <v>999</v>
      </c>
      <c r="K1339">
        <v>99</v>
      </c>
      <c r="L1339">
        <v>13</v>
      </c>
      <c r="M1339">
        <v>99</v>
      </c>
      <c r="N1339">
        <v>99</v>
      </c>
      <c r="O1339">
        <v>99</v>
      </c>
      <c r="P1339">
        <v>99</v>
      </c>
      <c r="Q1339">
        <v>1</v>
      </c>
      <c r="R1339">
        <v>1</v>
      </c>
      <c r="S1339">
        <v>13</v>
      </c>
      <c r="T1339">
        <v>14</v>
      </c>
      <c r="U1339">
        <v>68.8</v>
      </c>
      <c r="V1339">
        <v>0</v>
      </c>
      <c r="W1339">
        <v>100</v>
      </c>
      <c r="X1339">
        <v>100</v>
      </c>
      <c r="Y1339">
        <v>100</v>
      </c>
      <c r="Z1339">
        <v>0</v>
      </c>
      <c r="AA1339">
        <v>0</v>
      </c>
      <c r="AB1339">
        <v>0</v>
      </c>
      <c r="AF1339">
        <v>3.0562347188264057E-2</v>
      </c>
      <c r="AG1339">
        <v>6.9656989947321835E-2</v>
      </c>
      <c r="AH1339">
        <v>0</v>
      </c>
      <c r="AI1339">
        <v>0</v>
      </c>
    </row>
    <row r="1340" spans="1:37">
      <c r="A1340">
        <v>16</v>
      </c>
      <c r="B1340">
        <v>328</v>
      </c>
      <c r="C1340">
        <v>2023</v>
      </c>
      <c r="D1340">
        <v>4</v>
      </c>
      <c r="E1340">
        <v>99</v>
      </c>
      <c r="F1340">
        <v>99</v>
      </c>
      <c r="G1340">
        <v>99</v>
      </c>
      <c r="H1340">
        <v>99</v>
      </c>
      <c r="I1340">
        <v>99</v>
      </c>
      <c r="J1340">
        <v>999</v>
      </c>
      <c r="K1340">
        <v>99</v>
      </c>
      <c r="L1340">
        <v>13</v>
      </c>
      <c r="M1340">
        <v>99</v>
      </c>
      <c r="N1340">
        <v>99</v>
      </c>
      <c r="O1340">
        <v>99</v>
      </c>
      <c r="P1340">
        <v>99</v>
      </c>
      <c r="R1340">
        <v>0</v>
      </c>
    </row>
    <row r="1341" spans="1:37">
      <c r="A1341">
        <v>16</v>
      </c>
      <c r="B1341">
        <v>329</v>
      </c>
      <c r="C1341">
        <v>2023</v>
      </c>
      <c r="D1341">
        <v>5</v>
      </c>
      <c r="E1341">
        <v>99</v>
      </c>
      <c r="F1341">
        <v>99</v>
      </c>
      <c r="G1341">
        <v>99</v>
      </c>
      <c r="H1341">
        <v>99</v>
      </c>
      <c r="I1341">
        <v>99</v>
      </c>
      <c r="J1341">
        <v>999</v>
      </c>
      <c r="K1341">
        <v>99</v>
      </c>
      <c r="L1341">
        <v>13</v>
      </c>
      <c r="M1341">
        <v>99</v>
      </c>
      <c r="N1341">
        <v>99</v>
      </c>
      <c r="O1341">
        <v>99</v>
      </c>
      <c r="P1341">
        <v>99</v>
      </c>
      <c r="R1341">
        <v>0</v>
      </c>
    </row>
    <row r="1342" spans="1:37">
      <c r="A1342">
        <v>16</v>
      </c>
      <c r="B1342">
        <v>330</v>
      </c>
      <c r="C1342">
        <v>2023</v>
      </c>
      <c r="D1342">
        <v>6</v>
      </c>
      <c r="E1342">
        <v>99</v>
      </c>
      <c r="F1342">
        <v>99</v>
      </c>
      <c r="G1342">
        <v>99</v>
      </c>
      <c r="H1342">
        <v>99</v>
      </c>
      <c r="I1342">
        <v>99</v>
      </c>
      <c r="J1342">
        <v>999</v>
      </c>
      <c r="K1342">
        <v>99</v>
      </c>
      <c r="L1342">
        <v>13</v>
      </c>
      <c r="M1342">
        <v>99</v>
      </c>
      <c r="N1342">
        <v>99</v>
      </c>
      <c r="O1342">
        <v>99</v>
      </c>
      <c r="P1342">
        <v>99</v>
      </c>
      <c r="R1342">
        <v>0</v>
      </c>
    </row>
    <row r="1343" spans="1:37">
      <c r="A1343">
        <v>16</v>
      </c>
      <c r="B1343">
        <v>331</v>
      </c>
      <c r="C1343">
        <v>2023</v>
      </c>
      <c r="D1343">
        <v>7</v>
      </c>
      <c r="E1343">
        <v>99</v>
      </c>
      <c r="F1343">
        <v>99</v>
      </c>
      <c r="G1343">
        <v>99</v>
      </c>
      <c r="H1343">
        <v>99</v>
      </c>
      <c r="I1343">
        <v>99</v>
      </c>
      <c r="J1343">
        <v>999</v>
      </c>
      <c r="K1343">
        <v>99</v>
      </c>
      <c r="L1343">
        <v>13</v>
      </c>
      <c r="M1343">
        <v>99</v>
      </c>
      <c r="N1343">
        <v>99</v>
      </c>
      <c r="O1343">
        <v>99</v>
      </c>
      <c r="P1343">
        <v>99</v>
      </c>
      <c r="R1343">
        <v>0</v>
      </c>
    </row>
    <row r="1344" spans="1:37">
      <c r="A1344">
        <v>16</v>
      </c>
      <c r="B1344">
        <v>332</v>
      </c>
      <c r="C1344">
        <v>2023</v>
      </c>
      <c r="D1344">
        <v>8</v>
      </c>
      <c r="E1344">
        <v>99</v>
      </c>
      <c r="F1344">
        <v>99</v>
      </c>
      <c r="G1344">
        <v>99</v>
      </c>
      <c r="H1344">
        <v>99</v>
      </c>
      <c r="I1344">
        <v>99</v>
      </c>
      <c r="J1344">
        <v>999</v>
      </c>
      <c r="K1344">
        <v>99</v>
      </c>
      <c r="L1344">
        <v>13</v>
      </c>
      <c r="M1344">
        <v>99</v>
      </c>
      <c r="N1344">
        <v>99</v>
      </c>
      <c r="O1344">
        <v>99</v>
      </c>
      <c r="P1344">
        <v>99</v>
      </c>
      <c r="Q1344">
        <v>2</v>
      </c>
      <c r="R1344">
        <v>2</v>
      </c>
      <c r="S1344">
        <v>13</v>
      </c>
      <c r="T1344">
        <v>12</v>
      </c>
      <c r="U1344">
        <v>55.5</v>
      </c>
      <c r="V1344">
        <v>0</v>
      </c>
      <c r="W1344">
        <v>100</v>
      </c>
      <c r="X1344">
        <v>100</v>
      </c>
      <c r="Y1344">
        <v>100</v>
      </c>
      <c r="Z1344">
        <v>7.30000000000003</v>
      </c>
      <c r="AA1344">
        <v>0</v>
      </c>
      <c r="AB1344">
        <v>3</v>
      </c>
      <c r="AD1344">
        <v>100.00000000000001</v>
      </c>
      <c r="AF1344">
        <v>3.0959752321981442E-2</v>
      </c>
      <c r="AG1344">
        <v>6.74710922840423E-2</v>
      </c>
      <c r="AH1344">
        <v>0</v>
      </c>
      <c r="AI1344">
        <v>2</v>
      </c>
      <c r="AJ1344">
        <v>120.35</v>
      </c>
      <c r="AK1344">
        <v>31.736015228422406</v>
      </c>
    </row>
    <row r="1345" spans="1:37">
      <c r="A1345">
        <v>16</v>
      </c>
      <c r="B1345">
        <v>333</v>
      </c>
      <c r="C1345">
        <v>2023</v>
      </c>
      <c r="D1345">
        <v>9</v>
      </c>
      <c r="E1345">
        <v>99</v>
      </c>
      <c r="F1345">
        <v>99</v>
      </c>
      <c r="G1345">
        <v>99</v>
      </c>
      <c r="H1345">
        <v>99</v>
      </c>
      <c r="I1345">
        <v>99</v>
      </c>
      <c r="J1345">
        <v>999</v>
      </c>
      <c r="K1345">
        <v>99</v>
      </c>
      <c r="L1345">
        <v>13</v>
      </c>
      <c r="M1345">
        <v>99</v>
      </c>
      <c r="N1345">
        <v>99</v>
      </c>
      <c r="O1345">
        <v>99</v>
      </c>
      <c r="P1345">
        <v>99</v>
      </c>
      <c r="Q1345">
        <v>1</v>
      </c>
      <c r="R1345">
        <v>1</v>
      </c>
      <c r="S1345">
        <v>13</v>
      </c>
      <c r="T1345">
        <v>9</v>
      </c>
      <c r="U1345">
        <v>42.9</v>
      </c>
      <c r="V1345">
        <v>0</v>
      </c>
      <c r="W1345">
        <v>100</v>
      </c>
      <c r="X1345">
        <v>100</v>
      </c>
      <c r="Y1345">
        <v>100</v>
      </c>
      <c r="Z1345">
        <v>0</v>
      </c>
      <c r="AA1345">
        <v>0</v>
      </c>
      <c r="AB1345">
        <v>0</v>
      </c>
      <c r="AF1345">
        <v>1.4310246136233547E-2</v>
      </c>
      <c r="AG1345">
        <v>2.4639298474948043E-2</v>
      </c>
      <c r="AH1345">
        <v>0</v>
      </c>
      <c r="AI1345">
        <v>1</v>
      </c>
      <c r="AJ1345">
        <v>110.3</v>
      </c>
      <c r="AK1345">
        <v>31.969125378242552</v>
      </c>
    </row>
    <row r="1346" spans="1:37">
      <c r="A1346">
        <v>16</v>
      </c>
      <c r="B1346">
        <v>334</v>
      </c>
      <c r="C1346">
        <v>2023</v>
      </c>
      <c r="D1346">
        <v>10</v>
      </c>
      <c r="E1346">
        <v>99</v>
      </c>
      <c r="F1346">
        <v>99</v>
      </c>
      <c r="G1346">
        <v>99</v>
      </c>
      <c r="H1346">
        <v>99</v>
      </c>
      <c r="I1346">
        <v>99</v>
      </c>
      <c r="J1346">
        <v>999</v>
      </c>
      <c r="K1346">
        <v>99</v>
      </c>
      <c r="L1346">
        <v>13</v>
      </c>
      <c r="M1346">
        <v>99</v>
      </c>
      <c r="N1346">
        <v>99</v>
      </c>
      <c r="O1346">
        <v>99</v>
      </c>
      <c r="P1346">
        <v>99</v>
      </c>
      <c r="Q1346">
        <v>2</v>
      </c>
      <c r="R1346">
        <v>2</v>
      </c>
      <c r="S1346">
        <v>13</v>
      </c>
      <c r="T1346">
        <v>8</v>
      </c>
      <c r="U1346">
        <v>43.6</v>
      </c>
      <c r="V1346">
        <v>0</v>
      </c>
      <c r="W1346">
        <v>0</v>
      </c>
      <c r="X1346">
        <v>100</v>
      </c>
      <c r="Y1346">
        <v>100</v>
      </c>
      <c r="Z1346">
        <v>5.7000000000000011</v>
      </c>
      <c r="AA1346">
        <v>0</v>
      </c>
      <c r="AB1346">
        <v>0</v>
      </c>
      <c r="AF1346">
        <v>1.0813733441470672E-2</v>
      </c>
      <c r="AG1346">
        <v>1.7686087762342796E-2</v>
      </c>
      <c r="AH1346">
        <v>0</v>
      </c>
      <c r="AI1346">
        <v>1</v>
      </c>
      <c r="AJ1346">
        <v>111.3</v>
      </c>
      <c r="AK1346">
        <v>27.488669324629523</v>
      </c>
    </row>
    <row r="1347" spans="1:37">
      <c r="A1347">
        <v>16</v>
      </c>
      <c r="B1347">
        <v>335</v>
      </c>
      <c r="C1347">
        <v>2023</v>
      </c>
      <c r="D1347">
        <v>11</v>
      </c>
      <c r="E1347">
        <v>99</v>
      </c>
      <c r="F1347">
        <v>99</v>
      </c>
      <c r="G1347">
        <v>99</v>
      </c>
      <c r="H1347">
        <v>99</v>
      </c>
      <c r="I1347">
        <v>99</v>
      </c>
      <c r="J1347">
        <v>999</v>
      </c>
      <c r="K1347">
        <v>99</v>
      </c>
      <c r="L1347">
        <v>13</v>
      </c>
      <c r="M1347">
        <v>99</v>
      </c>
      <c r="N1347">
        <v>99</v>
      </c>
      <c r="O1347">
        <v>99</v>
      </c>
      <c r="P1347">
        <v>99</v>
      </c>
      <c r="Q1347">
        <v>4</v>
      </c>
      <c r="R1347">
        <v>4</v>
      </c>
      <c r="S1347">
        <v>13</v>
      </c>
      <c r="T1347">
        <v>10.25</v>
      </c>
      <c r="U1347">
        <v>48.025000000000006</v>
      </c>
      <c r="V1347">
        <v>0</v>
      </c>
      <c r="W1347">
        <v>50</v>
      </c>
      <c r="X1347">
        <v>100</v>
      </c>
      <c r="Y1347">
        <v>100</v>
      </c>
      <c r="Z1347">
        <v>11.57721361122786</v>
      </c>
      <c r="AA1347">
        <v>0</v>
      </c>
      <c r="AB1347">
        <v>2.8613807855648994</v>
      </c>
      <c r="AD1347">
        <v>50.921735749981366</v>
      </c>
      <c r="AF1347">
        <v>4.5798030684680559E-2</v>
      </c>
      <c r="AG1347">
        <v>8.3667466029963555E-2</v>
      </c>
      <c r="AH1347">
        <v>0</v>
      </c>
      <c r="AI1347">
        <v>2</v>
      </c>
      <c r="AJ1347">
        <v>110.95</v>
      </c>
      <c r="AK1347">
        <v>28.115935838451243</v>
      </c>
    </row>
    <row r="1348" spans="1:37">
      <c r="A1348">
        <v>16</v>
      </c>
      <c r="B1348">
        <v>336</v>
      </c>
      <c r="C1348">
        <v>2023</v>
      </c>
      <c r="D1348">
        <v>12</v>
      </c>
      <c r="E1348">
        <v>99</v>
      </c>
      <c r="F1348">
        <v>99</v>
      </c>
      <c r="G1348">
        <v>99</v>
      </c>
      <c r="H1348">
        <v>99</v>
      </c>
      <c r="I1348">
        <v>99</v>
      </c>
      <c r="J1348">
        <v>999</v>
      </c>
      <c r="K1348">
        <v>99</v>
      </c>
      <c r="L1348">
        <v>13</v>
      </c>
      <c r="M1348">
        <v>99</v>
      </c>
      <c r="N1348">
        <v>99</v>
      </c>
      <c r="O1348">
        <v>99</v>
      </c>
      <c r="P1348">
        <v>99</v>
      </c>
      <c r="R1348">
        <v>0</v>
      </c>
    </row>
    <row r="1349" spans="1:37">
      <c r="A1349">
        <v>16</v>
      </c>
      <c r="B1349">
        <v>337</v>
      </c>
      <c r="C1349">
        <v>2023</v>
      </c>
      <c r="D1349">
        <v>1</v>
      </c>
      <c r="E1349">
        <v>99</v>
      </c>
      <c r="F1349">
        <v>99</v>
      </c>
      <c r="G1349">
        <v>99</v>
      </c>
      <c r="H1349">
        <v>99</v>
      </c>
      <c r="I1349">
        <v>99</v>
      </c>
      <c r="J1349">
        <v>999</v>
      </c>
      <c r="K1349">
        <v>99</v>
      </c>
      <c r="L1349">
        <v>14</v>
      </c>
      <c r="M1349">
        <v>99</v>
      </c>
      <c r="N1349">
        <v>99</v>
      </c>
      <c r="O1349">
        <v>99</v>
      </c>
      <c r="P1349">
        <v>99</v>
      </c>
      <c r="R1349">
        <v>0</v>
      </c>
    </row>
    <row r="1350" spans="1:37">
      <c r="A1350">
        <v>16</v>
      </c>
      <c r="B1350">
        <v>338</v>
      </c>
      <c r="C1350">
        <v>2023</v>
      </c>
      <c r="D1350">
        <v>2</v>
      </c>
      <c r="E1350">
        <v>99</v>
      </c>
      <c r="F1350">
        <v>99</v>
      </c>
      <c r="G1350">
        <v>99</v>
      </c>
      <c r="H1350">
        <v>99</v>
      </c>
      <c r="I1350">
        <v>99</v>
      </c>
      <c r="J1350">
        <v>999</v>
      </c>
      <c r="K1350">
        <v>99</v>
      </c>
      <c r="L1350">
        <v>14</v>
      </c>
      <c r="M1350">
        <v>99</v>
      </c>
      <c r="N1350">
        <v>99</v>
      </c>
      <c r="O1350">
        <v>99</v>
      </c>
      <c r="P1350">
        <v>99</v>
      </c>
      <c r="R1350">
        <v>0</v>
      </c>
    </row>
    <row r="1351" spans="1:37">
      <c r="A1351">
        <v>16</v>
      </c>
      <c r="B1351">
        <v>339</v>
      </c>
      <c r="C1351">
        <v>2023</v>
      </c>
      <c r="D1351">
        <v>3</v>
      </c>
      <c r="E1351">
        <v>99</v>
      </c>
      <c r="F1351">
        <v>99</v>
      </c>
      <c r="G1351">
        <v>99</v>
      </c>
      <c r="H1351">
        <v>99</v>
      </c>
      <c r="I1351">
        <v>99</v>
      </c>
      <c r="J1351">
        <v>999</v>
      </c>
      <c r="K1351">
        <v>99</v>
      </c>
      <c r="L1351">
        <v>14</v>
      </c>
      <c r="M1351">
        <v>99</v>
      </c>
      <c r="N1351">
        <v>99</v>
      </c>
      <c r="O1351">
        <v>99</v>
      </c>
      <c r="P1351">
        <v>99</v>
      </c>
      <c r="R1351">
        <v>0</v>
      </c>
    </row>
    <row r="1352" spans="1:37">
      <c r="A1352">
        <v>16</v>
      </c>
      <c r="B1352">
        <v>340</v>
      </c>
      <c r="C1352">
        <v>2023</v>
      </c>
      <c r="D1352">
        <v>4</v>
      </c>
      <c r="E1352">
        <v>99</v>
      </c>
      <c r="F1352">
        <v>99</v>
      </c>
      <c r="G1352">
        <v>99</v>
      </c>
      <c r="H1352">
        <v>99</v>
      </c>
      <c r="I1352">
        <v>99</v>
      </c>
      <c r="J1352">
        <v>999</v>
      </c>
      <c r="K1352">
        <v>99</v>
      </c>
      <c r="L1352">
        <v>14</v>
      </c>
      <c r="M1352">
        <v>99</v>
      </c>
      <c r="N1352">
        <v>99</v>
      </c>
      <c r="O1352">
        <v>99</v>
      </c>
      <c r="P1352">
        <v>99</v>
      </c>
      <c r="R1352">
        <v>0</v>
      </c>
    </row>
    <row r="1353" spans="1:37">
      <c r="A1353">
        <v>16</v>
      </c>
      <c r="B1353">
        <v>341</v>
      </c>
      <c r="C1353">
        <v>2023</v>
      </c>
      <c r="D1353">
        <v>5</v>
      </c>
      <c r="E1353">
        <v>99</v>
      </c>
      <c r="F1353">
        <v>99</v>
      </c>
      <c r="G1353">
        <v>99</v>
      </c>
      <c r="H1353">
        <v>99</v>
      </c>
      <c r="I1353">
        <v>99</v>
      </c>
      <c r="J1353">
        <v>999</v>
      </c>
      <c r="K1353">
        <v>99</v>
      </c>
      <c r="L1353">
        <v>14</v>
      </c>
      <c r="M1353">
        <v>99</v>
      </c>
      <c r="N1353">
        <v>99</v>
      </c>
      <c r="O1353">
        <v>99</v>
      </c>
      <c r="P1353">
        <v>99</v>
      </c>
      <c r="R1353">
        <v>0</v>
      </c>
    </row>
    <row r="1354" spans="1:37">
      <c r="A1354">
        <v>16</v>
      </c>
      <c r="B1354">
        <v>342</v>
      </c>
      <c r="C1354">
        <v>2023</v>
      </c>
      <c r="D1354">
        <v>6</v>
      </c>
      <c r="E1354">
        <v>99</v>
      </c>
      <c r="F1354">
        <v>99</v>
      </c>
      <c r="G1354">
        <v>99</v>
      </c>
      <c r="H1354">
        <v>99</v>
      </c>
      <c r="I1354">
        <v>99</v>
      </c>
      <c r="J1354">
        <v>999</v>
      </c>
      <c r="K1354">
        <v>99</v>
      </c>
      <c r="L1354">
        <v>14</v>
      </c>
      <c r="M1354">
        <v>99</v>
      </c>
      <c r="N1354">
        <v>99</v>
      </c>
      <c r="O1354">
        <v>99</v>
      </c>
      <c r="P1354">
        <v>99</v>
      </c>
      <c r="R1354">
        <v>0</v>
      </c>
    </row>
    <row r="1355" spans="1:37">
      <c r="A1355">
        <v>16</v>
      </c>
      <c r="B1355">
        <v>343</v>
      </c>
      <c r="C1355">
        <v>2023</v>
      </c>
      <c r="D1355">
        <v>7</v>
      </c>
      <c r="E1355">
        <v>99</v>
      </c>
      <c r="F1355">
        <v>99</v>
      </c>
      <c r="G1355">
        <v>99</v>
      </c>
      <c r="H1355">
        <v>99</v>
      </c>
      <c r="I1355">
        <v>99</v>
      </c>
      <c r="J1355">
        <v>999</v>
      </c>
      <c r="K1355">
        <v>99</v>
      </c>
      <c r="L1355">
        <v>14</v>
      </c>
      <c r="M1355">
        <v>99</v>
      </c>
      <c r="N1355">
        <v>99</v>
      </c>
      <c r="O1355">
        <v>99</v>
      </c>
      <c r="P1355">
        <v>99</v>
      </c>
      <c r="R1355">
        <v>0</v>
      </c>
    </row>
    <row r="1356" spans="1:37">
      <c r="A1356">
        <v>16</v>
      </c>
      <c r="B1356">
        <v>344</v>
      </c>
      <c r="C1356">
        <v>2023</v>
      </c>
      <c r="D1356">
        <v>8</v>
      </c>
      <c r="E1356">
        <v>99</v>
      </c>
      <c r="F1356">
        <v>99</v>
      </c>
      <c r="G1356">
        <v>99</v>
      </c>
      <c r="H1356">
        <v>99</v>
      </c>
      <c r="I1356">
        <v>99</v>
      </c>
      <c r="J1356">
        <v>999</v>
      </c>
      <c r="K1356">
        <v>99</v>
      </c>
      <c r="L1356">
        <v>14</v>
      </c>
      <c r="M1356">
        <v>99</v>
      </c>
      <c r="N1356">
        <v>99</v>
      </c>
      <c r="O1356">
        <v>99</v>
      </c>
      <c r="P1356">
        <v>99</v>
      </c>
      <c r="R1356">
        <v>0</v>
      </c>
    </row>
    <row r="1357" spans="1:37">
      <c r="A1357">
        <v>16</v>
      </c>
      <c r="B1357">
        <v>345</v>
      </c>
      <c r="C1357">
        <v>2023</v>
      </c>
      <c r="D1357">
        <v>9</v>
      </c>
      <c r="E1357">
        <v>99</v>
      </c>
      <c r="F1357">
        <v>99</v>
      </c>
      <c r="G1357">
        <v>99</v>
      </c>
      <c r="H1357">
        <v>99</v>
      </c>
      <c r="I1357">
        <v>99</v>
      </c>
      <c r="J1357">
        <v>999</v>
      </c>
      <c r="K1357">
        <v>99</v>
      </c>
      <c r="L1357">
        <v>14</v>
      </c>
      <c r="M1357">
        <v>99</v>
      </c>
      <c r="N1357">
        <v>99</v>
      </c>
      <c r="O1357">
        <v>99</v>
      </c>
      <c r="P1357">
        <v>99</v>
      </c>
      <c r="Q1357">
        <v>1</v>
      </c>
      <c r="R1357">
        <v>1</v>
      </c>
      <c r="S1357">
        <v>14</v>
      </c>
      <c r="T1357">
        <v>14</v>
      </c>
      <c r="U1357">
        <v>48.9</v>
      </c>
      <c r="V1357">
        <v>0</v>
      </c>
      <c r="W1357">
        <v>100</v>
      </c>
      <c r="X1357">
        <v>100</v>
      </c>
      <c r="Y1357">
        <v>100</v>
      </c>
      <c r="Z1357">
        <v>0</v>
      </c>
      <c r="AA1357">
        <v>0</v>
      </c>
      <c r="AB1357">
        <v>0</v>
      </c>
      <c r="AF1357">
        <v>1.4310246136233547E-2</v>
      </c>
      <c r="AG1357">
        <v>2.8085354205710004E-2</v>
      </c>
      <c r="AH1357">
        <v>0</v>
      </c>
      <c r="AI1357">
        <v>0</v>
      </c>
    </row>
    <row r="1358" spans="1:37">
      <c r="A1358">
        <v>16</v>
      </c>
      <c r="B1358">
        <v>346</v>
      </c>
      <c r="C1358">
        <v>2023</v>
      </c>
      <c r="D1358">
        <v>10</v>
      </c>
      <c r="E1358">
        <v>99</v>
      </c>
      <c r="F1358">
        <v>99</v>
      </c>
      <c r="G1358">
        <v>99</v>
      </c>
      <c r="H1358">
        <v>99</v>
      </c>
      <c r="I1358">
        <v>99</v>
      </c>
      <c r="J1358">
        <v>999</v>
      </c>
      <c r="K1358">
        <v>99</v>
      </c>
      <c r="L1358">
        <v>14</v>
      </c>
      <c r="M1358">
        <v>99</v>
      </c>
      <c r="N1358">
        <v>99</v>
      </c>
      <c r="O1358">
        <v>99</v>
      </c>
      <c r="P1358">
        <v>99</v>
      </c>
      <c r="Q1358">
        <v>2</v>
      </c>
      <c r="R1358">
        <v>2</v>
      </c>
      <c r="S1358">
        <v>14</v>
      </c>
      <c r="T1358">
        <v>11.5</v>
      </c>
      <c r="U1358">
        <v>59.5</v>
      </c>
      <c r="V1358">
        <v>0</v>
      </c>
      <c r="W1358">
        <v>100</v>
      </c>
      <c r="X1358">
        <v>100</v>
      </c>
      <c r="Y1358">
        <v>100</v>
      </c>
      <c r="Z1358">
        <v>1</v>
      </c>
      <c r="AA1358">
        <v>0</v>
      </c>
      <c r="AB1358">
        <v>2.5</v>
      </c>
      <c r="AD1358">
        <v>100</v>
      </c>
      <c r="AF1358">
        <v>1.0813733441470672E-2</v>
      </c>
      <c r="AG1358">
        <v>2.413583077659166E-2</v>
      </c>
      <c r="AH1358">
        <v>0</v>
      </c>
      <c r="AI1358">
        <v>0</v>
      </c>
    </row>
    <row r="1359" spans="1:37">
      <c r="A1359">
        <v>16</v>
      </c>
      <c r="B1359">
        <v>347</v>
      </c>
      <c r="C1359">
        <v>2023</v>
      </c>
      <c r="D1359">
        <v>11</v>
      </c>
      <c r="E1359">
        <v>99</v>
      </c>
      <c r="F1359">
        <v>99</v>
      </c>
      <c r="G1359">
        <v>99</v>
      </c>
      <c r="H1359">
        <v>99</v>
      </c>
      <c r="I1359">
        <v>99</v>
      </c>
      <c r="J1359">
        <v>999</v>
      </c>
      <c r="K1359">
        <v>99</v>
      </c>
      <c r="L1359">
        <v>14</v>
      </c>
      <c r="M1359">
        <v>99</v>
      </c>
      <c r="N1359">
        <v>99</v>
      </c>
      <c r="O1359">
        <v>99</v>
      </c>
      <c r="P1359">
        <v>99</v>
      </c>
      <c r="R1359">
        <v>0</v>
      </c>
    </row>
    <row r="1360" spans="1:37">
      <c r="A1360">
        <v>16</v>
      </c>
      <c r="B1360">
        <v>348</v>
      </c>
      <c r="C1360">
        <v>2023</v>
      </c>
      <c r="D1360">
        <v>12</v>
      </c>
      <c r="E1360">
        <v>99</v>
      </c>
      <c r="F1360">
        <v>99</v>
      </c>
      <c r="G1360">
        <v>99</v>
      </c>
      <c r="H1360">
        <v>99</v>
      </c>
      <c r="I1360">
        <v>99</v>
      </c>
      <c r="J1360">
        <v>999</v>
      </c>
      <c r="K1360">
        <v>99</v>
      </c>
      <c r="L1360">
        <v>14</v>
      </c>
      <c r="M1360">
        <v>99</v>
      </c>
      <c r="N1360">
        <v>99</v>
      </c>
      <c r="O1360">
        <v>99</v>
      </c>
      <c r="P1360">
        <v>99</v>
      </c>
      <c r="R1360">
        <v>0</v>
      </c>
    </row>
    <row r="1361" spans="1:37">
      <c r="A1361">
        <v>16</v>
      </c>
      <c r="B1361">
        <v>349</v>
      </c>
      <c r="C1361">
        <v>2023</v>
      </c>
      <c r="D1361">
        <v>1</v>
      </c>
      <c r="E1361">
        <v>99</v>
      </c>
      <c r="F1361">
        <v>99</v>
      </c>
      <c r="G1361">
        <v>99</v>
      </c>
      <c r="H1361">
        <v>99</v>
      </c>
      <c r="I1361">
        <v>99</v>
      </c>
      <c r="J1361">
        <v>999</v>
      </c>
      <c r="K1361">
        <v>99</v>
      </c>
      <c r="L1361">
        <v>15</v>
      </c>
      <c r="M1361">
        <v>99</v>
      </c>
      <c r="N1361">
        <v>99</v>
      </c>
      <c r="O1361">
        <v>99</v>
      </c>
      <c r="P1361">
        <v>99</v>
      </c>
      <c r="R1361">
        <v>0</v>
      </c>
    </row>
    <row r="1362" spans="1:37">
      <c r="A1362">
        <v>16</v>
      </c>
      <c r="B1362">
        <v>350</v>
      </c>
      <c r="C1362">
        <v>2023</v>
      </c>
      <c r="D1362">
        <v>2</v>
      </c>
      <c r="E1362">
        <v>99</v>
      </c>
      <c r="F1362">
        <v>99</v>
      </c>
      <c r="G1362">
        <v>99</v>
      </c>
      <c r="H1362">
        <v>99</v>
      </c>
      <c r="I1362">
        <v>99</v>
      </c>
      <c r="J1362">
        <v>999</v>
      </c>
      <c r="K1362">
        <v>99</v>
      </c>
      <c r="L1362">
        <v>15</v>
      </c>
      <c r="M1362">
        <v>99</v>
      </c>
      <c r="N1362">
        <v>99</v>
      </c>
      <c r="O1362">
        <v>99</v>
      </c>
      <c r="P1362">
        <v>99</v>
      </c>
      <c r="R1362">
        <v>0</v>
      </c>
    </row>
    <row r="1363" spans="1:37">
      <c r="A1363">
        <v>16</v>
      </c>
      <c r="B1363">
        <v>351</v>
      </c>
      <c r="C1363">
        <v>2023</v>
      </c>
      <c r="D1363">
        <v>3</v>
      </c>
      <c r="E1363">
        <v>99</v>
      </c>
      <c r="F1363">
        <v>99</v>
      </c>
      <c r="G1363">
        <v>99</v>
      </c>
      <c r="H1363">
        <v>99</v>
      </c>
      <c r="I1363">
        <v>99</v>
      </c>
      <c r="J1363">
        <v>999</v>
      </c>
      <c r="K1363">
        <v>99</v>
      </c>
      <c r="L1363">
        <v>15</v>
      </c>
      <c r="M1363">
        <v>99</v>
      </c>
      <c r="N1363">
        <v>99</v>
      </c>
      <c r="O1363">
        <v>99</v>
      </c>
      <c r="P1363">
        <v>99</v>
      </c>
      <c r="R1363">
        <v>0</v>
      </c>
    </row>
    <row r="1364" spans="1:37">
      <c r="A1364">
        <v>16</v>
      </c>
      <c r="B1364">
        <v>352</v>
      </c>
      <c r="C1364">
        <v>2023</v>
      </c>
      <c r="D1364">
        <v>4</v>
      </c>
      <c r="E1364">
        <v>99</v>
      </c>
      <c r="F1364">
        <v>99</v>
      </c>
      <c r="G1364">
        <v>99</v>
      </c>
      <c r="H1364">
        <v>99</v>
      </c>
      <c r="I1364">
        <v>99</v>
      </c>
      <c r="J1364">
        <v>999</v>
      </c>
      <c r="K1364">
        <v>99</v>
      </c>
      <c r="L1364">
        <v>15</v>
      </c>
      <c r="M1364">
        <v>99</v>
      </c>
      <c r="N1364">
        <v>99</v>
      </c>
      <c r="O1364">
        <v>99</v>
      </c>
      <c r="P1364">
        <v>99</v>
      </c>
      <c r="R1364">
        <v>0</v>
      </c>
    </row>
    <row r="1365" spans="1:37">
      <c r="A1365">
        <v>16</v>
      </c>
      <c r="B1365">
        <v>353</v>
      </c>
      <c r="C1365">
        <v>2023</v>
      </c>
      <c r="D1365">
        <v>5</v>
      </c>
      <c r="E1365">
        <v>99</v>
      </c>
      <c r="F1365">
        <v>99</v>
      </c>
      <c r="G1365">
        <v>99</v>
      </c>
      <c r="H1365">
        <v>99</v>
      </c>
      <c r="I1365">
        <v>99</v>
      </c>
      <c r="J1365">
        <v>999</v>
      </c>
      <c r="K1365">
        <v>99</v>
      </c>
      <c r="L1365">
        <v>15</v>
      </c>
      <c r="M1365">
        <v>99</v>
      </c>
      <c r="N1365">
        <v>99</v>
      </c>
      <c r="O1365">
        <v>99</v>
      </c>
      <c r="P1365">
        <v>99</v>
      </c>
      <c r="R1365">
        <v>0</v>
      </c>
    </row>
    <row r="1366" spans="1:37">
      <c r="A1366">
        <v>16</v>
      </c>
      <c r="B1366">
        <v>354</v>
      </c>
      <c r="C1366">
        <v>2023</v>
      </c>
      <c r="D1366">
        <v>6</v>
      </c>
      <c r="E1366">
        <v>99</v>
      </c>
      <c r="F1366">
        <v>99</v>
      </c>
      <c r="G1366">
        <v>99</v>
      </c>
      <c r="H1366">
        <v>99</v>
      </c>
      <c r="I1366">
        <v>99</v>
      </c>
      <c r="J1366">
        <v>999</v>
      </c>
      <c r="K1366">
        <v>99</v>
      </c>
      <c r="L1366">
        <v>15</v>
      </c>
      <c r="M1366">
        <v>99</v>
      </c>
      <c r="N1366">
        <v>99</v>
      </c>
      <c r="O1366">
        <v>99</v>
      </c>
      <c r="P1366">
        <v>99</v>
      </c>
      <c r="R1366">
        <v>0</v>
      </c>
    </row>
    <row r="1367" spans="1:37">
      <c r="A1367">
        <v>16</v>
      </c>
      <c r="B1367">
        <v>355</v>
      </c>
      <c r="C1367">
        <v>2023</v>
      </c>
      <c r="D1367">
        <v>7</v>
      </c>
      <c r="E1367">
        <v>99</v>
      </c>
      <c r="F1367">
        <v>99</v>
      </c>
      <c r="G1367">
        <v>99</v>
      </c>
      <c r="H1367">
        <v>99</v>
      </c>
      <c r="I1367">
        <v>99</v>
      </c>
      <c r="J1367">
        <v>999</v>
      </c>
      <c r="K1367">
        <v>99</v>
      </c>
      <c r="L1367">
        <v>15</v>
      </c>
      <c r="M1367">
        <v>99</v>
      </c>
      <c r="N1367">
        <v>99</v>
      </c>
      <c r="O1367">
        <v>99</v>
      </c>
      <c r="P1367">
        <v>99</v>
      </c>
      <c r="R1367">
        <v>0</v>
      </c>
    </row>
    <row r="1368" spans="1:37">
      <c r="A1368">
        <v>16</v>
      </c>
      <c r="B1368">
        <v>356</v>
      </c>
      <c r="C1368">
        <v>2023</v>
      </c>
      <c r="D1368">
        <v>8</v>
      </c>
      <c r="E1368">
        <v>99</v>
      </c>
      <c r="F1368">
        <v>99</v>
      </c>
      <c r="G1368">
        <v>99</v>
      </c>
      <c r="H1368">
        <v>99</v>
      </c>
      <c r="I1368">
        <v>99</v>
      </c>
      <c r="J1368">
        <v>999</v>
      </c>
      <c r="K1368">
        <v>99</v>
      </c>
      <c r="L1368">
        <v>15</v>
      </c>
      <c r="M1368">
        <v>99</v>
      </c>
      <c r="N1368">
        <v>99</v>
      </c>
      <c r="O1368">
        <v>99</v>
      </c>
      <c r="P1368">
        <v>99</v>
      </c>
      <c r="R1368">
        <v>0</v>
      </c>
    </row>
    <row r="1369" spans="1:37">
      <c r="A1369">
        <v>16</v>
      </c>
      <c r="B1369">
        <v>357</v>
      </c>
      <c r="C1369">
        <v>2023</v>
      </c>
      <c r="D1369">
        <v>9</v>
      </c>
      <c r="E1369">
        <v>99</v>
      </c>
      <c r="F1369">
        <v>99</v>
      </c>
      <c r="G1369">
        <v>99</v>
      </c>
      <c r="H1369">
        <v>99</v>
      </c>
      <c r="I1369">
        <v>99</v>
      </c>
      <c r="J1369">
        <v>999</v>
      </c>
      <c r="K1369">
        <v>99</v>
      </c>
      <c r="L1369">
        <v>15</v>
      </c>
      <c r="M1369">
        <v>99</v>
      </c>
      <c r="N1369">
        <v>99</v>
      </c>
      <c r="O1369">
        <v>99</v>
      </c>
      <c r="P1369">
        <v>99</v>
      </c>
      <c r="Q1369">
        <v>1</v>
      </c>
      <c r="R1369">
        <v>1</v>
      </c>
      <c r="S1369">
        <v>15</v>
      </c>
      <c r="T1369">
        <v>10</v>
      </c>
      <c r="U1369">
        <v>57.2</v>
      </c>
      <c r="V1369">
        <v>0</v>
      </c>
      <c r="W1369">
        <v>100</v>
      </c>
      <c r="X1369">
        <v>100</v>
      </c>
      <c r="Y1369">
        <v>100</v>
      </c>
      <c r="Z1369">
        <v>0</v>
      </c>
      <c r="AA1369">
        <v>0</v>
      </c>
      <c r="AB1369">
        <v>0</v>
      </c>
      <c r="AF1369">
        <v>1.4310246136233547E-2</v>
      </c>
      <c r="AG1369">
        <v>3.2852397966597391E-2</v>
      </c>
      <c r="AH1369">
        <v>0</v>
      </c>
      <c r="AI1369">
        <v>1</v>
      </c>
      <c r="AJ1369">
        <v>116.9</v>
      </c>
      <c r="AK1369">
        <v>35.805726936854121</v>
      </c>
    </row>
    <row r="1370" spans="1:37">
      <c r="A1370">
        <v>16</v>
      </c>
      <c r="B1370">
        <v>358</v>
      </c>
      <c r="C1370">
        <v>2023</v>
      </c>
      <c r="D1370">
        <v>10</v>
      </c>
      <c r="E1370">
        <v>99</v>
      </c>
      <c r="F1370">
        <v>99</v>
      </c>
      <c r="G1370">
        <v>99</v>
      </c>
      <c r="H1370">
        <v>99</v>
      </c>
      <c r="I1370">
        <v>99</v>
      </c>
      <c r="J1370">
        <v>999</v>
      </c>
      <c r="K1370">
        <v>99</v>
      </c>
      <c r="L1370">
        <v>15</v>
      </c>
      <c r="M1370">
        <v>99</v>
      </c>
      <c r="N1370">
        <v>99</v>
      </c>
      <c r="O1370">
        <v>99</v>
      </c>
      <c r="P1370">
        <v>99</v>
      </c>
      <c r="Q1370">
        <v>1</v>
      </c>
      <c r="R1370">
        <v>1</v>
      </c>
      <c r="S1370">
        <v>15</v>
      </c>
      <c r="T1370">
        <v>14</v>
      </c>
      <c r="U1370">
        <v>61.3</v>
      </c>
      <c r="V1370">
        <v>0</v>
      </c>
      <c r="W1370">
        <v>100</v>
      </c>
      <c r="X1370">
        <v>100</v>
      </c>
      <c r="Y1370">
        <v>100</v>
      </c>
      <c r="Z1370">
        <v>0</v>
      </c>
      <c r="AA1370">
        <v>0</v>
      </c>
      <c r="AB1370">
        <v>0</v>
      </c>
      <c r="AF1370">
        <v>5.4068667207353358E-3</v>
      </c>
      <c r="AG1370">
        <v>1.2432995181555204E-2</v>
      </c>
      <c r="AH1370">
        <v>0</v>
      </c>
      <c r="AI1370">
        <v>1</v>
      </c>
      <c r="AJ1370">
        <v>122.5</v>
      </c>
      <c r="AK1370">
        <v>33.346649780278632</v>
      </c>
    </row>
    <row r="1371" spans="1:37">
      <c r="A1371">
        <v>16</v>
      </c>
      <c r="B1371">
        <v>359</v>
      </c>
      <c r="C1371">
        <v>2023</v>
      </c>
      <c r="D1371">
        <v>11</v>
      </c>
      <c r="E1371">
        <v>99</v>
      </c>
      <c r="F1371">
        <v>99</v>
      </c>
      <c r="G1371">
        <v>99</v>
      </c>
      <c r="H1371">
        <v>99</v>
      </c>
      <c r="I1371">
        <v>99</v>
      </c>
      <c r="J1371">
        <v>999</v>
      </c>
      <c r="K1371">
        <v>99</v>
      </c>
      <c r="L1371">
        <v>15</v>
      </c>
      <c r="M1371">
        <v>99</v>
      </c>
      <c r="N1371">
        <v>99</v>
      </c>
      <c r="O1371">
        <v>99</v>
      </c>
      <c r="P1371">
        <v>99</v>
      </c>
      <c r="R1371">
        <v>0</v>
      </c>
    </row>
    <row r="1372" spans="1:37">
      <c r="A1372">
        <v>16</v>
      </c>
      <c r="B1372">
        <v>360</v>
      </c>
      <c r="C1372">
        <v>2023</v>
      </c>
      <c r="D1372">
        <v>12</v>
      </c>
      <c r="E1372">
        <v>99</v>
      </c>
      <c r="F1372">
        <v>99</v>
      </c>
      <c r="G1372">
        <v>99</v>
      </c>
      <c r="H1372">
        <v>99</v>
      </c>
      <c r="I1372">
        <v>99</v>
      </c>
      <c r="J1372">
        <v>999</v>
      </c>
      <c r="K1372">
        <v>99</v>
      </c>
      <c r="L1372">
        <v>15</v>
      </c>
      <c r="M1372">
        <v>99</v>
      </c>
      <c r="N1372">
        <v>99</v>
      </c>
      <c r="O1372">
        <v>99</v>
      </c>
      <c r="P1372">
        <v>99</v>
      </c>
      <c r="R1372">
        <v>0</v>
      </c>
    </row>
    <row r="1373" spans="1:37" s="514" customFormat="1">
      <c r="A1373" s="514">
        <v>17</v>
      </c>
      <c r="B1373" s="514">
        <v>1</v>
      </c>
      <c r="C1373" s="514">
        <v>2024</v>
      </c>
      <c r="D1373" s="514">
        <v>1</v>
      </c>
      <c r="E1373" s="514">
        <v>99</v>
      </c>
      <c r="F1373" s="514">
        <v>99</v>
      </c>
      <c r="G1373" s="514">
        <v>99</v>
      </c>
      <c r="H1373" s="514">
        <v>99</v>
      </c>
      <c r="I1373" s="514">
        <v>99</v>
      </c>
      <c r="J1373" s="514">
        <v>999</v>
      </c>
      <c r="K1373" s="514">
        <v>99</v>
      </c>
      <c r="L1373" s="514">
        <v>99</v>
      </c>
      <c r="M1373" s="514">
        <v>1</v>
      </c>
      <c r="N1373" s="514">
        <v>99</v>
      </c>
      <c r="O1373" s="514">
        <v>99</v>
      </c>
      <c r="P1373" s="514">
        <v>99</v>
      </c>
      <c r="R1373" s="514">
        <v>0</v>
      </c>
    </row>
    <row r="1374" spans="1:37" s="514" customFormat="1">
      <c r="A1374" s="514">
        <v>17</v>
      </c>
      <c r="B1374" s="514">
        <v>2</v>
      </c>
      <c r="C1374" s="514">
        <v>2024</v>
      </c>
      <c r="D1374" s="514">
        <v>2</v>
      </c>
      <c r="E1374" s="514">
        <v>99</v>
      </c>
      <c r="F1374" s="514">
        <v>99</v>
      </c>
      <c r="G1374" s="514">
        <v>99</v>
      </c>
      <c r="H1374" s="514">
        <v>99</v>
      </c>
      <c r="I1374" s="514">
        <v>99</v>
      </c>
      <c r="J1374" s="514">
        <v>999</v>
      </c>
      <c r="K1374" s="514">
        <v>99</v>
      </c>
      <c r="L1374" s="514">
        <v>99</v>
      </c>
      <c r="M1374" s="514">
        <v>1</v>
      </c>
      <c r="N1374" s="514">
        <v>99</v>
      </c>
      <c r="O1374" s="514">
        <v>99</v>
      </c>
      <c r="P1374" s="514">
        <v>99</v>
      </c>
      <c r="R1374" s="514">
        <v>0</v>
      </c>
    </row>
    <row r="1375" spans="1:37" s="514" customFormat="1">
      <c r="A1375" s="514">
        <v>17</v>
      </c>
      <c r="B1375" s="514">
        <v>3</v>
      </c>
      <c r="C1375" s="514">
        <v>2024</v>
      </c>
      <c r="D1375" s="514">
        <v>3</v>
      </c>
      <c r="E1375" s="514">
        <v>99</v>
      </c>
      <c r="F1375" s="514">
        <v>99</v>
      </c>
      <c r="G1375" s="514">
        <v>99</v>
      </c>
      <c r="H1375" s="514">
        <v>99</v>
      </c>
      <c r="I1375" s="514">
        <v>99</v>
      </c>
      <c r="J1375" s="514">
        <v>999</v>
      </c>
      <c r="K1375" s="514">
        <v>99</v>
      </c>
      <c r="L1375" s="514">
        <v>99</v>
      </c>
      <c r="M1375" s="514">
        <v>1</v>
      </c>
      <c r="N1375" s="514">
        <v>99</v>
      </c>
      <c r="O1375" s="514">
        <v>99</v>
      </c>
      <c r="P1375" s="514">
        <v>99</v>
      </c>
      <c r="R1375" s="514">
        <v>0</v>
      </c>
    </row>
    <row r="1376" spans="1:37" s="514" customFormat="1">
      <c r="A1376" s="514">
        <v>17</v>
      </c>
      <c r="B1376" s="514">
        <v>4</v>
      </c>
      <c r="C1376" s="514">
        <v>2024</v>
      </c>
      <c r="D1376" s="514">
        <v>4</v>
      </c>
      <c r="E1376" s="514">
        <v>99</v>
      </c>
      <c r="F1376" s="514">
        <v>99</v>
      </c>
      <c r="G1376" s="514">
        <v>99</v>
      </c>
      <c r="H1376" s="514">
        <v>99</v>
      </c>
      <c r="I1376" s="514">
        <v>99</v>
      </c>
      <c r="J1376" s="514">
        <v>999</v>
      </c>
      <c r="K1376" s="514">
        <v>99</v>
      </c>
      <c r="L1376" s="514">
        <v>99</v>
      </c>
      <c r="M1376" s="514">
        <v>1</v>
      </c>
      <c r="N1376" s="514">
        <v>99</v>
      </c>
      <c r="O1376" s="514">
        <v>99</v>
      </c>
      <c r="P1376" s="514">
        <v>99</v>
      </c>
      <c r="R1376" s="514">
        <v>0</v>
      </c>
    </row>
    <row r="1377" spans="1:37" ht="16.2" customHeight="1">
      <c r="A1377">
        <v>17</v>
      </c>
      <c r="B1377">
        <v>5</v>
      </c>
      <c r="C1377">
        <v>2024</v>
      </c>
      <c r="D1377">
        <v>5</v>
      </c>
      <c r="E1377">
        <v>99</v>
      </c>
      <c r="F1377">
        <v>99</v>
      </c>
      <c r="G1377">
        <v>99</v>
      </c>
      <c r="H1377">
        <v>99</v>
      </c>
      <c r="I1377">
        <v>99</v>
      </c>
      <c r="J1377">
        <v>999</v>
      </c>
      <c r="K1377">
        <v>99</v>
      </c>
      <c r="L1377">
        <v>99</v>
      </c>
      <c r="M1377">
        <v>1</v>
      </c>
      <c r="N1377">
        <v>99</v>
      </c>
      <c r="O1377">
        <v>99</v>
      </c>
      <c r="P1377">
        <v>99</v>
      </c>
      <c r="Q1377">
        <v>1</v>
      </c>
      <c r="R1377">
        <v>1</v>
      </c>
      <c r="S1377">
        <v>0</v>
      </c>
      <c r="T1377">
        <v>1</v>
      </c>
      <c r="U1377">
        <v>10.3</v>
      </c>
      <c r="V1377">
        <v>0</v>
      </c>
      <c r="W1377">
        <v>0</v>
      </c>
      <c r="X1377">
        <v>0</v>
      </c>
      <c r="Y1377">
        <v>0</v>
      </c>
      <c r="Z1377">
        <v>0</v>
      </c>
      <c r="AB1377">
        <v>0</v>
      </c>
      <c r="AF1377">
        <v>8.3963056255247678E-2</v>
      </c>
      <c r="AG1377">
        <v>3.7108425053591056E-2</v>
      </c>
      <c r="AH1377">
        <v>0</v>
      </c>
      <c r="AI1377">
        <v>1</v>
      </c>
      <c r="AJ1377">
        <v>88.6</v>
      </c>
      <c r="AK1377">
        <v>14.809352107581301</v>
      </c>
    </row>
    <row r="1378" spans="1:37">
      <c r="A1378">
        <v>17</v>
      </c>
      <c r="B1378">
        <v>6</v>
      </c>
      <c r="C1378">
        <v>2024</v>
      </c>
      <c r="D1378">
        <v>6</v>
      </c>
      <c r="E1378">
        <v>99</v>
      </c>
      <c r="F1378">
        <v>99</v>
      </c>
      <c r="G1378">
        <v>99</v>
      </c>
      <c r="H1378">
        <v>99</v>
      </c>
      <c r="I1378">
        <v>99</v>
      </c>
      <c r="J1378">
        <v>999</v>
      </c>
      <c r="K1378">
        <v>99</v>
      </c>
      <c r="L1378">
        <v>99</v>
      </c>
      <c r="M1378">
        <v>1</v>
      </c>
      <c r="N1378">
        <v>99</v>
      </c>
      <c r="O1378">
        <v>99</v>
      </c>
      <c r="P1378">
        <v>99</v>
      </c>
      <c r="R1378">
        <v>0</v>
      </c>
    </row>
    <row r="1379" spans="1:37">
      <c r="A1379">
        <v>17</v>
      </c>
      <c r="B1379">
        <v>7</v>
      </c>
      <c r="C1379">
        <v>2024</v>
      </c>
      <c r="D1379">
        <v>7</v>
      </c>
      <c r="E1379">
        <v>99</v>
      </c>
      <c r="F1379">
        <v>99</v>
      </c>
      <c r="G1379">
        <v>99</v>
      </c>
      <c r="H1379">
        <v>99</v>
      </c>
      <c r="I1379">
        <v>99</v>
      </c>
      <c r="J1379">
        <v>999</v>
      </c>
      <c r="K1379">
        <v>99</v>
      </c>
      <c r="L1379">
        <v>99</v>
      </c>
      <c r="M1379">
        <v>1</v>
      </c>
      <c r="N1379">
        <v>99</v>
      </c>
      <c r="O1379">
        <v>99</v>
      </c>
      <c r="P1379">
        <v>99</v>
      </c>
      <c r="Q1379">
        <v>2</v>
      </c>
      <c r="R1379">
        <v>2</v>
      </c>
      <c r="S1379">
        <v>4</v>
      </c>
      <c r="T1379">
        <v>1</v>
      </c>
      <c r="U1379">
        <v>11.350000000000001</v>
      </c>
      <c r="V1379">
        <v>0</v>
      </c>
      <c r="W1379">
        <v>0</v>
      </c>
      <c r="X1379">
        <v>0</v>
      </c>
      <c r="Y1379">
        <v>0</v>
      </c>
      <c r="Z1379">
        <v>1.6499999999999988</v>
      </c>
      <c r="AA1379">
        <v>2</v>
      </c>
      <c r="AB1379">
        <v>0</v>
      </c>
      <c r="AC1379">
        <v>99.999999999999986</v>
      </c>
      <c r="AF1379">
        <v>0.83682008368200811</v>
      </c>
      <c r="AG1379">
        <v>0.42114246488933427</v>
      </c>
      <c r="AH1379">
        <v>0</v>
      </c>
      <c r="AI1379">
        <v>2</v>
      </c>
      <c r="AJ1379">
        <v>96.85</v>
      </c>
      <c r="AK1379">
        <v>12.54747939761555</v>
      </c>
    </row>
    <row r="1380" spans="1:37">
      <c r="A1380">
        <v>17</v>
      </c>
      <c r="B1380">
        <v>8</v>
      </c>
      <c r="C1380">
        <v>2024</v>
      </c>
      <c r="D1380">
        <v>8</v>
      </c>
      <c r="E1380">
        <v>99</v>
      </c>
      <c r="F1380">
        <v>99</v>
      </c>
      <c r="G1380">
        <v>99</v>
      </c>
      <c r="H1380">
        <v>99</v>
      </c>
      <c r="I1380">
        <v>99</v>
      </c>
      <c r="J1380">
        <v>999</v>
      </c>
      <c r="K1380">
        <v>99</v>
      </c>
      <c r="L1380">
        <v>99</v>
      </c>
      <c r="M1380">
        <v>1</v>
      </c>
      <c r="N1380">
        <v>99</v>
      </c>
      <c r="O1380">
        <v>99</v>
      </c>
      <c r="P1380">
        <v>99</v>
      </c>
      <c r="Q1380">
        <v>5</v>
      </c>
      <c r="R1380">
        <v>5</v>
      </c>
      <c r="S1380">
        <v>3.2</v>
      </c>
      <c r="T1380">
        <v>1</v>
      </c>
      <c r="U1380">
        <v>18.680000000000003</v>
      </c>
      <c r="V1380">
        <v>0</v>
      </c>
      <c r="W1380">
        <v>0</v>
      </c>
      <c r="X1380">
        <v>60</v>
      </c>
      <c r="Y1380">
        <v>20</v>
      </c>
      <c r="Z1380">
        <v>6.0340367914025741</v>
      </c>
      <c r="AA1380">
        <v>1.4696938456699062</v>
      </c>
      <c r="AB1380">
        <v>0</v>
      </c>
      <c r="AC1380">
        <v>91.15730464256194</v>
      </c>
      <c r="AF1380">
        <v>8.4288604180714752E-2</v>
      </c>
      <c r="AG1380">
        <v>6.4149761533220592E-2</v>
      </c>
      <c r="AH1380">
        <v>0</v>
      </c>
      <c r="AI1380">
        <v>5</v>
      </c>
      <c r="AJ1380">
        <v>110.83999999999997</v>
      </c>
      <c r="AK1380">
        <v>13.35013833670731</v>
      </c>
    </row>
    <row r="1381" spans="1:37">
      <c r="A1381">
        <v>17</v>
      </c>
      <c r="B1381">
        <v>9</v>
      </c>
      <c r="C1381">
        <v>2024</v>
      </c>
      <c r="D1381">
        <v>9</v>
      </c>
      <c r="E1381">
        <v>99</v>
      </c>
      <c r="F1381">
        <v>99</v>
      </c>
      <c r="G1381">
        <v>99</v>
      </c>
      <c r="H1381">
        <v>99</v>
      </c>
      <c r="I1381">
        <v>99</v>
      </c>
      <c r="J1381">
        <v>999</v>
      </c>
      <c r="K1381">
        <v>99</v>
      </c>
      <c r="L1381">
        <v>99</v>
      </c>
      <c r="M1381">
        <v>1</v>
      </c>
      <c r="N1381">
        <v>99</v>
      </c>
      <c r="O1381">
        <v>99</v>
      </c>
      <c r="P1381">
        <v>99</v>
      </c>
      <c r="Q1381">
        <v>3</v>
      </c>
      <c r="R1381">
        <v>3</v>
      </c>
      <c r="S1381">
        <v>2.6666666666666661</v>
      </c>
      <c r="T1381">
        <v>1</v>
      </c>
      <c r="U1381">
        <v>12</v>
      </c>
      <c r="V1381">
        <v>0</v>
      </c>
      <c r="W1381">
        <v>0</v>
      </c>
      <c r="X1381">
        <v>33.333333333333343</v>
      </c>
      <c r="Y1381">
        <v>0</v>
      </c>
      <c r="Z1381">
        <v>3.959797974644665</v>
      </c>
      <c r="AA1381">
        <v>1.6996731711975952</v>
      </c>
      <c r="AB1381">
        <v>0</v>
      </c>
      <c r="AC1381">
        <v>99.053606468791003</v>
      </c>
      <c r="AF1381">
        <v>4.0436716538617058E-2</v>
      </c>
      <c r="AG1381">
        <v>1.9546669301847272E-2</v>
      </c>
      <c r="AH1381">
        <v>33.333333333333343</v>
      </c>
      <c r="AI1381">
        <v>3</v>
      </c>
      <c r="AJ1381">
        <v>97.866666666666688</v>
      </c>
      <c r="AK1381">
        <v>12.422250233759071</v>
      </c>
    </row>
    <row r="1382" spans="1:37">
      <c r="A1382">
        <v>17</v>
      </c>
      <c r="B1382">
        <v>10</v>
      </c>
      <c r="C1382">
        <v>2024</v>
      </c>
      <c r="D1382">
        <v>10</v>
      </c>
      <c r="E1382">
        <v>99</v>
      </c>
      <c r="F1382">
        <v>99</v>
      </c>
      <c r="G1382">
        <v>99</v>
      </c>
      <c r="H1382">
        <v>99</v>
      </c>
      <c r="I1382">
        <v>99</v>
      </c>
      <c r="J1382">
        <v>999</v>
      </c>
      <c r="K1382">
        <v>99</v>
      </c>
      <c r="L1382">
        <v>99</v>
      </c>
      <c r="M1382">
        <v>1</v>
      </c>
      <c r="N1382">
        <v>99</v>
      </c>
      <c r="O1382">
        <v>99</v>
      </c>
      <c r="P1382">
        <v>99</v>
      </c>
      <c r="Q1382">
        <v>1</v>
      </c>
      <c r="R1382">
        <v>1</v>
      </c>
      <c r="S1382">
        <v>1</v>
      </c>
      <c r="T1382">
        <v>1</v>
      </c>
      <c r="U1382">
        <v>12.200000000000003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F1382">
        <v>5.8565153733528552E-3</v>
      </c>
      <c r="AG1382">
        <v>2.7266408455268558E-3</v>
      </c>
      <c r="AH1382">
        <v>0</v>
      </c>
      <c r="AI1382">
        <v>1</v>
      </c>
      <c r="AJ1382">
        <v>106.5</v>
      </c>
      <c r="AK1382">
        <v>10.099758919996356</v>
      </c>
    </row>
    <row r="1383" spans="1:37">
      <c r="A1383">
        <v>17</v>
      </c>
      <c r="B1383">
        <v>11</v>
      </c>
      <c r="C1383">
        <v>2024</v>
      </c>
      <c r="D1383">
        <v>11</v>
      </c>
      <c r="E1383">
        <v>99</v>
      </c>
      <c r="F1383">
        <v>99</v>
      </c>
      <c r="G1383">
        <v>99</v>
      </c>
      <c r="H1383">
        <v>99</v>
      </c>
      <c r="I1383">
        <v>99</v>
      </c>
      <c r="J1383">
        <v>999</v>
      </c>
      <c r="K1383">
        <v>99</v>
      </c>
      <c r="L1383">
        <v>99</v>
      </c>
      <c r="M1383">
        <v>1</v>
      </c>
      <c r="N1383">
        <v>99</v>
      </c>
      <c r="O1383">
        <v>99</v>
      </c>
      <c r="P1383">
        <v>99</v>
      </c>
      <c r="R1383">
        <v>0</v>
      </c>
    </row>
    <row r="1384" spans="1:37">
      <c r="A1384">
        <v>17</v>
      </c>
      <c r="B1384">
        <v>12</v>
      </c>
      <c r="C1384">
        <v>2024</v>
      </c>
      <c r="D1384">
        <v>12</v>
      </c>
      <c r="E1384">
        <v>99</v>
      </c>
      <c r="F1384">
        <v>99</v>
      </c>
      <c r="G1384">
        <v>99</v>
      </c>
      <c r="H1384">
        <v>99</v>
      </c>
      <c r="I1384">
        <v>99</v>
      </c>
      <c r="J1384">
        <v>999</v>
      </c>
      <c r="K1384">
        <v>99</v>
      </c>
      <c r="L1384">
        <v>99</v>
      </c>
      <c r="M1384">
        <v>1</v>
      </c>
      <c r="N1384">
        <v>99</v>
      </c>
      <c r="O1384">
        <v>99</v>
      </c>
      <c r="P1384">
        <v>99</v>
      </c>
      <c r="R1384">
        <v>0</v>
      </c>
    </row>
    <row r="1385" spans="1:37">
      <c r="A1385">
        <v>17</v>
      </c>
      <c r="B1385">
        <v>13</v>
      </c>
      <c r="C1385">
        <v>2024</v>
      </c>
      <c r="D1385">
        <v>1</v>
      </c>
      <c r="E1385">
        <v>99</v>
      </c>
      <c r="F1385">
        <v>99</v>
      </c>
      <c r="G1385">
        <v>99</v>
      </c>
      <c r="H1385">
        <v>99</v>
      </c>
      <c r="I1385">
        <v>99</v>
      </c>
      <c r="J1385">
        <v>999</v>
      </c>
      <c r="K1385">
        <v>99</v>
      </c>
      <c r="L1385">
        <v>99</v>
      </c>
      <c r="M1385">
        <v>2</v>
      </c>
      <c r="N1385">
        <v>99</v>
      </c>
      <c r="O1385">
        <v>99</v>
      </c>
      <c r="P1385">
        <v>99</v>
      </c>
      <c r="Q1385">
        <v>1</v>
      </c>
      <c r="R1385">
        <v>2</v>
      </c>
      <c r="S1385">
        <v>3.5</v>
      </c>
      <c r="T1385">
        <v>2</v>
      </c>
      <c r="U1385">
        <v>10</v>
      </c>
      <c r="V1385">
        <v>0</v>
      </c>
      <c r="W1385">
        <v>0</v>
      </c>
      <c r="X1385">
        <v>0</v>
      </c>
      <c r="Y1385">
        <v>0</v>
      </c>
      <c r="Z1385">
        <v>0.39999999999999569</v>
      </c>
      <c r="AA1385">
        <v>0.5</v>
      </c>
      <c r="AB1385">
        <v>0</v>
      </c>
      <c r="AC1385">
        <v>-100.0000000000025</v>
      </c>
      <c r="AF1385">
        <v>0.43196544276457871</v>
      </c>
      <c r="AG1385">
        <v>0.15909506725743972</v>
      </c>
      <c r="AH1385">
        <v>0</v>
      </c>
      <c r="AI1385">
        <v>0</v>
      </c>
    </row>
    <row r="1386" spans="1:37">
      <c r="A1386">
        <v>17</v>
      </c>
      <c r="B1386">
        <v>14</v>
      </c>
      <c r="C1386">
        <v>2024</v>
      </c>
      <c r="D1386">
        <v>2</v>
      </c>
      <c r="E1386">
        <v>99</v>
      </c>
      <c r="F1386">
        <v>99</v>
      </c>
      <c r="G1386">
        <v>99</v>
      </c>
      <c r="H1386">
        <v>99</v>
      </c>
      <c r="I1386">
        <v>99</v>
      </c>
      <c r="J1386">
        <v>999</v>
      </c>
      <c r="K1386">
        <v>99</v>
      </c>
      <c r="L1386">
        <v>99</v>
      </c>
      <c r="M1386">
        <v>2</v>
      </c>
      <c r="N1386">
        <v>99</v>
      </c>
      <c r="O1386">
        <v>99</v>
      </c>
      <c r="P1386">
        <v>99</v>
      </c>
      <c r="Q1386">
        <v>2</v>
      </c>
      <c r="R1386">
        <v>3</v>
      </c>
      <c r="S1386">
        <v>2.3333333333333339</v>
      </c>
      <c r="T1386">
        <v>2</v>
      </c>
      <c r="U1386">
        <v>12.833333333333336</v>
      </c>
      <c r="V1386">
        <v>0</v>
      </c>
      <c r="W1386">
        <v>0</v>
      </c>
      <c r="X1386">
        <v>0</v>
      </c>
      <c r="Y1386">
        <v>0</v>
      </c>
      <c r="Z1386">
        <v>0.74087035902975773</v>
      </c>
      <c r="AA1386">
        <v>1.2472191289246464</v>
      </c>
      <c r="AB1386">
        <v>0</v>
      </c>
      <c r="AC1386">
        <v>-98.602144399996405</v>
      </c>
      <c r="AF1386">
        <v>0.61475409836065587</v>
      </c>
      <c r="AG1386">
        <v>0.26498179540652339</v>
      </c>
      <c r="AH1386">
        <v>0</v>
      </c>
      <c r="AI1386">
        <v>3</v>
      </c>
      <c r="AJ1386">
        <v>101.53333333333336</v>
      </c>
      <c r="AK1386">
        <v>12.269995446948641</v>
      </c>
    </row>
    <row r="1387" spans="1:37">
      <c r="A1387">
        <v>17</v>
      </c>
      <c r="B1387">
        <v>15</v>
      </c>
      <c r="C1387">
        <v>2024</v>
      </c>
      <c r="D1387">
        <v>3</v>
      </c>
      <c r="E1387">
        <v>99</v>
      </c>
      <c r="F1387">
        <v>99</v>
      </c>
      <c r="G1387">
        <v>99</v>
      </c>
      <c r="H1387">
        <v>99</v>
      </c>
      <c r="I1387">
        <v>99</v>
      </c>
      <c r="J1387">
        <v>999</v>
      </c>
      <c r="K1387">
        <v>99</v>
      </c>
      <c r="L1387">
        <v>99</v>
      </c>
      <c r="M1387">
        <v>2</v>
      </c>
      <c r="N1387">
        <v>99</v>
      </c>
      <c r="O1387">
        <v>99</v>
      </c>
      <c r="P1387">
        <v>99</v>
      </c>
      <c r="Q1387">
        <v>11</v>
      </c>
      <c r="R1387">
        <v>13</v>
      </c>
      <c r="S1387">
        <v>2.6153846153846159</v>
      </c>
      <c r="T1387">
        <v>2</v>
      </c>
      <c r="U1387">
        <v>16.446153846153852</v>
      </c>
      <c r="V1387">
        <v>0</v>
      </c>
      <c r="W1387">
        <v>0</v>
      </c>
      <c r="X1387">
        <v>69.230769230769269</v>
      </c>
      <c r="Y1387">
        <v>0</v>
      </c>
      <c r="Z1387">
        <v>4.0566404032088812</v>
      </c>
      <c r="AA1387">
        <v>1.4955555457864285</v>
      </c>
      <c r="AB1387">
        <v>0</v>
      </c>
      <c r="AC1387">
        <v>85.115609209088603</v>
      </c>
      <c r="AF1387">
        <v>0.47445255474452558</v>
      </c>
      <c r="AG1387">
        <v>0.24780073946151432</v>
      </c>
      <c r="AH1387">
        <v>0</v>
      </c>
      <c r="AI1387">
        <v>13</v>
      </c>
      <c r="AJ1387">
        <v>103.9769230769231</v>
      </c>
      <c r="AK1387">
        <v>14.305416187020043</v>
      </c>
    </row>
    <row r="1388" spans="1:37">
      <c r="A1388">
        <v>17</v>
      </c>
      <c r="B1388">
        <v>16</v>
      </c>
      <c r="C1388">
        <v>2024</v>
      </c>
      <c r="D1388">
        <v>4</v>
      </c>
      <c r="E1388">
        <v>99</v>
      </c>
      <c r="F1388">
        <v>99</v>
      </c>
      <c r="G1388">
        <v>99</v>
      </c>
      <c r="H1388">
        <v>99</v>
      </c>
      <c r="I1388">
        <v>99</v>
      </c>
      <c r="J1388">
        <v>999</v>
      </c>
      <c r="K1388">
        <v>99</v>
      </c>
      <c r="L1388">
        <v>99</v>
      </c>
      <c r="M1388">
        <v>2</v>
      </c>
      <c r="N1388">
        <v>99</v>
      </c>
      <c r="O1388">
        <v>99</v>
      </c>
      <c r="P1388">
        <v>99</v>
      </c>
      <c r="Q1388">
        <v>7</v>
      </c>
      <c r="R1388">
        <v>11</v>
      </c>
      <c r="S1388">
        <v>3.8181818181818192</v>
      </c>
      <c r="T1388">
        <v>2</v>
      </c>
      <c r="U1388">
        <v>12.063636363636363</v>
      </c>
      <c r="V1388">
        <v>0</v>
      </c>
      <c r="W1388">
        <v>0</v>
      </c>
      <c r="X1388">
        <v>27.272727272727277</v>
      </c>
      <c r="Y1388">
        <v>0</v>
      </c>
      <c r="Z1388">
        <v>3.6482306364674288</v>
      </c>
      <c r="AA1388">
        <v>1.1922615498730904</v>
      </c>
      <c r="AB1388">
        <v>0</v>
      </c>
      <c r="AC1388">
        <v>20.121333783501925</v>
      </c>
      <c r="AF1388">
        <v>1.375</v>
      </c>
      <c r="AG1388">
        <v>0.66560664503152489</v>
      </c>
      <c r="AH1388">
        <v>9.0909090909090917</v>
      </c>
      <c r="AI1388">
        <v>11</v>
      </c>
      <c r="AJ1388">
        <v>93.072727272727263</v>
      </c>
      <c r="AK1388">
        <v>14.504006979349722</v>
      </c>
    </row>
    <row r="1389" spans="1:37">
      <c r="A1389">
        <v>17</v>
      </c>
      <c r="B1389">
        <v>17</v>
      </c>
      <c r="C1389">
        <v>2024</v>
      </c>
      <c r="D1389">
        <v>5</v>
      </c>
      <c r="E1389">
        <v>99</v>
      </c>
      <c r="F1389">
        <v>99</v>
      </c>
      <c r="G1389">
        <v>99</v>
      </c>
      <c r="H1389">
        <v>99</v>
      </c>
      <c r="I1389">
        <v>99</v>
      </c>
      <c r="J1389">
        <v>999</v>
      </c>
      <c r="K1389">
        <v>99</v>
      </c>
      <c r="L1389">
        <v>99</v>
      </c>
      <c r="M1389">
        <v>2</v>
      </c>
      <c r="N1389">
        <v>99</v>
      </c>
      <c r="O1389">
        <v>99</v>
      </c>
      <c r="P1389">
        <v>99</v>
      </c>
      <c r="Q1389">
        <v>25</v>
      </c>
      <c r="R1389">
        <v>75</v>
      </c>
      <c r="S1389">
        <v>3.3866666666666676</v>
      </c>
      <c r="T1389">
        <v>2</v>
      </c>
      <c r="U1389">
        <v>10.554666666666671</v>
      </c>
      <c r="V1389">
        <v>0</v>
      </c>
      <c r="W1389">
        <v>0</v>
      </c>
      <c r="X1389">
        <v>17.333333333333329</v>
      </c>
      <c r="Y1389">
        <v>2.6666666666666661</v>
      </c>
      <c r="Z1389">
        <v>5.2344065141671487</v>
      </c>
      <c r="AA1389">
        <v>2.208428299844837</v>
      </c>
      <c r="AB1389">
        <v>0</v>
      </c>
      <c r="AC1389">
        <v>67.719058999589038</v>
      </c>
      <c r="AF1389">
        <v>6.2972292191435759</v>
      </c>
      <c r="AG1389">
        <v>2.8519445895556008</v>
      </c>
      <c r="AH1389">
        <v>5.3333333333333321</v>
      </c>
      <c r="AI1389">
        <v>72</v>
      </c>
      <c r="AJ1389">
        <v>89.5763888888889</v>
      </c>
      <c r="AK1389">
        <v>13.819325926421879</v>
      </c>
    </row>
    <row r="1390" spans="1:37">
      <c r="A1390">
        <v>17</v>
      </c>
      <c r="B1390">
        <v>18</v>
      </c>
      <c r="C1390">
        <v>2024</v>
      </c>
      <c r="D1390">
        <v>6</v>
      </c>
      <c r="E1390">
        <v>99</v>
      </c>
      <c r="F1390">
        <v>99</v>
      </c>
      <c r="G1390">
        <v>99</v>
      </c>
      <c r="H1390">
        <v>99</v>
      </c>
      <c r="I1390">
        <v>99</v>
      </c>
      <c r="J1390">
        <v>999</v>
      </c>
      <c r="K1390">
        <v>99</v>
      </c>
      <c r="L1390">
        <v>99</v>
      </c>
      <c r="M1390">
        <v>2</v>
      </c>
      <c r="N1390">
        <v>99</v>
      </c>
      <c r="O1390">
        <v>99</v>
      </c>
      <c r="P1390">
        <v>99</v>
      </c>
      <c r="Q1390">
        <v>12</v>
      </c>
      <c r="R1390">
        <v>20</v>
      </c>
      <c r="S1390">
        <v>3.65</v>
      </c>
      <c r="T1390">
        <v>2</v>
      </c>
      <c r="U1390">
        <v>13.145</v>
      </c>
      <c r="V1390">
        <v>0</v>
      </c>
      <c r="W1390">
        <v>0</v>
      </c>
      <c r="X1390">
        <v>30</v>
      </c>
      <c r="Y1390">
        <v>10</v>
      </c>
      <c r="Z1390">
        <v>5.3066444199701248</v>
      </c>
      <c r="AA1390">
        <v>2.3296995514443495</v>
      </c>
      <c r="AB1390">
        <v>0</v>
      </c>
      <c r="AC1390">
        <v>59.41775513922984</v>
      </c>
      <c r="AF1390">
        <v>3.4782608695652173</v>
      </c>
      <c r="AG1390">
        <v>2.0417673053176038</v>
      </c>
      <c r="AH1390">
        <v>10</v>
      </c>
      <c r="AI1390">
        <v>20</v>
      </c>
      <c r="AJ1390">
        <v>98.35</v>
      </c>
      <c r="AK1390">
        <v>13.515668785730917</v>
      </c>
    </row>
    <row r="1391" spans="1:37">
      <c r="A1391">
        <v>17</v>
      </c>
      <c r="B1391">
        <v>19</v>
      </c>
      <c r="C1391">
        <v>2024</v>
      </c>
      <c r="D1391">
        <v>7</v>
      </c>
      <c r="E1391">
        <v>99</v>
      </c>
      <c r="F1391">
        <v>99</v>
      </c>
      <c r="G1391">
        <v>99</v>
      </c>
      <c r="H1391">
        <v>99</v>
      </c>
      <c r="I1391">
        <v>99</v>
      </c>
      <c r="J1391">
        <v>999</v>
      </c>
      <c r="K1391">
        <v>99</v>
      </c>
      <c r="L1391">
        <v>99</v>
      </c>
      <c r="M1391">
        <v>2</v>
      </c>
      <c r="N1391">
        <v>99</v>
      </c>
      <c r="O1391">
        <v>99</v>
      </c>
      <c r="P1391">
        <v>99</v>
      </c>
      <c r="Q1391">
        <v>1</v>
      </c>
      <c r="R1391">
        <v>2</v>
      </c>
      <c r="S1391">
        <v>4.5</v>
      </c>
      <c r="T1391">
        <v>2</v>
      </c>
      <c r="U1391">
        <v>20</v>
      </c>
      <c r="V1391">
        <v>0</v>
      </c>
      <c r="W1391">
        <v>0</v>
      </c>
      <c r="X1391">
        <v>100</v>
      </c>
      <c r="Y1391">
        <v>0</v>
      </c>
      <c r="Z1391">
        <v>0.6000000000000586</v>
      </c>
      <c r="AA1391">
        <v>0.5</v>
      </c>
      <c r="AB1391">
        <v>0</v>
      </c>
      <c r="AC1391">
        <v>99.999999999994017</v>
      </c>
      <c r="AF1391">
        <v>0.83682008368200811</v>
      </c>
      <c r="AG1391">
        <v>0.74210125971688845</v>
      </c>
      <c r="AH1391">
        <v>0</v>
      </c>
      <c r="AI1391">
        <v>2</v>
      </c>
      <c r="AJ1391">
        <v>108.05</v>
      </c>
      <c r="AK1391">
        <v>15.930748810901804</v>
      </c>
    </row>
    <row r="1392" spans="1:37">
      <c r="A1392">
        <v>17</v>
      </c>
      <c r="B1392">
        <v>20</v>
      </c>
      <c r="C1392">
        <v>2024</v>
      </c>
      <c r="D1392">
        <v>8</v>
      </c>
      <c r="E1392">
        <v>99</v>
      </c>
      <c r="F1392">
        <v>99</v>
      </c>
      <c r="G1392">
        <v>99</v>
      </c>
      <c r="H1392">
        <v>99</v>
      </c>
      <c r="I1392">
        <v>99</v>
      </c>
      <c r="J1392">
        <v>999</v>
      </c>
      <c r="K1392">
        <v>99</v>
      </c>
      <c r="L1392">
        <v>99</v>
      </c>
      <c r="M1392">
        <v>2</v>
      </c>
      <c r="N1392">
        <v>99</v>
      </c>
      <c r="O1392">
        <v>99</v>
      </c>
      <c r="P1392">
        <v>99</v>
      </c>
      <c r="Q1392">
        <v>73</v>
      </c>
      <c r="R1392">
        <v>96</v>
      </c>
      <c r="S1392">
        <v>3.8333333333333344</v>
      </c>
      <c r="T1392">
        <v>2</v>
      </c>
      <c r="U1392">
        <v>18.118750000000006</v>
      </c>
      <c r="V1392">
        <v>0</v>
      </c>
      <c r="W1392">
        <v>0</v>
      </c>
      <c r="X1392">
        <v>66.666666666666686</v>
      </c>
      <c r="Y1392">
        <v>21.875</v>
      </c>
      <c r="Z1392">
        <v>6.8655436859848642</v>
      </c>
      <c r="AA1392">
        <v>1.7300449576688901</v>
      </c>
      <c r="AB1392">
        <v>0</v>
      </c>
      <c r="AC1392">
        <v>82.367242504472969</v>
      </c>
      <c r="AF1392">
        <v>1.6183412002697237</v>
      </c>
      <c r="AG1392">
        <v>1.1946691136068937</v>
      </c>
      <c r="AH1392">
        <v>8.3333333333333357</v>
      </c>
      <c r="AI1392">
        <v>96</v>
      </c>
      <c r="AJ1392">
        <v>104.83958333333338</v>
      </c>
      <c r="AK1392">
        <v>14.947747517502503</v>
      </c>
    </row>
    <row r="1393" spans="1:37">
      <c r="A1393">
        <v>17</v>
      </c>
      <c r="B1393">
        <v>21</v>
      </c>
      <c r="C1393">
        <v>2024</v>
      </c>
      <c r="D1393">
        <v>9</v>
      </c>
      <c r="E1393">
        <v>99</v>
      </c>
      <c r="F1393">
        <v>99</v>
      </c>
      <c r="G1393">
        <v>99</v>
      </c>
      <c r="H1393">
        <v>99</v>
      </c>
      <c r="I1393">
        <v>99</v>
      </c>
      <c r="J1393">
        <v>999</v>
      </c>
      <c r="K1393">
        <v>99</v>
      </c>
      <c r="L1393">
        <v>99</v>
      </c>
      <c r="M1393">
        <v>2</v>
      </c>
      <c r="N1393">
        <v>99</v>
      </c>
      <c r="O1393">
        <v>99</v>
      </c>
      <c r="P1393">
        <v>99</v>
      </c>
      <c r="Q1393">
        <v>61</v>
      </c>
      <c r="R1393">
        <v>83</v>
      </c>
      <c r="S1393">
        <v>3.5060240963855422</v>
      </c>
      <c r="T1393">
        <v>2</v>
      </c>
      <c r="U1393">
        <v>16.165060240963864</v>
      </c>
      <c r="V1393">
        <v>0</v>
      </c>
      <c r="W1393">
        <v>0</v>
      </c>
      <c r="X1393">
        <v>57.831325301204814</v>
      </c>
      <c r="Y1393">
        <v>10.843373493975903</v>
      </c>
      <c r="Z1393">
        <v>6.1325604184163982</v>
      </c>
      <c r="AA1393">
        <v>1.6673584474222842</v>
      </c>
      <c r="AB1393">
        <v>0</v>
      </c>
      <c r="AC1393">
        <v>83.583849053414298</v>
      </c>
      <c r="AF1393">
        <v>1.1187491575684052</v>
      </c>
      <c r="AG1393">
        <v>0.72849350561912496</v>
      </c>
      <c r="AH1393">
        <v>4.8192771084337345</v>
      </c>
      <c r="AI1393">
        <v>83</v>
      </c>
      <c r="AJ1393">
        <v>102.25783132530123</v>
      </c>
      <c r="AK1393">
        <v>14.30551904748944</v>
      </c>
    </row>
    <row r="1394" spans="1:37">
      <c r="A1394">
        <v>17</v>
      </c>
      <c r="B1394">
        <v>22</v>
      </c>
      <c r="C1394">
        <v>2024</v>
      </c>
      <c r="D1394">
        <v>10</v>
      </c>
      <c r="E1394">
        <v>99</v>
      </c>
      <c r="F1394">
        <v>99</v>
      </c>
      <c r="G1394">
        <v>99</v>
      </c>
      <c r="H1394">
        <v>99</v>
      </c>
      <c r="I1394">
        <v>99</v>
      </c>
      <c r="J1394">
        <v>999</v>
      </c>
      <c r="K1394">
        <v>99</v>
      </c>
      <c r="L1394">
        <v>99</v>
      </c>
      <c r="M1394">
        <v>2</v>
      </c>
      <c r="N1394">
        <v>99</v>
      </c>
      <c r="O1394">
        <v>99</v>
      </c>
      <c r="P1394">
        <v>99</v>
      </c>
      <c r="Q1394">
        <v>133</v>
      </c>
      <c r="R1394">
        <v>192</v>
      </c>
      <c r="S1394">
        <v>3.203125</v>
      </c>
      <c r="T1394">
        <v>2</v>
      </c>
      <c r="U1394">
        <v>15.152083333333332</v>
      </c>
      <c r="V1394">
        <v>0</v>
      </c>
      <c r="W1394">
        <v>0</v>
      </c>
      <c r="X1394">
        <v>46.875</v>
      </c>
      <c r="Y1394">
        <v>10.416666666666664</v>
      </c>
      <c r="Z1394">
        <v>6.2093675732495042</v>
      </c>
      <c r="AA1394">
        <v>1.6537176001487277</v>
      </c>
      <c r="AB1394">
        <v>0</v>
      </c>
      <c r="AC1394">
        <v>80.401759982124759</v>
      </c>
      <c r="AF1394">
        <v>1.1244509516837482</v>
      </c>
      <c r="AG1394">
        <v>0.65019209408251855</v>
      </c>
      <c r="AH1394">
        <v>0.52083333333333348</v>
      </c>
      <c r="AI1394">
        <v>192</v>
      </c>
      <c r="AJ1394">
        <v>101.26302083333326</v>
      </c>
      <c r="AK1394">
        <v>13.784828873617119</v>
      </c>
    </row>
    <row r="1395" spans="1:37">
      <c r="A1395">
        <v>17</v>
      </c>
      <c r="B1395">
        <v>23</v>
      </c>
      <c r="C1395">
        <v>2024</v>
      </c>
      <c r="D1395">
        <v>11</v>
      </c>
      <c r="E1395">
        <v>99</v>
      </c>
      <c r="F1395">
        <v>99</v>
      </c>
      <c r="G1395">
        <v>99</v>
      </c>
      <c r="H1395">
        <v>99</v>
      </c>
      <c r="I1395">
        <v>99</v>
      </c>
      <c r="J1395">
        <v>999</v>
      </c>
      <c r="K1395">
        <v>99</v>
      </c>
      <c r="L1395">
        <v>99</v>
      </c>
      <c r="M1395">
        <v>2</v>
      </c>
      <c r="N1395">
        <v>99</v>
      </c>
      <c r="O1395">
        <v>99</v>
      </c>
      <c r="P1395">
        <v>99</v>
      </c>
      <c r="Q1395">
        <v>40</v>
      </c>
      <c r="R1395">
        <v>58</v>
      </c>
      <c r="S1395">
        <v>3.0862068965517242</v>
      </c>
      <c r="T1395">
        <v>2</v>
      </c>
      <c r="U1395">
        <v>14.415517241379302</v>
      </c>
      <c r="V1395">
        <v>0</v>
      </c>
      <c r="W1395">
        <v>0</v>
      </c>
      <c r="X1395">
        <v>37.931034482758605</v>
      </c>
      <c r="Y1395">
        <v>8.6206896551724128</v>
      </c>
      <c r="Z1395">
        <v>5.829023746384105</v>
      </c>
      <c r="AA1395">
        <v>1.6112158908256171</v>
      </c>
      <c r="AB1395">
        <v>0</v>
      </c>
      <c r="AC1395">
        <v>80.833845202189849</v>
      </c>
      <c r="AF1395">
        <v>1.0373815059917724</v>
      </c>
      <c r="AG1395">
        <v>0.57448558426647445</v>
      </c>
      <c r="AH1395">
        <v>0</v>
      </c>
      <c r="AI1395">
        <v>58</v>
      </c>
      <c r="AJ1395">
        <v>100.17931034482756</v>
      </c>
      <c r="AK1395">
        <v>13.62324361771959</v>
      </c>
    </row>
    <row r="1396" spans="1:37">
      <c r="A1396">
        <v>17</v>
      </c>
      <c r="B1396">
        <v>24</v>
      </c>
      <c r="C1396">
        <v>2024</v>
      </c>
      <c r="D1396">
        <v>12</v>
      </c>
      <c r="E1396">
        <v>99</v>
      </c>
      <c r="F1396">
        <v>99</v>
      </c>
      <c r="G1396">
        <v>99</v>
      </c>
      <c r="H1396">
        <v>99</v>
      </c>
      <c r="I1396">
        <v>99</v>
      </c>
      <c r="J1396">
        <v>999</v>
      </c>
      <c r="K1396">
        <v>99</v>
      </c>
      <c r="L1396">
        <v>99</v>
      </c>
      <c r="M1396">
        <v>2</v>
      </c>
      <c r="N1396">
        <v>99</v>
      </c>
      <c r="O1396">
        <v>99</v>
      </c>
      <c r="P1396">
        <v>99</v>
      </c>
      <c r="Q1396">
        <v>3</v>
      </c>
      <c r="R1396">
        <v>3</v>
      </c>
      <c r="S1396">
        <v>2</v>
      </c>
      <c r="T1396">
        <v>2</v>
      </c>
      <c r="U1396">
        <v>10.200000000000003</v>
      </c>
      <c r="V1396">
        <v>0</v>
      </c>
      <c r="W1396">
        <v>0</v>
      </c>
      <c r="X1396">
        <v>0</v>
      </c>
      <c r="Y1396">
        <v>0</v>
      </c>
      <c r="Z1396">
        <v>1.5121728296284964</v>
      </c>
      <c r="AA1396">
        <v>0.81649658092772603</v>
      </c>
      <c r="AB1396">
        <v>0</v>
      </c>
      <c r="AC1396">
        <v>99.890610723867198</v>
      </c>
      <c r="AF1396">
        <v>0.58252427184466005</v>
      </c>
      <c r="AG1396">
        <v>0.23916713562183456</v>
      </c>
      <c r="AH1396">
        <v>0</v>
      </c>
      <c r="AI1396">
        <v>3</v>
      </c>
      <c r="AJ1396">
        <v>94.633333333333312</v>
      </c>
      <c r="AK1396">
        <v>12.03117701084059</v>
      </c>
    </row>
    <row r="1397" spans="1:37">
      <c r="A1397">
        <v>17</v>
      </c>
      <c r="B1397">
        <v>25</v>
      </c>
      <c r="C1397">
        <v>2024</v>
      </c>
      <c r="D1397">
        <v>1</v>
      </c>
      <c r="E1397">
        <v>99</v>
      </c>
      <c r="F1397">
        <v>99</v>
      </c>
      <c r="G1397">
        <v>99</v>
      </c>
      <c r="H1397">
        <v>99</v>
      </c>
      <c r="I1397">
        <v>99</v>
      </c>
      <c r="J1397">
        <v>999</v>
      </c>
      <c r="K1397">
        <v>99</v>
      </c>
      <c r="L1397">
        <v>99</v>
      </c>
      <c r="M1397">
        <v>3</v>
      </c>
      <c r="N1397">
        <v>99</v>
      </c>
      <c r="O1397">
        <v>99</v>
      </c>
      <c r="P1397">
        <v>99</v>
      </c>
      <c r="Q1397">
        <v>6</v>
      </c>
      <c r="R1397">
        <v>9</v>
      </c>
      <c r="S1397">
        <v>3.8888888888888888</v>
      </c>
      <c r="T1397">
        <v>3</v>
      </c>
      <c r="U1397">
        <v>19.111111111111111</v>
      </c>
      <c r="V1397">
        <v>0</v>
      </c>
      <c r="W1397">
        <v>0</v>
      </c>
      <c r="X1397">
        <v>77.777777777777771</v>
      </c>
      <c r="Y1397">
        <v>11.111111111111112</v>
      </c>
      <c r="Z1397">
        <v>4.6815107828431444</v>
      </c>
      <c r="AA1397">
        <v>1.3698697784375513</v>
      </c>
      <c r="AB1397">
        <v>0</v>
      </c>
      <c r="AC1397">
        <v>72.6141658215371</v>
      </c>
      <c r="AF1397">
        <v>1.9438444924406049</v>
      </c>
      <c r="AG1397">
        <v>1.3682175784139816</v>
      </c>
      <c r="AH1397">
        <v>0</v>
      </c>
      <c r="AI1397">
        <v>8</v>
      </c>
      <c r="AJ1397">
        <v>111.41249999999999</v>
      </c>
      <c r="AK1397">
        <v>14.59026728696927</v>
      </c>
    </row>
    <row r="1398" spans="1:37">
      <c r="A1398">
        <v>17</v>
      </c>
      <c r="B1398">
        <v>26</v>
      </c>
      <c r="C1398">
        <v>2024</v>
      </c>
      <c r="D1398">
        <v>2</v>
      </c>
      <c r="E1398">
        <v>99</v>
      </c>
      <c r="F1398">
        <v>99</v>
      </c>
      <c r="G1398">
        <v>99</v>
      </c>
      <c r="H1398">
        <v>99</v>
      </c>
      <c r="I1398">
        <v>99</v>
      </c>
      <c r="J1398">
        <v>999</v>
      </c>
      <c r="K1398">
        <v>99</v>
      </c>
      <c r="L1398">
        <v>99</v>
      </c>
      <c r="M1398">
        <v>3</v>
      </c>
      <c r="N1398">
        <v>99</v>
      </c>
      <c r="O1398">
        <v>99</v>
      </c>
      <c r="P1398">
        <v>99</v>
      </c>
      <c r="Q1398">
        <v>17</v>
      </c>
      <c r="R1398">
        <v>17</v>
      </c>
      <c r="S1398">
        <v>5.4117647058823524</v>
      </c>
      <c r="T1398">
        <v>3</v>
      </c>
      <c r="U1398">
        <v>19.958823529411767</v>
      </c>
      <c r="V1398">
        <v>17.647058823529413</v>
      </c>
      <c r="W1398">
        <v>0</v>
      </c>
      <c r="X1398">
        <v>76.470588235294116</v>
      </c>
      <c r="Y1398">
        <v>29.411764705882355</v>
      </c>
      <c r="Z1398">
        <v>5.8336809914525212</v>
      </c>
      <c r="AA1398">
        <v>1.6823940760088325</v>
      </c>
      <c r="AB1398">
        <v>0</v>
      </c>
      <c r="AC1398">
        <v>61.60615180234835</v>
      </c>
      <c r="AF1398">
        <v>3.4836065573770503</v>
      </c>
      <c r="AG1398">
        <v>2.3352811215956724</v>
      </c>
      <c r="AH1398">
        <v>0</v>
      </c>
      <c r="AI1398">
        <v>14</v>
      </c>
      <c r="AJ1398">
        <v>104.79285714285712</v>
      </c>
      <c r="AK1398">
        <v>17.617866182106855</v>
      </c>
    </row>
    <row r="1399" spans="1:37">
      <c r="A1399">
        <v>17</v>
      </c>
      <c r="B1399">
        <v>27</v>
      </c>
      <c r="C1399">
        <v>2024</v>
      </c>
      <c r="D1399">
        <v>3</v>
      </c>
      <c r="E1399">
        <v>99</v>
      </c>
      <c r="F1399">
        <v>99</v>
      </c>
      <c r="G1399">
        <v>99</v>
      </c>
      <c r="H1399">
        <v>99</v>
      </c>
      <c r="I1399">
        <v>99</v>
      </c>
      <c r="J1399">
        <v>999</v>
      </c>
      <c r="K1399">
        <v>99</v>
      </c>
      <c r="L1399">
        <v>99</v>
      </c>
      <c r="M1399">
        <v>3</v>
      </c>
      <c r="N1399">
        <v>99</v>
      </c>
      <c r="O1399">
        <v>99</v>
      </c>
      <c r="P1399">
        <v>99</v>
      </c>
      <c r="Q1399">
        <v>70</v>
      </c>
      <c r="R1399">
        <v>79</v>
      </c>
      <c r="S1399">
        <v>5.9620253164556951</v>
      </c>
      <c r="T1399">
        <v>3</v>
      </c>
      <c r="U1399">
        <v>22.020253164556966</v>
      </c>
      <c r="V1399">
        <v>27.84810126582278</v>
      </c>
      <c r="W1399">
        <v>0</v>
      </c>
      <c r="X1399">
        <v>84.810126582278485</v>
      </c>
      <c r="Y1399">
        <v>43.037974683544313</v>
      </c>
      <c r="Z1399">
        <v>5.0797034635576592</v>
      </c>
      <c r="AA1399">
        <v>2.05889879608582</v>
      </c>
      <c r="AB1399">
        <v>0</v>
      </c>
      <c r="AC1399">
        <v>57.812149031240729</v>
      </c>
      <c r="AF1399">
        <v>2.8832116788321178</v>
      </c>
      <c r="AG1399">
        <v>2.0162496088271777</v>
      </c>
      <c r="AH1399">
        <v>0</v>
      </c>
      <c r="AI1399">
        <v>67</v>
      </c>
      <c r="AJ1399">
        <v>106.74925373134332</v>
      </c>
      <c r="AK1399">
        <v>17.587898885222476</v>
      </c>
    </row>
    <row r="1400" spans="1:37">
      <c r="A1400">
        <v>17</v>
      </c>
      <c r="B1400">
        <v>28</v>
      </c>
      <c r="C1400">
        <v>2024</v>
      </c>
      <c r="D1400">
        <v>4</v>
      </c>
      <c r="E1400">
        <v>99</v>
      </c>
      <c r="F1400">
        <v>99</v>
      </c>
      <c r="G1400">
        <v>99</v>
      </c>
      <c r="H1400">
        <v>99</v>
      </c>
      <c r="I1400">
        <v>99</v>
      </c>
      <c r="J1400">
        <v>999</v>
      </c>
      <c r="K1400">
        <v>99</v>
      </c>
      <c r="L1400">
        <v>99</v>
      </c>
      <c r="M1400">
        <v>3</v>
      </c>
      <c r="N1400">
        <v>99</v>
      </c>
      <c r="O1400">
        <v>99</v>
      </c>
      <c r="P1400">
        <v>99</v>
      </c>
      <c r="Q1400">
        <v>41</v>
      </c>
      <c r="R1400">
        <v>68</v>
      </c>
      <c r="S1400">
        <v>5.1764705882352944</v>
      </c>
      <c r="T1400">
        <v>3</v>
      </c>
      <c r="U1400">
        <v>14.466176470588236</v>
      </c>
      <c r="V1400">
        <v>2.9411764705882355</v>
      </c>
      <c r="W1400">
        <v>0</v>
      </c>
      <c r="X1400">
        <v>29.411764705882355</v>
      </c>
      <c r="Y1400">
        <v>8.8235294117647047</v>
      </c>
      <c r="Z1400">
        <v>4.9774967218389028</v>
      </c>
      <c r="AA1400">
        <v>1.8225803982152544</v>
      </c>
      <c r="AB1400">
        <v>0</v>
      </c>
      <c r="AC1400">
        <v>33.361932021607409</v>
      </c>
      <c r="AF1400">
        <v>8.5</v>
      </c>
      <c r="AG1400">
        <v>4.9341164786549436</v>
      </c>
      <c r="AH1400">
        <v>11.76470588235294</v>
      </c>
      <c r="AI1400">
        <v>59</v>
      </c>
      <c r="AJ1400">
        <v>95.183050847457622</v>
      </c>
      <c r="AK1400">
        <v>15.846739747107771</v>
      </c>
    </row>
    <row r="1401" spans="1:37">
      <c r="A1401">
        <v>17</v>
      </c>
      <c r="B1401">
        <v>29</v>
      </c>
      <c r="C1401">
        <v>2024</v>
      </c>
      <c r="D1401">
        <v>5</v>
      </c>
      <c r="E1401">
        <v>99</v>
      </c>
      <c r="F1401">
        <v>99</v>
      </c>
      <c r="G1401">
        <v>99</v>
      </c>
      <c r="H1401">
        <v>99</v>
      </c>
      <c r="I1401">
        <v>99</v>
      </c>
      <c r="J1401">
        <v>999</v>
      </c>
      <c r="K1401">
        <v>99</v>
      </c>
      <c r="L1401">
        <v>99</v>
      </c>
      <c r="M1401">
        <v>3</v>
      </c>
      <c r="N1401">
        <v>99</v>
      </c>
      <c r="O1401">
        <v>99</v>
      </c>
      <c r="P1401">
        <v>99</v>
      </c>
      <c r="Q1401">
        <v>55</v>
      </c>
      <c r="R1401">
        <v>137</v>
      </c>
      <c r="S1401">
        <v>4.9854014598540122</v>
      </c>
      <c r="T1401">
        <v>3</v>
      </c>
      <c r="U1401">
        <v>14.242335766423356</v>
      </c>
      <c r="V1401">
        <v>3.649635036496353</v>
      </c>
      <c r="W1401">
        <v>0</v>
      </c>
      <c r="X1401">
        <v>27.737226277372265</v>
      </c>
      <c r="Y1401">
        <v>8.0291970802919703</v>
      </c>
      <c r="Z1401">
        <v>4.9601142356125854</v>
      </c>
      <c r="AA1401">
        <v>1.8082753870266373</v>
      </c>
      <c r="AB1401">
        <v>0</v>
      </c>
      <c r="AC1401">
        <v>62.238964417471003</v>
      </c>
      <c r="AF1401">
        <v>11.502938706968935</v>
      </c>
      <c r="AG1401">
        <v>7.0297047538414441</v>
      </c>
      <c r="AH1401">
        <v>2.1897810218978111</v>
      </c>
      <c r="AI1401">
        <v>131</v>
      </c>
      <c r="AJ1401">
        <v>95.470229007633577</v>
      </c>
      <c r="AK1401">
        <v>15.868917150508612</v>
      </c>
    </row>
    <row r="1402" spans="1:37">
      <c r="A1402">
        <v>17</v>
      </c>
      <c r="B1402">
        <v>30</v>
      </c>
      <c r="C1402">
        <v>2024</v>
      </c>
      <c r="D1402">
        <v>6</v>
      </c>
      <c r="E1402">
        <v>99</v>
      </c>
      <c r="F1402">
        <v>99</v>
      </c>
      <c r="G1402">
        <v>99</v>
      </c>
      <c r="H1402">
        <v>99</v>
      </c>
      <c r="I1402">
        <v>99</v>
      </c>
      <c r="J1402">
        <v>999</v>
      </c>
      <c r="K1402">
        <v>99</v>
      </c>
      <c r="L1402">
        <v>99</v>
      </c>
      <c r="M1402">
        <v>3</v>
      </c>
      <c r="N1402">
        <v>99</v>
      </c>
      <c r="O1402">
        <v>99</v>
      </c>
      <c r="P1402">
        <v>99</v>
      </c>
      <c r="Q1402">
        <v>32</v>
      </c>
      <c r="R1402">
        <v>76</v>
      </c>
      <c r="S1402">
        <v>5.2368421052631557</v>
      </c>
      <c r="T1402">
        <v>3</v>
      </c>
      <c r="U1402">
        <v>16.071052631578951</v>
      </c>
      <c r="V1402">
        <v>5.2631578947368443</v>
      </c>
      <c r="W1402">
        <v>0</v>
      </c>
      <c r="X1402">
        <v>40.789473684210527</v>
      </c>
      <c r="Y1402">
        <v>14.47368421052631</v>
      </c>
      <c r="Z1402">
        <v>5.229944545078661</v>
      </c>
      <c r="AA1402">
        <v>1.7611929349212772</v>
      </c>
      <c r="AB1402">
        <v>0</v>
      </c>
      <c r="AC1402">
        <v>74.985342633481082</v>
      </c>
      <c r="AF1402">
        <v>13.217391304347824</v>
      </c>
      <c r="AG1402">
        <v>9.4857915051917949</v>
      </c>
      <c r="AH1402">
        <v>7.8947368421052637</v>
      </c>
      <c r="AI1402">
        <v>74</v>
      </c>
      <c r="AJ1402">
        <v>100.31216216216212</v>
      </c>
      <c r="AK1402">
        <v>15.73711704360583</v>
      </c>
    </row>
    <row r="1403" spans="1:37">
      <c r="A1403">
        <v>17</v>
      </c>
      <c r="B1403">
        <v>31</v>
      </c>
      <c r="C1403">
        <v>2024</v>
      </c>
      <c r="D1403">
        <v>7</v>
      </c>
      <c r="E1403">
        <v>99</v>
      </c>
      <c r="F1403">
        <v>99</v>
      </c>
      <c r="G1403">
        <v>99</v>
      </c>
      <c r="H1403">
        <v>99</v>
      </c>
      <c r="I1403">
        <v>99</v>
      </c>
      <c r="J1403">
        <v>999</v>
      </c>
      <c r="K1403">
        <v>99</v>
      </c>
      <c r="L1403">
        <v>99</v>
      </c>
      <c r="M1403">
        <v>3</v>
      </c>
      <c r="N1403">
        <v>99</v>
      </c>
      <c r="O1403">
        <v>99</v>
      </c>
      <c r="P1403">
        <v>99</v>
      </c>
      <c r="Q1403">
        <v>9</v>
      </c>
      <c r="R1403">
        <v>26</v>
      </c>
      <c r="S1403">
        <v>4.5769230769230784</v>
      </c>
      <c r="T1403">
        <v>3</v>
      </c>
      <c r="U1403">
        <v>18.976923076923072</v>
      </c>
      <c r="V1403">
        <v>7.6923076923076898</v>
      </c>
      <c r="W1403">
        <v>0</v>
      </c>
      <c r="X1403">
        <v>73.076923076923109</v>
      </c>
      <c r="Y1403">
        <v>19.230769230769223</v>
      </c>
      <c r="Z1403">
        <v>5.7097290581217388</v>
      </c>
      <c r="AA1403">
        <v>1.214434877218997</v>
      </c>
      <c r="AB1403">
        <v>0</v>
      </c>
      <c r="AC1403">
        <v>84.724146799814505</v>
      </c>
      <c r="AF1403">
        <v>10.878661087866112</v>
      </c>
      <c r="AG1403">
        <v>9.1538190386078178</v>
      </c>
      <c r="AH1403">
        <v>7.6923076923076898</v>
      </c>
      <c r="AI1403">
        <v>26</v>
      </c>
      <c r="AJ1403">
        <v>104.33076923076923</v>
      </c>
      <c r="AK1403">
        <v>16.079233952458029</v>
      </c>
    </row>
    <row r="1404" spans="1:37">
      <c r="A1404">
        <v>17</v>
      </c>
      <c r="B1404">
        <v>32</v>
      </c>
      <c r="C1404">
        <v>2024</v>
      </c>
      <c r="D1404">
        <v>8</v>
      </c>
      <c r="E1404">
        <v>99</v>
      </c>
      <c r="F1404">
        <v>99</v>
      </c>
      <c r="G1404">
        <v>99</v>
      </c>
      <c r="H1404">
        <v>99</v>
      </c>
      <c r="I1404">
        <v>99</v>
      </c>
      <c r="J1404">
        <v>999</v>
      </c>
      <c r="K1404">
        <v>99</v>
      </c>
      <c r="L1404">
        <v>99</v>
      </c>
      <c r="M1404">
        <v>3</v>
      </c>
      <c r="N1404">
        <v>99</v>
      </c>
      <c r="O1404">
        <v>99</v>
      </c>
      <c r="P1404">
        <v>99</v>
      </c>
      <c r="Q1404">
        <v>320</v>
      </c>
      <c r="R1404">
        <v>559</v>
      </c>
      <c r="S1404">
        <v>4.8389982110912335</v>
      </c>
      <c r="T1404">
        <v>3</v>
      </c>
      <c r="U1404">
        <v>21.236672629695889</v>
      </c>
      <c r="V1404">
        <v>24.329159212880139</v>
      </c>
      <c r="W1404">
        <v>0</v>
      </c>
      <c r="X1404">
        <v>79.248658318425754</v>
      </c>
      <c r="Y1404">
        <v>42.933810375670845</v>
      </c>
      <c r="Z1404">
        <v>6.0482819173894979</v>
      </c>
      <c r="AA1404">
        <v>1.4794416094751879</v>
      </c>
      <c r="AB1404">
        <v>0</v>
      </c>
      <c r="AC1404">
        <v>79.762477701253019</v>
      </c>
      <c r="AF1404">
        <v>9.4234659474039066</v>
      </c>
      <c r="AG1404">
        <v>8.1535445833974425</v>
      </c>
      <c r="AH1404">
        <v>3.5778175313059033</v>
      </c>
      <c r="AI1404">
        <v>559</v>
      </c>
      <c r="AJ1404">
        <v>107.46762075134164</v>
      </c>
      <c r="AK1404">
        <v>16.659553927200641</v>
      </c>
    </row>
    <row r="1405" spans="1:37">
      <c r="A1405">
        <v>17</v>
      </c>
      <c r="B1405">
        <v>33</v>
      </c>
      <c r="C1405">
        <v>2024</v>
      </c>
      <c r="D1405">
        <v>9</v>
      </c>
      <c r="E1405">
        <v>99</v>
      </c>
      <c r="F1405">
        <v>99</v>
      </c>
      <c r="G1405">
        <v>99</v>
      </c>
      <c r="H1405">
        <v>99</v>
      </c>
      <c r="I1405">
        <v>99</v>
      </c>
      <c r="J1405">
        <v>999</v>
      </c>
      <c r="K1405">
        <v>99</v>
      </c>
      <c r="L1405">
        <v>99</v>
      </c>
      <c r="M1405">
        <v>3</v>
      </c>
      <c r="N1405">
        <v>99</v>
      </c>
      <c r="O1405">
        <v>99</v>
      </c>
      <c r="P1405">
        <v>99</v>
      </c>
      <c r="Q1405">
        <v>351</v>
      </c>
      <c r="R1405">
        <v>588</v>
      </c>
      <c r="S1405">
        <v>4.8928571428571441</v>
      </c>
      <c r="T1405">
        <v>3</v>
      </c>
      <c r="U1405">
        <v>20.951700680272111</v>
      </c>
      <c r="V1405">
        <v>22.789115646258502</v>
      </c>
      <c r="W1405">
        <v>0</v>
      </c>
      <c r="X1405">
        <v>76.530612244897952</v>
      </c>
      <c r="Y1405">
        <v>43.02721088435375</v>
      </c>
      <c r="Z1405">
        <v>6.4489397297771669</v>
      </c>
      <c r="AA1405">
        <v>1.4859031473367648</v>
      </c>
      <c r="AB1405">
        <v>0</v>
      </c>
      <c r="AC1405">
        <v>84.208870360642138</v>
      </c>
      <c r="AF1405">
        <v>7.9255964415689455</v>
      </c>
      <c r="AG1405">
        <v>6.6890874203066009</v>
      </c>
      <c r="AH1405">
        <v>2.2108843537414966</v>
      </c>
      <c r="AI1405">
        <v>585</v>
      </c>
      <c r="AJ1405">
        <v>106.22683760683776</v>
      </c>
      <c r="AK1405">
        <v>16.617508946064014</v>
      </c>
    </row>
    <row r="1406" spans="1:37">
      <c r="A1406">
        <v>17</v>
      </c>
      <c r="B1406">
        <v>34</v>
      </c>
      <c r="C1406">
        <v>2024</v>
      </c>
      <c r="D1406">
        <v>10</v>
      </c>
      <c r="E1406">
        <v>99</v>
      </c>
      <c r="F1406">
        <v>99</v>
      </c>
      <c r="G1406">
        <v>99</v>
      </c>
      <c r="H1406">
        <v>99</v>
      </c>
      <c r="I1406">
        <v>99</v>
      </c>
      <c r="J1406">
        <v>999</v>
      </c>
      <c r="K1406">
        <v>99</v>
      </c>
      <c r="L1406">
        <v>99</v>
      </c>
      <c r="M1406">
        <v>3</v>
      </c>
      <c r="N1406">
        <v>99</v>
      </c>
      <c r="O1406">
        <v>99</v>
      </c>
      <c r="P1406">
        <v>99</v>
      </c>
      <c r="Q1406">
        <v>645</v>
      </c>
      <c r="R1406">
        <v>1052</v>
      </c>
      <c r="S1406">
        <v>4.6254752851711025</v>
      </c>
      <c r="T1406">
        <v>3</v>
      </c>
      <c r="U1406">
        <v>20.057129277566563</v>
      </c>
      <c r="V1406">
        <v>20.43726235741444</v>
      </c>
      <c r="W1406">
        <v>0</v>
      </c>
      <c r="X1406">
        <v>73.098859315589365</v>
      </c>
      <c r="Y1406">
        <v>35.361216730038031</v>
      </c>
      <c r="Z1406">
        <v>6.9261075853372356</v>
      </c>
      <c r="AA1406">
        <v>1.6027653331874587</v>
      </c>
      <c r="AB1406">
        <v>0</v>
      </c>
      <c r="AC1406">
        <v>87.144699153489753</v>
      </c>
      <c r="AF1406">
        <v>6.1610541727672015</v>
      </c>
      <c r="AG1406">
        <v>4.7157700413689572</v>
      </c>
      <c r="AH1406">
        <v>3.9923954372623558</v>
      </c>
      <c r="AI1406">
        <v>1051</v>
      </c>
      <c r="AJ1406">
        <v>105.72017126546152</v>
      </c>
      <c r="AK1406">
        <v>16.223006166014198</v>
      </c>
    </row>
    <row r="1407" spans="1:37">
      <c r="A1407">
        <v>17</v>
      </c>
      <c r="B1407">
        <v>35</v>
      </c>
      <c r="C1407">
        <v>2024</v>
      </c>
      <c r="D1407">
        <v>11</v>
      </c>
      <c r="E1407">
        <v>99</v>
      </c>
      <c r="F1407">
        <v>99</v>
      </c>
      <c r="G1407">
        <v>99</v>
      </c>
      <c r="H1407">
        <v>99</v>
      </c>
      <c r="I1407">
        <v>99</v>
      </c>
      <c r="J1407">
        <v>999</v>
      </c>
      <c r="K1407">
        <v>99</v>
      </c>
      <c r="L1407">
        <v>99</v>
      </c>
      <c r="M1407">
        <v>3</v>
      </c>
      <c r="N1407">
        <v>99</v>
      </c>
      <c r="O1407">
        <v>99</v>
      </c>
      <c r="P1407">
        <v>99</v>
      </c>
      <c r="Q1407">
        <v>198</v>
      </c>
      <c r="R1407">
        <v>294</v>
      </c>
      <c r="S1407">
        <v>4.6836734693877551</v>
      </c>
      <c r="T1407">
        <v>3</v>
      </c>
      <c r="U1407">
        <v>19.987414965986392</v>
      </c>
      <c r="V1407">
        <v>20.408163265306126</v>
      </c>
      <c r="W1407">
        <v>0</v>
      </c>
      <c r="X1407">
        <v>75.170068027210903</v>
      </c>
      <c r="Y1407">
        <v>33.333333333333343</v>
      </c>
      <c r="Z1407">
        <v>6.3286529703911247</v>
      </c>
      <c r="AA1407">
        <v>1.5181236546450108</v>
      </c>
      <c r="AB1407">
        <v>0</v>
      </c>
      <c r="AC1407">
        <v>86.114149879094498</v>
      </c>
      <c r="AF1407">
        <v>5.2584510820962258</v>
      </c>
      <c r="AG1407">
        <v>4.0376146858331348</v>
      </c>
      <c r="AH1407">
        <v>0.68027210884353739</v>
      </c>
      <c r="AI1407">
        <v>294</v>
      </c>
      <c r="AJ1407">
        <v>105.71836734693882</v>
      </c>
      <c r="AK1407">
        <v>16.334995022862746</v>
      </c>
    </row>
    <row r="1408" spans="1:37">
      <c r="A1408">
        <v>17</v>
      </c>
      <c r="B1408">
        <v>36</v>
      </c>
      <c r="C1408">
        <v>2024</v>
      </c>
      <c r="D1408">
        <v>12</v>
      </c>
      <c r="E1408">
        <v>99</v>
      </c>
      <c r="F1408">
        <v>99</v>
      </c>
      <c r="G1408">
        <v>99</v>
      </c>
      <c r="H1408">
        <v>99</v>
      </c>
      <c r="I1408">
        <v>99</v>
      </c>
      <c r="J1408">
        <v>999</v>
      </c>
      <c r="K1408">
        <v>99</v>
      </c>
      <c r="L1408">
        <v>99</v>
      </c>
      <c r="M1408">
        <v>3</v>
      </c>
      <c r="N1408">
        <v>99</v>
      </c>
      <c r="O1408">
        <v>99</v>
      </c>
      <c r="P1408">
        <v>99</v>
      </c>
      <c r="Q1408">
        <v>20</v>
      </c>
      <c r="R1408">
        <v>29</v>
      </c>
      <c r="S1408">
        <v>3.9310344827586201</v>
      </c>
      <c r="T1408">
        <v>3</v>
      </c>
      <c r="U1408">
        <v>16.400000000000006</v>
      </c>
      <c r="V1408">
        <v>6.8965517241379306</v>
      </c>
      <c r="W1408">
        <v>0</v>
      </c>
      <c r="X1408">
        <v>58.620689655172413</v>
      </c>
      <c r="Y1408">
        <v>10.344827586206899</v>
      </c>
      <c r="Z1408">
        <v>5.5897072898504092</v>
      </c>
      <c r="AA1408">
        <v>1.659477160760823</v>
      </c>
      <c r="AB1408">
        <v>0</v>
      </c>
      <c r="AC1408">
        <v>85.649361744786688</v>
      </c>
      <c r="AF1408">
        <v>5.6310679611650478</v>
      </c>
      <c r="AG1408">
        <v>3.7172512974426306</v>
      </c>
      <c r="AH1408">
        <v>0</v>
      </c>
      <c r="AI1408">
        <v>29</v>
      </c>
      <c r="AJ1408">
        <v>102.19310344827588</v>
      </c>
      <c r="AK1408">
        <v>14.882737113468323</v>
      </c>
    </row>
    <row r="1409" spans="1:37">
      <c r="A1409">
        <v>17</v>
      </c>
      <c r="B1409">
        <v>37</v>
      </c>
      <c r="C1409">
        <v>2024</v>
      </c>
      <c r="D1409">
        <v>1</v>
      </c>
      <c r="E1409">
        <v>99</v>
      </c>
      <c r="F1409">
        <v>99</v>
      </c>
      <c r="G1409">
        <v>99</v>
      </c>
      <c r="H1409">
        <v>99</v>
      </c>
      <c r="I1409">
        <v>99</v>
      </c>
      <c r="J1409">
        <v>999</v>
      </c>
      <c r="K1409">
        <v>99</v>
      </c>
      <c r="L1409">
        <v>99</v>
      </c>
      <c r="M1409">
        <v>4</v>
      </c>
      <c r="N1409">
        <v>99</v>
      </c>
      <c r="O1409">
        <v>99</v>
      </c>
      <c r="P1409">
        <v>99</v>
      </c>
      <c r="Q1409">
        <v>27</v>
      </c>
      <c r="R1409">
        <v>37</v>
      </c>
      <c r="S1409">
        <v>5.6486486486486482</v>
      </c>
      <c r="T1409">
        <v>4</v>
      </c>
      <c r="U1409">
        <v>20.427027027027034</v>
      </c>
      <c r="V1409">
        <v>13.513513513513516</v>
      </c>
      <c r="W1409">
        <v>0</v>
      </c>
      <c r="X1409">
        <v>72.97297297297294</v>
      </c>
      <c r="Y1409">
        <v>32.432432432432442</v>
      </c>
      <c r="Z1409">
        <v>6.5206801439581454</v>
      </c>
      <c r="AA1409">
        <v>1.5459837455216348</v>
      </c>
      <c r="AB1409">
        <v>0</v>
      </c>
      <c r="AC1409">
        <v>61.570043486742975</v>
      </c>
      <c r="AF1409">
        <v>7.9913606911447124</v>
      </c>
      <c r="AG1409">
        <v>6.012202591658645</v>
      </c>
      <c r="AH1409">
        <v>2.7027027027027031</v>
      </c>
      <c r="AI1409">
        <v>23</v>
      </c>
      <c r="AJ1409">
        <v>109.64782608695651</v>
      </c>
      <c r="AK1409">
        <v>16.85667333155444</v>
      </c>
    </row>
    <row r="1410" spans="1:37">
      <c r="A1410">
        <v>17</v>
      </c>
      <c r="B1410">
        <v>38</v>
      </c>
      <c r="C1410">
        <v>2024</v>
      </c>
      <c r="D1410">
        <v>2</v>
      </c>
      <c r="E1410">
        <v>99</v>
      </c>
      <c r="F1410">
        <v>99</v>
      </c>
      <c r="G1410">
        <v>99</v>
      </c>
      <c r="H1410">
        <v>99</v>
      </c>
      <c r="I1410">
        <v>99</v>
      </c>
      <c r="J1410">
        <v>999</v>
      </c>
      <c r="K1410">
        <v>99</v>
      </c>
      <c r="L1410">
        <v>99</v>
      </c>
      <c r="M1410">
        <v>4</v>
      </c>
      <c r="N1410">
        <v>99</v>
      </c>
      <c r="O1410">
        <v>99</v>
      </c>
      <c r="P1410">
        <v>99</v>
      </c>
      <c r="Q1410">
        <v>36</v>
      </c>
      <c r="R1410">
        <v>45</v>
      </c>
      <c r="S1410">
        <v>6.3111111111111118</v>
      </c>
      <c r="T1410">
        <v>4</v>
      </c>
      <c r="U1410">
        <v>23.477777777777781</v>
      </c>
      <c r="V1410">
        <v>31.111111111111111</v>
      </c>
      <c r="W1410">
        <v>0</v>
      </c>
      <c r="X1410">
        <v>88.8888888888889</v>
      </c>
      <c r="Y1410">
        <v>37.777777777777779</v>
      </c>
      <c r="Z1410">
        <v>6.7987544247748071</v>
      </c>
      <c r="AA1410">
        <v>1.5322057045278417</v>
      </c>
      <c r="AB1410">
        <v>0</v>
      </c>
      <c r="AC1410">
        <v>73.343387489000449</v>
      </c>
      <c r="AF1410">
        <v>9.221311475409836</v>
      </c>
      <c r="AG1410">
        <v>7.2715134245971953</v>
      </c>
      <c r="AH1410">
        <v>0</v>
      </c>
      <c r="AI1410">
        <v>42</v>
      </c>
      <c r="AJ1410">
        <v>108.25000000000001</v>
      </c>
      <c r="AK1410">
        <v>17.992840687190089</v>
      </c>
    </row>
    <row r="1411" spans="1:37">
      <c r="A1411">
        <v>17</v>
      </c>
      <c r="B1411">
        <v>39</v>
      </c>
      <c r="C1411">
        <v>2024</v>
      </c>
      <c r="D1411">
        <v>3</v>
      </c>
      <c r="E1411">
        <v>99</v>
      </c>
      <c r="F1411">
        <v>99</v>
      </c>
      <c r="G1411">
        <v>99</v>
      </c>
      <c r="H1411">
        <v>99</v>
      </c>
      <c r="I1411">
        <v>99</v>
      </c>
      <c r="J1411">
        <v>999</v>
      </c>
      <c r="K1411">
        <v>99</v>
      </c>
      <c r="L1411">
        <v>99</v>
      </c>
      <c r="M1411">
        <v>4</v>
      </c>
      <c r="N1411">
        <v>99</v>
      </c>
      <c r="O1411">
        <v>99</v>
      </c>
      <c r="P1411">
        <v>99</v>
      </c>
      <c r="Q1411">
        <v>183</v>
      </c>
      <c r="R1411">
        <v>257</v>
      </c>
      <c r="S1411">
        <v>7.0428015564202324</v>
      </c>
      <c r="T1411">
        <v>4</v>
      </c>
      <c r="U1411">
        <v>24.441245136186794</v>
      </c>
      <c r="V1411">
        <v>44.35797665369649</v>
      </c>
      <c r="W1411">
        <v>0</v>
      </c>
      <c r="X1411">
        <v>92.607003891050553</v>
      </c>
      <c r="Y1411">
        <v>62.256809338521393</v>
      </c>
      <c r="Z1411">
        <v>5.5014334182884763</v>
      </c>
      <c r="AA1411">
        <v>1.5412981325437316</v>
      </c>
      <c r="AB1411">
        <v>0</v>
      </c>
      <c r="AC1411">
        <v>63.704614058825392</v>
      </c>
      <c r="AF1411">
        <v>9.3795620437956249</v>
      </c>
      <c r="AG1411">
        <v>7.2803347280334751</v>
      </c>
      <c r="AH1411">
        <v>0.3891050583657587</v>
      </c>
      <c r="AI1411">
        <v>215</v>
      </c>
      <c r="AJ1411">
        <v>108.04744186046511</v>
      </c>
      <c r="AK1411">
        <v>18.933378795077441</v>
      </c>
    </row>
    <row r="1412" spans="1:37">
      <c r="A1412">
        <v>17</v>
      </c>
      <c r="B1412">
        <v>40</v>
      </c>
      <c r="C1412">
        <v>2024</v>
      </c>
      <c r="D1412">
        <v>4</v>
      </c>
      <c r="E1412">
        <v>99</v>
      </c>
      <c r="F1412">
        <v>99</v>
      </c>
      <c r="G1412">
        <v>99</v>
      </c>
      <c r="H1412">
        <v>99</v>
      </c>
      <c r="I1412">
        <v>99</v>
      </c>
      <c r="J1412">
        <v>999</v>
      </c>
      <c r="K1412">
        <v>99</v>
      </c>
      <c r="L1412">
        <v>99</v>
      </c>
      <c r="M1412">
        <v>4</v>
      </c>
      <c r="N1412">
        <v>99</v>
      </c>
      <c r="O1412">
        <v>99</v>
      </c>
      <c r="P1412">
        <v>99</v>
      </c>
      <c r="Q1412">
        <v>70</v>
      </c>
      <c r="R1412">
        <v>122</v>
      </c>
      <c r="S1412">
        <v>6.5245901639344259</v>
      </c>
      <c r="T1412">
        <v>4</v>
      </c>
      <c r="U1412">
        <v>18.371311475409829</v>
      </c>
      <c r="V1412">
        <v>13.934426229508199</v>
      </c>
      <c r="W1412">
        <v>0</v>
      </c>
      <c r="X1412">
        <v>64.754098360655746</v>
      </c>
      <c r="Y1412">
        <v>20.491803278688526</v>
      </c>
      <c r="Z1412">
        <v>5.5466202899322514</v>
      </c>
      <c r="AA1412">
        <v>1.5322388781046463</v>
      </c>
      <c r="AB1412">
        <v>0</v>
      </c>
      <c r="AC1412">
        <v>41.475357244676438</v>
      </c>
      <c r="AF1412">
        <v>15.25</v>
      </c>
      <c r="AG1412">
        <v>11.242081186956717</v>
      </c>
      <c r="AH1412">
        <v>8.1967213114754092</v>
      </c>
      <c r="AI1412">
        <v>100</v>
      </c>
      <c r="AJ1412">
        <v>100.16099999999997</v>
      </c>
      <c r="AK1412">
        <v>17.826487710626171</v>
      </c>
    </row>
    <row r="1413" spans="1:37">
      <c r="A1413">
        <v>17</v>
      </c>
      <c r="B1413">
        <v>41</v>
      </c>
      <c r="C1413">
        <v>2024</v>
      </c>
      <c r="D1413">
        <v>5</v>
      </c>
      <c r="E1413">
        <v>99</v>
      </c>
      <c r="F1413">
        <v>99</v>
      </c>
      <c r="G1413">
        <v>99</v>
      </c>
      <c r="H1413">
        <v>99</v>
      </c>
      <c r="I1413">
        <v>99</v>
      </c>
      <c r="J1413">
        <v>999</v>
      </c>
      <c r="K1413">
        <v>99</v>
      </c>
      <c r="L1413">
        <v>99</v>
      </c>
      <c r="M1413">
        <v>4</v>
      </c>
      <c r="N1413">
        <v>99</v>
      </c>
      <c r="O1413">
        <v>99</v>
      </c>
      <c r="P1413">
        <v>99</v>
      </c>
      <c r="Q1413">
        <v>117</v>
      </c>
      <c r="R1413">
        <v>233</v>
      </c>
      <c r="S1413">
        <v>6.5321888412017177</v>
      </c>
      <c r="T1413">
        <v>4</v>
      </c>
      <c r="U1413">
        <v>18.525751072961373</v>
      </c>
      <c r="V1413">
        <v>12.017167381974248</v>
      </c>
      <c r="W1413">
        <v>0</v>
      </c>
      <c r="X1413">
        <v>60.944206008583699</v>
      </c>
      <c r="Y1413">
        <v>19.742489270386265</v>
      </c>
      <c r="Z1413">
        <v>5.8051277812000919</v>
      </c>
      <c r="AA1413">
        <v>1.4707572772659825</v>
      </c>
      <c r="AB1413">
        <v>0</v>
      </c>
      <c r="AC1413">
        <v>57.692886656695912</v>
      </c>
      <c r="AF1413">
        <v>19.563392107472712</v>
      </c>
      <c r="AG1413">
        <v>15.551312305225801</v>
      </c>
      <c r="AH1413">
        <v>2.1459227467811162</v>
      </c>
      <c r="AI1413">
        <v>220</v>
      </c>
      <c r="AJ1413">
        <v>99.844090909090966</v>
      </c>
      <c r="AK1413">
        <v>17.986580690337895</v>
      </c>
    </row>
    <row r="1414" spans="1:37">
      <c r="A1414">
        <v>17</v>
      </c>
      <c r="B1414">
        <v>42</v>
      </c>
      <c r="C1414">
        <v>2024</v>
      </c>
      <c r="D1414">
        <v>6</v>
      </c>
      <c r="E1414">
        <v>99</v>
      </c>
      <c r="F1414">
        <v>99</v>
      </c>
      <c r="G1414">
        <v>99</v>
      </c>
      <c r="H1414">
        <v>99</v>
      </c>
      <c r="I1414">
        <v>99</v>
      </c>
      <c r="J1414">
        <v>999</v>
      </c>
      <c r="K1414">
        <v>99</v>
      </c>
      <c r="L1414">
        <v>99</v>
      </c>
      <c r="M1414">
        <v>4</v>
      </c>
      <c r="N1414">
        <v>99</v>
      </c>
      <c r="O1414">
        <v>99</v>
      </c>
      <c r="P1414">
        <v>99</v>
      </c>
      <c r="Q1414">
        <v>55</v>
      </c>
      <c r="R1414">
        <v>116</v>
      </c>
      <c r="S1414">
        <v>6.3534482758620694</v>
      </c>
      <c r="T1414">
        <v>4</v>
      </c>
      <c r="U1414">
        <v>18.556896551724122</v>
      </c>
      <c r="V1414">
        <v>11.206896551724139</v>
      </c>
      <c r="W1414">
        <v>0</v>
      </c>
      <c r="X1414">
        <v>61.206896551724142</v>
      </c>
      <c r="Y1414">
        <v>20.689655172413797</v>
      </c>
      <c r="Z1414">
        <v>5.8219741902603239</v>
      </c>
      <c r="AA1414">
        <v>1.487037730806402</v>
      </c>
      <c r="AB1414">
        <v>0</v>
      </c>
      <c r="AC1414">
        <v>58.457144080181827</v>
      </c>
      <c r="AF1414">
        <v>20.173913043478265</v>
      </c>
      <c r="AG1414">
        <v>16.717794984506178</v>
      </c>
      <c r="AH1414">
        <v>6.8965517241379306</v>
      </c>
      <c r="AI1414">
        <v>112</v>
      </c>
      <c r="AJ1414">
        <v>99.617857142857119</v>
      </c>
      <c r="AK1414">
        <v>17.194889270713162</v>
      </c>
    </row>
    <row r="1415" spans="1:37">
      <c r="A1415">
        <v>17</v>
      </c>
      <c r="B1415">
        <v>43</v>
      </c>
      <c r="C1415">
        <v>2024</v>
      </c>
      <c r="D1415">
        <v>7</v>
      </c>
      <c r="E1415">
        <v>99</v>
      </c>
      <c r="F1415">
        <v>99</v>
      </c>
      <c r="G1415">
        <v>99</v>
      </c>
      <c r="H1415">
        <v>99</v>
      </c>
      <c r="I1415">
        <v>99</v>
      </c>
      <c r="J1415">
        <v>999</v>
      </c>
      <c r="K1415">
        <v>99</v>
      </c>
      <c r="L1415">
        <v>99</v>
      </c>
      <c r="M1415">
        <v>4</v>
      </c>
      <c r="N1415">
        <v>99</v>
      </c>
      <c r="O1415">
        <v>99</v>
      </c>
      <c r="P1415">
        <v>99</v>
      </c>
      <c r="Q1415">
        <v>24</v>
      </c>
      <c r="R1415">
        <v>46</v>
      </c>
      <c r="S1415">
        <v>5.8260869565217392</v>
      </c>
      <c r="T1415">
        <v>4</v>
      </c>
      <c r="U1415">
        <v>19.002173913043482</v>
      </c>
      <c r="V1415">
        <v>13.043478260869565</v>
      </c>
      <c r="W1415">
        <v>0</v>
      </c>
      <c r="X1415">
        <v>76.086956521739125</v>
      </c>
      <c r="Y1415">
        <v>19.565217391304348</v>
      </c>
      <c r="Z1415">
        <v>5.37771121229075</v>
      </c>
      <c r="AA1415">
        <v>1.2033350002693941</v>
      </c>
      <c r="AB1415">
        <v>0</v>
      </c>
      <c r="AC1415">
        <v>67.797976354880205</v>
      </c>
      <c r="AF1415">
        <v>19.246861924686197</v>
      </c>
      <c r="AG1415">
        <v>16.216767777963302</v>
      </c>
      <c r="AH1415">
        <v>6.5217391304347823</v>
      </c>
      <c r="AI1415">
        <v>46</v>
      </c>
      <c r="AJ1415">
        <v>103.33043478260872</v>
      </c>
      <c r="AK1415">
        <v>16.747581579253279</v>
      </c>
    </row>
    <row r="1416" spans="1:37">
      <c r="A1416">
        <v>17</v>
      </c>
      <c r="B1416">
        <v>44</v>
      </c>
      <c r="C1416">
        <v>2024</v>
      </c>
      <c r="D1416">
        <v>8</v>
      </c>
      <c r="E1416">
        <v>99</v>
      </c>
      <c r="F1416">
        <v>99</v>
      </c>
      <c r="G1416">
        <v>99</v>
      </c>
      <c r="H1416">
        <v>99</v>
      </c>
      <c r="I1416">
        <v>99</v>
      </c>
      <c r="J1416">
        <v>999</v>
      </c>
      <c r="K1416">
        <v>99</v>
      </c>
      <c r="L1416">
        <v>99</v>
      </c>
      <c r="M1416">
        <v>4</v>
      </c>
      <c r="N1416">
        <v>99</v>
      </c>
      <c r="O1416">
        <v>99</v>
      </c>
      <c r="P1416">
        <v>99</v>
      </c>
      <c r="Q1416">
        <v>559</v>
      </c>
      <c r="R1416">
        <v>1110</v>
      </c>
      <c r="S1416">
        <v>6.42972972972973</v>
      </c>
      <c r="T1416">
        <v>4</v>
      </c>
      <c r="U1416">
        <v>23.19765765765764</v>
      </c>
      <c r="V1416">
        <v>42.792792792792802</v>
      </c>
      <c r="W1416">
        <v>0</v>
      </c>
      <c r="X1416">
        <v>79.909909909909899</v>
      </c>
      <c r="Y1416">
        <v>58.378378378378351</v>
      </c>
      <c r="Z1416">
        <v>7.0348190593730484</v>
      </c>
      <c r="AA1416">
        <v>1.2670526624716523</v>
      </c>
      <c r="AB1416">
        <v>0</v>
      </c>
      <c r="AC1416">
        <v>83.576335336292729</v>
      </c>
      <c r="AF1416">
        <v>18.712070128118679</v>
      </c>
      <c r="AG1416">
        <v>17.685416162992599</v>
      </c>
      <c r="AH1416">
        <v>3.1531531531531529</v>
      </c>
      <c r="AI1416">
        <v>1108</v>
      </c>
      <c r="AJ1416">
        <v>107.64629963898911</v>
      </c>
      <c r="AK1416">
        <v>17.994555078045234</v>
      </c>
    </row>
    <row r="1417" spans="1:37">
      <c r="A1417">
        <v>17</v>
      </c>
      <c r="B1417">
        <v>45</v>
      </c>
      <c r="C1417">
        <v>2024</v>
      </c>
      <c r="D1417">
        <v>9</v>
      </c>
      <c r="E1417">
        <v>99</v>
      </c>
      <c r="F1417">
        <v>99</v>
      </c>
      <c r="G1417">
        <v>99</v>
      </c>
      <c r="H1417">
        <v>99</v>
      </c>
      <c r="I1417">
        <v>99</v>
      </c>
      <c r="J1417">
        <v>999</v>
      </c>
      <c r="K1417">
        <v>99</v>
      </c>
      <c r="L1417">
        <v>99</v>
      </c>
      <c r="M1417">
        <v>4</v>
      </c>
      <c r="N1417">
        <v>99</v>
      </c>
      <c r="O1417">
        <v>99</v>
      </c>
      <c r="P1417">
        <v>99</v>
      </c>
      <c r="Q1417">
        <v>753</v>
      </c>
      <c r="R1417">
        <v>1393</v>
      </c>
      <c r="S1417">
        <v>6.4465183058147888</v>
      </c>
      <c r="T1417">
        <v>4</v>
      </c>
      <c r="U1417">
        <v>23.237760229720031</v>
      </c>
      <c r="V1417">
        <v>42.857142857142847</v>
      </c>
      <c r="W1417">
        <v>0</v>
      </c>
      <c r="X1417">
        <v>83.0581478822685</v>
      </c>
      <c r="Y1417">
        <v>58.147882268485269</v>
      </c>
      <c r="Z1417">
        <v>6.6809075243970559</v>
      </c>
      <c r="AA1417">
        <v>1.324100315931471</v>
      </c>
      <c r="AB1417">
        <v>0</v>
      </c>
      <c r="AC1417">
        <v>83.470955790866498</v>
      </c>
      <c r="AF1417">
        <v>18.776115379431189</v>
      </c>
      <c r="AG1417">
        <v>17.575822073184902</v>
      </c>
      <c r="AH1417">
        <v>3.7329504666188087</v>
      </c>
      <c r="AI1417">
        <v>1392</v>
      </c>
      <c r="AJ1417">
        <v>107.69533045977008</v>
      </c>
      <c r="AK1417">
        <v>18.046516575356911</v>
      </c>
    </row>
    <row r="1418" spans="1:37">
      <c r="A1418">
        <v>17</v>
      </c>
      <c r="B1418">
        <v>46</v>
      </c>
      <c r="C1418">
        <v>2024</v>
      </c>
      <c r="D1418">
        <v>10</v>
      </c>
      <c r="E1418">
        <v>99</v>
      </c>
      <c r="F1418">
        <v>99</v>
      </c>
      <c r="G1418">
        <v>99</v>
      </c>
      <c r="H1418">
        <v>99</v>
      </c>
      <c r="I1418">
        <v>99</v>
      </c>
      <c r="J1418">
        <v>999</v>
      </c>
      <c r="K1418">
        <v>99</v>
      </c>
      <c r="L1418">
        <v>99</v>
      </c>
      <c r="M1418">
        <v>4</v>
      </c>
      <c r="N1418">
        <v>99</v>
      </c>
      <c r="O1418">
        <v>99</v>
      </c>
      <c r="P1418">
        <v>99</v>
      </c>
      <c r="Q1418">
        <v>1460</v>
      </c>
      <c r="R1418">
        <v>2648</v>
      </c>
      <c r="S1418">
        <v>6.4252265861027187</v>
      </c>
      <c r="T1418">
        <v>4</v>
      </c>
      <c r="U1418">
        <v>23.303323262839875</v>
      </c>
      <c r="V1418">
        <v>43.542296072507561</v>
      </c>
      <c r="W1418">
        <v>0</v>
      </c>
      <c r="X1418">
        <v>82.28851963746223</v>
      </c>
      <c r="Y1418">
        <v>58.421450151057392</v>
      </c>
      <c r="Z1418">
        <v>6.9780376972298637</v>
      </c>
      <c r="AA1418">
        <v>1.330446802725427</v>
      </c>
      <c r="AB1418">
        <v>0</v>
      </c>
      <c r="AC1418">
        <v>85.223879274072658</v>
      </c>
      <c r="AF1418">
        <v>15.508052708638361</v>
      </c>
      <c r="AG1418">
        <v>13.791259998614311</v>
      </c>
      <c r="AH1418">
        <v>3.6631419939577041</v>
      </c>
      <c r="AI1418">
        <v>2642</v>
      </c>
      <c r="AJ1418">
        <v>107.84632853898547</v>
      </c>
      <c r="AK1418">
        <v>17.982677205750637</v>
      </c>
    </row>
    <row r="1419" spans="1:37">
      <c r="A1419">
        <v>17</v>
      </c>
      <c r="B1419">
        <v>47</v>
      </c>
      <c r="C1419">
        <v>2024</v>
      </c>
      <c r="D1419">
        <v>11</v>
      </c>
      <c r="E1419">
        <v>99</v>
      </c>
      <c r="F1419">
        <v>99</v>
      </c>
      <c r="G1419">
        <v>99</v>
      </c>
      <c r="H1419">
        <v>99</v>
      </c>
      <c r="I1419">
        <v>99</v>
      </c>
      <c r="J1419">
        <v>999</v>
      </c>
      <c r="K1419">
        <v>99</v>
      </c>
      <c r="L1419">
        <v>99</v>
      </c>
      <c r="M1419">
        <v>4</v>
      </c>
      <c r="N1419">
        <v>99</v>
      </c>
      <c r="O1419">
        <v>99</v>
      </c>
      <c r="P1419">
        <v>99</v>
      </c>
      <c r="Q1419">
        <v>486</v>
      </c>
      <c r="R1419">
        <v>747</v>
      </c>
      <c r="S1419">
        <v>6.3975903614457836</v>
      </c>
      <c r="T1419">
        <v>4</v>
      </c>
      <c r="U1419">
        <v>22.778179384203497</v>
      </c>
      <c r="V1419">
        <v>37.081659973226245</v>
      </c>
      <c r="W1419">
        <v>0</v>
      </c>
      <c r="X1419">
        <v>85.140562248995991</v>
      </c>
      <c r="Y1419">
        <v>50.066934404283806</v>
      </c>
      <c r="Z1419">
        <v>6.1720896944824108</v>
      </c>
      <c r="AA1419">
        <v>1.216197941647333</v>
      </c>
      <c r="AB1419">
        <v>0</v>
      </c>
      <c r="AC1419">
        <v>79.001427390843801</v>
      </c>
      <c r="AF1419">
        <v>13.360758361652659</v>
      </c>
      <c r="AG1419">
        <v>11.691238562336263</v>
      </c>
      <c r="AH1419">
        <v>2.1419009370816595</v>
      </c>
      <c r="AI1419">
        <v>745</v>
      </c>
      <c r="AJ1419">
        <v>107.51986577181199</v>
      </c>
      <c r="AK1419">
        <v>17.921055746257597</v>
      </c>
    </row>
    <row r="1420" spans="1:37">
      <c r="A1420">
        <v>17</v>
      </c>
      <c r="B1420">
        <v>48</v>
      </c>
      <c r="C1420">
        <v>2024</v>
      </c>
      <c r="D1420">
        <v>12</v>
      </c>
      <c r="E1420">
        <v>99</v>
      </c>
      <c r="F1420">
        <v>99</v>
      </c>
      <c r="G1420">
        <v>99</v>
      </c>
      <c r="H1420">
        <v>99</v>
      </c>
      <c r="I1420">
        <v>99</v>
      </c>
      <c r="J1420">
        <v>999</v>
      </c>
      <c r="K1420">
        <v>99</v>
      </c>
      <c r="L1420">
        <v>99</v>
      </c>
      <c r="M1420">
        <v>4</v>
      </c>
      <c r="N1420">
        <v>99</v>
      </c>
      <c r="O1420">
        <v>99</v>
      </c>
      <c r="P1420">
        <v>99</v>
      </c>
      <c r="Q1420">
        <v>40</v>
      </c>
      <c r="R1420">
        <v>60</v>
      </c>
      <c r="S1420">
        <v>5.7333333333333352</v>
      </c>
      <c r="T1420">
        <v>4</v>
      </c>
      <c r="U1420">
        <v>18.958333333333329</v>
      </c>
      <c r="V1420">
        <v>18.333333333333329</v>
      </c>
      <c r="W1420">
        <v>0</v>
      </c>
      <c r="X1420">
        <v>65</v>
      </c>
      <c r="Y1420">
        <v>31.666666666666675</v>
      </c>
      <c r="Z1420">
        <v>6.8264508022511823</v>
      </c>
      <c r="AA1420">
        <v>1.3523641850067198</v>
      </c>
      <c r="AB1420">
        <v>0</v>
      </c>
      <c r="AC1420">
        <v>88.233211053206588</v>
      </c>
      <c r="AF1420">
        <v>11.650485436893204</v>
      </c>
      <c r="AG1420">
        <v>8.8906083911711331</v>
      </c>
      <c r="AH1420">
        <v>0</v>
      </c>
      <c r="AI1420">
        <v>60</v>
      </c>
      <c r="AJ1420">
        <v>102.86999999999998</v>
      </c>
      <c r="AK1420">
        <v>16.576286168273892</v>
      </c>
    </row>
    <row r="1421" spans="1:37">
      <c r="A1421">
        <v>17</v>
      </c>
      <c r="B1421">
        <v>49</v>
      </c>
      <c r="C1421">
        <v>2024</v>
      </c>
      <c r="D1421">
        <v>1</v>
      </c>
      <c r="E1421">
        <v>99</v>
      </c>
      <c r="F1421">
        <v>99</v>
      </c>
      <c r="G1421">
        <v>99</v>
      </c>
      <c r="H1421">
        <v>99</v>
      </c>
      <c r="I1421">
        <v>99</v>
      </c>
      <c r="J1421">
        <v>999</v>
      </c>
      <c r="K1421">
        <v>99</v>
      </c>
      <c r="L1421">
        <v>99</v>
      </c>
      <c r="M1421">
        <v>5</v>
      </c>
      <c r="N1421">
        <v>99</v>
      </c>
      <c r="O1421">
        <v>99</v>
      </c>
      <c r="P1421">
        <v>99</v>
      </c>
      <c r="Q1421">
        <v>33</v>
      </c>
      <c r="R1421">
        <v>70</v>
      </c>
      <c r="S1421">
        <v>7.085714285714289</v>
      </c>
      <c r="T1421">
        <v>5</v>
      </c>
      <c r="U1421">
        <v>23.515714285714264</v>
      </c>
      <c r="V1421">
        <v>35.714285714285722</v>
      </c>
      <c r="W1421">
        <v>0</v>
      </c>
      <c r="X1421">
        <v>92.857142857142875</v>
      </c>
      <c r="Y1421">
        <v>60</v>
      </c>
      <c r="Z1421">
        <v>4.7352066092889133</v>
      </c>
      <c r="AA1421">
        <v>1.4999319712464796</v>
      </c>
      <c r="AB1421">
        <v>0</v>
      </c>
      <c r="AC1421">
        <v>39.263046218996685</v>
      </c>
      <c r="AF1421">
        <v>15.118790496760251</v>
      </c>
      <c r="AG1421">
        <v>13.094319510623571</v>
      </c>
      <c r="AH1421">
        <v>1.4285714285714288</v>
      </c>
      <c r="AI1421">
        <v>37</v>
      </c>
      <c r="AJ1421">
        <v>107.39189189189187</v>
      </c>
      <c r="AK1421">
        <v>18.695488882188155</v>
      </c>
    </row>
    <row r="1422" spans="1:37">
      <c r="A1422">
        <v>17</v>
      </c>
      <c r="B1422">
        <v>50</v>
      </c>
      <c r="C1422">
        <v>2024</v>
      </c>
      <c r="D1422">
        <v>2</v>
      </c>
      <c r="E1422">
        <v>99</v>
      </c>
      <c r="F1422">
        <v>99</v>
      </c>
      <c r="G1422">
        <v>99</v>
      </c>
      <c r="H1422">
        <v>99</v>
      </c>
      <c r="I1422">
        <v>99</v>
      </c>
      <c r="J1422">
        <v>999</v>
      </c>
      <c r="K1422">
        <v>99</v>
      </c>
      <c r="L1422">
        <v>99</v>
      </c>
      <c r="M1422">
        <v>5</v>
      </c>
      <c r="N1422">
        <v>99</v>
      </c>
      <c r="O1422">
        <v>99</v>
      </c>
      <c r="P1422">
        <v>99</v>
      </c>
      <c r="Q1422">
        <v>61</v>
      </c>
      <c r="R1422">
        <v>80</v>
      </c>
      <c r="S1422">
        <v>7.5125000000000002</v>
      </c>
      <c r="T1422">
        <v>5</v>
      </c>
      <c r="U1422">
        <v>26.640000000000018</v>
      </c>
      <c r="V1422">
        <v>57.5</v>
      </c>
      <c r="W1422">
        <v>0</v>
      </c>
      <c r="X1422">
        <v>92.5</v>
      </c>
      <c r="Y1422">
        <v>75</v>
      </c>
      <c r="Z1422">
        <v>6.7705354293437594</v>
      </c>
      <c r="AA1422">
        <v>1.4317275404210088</v>
      </c>
      <c r="AB1422">
        <v>0</v>
      </c>
      <c r="AC1422">
        <v>49.241444801106994</v>
      </c>
      <c r="AF1422">
        <v>16.393442622950818</v>
      </c>
      <c r="AG1422">
        <v>14.668290970659299</v>
      </c>
      <c r="AH1422">
        <v>0</v>
      </c>
      <c r="AI1422">
        <v>66</v>
      </c>
      <c r="AJ1422">
        <v>109.65303030303038</v>
      </c>
      <c r="AK1422">
        <v>20.781108774614523</v>
      </c>
    </row>
    <row r="1423" spans="1:37">
      <c r="A1423">
        <v>17</v>
      </c>
      <c r="B1423">
        <v>51</v>
      </c>
      <c r="C1423">
        <v>2024</v>
      </c>
      <c r="D1423">
        <v>3</v>
      </c>
      <c r="E1423">
        <v>99</v>
      </c>
      <c r="F1423">
        <v>99</v>
      </c>
      <c r="G1423">
        <v>99</v>
      </c>
      <c r="H1423">
        <v>99</v>
      </c>
      <c r="I1423">
        <v>99</v>
      </c>
      <c r="J1423">
        <v>999</v>
      </c>
      <c r="K1423">
        <v>99</v>
      </c>
      <c r="L1423">
        <v>99</v>
      </c>
      <c r="M1423">
        <v>5</v>
      </c>
      <c r="N1423">
        <v>99</v>
      </c>
      <c r="O1423">
        <v>99</v>
      </c>
      <c r="P1423">
        <v>99</v>
      </c>
      <c r="Q1423">
        <v>233</v>
      </c>
      <c r="R1423">
        <v>296</v>
      </c>
      <c r="S1423">
        <v>7.6283783783783763</v>
      </c>
      <c r="T1423">
        <v>5</v>
      </c>
      <c r="U1423">
        <v>27.357094594594603</v>
      </c>
      <c r="V1423">
        <v>60.810810810810814</v>
      </c>
      <c r="W1423">
        <v>0</v>
      </c>
      <c r="X1423">
        <v>96.959459459459481</v>
      </c>
      <c r="Y1423">
        <v>83.783783783783804</v>
      </c>
      <c r="Z1423">
        <v>5.3735416316175773</v>
      </c>
      <c r="AA1423">
        <v>1.3719211495612977</v>
      </c>
      <c r="AB1423">
        <v>0</v>
      </c>
      <c r="AC1423">
        <v>70.402650737577758</v>
      </c>
      <c r="AF1423">
        <v>10.802919708029197</v>
      </c>
      <c r="AG1423">
        <v>9.3854819828695302</v>
      </c>
      <c r="AH1423">
        <v>2.0270270270270276</v>
      </c>
      <c r="AI1423">
        <v>228</v>
      </c>
      <c r="AJ1423">
        <v>109.74035087719298</v>
      </c>
      <c r="AK1423">
        <v>20.402972605419592</v>
      </c>
    </row>
    <row r="1424" spans="1:37">
      <c r="A1424">
        <v>17</v>
      </c>
      <c r="B1424">
        <v>52</v>
      </c>
      <c r="C1424">
        <v>2024</v>
      </c>
      <c r="D1424">
        <v>4</v>
      </c>
      <c r="E1424">
        <v>99</v>
      </c>
      <c r="F1424">
        <v>99</v>
      </c>
      <c r="G1424">
        <v>99</v>
      </c>
      <c r="H1424">
        <v>99</v>
      </c>
      <c r="I1424">
        <v>99</v>
      </c>
      <c r="J1424">
        <v>999</v>
      </c>
      <c r="K1424">
        <v>99</v>
      </c>
      <c r="L1424">
        <v>99</v>
      </c>
      <c r="M1424">
        <v>5</v>
      </c>
      <c r="N1424">
        <v>99</v>
      </c>
      <c r="O1424">
        <v>99</v>
      </c>
      <c r="P1424">
        <v>99</v>
      </c>
      <c r="Q1424">
        <v>73</v>
      </c>
      <c r="R1424">
        <v>97</v>
      </c>
      <c r="S1424">
        <v>6.731958762886598</v>
      </c>
      <c r="T1424">
        <v>5</v>
      </c>
      <c r="U1424">
        <v>21.183505154639175</v>
      </c>
      <c r="V1424">
        <v>25.773195876288671</v>
      </c>
      <c r="W1424">
        <v>0</v>
      </c>
      <c r="X1424">
        <v>79.381443298969103</v>
      </c>
      <c r="Y1424">
        <v>37.113402061855673</v>
      </c>
      <c r="Z1424">
        <v>6.4477228524442669</v>
      </c>
      <c r="AA1424">
        <v>1.2884535917499371</v>
      </c>
      <c r="AB1424">
        <v>0</v>
      </c>
      <c r="AC1424">
        <v>61.671468190033714</v>
      </c>
      <c r="AF1424">
        <v>12.125</v>
      </c>
      <c r="AG1424">
        <v>10.306620453736079</v>
      </c>
      <c r="AH1424">
        <v>4.123711340206186</v>
      </c>
      <c r="AI1424">
        <v>74</v>
      </c>
      <c r="AJ1424">
        <v>102.85405405405407</v>
      </c>
      <c r="AK1424">
        <v>18.342181508067711</v>
      </c>
    </row>
    <row r="1425" spans="1:37">
      <c r="A1425">
        <v>17</v>
      </c>
      <c r="B1425">
        <v>53</v>
      </c>
      <c r="C1425">
        <v>2024</v>
      </c>
      <c r="D1425">
        <v>5</v>
      </c>
      <c r="E1425">
        <v>99</v>
      </c>
      <c r="F1425">
        <v>99</v>
      </c>
      <c r="G1425">
        <v>99</v>
      </c>
      <c r="H1425">
        <v>99</v>
      </c>
      <c r="I1425">
        <v>99</v>
      </c>
      <c r="J1425">
        <v>999</v>
      </c>
      <c r="K1425">
        <v>99</v>
      </c>
      <c r="L1425">
        <v>99</v>
      </c>
      <c r="M1425">
        <v>5</v>
      </c>
      <c r="N1425">
        <v>99</v>
      </c>
      <c r="O1425">
        <v>99</v>
      </c>
      <c r="P1425">
        <v>99</v>
      </c>
      <c r="Q1425">
        <v>107</v>
      </c>
      <c r="R1425">
        <v>178</v>
      </c>
      <c r="S1425">
        <v>7.0393258426966314</v>
      </c>
      <c r="T1425">
        <v>5</v>
      </c>
      <c r="U1425">
        <v>22.179213483146075</v>
      </c>
      <c r="V1425">
        <v>28.08988764044944</v>
      </c>
      <c r="W1425">
        <v>0</v>
      </c>
      <c r="X1425">
        <v>84.831460674157285</v>
      </c>
      <c r="Y1425">
        <v>39.887640449438202</v>
      </c>
      <c r="Z1425">
        <v>5.8819343918799127</v>
      </c>
      <c r="AA1425">
        <v>1.4509290303560316</v>
      </c>
      <c r="AB1425">
        <v>0</v>
      </c>
      <c r="AC1425">
        <v>57.003853331973644</v>
      </c>
      <c r="AF1425">
        <v>14.945424013434087</v>
      </c>
      <c r="AG1425">
        <v>14.22333507466719</v>
      </c>
      <c r="AH1425">
        <v>2.2471910112359552</v>
      </c>
      <c r="AI1425">
        <v>170</v>
      </c>
      <c r="AJ1425">
        <v>103.884705882353</v>
      </c>
      <c r="AK1425">
        <v>19.448483524634074</v>
      </c>
    </row>
    <row r="1426" spans="1:37">
      <c r="A1426">
        <v>17</v>
      </c>
      <c r="B1426">
        <v>54</v>
      </c>
      <c r="C1426">
        <v>2024</v>
      </c>
      <c r="D1426">
        <v>6</v>
      </c>
      <c r="E1426">
        <v>99</v>
      </c>
      <c r="F1426">
        <v>99</v>
      </c>
      <c r="G1426">
        <v>99</v>
      </c>
      <c r="H1426">
        <v>99</v>
      </c>
      <c r="I1426">
        <v>99</v>
      </c>
      <c r="J1426">
        <v>999</v>
      </c>
      <c r="K1426">
        <v>99</v>
      </c>
      <c r="L1426">
        <v>99</v>
      </c>
      <c r="M1426">
        <v>5</v>
      </c>
      <c r="N1426">
        <v>99</v>
      </c>
      <c r="O1426">
        <v>99</v>
      </c>
      <c r="P1426">
        <v>99</v>
      </c>
      <c r="Q1426">
        <v>52</v>
      </c>
      <c r="R1426">
        <v>95</v>
      </c>
      <c r="S1426">
        <v>6.46315789473684</v>
      </c>
      <c r="T1426">
        <v>5</v>
      </c>
      <c r="U1426">
        <v>19.894736842105257</v>
      </c>
      <c r="V1426">
        <v>16.84210526315789</v>
      </c>
      <c r="W1426">
        <v>0</v>
      </c>
      <c r="X1426">
        <v>65.263157894736821</v>
      </c>
      <c r="Y1426">
        <v>29.473684210526311</v>
      </c>
      <c r="Z1426">
        <v>6.3302343586956784</v>
      </c>
      <c r="AA1426">
        <v>1.5881835126351425</v>
      </c>
      <c r="AB1426">
        <v>0</v>
      </c>
      <c r="AC1426">
        <v>44.637866122290504</v>
      </c>
      <c r="AF1426">
        <v>16.521739130434781</v>
      </c>
      <c r="AG1426">
        <v>14.678357577216699</v>
      </c>
      <c r="AH1426">
        <v>12.631578947368421</v>
      </c>
      <c r="AI1426">
        <v>87</v>
      </c>
      <c r="AJ1426">
        <v>103.5402298850575</v>
      </c>
      <c r="AK1426">
        <v>18.030685283594671</v>
      </c>
    </row>
    <row r="1427" spans="1:37">
      <c r="A1427">
        <v>17</v>
      </c>
      <c r="B1427">
        <v>55</v>
      </c>
      <c r="C1427">
        <v>2024</v>
      </c>
      <c r="D1427">
        <v>7</v>
      </c>
      <c r="E1427">
        <v>99</v>
      </c>
      <c r="F1427">
        <v>99</v>
      </c>
      <c r="G1427">
        <v>99</v>
      </c>
      <c r="H1427">
        <v>99</v>
      </c>
      <c r="I1427">
        <v>99</v>
      </c>
      <c r="J1427">
        <v>999</v>
      </c>
      <c r="K1427">
        <v>99</v>
      </c>
      <c r="L1427">
        <v>99</v>
      </c>
      <c r="M1427">
        <v>5</v>
      </c>
      <c r="N1427">
        <v>99</v>
      </c>
      <c r="O1427">
        <v>99</v>
      </c>
      <c r="P1427">
        <v>99</v>
      </c>
      <c r="Q1427">
        <v>21</v>
      </c>
      <c r="R1427">
        <v>42</v>
      </c>
      <c r="S1427">
        <v>6.3571428571428559</v>
      </c>
      <c r="T1427">
        <v>5</v>
      </c>
      <c r="U1427">
        <v>20.004761904761899</v>
      </c>
      <c r="V1427">
        <v>19.047619047619055</v>
      </c>
      <c r="W1427">
        <v>0</v>
      </c>
      <c r="X1427">
        <v>69.047619047619051</v>
      </c>
      <c r="Y1427">
        <v>30.952380952380938</v>
      </c>
      <c r="Z1427">
        <v>5.9633384857554326</v>
      </c>
      <c r="AA1427">
        <v>1.211481355543671</v>
      </c>
      <c r="AB1427">
        <v>0</v>
      </c>
      <c r="AC1427">
        <v>83.884371255366972</v>
      </c>
      <c r="AF1427">
        <v>17.573221757322173</v>
      </c>
      <c r="AG1427">
        <v>15.587836960353236</v>
      </c>
      <c r="AH1427">
        <v>7.1428571428571441</v>
      </c>
      <c r="AI1427">
        <v>42</v>
      </c>
      <c r="AJ1427">
        <v>103.08809523809528</v>
      </c>
      <c r="AK1427">
        <v>17.71216988412343</v>
      </c>
    </row>
    <row r="1428" spans="1:37">
      <c r="A1428">
        <v>17</v>
      </c>
      <c r="B1428">
        <v>56</v>
      </c>
      <c r="C1428">
        <v>2024</v>
      </c>
      <c r="D1428">
        <v>8</v>
      </c>
      <c r="E1428">
        <v>99</v>
      </c>
      <c r="F1428">
        <v>99</v>
      </c>
      <c r="G1428">
        <v>99</v>
      </c>
      <c r="H1428">
        <v>99</v>
      </c>
      <c r="I1428">
        <v>99</v>
      </c>
      <c r="J1428">
        <v>999</v>
      </c>
      <c r="K1428">
        <v>99</v>
      </c>
      <c r="L1428">
        <v>99</v>
      </c>
      <c r="M1428">
        <v>5</v>
      </c>
      <c r="N1428">
        <v>99</v>
      </c>
      <c r="O1428">
        <v>99</v>
      </c>
      <c r="P1428">
        <v>99</v>
      </c>
      <c r="Q1428">
        <v>538</v>
      </c>
      <c r="R1428">
        <v>1016</v>
      </c>
      <c r="S1428">
        <v>6.6151574803149611</v>
      </c>
      <c r="T1428">
        <v>5</v>
      </c>
      <c r="U1428">
        <v>23.113484251968476</v>
      </c>
      <c r="V1428">
        <v>44.094488188976378</v>
      </c>
      <c r="W1428">
        <v>0</v>
      </c>
      <c r="X1428">
        <v>72.440944881889763</v>
      </c>
      <c r="Y1428">
        <v>55.610236220472437</v>
      </c>
      <c r="Z1428">
        <v>8.0184424029015808</v>
      </c>
      <c r="AA1428">
        <v>1.3640947557845882</v>
      </c>
      <c r="AB1428">
        <v>0</v>
      </c>
      <c r="AC1428">
        <v>83.460249669662687</v>
      </c>
      <c r="AF1428">
        <v>17.127444369521239</v>
      </c>
      <c r="AG1428">
        <v>16.128994593287757</v>
      </c>
      <c r="AH1428">
        <v>8.0708661417322851</v>
      </c>
      <c r="AI1428">
        <v>1012</v>
      </c>
      <c r="AJ1428">
        <v>105.99357707509876</v>
      </c>
      <c r="AK1428">
        <v>18.552594091947004</v>
      </c>
    </row>
    <row r="1429" spans="1:37">
      <c r="A1429">
        <v>17</v>
      </c>
      <c r="B1429">
        <v>57</v>
      </c>
      <c r="C1429">
        <v>2024</v>
      </c>
      <c r="D1429">
        <v>9</v>
      </c>
      <c r="E1429">
        <v>99</v>
      </c>
      <c r="F1429">
        <v>99</v>
      </c>
      <c r="G1429">
        <v>99</v>
      </c>
      <c r="H1429">
        <v>99</v>
      </c>
      <c r="I1429">
        <v>99</v>
      </c>
      <c r="J1429">
        <v>999</v>
      </c>
      <c r="K1429">
        <v>99</v>
      </c>
      <c r="L1429">
        <v>99</v>
      </c>
      <c r="M1429">
        <v>5</v>
      </c>
      <c r="N1429">
        <v>99</v>
      </c>
      <c r="O1429">
        <v>99</v>
      </c>
      <c r="P1429">
        <v>99</v>
      </c>
      <c r="Q1429">
        <v>758</v>
      </c>
      <c r="R1429">
        <v>1271</v>
      </c>
      <c r="S1429">
        <v>6.7458693941778174</v>
      </c>
      <c r="T1429">
        <v>5</v>
      </c>
      <c r="U1429">
        <v>24.152399685287197</v>
      </c>
      <c r="V1429">
        <v>46.970889063729345</v>
      </c>
      <c r="W1429">
        <v>0</v>
      </c>
      <c r="X1429">
        <v>82.454760031471267</v>
      </c>
      <c r="Y1429">
        <v>59.874114870180975</v>
      </c>
      <c r="Z1429">
        <v>7.373444717573669</v>
      </c>
      <c r="AA1429">
        <v>1.3605998510282002</v>
      </c>
      <c r="AB1429">
        <v>0</v>
      </c>
      <c r="AC1429">
        <v>84.69744784549026</v>
      </c>
      <c r="AF1429">
        <v>17.131688906860763</v>
      </c>
      <c r="AG1429">
        <v>16.667716395203261</v>
      </c>
      <c r="AH1429">
        <v>4.8780487804878048</v>
      </c>
      <c r="AI1429">
        <v>1268</v>
      </c>
      <c r="AJ1429">
        <v>107.55867507886438</v>
      </c>
      <c r="AK1429">
        <v>18.796314801811203</v>
      </c>
    </row>
    <row r="1430" spans="1:37">
      <c r="A1430">
        <v>17</v>
      </c>
      <c r="B1430">
        <v>58</v>
      </c>
      <c r="C1430">
        <v>2024</v>
      </c>
      <c r="D1430">
        <v>10</v>
      </c>
      <c r="E1430">
        <v>99</v>
      </c>
      <c r="F1430">
        <v>99</v>
      </c>
      <c r="G1430">
        <v>99</v>
      </c>
      <c r="H1430">
        <v>99</v>
      </c>
      <c r="I1430">
        <v>99</v>
      </c>
      <c r="J1430">
        <v>999</v>
      </c>
      <c r="K1430">
        <v>99</v>
      </c>
      <c r="L1430">
        <v>99</v>
      </c>
      <c r="M1430">
        <v>5</v>
      </c>
      <c r="N1430">
        <v>99</v>
      </c>
      <c r="O1430">
        <v>99</v>
      </c>
      <c r="P1430">
        <v>99</v>
      </c>
      <c r="Q1430">
        <v>1799</v>
      </c>
      <c r="R1430">
        <v>3343</v>
      </c>
      <c r="S1430">
        <v>6.9084654501944334</v>
      </c>
      <c r="T1430">
        <v>4.9985043374214788</v>
      </c>
      <c r="U1430">
        <v>25.225067304816019</v>
      </c>
      <c r="V1430">
        <v>53.305414298534245</v>
      </c>
      <c r="W1430">
        <v>0</v>
      </c>
      <c r="X1430">
        <v>84.624588692790908</v>
      </c>
      <c r="Y1430">
        <v>68.022734071193554</v>
      </c>
      <c r="Z1430">
        <v>7.2923072034401422</v>
      </c>
      <c r="AA1430">
        <v>1.3137700530330021</v>
      </c>
      <c r="AB1430">
        <v>8.6464304114830942E-2</v>
      </c>
      <c r="AC1430">
        <v>86.354602158801427</v>
      </c>
      <c r="AD1430">
        <v>1.9273420132494024</v>
      </c>
      <c r="AE1430">
        <v>9.0961792325323199</v>
      </c>
      <c r="AF1430">
        <v>19.578330893118594</v>
      </c>
      <c r="AG1430">
        <v>18.846765019432887</v>
      </c>
      <c r="AH1430">
        <v>4.7262937481304226</v>
      </c>
      <c r="AI1430">
        <v>3339</v>
      </c>
      <c r="AJ1430">
        <v>108.5021563342319</v>
      </c>
      <c r="AK1430">
        <v>19.147319025957113</v>
      </c>
    </row>
    <row r="1431" spans="1:37">
      <c r="A1431">
        <v>17</v>
      </c>
      <c r="B1431">
        <v>59</v>
      </c>
      <c r="C1431">
        <v>2024</v>
      </c>
      <c r="D1431">
        <v>11</v>
      </c>
      <c r="E1431">
        <v>99</v>
      </c>
      <c r="F1431">
        <v>99</v>
      </c>
      <c r="G1431">
        <v>99</v>
      </c>
      <c r="H1431">
        <v>99</v>
      </c>
      <c r="I1431">
        <v>99</v>
      </c>
      <c r="J1431">
        <v>999</v>
      </c>
      <c r="K1431">
        <v>99</v>
      </c>
      <c r="L1431">
        <v>99</v>
      </c>
      <c r="M1431">
        <v>5</v>
      </c>
      <c r="N1431">
        <v>99</v>
      </c>
      <c r="O1431">
        <v>99</v>
      </c>
      <c r="P1431">
        <v>99</v>
      </c>
      <c r="Q1431">
        <v>695</v>
      </c>
      <c r="R1431">
        <v>1084</v>
      </c>
      <c r="S1431">
        <v>6.8145756457564595</v>
      </c>
      <c r="T1431">
        <v>5</v>
      </c>
      <c r="U1431">
        <v>24.465590405904045</v>
      </c>
      <c r="V1431">
        <v>46.494464944649437</v>
      </c>
      <c r="W1431">
        <v>0</v>
      </c>
      <c r="X1431">
        <v>87.546125461254604</v>
      </c>
      <c r="Y1431">
        <v>61.346863468634702</v>
      </c>
      <c r="Z1431">
        <v>6.6636541371486722</v>
      </c>
      <c r="AA1431">
        <v>1.2448157085837064</v>
      </c>
      <c r="AB1431">
        <v>0</v>
      </c>
      <c r="AC1431">
        <v>83.419126899652198</v>
      </c>
      <c r="AF1431">
        <v>19.388302629225535</v>
      </c>
      <c r="AG1431">
        <v>18.222413389135124</v>
      </c>
      <c r="AH1431">
        <v>3.5977859778597781</v>
      </c>
      <c r="AI1431">
        <v>1079</v>
      </c>
      <c r="AJ1431">
        <v>108.10787766450412</v>
      </c>
      <c r="AK1431">
        <v>18.898524759458081</v>
      </c>
    </row>
    <row r="1432" spans="1:37">
      <c r="A1432">
        <v>17</v>
      </c>
      <c r="B1432">
        <v>60</v>
      </c>
      <c r="C1432">
        <v>2024</v>
      </c>
      <c r="D1432">
        <v>12</v>
      </c>
      <c r="E1432">
        <v>99</v>
      </c>
      <c r="F1432">
        <v>99</v>
      </c>
      <c r="G1432">
        <v>99</v>
      </c>
      <c r="H1432">
        <v>99</v>
      </c>
      <c r="I1432">
        <v>99</v>
      </c>
      <c r="J1432">
        <v>999</v>
      </c>
      <c r="K1432">
        <v>99</v>
      </c>
      <c r="L1432">
        <v>99</v>
      </c>
      <c r="M1432">
        <v>5</v>
      </c>
      <c r="N1432">
        <v>99</v>
      </c>
      <c r="O1432">
        <v>99</v>
      </c>
      <c r="P1432">
        <v>99</v>
      </c>
      <c r="Q1432">
        <v>60</v>
      </c>
      <c r="R1432">
        <v>103</v>
      </c>
      <c r="S1432">
        <v>6.2038834951456305</v>
      </c>
      <c r="T1432">
        <v>5</v>
      </c>
      <c r="U1432">
        <v>21.805825242718445</v>
      </c>
      <c r="V1432">
        <v>33.009708737864088</v>
      </c>
      <c r="W1432">
        <v>0</v>
      </c>
      <c r="X1432">
        <v>68.93203883495147</v>
      </c>
      <c r="Y1432">
        <v>50.485436893203875</v>
      </c>
      <c r="Z1432">
        <v>8.2884154181735976</v>
      </c>
      <c r="AA1432">
        <v>1.6858014906976038</v>
      </c>
      <c r="AB1432">
        <v>0</v>
      </c>
      <c r="AC1432">
        <v>87.909609307088019</v>
      </c>
      <c r="AF1432">
        <v>20</v>
      </c>
      <c r="AG1432">
        <v>17.554555117864059</v>
      </c>
      <c r="AH1432">
        <v>10.679611650485437</v>
      </c>
      <c r="AI1432">
        <v>103</v>
      </c>
      <c r="AJ1432">
        <v>105.44660194174757</v>
      </c>
      <c r="AK1432">
        <v>17.684865761528069</v>
      </c>
    </row>
    <row r="1433" spans="1:37">
      <c r="A1433">
        <v>17</v>
      </c>
      <c r="B1433">
        <v>61</v>
      </c>
      <c r="C1433">
        <v>2024</v>
      </c>
      <c r="D1433">
        <v>1</v>
      </c>
      <c r="E1433">
        <v>99</v>
      </c>
      <c r="F1433">
        <v>99</v>
      </c>
      <c r="G1433">
        <v>99</v>
      </c>
      <c r="H1433">
        <v>99</v>
      </c>
      <c r="I1433">
        <v>99</v>
      </c>
      <c r="J1433">
        <v>999</v>
      </c>
      <c r="K1433">
        <v>99</v>
      </c>
      <c r="L1433">
        <v>99</v>
      </c>
      <c r="M1433">
        <v>6</v>
      </c>
      <c r="N1433">
        <v>99</v>
      </c>
      <c r="O1433">
        <v>99</v>
      </c>
      <c r="P1433">
        <v>99</v>
      </c>
      <c r="Q1433">
        <v>39</v>
      </c>
      <c r="R1433">
        <v>87</v>
      </c>
      <c r="S1433">
        <v>7.781609195402301</v>
      </c>
      <c r="T1433">
        <v>6</v>
      </c>
      <c r="U1433">
        <v>25.385057471264375</v>
      </c>
      <c r="V1433">
        <v>56.32183908045976</v>
      </c>
      <c r="W1433">
        <v>0</v>
      </c>
      <c r="X1433">
        <v>90.804597701149405</v>
      </c>
      <c r="Y1433">
        <v>70.114942528735611</v>
      </c>
      <c r="Z1433">
        <v>5.8225192780980493</v>
      </c>
      <c r="AA1433">
        <v>1.1185508621335922</v>
      </c>
      <c r="AB1433">
        <v>0</v>
      </c>
      <c r="AC1433">
        <v>67.456381808299824</v>
      </c>
      <c r="AF1433">
        <v>18.790496760259181</v>
      </c>
      <c r="AG1433">
        <v>17.56807280190278</v>
      </c>
      <c r="AH1433">
        <v>0</v>
      </c>
      <c r="AI1433">
        <v>41</v>
      </c>
      <c r="AJ1433">
        <v>107.79756097560976</v>
      </c>
      <c r="AK1433">
        <v>19.821074010615661</v>
      </c>
    </row>
    <row r="1434" spans="1:37">
      <c r="A1434">
        <v>17</v>
      </c>
      <c r="B1434">
        <v>62</v>
      </c>
      <c r="C1434">
        <v>2024</v>
      </c>
      <c r="D1434">
        <v>2</v>
      </c>
      <c r="E1434">
        <v>99</v>
      </c>
      <c r="F1434">
        <v>99</v>
      </c>
      <c r="G1434">
        <v>99</v>
      </c>
      <c r="H1434">
        <v>99</v>
      </c>
      <c r="I1434">
        <v>99</v>
      </c>
      <c r="J1434">
        <v>999</v>
      </c>
      <c r="K1434">
        <v>99</v>
      </c>
      <c r="L1434">
        <v>99</v>
      </c>
      <c r="M1434">
        <v>6</v>
      </c>
      <c r="N1434">
        <v>99</v>
      </c>
      <c r="O1434">
        <v>99</v>
      </c>
      <c r="P1434">
        <v>99</v>
      </c>
      <c r="Q1434">
        <v>53</v>
      </c>
      <c r="R1434">
        <v>61</v>
      </c>
      <c r="S1434">
        <v>7.8032786885245908</v>
      </c>
      <c r="T1434">
        <v>6</v>
      </c>
      <c r="U1434">
        <v>26.890163934426237</v>
      </c>
      <c r="V1434">
        <v>59.016393442622949</v>
      </c>
      <c r="W1434">
        <v>0</v>
      </c>
      <c r="X1434">
        <v>91.803278688524614</v>
      </c>
      <c r="Y1434">
        <v>75.409836065573742</v>
      </c>
      <c r="Z1434">
        <v>6.1608947859291696</v>
      </c>
      <c r="AA1434">
        <v>1.170955503503514</v>
      </c>
      <c r="AB1434">
        <v>0</v>
      </c>
      <c r="AC1434">
        <v>66.486509963247983</v>
      </c>
      <c r="AF1434">
        <v>12.5</v>
      </c>
      <c r="AG1434">
        <v>11.2896010131252</v>
      </c>
      <c r="AH1434">
        <v>0</v>
      </c>
      <c r="AI1434">
        <v>55</v>
      </c>
      <c r="AJ1434">
        <v>108.59090909090916</v>
      </c>
      <c r="AK1434">
        <v>21.098393405856225</v>
      </c>
    </row>
    <row r="1435" spans="1:37">
      <c r="A1435">
        <v>17</v>
      </c>
      <c r="B1435">
        <v>63</v>
      </c>
      <c r="C1435">
        <v>2024</v>
      </c>
      <c r="D1435">
        <v>3</v>
      </c>
      <c r="E1435">
        <v>99</v>
      </c>
      <c r="F1435">
        <v>99</v>
      </c>
      <c r="G1435">
        <v>99</v>
      </c>
      <c r="H1435">
        <v>99</v>
      </c>
      <c r="I1435">
        <v>99</v>
      </c>
      <c r="J1435">
        <v>999</v>
      </c>
      <c r="K1435">
        <v>99</v>
      </c>
      <c r="L1435">
        <v>99</v>
      </c>
      <c r="M1435">
        <v>6</v>
      </c>
      <c r="N1435">
        <v>99</v>
      </c>
      <c r="O1435">
        <v>99</v>
      </c>
      <c r="P1435">
        <v>99</v>
      </c>
      <c r="Q1435">
        <v>328</v>
      </c>
      <c r="R1435">
        <v>405</v>
      </c>
      <c r="S1435">
        <v>7.9901234567901245</v>
      </c>
      <c r="T1435">
        <v>6</v>
      </c>
      <c r="U1435">
        <v>29.434567901234573</v>
      </c>
      <c r="V1435">
        <v>58.765432098765459</v>
      </c>
      <c r="W1435">
        <v>0</v>
      </c>
      <c r="X1435">
        <v>97.777777777777771</v>
      </c>
      <c r="Y1435">
        <v>84.69135802469134</v>
      </c>
      <c r="Z1435">
        <v>6.3374170166495896</v>
      </c>
      <c r="AA1435">
        <v>1.3859617989739861</v>
      </c>
      <c r="AB1435">
        <v>0</v>
      </c>
      <c r="AC1435">
        <v>62.003430696208142</v>
      </c>
      <c r="AF1435">
        <v>14.781021897810215</v>
      </c>
      <c r="AG1435">
        <v>13.816803625447678</v>
      </c>
      <c r="AH1435">
        <v>1.7283950617283947</v>
      </c>
      <c r="AI1435">
        <v>311</v>
      </c>
      <c r="AJ1435">
        <v>110.38553054662376</v>
      </c>
      <c r="AK1435">
        <v>21.115924090333653</v>
      </c>
    </row>
    <row r="1436" spans="1:37">
      <c r="A1436">
        <v>17</v>
      </c>
      <c r="B1436">
        <v>64</v>
      </c>
      <c r="C1436">
        <v>2024</v>
      </c>
      <c r="D1436">
        <v>4</v>
      </c>
      <c r="E1436">
        <v>99</v>
      </c>
      <c r="F1436">
        <v>99</v>
      </c>
      <c r="G1436">
        <v>99</v>
      </c>
      <c r="H1436">
        <v>99</v>
      </c>
      <c r="I1436">
        <v>99</v>
      </c>
      <c r="J1436">
        <v>999</v>
      </c>
      <c r="K1436">
        <v>99</v>
      </c>
      <c r="L1436">
        <v>99</v>
      </c>
      <c r="M1436">
        <v>6</v>
      </c>
      <c r="N1436">
        <v>99</v>
      </c>
      <c r="O1436">
        <v>99</v>
      </c>
      <c r="P1436">
        <v>99</v>
      </c>
      <c r="Q1436">
        <v>82</v>
      </c>
      <c r="R1436">
        <v>112</v>
      </c>
      <c r="S1436">
        <v>7.5803571428571441</v>
      </c>
      <c r="T1436">
        <v>6</v>
      </c>
      <c r="U1436">
        <v>24.635714285714265</v>
      </c>
      <c r="V1436">
        <v>35.714285714285722</v>
      </c>
      <c r="W1436">
        <v>0</v>
      </c>
      <c r="X1436">
        <v>88.392857142857125</v>
      </c>
      <c r="Y1436">
        <v>57.142857142857153</v>
      </c>
      <c r="Z1436">
        <v>7.0099655738768805</v>
      </c>
      <c r="AA1436">
        <v>1.5037951564122611</v>
      </c>
      <c r="AB1436">
        <v>0</v>
      </c>
      <c r="AC1436">
        <v>69.383466455713517</v>
      </c>
      <c r="AF1436">
        <v>14</v>
      </c>
      <c r="AG1436">
        <v>13.839802976420376</v>
      </c>
      <c r="AH1436">
        <v>2.6785714285714279</v>
      </c>
      <c r="AI1436">
        <v>98</v>
      </c>
      <c r="AJ1436">
        <v>106.29489795918371</v>
      </c>
      <c r="AK1436">
        <v>20.208008587872349</v>
      </c>
    </row>
    <row r="1437" spans="1:37">
      <c r="A1437">
        <v>17</v>
      </c>
      <c r="B1437">
        <v>65</v>
      </c>
      <c r="C1437">
        <v>2024</v>
      </c>
      <c r="D1437">
        <v>5</v>
      </c>
      <c r="E1437">
        <v>99</v>
      </c>
      <c r="F1437">
        <v>99</v>
      </c>
      <c r="G1437">
        <v>99</v>
      </c>
      <c r="H1437">
        <v>99</v>
      </c>
      <c r="I1437">
        <v>99</v>
      </c>
      <c r="J1437">
        <v>999</v>
      </c>
      <c r="K1437">
        <v>99</v>
      </c>
      <c r="L1437">
        <v>99</v>
      </c>
      <c r="M1437">
        <v>6</v>
      </c>
      <c r="N1437">
        <v>99</v>
      </c>
      <c r="O1437">
        <v>99</v>
      </c>
      <c r="P1437">
        <v>99</v>
      </c>
      <c r="Q1437">
        <v>98</v>
      </c>
      <c r="R1437">
        <v>151</v>
      </c>
      <c r="S1437">
        <v>7.6688741721854301</v>
      </c>
      <c r="T1437">
        <v>6</v>
      </c>
      <c r="U1437">
        <v>25.152980132450317</v>
      </c>
      <c r="V1437">
        <v>35.099337748344375</v>
      </c>
      <c r="W1437">
        <v>0</v>
      </c>
      <c r="X1437">
        <v>95.364238410596016</v>
      </c>
      <c r="Y1437">
        <v>54.30463576158941</v>
      </c>
      <c r="Z1437">
        <v>6.8066174262760786</v>
      </c>
      <c r="AA1437">
        <v>1.2539836089248295</v>
      </c>
      <c r="AB1437">
        <v>0</v>
      </c>
      <c r="AC1437">
        <v>61.252516257203887</v>
      </c>
      <c r="AF1437">
        <v>12.678421494542404</v>
      </c>
      <c r="AG1437">
        <v>13.683641669518847</v>
      </c>
      <c r="AH1437">
        <v>0.66225165562913901</v>
      </c>
      <c r="AI1437">
        <v>147</v>
      </c>
      <c r="AJ1437">
        <v>106.00136054421765</v>
      </c>
      <c r="AK1437">
        <v>20.769342737932114</v>
      </c>
    </row>
    <row r="1438" spans="1:37">
      <c r="A1438">
        <v>17</v>
      </c>
      <c r="B1438">
        <v>66</v>
      </c>
      <c r="C1438">
        <v>2024</v>
      </c>
      <c r="D1438">
        <v>6</v>
      </c>
      <c r="E1438">
        <v>99</v>
      </c>
      <c r="F1438">
        <v>99</v>
      </c>
      <c r="G1438">
        <v>99</v>
      </c>
      <c r="H1438">
        <v>99</v>
      </c>
      <c r="I1438">
        <v>99</v>
      </c>
      <c r="J1438">
        <v>999</v>
      </c>
      <c r="K1438">
        <v>99</v>
      </c>
      <c r="L1438">
        <v>99</v>
      </c>
      <c r="M1438">
        <v>6</v>
      </c>
      <c r="N1438">
        <v>99</v>
      </c>
      <c r="O1438">
        <v>99</v>
      </c>
      <c r="P1438">
        <v>99</v>
      </c>
      <c r="Q1438">
        <v>59</v>
      </c>
      <c r="R1438">
        <v>84</v>
      </c>
      <c r="S1438">
        <v>7.0833333333333313</v>
      </c>
      <c r="T1438">
        <v>6</v>
      </c>
      <c r="U1438">
        <v>22.670238095238087</v>
      </c>
      <c r="V1438">
        <v>35.714285714285722</v>
      </c>
      <c r="W1438">
        <v>0</v>
      </c>
      <c r="X1438">
        <v>80.952380952380949</v>
      </c>
      <c r="Y1438">
        <v>42.857142857142847</v>
      </c>
      <c r="Z1438">
        <v>7.0770887840690992</v>
      </c>
      <c r="AA1438">
        <v>1.2743656996749164</v>
      </c>
      <c r="AB1438">
        <v>0</v>
      </c>
      <c r="AC1438">
        <v>77.775153488914938</v>
      </c>
      <c r="AF1438">
        <v>14.608695652173914</v>
      </c>
      <c r="AG1438">
        <v>14.78941604989088</v>
      </c>
      <c r="AH1438">
        <v>1.1904761904761909</v>
      </c>
      <c r="AI1438">
        <v>81</v>
      </c>
      <c r="AJ1438">
        <v>104.87407407407406</v>
      </c>
      <c r="AK1438">
        <v>19.140740418734005</v>
      </c>
    </row>
    <row r="1439" spans="1:37">
      <c r="A1439">
        <v>17</v>
      </c>
      <c r="B1439">
        <v>67</v>
      </c>
      <c r="C1439">
        <v>2024</v>
      </c>
      <c r="D1439">
        <v>7</v>
      </c>
      <c r="E1439">
        <v>99</v>
      </c>
      <c r="F1439">
        <v>99</v>
      </c>
      <c r="G1439">
        <v>99</v>
      </c>
      <c r="H1439">
        <v>99</v>
      </c>
      <c r="I1439">
        <v>99</v>
      </c>
      <c r="J1439">
        <v>999</v>
      </c>
      <c r="K1439">
        <v>99</v>
      </c>
      <c r="L1439">
        <v>99</v>
      </c>
      <c r="M1439">
        <v>6</v>
      </c>
      <c r="N1439">
        <v>99</v>
      </c>
      <c r="O1439">
        <v>99</v>
      </c>
      <c r="P1439">
        <v>99</v>
      </c>
      <c r="Q1439">
        <v>14</v>
      </c>
      <c r="R1439">
        <v>27</v>
      </c>
      <c r="S1439">
        <v>6.4444444444444438</v>
      </c>
      <c r="T1439">
        <v>6</v>
      </c>
      <c r="U1439">
        <v>20.459259259259255</v>
      </c>
      <c r="V1439">
        <v>25.925925925925927</v>
      </c>
      <c r="W1439">
        <v>0</v>
      </c>
      <c r="X1439">
        <v>66.666666666666686</v>
      </c>
      <c r="Y1439">
        <v>29.629629629629633</v>
      </c>
      <c r="Z1439">
        <v>7.7416267435525885</v>
      </c>
      <c r="AA1439">
        <v>1.196703290474332</v>
      </c>
      <c r="AB1439">
        <v>0</v>
      </c>
      <c r="AC1439">
        <v>77.75213399427426</v>
      </c>
      <c r="AF1439">
        <v>11.29707112970711</v>
      </c>
      <c r="AG1439">
        <v>10.248418396690221</v>
      </c>
      <c r="AH1439">
        <v>14.814814814814817</v>
      </c>
      <c r="AI1439">
        <v>27</v>
      </c>
      <c r="AJ1439">
        <v>102.56296296296294</v>
      </c>
      <c r="AK1439">
        <v>18.063211503737485</v>
      </c>
    </row>
    <row r="1440" spans="1:37">
      <c r="A1440">
        <v>17</v>
      </c>
      <c r="B1440">
        <v>68</v>
      </c>
      <c r="C1440">
        <v>2024</v>
      </c>
      <c r="D1440">
        <v>8</v>
      </c>
      <c r="E1440">
        <v>99</v>
      </c>
      <c r="F1440">
        <v>99</v>
      </c>
      <c r="G1440">
        <v>99</v>
      </c>
      <c r="H1440">
        <v>99</v>
      </c>
      <c r="I1440">
        <v>99</v>
      </c>
      <c r="J1440">
        <v>999</v>
      </c>
      <c r="K1440">
        <v>99</v>
      </c>
      <c r="L1440">
        <v>99</v>
      </c>
      <c r="M1440">
        <v>6</v>
      </c>
      <c r="N1440">
        <v>99</v>
      </c>
      <c r="O1440">
        <v>99</v>
      </c>
      <c r="P1440">
        <v>99</v>
      </c>
      <c r="Q1440">
        <v>530</v>
      </c>
      <c r="R1440">
        <v>1071</v>
      </c>
      <c r="S1440">
        <v>6.8057889822595694</v>
      </c>
      <c r="T1440">
        <v>6</v>
      </c>
      <c r="U1440">
        <v>23.310177404295043</v>
      </c>
      <c r="V1440">
        <v>33.239962651727353</v>
      </c>
      <c r="W1440">
        <v>0</v>
      </c>
      <c r="X1440">
        <v>70.868347338935564</v>
      </c>
      <c r="Y1440">
        <v>48.739495798319318</v>
      </c>
      <c r="Z1440">
        <v>8.7397649391550782</v>
      </c>
      <c r="AA1440">
        <v>1.3704920529294755</v>
      </c>
      <c r="AB1440">
        <v>0</v>
      </c>
      <c r="AC1440">
        <v>88.650132640753498</v>
      </c>
      <c r="AF1440">
        <v>18.0546190155091</v>
      </c>
      <c r="AG1440">
        <v>17.146805424295046</v>
      </c>
      <c r="AH1440">
        <v>8.7768440709617188</v>
      </c>
      <c r="AI1440">
        <v>1069</v>
      </c>
      <c r="AJ1440">
        <v>105.21674462114142</v>
      </c>
      <c r="AK1440">
        <v>19.075161258994445</v>
      </c>
    </row>
    <row r="1441" spans="1:37">
      <c r="A1441">
        <v>17</v>
      </c>
      <c r="B1441">
        <v>69</v>
      </c>
      <c r="C1441">
        <v>2024</v>
      </c>
      <c r="D1441">
        <v>9</v>
      </c>
      <c r="E1441">
        <v>99</v>
      </c>
      <c r="F1441">
        <v>99</v>
      </c>
      <c r="G1441">
        <v>99</v>
      </c>
      <c r="H1441">
        <v>99</v>
      </c>
      <c r="I1441">
        <v>99</v>
      </c>
      <c r="J1441">
        <v>999</v>
      </c>
      <c r="K1441">
        <v>99</v>
      </c>
      <c r="L1441">
        <v>99</v>
      </c>
      <c r="M1441">
        <v>6</v>
      </c>
      <c r="N1441">
        <v>99</v>
      </c>
      <c r="O1441">
        <v>99</v>
      </c>
      <c r="P1441">
        <v>99</v>
      </c>
      <c r="Q1441">
        <v>740</v>
      </c>
      <c r="R1441">
        <v>1220</v>
      </c>
      <c r="S1441">
        <v>6.8704918032786866</v>
      </c>
      <c r="T1441">
        <v>6</v>
      </c>
      <c r="U1441">
        <v>23.917622950819656</v>
      </c>
      <c r="V1441">
        <v>41.311475409836063</v>
      </c>
      <c r="W1441">
        <v>0</v>
      </c>
      <c r="X1441">
        <v>76.311475409836063</v>
      </c>
      <c r="Y1441">
        <v>56.147540983606561</v>
      </c>
      <c r="Z1441">
        <v>7.9156957124395442</v>
      </c>
      <c r="AA1441">
        <v>1.3445511484939598</v>
      </c>
      <c r="AB1441">
        <v>0</v>
      </c>
      <c r="AC1441">
        <v>86.988778326590719</v>
      </c>
      <c r="AF1441">
        <v>16.444264725704269</v>
      </c>
      <c r="AG1441">
        <v>15.843389913701451</v>
      </c>
      <c r="AH1441">
        <v>6.3934426229508201</v>
      </c>
      <c r="AI1441">
        <v>1219</v>
      </c>
      <c r="AJ1441">
        <v>106.24003281378198</v>
      </c>
      <c r="AK1441">
        <v>19.220065602263237</v>
      </c>
    </row>
    <row r="1442" spans="1:37">
      <c r="A1442">
        <v>17</v>
      </c>
      <c r="B1442">
        <v>70</v>
      </c>
      <c r="C1442">
        <v>2024</v>
      </c>
      <c r="D1442">
        <v>10</v>
      </c>
      <c r="E1442">
        <v>99</v>
      </c>
      <c r="F1442">
        <v>99</v>
      </c>
      <c r="G1442">
        <v>99</v>
      </c>
      <c r="H1442">
        <v>99</v>
      </c>
      <c r="I1442">
        <v>99</v>
      </c>
      <c r="J1442">
        <v>999</v>
      </c>
      <c r="K1442">
        <v>99</v>
      </c>
      <c r="L1442">
        <v>99</v>
      </c>
      <c r="M1442">
        <v>6</v>
      </c>
      <c r="N1442">
        <v>99</v>
      </c>
      <c r="O1442">
        <v>99</v>
      </c>
      <c r="P1442">
        <v>99</v>
      </c>
      <c r="Q1442">
        <v>1851</v>
      </c>
      <c r="R1442">
        <v>3250</v>
      </c>
      <c r="S1442">
        <v>7.1553846153846141</v>
      </c>
      <c r="T1442">
        <v>6</v>
      </c>
      <c r="U1442">
        <v>26.037046153846205</v>
      </c>
      <c r="V1442">
        <v>47.169230769230786</v>
      </c>
      <c r="W1442">
        <v>0</v>
      </c>
      <c r="X1442">
        <v>84.4</v>
      </c>
      <c r="Y1442">
        <v>65.723076923076889</v>
      </c>
      <c r="Z1442">
        <v>8.0031066976051548</v>
      </c>
      <c r="AA1442">
        <v>1.3220649081273519</v>
      </c>
      <c r="AB1442">
        <v>0</v>
      </c>
      <c r="AC1442">
        <v>87.542559711775183</v>
      </c>
      <c r="AF1442">
        <v>19.033674963396777</v>
      </c>
      <c r="AG1442">
        <v>18.912249098755833</v>
      </c>
      <c r="AH1442">
        <v>5.0769230769230784</v>
      </c>
      <c r="AI1442">
        <v>3245</v>
      </c>
      <c r="AJ1442">
        <v>108.366748844376</v>
      </c>
      <c r="AK1442">
        <v>19.782744657087537</v>
      </c>
    </row>
    <row r="1443" spans="1:37">
      <c r="A1443">
        <v>17</v>
      </c>
      <c r="B1443">
        <v>71</v>
      </c>
      <c r="C1443">
        <v>2024</v>
      </c>
      <c r="D1443">
        <v>11</v>
      </c>
      <c r="E1443">
        <v>99</v>
      </c>
      <c r="F1443">
        <v>99</v>
      </c>
      <c r="G1443">
        <v>99</v>
      </c>
      <c r="H1443">
        <v>99</v>
      </c>
      <c r="I1443">
        <v>99</v>
      </c>
      <c r="J1443">
        <v>999</v>
      </c>
      <c r="K1443">
        <v>99</v>
      </c>
      <c r="L1443">
        <v>99</v>
      </c>
      <c r="M1443">
        <v>6</v>
      </c>
      <c r="N1443">
        <v>99</v>
      </c>
      <c r="O1443">
        <v>99</v>
      </c>
      <c r="P1443">
        <v>99</v>
      </c>
      <c r="Q1443">
        <v>802</v>
      </c>
      <c r="R1443">
        <v>1312</v>
      </c>
      <c r="S1443">
        <v>7.1150914634146387</v>
      </c>
      <c r="T1443">
        <v>6</v>
      </c>
      <c r="U1443">
        <v>25.718750000000025</v>
      </c>
      <c r="V1443">
        <v>46.417682926829265</v>
      </c>
      <c r="W1443">
        <v>0</v>
      </c>
      <c r="X1443">
        <v>86.051829268292678</v>
      </c>
      <c r="Y1443">
        <v>64.405487804878035</v>
      </c>
      <c r="Z1443">
        <v>7.7073085934436865</v>
      </c>
      <c r="AA1443">
        <v>1.335383037741644</v>
      </c>
      <c r="AB1443">
        <v>0</v>
      </c>
      <c r="AC1443">
        <v>87.443070777480614</v>
      </c>
      <c r="AF1443">
        <v>23.466285101055263</v>
      </c>
      <c r="AG1443">
        <v>23.184866726352904</v>
      </c>
      <c r="AH1443">
        <v>4.1158536585365857</v>
      </c>
      <c r="AI1443">
        <v>1311</v>
      </c>
      <c r="AJ1443">
        <v>108.1912280701753</v>
      </c>
      <c r="AK1443">
        <v>19.696832852977813</v>
      </c>
    </row>
    <row r="1444" spans="1:37">
      <c r="A1444">
        <v>17</v>
      </c>
      <c r="B1444">
        <v>72</v>
      </c>
      <c r="C1444">
        <v>2024</v>
      </c>
      <c r="D1444">
        <v>12</v>
      </c>
      <c r="E1444">
        <v>99</v>
      </c>
      <c r="F1444">
        <v>99</v>
      </c>
      <c r="G1444">
        <v>99</v>
      </c>
      <c r="H1444">
        <v>99</v>
      </c>
      <c r="I1444">
        <v>99</v>
      </c>
      <c r="J1444">
        <v>999</v>
      </c>
      <c r="K1444">
        <v>99</v>
      </c>
      <c r="L1444">
        <v>99</v>
      </c>
      <c r="M1444">
        <v>6</v>
      </c>
      <c r="N1444">
        <v>99</v>
      </c>
      <c r="O1444">
        <v>99</v>
      </c>
      <c r="P1444">
        <v>99</v>
      </c>
      <c r="Q1444">
        <v>79</v>
      </c>
      <c r="R1444">
        <v>125</v>
      </c>
      <c r="S1444">
        <v>6.9680000000000017</v>
      </c>
      <c r="T1444">
        <v>6</v>
      </c>
      <c r="U1444">
        <v>24.733599999999999</v>
      </c>
      <c r="V1444">
        <v>47.2</v>
      </c>
      <c r="W1444">
        <v>0</v>
      </c>
      <c r="X1444">
        <v>80.8</v>
      </c>
      <c r="Y1444">
        <v>59.2</v>
      </c>
      <c r="Z1444">
        <v>8.313006137372934</v>
      </c>
      <c r="AA1444">
        <v>1.5488628086438132</v>
      </c>
      <c r="AB1444">
        <v>0</v>
      </c>
      <c r="AC1444">
        <v>90.081857796285689</v>
      </c>
      <c r="AF1444">
        <v>24.27184466019418</v>
      </c>
      <c r="AG1444">
        <v>24.164478209216522</v>
      </c>
      <c r="AH1444">
        <v>8</v>
      </c>
      <c r="AI1444">
        <v>125</v>
      </c>
      <c r="AJ1444">
        <v>106.85039999999999</v>
      </c>
      <c r="AK1444">
        <v>19.453677304159164</v>
      </c>
    </row>
    <row r="1445" spans="1:37">
      <c r="A1445">
        <v>17</v>
      </c>
      <c r="B1445">
        <v>73</v>
      </c>
      <c r="C1445">
        <v>2024</v>
      </c>
      <c r="D1445">
        <v>1</v>
      </c>
      <c r="E1445">
        <v>99</v>
      </c>
      <c r="F1445">
        <v>99</v>
      </c>
      <c r="G1445">
        <v>99</v>
      </c>
      <c r="H1445">
        <v>99</v>
      </c>
      <c r="I1445">
        <v>99</v>
      </c>
      <c r="J1445">
        <v>999</v>
      </c>
      <c r="K1445">
        <v>99</v>
      </c>
      <c r="L1445">
        <v>99</v>
      </c>
      <c r="M1445">
        <v>7</v>
      </c>
      <c r="N1445">
        <v>99</v>
      </c>
      <c r="O1445">
        <v>99</v>
      </c>
      <c r="P1445">
        <v>99</v>
      </c>
      <c r="Q1445">
        <v>53</v>
      </c>
      <c r="R1445">
        <v>121</v>
      </c>
      <c r="S1445">
        <v>7.7272727272727284</v>
      </c>
      <c r="T1445">
        <v>7</v>
      </c>
      <c r="U1445">
        <v>27.107438016528913</v>
      </c>
      <c r="V1445">
        <v>50.413223140495859</v>
      </c>
      <c r="W1445">
        <v>0</v>
      </c>
      <c r="X1445">
        <v>88.429752066115711</v>
      </c>
      <c r="Y1445">
        <v>74.380165289256198</v>
      </c>
      <c r="Z1445">
        <v>7.6160244861365118</v>
      </c>
      <c r="AA1445">
        <v>1.1783164906196111</v>
      </c>
      <c r="AB1445">
        <v>0</v>
      </c>
      <c r="AC1445">
        <v>72.250765507204449</v>
      </c>
      <c r="AF1445">
        <v>26.133909287257008</v>
      </c>
      <c r="AG1445">
        <v>26.091591030220112</v>
      </c>
      <c r="AH1445">
        <v>0</v>
      </c>
      <c r="AI1445">
        <v>84</v>
      </c>
      <c r="AJ1445">
        <v>109.95476190476194</v>
      </c>
      <c r="AK1445">
        <v>20.521244266161094</v>
      </c>
    </row>
    <row r="1446" spans="1:37">
      <c r="A1446">
        <v>17</v>
      </c>
      <c r="B1446">
        <v>74</v>
      </c>
      <c r="C1446">
        <v>2024</v>
      </c>
      <c r="D1446">
        <v>2</v>
      </c>
      <c r="E1446">
        <v>99</v>
      </c>
      <c r="F1446">
        <v>99</v>
      </c>
      <c r="G1446">
        <v>99</v>
      </c>
      <c r="H1446">
        <v>99</v>
      </c>
      <c r="I1446">
        <v>99</v>
      </c>
      <c r="J1446">
        <v>999</v>
      </c>
      <c r="K1446">
        <v>99</v>
      </c>
      <c r="L1446">
        <v>99</v>
      </c>
      <c r="M1446">
        <v>7</v>
      </c>
      <c r="N1446">
        <v>99</v>
      </c>
      <c r="O1446">
        <v>99</v>
      </c>
      <c r="P1446">
        <v>99</v>
      </c>
      <c r="Q1446">
        <v>74</v>
      </c>
      <c r="R1446">
        <v>99</v>
      </c>
      <c r="S1446">
        <v>8.1313131313131333</v>
      </c>
      <c r="T1446">
        <v>7</v>
      </c>
      <c r="U1446">
        <v>30.130303030303029</v>
      </c>
      <c r="V1446">
        <v>58.585858585858581</v>
      </c>
      <c r="W1446">
        <v>0</v>
      </c>
      <c r="X1446">
        <v>96.969696969696983</v>
      </c>
      <c r="Y1446">
        <v>84.848484848484858</v>
      </c>
      <c r="Z1446">
        <v>6.4581552006004044</v>
      </c>
      <c r="AA1446">
        <v>1.1861700071183578</v>
      </c>
      <c r="AB1446">
        <v>0</v>
      </c>
      <c r="AC1446">
        <v>68.119097604227051</v>
      </c>
      <c r="AF1446">
        <v>20.286885245901644</v>
      </c>
      <c r="AG1446">
        <v>20.530238896574499</v>
      </c>
      <c r="AH1446">
        <v>1.0101010101010102</v>
      </c>
      <c r="AI1446">
        <v>88</v>
      </c>
      <c r="AJ1446">
        <v>111.0420454545454</v>
      </c>
      <c r="AK1446">
        <v>22.134215203130903</v>
      </c>
    </row>
    <row r="1447" spans="1:37">
      <c r="A1447">
        <v>17</v>
      </c>
      <c r="B1447">
        <v>75</v>
      </c>
      <c r="C1447">
        <v>2024</v>
      </c>
      <c r="D1447">
        <v>3</v>
      </c>
      <c r="E1447">
        <v>99</v>
      </c>
      <c r="F1447">
        <v>99</v>
      </c>
      <c r="G1447">
        <v>99</v>
      </c>
      <c r="H1447">
        <v>99</v>
      </c>
      <c r="I1447">
        <v>99</v>
      </c>
      <c r="J1447">
        <v>999</v>
      </c>
      <c r="K1447">
        <v>99</v>
      </c>
      <c r="L1447">
        <v>99</v>
      </c>
      <c r="M1447">
        <v>7</v>
      </c>
      <c r="N1447">
        <v>99</v>
      </c>
      <c r="O1447">
        <v>99</v>
      </c>
      <c r="P1447">
        <v>99</v>
      </c>
      <c r="Q1447">
        <v>445</v>
      </c>
      <c r="R1447">
        <v>589</v>
      </c>
      <c r="S1447">
        <v>8.4448217317487302</v>
      </c>
      <c r="T1447">
        <v>7</v>
      </c>
      <c r="U1447">
        <v>31.883870967741952</v>
      </c>
      <c r="V1447">
        <v>56.706281833616309</v>
      </c>
      <c r="W1447">
        <v>0</v>
      </c>
      <c r="X1447">
        <v>98.641765704584031</v>
      </c>
      <c r="Y1447">
        <v>91.001697792869251</v>
      </c>
      <c r="Z1447">
        <v>6.4166348931329615</v>
      </c>
      <c r="AA1447">
        <v>1.2135739822218048</v>
      </c>
      <c r="AB1447">
        <v>0</v>
      </c>
      <c r="AC1447">
        <v>71.860220653964902</v>
      </c>
      <c r="AF1447">
        <v>21.496350364963501</v>
      </c>
      <c r="AG1447">
        <v>21.766130808192028</v>
      </c>
      <c r="AH1447">
        <v>0.84889643463497455</v>
      </c>
      <c r="AI1447">
        <v>470</v>
      </c>
      <c r="AJ1447">
        <v>111.66382978723411</v>
      </c>
      <c r="AK1447">
        <v>22.596784358805216</v>
      </c>
    </row>
    <row r="1448" spans="1:37">
      <c r="A1448">
        <v>17</v>
      </c>
      <c r="B1448">
        <v>76</v>
      </c>
      <c r="C1448">
        <v>2024</v>
      </c>
      <c r="D1448">
        <v>4</v>
      </c>
      <c r="E1448">
        <v>99</v>
      </c>
      <c r="F1448">
        <v>99</v>
      </c>
      <c r="G1448">
        <v>99</v>
      </c>
      <c r="H1448">
        <v>99</v>
      </c>
      <c r="I1448">
        <v>99</v>
      </c>
      <c r="J1448">
        <v>999</v>
      </c>
      <c r="K1448">
        <v>99</v>
      </c>
      <c r="L1448">
        <v>99</v>
      </c>
      <c r="M1448">
        <v>7</v>
      </c>
      <c r="N1448">
        <v>99</v>
      </c>
      <c r="O1448">
        <v>99</v>
      </c>
      <c r="P1448">
        <v>99</v>
      </c>
      <c r="Q1448">
        <v>104</v>
      </c>
      <c r="R1448">
        <v>157</v>
      </c>
      <c r="S1448">
        <v>7.8789808917197455</v>
      </c>
      <c r="T1448">
        <v>7</v>
      </c>
      <c r="U1448">
        <v>27.042675159235671</v>
      </c>
      <c r="V1448">
        <v>49.681528662420391</v>
      </c>
      <c r="W1448">
        <v>0</v>
      </c>
      <c r="X1448">
        <v>89.171974522292999</v>
      </c>
      <c r="Y1448">
        <v>70.063694267515913</v>
      </c>
      <c r="Z1448">
        <v>7.6599978698310318</v>
      </c>
      <c r="AA1448">
        <v>1.33235254066951</v>
      </c>
      <c r="AB1448">
        <v>0</v>
      </c>
      <c r="AC1448">
        <v>67.815125960430677</v>
      </c>
      <c r="AF1448">
        <v>19.625</v>
      </c>
      <c r="AG1448">
        <v>21.295901528337197</v>
      </c>
      <c r="AH1448">
        <v>0.63694267515923564</v>
      </c>
      <c r="AI1448">
        <v>133</v>
      </c>
      <c r="AJ1448">
        <v>106.9360902255639</v>
      </c>
      <c r="AK1448">
        <v>21.241311223834906</v>
      </c>
    </row>
    <row r="1449" spans="1:37">
      <c r="A1449">
        <v>17</v>
      </c>
      <c r="B1449">
        <v>77</v>
      </c>
      <c r="C1449">
        <v>2024</v>
      </c>
      <c r="D1449">
        <v>5</v>
      </c>
      <c r="E1449">
        <v>99</v>
      </c>
      <c r="F1449">
        <v>99</v>
      </c>
      <c r="G1449">
        <v>99</v>
      </c>
      <c r="H1449">
        <v>99</v>
      </c>
      <c r="I1449">
        <v>99</v>
      </c>
      <c r="J1449">
        <v>999</v>
      </c>
      <c r="K1449">
        <v>99</v>
      </c>
      <c r="L1449">
        <v>99</v>
      </c>
      <c r="M1449">
        <v>7</v>
      </c>
      <c r="N1449">
        <v>99</v>
      </c>
      <c r="O1449">
        <v>99</v>
      </c>
      <c r="P1449">
        <v>99</v>
      </c>
      <c r="Q1449">
        <v>114</v>
      </c>
      <c r="R1449">
        <v>157</v>
      </c>
      <c r="S1449">
        <v>8</v>
      </c>
      <c r="T1449">
        <v>6.9108280254777048</v>
      </c>
      <c r="U1449">
        <v>27.619745222929929</v>
      </c>
      <c r="V1449">
        <v>44.585987261146499</v>
      </c>
      <c r="W1449">
        <v>0</v>
      </c>
      <c r="X1449">
        <v>96.17834394904456</v>
      </c>
      <c r="Y1449">
        <v>67.515923566878996</v>
      </c>
      <c r="Z1449">
        <v>8.7560384222710059</v>
      </c>
      <c r="AA1449">
        <v>1.3306767589999744</v>
      </c>
      <c r="AB1449">
        <v>1.1137576048099083</v>
      </c>
      <c r="AC1449">
        <v>54.775687697497553</v>
      </c>
      <c r="AD1449">
        <v>43.725753295583992</v>
      </c>
      <c r="AE1449">
        <v>-12.033587625399402</v>
      </c>
      <c r="AF1449">
        <v>13.18219983207389</v>
      </c>
      <c r="AG1449">
        <v>15.622646947561824</v>
      </c>
      <c r="AH1449">
        <v>0.63694267515923564</v>
      </c>
      <c r="AI1449">
        <v>151</v>
      </c>
      <c r="AJ1449">
        <v>107.3701986754967</v>
      </c>
      <c r="AK1449">
        <v>21.761112210518004</v>
      </c>
    </row>
    <row r="1450" spans="1:37">
      <c r="A1450">
        <v>17</v>
      </c>
      <c r="B1450">
        <v>78</v>
      </c>
      <c r="C1450">
        <v>2024</v>
      </c>
      <c r="D1450">
        <v>6</v>
      </c>
      <c r="E1450">
        <v>99</v>
      </c>
      <c r="F1450">
        <v>99</v>
      </c>
      <c r="G1450">
        <v>99</v>
      </c>
      <c r="H1450">
        <v>99</v>
      </c>
      <c r="I1450">
        <v>99</v>
      </c>
      <c r="J1450">
        <v>999</v>
      </c>
      <c r="K1450">
        <v>99</v>
      </c>
      <c r="L1450">
        <v>99</v>
      </c>
      <c r="M1450">
        <v>7</v>
      </c>
      <c r="N1450">
        <v>99</v>
      </c>
      <c r="O1450">
        <v>99</v>
      </c>
      <c r="P1450">
        <v>99</v>
      </c>
      <c r="Q1450">
        <v>50</v>
      </c>
      <c r="R1450">
        <v>76</v>
      </c>
      <c r="S1450">
        <v>7.5</v>
      </c>
      <c r="T1450">
        <v>7</v>
      </c>
      <c r="U1450">
        <v>25.963157894736845</v>
      </c>
      <c r="V1450">
        <v>38.15789473684211</v>
      </c>
      <c r="W1450">
        <v>0</v>
      </c>
      <c r="X1450">
        <v>84.210526315789508</v>
      </c>
      <c r="Y1450">
        <v>57.894736842105239</v>
      </c>
      <c r="Z1450">
        <v>8.3488865016344853</v>
      </c>
      <c r="AA1450">
        <v>1.1180339887498949</v>
      </c>
      <c r="AB1450">
        <v>0</v>
      </c>
      <c r="AC1450">
        <v>78.149475160435856</v>
      </c>
      <c r="AF1450">
        <v>13.217391304347824</v>
      </c>
      <c r="AG1450">
        <v>15.324515963684656</v>
      </c>
      <c r="AH1450">
        <v>1.3157894736842111</v>
      </c>
      <c r="AI1450">
        <v>74</v>
      </c>
      <c r="AJ1450">
        <v>108.17027027027032</v>
      </c>
      <c r="AK1450">
        <v>20.231391163254525</v>
      </c>
    </row>
    <row r="1451" spans="1:37">
      <c r="A1451">
        <v>17</v>
      </c>
      <c r="B1451">
        <v>79</v>
      </c>
      <c r="C1451">
        <v>2024</v>
      </c>
      <c r="D1451">
        <v>7</v>
      </c>
      <c r="E1451">
        <v>99</v>
      </c>
      <c r="F1451">
        <v>99</v>
      </c>
      <c r="G1451">
        <v>99</v>
      </c>
      <c r="H1451">
        <v>99</v>
      </c>
      <c r="I1451">
        <v>99</v>
      </c>
      <c r="J1451">
        <v>999</v>
      </c>
      <c r="K1451">
        <v>99</v>
      </c>
      <c r="L1451">
        <v>99</v>
      </c>
      <c r="M1451">
        <v>7</v>
      </c>
      <c r="N1451">
        <v>99</v>
      </c>
      <c r="O1451">
        <v>99</v>
      </c>
      <c r="P1451">
        <v>99</v>
      </c>
      <c r="Q1451">
        <v>24</v>
      </c>
      <c r="R1451">
        <v>35</v>
      </c>
      <c r="S1451">
        <v>7.5714285714285694</v>
      </c>
      <c r="T1451">
        <v>7</v>
      </c>
      <c r="U1451">
        <v>23.465714285714295</v>
      </c>
      <c r="V1451">
        <v>37.142857142857153</v>
      </c>
      <c r="W1451">
        <v>0</v>
      </c>
      <c r="X1451">
        <v>82.857142857142875</v>
      </c>
      <c r="Y1451">
        <v>51.428571428571438</v>
      </c>
      <c r="Z1451">
        <v>7.0889025085347406</v>
      </c>
      <c r="AA1451">
        <v>1.1028719466067889</v>
      </c>
      <c r="AB1451">
        <v>0</v>
      </c>
      <c r="AC1451">
        <v>86.31404859578025</v>
      </c>
      <c r="AF1451">
        <v>14.644351464435148</v>
      </c>
      <c r="AG1451">
        <v>15.237194115137005</v>
      </c>
      <c r="AH1451">
        <v>8.5714285714285694</v>
      </c>
      <c r="AI1451">
        <v>35</v>
      </c>
      <c r="AJ1451">
        <v>104.25428571428576</v>
      </c>
      <c r="AK1451">
        <v>19.971913634052445</v>
      </c>
    </row>
    <row r="1452" spans="1:37">
      <c r="A1452">
        <v>17</v>
      </c>
      <c r="B1452">
        <v>80</v>
      </c>
      <c r="C1452">
        <v>2024</v>
      </c>
      <c r="D1452">
        <v>8</v>
      </c>
      <c r="E1452">
        <v>99</v>
      </c>
      <c r="F1452">
        <v>99</v>
      </c>
      <c r="G1452">
        <v>99</v>
      </c>
      <c r="H1452">
        <v>99</v>
      </c>
      <c r="I1452">
        <v>99</v>
      </c>
      <c r="J1452">
        <v>999</v>
      </c>
      <c r="K1452">
        <v>99</v>
      </c>
      <c r="L1452">
        <v>99</v>
      </c>
      <c r="M1452">
        <v>7</v>
      </c>
      <c r="N1452">
        <v>99</v>
      </c>
      <c r="O1452">
        <v>99</v>
      </c>
      <c r="P1452">
        <v>99</v>
      </c>
      <c r="Q1452">
        <v>445</v>
      </c>
      <c r="R1452">
        <v>924</v>
      </c>
      <c r="S1452">
        <v>7.5346320346320317</v>
      </c>
      <c r="T1452">
        <v>7</v>
      </c>
      <c r="U1452">
        <v>24.13030303030304</v>
      </c>
      <c r="V1452">
        <v>27.056277056277061</v>
      </c>
      <c r="W1452">
        <v>0</v>
      </c>
      <c r="X1452">
        <v>74.242424242424249</v>
      </c>
      <c r="Y1452">
        <v>46.86147186147187</v>
      </c>
      <c r="Z1452">
        <v>9.2026706265854727</v>
      </c>
      <c r="AA1452">
        <v>1.4111076729298497</v>
      </c>
      <c r="AB1452">
        <v>0</v>
      </c>
      <c r="AC1452">
        <v>87.086485980552482</v>
      </c>
      <c r="AF1452">
        <v>15.57653405259609</v>
      </c>
      <c r="AG1452">
        <v>15.31379810545288</v>
      </c>
      <c r="AH1452">
        <v>13.311688311688309</v>
      </c>
      <c r="AI1452">
        <v>920</v>
      </c>
      <c r="AJ1452">
        <v>105.21163043478268</v>
      </c>
      <c r="AK1452">
        <v>19.737220408119683</v>
      </c>
    </row>
    <row r="1453" spans="1:37">
      <c r="A1453">
        <v>17</v>
      </c>
      <c r="B1453">
        <v>81</v>
      </c>
      <c r="C1453">
        <v>2024</v>
      </c>
      <c r="D1453">
        <v>9</v>
      </c>
      <c r="E1453">
        <v>99</v>
      </c>
      <c r="F1453">
        <v>99</v>
      </c>
      <c r="G1453">
        <v>99</v>
      </c>
      <c r="H1453">
        <v>99</v>
      </c>
      <c r="I1453">
        <v>99</v>
      </c>
      <c r="J1453">
        <v>999</v>
      </c>
      <c r="K1453">
        <v>99</v>
      </c>
      <c r="L1453">
        <v>99</v>
      </c>
      <c r="M1453">
        <v>7</v>
      </c>
      <c r="N1453">
        <v>99</v>
      </c>
      <c r="O1453">
        <v>99</v>
      </c>
      <c r="P1453">
        <v>99</v>
      </c>
      <c r="Q1453">
        <v>689</v>
      </c>
      <c r="R1453">
        <v>1186</v>
      </c>
      <c r="S1453">
        <v>7.5539629005059021</v>
      </c>
      <c r="T1453">
        <v>7</v>
      </c>
      <c r="U1453">
        <v>24.289376053962886</v>
      </c>
      <c r="V1453">
        <v>34.064080944350764</v>
      </c>
      <c r="W1453">
        <v>0</v>
      </c>
      <c r="X1453">
        <v>79.173693086003354</v>
      </c>
      <c r="Y1453">
        <v>51.770657672849921</v>
      </c>
      <c r="Z1453">
        <v>8.1530462829322818</v>
      </c>
      <c r="AA1453">
        <v>1.3041141199092703</v>
      </c>
      <c r="AB1453">
        <v>0</v>
      </c>
      <c r="AC1453">
        <v>85.199473325870997</v>
      </c>
      <c r="AF1453">
        <v>15.985981938266612</v>
      </c>
      <c r="AG1453">
        <v>15.641244775338173</v>
      </c>
      <c r="AH1453">
        <v>6.7453625632377747</v>
      </c>
      <c r="AI1453">
        <v>1183</v>
      </c>
      <c r="AJ1453">
        <v>105.84370245139478</v>
      </c>
      <c r="AK1453">
        <v>19.750194891107142</v>
      </c>
    </row>
    <row r="1454" spans="1:37">
      <c r="A1454">
        <v>17</v>
      </c>
      <c r="B1454">
        <v>82</v>
      </c>
      <c r="C1454">
        <v>2024</v>
      </c>
      <c r="D1454">
        <v>10</v>
      </c>
      <c r="E1454">
        <v>99</v>
      </c>
      <c r="F1454">
        <v>99</v>
      </c>
      <c r="G1454">
        <v>99</v>
      </c>
      <c r="H1454">
        <v>99</v>
      </c>
      <c r="I1454">
        <v>99</v>
      </c>
      <c r="J1454">
        <v>999</v>
      </c>
      <c r="K1454">
        <v>99</v>
      </c>
      <c r="L1454">
        <v>99</v>
      </c>
      <c r="M1454">
        <v>7</v>
      </c>
      <c r="N1454">
        <v>99</v>
      </c>
      <c r="O1454">
        <v>99</v>
      </c>
      <c r="P1454">
        <v>99</v>
      </c>
      <c r="Q1454">
        <v>1768</v>
      </c>
      <c r="R1454">
        <v>2953</v>
      </c>
      <c r="S1454">
        <v>7.87842871655943</v>
      </c>
      <c r="T1454">
        <v>7</v>
      </c>
      <c r="U1454">
        <v>26.873755502878456</v>
      </c>
      <c r="V1454">
        <v>41.381645783948528</v>
      </c>
      <c r="W1454">
        <v>0</v>
      </c>
      <c r="X1454">
        <v>87.538096850660352</v>
      </c>
      <c r="Y1454">
        <v>66.136132746359621</v>
      </c>
      <c r="Z1454">
        <v>8.2110399539556642</v>
      </c>
      <c r="AA1454">
        <v>1.3299738009794999</v>
      </c>
      <c r="AB1454">
        <v>0</v>
      </c>
      <c r="AC1454">
        <v>86.167067167500619</v>
      </c>
      <c r="AF1454">
        <v>17.294289897510978</v>
      </c>
      <c r="AG1454">
        <v>17.736172913728652</v>
      </c>
      <c r="AH1454">
        <v>4.9441246190314931</v>
      </c>
      <c r="AI1454">
        <v>2951</v>
      </c>
      <c r="AJ1454">
        <v>108.43324296848498</v>
      </c>
      <c r="AK1454">
        <v>20.427025077653926</v>
      </c>
    </row>
    <row r="1455" spans="1:37">
      <c r="A1455">
        <v>17</v>
      </c>
      <c r="B1455">
        <v>83</v>
      </c>
      <c r="C1455">
        <v>2024</v>
      </c>
      <c r="D1455">
        <v>11</v>
      </c>
      <c r="E1455">
        <v>99</v>
      </c>
      <c r="F1455">
        <v>99</v>
      </c>
      <c r="G1455">
        <v>99</v>
      </c>
      <c r="H1455">
        <v>99</v>
      </c>
      <c r="I1455">
        <v>99</v>
      </c>
      <c r="J1455">
        <v>999</v>
      </c>
      <c r="K1455">
        <v>99</v>
      </c>
      <c r="L1455">
        <v>99</v>
      </c>
      <c r="M1455">
        <v>7</v>
      </c>
      <c r="N1455">
        <v>99</v>
      </c>
      <c r="O1455">
        <v>99</v>
      </c>
      <c r="P1455">
        <v>99</v>
      </c>
      <c r="Q1455">
        <v>671</v>
      </c>
      <c r="R1455">
        <v>1067</v>
      </c>
      <c r="S1455">
        <v>8.0018744142455489</v>
      </c>
      <c r="T1455">
        <v>7</v>
      </c>
      <c r="U1455">
        <v>27.580318650421741</v>
      </c>
      <c r="V1455">
        <v>46.11059044048735</v>
      </c>
      <c r="W1455">
        <v>0</v>
      </c>
      <c r="X1455">
        <v>90.909090909090892</v>
      </c>
      <c r="Y1455">
        <v>70.66541705716962</v>
      </c>
      <c r="Z1455">
        <v>7.8739047194563492</v>
      </c>
      <c r="AA1455">
        <v>1.2740640577365117</v>
      </c>
      <c r="AB1455">
        <v>0</v>
      </c>
      <c r="AC1455">
        <v>84.760321653763484</v>
      </c>
      <c r="AF1455">
        <v>19.084242532641753</v>
      </c>
      <c r="AG1455">
        <v>20.220161070339262</v>
      </c>
      <c r="AH1455">
        <v>4.3111527647610117</v>
      </c>
      <c r="AI1455">
        <v>1066</v>
      </c>
      <c r="AJ1455">
        <v>109.04934333958718</v>
      </c>
      <c r="AK1455">
        <v>20.703249683606064</v>
      </c>
    </row>
    <row r="1456" spans="1:37">
      <c r="A1456">
        <v>17</v>
      </c>
      <c r="B1456">
        <v>84</v>
      </c>
      <c r="C1456">
        <v>2024</v>
      </c>
      <c r="D1456">
        <v>12</v>
      </c>
      <c r="E1456">
        <v>99</v>
      </c>
      <c r="F1456">
        <v>99</v>
      </c>
      <c r="G1456">
        <v>99</v>
      </c>
      <c r="H1456">
        <v>99</v>
      </c>
      <c r="I1456">
        <v>99</v>
      </c>
      <c r="J1456">
        <v>999</v>
      </c>
      <c r="K1456">
        <v>99</v>
      </c>
      <c r="L1456">
        <v>99</v>
      </c>
      <c r="M1456">
        <v>7</v>
      </c>
      <c r="N1456">
        <v>99</v>
      </c>
      <c r="O1456">
        <v>99</v>
      </c>
      <c r="P1456">
        <v>99</v>
      </c>
      <c r="Q1456">
        <v>60</v>
      </c>
      <c r="R1456">
        <v>87</v>
      </c>
      <c r="S1456">
        <v>8</v>
      </c>
      <c r="T1456">
        <v>7</v>
      </c>
      <c r="U1456">
        <v>27.625287356321873</v>
      </c>
      <c r="V1456">
        <v>45.977011494252878</v>
      </c>
      <c r="W1456">
        <v>0</v>
      </c>
      <c r="X1456">
        <v>91.954022988505756</v>
      </c>
      <c r="Y1456">
        <v>70.114942528735611</v>
      </c>
      <c r="Z1456">
        <v>7.6160178811306478</v>
      </c>
      <c r="AA1456">
        <v>1.2775695315895632</v>
      </c>
      <c r="AB1456">
        <v>0</v>
      </c>
      <c r="AC1456">
        <v>88.563701056851002</v>
      </c>
      <c r="AF1456">
        <v>16.893203883495151</v>
      </c>
      <c r="AG1456">
        <v>18.784780841618211</v>
      </c>
      <c r="AH1456">
        <v>1.149425287356322</v>
      </c>
      <c r="AI1456">
        <v>87</v>
      </c>
      <c r="AJ1456">
        <v>109.03103448275871</v>
      </c>
      <c r="AK1456">
        <v>20.815297452627625</v>
      </c>
    </row>
    <row r="1457" spans="1:37">
      <c r="A1457">
        <v>17</v>
      </c>
      <c r="B1457">
        <v>85</v>
      </c>
      <c r="C1457">
        <v>2024</v>
      </c>
      <c r="D1457">
        <v>1</v>
      </c>
      <c r="E1457">
        <v>99</v>
      </c>
      <c r="F1457">
        <v>99</v>
      </c>
      <c r="G1457">
        <v>99</v>
      </c>
      <c r="H1457">
        <v>99</v>
      </c>
      <c r="I1457">
        <v>99</v>
      </c>
      <c r="J1457">
        <v>999</v>
      </c>
      <c r="K1457">
        <v>99</v>
      </c>
      <c r="L1457">
        <v>99</v>
      </c>
      <c r="M1457">
        <v>8</v>
      </c>
      <c r="N1457">
        <v>99</v>
      </c>
      <c r="O1457">
        <v>99</v>
      </c>
      <c r="P1457">
        <v>99</v>
      </c>
      <c r="Q1457">
        <v>43</v>
      </c>
      <c r="R1457">
        <v>72</v>
      </c>
      <c r="S1457">
        <v>8.3333333333333357</v>
      </c>
      <c r="T1457">
        <v>8</v>
      </c>
      <c r="U1457">
        <v>30.141666666666676</v>
      </c>
      <c r="V1457">
        <v>0</v>
      </c>
      <c r="W1457">
        <v>0</v>
      </c>
      <c r="X1457">
        <v>94.444444444444443</v>
      </c>
      <c r="Y1457">
        <v>83.333333333333314</v>
      </c>
      <c r="Z1457">
        <v>8.0255624586553314</v>
      </c>
      <c r="AA1457">
        <v>1.0929064207169945</v>
      </c>
      <c r="AB1457">
        <v>0</v>
      </c>
      <c r="AC1457">
        <v>67.487368238035856</v>
      </c>
      <c r="AF1457">
        <v>15.550755939524837</v>
      </c>
      <c r="AG1457">
        <v>17.263405748104784</v>
      </c>
      <c r="AH1457">
        <v>2.7777777777777781</v>
      </c>
      <c r="AI1457">
        <v>50</v>
      </c>
      <c r="AJ1457">
        <v>111.72</v>
      </c>
      <c r="AK1457">
        <v>22.565753195084746</v>
      </c>
    </row>
    <row r="1458" spans="1:37">
      <c r="A1458">
        <v>17</v>
      </c>
      <c r="B1458">
        <v>86</v>
      </c>
      <c r="C1458">
        <v>2024</v>
      </c>
      <c r="D1458">
        <v>2</v>
      </c>
      <c r="E1458">
        <v>99</v>
      </c>
      <c r="F1458">
        <v>99</v>
      </c>
      <c r="G1458">
        <v>99</v>
      </c>
      <c r="H1458">
        <v>99</v>
      </c>
      <c r="I1458">
        <v>99</v>
      </c>
      <c r="J1458">
        <v>999</v>
      </c>
      <c r="K1458">
        <v>99</v>
      </c>
      <c r="L1458">
        <v>99</v>
      </c>
      <c r="M1458">
        <v>8</v>
      </c>
      <c r="N1458">
        <v>99</v>
      </c>
      <c r="O1458">
        <v>99</v>
      </c>
      <c r="P1458">
        <v>99</v>
      </c>
      <c r="Q1458">
        <v>68</v>
      </c>
      <c r="R1458">
        <v>92</v>
      </c>
      <c r="S1458">
        <v>8.5652173913043494</v>
      </c>
      <c r="T1458">
        <v>8</v>
      </c>
      <c r="U1458">
        <v>33.52391304347826</v>
      </c>
      <c r="V1458">
        <v>0</v>
      </c>
      <c r="W1458">
        <v>0</v>
      </c>
      <c r="X1458">
        <v>96.739130434782624</v>
      </c>
      <c r="Y1458">
        <v>92.391304347826093</v>
      </c>
      <c r="Z1458">
        <v>7.2421377093462045</v>
      </c>
      <c r="AA1458">
        <v>1.1063487521738673</v>
      </c>
      <c r="AB1458">
        <v>0</v>
      </c>
      <c r="AC1458">
        <v>70.388323858086125</v>
      </c>
      <c r="AF1458">
        <v>18.852459016393436</v>
      </c>
      <c r="AG1458">
        <v>21.227450737475305</v>
      </c>
      <c r="AH1458">
        <v>0</v>
      </c>
      <c r="AI1458">
        <v>78</v>
      </c>
      <c r="AJ1458">
        <v>112.9269230769231</v>
      </c>
      <c r="AK1458">
        <v>23.526466133533781</v>
      </c>
    </row>
    <row r="1459" spans="1:37">
      <c r="A1459">
        <v>17</v>
      </c>
      <c r="B1459">
        <v>87</v>
      </c>
      <c r="C1459">
        <v>2024</v>
      </c>
      <c r="D1459">
        <v>3</v>
      </c>
      <c r="E1459">
        <v>99</v>
      </c>
      <c r="F1459">
        <v>99</v>
      </c>
      <c r="G1459">
        <v>99</v>
      </c>
      <c r="H1459">
        <v>99</v>
      </c>
      <c r="I1459">
        <v>99</v>
      </c>
      <c r="J1459">
        <v>999</v>
      </c>
      <c r="K1459">
        <v>99</v>
      </c>
      <c r="L1459">
        <v>99</v>
      </c>
      <c r="M1459">
        <v>8</v>
      </c>
      <c r="N1459">
        <v>99</v>
      </c>
      <c r="O1459">
        <v>99</v>
      </c>
      <c r="P1459">
        <v>99</v>
      </c>
      <c r="Q1459">
        <v>392</v>
      </c>
      <c r="R1459">
        <v>481</v>
      </c>
      <c r="S1459">
        <v>8.6029106029106064</v>
      </c>
      <c r="T1459">
        <v>8</v>
      </c>
      <c r="U1459">
        <v>33.3318087318087</v>
      </c>
      <c r="V1459">
        <v>0</v>
      </c>
      <c r="W1459">
        <v>0</v>
      </c>
      <c r="X1459">
        <v>98.960498960498981</v>
      </c>
      <c r="Y1459">
        <v>93.347193347193354</v>
      </c>
      <c r="Z1459">
        <v>6.2886068856440787</v>
      </c>
      <c r="AA1459">
        <v>1.2227537215342372</v>
      </c>
      <c r="AB1459">
        <v>0</v>
      </c>
      <c r="AC1459">
        <v>63.101424352004315</v>
      </c>
      <c r="AF1459">
        <v>17.554744525547441</v>
      </c>
      <c r="AG1459">
        <v>18.582273786205196</v>
      </c>
      <c r="AH1459">
        <v>0.41580041580041577</v>
      </c>
      <c r="AI1459">
        <v>398</v>
      </c>
      <c r="AJ1459">
        <v>112.83216080402008</v>
      </c>
      <c r="AK1459">
        <v>23.183984124761079</v>
      </c>
    </row>
    <row r="1460" spans="1:37">
      <c r="A1460">
        <v>17</v>
      </c>
      <c r="B1460">
        <v>88</v>
      </c>
      <c r="C1460">
        <v>2024</v>
      </c>
      <c r="D1460">
        <v>4</v>
      </c>
      <c r="E1460">
        <v>99</v>
      </c>
      <c r="F1460">
        <v>99</v>
      </c>
      <c r="G1460">
        <v>99</v>
      </c>
      <c r="H1460">
        <v>99</v>
      </c>
      <c r="I1460">
        <v>99</v>
      </c>
      <c r="J1460">
        <v>999</v>
      </c>
      <c r="K1460">
        <v>99</v>
      </c>
      <c r="L1460">
        <v>99</v>
      </c>
      <c r="M1460">
        <v>8</v>
      </c>
      <c r="N1460">
        <v>99</v>
      </c>
      <c r="O1460">
        <v>99</v>
      </c>
      <c r="P1460">
        <v>99</v>
      </c>
      <c r="Q1460">
        <v>83</v>
      </c>
      <c r="R1460">
        <v>119</v>
      </c>
      <c r="S1460">
        <v>8.2436974789915958</v>
      </c>
      <c r="T1460">
        <v>8</v>
      </c>
      <c r="U1460">
        <v>28.74285714285713</v>
      </c>
      <c r="V1460">
        <v>0</v>
      </c>
      <c r="W1460">
        <v>0</v>
      </c>
      <c r="X1460">
        <v>91.596638655462172</v>
      </c>
      <c r="Y1460">
        <v>72.268907563025195</v>
      </c>
      <c r="Z1460">
        <v>9.1159346260075385</v>
      </c>
      <c r="AA1460">
        <v>1.4258501020524803</v>
      </c>
      <c r="AB1460">
        <v>0</v>
      </c>
      <c r="AC1460">
        <v>72.633082435666111</v>
      </c>
      <c r="AF1460">
        <v>14.875</v>
      </c>
      <c r="AG1460">
        <v>17.156299688514149</v>
      </c>
      <c r="AH1460">
        <v>0.84033613445378108</v>
      </c>
      <c r="AI1460">
        <v>104</v>
      </c>
      <c r="AJ1460">
        <v>107.93653846153848</v>
      </c>
      <c r="AK1460">
        <v>22.356220829132464</v>
      </c>
    </row>
    <row r="1461" spans="1:37">
      <c r="A1461">
        <v>17</v>
      </c>
      <c r="B1461">
        <v>89</v>
      </c>
      <c r="C1461">
        <v>2024</v>
      </c>
      <c r="D1461">
        <v>5</v>
      </c>
      <c r="E1461">
        <v>99</v>
      </c>
      <c r="F1461">
        <v>99</v>
      </c>
      <c r="G1461">
        <v>99</v>
      </c>
      <c r="H1461">
        <v>99</v>
      </c>
      <c r="I1461">
        <v>99</v>
      </c>
      <c r="J1461">
        <v>999</v>
      </c>
      <c r="K1461">
        <v>99</v>
      </c>
      <c r="L1461">
        <v>99</v>
      </c>
      <c r="M1461">
        <v>8</v>
      </c>
      <c r="N1461">
        <v>99</v>
      </c>
      <c r="O1461">
        <v>99</v>
      </c>
      <c r="P1461">
        <v>99</v>
      </c>
      <c r="Q1461">
        <v>86</v>
      </c>
      <c r="R1461">
        <v>124</v>
      </c>
      <c r="S1461">
        <v>8.5645161290322562</v>
      </c>
      <c r="T1461">
        <v>8</v>
      </c>
      <c r="U1461">
        <v>31.957258064516139</v>
      </c>
      <c r="V1461">
        <v>0</v>
      </c>
      <c r="W1461">
        <v>0</v>
      </c>
      <c r="X1461">
        <v>99.19354838709674</v>
      </c>
      <c r="Y1461">
        <v>83.870967741935488</v>
      </c>
      <c r="Z1461">
        <v>7.9908836503885921</v>
      </c>
      <c r="AA1461">
        <v>1.1794061893246437</v>
      </c>
      <c r="AB1461">
        <v>0</v>
      </c>
      <c r="AC1461">
        <v>69.139642746934683</v>
      </c>
      <c r="AF1461">
        <v>10.411418975650712</v>
      </c>
      <c r="AG1461">
        <v>14.276655918433519</v>
      </c>
      <c r="AH1461">
        <v>0</v>
      </c>
      <c r="AI1461">
        <v>121</v>
      </c>
      <c r="AJ1461">
        <v>110.46859504132232</v>
      </c>
      <c r="AK1461">
        <v>23.197655467417832</v>
      </c>
    </row>
    <row r="1462" spans="1:37">
      <c r="A1462">
        <v>17</v>
      </c>
      <c r="B1462">
        <v>90</v>
      </c>
      <c r="C1462">
        <v>2024</v>
      </c>
      <c r="D1462">
        <v>6</v>
      </c>
      <c r="E1462">
        <v>99</v>
      </c>
      <c r="F1462">
        <v>99</v>
      </c>
      <c r="G1462">
        <v>99</v>
      </c>
      <c r="H1462">
        <v>99</v>
      </c>
      <c r="I1462">
        <v>99</v>
      </c>
      <c r="J1462">
        <v>999</v>
      </c>
      <c r="K1462">
        <v>99</v>
      </c>
      <c r="L1462">
        <v>99</v>
      </c>
      <c r="M1462">
        <v>8</v>
      </c>
      <c r="N1462">
        <v>99</v>
      </c>
      <c r="O1462">
        <v>99</v>
      </c>
      <c r="P1462">
        <v>99</v>
      </c>
      <c r="Q1462">
        <v>42</v>
      </c>
      <c r="R1462">
        <v>63</v>
      </c>
      <c r="S1462">
        <v>8.2063492063492056</v>
      </c>
      <c r="T1462">
        <v>8</v>
      </c>
      <c r="U1462">
        <v>28.67301587301586</v>
      </c>
      <c r="V1462">
        <v>0</v>
      </c>
      <c r="W1462">
        <v>0</v>
      </c>
      <c r="X1462">
        <v>92.063492063492063</v>
      </c>
      <c r="Y1462">
        <v>76.190476190476218</v>
      </c>
      <c r="Z1462">
        <v>8.55677966329025</v>
      </c>
      <c r="AA1462">
        <v>1.2867916317150048</v>
      </c>
      <c r="AB1462">
        <v>0</v>
      </c>
      <c r="AC1462">
        <v>68.756608956417011</v>
      </c>
      <c r="AF1462">
        <v>10.956521739130435</v>
      </c>
      <c r="AG1462">
        <v>14.029092660044578</v>
      </c>
      <c r="AH1462">
        <v>0</v>
      </c>
      <c r="AI1462">
        <v>61</v>
      </c>
      <c r="AJ1462">
        <v>109.10491803278694</v>
      </c>
      <c r="AK1462">
        <v>21.583757660085997</v>
      </c>
    </row>
    <row r="1463" spans="1:37">
      <c r="A1463">
        <v>17</v>
      </c>
      <c r="B1463">
        <v>91</v>
      </c>
      <c r="C1463">
        <v>2024</v>
      </c>
      <c r="D1463">
        <v>7</v>
      </c>
      <c r="E1463">
        <v>99</v>
      </c>
      <c r="F1463">
        <v>99</v>
      </c>
      <c r="G1463">
        <v>99</v>
      </c>
      <c r="H1463">
        <v>99</v>
      </c>
      <c r="I1463">
        <v>99</v>
      </c>
      <c r="J1463">
        <v>999</v>
      </c>
      <c r="K1463">
        <v>99</v>
      </c>
      <c r="L1463">
        <v>99</v>
      </c>
      <c r="M1463">
        <v>8</v>
      </c>
      <c r="N1463">
        <v>99</v>
      </c>
      <c r="O1463">
        <v>99</v>
      </c>
      <c r="P1463">
        <v>99</v>
      </c>
      <c r="Q1463">
        <v>16</v>
      </c>
      <c r="R1463">
        <v>27</v>
      </c>
      <c r="S1463">
        <v>8.3333333333333357</v>
      </c>
      <c r="T1463">
        <v>8</v>
      </c>
      <c r="U1463">
        <v>28.625925925925923</v>
      </c>
      <c r="V1463">
        <v>0</v>
      </c>
      <c r="W1463">
        <v>0</v>
      </c>
      <c r="X1463">
        <v>96.296296296296291</v>
      </c>
      <c r="Y1463">
        <v>70.370370370370352</v>
      </c>
      <c r="Z1463">
        <v>8.4076945619096488</v>
      </c>
      <c r="AA1463">
        <v>1.3052600138300747</v>
      </c>
      <c r="AB1463">
        <v>0</v>
      </c>
      <c r="AC1463">
        <v>83.112798942501854</v>
      </c>
      <c r="AF1463">
        <v>11.29707112970711</v>
      </c>
      <c r="AG1463">
        <v>14.339251590879575</v>
      </c>
      <c r="AH1463">
        <v>0</v>
      </c>
      <c r="AI1463">
        <v>27</v>
      </c>
      <c r="AJ1463">
        <v>108.39629629629626</v>
      </c>
      <c r="AK1463">
        <v>21.856151291148013</v>
      </c>
    </row>
    <row r="1464" spans="1:37">
      <c r="A1464">
        <v>17</v>
      </c>
      <c r="B1464">
        <v>92</v>
      </c>
      <c r="C1464">
        <v>2024</v>
      </c>
      <c r="D1464">
        <v>8</v>
      </c>
      <c r="E1464">
        <v>99</v>
      </c>
      <c r="F1464">
        <v>99</v>
      </c>
      <c r="G1464">
        <v>99</v>
      </c>
      <c r="H1464">
        <v>99</v>
      </c>
      <c r="I1464">
        <v>99</v>
      </c>
      <c r="J1464">
        <v>999</v>
      </c>
      <c r="K1464">
        <v>99</v>
      </c>
      <c r="L1464">
        <v>99</v>
      </c>
      <c r="M1464">
        <v>8</v>
      </c>
      <c r="N1464">
        <v>99</v>
      </c>
      <c r="O1464">
        <v>99</v>
      </c>
      <c r="P1464">
        <v>99</v>
      </c>
      <c r="Q1464">
        <v>363</v>
      </c>
      <c r="R1464">
        <v>624</v>
      </c>
      <c r="S1464">
        <v>8.125</v>
      </c>
      <c r="T1464">
        <v>8</v>
      </c>
      <c r="U1464">
        <v>26.789423076923072</v>
      </c>
      <c r="V1464">
        <v>0</v>
      </c>
      <c r="W1464">
        <v>0</v>
      </c>
      <c r="X1464">
        <v>86.698717948717956</v>
      </c>
      <c r="Y1464">
        <v>57.37179487179489</v>
      </c>
      <c r="Z1464">
        <v>9.3987374861641513</v>
      </c>
      <c r="AA1464">
        <v>1.3010412496663324</v>
      </c>
      <c r="AB1464">
        <v>0</v>
      </c>
      <c r="AC1464">
        <v>87.675060361235253</v>
      </c>
      <c r="AF1464">
        <v>10.519217801753202</v>
      </c>
      <c r="AG1464">
        <v>11.481433657882597</v>
      </c>
      <c r="AH1464">
        <v>10.897435897435898</v>
      </c>
      <c r="AI1464">
        <v>623</v>
      </c>
      <c r="AJ1464">
        <v>106.77383627608351</v>
      </c>
      <c r="AK1464">
        <v>21.127633694244665</v>
      </c>
    </row>
    <row r="1465" spans="1:37">
      <c r="A1465">
        <v>17</v>
      </c>
      <c r="B1465">
        <v>93</v>
      </c>
      <c r="C1465">
        <v>2024</v>
      </c>
      <c r="D1465">
        <v>9</v>
      </c>
      <c r="E1465">
        <v>99</v>
      </c>
      <c r="F1465">
        <v>99</v>
      </c>
      <c r="G1465">
        <v>99</v>
      </c>
      <c r="H1465">
        <v>99</v>
      </c>
      <c r="I1465">
        <v>99</v>
      </c>
      <c r="J1465">
        <v>999</v>
      </c>
      <c r="K1465">
        <v>99</v>
      </c>
      <c r="L1465">
        <v>99</v>
      </c>
      <c r="M1465">
        <v>8</v>
      </c>
      <c r="N1465">
        <v>99</v>
      </c>
      <c r="O1465">
        <v>99</v>
      </c>
      <c r="P1465">
        <v>99</v>
      </c>
      <c r="Q1465">
        <v>606</v>
      </c>
      <c r="R1465">
        <v>913</v>
      </c>
      <c r="S1465">
        <v>8.1697699890470972</v>
      </c>
      <c r="T1465">
        <v>8</v>
      </c>
      <c r="U1465">
        <v>27.169769989047104</v>
      </c>
      <c r="V1465">
        <v>0</v>
      </c>
      <c r="W1465">
        <v>0</v>
      </c>
      <c r="X1465">
        <v>91.347207009857598</v>
      </c>
      <c r="Y1465">
        <v>64.074479737130346</v>
      </c>
      <c r="Z1465">
        <v>8.2205020894151311</v>
      </c>
      <c r="AA1465">
        <v>1.2430246348416945</v>
      </c>
      <c r="AB1465">
        <v>0</v>
      </c>
      <c r="AC1465">
        <v>85.979541573464118</v>
      </c>
      <c r="AF1465">
        <v>12.306240733252462</v>
      </c>
      <c r="AG1465">
        <v>13.468741075045097</v>
      </c>
      <c r="AH1465">
        <v>6.0240963855421681</v>
      </c>
      <c r="AI1465">
        <v>910</v>
      </c>
      <c r="AJ1465">
        <v>107.40417582417602</v>
      </c>
      <c r="AK1465">
        <v>21.298049896410593</v>
      </c>
    </row>
    <row r="1466" spans="1:37">
      <c r="A1466">
        <v>17</v>
      </c>
      <c r="B1466">
        <v>94</v>
      </c>
      <c r="C1466">
        <v>2024</v>
      </c>
      <c r="D1466">
        <v>10</v>
      </c>
      <c r="E1466">
        <v>99</v>
      </c>
      <c r="F1466">
        <v>99</v>
      </c>
      <c r="G1466">
        <v>99</v>
      </c>
      <c r="H1466">
        <v>99</v>
      </c>
      <c r="I1466">
        <v>99</v>
      </c>
      <c r="J1466">
        <v>999</v>
      </c>
      <c r="K1466">
        <v>99</v>
      </c>
      <c r="L1466">
        <v>99</v>
      </c>
      <c r="M1466">
        <v>8</v>
      </c>
      <c r="N1466">
        <v>99</v>
      </c>
      <c r="O1466">
        <v>99</v>
      </c>
      <c r="P1466">
        <v>99</v>
      </c>
      <c r="Q1466">
        <v>1320</v>
      </c>
      <c r="R1466">
        <v>2007</v>
      </c>
      <c r="S1466">
        <v>8.351768809167913</v>
      </c>
      <c r="T1466">
        <v>8</v>
      </c>
      <c r="U1466">
        <v>29.238166417538647</v>
      </c>
      <c r="V1466">
        <v>0</v>
      </c>
      <c r="W1466">
        <v>0</v>
      </c>
      <c r="X1466">
        <v>93.223716990533134</v>
      </c>
      <c r="Y1466">
        <v>72.795216741405056</v>
      </c>
      <c r="Z1466">
        <v>8.511048432316981</v>
      </c>
      <c r="AA1466">
        <v>1.2606598229504677</v>
      </c>
      <c r="AB1466">
        <v>0</v>
      </c>
      <c r="AC1466">
        <v>87.587055456789798</v>
      </c>
      <c r="AF1466">
        <v>11.75402635431918</v>
      </c>
      <c r="AG1466">
        <v>13.114918971832916</v>
      </c>
      <c r="AH1466">
        <v>5.0822122571001485</v>
      </c>
      <c r="AI1466">
        <v>2006</v>
      </c>
      <c r="AJ1466">
        <v>109.41515453639099</v>
      </c>
      <c r="AK1466">
        <v>21.691848541438205</v>
      </c>
    </row>
    <row r="1467" spans="1:37">
      <c r="A1467">
        <v>17</v>
      </c>
      <c r="B1467">
        <v>95</v>
      </c>
      <c r="C1467">
        <v>2024</v>
      </c>
      <c r="D1467">
        <v>11</v>
      </c>
      <c r="E1467">
        <v>99</v>
      </c>
      <c r="F1467">
        <v>99</v>
      </c>
      <c r="G1467">
        <v>99</v>
      </c>
      <c r="H1467">
        <v>99</v>
      </c>
      <c r="I1467">
        <v>99</v>
      </c>
      <c r="J1467">
        <v>999</v>
      </c>
      <c r="K1467">
        <v>99</v>
      </c>
      <c r="L1467">
        <v>99</v>
      </c>
      <c r="M1467">
        <v>8</v>
      </c>
      <c r="N1467">
        <v>99</v>
      </c>
      <c r="O1467">
        <v>99</v>
      </c>
      <c r="P1467">
        <v>99</v>
      </c>
      <c r="Q1467">
        <v>455</v>
      </c>
      <c r="R1467">
        <v>619</v>
      </c>
      <c r="S1467">
        <v>8.3457189014539548</v>
      </c>
      <c r="T1467">
        <v>8</v>
      </c>
      <c r="U1467">
        <v>29.90678513731822</v>
      </c>
      <c r="V1467">
        <v>0</v>
      </c>
      <c r="W1467">
        <v>0</v>
      </c>
      <c r="X1467">
        <v>93.861066235864286</v>
      </c>
      <c r="Y1467">
        <v>79.159935379644608</v>
      </c>
      <c r="Z1467">
        <v>8.1633674335588751</v>
      </c>
      <c r="AA1467">
        <v>1.2283775468310738</v>
      </c>
      <c r="AB1467">
        <v>0</v>
      </c>
      <c r="AC1467">
        <v>85.104316343002751</v>
      </c>
      <c r="AF1467">
        <v>11.071364693257022</v>
      </c>
      <c r="AG1467">
        <v>12.719829543853905</v>
      </c>
      <c r="AH1467">
        <v>3.0694668820678519</v>
      </c>
      <c r="AI1467">
        <v>619</v>
      </c>
      <c r="AJ1467">
        <v>110.61987075928919</v>
      </c>
      <c r="AK1467">
        <v>21.568833548395521</v>
      </c>
    </row>
    <row r="1468" spans="1:37">
      <c r="A1468">
        <v>17</v>
      </c>
      <c r="B1468">
        <v>96</v>
      </c>
      <c r="C1468">
        <v>2024</v>
      </c>
      <c r="D1468">
        <v>12</v>
      </c>
      <c r="E1468">
        <v>99</v>
      </c>
      <c r="F1468">
        <v>99</v>
      </c>
      <c r="G1468">
        <v>99</v>
      </c>
      <c r="H1468">
        <v>99</v>
      </c>
      <c r="I1468">
        <v>99</v>
      </c>
      <c r="J1468">
        <v>999</v>
      </c>
      <c r="K1468">
        <v>99</v>
      </c>
      <c r="L1468">
        <v>99</v>
      </c>
      <c r="M1468">
        <v>8</v>
      </c>
      <c r="N1468">
        <v>99</v>
      </c>
      <c r="O1468">
        <v>99</v>
      </c>
      <c r="P1468">
        <v>99</v>
      </c>
      <c r="Q1468">
        <v>44</v>
      </c>
      <c r="R1468">
        <v>63</v>
      </c>
      <c r="S1468">
        <v>8.1269841269841248</v>
      </c>
      <c r="T1468">
        <v>8</v>
      </c>
      <c r="U1468">
        <v>28.506349206349221</v>
      </c>
      <c r="V1468">
        <v>0</v>
      </c>
      <c r="W1468">
        <v>0</v>
      </c>
      <c r="X1468">
        <v>93.650793650793617</v>
      </c>
      <c r="Y1468">
        <v>66.666666666666686</v>
      </c>
      <c r="Z1468">
        <v>8.2622851871001899</v>
      </c>
      <c r="AA1468">
        <v>1.2660658160386853</v>
      </c>
      <c r="AB1468">
        <v>0</v>
      </c>
      <c r="AC1468">
        <v>82.5090567698131</v>
      </c>
      <c r="AF1468">
        <v>12.233009708737868</v>
      </c>
      <c r="AG1468">
        <v>14.03660976677296</v>
      </c>
      <c r="AH1468">
        <v>1.5873015873015868</v>
      </c>
      <c r="AI1468">
        <v>62</v>
      </c>
      <c r="AJ1468">
        <v>109.7467741935484</v>
      </c>
      <c r="AK1468">
        <v>21.148230554352111</v>
      </c>
    </row>
    <row r="1469" spans="1:37">
      <c r="A1469">
        <v>17</v>
      </c>
      <c r="B1469">
        <v>97</v>
      </c>
      <c r="C1469">
        <v>2024</v>
      </c>
      <c r="D1469">
        <v>1</v>
      </c>
      <c r="E1469">
        <v>99</v>
      </c>
      <c r="F1469">
        <v>99</v>
      </c>
      <c r="G1469">
        <v>99</v>
      </c>
      <c r="H1469">
        <v>99</v>
      </c>
      <c r="I1469">
        <v>99</v>
      </c>
      <c r="J1469">
        <v>999</v>
      </c>
      <c r="K1469">
        <v>99</v>
      </c>
      <c r="L1469">
        <v>99</v>
      </c>
      <c r="M1469">
        <v>9</v>
      </c>
      <c r="N1469">
        <v>99</v>
      </c>
      <c r="O1469">
        <v>99</v>
      </c>
      <c r="P1469">
        <v>99</v>
      </c>
      <c r="Q1469">
        <v>29</v>
      </c>
      <c r="R1469">
        <v>38</v>
      </c>
      <c r="S1469">
        <v>8.5526315789473699</v>
      </c>
      <c r="T1469">
        <v>9</v>
      </c>
      <c r="U1469">
        <v>32.773684210526326</v>
      </c>
      <c r="V1469">
        <v>0</v>
      </c>
      <c r="W1469">
        <v>100</v>
      </c>
      <c r="X1469">
        <v>100</v>
      </c>
      <c r="Y1469">
        <v>92.105263157894726</v>
      </c>
      <c r="Z1469">
        <v>7.5686918917939892</v>
      </c>
      <c r="AA1469">
        <v>1.1853795399531817</v>
      </c>
      <c r="AB1469">
        <v>0</v>
      </c>
      <c r="AC1469">
        <v>79.357853579890971</v>
      </c>
      <c r="AF1469">
        <v>8.2073434125269991</v>
      </c>
      <c r="AG1469">
        <v>9.9068498381207686</v>
      </c>
      <c r="AH1469">
        <v>0</v>
      </c>
      <c r="AI1469">
        <v>35</v>
      </c>
      <c r="AJ1469">
        <v>111.38000000000002</v>
      </c>
      <c r="AK1469">
        <v>23.240046327383457</v>
      </c>
    </row>
    <row r="1470" spans="1:37">
      <c r="A1470">
        <v>17</v>
      </c>
      <c r="B1470">
        <v>98</v>
      </c>
      <c r="C1470">
        <v>2024</v>
      </c>
      <c r="D1470">
        <v>2</v>
      </c>
      <c r="E1470">
        <v>99</v>
      </c>
      <c r="F1470">
        <v>99</v>
      </c>
      <c r="G1470">
        <v>99</v>
      </c>
      <c r="H1470">
        <v>99</v>
      </c>
      <c r="I1470">
        <v>99</v>
      </c>
      <c r="J1470">
        <v>999</v>
      </c>
      <c r="K1470">
        <v>99</v>
      </c>
      <c r="L1470">
        <v>99</v>
      </c>
      <c r="M1470">
        <v>9</v>
      </c>
      <c r="N1470">
        <v>99</v>
      </c>
      <c r="O1470">
        <v>99</v>
      </c>
      <c r="P1470">
        <v>99</v>
      </c>
      <c r="Q1470">
        <v>45</v>
      </c>
      <c r="R1470">
        <v>52</v>
      </c>
      <c r="S1470">
        <v>9</v>
      </c>
      <c r="T1470">
        <v>9</v>
      </c>
      <c r="U1470">
        <v>34.892307692307689</v>
      </c>
      <c r="V1470">
        <v>0</v>
      </c>
      <c r="W1470">
        <v>100</v>
      </c>
      <c r="X1470">
        <v>98.076923076923109</v>
      </c>
      <c r="Y1470">
        <v>96.153846153846175</v>
      </c>
      <c r="Z1470">
        <v>7.4442762254439456</v>
      </c>
      <c r="AA1470">
        <v>1.3445044840729643</v>
      </c>
      <c r="AB1470">
        <v>0</v>
      </c>
      <c r="AC1470">
        <v>64.711878147265821</v>
      </c>
      <c r="AF1470">
        <v>10.655737704918032</v>
      </c>
      <c r="AG1470">
        <v>12.487869339885608</v>
      </c>
      <c r="AH1470">
        <v>0</v>
      </c>
      <c r="AI1470">
        <v>46</v>
      </c>
      <c r="AJ1470">
        <v>111.95</v>
      </c>
      <c r="AK1470">
        <v>24.997149172960849</v>
      </c>
    </row>
    <row r="1471" spans="1:37">
      <c r="A1471">
        <v>17</v>
      </c>
      <c r="B1471">
        <v>99</v>
      </c>
      <c r="C1471">
        <v>2024</v>
      </c>
      <c r="D1471">
        <v>3</v>
      </c>
      <c r="E1471">
        <v>99</v>
      </c>
      <c r="F1471">
        <v>99</v>
      </c>
      <c r="G1471">
        <v>99</v>
      </c>
      <c r="H1471">
        <v>99</v>
      </c>
      <c r="I1471">
        <v>99</v>
      </c>
      <c r="J1471">
        <v>999</v>
      </c>
      <c r="K1471">
        <v>99</v>
      </c>
      <c r="L1471">
        <v>99</v>
      </c>
      <c r="M1471">
        <v>9</v>
      </c>
      <c r="N1471">
        <v>99</v>
      </c>
      <c r="O1471">
        <v>99</v>
      </c>
      <c r="P1471">
        <v>99</v>
      </c>
      <c r="Q1471">
        <v>303</v>
      </c>
      <c r="R1471">
        <v>358</v>
      </c>
      <c r="S1471">
        <v>8.9217877094972042</v>
      </c>
      <c r="T1471">
        <v>9</v>
      </c>
      <c r="U1471">
        <v>35.847486033519559</v>
      </c>
      <c r="V1471">
        <v>0</v>
      </c>
      <c r="W1471">
        <v>100</v>
      </c>
      <c r="X1471">
        <v>100</v>
      </c>
      <c r="Y1471">
        <v>95.810055865921797</v>
      </c>
      <c r="Z1471">
        <v>6.8925781348329362</v>
      </c>
      <c r="AA1471">
        <v>1.1601026441125302</v>
      </c>
      <c r="AB1471">
        <v>0</v>
      </c>
      <c r="AC1471">
        <v>65.633604305299357</v>
      </c>
      <c r="AF1471">
        <v>13.065693430656935</v>
      </c>
      <c r="AG1471">
        <v>14.874303132859675</v>
      </c>
      <c r="AH1471">
        <v>1.1173184357541901</v>
      </c>
      <c r="AI1471">
        <v>323</v>
      </c>
      <c r="AJ1471">
        <v>113.1513931888546</v>
      </c>
      <c r="AK1471">
        <v>24.378439184113954</v>
      </c>
    </row>
    <row r="1472" spans="1:37">
      <c r="A1472">
        <v>17</v>
      </c>
      <c r="B1472">
        <v>100</v>
      </c>
      <c r="C1472">
        <v>2024</v>
      </c>
      <c r="D1472">
        <v>4</v>
      </c>
      <c r="E1472">
        <v>99</v>
      </c>
      <c r="F1472">
        <v>99</v>
      </c>
      <c r="G1472">
        <v>99</v>
      </c>
      <c r="H1472">
        <v>99</v>
      </c>
      <c r="I1472">
        <v>99</v>
      </c>
      <c r="J1472">
        <v>999</v>
      </c>
      <c r="K1472">
        <v>99</v>
      </c>
      <c r="L1472">
        <v>99</v>
      </c>
      <c r="M1472">
        <v>9</v>
      </c>
      <c r="N1472">
        <v>99</v>
      </c>
      <c r="O1472">
        <v>99</v>
      </c>
      <c r="P1472">
        <v>99</v>
      </c>
      <c r="Q1472">
        <v>44</v>
      </c>
      <c r="R1472">
        <v>53</v>
      </c>
      <c r="S1472">
        <v>8.7169811320754711</v>
      </c>
      <c r="T1472">
        <v>9</v>
      </c>
      <c r="U1472">
        <v>32.975471698113203</v>
      </c>
      <c r="V1472">
        <v>0</v>
      </c>
      <c r="W1472">
        <v>100</v>
      </c>
      <c r="X1472">
        <v>94.339622641509408</v>
      </c>
      <c r="Y1472">
        <v>83.018867924528308</v>
      </c>
      <c r="Z1472">
        <v>10.336177638456457</v>
      </c>
      <c r="AA1472">
        <v>1.3085691233509258</v>
      </c>
      <c r="AB1472">
        <v>0</v>
      </c>
      <c r="AC1472">
        <v>66.265950637446707</v>
      </c>
      <c r="AF1472">
        <v>6.625</v>
      </c>
      <c r="AG1472">
        <v>8.7662451659502381</v>
      </c>
      <c r="AH1472">
        <v>3.7735849056603761</v>
      </c>
      <c r="AI1472">
        <v>46</v>
      </c>
      <c r="AJ1472">
        <v>110.4391304347826</v>
      </c>
      <c r="AK1472">
        <v>23.831777177004906</v>
      </c>
    </row>
    <row r="1473" spans="1:37">
      <c r="A1473">
        <v>17</v>
      </c>
      <c r="B1473">
        <v>101</v>
      </c>
      <c r="C1473">
        <v>2024</v>
      </c>
      <c r="D1473">
        <v>5</v>
      </c>
      <c r="E1473">
        <v>99</v>
      </c>
      <c r="F1473">
        <v>99</v>
      </c>
      <c r="G1473">
        <v>99</v>
      </c>
      <c r="H1473">
        <v>99</v>
      </c>
      <c r="I1473">
        <v>99</v>
      </c>
      <c r="J1473">
        <v>999</v>
      </c>
      <c r="K1473">
        <v>99</v>
      </c>
      <c r="L1473">
        <v>99</v>
      </c>
      <c r="M1473">
        <v>9</v>
      </c>
      <c r="N1473">
        <v>99</v>
      </c>
      <c r="O1473">
        <v>99</v>
      </c>
      <c r="P1473">
        <v>99</v>
      </c>
      <c r="Q1473">
        <v>58</v>
      </c>
      <c r="R1473">
        <v>73</v>
      </c>
      <c r="S1473">
        <v>8.8904109589041109</v>
      </c>
      <c r="T1473">
        <v>8.2602739726027394</v>
      </c>
      <c r="U1473">
        <v>30.893150684931513</v>
      </c>
      <c r="V1473">
        <v>0</v>
      </c>
      <c r="W1473">
        <v>100</v>
      </c>
      <c r="X1473">
        <v>100</v>
      </c>
      <c r="Y1473">
        <v>90.410958904109606</v>
      </c>
      <c r="Z1473">
        <v>13.378937943055996</v>
      </c>
      <c r="AA1473">
        <v>1.0410958904109591</v>
      </c>
      <c r="AB1473">
        <v>3.5732161839919181</v>
      </c>
      <c r="AC1473">
        <v>0.51585456084396764</v>
      </c>
      <c r="AD1473">
        <v>84.01077923072711</v>
      </c>
      <c r="AE1473">
        <v>-35.320460866338998</v>
      </c>
      <c r="AF1473">
        <v>6.1293031066330803</v>
      </c>
      <c r="AG1473">
        <v>8.1249437068794723</v>
      </c>
      <c r="AH1473">
        <v>0</v>
      </c>
      <c r="AI1473">
        <v>71</v>
      </c>
      <c r="AJ1473">
        <v>109.34507042253524</v>
      </c>
      <c r="AK1473">
        <v>25.325147295485632</v>
      </c>
    </row>
    <row r="1474" spans="1:37">
      <c r="A1474">
        <v>17</v>
      </c>
      <c r="B1474">
        <v>102</v>
      </c>
      <c r="C1474">
        <v>2024</v>
      </c>
      <c r="D1474">
        <v>6</v>
      </c>
      <c r="E1474">
        <v>99</v>
      </c>
      <c r="F1474">
        <v>99</v>
      </c>
      <c r="G1474">
        <v>99</v>
      </c>
      <c r="H1474">
        <v>99</v>
      </c>
      <c r="I1474">
        <v>99</v>
      </c>
      <c r="J1474">
        <v>999</v>
      </c>
      <c r="K1474">
        <v>99</v>
      </c>
      <c r="L1474">
        <v>99</v>
      </c>
      <c r="M1474">
        <v>9</v>
      </c>
      <c r="N1474">
        <v>99</v>
      </c>
      <c r="O1474">
        <v>99</v>
      </c>
      <c r="P1474">
        <v>99</v>
      </c>
      <c r="Q1474">
        <v>22</v>
      </c>
      <c r="R1474">
        <v>30</v>
      </c>
      <c r="S1474">
        <v>8.8333333333333357</v>
      </c>
      <c r="T1474">
        <v>9</v>
      </c>
      <c r="U1474">
        <v>34.576666666666682</v>
      </c>
      <c r="V1474">
        <v>0</v>
      </c>
      <c r="W1474">
        <v>100</v>
      </c>
      <c r="X1474">
        <v>96.666666666666686</v>
      </c>
      <c r="Y1474">
        <v>93.333333333333314</v>
      </c>
      <c r="Z1474">
        <v>8.7934704310767753</v>
      </c>
      <c r="AA1474">
        <v>1.2405196043952249</v>
      </c>
      <c r="AB1474">
        <v>0</v>
      </c>
      <c r="AC1474">
        <v>80.26890238648113</v>
      </c>
      <c r="AF1474">
        <v>5.2173913043478253</v>
      </c>
      <c r="AG1474">
        <v>8.056010748596238</v>
      </c>
      <c r="AH1474">
        <v>3.3333333333333344</v>
      </c>
      <c r="AI1474">
        <v>30</v>
      </c>
      <c r="AJ1474">
        <v>111.17</v>
      </c>
      <c r="AK1474">
        <v>24.363378734513702</v>
      </c>
    </row>
    <row r="1475" spans="1:37">
      <c r="A1475">
        <v>17</v>
      </c>
      <c r="B1475">
        <v>103</v>
      </c>
      <c r="C1475">
        <v>2024</v>
      </c>
      <c r="D1475">
        <v>7</v>
      </c>
      <c r="E1475">
        <v>99</v>
      </c>
      <c r="F1475">
        <v>99</v>
      </c>
      <c r="G1475">
        <v>99</v>
      </c>
      <c r="H1475">
        <v>99</v>
      </c>
      <c r="I1475">
        <v>99</v>
      </c>
      <c r="J1475">
        <v>999</v>
      </c>
      <c r="K1475">
        <v>99</v>
      </c>
      <c r="L1475">
        <v>99</v>
      </c>
      <c r="M1475">
        <v>9</v>
      </c>
      <c r="N1475">
        <v>99</v>
      </c>
      <c r="O1475">
        <v>99</v>
      </c>
      <c r="P1475">
        <v>99</v>
      </c>
      <c r="Q1475">
        <v>16</v>
      </c>
      <c r="R1475">
        <v>26</v>
      </c>
      <c r="S1475">
        <v>8.5769230769230784</v>
      </c>
      <c r="T1475">
        <v>9</v>
      </c>
      <c r="U1475">
        <v>29.223076923076917</v>
      </c>
      <c r="V1475">
        <v>0</v>
      </c>
      <c r="W1475">
        <v>100</v>
      </c>
      <c r="X1475">
        <v>92.307692307692321</v>
      </c>
      <c r="Y1475">
        <v>76.923076923076891</v>
      </c>
      <c r="Z1475">
        <v>7.8063242454340802</v>
      </c>
      <c r="AA1475">
        <v>1.1153846153846148</v>
      </c>
      <c r="AB1475">
        <v>0</v>
      </c>
      <c r="AC1475">
        <v>85.056520708733188</v>
      </c>
      <c r="AF1475">
        <v>10.878661087866112</v>
      </c>
      <c r="AG1475">
        <v>14.096213428322296</v>
      </c>
      <c r="AH1475">
        <v>3.8461538461538449</v>
      </c>
      <c r="AI1475">
        <v>26</v>
      </c>
      <c r="AJ1475">
        <v>108.57307692307698</v>
      </c>
      <c r="AK1475">
        <v>22.259145837403981</v>
      </c>
    </row>
    <row r="1476" spans="1:37">
      <c r="A1476">
        <v>17</v>
      </c>
      <c r="B1476">
        <v>104</v>
      </c>
      <c r="C1476">
        <v>2024</v>
      </c>
      <c r="D1476">
        <v>8</v>
      </c>
      <c r="E1476">
        <v>99</v>
      </c>
      <c r="F1476">
        <v>99</v>
      </c>
      <c r="G1476">
        <v>99</v>
      </c>
      <c r="H1476">
        <v>99</v>
      </c>
      <c r="I1476">
        <v>99</v>
      </c>
      <c r="J1476">
        <v>999</v>
      </c>
      <c r="K1476">
        <v>99</v>
      </c>
      <c r="L1476">
        <v>99</v>
      </c>
      <c r="M1476">
        <v>9</v>
      </c>
      <c r="N1476">
        <v>99</v>
      </c>
      <c r="O1476">
        <v>99</v>
      </c>
      <c r="P1476">
        <v>99</v>
      </c>
      <c r="Q1476">
        <v>220</v>
      </c>
      <c r="R1476">
        <v>290</v>
      </c>
      <c r="S1476">
        <v>8.9586206896551737</v>
      </c>
      <c r="T1476">
        <v>9</v>
      </c>
      <c r="U1476">
        <v>33.00103448275862</v>
      </c>
      <c r="V1476">
        <v>0</v>
      </c>
      <c r="W1476">
        <v>100</v>
      </c>
      <c r="X1476">
        <v>96.89655172413795</v>
      </c>
      <c r="Y1476">
        <v>77.586206896551701</v>
      </c>
      <c r="Z1476">
        <v>10.216776212251331</v>
      </c>
      <c r="AA1476">
        <v>1.3150369711281937</v>
      </c>
      <c r="AB1476">
        <v>0</v>
      </c>
      <c r="AC1476">
        <v>87.206640694401557</v>
      </c>
      <c r="AF1476">
        <v>4.8887390424814567</v>
      </c>
      <c r="AG1476">
        <v>6.5731527066529001</v>
      </c>
      <c r="AH1476">
        <v>8.6206896551724128</v>
      </c>
      <c r="AI1476">
        <v>290</v>
      </c>
      <c r="AJ1476">
        <v>110.88689655172413</v>
      </c>
      <c r="AK1476">
        <v>23.42244504141085</v>
      </c>
    </row>
    <row r="1477" spans="1:37">
      <c r="A1477">
        <v>17</v>
      </c>
      <c r="B1477">
        <v>105</v>
      </c>
      <c r="C1477">
        <v>2024</v>
      </c>
      <c r="D1477">
        <v>9</v>
      </c>
      <c r="E1477">
        <v>99</v>
      </c>
      <c r="F1477">
        <v>99</v>
      </c>
      <c r="G1477">
        <v>99</v>
      </c>
      <c r="H1477">
        <v>99</v>
      </c>
      <c r="I1477">
        <v>99</v>
      </c>
      <c r="J1477">
        <v>999</v>
      </c>
      <c r="K1477">
        <v>99</v>
      </c>
      <c r="L1477">
        <v>99</v>
      </c>
      <c r="M1477">
        <v>9</v>
      </c>
      <c r="N1477">
        <v>99</v>
      </c>
      <c r="O1477">
        <v>99</v>
      </c>
      <c r="P1477">
        <v>99</v>
      </c>
      <c r="Q1477">
        <v>336</v>
      </c>
      <c r="R1477">
        <v>460</v>
      </c>
      <c r="S1477">
        <v>8.6913043478260885</v>
      </c>
      <c r="T1477">
        <v>9</v>
      </c>
      <c r="U1477">
        <v>30.356739130434761</v>
      </c>
      <c r="V1477">
        <v>0</v>
      </c>
      <c r="W1477">
        <v>100</v>
      </c>
      <c r="X1477">
        <v>98.043478260869563</v>
      </c>
      <c r="Y1477">
        <v>79.565217391304358</v>
      </c>
      <c r="Z1477">
        <v>8.1674817986908685</v>
      </c>
      <c r="AA1477">
        <v>1.138424939183529</v>
      </c>
      <c r="AB1477">
        <v>0</v>
      </c>
      <c r="AC1477">
        <v>82.073106605562941</v>
      </c>
      <c r="AF1477">
        <v>6.2002965359212814</v>
      </c>
      <c r="AG1477">
        <v>7.5819901332757009</v>
      </c>
      <c r="AH1477">
        <v>5.6521739130434785</v>
      </c>
      <c r="AI1477">
        <v>458</v>
      </c>
      <c r="AJ1477">
        <v>109.5187772925764</v>
      </c>
      <c r="AK1477">
        <v>22.645208015426466</v>
      </c>
    </row>
    <row r="1478" spans="1:37">
      <c r="A1478">
        <v>17</v>
      </c>
      <c r="B1478">
        <v>106</v>
      </c>
      <c r="C1478">
        <v>2024</v>
      </c>
      <c r="D1478">
        <v>10</v>
      </c>
      <c r="E1478">
        <v>99</v>
      </c>
      <c r="F1478">
        <v>99</v>
      </c>
      <c r="G1478">
        <v>99</v>
      </c>
      <c r="H1478">
        <v>99</v>
      </c>
      <c r="I1478">
        <v>99</v>
      </c>
      <c r="J1478">
        <v>999</v>
      </c>
      <c r="K1478">
        <v>99</v>
      </c>
      <c r="L1478">
        <v>99</v>
      </c>
      <c r="M1478">
        <v>9</v>
      </c>
      <c r="N1478">
        <v>99</v>
      </c>
      <c r="O1478">
        <v>99</v>
      </c>
      <c r="P1478">
        <v>99</v>
      </c>
      <c r="Q1478">
        <v>721</v>
      </c>
      <c r="R1478">
        <v>970</v>
      </c>
      <c r="S1478">
        <v>8.8319587628865985</v>
      </c>
      <c r="T1478">
        <v>9</v>
      </c>
      <c r="U1478">
        <v>31.735876288659775</v>
      </c>
      <c r="V1478">
        <v>0</v>
      </c>
      <c r="W1478">
        <v>100</v>
      </c>
      <c r="X1478">
        <v>97.628865979381445</v>
      </c>
      <c r="Y1478">
        <v>80.515463917525764</v>
      </c>
      <c r="Z1478">
        <v>8.8566715202544302</v>
      </c>
      <c r="AA1478">
        <v>1.18913001133875</v>
      </c>
      <c r="AB1478">
        <v>0</v>
      </c>
      <c r="AC1478">
        <v>87.321244058704139</v>
      </c>
      <c r="AF1478">
        <v>5.6808199121522707</v>
      </c>
      <c r="AG1478">
        <v>6.880030037748325</v>
      </c>
      <c r="AH1478">
        <v>4.3298969072164954</v>
      </c>
      <c r="AI1478">
        <v>969</v>
      </c>
      <c r="AJ1478">
        <v>110.31145510835894</v>
      </c>
      <c r="AK1478">
        <v>23.04109898571533</v>
      </c>
    </row>
    <row r="1479" spans="1:37">
      <c r="A1479">
        <v>17</v>
      </c>
      <c r="B1479">
        <v>107</v>
      </c>
      <c r="C1479">
        <v>2024</v>
      </c>
      <c r="D1479">
        <v>11</v>
      </c>
      <c r="E1479">
        <v>99</v>
      </c>
      <c r="F1479">
        <v>99</v>
      </c>
      <c r="G1479">
        <v>99</v>
      </c>
      <c r="H1479">
        <v>99</v>
      </c>
      <c r="I1479">
        <v>99</v>
      </c>
      <c r="J1479">
        <v>999</v>
      </c>
      <c r="K1479">
        <v>99</v>
      </c>
      <c r="L1479">
        <v>99</v>
      </c>
      <c r="M1479">
        <v>9</v>
      </c>
      <c r="N1479">
        <v>99</v>
      </c>
      <c r="O1479">
        <v>99</v>
      </c>
      <c r="P1479">
        <v>99</v>
      </c>
      <c r="Q1479">
        <v>226</v>
      </c>
      <c r="R1479">
        <v>273</v>
      </c>
      <c r="S1479">
        <v>8.8058608058608048</v>
      </c>
      <c r="T1479">
        <v>9</v>
      </c>
      <c r="U1479">
        <v>32.094139194139188</v>
      </c>
      <c r="V1479">
        <v>0</v>
      </c>
      <c r="W1479">
        <v>100</v>
      </c>
      <c r="X1479">
        <v>95.970695970695942</v>
      </c>
      <c r="Y1479">
        <v>81.318681318681342</v>
      </c>
      <c r="Z1479">
        <v>8.8199097581436892</v>
      </c>
      <c r="AA1479">
        <v>1.2054677366655031</v>
      </c>
      <c r="AB1479">
        <v>0</v>
      </c>
      <c r="AC1479">
        <v>85.18282803603249</v>
      </c>
      <c r="AF1479">
        <v>4.8828474333750682</v>
      </c>
      <c r="AG1479">
        <v>6.020177423355543</v>
      </c>
      <c r="AH1479">
        <v>4.7619047619047636</v>
      </c>
      <c r="AI1479">
        <v>272</v>
      </c>
      <c r="AJ1479">
        <v>110.99080882352936</v>
      </c>
      <c r="AK1479">
        <v>22.873041573406439</v>
      </c>
    </row>
    <row r="1480" spans="1:37">
      <c r="A1480">
        <v>17</v>
      </c>
      <c r="B1480">
        <v>108</v>
      </c>
      <c r="C1480">
        <v>2024</v>
      </c>
      <c r="D1480">
        <v>12</v>
      </c>
      <c r="E1480">
        <v>99</v>
      </c>
      <c r="F1480">
        <v>99</v>
      </c>
      <c r="G1480">
        <v>99</v>
      </c>
      <c r="H1480">
        <v>99</v>
      </c>
      <c r="I1480">
        <v>99</v>
      </c>
      <c r="J1480">
        <v>999</v>
      </c>
      <c r="K1480">
        <v>99</v>
      </c>
      <c r="L1480">
        <v>99</v>
      </c>
      <c r="M1480">
        <v>9</v>
      </c>
      <c r="N1480">
        <v>99</v>
      </c>
      <c r="O1480">
        <v>99</v>
      </c>
      <c r="P1480">
        <v>99</v>
      </c>
      <c r="Q1480">
        <v>22</v>
      </c>
      <c r="R1480">
        <v>25</v>
      </c>
      <c r="S1480">
        <v>9.08</v>
      </c>
      <c r="T1480">
        <v>9</v>
      </c>
      <c r="U1480">
        <v>33.683999999999997</v>
      </c>
      <c r="V1480">
        <v>0</v>
      </c>
      <c r="W1480">
        <v>100</v>
      </c>
      <c r="X1480">
        <v>100</v>
      </c>
      <c r="Y1480">
        <v>80</v>
      </c>
      <c r="Z1480">
        <v>9.1557929203319279</v>
      </c>
      <c r="AA1480">
        <v>1.1285388783732735</v>
      </c>
      <c r="AB1480">
        <v>0</v>
      </c>
      <c r="AC1480">
        <v>87.269616732247613</v>
      </c>
      <c r="AF1480">
        <v>4.8543689320388363</v>
      </c>
      <c r="AG1480">
        <v>6.5817857812793061</v>
      </c>
      <c r="AH1480">
        <v>0</v>
      </c>
      <c r="AI1480">
        <v>25</v>
      </c>
      <c r="AJ1480">
        <v>111.696</v>
      </c>
      <c r="AK1480">
        <v>23.541103007092968</v>
      </c>
    </row>
    <row r="1481" spans="1:37">
      <c r="A1481">
        <v>17</v>
      </c>
      <c r="B1481">
        <v>109</v>
      </c>
      <c r="C1481">
        <v>2024</v>
      </c>
      <c r="D1481">
        <v>1</v>
      </c>
      <c r="E1481">
        <v>99</v>
      </c>
      <c r="F1481">
        <v>99</v>
      </c>
      <c r="G1481">
        <v>99</v>
      </c>
      <c r="H1481">
        <v>99</v>
      </c>
      <c r="I1481">
        <v>99</v>
      </c>
      <c r="J1481">
        <v>999</v>
      </c>
      <c r="K1481">
        <v>99</v>
      </c>
      <c r="L1481">
        <v>99</v>
      </c>
      <c r="M1481">
        <v>10</v>
      </c>
      <c r="N1481">
        <v>99</v>
      </c>
      <c r="O1481">
        <v>99</v>
      </c>
      <c r="P1481">
        <v>99</v>
      </c>
      <c r="Q1481">
        <v>14</v>
      </c>
      <c r="R1481">
        <v>17</v>
      </c>
      <c r="S1481">
        <v>9.294117647058826</v>
      </c>
      <c r="T1481">
        <v>10</v>
      </c>
      <c r="U1481">
        <v>38.670588235294126</v>
      </c>
      <c r="V1481">
        <v>0</v>
      </c>
      <c r="W1481">
        <v>100</v>
      </c>
      <c r="X1481">
        <v>100</v>
      </c>
      <c r="Y1481">
        <v>100</v>
      </c>
      <c r="Z1481">
        <v>6.0610390009985746</v>
      </c>
      <c r="AA1481">
        <v>1.0154515589195263</v>
      </c>
      <c r="AB1481">
        <v>0</v>
      </c>
      <c r="AC1481">
        <v>81.28381681311329</v>
      </c>
      <c r="AF1481">
        <v>3.6717062634989199</v>
      </c>
      <c r="AG1481">
        <v>5.2294548607520452</v>
      </c>
      <c r="AH1481">
        <v>5.882352941176471</v>
      </c>
      <c r="AI1481">
        <v>12</v>
      </c>
      <c r="AJ1481">
        <v>113.72499999999999</v>
      </c>
      <c r="AK1481">
        <v>26.55657215687533</v>
      </c>
    </row>
    <row r="1482" spans="1:37">
      <c r="A1482">
        <v>17</v>
      </c>
      <c r="B1482">
        <v>110</v>
      </c>
      <c r="C1482">
        <v>2024</v>
      </c>
      <c r="D1482">
        <v>2</v>
      </c>
      <c r="E1482">
        <v>99</v>
      </c>
      <c r="F1482">
        <v>99</v>
      </c>
      <c r="G1482">
        <v>99</v>
      </c>
      <c r="H1482">
        <v>99</v>
      </c>
      <c r="I1482">
        <v>99</v>
      </c>
      <c r="J1482">
        <v>999</v>
      </c>
      <c r="K1482">
        <v>99</v>
      </c>
      <c r="L1482">
        <v>99</v>
      </c>
      <c r="M1482">
        <v>10</v>
      </c>
      <c r="N1482">
        <v>99</v>
      </c>
      <c r="O1482">
        <v>99</v>
      </c>
      <c r="P1482">
        <v>99</v>
      </c>
      <c r="Q1482">
        <v>19</v>
      </c>
      <c r="R1482">
        <v>25</v>
      </c>
      <c r="S1482">
        <v>9.08</v>
      </c>
      <c r="T1482">
        <v>10</v>
      </c>
      <c r="U1482">
        <v>37.82</v>
      </c>
      <c r="V1482">
        <v>0</v>
      </c>
      <c r="W1482">
        <v>100</v>
      </c>
      <c r="X1482">
        <v>100</v>
      </c>
      <c r="Y1482">
        <v>100</v>
      </c>
      <c r="Z1482">
        <v>7.5595767077264542</v>
      </c>
      <c r="AA1482">
        <v>1.4119490075778252</v>
      </c>
      <c r="AB1482">
        <v>0</v>
      </c>
      <c r="AC1482">
        <v>69.913659280957205</v>
      </c>
      <c r="AF1482">
        <v>5.1229508196721314</v>
      </c>
      <c r="AG1482">
        <v>6.5075399365420221</v>
      </c>
      <c r="AH1482">
        <v>0</v>
      </c>
      <c r="AI1482">
        <v>24</v>
      </c>
      <c r="AJ1482">
        <v>112.96249999999998</v>
      </c>
      <c r="AK1482">
        <v>25.764467523239848</v>
      </c>
    </row>
    <row r="1483" spans="1:37">
      <c r="A1483">
        <v>17</v>
      </c>
      <c r="B1483">
        <v>111</v>
      </c>
      <c r="C1483">
        <v>2024</v>
      </c>
      <c r="D1483">
        <v>3</v>
      </c>
      <c r="E1483">
        <v>99</v>
      </c>
      <c r="F1483">
        <v>99</v>
      </c>
      <c r="G1483">
        <v>99</v>
      </c>
      <c r="H1483">
        <v>99</v>
      </c>
      <c r="I1483">
        <v>99</v>
      </c>
      <c r="J1483">
        <v>999</v>
      </c>
      <c r="K1483">
        <v>99</v>
      </c>
      <c r="L1483">
        <v>99</v>
      </c>
      <c r="M1483">
        <v>10</v>
      </c>
      <c r="N1483">
        <v>99</v>
      </c>
      <c r="O1483">
        <v>99</v>
      </c>
      <c r="P1483">
        <v>99</v>
      </c>
      <c r="Q1483">
        <v>108</v>
      </c>
      <c r="R1483">
        <v>122</v>
      </c>
      <c r="S1483">
        <v>9.3360655737704921</v>
      </c>
      <c r="T1483">
        <v>10</v>
      </c>
      <c r="U1483">
        <v>38.690983606557374</v>
      </c>
      <c r="V1483">
        <v>0</v>
      </c>
      <c r="W1483">
        <v>100</v>
      </c>
      <c r="X1483">
        <v>100</v>
      </c>
      <c r="Y1483">
        <v>99.180327868852487</v>
      </c>
      <c r="Z1483">
        <v>6.4570206307522771</v>
      </c>
      <c r="AA1483">
        <v>1.1495591153283555</v>
      </c>
      <c r="AB1483">
        <v>0</v>
      </c>
      <c r="AC1483">
        <v>63.481339690375982</v>
      </c>
      <c r="AF1483">
        <v>4.4525547445255471</v>
      </c>
      <c r="AG1483">
        <v>5.470972078953162</v>
      </c>
      <c r="AH1483">
        <v>0</v>
      </c>
      <c r="AI1483">
        <v>107</v>
      </c>
      <c r="AJ1483">
        <v>114.19252336448596</v>
      </c>
      <c r="AK1483">
        <v>25.858743847189807</v>
      </c>
    </row>
    <row r="1484" spans="1:37">
      <c r="A1484">
        <v>17</v>
      </c>
      <c r="B1484">
        <v>112</v>
      </c>
      <c r="C1484">
        <v>2024</v>
      </c>
      <c r="D1484">
        <v>4</v>
      </c>
      <c r="E1484">
        <v>99</v>
      </c>
      <c r="F1484">
        <v>99</v>
      </c>
      <c r="G1484">
        <v>99</v>
      </c>
      <c r="H1484">
        <v>99</v>
      </c>
      <c r="I1484">
        <v>99</v>
      </c>
      <c r="J1484">
        <v>999</v>
      </c>
      <c r="K1484">
        <v>99</v>
      </c>
      <c r="L1484">
        <v>99</v>
      </c>
      <c r="M1484">
        <v>10</v>
      </c>
      <c r="N1484">
        <v>99</v>
      </c>
      <c r="O1484">
        <v>99</v>
      </c>
      <c r="P1484">
        <v>99</v>
      </c>
      <c r="Q1484">
        <v>31</v>
      </c>
      <c r="R1484">
        <v>35</v>
      </c>
      <c r="S1484">
        <v>9.1999999999999993</v>
      </c>
      <c r="T1484">
        <v>10</v>
      </c>
      <c r="U1484">
        <v>36.774285714285718</v>
      </c>
      <c r="V1484">
        <v>0</v>
      </c>
      <c r="W1484">
        <v>100</v>
      </c>
      <c r="X1484">
        <v>100</v>
      </c>
      <c r="Y1484">
        <v>94.285714285714306</v>
      </c>
      <c r="Z1484">
        <v>7.3461493453428988</v>
      </c>
      <c r="AA1484">
        <v>1.1904380946285562</v>
      </c>
      <c r="AB1484">
        <v>0</v>
      </c>
      <c r="AC1484">
        <v>66.544746151233525</v>
      </c>
      <c r="AF1484">
        <v>4.375</v>
      </c>
      <c r="AG1484">
        <v>6.4559330280337281</v>
      </c>
      <c r="AH1484">
        <v>0</v>
      </c>
      <c r="AI1484">
        <v>32</v>
      </c>
      <c r="AJ1484">
        <v>112.840625</v>
      </c>
      <c r="AK1484">
        <v>24.989974857446921</v>
      </c>
    </row>
    <row r="1485" spans="1:37">
      <c r="A1485">
        <v>17</v>
      </c>
      <c r="B1485">
        <v>113</v>
      </c>
      <c r="C1485">
        <v>2024</v>
      </c>
      <c r="D1485">
        <v>5</v>
      </c>
      <c r="E1485">
        <v>99</v>
      </c>
      <c r="F1485">
        <v>99</v>
      </c>
      <c r="G1485">
        <v>99</v>
      </c>
      <c r="H1485">
        <v>99</v>
      </c>
      <c r="I1485">
        <v>99</v>
      </c>
      <c r="J1485">
        <v>999</v>
      </c>
      <c r="K1485">
        <v>99</v>
      </c>
      <c r="L1485">
        <v>99</v>
      </c>
      <c r="M1485">
        <v>10</v>
      </c>
      <c r="N1485">
        <v>99</v>
      </c>
      <c r="O1485">
        <v>99</v>
      </c>
      <c r="P1485">
        <v>99</v>
      </c>
      <c r="Q1485">
        <v>27</v>
      </c>
      <c r="R1485">
        <v>31</v>
      </c>
      <c r="S1485">
        <v>9.258064516129032</v>
      </c>
      <c r="T1485">
        <v>9.3548387096774217</v>
      </c>
      <c r="U1485">
        <v>35.074193548387093</v>
      </c>
      <c r="V1485">
        <v>0</v>
      </c>
      <c r="W1485">
        <v>100</v>
      </c>
      <c r="X1485">
        <v>100</v>
      </c>
      <c r="Y1485">
        <v>90.322580645161281</v>
      </c>
      <c r="Z1485">
        <v>12.274520363585999</v>
      </c>
      <c r="AA1485">
        <v>0.94928638513304386</v>
      </c>
      <c r="AB1485">
        <v>3.5336939193881687</v>
      </c>
      <c r="AC1485">
        <v>34.081392960653695</v>
      </c>
      <c r="AD1485">
        <v>83.852339515754821</v>
      </c>
      <c r="AE1485">
        <v>4.9632987118603715</v>
      </c>
      <c r="AF1485">
        <v>2.6028547439126779</v>
      </c>
      <c r="AG1485">
        <v>3.9172806369679174</v>
      </c>
      <c r="AH1485">
        <v>3.2258064516129026</v>
      </c>
      <c r="AI1485">
        <v>29</v>
      </c>
      <c r="AJ1485">
        <v>111.84482758620695</v>
      </c>
      <c r="AK1485">
        <v>25.847471775891485</v>
      </c>
    </row>
    <row r="1486" spans="1:37">
      <c r="A1486">
        <v>17</v>
      </c>
      <c r="B1486">
        <v>114</v>
      </c>
      <c r="C1486">
        <v>2024</v>
      </c>
      <c r="D1486">
        <v>6</v>
      </c>
      <c r="E1486">
        <v>99</v>
      </c>
      <c r="F1486">
        <v>99</v>
      </c>
      <c r="G1486">
        <v>99</v>
      </c>
      <c r="H1486">
        <v>99</v>
      </c>
      <c r="I1486">
        <v>99</v>
      </c>
      <c r="J1486">
        <v>999</v>
      </c>
      <c r="K1486">
        <v>99</v>
      </c>
      <c r="L1486">
        <v>99</v>
      </c>
      <c r="M1486">
        <v>10</v>
      </c>
      <c r="N1486">
        <v>99</v>
      </c>
      <c r="O1486">
        <v>99</v>
      </c>
      <c r="P1486">
        <v>99</v>
      </c>
      <c r="Q1486">
        <v>8</v>
      </c>
      <c r="R1486">
        <v>10</v>
      </c>
      <c r="S1486">
        <v>9.5</v>
      </c>
      <c r="T1486">
        <v>10</v>
      </c>
      <c r="U1486">
        <v>40.24</v>
      </c>
      <c r="V1486">
        <v>0</v>
      </c>
      <c r="W1486">
        <v>100</v>
      </c>
      <c r="X1486">
        <v>100</v>
      </c>
      <c r="Y1486">
        <v>100</v>
      </c>
      <c r="Z1486">
        <v>10.096256732076503</v>
      </c>
      <c r="AA1486">
        <v>1.5</v>
      </c>
      <c r="AB1486">
        <v>0</v>
      </c>
      <c r="AC1486">
        <v>70.587217181441048</v>
      </c>
      <c r="AF1486">
        <v>1.7391304347826086</v>
      </c>
      <c r="AG1486">
        <v>3.1251698883978847</v>
      </c>
      <c r="AH1486">
        <v>0</v>
      </c>
      <c r="AI1486">
        <v>10</v>
      </c>
      <c r="AJ1486">
        <v>113.1</v>
      </c>
      <c r="AK1486">
        <v>27.401142249743753</v>
      </c>
    </row>
    <row r="1487" spans="1:37">
      <c r="A1487">
        <v>17</v>
      </c>
      <c r="B1487">
        <v>115</v>
      </c>
      <c r="C1487">
        <v>2024</v>
      </c>
      <c r="D1487">
        <v>7</v>
      </c>
      <c r="E1487">
        <v>99</v>
      </c>
      <c r="F1487">
        <v>99</v>
      </c>
      <c r="G1487">
        <v>99</v>
      </c>
      <c r="H1487">
        <v>99</v>
      </c>
      <c r="I1487">
        <v>99</v>
      </c>
      <c r="J1487">
        <v>999</v>
      </c>
      <c r="K1487">
        <v>99</v>
      </c>
      <c r="L1487">
        <v>99</v>
      </c>
      <c r="M1487">
        <v>10</v>
      </c>
      <c r="N1487">
        <v>99</v>
      </c>
      <c r="O1487">
        <v>99</v>
      </c>
      <c r="P1487">
        <v>99</v>
      </c>
      <c r="Q1487">
        <v>3</v>
      </c>
      <c r="R1487">
        <v>3</v>
      </c>
      <c r="S1487">
        <v>9.3333333333333357</v>
      </c>
      <c r="T1487">
        <v>10</v>
      </c>
      <c r="U1487">
        <v>32.633333333333326</v>
      </c>
      <c r="V1487">
        <v>0</v>
      </c>
      <c r="W1487">
        <v>100</v>
      </c>
      <c r="X1487">
        <v>100</v>
      </c>
      <c r="Y1487">
        <v>100</v>
      </c>
      <c r="Z1487">
        <v>3.0684777260973606</v>
      </c>
      <c r="AA1487">
        <v>0.47140452079101841</v>
      </c>
      <c r="AB1487">
        <v>0</v>
      </c>
      <c r="AC1487">
        <v>96.017586501802811</v>
      </c>
      <c r="AF1487">
        <v>1.2552301255230123</v>
      </c>
      <c r="AG1487">
        <v>1.8162928331570836</v>
      </c>
      <c r="AH1487">
        <v>0</v>
      </c>
      <c r="AI1487">
        <v>3</v>
      </c>
      <c r="AJ1487">
        <v>111.93333333333337</v>
      </c>
      <c r="AK1487">
        <v>23.245995117234369</v>
      </c>
    </row>
    <row r="1488" spans="1:37">
      <c r="A1488">
        <v>17</v>
      </c>
      <c r="B1488">
        <v>116</v>
      </c>
      <c r="C1488">
        <v>2024</v>
      </c>
      <c r="D1488">
        <v>8</v>
      </c>
      <c r="E1488">
        <v>99</v>
      </c>
      <c r="F1488">
        <v>99</v>
      </c>
      <c r="G1488">
        <v>99</v>
      </c>
      <c r="H1488">
        <v>99</v>
      </c>
      <c r="I1488">
        <v>99</v>
      </c>
      <c r="J1488">
        <v>999</v>
      </c>
      <c r="K1488">
        <v>99</v>
      </c>
      <c r="L1488">
        <v>99</v>
      </c>
      <c r="M1488">
        <v>10</v>
      </c>
      <c r="N1488">
        <v>99</v>
      </c>
      <c r="O1488">
        <v>99</v>
      </c>
      <c r="P1488">
        <v>99</v>
      </c>
      <c r="Q1488">
        <v>114</v>
      </c>
      <c r="R1488">
        <v>130</v>
      </c>
      <c r="S1488">
        <v>10.261538461538464</v>
      </c>
      <c r="T1488">
        <v>10</v>
      </c>
      <c r="U1488">
        <v>37.126923076923056</v>
      </c>
      <c r="V1488">
        <v>0</v>
      </c>
      <c r="W1488">
        <v>100</v>
      </c>
      <c r="X1488">
        <v>100</v>
      </c>
      <c r="Y1488">
        <v>91.538461538461561</v>
      </c>
      <c r="Z1488">
        <v>9.2086981328402633</v>
      </c>
      <c r="AA1488">
        <v>1.0781311904890392</v>
      </c>
      <c r="AB1488">
        <v>0</v>
      </c>
      <c r="AC1488">
        <v>83.312512652269362</v>
      </c>
      <c r="AF1488">
        <v>2.1915037086985838</v>
      </c>
      <c r="AG1488">
        <v>3.3149767027846777</v>
      </c>
      <c r="AH1488">
        <v>1.5384615384615381</v>
      </c>
      <c r="AI1488">
        <v>130</v>
      </c>
      <c r="AJ1488">
        <v>112.53923076923083</v>
      </c>
      <c r="AK1488">
        <v>25.58659058641916</v>
      </c>
    </row>
    <row r="1489" spans="1:37">
      <c r="A1489">
        <v>17</v>
      </c>
      <c r="B1489">
        <v>117</v>
      </c>
      <c r="C1489">
        <v>2024</v>
      </c>
      <c r="D1489">
        <v>9</v>
      </c>
      <c r="E1489">
        <v>99</v>
      </c>
      <c r="F1489">
        <v>99</v>
      </c>
      <c r="G1489">
        <v>99</v>
      </c>
      <c r="H1489">
        <v>99</v>
      </c>
      <c r="I1489">
        <v>99</v>
      </c>
      <c r="J1489">
        <v>999</v>
      </c>
      <c r="K1489">
        <v>99</v>
      </c>
      <c r="L1489">
        <v>99</v>
      </c>
      <c r="M1489">
        <v>10</v>
      </c>
      <c r="N1489">
        <v>99</v>
      </c>
      <c r="O1489">
        <v>99</v>
      </c>
      <c r="P1489">
        <v>99</v>
      </c>
      <c r="Q1489">
        <v>123</v>
      </c>
      <c r="R1489">
        <v>150</v>
      </c>
      <c r="S1489">
        <v>9.6466666666666683</v>
      </c>
      <c r="T1489">
        <v>10</v>
      </c>
      <c r="U1489">
        <v>32.113999999999983</v>
      </c>
      <c r="V1489">
        <v>0</v>
      </c>
      <c r="W1489">
        <v>100</v>
      </c>
      <c r="X1489">
        <v>98.666666666666686</v>
      </c>
      <c r="Y1489">
        <v>84.666666666666686</v>
      </c>
      <c r="Z1489">
        <v>8.5204227594645126</v>
      </c>
      <c r="AA1489">
        <v>1.1497052762435378</v>
      </c>
      <c r="AB1489">
        <v>0</v>
      </c>
      <c r="AC1489">
        <v>83.275154656375904</v>
      </c>
      <c r="AF1489">
        <v>2.021835826930853</v>
      </c>
      <c r="AG1489">
        <v>2.6155072414980118</v>
      </c>
      <c r="AH1489">
        <v>0.66666666666666652</v>
      </c>
      <c r="AI1489">
        <v>150</v>
      </c>
      <c r="AJ1489">
        <v>109.7346666666667</v>
      </c>
      <c r="AK1489">
        <v>23.798032064292059</v>
      </c>
    </row>
    <row r="1490" spans="1:37">
      <c r="A1490">
        <v>17</v>
      </c>
      <c r="B1490">
        <v>118</v>
      </c>
      <c r="C1490">
        <v>2024</v>
      </c>
      <c r="D1490">
        <v>10</v>
      </c>
      <c r="E1490">
        <v>99</v>
      </c>
      <c r="F1490">
        <v>99</v>
      </c>
      <c r="G1490">
        <v>99</v>
      </c>
      <c r="H1490">
        <v>99</v>
      </c>
      <c r="I1490">
        <v>99</v>
      </c>
      <c r="J1490">
        <v>999</v>
      </c>
      <c r="K1490">
        <v>99</v>
      </c>
      <c r="L1490">
        <v>99</v>
      </c>
      <c r="M1490">
        <v>10</v>
      </c>
      <c r="N1490">
        <v>99</v>
      </c>
      <c r="O1490">
        <v>99</v>
      </c>
      <c r="P1490">
        <v>99</v>
      </c>
      <c r="Q1490">
        <v>291</v>
      </c>
      <c r="R1490">
        <v>352</v>
      </c>
      <c r="S1490">
        <v>9.9034090909090917</v>
      </c>
      <c r="T1490">
        <v>10</v>
      </c>
      <c r="U1490">
        <v>34.760227272727271</v>
      </c>
      <c r="V1490">
        <v>0</v>
      </c>
      <c r="W1490">
        <v>100</v>
      </c>
      <c r="X1490">
        <v>98.295454545454561</v>
      </c>
      <c r="Y1490">
        <v>89.488636363636346</v>
      </c>
      <c r="Z1490">
        <v>8.9390459854598046</v>
      </c>
      <c r="AA1490">
        <v>1.0616184967513591</v>
      </c>
      <c r="AB1490">
        <v>0</v>
      </c>
      <c r="AC1490">
        <v>82.93088416560785</v>
      </c>
      <c r="AF1490">
        <v>2.0614934114202046</v>
      </c>
      <c r="AG1490">
        <v>2.7345972729121626</v>
      </c>
      <c r="AH1490">
        <v>3.125</v>
      </c>
      <c r="AI1490">
        <v>352</v>
      </c>
      <c r="AJ1490">
        <v>111.76647727272731</v>
      </c>
      <c r="AK1490">
        <v>24.359989529904471</v>
      </c>
    </row>
    <row r="1491" spans="1:37">
      <c r="A1491">
        <v>17</v>
      </c>
      <c r="B1491">
        <v>119</v>
      </c>
      <c r="C1491">
        <v>2024</v>
      </c>
      <c r="D1491">
        <v>11</v>
      </c>
      <c r="E1491">
        <v>99</v>
      </c>
      <c r="F1491">
        <v>99</v>
      </c>
      <c r="G1491">
        <v>99</v>
      </c>
      <c r="H1491">
        <v>99</v>
      </c>
      <c r="I1491">
        <v>99</v>
      </c>
      <c r="J1491">
        <v>999</v>
      </c>
      <c r="K1491">
        <v>99</v>
      </c>
      <c r="L1491">
        <v>99</v>
      </c>
      <c r="M1491">
        <v>10</v>
      </c>
      <c r="N1491">
        <v>99</v>
      </c>
      <c r="O1491">
        <v>99</v>
      </c>
      <c r="P1491">
        <v>99</v>
      </c>
      <c r="Q1491">
        <v>71</v>
      </c>
      <c r="R1491">
        <v>76</v>
      </c>
      <c r="S1491">
        <v>9.6973684210526319</v>
      </c>
      <c r="T1491">
        <v>10</v>
      </c>
      <c r="U1491">
        <v>33.198684210526295</v>
      </c>
      <c r="V1491">
        <v>0</v>
      </c>
      <c r="W1491">
        <v>100</v>
      </c>
      <c r="X1491">
        <v>100</v>
      </c>
      <c r="Y1491">
        <v>84.210526315789508</v>
      </c>
      <c r="Z1491">
        <v>8.7670959817324761</v>
      </c>
      <c r="AA1491">
        <v>1.1473050441211876</v>
      </c>
      <c r="AB1491">
        <v>0</v>
      </c>
      <c r="AC1491">
        <v>82.578447401954563</v>
      </c>
      <c r="AF1491">
        <v>1.3593274906099084</v>
      </c>
      <c r="AG1491">
        <v>1.7336258553555097</v>
      </c>
      <c r="AH1491">
        <v>1.3157894736842111</v>
      </c>
      <c r="AI1491">
        <v>76</v>
      </c>
      <c r="AJ1491">
        <v>110.68157894736839</v>
      </c>
      <c r="AK1491">
        <v>23.917146996982208</v>
      </c>
    </row>
    <row r="1492" spans="1:37">
      <c r="A1492">
        <v>17</v>
      </c>
      <c r="B1492">
        <v>120</v>
      </c>
      <c r="C1492">
        <v>2024</v>
      </c>
      <c r="D1492">
        <v>12</v>
      </c>
      <c r="E1492">
        <v>99</v>
      </c>
      <c r="F1492">
        <v>99</v>
      </c>
      <c r="G1492">
        <v>99</v>
      </c>
      <c r="H1492">
        <v>99</v>
      </c>
      <c r="I1492">
        <v>99</v>
      </c>
      <c r="J1492">
        <v>999</v>
      </c>
      <c r="K1492">
        <v>99</v>
      </c>
      <c r="L1492">
        <v>99</v>
      </c>
      <c r="M1492">
        <v>10</v>
      </c>
      <c r="N1492">
        <v>99</v>
      </c>
      <c r="O1492">
        <v>99</v>
      </c>
      <c r="P1492">
        <v>99</v>
      </c>
      <c r="Q1492">
        <v>12</v>
      </c>
      <c r="R1492">
        <v>12</v>
      </c>
      <c r="S1492">
        <v>10.5</v>
      </c>
      <c r="T1492">
        <v>10</v>
      </c>
      <c r="U1492">
        <v>38.975000000000001</v>
      </c>
      <c r="V1492">
        <v>0</v>
      </c>
      <c r="W1492">
        <v>100</v>
      </c>
      <c r="X1492">
        <v>100</v>
      </c>
      <c r="Y1492">
        <v>100</v>
      </c>
      <c r="Z1492">
        <v>6.1981348000829977</v>
      </c>
      <c r="AA1492">
        <v>0.8660254037844386</v>
      </c>
      <c r="AB1492">
        <v>0</v>
      </c>
      <c r="AC1492">
        <v>65.747693160455313</v>
      </c>
      <c r="AF1492">
        <v>2.3300970873786402</v>
      </c>
      <c r="AG1492">
        <v>3.655505533670981</v>
      </c>
      <c r="AH1492">
        <v>0</v>
      </c>
      <c r="AI1492">
        <v>12</v>
      </c>
      <c r="AJ1492">
        <v>114.52500000000002</v>
      </c>
      <c r="AK1492">
        <v>25.863353083363656</v>
      </c>
    </row>
    <row r="1493" spans="1:37">
      <c r="A1493">
        <v>17</v>
      </c>
      <c r="B1493">
        <v>121</v>
      </c>
      <c r="C1493">
        <v>2024</v>
      </c>
      <c r="D1493">
        <v>1</v>
      </c>
      <c r="E1493">
        <v>99</v>
      </c>
      <c r="F1493">
        <v>99</v>
      </c>
      <c r="G1493">
        <v>99</v>
      </c>
      <c r="H1493">
        <v>99</v>
      </c>
      <c r="I1493">
        <v>99</v>
      </c>
      <c r="J1493">
        <v>999</v>
      </c>
      <c r="K1493">
        <v>99</v>
      </c>
      <c r="L1493">
        <v>99</v>
      </c>
      <c r="M1493">
        <v>11</v>
      </c>
      <c r="N1493">
        <v>99</v>
      </c>
      <c r="O1493">
        <v>99</v>
      </c>
      <c r="P1493">
        <v>99</v>
      </c>
      <c r="Q1493">
        <v>5</v>
      </c>
      <c r="R1493">
        <v>7</v>
      </c>
      <c r="S1493">
        <v>9.7142857142857117</v>
      </c>
      <c r="T1493">
        <v>11</v>
      </c>
      <c r="U1493">
        <v>40.785714285714278</v>
      </c>
      <c r="V1493">
        <v>0</v>
      </c>
      <c r="W1493">
        <v>100</v>
      </c>
      <c r="X1493">
        <v>100</v>
      </c>
      <c r="Y1493">
        <v>100</v>
      </c>
      <c r="Z1493">
        <v>6.20309336919403</v>
      </c>
      <c r="AA1493">
        <v>0.88063057185272142</v>
      </c>
      <c r="AB1493">
        <v>0</v>
      </c>
      <c r="AC1493">
        <v>26.861529252087237</v>
      </c>
      <c r="AF1493">
        <v>1.5118790496760253</v>
      </c>
      <c r="AG1493">
        <v>2.2710820850999505</v>
      </c>
      <c r="AH1493">
        <v>0</v>
      </c>
      <c r="AI1493">
        <v>4</v>
      </c>
      <c r="AJ1493">
        <v>112.6</v>
      </c>
      <c r="AK1493">
        <v>27.884225555484687</v>
      </c>
    </row>
    <row r="1494" spans="1:37">
      <c r="A1494">
        <v>17</v>
      </c>
      <c r="B1494">
        <v>122</v>
      </c>
      <c r="C1494">
        <v>2024</v>
      </c>
      <c r="D1494">
        <v>2</v>
      </c>
      <c r="E1494">
        <v>99</v>
      </c>
      <c r="F1494">
        <v>99</v>
      </c>
      <c r="G1494">
        <v>99</v>
      </c>
      <c r="H1494">
        <v>99</v>
      </c>
      <c r="I1494">
        <v>99</v>
      </c>
      <c r="J1494">
        <v>999</v>
      </c>
      <c r="K1494">
        <v>99</v>
      </c>
      <c r="L1494">
        <v>99</v>
      </c>
      <c r="M1494">
        <v>11</v>
      </c>
      <c r="N1494">
        <v>99</v>
      </c>
      <c r="O1494">
        <v>99</v>
      </c>
      <c r="P1494">
        <v>99</v>
      </c>
      <c r="Q1494">
        <v>6</v>
      </c>
      <c r="R1494">
        <v>9</v>
      </c>
      <c r="S1494">
        <v>8.8888888888888893</v>
      </c>
      <c r="T1494">
        <v>11</v>
      </c>
      <c r="U1494">
        <v>36.666666666666657</v>
      </c>
      <c r="V1494">
        <v>0</v>
      </c>
      <c r="W1494">
        <v>100</v>
      </c>
      <c r="X1494">
        <v>100</v>
      </c>
      <c r="Y1494">
        <v>100</v>
      </c>
      <c r="Z1494">
        <v>2.1447610589527124</v>
      </c>
      <c r="AA1494">
        <v>0.56655772373252322</v>
      </c>
      <c r="AB1494">
        <v>0</v>
      </c>
      <c r="AC1494">
        <v>-24.079099800331424</v>
      </c>
      <c r="AF1494">
        <v>1.8442622950819672</v>
      </c>
      <c r="AG1494">
        <v>2.2712725320559142</v>
      </c>
      <c r="AH1494">
        <v>0</v>
      </c>
      <c r="AI1494">
        <v>8</v>
      </c>
      <c r="AJ1494">
        <v>112.46250000000001</v>
      </c>
      <c r="AK1494">
        <v>25.709728063318259</v>
      </c>
    </row>
    <row r="1495" spans="1:37">
      <c r="A1495">
        <v>17</v>
      </c>
      <c r="B1495">
        <v>123</v>
      </c>
      <c r="C1495">
        <v>2024</v>
      </c>
      <c r="D1495">
        <v>3</v>
      </c>
      <c r="E1495">
        <v>99</v>
      </c>
      <c r="F1495">
        <v>99</v>
      </c>
      <c r="G1495">
        <v>99</v>
      </c>
      <c r="H1495">
        <v>99</v>
      </c>
      <c r="I1495">
        <v>99</v>
      </c>
      <c r="J1495">
        <v>999</v>
      </c>
      <c r="K1495">
        <v>99</v>
      </c>
      <c r="L1495">
        <v>99</v>
      </c>
      <c r="M1495">
        <v>11</v>
      </c>
      <c r="N1495">
        <v>99</v>
      </c>
      <c r="O1495">
        <v>99</v>
      </c>
      <c r="P1495">
        <v>99</v>
      </c>
      <c r="Q1495">
        <v>73</v>
      </c>
      <c r="R1495">
        <v>82</v>
      </c>
      <c r="S1495">
        <v>9.4756097560975618</v>
      </c>
      <c r="T1495">
        <v>11</v>
      </c>
      <c r="U1495">
        <v>38.915853658536591</v>
      </c>
      <c r="V1495">
        <v>0</v>
      </c>
      <c r="W1495">
        <v>100</v>
      </c>
      <c r="X1495">
        <v>100</v>
      </c>
      <c r="Y1495">
        <v>100</v>
      </c>
      <c r="Z1495">
        <v>6.8968085498805998</v>
      </c>
      <c r="AA1495">
        <v>1.1605886832173251</v>
      </c>
      <c r="AB1495">
        <v>0</v>
      </c>
      <c r="AC1495">
        <v>64.961823906837552</v>
      </c>
      <c r="AF1495">
        <v>2.9927007299270074</v>
      </c>
      <c r="AG1495">
        <v>3.6985825055923214</v>
      </c>
      <c r="AH1495">
        <v>2.4390243902439024</v>
      </c>
      <c r="AI1495">
        <v>78</v>
      </c>
      <c r="AJ1495">
        <v>114.4243589743589</v>
      </c>
      <c r="AK1495">
        <v>25.719557101438703</v>
      </c>
    </row>
    <row r="1496" spans="1:37">
      <c r="A1496">
        <v>17</v>
      </c>
      <c r="B1496">
        <v>124</v>
      </c>
      <c r="C1496">
        <v>2024</v>
      </c>
      <c r="D1496">
        <v>4</v>
      </c>
      <c r="E1496">
        <v>99</v>
      </c>
      <c r="F1496">
        <v>99</v>
      </c>
      <c r="G1496">
        <v>99</v>
      </c>
      <c r="H1496">
        <v>99</v>
      </c>
      <c r="I1496">
        <v>99</v>
      </c>
      <c r="J1496">
        <v>999</v>
      </c>
      <c r="K1496">
        <v>99</v>
      </c>
      <c r="L1496">
        <v>99</v>
      </c>
      <c r="M1496">
        <v>11</v>
      </c>
      <c r="N1496">
        <v>99</v>
      </c>
      <c r="O1496">
        <v>99</v>
      </c>
      <c r="P1496">
        <v>99</v>
      </c>
      <c r="Q1496">
        <v>13</v>
      </c>
      <c r="R1496">
        <v>15</v>
      </c>
      <c r="S1496">
        <v>9.4</v>
      </c>
      <c r="T1496">
        <v>11</v>
      </c>
      <c r="U1496">
        <v>39.159999999999989</v>
      </c>
      <c r="V1496">
        <v>0</v>
      </c>
      <c r="W1496">
        <v>100</v>
      </c>
      <c r="X1496">
        <v>100</v>
      </c>
      <c r="Y1496">
        <v>100</v>
      </c>
      <c r="Z1496">
        <v>7.051033021243569</v>
      </c>
      <c r="AA1496">
        <v>1.496662954709574</v>
      </c>
      <c r="AB1496">
        <v>0</v>
      </c>
      <c r="AC1496">
        <v>82.150260332024672</v>
      </c>
      <c r="AF1496">
        <v>1.875</v>
      </c>
      <c r="AG1496">
        <v>2.9463251190016408</v>
      </c>
      <c r="AH1496">
        <v>0</v>
      </c>
      <c r="AI1496">
        <v>13</v>
      </c>
      <c r="AJ1496">
        <v>113.96153846153848</v>
      </c>
      <c r="AK1496">
        <v>26.234005823825957</v>
      </c>
    </row>
    <row r="1497" spans="1:37">
      <c r="A1497">
        <v>17</v>
      </c>
      <c r="B1497">
        <v>125</v>
      </c>
      <c r="C1497">
        <v>2024</v>
      </c>
      <c r="D1497">
        <v>5</v>
      </c>
      <c r="E1497">
        <v>99</v>
      </c>
      <c r="F1497">
        <v>99</v>
      </c>
      <c r="G1497">
        <v>99</v>
      </c>
      <c r="H1497">
        <v>99</v>
      </c>
      <c r="I1497">
        <v>99</v>
      </c>
      <c r="J1497">
        <v>999</v>
      </c>
      <c r="K1497">
        <v>99</v>
      </c>
      <c r="L1497">
        <v>99</v>
      </c>
      <c r="M1497">
        <v>11</v>
      </c>
      <c r="N1497">
        <v>99</v>
      </c>
      <c r="O1497">
        <v>99</v>
      </c>
      <c r="P1497">
        <v>99</v>
      </c>
      <c r="Q1497">
        <v>16</v>
      </c>
      <c r="R1497">
        <v>20</v>
      </c>
      <c r="S1497">
        <v>9.65</v>
      </c>
      <c r="T1497">
        <v>11</v>
      </c>
      <c r="U1497">
        <v>41.234999999999999</v>
      </c>
      <c r="V1497">
        <v>0</v>
      </c>
      <c r="W1497">
        <v>100</v>
      </c>
      <c r="X1497">
        <v>100</v>
      </c>
      <c r="Y1497">
        <v>100</v>
      </c>
      <c r="Z1497">
        <v>7.8842421956710593</v>
      </c>
      <c r="AA1497">
        <v>0.96306801421291011</v>
      </c>
      <c r="AB1497">
        <v>0</v>
      </c>
      <c r="AC1497">
        <v>67.920561647080845</v>
      </c>
      <c r="AF1497">
        <v>1.6792611251049536</v>
      </c>
      <c r="AG1497">
        <v>2.9711959360870432</v>
      </c>
      <c r="AH1497">
        <v>0</v>
      </c>
      <c r="AI1497">
        <v>19</v>
      </c>
      <c r="AJ1497">
        <v>113.1473684210527</v>
      </c>
      <c r="AK1497">
        <v>27.939784417631031</v>
      </c>
    </row>
    <row r="1498" spans="1:37">
      <c r="A1498">
        <v>17</v>
      </c>
      <c r="B1498">
        <v>126</v>
      </c>
      <c r="C1498">
        <v>2024</v>
      </c>
      <c r="D1498">
        <v>6</v>
      </c>
      <c r="E1498">
        <v>99</v>
      </c>
      <c r="F1498">
        <v>99</v>
      </c>
      <c r="G1498">
        <v>99</v>
      </c>
      <c r="H1498">
        <v>99</v>
      </c>
      <c r="I1498">
        <v>99</v>
      </c>
      <c r="J1498">
        <v>999</v>
      </c>
      <c r="K1498">
        <v>99</v>
      </c>
      <c r="L1498">
        <v>99</v>
      </c>
      <c r="M1498">
        <v>11</v>
      </c>
      <c r="N1498">
        <v>99</v>
      </c>
      <c r="O1498">
        <v>99</v>
      </c>
      <c r="P1498">
        <v>99</v>
      </c>
      <c r="Q1498">
        <v>3</v>
      </c>
      <c r="R1498">
        <v>3</v>
      </c>
      <c r="S1498">
        <v>10</v>
      </c>
      <c r="T1498">
        <v>11</v>
      </c>
      <c r="U1498">
        <v>41.166666666666657</v>
      </c>
      <c r="V1498">
        <v>0</v>
      </c>
      <c r="W1498">
        <v>100</v>
      </c>
      <c r="X1498">
        <v>100</v>
      </c>
      <c r="Y1498">
        <v>100</v>
      </c>
      <c r="Z1498">
        <v>3.2055507413790232</v>
      </c>
      <c r="AA1498">
        <v>0.81649658092772603</v>
      </c>
      <c r="AB1498">
        <v>0</v>
      </c>
      <c r="AC1498">
        <v>0</v>
      </c>
      <c r="AF1498">
        <v>0.52173913043478259</v>
      </c>
      <c r="AG1498">
        <v>0.95914135491336672</v>
      </c>
      <c r="AH1498">
        <v>0</v>
      </c>
      <c r="AI1498">
        <v>3</v>
      </c>
      <c r="AJ1498">
        <v>113.7</v>
      </c>
      <c r="AK1498">
        <v>27.952109319940678</v>
      </c>
    </row>
    <row r="1499" spans="1:37">
      <c r="A1499">
        <v>17</v>
      </c>
      <c r="B1499">
        <v>127</v>
      </c>
      <c r="C1499">
        <v>2024</v>
      </c>
      <c r="D1499">
        <v>7</v>
      </c>
      <c r="E1499">
        <v>99</v>
      </c>
      <c r="F1499">
        <v>99</v>
      </c>
      <c r="G1499">
        <v>99</v>
      </c>
      <c r="H1499">
        <v>99</v>
      </c>
      <c r="I1499">
        <v>99</v>
      </c>
      <c r="J1499">
        <v>999</v>
      </c>
      <c r="K1499">
        <v>99</v>
      </c>
      <c r="L1499">
        <v>99</v>
      </c>
      <c r="M1499">
        <v>11</v>
      </c>
      <c r="N1499">
        <v>99</v>
      </c>
      <c r="O1499">
        <v>99</v>
      </c>
      <c r="P1499">
        <v>99</v>
      </c>
      <c r="Q1499">
        <v>1</v>
      </c>
      <c r="R1499">
        <v>2</v>
      </c>
      <c r="S1499">
        <v>10.5</v>
      </c>
      <c r="T1499">
        <v>11</v>
      </c>
      <c r="U1499">
        <v>40.150000000000006</v>
      </c>
      <c r="V1499">
        <v>0</v>
      </c>
      <c r="W1499">
        <v>100</v>
      </c>
      <c r="X1499">
        <v>100</v>
      </c>
      <c r="Y1499">
        <v>100</v>
      </c>
      <c r="Z1499">
        <v>0.14999999999860547</v>
      </c>
      <c r="AA1499">
        <v>0.5</v>
      </c>
      <c r="AB1499">
        <v>0</v>
      </c>
      <c r="AC1499">
        <v>100.00000000091455</v>
      </c>
      <c r="AF1499">
        <v>0.83682008368200811</v>
      </c>
      <c r="AG1499">
        <v>1.4897682788816538</v>
      </c>
      <c r="AH1499">
        <v>0</v>
      </c>
      <c r="AI1499">
        <v>2</v>
      </c>
      <c r="AJ1499">
        <v>114.75</v>
      </c>
      <c r="AK1499">
        <v>26.605325309645274</v>
      </c>
    </row>
    <row r="1500" spans="1:37">
      <c r="A1500">
        <v>17</v>
      </c>
      <c r="B1500">
        <v>128</v>
      </c>
      <c r="C1500">
        <v>2024</v>
      </c>
      <c r="D1500">
        <v>8</v>
      </c>
      <c r="E1500">
        <v>99</v>
      </c>
      <c r="F1500">
        <v>99</v>
      </c>
      <c r="G1500">
        <v>99</v>
      </c>
      <c r="H1500">
        <v>99</v>
      </c>
      <c r="I1500">
        <v>99</v>
      </c>
      <c r="J1500">
        <v>999</v>
      </c>
      <c r="K1500">
        <v>99</v>
      </c>
      <c r="L1500">
        <v>99</v>
      </c>
      <c r="M1500">
        <v>11</v>
      </c>
      <c r="N1500">
        <v>99</v>
      </c>
      <c r="O1500">
        <v>99</v>
      </c>
      <c r="P1500">
        <v>99</v>
      </c>
      <c r="Q1500">
        <v>53</v>
      </c>
      <c r="R1500">
        <v>58</v>
      </c>
      <c r="S1500">
        <v>10.517241379310349</v>
      </c>
      <c r="T1500">
        <v>11</v>
      </c>
      <c r="U1500">
        <v>38.008620689655181</v>
      </c>
      <c r="V1500">
        <v>0</v>
      </c>
      <c r="W1500">
        <v>100</v>
      </c>
      <c r="X1500">
        <v>100</v>
      </c>
      <c r="Y1500">
        <v>93.10344827586205</v>
      </c>
      <c r="Z1500">
        <v>10.293909891587484</v>
      </c>
      <c r="AA1500">
        <v>1.1632501926505423</v>
      </c>
      <c r="AB1500">
        <v>0</v>
      </c>
      <c r="AC1500">
        <v>81.501704507820492</v>
      </c>
      <c r="AF1500">
        <v>0.97774780849629139</v>
      </c>
      <c r="AG1500">
        <v>1.5141129475373101</v>
      </c>
      <c r="AH1500">
        <v>5.1724137931034484</v>
      </c>
      <c r="AI1500">
        <v>58</v>
      </c>
      <c r="AJ1500">
        <v>112.19482758620688</v>
      </c>
      <c r="AK1500">
        <v>26.349523783970874</v>
      </c>
    </row>
    <row r="1501" spans="1:37">
      <c r="A1501">
        <v>17</v>
      </c>
      <c r="B1501">
        <v>129</v>
      </c>
      <c r="C1501">
        <v>2024</v>
      </c>
      <c r="D1501">
        <v>9</v>
      </c>
      <c r="E1501">
        <v>99</v>
      </c>
      <c r="F1501">
        <v>99</v>
      </c>
      <c r="G1501">
        <v>99</v>
      </c>
      <c r="H1501">
        <v>99</v>
      </c>
      <c r="I1501">
        <v>99</v>
      </c>
      <c r="J1501">
        <v>999</v>
      </c>
      <c r="K1501">
        <v>99</v>
      </c>
      <c r="L1501">
        <v>99</v>
      </c>
      <c r="M1501">
        <v>11</v>
      </c>
      <c r="N1501">
        <v>99</v>
      </c>
      <c r="O1501">
        <v>99</v>
      </c>
      <c r="P1501">
        <v>99</v>
      </c>
      <c r="Q1501">
        <v>78</v>
      </c>
      <c r="R1501">
        <v>83</v>
      </c>
      <c r="S1501">
        <v>10.096385542168676</v>
      </c>
      <c r="T1501">
        <v>11</v>
      </c>
      <c r="U1501">
        <v>37.042168674698793</v>
      </c>
      <c r="V1501">
        <v>0</v>
      </c>
      <c r="W1501">
        <v>100</v>
      </c>
      <c r="X1501">
        <v>100</v>
      </c>
      <c r="Y1501">
        <v>91.56626506024098</v>
      </c>
      <c r="Z1501">
        <v>9.6570608475101185</v>
      </c>
      <c r="AA1501">
        <v>1.1152227918463824</v>
      </c>
      <c r="AB1501">
        <v>0</v>
      </c>
      <c r="AC1501">
        <v>81.884975686627001</v>
      </c>
      <c r="AF1501">
        <v>1.1187491575684052</v>
      </c>
      <c r="AG1501">
        <v>1.6693398546813725</v>
      </c>
      <c r="AH1501">
        <v>4.8192771084337345</v>
      </c>
      <c r="AI1501">
        <v>83</v>
      </c>
      <c r="AJ1501">
        <v>113.3289156626506</v>
      </c>
      <c r="AK1501">
        <v>24.932979251417581</v>
      </c>
    </row>
    <row r="1502" spans="1:37">
      <c r="A1502">
        <v>17</v>
      </c>
      <c r="B1502">
        <v>130</v>
      </c>
      <c r="C1502">
        <v>2024</v>
      </c>
      <c r="D1502">
        <v>10</v>
      </c>
      <c r="E1502">
        <v>99</v>
      </c>
      <c r="F1502">
        <v>99</v>
      </c>
      <c r="G1502">
        <v>99</v>
      </c>
      <c r="H1502">
        <v>99</v>
      </c>
      <c r="I1502">
        <v>99</v>
      </c>
      <c r="J1502">
        <v>999</v>
      </c>
      <c r="K1502">
        <v>99</v>
      </c>
      <c r="L1502">
        <v>99</v>
      </c>
      <c r="M1502">
        <v>11</v>
      </c>
      <c r="N1502">
        <v>99</v>
      </c>
      <c r="O1502">
        <v>99</v>
      </c>
      <c r="P1502">
        <v>99</v>
      </c>
      <c r="Q1502">
        <v>159</v>
      </c>
      <c r="R1502">
        <v>179</v>
      </c>
      <c r="S1502">
        <v>10.324022346368713</v>
      </c>
      <c r="T1502">
        <v>11</v>
      </c>
      <c r="U1502">
        <v>37.032402234636862</v>
      </c>
      <c r="V1502">
        <v>0</v>
      </c>
      <c r="W1502">
        <v>100</v>
      </c>
      <c r="X1502">
        <v>99.441340782122879</v>
      </c>
      <c r="Y1502">
        <v>92.737430167597779</v>
      </c>
      <c r="Z1502">
        <v>8.4235013311684135</v>
      </c>
      <c r="AA1502">
        <v>1.0602168638459517</v>
      </c>
      <c r="AB1502">
        <v>0</v>
      </c>
      <c r="AC1502">
        <v>85.194473577110045</v>
      </c>
      <c r="AF1502">
        <v>1.0483162518301612</v>
      </c>
      <c r="AG1502">
        <v>1.4815046587564282</v>
      </c>
      <c r="AH1502">
        <v>3.9106145251396658</v>
      </c>
      <c r="AI1502">
        <v>179</v>
      </c>
      <c r="AJ1502">
        <v>112.25474860335198</v>
      </c>
      <c r="AK1502">
        <v>25.775253014681095</v>
      </c>
    </row>
    <row r="1503" spans="1:37">
      <c r="A1503">
        <v>17</v>
      </c>
      <c r="B1503">
        <v>131</v>
      </c>
      <c r="C1503">
        <v>2024</v>
      </c>
      <c r="D1503">
        <v>11</v>
      </c>
      <c r="E1503">
        <v>99</v>
      </c>
      <c r="F1503">
        <v>99</v>
      </c>
      <c r="G1503">
        <v>99</v>
      </c>
      <c r="H1503">
        <v>99</v>
      </c>
      <c r="I1503">
        <v>99</v>
      </c>
      <c r="J1503">
        <v>999</v>
      </c>
      <c r="K1503">
        <v>99</v>
      </c>
      <c r="L1503">
        <v>99</v>
      </c>
      <c r="M1503">
        <v>11</v>
      </c>
      <c r="N1503">
        <v>99</v>
      </c>
      <c r="O1503">
        <v>99</v>
      </c>
      <c r="P1503">
        <v>99</v>
      </c>
      <c r="Q1503">
        <v>33</v>
      </c>
      <c r="R1503">
        <v>39</v>
      </c>
      <c r="S1503">
        <v>10.410256410256409</v>
      </c>
      <c r="T1503">
        <v>11</v>
      </c>
      <c r="U1503">
        <v>40.164102564102564</v>
      </c>
      <c r="V1503">
        <v>0</v>
      </c>
      <c r="W1503">
        <v>100</v>
      </c>
      <c r="X1503">
        <v>100</v>
      </c>
      <c r="Y1503">
        <v>94.871794871794876</v>
      </c>
      <c r="Z1503">
        <v>9.5596504382901468</v>
      </c>
      <c r="AA1503">
        <v>1.2345028838164851</v>
      </c>
      <c r="AB1503">
        <v>0</v>
      </c>
      <c r="AC1503">
        <v>87.315545125621014</v>
      </c>
      <c r="AF1503">
        <v>0.69754963333929532</v>
      </c>
      <c r="AG1503">
        <v>1.0762758272874124</v>
      </c>
      <c r="AH1503">
        <v>2.5641025641025639</v>
      </c>
      <c r="AI1503">
        <v>39</v>
      </c>
      <c r="AJ1503">
        <v>115.0102564102564</v>
      </c>
      <c r="AK1503">
        <v>25.920957347579375</v>
      </c>
    </row>
    <row r="1504" spans="1:37">
      <c r="A1504">
        <v>17</v>
      </c>
      <c r="B1504">
        <v>132</v>
      </c>
      <c r="C1504">
        <v>2024</v>
      </c>
      <c r="D1504">
        <v>12</v>
      </c>
      <c r="E1504">
        <v>99</v>
      </c>
      <c r="F1504">
        <v>99</v>
      </c>
      <c r="G1504">
        <v>99</v>
      </c>
      <c r="H1504">
        <v>99</v>
      </c>
      <c r="I1504">
        <v>99</v>
      </c>
      <c r="J1504">
        <v>999</v>
      </c>
      <c r="K1504">
        <v>99</v>
      </c>
      <c r="L1504">
        <v>99</v>
      </c>
      <c r="M1504">
        <v>11</v>
      </c>
      <c r="N1504">
        <v>99</v>
      </c>
      <c r="O1504">
        <v>99</v>
      </c>
      <c r="P1504">
        <v>99</v>
      </c>
      <c r="Q1504">
        <v>3</v>
      </c>
      <c r="R1504">
        <v>5</v>
      </c>
      <c r="S1504">
        <v>10</v>
      </c>
      <c r="T1504">
        <v>11</v>
      </c>
      <c r="U1504">
        <v>34.699999999999989</v>
      </c>
      <c r="V1504">
        <v>0</v>
      </c>
      <c r="W1504">
        <v>100</v>
      </c>
      <c r="X1504">
        <v>100</v>
      </c>
      <c r="Y1504">
        <v>100</v>
      </c>
      <c r="Z1504">
        <v>7.6788019898940147</v>
      </c>
      <c r="AA1504">
        <v>0.89442719099991597</v>
      </c>
      <c r="AB1504">
        <v>0</v>
      </c>
      <c r="AC1504">
        <v>97.260836451812821</v>
      </c>
      <c r="AF1504">
        <v>0.97087378640776723</v>
      </c>
      <c r="AG1504">
        <v>1.3560620271368715</v>
      </c>
      <c r="AH1504">
        <v>0</v>
      </c>
      <c r="AI1504">
        <v>5</v>
      </c>
      <c r="AJ1504">
        <v>110.8</v>
      </c>
      <c r="AK1504">
        <v>25.085338415680695</v>
      </c>
    </row>
    <row r="1505" spans="1:37">
      <c r="A1505">
        <v>17</v>
      </c>
      <c r="B1505">
        <v>133</v>
      </c>
      <c r="C1505">
        <v>2024</v>
      </c>
      <c r="D1505">
        <v>1</v>
      </c>
      <c r="E1505">
        <v>99</v>
      </c>
      <c r="F1505">
        <v>99</v>
      </c>
      <c r="G1505">
        <v>99</v>
      </c>
      <c r="H1505">
        <v>99</v>
      </c>
      <c r="I1505">
        <v>99</v>
      </c>
      <c r="J1505">
        <v>999</v>
      </c>
      <c r="K1505">
        <v>99</v>
      </c>
      <c r="L1505">
        <v>99</v>
      </c>
      <c r="M1505">
        <v>12</v>
      </c>
      <c r="N1505">
        <v>99</v>
      </c>
      <c r="O1505">
        <v>99</v>
      </c>
      <c r="P1505">
        <v>99</v>
      </c>
      <c r="Q1505">
        <v>3</v>
      </c>
      <c r="R1505">
        <v>3</v>
      </c>
      <c r="S1505">
        <v>10.333333333333336</v>
      </c>
      <c r="T1505">
        <v>12</v>
      </c>
      <c r="U1505">
        <v>43.400000000000006</v>
      </c>
      <c r="V1505">
        <v>0</v>
      </c>
      <c r="W1505">
        <v>100</v>
      </c>
      <c r="X1505">
        <v>100</v>
      </c>
      <c r="Y1505">
        <v>100</v>
      </c>
      <c r="Z1505">
        <v>2.5350871122441294</v>
      </c>
      <c r="AA1505">
        <v>0.47140452079101841</v>
      </c>
      <c r="AB1505">
        <v>0</v>
      </c>
      <c r="AC1505">
        <v>-83.678400371891456</v>
      </c>
      <c r="AF1505">
        <v>0.64794816414686807</v>
      </c>
      <c r="AG1505">
        <v>1.0357088878459324</v>
      </c>
      <c r="AH1505">
        <v>0</v>
      </c>
      <c r="AI1505">
        <v>2</v>
      </c>
      <c r="AJ1505">
        <v>115.2</v>
      </c>
      <c r="AK1505">
        <v>27.330000730886233</v>
      </c>
    </row>
    <row r="1506" spans="1:37">
      <c r="A1506">
        <v>17</v>
      </c>
      <c r="B1506">
        <v>134</v>
      </c>
      <c r="C1506">
        <v>2024</v>
      </c>
      <c r="D1506">
        <v>2</v>
      </c>
      <c r="E1506">
        <v>99</v>
      </c>
      <c r="F1506">
        <v>99</v>
      </c>
      <c r="G1506">
        <v>99</v>
      </c>
      <c r="H1506">
        <v>99</v>
      </c>
      <c r="I1506">
        <v>99</v>
      </c>
      <c r="J1506">
        <v>999</v>
      </c>
      <c r="K1506">
        <v>99</v>
      </c>
      <c r="L1506">
        <v>99</v>
      </c>
      <c r="M1506">
        <v>12</v>
      </c>
      <c r="N1506">
        <v>99</v>
      </c>
      <c r="O1506">
        <v>99</v>
      </c>
      <c r="P1506">
        <v>99</v>
      </c>
      <c r="Q1506">
        <v>2</v>
      </c>
      <c r="R1506">
        <v>4</v>
      </c>
      <c r="S1506">
        <v>8.75</v>
      </c>
      <c r="T1506">
        <v>12</v>
      </c>
      <c r="U1506">
        <v>33.825000000000003</v>
      </c>
      <c r="V1506">
        <v>0</v>
      </c>
      <c r="W1506">
        <v>100</v>
      </c>
      <c r="X1506">
        <v>100</v>
      </c>
      <c r="Y1506">
        <v>100</v>
      </c>
      <c r="Z1506">
        <v>2.2653642091284207</v>
      </c>
      <c r="AA1506">
        <v>1.299038105676658</v>
      </c>
      <c r="AB1506">
        <v>0</v>
      </c>
      <c r="AC1506">
        <v>70.723594490690417</v>
      </c>
      <c r="AF1506">
        <v>0.81967213114754112</v>
      </c>
      <c r="AG1506">
        <v>0.93122173814292508</v>
      </c>
      <c r="AH1506">
        <v>0</v>
      </c>
      <c r="AI1506">
        <v>4</v>
      </c>
      <c r="AJ1506">
        <v>109.825</v>
      </c>
      <c r="AK1506">
        <v>25.497486087942168</v>
      </c>
    </row>
    <row r="1507" spans="1:37">
      <c r="A1507">
        <v>17</v>
      </c>
      <c r="B1507">
        <v>135</v>
      </c>
      <c r="C1507">
        <v>2024</v>
      </c>
      <c r="D1507">
        <v>3</v>
      </c>
      <c r="E1507">
        <v>99</v>
      </c>
      <c r="F1507">
        <v>99</v>
      </c>
      <c r="G1507">
        <v>99</v>
      </c>
      <c r="H1507">
        <v>99</v>
      </c>
      <c r="I1507">
        <v>99</v>
      </c>
      <c r="J1507">
        <v>999</v>
      </c>
      <c r="K1507">
        <v>99</v>
      </c>
      <c r="L1507">
        <v>99</v>
      </c>
      <c r="M1507">
        <v>12</v>
      </c>
      <c r="N1507">
        <v>99</v>
      </c>
      <c r="O1507">
        <v>99</v>
      </c>
      <c r="P1507">
        <v>99</v>
      </c>
      <c r="Q1507">
        <v>43</v>
      </c>
      <c r="R1507">
        <v>46</v>
      </c>
      <c r="S1507">
        <v>9.8913043478260878</v>
      </c>
      <c r="T1507">
        <v>12</v>
      </c>
      <c r="U1507">
        <v>42.639130434782594</v>
      </c>
      <c r="V1507">
        <v>0</v>
      </c>
      <c r="W1507">
        <v>100</v>
      </c>
      <c r="X1507">
        <v>100</v>
      </c>
      <c r="Y1507">
        <v>100</v>
      </c>
      <c r="Z1507">
        <v>6.60350625774156</v>
      </c>
      <c r="AA1507">
        <v>1.2199119866607091</v>
      </c>
      <c r="AB1507">
        <v>0</v>
      </c>
      <c r="AC1507">
        <v>39.31747938669119</v>
      </c>
      <c r="AF1507">
        <v>1.6788321167883204</v>
      </c>
      <c r="AG1507">
        <v>2.2733225929832277</v>
      </c>
      <c r="AH1507">
        <v>0</v>
      </c>
      <c r="AI1507">
        <v>42</v>
      </c>
      <c r="AJ1507">
        <v>115.7357142857142</v>
      </c>
      <c r="AK1507">
        <v>27.023148988809279</v>
      </c>
    </row>
    <row r="1508" spans="1:37">
      <c r="A1508">
        <v>17</v>
      </c>
      <c r="B1508">
        <v>136</v>
      </c>
      <c r="C1508">
        <v>2024</v>
      </c>
      <c r="D1508">
        <v>4</v>
      </c>
      <c r="E1508">
        <v>99</v>
      </c>
      <c r="F1508">
        <v>99</v>
      </c>
      <c r="G1508">
        <v>99</v>
      </c>
      <c r="H1508">
        <v>99</v>
      </c>
      <c r="I1508">
        <v>99</v>
      </c>
      <c r="J1508">
        <v>999</v>
      </c>
      <c r="K1508">
        <v>99</v>
      </c>
      <c r="L1508">
        <v>99</v>
      </c>
      <c r="M1508">
        <v>12</v>
      </c>
      <c r="N1508">
        <v>99</v>
      </c>
      <c r="O1508">
        <v>99</v>
      </c>
      <c r="P1508">
        <v>99</v>
      </c>
      <c r="Q1508">
        <v>7</v>
      </c>
      <c r="R1508">
        <v>8</v>
      </c>
      <c r="S1508">
        <v>9.25</v>
      </c>
      <c r="T1508">
        <v>12</v>
      </c>
      <c r="U1508">
        <v>41.7</v>
      </c>
      <c r="V1508">
        <v>0</v>
      </c>
      <c r="W1508">
        <v>100</v>
      </c>
      <c r="X1508">
        <v>100</v>
      </c>
      <c r="Y1508">
        <v>100</v>
      </c>
      <c r="Z1508">
        <v>4.4017042154147266</v>
      </c>
      <c r="AA1508">
        <v>1.7139136501002612</v>
      </c>
      <c r="AB1508">
        <v>0</v>
      </c>
      <c r="AC1508">
        <v>50.701597851629089</v>
      </c>
      <c r="AF1508">
        <v>1</v>
      </c>
      <c r="AG1508">
        <v>1.6732959817823412</v>
      </c>
      <c r="AH1508">
        <v>0</v>
      </c>
      <c r="AI1508">
        <v>7</v>
      </c>
      <c r="AJ1508">
        <v>116.0857142857143</v>
      </c>
      <c r="AK1508">
        <v>27.246348634766004</v>
      </c>
    </row>
    <row r="1509" spans="1:37">
      <c r="A1509">
        <v>17</v>
      </c>
      <c r="B1509">
        <v>137</v>
      </c>
      <c r="C1509">
        <v>2024</v>
      </c>
      <c r="D1509">
        <v>5</v>
      </c>
      <c r="E1509">
        <v>99</v>
      </c>
      <c r="F1509">
        <v>99</v>
      </c>
      <c r="G1509">
        <v>99</v>
      </c>
      <c r="H1509">
        <v>99</v>
      </c>
      <c r="I1509">
        <v>99</v>
      </c>
      <c r="J1509">
        <v>999</v>
      </c>
      <c r="K1509">
        <v>99</v>
      </c>
      <c r="L1509">
        <v>99</v>
      </c>
      <c r="M1509">
        <v>12</v>
      </c>
      <c r="N1509">
        <v>99</v>
      </c>
      <c r="O1509">
        <v>99</v>
      </c>
      <c r="P1509">
        <v>99</v>
      </c>
      <c r="Q1509">
        <v>4</v>
      </c>
      <c r="R1509">
        <v>8</v>
      </c>
      <c r="S1509">
        <v>10.375</v>
      </c>
      <c r="T1509">
        <v>12</v>
      </c>
      <c r="U1509">
        <v>42.3125</v>
      </c>
      <c r="V1509">
        <v>0</v>
      </c>
      <c r="W1509">
        <v>100</v>
      </c>
      <c r="X1509">
        <v>100</v>
      </c>
      <c r="Y1509">
        <v>100</v>
      </c>
      <c r="Z1509">
        <v>4.9410114096205069</v>
      </c>
      <c r="AA1509">
        <v>0.69597054535375247</v>
      </c>
      <c r="AB1509">
        <v>0</v>
      </c>
      <c r="AC1509">
        <v>71.109504302252205</v>
      </c>
      <c r="AF1509">
        <v>0.67170445004198143</v>
      </c>
      <c r="AG1509">
        <v>1.2195341631689871</v>
      </c>
      <c r="AH1509">
        <v>0</v>
      </c>
      <c r="AI1509">
        <v>8</v>
      </c>
      <c r="AJ1509">
        <v>114.47499999999999</v>
      </c>
      <c r="AK1509">
        <v>28.272336270839201</v>
      </c>
    </row>
    <row r="1510" spans="1:37">
      <c r="A1510">
        <v>17</v>
      </c>
      <c r="B1510">
        <v>138</v>
      </c>
      <c r="C1510">
        <v>2024</v>
      </c>
      <c r="D1510">
        <v>6</v>
      </c>
      <c r="E1510">
        <v>99</v>
      </c>
      <c r="F1510">
        <v>99</v>
      </c>
      <c r="G1510">
        <v>99</v>
      </c>
      <c r="H1510">
        <v>99</v>
      </c>
      <c r="I1510">
        <v>99</v>
      </c>
      <c r="J1510">
        <v>999</v>
      </c>
      <c r="K1510">
        <v>99</v>
      </c>
      <c r="L1510">
        <v>99</v>
      </c>
      <c r="M1510">
        <v>12</v>
      </c>
      <c r="N1510">
        <v>99</v>
      </c>
      <c r="O1510">
        <v>99</v>
      </c>
      <c r="P1510">
        <v>99</v>
      </c>
      <c r="Q1510">
        <v>1</v>
      </c>
      <c r="R1510">
        <v>1</v>
      </c>
      <c r="S1510">
        <v>10</v>
      </c>
      <c r="T1510">
        <v>12</v>
      </c>
      <c r="U1510">
        <v>51.1</v>
      </c>
      <c r="V1510">
        <v>0</v>
      </c>
      <c r="W1510">
        <v>100</v>
      </c>
      <c r="X1510">
        <v>100</v>
      </c>
      <c r="Y1510">
        <v>100</v>
      </c>
      <c r="Z1510">
        <v>0</v>
      </c>
      <c r="AA1510">
        <v>0</v>
      </c>
      <c r="AB1510">
        <v>0</v>
      </c>
      <c r="AF1510">
        <v>0.17391304347826086</v>
      </c>
      <c r="AG1510">
        <v>0.39685929745808118</v>
      </c>
      <c r="AH1510">
        <v>100</v>
      </c>
      <c r="AI1510">
        <v>1</v>
      </c>
      <c r="AJ1510">
        <v>115.3</v>
      </c>
      <c r="AK1510">
        <v>33.337496127541556</v>
      </c>
    </row>
    <row r="1511" spans="1:37">
      <c r="A1511">
        <v>17</v>
      </c>
      <c r="B1511">
        <v>139</v>
      </c>
      <c r="C1511">
        <v>2024</v>
      </c>
      <c r="D1511">
        <v>7</v>
      </c>
      <c r="E1511">
        <v>99</v>
      </c>
      <c r="F1511">
        <v>99</v>
      </c>
      <c r="G1511">
        <v>99</v>
      </c>
      <c r="H1511">
        <v>99</v>
      </c>
      <c r="I1511">
        <v>99</v>
      </c>
      <c r="J1511">
        <v>999</v>
      </c>
      <c r="K1511">
        <v>99</v>
      </c>
      <c r="L1511">
        <v>99</v>
      </c>
      <c r="M1511">
        <v>12</v>
      </c>
      <c r="N1511">
        <v>99</v>
      </c>
      <c r="O1511">
        <v>99</v>
      </c>
      <c r="P1511">
        <v>99</v>
      </c>
      <c r="Q1511">
        <v>1</v>
      </c>
      <c r="R1511">
        <v>1</v>
      </c>
      <c r="S1511">
        <v>10</v>
      </c>
      <c r="T1511">
        <v>12</v>
      </c>
      <c r="U1511">
        <v>35.1</v>
      </c>
      <c r="V1511">
        <v>0</v>
      </c>
      <c r="W1511">
        <v>100</v>
      </c>
      <c r="X1511">
        <v>100</v>
      </c>
      <c r="Y1511">
        <v>100</v>
      </c>
      <c r="Z1511">
        <v>0</v>
      </c>
      <c r="AA1511">
        <v>0</v>
      </c>
      <c r="AB1511">
        <v>0</v>
      </c>
      <c r="AF1511">
        <v>0.41841004184100405</v>
      </c>
      <c r="AG1511">
        <v>0.65119385540156949</v>
      </c>
      <c r="AH1511">
        <v>0</v>
      </c>
      <c r="AI1511">
        <v>1</v>
      </c>
      <c r="AJ1511">
        <v>113.5</v>
      </c>
      <c r="AK1511">
        <v>24.005985081921711</v>
      </c>
    </row>
    <row r="1512" spans="1:37">
      <c r="A1512">
        <v>17</v>
      </c>
      <c r="B1512">
        <v>140</v>
      </c>
      <c r="C1512">
        <v>2024</v>
      </c>
      <c r="D1512">
        <v>8</v>
      </c>
      <c r="E1512">
        <v>99</v>
      </c>
      <c r="F1512">
        <v>99</v>
      </c>
      <c r="G1512">
        <v>99</v>
      </c>
      <c r="H1512">
        <v>99</v>
      </c>
      <c r="I1512">
        <v>99</v>
      </c>
      <c r="J1512">
        <v>999</v>
      </c>
      <c r="K1512">
        <v>99</v>
      </c>
      <c r="L1512">
        <v>99</v>
      </c>
      <c r="M1512">
        <v>12</v>
      </c>
      <c r="N1512">
        <v>99</v>
      </c>
      <c r="O1512">
        <v>99</v>
      </c>
      <c r="P1512">
        <v>99</v>
      </c>
      <c r="Q1512">
        <v>31</v>
      </c>
      <c r="R1512">
        <v>36</v>
      </c>
      <c r="S1512">
        <v>10.777777777777779</v>
      </c>
      <c r="T1512">
        <v>12</v>
      </c>
      <c r="U1512">
        <v>42.06388888888889</v>
      </c>
      <c r="V1512">
        <v>0</v>
      </c>
      <c r="W1512">
        <v>100</v>
      </c>
      <c r="X1512">
        <v>100</v>
      </c>
      <c r="Y1512">
        <v>100</v>
      </c>
      <c r="Z1512">
        <v>7.8118198469362303</v>
      </c>
      <c r="AA1512">
        <v>0.85346063865205934</v>
      </c>
      <c r="AB1512">
        <v>0</v>
      </c>
      <c r="AC1512">
        <v>71.166875883926437</v>
      </c>
      <c r="AF1512">
        <v>0.60687795010114653</v>
      </c>
      <c r="AG1512">
        <v>1.04006406734214</v>
      </c>
      <c r="AH1512">
        <v>2.7777777777777781</v>
      </c>
      <c r="AI1512">
        <v>36</v>
      </c>
      <c r="AJ1512">
        <v>115.56944444444444</v>
      </c>
      <c r="AK1512">
        <v>26.99555946936308</v>
      </c>
    </row>
    <row r="1513" spans="1:37">
      <c r="A1513">
        <v>17</v>
      </c>
      <c r="B1513">
        <v>141</v>
      </c>
      <c r="C1513">
        <v>2024</v>
      </c>
      <c r="D1513">
        <v>9</v>
      </c>
      <c r="E1513">
        <v>99</v>
      </c>
      <c r="F1513">
        <v>99</v>
      </c>
      <c r="G1513">
        <v>99</v>
      </c>
      <c r="H1513">
        <v>99</v>
      </c>
      <c r="I1513">
        <v>99</v>
      </c>
      <c r="J1513">
        <v>999</v>
      </c>
      <c r="K1513">
        <v>99</v>
      </c>
      <c r="L1513">
        <v>99</v>
      </c>
      <c r="M1513">
        <v>12</v>
      </c>
      <c r="N1513">
        <v>99</v>
      </c>
      <c r="O1513">
        <v>99</v>
      </c>
      <c r="P1513">
        <v>99</v>
      </c>
      <c r="Q1513">
        <v>32</v>
      </c>
      <c r="R1513">
        <v>32</v>
      </c>
      <c r="S1513">
        <v>10.65625</v>
      </c>
      <c r="T1513">
        <v>12</v>
      </c>
      <c r="U1513">
        <v>40.840625000000003</v>
      </c>
      <c r="V1513">
        <v>0</v>
      </c>
      <c r="W1513">
        <v>100</v>
      </c>
      <c r="X1513">
        <v>100</v>
      </c>
      <c r="Y1513">
        <v>96.875</v>
      </c>
      <c r="Z1513">
        <v>7.7765617151395903</v>
      </c>
      <c r="AA1513">
        <v>0.92227216021085634</v>
      </c>
      <c r="AB1513">
        <v>0</v>
      </c>
      <c r="AC1513">
        <v>69.778522293864597</v>
      </c>
      <c r="AF1513">
        <v>0.43132497641191553</v>
      </c>
      <c r="AG1513">
        <v>0.70959839196067198</v>
      </c>
      <c r="AH1513">
        <v>6.25</v>
      </c>
      <c r="AI1513">
        <v>32</v>
      </c>
      <c r="AJ1513">
        <v>114.60937500000001</v>
      </c>
      <c r="AK1513">
        <v>26.909597263085328</v>
      </c>
    </row>
    <row r="1514" spans="1:37">
      <c r="A1514">
        <v>17</v>
      </c>
      <c r="B1514">
        <v>142</v>
      </c>
      <c r="C1514">
        <v>2024</v>
      </c>
      <c r="D1514">
        <v>10</v>
      </c>
      <c r="E1514">
        <v>99</v>
      </c>
      <c r="F1514">
        <v>99</v>
      </c>
      <c r="G1514">
        <v>99</v>
      </c>
      <c r="H1514">
        <v>99</v>
      </c>
      <c r="I1514">
        <v>99</v>
      </c>
      <c r="J1514">
        <v>999</v>
      </c>
      <c r="K1514">
        <v>99</v>
      </c>
      <c r="L1514">
        <v>99</v>
      </c>
      <c r="M1514">
        <v>12</v>
      </c>
      <c r="N1514">
        <v>99</v>
      </c>
      <c r="O1514">
        <v>99</v>
      </c>
      <c r="P1514">
        <v>99</v>
      </c>
      <c r="Q1514">
        <v>60</v>
      </c>
      <c r="R1514">
        <v>69</v>
      </c>
      <c r="S1514">
        <v>10.536231884057967</v>
      </c>
      <c r="T1514">
        <v>12</v>
      </c>
      <c r="U1514">
        <v>38.752173913043471</v>
      </c>
      <c r="V1514">
        <v>0</v>
      </c>
      <c r="W1514">
        <v>100</v>
      </c>
      <c r="X1514">
        <v>100</v>
      </c>
      <c r="Y1514">
        <v>92.753623188405783</v>
      </c>
      <c r="Z1514">
        <v>9.5677842405701359</v>
      </c>
      <c r="AA1514">
        <v>1.1619537537871032</v>
      </c>
      <c r="AB1514">
        <v>0</v>
      </c>
      <c r="AC1514">
        <v>85.630766783956417</v>
      </c>
      <c r="AF1514">
        <v>0.40409956076134695</v>
      </c>
      <c r="AG1514">
        <v>0.59760368498805394</v>
      </c>
      <c r="AH1514">
        <v>4.3478260869565215</v>
      </c>
      <c r="AI1514">
        <v>69</v>
      </c>
      <c r="AJ1514">
        <v>112.34347826086956</v>
      </c>
      <c r="AK1514">
        <v>26.832904803801235</v>
      </c>
    </row>
    <row r="1515" spans="1:37">
      <c r="A1515">
        <v>17</v>
      </c>
      <c r="B1515">
        <v>143</v>
      </c>
      <c r="C1515">
        <v>2024</v>
      </c>
      <c r="D1515">
        <v>11</v>
      </c>
      <c r="E1515">
        <v>99</v>
      </c>
      <c r="F1515">
        <v>99</v>
      </c>
      <c r="G1515">
        <v>99</v>
      </c>
      <c r="H1515">
        <v>99</v>
      </c>
      <c r="I1515">
        <v>99</v>
      </c>
      <c r="J1515">
        <v>999</v>
      </c>
      <c r="K1515">
        <v>99</v>
      </c>
      <c r="L1515">
        <v>99</v>
      </c>
      <c r="M1515">
        <v>12</v>
      </c>
      <c r="N1515">
        <v>99</v>
      </c>
      <c r="O1515">
        <v>99</v>
      </c>
      <c r="P1515">
        <v>99</v>
      </c>
      <c r="Q1515">
        <v>7</v>
      </c>
      <c r="R1515">
        <v>10</v>
      </c>
      <c r="S1515">
        <v>9.8000000000000007</v>
      </c>
      <c r="T1515">
        <v>12</v>
      </c>
      <c r="U1515">
        <v>32.99</v>
      </c>
      <c r="V1515">
        <v>0</v>
      </c>
      <c r="W1515">
        <v>100</v>
      </c>
      <c r="X1515">
        <v>100</v>
      </c>
      <c r="Y1515">
        <v>70</v>
      </c>
      <c r="Z1515">
        <v>9.7974945776969058</v>
      </c>
      <c r="AA1515">
        <v>0.97979589711326065</v>
      </c>
      <c r="AB1515">
        <v>0</v>
      </c>
      <c r="AC1515">
        <v>91.337662460555677</v>
      </c>
      <c r="AF1515">
        <v>0.17885888034340902</v>
      </c>
      <c r="AG1515">
        <v>0.22667479278735783</v>
      </c>
      <c r="AH1515">
        <v>0</v>
      </c>
      <c r="AI1515">
        <v>10</v>
      </c>
      <c r="AJ1515">
        <v>110.11</v>
      </c>
      <c r="AK1515">
        <v>23.993339155706476</v>
      </c>
    </row>
    <row r="1516" spans="1:37">
      <c r="A1516">
        <v>17</v>
      </c>
      <c r="B1516">
        <v>144</v>
      </c>
      <c r="C1516">
        <v>2024</v>
      </c>
      <c r="D1516">
        <v>12</v>
      </c>
      <c r="E1516">
        <v>99</v>
      </c>
      <c r="F1516">
        <v>99</v>
      </c>
      <c r="G1516">
        <v>99</v>
      </c>
      <c r="H1516">
        <v>99</v>
      </c>
      <c r="I1516">
        <v>99</v>
      </c>
      <c r="J1516">
        <v>999</v>
      </c>
      <c r="K1516">
        <v>99</v>
      </c>
      <c r="L1516">
        <v>99</v>
      </c>
      <c r="M1516">
        <v>12</v>
      </c>
      <c r="N1516">
        <v>99</v>
      </c>
      <c r="O1516">
        <v>99</v>
      </c>
      <c r="P1516">
        <v>99</v>
      </c>
      <c r="Q1516">
        <v>1</v>
      </c>
      <c r="R1516">
        <v>1</v>
      </c>
      <c r="S1516">
        <v>11</v>
      </c>
      <c r="T1516">
        <v>12</v>
      </c>
      <c r="U1516">
        <v>36.200000000000003</v>
      </c>
      <c r="V1516">
        <v>0</v>
      </c>
      <c r="W1516">
        <v>100</v>
      </c>
      <c r="X1516">
        <v>100</v>
      </c>
      <c r="Y1516">
        <v>100</v>
      </c>
      <c r="Z1516">
        <v>0</v>
      </c>
      <c r="AA1516">
        <v>0</v>
      </c>
      <c r="AB1516">
        <v>0</v>
      </c>
      <c r="AF1516">
        <v>0.19417475728155345</v>
      </c>
      <c r="AG1516">
        <v>0.28293628462452319</v>
      </c>
      <c r="AH1516">
        <v>0</v>
      </c>
      <c r="AI1516">
        <v>1</v>
      </c>
      <c r="AJ1516">
        <v>109.1</v>
      </c>
      <c r="AK1516">
        <v>27.876247949833843</v>
      </c>
    </row>
    <row r="1517" spans="1:37">
      <c r="A1517">
        <v>17</v>
      </c>
      <c r="B1517">
        <v>145</v>
      </c>
      <c r="C1517">
        <v>2024</v>
      </c>
      <c r="D1517">
        <v>1</v>
      </c>
      <c r="E1517">
        <v>99</v>
      </c>
      <c r="F1517">
        <v>99</v>
      </c>
      <c r="G1517">
        <v>99</v>
      </c>
      <c r="H1517">
        <v>99</v>
      </c>
      <c r="I1517">
        <v>99</v>
      </c>
      <c r="J1517">
        <v>999</v>
      </c>
      <c r="K1517">
        <v>99</v>
      </c>
      <c r="L1517">
        <v>99</v>
      </c>
      <c r="M1517">
        <v>13</v>
      </c>
      <c r="N1517">
        <v>99</v>
      </c>
      <c r="O1517">
        <v>99</v>
      </c>
      <c r="P1517">
        <v>99</v>
      </c>
      <c r="R1517">
        <v>0</v>
      </c>
    </row>
    <row r="1518" spans="1:37">
      <c r="A1518">
        <v>17</v>
      </c>
      <c r="B1518">
        <v>146</v>
      </c>
      <c r="C1518">
        <v>2024</v>
      </c>
      <c r="D1518">
        <v>2</v>
      </c>
      <c r="E1518">
        <v>99</v>
      </c>
      <c r="F1518">
        <v>99</v>
      </c>
      <c r="G1518">
        <v>99</v>
      </c>
      <c r="H1518">
        <v>99</v>
      </c>
      <c r="I1518">
        <v>99</v>
      </c>
      <c r="J1518">
        <v>999</v>
      </c>
      <c r="K1518">
        <v>99</v>
      </c>
      <c r="L1518">
        <v>99</v>
      </c>
      <c r="M1518">
        <v>13</v>
      </c>
      <c r="N1518">
        <v>99</v>
      </c>
      <c r="O1518">
        <v>99</v>
      </c>
      <c r="P1518">
        <v>99</v>
      </c>
      <c r="Q1518">
        <v>1</v>
      </c>
      <c r="R1518">
        <v>1</v>
      </c>
      <c r="S1518">
        <v>7</v>
      </c>
      <c r="T1518">
        <v>13</v>
      </c>
      <c r="U1518">
        <v>31.2</v>
      </c>
      <c r="V1518">
        <v>0</v>
      </c>
      <c r="W1518">
        <v>100</v>
      </c>
      <c r="X1518">
        <v>100</v>
      </c>
      <c r="Y1518">
        <v>100</v>
      </c>
      <c r="Z1518">
        <v>0</v>
      </c>
      <c r="AA1518">
        <v>0</v>
      </c>
      <c r="AB1518">
        <v>0</v>
      </c>
      <c r="AF1518">
        <v>0.20491803278688528</v>
      </c>
      <c r="AG1518">
        <v>0.21473849393983185</v>
      </c>
      <c r="AH1518">
        <v>0</v>
      </c>
      <c r="AI1518">
        <v>1</v>
      </c>
      <c r="AJ1518">
        <v>110.3</v>
      </c>
      <c r="AK1518">
        <v>23.250273002358202</v>
      </c>
    </row>
    <row r="1519" spans="1:37">
      <c r="A1519">
        <v>17</v>
      </c>
      <c r="B1519">
        <v>147</v>
      </c>
      <c r="C1519">
        <v>2024</v>
      </c>
      <c r="D1519">
        <v>3</v>
      </c>
      <c r="E1519">
        <v>99</v>
      </c>
      <c r="F1519">
        <v>99</v>
      </c>
      <c r="G1519">
        <v>99</v>
      </c>
      <c r="H1519">
        <v>99</v>
      </c>
      <c r="I1519">
        <v>99</v>
      </c>
      <c r="J1519">
        <v>999</v>
      </c>
      <c r="K1519">
        <v>99</v>
      </c>
      <c r="L1519">
        <v>99</v>
      </c>
      <c r="M1519">
        <v>13</v>
      </c>
      <c r="N1519">
        <v>99</v>
      </c>
      <c r="O1519">
        <v>99</v>
      </c>
      <c r="P1519">
        <v>99</v>
      </c>
      <c r="Q1519">
        <v>10</v>
      </c>
      <c r="R1519">
        <v>10</v>
      </c>
      <c r="S1519">
        <v>9.6999999999999993</v>
      </c>
      <c r="T1519">
        <v>13</v>
      </c>
      <c r="U1519">
        <v>41.2</v>
      </c>
      <c r="V1519">
        <v>0</v>
      </c>
      <c r="W1519">
        <v>100</v>
      </c>
      <c r="X1519">
        <v>100</v>
      </c>
      <c r="Y1519">
        <v>100</v>
      </c>
      <c r="Z1519">
        <v>6.9938544451539695</v>
      </c>
      <c r="AA1519">
        <v>1.1874342087037972</v>
      </c>
      <c r="AB1519">
        <v>0</v>
      </c>
      <c r="AC1519">
        <v>61.531110640023932</v>
      </c>
      <c r="AF1519">
        <v>0.36496350364963526</v>
      </c>
      <c r="AG1519">
        <v>0.4775206017686805</v>
      </c>
      <c r="AH1519">
        <v>0</v>
      </c>
      <c r="AI1519">
        <v>9</v>
      </c>
      <c r="AJ1519">
        <v>115.28888888888891</v>
      </c>
      <c r="AK1519">
        <v>27.61357434346592</v>
      </c>
    </row>
    <row r="1520" spans="1:37">
      <c r="A1520">
        <v>17</v>
      </c>
      <c r="B1520">
        <v>148</v>
      </c>
      <c r="C1520">
        <v>2024</v>
      </c>
      <c r="D1520">
        <v>4</v>
      </c>
      <c r="E1520">
        <v>99</v>
      </c>
      <c r="F1520">
        <v>99</v>
      </c>
      <c r="G1520">
        <v>99</v>
      </c>
      <c r="H1520">
        <v>99</v>
      </c>
      <c r="I1520">
        <v>99</v>
      </c>
      <c r="J1520">
        <v>999</v>
      </c>
      <c r="K1520">
        <v>99</v>
      </c>
      <c r="L1520">
        <v>99</v>
      </c>
      <c r="M1520">
        <v>13</v>
      </c>
      <c r="N1520">
        <v>99</v>
      </c>
      <c r="O1520">
        <v>99</v>
      </c>
      <c r="P1520">
        <v>99</v>
      </c>
      <c r="Q1520">
        <v>2</v>
      </c>
      <c r="R1520">
        <v>2</v>
      </c>
      <c r="S1520">
        <v>9</v>
      </c>
      <c r="T1520">
        <v>13</v>
      </c>
      <c r="U1520">
        <v>44.3</v>
      </c>
      <c r="V1520">
        <v>0</v>
      </c>
      <c r="W1520">
        <v>100</v>
      </c>
      <c r="X1520">
        <v>100</v>
      </c>
      <c r="Y1520">
        <v>100</v>
      </c>
      <c r="Z1520">
        <v>5.6000000000000112</v>
      </c>
      <c r="AA1520">
        <v>0</v>
      </c>
      <c r="AB1520">
        <v>0</v>
      </c>
      <c r="AF1520">
        <v>0.25</v>
      </c>
      <c r="AG1520">
        <v>0.44440654672037005</v>
      </c>
      <c r="AH1520">
        <v>0</v>
      </c>
      <c r="AI1520">
        <v>2</v>
      </c>
      <c r="AJ1520">
        <v>117.35</v>
      </c>
      <c r="AK1520">
        <v>27.296655540200881</v>
      </c>
    </row>
    <row r="1521" spans="1:37">
      <c r="A1521">
        <v>17</v>
      </c>
      <c r="B1521">
        <v>149</v>
      </c>
      <c r="C1521">
        <v>2024</v>
      </c>
      <c r="D1521">
        <v>5</v>
      </c>
      <c r="E1521">
        <v>99</v>
      </c>
      <c r="F1521">
        <v>99</v>
      </c>
      <c r="G1521">
        <v>99</v>
      </c>
      <c r="H1521">
        <v>99</v>
      </c>
      <c r="I1521">
        <v>99</v>
      </c>
      <c r="J1521">
        <v>999</v>
      </c>
      <c r="K1521">
        <v>99</v>
      </c>
      <c r="L1521">
        <v>99</v>
      </c>
      <c r="M1521">
        <v>13</v>
      </c>
      <c r="N1521">
        <v>99</v>
      </c>
      <c r="O1521">
        <v>99</v>
      </c>
      <c r="P1521">
        <v>99</v>
      </c>
      <c r="Q1521">
        <v>2</v>
      </c>
      <c r="R1521">
        <v>2</v>
      </c>
      <c r="S1521">
        <v>11</v>
      </c>
      <c r="T1521">
        <v>13</v>
      </c>
      <c r="U1521">
        <v>49.45</v>
      </c>
      <c r="V1521">
        <v>0</v>
      </c>
      <c r="W1521">
        <v>100</v>
      </c>
      <c r="X1521">
        <v>100</v>
      </c>
      <c r="Y1521">
        <v>100</v>
      </c>
      <c r="Z1521">
        <v>2.9499999999999758</v>
      </c>
      <c r="AA1521">
        <v>0</v>
      </c>
      <c r="AB1521">
        <v>0</v>
      </c>
      <c r="AF1521">
        <v>0.16792611251049536</v>
      </c>
      <c r="AG1521">
        <v>0.35631293570875305</v>
      </c>
      <c r="AH1521">
        <v>0</v>
      </c>
      <c r="AI1521">
        <v>2</v>
      </c>
      <c r="AJ1521">
        <v>117.75</v>
      </c>
      <c r="AK1521">
        <v>30.971850072392535</v>
      </c>
    </row>
    <row r="1522" spans="1:37">
      <c r="A1522">
        <v>17</v>
      </c>
      <c r="B1522">
        <v>150</v>
      </c>
      <c r="C1522">
        <v>2024</v>
      </c>
      <c r="D1522">
        <v>6</v>
      </c>
      <c r="E1522">
        <v>99</v>
      </c>
      <c r="F1522">
        <v>99</v>
      </c>
      <c r="G1522">
        <v>99</v>
      </c>
      <c r="H1522">
        <v>99</v>
      </c>
      <c r="I1522">
        <v>99</v>
      </c>
      <c r="J1522">
        <v>999</v>
      </c>
      <c r="K1522">
        <v>99</v>
      </c>
      <c r="L1522">
        <v>99</v>
      </c>
      <c r="M1522">
        <v>13</v>
      </c>
      <c r="N1522">
        <v>99</v>
      </c>
      <c r="O1522">
        <v>99</v>
      </c>
      <c r="P1522">
        <v>99</v>
      </c>
      <c r="R1522">
        <v>0</v>
      </c>
    </row>
    <row r="1523" spans="1:37">
      <c r="A1523">
        <v>17</v>
      </c>
      <c r="B1523">
        <v>151</v>
      </c>
      <c r="C1523">
        <v>2024</v>
      </c>
      <c r="D1523">
        <v>7</v>
      </c>
      <c r="E1523">
        <v>99</v>
      </c>
      <c r="F1523">
        <v>99</v>
      </c>
      <c r="G1523">
        <v>99</v>
      </c>
      <c r="H1523">
        <v>99</v>
      </c>
      <c r="I1523">
        <v>99</v>
      </c>
      <c r="J1523">
        <v>999</v>
      </c>
      <c r="K1523">
        <v>99</v>
      </c>
      <c r="L1523">
        <v>99</v>
      </c>
      <c r="M1523">
        <v>13</v>
      </c>
      <c r="N1523">
        <v>99</v>
      </c>
      <c r="O1523">
        <v>99</v>
      </c>
      <c r="P1523">
        <v>99</v>
      </c>
      <c r="R1523">
        <v>0</v>
      </c>
    </row>
    <row r="1524" spans="1:37">
      <c r="A1524">
        <v>17</v>
      </c>
      <c r="B1524">
        <v>152</v>
      </c>
      <c r="C1524">
        <v>2024</v>
      </c>
      <c r="D1524">
        <v>8</v>
      </c>
      <c r="E1524">
        <v>99</v>
      </c>
      <c r="F1524">
        <v>99</v>
      </c>
      <c r="G1524">
        <v>99</v>
      </c>
      <c r="H1524">
        <v>99</v>
      </c>
      <c r="I1524">
        <v>99</v>
      </c>
      <c r="J1524">
        <v>999</v>
      </c>
      <c r="K1524">
        <v>99</v>
      </c>
      <c r="L1524">
        <v>99</v>
      </c>
      <c r="M1524">
        <v>13</v>
      </c>
      <c r="N1524">
        <v>99</v>
      </c>
      <c r="O1524">
        <v>99</v>
      </c>
      <c r="P1524">
        <v>99</v>
      </c>
      <c r="Q1524">
        <v>7</v>
      </c>
      <c r="R1524">
        <v>9</v>
      </c>
      <c r="S1524">
        <v>11.777777777777779</v>
      </c>
      <c r="T1524">
        <v>13</v>
      </c>
      <c r="U1524">
        <v>42.322222222222223</v>
      </c>
      <c r="V1524">
        <v>0</v>
      </c>
      <c r="W1524">
        <v>100</v>
      </c>
      <c r="X1524">
        <v>100</v>
      </c>
      <c r="Y1524">
        <v>100</v>
      </c>
      <c r="Z1524">
        <v>6.8324028273413324</v>
      </c>
      <c r="AA1524">
        <v>1.0304020550550592</v>
      </c>
      <c r="AB1524">
        <v>0</v>
      </c>
      <c r="AC1524">
        <v>57.834295880960845</v>
      </c>
      <c r="AF1524">
        <v>0.15171948752528663</v>
      </c>
      <c r="AG1524">
        <v>0.26161289259104609</v>
      </c>
      <c r="AH1524">
        <v>11.111111111111112</v>
      </c>
      <c r="AI1524">
        <v>8</v>
      </c>
      <c r="AJ1524">
        <v>112.96250000000001</v>
      </c>
      <c r="AK1524">
        <v>28.830254999586057</v>
      </c>
    </row>
    <row r="1525" spans="1:37">
      <c r="A1525">
        <v>17</v>
      </c>
      <c r="B1525">
        <v>153</v>
      </c>
      <c r="C1525">
        <v>2024</v>
      </c>
      <c r="D1525">
        <v>9</v>
      </c>
      <c r="E1525">
        <v>99</v>
      </c>
      <c r="F1525">
        <v>99</v>
      </c>
      <c r="G1525">
        <v>99</v>
      </c>
      <c r="H1525">
        <v>99</v>
      </c>
      <c r="I1525">
        <v>99</v>
      </c>
      <c r="J1525">
        <v>999</v>
      </c>
      <c r="K1525">
        <v>99</v>
      </c>
      <c r="L1525">
        <v>99</v>
      </c>
      <c r="M1525">
        <v>13</v>
      </c>
      <c r="N1525">
        <v>99</v>
      </c>
      <c r="O1525">
        <v>99</v>
      </c>
      <c r="P1525">
        <v>99</v>
      </c>
      <c r="Q1525">
        <v>10</v>
      </c>
      <c r="R1525">
        <v>10</v>
      </c>
      <c r="S1525">
        <v>11.4</v>
      </c>
      <c r="T1525">
        <v>13</v>
      </c>
      <c r="U1525">
        <v>37.629999999999995</v>
      </c>
      <c r="V1525">
        <v>0</v>
      </c>
      <c r="W1525">
        <v>100</v>
      </c>
      <c r="X1525">
        <v>100</v>
      </c>
      <c r="Y1525">
        <v>100</v>
      </c>
      <c r="Z1525">
        <v>7.7105187892904192</v>
      </c>
      <c r="AA1525">
        <v>0.79999999999999138</v>
      </c>
      <c r="AB1525">
        <v>0</v>
      </c>
      <c r="AC1525">
        <v>87.023975731957307</v>
      </c>
      <c r="AF1525">
        <v>0.13478905512872361</v>
      </c>
      <c r="AG1525">
        <v>0.20431699050792015</v>
      </c>
      <c r="AH1525">
        <v>10</v>
      </c>
      <c r="AI1525">
        <v>10</v>
      </c>
      <c r="AJ1525">
        <v>110.38</v>
      </c>
      <c r="AK1525">
        <v>27.597249360429903</v>
      </c>
    </row>
    <row r="1526" spans="1:37">
      <c r="A1526">
        <v>17</v>
      </c>
      <c r="B1526">
        <v>154</v>
      </c>
      <c r="C1526">
        <v>2024</v>
      </c>
      <c r="D1526">
        <v>10</v>
      </c>
      <c r="E1526">
        <v>99</v>
      </c>
      <c r="F1526">
        <v>99</v>
      </c>
      <c r="G1526">
        <v>99</v>
      </c>
      <c r="H1526">
        <v>99</v>
      </c>
      <c r="I1526">
        <v>99</v>
      </c>
      <c r="J1526">
        <v>999</v>
      </c>
      <c r="K1526">
        <v>99</v>
      </c>
      <c r="L1526">
        <v>99</v>
      </c>
      <c r="M1526">
        <v>13</v>
      </c>
      <c r="N1526">
        <v>99</v>
      </c>
      <c r="O1526">
        <v>99</v>
      </c>
      <c r="P1526">
        <v>99</v>
      </c>
      <c r="Q1526">
        <v>20</v>
      </c>
      <c r="R1526">
        <v>23</v>
      </c>
      <c r="S1526">
        <v>11.478260869565219</v>
      </c>
      <c r="T1526">
        <v>13</v>
      </c>
      <c r="U1526">
        <v>42.021739130434781</v>
      </c>
      <c r="V1526">
        <v>0</v>
      </c>
      <c r="W1526">
        <v>100</v>
      </c>
      <c r="X1526">
        <v>100</v>
      </c>
      <c r="Y1526">
        <v>100</v>
      </c>
      <c r="Z1526">
        <v>7.8497275788642513</v>
      </c>
      <c r="AA1526">
        <v>1.0159409952650438</v>
      </c>
      <c r="AB1526">
        <v>0</v>
      </c>
      <c r="AC1526">
        <v>67.473376828156887</v>
      </c>
      <c r="AF1526">
        <v>0.13469985358711564</v>
      </c>
      <c r="AG1526">
        <v>0.21600806370505785</v>
      </c>
      <c r="AH1526">
        <v>0</v>
      </c>
      <c r="AI1526">
        <v>23</v>
      </c>
      <c r="AJ1526">
        <v>115.4913043478261</v>
      </c>
      <c r="AK1526">
        <v>27.104003303773474</v>
      </c>
    </row>
    <row r="1527" spans="1:37">
      <c r="A1527">
        <v>17</v>
      </c>
      <c r="B1527">
        <v>155</v>
      </c>
      <c r="C1527">
        <v>2024</v>
      </c>
      <c r="D1527">
        <v>11</v>
      </c>
      <c r="E1527">
        <v>99</v>
      </c>
      <c r="F1527">
        <v>99</v>
      </c>
      <c r="G1527">
        <v>99</v>
      </c>
      <c r="H1527">
        <v>99</v>
      </c>
      <c r="I1527">
        <v>99</v>
      </c>
      <c r="J1527">
        <v>999</v>
      </c>
      <c r="K1527">
        <v>99</v>
      </c>
      <c r="L1527">
        <v>99</v>
      </c>
      <c r="M1527">
        <v>13</v>
      </c>
      <c r="N1527">
        <v>99</v>
      </c>
      <c r="O1527">
        <v>99</v>
      </c>
      <c r="P1527">
        <v>99</v>
      </c>
      <c r="Q1527">
        <v>6</v>
      </c>
      <c r="R1527">
        <v>6</v>
      </c>
      <c r="S1527">
        <v>11.666666666666664</v>
      </c>
      <c r="T1527">
        <v>13</v>
      </c>
      <c r="U1527">
        <v>38.716666666666669</v>
      </c>
      <c r="V1527">
        <v>0</v>
      </c>
      <c r="W1527">
        <v>100</v>
      </c>
      <c r="X1527">
        <v>100</v>
      </c>
      <c r="Y1527">
        <v>83.333333333333314</v>
      </c>
      <c r="Z1527">
        <v>10.646034733907044</v>
      </c>
      <c r="AA1527">
        <v>1.1055415967851447</v>
      </c>
      <c r="AB1527">
        <v>0</v>
      </c>
      <c r="AC1527">
        <v>77.506420648788094</v>
      </c>
      <c r="AF1527">
        <v>0.10731532820604547</v>
      </c>
      <c r="AG1527">
        <v>0.15961368403911258</v>
      </c>
      <c r="AH1527">
        <v>0</v>
      </c>
      <c r="AI1527">
        <v>6</v>
      </c>
      <c r="AJ1527">
        <v>111.3833333333333</v>
      </c>
      <c r="AK1527">
        <v>27.28637931980229</v>
      </c>
    </row>
    <row r="1528" spans="1:37">
      <c r="A1528">
        <v>17</v>
      </c>
      <c r="B1528">
        <v>156</v>
      </c>
      <c r="C1528">
        <v>2024</v>
      </c>
      <c r="D1528">
        <v>12</v>
      </c>
      <c r="E1528">
        <v>99</v>
      </c>
      <c r="F1528">
        <v>99</v>
      </c>
      <c r="G1528">
        <v>99</v>
      </c>
      <c r="H1528">
        <v>99</v>
      </c>
      <c r="I1528">
        <v>99</v>
      </c>
      <c r="J1528">
        <v>999</v>
      </c>
      <c r="K1528">
        <v>99</v>
      </c>
      <c r="L1528">
        <v>99</v>
      </c>
      <c r="M1528">
        <v>13</v>
      </c>
      <c r="N1528">
        <v>99</v>
      </c>
      <c r="O1528">
        <v>99</v>
      </c>
      <c r="P1528">
        <v>99</v>
      </c>
      <c r="Q1528">
        <v>1</v>
      </c>
      <c r="R1528">
        <v>1</v>
      </c>
      <c r="S1528">
        <v>12</v>
      </c>
      <c r="T1528">
        <v>13</v>
      </c>
      <c r="U1528">
        <v>45</v>
      </c>
      <c r="V1528">
        <v>0</v>
      </c>
      <c r="W1528">
        <v>100</v>
      </c>
      <c r="X1528">
        <v>100</v>
      </c>
      <c r="Y1528">
        <v>100</v>
      </c>
      <c r="Z1528">
        <v>0</v>
      </c>
      <c r="AA1528">
        <v>0</v>
      </c>
      <c r="AB1528">
        <v>0</v>
      </c>
      <c r="AF1528">
        <v>0.19417475728155345</v>
      </c>
      <c r="AG1528">
        <v>0.35171637591446242</v>
      </c>
      <c r="AH1528">
        <v>0</v>
      </c>
      <c r="AI1528">
        <v>1</v>
      </c>
      <c r="AJ1528">
        <v>115.3</v>
      </c>
      <c r="AK1528">
        <v>29.357873302140327</v>
      </c>
    </row>
    <row r="1529" spans="1:37">
      <c r="A1529">
        <v>17</v>
      </c>
      <c r="B1529">
        <v>157</v>
      </c>
      <c r="C1529">
        <v>2024</v>
      </c>
      <c r="D1529">
        <v>1</v>
      </c>
      <c r="E1529">
        <v>99</v>
      </c>
      <c r="F1529">
        <v>99</v>
      </c>
      <c r="G1529">
        <v>99</v>
      </c>
      <c r="H1529">
        <v>99</v>
      </c>
      <c r="I1529">
        <v>99</v>
      </c>
      <c r="J1529">
        <v>999</v>
      </c>
      <c r="K1529">
        <v>99</v>
      </c>
      <c r="L1529">
        <v>99</v>
      </c>
      <c r="M1529">
        <v>14</v>
      </c>
      <c r="N1529">
        <v>99</v>
      </c>
      <c r="O1529">
        <v>99</v>
      </c>
      <c r="P1529">
        <v>99</v>
      </c>
      <c r="R1529">
        <v>0</v>
      </c>
    </row>
    <row r="1530" spans="1:37">
      <c r="A1530">
        <v>17</v>
      </c>
      <c r="B1530">
        <v>158</v>
      </c>
      <c r="C1530">
        <v>2024</v>
      </c>
      <c r="D1530">
        <v>2</v>
      </c>
      <c r="E1530">
        <v>99</v>
      </c>
      <c r="F1530">
        <v>99</v>
      </c>
      <c r="G1530">
        <v>99</v>
      </c>
      <c r="H1530">
        <v>99</v>
      </c>
      <c r="I1530">
        <v>99</v>
      </c>
      <c r="J1530">
        <v>999</v>
      </c>
      <c r="K1530">
        <v>99</v>
      </c>
      <c r="L1530">
        <v>99</v>
      </c>
      <c r="M1530">
        <v>14</v>
      </c>
      <c r="N1530">
        <v>99</v>
      </c>
      <c r="O1530">
        <v>99</v>
      </c>
      <c r="P1530">
        <v>99</v>
      </c>
      <c r="R1530">
        <v>0</v>
      </c>
    </row>
    <row r="1531" spans="1:37">
      <c r="A1531">
        <v>17</v>
      </c>
      <c r="B1531">
        <v>159</v>
      </c>
      <c r="C1531">
        <v>2024</v>
      </c>
      <c r="D1531">
        <v>3</v>
      </c>
      <c r="E1531">
        <v>99</v>
      </c>
      <c r="F1531">
        <v>99</v>
      </c>
      <c r="G1531">
        <v>99</v>
      </c>
      <c r="H1531">
        <v>99</v>
      </c>
      <c r="I1531">
        <v>99</v>
      </c>
      <c r="J1531">
        <v>999</v>
      </c>
      <c r="K1531">
        <v>99</v>
      </c>
      <c r="L1531">
        <v>99</v>
      </c>
      <c r="M1531">
        <v>14</v>
      </c>
      <c r="N1531">
        <v>99</v>
      </c>
      <c r="O1531">
        <v>99</v>
      </c>
      <c r="P1531">
        <v>99</v>
      </c>
      <c r="Q1531">
        <v>1</v>
      </c>
      <c r="R1531">
        <v>1</v>
      </c>
      <c r="S1531">
        <v>11</v>
      </c>
      <c r="T1531">
        <v>14</v>
      </c>
      <c r="U1531">
        <v>57.6</v>
      </c>
      <c r="V1531">
        <v>0</v>
      </c>
      <c r="W1531">
        <v>100</v>
      </c>
      <c r="X1531">
        <v>100</v>
      </c>
      <c r="Y1531">
        <v>100</v>
      </c>
      <c r="Z1531">
        <v>0</v>
      </c>
      <c r="AA1531">
        <v>0</v>
      </c>
      <c r="AB1531">
        <v>0</v>
      </c>
      <c r="AF1531">
        <v>3.6496350364963528E-2</v>
      </c>
      <c r="AG1531">
        <v>6.6760161800669904E-2</v>
      </c>
      <c r="AH1531">
        <v>0</v>
      </c>
      <c r="AI1531">
        <v>0</v>
      </c>
    </row>
    <row r="1532" spans="1:37">
      <c r="A1532">
        <v>17</v>
      </c>
      <c r="B1532">
        <v>160</v>
      </c>
      <c r="C1532">
        <v>2024</v>
      </c>
      <c r="D1532">
        <v>4</v>
      </c>
      <c r="E1532">
        <v>99</v>
      </c>
      <c r="F1532">
        <v>99</v>
      </c>
      <c r="G1532">
        <v>99</v>
      </c>
      <c r="H1532">
        <v>99</v>
      </c>
      <c r="I1532">
        <v>99</v>
      </c>
      <c r="J1532">
        <v>999</v>
      </c>
      <c r="K1532">
        <v>99</v>
      </c>
      <c r="L1532">
        <v>99</v>
      </c>
      <c r="M1532">
        <v>14</v>
      </c>
      <c r="N1532">
        <v>99</v>
      </c>
      <c r="O1532">
        <v>99</v>
      </c>
      <c r="P1532">
        <v>99</v>
      </c>
      <c r="R1532">
        <v>0</v>
      </c>
    </row>
    <row r="1533" spans="1:37">
      <c r="A1533">
        <v>17</v>
      </c>
      <c r="B1533">
        <v>161</v>
      </c>
      <c r="C1533">
        <v>2024</v>
      </c>
      <c r="D1533">
        <v>5</v>
      </c>
      <c r="E1533">
        <v>99</v>
      </c>
      <c r="F1533">
        <v>99</v>
      </c>
      <c r="G1533">
        <v>99</v>
      </c>
      <c r="H1533">
        <v>99</v>
      </c>
      <c r="I1533">
        <v>99</v>
      </c>
      <c r="J1533">
        <v>999</v>
      </c>
      <c r="K1533">
        <v>99</v>
      </c>
      <c r="L1533">
        <v>99</v>
      </c>
      <c r="M1533">
        <v>14</v>
      </c>
      <c r="N1533">
        <v>99</v>
      </c>
      <c r="O1533">
        <v>99</v>
      </c>
      <c r="P1533">
        <v>99</v>
      </c>
      <c r="Q1533">
        <v>1</v>
      </c>
      <c r="R1533">
        <v>1</v>
      </c>
      <c r="S1533">
        <v>10</v>
      </c>
      <c r="T1533">
        <v>14</v>
      </c>
      <c r="U1533">
        <v>37.300000000000011</v>
      </c>
      <c r="V1533">
        <v>0</v>
      </c>
      <c r="W1533">
        <v>100</v>
      </c>
      <c r="X1533">
        <v>100</v>
      </c>
      <c r="Y1533">
        <v>100</v>
      </c>
      <c r="Z1533">
        <v>0</v>
      </c>
      <c r="AA1533">
        <v>0</v>
      </c>
      <c r="AB1533">
        <v>0</v>
      </c>
      <c r="AF1533">
        <v>8.3963056255247678E-2</v>
      </c>
      <c r="AG1533">
        <v>0.13438293732999479</v>
      </c>
      <c r="AH1533">
        <v>0</v>
      </c>
      <c r="AI1533">
        <v>1</v>
      </c>
      <c r="AJ1533">
        <v>109.7</v>
      </c>
      <c r="AK1533">
        <v>28.254586058485955</v>
      </c>
    </row>
    <row r="1534" spans="1:37">
      <c r="A1534">
        <v>17</v>
      </c>
      <c r="B1534">
        <v>162</v>
      </c>
      <c r="C1534">
        <v>2024</v>
      </c>
      <c r="D1534">
        <v>6</v>
      </c>
      <c r="E1534">
        <v>99</v>
      </c>
      <c r="F1534">
        <v>99</v>
      </c>
      <c r="G1534">
        <v>99</v>
      </c>
      <c r="H1534">
        <v>99</v>
      </c>
      <c r="I1534">
        <v>99</v>
      </c>
      <c r="J1534">
        <v>999</v>
      </c>
      <c r="K1534">
        <v>99</v>
      </c>
      <c r="L1534">
        <v>99</v>
      </c>
      <c r="M1534">
        <v>14</v>
      </c>
      <c r="N1534">
        <v>99</v>
      </c>
      <c r="O1534">
        <v>99</v>
      </c>
      <c r="P1534">
        <v>99</v>
      </c>
      <c r="Q1534">
        <v>1</v>
      </c>
      <c r="R1534">
        <v>1</v>
      </c>
      <c r="S1534">
        <v>12</v>
      </c>
      <c r="T1534">
        <v>14</v>
      </c>
      <c r="U1534">
        <v>51</v>
      </c>
      <c r="V1534">
        <v>0</v>
      </c>
      <c r="W1534">
        <v>100</v>
      </c>
      <c r="X1534">
        <v>100</v>
      </c>
      <c r="Y1534">
        <v>100</v>
      </c>
      <c r="Z1534">
        <v>0</v>
      </c>
      <c r="AA1534">
        <v>0</v>
      </c>
      <c r="AB1534">
        <v>0</v>
      </c>
      <c r="AF1534">
        <v>0.17391304347826086</v>
      </c>
      <c r="AG1534">
        <v>0.39608266478203824</v>
      </c>
      <c r="AH1534">
        <v>100</v>
      </c>
      <c r="AI1534">
        <v>1</v>
      </c>
      <c r="AJ1534">
        <v>109</v>
      </c>
      <c r="AK1534">
        <v>39.381357483114279</v>
      </c>
    </row>
    <row r="1535" spans="1:37">
      <c r="A1535">
        <v>17</v>
      </c>
      <c r="B1535">
        <v>163</v>
      </c>
      <c r="C1535">
        <v>2024</v>
      </c>
      <c r="D1535">
        <v>7</v>
      </c>
      <c r="E1535">
        <v>99</v>
      </c>
      <c r="F1535">
        <v>99</v>
      </c>
      <c r="G1535">
        <v>99</v>
      </c>
      <c r="H1535">
        <v>99</v>
      </c>
      <c r="I1535">
        <v>99</v>
      </c>
      <c r="J1535">
        <v>999</v>
      </c>
      <c r="K1535">
        <v>99</v>
      </c>
      <c r="L1535">
        <v>99</v>
      </c>
      <c r="M1535">
        <v>14</v>
      </c>
      <c r="N1535">
        <v>99</v>
      </c>
      <c r="O1535">
        <v>99</v>
      </c>
      <c r="P1535">
        <v>99</v>
      </c>
      <c r="R1535">
        <v>0</v>
      </c>
    </row>
    <row r="1536" spans="1:37">
      <c r="A1536">
        <v>17</v>
      </c>
      <c r="B1536">
        <v>164</v>
      </c>
      <c r="C1536">
        <v>2024</v>
      </c>
      <c r="D1536">
        <v>8</v>
      </c>
      <c r="E1536">
        <v>99</v>
      </c>
      <c r="F1536">
        <v>99</v>
      </c>
      <c r="G1536">
        <v>99</v>
      </c>
      <c r="H1536">
        <v>99</v>
      </c>
      <c r="I1536">
        <v>99</v>
      </c>
      <c r="J1536">
        <v>999</v>
      </c>
      <c r="K1536">
        <v>99</v>
      </c>
      <c r="L1536">
        <v>99</v>
      </c>
      <c r="M1536">
        <v>14</v>
      </c>
      <c r="N1536">
        <v>99</v>
      </c>
      <c r="O1536">
        <v>99</v>
      </c>
      <c r="P1536">
        <v>99</v>
      </c>
      <c r="Q1536">
        <v>3</v>
      </c>
      <c r="R1536">
        <v>3</v>
      </c>
      <c r="S1536">
        <v>12</v>
      </c>
      <c r="T1536">
        <v>14</v>
      </c>
      <c r="U1536">
        <v>44.966666666666683</v>
      </c>
      <c r="V1536">
        <v>0</v>
      </c>
      <c r="W1536">
        <v>100</v>
      </c>
      <c r="X1536">
        <v>100</v>
      </c>
      <c r="Y1536">
        <v>100</v>
      </c>
      <c r="Z1536">
        <v>4.3099368389287891</v>
      </c>
      <c r="AA1536">
        <v>0</v>
      </c>
      <c r="AB1536">
        <v>0</v>
      </c>
      <c r="AF1536">
        <v>5.0573162508428873E-2</v>
      </c>
      <c r="AG1536">
        <v>9.2653135233741468E-2</v>
      </c>
      <c r="AH1536">
        <v>0</v>
      </c>
      <c r="AI1536">
        <v>3</v>
      </c>
      <c r="AJ1536">
        <v>115.8333333333333</v>
      </c>
      <c r="AK1536">
        <v>28.854024104265314</v>
      </c>
    </row>
    <row r="1537" spans="1:37">
      <c r="A1537">
        <v>17</v>
      </c>
      <c r="B1537">
        <v>165</v>
      </c>
      <c r="C1537">
        <v>2024</v>
      </c>
      <c r="D1537">
        <v>9</v>
      </c>
      <c r="E1537">
        <v>99</v>
      </c>
      <c r="F1537">
        <v>99</v>
      </c>
      <c r="G1537">
        <v>99</v>
      </c>
      <c r="H1537">
        <v>99</v>
      </c>
      <c r="I1537">
        <v>99</v>
      </c>
      <c r="J1537">
        <v>999</v>
      </c>
      <c r="K1537">
        <v>99</v>
      </c>
      <c r="L1537">
        <v>99</v>
      </c>
      <c r="M1537">
        <v>14</v>
      </c>
      <c r="N1537">
        <v>99</v>
      </c>
      <c r="O1537">
        <v>99</v>
      </c>
      <c r="P1537">
        <v>99</v>
      </c>
      <c r="Q1537">
        <v>13</v>
      </c>
      <c r="R1537">
        <v>15</v>
      </c>
      <c r="S1537">
        <v>12.46666666666667</v>
      </c>
      <c r="T1537">
        <v>14</v>
      </c>
      <c r="U1537">
        <v>45.146666666666682</v>
      </c>
      <c r="V1537">
        <v>0</v>
      </c>
      <c r="W1537">
        <v>100</v>
      </c>
      <c r="X1537">
        <v>100</v>
      </c>
      <c r="Y1537">
        <v>100</v>
      </c>
      <c r="Z1537">
        <v>6.4931622154043644</v>
      </c>
      <c r="AA1537">
        <v>0.80553639823962897</v>
      </c>
      <c r="AB1537">
        <v>0</v>
      </c>
      <c r="AC1537">
        <v>53.880772475570247</v>
      </c>
      <c r="AF1537">
        <v>0.20218358269308528</v>
      </c>
      <c r="AG1537">
        <v>0.36769456808919376</v>
      </c>
      <c r="AH1537">
        <v>0</v>
      </c>
      <c r="AI1537">
        <v>15</v>
      </c>
      <c r="AJ1537">
        <v>112.94</v>
      </c>
      <c r="AK1537">
        <v>31.272763566816327</v>
      </c>
    </row>
    <row r="1538" spans="1:37">
      <c r="A1538">
        <v>17</v>
      </c>
      <c r="B1538">
        <v>166</v>
      </c>
      <c r="C1538">
        <v>2024</v>
      </c>
      <c r="D1538">
        <v>10</v>
      </c>
      <c r="E1538">
        <v>99</v>
      </c>
      <c r="F1538">
        <v>99</v>
      </c>
      <c r="G1538">
        <v>99</v>
      </c>
      <c r="H1538">
        <v>99</v>
      </c>
      <c r="I1538">
        <v>99</v>
      </c>
      <c r="J1538">
        <v>999</v>
      </c>
      <c r="K1538">
        <v>99</v>
      </c>
      <c r="L1538">
        <v>99</v>
      </c>
      <c r="M1538">
        <v>14</v>
      </c>
      <c r="N1538">
        <v>99</v>
      </c>
      <c r="O1538">
        <v>99</v>
      </c>
      <c r="P1538">
        <v>99</v>
      </c>
      <c r="Q1538">
        <v>20</v>
      </c>
      <c r="R1538">
        <v>20</v>
      </c>
      <c r="S1538">
        <v>12</v>
      </c>
      <c r="T1538">
        <v>14</v>
      </c>
      <c r="U1538">
        <v>44.4</v>
      </c>
      <c r="V1538">
        <v>0</v>
      </c>
      <c r="W1538">
        <v>100</v>
      </c>
      <c r="X1538">
        <v>100</v>
      </c>
      <c r="Y1538">
        <v>100</v>
      </c>
      <c r="Z1538">
        <v>9.7058745098007968</v>
      </c>
      <c r="AA1538">
        <v>1.4832396974191329</v>
      </c>
      <c r="AB1538">
        <v>0</v>
      </c>
      <c r="AC1538">
        <v>27.472645080560209</v>
      </c>
      <c r="AF1538">
        <v>0.1171303074670571</v>
      </c>
      <c r="AG1538">
        <v>0.1984636943301514</v>
      </c>
      <c r="AH1538">
        <v>5</v>
      </c>
      <c r="AI1538">
        <v>20</v>
      </c>
      <c r="AJ1538">
        <v>112.66500000000001</v>
      </c>
      <c r="AK1538">
        <v>29.027347994038539</v>
      </c>
    </row>
    <row r="1539" spans="1:37">
      <c r="A1539">
        <v>17</v>
      </c>
      <c r="B1539">
        <v>167</v>
      </c>
      <c r="C1539">
        <v>2024</v>
      </c>
      <c r="D1539">
        <v>11</v>
      </c>
      <c r="E1539">
        <v>99</v>
      </c>
      <c r="F1539">
        <v>99</v>
      </c>
      <c r="G1539">
        <v>99</v>
      </c>
      <c r="H1539">
        <v>99</v>
      </c>
      <c r="I1539">
        <v>99</v>
      </c>
      <c r="J1539">
        <v>999</v>
      </c>
      <c r="K1539">
        <v>99</v>
      </c>
      <c r="L1539">
        <v>99</v>
      </c>
      <c r="M1539">
        <v>14</v>
      </c>
      <c r="N1539">
        <v>99</v>
      </c>
      <c r="O1539">
        <v>99</v>
      </c>
      <c r="P1539">
        <v>99</v>
      </c>
      <c r="Q1539">
        <v>1</v>
      </c>
      <c r="R1539">
        <v>1</v>
      </c>
      <c r="S1539">
        <v>10</v>
      </c>
      <c r="T1539">
        <v>14</v>
      </c>
      <c r="U1539">
        <v>22.900000000000006</v>
      </c>
      <c r="V1539">
        <v>0</v>
      </c>
      <c r="W1539">
        <v>100</v>
      </c>
      <c r="X1539">
        <v>100</v>
      </c>
      <c r="Y1539">
        <v>0</v>
      </c>
      <c r="Z1539">
        <v>0</v>
      </c>
      <c r="AA1539">
        <v>0</v>
      </c>
      <c r="AB1539">
        <v>0</v>
      </c>
      <c r="AF1539">
        <v>1.7885888034340901E-2</v>
      </c>
      <c r="AG1539">
        <v>1.5734624900971494E-2</v>
      </c>
      <c r="AH1539">
        <v>0</v>
      </c>
      <c r="AI1539">
        <v>1</v>
      </c>
      <c r="AJ1539">
        <v>99.9</v>
      </c>
      <c r="AK1539">
        <v>22.968837629343984</v>
      </c>
    </row>
    <row r="1540" spans="1:37">
      <c r="A1540">
        <v>17</v>
      </c>
      <c r="B1540">
        <v>168</v>
      </c>
      <c r="C1540">
        <v>2024</v>
      </c>
      <c r="D1540">
        <v>12</v>
      </c>
      <c r="E1540">
        <v>99</v>
      </c>
      <c r="F1540">
        <v>99</v>
      </c>
      <c r="G1540">
        <v>99</v>
      </c>
      <c r="H1540">
        <v>99</v>
      </c>
      <c r="I1540">
        <v>99</v>
      </c>
      <c r="J1540">
        <v>999</v>
      </c>
      <c r="K1540">
        <v>99</v>
      </c>
      <c r="L1540">
        <v>99</v>
      </c>
      <c r="M1540">
        <v>14</v>
      </c>
      <c r="N1540">
        <v>99</v>
      </c>
      <c r="O1540">
        <v>99</v>
      </c>
      <c r="P1540">
        <v>99</v>
      </c>
      <c r="R1540">
        <v>0</v>
      </c>
    </row>
    <row r="1541" spans="1:37">
      <c r="A1541">
        <v>17</v>
      </c>
      <c r="B1541">
        <v>169</v>
      </c>
      <c r="C1541">
        <v>2024</v>
      </c>
      <c r="D1541">
        <v>1</v>
      </c>
      <c r="E1541">
        <v>99</v>
      </c>
      <c r="F1541">
        <v>99</v>
      </c>
      <c r="G1541">
        <v>99</v>
      </c>
      <c r="H1541">
        <v>99</v>
      </c>
      <c r="I1541">
        <v>99</v>
      </c>
      <c r="J1541">
        <v>999</v>
      </c>
      <c r="K1541">
        <v>99</v>
      </c>
      <c r="L1541">
        <v>99</v>
      </c>
      <c r="M1541">
        <v>15</v>
      </c>
      <c r="N1541">
        <v>99</v>
      </c>
      <c r="O1541">
        <v>99</v>
      </c>
      <c r="P1541">
        <v>99</v>
      </c>
      <c r="R1541">
        <v>0</v>
      </c>
    </row>
    <row r="1542" spans="1:37">
      <c r="A1542">
        <v>17</v>
      </c>
      <c r="B1542">
        <v>170</v>
      </c>
      <c r="C1542">
        <v>2024</v>
      </c>
      <c r="D1542">
        <v>2</v>
      </c>
      <c r="E1542">
        <v>99</v>
      </c>
      <c r="F1542">
        <v>99</v>
      </c>
      <c r="G1542">
        <v>99</v>
      </c>
      <c r="H1542">
        <v>99</v>
      </c>
      <c r="I1542">
        <v>99</v>
      </c>
      <c r="J1542">
        <v>999</v>
      </c>
      <c r="K1542">
        <v>99</v>
      </c>
      <c r="L1542">
        <v>99</v>
      </c>
      <c r="M1542">
        <v>15</v>
      </c>
      <c r="N1542">
        <v>99</v>
      </c>
      <c r="O1542">
        <v>99</v>
      </c>
      <c r="P1542">
        <v>99</v>
      </c>
      <c r="R1542">
        <v>0</v>
      </c>
    </row>
    <row r="1543" spans="1:37">
      <c r="A1543">
        <v>17</v>
      </c>
      <c r="B1543">
        <v>171</v>
      </c>
      <c r="C1543">
        <v>2024</v>
      </c>
      <c r="D1543">
        <v>3</v>
      </c>
      <c r="E1543">
        <v>99</v>
      </c>
      <c r="F1543">
        <v>99</v>
      </c>
      <c r="G1543">
        <v>99</v>
      </c>
      <c r="H1543">
        <v>99</v>
      </c>
      <c r="I1543">
        <v>99</v>
      </c>
      <c r="J1543">
        <v>999</v>
      </c>
      <c r="K1543">
        <v>99</v>
      </c>
      <c r="L1543">
        <v>99</v>
      </c>
      <c r="M1543">
        <v>15</v>
      </c>
      <c r="N1543">
        <v>99</v>
      </c>
      <c r="O1543">
        <v>99</v>
      </c>
      <c r="P1543">
        <v>99</v>
      </c>
      <c r="Q1543">
        <v>1</v>
      </c>
      <c r="R1543">
        <v>1</v>
      </c>
      <c r="S1543">
        <v>10</v>
      </c>
      <c r="T1543">
        <v>15</v>
      </c>
      <c r="U1543">
        <v>37.5</v>
      </c>
      <c r="V1543">
        <v>0</v>
      </c>
      <c r="W1543">
        <v>100</v>
      </c>
      <c r="X1543">
        <v>100</v>
      </c>
      <c r="Y1543">
        <v>100</v>
      </c>
      <c r="Z1543">
        <v>0</v>
      </c>
      <c r="AA1543">
        <v>0</v>
      </c>
      <c r="AB1543">
        <v>0</v>
      </c>
      <c r="AF1543">
        <v>3.6496350364963528E-2</v>
      </c>
      <c r="AG1543">
        <v>4.3463647005644465E-2</v>
      </c>
      <c r="AH1543">
        <v>0</v>
      </c>
      <c r="AI1543">
        <v>1</v>
      </c>
      <c r="AJ1543">
        <v>110.9</v>
      </c>
      <c r="AK1543">
        <v>27.493917760687346</v>
      </c>
    </row>
    <row r="1544" spans="1:37">
      <c r="A1544">
        <v>17</v>
      </c>
      <c r="B1544">
        <v>172</v>
      </c>
      <c r="C1544">
        <v>2024</v>
      </c>
      <c r="D1544">
        <v>4</v>
      </c>
      <c r="E1544">
        <v>99</v>
      </c>
      <c r="F1544">
        <v>99</v>
      </c>
      <c r="G1544">
        <v>99</v>
      </c>
      <c r="H1544">
        <v>99</v>
      </c>
      <c r="I1544">
        <v>99</v>
      </c>
      <c r="J1544">
        <v>999</v>
      </c>
      <c r="K1544">
        <v>99</v>
      </c>
      <c r="L1544">
        <v>99</v>
      </c>
      <c r="M1544">
        <v>15</v>
      </c>
      <c r="N1544">
        <v>99</v>
      </c>
      <c r="O1544">
        <v>99</v>
      </c>
      <c r="P1544">
        <v>99</v>
      </c>
      <c r="Q1544">
        <v>1</v>
      </c>
      <c r="R1544">
        <v>1</v>
      </c>
      <c r="S1544">
        <v>11</v>
      </c>
      <c r="T1544">
        <v>15</v>
      </c>
      <c r="U1544">
        <v>54.5</v>
      </c>
      <c r="V1544">
        <v>0</v>
      </c>
      <c r="W1544">
        <v>100</v>
      </c>
      <c r="X1544">
        <v>100</v>
      </c>
      <c r="Y1544">
        <v>100</v>
      </c>
      <c r="Z1544">
        <v>0</v>
      </c>
      <c r="AA1544">
        <v>0</v>
      </c>
      <c r="AB1544">
        <v>0</v>
      </c>
      <c r="AF1544">
        <v>0.125</v>
      </c>
      <c r="AG1544">
        <v>0.2733652008607243</v>
      </c>
      <c r="AH1544">
        <v>0</v>
      </c>
      <c r="AI1544">
        <v>0</v>
      </c>
    </row>
    <row r="1545" spans="1:37">
      <c r="A1545">
        <v>17</v>
      </c>
      <c r="B1545">
        <v>173</v>
      </c>
      <c r="C1545">
        <v>2024</v>
      </c>
      <c r="D1545">
        <v>5</v>
      </c>
      <c r="E1545">
        <v>99</v>
      </c>
      <c r="F1545">
        <v>99</v>
      </c>
      <c r="G1545">
        <v>99</v>
      </c>
      <c r="H1545">
        <v>99</v>
      </c>
      <c r="I1545">
        <v>99</v>
      </c>
      <c r="J1545">
        <v>999</v>
      </c>
      <c r="K1545">
        <v>99</v>
      </c>
      <c r="L1545">
        <v>99</v>
      </c>
      <c r="M1545">
        <v>15</v>
      </c>
      <c r="N1545">
        <v>99</v>
      </c>
      <c r="O1545">
        <v>99</v>
      </c>
      <c r="P1545">
        <v>99</v>
      </c>
      <c r="R1545">
        <v>0</v>
      </c>
    </row>
    <row r="1546" spans="1:37">
      <c r="A1546">
        <v>17</v>
      </c>
      <c r="B1546">
        <v>174</v>
      </c>
      <c r="C1546">
        <v>2024</v>
      </c>
      <c r="D1546">
        <v>6</v>
      </c>
      <c r="E1546">
        <v>99</v>
      </c>
      <c r="F1546">
        <v>99</v>
      </c>
      <c r="G1546">
        <v>99</v>
      </c>
      <c r="H1546">
        <v>99</v>
      </c>
      <c r="I1546">
        <v>99</v>
      </c>
      <c r="J1546">
        <v>999</v>
      </c>
      <c r="K1546">
        <v>99</v>
      </c>
      <c r="L1546">
        <v>99</v>
      </c>
      <c r="M1546">
        <v>15</v>
      </c>
      <c r="N1546">
        <v>99</v>
      </c>
      <c r="O1546">
        <v>99</v>
      </c>
      <c r="P1546">
        <v>99</v>
      </c>
      <c r="R1546">
        <v>0</v>
      </c>
    </row>
    <row r="1547" spans="1:37">
      <c r="A1547">
        <v>17</v>
      </c>
      <c r="B1547">
        <v>175</v>
      </c>
      <c r="C1547">
        <v>2024</v>
      </c>
      <c r="D1547">
        <v>7</v>
      </c>
      <c r="E1547">
        <v>99</v>
      </c>
      <c r="F1547">
        <v>99</v>
      </c>
      <c r="G1547">
        <v>99</v>
      </c>
      <c r="H1547">
        <v>99</v>
      </c>
      <c r="I1547">
        <v>99</v>
      </c>
      <c r="J1547">
        <v>999</v>
      </c>
      <c r="K1547">
        <v>99</v>
      </c>
      <c r="L1547">
        <v>99</v>
      </c>
      <c r="M1547">
        <v>15</v>
      </c>
      <c r="N1547">
        <v>99</v>
      </c>
      <c r="O1547">
        <v>99</v>
      </c>
      <c r="P1547">
        <v>99</v>
      </c>
      <c r="R1547">
        <v>0</v>
      </c>
    </row>
    <row r="1548" spans="1:37">
      <c r="A1548">
        <v>17</v>
      </c>
      <c r="B1548">
        <v>176</v>
      </c>
      <c r="C1548">
        <v>2024</v>
      </c>
      <c r="D1548">
        <v>8</v>
      </c>
      <c r="E1548">
        <v>99</v>
      </c>
      <c r="F1548">
        <v>99</v>
      </c>
      <c r="G1548">
        <v>99</v>
      </c>
      <c r="H1548">
        <v>99</v>
      </c>
      <c r="I1548">
        <v>99</v>
      </c>
      <c r="J1548">
        <v>999</v>
      </c>
      <c r="K1548">
        <v>99</v>
      </c>
      <c r="L1548">
        <v>99</v>
      </c>
      <c r="M1548">
        <v>15</v>
      </c>
      <c r="N1548">
        <v>99</v>
      </c>
      <c r="O1548">
        <v>99</v>
      </c>
      <c r="P1548">
        <v>99</v>
      </c>
      <c r="Q1548">
        <v>1</v>
      </c>
      <c r="R1548">
        <v>1</v>
      </c>
      <c r="S1548">
        <v>13</v>
      </c>
      <c r="T1548">
        <v>15</v>
      </c>
      <c r="U1548">
        <v>50.4</v>
      </c>
      <c r="V1548">
        <v>0</v>
      </c>
      <c r="W1548">
        <v>100</v>
      </c>
      <c r="X1548">
        <v>100</v>
      </c>
      <c r="Y1548">
        <v>100</v>
      </c>
      <c r="Z1548">
        <v>0</v>
      </c>
      <c r="AA1548">
        <v>0</v>
      </c>
      <c r="AB1548">
        <v>0</v>
      </c>
      <c r="AF1548">
        <v>1.685772083614295E-2</v>
      </c>
      <c r="AG1548">
        <v>3.4616145409789259E-2</v>
      </c>
      <c r="AH1548">
        <v>0</v>
      </c>
      <c r="AI1548">
        <v>1</v>
      </c>
      <c r="AJ1548">
        <v>116.2</v>
      </c>
      <c r="AK1548">
        <v>32.122708174154901</v>
      </c>
    </row>
    <row r="1549" spans="1:37">
      <c r="A1549">
        <v>17</v>
      </c>
      <c r="B1549">
        <v>177</v>
      </c>
      <c r="C1549">
        <v>2024</v>
      </c>
      <c r="D1549">
        <v>9</v>
      </c>
      <c r="E1549">
        <v>99</v>
      </c>
      <c r="F1549">
        <v>99</v>
      </c>
      <c r="G1549">
        <v>99</v>
      </c>
      <c r="H1549">
        <v>99</v>
      </c>
      <c r="I1549">
        <v>99</v>
      </c>
      <c r="J1549">
        <v>999</v>
      </c>
      <c r="K1549">
        <v>99</v>
      </c>
      <c r="L1549">
        <v>99</v>
      </c>
      <c r="M1549">
        <v>15</v>
      </c>
      <c r="N1549">
        <v>99</v>
      </c>
      <c r="O1549">
        <v>99</v>
      </c>
      <c r="P1549">
        <v>99</v>
      </c>
      <c r="Q1549">
        <v>5</v>
      </c>
      <c r="R1549">
        <v>6</v>
      </c>
      <c r="S1549">
        <v>12.833333333333336</v>
      </c>
      <c r="T1549">
        <v>15</v>
      </c>
      <c r="U1549">
        <v>48.95000000000001</v>
      </c>
      <c r="V1549">
        <v>0</v>
      </c>
      <c r="W1549">
        <v>100</v>
      </c>
      <c r="X1549">
        <v>100</v>
      </c>
      <c r="Y1549">
        <v>100</v>
      </c>
      <c r="Z1549">
        <v>5.1947890557108156</v>
      </c>
      <c r="AA1549">
        <v>0.68718427093626755</v>
      </c>
      <c r="AB1549">
        <v>0</v>
      </c>
      <c r="AC1549">
        <v>99.212537347519017</v>
      </c>
      <c r="AF1549">
        <v>8.0873433077234116E-2</v>
      </c>
      <c r="AG1549">
        <v>0.15946824372090396</v>
      </c>
      <c r="AH1549">
        <v>0</v>
      </c>
      <c r="AI1549">
        <v>6</v>
      </c>
      <c r="AJ1549">
        <v>116.3</v>
      </c>
      <c r="AK1549">
        <v>31.052216291658681</v>
      </c>
    </row>
    <row r="1550" spans="1:37">
      <c r="A1550">
        <v>17</v>
      </c>
      <c r="B1550">
        <v>178</v>
      </c>
      <c r="C1550">
        <v>2024</v>
      </c>
      <c r="D1550">
        <v>10</v>
      </c>
      <c r="E1550">
        <v>99</v>
      </c>
      <c r="F1550">
        <v>99</v>
      </c>
      <c r="G1550">
        <v>99</v>
      </c>
      <c r="H1550">
        <v>99</v>
      </c>
      <c r="I1550">
        <v>99</v>
      </c>
      <c r="J1550">
        <v>999</v>
      </c>
      <c r="K1550">
        <v>99</v>
      </c>
      <c r="L1550">
        <v>99</v>
      </c>
      <c r="M1550">
        <v>15</v>
      </c>
      <c r="N1550">
        <v>99</v>
      </c>
      <c r="O1550">
        <v>99</v>
      </c>
      <c r="P1550">
        <v>99</v>
      </c>
      <c r="Q1550">
        <v>7</v>
      </c>
      <c r="R1550">
        <v>9</v>
      </c>
      <c r="S1550">
        <v>12.888888888888889</v>
      </c>
      <c r="T1550">
        <v>15</v>
      </c>
      <c r="U1550">
        <v>45.7</v>
      </c>
      <c r="V1550">
        <v>0</v>
      </c>
      <c r="W1550">
        <v>100</v>
      </c>
      <c r="X1550">
        <v>100</v>
      </c>
      <c r="Y1550">
        <v>100</v>
      </c>
      <c r="Z1550">
        <v>10.568401540020648</v>
      </c>
      <c r="AA1550">
        <v>0.87488976377907746</v>
      </c>
      <c r="AB1550">
        <v>0</v>
      </c>
      <c r="AC1550">
        <v>92.650811521831557</v>
      </c>
      <c r="AF1550">
        <v>5.270863836017569E-2</v>
      </c>
      <c r="AG1550">
        <v>9.1923555718458685E-2</v>
      </c>
      <c r="AH1550">
        <v>0</v>
      </c>
      <c r="AI1550">
        <v>9</v>
      </c>
      <c r="AJ1550">
        <v>111.8</v>
      </c>
      <c r="AK1550">
        <v>32.034911915833433</v>
      </c>
    </row>
    <row r="1551" spans="1:37">
      <c r="A1551">
        <v>17</v>
      </c>
      <c r="B1551">
        <v>179</v>
      </c>
      <c r="C1551">
        <v>2024</v>
      </c>
      <c r="D1551">
        <v>11</v>
      </c>
      <c r="E1551">
        <v>99</v>
      </c>
      <c r="F1551">
        <v>99</v>
      </c>
      <c r="G1551">
        <v>99</v>
      </c>
      <c r="H1551">
        <v>99</v>
      </c>
      <c r="I1551">
        <v>99</v>
      </c>
      <c r="J1551">
        <v>999</v>
      </c>
      <c r="K1551">
        <v>99</v>
      </c>
      <c r="L1551">
        <v>99</v>
      </c>
      <c r="M1551">
        <v>15</v>
      </c>
      <c r="N1551">
        <v>99</v>
      </c>
      <c r="O1551">
        <v>99</v>
      </c>
      <c r="P1551">
        <v>99</v>
      </c>
      <c r="Q1551">
        <v>2</v>
      </c>
      <c r="R1551">
        <v>2</v>
      </c>
      <c r="S1551">
        <v>12.5</v>
      </c>
      <c r="T1551">
        <v>15</v>
      </c>
      <c r="U1551">
        <v>46.45</v>
      </c>
      <c r="V1551">
        <v>0</v>
      </c>
      <c r="W1551">
        <v>100</v>
      </c>
      <c r="X1551">
        <v>100</v>
      </c>
      <c r="Y1551">
        <v>100</v>
      </c>
      <c r="Z1551">
        <v>4.2499999999999458</v>
      </c>
      <c r="AA1551">
        <v>0.5</v>
      </c>
      <c r="AB1551">
        <v>0</v>
      </c>
      <c r="AC1551">
        <v>-100.00000000000124</v>
      </c>
      <c r="AF1551">
        <v>3.5771776068681801E-2</v>
      </c>
      <c r="AG1551">
        <v>6.3831731585163851E-2</v>
      </c>
      <c r="AH1551">
        <v>0</v>
      </c>
      <c r="AI1551">
        <v>2</v>
      </c>
      <c r="AJ1551">
        <v>116.4</v>
      </c>
      <c r="AK1551">
        <v>29.542093429784654</v>
      </c>
    </row>
    <row r="1552" spans="1:37">
      <c r="A1552">
        <v>17</v>
      </c>
      <c r="B1552">
        <v>180</v>
      </c>
      <c r="C1552">
        <v>2024</v>
      </c>
      <c r="D1552">
        <v>12</v>
      </c>
      <c r="E1552">
        <v>99</v>
      </c>
      <c r="F1552">
        <v>99</v>
      </c>
      <c r="G1552">
        <v>99</v>
      </c>
      <c r="H1552">
        <v>99</v>
      </c>
      <c r="I1552">
        <v>99</v>
      </c>
      <c r="J1552">
        <v>999</v>
      </c>
      <c r="K1552">
        <v>99</v>
      </c>
      <c r="L1552">
        <v>99</v>
      </c>
      <c r="M1552">
        <v>15</v>
      </c>
      <c r="N1552">
        <v>99</v>
      </c>
      <c r="O1552">
        <v>99</v>
      </c>
      <c r="P1552">
        <v>99</v>
      </c>
      <c r="Q1552">
        <v>1</v>
      </c>
      <c r="R1552">
        <v>1</v>
      </c>
      <c r="S1552">
        <v>13</v>
      </c>
      <c r="T1552">
        <v>15</v>
      </c>
      <c r="U1552">
        <v>49.2</v>
      </c>
      <c r="V1552">
        <v>0</v>
      </c>
      <c r="W1552">
        <v>100</v>
      </c>
      <c r="X1552">
        <v>100</v>
      </c>
      <c r="Y1552">
        <v>100</v>
      </c>
      <c r="Z1552">
        <v>0</v>
      </c>
      <c r="AA1552">
        <v>0</v>
      </c>
      <c r="AB1552">
        <v>0</v>
      </c>
      <c r="AF1552">
        <v>0.19417475728155345</v>
      </c>
      <c r="AG1552">
        <v>0.38454323766647885</v>
      </c>
      <c r="AH1552">
        <v>0</v>
      </c>
      <c r="AI1552">
        <v>1</v>
      </c>
      <c r="AJ1552">
        <v>113.9</v>
      </c>
      <c r="AK1552">
        <v>33.296143188152627</v>
      </c>
    </row>
    <row r="1553" spans="1:37">
      <c r="A1553">
        <v>17</v>
      </c>
      <c r="B1553">
        <v>181</v>
      </c>
      <c r="C1553">
        <v>2023</v>
      </c>
      <c r="D1553">
        <v>1</v>
      </c>
      <c r="E1553">
        <v>99</v>
      </c>
      <c r="F1553">
        <v>99</v>
      </c>
      <c r="G1553">
        <v>99</v>
      </c>
      <c r="H1553">
        <v>99</v>
      </c>
      <c r="I1553">
        <v>99</v>
      </c>
      <c r="J1553">
        <v>999</v>
      </c>
      <c r="K1553">
        <v>99</v>
      </c>
      <c r="L1553">
        <v>99</v>
      </c>
      <c r="M1553">
        <v>1</v>
      </c>
      <c r="N1553">
        <v>99</v>
      </c>
      <c r="O1553">
        <v>99</v>
      </c>
      <c r="P1553">
        <v>99</v>
      </c>
      <c r="R1553">
        <v>0</v>
      </c>
    </row>
    <row r="1554" spans="1:37">
      <c r="A1554">
        <v>17</v>
      </c>
      <c r="B1554">
        <v>182</v>
      </c>
      <c r="C1554">
        <v>2023</v>
      </c>
      <c r="D1554">
        <v>2</v>
      </c>
      <c r="E1554">
        <v>99</v>
      </c>
      <c r="F1554">
        <v>99</v>
      </c>
      <c r="G1554">
        <v>99</v>
      </c>
      <c r="H1554">
        <v>99</v>
      </c>
      <c r="I1554">
        <v>99</v>
      </c>
      <c r="J1554">
        <v>999</v>
      </c>
      <c r="K1554">
        <v>99</v>
      </c>
      <c r="L1554">
        <v>99</v>
      </c>
      <c r="M1554">
        <v>1</v>
      </c>
      <c r="N1554">
        <v>99</v>
      </c>
      <c r="O1554">
        <v>99</v>
      </c>
      <c r="P1554">
        <v>99</v>
      </c>
      <c r="R1554">
        <v>0</v>
      </c>
    </row>
    <row r="1555" spans="1:37">
      <c r="A1555">
        <v>17</v>
      </c>
      <c r="B1555">
        <v>183</v>
      </c>
      <c r="C1555">
        <v>2023</v>
      </c>
      <c r="D1555">
        <v>3</v>
      </c>
      <c r="E1555">
        <v>99</v>
      </c>
      <c r="F1555">
        <v>99</v>
      </c>
      <c r="G1555">
        <v>99</v>
      </c>
      <c r="H1555">
        <v>99</v>
      </c>
      <c r="I1555">
        <v>99</v>
      </c>
      <c r="J1555">
        <v>999</v>
      </c>
      <c r="K1555">
        <v>99</v>
      </c>
      <c r="L1555">
        <v>99</v>
      </c>
      <c r="M1555">
        <v>1</v>
      </c>
      <c r="N1555">
        <v>99</v>
      </c>
      <c r="O1555">
        <v>99</v>
      </c>
      <c r="P1555">
        <v>99</v>
      </c>
      <c r="R1555">
        <v>0</v>
      </c>
    </row>
    <row r="1556" spans="1:37">
      <c r="A1556">
        <v>17</v>
      </c>
      <c r="B1556">
        <v>184</v>
      </c>
      <c r="C1556">
        <v>2023</v>
      </c>
      <c r="D1556">
        <v>4</v>
      </c>
      <c r="E1556">
        <v>99</v>
      </c>
      <c r="F1556">
        <v>99</v>
      </c>
      <c r="G1556">
        <v>99</v>
      </c>
      <c r="H1556">
        <v>99</v>
      </c>
      <c r="I1556">
        <v>99</v>
      </c>
      <c r="J1556">
        <v>999</v>
      </c>
      <c r="K1556">
        <v>99</v>
      </c>
      <c r="L1556">
        <v>99</v>
      </c>
      <c r="M1556">
        <v>1</v>
      </c>
      <c r="N1556">
        <v>99</v>
      </c>
      <c r="O1556">
        <v>99</v>
      </c>
      <c r="P1556">
        <v>99</v>
      </c>
      <c r="R1556">
        <v>0</v>
      </c>
    </row>
    <row r="1557" spans="1:37">
      <c r="A1557">
        <v>17</v>
      </c>
      <c r="B1557">
        <v>185</v>
      </c>
      <c r="C1557">
        <v>2023</v>
      </c>
      <c r="D1557">
        <v>5</v>
      </c>
      <c r="E1557">
        <v>99</v>
      </c>
      <c r="F1557">
        <v>99</v>
      </c>
      <c r="G1557">
        <v>99</v>
      </c>
      <c r="H1557">
        <v>99</v>
      </c>
      <c r="I1557">
        <v>99</v>
      </c>
      <c r="J1557">
        <v>999</v>
      </c>
      <c r="K1557">
        <v>99</v>
      </c>
      <c r="L1557">
        <v>99</v>
      </c>
      <c r="M1557">
        <v>1</v>
      </c>
      <c r="N1557">
        <v>99</v>
      </c>
      <c r="O1557">
        <v>99</v>
      </c>
      <c r="P1557">
        <v>99</v>
      </c>
      <c r="R1557">
        <v>0</v>
      </c>
    </row>
    <row r="1558" spans="1:37">
      <c r="A1558">
        <v>17</v>
      </c>
      <c r="B1558">
        <v>186</v>
      </c>
      <c r="C1558">
        <v>2023</v>
      </c>
      <c r="D1558">
        <v>6</v>
      </c>
      <c r="E1558">
        <v>99</v>
      </c>
      <c r="F1558">
        <v>99</v>
      </c>
      <c r="G1558">
        <v>99</v>
      </c>
      <c r="H1558">
        <v>99</v>
      </c>
      <c r="I1558">
        <v>99</v>
      </c>
      <c r="J1558">
        <v>999</v>
      </c>
      <c r="K1558">
        <v>99</v>
      </c>
      <c r="L1558">
        <v>99</v>
      </c>
      <c r="M1558">
        <v>1</v>
      </c>
      <c r="N1558">
        <v>99</v>
      </c>
      <c r="O1558">
        <v>99</v>
      </c>
      <c r="P1558">
        <v>99</v>
      </c>
      <c r="R1558">
        <v>0</v>
      </c>
    </row>
    <row r="1559" spans="1:37">
      <c r="A1559">
        <v>17</v>
      </c>
      <c r="B1559">
        <v>187</v>
      </c>
      <c r="C1559">
        <v>2023</v>
      </c>
      <c r="D1559">
        <v>7</v>
      </c>
      <c r="E1559">
        <v>99</v>
      </c>
      <c r="F1559">
        <v>99</v>
      </c>
      <c r="G1559">
        <v>99</v>
      </c>
      <c r="H1559">
        <v>99</v>
      </c>
      <c r="I1559">
        <v>99</v>
      </c>
      <c r="J1559">
        <v>999</v>
      </c>
      <c r="K1559">
        <v>99</v>
      </c>
      <c r="L1559">
        <v>99</v>
      </c>
      <c r="M1559">
        <v>1</v>
      </c>
      <c r="N1559">
        <v>99</v>
      </c>
      <c r="O1559">
        <v>99</v>
      </c>
      <c r="P1559">
        <v>99</v>
      </c>
      <c r="R1559">
        <v>0</v>
      </c>
    </row>
    <row r="1560" spans="1:37">
      <c r="A1560">
        <v>17</v>
      </c>
      <c r="B1560">
        <v>188</v>
      </c>
      <c r="C1560">
        <v>2023</v>
      </c>
      <c r="D1560">
        <v>8</v>
      </c>
      <c r="E1560">
        <v>99</v>
      </c>
      <c r="F1560">
        <v>99</v>
      </c>
      <c r="G1560">
        <v>99</v>
      </c>
      <c r="H1560">
        <v>99</v>
      </c>
      <c r="I1560">
        <v>99</v>
      </c>
      <c r="J1560">
        <v>999</v>
      </c>
      <c r="K1560">
        <v>99</v>
      </c>
      <c r="L1560">
        <v>99</v>
      </c>
      <c r="M1560">
        <v>1</v>
      </c>
      <c r="N1560">
        <v>99</v>
      </c>
      <c r="O1560">
        <v>99</v>
      </c>
      <c r="P1560">
        <v>99</v>
      </c>
      <c r="Q1560">
        <v>5</v>
      </c>
      <c r="R1560">
        <v>5</v>
      </c>
      <c r="S1560">
        <v>4.8</v>
      </c>
      <c r="T1560">
        <v>1</v>
      </c>
      <c r="U1560">
        <v>17.68</v>
      </c>
      <c r="V1560">
        <v>0</v>
      </c>
      <c r="W1560">
        <v>0</v>
      </c>
      <c r="X1560">
        <v>60</v>
      </c>
      <c r="Y1560">
        <v>40</v>
      </c>
      <c r="Z1560">
        <v>7.5366836207976755</v>
      </c>
      <c r="AA1560">
        <v>2.227105745132008</v>
      </c>
      <c r="AB1560">
        <v>0</v>
      </c>
      <c r="AC1560">
        <v>56.931813531075662</v>
      </c>
      <c r="AF1560">
        <v>7.7399380804953594E-2</v>
      </c>
      <c r="AG1560">
        <v>5.3733734755940066E-2</v>
      </c>
      <c r="AH1560">
        <v>0</v>
      </c>
      <c r="AI1560">
        <v>2</v>
      </c>
      <c r="AJ1560">
        <v>110.8</v>
      </c>
      <c r="AK1560">
        <v>15.914161257903098</v>
      </c>
    </row>
    <row r="1561" spans="1:37">
      <c r="A1561">
        <v>17</v>
      </c>
      <c r="B1561">
        <v>189</v>
      </c>
      <c r="C1561">
        <v>2023</v>
      </c>
      <c r="D1561">
        <v>9</v>
      </c>
      <c r="E1561">
        <v>99</v>
      </c>
      <c r="F1561">
        <v>99</v>
      </c>
      <c r="G1561">
        <v>99</v>
      </c>
      <c r="H1561">
        <v>99</v>
      </c>
      <c r="I1561">
        <v>99</v>
      </c>
      <c r="J1561">
        <v>999</v>
      </c>
      <c r="K1561">
        <v>99</v>
      </c>
      <c r="L1561">
        <v>99</v>
      </c>
      <c r="M1561">
        <v>1</v>
      </c>
      <c r="N1561">
        <v>99</v>
      </c>
      <c r="O1561">
        <v>99</v>
      </c>
      <c r="P1561">
        <v>99</v>
      </c>
      <c r="Q1561">
        <v>4</v>
      </c>
      <c r="R1561">
        <v>4</v>
      </c>
      <c r="S1561">
        <v>3.5</v>
      </c>
      <c r="T1561">
        <v>1</v>
      </c>
      <c r="U1561">
        <v>18</v>
      </c>
      <c r="V1561">
        <v>0</v>
      </c>
      <c r="W1561">
        <v>0</v>
      </c>
      <c r="X1561">
        <v>50</v>
      </c>
      <c r="Y1561">
        <v>25</v>
      </c>
      <c r="Z1561">
        <v>5.458479641805031</v>
      </c>
      <c r="AA1561">
        <v>2.8722813232690152</v>
      </c>
      <c r="AB1561">
        <v>0</v>
      </c>
      <c r="AC1561">
        <v>90.890019204995994</v>
      </c>
      <c r="AF1561">
        <v>5.724098454493419E-2</v>
      </c>
      <c r="AG1561">
        <v>4.135266876914355E-2</v>
      </c>
      <c r="AH1561">
        <v>25</v>
      </c>
      <c r="AI1561">
        <v>2</v>
      </c>
      <c r="AJ1561">
        <v>109.55</v>
      </c>
      <c r="AK1561">
        <v>10.934119094460312</v>
      </c>
    </row>
    <row r="1562" spans="1:37">
      <c r="A1562">
        <v>17</v>
      </c>
      <c r="B1562">
        <v>190</v>
      </c>
      <c r="C1562">
        <v>2023</v>
      </c>
      <c r="D1562">
        <v>10</v>
      </c>
      <c r="E1562">
        <v>99</v>
      </c>
      <c r="F1562">
        <v>99</v>
      </c>
      <c r="G1562">
        <v>99</v>
      </c>
      <c r="H1562">
        <v>99</v>
      </c>
      <c r="I1562">
        <v>99</v>
      </c>
      <c r="J1562">
        <v>999</v>
      </c>
      <c r="K1562">
        <v>99</v>
      </c>
      <c r="L1562">
        <v>99</v>
      </c>
      <c r="M1562">
        <v>1</v>
      </c>
      <c r="N1562">
        <v>99</v>
      </c>
      <c r="O1562">
        <v>99</v>
      </c>
      <c r="P1562">
        <v>99</v>
      </c>
      <c r="Q1562">
        <v>11</v>
      </c>
      <c r="R1562">
        <v>11</v>
      </c>
      <c r="S1562">
        <v>2.4545454545454546</v>
      </c>
      <c r="T1562">
        <v>1</v>
      </c>
      <c r="U1562">
        <v>16.190909090909091</v>
      </c>
      <c r="V1562">
        <v>0</v>
      </c>
      <c r="W1562">
        <v>0</v>
      </c>
      <c r="X1562">
        <v>45.454545454545446</v>
      </c>
      <c r="Y1562">
        <v>9.0909090909090917</v>
      </c>
      <c r="Z1562">
        <v>5.1992052793854988</v>
      </c>
      <c r="AA1562">
        <v>1.4373989364401722</v>
      </c>
      <c r="AB1562">
        <v>0</v>
      </c>
      <c r="AC1562">
        <v>47.861642405843661</v>
      </c>
      <c r="AF1562">
        <v>5.9475533928088679E-2</v>
      </c>
      <c r="AG1562">
        <v>3.6122617321940928E-2</v>
      </c>
      <c r="AH1562">
        <v>18.181818181818183</v>
      </c>
      <c r="AI1562">
        <v>5</v>
      </c>
      <c r="AJ1562">
        <v>111.56</v>
      </c>
      <c r="AK1562">
        <v>14.255341068633925</v>
      </c>
    </row>
    <row r="1563" spans="1:37">
      <c r="A1563">
        <v>17</v>
      </c>
      <c r="B1563">
        <v>191</v>
      </c>
      <c r="C1563">
        <v>2023</v>
      </c>
      <c r="D1563">
        <v>11</v>
      </c>
      <c r="E1563">
        <v>99</v>
      </c>
      <c r="F1563">
        <v>99</v>
      </c>
      <c r="G1563">
        <v>99</v>
      </c>
      <c r="H1563">
        <v>99</v>
      </c>
      <c r="I1563">
        <v>99</v>
      </c>
      <c r="J1563">
        <v>999</v>
      </c>
      <c r="K1563">
        <v>99</v>
      </c>
      <c r="L1563">
        <v>99</v>
      </c>
      <c r="M1563">
        <v>1</v>
      </c>
      <c r="N1563">
        <v>99</v>
      </c>
      <c r="O1563">
        <v>99</v>
      </c>
      <c r="P1563">
        <v>99</v>
      </c>
      <c r="Q1563">
        <v>4</v>
      </c>
      <c r="R1563">
        <v>5</v>
      </c>
      <c r="S1563">
        <v>3</v>
      </c>
      <c r="T1563">
        <v>1</v>
      </c>
      <c r="U1563">
        <v>14.46</v>
      </c>
      <c r="V1563">
        <v>0</v>
      </c>
      <c r="W1563">
        <v>0</v>
      </c>
      <c r="X1563">
        <v>60</v>
      </c>
      <c r="Y1563">
        <v>0</v>
      </c>
      <c r="Z1563">
        <v>4.7596638536770692</v>
      </c>
      <c r="AA1563">
        <v>2.6832815729997486</v>
      </c>
      <c r="AB1563">
        <v>0</v>
      </c>
      <c r="AC1563">
        <v>53.086875297353693</v>
      </c>
      <c r="AF1563">
        <v>5.7247538355850704E-2</v>
      </c>
      <c r="AG1563">
        <v>3.1489629328299636E-2</v>
      </c>
      <c r="AH1563">
        <v>20</v>
      </c>
      <c r="AI1563">
        <v>2</v>
      </c>
      <c r="AJ1563">
        <v>110.1</v>
      </c>
      <c r="AK1563">
        <v>13.374069885964913</v>
      </c>
    </row>
    <row r="1564" spans="1:37">
      <c r="A1564">
        <v>17</v>
      </c>
      <c r="B1564">
        <v>192</v>
      </c>
      <c r="C1564">
        <v>2023</v>
      </c>
      <c r="D1564">
        <v>12</v>
      </c>
      <c r="E1564">
        <v>99</v>
      </c>
      <c r="F1564">
        <v>99</v>
      </c>
      <c r="G1564">
        <v>99</v>
      </c>
      <c r="H1564">
        <v>99</v>
      </c>
      <c r="I1564">
        <v>99</v>
      </c>
      <c r="J1564">
        <v>999</v>
      </c>
      <c r="K1564">
        <v>99</v>
      </c>
      <c r="L1564">
        <v>99</v>
      </c>
      <c r="M1564">
        <v>1</v>
      </c>
      <c r="N1564">
        <v>99</v>
      </c>
      <c r="O1564">
        <v>99</v>
      </c>
      <c r="P1564">
        <v>99</v>
      </c>
      <c r="R1564">
        <v>0</v>
      </c>
    </row>
    <row r="1565" spans="1:37">
      <c r="A1565">
        <v>17</v>
      </c>
      <c r="B1565">
        <v>193</v>
      </c>
      <c r="C1565">
        <v>2023</v>
      </c>
      <c r="D1565">
        <v>1</v>
      </c>
      <c r="E1565">
        <v>99</v>
      </c>
      <c r="F1565">
        <v>99</v>
      </c>
      <c r="G1565">
        <v>99</v>
      </c>
      <c r="H1565">
        <v>99</v>
      </c>
      <c r="I1565">
        <v>99</v>
      </c>
      <c r="J1565">
        <v>999</v>
      </c>
      <c r="K1565">
        <v>99</v>
      </c>
      <c r="L1565">
        <v>99</v>
      </c>
      <c r="M1565">
        <v>2</v>
      </c>
      <c r="N1565">
        <v>99</v>
      </c>
      <c r="O1565">
        <v>99</v>
      </c>
      <c r="P1565">
        <v>99</v>
      </c>
      <c r="Q1565">
        <v>5</v>
      </c>
      <c r="R1565">
        <v>5</v>
      </c>
      <c r="S1565">
        <v>3.6</v>
      </c>
      <c r="T1565">
        <v>2</v>
      </c>
      <c r="U1565">
        <v>15.86</v>
      </c>
      <c r="V1565">
        <v>0</v>
      </c>
      <c r="W1565">
        <v>0</v>
      </c>
      <c r="X1565">
        <v>60</v>
      </c>
      <c r="Y1565">
        <v>0</v>
      </c>
      <c r="Z1565">
        <v>4.4526845834844426</v>
      </c>
      <c r="AA1565">
        <v>1.0198039027185559</v>
      </c>
      <c r="AB1565">
        <v>0</v>
      </c>
      <c r="AC1565">
        <v>9.3374277629068985</v>
      </c>
      <c r="AF1565">
        <v>1.4367816091954024</v>
      </c>
      <c r="AG1565">
        <v>0.85155276835187499</v>
      </c>
      <c r="AH1565">
        <v>0</v>
      </c>
      <c r="AI1565">
        <v>0</v>
      </c>
    </row>
    <row r="1566" spans="1:37">
      <c r="A1566">
        <v>17</v>
      </c>
      <c r="B1566">
        <v>194</v>
      </c>
      <c r="C1566">
        <v>2023</v>
      </c>
      <c r="D1566">
        <v>2</v>
      </c>
      <c r="E1566">
        <v>99</v>
      </c>
      <c r="F1566">
        <v>99</v>
      </c>
      <c r="G1566">
        <v>99</v>
      </c>
      <c r="H1566">
        <v>99</v>
      </c>
      <c r="I1566">
        <v>99</v>
      </c>
      <c r="J1566">
        <v>999</v>
      </c>
      <c r="K1566">
        <v>99</v>
      </c>
      <c r="L1566">
        <v>99</v>
      </c>
      <c r="M1566">
        <v>2</v>
      </c>
      <c r="N1566">
        <v>99</v>
      </c>
      <c r="O1566">
        <v>99</v>
      </c>
      <c r="P1566">
        <v>99</v>
      </c>
      <c r="Q1566">
        <v>6</v>
      </c>
      <c r="R1566">
        <v>7</v>
      </c>
      <c r="S1566">
        <v>3.4285714285714279</v>
      </c>
      <c r="T1566">
        <v>2</v>
      </c>
      <c r="U1566">
        <v>16.171428571428581</v>
      </c>
      <c r="V1566">
        <v>0</v>
      </c>
      <c r="W1566">
        <v>0</v>
      </c>
      <c r="X1566">
        <v>57.142857142857153</v>
      </c>
      <c r="Y1566">
        <v>28.571428571428577</v>
      </c>
      <c r="Z1566">
        <v>7.5675461744240948</v>
      </c>
      <c r="AA1566">
        <v>1.4982983545287889</v>
      </c>
      <c r="AB1566">
        <v>0</v>
      </c>
      <c r="AC1566">
        <v>92.587316681620479</v>
      </c>
      <c r="AF1566">
        <v>1.2962962962962965</v>
      </c>
      <c r="AG1566">
        <v>0.70919319876204445</v>
      </c>
      <c r="AH1566">
        <v>0</v>
      </c>
      <c r="AI1566">
        <v>0</v>
      </c>
    </row>
    <row r="1567" spans="1:37">
      <c r="A1567">
        <v>17</v>
      </c>
      <c r="B1567">
        <v>195</v>
      </c>
      <c r="C1567">
        <v>2023</v>
      </c>
      <c r="D1567">
        <v>3</v>
      </c>
      <c r="E1567">
        <v>99</v>
      </c>
      <c r="F1567">
        <v>99</v>
      </c>
      <c r="G1567">
        <v>99</v>
      </c>
      <c r="H1567">
        <v>99</v>
      </c>
      <c r="I1567">
        <v>99</v>
      </c>
      <c r="J1567">
        <v>999</v>
      </c>
      <c r="K1567">
        <v>99</v>
      </c>
      <c r="L1567">
        <v>99</v>
      </c>
      <c r="M1567">
        <v>2</v>
      </c>
      <c r="N1567">
        <v>99</v>
      </c>
      <c r="O1567">
        <v>99</v>
      </c>
      <c r="P1567">
        <v>99</v>
      </c>
      <c r="Q1567">
        <v>28</v>
      </c>
      <c r="R1567">
        <v>31</v>
      </c>
      <c r="S1567">
        <v>3.9677419354838719</v>
      </c>
      <c r="T1567">
        <v>2</v>
      </c>
      <c r="U1567">
        <v>17.116129032258058</v>
      </c>
      <c r="V1567">
        <v>0</v>
      </c>
      <c r="W1567">
        <v>0</v>
      </c>
      <c r="X1567">
        <v>48.387096774193559</v>
      </c>
      <c r="Y1567">
        <v>19.354838709677423</v>
      </c>
      <c r="Z1567">
        <v>6.2039579860785752</v>
      </c>
      <c r="AA1567">
        <v>1.8575716192113501</v>
      </c>
      <c r="AB1567">
        <v>0</v>
      </c>
      <c r="AC1567">
        <v>41.879578804581634</v>
      </c>
      <c r="AF1567">
        <v>0.94743276283618594</v>
      </c>
      <c r="AG1567">
        <v>0.53720928584373551</v>
      </c>
      <c r="AH1567">
        <v>6.4516129032258052</v>
      </c>
      <c r="AI1567">
        <v>8</v>
      </c>
      <c r="AJ1567">
        <v>102.175</v>
      </c>
      <c r="AK1567">
        <v>16.143025053420963</v>
      </c>
    </row>
    <row r="1568" spans="1:37">
      <c r="A1568">
        <v>17</v>
      </c>
      <c r="B1568">
        <v>196</v>
      </c>
      <c r="C1568">
        <v>2023</v>
      </c>
      <c r="D1568">
        <v>4</v>
      </c>
      <c r="E1568">
        <v>99</v>
      </c>
      <c r="F1568">
        <v>99</v>
      </c>
      <c r="G1568">
        <v>99</v>
      </c>
      <c r="H1568">
        <v>99</v>
      </c>
      <c r="I1568">
        <v>99</v>
      </c>
      <c r="J1568">
        <v>999</v>
      </c>
      <c r="K1568">
        <v>99</v>
      </c>
      <c r="L1568">
        <v>99</v>
      </c>
      <c r="M1568">
        <v>2</v>
      </c>
      <c r="N1568">
        <v>99</v>
      </c>
      <c r="O1568">
        <v>99</v>
      </c>
      <c r="P1568">
        <v>99</v>
      </c>
      <c r="Q1568">
        <v>14</v>
      </c>
      <c r="R1568">
        <v>25</v>
      </c>
      <c r="S1568">
        <v>4.92</v>
      </c>
      <c r="T1568">
        <v>2</v>
      </c>
      <c r="U1568">
        <v>12.988000000000008</v>
      </c>
      <c r="V1568">
        <v>0</v>
      </c>
      <c r="W1568">
        <v>0</v>
      </c>
      <c r="X1568">
        <v>16</v>
      </c>
      <c r="Y1568">
        <v>4</v>
      </c>
      <c r="Z1568">
        <v>4.738803224443898</v>
      </c>
      <c r="AA1568">
        <v>1.8529975715040756</v>
      </c>
      <c r="AB1568">
        <v>0</v>
      </c>
      <c r="AC1568">
        <v>9.7373976693176072</v>
      </c>
      <c r="AF1568">
        <v>4.0916530278232406</v>
      </c>
      <c r="AG1568">
        <v>2.487531697451181</v>
      </c>
      <c r="AH1568">
        <v>4</v>
      </c>
      <c r="AI1568">
        <v>2</v>
      </c>
      <c r="AJ1568">
        <v>113.2</v>
      </c>
      <c r="AK1568">
        <v>16.55716879123533</v>
      </c>
    </row>
    <row r="1569" spans="1:37">
      <c r="A1569">
        <v>17</v>
      </c>
      <c r="B1569">
        <v>197</v>
      </c>
      <c r="C1569">
        <v>2023</v>
      </c>
      <c r="D1569">
        <v>5</v>
      </c>
      <c r="E1569">
        <v>99</v>
      </c>
      <c r="F1569">
        <v>99</v>
      </c>
      <c r="G1569">
        <v>99</v>
      </c>
      <c r="H1569">
        <v>99</v>
      </c>
      <c r="I1569">
        <v>99</v>
      </c>
      <c r="J1569">
        <v>999</v>
      </c>
      <c r="K1569">
        <v>99</v>
      </c>
      <c r="L1569">
        <v>99</v>
      </c>
      <c r="M1569">
        <v>2</v>
      </c>
      <c r="N1569">
        <v>99</v>
      </c>
      <c r="O1569">
        <v>99</v>
      </c>
      <c r="P1569">
        <v>99</v>
      </c>
      <c r="Q1569">
        <v>44</v>
      </c>
      <c r="R1569">
        <v>99</v>
      </c>
      <c r="S1569">
        <v>4.5151515151515156</v>
      </c>
      <c r="T1569">
        <v>2</v>
      </c>
      <c r="U1569">
        <v>13.763636363636357</v>
      </c>
      <c r="V1569">
        <v>0</v>
      </c>
      <c r="W1569">
        <v>0</v>
      </c>
      <c r="X1569">
        <v>24.242424242424246</v>
      </c>
      <c r="Y1569">
        <v>5.0505050505050511</v>
      </c>
      <c r="Z1569">
        <v>4.6554075117106493</v>
      </c>
      <c r="AA1569">
        <v>2.0368505911280064</v>
      </c>
      <c r="AB1569">
        <v>0</v>
      </c>
      <c r="AC1569">
        <v>44.703328463628971</v>
      </c>
      <c r="AF1569">
        <v>6.8797776233495469</v>
      </c>
      <c r="AG1569">
        <v>4.0840549216368593</v>
      </c>
      <c r="AH1569">
        <v>2.0202020202020203</v>
      </c>
      <c r="AI1569">
        <v>36</v>
      </c>
      <c r="AJ1569">
        <v>94.01111111111112</v>
      </c>
      <c r="AK1569">
        <v>16.38240638422478</v>
      </c>
    </row>
    <row r="1570" spans="1:37">
      <c r="A1570">
        <v>17</v>
      </c>
      <c r="B1570">
        <v>198</v>
      </c>
      <c r="C1570">
        <v>2023</v>
      </c>
      <c r="D1570">
        <v>6</v>
      </c>
      <c r="E1570">
        <v>99</v>
      </c>
      <c r="F1570">
        <v>99</v>
      </c>
      <c r="G1570">
        <v>99</v>
      </c>
      <c r="H1570">
        <v>99</v>
      </c>
      <c r="I1570">
        <v>99</v>
      </c>
      <c r="J1570">
        <v>999</v>
      </c>
      <c r="K1570">
        <v>99</v>
      </c>
      <c r="L1570">
        <v>99</v>
      </c>
      <c r="M1570">
        <v>2</v>
      </c>
      <c r="N1570">
        <v>99</v>
      </c>
      <c r="O1570">
        <v>99</v>
      </c>
      <c r="P1570">
        <v>99</v>
      </c>
      <c r="Q1570">
        <v>17</v>
      </c>
      <c r="R1570">
        <v>33</v>
      </c>
      <c r="S1570">
        <v>4.0606060606060606</v>
      </c>
      <c r="T1570">
        <v>2</v>
      </c>
      <c r="U1570">
        <v>13.139393939393935</v>
      </c>
      <c r="V1570">
        <v>0</v>
      </c>
      <c r="W1570">
        <v>0</v>
      </c>
      <c r="X1570">
        <v>24.242424242424246</v>
      </c>
      <c r="Y1570">
        <v>0</v>
      </c>
      <c r="Z1570">
        <v>3.7701329768316714</v>
      </c>
      <c r="AA1570">
        <v>1.3470370164177492</v>
      </c>
      <c r="AB1570">
        <v>0</v>
      </c>
      <c r="AC1570">
        <v>5.144204111754739</v>
      </c>
      <c r="AF1570">
        <v>2.8820960698689961</v>
      </c>
      <c r="AG1570">
        <v>1.6039061922024103</v>
      </c>
      <c r="AH1570">
        <v>9.0909090909090917</v>
      </c>
      <c r="AI1570">
        <v>9</v>
      </c>
      <c r="AJ1570">
        <v>98.844444444444449</v>
      </c>
      <c r="AK1570">
        <v>14.924914052846457</v>
      </c>
    </row>
    <row r="1571" spans="1:37">
      <c r="A1571">
        <v>17</v>
      </c>
      <c r="B1571">
        <v>199</v>
      </c>
      <c r="C1571">
        <v>2023</v>
      </c>
      <c r="D1571">
        <v>7</v>
      </c>
      <c r="E1571">
        <v>99</v>
      </c>
      <c r="F1571">
        <v>99</v>
      </c>
      <c r="G1571">
        <v>99</v>
      </c>
      <c r="H1571">
        <v>99</v>
      </c>
      <c r="I1571">
        <v>99</v>
      </c>
      <c r="J1571">
        <v>999</v>
      </c>
      <c r="K1571">
        <v>99</v>
      </c>
      <c r="L1571">
        <v>99</v>
      </c>
      <c r="M1571">
        <v>2</v>
      </c>
      <c r="N1571">
        <v>99</v>
      </c>
      <c r="O1571">
        <v>99</v>
      </c>
      <c r="P1571">
        <v>99</v>
      </c>
      <c r="Q1571">
        <v>7</v>
      </c>
      <c r="R1571">
        <v>18</v>
      </c>
      <c r="S1571">
        <v>3.4444444444444442</v>
      </c>
      <c r="T1571">
        <v>2</v>
      </c>
      <c r="U1571">
        <v>17.238888888888891</v>
      </c>
      <c r="V1571">
        <v>0</v>
      </c>
      <c r="W1571">
        <v>0</v>
      </c>
      <c r="X1571">
        <v>38.888888888888886</v>
      </c>
      <c r="Y1571">
        <v>27.777777777777779</v>
      </c>
      <c r="Z1571">
        <v>8.9568185627170145</v>
      </c>
      <c r="AA1571">
        <v>2.2662308949301262</v>
      </c>
      <c r="AB1571">
        <v>0</v>
      </c>
      <c r="AC1571">
        <v>88.975756317424441</v>
      </c>
      <c r="AF1571">
        <v>5.6603773584905639</v>
      </c>
      <c r="AG1571">
        <v>3.8403940642829753</v>
      </c>
      <c r="AH1571">
        <v>5.5555555555555562</v>
      </c>
      <c r="AI1571">
        <v>14</v>
      </c>
      <c r="AJ1571">
        <v>117.4785714285714</v>
      </c>
      <c r="AK1571">
        <v>10.836024489590873</v>
      </c>
    </row>
    <row r="1572" spans="1:37">
      <c r="A1572">
        <v>17</v>
      </c>
      <c r="B1572">
        <v>200</v>
      </c>
      <c r="C1572">
        <v>2023</v>
      </c>
      <c r="D1572">
        <v>8</v>
      </c>
      <c r="E1572">
        <v>99</v>
      </c>
      <c r="F1572">
        <v>99</v>
      </c>
      <c r="G1572">
        <v>99</v>
      </c>
      <c r="H1572">
        <v>99</v>
      </c>
      <c r="I1572">
        <v>99</v>
      </c>
      <c r="J1572">
        <v>999</v>
      </c>
      <c r="K1572">
        <v>99</v>
      </c>
      <c r="L1572">
        <v>99</v>
      </c>
      <c r="M1572">
        <v>2</v>
      </c>
      <c r="N1572">
        <v>99</v>
      </c>
      <c r="O1572">
        <v>99</v>
      </c>
      <c r="P1572">
        <v>99</v>
      </c>
      <c r="Q1572">
        <v>129</v>
      </c>
      <c r="R1572">
        <v>183</v>
      </c>
      <c r="S1572">
        <v>4.1366120218579239</v>
      </c>
      <c r="T1572">
        <v>2</v>
      </c>
      <c r="U1572">
        <v>18.707103825136596</v>
      </c>
      <c r="V1572">
        <v>0</v>
      </c>
      <c r="W1572">
        <v>0</v>
      </c>
      <c r="X1572">
        <v>67.759562841530069</v>
      </c>
      <c r="Y1572">
        <v>28.415300546448087</v>
      </c>
      <c r="Z1572">
        <v>6.4848123385124588</v>
      </c>
      <c r="AA1572">
        <v>1.9099748223865545</v>
      </c>
      <c r="AB1572">
        <v>0</v>
      </c>
      <c r="AC1572">
        <v>64.577700367242102</v>
      </c>
      <c r="AF1572">
        <v>2.8328173374613002</v>
      </c>
      <c r="AG1572">
        <v>2.0809057416683832</v>
      </c>
      <c r="AH1572">
        <v>4.918032786885246</v>
      </c>
      <c r="AI1572">
        <v>74</v>
      </c>
      <c r="AJ1572">
        <v>108.54189189189186</v>
      </c>
      <c r="AK1572">
        <v>16.741656565353573</v>
      </c>
    </row>
    <row r="1573" spans="1:37">
      <c r="A1573">
        <v>17</v>
      </c>
      <c r="B1573">
        <v>201</v>
      </c>
      <c r="C1573">
        <v>2023</v>
      </c>
      <c r="D1573">
        <v>9</v>
      </c>
      <c r="E1573">
        <v>99</v>
      </c>
      <c r="F1573">
        <v>99</v>
      </c>
      <c r="G1573">
        <v>99</v>
      </c>
      <c r="H1573">
        <v>99</v>
      </c>
      <c r="I1573">
        <v>99</v>
      </c>
      <c r="J1573">
        <v>999</v>
      </c>
      <c r="K1573">
        <v>99</v>
      </c>
      <c r="L1573">
        <v>99</v>
      </c>
      <c r="M1573">
        <v>2</v>
      </c>
      <c r="N1573">
        <v>99</v>
      </c>
      <c r="O1573">
        <v>99</v>
      </c>
      <c r="P1573">
        <v>99</v>
      </c>
      <c r="Q1573">
        <v>78</v>
      </c>
      <c r="R1573">
        <v>112</v>
      </c>
      <c r="S1573">
        <v>3.875</v>
      </c>
      <c r="T1573">
        <v>2</v>
      </c>
      <c r="U1573">
        <v>17.965178571428563</v>
      </c>
      <c r="V1573">
        <v>0</v>
      </c>
      <c r="W1573">
        <v>0</v>
      </c>
      <c r="X1573">
        <v>58.035714285714306</v>
      </c>
      <c r="Y1573">
        <v>26.785714285714281</v>
      </c>
      <c r="Z1573">
        <v>6.3303930963113677</v>
      </c>
      <c r="AA1573">
        <v>2.0403299803148087</v>
      </c>
      <c r="AB1573">
        <v>0</v>
      </c>
      <c r="AC1573">
        <v>62.82394134198811</v>
      </c>
      <c r="AF1573">
        <v>1.6027475672581564</v>
      </c>
      <c r="AG1573">
        <v>1.1556347893110237</v>
      </c>
      <c r="AH1573">
        <v>8.9285714285714306</v>
      </c>
      <c r="AI1573">
        <v>37</v>
      </c>
      <c r="AJ1573">
        <v>104.37837837837836</v>
      </c>
      <c r="AK1573">
        <v>15.551336499519628</v>
      </c>
    </row>
    <row r="1574" spans="1:37">
      <c r="A1574">
        <v>17</v>
      </c>
      <c r="B1574">
        <v>202</v>
      </c>
      <c r="C1574">
        <v>2023</v>
      </c>
      <c r="D1574">
        <v>10</v>
      </c>
      <c r="E1574">
        <v>99</v>
      </c>
      <c r="F1574">
        <v>99</v>
      </c>
      <c r="G1574">
        <v>99</v>
      </c>
      <c r="H1574">
        <v>99</v>
      </c>
      <c r="I1574">
        <v>99</v>
      </c>
      <c r="J1574">
        <v>999</v>
      </c>
      <c r="K1574">
        <v>99</v>
      </c>
      <c r="L1574">
        <v>99</v>
      </c>
      <c r="M1574">
        <v>2</v>
      </c>
      <c r="N1574">
        <v>99</v>
      </c>
      <c r="O1574">
        <v>99</v>
      </c>
      <c r="P1574">
        <v>99</v>
      </c>
      <c r="Q1574">
        <v>159</v>
      </c>
      <c r="R1574">
        <v>202</v>
      </c>
      <c r="S1574">
        <v>3.9554455445544554</v>
      </c>
      <c r="T1574">
        <v>2</v>
      </c>
      <c r="U1574">
        <v>18.823762376237624</v>
      </c>
      <c r="V1574">
        <v>0</v>
      </c>
      <c r="W1574">
        <v>0</v>
      </c>
      <c r="X1574">
        <v>70.792079207920793</v>
      </c>
      <c r="Y1574">
        <v>22.277227722772277</v>
      </c>
      <c r="Z1574">
        <v>5.4814836561142499</v>
      </c>
      <c r="AA1574">
        <v>2.0760289228762594</v>
      </c>
      <c r="AB1574">
        <v>0</v>
      </c>
      <c r="AC1574">
        <v>58.150781930305392</v>
      </c>
      <c r="AF1574">
        <v>1.0921870775885374</v>
      </c>
      <c r="AG1574">
        <v>0.77121078104968099</v>
      </c>
      <c r="AH1574">
        <v>1.4851485148514851</v>
      </c>
      <c r="AI1574">
        <v>87</v>
      </c>
      <c r="AJ1574">
        <v>109.62988505747124</v>
      </c>
      <c r="AK1574">
        <v>14.569214233683915</v>
      </c>
    </row>
    <row r="1575" spans="1:37">
      <c r="A1575">
        <v>17</v>
      </c>
      <c r="B1575">
        <v>203</v>
      </c>
      <c r="C1575">
        <v>2023</v>
      </c>
      <c r="D1575">
        <v>11</v>
      </c>
      <c r="E1575">
        <v>99</v>
      </c>
      <c r="F1575">
        <v>99</v>
      </c>
      <c r="G1575">
        <v>99</v>
      </c>
      <c r="H1575">
        <v>99</v>
      </c>
      <c r="I1575">
        <v>99</v>
      </c>
      <c r="J1575">
        <v>999</v>
      </c>
      <c r="K1575">
        <v>99</v>
      </c>
      <c r="L1575">
        <v>99</v>
      </c>
      <c r="M1575">
        <v>2</v>
      </c>
      <c r="N1575">
        <v>99</v>
      </c>
      <c r="O1575">
        <v>99</v>
      </c>
      <c r="P1575">
        <v>99</v>
      </c>
      <c r="Q1575">
        <v>83</v>
      </c>
      <c r="R1575">
        <v>102</v>
      </c>
      <c r="S1575">
        <v>3.2941176470588243</v>
      </c>
      <c r="T1575">
        <v>2</v>
      </c>
      <c r="U1575">
        <v>16.831372549019608</v>
      </c>
      <c r="V1575">
        <v>0</v>
      </c>
      <c r="W1575">
        <v>0</v>
      </c>
      <c r="X1575">
        <v>55.882352941176485</v>
      </c>
      <c r="Y1575">
        <v>12.745098039215684</v>
      </c>
      <c r="Z1575">
        <v>5.2424732299830943</v>
      </c>
      <c r="AA1575">
        <v>1.8869429332171104</v>
      </c>
      <c r="AB1575">
        <v>0</v>
      </c>
      <c r="AC1575">
        <v>49.063852514098691</v>
      </c>
      <c r="AF1575">
        <v>1.1678497824593543</v>
      </c>
      <c r="AG1575">
        <v>0.7477371456545614</v>
      </c>
      <c r="AH1575">
        <v>0.98039215686274495</v>
      </c>
      <c r="AI1575">
        <v>55</v>
      </c>
      <c r="AJ1575">
        <v>104.40727272727268</v>
      </c>
      <c r="AK1575">
        <v>14.72799351086535</v>
      </c>
    </row>
    <row r="1576" spans="1:37">
      <c r="A1576">
        <v>17</v>
      </c>
      <c r="B1576">
        <v>204</v>
      </c>
      <c r="C1576">
        <v>2023</v>
      </c>
      <c r="D1576">
        <v>12</v>
      </c>
      <c r="E1576">
        <v>99</v>
      </c>
      <c r="F1576">
        <v>99</v>
      </c>
      <c r="G1576">
        <v>99</v>
      </c>
      <c r="H1576">
        <v>99</v>
      </c>
      <c r="I1576">
        <v>99</v>
      </c>
      <c r="J1576">
        <v>999</v>
      </c>
      <c r="K1576">
        <v>99</v>
      </c>
      <c r="L1576">
        <v>99</v>
      </c>
      <c r="M1576">
        <v>2</v>
      </c>
      <c r="N1576">
        <v>99</v>
      </c>
      <c r="O1576">
        <v>99</v>
      </c>
      <c r="P1576">
        <v>99</v>
      </c>
      <c r="Q1576">
        <v>4</v>
      </c>
      <c r="R1576">
        <v>6</v>
      </c>
      <c r="S1576">
        <v>2.3333333333333339</v>
      </c>
      <c r="T1576">
        <v>2</v>
      </c>
      <c r="U1576">
        <v>12.31666666666667</v>
      </c>
      <c r="V1576">
        <v>0</v>
      </c>
      <c r="W1576">
        <v>0</v>
      </c>
      <c r="X1576">
        <v>33.333333333333343</v>
      </c>
      <c r="Y1576">
        <v>0</v>
      </c>
      <c r="Z1576">
        <v>6.227738130511125</v>
      </c>
      <c r="AA1576">
        <v>2.3570226039551581</v>
      </c>
      <c r="AB1576">
        <v>0</v>
      </c>
      <c r="AC1576">
        <v>89.205778423864999</v>
      </c>
      <c r="AF1576">
        <v>1.5503875968992249</v>
      </c>
      <c r="AG1576">
        <v>0.74373760856656923</v>
      </c>
      <c r="AH1576">
        <v>0</v>
      </c>
      <c r="AI1576">
        <v>6</v>
      </c>
      <c r="AJ1576">
        <v>97.933333333333309</v>
      </c>
      <c r="AK1576">
        <v>12.057555766093518</v>
      </c>
    </row>
    <row r="1577" spans="1:37">
      <c r="A1577">
        <v>17</v>
      </c>
      <c r="B1577">
        <v>205</v>
      </c>
      <c r="C1577">
        <v>2023</v>
      </c>
      <c r="D1577">
        <v>1</v>
      </c>
      <c r="E1577">
        <v>99</v>
      </c>
      <c r="F1577">
        <v>99</v>
      </c>
      <c r="G1577">
        <v>99</v>
      </c>
      <c r="H1577">
        <v>99</v>
      </c>
      <c r="I1577">
        <v>99</v>
      </c>
      <c r="J1577">
        <v>999</v>
      </c>
      <c r="K1577">
        <v>99</v>
      </c>
      <c r="L1577">
        <v>99</v>
      </c>
      <c r="M1577">
        <v>3</v>
      </c>
      <c r="N1577">
        <v>99</v>
      </c>
      <c r="O1577">
        <v>99</v>
      </c>
      <c r="P1577">
        <v>99</v>
      </c>
      <c r="Q1577">
        <v>10</v>
      </c>
      <c r="R1577">
        <v>12</v>
      </c>
      <c r="S1577">
        <v>4.1666666666666679</v>
      </c>
      <c r="T1577">
        <v>3</v>
      </c>
      <c r="U1577">
        <v>18.358333333333327</v>
      </c>
      <c r="V1577">
        <v>8.3333333333333357</v>
      </c>
      <c r="W1577">
        <v>0</v>
      </c>
      <c r="X1577">
        <v>75</v>
      </c>
      <c r="Y1577">
        <v>25</v>
      </c>
      <c r="Z1577">
        <v>6.2726201773173722</v>
      </c>
      <c r="AA1577">
        <v>1.2801909579780999</v>
      </c>
      <c r="AB1577">
        <v>0</v>
      </c>
      <c r="AC1577">
        <v>81.757830700442895</v>
      </c>
      <c r="AF1577">
        <v>3.4482758620689653</v>
      </c>
      <c r="AG1577">
        <v>2.3656629869850958</v>
      </c>
      <c r="AH1577">
        <v>0</v>
      </c>
      <c r="AI1577">
        <v>2</v>
      </c>
      <c r="AJ1577">
        <v>110.25</v>
      </c>
      <c r="AK1577">
        <v>16.467981106208221</v>
      </c>
    </row>
    <row r="1578" spans="1:37">
      <c r="A1578">
        <v>17</v>
      </c>
      <c r="B1578">
        <v>206</v>
      </c>
      <c r="C1578">
        <v>2023</v>
      </c>
      <c r="D1578">
        <v>2</v>
      </c>
      <c r="E1578">
        <v>99</v>
      </c>
      <c r="F1578">
        <v>99</v>
      </c>
      <c r="G1578">
        <v>99</v>
      </c>
      <c r="H1578">
        <v>99</v>
      </c>
      <c r="I1578">
        <v>99</v>
      </c>
      <c r="J1578">
        <v>999</v>
      </c>
      <c r="K1578">
        <v>99</v>
      </c>
      <c r="L1578">
        <v>99</v>
      </c>
      <c r="M1578">
        <v>3</v>
      </c>
      <c r="N1578">
        <v>99</v>
      </c>
      <c r="O1578">
        <v>99</v>
      </c>
      <c r="P1578">
        <v>99</v>
      </c>
      <c r="Q1578">
        <v>14</v>
      </c>
      <c r="R1578">
        <v>19</v>
      </c>
      <c r="S1578">
        <v>4.8421052631578947</v>
      </c>
      <c r="T1578">
        <v>3</v>
      </c>
      <c r="U1578">
        <v>18.878947368421056</v>
      </c>
      <c r="V1578">
        <v>0</v>
      </c>
      <c r="W1578">
        <v>0</v>
      </c>
      <c r="X1578">
        <v>73.68421052631578</v>
      </c>
      <c r="Y1578">
        <v>26.315789473684205</v>
      </c>
      <c r="Z1578">
        <v>5.2399858323802526</v>
      </c>
      <c r="AA1578">
        <v>1.3865199865599469</v>
      </c>
      <c r="AB1578">
        <v>0</v>
      </c>
      <c r="AC1578">
        <v>64.789795397479594</v>
      </c>
      <c r="AF1578">
        <v>3.5185185185185177</v>
      </c>
      <c r="AG1578">
        <v>2.2472402861832634</v>
      </c>
      <c r="AH1578">
        <v>0</v>
      </c>
      <c r="AI1578">
        <v>1</v>
      </c>
      <c r="AJ1578">
        <v>104.8</v>
      </c>
      <c r="AK1578">
        <v>16.42018161186536</v>
      </c>
    </row>
    <row r="1579" spans="1:37">
      <c r="A1579">
        <v>17</v>
      </c>
      <c r="B1579">
        <v>207</v>
      </c>
      <c r="C1579">
        <v>2023</v>
      </c>
      <c r="D1579">
        <v>3</v>
      </c>
      <c r="E1579">
        <v>99</v>
      </c>
      <c r="F1579">
        <v>99</v>
      </c>
      <c r="G1579">
        <v>99</v>
      </c>
      <c r="H1579">
        <v>99</v>
      </c>
      <c r="I1579">
        <v>99</v>
      </c>
      <c r="J1579">
        <v>999</v>
      </c>
      <c r="K1579">
        <v>99</v>
      </c>
      <c r="L1579">
        <v>99</v>
      </c>
      <c r="M1579">
        <v>3</v>
      </c>
      <c r="N1579">
        <v>99</v>
      </c>
      <c r="O1579">
        <v>99</v>
      </c>
      <c r="P1579">
        <v>99</v>
      </c>
      <c r="Q1579">
        <v>104</v>
      </c>
      <c r="R1579">
        <v>155</v>
      </c>
      <c r="S1579">
        <v>4.9290322580645158</v>
      </c>
      <c r="T1579">
        <v>3</v>
      </c>
      <c r="U1579">
        <v>18.650967741935489</v>
      </c>
      <c r="V1579">
        <v>8.387096774193548</v>
      </c>
      <c r="W1579">
        <v>0</v>
      </c>
      <c r="X1579">
        <v>69.032258064516114</v>
      </c>
      <c r="Y1579">
        <v>21.290322580645157</v>
      </c>
      <c r="Z1579">
        <v>5.353761026417919</v>
      </c>
      <c r="AA1579">
        <v>1.8143146841584472</v>
      </c>
      <c r="AB1579">
        <v>0</v>
      </c>
      <c r="AC1579">
        <v>67.453201503806582</v>
      </c>
      <c r="AF1579">
        <v>4.7371638141809296</v>
      </c>
      <c r="AG1579">
        <v>2.9269097709115255</v>
      </c>
      <c r="AH1579">
        <v>1.9354838709677424</v>
      </c>
      <c r="AI1579">
        <v>23</v>
      </c>
      <c r="AJ1579">
        <v>109.32608695652172</v>
      </c>
      <c r="AK1579">
        <v>16.31250112054753</v>
      </c>
    </row>
    <row r="1580" spans="1:37">
      <c r="A1580">
        <v>17</v>
      </c>
      <c r="B1580">
        <v>208</v>
      </c>
      <c r="C1580">
        <v>2023</v>
      </c>
      <c r="D1580">
        <v>4</v>
      </c>
      <c r="E1580">
        <v>99</v>
      </c>
      <c r="F1580">
        <v>99</v>
      </c>
      <c r="G1580">
        <v>99</v>
      </c>
      <c r="H1580">
        <v>99</v>
      </c>
      <c r="I1580">
        <v>99</v>
      </c>
      <c r="J1580">
        <v>999</v>
      </c>
      <c r="K1580">
        <v>99</v>
      </c>
      <c r="L1580">
        <v>99</v>
      </c>
      <c r="M1580">
        <v>3</v>
      </c>
      <c r="N1580">
        <v>99</v>
      </c>
      <c r="O1580">
        <v>99</v>
      </c>
      <c r="P1580">
        <v>99</v>
      </c>
      <c r="Q1580">
        <v>39</v>
      </c>
      <c r="R1580">
        <v>119</v>
      </c>
      <c r="S1580">
        <v>6.0840336134453761</v>
      </c>
      <c r="T1580">
        <v>3</v>
      </c>
      <c r="U1580">
        <v>14.663025210084037</v>
      </c>
      <c r="V1580">
        <v>1.6806722689075622</v>
      </c>
      <c r="W1580">
        <v>0</v>
      </c>
      <c r="X1580">
        <v>32.773109243697483</v>
      </c>
      <c r="Y1580">
        <v>5.042016806722688</v>
      </c>
      <c r="Z1580">
        <v>4.4169624443341791</v>
      </c>
      <c r="AA1580">
        <v>1.3632624730031664</v>
      </c>
      <c r="AB1580">
        <v>0</v>
      </c>
      <c r="AC1580">
        <v>34.103369683955819</v>
      </c>
      <c r="AF1580">
        <v>19.476268412438628</v>
      </c>
      <c r="AG1580">
        <v>13.367705755720863</v>
      </c>
      <c r="AH1580">
        <v>2.521008403361344</v>
      </c>
      <c r="AI1580">
        <v>17</v>
      </c>
      <c r="AJ1580">
        <v>95.276470588235227</v>
      </c>
      <c r="AK1580">
        <v>16.524039359694477</v>
      </c>
    </row>
    <row r="1581" spans="1:37">
      <c r="A1581">
        <v>17</v>
      </c>
      <c r="B1581">
        <v>209</v>
      </c>
      <c r="C1581">
        <v>2023</v>
      </c>
      <c r="D1581">
        <v>5</v>
      </c>
      <c r="E1581">
        <v>99</v>
      </c>
      <c r="F1581">
        <v>99</v>
      </c>
      <c r="G1581">
        <v>99</v>
      </c>
      <c r="H1581">
        <v>99</v>
      </c>
      <c r="I1581">
        <v>99</v>
      </c>
      <c r="J1581">
        <v>999</v>
      </c>
      <c r="K1581">
        <v>99</v>
      </c>
      <c r="L1581">
        <v>99</v>
      </c>
      <c r="M1581">
        <v>3</v>
      </c>
      <c r="N1581">
        <v>99</v>
      </c>
      <c r="O1581">
        <v>99</v>
      </c>
      <c r="P1581">
        <v>99</v>
      </c>
      <c r="Q1581">
        <v>83</v>
      </c>
      <c r="R1581">
        <v>217</v>
      </c>
      <c r="S1581">
        <v>5.7649769585253443</v>
      </c>
      <c r="T1581">
        <v>3</v>
      </c>
      <c r="U1581">
        <v>16.321198156682026</v>
      </c>
      <c r="V1581">
        <v>4.6082949308755756</v>
      </c>
      <c r="W1581">
        <v>0</v>
      </c>
      <c r="X1581">
        <v>45.161290322580641</v>
      </c>
      <c r="Y1581">
        <v>7.3732718894009217</v>
      </c>
      <c r="Z1581">
        <v>4.8640894632352412</v>
      </c>
      <c r="AA1581">
        <v>1.6107556472753604</v>
      </c>
      <c r="AB1581">
        <v>0</v>
      </c>
      <c r="AC1581">
        <v>41.765434737885407</v>
      </c>
      <c r="AF1581">
        <v>15.079916608756085</v>
      </c>
      <c r="AG1581">
        <v>10.615365709644259</v>
      </c>
      <c r="AH1581">
        <v>1.8433179723502304</v>
      </c>
      <c r="AI1581">
        <v>80</v>
      </c>
      <c r="AJ1581">
        <v>97.342500000000001</v>
      </c>
      <c r="AK1581">
        <v>17.244249095025253</v>
      </c>
    </row>
    <row r="1582" spans="1:37">
      <c r="A1582">
        <v>17</v>
      </c>
      <c r="B1582">
        <v>210</v>
      </c>
      <c r="C1582">
        <v>2023</v>
      </c>
      <c r="D1582">
        <v>6</v>
      </c>
      <c r="E1582">
        <v>99</v>
      </c>
      <c r="F1582">
        <v>99</v>
      </c>
      <c r="G1582">
        <v>99</v>
      </c>
      <c r="H1582">
        <v>99</v>
      </c>
      <c r="I1582">
        <v>99</v>
      </c>
      <c r="J1582">
        <v>999</v>
      </c>
      <c r="K1582">
        <v>99</v>
      </c>
      <c r="L1582">
        <v>99</v>
      </c>
      <c r="M1582">
        <v>3</v>
      </c>
      <c r="N1582">
        <v>99</v>
      </c>
      <c r="O1582">
        <v>99</v>
      </c>
      <c r="P1582">
        <v>99</v>
      </c>
      <c r="Q1582">
        <v>76</v>
      </c>
      <c r="R1582">
        <v>137</v>
      </c>
      <c r="S1582">
        <v>5.5620437956204407</v>
      </c>
      <c r="T1582">
        <v>3</v>
      </c>
      <c r="U1582">
        <v>16.451094890510941</v>
      </c>
      <c r="V1582">
        <v>2.9197080291970825</v>
      </c>
      <c r="W1582">
        <v>0</v>
      </c>
      <c r="X1582">
        <v>45.255474452554751</v>
      </c>
      <c r="Y1582">
        <v>8.7591240875912444</v>
      </c>
      <c r="Z1582">
        <v>4.7671950281325133</v>
      </c>
      <c r="AA1582">
        <v>1.4692036368553878</v>
      </c>
      <c r="AB1582">
        <v>0</v>
      </c>
      <c r="AC1582">
        <v>30.062748909804256</v>
      </c>
      <c r="AF1582">
        <v>11.965065502183409</v>
      </c>
      <c r="AG1582">
        <v>8.3369090774580172</v>
      </c>
      <c r="AH1582">
        <v>5.1094890510948909</v>
      </c>
      <c r="AI1582">
        <v>54</v>
      </c>
      <c r="AJ1582">
        <v>100.34629629629627</v>
      </c>
      <c r="AK1582">
        <v>16.822632289607675</v>
      </c>
    </row>
    <row r="1583" spans="1:37">
      <c r="A1583">
        <v>17</v>
      </c>
      <c r="B1583">
        <v>211</v>
      </c>
      <c r="C1583">
        <v>2023</v>
      </c>
      <c r="D1583">
        <v>7</v>
      </c>
      <c r="E1583">
        <v>99</v>
      </c>
      <c r="F1583">
        <v>99</v>
      </c>
      <c r="G1583">
        <v>99</v>
      </c>
      <c r="H1583">
        <v>99</v>
      </c>
      <c r="I1583">
        <v>99</v>
      </c>
      <c r="J1583">
        <v>999</v>
      </c>
      <c r="K1583">
        <v>99</v>
      </c>
      <c r="L1583">
        <v>99</v>
      </c>
      <c r="M1583">
        <v>3</v>
      </c>
      <c r="N1583">
        <v>99</v>
      </c>
      <c r="O1583">
        <v>99</v>
      </c>
      <c r="P1583">
        <v>99</v>
      </c>
      <c r="Q1583">
        <v>12</v>
      </c>
      <c r="R1583">
        <v>27</v>
      </c>
      <c r="S1583">
        <v>5.2592592592592595</v>
      </c>
      <c r="T1583">
        <v>3</v>
      </c>
      <c r="U1583">
        <v>18.659259259259255</v>
      </c>
      <c r="V1583">
        <v>22.222222222222225</v>
      </c>
      <c r="W1583">
        <v>0</v>
      </c>
      <c r="X1583">
        <v>59.259259259259267</v>
      </c>
      <c r="Y1583">
        <v>29.629629629629633</v>
      </c>
      <c r="Z1583">
        <v>6.5593732344699651</v>
      </c>
      <c r="AA1583">
        <v>2.2704640183694962</v>
      </c>
      <c r="AB1583">
        <v>0</v>
      </c>
      <c r="AC1583">
        <v>77.239598024386225</v>
      </c>
      <c r="AF1583">
        <v>8.4905660377358441</v>
      </c>
      <c r="AG1583">
        <v>6.2352256834861821</v>
      </c>
      <c r="AH1583">
        <v>3.7037037037037042</v>
      </c>
      <c r="AI1583">
        <v>21</v>
      </c>
      <c r="AJ1583">
        <v>114.61428571428564</v>
      </c>
      <c r="AK1583">
        <v>13.381269539866562</v>
      </c>
    </row>
    <row r="1584" spans="1:37">
      <c r="A1584">
        <v>17</v>
      </c>
      <c r="B1584">
        <v>212</v>
      </c>
      <c r="C1584">
        <v>2023</v>
      </c>
      <c r="D1584">
        <v>8</v>
      </c>
      <c r="E1584">
        <v>99</v>
      </c>
      <c r="F1584">
        <v>99</v>
      </c>
      <c r="G1584">
        <v>99</v>
      </c>
      <c r="H1584">
        <v>99</v>
      </c>
      <c r="I1584">
        <v>99</v>
      </c>
      <c r="J1584">
        <v>999</v>
      </c>
      <c r="K1584">
        <v>99</v>
      </c>
      <c r="L1584">
        <v>99</v>
      </c>
      <c r="M1584">
        <v>3</v>
      </c>
      <c r="N1584">
        <v>99</v>
      </c>
      <c r="O1584">
        <v>99</v>
      </c>
      <c r="P1584">
        <v>99</v>
      </c>
      <c r="Q1584">
        <v>426</v>
      </c>
      <c r="R1584">
        <v>700</v>
      </c>
      <c r="S1584">
        <v>5.5271428571428594</v>
      </c>
      <c r="T1584">
        <v>3</v>
      </c>
      <c r="U1584">
        <v>22.296285714285705</v>
      </c>
      <c r="V1584">
        <v>27.714285714285719</v>
      </c>
      <c r="W1584">
        <v>0</v>
      </c>
      <c r="X1584">
        <v>85.428571428571445</v>
      </c>
      <c r="Y1584">
        <v>49.285714285714278</v>
      </c>
      <c r="Z1584">
        <v>5.8330867034355558</v>
      </c>
      <c r="AA1584">
        <v>1.7289486011174879</v>
      </c>
      <c r="AB1584">
        <v>0</v>
      </c>
      <c r="AC1584">
        <v>52.930531777790947</v>
      </c>
      <c r="AF1584">
        <v>10.835913312693497</v>
      </c>
      <c r="AG1584">
        <v>9.4869218532789414</v>
      </c>
      <c r="AH1584">
        <v>3.7142857142857153</v>
      </c>
      <c r="AI1584">
        <v>279</v>
      </c>
      <c r="AJ1584">
        <v>108.40107526881732</v>
      </c>
      <c r="AK1584">
        <v>17.702351516048815</v>
      </c>
    </row>
    <row r="1585" spans="1:37">
      <c r="A1585">
        <v>17</v>
      </c>
      <c r="B1585">
        <v>213</v>
      </c>
      <c r="C1585">
        <v>2023</v>
      </c>
      <c r="D1585">
        <v>9</v>
      </c>
      <c r="E1585">
        <v>99</v>
      </c>
      <c r="F1585">
        <v>99</v>
      </c>
      <c r="G1585">
        <v>99</v>
      </c>
      <c r="H1585">
        <v>99</v>
      </c>
      <c r="I1585">
        <v>99</v>
      </c>
      <c r="J1585">
        <v>999</v>
      </c>
      <c r="K1585">
        <v>99</v>
      </c>
      <c r="L1585">
        <v>99</v>
      </c>
      <c r="M1585">
        <v>3</v>
      </c>
      <c r="N1585">
        <v>99</v>
      </c>
      <c r="O1585">
        <v>99</v>
      </c>
      <c r="P1585">
        <v>99</v>
      </c>
      <c r="Q1585">
        <v>289</v>
      </c>
      <c r="R1585">
        <v>462</v>
      </c>
      <c r="S1585">
        <v>5.3073593073593077</v>
      </c>
      <c r="T1585">
        <v>3</v>
      </c>
      <c r="U1585">
        <v>21.569696969696977</v>
      </c>
      <c r="V1585">
        <v>25.324675324675329</v>
      </c>
      <c r="W1585">
        <v>0</v>
      </c>
      <c r="X1585">
        <v>77.489177489177493</v>
      </c>
      <c r="Y1585">
        <v>47.619047619047642</v>
      </c>
      <c r="Z1585">
        <v>6.5692705449378597</v>
      </c>
      <c r="AA1585">
        <v>1.9319342853781101</v>
      </c>
      <c r="AB1585">
        <v>0</v>
      </c>
      <c r="AC1585">
        <v>65.804579254413525</v>
      </c>
      <c r="AF1585">
        <v>6.6113337149398976</v>
      </c>
      <c r="AG1585">
        <v>5.7234390946981852</v>
      </c>
      <c r="AH1585">
        <v>3.8961038961038952</v>
      </c>
      <c r="AI1585">
        <v>117</v>
      </c>
      <c r="AJ1585">
        <v>108.34786324786317</v>
      </c>
      <c r="AK1585">
        <v>17.17821403322738</v>
      </c>
    </row>
    <row r="1586" spans="1:37">
      <c r="A1586">
        <v>17</v>
      </c>
      <c r="B1586">
        <v>214</v>
      </c>
      <c r="C1586">
        <v>2023</v>
      </c>
      <c r="D1586">
        <v>10</v>
      </c>
      <c r="E1586">
        <v>99</v>
      </c>
      <c r="F1586">
        <v>99</v>
      </c>
      <c r="G1586">
        <v>99</v>
      </c>
      <c r="H1586">
        <v>99</v>
      </c>
      <c r="I1586">
        <v>99</v>
      </c>
      <c r="J1586">
        <v>999</v>
      </c>
      <c r="K1586">
        <v>99</v>
      </c>
      <c r="L1586">
        <v>99</v>
      </c>
      <c r="M1586">
        <v>3</v>
      </c>
      <c r="N1586">
        <v>99</v>
      </c>
      <c r="O1586">
        <v>99</v>
      </c>
      <c r="P1586">
        <v>99</v>
      </c>
      <c r="Q1586">
        <v>562</v>
      </c>
      <c r="R1586">
        <v>828</v>
      </c>
      <c r="S1586">
        <v>5.4806763285024163</v>
      </c>
      <c r="T1586">
        <v>3</v>
      </c>
      <c r="U1586">
        <v>21.624879227053164</v>
      </c>
      <c r="V1586">
        <v>25.966183574879224</v>
      </c>
      <c r="W1586">
        <v>0</v>
      </c>
      <c r="X1586">
        <v>82.48792270531402</v>
      </c>
      <c r="Y1586">
        <v>44.685990338164252</v>
      </c>
      <c r="Z1586">
        <v>6.0802034322613991</v>
      </c>
      <c r="AA1586">
        <v>1.8794241914405665</v>
      </c>
      <c r="AB1586">
        <v>0</v>
      </c>
      <c r="AC1586">
        <v>61.906876787750043</v>
      </c>
      <c r="AF1586">
        <v>4.4768856447688563</v>
      </c>
      <c r="AG1586">
        <v>3.6316109612368441</v>
      </c>
      <c r="AH1586">
        <v>2.8985507246376807</v>
      </c>
      <c r="AI1586">
        <v>293</v>
      </c>
      <c r="AJ1586">
        <v>109.31808873720136</v>
      </c>
      <c r="AK1586">
        <v>16.766651849781699</v>
      </c>
    </row>
    <row r="1587" spans="1:37">
      <c r="A1587">
        <v>17</v>
      </c>
      <c r="B1587">
        <v>215</v>
      </c>
      <c r="C1587">
        <v>2023</v>
      </c>
      <c r="D1587">
        <v>11</v>
      </c>
      <c r="E1587">
        <v>99</v>
      </c>
      <c r="F1587">
        <v>99</v>
      </c>
      <c r="G1587">
        <v>99</v>
      </c>
      <c r="H1587">
        <v>99</v>
      </c>
      <c r="I1587">
        <v>99</v>
      </c>
      <c r="J1587">
        <v>999</v>
      </c>
      <c r="K1587">
        <v>99</v>
      </c>
      <c r="L1587">
        <v>99</v>
      </c>
      <c r="M1587">
        <v>3</v>
      </c>
      <c r="N1587">
        <v>99</v>
      </c>
      <c r="O1587">
        <v>99</v>
      </c>
      <c r="P1587">
        <v>99</v>
      </c>
      <c r="Q1587">
        <v>255</v>
      </c>
      <c r="R1587">
        <v>351</v>
      </c>
      <c r="S1587">
        <v>5.3361823361823353</v>
      </c>
      <c r="T1587">
        <v>3</v>
      </c>
      <c r="U1587">
        <v>21.008547008547005</v>
      </c>
      <c r="V1587">
        <v>21.652421652421655</v>
      </c>
      <c r="W1587">
        <v>0</v>
      </c>
      <c r="X1587">
        <v>80.626780626780615</v>
      </c>
      <c r="Y1587">
        <v>39.601139601139593</v>
      </c>
      <c r="Z1587">
        <v>5.9103449697031643</v>
      </c>
      <c r="AA1587">
        <v>1.7961104575917173</v>
      </c>
      <c r="AB1587">
        <v>0</v>
      </c>
      <c r="AC1587">
        <v>61.76161394757429</v>
      </c>
      <c r="AF1587">
        <v>4.0187771925807194</v>
      </c>
      <c r="AG1587">
        <v>3.2116808667618444</v>
      </c>
      <c r="AH1587">
        <v>2.2792022792022797</v>
      </c>
      <c r="AI1587">
        <v>113</v>
      </c>
      <c r="AJ1587">
        <v>108.90707964601776</v>
      </c>
      <c r="AK1587">
        <v>16.774187337025356</v>
      </c>
    </row>
    <row r="1588" spans="1:37">
      <c r="A1588">
        <v>17</v>
      </c>
      <c r="B1588">
        <v>216</v>
      </c>
      <c r="C1588">
        <v>2023</v>
      </c>
      <c r="D1588">
        <v>12</v>
      </c>
      <c r="E1588">
        <v>99</v>
      </c>
      <c r="F1588">
        <v>99</v>
      </c>
      <c r="G1588">
        <v>99</v>
      </c>
      <c r="H1588">
        <v>99</v>
      </c>
      <c r="I1588">
        <v>99</v>
      </c>
      <c r="J1588">
        <v>999</v>
      </c>
      <c r="K1588">
        <v>99</v>
      </c>
      <c r="L1588">
        <v>99</v>
      </c>
      <c r="M1588">
        <v>3</v>
      </c>
      <c r="N1588">
        <v>99</v>
      </c>
      <c r="O1588">
        <v>99</v>
      </c>
      <c r="P1588">
        <v>99</v>
      </c>
      <c r="Q1588">
        <v>13</v>
      </c>
      <c r="R1588">
        <v>23</v>
      </c>
      <c r="S1588">
        <v>5.5652173913043477</v>
      </c>
      <c r="T1588">
        <v>3</v>
      </c>
      <c r="U1588">
        <v>21.60869565217391</v>
      </c>
      <c r="V1588">
        <v>26.086956521739129</v>
      </c>
      <c r="W1588">
        <v>0</v>
      </c>
      <c r="X1588">
        <v>78.260869565217391</v>
      </c>
      <c r="Y1588">
        <v>34.782608695652172</v>
      </c>
      <c r="Z1588">
        <v>8.9903287671894976</v>
      </c>
      <c r="AA1588">
        <v>2.6837042368714719</v>
      </c>
      <c r="AB1588">
        <v>0</v>
      </c>
      <c r="AC1588">
        <v>88.477306562057123</v>
      </c>
      <c r="AF1588">
        <v>5.9431524547803605</v>
      </c>
      <c r="AG1588">
        <v>5.0018618600485087</v>
      </c>
      <c r="AH1588">
        <v>0</v>
      </c>
      <c r="AI1588">
        <v>7</v>
      </c>
      <c r="AJ1588">
        <v>103.8142857142857</v>
      </c>
      <c r="AK1588">
        <v>17.578618838179377</v>
      </c>
    </row>
    <row r="1589" spans="1:37">
      <c r="A1589">
        <v>17</v>
      </c>
      <c r="B1589">
        <v>217</v>
      </c>
      <c r="C1589">
        <v>2023</v>
      </c>
      <c r="D1589">
        <v>1</v>
      </c>
      <c r="E1589">
        <v>99</v>
      </c>
      <c r="F1589">
        <v>99</v>
      </c>
      <c r="G1589">
        <v>99</v>
      </c>
      <c r="H1589">
        <v>99</v>
      </c>
      <c r="I1589">
        <v>99</v>
      </c>
      <c r="J1589">
        <v>999</v>
      </c>
      <c r="K1589">
        <v>99</v>
      </c>
      <c r="L1589">
        <v>99</v>
      </c>
      <c r="M1589">
        <v>4</v>
      </c>
      <c r="N1589">
        <v>99</v>
      </c>
      <c r="O1589">
        <v>99</v>
      </c>
      <c r="P1589">
        <v>99</v>
      </c>
      <c r="Q1589">
        <v>23</v>
      </c>
      <c r="R1589">
        <v>28</v>
      </c>
      <c r="S1589">
        <v>5.9642857142857153</v>
      </c>
      <c r="T1589">
        <v>4</v>
      </c>
      <c r="U1589">
        <v>19.942857142857154</v>
      </c>
      <c r="V1589">
        <v>17.857142857142861</v>
      </c>
      <c r="W1589">
        <v>0</v>
      </c>
      <c r="X1589">
        <v>71.428571428571445</v>
      </c>
      <c r="Y1589">
        <v>32.142857142857153</v>
      </c>
      <c r="Z1589">
        <v>6.2109597010577424</v>
      </c>
      <c r="AA1589">
        <v>1.2672282142292952</v>
      </c>
      <c r="AB1589">
        <v>0</v>
      </c>
      <c r="AC1589">
        <v>71.169377735075059</v>
      </c>
      <c r="AF1589">
        <v>8.0459770114942533</v>
      </c>
      <c r="AG1589">
        <v>5.9963060006013507</v>
      </c>
      <c r="AH1589">
        <v>0</v>
      </c>
      <c r="AI1589">
        <v>9</v>
      </c>
      <c r="AJ1589">
        <v>104.68888888888888</v>
      </c>
      <c r="AK1589">
        <v>16.042214095985301</v>
      </c>
    </row>
    <row r="1590" spans="1:37">
      <c r="A1590">
        <v>17</v>
      </c>
      <c r="B1590">
        <v>218</v>
      </c>
      <c r="C1590">
        <v>2023</v>
      </c>
      <c r="D1590">
        <v>2</v>
      </c>
      <c r="E1590">
        <v>99</v>
      </c>
      <c r="F1590">
        <v>99</v>
      </c>
      <c r="G1590">
        <v>99</v>
      </c>
      <c r="H1590">
        <v>99</v>
      </c>
      <c r="I1590">
        <v>99</v>
      </c>
      <c r="J1590">
        <v>999</v>
      </c>
      <c r="K1590">
        <v>99</v>
      </c>
      <c r="L1590">
        <v>99</v>
      </c>
      <c r="M1590">
        <v>4</v>
      </c>
      <c r="N1590">
        <v>99</v>
      </c>
      <c r="O1590">
        <v>99</v>
      </c>
      <c r="P1590">
        <v>99</v>
      </c>
      <c r="Q1590">
        <v>37</v>
      </c>
      <c r="R1590">
        <v>52</v>
      </c>
      <c r="S1590">
        <v>6.4615384615384599</v>
      </c>
      <c r="T1590">
        <v>4</v>
      </c>
      <c r="U1590">
        <v>23.351923076923079</v>
      </c>
      <c r="V1590">
        <v>25</v>
      </c>
      <c r="W1590">
        <v>0</v>
      </c>
      <c r="X1590">
        <v>90.384615384615358</v>
      </c>
      <c r="Y1590">
        <v>51.923076923076913</v>
      </c>
      <c r="Z1590">
        <v>5.4401813595552406</v>
      </c>
      <c r="AA1590">
        <v>1.622694085363767</v>
      </c>
      <c r="AB1590">
        <v>0</v>
      </c>
      <c r="AC1590">
        <v>77.106903171282084</v>
      </c>
      <c r="AF1590">
        <v>9.629629629629628</v>
      </c>
      <c r="AG1590">
        <v>7.6075379969677615</v>
      </c>
      <c r="AH1590">
        <v>0</v>
      </c>
      <c r="AI1590">
        <v>7</v>
      </c>
      <c r="AJ1590">
        <v>109.17142857142852</v>
      </c>
      <c r="AK1590">
        <v>18.639949332417697</v>
      </c>
    </row>
    <row r="1591" spans="1:37">
      <c r="A1591">
        <v>17</v>
      </c>
      <c r="B1591">
        <v>219</v>
      </c>
      <c r="C1591">
        <v>2023</v>
      </c>
      <c r="D1591">
        <v>3</v>
      </c>
      <c r="E1591">
        <v>99</v>
      </c>
      <c r="F1591">
        <v>99</v>
      </c>
      <c r="G1591">
        <v>99</v>
      </c>
      <c r="H1591">
        <v>99</v>
      </c>
      <c r="I1591">
        <v>99</v>
      </c>
      <c r="J1591">
        <v>999</v>
      </c>
      <c r="K1591">
        <v>99</v>
      </c>
      <c r="L1591">
        <v>99</v>
      </c>
      <c r="M1591">
        <v>4</v>
      </c>
      <c r="N1591">
        <v>99</v>
      </c>
      <c r="O1591">
        <v>99</v>
      </c>
      <c r="P1591">
        <v>99</v>
      </c>
      <c r="Q1591">
        <v>212</v>
      </c>
      <c r="R1591">
        <v>302</v>
      </c>
      <c r="S1591">
        <v>6.4238410596026494</v>
      </c>
      <c r="T1591">
        <v>4</v>
      </c>
      <c r="U1591">
        <v>22.999006622516561</v>
      </c>
      <c r="V1591">
        <v>36.754966887417226</v>
      </c>
      <c r="W1591">
        <v>0</v>
      </c>
      <c r="X1591">
        <v>88.410596026490069</v>
      </c>
      <c r="Y1591">
        <v>54.30463576158941</v>
      </c>
      <c r="Z1591">
        <v>5.4414553291646115</v>
      </c>
      <c r="AA1591">
        <v>1.6130144791158221</v>
      </c>
      <c r="AB1591">
        <v>0</v>
      </c>
      <c r="AC1591">
        <v>62.724122114198948</v>
      </c>
      <c r="AF1591">
        <v>9.2298288508557444</v>
      </c>
      <c r="AG1591">
        <v>7.0322173703068849</v>
      </c>
      <c r="AH1591">
        <v>1.9867549668874172</v>
      </c>
      <c r="AI1591">
        <v>56</v>
      </c>
      <c r="AJ1591">
        <v>110.85535714285706</v>
      </c>
      <c r="AK1591">
        <v>17.305735776232162</v>
      </c>
    </row>
    <row r="1592" spans="1:37">
      <c r="A1592">
        <v>17</v>
      </c>
      <c r="B1592">
        <v>220</v>
      </c>
      <c r="C1592">
        <v>2023</v>
      </c>
      <c r="D1592">
        <v>4</v>
      </c>
      <c r="E1592">
        <v>99</v>
      </c>
      <c r="F1592">
        <v>99</v>
      </c>
      <c r="G1592">
        <v>99</v>
      </c>
      <c r="H1592">
        <v>99</v>
      </c>
      <c r="I1592">
        <v>99</v>
      </c>
      <c r="J1592">
        <v>999</v>
      </c>
      <c r="K1592">
        <v>99</v>
      </c>
      <c r="L1592">
        <v>99</v>
      </c>
      <c r="M1592">
        <v>4</v>
      </c>
      <c r="N1592">
        <v>99</v>
      </c>
      <c r="O1592">
        <v>99</v>
      </c>
      <c r="P1592">
        <v>99</v>
      </c>
      <c r="Q1592">
        <v>54</v>
      </c>
      <c r="R1592">
        <v>118</v>
      </c>
      <c r="S1592">
        <v>6.4406779661016946</v>
      </c>
      <c r="T1592">
        <v>4</v>
      </c>
      <c r="U1592">
        <v>16.513559322033903</v>
      </c>
      <c r="V1592">
        <v>3.3898305084745752</v>
      </c>
      <c r="W1592">
        <v>0</v>
      </c>
      <c r="X1592">
        <v>52.542372881355938</v>
      </c>
      <c r="Y1592">
        <v>9.3220338983050883</v>
      </c>
      <c r="Z1592">
        <v>4.6089249317103889</v>
      </c>
      <c r="AA1592">
        <v>1.4054516909578239</v>
      </c>
      <c r="AB1592">
        <v>0</v>
      </c>
      <c r="AC1592">
        <v>36.578989577179883</v>
      </c>
      <c r="AF1592">
        <v>19.312602291325689</v>
      </c>
      <c r="AG1592">
        <v>14.928254590863478</v>
      </c>
      <c r="AH1592">
        <v>2.5423728813559321</v>
      </c>
      <c r="AI1592">
        <v>19</v>
      </c>
      <c r="AJ1592">
        <v>99.06842105263155</v>
      </c>
      <c r="AK1592">
        <v>17.762502869819944</v>
      </c>
    </row>
    <row r="1593" spans="1:37">
      <c r="A1593">
        <v>17</v>
      </c>
      <c r="B1593">
        <v>221</v>
      </c>
      <c r="C1593">
        <v>2023</v>
      </c>
      <c r="D1593">
        <v>5</v>
      </c>
      <c r="E1593">
        <v>99</v>
      </c>
      <c r="F1593">
        <v>99</v>
      </c>
      <c r="G1593">
        <v>99</v>
      </c>
      <c r="H1593">
        <v>99</v>
      </c>
      <c r="I1593">
        <v>99</v>
      </c>
      <c r="J1593">
        <v>999</v>
      </c>
      <c r="K1593">
        <v>99</v>
      </c>
      <c r="L1593">
        <v>99</v>
      </c>
      <c r="M1593">
        <v>4</v>
      </c>
      <c r="N1593">
        <v>99</v>
      </c>
      <c r="O1593">
        <v>99</v>
      </c>
      <c r="P1593">
        <v>99</v>
      </c>
      <c r="Q1593">
        <v>138</v>
      </c>
      <c r="R1593">
        <v>280</v>
      </c>
      <c r="S1593">
        <v>6.5464285714285744</v>
      </c>
      <c r="T1593">
        <v>4</v>
      </c>
      <c r="U1593">
        <v>19.171071428571413</v>
      </c>
      <c r="V1593">
        <v>11.428571428571431</v>
      </c>
      <c r="W1593">
        <v>0</v>
      </c>
      <c r="X1593">
        <v>70.714285714285694</v>
      </c>
      <c r="Y1593">
        <v>21.428571428571423</v>
      </c>
      <c r="Z1593">
        <v>5.4980112243855812</v>
      </c>
      <c r="AA1593">
        <v>1.4728451918595062</v>
      </c>
      <c r="AB1593">
        <v>0</v>
      </c>
      <c r="AC1593">
        <v>50.610637356326912</v>
      </c>
      <c r="AF1593">
        <v>19.457956914523972</v>
      </c>
      <c r="AG1593">
        <v>16.088946436118075</v>
      </c>
      <c r="AH1593">
        <v>1.0714285714285712</v>
      </c>
      <c r="AI1593">
        <v>84</v>
      </c>
      <c r="AJ1593">
        <v>99.825000000000017</v>
      </c>
      <c r="AK1593">
        <v>18.028950980952001</v>
      </c>
    </row>
    <row r="1594" spans="1:37">
      <c r="A1594">
        <v>17</v>
      </c>
      <c r="B1594">
        <v>222</v>
      </c>
      <c r="C1594">
        <v>2023</v>
      </c>
      <c r="D1594">
        <v>6</v>
      </c>
      <c r="E1594">
        <v>99</v>
      </c>
      <c r="F1594">
        <v>99</v>
      </c>
      <c r="G1594">
        <v>99</v>
      </c>
      <c r="H1594">
        <v>99</v>
      </c>
      <c r="I1594">
        <v>99</v>
      </c>
      <c r="J1594">
        <v>999</v>
      </c>
      <c r="K1594">
        <v>99</v>
      </c>
      <c r="L1594">
        <v>99</v>
      </c>
      <c r="M1594">
        <v>4</v>
      </c>
      <c r="N1594">
        <v>99</v>
      </c>
      <c r="O1594">
        <v>99</v>
      </c>
      <c r="P1594">
        <v>99</v>
      </c>
      <c r="Q1594">
        <v>111</v>
      </c>
      <c r="R1594">
        <v>218</v>
      </c>
      <c r="S1594">
        <v>6.3532110091743119</v>
      </c>
      <c r="T1594">
        <v>4</v>
      </c>
      <c r="U1594">
        <v>19.669724770642205</v>
      </c>
      <c r="V1594">
        <v>16.055045871559621</v>
      </c>
      <c r="W1594">
        <v>0</v>
      </c>
      <c r="X1594">
        <v>71.100917431192656</v>
      </c>
      <c r="Y1594">
        <v>24.311926605504599</v>
      </c>
      <c r="Z1594">
        <v>5.2347901929891991</v>
      </c>
      <c r="AA1594">
        <v>1.6997068720482298</v>
      </c>
      <c r="AB1594">
        <v>0</v>
      </c>
      <c r="AC1594">
        <v>54.91791886992344</v>
      </c>
      <c r="AF1594">
        <v>19.039301310043673</v>
      </c>
      <c r="AG1594">
        <v>15.861507731005402</v>
      </c>
      <c r="AH1594">
        <v>3.2110091743119242</v>
      </c>
      <c r="AI1594">
        <v>65</v>
      </c>
      <c r="AJ1594">
        <v>104.79999999999998</v>
      </c>
      <c r="AK1594">
        <v>18.141220532460235</v>
      </c>
    </row>
    <row r="1595" spans="1:37">
      <c r="A1595">
        <v>17</v>
      </c>
      <c r="B1595">
        <v>223</v>
      </c>
      <c r="C1595">
        <v>2023</v>
      </c>
      <c r="D1595">
        <v>7</v>
      </c>
      <c r="E1595">
        <v>99</v>
      </c>
      <c r="F1595">
        <v>99</v>
      </c>
      <c r="G1595">
        <v>99</v>
      </c>
      <c r="H1595">
        <v>99</v>
      </c>
      <c r="I1595">
        <v>99</v>
      </c>
      <c r="J1595">
        <v>999</v>
      </c>
      <c r="K1595">
        <v>99</v>
      </c>
      <c r="L1595">
        <v>99</v>
      </c>
      <c r="M1595">
        <v>4</v>
      </c>
      <c r="N1595">
        <v>99</v>
      </c>
      <c r="O1595">
        <v>99</v>
      </c>
      <c r="P1595">
        <v>99</v>
      </c>
      <c r="Q1595">
        <v>26</v>
      </c>
      <c r="R1595">
        <v>51</v>
      </c>
      <c r="S1595">
        <v>6.137254901960782</v>
      </c>
      <c r="T1595">
        <v>4</v>
      </c>
      <c r="U1595">
        <v>20.772549019607837</v>
      </c>
      <c r="V1595">
        <v>27.450980392156872</v>
      </c>
      <c r="W1595">
        <v>0</v>
      </c>
      <c r="X1595">
        <v>70.588235294117652</v>
      </c>
      <c r="Y1595">
        <v>33.333333333333343</v>
      </c>
      <c r="Z1595">
        <v>7.4688392785737374</v>
      </c>
      <c r="AA1595">
        <v>1.737923122051791</v>
      </c>
      <c r="AB1595">
        <v>0</v>
      </c>
      <c r="AC1595">
        <v>66.374070017811775</v>
      </c>
      <c r="AF1595">
        <v>16.037735849056602</v>
      </c>
      <c r="AG1595">
        <v>13.111548410252601</v>
      </c>
      <c r="AH1595">
        <v>3.9215686274509798</v>
      </c>
      <c r="AI1595">
        <v>31</v>
      </c>
      <c r="AJ1595">
        <v>115.82258064516137</v>
      </c>
      <c r="AK1595">
        <v>13.664747672005744</v>
      </c>
    </row>
    <row r="1596" spans="1:37">
      <c r="A1596">
        <v>17</v>
      </c>
      <c r="B1596">
        <v>224</v>
      </c>
      <c r="C1596">
        <v>2023</v>
      </c>
      <c r="D1596">
        <v>8</v>
      </c>
      <c r="E1596">
        <v>99</v>
      </c>
      <c r="F1596">
        <v>99</v>
      </c>
      <c r="G1596">
        <v>99</v>
      </c>
      <c r="H1596">
        <v>99</v>
      </c>
      <c r="I1596">
        <v>99</v>
      </c>
      <c r="J1596">
        <v>999</v>
      </c>
      <c r="K1596">
        <v>99</v>
      </c>
      <c r="L1596">
        <v>99</v>
      </c>
      <c r="M1596">
        <v>4</v>
      </c>
      <c r="N1596">
        <v>99</v>
      </c>
      <c r="O1596">
        <v>99</v>
      </c>
      <c r="P1596">
        <v>99</v>
      </c>
      <c r="Q1596">
        <v>605</v>
      </c>
      <c r="R1596">
        <v>1091</v>
      </c>
      <c r="S1596">
        <v>6.3033913840513298</v>
      </c>
      <c r="T1596">
        <v>4</v>
      </c>
      <c r="U1596">
        <v>23.813290559120059</v>
      </c>
      <c r="V1596">
        <v>40.879926672777273</v>
      </c>
      <c r="W1596">
        <v>0</v>
      </c>
      <c r="X1596">
        <v>85.976168652612287</v>
      </c>
      <c r="Y1596">
        <v>59.761686526122816</v>
      </c>
      <c r="Z1596">
        <v>6.460994671254106</v>
      </c>
      <c r="AA1596">
        <v>1.4734364864602949</v>
      </c>
      <c r="AB1596">
        <v>0</v>
      </c>
      <c r="AC1596">
        <v>59.843031767432599</v>
      </c>
      <c r="AF1596">
        <v>16.888544891640869</v>
      </c>
      <c r="AG1596">
        <v>15.792065034838789</v>
      </c>
      <c r="AH1596">
        <v>2.749770852428965</v>
      </c>
      <c r="AI1596">
        <v>475</v>
      </c>
      <c r="AJ1596">
        <v>110.14084210526312</v>
      </c>
      <c r="AK1596">
        <v>18.260851411058784</v>
      </c>
    </row>
    <row r="1597" spans="1:37">
      <c r="A1597">
        <v>17</v>
      </c>
      <c r="B1597">
        <v>225</v>
      </c>
      <c r="C1597">
        <v>2023</v>
      </c>
      <c r="D1597">
        <v>9</v>
      </c>
      <c r="E1597">
        <v>99</v>
      </c>
      <c r="F1597">
        <v>99</v>
      </c>
      <c r="G1597">
        <v>99</v>
      </c>
      <c r="H1597">
        <v>99</v>
      </c>
      <c r="I1597">
        <v>99</v>
      </c>
      <c r="J1597">
        <v>999</v>
      </c>
      <c r="K1597">
        <v>99</v>
      </c>
      <c r="L1597">
        <v>99</v>
      </c>
      <c r="M1597">
        <v>4</v>
      </c>
      <c r="N1597">
        <v>99</v>
      </c>
      <c r="O1597">
        <v>99</v>
      </c>
      <c r="P1597">
        <v>99</v>
      </c>
      <c r="Q1597">
        <v>557</v>
      </c>
      <c r="R1597">
        <v>1053</v>
      </c>
      <c r="S1597">
        <v>6.02374169040836</v>
      </c>
      <c r="T1597">
        <v>4</v>
      </c>
      <c r="U1597">
        <v>23.189553656220316</v>
      </c>
      <c r="V1597">
        <v>37.796771130104446</v>
      </c>
      <c r="W1597">
        <v>0</v>
      </c>
      <c r="X1597">
        <v>82.811016144349509</v>
      </c>
      <c r="Y1597">
        <v>57.075023741690401</v>
      </c>
      <c r="Z1597">
        <v>6.541452676937598</v>
      </c>
      <c r="AA1597">
        <v>1.7439098908072219</v>
      </c>
      <c r="AB1597">
        <v>0</v>
      </c>
      <c r="AC1597">
        <v>59.682606958420415</v>
      </c>
      <c r="AF1597">
        <v>15.068689181453919</v>
      </c>
      <c r="AG1597">
        <v>14.024642744530665</v>
      </c>
      <c r="AH1597">
        <v>5.4131054131054146</v>
      </c>
      <c r="AI1597">
        <v>303</v>
      </c>
      <c r="AJ1597">
        <v>109.26435643564356</v>
      </c>
      <c r="AK1597">
        <v>18.180711153301598</v>
      </c>
    </row>
    <row r="1598" spans="1:37">
      <c r="A1598">
        <v>17</v>
      </c>
      <c r="B1598">
        <v>226</v>
      </c>
      <c r="C1598">
        <v>2023</v>
      </c>
      <c r="D1598">
        <v>10</v>
      </c>
      <c r="E1598">
        <v>99</v>
      </c>
      <c r="F1598">
        <v>99</v>
      </c>
      <c r="G1598">
        <v>99</v>
      </c>
      <c r="H1598">
        <v>99</v>
      </c>
      <c r="I1598">
        <v>99</v>
      </c>
      <c r="J1598">
        <v>999</v>
      </c>
      <c r="K1598">
        <v>99</v>
      </c>
      <c r="L1598">
        <v>99</v>
      </c>
      <c r="M1598">
        <v>4</v>
      </c>
      <c r="N1598">
        <v>99</v>
      </c>
      <c r="O1598">
        <v>99</v>
      </c>
      <c r="P1598">
        <v>99</v>
      </c>
      <c r="Q1598">
        <v>1273</v>
      </c>
      <c r="R1598">
        <v>2180</v>
      </c>
      <c r="S1598">
        <v>6.4839449541284404</v>
      </c>
      <c r="T1598">
        <v>4</v>
      </c>
      <c r="U1598">
        <v>24.081146788990871</v>
      </c>
      <c r="V1598">
        <v>44.816513761467881</v>
      </c>
      <c r="W1598">
        <v>0</v>
      </c>
      <c r="X1598">
        <v>85.871559633027516</v>
      </c>
      <c r="Y1598">
        <v>62.981651376146793</v>
      </c>
      <c r="Z1598">
        <v>6.484249623532798</v>
      </c>
      <c r="AA1598">
        <v>1.6562971403565951</v>
      </c>
      <c r="AB1598">
        <v>0</v>
      </c>
      <c r="AC1598">
        <v>66.277208480355313</v>
      </c>
      <c r="AF1598">
        <v>11.78696945120303</v>
      </c>
      <c r="AG1598">
        <v>10.647531888198788</v>
      </c>
      <c r="AH1598">
        <v>2.3853211009174311</v>
      </c>
      <c r="AI1598">
        <v>844</v>
      </c>
      <c r="AJ1598">
        <v>111.32654028436018</v>
      </c>
      <c r="AK1598">
        <v>18.215953403891589</v>
      </c>
    </row>
    <row r="1599" spans="1:37">
      <c r="A1599">
        <v>17</v>
      </c>
      <c r="B1599">
        <v>227</v>
      </c>
      <c r="C1599">
        <v>2023</v>
      </c>
      <c r="D1599">
        <v>11</v>
      </c>
      <c r="E1599">
        <v>99</v>
      </c>
      <c r="F1599">
        <v>99</v>
      </c>
      <c r="G1599">
        <v>99</v>
      </c>
      <c r="H1599">
        <v>99</v>
      </c>
      <c r="I1599">
        <v>99</v>
      </c>
      <c r="J1599">
        <v>999</v>
      </c>
      <c r="K1599">
        <v>99</v>
      </c>
      <c r="L1599">
        <v>99</v>
      </c>
      <c r="M1599">
        <v>4</v>
      </c>
      <c r="N1599">
        <v>99</v>
      </c>
      <c r="O1599">
        <v>99</v>
      </c>
      <c r="P1599">
        <v>99</v>
      </c>
      <c r="Q1599">
        <v>653</v>
      </c>
      <c r="R1599">
        <v>1044</v>
      </c>
      <c r="S1599">
        <v>6.4214559386973162</v>
      </c>
      <c r="T1599">
        <v>4</v>
      </c>
      <c r="U1599">
        <v>23.358141762452103</v>
      </c>
      <c r="V1599">
        <v>39.655172413793117</v>
      </c>
      <c r="W1599">
        <v>0</v>
      </c>
      <c r="X1599">
        <v>83.908045977011483</v>
      </c>
      <c r="Y1599">
        <v>55.938697318007677</v>
      </c>
      <c r="Z1599">
        <v>6.559220411681653</v>
      </c>
      <c r="AA1599">
        <v>1.6679763207789504</v>
      </c>
      <c r="AB1599">
        <v>0</v>
      </c>
      <c r="AC1599">
        <v>61.724832262486885</v>
      </c>
      <c r="AF1599">
        <v>11.953286008701625</v>
      </c>
      <c r="AG1599">
        <v>10.621064340760464</v>
      </c>
      <c r="AH1599">
        <v>3.3524904214559381</v>
      </c>
      <c r="AI1599">
        <v>384</v>
      </c>
      <c r="AJ1599">
        <v>109.0130208333333</v>
      </c>
      <c r="AK1599">
        <v>17.963477570290014</v>
      </c>
    </row>
    <row r="1600" spans="1:37">
      <c r="A1600">
        <v>17</v>
      </c>
      <c r="B1600">
        <v>228</v>
      </c>
      <c r="C1600">
        <v>2023</v>
      </c>
      <c r="D1600">
        <v>12</v>
      </c>
      <c r="E1600">
        <v>99</v>
      </c>
      <c r="F1600">
        <v>99</v>
      </c>
      <c r="G1600">
        <v>99</v>
      </c>
      <c r="H1600">
        <v>99</v>
      </c>
      <c r="I1600">
        <v>99</v>
      </c>
      <c r="J1600">
        <v>999</v>
      </c>
      <c r="K1600">
        <v>99</v>
      </c>
      <c r="L1600">
        <v>99</v>
      </c>
      <c r="M1600">
        <v>4</v>
      </c>
      <c r="N1600">
        <v>99</v>
      </c>
      <c r="O1600">
        <v>99</v>
      </c>
      <c r="P1600">
        <v>99</v>
      </c>
      <c r="Q1600">
        <v>34</v>
      </c>
      <c r="R1600">
        <v>41</v>
      </c>
      <c r="S1600">
        <v>6.4634146341463428</v>
      </c>
      <c r="T1600">
        <v>4</v>
      </c>
      <c r="U1600">
        <v>21.185365853658528</v>
      </c>
      <c r="V1600">
        <v>26.829268292682919</v>
      </c>
      <c r="W1600">
        <v>0</v>
      </c>
      <c r="X1600">
        <v>75.609756097560989</v>
      </c>
      <c r="Y1600">
        <v>36.585365853658544</v>
      </c>
      <c r="Z1600">
        <v>6.5943272359975955</v>
      </c>
      <c r="AA1600">
        <v>1.6542268251525021</v>
      </c>
      <c r="AB1600">
        <v>0</v>
      </c>
      <c r="AC1600">
        <v>63.181366025015677</v>
      </c>
      <c r="AF1600">
        <v>10.594315245478038</v>
      </c>
      <c r="AG1600">
        <v>8.7416845304590236</v>
      </c>
      <c r="AH1600">
        <v>2.4390243902439024</v>
      </c>
      <c r="AI1600">
        <v>13</v>
      </c>
      <c r="AJ1600">
        <v>109.72307692307697</v>
      </c>
      <c r="AK1600">
        <v>18.813409398192995</v>
      </c>
    </row>
    <row r="1601" spans="1:37">
      <c r="A1601">
        <v>17</v>
      </c>
      <c r="B1601">
        <v>229</v>
      </c>
      <c r="C1601">
        <v>2023</v>
      </c>
      <c r="D1601">
        <v>1</v>
      </c>
      <c r="E1601">
        <v>99</v>
      </c>
      <c r="F1601">
        <v>99</v>
      </c>
      <c r="G1601">
        <v>99</v>
      </c>
      <c r="H1601">
        <v>99</v>
      </c>
      <c r="I1601">
        <v>99</v>
      </c>
      <c r="J1601">
        <v>999</v>
      </c>
      <c r="K1601">
        <v>99</v>
      </c>
      <c r="L1601">
        <v>99</v>
      </c>
      <c r="M1601">
        <v>5</v>
      </c>
      <c r="N1601">
        <v>99</v>
      </c>
      <c r="O1601">
        <v>99</v>
      </c>
      <c r="P1601">
        <v>99</v>
      </c>
      <c r="Q1601">
        <v>42</v>
      </c>
      <c r="R1601">
        <v>62</v>
      </c>
      <c r="S1601">
        <v>6.3064516129032242</v>
      </c>
      <c r="T1601">
        <v>5</v>
      </c>
      <c r="U1601">
        <v>21.393548387096764</v>
      </c>
      <c r="V1601">
        <v>25.806451612903221</v>
      </c>
      <c r="W1601">
        <v>0</v>
      </c>
      <c r="X1601">
        <v>70.967741935483886</v>
      </c>
      <c r="Y1601">
        <v>48.387096774193559</v>
      </c>
      <c r="Z1601">
        <v>7.1254851779968078</v>
      </c>
      <c r="AA1601">
        <v>1.3269989143275243</v>
      </c>
      <c r="AB1601">
        <v>0</v>
      </c>
      <c r="AC1601">
        <v>75.19468330880926</v>
      </c>
      <c r="AF1601">
        <v>17.816091954022983</v>
      </c>
      <c r="AG1601">
        <v>14.243374425497189</v>
      </c>
      <c r="AH1601">
        <v>3.2258064516129026</v>
      </c>
      <c r="AI1601">
        <v>9</v>
      </c>
      <c r="AJ1601">
        <v>108.31111111111112</v>
      </c>
      <c r="AK1601">
        <v>19.018053535628351</v>
      </c>
    </row>
    <row r="1602" spans="1:37">
      <c r="A1602">
        <v>17</v>
      </c>
      <c r="B1602">
        <v>230</v>
      </c>
      <c r="C1602">
        <v>2023</v>
      </c>
      <c r="D1602">
        <v>2</v>
      </c>
      <c r="E1602">
        <v>99</v>
      </c>
      <c r="F1602">
        <v>99</v>
      </c>
      <c r="G1602">
        <v>99</v>
      </c>
      <c r="H1602">
        <v>99</v>
      </c>
      <c r="I1602">
        <v>99</v>
      </c>
      <c r="J1602">
        <v>999</v>
      </c>
      <c r="K1602">
        <v>99</v>
      </c>
      <c r="L1602">
        <v>99</v>
      </c>
      <c r="M1602">
        <v>5</v>
      </c>
      <c r="N1602">
        <v>99</v>
      </c>
      <c r="O1602">
        <v>99</v>
      </c>
      <c r="P1602">
        <v>99</v>
      </c>
      <c r="Q1602">
        <v>54</v>
      </c>
      <c r="R1602">
        <v>70</v>
      </c>
      <c r="S1602">
        <v>7.3</v>
      </c>
      <c r="T1602">
        <v>5</v>
      </c>
      <c r="U1602">
        <v>25.417142857142849</v>
      </c>
      <c r="V1602">
        <v>52.857142857142847</v>
      </c>
      <c r="W1602">
        <v>0</v>
      </c>
      <c r="X1602">
        <v>84.285714285714306</v>
      </c>
      <c r="Y1602">
        <v>65.714285714285694</v>
      </c>
      <c r="Z1602">
        <v>7.1287741167863761</v>
      </c>
      <c r="AA1602">
        <v>1.3664343588855121</v>
      </c>
      <c r="AB1602">
        <v>0</v>
      </c>
      <c r="AC1602">
        <v>59.591992779199209</v>
      </c>
      <c r="AF1602">
        <v>12.962962962962964</v>
      </c>
      <c r="AG1602">
        <v>11.146612537433121</v>
      </c>
      <c r="AH1602">
        <v>0</v>
      </c>
      <c r="AI1602">
        <v>8</v>
      </c>
      <c r="AJ1602">
        <v>110.925</v>
      </c>
      <c r="AK1602">
        <v>19.880622945659866</v>
      </c>
    </row>
    <row r="1603" spans="1:37">
      <c r="A1603">
        <v>17</v>
      </c>
      <c r="B1603">
        <v>231</v>
      </c>
      <c r="C1603">
        <v>2023</v>
      </c>
      <c r="D1603">
        <v>3</v>
      </c>
      <c r="E1603">
        <v>99</v>
      </c>
      <c r="F1603">
        <v>99</v>
      </c>
      <c r="G1603">
        <v>99</v>
      </c>
      <c r="H1603">
        <v>99</v>
      </c>
      <c r="I1603">
        <v>99</v>
      </c>
      <c r="J1603">
        <v>999</v>
      </c>
      <c r="K1603">
        <v>99</v>
      </c>
      <c r="L1603">
        <v>99</v>
      </c>
      <c r="M1603">
        <v>5</v>
      </c>
      <c r="N1603">
        <v>99</v>
      </c>
      <c r="O1603">
        <v>99</v>
      </c>
      <c r="P1603">
        <v>99</v>
      </c>
      <c r="Q1603">
        <v>313</v>
      </c>
      <c r="R1603">
        <v>427</v>
      </c>
      <c r="S1603">
        <v>7.1217798594847768</v>
      </c>
      <c r="T1603">
        <v>5</v>
      </c>
      <c r="U1603">
        <v>25.729742388758766</v>
      </c>
      <c r="V1603">
        <v>49.180327868852466</v>
      </c>
      <c r="W1603">
        <v>0</v>
      </c>
      <c r="X1603">
        <v>92.505854800936802</v>
      </c>
      <c r="Y1603">
        <v>69.789227166276362</v>
      </c>
      <c r="Z1603">
        <v>6.2173648701804609</v>
      </c>
      <c r="AA1603">
        <v>1.5453090209642579</v>
      </c>
      <c r="AB1603">
        <v>0</v>
      </c>
      <c r="AC1603">
        <v>62.107194282225002</v>
      </c>
      <c r="AF1603">
        <v>13.05012224938875</v>
      </c>
      <c r="AG1603">
        <v>11.123451827837883</v>
      </c>
      <c r="AH1603">
        <v>2.810304449648712</v>
      </c>
      <c r="AI1603">
        <v>63</v>
      </c>
      <c r="AJ1603">
        <v>110.17936507936513</v>
      </c>
      <c r="AK1603">
        <v>19.040979650480825</v>
      </c>
    </row>
    <row r="1604" spans="1:37">
      <c r="A1604">
        <v>17</v>
      </c>
      <c r="B1604">
        <v>232</v>
      </c>
      <c r="C1604">
        <v>2023</v>
      </c>
      <c r="D1604">
        <v>4</v>
      </c>
      <c r="E1604">
        <v>99</v>
      </c>
      <c r="F1604">
        <v>99</v>
      </c>
      <c r="G1604">
        <v>99</v>
      </c>
      <c r="H1604">
        <v>99</v>
      </c>
      <c r="I1604">
        <v>99</v>
      </c>
      <c r="J1604">
        <v>999</v>
      </c>
      <c r="K1604">
        <v>99</v>
      </c>
      <c r="L1604">
        <v>99</v>
      </c>
      <c r="M1604">
        <v>5</v>
      </c>
      <c r="N1604">
        <v>99</v>
      </c>
      <c r="O1604">
        <v>99</v>
      </c>
      <c r="P1604">
        <v>99</v>
      </c>
      <c r="Q1604">
        <v>64</v>
      </c>
      <c r="R1604">
        <v>107</v>
      </c>
      <c r="S1604">
        <v>6.850467289719627</v>
      </c>
      <c r="T1604">
        <v>5</v>
      </c>
      <c r="U1604">
        <v>20.66448598130841</v>
      </c>
      <c r="V1604">
        <v>18.691588785046726</v>
      </c>
      <c r="W1604">
        <v>0</v>
      </c>
      <c r="X1604">
        <v>70.09345794392523</v>
      </c>
      <c r="Y1604">
        <v>28.971962616822431</v>
      </c>
      <c r="Z1604">
        <v>7.1941208127536491</v>
      </c>
      <c r="AA1604">
        <v>1.6049208110301587</v>
      </c>
      <c r="AB1604">
        <v>0</v>
      </c>
      <c r="AC1604">
        <v>39.964645547616549</v>
      </c>
      <c r="AF1604">
        <v>17.512274959083474</v>
      </c>
      <c r="AG1604">
        <v>16.939271130995703</v>
      </c>
      <c r="AH1604">
        <v>2.8037383177570097</v>
      </c>
      <c r="AI1604">
        <v>16</v>
      </c>
      <c r="AJ1604">
        <v>104.9875</v>
      </c>
      <c r="AK1604">
        <v>19.553923634118775</v>
      </c>
    </row>
    <row r="1605" spans="1:37">
      <c r="A1605">
        <v>17</v>
      </c>
      <c r="B1605">
        <v>233</v>
      </c>
      <c r="C1605">
        <v>2023</v>
      </c>
      <c r="D1605">
        <v>5</v>
      </c>
      <c r="E1605">
        <v>99</v>
      </c>
      <c r="F1605">
        <v>99</v>
      </c>
      <c r="G1605">
        <v>99</v>
      </c>
      <c r="H1605">
        <v>99</v>
      </c>
      <c r="I1605">
        <v>99</v>
      </c>
      <c r="J1605">
        <v>999</v>
      </c>
      <c r="K1605">
        <v>99</v>
      </c>
      <c r="L1605">
        <v>99</v>
      </c>
      <c r="M1605">
        <v>5</v>
      </c>
      <c r="N1605">
        <v>99</v>
      </c>
      <c r="O1605">
        <v>99</v>
      </c>
      <c r="P1605">
        <v>99</v>
      </c>
      <c r="Q1605">
        <v>138</v>
      </c>
      <c r="R1605">
        <v>250</v>
      </c>
      <c r="S1605">
        <v>7.44</v>
      </c>
      <c r="T1605">
        <v>5</v>
      </c>
      <c r="U1605">
        <v>22.370399999999997</v>
      </c>
      <c r="V1605">
        <v>26</v>
      </c>
      <c r="W1605">
        <v>0</v>
      </c>
      <c r="X1605">
        <v>88</v>
      </c>
      <c r="Y1605">
        <v>43.2</v>
      </c>
      <c r="Z1605">
        <v>5.6554472714366684</v>
      </c>
      <c r="AA1605">
        <v>1.1482160075525829</v>
      </c>
      <c r="AB1605">
        <v>0</v>
      </c>
      <c r="AC1605">
        <v>51.006925287423741</v>
      </c>
      <c r="AF1605">
        <v>17.373175816539259</v>
      </c>
      <c r="AG1605">
        <v>16.76242885274204</v>
      </c>
      <c r="AH1605">
        <v>1.2</v>
      </c>
      <c r="AI1605">
        <v>59</v>
      </c>
      <c r="AJ1605">
        <v>104.34745762711864</v>
      </c>
      <c r="AK1605">
        <v>20.064789896601873</v>
      </c>
    </row>
    <row r="1606" spans="1:37">
      <c r="A1606">
        <v>17</v>
      </c>
      <c r="B1606">
        <v>234</v>
      </c>
      <c r="C1606">
        <v>2023</v>
      </c>
      <c r="D1606">
        <v>6</v>
      </c>
      <c r="E1606">
        <v>99</v>
      </c>
      <c r="F1606">
        <v>99</v>
      </c>
      <c r="G1606">
        <v>99</v>
      </c>
      <c r="H1606">
        <v>99</v>
      </c>
      <c r="I1606">
        <v>99</v>
      </c>
      <c r="J1606">
        <v>999</v>
      </c>
      <c r="K1606">
        <v>99</v>
      </c>
      <c r="L1606">
        <v>99</v>
      </c>
      <c r="M1606">
        <v>5</v>
      </c>
      <c r="N1606">
        <v>99</v>
      </c>
      <c r="O1606">
        <v>99</v>
      </c>
      <c r="P1606">
        <v>99</v>
      </c>
      <c r="Q1606">
        <v>112</v>
      </c>
      <c r="R1606">
        <v>206</v>
      </c>
      <c r="S1606">
        <v>6.8252427184466011</v>
      </c>
      <c r="T1606">
        <v>5</v>
      </c>
      <c r="U1606">
        <v>21.143203883495151</v>
      </c>
      <c r="V1606">
        <v>20.873786407766985</v>
      </c>
      <c r="W1606">
        <v>0</v>
      </c>
      <c r="X1606">
        <v>79.126213592233029</v>
      </c>
      <c r="Y1606">
        <v>34.951456310679625</v>
      </c>
      <c r="Z1606">
        <v>5.9021164072428274</v>
      </c>
      <c r="AA1606">
        <v>1.3612329110681729</v>
      </c>
      <c r="AB1606">
        <v>0</v>
      </c>
      <c r="AC1606">
        <v>51.663852960779607</v>
      </c>
      <c r="AF1606">
        <v>17.991266375545852</v>
      </c>
      <c r="AG1606">
        <v>16.111193312125476</v>
      </c>
      <c r="AH1606">
        <v>1.9417475728155345</v>
      </c>
      <c r="AI1606">
        <v>37</v>
      </c>
      <c r="AJ1606">
        <v>106.57837837837832</v>
      </c>
      <c r="AK1606">
        <v>19.298792808413182</v>
      </c>
    </row>
    <row r="1607" spans="1:37">
      <c r="A1607">
        <v>17</v>
      </c>
      <c r="B1607">
        <v>235</v>
      </c>
      <c r="C1607">
        <v>2023</v>
      </c>
      <c r="D1607">
        <v>7</v>
      </c>
      <c r="E1607">
        <v>99</v>
      </c>
      <c r="F1607">
        <v>99</v>
      </c>
      <c r="G1607">
        <v>99</v>
      </c>
      <c r="H1607">
        <v>99</v>
      </c>
      <c r="I1607">
        <v>99</v>
      </c>
      <c r="J1607">
        <v>999</v>
      </c>
      <c r="K1607">
        <v>99</v>
      </c>
      <c r="L1607">
        <v>99</v>
      </c>
      <c r="M1607">
        <v>5</v>
      </c>
      <c r="N1607">
        <v>99</v>
      </c>
      <c r="O1607">
        <v>99</v>
      </c>
      <c r="P1607">
        <v>99</v>
      </c>
      <c r="Q1607">
        <v>26</v>
      </c>
      <c r="R1607">
        <v>68</v>
      </c>
      <c r="S1607">
        <v>6.382352941176471</v>
      </c>
      <c r="T1607">
        <v>5</v>
      </c>
      <c r="U1607">
        <v>19.972058823529412</v>
      </c>
      <c r="V1607">
        <v>16.176470588235297</v>
      </c>
      <c r="W1607">
        <v>0</v>
      </c>
      <c r="X1607">
        <v>72.058823529411754</v>
      </c>
      <c r="Y1607">
        <v>27.941176470588243</v>
      </c>
      <c r="Z1607">
        <v>7.4011295955859069</v>
      </c>
      <c r="AA1607">
        <v>1.3287478821266463</v>
      </c>
      <c r="AB1607">
        <v>0</v>
      </c>
      <c r="AC1607">
        <v>80.769232275588109</v>
      </c>
      <c r="AF1607">
        <v>21.383647798742139</v>
      </c>
      <c r="AG1607">
        <v>16.808376341291357</v>
      </c>
      <c r="AH1607">
        <v>7.3529411764705888</v>
      </c>
      <c r="AI1607">
        <v>27</v>
      </c>
      <c r="AJ1607">
        <v>114.83703703703704</v>
      </c>
      <c r="AK1607">
        <v>15.198898431712156</v>
      </c>
    </row>
    <row r="1608" spans="1:37">
      <c r="A1608">
        <v>17</v>
      </c>
      <c r="B1608">
        <v>236</v>
      </c>
      <c r="C1608">
        <v>2023</v>
      </c>
      <c r="D1608">
        <v>8</v>
      </c>
      <c r="E1608">
        <v>99</v>
      </c>
      <c r="F1608">
        <v>99</v>
      </c>
      <c r="G1608">
        <v>99</v>
      </c>
      <c r="H1608">
        <v>99</v>
      </c>
      <c r="I1608">
        <v>99</v>
      </c>
      <c r="J1608">
        <v>999</v>
      </c>
      <c r="K1608">
        <v>99</v>
      </c>
      <c r="L1608">
        <v>99</v>
      </c>
      <c r="M1608">
        <v>5</v>
      </c>
      <c r="N1608">
        <v>99</v>
      </c>
      <c r="O1608">
        <v>99</v>
      </c>
      <c r="P1608">
        <v>99</v>
      </c>
      <c r="Q1608">
        <v>606</v>
      </c>
      <c r="R1608">
        <v>1098</v>
      </c>
      <c r="S1608">
        <v>6.7786885245901649</v>
      </c>
      <c r="T1608">
        <v>4.9954462659380701</v>
      </c>
      <c r="U1608">
        <v>24.134153005464473</v>
      </c>
      <c r="V1608">
        <v>43.260473588342442</v>
      </c>
      <c r="W1608">
        <v>0</v>
      </c>
      <c r="X1608">
        <v>81.420765027322403</v>
      </c>
      <c r="Y1608">
        <v>59.562841530054641</v>
      </c>
      <c r="Z1608">
        <v>7.5328200694569105</v>
      </c>
      <c r="AA1608">
        <v>1.459602121433097</v>
      </c>
      <c r="AB1608">
        <v>0.15082418180036378</v>
      </c>
      <c r="AC1608">
        <v>61.729940995659724</v>
      </c>
      <c r="AD1608">
        <v>-2.3510930782800443</v>
      </c>
      <c r="AE1608">
        <v>14.021932727407904</v>
      </c>
      <c r="AF1608">
        <v>16.996904024767801</v>
      </c>
      <c r="AG1608">
        <v>16.107537979842551</v>
      </c>
      <c r="AH1608">
        <v>3.4608378870673953</v>
      </c>
      <c r="AI1608">
        <v>449</v>
      </c>
      <c r="AJ1608">
        <v>109.50066815144764</v>
      </c>
      <c r="AK1608">
        <v>18.909534573535876</v>
      </c>
    </row>
    <row r="1609" spans="1:37">
      <c r="A1609">
        <v>17</v>
      </c>
      <c r="B1609">
        <v>237</v>
      </c>
      <c r="C1609">
        <v>2023</v>
      </c>
      <c r="D1609">
        <v>9</v>
      </c>
      <c r="E1609">
        <v>99</v>
      </c>
      <c r="F1609">
        <v>99</v>
      </c>
      <c r="G1609">
        <v>99</v>
      </c>
      <c r="H1609">
        <v>99</v>
      </c>
      <c r="I1609">
        <v>99</v>
      </c>
      <c r="J1609">
        <v>999</v>
      </c>
      <c r="K1609">
        <v>99</v>
      </c>
      <c r="L1609">
        <v>99</v>
      </c>
      <c r="M1609">
        <v>5</v>
      </c>
      <c r="N1609">
        <v>99</v>
      </c>
      <c r="O1609">
        <v>99</v>
      </c>
      <c r="P1609">
        <v>99</v>
      </c>
      <c r="Q1609">
        <v>706</v>
      </c>
      <c r="R1609">
        <v>1235</v>
      </c>
      <c r="S1609">
        <v>6.5012145748987855</v>
      </c>
      <c r="T1609">
        <v>4.9959514170040498</v>
      </c>
      <c r="U1609">
        <v>23.561619433198359</v>
      </c>
      <c r="V1609">
        <v>40.647773279352243</v>
      </c>
      <c r="W1609">
        <v>0</v>
      </c>
      <c r="X1609">
        <v>80.242914979757089</v>
      </c>
      <c r="Y1609">
        <v>56.194331983805661</v>
      </c>
      <c r="Z1609">
        <v>7.4852513966168708</v>
      </c>
      <c r="AA1609">
        <v>1.6002905045325011</v>
      </c>
      <c r="AB1609">
        <v>0.1422199843744868</v>
      </c>
      <c r="AC1609">
        <v>63.487550186610179</v>
      </c>
      <c r="AD1609">
        <v>18.696581617973063</v>
      </c>
      <c r="AE1609">
        <v>11.56479908412361</v>
      </c>
      <c r="AF1609">
        <v>17.673153978248422</v>
      </c>
      <c r="AG1609">
        <v>16.712566214524987</v>
      </c>
      <c r="AH1609">
        <v>5.6680161943319849</v>
      </c>
      <c r="AI1609">
        <v>337</v>
      </c>
      <c r="AJ1609">
        <v>109.35934718100889</v>
      </c>
      <c r="AK1609">
        <v>18.574289490743549</v>
      </c>
    </row>
    <row r="1610" spans="1:37">
      <c r="A1610">
        <v>17</v>
      </c>
      <c r="B1610">
        <v>238</v>
      </c>
      <c r="C1610">
        <v>2023</v>
      </c>
      <c r="D1610">
        <v>10</v>
      </c>
      <c r="E1610">
        <v>99</v>
      </c>
      <c r="F1610">
        <v>99</v>
      </c>
      <c r="G1610">
        <v>99</v>
      </c>
      <c r="H1610">
        <v>99</v>
      </c>
      <c r="I1610">
        <v>99</v>
      </c>
      <c r="J1610">
        <v>999</v>
      </c>
      <c r="K1610">
        <v>99</v>
      </c>
      <c r="L1610">
        <v>99</v>
      </c>
      <c r="M1610">
        <v>5</v>
      </c>
      <c r="N1610">
        <v>99</v>
      </c>
      <c r="O1610">
        <v>99</v>
      </c>
      <c r="P1610">
        <v>99</v>
      </c>
      <c r="Q1610">
        <v>1697</v>
      </c>
      <c r="R1610">
        <v>3129</v>
      </c>
      <c r="S1610">
        <v>6.9613294982422502</v>
      </c>
      <c r="T1610">
        <v>4.9920102269095548</v>
      </c>
      <c r="U1610">
        <v>24.928219878555431</v>
      </c>
      <c r="V1610">
        <v>49.792265899648442</v>
      </c>
      <c r="W1610">
        <v>0</v>
      </c>
      <c r="X1610">
        <v>84.53179929689999</v>
      </c>
      <c r="Y1610">
        <v>65.548098434004501</v>
      </c>
      <c r="Z1610">
        <v>7.3319066173245053</v>
      </c>
      <c r="AA1610">
        <v>1.5301717724934245</v>
      </c>
      <c r="AB1610">
        <v>0.19971236561161176</v>
      </c>
      <c r="AC1610">
        <v>70.9633276120678</v>
      </c>
      <c r="AD1610">
        <v>16.472141683821036</v>
      </c>
      <c r="AE1610">
        <v>18.200423517165543</v>
      </c>
      <c r="AF1610">
        <v>16.918085969180861</v>
      </c>
      <c r="AG1610">
        <v>15.820205503415613</v>
      </c>
      <c r="AH1610">
        <v>3.4835410674336842</v>
      </c>
      <c r="AI1610">
        <v>1086</v>
      </c>
      <c r="AJ1610">
        <v>111.13526703499086</v>
      </c>
      <c r="AK1610">
        <v>19.280040927760549</v>
      </c>
    </row>
    <row r="1611" spans="1:37">
      <c r="A1611">
        <v>17</v>
      </c>
      <c r="B1611">
        <v>239</v>
      </c>
      <c r="C1611">
        <v>2023</v>
      </c>
      <c r="D1611">
        <v>11</v>
      </c>
      <c r="E1611">
        <v>99</v>
      </c>
      <c r="F1611">
        <v>99</v>
      </c>
      <c r="G1611">
        <v>99</v>
      </c>
      <c r="H1611">
        <v>99</v>
      </c>
      <c r="I1611">
        <v>99</v>
      </c>
      <c r="J1611">
        <v>999</v>
      </c>
      <c r="K1611">
        <v>99</v>
      </c>
      <c r="L1611">
        <v>99</v>
      </c>
      <c r="M1611">
        <v>5</v>
      </c>
      <c r="N1611">
        <v>99</v>
      </c>
      <c r="O1611">
        <v>99</v>
      </c>
      <c r="P1611">
        <v>99</v>
      </c>
      <c r="Q1611">
        <v>935</v>
      </c>
      <c r="R1611">
        <v>1628</v>
      </c>
      <c r="S1611">
        <v>7.0190417690417668</v>
      </c>
      <c r="T1611">
        <v>5</v>
      </c>
      <c r="U1611">
        <v>24.629299754299755</v>
      </c>
      <c r="V1611">
        <v>48.095823095823086</v>
      </c>
      <c r="W1611">
        <v>0</v>
      </c>
      <c r="X1611">
        <v>86.547911547911553</v>
      </c>
      <c r="Y1611">
        <v>62.592137592137583</v>
      </c>
      <c r="Z1611">
        <v>6.8746397002627093</v>
      </c>
      <c r="AA1611">
        <v>1.5442708784947301</v>
      </c>
      <c r="AB1611">
        <v>0</v>
      </c>
      <c r="AC1611">
        <v>68.895176409017921</v>
      </c>
      <c r="AF1611">
        <v>18.639798488664983</v>
      </c>
      <c r="AG1611">
        <v>17.463678040970489</v>
      </c>
      <c r="AH1611">
        <v>3.3169533169533159</v>
      </c>
      <c r="AI1611">
        <v>554</v>
      </c>
      <c r="AJ1611">
        <v>109.33393501805055</v>
      </c>
      <c r="AK1611">
        <v>18.955499911580198</v>
      </c>
    </row>
    <row r="1612" spans="1:37">
      <c r="A1612">
        <v>17</v>
      </c>
      <c r="B1612">
        <v>240</v>
      </c>
      <c r="C1612">
        <v>2023</v>
      </c>
      <c r="D1612">
        <v>12</v>
      </c>
      <c r="E1612">
        <v>99</v>
      </c>
      <c r="F1612">
        <v>99</v>
      </c>
      <c r="G1612">
        <v>99</v>
      </c>
      <c r="H1612">
        <v>99</v>
      </c>
      <c r="I1612">
        <v>99</v>
      </c>
      <c r="J1612">
        <v>999</v>
      </c>
      <c r="K1612">
        <v>99</v>
      </c>
      <c r="L1612">
        <v>99</v>
      </c>
      <c r="M1612">
        <v>5</v>
      </c>
      <c r="N1612">
        <v>99</v>
      </c>
      <c r="O1612">
        <v>99</v>
      </c>
      <c r="P1612">
        <v>99</v>
      </c>
      <c r="Q1612">
        <v>58</v>
      </c>
      <c r="R1612">
        <v>79</v>
      </c>
      <c r="S1612">
        <v>7</v>
      </c>
      <c r="T1612">
        <v>4.9367088607594942</v>
      </c>
      <c r="U1612">
        <v>24.393670886075942</v>
      </c>
      <c r="V1612">
        <v>45.569620253164558</v>
      </c>
      <c r="W1612">
        <v>0</v>
      </c>
      <c r="X1612">
        <v>87.341772151898738</v>
      </c>
      <c r="Y1612">
        <v>60.759493670886037</v>
      </c>
      <c r="Z1612">
        <v>6.6238415136545896</v>
      </c>
      <c r="AA1612">
        <v>1.7062802832662896</v>
      </c>
      <c r="AB1612">
        <v>0.55897220672961445</v>
      </c>
      <c r="AC1612">
        <v>57.029688394052393</v>
      </c>
      <c r="AD1612">
        <v>-2.0620945541940343</v>
      </c>
      <c r="AE1612">
        <v>46.451566701806954</v>
      </c>
      <c r="AF1612">
        <v>20.413436692506451</v>
      </c>
      <c r="AG1612">
        <v>19.394543240441603</v>
      </c>
      <c r="AH1612">
        <v>1.2658227848101264</v>
      </c>
      <c r="AI1612">
        <v>30</v>
      </c>
      <c r="AJ1612">
        <v>109.31666666666662</v>
      </c>
      <c r="AK1612">
        <v>19.054229089619518</v>
      </c>
    </row>
    <row r="1613" spans="1:37">
      <c r="A1613">
        <v>17</v>
      </c>
      <c r="B1613">
        <v>241</v>
      </c>
      <c r="C1613">
        <v>2023</v>
      </c>
      <c r="D1613">
        <v>1</v>
      </c>
      <c r="E1613">
        <v>99</v>
      </c>
      <c r="F1613">
        <v>99</v>
      </c>
      <c r="G1613">
        <v>99</v>
      </c>
      <c r="H1613">
        <v>99</v>
      </c>
      <c r="I1613">
        <v>99</v>
      </c>
      <c r="J1613">
        <v>999</v>
      </c>
      <c r="K1613">
        <v>99</v>
      </c>
      <c r="L1613">
        <v>99</v>
      </c>
      <c r="M1613">
        <v>6</v>
      </c>
      <c r="N1613">
        <v>99</v>
      </c>
      <c r="O1613">
        <v>99</v>
      </c>
      <c r="P1613">
        <v>99</v>
      </c>
      <c r="Q1613">
        <v>34</v>
      </c>
      <c r="R1613">
        <v>58</v>
      </c>
      <c r="S1613">
        <v>7.0689655172413763</v>
      </c>
      <c r="T1613">
        <v>6</v>
      </c>
      <c r="U1613">
        <v>23.867241379310343</v>
      </c>
      <c r="V1613">
        <v>39.655172413793117</v>
      </c>
      <c r="W1613">
        <v>0</v>
      </c>
      <c r="X1613">
        <v>86.206896551724128</v>
      </c>
      <c r="Y1613">
        <v>50</v>
      </c>
      <c r="Z1613">
        <v>6.9977185427684097</v>
      </c>
      <c r="AA1613">
        <v>1.5521072324037097</v>
      </c>
      <c r="AB1613">
        <v>0</v>
      </c>
      <c r="AC1613">
        <v>80.900215807921086</v>
      </c>
      <c r="AF1613">
        <v>16.666666666666671</v>
      </c>
      <c r="AG1613">
        <v>14.86512606846785</v>
      </c>
      <c r="AH1613">
        <v>0</v>
      </c>
      <c r="AI1613">
        <v>17</v>
      </c>
      <c r="AJ1613">
        <v>110.73529411764702</v>
      </c>
      <c r="AK1613">
        <v>19.41810827276197</v>
      </c>
    </row>
    <row r="1614" spans="1:37">
      <c r="A1614">
        <v>17</v>
      </c>
      <c r="B1614">
        <v>242</v>
      </c>
      <c r="C1614">
        <v>2023</v>
      </c>
      <c r="D1614">
        <v>2</v>
      </c>
      <c r="E1614">
        <v>99</v>
      </c>
      <c r="F1614">
        <v>99</v>
      </c>
      <c r="G1614">
        <v>99</v>
      </c>
      <c r="H1614">
        <v>99</v>
      </c>
      <c r="I1614">
        <v>99</v>
      </c>
      <c r="J1614">
        <v>999</v>
      </c>
      <c r="K1614">
        <v>99</v>
      </c>
      <c r="L1614">
        <v>99</v>
      </c>
      <c r="M1614">
        <v>6</v>
      </c>
      <c r="N1614">
        <v>99</v>
      </c>
      <c r="O1614">
        <v>99</v>
      </c>
      <c r="P1614">
        <v>99</v>
      </c>
      <c r="Q1614">
        <v>80</v>
      </c>
      <c r="R1614">
        <v>104</v>
      </c>
      <c r="S1614">
        <v>7.7307692307692291</v>
      </c>
      <c r="T1614">
        <v>6</v>
      </c>
      <c r="U1614">
        <v>28.394230769230759</v>
      </c>
      <c r="V1614">
        <v>53.84615384615384</v>
      </c>
      <c r="W1614">
        <v>0</v>
      </c>
      <c r="X1614">
        <v>93.269230769230788</v>
      </c>
      <c r="Y1614">
        <v>79.807692307692292</v>
      </c>
      <c r="Z1614">
        <v>7.1827762326473366</v>
      </c>
      <c r="AA1614">
        <v>1.2343697335293229</v>
      </c>
      <c r="AB1614">
        <v>0</v>
      </c>
      <c r="AC1614">
        <v>69.314486838019505</v>
      </c>
      <c r="AF1614">
        <v>19.259259259259256</v>
      </c>
      <c r="AG1614">
        <v>18.50041975215828</v>
      </c>
      <c r="AH1614">
        <v>0.96153846153846112</v>
      </c>
      <c r="AI1614">
        <v>13</v>
      </c>
      <c r="AJ1614">
        <v>110.57692307692304</v>
      </c>
      <c r="AK1614">
        <v>21.363827605105996</v>
      </c>
    </row>
    <row r="1615" spans="1:37">
      <c r="A1615">
        <v>17</v>
      </c>
      <c r="B1615">
        <v>243</v>
      </c>
      <c r="C1615">
        <v>2023</v>
      </c>
      <c r="D1615">
        <v>3</v>
      </c>
      <c r="E1615">
        <v>99</v>
      </c>
      <c r="F1615">
        <v>99</v>
      </c>
      <c r="G1615">
        <v>99</v>
      </c>
      <c r="H1615">
        <v>99</v>
      </c>
      <c r="I1615">
        <v>99</v>
      </c>
      <c r="J1615">
        <v>999</v>
      </c>
      <c r="K1615">
        <v>99</v>
      </c>
      <c r="L1615">
        <v>99</v>
      </c>
      <c r="M1615">
        <v>6</v>
      </c>
      <c r="N1615">
        <v>99</v>
      </c>
      <c r="O1615">
        <v>99</v>
      </c>
      <c r="P1615">
        <v>99</v>
      </c>
      <c r="Q1615">
        <v>358</v>
      </c>
      <c r="R1615">
        <v>456</v>
      </c>
      <c r="S1615">
        <v>7.609649122807018</v>
      </c>
      <c r="T1615">
        <v>6</v>
      </c>
      <c r="U1615">
        <v>28.281578947368448</v>
      </c>
      <c r="V1615">
        <v>55.70175438596489</v>
      </c>
      <c r="W1615">
        <v>0</v>
      </c>
      <c r="X1615">
        <v>95.394736842105274</v>
      </c>
      <c r="Y1615">
        <v>78.947368421052644</v>
      </c>
      <c r="Z1615">
        <v>6.5523775755742699</v>
      </c>
      <c r="AA1615">
        <v>1.4753215110936764</v>
      </c>
      <c r="AB1615">
        <v>0</v>
      </c>
      <c r="AC1615">
        <v>58.642658673216552</v>
      </c>
      <c r="AF1615">
        <v>13.936430317848409</v>
      </c>
      <c r="AG1615">
        <v>13.057040772625628</v>
      </c>
      <c r="AH1615">
        <v>3.7280701754385976</v>
      </c>
      <c r="AI1615">
        <v>52</v>
      </c>
      <c r="AJ1615">
        <v>109.9538461538461</v>
      </c>
      <c r="AK1615">
        <v>20.005343652074473</v>
      </c>
    </row>
    <row r="1616" spans="1:37">
      <c r="A1616">
        <v>17</v>
      </c>
      <c r="B1616">
        <v>244</v>
      </c>
      <c r="C1616">
        <v>2023</v>
      </c>
      <c r="D1616">
        <v>4</v>
      </c>
      <c r="E1616">
        <v>99</v>
      </c>
      <c r="F1616">
        <v>99</v>
      </c>
      <c r="G1616">
        <v>99</v>
      </c>
      <c r="H1616">
        <v>99</v>
      </c>
      <c r="I1616">
        <v>99</v>
      </c>
      <c r="J1616">
        <v>999</v>
      </c>
      <c r="K1616">
        <v>99</v>
      </c>
      <c r="L1616">
        <v>99</v>
      </c>
      <c r="M1616">
        <v>6</v>
      </c>
      <c r="N1616">
        <v>99</v>
      </c>
      <c r="O1616">
        <v>99</v>
      </c>
      <c r="P1616">
        <v>99</v>
      </c>
      <c r="Q1616">
        <v>46</v>
      </c>
      <c r="R1616">
        <v>73</v>
      </c>
      <c r="S1616">
        <v>7.5890410958904129</v>
      </c>
      <c r="T1616">
        <v>6</v>
      </c>
      <c r="U1616">
        <v>23.012328767123289</v>
      </c>
      <c r="V1616">
        <v>38.356164383561641</v>
      </c>
      <c r="W1616">
        <v>0</v>
      </c>
      <c r="X1616">
        <v>89.041095890410944</v>
      </c>
      <c r="Y1616">
        <v>45.205479452054803</v>
      </c>
      <c r="Z1616">
        <v>6.2013243217854193</v>
      </c>
      <c r="AA1616">
        <v>1.1567031141142179</v>
      </c>
      <c r="AB1616">
        <v>0</v>
      </c>
      <c r="AC1616">
        <v>56.827654988054995</v>
      </c>
      <c r="AF1616">
        <v>11.947626841243862</v>
      </c>
      <c r="AG1616">
        <v>12.869739755307172</v>
      </c>
      <c r="AH1616">
        <v>1.3698630136986301</v>
      </c>
      <c r="AI1616">
        <v>10</v>
      </c>
      <c r="AJ1616">
        <v>105.78000000000002</v>
      </c>
      <c r="AK1616">
        <v>20.240689557039765</v>
      </c>
    </row>
    <row r="1617" spans="1:37">
      <c r="A1617">
        <v>17</v>
      </c>
      <c r="B1617">
        <v>245</v>
      </c>
      <c r="C1617">
        <v>2023</v>
      </c>
      <c r="D1617">
        <v>5</v>
      </c>
      <c r="E1617">
        <v>99</v>
      </c>
      <c r="F1617">
        <v>99</v>
      </c>
      <c r="G1617">
        <v>99</v>
      </c>
      <c r="H1617">
        <v>99</v>
      </c>
      <c r="I1617">
        <v>99</v>
      </c>
      <c r="J1617">
        <v>999</v>
      </c>
      <c r="K1617">
        <v>99</v>
      </c>
      <c r="L1617">
        <v>99</v>
      </c>
      <c r="M1617">
        <v>6</v>
      </c>
      <c r="N1617">
        <v>99</v>
      </c>
      <c r="O1617">
        <v>99</v>
      </c>
      <c r="P1617">
        <v>99</v>
      </c>
      <c r="Q1617">
        <v>107</v>
      </c>
      <c r="R1617">
        <v>165</v>
      </c>
      <c r="S1617">
        <v>7.6121212121212132</v>
      </c>
      <c r="T1617">
        <v>6</v>
      </c>
      <c r="U1617">
        <v>25.021212121212105</v>
      </c>
      <c r="V1617">
        <v>43.636363636363633</v>
      </c>
      <c r="W1617">
        <v>0</v>
      </c>
      <c r="X1617">
        <v>93.333333333333314</v>
      </c>
      <c r="Y1617">
        <v>60</v>
      </c>
      <c r="Z1617">
        <v>5.9685213424776471</v>
      </c>
      <c r="AA1617">
        <v>1.1259359946708751</v>
      </c>
      <c r="AB1617">
        <v>0</v>
      </c>
      <c r="AC1617">
        <v>50.995943159196173</v>
      </c>
      <c r="AF1617">
        <v>11.466296038915916</v>
      </c>
      <c r="AG1617">
        <v>12.37415290178906</v>
      </c>
      <c r="AH1617">
        <v>2.4242424242424243</v>
      </c>
      <c r="AI1617">
        <v>40</v>
      </c>
      <c r="AJ1617">
        <v>104.61499999999999</v>
      </c>
      <c r="AK1617">
        <v>20.239221683236025</v>
      </c>
    </row>
    <row r="1618" spans="1:37">
      <c r="A1618">
        <v>17</v>
      </c>
      <c r="B1618">
        <v>246</v>
      </c>
      <c r="C1618">
        <v>2023</v>
      </c>
      <c r="D1618">
        <v>6</v>
      </c>
      <c r="E1618">
        <v>99</v>
      </c>
      <c r="F1618">
        <v>99</v>
      </c>
      <c r="G1618">
        <v>99</v>
      </c>
      <c r="H1618">
        <v>99</v>
      </c>
      <c r="I1618">
        <v>99</v>
      </c>
      <c r="J1618">
        <v>999</v>
      </c>
      <c r="K1618">
        <v>99</v>
      </c>
      <c r="L1618">
        <v>99</v>
      </c>
      <c r="M1618">
        <v>6</v>
      </c>
      <c r="N1618">
        <v>99</v>
      </c>
      <c r="O1618">
        <v>99</v>
      </c>
      <c r="P1618">
        <v>99</v>
      </c>
      <c r="Q1618">
        <v>126</v>
      </c>
      <c r="R1618">
        <v>179</v>
      </c>
      <c r="S1618">
        <v>7.2681564245810018</v>
      </c>
      <c r="T1618">
        <v>6</v>
      </c>
      <c r="U1618">
        <v>23.605586592178792</v>
      </c>
      <c r="V1618">
        <v>36.312849162011183</v>
      </c>
      <c r="W1618">
        <v>0</v>
      </c>
      <c r="X1618">
        <v>86.033519553072637</v>
      </c>
      <c r="Y1618">
        <v>51.955307262569825</v>
      </c>
      <c r="Z1618">
        <v>6.5898323633986626</v>
      </c>
      <c r="AA1618">
        <v>1.3183884093383584</v>
      </c>
      <c r="AB1618">
        <v>0</v>
      </c>
      <c r="AC1618">
        <v>63.526687452032462</v>
      </c>
      <c r="AF1618">
        <v>15.63318777292576</v>
      </c>
      <c r="AG1618">
        <v>15.629947473551844</v>
      </c>
      <c r="AH1618">
        <v>2.2346368715083802</v>
      </c>
      <c r="AI1618">
        <v>53</v>
      </c>
      <c r="AJ1618">
        <v>106.72075471698118</v>
      </c>
      <c r="AK1618">
        <v>20.345409064567963</v>
      </c>
    </row>
    <row r="1619" spans="1:37">
      <c r="A1619">
        <v>17</v>
      </c>
      <c r="B1619">
        <v>247</v>
      </c>
      <c r="C1619">
        <v>2023</v>
      </c>
      <c r="D1619">
        <v>7</v>
      </c>
      <c r="E1619">
        <v>99</v>
      </c>
      <c r="F1619">
        <v>99</v>
      </c>
      <c r="G1619">
        <v>99</v>
      </c>
      <c r="H1619">
        <v>99</v>
      </c>
      <c r="I1619">
        <v>99</v>
      </c>
      <c r="J1619">
        <v>999</v>
      </c>
      <c r="K1619">
        <v>99</v>
      </c>
      <c r="L1619">
        <v>99</v>
      </c>
      <c r="M1619">
        <v>6</v>
      </c>
      <c r="N1619">
        <v>99</v>
      </c>
      <c r="O1619">
        <v>99</v>
      </c>
      <c r="P1619">
        <v>99</v>
      </c>
      <c r="Q1619">
        <v>30</v>
      </c>
      <c r="R1619">
        <v>48</v>
      </c>
      <c r="S1619">
        <v>7.3333333333333313</v>
      </c>
      <c r="T1619">
        <v>6</v>
      </c>
      <c r="U1619">
        <v>25.875</v>
      </c>
      <c r="V1619">
        <v>37.5</v>
      </c>
      <c r="W1619">
        <v>0</v>
      </c>
      <c r="X1619">
        <v>95.833333333333314</v>
      </c>
      <c r="Y1619">
        <v>62.5</v>
      </c>
      <c r="Z1619">
        <v>6.8020677003393768</v>
      </c>
      <c r="AA1619">
        <v>1.1785113019775819</v>
      </c>
      <c r="AB1619">
        <v>0</v>
      </c>
      <c r="AC1619">
        <v>61.203318720689111</v>
      </c>
      <c r="AF1619">
        <v>15.094339622641504</v>
      </c>
      <c r="AG1619">
        <v>15.37147736976943</v>
      </c>
      <c r="AH1619">
        <v>2.0833333333333339</v>
      </c>
      <c r="AI1619">
        <v>18</v>
      </c>
      <c r="AJ1619">
        <v>114.17777777777778</v>
      </c>
      <c r="AK1619">
        <v>17.73195450958023</v>
      </c>
    </row>
    <row r="1620" spans="1:37">
      <c r="A1620">
        <v>17</v>
      </c>
      <c r="B1620">
        <v>248</v>
      </c>
      <c r="C1620">
        <v>2023</v>
      </c>
      <c r="D1620">
        <v>8</v>
      </c>
      <c r="E1620">
        <v>99</v>
      </c>
      <c r="F1620">
        <v>99</v>
      </c>
      <c r="G1620">
        <v>99</v>
      </c>
      <c r="H1620">
        <v>99</v>
      </c>
      <c r="I1620">
        <v>99</v>
      </c>
      <c r="J1620">
        <v>999</v>
      </c>
      <c r="K1620">
        <v>99</v>
      </c>
      <c r="L1620">
        <v>99</v>
      </c>
      <c r="M1620">
        <v>6</v>
      </c>
      <c r="N1620">
        <v>99</v>
      </c>
      <c r="O1620">
        <v>99</v>
      </c>
      <c r="P1620">
        <v>99</v>
      </c>
      <c r="Q1620">
        <v>569</v>
      </c>
      <c r="R1620">
        <v>1023</v>
      </c>
      <c r="S1620">
        <v>7.1622678396871953</v>
      </c>
      <c r="T1620">
        <v>6</v>
      </c>
      <c r="U1620">
        <v>24.642717497556223</v>
      </c>
      <c r="V1620">
        <v>41.251221896383186</v>
      </c>
      <c r="W1620">
        <v>0</v>
      </c>
      <c r="X1620">
        <v>77.712609970674492</v>
      </c>
      <c r="Y1620">
        <v>59.237536656891493</v>
      </c>
      <c r="Z1620">
        <v>8.2329549767637396</v>
      </c>
      <c r="AA1620">
        <v>1.3795970123669099</v>
      </c>
      <c r="AB1620">
        <v>0</v>
      </c>
      <c r="AC1620">
        <v>64.672963638440805</v>
      </c>
      <c r="AF1620">
        <v>15.835913312693499</v>
      </c>
      <c r="AG1620">
        <v>15.323536044455563</v>
      </c>
      <c r="AH1620">
        <v>4.4965786901270759</v>
      </c>
      <c r="AI1620">
        <v>361</v>
      </c>
      <c r="AJ1620">
        <v>110.55069252077563</v>
      </c>
      <c r="AK1620">
        <v>19.793429682869927</v>
      </c>
    </row>
    <row r="1621" spans="1:37">
      <c r="A1621">
        <v>17</v>
      </c>
      <c r="B1621">
        <v>249</v>
      </c>
      <c r="C1621">
        <v>2023</v>
      </c>
      <c r="D1621">
        <v>9</v>
      </c>
      <c r="E1621">
        <v>99</v>
      </c>
      <c r="F1621">
        <v>99</v>
      </c>
      <c r="G1621">
        <v>99</v>
      </c>
      <c r="H1621">
        <v>99</v>
      </c>
      <c r="I1621">
        <v>99</v>
      </c>
      <c r="J1621">
        <v>999</v>
      </c>
      <c r="K1621">
        <v>99</v>
      </c>
      <c r="L1621">
        <v>99</v>
      </c>
      <c r="M1621">
        <v>6</v>
      </c>
      <c r="N1621">
        <v>99</v>
      </c>
      <c r="O1621">
        <v>99</v>
      </c>
      <c r="P1621">
        <v>99</v>
      </c>
      <c r="Q1621">
        <v>705</v>
      </c>
      <c r="R1621">
        <v>1147</v>
      </c>
      <c r="S1621">
        <v>6.9302528334786411</v>
      </c>
      <c r="T1621">
        <v>6</v>
      </c>
      <c r="U1621">
        <v>23.666782911944225</v>
      </c>
      <c r="V1621">
        <v>37.14036617262424</v>
      </c>
      <c r="W1621">
        <v>0</v>
      </c>
      <c r="X1621">
        <v>79.163034001743654</v>
      </c>
      <c r="Y1621">
        <v>52.920662598081968</v>
      </c>
      <c r="Z1621">
        <v>7.6397554033696817</v>
      </c>
      <c r="AA1621">
        <v>1.5846969315993189</v>
      </c>
      <c r="AB1621">
        <v>0</v>
      </c>
      <c r="AC1621">
        <v>63.029686300328358</v>
      </c>
      <c r="AF1621">
        <v>16.413852318259867</v>
      </c>
      <c r="AG1621">
        <v>15.590989942686356</v>
      </c>
      <c r="AH1621">
        <v>6.3644289450741036</v>
      </c>
      <c r="AI1621">
        <v>278</v>
      </c>
      <c r="AJ1621">
        <v>107.91834532374098</v>
      </c>
      <c r="AK1621">
        <v>19.026186618318249</v>
      </c>
    </row>
    <row r="1622" spans="1:37">
      <c r="A1622">
        <v>17</v>
      </c>
      <c r="B1622">
        <v>250</v>
      </c>
      <c r="C1622">
        <v>2023</v>
      </c>
      <c r="D1622">
        <v>10</v>
      </c>
      <c r="E1622">
        <v>99</v>
      </c>
      <c r="F1622">
        <v>99</v>
      </c>
      <c r="G1622">
        <v>99</v>
      </c>
      <c r="H1622">
        <v>99</v>
      </c>
      <c r="I1622">
        <v>99</v>
      </c>
      <c r="J1622">
        <v>999</v>
      </c>
      <c r="K1622">
        <v>99</v>
      </c>
      <c r="L1622">
        <v>99</v>
      </c>
      <c r="M1622">
        <v>6</v>
      </c>
      <c r="N1622">
        <v>99</v>
      </c>
      <c r="O1622">
        <v>99</v>
      </c>
      <c r="P1622">
        <v>99</v>
      </c>
      <c r="Q1622">
        <v>1915</v>
      </c>
      <c r="R1622">
        <v>3484</v>
      </c>
      <c r="S1622">
        <v>7.3266360505166492</v>
      </c>
      <c r="T1622">
        <v>6</v>
      </c>
      <c r="U1622">
        <v>25.747330654420225</v>
      </c>
      <c r="V1622">
        <v>47.043628013777266</v>
      </c>
      <c r="W1622">
        <v>0</v>
      </c>
      <c r="X1622">
        <v>84.414466130884023</v>
      </c>
      <c r="Y1622">
        <v>65.355912743972439</v>
      </c>
      <c r="Z1622">
        <v>7.7690864408905504</v>
      </c>
      <c r="AA1622">
        <v>1.4957160577480275</v>
      </c>
      <c r="AB1622">
        <v>0</v>
      </c>
      <c r="AC1622">
        <v>71.731331579951188</v>
      </c>
      <c r="AF1622">
        <v>18.837523655041903</v>
      </c>
      <c r="AG1622">
        <v>18.193893472555832</v>
      </c>
      <c r="AH1622">
        <v>3.5304247990815156</v>
      </c>
      <c r="AI1622">
        <v>939</v>
      </c>
      <c r="AJ1622">
        <v>110.53035143769964</v>
      </c>
      <c r="AK1622">
        <v>19.506803363665501</v>
      </c>
    </row>
    <row r="1623" spans="1:37">
      <c r="A1623">
        <v>17</v>
      </c>
      <c r="B1623">
        <v>251</v>
      </c>
      <c r="C1623">
        <v>2023</v>
      </c>
      <c r="D1623">
        <v>11</v>
      </c>
      <c r="E1623">
        <v>99</v>
      </c>
      <c r="F1623">
        <v>99</v>
      </c>
      <c r="G1623">
        <v>99</v>
      </c>
      <c r="H1623">
        <v>99</v>
      </c>
      <c r="I1623">
        <v>99</v>
      </c>
      <c r="J1623">
        <v>999</v>
      </c>
      <c r="K1623">
        <v>99</v>
      </c>
      <c r="L1623">
        <v>99</v>
      </c>
      <c r="M1623">
        <v>6</v>
      </c>
      <c r="N1623">
        <v>99</v>
      </c>
      <c r="O1623">
        <v>99</v>
      </c>
      <c r="P1623">
        <v>99</v>
      </c>
      <c r="Q1623">
        <v>975</v>
      </c>
      <c r="R1623">
        <v>1671</v>
      </c>
      <c r="S1623">
        <v>7.3632555356074221</v>
      </c>
      <c r="T1623">
        <v>6</v>
      </c>
      <c r="U1623">
        <v>25.541591861161042</v>
      </c>
      <c r="V1623">
        <v>44.823459006582887</v>
      </c>
      <c r="W1623">
        <v>0</v>
      </c>
      <c r="X1623">
        <v>85.6373429084381</v>
      </c>
      <c r="Y1623">
        <v>63.794135248354259</v>
      </c>
      <c r="Z1623">
        <v>7.6387872620733726</v>
      </c>
      <c r="AA1623">
        <v>1.4469481058411136</v>
      </c>
      <c r="AB1623">
        <v>0</v>
      </c>
      <c r="AC1623">
        <v>70.765280050030057</v>
      </c>
      <c r="AF1623">
        <v>19.132127318525313</v>
      </c>
      <c r="AG1623">
        <v>18.588898751477611</v>
      </c>
      <c r="AH1623">
        <v>4.1292639138240572</v>
      </c>
      <c r="AI1623">
        <v>457</v>
      </c>
      <c r="AJ1623">
        <v>108.90437636761486</v>
      </c>
      <c r="AK1623">
        <v>19.449401547755006</v>
      </c>
    </row>
    <row r="1624" spans="1:37">
      <c r="A1624">
        <v>17</v>
      </c>
      <c r="B1624">
        <v>252</v>
      </c>
      <c r="C1624">
        <v>2023</v>
      </c>
      <c r="D1624">
        <v>12</v>
      </c>
      <c r="E1624">
        <v>99</v>
      </c>
      <c r="F1624">
        <v>99</v>
      </c>
      <c r="G1624">
        <v>99</v>
      </c>
      <c r="H1624">
        <v>99</v>
      </c>
      <c r="I1624">
        <v>99</v>
      </c>
      <c r="J1624">
        <v>999</v>
      </c>
      <c r="K1624">
        <v>99</v>
      </c>
      <c r="L1624">
        <v>99</v>
      </c>
      <c r="M1624">
        <v>6</v>
      </c>
      <c r="N1624">
        <v>99</v>
      </c>
      <c r="O1624">
        <v>99</v>
      </c>
      <c r="P1624">
        <v>99</v>
      </c>
      <c r="Q1624">
        <v>48</v>
      </c>
      <c r="R1624">
        <v>62</v>
      </c>
      <c r="S1624">
        <v>7.596774193548387</v>
      </c>
      <c r="T1624">
        <v>6</v>
      </c>
      <c r="U1624">
        <v>26.679032258064503</v>
      </c>
      <c r="V1624">
        <v>53.22580645161289</v>
      </c>
      <c r="W1624">
        <v>0</v>
      </c>
      <c r="X1624">
        <v>90.322580645161281</v>
      </c>
      <c r="Y1624">
        <v>70.967741935483886</v>
      </c>
      <c r="Z1624">
        <v>6.7049124286883108</v>
      </c>
      <c r="AA1624">
        <v>1.2631205267671328</v>
      </c>
      <c r="AB1624">
        <v>0</v>
      </c>
      <c r="AC1624">
        <v>73.450169773587675</v>
      </c>
      <c r="AF1624">
        <v>16.020671834625318</v>
      </c>
      <c r="AG1624">
        <v>16.647041655344552</v>
      </c>
      <c r="AH1624">
        <v>1.6129032258064513</v>
      </c>
      <c r="AI1624">
        <v>21</v>
      </c>
      <c r="AJ1624">
        <v>109.17619047619048</v>
      </c>
      <c r="AK1624">
        <v>20.233403089685378</v>
      </c>
    </row>
    <row r="1625" spans="1:37">
      <c r="A1625">
        <v>17</v>
      </c>
      <c r="B1625">
        <v>253</v>
      </c>
      <c r="C1625">
        <v>2023</v>
      </c>
      <c r="D1625">
        <v>1</v>
      </c>
      <c r="E1625">
        <v>99</v>
      </c>
      <c r="F1625">
        <v>99</v>
      </c>
      <c r="G1625">
        <v>99</v>
      </c>
      <c r="H1625">
        <v>99</v>
      </c>
      <c r="I1625">
        <v>99</v>
      </c>
      <c r="J1625">
        <v>999</v>
      </c>
      <c r="K1625">
        <v>99</v>
      </c>
      <c r="L1625">
        <v>99</v>
      </c>
      <c r="M1625">
        <v>7</v>
      </c>
      <c r="N1625">
        <v>99</v>
      </c>
      <c r="O1625">
        <v>99</v>
      </c>
      <c r="P1625">
        <v>99</v>
      </c>
      <c r="Q1625">
        <v>50</v>
      </c>
      <c r="R1625">
        <v>79</v>
      </c>
      <c r="S1625">
        <v>7.518987341772152</v>
      </c>
      <c r="T1625">
        <v>7</v>
      </c>
      <c r="U1625">
        <v>26.865822784810138</v>
      </c>
      <c r="V1625">
        <v>46.835443037974692</v>
      </c>
      <c r="W1625">
        <v>0</v>
      </c>
      <c r="X1625">
        <v>89.873417721519019</v>
      </c>
      <c r="Y1625">
        <v>67.088607594936718</v>
      </c>
      <c r="Z1625">
        <v>8.0891846231451847</v>
      </c>
      <c r="AA1625">
        <v>1.2514372445532242</v>
      </c>
      <c r="AB1625">
        <v>0</v>
      </c>
      <c r="AC1625">
        <v>71.487192067217819</v>
      </c>
      <c r="AF1625">
        <v>22.701149425287351</v>
      </c>
      <c r="AG1625">
        <v>22.791117220050698</v>
      </c>
      <c r="AH1625">
        <v>1.2658227848101264</v>
      </c>
      <c r="AI1625">
        <v>13</v>
      </c>
      <c r="AJ1625">
        <v>111.65384615384612</v>
      </c>
      <c r="AK1625">
        <v>20.659194700421065</v>
      </c>
    </row>
    <row r="1626" spans="1:37">
      <c r="A1626">
        <v>17</v>
      </c>
      <c r="B1626">
        <v>254</v>
      </c>
      <c r="C1626">
        <v>2023</v>
      </c>
      <c r="D1626">
        <v>2</v>
      </c>
      <c r="E1626">
        <v>99</v>
      </c>
      <c r="F1626">
        <v>99</v>
      </c>
      <c r="G1626">
        <v>99</v>
      </c>
      <c r="H1626">
        <v>99</v>
      </c>
      <c r="I1626">
        <v>99</v>
      </c>
      <c r="J1626">
        <v>999</v>
      </c>
      <c r="K1626">
        <v>99</v>
      </c>
      <c r="L1626">
        <v>99</v>
      </c>
      <c r="M1626">
        <v>7</v>
      </c>
      <c r="N1626">
        <v>99</v>
      </c>
      <c r="O1626">
        <v>99</v>
      </c>
      <c r="P1626">
        <v>99</v>
      </c>
      <c r="Q1626">
        <v>81</v>
      </c>
      <c r="R1626">
        <v>106</v>
      </c>
      <c r="S1626">
        <v>8.1886792452830193</v>
      </c>
      <c r="T1626">
        <v>7</v>
      </c>
      <c r="U1626">
        <v>30.58113207547169</v>
      </c>
      <c r="V1626">
        <v>58.490566037735846</v>
      </c>
      <c r="W1626">
        <v>0</v>
      </c>
      <c r="X1626">
        <v>93.396226415094361</v>
      </c>
      <c r="Y1626">
        <v>85.84905660377359</v>
      </c>
      <c r="Z1626">
        <v>7.2382906510165732</v>
      </c>
      <c r="AA1626">
        <v>1.1168791386376358</v>
      </c>
      <c r="AB1626">
        <v>0</v>
      </c>
      <c r="AC1626">
        <v>67.65707042773515</v>
      </c>
      <c r="AF1626">
        <v>19.629629629629633</v>
      </c>
      <c r="AG1626">
        <v>20.308486511546324</v>
      </c>
      <c r="AH1626">
        <v>0</v>
      </c>
      <c r="AI1626">
        <v>14</v>
      </c>
      <c r="AJ1626">
        <v>112.37857142857148</v>
      </c>
      <c r="AK1626">
        <v>20.478210704102672</v>
      </c>
    </row>
    <row r="1627" spans="1:37">
      <c r="A1627">
        <v>17</v>
      </c>
      <c r="B1627">
        <v>255</v>
      </c>
      <c r="C1627">
        <v>2023</v>
      </c>
      <c r="D1627">
        <v>3</v>
      </c>
      <c r="E1627">
        <v>99</v>
      </c>
      <c r="F1627">
        <v>99</v>
      </c>
      <c r="G1627">
        <v>99</v>
      </c>
      <c r="H1627">
        <v>99</v>
      </c>
      <c r="I1627">
        <v>99</v>
      </c>
      <c r="J1627">
        <v>999</v>
      </c>
      <c r="K1627">
        <v>99</v>
      </c>
      <c r="L1627">
        <v>99</v>
      </c>
      <c r="M1627">
        <v>7</v>
      </c>
      <c r="N1627">
        <v>99</v>
      </c>
      <c r="O1627">
        <v>99</v>
      </c>
      <c r="P1627">
        <v>99</v>
      </c>
      <c r="Q1627">
        <v>515</v>
      </c>
      <c r="R1627">
        <v>704</v>
      </c>
      <c r="S1627">
        <v>8.170454545454545</v>
      </c>
      <c r="T1627">
        <v>6.9602272727272716</v>
      </c>
      <c r="U1627">
        <v>30.883238636363608</v>
      </c>
      <c r="V1627">
        <v>57.670454545454554</v>
      </c>
      <c r="W1627">
        <v>0</v>
      </c>
      <c r="X1627">
        <v>98.153409090909108</v>
      </c>
      <c r="Y1627">
        <v>89.346590909090892</v>
      </c>
      <c r="Z1627">
        <v>7.280449596653936</v>
      </c>
      <c r="AA1627">
        <v>1.2371759530652773</v>
      </c>
      <c r="AB1627">
        <v>0.74514180662707852</v>
      </c>
      <c r="AC1627">
        <v>57.069440742409761</v>
      </c>
      <c r="AD1627">
        <v>43.646331939268059</v>
      </c>
      <c r="AE1627">
        <v>-1.421773114283188</v>
      </c>
      <c r="AF1627">
        <v>21.515892420537902</v>
      </c>
      <c r="AG1627">
        <v>22.012621279602936</v>
      </c>
      <c r="AH1627">
        <v>1.2784090909090908</v>
      </c>
      <c r="AI1627">
        <v>68</v>
      </c>
      <c r="AJ1627">
        <v>111.21323529411764</v>
      </c>
      <c r="AK1627">
        <v>21.105043237918249</v>
      </c>
    </row>
    <row r="1628" spans="1:37">
      <c r="A1628">
        <v>17</v>
      </c>
      <c r="B1628">
        <v>256</v>
      </c>
      <c r="C1628">
        <v>2023</v>
      </c>
      <c r="D1628">
        <v>4</v>
      </c>
      <c r="E1628">
        <v>99</v>
      </c>
      <c r="F1628">
        <v>99</v>
      </c>
      <c r="G1628">
        <v>99</v>
      </c>
      <c r="H1628">
        <v>99</v>
      </c>
      <c r="I1628">
        <v>99</v>
      </c>
      <c r="J1628">
        <v>999</v>
      </c>
      <c r="K1628">
        <v>99</v>
      </c>
      <c r="L1628">
        <v>99</v>
      </c>
      <c r="M1628">
        <v>7</v>
      </c>
      <c r="N1628">
        <v>99</v>
      </c>
      <c r="O1628">
        <v>99</v>
      </c>
      <c r="P1628">
        <v>99</v>
      </c>
      <c r="Q1628">
        <v>48</v>
      </c>
      <c r="R1628">
        <v>66</v>
      </c>
      <c r="S1628">
        <v>7.5454545454545459</v>
      </c>
      <c r="T1628">
        <v>7</v>
      </c>
      <c r="U1628">
        <v>25.587878787878793</v>
      </c>
      <c r="V1628">
        <v>34.848484848484851</v>
      </c>
      <c r="W1628">
        <v>0</v>
      </c>
      <c r="X1628">
        <v>92.424242424242422</v>
      </c>
      <c r="Y1628">
        <v>62.12121212121211</v>
      </c>
      <c r="Z1628">
        <v>6.9100610695787532</v>
      </c>
      <c r="AA1628">
        <v>1.1957224034514411</v>
      </c>
      <c r="AB1628">
        <v>0</v>
      </c>
      <c r="AC1628">
        <v>48.913195778689882</v>
      </c>
      <c r="AF1628">
        <v>10.801963993453356</v>
      </c>
      <c r="AG1628">
        <v>12.937922792286891</v>
      </c>
      <c r="AH1628">
        <v>3.0303030303030303</v>
      </c>
      <c r="AI1628">
        <v>14</v>
      </c>
      <c r="AJ1628">
        <v>107.25000000000001</v>
      </c>
      <c r="AK1628">
        <v>19.821243178164327</v>
      </c>
    </row>
    <row r="1629" spans="1:37">
      <c r="A1629">
        <v>17</v>
      </c>
      <c r="B1629">
        <v>257</v>
      </c>
      <c r="C1629">
        <v>2023</v>
      </c>
      <c r="D1629">
        <v>5</v>
      </c>
      <c r="E1629">
        <v>99</v>
      </c>
      <c r="F1629">
        <v>99</v>
      </c>
      <c r="G1629">
        <v>99</v>
      </c>
      <c r="H1629">
        <v>99</v>
      </c>
      <c r="I1629">
        <v>99</v>
      </c>
      <c r="J1629">
        <v>999</v>
      </c>
      <c r="K1629">
        <v>99</v>
      </c>
      <c r="L1629">
        <v>99</v>
      </c>
      <c r="M1629">
        <v>7</v>
      </c>
      <c r="N1629">
        <v>99</v>
      </c>
      <c r="O1629">
        <v>99</v>
      </c>
      <c r="P1629">
        <v>99</v>
      </c>
      <c r="Q1629">
        <v>122</v>
      </c>
      <c r="R1629">
        <v>179</v>
      </c>
      <c r="S1629">
        <v>8.05586592178771</v>
      </c>
      <c r="T1629">
        <v>7</v>
      </c>
      <c r="U1629">
        <v>28.459217877094961</v>
      </c>
      <c r="V1629">
        <v>51.955307262569825</v>
      </c>
      <c r="W1629">
        <v>0</v>
      </c>
      <c r="X1629">
        <v>98.324022346368736</v>
      </c>
      <c r="Y1629">
        <v>73.743016759776538</v>
      </c>
      <c r="Z1629">
        <v>6.9197766499715314</v>
      </c>
      <c r="AA1629">
        <v>1.2583605117587522</v>
      </c>
      <c r="AB1629">
        <v>0</v>
      </c>
      <c r="AC1629">
        <v>61.636949549729842</v>
      </c>
      <c r="AF1629">
        <v>12.43919388464211</v>
      </c>
      <c r="AG1629">
        <v>15.268598694996692</v>
      </c>
      <c r="AH1629">
        <v>2.2346368715083802</v>
      </c>
      <c r="AI1629">
        <v>46</v>
      </c>
      <c r="AJ1629">
        <v>107.90434782608696</v>
      </c>
      <c r="AK1629">
        <v>21.116887742928473</v>
      </c>
    </row>
    <row r="1630" spans="1:37">
      <c r="A1630">
        <v>17</v>
      </c>
      <c r="B1630">
        <v>258</v>
      </c>
      <c r="C1630">
        <v>2023</v>
      </c>
      <c r="D1630">
        <v>6</v>
      </c>
      <c r="E1630">
        <v>99</v>
      </c>
      <c r="F1630">
        <v>99</v>
      </c>
      <c r="G1630">
        <v>99</v>
      </c>
      <c r="H1630">
        <v>99</v>
      </c>
      <c r="I1630">
        <v>99</v>
      </c>
      <c r="J1630">
        <v>999</v>
      </c>
      <c r="K1630">
        <v>99</v>
      </c>
      <c r="L1630">
        <v>99</v>
      </c>
      <c r="M1630">
        <v>7</v>
      </c>
      <c r="N1630">
        <v>99</v>
      </c>
      <c r="O1630">
        <v>99</v>
      </c>
      <c r="P1630">
        <v>99</v>
      </c>
      <c r="Q1630">
        <v>96</v>
      </c>
      <c r="R1630">
        <v>146</v>
      </c>
      <c r="S1630">
        <v>7.5753424657534243</v>
      </c>
      <c r="T1630">
        <v>7</v>
      </c>
      <c r="U1630">
        <v>26.592465753424655</v>
      </c>
      <c r="V1630">
        <v>46.575342465753423</v>
      </c>
      <c r="W1630">
        <v>0</v>
      </c>
      <c r="X1630">
        <v>91.095890410958873</v>
      </c>
      <c r="Y1630">
        <v>67.808219178082197</v>
      </c>
      <c r="Z1630">
        <v>7.4619866392932996</v>
      </c>
      <c r="AA1630">
        <v>1.5162842851530662</v>
      </c>
      <c r="AB1630">
        <v>0</v>
      </c>
      <c r="AC1630">
        <v>64.327295311354447</v>
      </c>
      <c r="AF1630">
        <v>12.751091703056771</v>
      </c>
      <c r="AG1630">
        <v>14.361544721461859</v>
      </c>
      <c r="AH1630">
        <v>4.1095890410958908</v>
      </c>
      <c r="AI1630">
        <v>51</v>
      </c>
      <c r="AJ1630">
        <v>110.52549019607848</v>
      </c>
      <c r="AK1630">
        <v>20.503072179682736</v>
      </c>
    </row>
    <row r="1631" spans="1:37">
      <c r="A1631">
        <v>17</v>
      </c>
      <c r="B1631">
        <v>259</v>
      </c>
      <c r="C1631">
        <v>2023</v>
      </c>
      <c r="D1631">
        <v>7</v>
      </c>
      <c r="E1631">
        <v>99</v>
      </c>
      <c r="F1631">
        <v>99</v>
      </c>
      <c r="G1631">
        <v>99</v>
      </c>
      <c r="H1631">
        <v>99</v>
      </c>
      <c r="I1631">
        <v>99</v>
      </c>
      <c r="J1631">
        <v>999</v>
      </c>
      <c r="K1631">
        <v>99</v>
      </c>
      <c r="L1631">
        <v>99</v>
      </c>
      <c r="M1631">
        <v>7</v>
      </c>
      <c r="N1631">
        <v>99</v>
      </c>
      <c r="O1631">
        <v>99</v>
      </c>
      <c r="P1631">
        <v>99</v>
      </c>
      <c r="Q1631">
        <v>14</v>
      </c>
      <c r="R1631">
        <v>24</v>
      </c>
      <c r="S1631">
        <v>8.3333333333333357</v>
      </c>
      <c r="T1631">
        <v>7</v>
      </c>
      <c r="U1631">
        <v>30.241666666666674</v>
      </c>
      <c r="V1631">
        <v>41.666666666666657</v>
      </c>
      <c r="W1631">
        <v>0</v>
      </c>
      <c r="X1631">
        <v>100</v>
      </c>
      <c r="Y1631">
        <v>79.166666666666686</v>
      </c>
      <c r="Z1631">
        <v>6.8759797281712149</v>
      </c>
      <c r="AA1631">
        <v>0.98601329718326269</v>
      </c>
      <c r="AB1631">
        <v>0</v>
      </c>
      <c r="AC1631">
        <v>86.142236733988256</v>
      </c>
      <c r="AF1631">
        <v>7.5471698113207522</v>
      </c>
      <c r="AG1631">
        <v>8.9827844404014918</v>
      </c>
      <c r="AH1631">
        <v>0</v>
      </c>
      <c r="AI1631">
        <v>11</v>
      </c>
      <c r="AJ1631">
        <v>115.03636363636365</v>
      </c>
      <c r="AK1631">
        <v>18.770364796428872</v>
      </c>
    </row>
    <row r="1632" spans="1:37">
      <c r="A1632">
        <v>17</v>
      </c>
      <c r="B1632">
        <v>260</v>
      </c>
      <c r="C1632">
        <v>2023</v>
      </c>
      <c r="D1632">
        <v>8</v>
      </c>
      <c r="E1632">
        <v>99</v>
      </c>
      <c r="F1632">
        <v>99</v>
      </c>
      <c r="G1632">
        <v>99</v>
      </c>
      <c r="H1632">
        <v>99</v>
      </c>
      <c r="I1632">
        <v>99</v>
      </c>
      <c r="J1632">
        <v>999</v>
      </c>
      <c r="K1632">
        <v>99</v>
      </c>
      <c r="L1632">
        <v>99</v>
      </c>
      <c r="M1632">
        <v>7</v>
      </c>
      <c r="N1632">
        <v>99</v>
      </c>
      <c r="O1632">
        <v>99</v>
      </c>
      <c r="P1632">
        <v>99</v>
      </c>
      <c r="Q1632">
        <v>567</v>
      </c>
      <c r="R1632">
        <v>1028</v>
      </c>
      <c r="S1632">
        <v>7.5029182879377441</v>
      </c>
      <c r="T1632">
        <v>7</v>
      </c>
      <c r="U1632">
        <v>25.200486381322985</v>
      </c>
      <c r="V1632">
        <v>34.922178988326841</v>
      </c>
      <c r="W1632">
        <v>0</v>
      </c>
      <c r="X1632">
        <v>78.210116731517502</v>
      </c>
      <c r="Y1632">
        <v>55.836575875486382</v>
      </c>
      <c r="Z1632">
        <v>8.9470964442598664</v>
      </c>
      <c r="AA1632">
        <v>1.317714994432678</v>
      </c>
      <c r="AB1632">
        <v>0</v>
      </c>
      <c r="AC1632">
        <v>67.93861695678639</v>
      </c>
      <c r="AF1632">
        <v>15.913312693498453</v>
      </c>
      <c r="AG1632">
        <v>15.746962737113797</v>
      </c>
      <c r="AH1632">
        <v>3.599221789883269</v>
      </c>
      <c r="AI1632">
        <v>372</v>
      </c>
      <c r="AJ1632">
        <v>110.47123655913983</v>
      </c>
      <c r="AK1632">
        <v>20.780830043437589</v>
      </c>
    </row>
    <row r="1633" spans="1:37">
      <c r="A1633">
        <v>17</v>
      </c>
      <c r="B1633">
        <v>261</v>
      </c>
      <c r="C1633">
        <v>2023</v>
      </c>
      <c r="D1633">
        <v>9</v>
      </c>
      <c r="E1633">
        <v>99</v>
      </c>
      <c r="F1633">
        <v>99</v>
      </c>
      <c r="G1633">
        <v>99</v>
      </c>
      <c r="H1633">
        <v>99</v>
      </c>
      <c r="I1633">
        <v>99</v>
      </c>
      <c r="J1633">
        <v>999</v>
      </c>
      <c r="K1633">
        <v>99</v>
      </c>
      <c r="L1633">
        <v>99</v>
      </c>
      <c r="M1633">
        <v>7</v>
      </c>
      <c r="N1633">
        <v>99</v>
      </c>
      <c r="O1633">
        <v>99</v>
      </c>
      <c r="P1633">
        <v>99</v>
      </c>
      <c r="Q1633">
        <v>700</v>
      </c>
      <c r="R1633">
        <v>1164</v>
      </c>
      <c r="S1633">
        <v>7.1898625429553258</v>
      </c>
      <c r="T1633">
        <v>7</v>
      </c>
      <c r="U1633">
        <v>24.753006872852236</v>
      </c>
      <c r="V1633">
        <v>36.597938144329902</v>
      </c>
      <c r="W1633">
        <v>0</v>
      </c>
      <c r="X1633">
        <v>83.591065292096246</v>
      </c>
      <c r="Y1633">
        <v>56.185567010309278</v>
      </c>
      <c r="Z1633">
        <v>7.8611598763367683</v>
      </c>
      <c r="AA1633">
        <v>1.428430150858693</v>
      </c>
      <c r="AB1633">
        <v>0</v>
      </c>
      <c r="AC1633">
        <v>64.296402749109077</v>
      </c>
      <c r="AF1633">
        <v>16.657126502575849</v>
      </c>
      <c r="AG1633">
        <v>16.548246790429836</v>
      </c>
      <c r="AH1633">
        <v>6.0137457044673521</v>
      </c>
      <c r="AI1633">
        <v>265</v>
      </c>
      <c r="AJ1633">
        <v>108.72641509433961</v>
      </c>
      <c r="AK1633">
        <v>19.560153524285443</v>
      </c>
    </row>
    <row r="1634" spans="1:37">
      <c r="A1634">
        <v>17</v>
      </c>
      <c r="B1634">
        <v>262</v>
      </c>
      <c r="C1634">
        <v>2023</v>
      </c>
      <c r="D1634">
        <v>10</v>
      </c>
      <c r="E1634">
        <v>99</v>
      </c>
      <c r="F1634">
        <v>99</v>
      </c>
      <c r="G1634">
        <v>99</v>
      </c>
      <c r="H1634">
        <v>99</v>
      </c>
      <c r="I1634">
        <v>99</v>
      </c>
      <c r="J1634">
        <v>999</v>
      </c>
      <c r="K1634">
        <v>99</v>
      </c>
      <c r="L1634">
        <v>99</v>
      </c>
      <c r="M1634">
        <v>7</v>
      </c>
      <c r="N1634">
        <v>99</v>
      </c>
      <c r="O1634">
        <v>99</v>
      </c>
      <c r="P1634">
        <v>99</v>
      </c>
      <c r="Q1634">
        <v>1954</v>
      </c>
      <c r="R1634">
        <v>3578</v>
      </c>
      <c r="S1634">
        <v>7.5751816657350446</v>
      </c>
      <c r="T1634">
        <v>7</v>
      </c>
      <c r="U1634">
        <v>26.610676355505912</v>
      </c>
      <c r="V1634">
        <v>44.661822247065395</v>
      </c>
      <c r="W1634">
        <v>0</v>
      </c>
      <c r="X1634">
        <v>86.948015651201771</v>
      </c>
      <c r="Y1634">
        <v>66.629401900503083</v>
      </c>
      <c r="Z1634">
        <v>8.0622711321692169</v>
      </c>
      <c r="AA1634">
        <v>1.4293767802276305</v>
      </c>
      <c r="AB1634">
        <v>0</v>
      </c>
      <c r="AC1634">
        <v>72.27211383947045</v>
      </c>
      <c r="AF1634">
        <v>19.345769126791026</v>
      </c>
      <c r="AG1634">
        <v>19.311301308669105</v>
      </c>
      <c r="AH1634">
        <v>3.4935718278367802</v>
      </c>
      <c r="AI1634">
        <v>907</v>
      </c>
      <c r="AJ1634">
        <v>111.25259095920624</v>
      </c>
      <c r="AK1634">
        <v>20.157495466971504</v>
      </c>
    </row>
    <row r="1635" spans="1:37">
      <c r="A1635">
        <v>17</v>
      </c>
      <c r="B1635">
        <v>263</v>
      </c>
      <c r="C1635">
        <v>2023</v>
      </c>
      <c r="D1635">
        <v>11</v>
      </c>
      <c r="E1635">
        <v>99</v>
      </c>
      <c r="F1635">
        <v>99</v>
      </c>
      <c r="G1635">
        <v>99</v>
      </c>
      <c r="H1635">
        <v>99</v>
      </c>
      <c r="I1635">
        <v>99</v>
      </c>
      <c r="J1635">
        <v>999</v>
      </c>
      <c r="K1635">
        <v>99</v>
      </c>
      <c r="L1635">
        <v>99</v>
      </c>
      <c r="M1635">
        <v>7</v>
      </c>
      <c r="N1635">
        <v>99</v>
      </c>
      <c r="O1635">
        <v>99</v>
      </c>
      <c r="P1635">
        <v>99</v>
      </c>
      <c r="Q1635">
        <v>1000</v>
      </c>
      <c r="R1635">
        <v>1718</v>
      </c>
      <c r="S1635">
        <v>7.6251455180442367</v>
      </c>
      <c r="T1635">
        <v>7</v>
      </c>
      <c r="U1635">
        <v>26.793015133876597</v>
      </c>
      <c r="V1635">
        <v>46.565774155995321</v>
      </c>
      <c r="W1635">
        <v>0</v>
      </c>
      <c r="X1635">
        <v>87.252619324796257</v>
      </c>
      <c r="Y1635">
        <v>68.218859138533205</v>
      </c>
      <c r="Z1635">
        <v>7.9615730255823918</v>
      </c>
      <c r="AA1635">
        <v>1.3554945129485323</v>
      </c>
      <c r="AB1635">
        <v>0</v>
      </c>
      <c r="AC1635">
        <v>74.040362712077737</v>
      </c>
      <c r="AF1635">
        <v>19.670254179070294</v>
      </c>
      <c r="AG1635">
        <v>20.048136014292712</v>
      </c>
      <c r="AH1635">
        <v>4.6565774155995356</v>
      </c>
      <c r="AI1635">
        <v>499</v>
      </c>
      <c r="AJ1635">
        <v>110.00681362725452</v>
      </c>
      <c r="AK1635">
        <v>20.131178674563003</v>
      </c>
    </row>
    <row r="1636" spans="1:37">
      <c r="A1636">
        <v>17</v>
      </c>
      <c r="B1636">
        <v>264</v>
      </c>
      <c r="C1636">
        <v>2023</v>
      </c>
      <c r="D1636">
        <v>12</v>
      </c>
      <c r="E1636">
        <v>99</v>
      </c>
      <c r="F1636">
        <v>99</v>
      </c>
      <c r="G1636">
        <v>99</v>
      </c>
      <c r="H1636">
        <v>99</v>
      </c>
      <c r="I1636">
        <v>99</v>
      </c>
      <c r="J1636">
        <v>999</v>
      </c>
      <c r="K1636">
        <v>99</v>
      </c>
      <c r="L1636">
        <v>99</v>
      </c>
      <c r="M1636">
        <v>7</v>
      </c>
      <c r="N1636">
        <v>99</v>
      </c>
      <c r="O1636">
        <v>99</v>
      </c>
      <c r="P1636">
        <v>99</v>
      </c>
      <c r="Q1636">
        <v>60</v>
      </c>
      <c r="R1636">
        <v>87</v>
      </c>
      <c r="S1636">
        <v>7.6321839080459775</v>
      </c>
      <c r="T1636">
        <v>7</v>
      </c>
      <c r="U1636">
        <v>25.885057471264375</v>
      </c>
      <c r="V1636">
        <v>47.126436781609193</v>
      </c>
      <c r="W1636">
        <v>0</v>
      </c>
      <c r="X1636">
        <v>86.206896551724128</v>
      </c>
      <c r="Y1636">
        <v>67.816091954022994</v>
      </c>
      <c r="Z1636">
        <v>7.4321224012728324</v>
      </c>
      <c r="AA1636">
        <v>1.1153571927088024</v>
      </c>
      <c r="AB1636">
        <v>0</v>
      </c>
      <c r="AC1636">
        <v>75.947586861325519</v>
      </c>
      <c r="AF1636">
        <v>22.480620155038757</v>
      </c>
      <c r="AG1636">
        <v>22.664372049958249</v>
      </c>
      <c r="AH1636">
        <v>1.149425287356322</v>
      </c>
      <c r="AI1636">
        <v>36</v>
      </c>
      <c r="AJ1636">
        <v>108.91111111111105</v>
      </c>
      <c r="AK1636">
        <v>20.261643503267379</v>
      </c>
    </row>
    <row r="1637" spans="1:37">
      <c r="A1637">
        <v>17</v>
      </c>
      <c r="B1637">
        <v>265</v>
      </c>
      <c r="C1637">
        <v>2023</v>
      </c>
      <c r="D1637">
        <v>1</v>
      </c>
      <c r="E1637">
        <v>99</v>
      </c>
      <c r="F1637">
        <v>99</v>
      </c>
      <c r="G1637">
        <v>99</v>
      </c>
      <c r="H1637">
        <v>99</v>
      </c>
      <c r="I1637">
        <v>99</v>
      </c>
      <c r="J1637">
        <v>999</v>
      </c>
      <c r="K1637">
        <v>99</v>
      </c>
      <c r="L1637">
        <v>99</v>
      </c>
      <c r="M1637">
        <v>8</v>
      </c>
      <c r="N1637">
        <v>99</v>
      </c>
      <c r="O1637">
        <v>99</v>
      </c>
      <c r="P1637">
        <v>99</v>
      </c>
      <c r="Q1637">
        <v>45</v>
      </c>
      <c r="R1637">
        <v>62</v>
      </c>
      <c r="S1637">
        <v>8.2580645161290303</v>
      </c>
      <c r="T1637">
        <v>8</v>
      </c>
      <c r="U1637">
        <v>33.31774193548388</v>
      </c>
      <c r="V1637">
        <v>0</v>
      </c>
      <c r="W1637">
        <v>0</v>
      </c>
      <c r="X1637">
        <v>96.774193548387117</v>
      </c>
      <c r="Y1637">
        <v>80.645161290322562</v>
      </c>
      <c r="Z1637">
        <v>8.8846646458313767</v>
      </c>
      <c r="AA1637">
        <v>1.3552226798451623</v>
      </c>
      <c r="AB1637">
        <v>0</v>
      </c>
      <c r="AC1637">
        <v>78.700302806474014</v>
      </c>
      <c r="AF1637">
        <v>17.816091954022983</v>
      </c>
      <c r="AG1637">
        <v>22.182251621493926</v>
      </c>
      <c r="AH1637">
        <v>3.2258064516129026</v>
      </c>
      <c r="AI1637">
        <v>9</v>
      </c>
      <c r="AJ1637">
        <v>115.32222222222222</v>
      </c>
      <c r="AK1637">
        <v>22.252596009513702</v>
      </c>
    </row>
    <row r="1638" spans="1:37">
      <c r="A1638">
        <v>17</v>
      </c>
      <c r="B1638">
        <v>266</v>
      </c>
      <c r="C1638">
        <v>2023</v>
      </c>
      <c r="D1638">
        <v>2</v>
      </c>
      <c r="E1638">
        <v>99</v>
      </c>
      <c r="F1638">
        <v>99</v>
      </c>
      <c r="G1638">
        <v>99</v>
      </c>
      <c r="H1638">
        <v>99</v>
      </c>
      <c r="I1638">
        <v>99</v>
      </c>
      <c r="J1638">
        <v>999</v>
      </c>
      <c r="K1638">
        <v>99</v>
      </c>
      <c r="L1638">
        <v>99</v>
      </c>
      <c r="M1638">
        <v>8</v>
      </c>
      <c r="N1638">
        <v>99</v>
      </c>
      <c r="O1638">
        <v>99</v>
      </c>
      <c r="P1638">
        <v>99</v>
      </c>
      <c r="Q1638">
        <v>74</v>
      </c>
      <c r="R1638">
        <v>90</v>
      </c>
      <c r="S1638">
        <v>8.155555555555555</v>
      </c>
      <c r="T1638">
        <v>8</v>
      </c>
      <c r="U1638">
        <v>32.247777777777763</v>
      </c>
      <c r="V1638">
        <v>0</v>
      </c>
      <c r="W1638">
        <v>0</v>
      </c>
      <c r="X1638">
        <v>98.888888888888886</v>
      </c>
      <c r="Y1638">
        <v>90</v>
      </c>
      <c r="Z1638">
        <v>7.1640805842260367</v>
      </c>
      <c r="AA1638">
        <v>1.3491652654809403</v>
      </c>
      <c r="AB1638">
        <v>0</v>
      </c>
      <c r="AC1638">
        <v>60.746359381679447</v>
      </c>
      <c r="AF1638">
        <v>16.666666666666671</v>
      </c>
      <c r="AG1638">
        <v>18.18278640253606</v>
      </c>
      <c r="AH1638">
        <v>1.1111111111111112</v>
      </c>
      <c r="AI1638">
        <v>12</v>
      </c>
      <c r="AJ1638">
        <v>112.64166666666664</v>
      </c>
      <c r="AK1638">
        <v>23.771633879881623</v>
      </c>
    </row>
    <row r="1639" spans="1:37">
      <c r="A1639">
        <v>17</v>
      </c>
      <c r="B1639">
        <v>267</v>
      </c>
      <c r="C1639">
        <v>2023</v>
      </c>
      <c r="D1639">
        <v>3</v>
      </c>
      <c r="E1639">
        <v>99</v>
      </c>
      <c r="F1639">
        <v>99</v>
      </c>
      <c r="G1639">
        <v>99</v>
      </c>
      <c r="H1639">
        <v>99</v>
      </c>
      <c r="I1639">
        <v>99</v>
      </c>
      <c r="J1639">
        <v>999</v>
      </c>
      <c r="K1639">
        <v>99</v>
      </c>
      <c r="L1639">
        <v>99</v>
      </c>
      <c r="M1639">
        <v>8</v>
      </c>
      <c r="N1639">
        <v>99</v>
      </c>
      <c r="O1639">
        <v>99</v>
      </c>
      <c r="P1639">
        <v>99</v>
      </c>
      <c r="Q1639">
        <v>459</v>
      </c>
      <c r="R1639">
        <v>617</v>
      </c>
      <c r="S1639">
        <v>8.4213938411669353</v>
      </c>
      <c r="T1639">
        <v>8</v>
      </c>
      <c r="U1639">
        <v>33.560940032414926</v>
      </c>
      <c r="V1639">
        <v>0</v>
      </c>
      <c r="W1639">
        <v>0</v>
      </c>
      <c r="X1639">
        <v>99.837925445705025</v>
      </c>
      <c r="Y1639">
        <v>95.299837925445701</v>
      </c>
      <c r="Z1639">
        <v>6.5413940215512509</v>
      </c>
      <c r="AA1639">
        <v>1.1517287417113222</v>
      </c>
      <c r="AB1639">
        <v>0</v>
      </c>
      <c r="AC1639">
        <v>59.440703965076239</v>
      </c>
      <c r="AF1639">
        <v>18.856968215158926</v>
      </c>
      <c r="AG1639">
        <v>20.965032798520205</v>
      </c>
      <c r="AH1639">
        <v>1.9448946515397076</v>
      </c>
      <c r="AI1639">
        <v>75</v>
      </c>
      <c r="AJ1639">
        <v>113.28666666666663</v>
      </c>
      <c r="AK1639">
        <v>22.794591054039483</v>
      </c>
    </row>
    <row r="1640" spans="1:37">
      <c r="A1640">
        <v>17</v>
      </c>
      <c r="B1640">
        <v>268</v>
      </c>
      <c r="C1640">
        <v>2023</v>
      </c>
      <c r="D1640">
        <v>4</v>
      </c>
      <c r="E1640">
        <v>99</v>
      </c>
      <c r="F1640">
        <v>99</v>
      </c>
      <c r="G1640">
        <v>99</v>
      </c>
      <c r="H1640">
        <v>99</v>
      </c>
      <c r="I1640">
        <v>99</v>
      </c>
      <c r="J1640">
        <v>999</v>
      </c>
      <c r="K1640">
        <v>99</v>
      </c>
      <c r="L1640">
        <v>99</v>
      </c>
      <c r="M1640">
        <v>8</v>
      </c>
      <c r="N1640">
        <v>99</v>
      </c>
      <c r="O1640">
        <v>99</v>
      </c>
      <c r="P1640">
        <v>99</v>
      </c>
      <c r="Q1640">
        <v>49</v>
      </c>
      <c r="R1640">
        <v>58</v>
      </c>
      <c r="S1640">
        <v>8.1379310344827598</v>
      </c>
      <c r="T1640">
        <v>8</v>
      </c>
      <c r="U1640">
        <v>31.246551724137927</v>
      </c>
      <c r="V1640">
        <v>0</v>
      </c>
      <c r="W1640">
        <v>0</v>
      </c>
      <c r="X1640">
        <v>96.551724137931018</v>
      </c>
      <c r="Y1640">
        <v>82.758620689655189</v>
      </c>
      <c r="Z1640">
        <v>8.4010716787070017</v>
      </c>
      <c r="AA1640">
        <v>1.1810030199685397</v>
      </c>
      <c r="AB1640">
        <v>0</v>
      </c>
      <c r="AC1640">
        <v>63.849583381067113</v>
      </c>
      <c r="AF1640">
        <v>9.4926350245499194</v>
      </c>
      <c r="AG1640">
        <v>13.88405819307291</v>
      </c>
      <c r="AH1640">
        <v>0</v>
      </c>
      <c r="AI1640">
        <v>15</v>
      </c>
      <c r="AJ1640">
        <v>107.94</v>
      </c>
      <c r="AK1640">
        <v>19.783183973450242</v>
      </c>
    </row>
    <row r="1641" spans="1:37">
      <c r="A1641">
        <v>17</v>
      </c>
      <c r="B1641">
        <v>269</v>
      </c>
      <c r="C1641">
        <v>2023</v>
      </c>
      <c r="D1641">
        <v>5</v>
      </c>
      <c r="E1641">
        <v>99</v>
      </c>
      <c r="F1641">
        <v>99</v>
      </c>
      <c r="G1641">
        <v>99</v>
      </c>
      <c r="H1641">
        <v>99</v>
      </c>
      <c r="I1641">
        <v>99</v>
      </c>
      <c r="J1641">
        <v>999</v>
      </c>
      <c r="K1641">
        <v>99</v>
      </c>
      <c r="L1641">
        <v>99</v>
      </c>
      <c r="M1641">
        <v>8</v>
      </c>
      <c r="N1641">
        <v>99</v>
      </c>
      <c r="O1641">
        <v>99</v>
      </c>
      <c r="P1641">
        <v>99</v>
      </c>
      <c r="Q1641">
        <v>98</v>
      </c>
      <c r="R1641">
        <v>132</v>
      </c>
      <c r="S1641">
        <v>8.2878787878787872</v>
      </c>
      <c r="T1641">
        <v>8</v>
      </c>
      <c r="U1641">
        <v>30.290151515151528</v>
      </c>
      <c r="V1641">
        <v>0</v>
      </c>
      <c r="W1641">
        <v>0</v>
      </c>
      <c r="X1641">
        <v>97.727272727272734</v>
      </c>
      <c r="Y1641">
        <v>82.575757575757578</v>
      </c>
      <c r="Z1641">
        <v>7.5264569700820925</v>
      </c>
      <c r="AA1641">
        <v>1.2823410352796876</v>
      </c>
      <c r="AB1641">
        <v>0</v>
      </c>
      <c r="AC1641">
        <v>54.888261718322866</v>
      </c>
      <c r="AF1641">
        <v>9.1730368311327322</v>
      </c>
      <c r="AG1641">
        <v>11.983910753838732</v>
      </c>
      <c r="AH1641">
        <v>1.5151515151515151</v>
      </c>
      <c r="AI1641">
        <v>48</v>
      </c>
      <c r="AJ1641">
        <v>106.37291666666673</v>
      </c>
      <c r="AK1641">
        <v>22.372432876540977</v>
      </c>
    </row>
    <row r="1642" spans="1:37">
      <c r="A1642">
        <v>17</v>
      </c>
      <c r="B1642">
        <v>270</v>
      </c>
      <c r="C1642">
        <v>2023</v>
      </c>
      <c r="D1642">
        <v>6</v>
      </c>
      <c r="E1642">
        <v>99</v>
      </c>
      <c r="F1642">
        <v>99</v>
      </c>
      <c r="G1642">
        <v>99</v>
      </c>
      <c r="H1642">
        <v>99</v>
      </c>
      <c r="I1642">
        <v>99</v>
      </c>
      <c r="J1642">
        <v>999</v>
      </c>
      <c r="K1642">
        <v>99</v>
      </c>
      <c r="L1642">
        <v>99</v>
      </c>
      <c r="M1642">
        <v>8</v>
      </c>
      <c r="N1642">
        <v>99</v>
      </c>
      <c r="O1642">
        <v>99</v>
      </c>
      <c r="P1642">
        <v>99</v>
      </c>
      <c r="Q1642">
        <v>88</v>
      </c>
      <c r="R1642">
        <v>118</v>
      </c>
      <c r="S1642">
        <v>8.1186440677966107</v>
      </c>
      <c r="T1642">
        <v>8</v>
      </c>
      <c r="U1642">
        <v>30.579661016949153</v>
      </c>
      <c r="V1642">
        <v>0</v>
      </c>
      <c r="W1642">
        <v>0</v>
      </c>
      <c r="X1642">
        <v>98.305084745762727</v>
      </c>
      <c r="Y1642">
        <v>82.203389830508442</v>
      </c>
      <c r="Z1642">
        <v>7.8981821478757475</v>
      </c>
      <c r="AA1642">
        <v>1.1729254424946385</v>
      </c>
      <c r="AB1642">
        <v>0</v>
      </c>
      <c r="AC1642">
        <v>59.121350497568748</v>
      </c>
      <c r="AF1642">
        <v>10.305676855895198</v>
      </c>
      <c r="AG1642">
        <v>13.347636309832071</v>
      </c>
      <c r="AH1642">
        <v>1.6949152542372876</v>
      </c>
      <c r="AI1642">
        <v>47</v>
      </c>
      <c r="AJ1642">
        <v>111.72340425531918</v>
      </c>
      <c r="AK1642">
        <v>24.207047765425646</v>
      </c>
    </row>
    <row r="1643" spans="1:37">
      <c r="A1643">
        <v>17</v>
      </c>
      <c r="B1643">
        <v>271</v>
      </c>
      <c r="C1643">
        <v>2023</v>
      </c>
      <c r="D1643">
        <v>7</v>
      </c>
      <c r="E1643">
        <v>99</v>
      </c>
      <c r="F1643">
        <v>99</v>
      </c>
      <c r="G1643">
        <v>99</v>
      </c>
      <c r="H1643">
        <v>99</v>
      </c>
      <c r="I1643">
        <v>99</v>
      </c>
      <c r="J1643">
        <v>999</v>
      </c>
      <c r="K1643">
        <v>99</v>
      </c>
      <c r="L1643">
        <v>99</v>
      </c>
      <c r="M1643">
        <v>8</v>
      </c>
      <c r="N1643">
        <v>99</v>
      </c>
      <c r="O1643">
        <v>99</v>
      </c>
      <c r="P1643">
        <v>99</v>
      </c>
      <c r="Q1643">
        <v>27</v>
      </c>
      <c r="R1643">
        <v>47</v>
      </c>
      <c r="S1643">
        <v>8.2978723404255295</v>
      </c>
      <c r="T1643">
        <v>8</v>
      </c>
      <c r="U1643">
        <v>32.502127659574455</v>
      </c>
      <c r="V1643">
        <v>0</v>
      </c>
      <c r="W1643">
        <v>0</v>
      </c>
      <c r="X1643">
        <v>97.872340425531874</v>
      </c>
      <c r="Y1643">
        <v>82.978723404255348</v>
      </c>
      <c r="Z1643">
        <v>8.3685197695076354</v>
      </c>
      <c r="AA1643">
        <v>1.1092434381052843</v>
      </c>
      <c r="AB1643">
        <v>0</v>
      </c>
      <c r="AC1643">
        <v>55.804916500211185</v>
      </c>
      <c r="AF1643">
        <v>14.77987421383648</v>
      </c>
      <c r="AG1643">
        <v>18.906174581368564</v>
      </c>
      <c r="AH1643">
        <v>0</v>
      </c>
      <c r="AI1643">
        <v>27</v>
      </c>
      <c r="AJ1643">
        <v>117.67037037037048</v>
      </c>
      <c r="AK1643">
        <v>20.337943656117226</v>
      </c>
    </row>
    <row r="1644" spans="1:37">
      <c r="A1644">
        <v>17</v>
      </c>
      <c r="B1644">
        <v>272</v>
      </c>
      <c r="C1644">
        <v>2023</v>
      </c>
      <c r="D1644">
        <v>8</v>
      </c>
      <c r="E1644">
        <v>99</v>
      </c>
      <c r="F1644">
        <v>99</v>
      </c>
      <c r="G1644">
        <v>99</v>
      </c>
      <c r="H1644">
        <v>99</v>
      </c>
      <c r="I1644">
        <v>99</v>
      </c>
      <c r="J1644">
        <v>999</v>
      </c>
      <c r="K1644">
        <v>99</v>
      </c>
      <c r="L1644">
        <v>99</v>
      </c>
      <c r="M1644">
        <v>8</v>
      </c>
      <c r="N1644">
        <v>99</v>
      </c>
      <c r="O1644">
        <v>99</v>
      </c>
      <c r="P1644">
        <v>99</v>
      </c>
      <c r="Q1644">
        <v>432</v>
      </c>
      <c r="R1644">
        <v>767</v>
      </c>
      <c r="S1644">
        <v>7.920469361147326</v>
      </c>
      <c r="T1644">
        <v>8</v>
      </c>
      <c r="U1644">
        <v>27.825293350717047</v>
      </c>
      <c r="V1644">
        <v>0</v>
      </c>
      <c r="W1644">
        <v>0</v>
      </c>
      <c r="X1644">
        <v>90.873533246414567</v>
      </c>
      <c r="Y1644">
        <v>61.929595827900904</v>
      </c>
      <c r="Z1644">
        <v>9.3103025261141177</v>
      </c>
      <c r="AA1644">
        <v>1.33460053207753</v>
      </c>
      <c r="AB1644">
        <v>0</v>
      </c>
      <c r="AC1644">
        <v>66.37552224284839</v>
      </c>
      <c r="AF1644">
        <v>11.873065015479877</v>
      </c>
      <c r="AG1644">
        <v>12.972685148883164</v>
      </c>
      <c r="AH1644">
        <v>4.5632333767926996</v>
      </c>
      <c r="AI1644">
        <v>286</v>
      </c>
      <c r="AJ1644">
        <v>111.90874125874124</v>
      </c>
      <c r="AK1644">
        <v>22.287167367406095</v>
      </c>
    </row>
    <row r="1645" spans="1:37">
      <c r="A1645">
        <v>17</v>
      </c>
      <c r="B1645">
        <v>273</v>
      </c>
      <c r="C1645">
        <v>2023</v>
      </c>
      <c r="D1645">
        <v>9</v>
      </c>
      <c r="E1645">
        <v>99</v>
      </c>
      <c r="F1645">
        <v>99</v>
      </c>
      <c r="G1645">
        <v>99</v>
      </c>
      <c r="H1645">
        <v>99</v>
      </c>
      <c r="I1645">
        <v>99</v>
      </c>
      <c r="J1645">
        <v>999</v>
      </c>
      <c r="K1645">
        <v>99</v>
      </c>
      <c r="L1645">
        <v>99</v>
      </c>
      <c r="M1645">
        <v>8</v>
      </c>
      <c r="N1645">
        <v>99</v>
      </c>
      <c r="O1645">
        <v>99</v>
      </c>
      <c r="P1645">
        <v>99</v>
      </c>
      <c r="Q1645">
        <v>585</v>
      </c>
      <c r="R1645">
        <v>951</v>
      </c>
      <c r="S1645">
        <v>7.4521556256572019</v>
      </c>
      <c r="T1645">
        <v>8</v>
      </c>
      <c r="U1645">
        <v>26.166456361724546</v>
      </c>
      <c r="V1645">
        <v>0</v>
      </c>
      <c r="W1645">
        <v>0</v>
      </c>
      <c r="X1645">
        <v>89.69505783385911</v>
      </c>
      <c r="Y1645">
        <v>62.670872765509991</v>
      </c>
      <c r="Z1645">
        <v>7.9083179703941315</v>
      </c>
      <c r="AA1645">
        <v>1.4058511800505156</v>
      </c>
      <c r="AB1645">
        <v>0</v>
      </c>
      <c r="AC1645">
        <v>61.584578138560488</v>
      </c>
      <c r="AF1645">
        <v>13.609044075558103</v>
      </c>
      <c r="AG1645">
        <v>14.292114103500001</v>
      </c>
      <c r="AH1645">
        <v>5.9936908517350167</v>
      </c>
      <c r="AI1645">
        <v>246</v>
      </c>
      <c r="AJ1645">
        <v>109.47520325203251</v>
      </c>
      <c r="AK1645">
        <v>20.619941272236641</v>
      </c>
    </row>
    <row r="1646" spans="1:37">
      <c r="A1646">
        <v>17</v>
      </c>
      <c r="B1646">
        <v>274</v>
      </c>
      <c r="C1646">
        <v>2023</v>
      </c>
      <c r="D1646">
        <v>10</v>
      </c>
      <c r="E1646">
        <v>99</v>
      </c>
      <c r="F1646">
        <v>99</v>
      </c>
      <c r="G1646">
        <v>99</v>
      </c>
      <c r="H1646">
        <v>99</v>
      </c>
      <c r="I1646">
        <v>99</v>
      </c>
      <c r="J1646">
        <v>999</v>
      </c>
      <c r="K1646">
        <v>99</v>
      </c>
      <c r="L1646">
        <v>99</v>
      </c>
      <c r="M1646">
        <v>8</v>
      </c>
      <c r="N1646">
        <v>99</v>
      </c>
      <c r="O1646">
        <v>99</v>
      </c>
      <c r="P1646">
        <v>99</v>
      </c>
      <c r="Q1646">
        <v>1683</v>
      </c>
      <c r="R1646">
        <v>2714</v>
      </c>
      <c r="S1646">
        <v>7.9303610906411182</v>
      </c>
      <c r="T1646">
        <v>8</v>
      </c>
      <c r="U1646">
        <v>28.32122328666172</v>
      </c>
      <c r="V1646">
        <v>0</v>
      </c>
      <c r="W1646">
        <v>0</v>
      </c>
      <c r="X1646">
        <v>92.77818717759763</v>
      </c>
      <c r="Y1646">
        <v>70.854826823876195</v>
      </c>
      <c r="Z1646">
        <v>8.2159544615989439</v>
      </c>
      <c r="AA1646">
        <v>1.387893523516909</v>
      </c>
      <c r="AB1646">
        <v>0</v>
      </c>
      <c r="AC1646">
        <v>69.669564371979803</v>
      </c>
      <c r="AF1646">
        <v>14.674236280075696</v>
      </c>
      <c r="AG1646">
        <v>15.589677896183044</v>
      </c>
      <c r="AH1646">
        <v>4.7162859248341915</v>
      </c>
      <c r="AI1646">
        <v>870</v>
      </c>
      <c r="AJ1646">
        <v>111.38206896551732</v>
      </c>
      <c r="AK1646">
        <v>21.084740469807681</v>
      </c>
    </row>
    <row r="1647" spans="1:37">
      <c r="A1647">
        <v>17</v>
      </c>
      <c r="B1647">
        <v>275</v>
      </c>
      <c r="C1647">
        <v>2023</v>
      </c>
      <c r="D1647">
        <v>11</v>
      </c>
      <c r="E1647">
        <v>99</v>
      </c>
      <c r="F1647">
        <v>99</v>
      </c>
      <c r="G1647">
        <v>99</v>
      </c>
      <c r="H1647">
        <v>99</v>
      </c>
      <c r="I1647">
        <v>99</v>
      </c>
      <c r="J1647">
        <v>999</v>
      </c>
      <c r="K1647">
        <v>99</v>
      </c>
      <c r="L1647">
        <v>99</v>
      </c>
      <c r="M1647">
        <v>8</v>
      </c>
      <c r="N1647">
        <v>99</v>
      </c>
      <c r="O1647">
        <v>99</v>
      </c>
      <c r="P1647">
        <v>99</v>
      </c>
      <c r="Q1647">
        <v>822</v>
      </c>
      <c r="R1647">
        <v>1266</v>
      </c>
      <c r="S1647">
        <v>8.0379146919431257</v>
      </c>
      <c r="T1647">
        <v>8</v>
      </c>
      <c r="U1647">
        <v>28.538151658767795</v>
      </c>
      <c r="V1647">
        <v>0</v>
      </c>
      <c r="W1647">
        <v>0</v>
      </c>
      <c r="X1647">
        <v>92.101105845181635</v>
      </c>
      <c r="Y1647">
        <v>72.511848341232223</v>
      </c>
      <c r="Z1647">
        <v>8.3264632316826575</v>
      </c>
      <c r="AA1647">
        <v>1.4064228920677952</v>
      </c>
      <c r="AB1647">
        <v>0</v>
      </c>
      <c r="AC1647">
        <v>73.292282939389182</v>
      </c>
      <c r="AF1647">
        <v>14.495076711701397</v>
      </c>
      <c r="AG1647">
        <v>15.735798961147104</v>
      </c>
      <c r="AH1647">
        <v>5.4502369668246446</v>
      </c>
      <c r="AI1647">
        <v>386</v>
      </c>
      <c r="AJ1647">
        <v>110.40388601036258</v>
      </c>
      <c r="AK1647">
        <v>21.559942904389477</v>
      </c>
    </row>
    <row r="1648" spans="1:37">
      <c r="A1648">
        <v>17</v>
      </c>
      <c r="B1648">
        <v>276</v>
      </c>
      <c r="C1648">
        <v>2023</v>
      </c>
      <c r="D1648">
        <v>12</v>
      </c>
      <c r="E1648">
        <v>99</v>
      </c>
      <c r="F1648">
        <v>99</v>
      </c>
      <c r="G1648">
        <v>99</v>
      </c>
      <c r="H1648">
        <v>99</v>
      </c>
      <c r="I1648">
        <v>99</v>
      </c>
      <c r="J1648">
        <v>999</v>
      </c>
      <c r="K1648">
        <v>99</v>
      </c>
      <c r="L1648">
        <v>99</v>
      </c>
      <c r="M1648">
        <v>8</v>
      </c>
      <c r="N1648">
        <v>99</v>
      </c>
      <c r="O1648">
        <v>99</v>
      </c>
      <c r="P1648">
        <v>99</v>
      </c>
      <c r="Q1648">
        <v>47</v>
      </c>
      <c r="R1648">
        <v>62</v>
      </c>
      <c r="S1648">
        <v>8.1290322580645142</v>
      </c>
      <c r="T1648">
        <v>8</v>
      </c>
      <c r="U1648">
        <v>29.082258064516139</v>
      </c>
      <c r="V1648">
        <v>0</v>
      </c>
      <c r="W1648">
        <v>0</v>
      </c>
      <c r="X1648">
        <v>93.548387096774221</v>
      </c>
      <c r="Y1648">
        <v>75.806451612903217</v>
      </c>
      <c r="Z1648">
        <v>7.9073368175578258</v>
      </c>
      <c r="AA1648">
        <v>1.184358693592634</v>
      </c>
      <c r="AB1648">
        <v>0</v>
      </c>
      <c r="AC1648">
        <v>77.74934146566639</v>
      </c>
      <c r="AF1648">
        <v>16.020671834625318</v>
      </c>
      <c r="AG1648">
        <v>18.146593802522077</v>
      </c>
      <c r="AH1648">
        <v>0</v>
      </c>
      <c r="AI1648">
        <v>24</v>
      </c>
      <c r="AJ1648">
        <v>111.13333333333335</v>
      </c>
      <c r="AK1648">
        <v>21.029586624301682</v>
      </c>
    </row>
    <row r="1649" spans="1:37">
      <c r="A1649">
        <v>17</v>
      </c>
      <c r="B1649">
        <v>277</v>
      </c>
      <c r="C1649">
        <v>2023</v>
      </c>
      <c r="D1649">
        <v>1</v>
      </c>
      <c r="E1649">
        <v>99</v>
      </c>
      <c r="F1649">
        <v>99</v>
      </c>
      <c r="G1649">
        <v>99</v>
      </c>
      <c r="H1649">
        <v>99</v>
      </c>
      <c r="I1649">
        <v>99</v>
      </c>
      <c r="J1649">
        <v>999</v>
      </c>
      <c r="K1649">
        <v>99</v>
      </c>
      <c r="L1649">
        <v>99</v>
      </c>
      <c r="M1649">
        <v>9</v>
      </c>
      <c r="N1649">
        <v>99</v>
      </c>
      <c r="O1649">
        <v>99</v>
      </c>
      <c r="P1649">
        <v>99</v>
      </c>
      <c r="Q1649">
        <v>21</v>
      </c>
      <c r="R1649">
        <v>24</v>
      </c>
      <c r="S1649">
        <v>8.25</v>
      </c>
      <c r="T1649">
        <v>9</v>
      </c>
      <c r="U1649">
        <v>34.979166666666657</v>
      </c>
      <c r="V1649">
        <v>0</v>
      </c>
      <c r="W1649">
        <v>100</v>
      </c>
      <c r="X1649">
        <v>91.666666666666686</v>
      </c>
      <c r="Y1649">
        <v>83.333333333333314</v>
      </c>
      <c r="Z1649">
        <v>9.8338267884662116</v>
      </c>
      <c r="AA1649">
        <v>1.3307266185559421</v>
      </c>
      <c r="AB1649">
        <v>0</v>
      </c>
      <c r="AC1649">
        <v>79.958991795139298</v>
      </c>
      <c r="AF1649">
        <v>6.8965517241379306</v>
      </c>
      <c r="AG1649">
        <v>9.0148619045573621</v>
      </c>
      <c r="AH1649">
        <v>8.3333333333333357</v>
      </c>
      <c r="AI1649">
        <v>3</v>
      </c>
      <c r="AJ1649">
        <v>121.76666666666664</v>
      </c>
      <c r="AK1649">
        <v>22.833824212426471</v>
      </c>
    </row>
    <row r="1650" spans="1:37">
      <c r="A1650">
        <v>17</v>
      </c>
      <c r="B1650">
        <v>278</v>
      </c>
      <c r="C1650">
        <v>2023</v>
      </c>
      <c r="D1650">
        <v>2</v>
      </c>
      <c r="E1650">
        <v>99</v>
      </c>
      <c r="F1650">
        <v>99</v>
      </c>
      <c r="G1650">
        <v>99</v>
      </c>
      <c r="H1650">
        <v>99</v>
      </c>
      <c r="I1650">
        <v>99</v>
      </c>
      <c r="J1650">
        <v>999</v>
      </c>
      <c r="K1650">
        <v>99</v>
      </c>
      <c r="L1650">
        <v>99</v>
      </c>
      <c r="M1650">
        <v>9</v>
      </c>
      <c r="N1650">
        <v>99</v>
      </c>
      <c r="O1650">
        <v>99</v>
      </c>
      <c r="P1650">
        <v>99</v>
      </c>
      <c r="Q1650">
        <v>41</v>
      </c>
      <c r="R1650">
        <v>53</v>
      </c>
      <c r="S1650">
        <v>8.6981132075471699</v>
      </c>
      <c r="T1650">
        <v>9</v>
      </c>
      <c r="U1650">
        <v>35.986792452830194</v>
      </c>
      <c r="V1650">
        <v>0</v>
      </c>
      <c r="W1650">
        <v>100</v>
      </c>
      <c r="X1650">
        <v>98.113207547169822</v>
      </c>
      <c r="Y1650">
        <v>96.226415094339615</v>
      </c>
      <c r="Z1650">
        <v>7.9471375583928721</v>
      </c>
      <c r="AA1650">
        <v>1.6087602828145076</v>
      </c>
      <c r="AB1650">
        <v>0</v>
      </c>
      <c r="AC1650">
        <v>44.714508997482191</v>
      </c>
      <c r="AF1650">
        <v>9.8148148148148167</v>
      </c>
      <c r="AG1650">
        <v>11.949153604230101</v>
      </c>
      <c r="AH1650">
        <v>1.886792452830188</v>
      </c>
      <c r="AI1650">
        <v>7</v>
      </c>
      <c r="AJ1650">
        <v>112.35714285714282</v>
      </c>
      <c r="AK1650">
        <v>25.487409106749208</v>
      </c>
    </row>
    <row r="1651" spans="1:37">
      <c r="A1651">
        <v>17</v>
      </c>
      <c r="B1651">
        <v>279</v>
      </c>
      <c r="C1651">
        <v>2023</v>
      </c>
      <c r="D1651">
        <v>3</v>
      </c>
      <c r="E1651">
        <v>99</v>
      </c>
      <c r="F1651">
        <v>99</v>
      </c>
      <c r="G1651">
        <v>99</v>
      </c>
      <c r="H1651">
        <v>99</v>
      </c>
      <c r="I1651">
        <v>99</v>
      </c>
      <c r="J1651">
        <v>999</v>
      </c>
      <c r="K1651">
        <v>99</v>
      </c>
      <c r="L1651">
        <v>99</v>
      </c>
      <c r="M1651">
        <v>9</v>
      </c>
      <c r="N1651">
        <v>99</v>
      </c>
      <c r="O1651">
        <v>99</v>
      </c>
      <c r="P1651">
        <v>99</v>
      </c>
      <c r="Q1651">
        <v>284</v>
      </c>
      <c r="R1651">
        <v>328</v>
      </c>
      <c r="S1651">
        <v>8.8597560975609753</v>
      </c>
      <c r="T1651">
        <v>9</v>
      </c>
      <c r="U1651">
        <v>36.321341463414576</v>
      </c>
      <c r="V1651">
        <v>0</v>
      </c>
      <c r="W1651">
        <v>100</v>
      </c>
      <c r="X1651">
        <v>99.695121951219505</v>
      </c>
      <c r="Y1651">
        <v>96.951219512195138</v>
      </c>
      <c r="Z1651">
        <v>6.5572410658447637</v>
      </c>
      <c r="AA1651">
        <v>1.0585724114427424</v>
      </c>
      <c r="AB1651">
        <v>0</v>
      </c>
      <c r="AC1651">
        <v>58.977974215580467</v>
      </c>
      <c r="AF1651">
        <v>10.024449877750611</v>
      </c>
      <c r="AG1651">
        <v>12.061796279628251</v>
      </c>
      <c r="AH1651">
        <v>1.8292682926829271</v>
      </c>
      <c r="AI1651">
        <v>57</v>
      </c>
      <c r="AJ1651">
        <v>114.62631578947368</v>
      </c>
      <c r="AK1651">
        <v>23.787292435979001</v>
      </c>
    </row>
    <row r="1652" spans="1:37">
      <c r="A1652">
        <v>17</v>
      </c>
      <c r="B1652">
        <v>280</v>
      </c>
      <c r="C1652">
        <v>2023</v>
      </c>
      <c r="D1652">
        <v>4</v>
      </c>
      <c r="E1652">
        <v>99</v>
      </c>
      <c r="F1652">
        <v>99</v>
      </c>
      <c r="G1652">
        <v>99</v>
      </c>
      <c r="H1652">
        <v>99</v>
      </c>
      <c r="I1652">
        <v>99</v>
      </c>
      <c r="J1652">
        <v>999</v>
      </c>
      <c r="K1652">
        <v>99</v>
      </c>
      <c r="L1652">
        <v>99</v>
      </c>
      <c r="M1652">
        <v>9</v>
      </c>
      <c r="N1652">
        <v>99</v>
      </c>
      <c r="O1652">
        <v>99</v>
      </c>
      <c r="P1652">
        <v>99</v>
      </c>
      <c r="Q1652">
        <v>25</v>
      </c>
      <c r="R1652">
        <v>27</v>
      </c>
      <c r="S1652">
        <v>8.4074074074074083</v>
      </c>
      <c r="T1652">
        <v>9</v>
      </c>
      <c r="U1652">
        <v>32.188888888888904</v>
      </c>
      <c r="V1652">
        <v>0</v>
      </c>
      <c r="W1652">
        <v>100</v>
      </c>
      <c r="X1652">
        <v>100</v>
      </c>
      <c r="Y1652">
        <v>85.18518518518519</v>
      </c>
      <c r="Z1652">
        <v>8.1788948512408357</v>
      </c>
      <c r="AA1652">
        <v>2.0594724110307965</v>
      </c>
      <c r="AB1652">
        <v>0</v>
      </c>
      <c r="AC1652">
        <v>39.693217465781494</v>
      </c>
      <c r="AF1652">
        <v>4.4189852700490997</v>
      </c>
      <c r="AG1652">
        <v>6.6581884763006487</v>
      </c>
      <c r="AH1652">
        <v>7.4074074074074083</v>
      </c>
      <c r="AI1652">
        <v>5</v>
      </c>
      <c r="AJ1652">
        <v>106.82</v>
      </c>
      <c r="AK1652">
        <v>24.029775504490633</v>
      </c>
    </row>
    <row r="1653" spans="1:37">
      <c r="A1653">
        <v>17</v>
      </c>
      <c r="B1653">
        <v>281</v>
      </c>
      <c r="C1653">
        <v>2023</v>
      </c>
      <c r="D1653">
        <v>5</v>
      </c>
      <c r="E1653">
        <v>99</v>
      </c>
      <c r="F1653">
        <v>99</v>
      </c>
      <c r="G1653">
        <v>99</v>
      </c>
      <c r="H1653">
        <v>99</v>
      </c>
      <c r="I1653">
        <v>99</v>
      </c>
      <c r="J1653">
        <v>999</v>
      </c>
      <c r="K1653">
        <v>99</v>
      </c>
      <c r="L1653">
        <v>99</v>
      </c>
      <c r="M1653">
        <v>9</v>
      </c>
      <c r="N1653">
        <v>99</v>
      </c>
      <c r="O1653">
        <v>99</v>
      </c>
      <c r="P1653">
        <v>99</v>
      </c>
      <c r="Q1653">
        <v>46</v>
      </c>
      <c r="R1653">
        <v>58</v>
      </c>
      <c r="S1653">
        <v>8.5</v>
      </c>
      <c r="T1653">
        <v>9</v>
      </c>
      <c r="U1653">
        <v>34.458620689655156</v>
      </c>
      <c r="V1653">
        <v>0</v>
      </c>
      <c r="W1653">
        <v>100</v>
      </c>
      <c r="X1653">
        <v>100</v>
      </c>
      <c r="Y1653">
        <v>96.551724137931018</v>
      </c>
      <c r="Z1653">
        <v>6.7815427621917204</v>
      </c>
      <c r="AA1653">
        <v>1.1484622402331641</v>
      </c>
      <c r="AB1653">
        <v>0</v>
      </c>
      <c r="AC1653">
        <v>59.815278026046478</v>
      </c>
      <c r="AF1653">
        <v>4.0305767894371094</v>
      </c>
      <c r="AG1653">
        <v>5.9903068885831718</v>
      </c>
      <c r="AH1653">
        <v>0</v>
      </c>
      <c r="AI1653">
        <v>20</v>
      </c>
      <c r="AJ1653">
        <v>112.47</v>
      </c>
      <c r="AK1653">
        <v>23.244797008315764</v>
      </c>
    </row>
    <row r="1654" spans="1:37">
      <c r="A1654">
        <v>17</v>
      </c>
      <c r="B1654">
        <v>282</v>
      </c>
      <c r="C1654">
        <v>2023</v>
      </c>
      <c r="D1654">
        <v>6</v>
      </c>
      <c r="E1654">
        <v>99</v>
      </c>
      <c r="F1654">
        <v>99</v>
      </c>
      <c r="G1654">
        <v>99</v>
      </c>
      <c r="H1654">
        <v>99</v>
      </c>
      <c r="I1654">
        <v>99</v>
      </c>
      <c r="J1654">
        <v>999</v>
      </c>
      <c r="K1654">
        <v>99</v>
      </c>
      <c r="L1654">
        <v>99</v>
      </c>
      <c r="M1654">
        <v>9</v>
      </c>
      <c r="N1654">
        <v>99</v>
      </c>
      <c r="O1654">
        <v>99</v>
      </c>
      <c r="P1654">
        <v>99</v>
      </c>
      <c r="Q1654">
        <v>53</v>
      </c>
      <c r="R1654">
        <v>61</v>
      </c>
      <c r="S1654">
        <v>8.5409836065573739</v>
      </c>
      <c r="T1654">
        <v>9</v>
      </c>
      <c r="U1654">
        <v>36.034426229508206</v>
      </c>
      <c r="V1654">
        <v>0</v>
      </c>
      <c r="W1654">
        <v>100</v>
      </c>
      <c r="X1654">
        <v>100</v>
      </c>
      <c r="Y1654">
        <v>96.721311475409834</v>
      </c>
      <c r="Z1654">
        <v>7.1226465252212074</v>
      </c>
      <c r="AA1654">
        <v>1.0950525175189991</v>
      </c>
      <c r="AB1654">
        <v>0</v>
      </c>
      <c r="AC1654">
        <v>28.492987631255687</v>
      </c>
      <c r="AF1654">
        <v>5.3275109170305681</v>
      </c>
      <c r="AG1654">
        <v>8.1308722349633804</v>
      </c>
      <c r="AH1654">
        <v>3.2786885245901645</v>
      </c>
      <c r="AI1654">
        <v>26</v>
      </c>
      <c r="AJ1654">
        <v>113.85</v>
      </c>
      <c r="AK1654">
        <v>24.769577805748632</v>
      </c>
    </row>
    <row r="1655" spans="1:37">
      <c r="A1655">
        <v>17</v>
      </c>
      <c r="B1655">
        <v>283</v>
      </c>
      <c r="C1655">
        <v>2023</v>
      </c>
      <c r="D1655">
        <v>7</v>
      </c>
      <c r="E1655">
        <v>99</v>
      </c>
      <c r="F1655">
        <v>99</v>
      </c>
      <c r="G1655">
        <v>99</v>
      </c>
      <c r="H1655">
        <v>99</v>
      </c>
      <c r="I1655">
        <v>99</v>
      </c>
      <c r="J1655">
        <v>999</v>
      </c>
      <c r="K1655">
        <v>99</v>
      </c>
      <c r="L1655">
        <v>99</v>
      </c>
      <c r="M1655">
        <v>9</v>
      </c>
      <c r="N1655">
        <v>99</v>
      </c>
      <c r="O1655">
        <v>99</v>
      </c>
      <c r="P1655">
        <v>99</v>
      </c>
      <c r="Q1655">
        <v>14</v>
      </c>
      <c r="R1655">
        <v>20</v>
      </c>
      <c r="S1655">
        <v>9</v>
      </c>
      <c r="T1655">
        <v>9</v>
      </c>
      <c r="U1655">
        <v>37.964999999999989</v>
      </c>
      <c r="V1655">
        <v>0</v>
      </c>
      <c r="W1655">
        <v>100</v>
      </c>
      <c r="X1655">
        <v>100</v>
      </c>
      <c r="Y1655">
        <v>95</v>
      </c>
      <c r="Z1655">
        <v>7.5798598272000124</v>
      </c>
      <c r="AA1655">
        <v>1.3416407864998743</v>
      </c>
      <c r="AB1655">
        <v>0</v>
      </c>
      <c r="AC1655">
        <v>65.834441316185561</v>
      </c>
      <c r="AF1655">
        <v>6.2893081761006258</v>
      </c>
      <c r="AG1655">
        <v>9.3973935320981674</v>
      </c>
      <c r="AH1655">
        <v>0</v>
      </c>
      <c r="AI1655">
        <v>10</v>
      </c>
      <c r="AJ1655">
        <v>116.76</v>
      </c>
      <c r="AK1655">
        <v>23.574687102863194</v>
      </c>
    </row>
    <row r="1656" spans="1:37">
      <c r="A1656">
        <v>17</v>
      </c>
      <c r="B1656">
        <v>284</v>
      </c>
      <c r="C1656">
        <v>2023</v>
      </c>
      <c r="D1656">
        <v>8</v>
      </c>
      <c r="E1656">
        <v>99</v>
      </c>
      <c r="F1656">
        <v>99</v>
      </c>
      <c r="G1656">
        <v>99</v>
      </c>
      <c r="H1656">
        <v>99</v>
      </c>
      <c r="I1656">
        <v>99</v>
      </c>
      <c r="J1656">
        <v>999</v>
      </c>
      <c r="K1656">
        <v>99</v>
      </c>
      <c r="L1656">
        <v>99</v>
      </c>
      <c r="M1656">
        <v>9</v>
      </c>
      <c r="N1656">
        <v>99</v>
      </c>
      <c r="O1656">
        <v>99</v>
      </c>
      <c r="P1656">
        <v>99</v>
      </c>
      <c r="Q1656">
        <v>217</v>
      </c>
      <c r="R1656">
        <v>275</v>
      </c>
      <c r="S1656">
        <v>8.5490909090909089</v>
      </c>
      <c r="T1656">
        <v>9</v>
      </c>
      <c r="U1656">
        <v>33.459272727272754</v>
      </c>
      <c r="V1656">
        <v>0</v>
      </c>
      <c r="W1656">
        <v>100</v>
      </c>
      <c r="X1656">
        <v>97.818181818181827</v>
      </c>
      <c r="Y1656">
        <v>83.636363636363654</v>
      </c>
      <c r="Z1656">
        <v>9.134725722019688</v>
      </c>
      <c r="AA1656">
        <v>1.259274354867296</v>
      </c>
      <c r="AB1656">
        <v>0</v>
      </c>
      <c r="AC1656">
        <v>63.541616143935251</v>
      </c>
      <c r="AF1656">
        <v>4.2569659442724461</v>
      </c>
      <c r="AG1656">
        <v>5.5929888417401763</v>
      </c>
      <c r="AH1656">
        <v>3.2727272727272725</v>
      </c>
      <c r="AI1656">
        <v>122</v>
      </c>
      <c r="AJ1656">
        <v>113.4827868852459</v>
      </c>
      <c r="AK1656">
        <v>23.586896141774119</v>
      </c>
    </row>
    <row r="1657" spans="1:37">
      <c r="A1657">
        <v>17</v>
      </c>
      <c r="B1657">
        <v>285</v>
      </c>
      <c r="C1657">
        <v>2023</v>
      </c>
      <c r="D1657">
        <v>9</v>
      </c>
      <c r="E1657">
        <v>99</v>
      </c>
      <c r="F1657">
        <v>99</v>
      </c>
      <c r="G1657">
        <v>99</v>
      </c>
      <c r="H1657">
        <v>99</v>
      </c>
      <c r="I1657">
        <v>99</v>
      </c>
      <c r="J1657">
        <v>999</v>
      </c>
      <c r="K1657">
        <v>99</v>
      </c>
      <c r="L1657">
        <v>99</v>
      </c>
      <c r="M1657">
        <v>9</v>
      </c>
      <c r="N1657">
        <v>99</v>
      </c>
      <c r="O1657">
        <v>99</v>
      </c>
      <c r="P1657">
        <v>99</v>
      </c>
      <c r="Q1657">
        <v>342</v>
      </c>
      <c r="R1657">
        <v>485</v>
      </c>
      <c r="S1657">
        <v>8.0639175257731956</v>
      </c>
      <c r="T1657">
        <v>9</v>
      </c>
      <c r="U1657">
        <v>29.589896907216502</v>
      </c>
      <c r="V1657">
        <v>0</v>
      </c>
      <c r="W1657">
        <v>100</v>
      </c>
      <c r="X1657">
        <v>97.113402061855652</v>
      </c>
      <c r="Y1657">
        <v>76.288659793814432</v>
      </c>
      <c r="Z1657">
        <v>8.4170960654454685</v>
      </c>
      <c r="AA1657">
        <v>1.32152563872842</v>
      </c>
      <c r="AB1657">
        <v>0</v>
      </c>
      <c r="AC1657">
        <v>62.773039299404608</v>
      </c>
      <c r="AF1657">
        <v>6.9404693760732652</v>
      </c>
      <c r="AG1657">
        <v>8.2424483996230009</v>
      </c>
      <c r="AH1657">
        <v>5.5670103092783503</v>
      </c>
      <c r="AI1657">
        <v>142</v>
      </c>
      <c r="AJ1657">
        <v>109.88591549295774</v>
      </c>
      <c r="AK1657">
        <v>22.01815317863468</v>
      </c>
    </row>
    <row r="1658" spans="1:37">
      <c r="A1658">
        <v>17</v>
      </c>
      <c r="B1658">
        <v>286</v>
      </c>
      <c r="C1658">
        <v>2023</v>
      </c>
      <c r="D1658">
        <v>10</v>
      </c>
      <c r="E1658">
        <v>99</v>
      </c>
      <c r="F1658">
        <v>99</v>
      </c>
      <c r="G1658">
        <v>99</v>
      </c>
      <c r="H1658">
        <v>99</v>
      </c>
      <c r="I1658">
        <v>99</v>
      </c>
      <c r="J1658">
        <v>999</v>
      </c>
      <c r="K1658">
        <v>99</v>
      </c>
      <c r="L1658">
        <v>99</v>
      </c>
      <c r="M1658">
        <v>9</v>
      </c>
      <c r="N1658">
        <v>99</v>
      </c>
      <c r="O1658">
        <v>99</v>
      </c>
      <c r="P1658">
        <v>99</v>
      </c>
      <c r="Q1658">
        <v>1016</v>
      </c>
      <c r="R1658">
        <v>1389</v>
      </c>
      <c r="S1658">
        <v>8.3520518358531319</v>
      </c>
      <c r="T1658">
        <v>9</v>
      </c>
      <c r="U1658">
        <v>31.296184305255593</v>
      </c>
      <c r="V1658">
        <v>0</v>
      </c>
      <c r="W1658">
        <v>100</v>
      </c>
      <c r="X1658">
        <v>97.552195824334021</v>
      </c>
      <c r="Y1658">
        <v>82.073434125269998</v>
      </c>
      <c r="Z1658">
        <v>8.2100418669038504</v>
      </c>
      <c r="AA1658">
        <v>1.2797494164668779</v>
      </c>
      <c r="AB1658">
        <v>0</v>
      </c>
      <c r="AC1658">
        <v>68.789277221347959</v>
      </c>
      <c r="AF1658">
        <v>7.5101378751013774</v>
      </c>
      <c r="AG1658">
        <v>8.8167581360567198</v>
      </c>
      <c r="AH1658">
        <v>3.9596832253419745</v>
      </c>
      <c r="AI1658">
        <v>538</v>
      </c>
      <c r="AJ1658">
        <v>112.47936802973976</v>
      </c>
      <c r="AK1658">
        <v>22.284475358504682</v>
      </c>
    </row>
    <row r="1659" spans="1:37">
      <c r="A1659">
        <v>17</v>
      </c>
      <c r="B1659">
        <v>287</v>
      </c>
      <c r="C1659">
        <v>2023</v>
      </c>
      <c r="D1659">
        <v>11</v>
      </c>
      <c r="E1659">
        <v>99</v>
      </c>
      <c r="F1659">
        <v>99</v>
      </c>
      <c r="G1659">
        <v>99</v>
      </c>
      <c r="H1659">
        <v>99</v>
      </c>
      <c r="I1659">
        <v>99</v>
      </c>
      <c r="J1659">
        <v>999</v>
      </c>
      <c r="K1659">
        <v>99</v>
      </c>
      <c r="L1659">
        <v>99</v>
      </c>
      <c r="M1659">
        <v>9</v>
      </c>
      <c r="N1659">
        <v>99</v>
      </c>
      <c r="O1659">
        <v>99</v>
      </c>
      <c r="P1659">
        <v>99</v>
      </c>
      <c r="Q1659">
        <v>404</v>
      </c>
      <c r="R1659">
        <v>560</v>
      </c>
      <c r="S1659">
        <v>8.3928571428571388</v>
      </c>
      <c r="T1659">
        <v>9</v>
      </c>
      <c r="U1659">
        <v>30.907499999999978</v>
      </c>
      <c r="V1659">
        <v>0</v>
      </c>
      <c r="W1659">
        <v>100</v>
      </c>
      <c r="X1659">
        <v>96.785714285714306</v>
      </c>
      <c r="Y1659">
        <v>79.107142857142875</v>
      </c>
      <c r="Z1659">
        <v>8.2897945541491929</v>
      </c>
      <c r="AA1659">
        <v>1.2331517608575735</v>
      </c>
      <c r="AB1659">
        <v>0</v>
      </c>
      <c r="AC1659">
        <v>70.833252079926311</v>
      </c>
      <c r="AF1659">
        <v>6.4117242958552749</v>
      </c>
      <c r="AG1659">
        <v>7.5384343338876221</v>
      </c>
      <c r="AH1659">
        <v>6.4285714285714306</v>
      </c>
      <c r="AI1659">
        <v>154</v>
      </c>
      <c r="AJ1659">
        <v>111.30844155844161</v>
      </c>
      <c r="AK1659">
        <v>22.614350755673396</v>
      </c>
    </row>
    <row r="1660" spans="1:37">
      <c r="A1660">
        <v>17</v>
      </c>
      <c r="B1660">
        <v>288</v>
      </c>
      <c r="C1660">
        <v>2023</v>
      </c>
      <c r="D1660">
        <v>12</v>
      </c>
      <c r="E1660">
        <v>99</v>
      </c>
      <c r="F1660">
        <v>99</v>
      </c>
      <c r="G1660">
        <v>99</v>
      </c>
      <c r="H1660">
        <v>99</v>
      </c>
      <c r="I1660">
        <v>99</v>
      </c>
      <c r="J1660">
        <v>999</v>
      </c>
      <c r="K1660">
        <v>99</v>
      </c>
      <c r="L1660">
        <v>99</v>
      </c>
      <c r="M1660">
        <v>9</v>
      </c>
      <c r="N1660">
        <v>99</v>
      </c>
      <c r="O1660">
        <v>99</v>
      </c>
      <c r="P1660">
        <v>99</v>
      </c>
      <c r="Q1660">
        <v>8</v>
      </c>
      <c r="R1660">
        <v>11</v>
      </c>
      <c r="S1660">
        <v>8.4545454545454568</v>
      </c>
      <c r="T1660">
        <v>9</v>
      </c>
      <c r="U1660">
        <v>33.800000000000011</v>
      </c>
      <c r="V1660">
        <v>0</v>
      </c>
      <c r="W1660">
        <v>100</v>
      </c>
      <c r="X1660">
        <v>100</v>
      </c>
      <c r="Y1660">
        <v>81.818181818181813</v>
      </c>
      <c r="Z1660">
        <v>8.0645126099698938</v>
      </c>
      <c r="AA1660">
        <v>0.65555477735709045</v>
      </c>
      <c r="AB1660">
        <v>0</v>
      </c>
      <c r="AC1660">
        <v>74.973311237434871</v>
      </c>
      <c r="AF1660">
        <v>2.842377260981912</v>
      </c>
      <c r="AG1660">
        <v>3.7418354920845802</v>
      </c>
      <c r="AH1660">
        <v>0</v>
      </c>
      <c r="AI1660">
        <v>4</v>
      </c>
      <c r="AJ1660">
        <v>110</v>
      </c>
      <c r="AK1660">
        <v>21.899556990143601</v>
      </c>
    </row>
    <row r="1661" spans="1:37">
      <c r="A1661">
        <v>17</v>
      </c>
      <c r="B1661">
        <v>289</v>
      </c>
      <c r="C1661">
        <v>2023</v>
      </c>
      <c r="D1661">
        <v>1</v>
      </c>
      <c r="E1661">
        <v>99</v>
      </c>
      <c r="F1661">
        <v>99</v>
      </c>
      <c r="G1661">
        <v>99</v>
      </c>
      <c r="H1661">
        <v>99</v>
      </c>
      <c r="I1661">
        <v>99</v>
      </c>
      <c r="J1661">
        <v>999</v>
      </c>
      <c r="K1661">
        <v>99</v>
      </c>
      <c r="L1661">
        <v>99</v>
      </c>
      <c r="M1661">
        <v>10</v>
      </c>
      <c r="N1661">
        <v>99</v>
      </c>
      <c r="O1661">
        <v>99</v>
      </c>
      <c r="P1661">
        <v>99</v>
      </c>
      <c r="Q1661">
        <v>7</v>
      </c>
      <c r="R1661">
        <v>8</v>
      </c>
      <c r="S1661">
        <v>9.375</v>
      </c>
      <c r="T1661">
        <v>10</v>
      </c>
      <c r="U1661">
        <v>36.85</v>
      </c>
      <c r="V1661">
        <v>0</v>
      </c>
      <c r="W1661">
        <v>100</v>
      </c>
      <c r="X1661">
        <v>100</v>
      </c>
      <c r="Y1661">
        <v>100</v>
      </c>
      <c r="Z1661">
        <v>9.0563513624417311</v>
      </c>
      <c r="AA1661">
        <v>1.3169567191065921</v>
      </c>
      <c r="AB1661">
        <v>0</v>
      </c>
      <c r="AC1661">
        <v>39.878600435225927</v>
      </c>
      <c r="AF1661">
        <v>2.298850574712644</v>
      </c>
      <c r="AG1661">
        <v>3.1656715776813709</v>
      </c>
      <c r="AH1661">
        <v>0</v>
      </c>
      <c r="AI1661">
        <v>2</v>
      </c>
      <c r="AJ1661">
        <v>112.15</v>
      </c>
      <c r="AK1661">
        <v>24.846282304327055</v>
      </c>
    </row>
    <row r="1662" spans="1:37">
      <c r="A1662">
        <v>17</v>
      </c>
      <c r="B1662">
        <v>290</v>
      </c>
      <c r="C1662">
        <v>2023</v>
      </c>
      <c r="D1662">
        <v>2</v>
      </c>
      <c r="E1662">
        <v>99</v>
      </c>
      <c r="F1662">
        <v>99</v>
      </c>
      <c r="G1662">
        <v>99</v>
      </c>
      <c r="H1662">
        <v>99</v>
      </c>
      <c r="I1662">
        <v>99</v>
      </c>
      <c r="J1662">
        <v>999</v>
      </c>
      <c r="K1662">
        <v>99</v>
      </c>
      <c r="L1662">
        <v>99</v>
      </c>
      <c r="M1662">
        <v>10</v>
      </c>
      <c r="N1662">
        <v>99</v>
      </c>
      <c r="O1662">
        <v>99</v>
      </c>
      <c r="P1662">
        <v>99</v>
      </c>
      <c r="Q1662">
        <v>19</v>
      </c>
      <c r="R1662">
        <v>20</v>
      </c>
      <c r="S1662">
        <v>9.25</v>
      </c>
      <c r="T1662">
        <v>10</v>
      </c>
      <c r="U1662">
        <v>39.454999999999991</v>
      </c>
      <c r="V1662">
        <v>0</v>
      </c>
      <c r="W1662">
        <v>100</v>
      </c>
      <c r="X1662">
        <v>100</v>
      </c>
      <c r="Y1662">
        <v>95</v>
      </c>
      <c r="Z1662">
        <v>7.8603737188508012</v>
      </c>
      <c r="AA1662">
        <v>1.0897247358851685</v>
      </c>
      <c r="AB1662">
        <v>0</v>
      </c>
      <c r="AC1662">
        <v>72.513523044645311</v>
      </c>
      <c r="AF1662">
        <v>3.7037037037037042</v>
      </c>
      <c r="AG1662">
        <v>4.9436780312997284</v>
      </c>
      <c r="AH1662">
        <v>0</v>
      </c>
      <c r="AI1662">
        <v>2</v>
      </c>
      <c r="AJ1662">
        <v>107.8</v>
      </c>
      <c r="AK1662">
        <v>25.685807205113122</v>
      </c>
    </row>
    <row r="1663" spans="1:37">
      <c r="A1663">
        <v>17</v>
      </c>
      <c r="B1663">
        <v>291</v>
      </c>
      <c r="C1663">
        <v>2023</v>
      </c>
      <c r="D1663">
        <v>3</v>
      </c>
      <c r="E1663">
        <v>99</v>
      </c>
      <c r="F1663">
        <v>99</v>
      </c>
      <c r="G1663">
        <v>99</v>
      </c>
      <c r="H1663">
        <v>99</v>
      </c>
      <c r="I1663">
        <v>99</v>
      </c>
      <c r="J1663">
        <v>999</v>
      </c>
      <c r="K1663">
        <v>99</v>
      </c>
      <c r="L1663">
        <v>99</v>
      </c>
      <c r="M1663">
        <v>10</v>
      </c>
      <c r="N1663">
        <v>99</v>
      </c>
      <c r="O1663">
        <v>99</v>
      </c>
      <c r="P1663">
        <v>99</v>
      </c>
      <c r="Q1663">
        <v>116</v>
      </c>
      <c r="R1663">
        <v>129</v>
      </c>
      <c r="S1663">
        <v>9.0232558139534902</v>
      </c>
      <c r="T1663">
        <v>10</v>
      </c>
      <c r="U1663">
        <v>38.805426356589152</v>
      </c>
      <c r="V1663">
        <v>0</v>
      </c>
      <c r="W1663">
        <v>100</v>
      </c>
      <c r="X1663">
        <v>100</v>
      </c>
      <c r="Y1663">
        <v>99.224806201550379</v>
      </c>
      <c r="Z1663">
        <v>6.5255527560282731</v>
      </c>
      <c r="AA1663">
        <v>0.96821674393773516</v>
      </c>
      <c r="AB1663">
        <v>0</v>
      </c>
      <c r="AC1663">
        <v>54.989082520063775</v>
      </c>
      <c r="AF1663">
        <v>3.9425427872860639</v>
      </c>
      <c r="AG1663">
        <v>5.068254738042131</v>
      </c>
      <c r="AH1663">
        <v>0.77519379844961245</v>
      </c>
      <c r="AI1663">
        <v>17</v>
      </c>
      <c r="AJ1663">
        <v>115.56470588235298</v>
      </c>
      <c r="AK1663">
        <v>24.999869949070355</v>
      </c>
    </row>
    <row r="1664" spans="1:37">
      <c r="A1664">
        <v>17</v>
      </c>
      <c r="B1664">
        <v>292</v>
      </c>
      <c r="C1664">
        <v>2023</v>
      </c>
      <c r="D1664">
        <v>4</v>
      </c>
      <c r="E1664">
        <v>99</v>
      </c>
      <c r="F1664">
        <v>99</v>
      </c>
      <c r="G1664">
        <v>99</v>
      </c>
      <c r="H1664">
        <v>99</v>
      </c>
      <c r="I1664">
        <v>99</v>
      </c>
      <c r="J1664">
        <v>999</v>
      </c>
      <c r="K1664">
        <v>99</v>
      </c>
      <c r="L1664">
        <v>99</v>
      </c>
      <c r="M1664">
        <v>10</v>
      </c>
      <c r="N1664">
        <v>99</v>
      </c>
      <c r="O1664">
        <v>99</v>
      </c>
      <c r="P1664">
        <v>99</v>
      </c>
      <c r="Q1664">
        <v>10</v>
      </c>
      <c r="R1664">
        <v>10</v>
      </c>
      <c r="S1664">
        <v>8.6999999999999993</v>
      </c>
      <c r="T1664">
        <v>10</v>
      </c>
      <c r="U1664">
        <v>40.6</v>
      </c>
      <c r="V1664">
        <v>0</v>
      </c>
      <c r="W1664">
        <v>100</v>
      </c>
      <c r="X1664">
        <v>100</v>
      </c>
      <c r="Y1664">
        <v>100</v>
      </c>
      <c r="Z1664">
        <v>6.5138314377944964</v>
      </c>
      <c r="AA1664">
        <v>0.90000000000000768</v>
      </c>
      <c r="AB1664">
        <v>0</v>
      </c>
      <c r="AC1664">
        <v>72.154154507740742</v>
      </c>
      <c r="AF1664">
        <v>1.6366612111292964</v>
      </c>
      <c r="AG1664">
        <v>3.1103722487378489</v>
      </c>
      <c r="AH1664">
        <v>10</v>
      </c>
      <c r="AI1664">
        <v>0</v>
      </c>
    </row>
    <row r="1665" spans="1:37">
      <c r="A1665">
        <v>17</v>
      </c>
      <c r="B1665">
        <v>293</v>
      </c>
      <c r="C1665">
        <v>2023</v>
      </c>
      <c r="D1665">
        <v>5</v>
      </c>
      <c r="E1665">
        <v>99</v>
      </c>
      <c r="F1665">
        <v>99</v>
      </c>
      <c r="G1665">
        <v>99</v>
      </c>
      <c r="H1665">
        <v>99</v>
      </c>
      <c r="I1665">
        <v>99</v>
      </c>
      <c r="J1665">
        <v>999</v>
      </c>
      <c r="K1665">
        <v>99</v>
      </c>
      <c r="L1665">
        <v>99</v>
      </c>
      <c r="M1665">
        <v>10</v>
      </c>
      <c r="N1665">
        <v>99</v>
      </c>
      <c r="O1665">
        <v>99</v>
      </c>
      <c r="P1665">
        <v>99</v>
      </c>
      <c r="Q1665">
        <v>25</v>
      </c>
      <c r="R1665">
        <v>32</v>
      </c>
      <c r="S1665">
        <v>8.71875</v>
      </c>
      <c r="T1665">
        <v>10</v>
      </c>
      <c r="U1665">
        <v>37.543749999999989</v>
      </c>
      <c r="V1665">
        <v>0</v>
      </c>
      <c r="W1665">
        <v>100</v>
      </c>
      <c r="X1665">
        <v>100</v>
      </c>
      <c r="Y1665">
        <v>100</v>
      </c>
      <c r="Z1665">
        <v>6.9041173177677324</v>
      </c>
      <c r="AA1665">
        <v>1.8747395652463303</v>
      </c>
      <c r="AB1665">
        <v>0</v>
      </c>
      <c r="AC1665">
        <v>43.746582100204073</v>
      </c>
      <c r="AF1665">
        <v>2.2237665045170254</v>
      </c>
      <c r="AG1665">
        <v>3.6008979765554998</v>
      </c>
      <c r="AH1665">
        <v>3.125</v>
      </c>
      <c r="AI1665">
        <v>9</v>
      </c>
      <c r="AJ1665">
        <v>111.4666666666667</v>
      </c>
      <c r="AK1665">
        <v>24.935838645650158</v>
      </c>
    </row>
    <row r="1666" spans="1:37">
      <c r="A1666">
        <v>17</v>
      </c>
      <c r="B1666">
        <v>294</v>
      </c>
      <c r="C1666">
        <v>2023</v>
      </c>
      <c r="D1666">
        <v>6</v>
      </c>
      <c r="E1666">
        <v>99</v>
      </c>
      <c r="F1666">
        <v>99</v>
      </c>
      <c r="G1666">
        <v>99</v>
      </c>
      <c r="H1666">
        <v>99</v>
      </c>
      <c r="I1666">
        <v>99</v>
      </c>
      <c r="J1666">
        <v>999</v>
      </c>
      <c r="K1666">
        <v>99</v>
      </c>
      <c r="L1666">
        <v>99</v>
      </c>
      <c r="M1666">
        <v>10</v>
      </c>
      <c r="N1666">
        <v>99</v>
      </c>
      <c r="O1666">
        <v>99</v>
      </c>
      <c r="P1666">
        <v>99</v>
      </c>
      <c r="Q1666">
        <v>22</v>
      </c>
      <c r="R1666">
        <v>29</v>
      </c>
      <c r="S1666">
        <v>9.206896551724137</v>
      </c>
      <c r="T1666">
        <v>10</v>
      </c>
      <c r="U1666">
        <v>36.699999999999989</v>
      </c>
      <c r="V1666">
        <v>0</v>
      </c>
      <c r="W1666">
        <v>100</v>
      </c>
      <c r="X1666">
        <v>100</v>
      </c>
      <c r="Y1666">
        <v>100</v>
      </c>
      <c r="Z1666">
        <v>6.4522115962482003</v>
      </c>
      <c r="AA1666">
        <v>1.1258501874009963</v>
      </c>
      <c r="AB1666">
        <v>0</v>
      </c>
      <c r="AC1666">
        <v>31.234797155415993</v>
      </c>
      <c r="AF1666">
        <v>2.5327510917030565</v>
      </c>
      <c r="AG1666">
        <v>3.9368942812754306</v>
      </c>
      <c r="AH1666">
        <v>10.344827586206899</v>
      </c>
      <c r="AI1666">
        <v>16</v>
      </c>
      <c r="AJ1666">
        <v>111.91250000000002</v>
      </c>
      <c r="AK1666">
        <v>28.405429164968993</v>
      </c>
    </row>
    <row r="1667" spans="1:37">
      <c r="A1667">
        <v>17</v>
      </c>
      <c r="B1667">
        <v>295</v>
      </c>
      <c r="C1667">
        <v>2023</v>
      </c>
      <c r="D1667">
        <v>7</v>
      </c>
      <c r="E1667">
        <v>99</v>
      </c>
      <c r="F1667">
        <v>99</v>
      </c>
      <c r="G1667">
        <v>99</v>
      </c>
      <c r="H1667">
        <v>99</v>
      </c>
      <c r="I1667">
        <v>99</v>
      </c>
      <c r="J1667">
        <v>999</v>
      </c>
      <c r="K1667">
        <v>99</v>
      </c>
      <c r="L1667">
        <v>99</v>
      </c>
      <c r="M1667">
        <v>10</v>
      </c>
      <c r="N1667">
        <v>99</v>
      </c>
      <c r="O1667">
        <v>99</v>
      </c>
      <c r="P1667">
        <v>99</v>
      </c>
      <c r="Q1667">
        <v>7</v>
      </c>
      <c r="R1667">
        <v>9</v>
      </c>
      <c r="S1667">
        <v>9.1111111111111125</v>
      </c>
      <c r="T1667">
        <v>10</v>
      </c>
      <c r="U1667">
        <v>38.488888888888887</v>
      </c>
      <c r="V1667">
        <v>0</v>
      </c>
      <c r="W1667">
        <v>100</v>
      </c>
      <c r="X1667">
        <v>100</v>
      </c>
      <c r="Y1667">
        <v>100</v>
      </c>
      <c r="Z1667">
        <v>5.728378565323152</v>
      </c>
      <c r="AA1667">
        <v>0.31426968052735899</v>
      </c>
      <c r="AB1667">
        <v>0</v>
      </c>
      <c r="AC1667">
        <v>46.9754941791928</v>
      </c>
      <c r="AF1667">
        <v>2.8301886792452819</v>
      </c>
      <c r="AG1667">
        <v>4.2871817720516345</v>
      </c>
      <c r="AH1667">
        <v>0</v>
      </c>
      <c r="AI1667">
        <v>1</v>
      </c>
      <c r="AJ1667">
        <v>114.5</v>
      </c>
      <c r="AK1667">
        <v>28.378741957378757</v>
      </c>
    </row>
    <row r="1668" spans="1:37">
      <c r="A1668">
        <v>17</v>
      </c>
      <c r="B1668">
        <v>296</v>
      </c>
      <c r="C1668">
        <v>2023</v>
      </c>
      <c r="D1668">
        <v>8</v>
      </c>
      <c r="E1668">
        <v>99</v>
      </c>
      <c r="F1668">
        <v>99</v>
      </c>
      <c r="G1668">
        <v>99</v>
      </c>
      <c r="H1668">
        <v>99</v>
      </c>
      <c r="I1668">
        <v>99</v>
      </c>
      <c r="J1668">
        <v>999</v>
      </c>
      <c r="K1668">
        <v>99</v>
      </c>
      <c r="L1668">
        <v>99</v>
      </c>
      <c r="M1668">
        <v>10</v>
      </c>
      <c r="N1668">
        <v>99</v>
      </c>
      <c r="O1668">
        <v>99</v>
      </c>
      <c r="P1668">
        <v>99</v>
      </c>
      <c r="Q1668">
        <v>136</v>
      </c>
      <c r="R1668">
        <v>157</v>
      </c>
      <c r="S1668">
        <v>8.8216560509554149</v>
      </c>
      <c r="T1668">
        <v>10</v>
      </c>
      <c r="U1668">
        <v>37.352229299363053</v>
      </c>
      <c r="V1668">
        <v>0</v>
      </c>
      <c r="W1668">
        <v>100</v>
      </c>
      <c r="X1668">
        <v>98.726114649681563</v>
      </c>
      <c r="Y1668">
        <v>91.082802547770697</v>
      </c>
      <c r="Z1668">
        <v>8.9587845085696323</v>
      </c>
      <c r="AA1668">
        <v>1.0796507144158112</v>
      </c>
      <c r="AB1668">
        <v>0</v>
      </c>
      <c r="AC1668">
        <v>50.222731366205352</v>
      </c>
      <c r="AF1668">
        <v>2.4303405572755423</v>
      </c>
      <c r="AG1668">
        <v>3.5646011394712618</v>
      </c>
      <c r="AH1668">
        <v>1.2738853503184711</v>
      </c>
      <c r="AI1668">
        <v>65</v>
      </c>
      <c r="AJ1668">
        <v>114.92769230769228</v>
      </c>
      <c r="AK1668">
        <v>24.813512216372001</v>
      </c>
    </row>
    <row r="1669" spans="1:37">
      <c r="A1669">
        <v>17</v>
      </c>
      <c r="B1669">
        <v>297</v>
      </c>
      <c r="C1669">
        <v>2023</v>
      </c>
      <c r="D1669">
        <v>9</v>
      </c>
      <c r="E1669">
        <v>99</v>
      </c>
      <c r="F1669">
        <v>99</v>
      </c>
      <c r="G1669">
        <v>99</v>
      </c>
      <c r="H1669">
        <v>99</v>
      </c>
      <c r="I1669">
        <v>99</v>
      </c>
      <c r="J1669">
        <v>999</v>
      </c>
      <c r="K1669">
        <v>99</v>
      </c>
      <c r="L1669">
        <v>99</v>
      </c>
      <c r="M1669">
        <v>10</v>
      </c>
      <c r="N1669">
        <v>99</v>
      </c>
      <c r="O1669">
        <v>99</v>
      </c>
      <c r="P1669">
        <v>99</v>
      </c>
      <c r="Q1669">
        <v>155</v>
      </c>
      <c r="R1669">
        <v>188</v>
      </c>
      <c r="S1669">
        <v>8.5478723404255295</v>
      </c>
      <c r="T1669">
        <v>10</v>
      </c>
      <c r="U1669">
        <v>32.731914893617031</v>
      </c>
      <c r="V1669">
        <v>0</v>
      </c>
      <c r="W1669">
        <v>100</v>
      </c>
      <c r="X1669">
        <v>100</v>
      </c>
      <c r="Y1669">
        <v>83.510638297872319</v>
      </c>
      <c r="Z1669">
        <v>8.7748699786203428</v>
      </c>
      <c r="AA1669">
        <v>1.4339521879477213</v>
      </c>
      <c r="AB1669">
        <v>0</v>
      </c>
      <c r="AC1669">
        <v>66.94463589289542</v>
      </c>
      <c r="AF1669">
        <v>2.6903262736119058</v>
      </c>
      <c r="AG1669">
        <v>3.534274757469468</v>
      </c>
      <c r="AH1669">
        <v>7.4468085106382995</v>
      </c>
      <c r="AI1669">
        <v>57</v>
      </c>
      <c r="AJ1669">
        <v>110.63684210526311</v>
      </c>
      <c r="AK1669">
        <v>23.625217120251762</v>
      </c>
    </row>
    <row r="1670" spans="1:37">
      <c r="A1670">
        <v>17</v>
      </c>
      <c r="B1670">
        <v>298</v>
      </c>
      <c r="C1670">
        <v>2023</v>
      </c>
      <c r="D1670">
        <v>10</v>
      </c>
      <c r="E1670">
        <v>99</v>
      </c>
      <c r="F1670">
        <v>99</v>
      </c>
      <c r="G1670">
        <v>99</v>
      </c>
      <c r="H1670">
        <v>99</v>
      </c>
      <c r="I1670">
        <v>99</v>
      </c>
      <c r="J1670">
        <v>999</v>
      </c>
      <c r="K1670">
        <v>99</v>
      </c>
      <c r="L1670">
        <v>99</v>
      </c>
      <c r="M1670">
        <v>10</v>
      </c>
      <c r="N1670">
        <v>99</v>
      </c>
      <c r="O1670">
        <v>99</v>
      </c>
      <c r="P1670">
        <v>99</v>
      </c>
      <c r="Q1670">
        <v>391</v>
      </c>
      <c r="R1670">
        <v>466</v>
      </c>
      <c r="S1670">
        <v>8.8154506437768259</v>
      </c>
      <c r="T1670">
        <v>10</v>
      </c>
      <c r="U1670">
        <v>34.618669527896969</v>
      </c>
      <c r="V1670">
        <v>0</v>
      </c>
      <c r="W1670">
        <v>100</v>
      </c>
      <c r="X1670">
        <v>99.356223175965695</v>
      </c>
      <c r="Y1670">
        <v>89.914163090128753</v>
      </c>
      <c r="Z1670">
        <v>8.5532298915372706</v>
      </c>
      <c r="AA1670">
        <v>1.2222268737128004</v>
      </c>
      <c r="AB1670">
        <v>0</v>
      </c>
      <c r="AC1670">
        <v>65.293392509915392</v>
      </c>
      <c r="AF1670">
        <v>2.519599891862665</v>
      </c>
      <c r="AG1670">
        <v>3.2719870826656225</v>
      </c>
      <c r="AH1670">
        <v>4.7210300429184562</v>
      </c>
      <c r="AI1670">
        <v>178</v>
      </c>
      <c r="AJ1670">
        <v>113.17191011235948</v>
      </c>
      <c r="AK1670">
        <v>23.680978738177718</v>
      </c>
    </row>
    <row r="1671" spans="1:37">
      <c r="A1671">
        <v>17</v>
      </c>
      <c r="B1671">
        <v>299</v>
      </c>
      <c r="C1671">
        <v>2023</v>
      </c>
      <c r="D1671">
        <v>11</v>
      </c>
      <c r="E1671">
        <v>99</v>
      </c>
      <c r="F1671">
        <v>99</v>
      </c>
      <c r="G1671">
        <v>99</v>
      </c>
      <c r="H1671">
        <v>99</v>
      </c>
      <c r="I1671">
        <v>99</v>
      </c>
      <c r="J1671">
        <v>999</v>
      </c>
      <c r="K1671">
        <v>99</v>
      </c>
      <c r="L1671">
        <v>99</v>
      </c>
      <c r="M1671">
        <v>10</v>
      </c>
      <c r="N1671">
        <v>99</v>
      </c>
      <c r="O1671">
        <v>99</v>
      </c>
      <c r="P1671">
        <v>99</v>
      </c>
      <c r="Q1671">
        <v>176</v>
      </c>
      <c r="R1671">
        <v>214</v>
      </c>
      <c r="S1671">
        <v>8.7383177570093462</v>
      </c>
      <c r="T1671">
        <v>10</v>
      </c>
      <c r="U1671">
        <v>33.887383177570101</v>
      </c>
      <c r="V1671">
        <v>0</v>
      </c>
      <c r="W1671">
        <v>100</v>
      </c>
      <c r="X1671">
        <v>98.130841121495365</v>
      </c>
      <c r="Y1671">
        <v>85.981308411214982</v>
      </c>
      <c r="Z1671">
        <v>9.0256632900379028</v>
      </c>
      <c r="AA1671">
        <v>1.348841306823414</v>
      </c>
      <c r="AB1671">
        <v>0</v>
      </c>
      <c r="AC1671">
        <v>70.023036919995107</v>
      </c>
      <c r="AF1671">
        <v>2.4501946416304095</v>
      </c>
      <c r="AG1671">
        <v>3.1585012852821017</v>
      </c>
      <c r="AH1671">
        <v>9.3457943925233611</v>
      </c>
      <c r="AI1671">
        <v>61</v>
      </c>
      <c r="AJ1671">
        <v>111.07213114754101</v>
      </c>
      <c r="AK1671">
        <v>23.84499242189213</v>
      </c>
    </row>
    <row r="1672" spans="1:37">
      <c r="A1672">
        <v>17</v>
      </c>
      <c r="B1672">
        <v>300</v>
      </c>
      <c r="C1672">
        <v>2023</v>
      </c>
      <c r="D1672">
        <v>12</v>
      </c>
      <c r="E1672">
        <v>99</v>
      </c>
      <c r="F1672">
        <v>99</v>
      </c>
      <c r="G1672">
        <v>99</v>
      </c>
      <c r="H1672">
        <v>99</v>
      </c>
      <c r="I1672">
        <v>99</v>
      </c>
      <c r="J1672">
        <v>999</v>
      </c>
      <c r="K1672">
        <v>99</v>
      </c>
      <c r="L1672">
        <v>99</v>
      </c>
      <c r="M1672">
        <v>10</v>
      </c>
      <c r="N1672">
        <v>99</v>
      </c>
      <c r="O1672">
        <v>99</v>
      </c>
      <c r="P1672">
        <v>99</v>
      </c>
      <c r="Q1672">
        <v>9</v>
      </c>
      <c r="R1672">
        <v>10</v>
      </c>
      <c r="S1672">
        <v>8.1</v>
      </c>
      <c r="T1672">
        <v>10</v>
      </c>
      <c r="U1672">
        <v>29.670000000000009</v>
      </c>
      <c r="V1672">
        <v>0</v>
      </c>
      <c r="W1672">
        <v>100</v>
      </c>
      <c r="X1672">
        <v>100</v>
      </c>
      <c r="Y1672">
        <v>70</v>
      </c>
      <c r="Z1672">
        <v>8.570070011382624</v>
      </c>
      <c r="AA1672">
        <v>0.69999999999999829</v>
      </c>
      <c r="AB1672">
        <v>0</v>
      </c>
      <c r="AC1672">
        <v>74.561817949129107</v>
      </c>
      <c r="AF1672">
        <v>2.5839793281653751</v>
      </c>
      <c r="AG1672">
        <v>2.9860209534736279</v>
      </c>
      <c r="AH1672">
        <v>0</v>
      </c>
      <c r="AI1672">
        <v>4</v>
      </c>
      <c r="AJ1672">
        <v>105.075</v>
      </c>
      <c r="AK1672">
        <v>20.492531656292755</v>
      </c>
    </row>
    <row r="1673" spans="1:37">
      <c r="A1673">
        <v>17</v>
      </c>
      <c r="B1673">
        <v>301</v>
      </c>
      <c r="C1673">
        <v>2023</v>
      </c>
      <c r="D1673">
        <v>1</v>
      </c>
      <c r="E1673">
        <v>99</v>
      </c>
      <c r="F1673">
        <v>99</v>
      </c>
      <c r="G1673">
        <v>99</v>
      </c>
      <c r="H1673">
        <v>99</v>
      </c>
      <c r="I1673">
        <v>99</v>
      </c>
      <c r="J1673">
        <v>999</v>
      </c>
      <c r="K1673">
        <v>99</v>
      </c>
      <c r="L1673">
        <v>99</v>
      </c>
      <c r="M1673">
        <v>11</v>
      </c>
      <c r="N1673">
        <v>99</v>
      </c>
      <c r="O1673">
        <v>99</v>
      </c>
      <c r="P1673">
        <v>99</v>
      </c>
      <c r="Q1673">
        <v>4</v>
      </c>
      <c r="R1673">
        <v>4</v>
      </c>
      <c r="S1673">
        <v>8.25</v>
      </c>
      <c r="T1673">
        <v>11</v>
      </c>
      <c r="U1673">
        <v>39.050000000000011</v>
      </c>
      <c r="V1673">
        <v>0</v>
      </c>
      <c r="W1673">
        <v>100</v>
      </c>
      <c r="X1673">
        <v>100</v>
      </c>
      <c r="Y1673">
        <v>100</v>
      </c>
      <c r="Z1673">
        <v>11.0996621570208</v>
      </c>
      <c r="AA1673">
        <v>0.82915619758885006</v>
      </c>
      <c r="AB1673">
        <v>0</v>
      </c>
      <c r="AC1673">
        <v>96.568058992314747</v>
      </c>
      <c r="AF1673">
        <v>1.149425287356322</v>
      </c>
      <c r="AG1673">
        <v>1.6773334478759501</v>
      </c>
      <c r="AH1673">
        <v>0</v>
      </c>
      <c r="AI1673">
        <v>0</v>
      </c>
    </row>
    <row r="1674" spans="1:37">
      <c r="A1674">
        <v>17</v>
      </c>
      <c r="B1674">
        <v>302</v>
      </c>
      <c r="C1674">
        <v>2023</v>
      </c>
      <c r="D1674">
        <v>2</v>
      </c>
      <c r="E1674">
        <v>99</v>
      </c>
      <c r="F1674">
        <v>99</v>
      </c>
      <c r="G1674">
        <v>99</v>
      </c>
      <c r="H1674">
        <v>99</v>
      </c>
      <c r="I1674">
        <v>99</v>
      </c>
      <c r="J1674">
        <v>999</v>
      </c>
      <c r="K1674">
        <v>99</v>
      </c>
      <c r="L1674">
        <v>99</v>
      </c>
      <c r="M1674">
        <v>11</v>
      </c>
      <c r="N1674">
        <v>99</v>
      </c>
      <c r="O1674">
        <v>99</v>
      </c>
      <c r="P1674">
        <v>99</v>
      </c>
      <c r="Q1674">
        <v>9</v>
      </c>
      <c r="R1674">
        <v>9</v>
      </c>
      <c r="S1674">
        <v>8.7777777777777768</v>
      </c>
      <c r="T1674">
        <v>11</v>
      </c>
      <c r="U1674">
        <v>36.200000000000003</v>
      </c>
      <c r="V1674">
        <v>0</v>
      </c>
      <c r="W1674">
        <v>100</v>
      </c>
      <c r="X1674">
        <v>100</v>
      </c>
      <c r="Y1674">
        <v>100</v>
      </c>
      <c r="Z1674">
        <v>5.2727812606083084</v>
      </c>
      <c r="AA1674">
        <v>0.41573970964153201</v>
      </c>
      <c r="AB1674">
        <v>0</v>
      </c>
      <c r="AC1674">
        <v>21.795391908423998</v>
      </c>
      <c r="AF1674">
        <v>1.6666666666666672</v>
      </c>
      <c r="AG1674">
        <v>2.0411231815960607</v>
      </c>
      <c r="AH1674">
        <v>0</v>
      </c>
      <c r="AI1674">
        <v>2</v>
      </c>
      <c r="AJ1674">
        <v>108.45</v>
      </c>
      <c r="AK1674">
        <v>25.016514719653046</v>
      </c>
    </row>
    <row r="1675" spans="1:37">
      <c r="A1675">
        <v>17</v>
      </c>
      <c r="B1675">
        <v>303</v>
      </c>
      <c r="C1675">
        <v>2023</v>
      </c>
      <c r="D1675">
        <v>3</v>
      </c>
      <c r="E1675">
        <v>99</v>
      </c>
      <c r="F1675">
        <v>99</v>
      </c>
      <c r="G1675">
        <v>99</v>
      </c>
      <c r="H1675">
        <v>99</v>
      </c>
      <c r="I1675">
        <v>99</v>
      </c>
      <c r="J1675">
        <v>999</v>
      </c>
      <c r="K1675">
        <v>99</v>
      </c>
      <c r="L1675">
        <v>99</v>
      </c>
      <c r="M1675">
        <v>11</v>
      </c>
      <c r="N1675">
        <v>99</v>
      </c>
      <c r="O1675">
        <v>99</v>
      </c>
      <c r="P1675">
        <v>99</v>
      </c>
      <c r="Q1675">
        <v>82</v>
      </c>
      <c r="R1675">
        <v>87</v>
      </c>
      <c r="S1675">
        <v>9.206896551724137</v>
      </c>
      <c r="T1675">
        <v>11</v>
      </c>
      <c r="U1675">
        <v>41.247126436781599</v>
      </c>
      <c r="V1675">
        <v>0</v>
      </c>
      <c r="W1675">
        <v>100</v>
      </c>
      <c r="X1675">
        <v>100</v>
      </c>
      <c r="Y1675">
        <v>100</v>
      </c>
      <c r="Z1675">
        <v>6.7849535879702989</v>
      </c>
      <c r="AA1675">
        <v>1.0628300005118829</v>
      </c>
      <c r="AB1675">
        <v>0</v>
      </c>
      <c r="AC1675">
        <v>51.63573426214775</v>
      </c>
      <c r="AF1675">
        <v>2.6589242053789737</v>
      </c>
      <c r="AG1675">
        <v>3.6331992503773929</v>
      </c>
      <c r="AH1675">
        <v>2.298850574712644</v>
      </c>
      <c r="AI1675">
        <v>13</v>
      </c>
      <c r="AJ1675">
        <v>115.3153846153846</v>
      </c>
      <c r="AK1675">
        <v>25.588843621356297</v>
      </c>
    </row>
    <row r="1676" spans="1:37">
      <c r="A1676">
        <v>17</v>
      </c>
      <c r="B1676">
        <v>304</v>
      </c>
      <c r="C1676">
        <v>2023</v>
      </c>
      <c r="D1676">
        <v>4</v>
      </c>
      <c r="E1676">
        <v>99</v>
      </c>
      <c r="F1676">
        <v>99</v>
      </c>
      <c r="G1676">
        <v>99</v>
      </c>
      <c r="H1676">
        <v>99</v>
      </c>
      <c r="I1676">
        <v>99</v>
      </c>
      <c r="J1676">
        <v>999</v>
      </c>
      <c r="K1676">
        <v>99</v>
      </c>
      <c r="L1676">
        <v>99</v>
      </c>
      <c r="M1676">
        <v>11</v>
      </c>
      <c r="N1676">
        <v>99</v>
      </c>
      <c r="O1676">
        <v>99</v>
      </c>
      <c r="P1676">
        <v>99</v>
      </c>
      <c r="Q1676">
        <v>4</v>
      </c>
      <c r="R1676">
        <v>4</v>
      </c>
      <c r="S1676">
        <v>9.75</v>
      </c>
      <c r="T1676">
        <v>11</v>
      </c>
      <c r="U1676">
        <v>47.6</v>
      </c>
      <c r="V1676">
        <v>0</v>
      </c>
      <c r="W1676">
        <v>100</v>
      </c>
      <c r="X1676">
        <v>100</v>
      </c>
      <c r="Y1676">
        <v>100</v>
      </c>
      <c r="Z1676">
        <v>4.4732538492689828</v>
      </c>
      <c r="AA1676">
        <v>0.82915619758885006</v>
      </c>
      <c r="AB1676">
        <v>0</v>
      </c>
      <c r="AC1676">
        <v>82.905859208335926</v>
      </c>
      <c r="AF1676">
        <v>0.65466448445171854</v>
      </c>
      <c r="AG1676">
        <v>1.4586573304425765</v>
      </c>
      <c r="AH1676">
        <v>25</v>
      </c>
      <c r="AI1676">
        <v>0</v>
      </c>
    </row>
    <row r="1677" spans="1:37">
      <c r="A1677">
        <v>17</v>
      </c>
      <c r="B1677">
        <v>305</v>
      </c>
      <c r="C1677">
        <v>2023</v>
      </c>
      <c r="D1677">
        <v>5</v>
      </c>
      <c r="E1677">
        <v>99</v>
      </c>
      <c r="F1677">
        <v>99</v>
      </c>
      <c r="G1677">
        <v>99</v>
      </c>
      <c r="H1677">
        <v>99</v>
      </c>
      <c r="I1677">
        <v>99</v>
      </c>
      <c r="J1677">
        <v>999</v>
      </c>
      <c r="K1677">
        <v>99</v>
      </c>
      <c r="L1677">
        <v>99</v>
      </c>
      <c r="M1677">
        <v>11</v>
      </c>
      <c r="N1677">
        <v>99</v>
      </c>
      <c r="O1677">
        <v>99</v>
      </c>
      <c r="P1677">
        <v>99</v>
      </c>
      <c r="Q1677">
        <v>15</v>
      </c>
      <c r="R1677">
        <v>16</v>
      </c>
      <c r="S1677">
        <v>8.75</v>
      </c>
      <c r="T1677">
        <v>11</v>
      </c>
      <c r="U1677">
        <v>36.400000000000006</v>
      </c>
      <c r="V1677">
        <v>0</v>
      </c>
      <c r="W1677">
        <v>100</v>
      </c>
      <c r="X1677">
        <v>100</v>
      </c>
      <c r="Y1677">
        <v>93.75</v>
      </c>
      <c r="Z1677">
        <v>7.2319603151565692</v>
      </c>
      <c r="AA1677">
        <v>1.1456439237389602</v>
      </c>
      <c r="AB1677">
        <v>0</v>
      </c>
      <c r="AC1677">
        <v>61.555163010014894</v>
      </c>
      <c r="AF1677">
        <v>1.1118832522585127</v>
      </c>
      <c r="AG1677">
        <v>1.7455992854552389</v>
      </c>
      <c r="AH1677">
        <v>0</v>
      </c>
      <c r="AI1677">
        <v>6</v>
      </c>
      <c r="AJ1677">
        <v>112.9166666666667</v>
      </c>
      <c r="AK1677">
        <v>25.055100286561565</v>
      </c>
    </row>
    <row r="1678" spans="1:37">
      <c r="A1678">
        <v>17</v>
      </c>
      <c r="B1678">
        <v>306</v>
      </c>
      <c r="C1678">
        <v>2023</v>
      </c>
      <c r="D1678">
        <v>6</v>
      </c>
      <c r="E1678">
        <v>99</v>
      </c>
      <c r="F1678">
        <v>99</v>
      </c>
      <c r="G1678">
        <v>99</v>
      </c>
      <c r="H1678">
        <v>99</v>
      </c>
      <c r="I1678">
        <v>99</v>
      </c>
      <c r="J1678">
        <v>999</v>
      </c>
      <c r="K1678">
        <v>99</v>
      </c>
      <c r="L1678">
        <v>99</v>
      </c>
      <c r="M1678">
        <v>11</v>
      </c>
      <c r="N1678">
        <v>99</v>
      </c>
      <c r="O1678">
        <v>99</v>
      </c>
      <c r="P1678">
        <v>99</v>
      </c>
      <c r="Q1678">
        <v>13</v>
      </c>
      <c r="R1678">
        <v>13</v>
      </c>
      <c r="S1678">
        <v>9.1538461538461569</v>
      </c>
      <c r="T1678">
        <v>11</v>
      </c>
      <c r="U1678">
        <v>41.100000000000009</v>
      </c>
      <c r="V1678">
        <v>0</v>
      </c>
      <c r="W1678">
        <v>100</v>
      </c>
      <c r="X1678">
        <v>100</v>
      </c>
      <c r="Y1678">
        <v>100</v>
      </c>
      <c r="Z1678">
        <v>6.1971457449873641</v>
      </c>
      <c r="AA1678">
        <v>1.0262818510866467</v>
      </c>
      <c r="AB1678">
        <v>0</v>
      </c>
      <c r="AC1678">
        <v>59.869204520975664</v>
      </c>
      <c r="AF1678">
        <v>1.1353711790393013</v>
      </c>
      <c r="AG1678">
        <v>1.9764000887770965</v>
      </c>
      <c r="AH1678">
        <v>0</v>
      </c>
      <c r="AI1678">
        <v>7</v>
      </c>
      <c r="AJ1678">
        <v>114.97142857142852</v>
      </c>
      <c r="AK1678">
        <v>27.356918916228238</v>
      </c>
    </row>
    <row r="1679" spans="1:37">
      <c r="A1679">
        <v>17</v>
      </c>
      <c r="B1679">
        <v>307</v>
      </c>
      <c r="C1679">
        <v>2023</v>
      </c>
      <c r="D1679">
        <v>7</v>
      </c>
      <c r="E1679">
        <v>99</v>
      </c>
      <c r="F1679">
        <v>99</v>
      </c>
      <c r="G1679">
        <v>99</v>
      </c>
      <c r="H1679">
        <v>99</v>
      </c>
      <c r="I1679">
        <v>99</v>
      </c>
      <c r="J1679">
        <v>999</v>
      </c>
      <c r="K1679">
        <v>99</v>
      </c>
      <c r="L1679">
        <v>99</v>
      </c>
      <c r="M1679">
        <v>11</v>
      </c>
      <c r="N1679">
        <v>99</v>
      </c>
      <c r="O1679">
        <v>99</v>
      </c>
      <c r="P1679">
        <v>99</v>
      </c>
      <c r="Q1679">
        <v>2</v>
      </c>
      <c r="R1679">
        <v>3</v>
      </c>
      <c r="S1679">
        <v>9</v>
      </c>
      <c r="T1679">
        <v>11</v>
      </c>
      <c r="U1679">
        <v>38.9</v>
      </c>
      <c r="V1679">
        <v>0</v>
      </c>
      <c r="W1679">
        <v>100</v>
      </c>
      <c r="X1679">
        <v>100</v>
      </c>
      <c r="Y1679">
        <v>100</v>
      </c>
      <c r="Z1679">
        <v>9.1923881554251192</v>
      </c>
      <c r="AA1679">
        <v>0</v>
      </c>
      <c r="AB1679">
        <v>0</v>
      </c>
      <c r="AF1679">
        <v>0.94339622641509413</v>
      </c>
      <c r="AG1679">
        <v>1.4443248060000742</v>
      </c>
      <c r="AH1679">
        <v>0</v>
      </c>
      <c r="AI1679">
        <v>1</v>
      </c>
      <c r="AJ1679">
        <v>123.6</v>
      </c>
      <c r="AK1679">
        <v>26.426833797293209</v>
      </c>
    </row>
    <row r="1680" spans="1:37">
      <c r="A1680">
        <v>17</v>
      </c>
      <c r="B1680">
        <v>308</v>
      </c>
      <c r="C1680">
        <v>2023</v>
      </c>
      <c r="D1680">
        <v>8</v>
      </c>
      <c r="E1680">
        <v>99</v>
      </c>
      <c r="F1680">
        <v>99</v>
      </c>
      <c r="G1680">
        <v>99</v>
      </c>
      <c r="H1680">
        <v>99</v>
      </c>
      <c r="I1680">
        <v>99</v>
      </c>
      <c r="J1680">
        <v>999</v>
      </c>
      <c r="K1680">
        <v>99</v>
      </c>
      <c r="L1680">
        <v>99</v>
      </c>
      <c r="M1680">
        <v>11</v>
      </c>
      <c r="N1680">
        <v>99</v>
      </c>
      <c r="O1680">
        <v>99</v>
      </c>
      <c r="P1680">
        <v>99</v>
      </c>
      <c r="Q1680">
        <v>59</v>
      </c>
      <c r="R1680">
        <v>73</v>
      </c>
      <c r="S1680">
        <v>9.0410958904109595</v>
      </c>
      <c r="T1680">
        <v>11</v>
      </c>
      <c r="U1680">
        <v>39.368493150684927</v>
      </c>
      <c r="V1680">
        <v>0</v>
      </c>
      <c r="W1680">
        <v>100</v>
      </c>
      <c r="X1680">
        <v>100</v>
      </c>
      <c r="Y1680">
        <v>95.890410958904098</v>
      </c>
      <c r="Z1680">
        <v>9.6362738878538536</v>
      </c>
      <c r="AA1680">
        <v>1.2212541966039765</v>
      </c>
      <c r="AB1680">
        <v>0</v>
      </c>
      <c r="AC1680">
        <v>47.666145061910797</v>
      </c>
      <c r="AF1680">
        <v>1.1300309597523219</v>
      </c>
      <c r="AG1680">
        <v>1.7468934424784623</v>
      </c>
      <c r="AH1680">
        <v>4.1095890410958908</v>
      </c>
      <c r="AI1680">
        <v>38</v>
      </c>
      <c r="AJ1680">
        <v>115.34473684210523</v>
      </c>
      <c r="AK1680">
        <v>26.429123286546329</v>
      </c>
    </row>
    <row r="1681" spans="1:37">
      <c r="A1681">
        <v>17</v>
      </c>
      <c r="B1681">
        <v>309</v>
      </c>
      <c r="C1681">
        <v>2023</v>
      </c>
      <c r="D1681">
        <v>9</v>
      </c>
      <c r="E1681">
        <v>99</v>
      </c>
      <c r="F1681">
        <v>99</v>
      </c>
      <c r="G1681">
        <v>99</v>
      </c>
      <c r="H1681">
        <v>99</v>
      </c>
      <c r="I1681">
        <v>99</v>
      </c>
      <c r="J1681">
        <v>999</v>
      </c>
      <c r="K1681">
        <v>99</v>
      </c>
      <c r="L1681">
        <v>99</v>
      </c>
      <c r="M1681">
        <v>11</v>
      </c>
      <c r="N1681">
        <v>99</v>
      </c>
      <c r="O1681">
        <v>99</v>
      </c>
      <c r="P1681">
        <v>99</v>
      </c>
      <c r="Q1681">
        <v>90</v>
      </c>
      <c r="R1681">
        <v>96</v>
      </c>
      <c r="S1681">
        <v>8.7083333333333357</v>
      </c>
      <c r="T1681">
        <v>11</v>
      </c>
      <c r="U1681">
        <v>36.032291666666659</v>
      </c>
      <c r="V1681">
        <v>0</v>
      </c>
      <c r="W1681">
        <v>100</v>
      </c>
      <c r="X1681">
        <v>100</v>
      </c>
      <c r="Y1681">
        <v>86.458333333333314</v>
      </c>
      <c r="Z1681">
        <v>8.8652704272494685</v>
      </c>
      <c r="AA1681">
        <v>1.3378828631668556</v>
      </c>
      <c r="AB1681">
        <v>0</v>
      </c>
      <c r="AC1681">
        <v>68.70594722992881</v>
      </c>
      <c r="AF1681">
        <v>1.3737836290784202</v>
      </c>
      <c r="AG1681">
        <v>1.98670856304645</v>
      </c>
      <c r="AH1681">
        <v>4.1666666666666679</v>
      </c>
      <c r="AI1681">
        <v>23</v>
      </c>
      <c r="AJ1681">
        <v>113.8</v>
      </c>
      <c r="AK1681">
        <v>24.45426818130688</v>
      </c>
    </row>
    <row r="1682" spans="1:37">
      <c r="A1682">
        <v>17</v>
      </c>
      <c r="B1682">
        <v>310</v>
      </c>
      <c r="C1682">
        <v>2023</v>
      </c>
      <c r="D1682">
        <v>10</v>
      </c>
      <c r="E1682">
        <v>99</v>
      </c>
      <c r="F1682">
        <v>99</v>
      </c>
      <c r="G1682">
        <v>99</v>
      </c>
      <c r="H1682">
        <v>99</v>
      </c>
      <c r="I1682">
        <v>99</v>
      </c>
      <c r="J1682">
        <v>999</v>
      </c>
      <c r="K1682">
        <v>99</v>
      </c>
      <c r="L1682">
        <v>99</v>
      </c>
      <c r="M1682">
        <v>11</v>
      </c>
      <c r="N1682">
        <v>99</v>
      </c>
      <c r="O1682">
        <v>99</v>
      </c>
      <c r="P1682">
        <v>99</v>
      </c>
      <c r="Q1682">
        <v>267</v>
      </c>
      <c r="R1682">
        <v>304</v>
      </c>
      <c r="S1682">
        <v>8.9835526315789451</v>
      </c>
      <c r="T1682">
        <v>11</v>
      </c>
      <c r="U1682">
        <v>35.908552631578935</v>
      </c>
      <c r="V1682">
        <v>0</v>
      </c>
      <c r="W1682">
        <v>100</v>
      </c>
      <c r="X1682">
        <v>99.671052631578945</v>
      </c>
      <c r="Y1682">
        <v>93.09210526315789</v>
      </c>
      <c r="Z1682">
        <v>8.398166655186289</v>
      </c>
      <c r="AA1682">
        <v>1.2551443657240673</v>
      </c>
      <c r="AB1682">
        <v>0</v>
      </c>
      <c r="AC1682">
        <v>59.637393248430001</v>
      </c>
      <c r="AF1682">
        <v>1.6436874831035413</v>
      </c>
      <c r="AG1682">
        <v>2.2140466884321821</v>
      </c>
      <c r="AH1682">
        <v>2.3026315789473681</v>
      </c>
      <c r="AI1682">
        <v>123</v>
      </c>
      <c r="AJ1682">
        <v>113.89837398373984</v>
      </c>
      <c r="AK1682">
        <v>24.290676780186288</v>
      </c>
    </row>
    <row r="1683" spans="1:37">
      <c r="A1683">
        <v>17</v>
      </c>
      <c r="B1683">
        <v>311</v>
      </c>
      <c r="C1683">
        <v>2023</v>
      </c>
      <c r="D1683">
        <v>11</v>
      </c>
      <c r="E1683">
        <v>99</v>
      </c>
      <c r="F1683">
        <v>99</v>
      </c>
      <c r="G1683">
        <v>99</v>
      </c>
      <c r="H1683">
        <v>99</v>
      </c>
      <c r="I1683">
        <v>99</v>
      </c>
      <c r="J1683">
        <v>999</v>
      </c>
      <c r="K1683">
        <v>99</v>
      </c>
      <c r="L1683">
        <v>99</v>
      </c>
      <c r="M1683">
        <v>11</v>
      </c>
      <c r="N1683">
        <v>99</v>
      </c>
      <c r="O1683">
        <v>99</v>
      </c>
      <c r="P1683">
        <v>99</v>
      </c>
      <c r="Q1683">
        <v>99</v>
      </c>
      <c r="R1683">
        <v>111</v>
      </c>
      <c r="S1683">
        <v>8.8738738738738761</v>
      </c>
      <c r="T1683">
        <v>11</v>
      </c>
      <c r="U1683">
        <v>36.274774774774762</v>
      </c>
      <c r="V1683">
        <v>0</v>
      </c>
      <c r="W1683">
        <v>100</v>
      </c>
      <c r="X1683">
        <v>99.099099099099107</v>
      </c>
      <c r="Y1683">
        <v>92.792792792792795</v>
      </c>
      <c r="Z1683">
        <v>8.3866525064885025</v>
      </c>
      <c r="AA1683">
        <v>1.1787695303636856</v>
      </c>
      <c r="AB1683">
        <v>0</v>
      </c>
      <c r="AC1683">
        <v>70.52035475760043</v>
      </c>
      <c r="AF1683">
        <v>1.2708953514998855</v>
      </c>
      <c r="AG1683">
        <v>1.7537066734494937</v>
      </c>
      <c r="AH1683">
        <v>4.5045045045045029</v>
      </c>
      <c r="AI1683">
        <v>43</v>
      </c>
      <c r="AJ1683">
        <v>112.56046511627906</v>
      </c>
      <c r="AK1683">
        <v>24.785518043406874</v>
      </c>
    </row>
    <row r="1684" spans="1:37">
      <c r="A1684">
        <v>17</v>
      </c>
      <c r="B1684">
        <v>312</v>
      </c>
      <c r="C1684">
        <v>2023</v>
      </c>
      <c r="D1684">
        <v>12</v>
      </c>
      <c r="E1684">
        <v>99</v>
      </c>
      <c r="F1684">
        <v>99</v>
      </c>
      <c r="G1684">
        <v>99</v>
      </c>
      <c r="H1684">
        <v>99</v>
      </c>
      <c r="I1684">
        <v>99</v>
      </c>
      <c r="J1684">
        <v>999</v>
      </c>
      <c r="K1684">
        <v>99</v>
      </c>
      <c r="L1684">
        <v>99</v>
      </c>
      <c r="M1684">
        <v>11</v>
      </c>
      <c r="N1684">
        <v>99</v>
      </c>
      <c r="O1684">
        <v>99</v>
      </c>
      <c r="P1684">
        <v>99</v>
      </c>
      <c r="Q1684">
        <v>2</v>
      </c>
      <c r="R1684">
        <v>2</v>
      </c>
      <c r="S1684">
        <v>8</v>
      </c>
      <c r="T1684">
        <v>11</v>
      </c>
      <c r="U1684">
        <v>31.65</v>
      </c>
      <c r="V1684">
        <v>0</v>
      </c>
      <c r="W1684">
        <v>100</v>
      </c>
      <c r="X1684">
        <v>100</v>
      </c>
      <c r="Y1684">
        <v>100</v>
      </c>
      <c r="Z1684">
        <v>2.0500000000000238</v>
      </c>
      <c r="AA1684">
        <v>0</v>
      </c>
      <c r="AB1684">
        <v>0</v>
      </c>
      <c r="AF1684">
        <v>0.51679586563307489</v>
      </c>
      <c r="AG1684">
        <v>0.63705805984118846</v>
      </c>
      <c r="AH1684">
        <v>0</v>
      </c>
      <c r="AI1684">
        <v>2</v>
      </c>
      <c r="AJ1684">
        <v>111.45</v>
      </c>
      <c r="AK1684">
        <v>22.82841250347748</v>
      </c>
    </row>
    <row r="1685" spans="1:37">
      <c r="A1685">
        <v>17</v>
      </c>
      <c r="B1685">
        <v>313</v>
      </c>
      <c r="C1685">
        <v>2023</v>
      </c>
      <c r="D1685">
        <v>1</v>
      </c>
      <c r="E1685">
        <v>99</v>
      </c>
      <c r="F1685">
        <v>99</v>
      </c>
      <c r="G1685">
        <v>99</v>
      </c>
      <c r="H1685">
        <v>99</v>
      </c>
      <c r="I1685">
        <v>99</v>
      </c>
      <c r="J1685">
        <v>999</v>
      </c>
      <c r="K1685">
        <v>99</v>
      </c>
      <c r="L1685">
        <v>99</v>
      </c>
      <c r="M1685">
        <v>12</v>
      </c>
      <c r="N1685">
        <v>99</v>
      </c>
      <c r="O1685">
        <v>99</v>
      </c>
      <c r="P1685">
        <v>99</v>
      </c>
      <c r="Q1685">
        <v>2</v>
      </c>
      <c r="R1685">
        <v>3</v>
      </c>
      <c r="S1685">
        <v>8.6666666666666643</v>
      </c>
      <c r="T1685">
        <v>12</v>
      </c>
      <c r="U1685">
        <v>39.6</v>
      </c>
      <c r="V1685">
        <v>0</v>
      </c>
      <c r="W1685">
        <v>100</v>
      </c>
      <c r="X1685">
        <v>100</v>
      </c>
      <c r="Y1685">
        <v>100</v>
      </c>
      <c r="Z1685">
        <v>1.4445299120013888</v>
      </c>
      <c r="AA1685">
        <v>0.4714045207910384</v>
      </c>
      <c r="AB1685">
        <v>0</v>
      </c>
      <c r="AC1685">
        <v>93.006234975990864</v>
      </c>
      <c r="AF1685">
        <v>0.86206896551724133</v>
      </c>
      <c r="AG1685">
        <v>1.2757183969760753</v>
      </c>
      <c r="AH1685">
        <v>0</v>
      </c>
      <c r="AI1685">
        <v>0</v>
      </c>
    </row>
    <row r="1686" spans="1:37">
      <c r="A1686">
        <v>17</v>
      </c>
      <c r="B1686">
        <v>314</v>
      </c>
      <c r="C1686">
        <v>2023</v>
      </c>
      <c r="D1686">
        <v>2</v>
      </c>
      <c r="E1686">
        <v>99</v>
      </c>
      <c r="F1686">
        <v>99</v>
      </c>
      <c r="G1686">
        <v>99</v>
      </c>
      <c r="H1686">
        <v>99</v>
      </c>
      <c r="I1686">
        <v>99</v>
      </c>
      <c r="J1686">
        <v>999</v>
      </c>
      <c r="K1686">
        <v>99</v>
      </c>
      <c r="L1686">
        <v>99</v>
      </c>
      <c r="M1686">
        <v>12</v>
      </c>
      <c r="N1686">
        <v>99</v>
      </c>
      <c r="O1686">
        <v>99</v>
      </c>
      <c r="P1686">
        <v>99</v>
      </c>
      <c r="Q1686">
        <v>5</v>
      </c>
      <c r="R1686">
        <v>6</v>
      </c>
      <c r="S1686">
        <v>10</v>
      </c>
      <c r="T1686">
        <v>12</v>
      </c>
      <c r="U1686">
        <v>41.300000000000011</v>
      </c>
      <c r="V1686">
        <v>0</v>
      </c>
      <c r="W1686">
        <v>100</v>
      </c>
      <c r="X1686">
        <v>100</v>
      </c>
      <c r="Y1686">
        <v>100</v>
      </c>
      <c r="Z1686">
        <v>5.0787137479221425</v>
      </c>
      <c r="AA1686">
        <v>1.4142135623730951</v>
      </c>
      <c r="AB1686">
        <v>0</v>
      </c>
      <c r="AC1686">
        <v>89.803028188370234</v>
      </c>
      <c r="AF1686">
        <v>1.1111111111111112</v>
      </c>
      <c r="AG1686">
        <v>1.5524564898695643</v>
      </c>
      <c r="AH1686">
        <v>0</v>
      </c>
      <c r="AI1686">
        <v>3</v>
      </c>
      <c r="AJ1686">
        <v>111.7</v>
      </c>
      <c r="AK1686">
        <v>28.384839070815591</v>
      </c>
    </row>
    <row r="1687" spans="1:37">
      <c r="A1687">
        <v>17</v>
      </c>
      <c r="B1687">
        <v>315</v>
      </c>
      <c r="C1687">
        <v>2023</v>
      </c>
      <c r="D1687">
        <v>3</v>
      </c>
      <c r="E1687">
        <v>99</v>
      </c>
      <c r="F1687">
        <v>99</v>
      </c>
      <c r="G1687">
        <v>99</v>
      </c>
      <c r="H1687">
        <v>99</v>
      </c>
      <c r="I1687">
        <v>99</v>
      </c>
      <c r="J1687">
        <v>999</v>
      </c>
      <c r="K1687">
        <v>99</v>
      </c>
      <c r="L1687">
        <v>99</v>
      </c>
      <c r="M1687">
        <v>12</v>
      </c>
      <c r="N1687">
        <v>99</v>
      </c>
      <c r="O1687">
        <v>99</v>
      </c>
      <c r="P1687">
        <v>99</v>
      </c>
      <c r="Q1687">
        <v>25</v>
      </c>
      <c r="R1687">
        <v>25</v>
      </c>
      <c r="S1687">
        <v>9.32</v>
      </c>
      <c r="T1687">
        <v>12</v>
      </c>
      <c r="U1687">
        <v>41.624000000000002</v>
      </c>
      <c r="V1687">
        <v>0</v>
      </c>
      <c r="W1687">
        <v>100</v>
      </c>
      <c r="X1687">
        <v>100</v>
      </c>
      <c r="Y1687">
        <v>100</v>
      </c>
      <c r="Z1687">
        <v>5.3768600502523993</v>
      </c>
      <c r="AA1687">
        <v>1.0087616170334717</v>
      </c>
      <c r="AB1687">
        <v>0</v>
      </c>
      <c r="AC1687">
        <v>48.383748088582578</v>
      </c>
      <c r="AF1687">
        <v>0.76405867970660146</v>
      </c>
      <c r="AG1687">
        <v>1.0535619729532437</v>
      </c>
      <c r="AH1687">
        <v>8</v>
      </c>
      <c r="AI1687">
        <v>5</v>
      </c>
      <c r="AJ1687">
        <v>114.16000000000003</v>
      </c>
      <c r="AK1687">
        <v>27.91702851769486</v>
      </c>
    </row>
    <row r="1688" spans="1:37">
      <c r="A1688">
        <v>17</v>
      </c>
      <c r="B1688">
        <v>316</v>
      </c>
      <c r="C1688">
        <v>2023</v>
      </c>
      <c r="D1688">
        <v>4</v>
      </c>
      <c r="E1688">
        <v>99</v>
      </c>
      <c r="F1688">
        <v>99</v>
      </c>
      <c r="G1688">
        <v>99</v>
      </c>
      <c r="H1688">
        <v>99</v>
      </c>
      <c r="I1688">
        <v>99</v>
      </c>
      <c r="J1688">
        <v>999</v>
      </c>
      <c r="K1688">
        <v>99</v>
      </c>
      <c r="L1688">
        <v>99</v>
      </c>
      <c r="M1688">
        <v>12</v>
      </c>
      <c r="N1688">
        <v>99</v>
      </c>
      <c r="O1688">
        <v>99</v>
      </c>
      <c r="P1688">
        <v>99</v>
      </c>
      <c r="Q1688">
        <v>3</v>
      </c>
      <c r="R1688">
        <v>3</v>
      </c>
      <c r="S1688">
        <v>8.6666666666666643</v>
      </c>
      <c r="T1688">
        <v>12</v>
      </c>
      <c r="U1688">
        <v>47.333333333333343</v>
      </c>
      <c r="V1688">
        <v>0</v>
      </c>
      <c r="W1688">
        <v>100</v>
      </c>
      <c r="X1688">
        <v>100</v>
      </c>
      <c r="Y1688">
        <v>100</v>
      </c>
      <c r="Z1688">
        <v>6.8006535633635243</v>
      </c>
      <c r="AA1688">
        <v>0.4714045207910384</v>
      </c>
      <c r="AB1688">
        <v>0</v>
      </c>
      <c r="AC1688">
        <v>-60.999428133039849</v>
      </c>
      <c r="AF1688">
        <v>0.49099836333878893</v>
      </c>
      <c r="AG1688">
        <v>1.0878641855191491</v>
      </c>
      <c r="AH1688">
        <v>0</v>
      </c>
      <c r="AI1688">
        <v>0</v>
      </c>
    </row>
    <row r="1689" spans="1:37">
      <c r="A1689">
        <v>17</v>
      </c>
      <c r="B1689">
        <v>317</v>
      </c>
      <c r="C1689">
        <v>2023</v>
      </c>
      <c r="D1689">
        <v>5</v>
      </c>
      <c r="E1689">
        <v>99</v>
      </c>
      <c r="F1689">
        <v>99</v>
      </c>
      <c r="G1689">
        <v>99</v>
      </c>
      <c r="H1689">
        <v>99</v>
      </c>
      <c r="I1689">
        <v>99</v>
      </c>
      <c r="J1689">
        <v>999</v>
      </c>
      <c r="K1689">
        <v>99</v>
      </c>
      <c r="L1689">
        <v>99</v>
      </c>
      <c r="M1689">
        <v>12</v>
      </c>
      <c r="N1689">
        <v>99</v>
      </c>
      <c r="O1689">
        <v>99</v>
      </c>
      <c r="P1689">
        <v>99</v>
      </c>
      <c r="Q1689">
        <v>7</v>
      </c>
      <c r="R1689">
        <v>7</v>
      </c>
      <c r="S1689">
        <v>9</v>
      </c>
      <c r="T1689">
        <v>12</v>
      </c>
      <c r="U1689">
        <v>43.199999999999989</v>
      </c>
      <c r="V1689">
        <v>0</v>
      </c>
      <c r="W1689">
        <v>100</v>
      </c>
      <c r="X1689">
        <v>100</v>
      </c>
      <c r="Y1689">
        <v>100</v>
      </c>
      <c r="Z1689">
        <v>5.6472496466358795</v>
      </c>
      <c r="AA1689">
        <v>1.0690449676496976</v>
      </c>
      <c r="AB1689">
        <v>0</v>
      </c>
      <c r="AC1689">
        <v>92.758788246665759</v>
      </c>
      <c r="AF1689">
        <v>0.48644892286309926</v>
      </c>
      <c r="AG1689">
        <v>0.90636885975560444</v>
      </c>
      <c r="AH1689">
        <v>0</v>
      </c>
      <c r="AI1689">
        <v>2</v>
      </c>
      <c r="AJ1689">
        <v>120.5</v>
      </c>
      <c r="AK1689">
        <v>24.572686497346176</v>
      </c>
    </row>
    <row r="1690" spans="1:37">
      <c r="A1690">
        <v>17</v>
      </c>
      <c r="B1690">
        <v>318</v>
      </c>
      <c r="C1690">
        <v>2023</v>
      </c>
      <c r="D1690">
        <v>6</v>
      </c>
      <c r="E1690">
        <v>99</v>
      </c>
      <c r="F1690">
        <v>99</v>
      </c>
      <c r="G1690">
        <v>99</v>
      </c>
      <c r="H1690">
        <v>99</v>
      </c>
      <c r="I1690">
        <v>99</v>
      </c>
      <c r="J1690">
        <v>999</v>
      </c>
      <c r="K1690">
        <v>99</v>
      </c>
      <c r="L1690">
        <v>99</v>
      </c>
      <c r="M1690">
        <v>12</v>
      </c>
      <c r="N1690">
        <v>99</v>
      </c>
      <c r="O1690">
        <v>99</v>
      </c>
      <c r="P1690">
        <v>99</v>
      </c>
      <c r="Q1690">
        <v>3</v>
      </c>
      <c r="R1690">
        <v>3</v>
      </c>
      <c r="S1690">
        <v>9</v>
      </c>
      <c r="T1690">
        <v>12</v>
      </c>
      <c r="U1690">
        <v>42.76666666666668</v>
      </c>
      <c r="V1690">
        <v>0</v>
      </c>
      <c r="W1690">
        <v>100</v>
      </c>
      <c r="X1690">
        <v>100</v>
      </c>
      <c r="Y1690">
        <v>100</v>
      </c>
      <c r="Z1690">
        <v>8.614845068575244</v>
      </c>
      <c r="AA1690">
        <v>0</v>
      </c>
      <c r="AB1690">
        <v>0</v>
      </c>
      <c r="AF1690">
        <v>0.26200873362445409</v>
      </c>
      <c r="AG1690">
        <v>0.47458755641044625</v>
      </c>
      <c r="AH1690">
        <v>0</v>
      </c>
      <c r="AI1690">
        <v>2</v>
      </c>
      <c r="AJ1690">
        <v>115.25</v>
      </c>
      <c r="AK1690">
        <v>30.112838348046797</v>
      </c>
    </row>
    <row r="1691" spans="1:37">
      <c r="A1691">
        <v>17</v>
      </c>
      <c r="B1691">
        <v>319</v>
      </c>
      <c r="C1691">
        <v>2023</v>
      </c>
      <c r="D1691">
        <v>7</v>
      </c>
      <c r="E1691">
        <v>99</v>
      </c>
      <c r="F1691">
        <v>99</v>
      </c>
      <c r="G1691">
        <v>99</v>
      </c>
      <c r="H1691">
        <v>99</v>
      </c>
      <c r="I1691">
        <v>99</v>
      </c>
      <c r="J1691">
        <v>999</v>
      </c>
      <c r="K1691">
        <v>99</v>
      </c>
      <c r="L1691">
        <v>99</v>
      </c>
      <c r="M1691">
        <v>12</v>
      </c>
      <c r="N1691">
        <v>99</v>
      </c>
      <c r="O1691">
        <v>99</v>
      </c>
      <c r="P1691">
        <v>99</v>
      </c>
      <c r="Q1691">
        <v>1</v>
      </c>
      <c r="R1691">
        <v>1</v>
      </c>
      <c r="S1691">
        <v>8</v>
      </c>
      <c r="T1691">
        <v>12</v>
      </c>
      <c r="U1691">
        <v>43.1</v>
      </c>
      <c r="V1691">
        <v>0</v>
      </c>
      <c r="W1691">
        <v>100</v>
      </c>
      <c r="X1691">
        <v>100</v>
      </c>
      <c r="Y1691">
        <v>100</v>
      </c>
      <c r="Z1691">
        <v>0</v>
      </c>
      <c r="AA1691">
        <v>0</v>
      </c>
      <c r="AB1691">
        <v>0</v>
      </c>
      <c r="AF1691">
        <v>0.31446540880503127</v>
      </c>
      <c r="AG1691">
        <v>0.53342244334707112</v>
      </c>
      <c r="AH1691">
        <v>0</v>
      </c>
      <c r="AI1691">
        <v>0</v>
      </c>
    </row>
    <row r="1692" spans="1:37">
      <c r="A1692">
        <v>17</v>
      </c>
      <c r="B1692">
        <v>320</v>
      </c>
      <c r="C1692">
        <v>2023</v>
      </c>
      <c r="D1692">
        <v>8</v>
      </c>
      <c r="E1692">
        <v>99</v>
      </c>
      <c r="F1692">
        <v>99</v>
      </c>
      <c r="G1692">
        <v>99</v>
      </c>
      <c r="H1692">
        <v>99</v>
      </c>
      <c r="I1692">
        <v>99</v>
      </c>
      <c r="J1692">
        <v>999</v>
      </c>
      <c r="K1692">
        <v>99</v>
      </c>
      <c r="L1692">
        <v>99</v>
      </c>
      <c r="M1692">
        <v>12</v>
      </c>
      <c r="N1692">
        <v>99</v>
      </c>
      <c r="O1692">
        <v>99</v>
      </c>
      <c r="P1692">
        <v>99</v>
      </c>
      <c r="Q1692">
        <v>31</v>
      </c>
      <c r="R1692">
        <v>35</v>
      </c>
      <c r="S1692">
        <v>9.4</v>
      </c>
      <c r="T1692">
        <v>12</v>
      </c>
      <c r="U1692">
        <v>41.651428571428561</v>
      </c>
      <c r="V1692">
        <v>0</v>
      </c>
      <c r="W1692">
        <v>100</v>
      </c>
      <c r="X1692">
        <v>100</v>
      </c>
      <c r="Y1692">
        <v>100</v>
      </c>
      <c r="Z1692">
        <v>8.3962703090146551</v>
      </c>
      <c r="AA1692">
        <v>1.2694205652298849</v>
      </c>
      <c r="AB1692">
        <v>0</v>
      </c>
      <c r="AC1692">
        <v>50.230008154177312</v>
      </c>
      <c r="AF1692">
        <v>0.54179566563467485</v>
      </c>
      <c r="AG1692">
        <v>0.88612034533042305</v>
      </c>
      <c r="AH1692">
        <v>5.7142857142857153</v>
      </c>
      <c r="AI1692">
        <v>18</v>
      </c>
      <c r="AJ1692">
        <v>115.93333333333337</v>
      </c>
      <c r="AK1692">
        <v>28.400586466097444</v>
      </c>
    </row>
    <row r="1693" spans="1:37">
      <c r="A1693">
        <v>17</v>
      </c>
      <c r="B1693">
        <v>321</v>
      </c>
      <c r="C1693">
        <v>2023</v>
      </c>
      <c r="D1693">
        <v>9</v>
      </c>
      <c r="E1693">
        <v>99</v>
      </c>
      <c r="F1693">
        <v>99</v>
      </c>
      <c r="G1693">
        <v>99</v>
      </c>
      <c r="H1693">
        <v>99</v>
      </c>
      <c r="I1693">
        <v>99</v>
      </c>
      <c r="J1693">
        <v>999</v>
      </c>
      <c r="K1693">
        <v>99</v>
      </c>
      <c r="L1693">
        <v>99</v>
      </c>
      <c r="M1693">
        <v>12</v>
      </c>
      <c r="N1693">
        <v>99</v>
      </c>
      <c r="O1693">
        <v>99</v>
      </c>
      <c r="P1693">
        <v>99</v>
      </c>
      <c r="Q1693">
        <v>56</v>
      </c>
      <c r="R1693">
        <v>61</v>
      </c>
      <c r="S1693">
        <v>9.1147540983606561</v>
      </c>
      <c r="T1693">
        <v>12</v>
      </c>
      <c r="U1693">
        <v>40.645901639344252</v>
      </c>
      <c r="V1693">
        <v>0</v>
      </c>
      <c r="W1693">
        <v>100</v>
      </c>
      <c r="X1693">
        <v>100</v>
      </c>
      <c r="Y1693">
        <v>96.721311475409834</v>
      </c>
      <c r="Z1693">
        <v>7.7008105549637058</v>
      </c>
      <c r="AA1693">
        <v>1.2943554716820875</v>
      </c>
      <c r="AB1693">
        <v>0</v>
      </c>
      <c r="AC1693">
        <v>60.652118799457689</v>
      </c>
      <c r="AF1693">
        <v>0.87292501431024605</v>
      </c>
      <c r="AG1693">
        <v>1.4240250964752017</v>
      </c>
      <c r="AH1693">
        <v>6.5573770491803289</v>
      </c>
      <c r="AI1693">
        <v>23</v>
      </c>
      <c r="AJ1693">
        <v>115.28260869565219</v>
      </c>
      <c r="AK1693">
        <v>27.26578842205781</v>
      </c>
    </row>
    <row r="1694" spans="1:37">
      <c r="A1694">
        <v>17</v>
      </c>
      <c r="B1694">
        <v>322</v>
      </c>
      <c r="C1694">
        <v>2023</v>
      </c>
      <c r="D1694">
        <v>10</v>
      </c>
      <c r="E1694">
        <v>99</v>
      </c>
      <c r="F1694">
        <v>99</v>
      </c>
      <c r="G1694">
        <v>99</v>
      </c>
      <c r="H1694">
        <v>99</v>
      </c>
      <c r="I1694">
        <v>99</v>
      </c>
      <c r="J1694">
        <v>999</v>
      </c>
      <c r="K1694">
        <v>99</v>
      </c>
      <c r="L1694">
        <v>99</v>
      </c>
      <c r="M1694">
        <v>12</v>
      </c>
      <c r="N1694">
        <v>99</v>
      </c>
      <c r="O1694">
        <v>99</v>
      </c>
      <c r="P1694">
        <v>99</v>
      </c>
      <c r="Q1694">
        <v>115</v>
      </c>
      <c r="R1694">
        <v>126</v>
      </c>
      <c r="S1694">
        <v>9.2301587301587276</v>
      </c>
      <c r="T1694">
        <v>12</v>
      </c>
      <c r="U1694">
        <v>38.85396825396824</v>
      </c>
      <c r="V1694">
        <v>0</v>
      </c>
      <c r="W1694">
        <v>100</v>
      </c>
      <c r="X1694">
        <v>100</v>
      </c>
      <c r="Y1694">
        <v>94.444444444444443</v>
      </c>
      <c r="Z1694">
        <v>9.4818008703529308</v>
      </c>
      <c r="AA1694">
        <v>1.4038648377750853</v>
      </c>
      <c r="AB1694">
        <v>0</v>
      </c>
      <c r="AC1694">
        <v>67.68007203619851</v>
      </c>
      <c r="AF1694">
        <v>0.68126520681265212</v>
      </c>
      <c r="AG1694">
        <v>0.99293590882253757</v>
      </c>
      <c r="AH1694">
        <v>3.1746031746031735</v>
      </c>
      <c r="AI1694">
        <v>50</v>
      </c>
      <c r="AJ1694">
        <v>112.99400000000001</v>
      </c>
      <c r="AK1694">
        <v>25.969260712540059</v>
      </c>
    </row>
    <row r="1695" spans="1:37">
      <c r="A1695">
        <v>17</v>
      </c>
      <c r="B1695">
        <v>323</v>
      </c>
      <c r="C1695">
        <v>2023</v>
      </c>
      <c r="D1695">
        <v>11</v>
      </c>
      <c r="E1695">
        <v>99</v>
      </c>
      <c r="F1695">
        <v>99</v>
      </c>
      <c r="G1695">
        <v>99</v>
      </c>
      <c r="H1695">
        <v>99</v>
      </c>
      <c r="I1695">
        <v>99</v>
      </c>
      <c r="J1695">
        <v>999</v>
      </c>
      <c r="K1695">
        <v>99</v>
      </c>
      <c r="L1695">
        <v>99</v>
      </c>
      <c r="M1695">
        <v>12</v>
      </c>
      <c r="N1695">
        <v>99</v>
      </c>
      <c r="O1695">
        <v>99</v>
      </c>
      <c r="P1695">
        <v>99</v>
      </c>
      <c r="Q1695">
        <v>42</v>
      </c>
      <c r="R1695">
        <v>46</v>
      </c>
      <c r="S1695">
        <v>9.1304347826086953</v>
      </c>
      <c r="T1695">
        <v>12</v>
      </c>
      <c r="U1695">
        <v>39.143478260869578</v>
      </c>
      <c r="V1695">
        <v>0</v>
      </c>
      <c r="W1695">
        <v>100</v>
      </c>
      <c r="X1695">
        <v>100</v>
      </c>
      <c r="Y1695">
        <v>95.652173913043484</v>
      </c>
      <c r="Z1695">
        <v>8.6703555960854395</v>
      </c>
      <c r="AA1695">
        <v>0.94658874161206075</v>
      </c>
      <c r="AB1695">
        <v>0</v>
      </c>
      <c r="AC1695">
        <v>70.202717224879763</v>
      </c>
      <c r="AF1695">
        <v>0.52667735287382644</v>
      </c>
      <c r="AG1695">
        <v>0.78423549887325439</v>
      </c>
      <c r="AH1695">
        <v>2.1739130434782608</v>
      </c>
      <c r="AI1695">
        <v>14</v>
      </c>
      <c r="AJ1695">
        <v>117.39285714285712</v>
      </c>
      <c r="AK1695">
        <v>26.913515952762378</v>
      </c>
    </row>
    <row r="1696" spans="1:37">
      <c r="A1696">
        <v>17</v>
      </c>
      <c r="B1696">
        <v>324</v>
      </c>
      <c r="C1696">
        <v>2023</v>
      </c>
      <c r="D1696">
        <v>12</v>
      </c>
      <c r="E1696">
        <v>99</v>
      </c>
      <c r="F1696">
        <v>99</v>
      </c>
      <c r="G1696">
        <v>99</v>
      </c>
      <c r="H1696">
        <v>99</v>
      </c>
      <c r="I1696">
        <v>99</v>
      </c>
      <c r="J1696">
        <v>999</v>
      </c>
      <c r="K1696">
        <v>99</v>
      </c>
      <c r="L1696">
        <v>99</v>
      </c>
      <c r="M1696">
        <v>12</v>
      </c>
      <c r="N1696">
        <v>99</v>
      </c>
      <c r="O1696">
        <v>99</v>
      </c>
      <c r="P1696">
        <v>99</v>
      </c>
      <c r="Q1696">
        <v>1</v>
      </c>
      <c r="R1696">
        <v>1</v>
      </c>
      <c r="S1696">
        <v>9</v>
      </c>
      <c r="T1696">
        <v>12</v>
      </c>
      <c r="U1696">
        <v>35.800000000000011</v>
      </c>
      <c r="V1696">
        <v>0</v>
      </c>
      <c r="W1696">
        <v>100</v>
      </c>
      <c r="X1696">
        <v>100</v>
      </c>
      <c r="Y1696">
        <v>100</v>
      </c>
      <c r="Z1696">
        <v>0</v>
      </c>
      <c r="AA1696">
        <v>0</v>
      </c>
      <c r="AB1696">
        <v>0</v>
      </c>
      <c r="AF1696">
        <v>0.25839793281653745</v>
      </c>
      <c r="AG1696">
        <v>0.36029507965741792</v>
      </c>
      <c r="AH1696">
        <v>0</v>
      </c>
      <c r="AI1696">
        <v>1</v>
      </c>
      <c r="AJ1696">
        <v>111.9</v>
      </c>
      <c r="AK1696">
        <v>25.550109578246555</v>
      </c>
    </row>
    <row r="1697" spans="1:37">
      <c r="A1697">
        <v>17</v>
      </c>
      <c r="B1697">
        <v>325</v>
      </c>
      <c r="C1697">
        <v>2023</v>
      </c>
      <c r="D1697">
        <v>1</v>
      </c>
      <c r="E1697">
        <v>99</v>
      </c>
      <c r="F1697">
        <v>99</v>
      </c>
      <c r="G1697">
        <v>99</v>
      </c>
      <c r="H1697">
        <v>99</v>
      </c>
      <c r="I1697">
        <v>99</v>
      </c>
      <c r="J1697">
        <v>999</v>
      </c>
      <c r="K1697">
        <v>99</v>
      </c>
      <c r="L1697">
        <v>99</v>
      </c>
      <c r="M1697">
        <v>13</v>
      </c>
      <c r="N1697">
        <v>99</v>
      </c>
      <c r="O1697">
        <v>99</v>
      </c>
      <c r="P1697">
        <v>99</v>
      </c>
      <c r="Q1697">
        <v>2</v>
      </c>
      <c r="R1697">
        <v>2</v>
      </c>
      <c r="S1697">
        <v>9.5</v>
      </c>
      <c r="T1697">
        <v>13</v>
      </c>
      <c r="U1697">
        <v>54.45</v>
      </c>
      <c r="V1697">
        <v>0</v>
      </c>
      <c r="W1697">
        <v>100</v>
      </c>
      <c r="X1697">
        <v>100</v>
      </c>
      <c r="Y1697">
        <v>100</v>
      </c>
      <c r="Z1697">
        <v>0.54999999999980165</v>
      </c>
      <c r="AA1697">
        <v>1.5</v>
      </c>
      <c r="AB1697">
        <v>0</v>
      </c>
      <c r="AC1697">
        <v>-100.00000000002782</v>
      </c>
      <c r="AF1697">
        <v>0.57471264367816099</v>
      </c>
      <c r="AG1697">
        <v>1.1694085305614021</v>
      </c>
      <c r="AH1697">
        <v>0</v>
      </c>
      <c r="AI1697">
        <v>0</v>
      </c>
    </row>
    <row r="1698" spans="1:37">
      <c r="A1698">
        <v>17</v>
      </c>
      <c r="B1698">
        <v>326</v>
      </c>
      <c r="C1698">
        <v>2023</v>
      </c>
      <c r="D1698">
        <v>2</v>
      </c>
      <c r="E1698">
        <v>99</v>
      </c>
      <c r="F1698">
        <v>99</v>
      </c>
      <c r="G1698">
        <v>99</v>
      </c>
      <c r="H1698">
        <v>99</v>
      </c>
      <c r="I1698">
        <v>99</v>
      </c>
      <c r="J1698">
        <v>999</v>
      </c>
      <c r="K1698">
        <v>99</v>
      </c>
      <c r="L1698">
        <v>99</v>
      </c>
      <c r="M1698">
        <v>13</v>
      </c>
      <c r="N1698">
        <v>99</v>
      </c>
      <c r="O1698">
        <v>99</v>
      </c>
      <c r="P1698">
        <v>99</v>
      </c>
      <c r="Q1698">
        <v>3</v>
      </c>
      <c r="R1698">
        <v>4</v>
      </c>
      <c r="S1698">
        <v>8.75</v>
      </c>
      <c r="T1698">
        <v>13</v>
      </c>
      <c r="U1698">
        <v>32.375</v>
      </c>
      <c r="V1698">
        <v>0</v>
      </c>
      <c r="W1698">
        <v>100</v>
      </c>
      <c r="X1698">
        <v>100</v>
      </c>
      <c r="Y1698">
        <v>100</v>
      </c>
      <c r="Z1698">
        <v>8.3646204337076817</v>
      </c>
      <c r="AA1698">
        <v>1.0897247358851685</v>
      </c>
      <c r="AB1698">
        <v>0</v>
      </c>
      <c r="AC1698">
        <v>47.928534010132736</v>
      </c>
      <c r="AF1698">
        <v>0.74074074074074081</v>
      </c>
      <c r="AG1698">
        <v>0.81131200741770981</v>
      </c>
      <c r="AH1698">
        <v>0</v>
      </c>
      <c r="AI1698">
        <v>2</v>
      </c>
      <c r="AJ1698">
        <v>98.5</v>
      </c>
      <c r="AK1698">
        <v>27.372361123691313</v>
      </c>
    </row>
    <row r="1699" spans="1:37">
      <c r="A1699">
        <v>17</v>
      </c>
      <c r="B1699">
        <v>327</v>
      </c>
      <c r="C1699">
        <v>2023</v>
      </c>
      <c r="D1699">
        <v>3</v>
      </c>
      <c r="E1699">
        <v>99</v>
      </c>
      <c r="F1699">
        <v>99</v>
      </c>
      <c r="G1699">
        <v>99</v>
      </c>
      <c r="H1699">
        <v>99</v>
      </c>
      <c r="I1699">
        <v>99</v>
      </c>
      <c r="J1699">
        <v>999</v>
      </c>
      <c r="K1699">
        <v>99</v>
      </c>
      <c r="L1699">
        <v>99</v>
      </c>
      <c r="M1699">
        <v>13</v>
      </c>
      <c r="N1699">
        <v>99</v>
      </c>
      <c r="O1699">
        <v>99</v>
      </c>
      <c r="P1699">
        <v>99</v>
      </c>
      <c r="Q1699">
        <v>7</v>
      </c>
      <c r="R1699">
        <v>7</v>
      </c>
      <c r="S1699">
        <v>10</v>
      </c>
      <c r="T1699">
        <v>13</v>
      </c>
      <c r="U1699">
        <v>43.014285714285741</v>
      </c>
      <c r="V1699">
        <v>0</v>
      </c>
      <c r="W1699">
        <v>100</v>
      </c>
      <c r="X1699">
        <v>100</v>
      </c>
      <c r="Y1699">
        <v>100</v>
      </c>
      <c r="Z1699">
        <v>6.7674491019096985</v>
      </c>
      <c r="AA1699">
        <v>1.309307341415954</v>
      </c>
      <c r="AB1699">
        <v>0</v>
      </c>
      <c r="AC1699">
        <v>91.092748631491588</v>
      </c>
      <c r="AF1699">
        <v>0.2139364303178484</v>
      </c>
      <c r="AG1699">
        <v>0.30485057664445686</v>
      </c>
      <c r="AH1699">
        <v>0</v>
      </c>
      <c r="AI1699">
        <v>1</v>
      </c>
      <c r="AJ1699">
        <v>112.3</v>
      </c>
      <c r="AK1699">
        <v>25.20745190996994</v>
      </c>
    </row>
    <row r="1700" spans="1:37">
      <c r="A1700">
        <v>17</v>
      </c>
      <c r="B1700">
        <v>328</v>
      </c>
      <c r="C1700">
        <v>2023</v>
      </c>
      <c r="D1700">
        <v>4</v>
      </c>
      <c r="E1700">
        <v>99</v>
      </c>
      <c r="F1700">
        <v>99</v>
      </c>
      <c r="G1700">
        <v>99</v>
      </c>
      <c r="H1700">
        <v>99</v>
      </c>
      <c r="I1700">
        <v>99</v>
      </c>
      <c r="J1700">
        <v>999</v>
      </c>
      <c r="K1700">
        <v>99</v>
      </c>
      <c r="L1700">
        <v>99</v>
      </c>
      <c r="M1700">
        <v>13</v>
      </c>
      <c r="N1700">
        <v>99</v>
      </c>
      <c r="O1700">
        <v>99</v>
      </c>
      <c r="P1700">
        <v>99</v>
      </c>
      <c r="Q1700">
        <v>1</v>
      </c>
      <c r="R1700">
        <v>1</v>
      </c>
      <c r="S1700">
        <v>8</v>
      </c>
      <c r="T1700">
        <v>13</v>
      </c>
      <c r="U1700">
        <v>35.300000000000011</v>
      </c>
      <c r="V1700">
        <v>0</v>
      </c>
      <c r="W1700">
        <v>100</v>
      </c>
      <c r="X1700">
        <v>100</v>
      </c>
      <c r="Y1700">
        <v>100</v>
      </c>
      <c r="Z1700">
        <v>0</v>
      </c>
      <c r="AA1700">
        <v>0</v>
      </c>
      <c r="AB1700">
        <v>0</v>
      </c>
      <c r="AF1700">
        <v>0.16366612111292964</v>
      </c>
      <c r="AG1700">
        <v>0.27043384330159143</v>
      </c>
      <c r="AH1700">
        <v>0</v>
      </c>
      <c r="AI1700">
        <v>0</v>
      </c>
    </row>
    <row r="1701" spans="1:37">
      <c r="A1701">
        <v>17</v>
      </c>
      <c r="B1701">
        <v>329</v>
      </c>
      <c r="C1701">
        <v>2023</v>
      </c>
      <c r="D1701">
        <v>5</v>
      </c>
      <c r="E1701">
        <v>99</v>
      </c>
      <c r="F1701">
        <v>99</v>
      </c>
      <c r="G1701">
        <v>99</v>
      </c>
      <c r="H1701">
        <v>99</v>
      </c>
      <c r="I1701">
        <v>99</v>
      </c>
      <c r="J1701">
        <v>999</v>
      </c>
      <c r="K1701">
        <v>99</v>
      </c>
      <c r="L1701">
        <v>99</v>
      </c>
      <c r="M1701">
        <v>13</v>
      </c>
      <c r="N1701">
        <v>99</v>
      </c>
      <c r="O1701">
        <v>99</v>
      </c>
      <c r="P1701">
        <v>99</v>
      </c>
      <c r="Q1701">
        <v>2</v>
      </c>
      <c r="R1701">
        <v>2</v>
      </c>
      <c r="S1701">
        <v>10</v>
      </c>
      <c r="T1701">
        <v>13</v>
      </c>
      <c r="U1701">
        <v>52.3</v>
      </c>
      <c r="V1701">
        <v>0</v>
      </c>
      <c r="W1701">
        <v>100</v>
      </c>
      <c r="X1701">
        <v>100</v>
      </c>
      <c r="Y1701">
        <v>100</v>
      </c>
      <c r="Z1701">
        <v>1.1000000000002237</v>
      </c>
      <c r="AA1701">
        <v>1</v>
      </c>
      <c r="AB1701">
        <v>0</v>
      </c>
      <c r="AC1701">
        <v>99.999999999981796</v>
      </c>
      <c r="AF1701">
        <v>0.13898540653231409</v>
      </c>
      <c r="AG1701">
        <v>0.31351250902922034</v>
      </c>
      <c r="AH1701">
        <v>0</v>
      </c>
      <c r="AI1701">
        <v>1</v>
      </c>
      <c r="AJ1701">
        <v>116.9</v>
      </c>
      <c r="AK1701">
        <v>33.427024797692489</v>
      </c>
    </row>
    <row r="1702" spans="1:37">
      <c r="A1702">
        <v>17</v>
      </c>
      <c r="B1702">
        <v>330</v>
      </c>
      <c r="C1702">
        <v>2023</v>
      </c>
      <c r="D1702">
        <v>6</v>
      </c>
      <c r="E1702">
        <v>99</v>
      </c>
      <c r="F1702">
        <v>99</v>
      </c>
      <c r="G1702">
        <v>99</v>
      </c>
      <c r="H1702">
        <v>99</v>
      </c>
      <c r="I1702">
        <v>99</v>
      </c>
      <c r="J1702">
        <v>999</v>
      </c>
      <c r="K1702">
        <v>99</v>
      </c>
      <c r="L1702">
        <v>99</v>
      </c>
      <c r="M1702">
        <v>13</v>
      </c>
      <c r="N1702">
        <v>99</v>
      </c>
      <c r="O1702">
        <v>99</v>
      </c>
      <c r="P1702">
        <v>99</v>
      </c>
      <c r="Q1702">
        <v>2</v>
      </c>
      <c r="R1702">
        <v>2</v>
      </c>
      <c r="S1702">
        <v>8</v>
      </c>
      <c r="T1702">
        <v>13</v>
      </c>
      <c r="U1702">
        <v>30.9</v>
      </c>
      <c r="V1702">
        <v>0</v>
      </c>
      <c r="W1702">
        <v>100</v>
      </c>
      <c r="X1702">
        <v>100</v>
      </c>
      <c r="Y1702">
        <v>100</v>
      </c>
      <c r="Z1702">
        <v>3.7000000000000073</v>
      </c>
      <c r="AA1702">
        <v>1</v>
      </c>
      <c r="AB1702">
        <v>0</v>
      </c>
      <c r="AC1702">
        <v>100.00000000000107</v>
      </c>
      <c r="AF1702">
        <v>0.17467248908296937</v>
      </c>
      <c r="AG1702">
        <v>0.2286010209365984</v>
      </c>
      <c r="AH1702">
        <v>50</v>
      </c>
      <c r="AI1702">
        <v>0</v>
      </c>
    </row>
    <row r="1703" spans="1:37">
      <c r="A1703">
        <v>17</v>
      </c>
      <c r="B1703">
        <v>331</v>
      </c>
      <c r="C1703">
        <v>2023</v>
      </c>
      <c r="D1703">
        <v>7</v>
      </c>
      <c r="E1703">
        <v>99</v>
      </c>
      <c r="F1703">
        <v>99</v>
      </c>
      <c r="G1703">
        <v>99</v>
      </c>
      <c r="H1703">
        <v>99</v>
      </c>
      <c r="I1703">
        <v>99</v>
      </c>
      <c r="J1703">
        <v>999</v>
      </c>
      <c r="K1703">
        <v>99</v>
      </c>
      <c r="L1703">
        <v>99</v>
      </c>
      <c r="M1703">
        <v>13</v>
      </c>
      <c r="N1703">
        <v>99</v>
      </c>
      <c r="O1703">
        <v>99</v>
      </c>
      <c r="P1703">
        <v>99</v>
      </c>
      <c r="Q1703">
        <v>1</v>
      </c>
      <c r="R1703">
        <v>1</v>
      </c>
      <c r="S1703">
        <v>9</v>
      </c>
      <c r="T1703">
        <v>13</v>
      </c>
      <c r="U1703">
        <v>44.5</v>
      </c>
      <c r="V1703">
        <v>0</v>
      </c>
      <c r="W1703">
        <v>100</v>
      </c>
      <c r="X1703">
        <v>100</v>
      </c>
      <c r="Y1703">
        <v>100</v>
      </c>
      <c r="Z1703">
        <v>0</v>
      </c>
      <c r="AA1703">
        <v>0</v>
      </c>
      <c r="AB1703">
        <v>0</v>
      </c>
      <c r="AF1703">
        <v>0.31446540880503127</v>
      </c>
      <c r="AG1703">
        <v>0.55074939046275317</v>
      </c>
      <c r="AH1703">
        <v>0</v>
      </c>
      <c r="AI1703">
        <v>0</v>
      </c>
    </row>
    <row r="1704" spans="1:37">
      <c r="A1704">
        <v>17</v>
      </c>
      <c r="B1704">
        <v>332</v>
      </c>
      <c r="C1704">
        <v>2023</v>
      </c>
      <c r="D1704">
        <v>8</v>
      </c>
      <c r="E1704">
        <v>99</v>
      </c>
      <c r="F1704">
        <v>99</v>
      </c>
      <c r="G1704">
        <v>99</v>
      </c>
      <c r="H1704">
        <v>99</v>
      </c>
      <c r="I1704">
        <v>99</v>
      </c>
      <c r="J1704">
        <v>999</v>
      </c>
      <c r="K1704">
        <v>99</v>
      </c>
      <c r="L1704">
        <v>99</v>
      </c>
      <c r="M1704">
        <v>13</v>
      </c>
      <c r="N1704">
        <v>99</v>
      </c>
      <c r="O1704">
        <v>99</v>
      </c>
      <c r="P1704">
        <v>99</v>
      </c>
      <c r="Q1704">
        <v>11</v>
      </c>
      <c r="R1704">
        <v>11</v>
      </c>
      <c r="S1704">
        <v>9.0909090909090917</v>
      </c>
      <c r="T1704">
        <v>13</v>
      </c>
      <c r="U1704">
        <v>40.390909090909091</v>
      </c>
      <c r="V1704">
        <v>0</v>
      </c>
      <c r="W1704">
        <v>100</v>
      </c>
      <c r="X1704">
        <v>100</v>
      </c>
      <c r="Y1704">
        <v>100</v>
      </c>
      <c r="Z1704">
        <v>7.797371881888342</v>
      </c>
      <c r="AA1704">
        <v>1.3111095547141689</v>
      </c>
      <c r="AB1704">
        <v>0</v>
      </c>
      <c r="AC1704">
        <v>77.994628630927494</v>
      </c>
      <c r="AF1704">
        <v>0.17027863777089786</v>
      </c>
      <c r="AG1704">
        <v>0.27006672343963983</v>
      </c>
      <c r="AH1704">
        <v>9.0909090909090917</v>
      </c>
      <c r="AI1704">
        <v>6</v>
      </c>
      <c r="AJ1704">
        <v>116.15</v>
      </c>
      <c r="AK1704">
        <v>27.966128267280343</v>
      </c>
    </row>
    <row r="1705" spans="1:37">
      <c r="A1705">
        <v>17</v>
      </c>
      <c r="B1705">
        <v>333</v>
      </c>
      <c r="C1705">
        <v>2023</v>
      </c>
      <c r="D1705">
        <v>9</v>
      </c>
      <c r="E1705">
        <v>99</v>
      </c>
      <c r="F1705">
        <v>99</v>
      </c>
      <c r="G1705">
        <v>99</v>
      </c>
      <c r="H1705">
        <v>99</v>
      </c>
      <c r="I1705">
        <v>99</v>
      </c>
      <c r="J1705">
        <v>999</v>
      </c>
      <c r="K1705">
        <v>99</v>
      </c>
      <c r="L1705">
        <v>99</v>
      </c>
      <c r="M1705">
        <v>13</v>
      </c>
      <c r="N1705">
        <v>99</v>
      </c>
      <c r="O1705">
        <v>99</v>
      </c>
      <c r="P1705">
        <v>99</v>
      </c>
      <c r="Q1705">
        <v>15</v>
      </c>
      <c r="R1705">
        <v>17</v>
      </c>
      <c r="S1705">
        <v>9.4705882352941178</v>
      </c>
      <c r="T1705">
        <v>13</v>
      </c>
      <c r="U1705">
        <v>42.952941176470574</v>
      </c>
      <c r="V1705">
        <v>0</v>
      </c>
      <c r="W1705">
        <v>100</v>
      </c>
      <c r="X1705">
        <v>100</v>
      </c>
      <c r="Y1705">
        <v>100</v>
      </c>
      <c r="Z1705">
        <v>6.7554002491304397</v>
      </c>
      <c r="AA1705">
        <v>1.1939872429520264</v>
      </c>
      <c r="AB1705">
        <v>0</v>
      </c>
      <c r="AC1705">
        <v>65.32723143722869</v>
      </c>
      <c r="AF1705">
        <v>0.24327418431597023</v>
      </c>
      <c r="AG1705">
        <v>0.41938498243373057</v>
      </c>
      <c r="AH1705">
        <v>5.882352941176471</v>
      </c>
      <c r="AI1705">
        <v>8</v>
      </c>
      <c r="AJ1705">
        <v>112.66249999999999</v>
      </c>
      <c r="AK1705">
        <v>29.55865211448705</v>
      </c>
    </row>
    <row r="1706" spans="1:37">
      <c r="A1706">
        <v>17</v>
      </c>
      <c r="B1706">
        <v>334</v>
      </c>
      <c r="C1706">
        <v>2023</v>
      </c>
      <c r="D1706">
        <v>10</v>
      </c>
      <c r="E1706">
        <v>99</v>
      </c>
      <c r="F1706">
        <v>99</v>
      </c>
      <c r="G1706">
        <v>99</v>
      </c>
      <c r="H1706">
        <v>99</v>
      </c>
      <c r="I1706">
        <v>99</v>
      </c>
      <c r="J1706">
        <v>999</v>
      </c>
      <c r="K1706">
        <v>99</v>
      </c>
      <c r="L1706">
        <v>99</v>
      </c>
      <c r="M1706">
        <v>13</v>
      </c>
      <c r="N1706">
        <v>99</v>
      </c>
      <c r="O1706">
        <v>99</v>
      </c>
      <c r="P1706">
        <v>99</v>
      </c>
      <c r="Q1706">
        <v>33</v>
      </c>
      <c r="R1706">
        <v>38</v>
      </c>
      <c r="S1706">
        <v>9.5789473684210567</v>
      </c>
      <c r="T1706">
        <v>13</v>
      </c>
      <c r="U1706">
        <v>41.586842105263152</v>
      </c>
      <c r="V1706">
        <v>0</v>
      </c>
      <c r="W1706">
        <v>100</v>
      </c>
      <c r="X1706">
        <v>100</v>
      </c>
      <c r="Y1706">
        <v>97.368421052631547</v>
      </c>
      <c r="Z1706">
        <v>9.3414517933054135</v>
      </c>
      <c r="AA1706">
        <v>1.183918092547571</v>
      </c>
      <c r="AB1706">
        <v>0</v>
      </c>
      <c r="AC1706">
        <v>52.536209262533163</v>
      </c>
      <c r="AF1706">
        <v>0.20546093538794263</v>
      </c>
      <c r="AG1706">
        <v>0.32051977627098954</v>
      </c>
      <c r="AH1706">
        <v>0</v>
      </c>
      <c r="AI1706">
        <v>11</v>
      </c>
      <c r="AJ1706">
        <v>115.01818181818184</v>
      </c>
      <c r="AK1706">
        <v>25.745450650955721</v>
      </c>
    </row>
    <row r="1707" spans="1:37">
      <c r="A1707">
        <v>17</v>
      </c>
      <c r="B1707">
        <v>335</v>
      </c>
      <c r="C1707">
        <v>2023</v>
      </c>
      <c r="D1707">
        <v>11</v>
      </c>
      <c r="E1707">
        <v>99</v>
      </c>
      <c r="F1707">
        <v>99</v>
      </c>
      <c r="G1707">
        <v>99</v>
      </c>
      <c r="H1707">
        <v>99</v>
      </c>
      <c r="I1707">
        <v>99</v>
      </c>
      <c r="J1707">
        <v>999</v>
      </c>
      <c r="K1707">
        <v>99</v>
      </c>
      <c r="L1707">
        <v>99</v>
      </c>
      <c r="M1707">
        <v>13</v>
      </c>
      <c r="N1707">
        <v>99</v>
      </c>
      <c r="O1707">
        <v>99</v>
      </c>
      <c r="P1707">
        <v>99</v>
      </c>
      <c r="Q1707">
        <v>12</v>
      </c>
      <c r="R1707">
        <v>12</v>
      </c>
      <c r="S1707">
        <v>8.9166666666666643</v>
      </c>
      <c r="T1707">
        <v>13</v>
      </c>
      <c r="U1707">
        <v>38.016666666666659</v>
      </c>
      <c r="V1707">
        <v>0</v>
      </c>
      <c r="W1707">
        <v>100</v>
      </c>
      <c r="X1707">
        <v>100</v>
      </c>
      <c r="Y1707">
        <v>100</v>
      </c>
      <c r="Z1707">
        <v>7.067158001787031</v>
      </c>
      <c r="AA1707">
        <v>0.86200670273239244</v>
      </c>
      <c r="AB1707">
        <v>0</v>
      </c>
      <c r="AC1707">
        <v>35.041761324884874</v>
      </c>
      <c r="AF1707">
        <v>0.13739409205404171</v>
      </c>
      <c r="AG1707">
        <v>0.1986938990258684</v>
      </c>
      <c r="AH1707">
        <v>0</v>
      </c>
      <c r="AI1707">
        <v>3</v>
      </c>
      <c r="AJ1707">
        <v>114.6</v>
      </c>
      <c r="AK1707">
        <v>27.067230641921967</v>
      </c>
    </row>
    <row r="1708" spans="1:37">
      <c r="A1708">
        <v>17</v>
      </c>
      <c r="B1708">
        <v>336</v>
      </c>
      <c r="C1708">
        <v>2023</v>
      </c>
      <c r="D1708">
        <v>12</v>
      </c>
      <c r="E1708">
        <v>99</v>
      </c>
      <c r="F1708">
        <v>99</v>
      </c>
      <c r="G1708">
        <v>99</v>
      </c>
      <c r="H1708">
        <v>99</v>
      </c>
      <c r="I1708">
        <v>99</v>
      </c>
      <c r="J1708">
        <v>999</v>
      </c>
      <c r="K1708">
        <v>99</v>
      </c>
      <c r="L1708">
        <v>99</v>
      </c>
      <c r="M1708">
        <v>13</v>
      </c>
      <c r="N1708">
        <v>99</v>
      </c>
      <c r="O1708">
        <v>99</v>
      </c>
      <c r="P1708">
        <v>99</v>
      </c>
      <c r="Q1708">
        <v>1</v>
      </c>
      <c r="R1708">
        <v>2</v>
      </c>
      <c r="S1708">
        <v>8.5</v>
      </c>
      <c r="T1708">
        <v>13</v>
      </c>
      <c r="U1708">
        <v>31.95</v>
      </c>
      <c r="V1708">
        <v>0</v>
      </c>
      <c r="W1708">
        <v>100</v>
      </c>
      <c r="X1708">
        <v>100</v>
      </c>
      <c r="Y1708">
        <v>100</v>
      </c>
      <c r="Z1708">
        <v>2.9500000000000193</v>
      </c>
      <c r="AA1708">
        <v>0.5</v>
      </c>
      <c r="AB1708">
        <v>0</v>
      </c>
      <c r="AC1708">
        <v>99.999999999997101</v>
      </c>
      <c r="AF1708">
        <v>0.51679586563307489</v>
      </c>
      <c r="AG1708">
        <v>0.64309652486337998</v>
      </c>
      <c r="AH1708">
        <v>0</v>
      </c>
      <c r="AI1708">
        <v>2</v>
      </c>
      <c r="AJ1708">
        <v>110.1</v>
      </c>
      <c r="AK1708">
        <v>23.922157676636282</v>
      </c>
    </row>
    <row r="1709" spans="1:37">
      <c r="A1709">
        <v>17</v>
      </c>
      <c r="B1709">
        <v>337</v>
      </c>
      <c r="C1709">
        <v>2023</v>
      </c>
      <c r="D1709">
        <v>1</v>
      </c>
      <c r="E1709">
        <v>99</v>
      </c>
      <c r="F1709">
        <v>99</v>
      </c>
      <c r="G1709">
        <v>99</v>
      </c>
      <c r="H1709">
        <v>99</v>
      </c>
      <c r="I1709">
        <v>99</v>
      </c>
      <c r="J1709">
        <v>999</v>
      </c>
      <c r="K1709">
        <v>99</v>
      </c>
      <c r="L1709">
        <v>99</v>
      </c>
      <c r="M1709">
        <v>14</v>
      </c>
      <c r="N1709">
        <v>99</v>
      </c>
      <c r="O1709">
        <v>99</v>
      </c>
      <c r="P1709">
        <v>99</v>
      </c>
      <c r="Q1709">
        <v>1</v>
      </c>
      <c r="R1709">
        <v>1</v>
      </c>
      <c r="S1709">
        <v>8</v>
      </c>
      <c r="T1709">
        <v>14</v>
      </c>
      <c r="U1709">
        <v>37.4</v>
      </c>
      <c r="V1709">
        <v>0</v>
      </c>
      <c r="W1709">
        <v>100</v>
      </c>
      <c r="X1709">
        <v>100</v>
      </c>
      <c r="Y1709">
        <v>100</v>
      </c>
      <c r="Z1709">
        <v>0</v>
      </c>
      <c r="AA1709">
        <v>0</v>
      </c>
      <c r="AB1709">
        <v>0</v>
      </c>
      <c r="AF1709">
        <v>0.2873563218390805</v>
      </c>
      <c r="AG1709">
        <v>0.40161505089987554</v>
      </c>
      <c r="AH1709">
        <v>0</v>
      </c>
      <c r="AI1709">
        <v>0</v>
      </c>
    </row>
    <row r="1710" spans="1:37">
      <c r="A1710">
        <v>17</v>
      </c>
      <c r="B1710">
        <v>338</v>
      </c>
      <c r="C1710">
        <v>2023</v>
      </c>
      <c r="D1710">
        <v>2</v>
      </c>
      <c r="E1710">
        <v>99</v>
      </c>
      <c r="F1710">
        <v>99</v>
      </c>
      <c r="G1710">
        <v>99</v>
      </c>
      <c r="H1710">
        <v>99</v>
      </c>
      <c r="I1710">
        <v>99</v>
      </c>
      <c r="J1710">
        <v>999</v>
      </c>
      <c r="K1710">
        <v>99</v>
      </c>
      <c r="L1710">
        <v>99</v>
      </c>
      <c r="M1710">
        <v>14</v>
      </c>
      <c r="N1710">
        <v>99</v>
      </c>
      <c r="O1710">
        <v>99</v>
      </c>
      <c r="P1710">
        <v>99</v>
      </c>
      <c r="R1710">
        <v>0</v>
      </c>
    </row>
    <row r="1711" spans="1:37">
      <c r="A1711">
        <v>17</v>
      </c>
      <c r="B1711">
        <v>339</v>
      </c>
      <c r="C1711">
        <v>2023</v>
      </c>
      <c r="D1711">
        <v>3</v>
      </c>
      <c r="E1711">
        <v>99</v>
      </c>
      <c r="F1711">
        <v>99</v>
      </c>
      <c r="G1711">
        <v>99</v>
      </c>
      <c r="H1711">
        <v>99</v>
      </c>
      <c r="I1711">
        <v>99</v>
      </c>
      <c r="J1711">
        <v>999</v>
      </c>
      <c r="K1711">
        <v>99</v>
      </c>
      <c r="L1711">
        <v>99</v>
      </c>
      <c r="M1711">
        <v>14</v>
      </c>
      <c r="N1711">
        <v>99</v>
      </c>
      <c r="O1711">
        <v>99</v>
      </c>
      <c r="P1711">
        <v>99</v>
      </c>
      <c r="Q1711">
        <v>4</v>
      </c>
      <c r="R1711">
        <v>4</v>
      </c>
      <c r="S1711">
        <v>10.5</v>
      </c>
      <c r="T1711">
        <v>14</v>
      </c>
      <c r="U1711">
        <v>55.274999999999999</v>
      </c>
      <c r="V1711">
        <v>0</v>
      </c>
      <c r="W1711">
        <v>100</v>
      </c>
      <c r="X1711">
        <v>100</v>
      </c>
      <c r="Y1711">
        <v>100</v>
      </c>
      <c r="Z1711">
        <v>8.6998204004449988</v>
      </c>
      <c r="AA1711">
        <v>1.5</v>
      </c>
      <c r="AB1711">
        <v>0</v>
      </c>
      <c r="AC1711">
        <v>90.135960350004382</v>
      </c>
      <c r="AF1711">
        <v>0.12224938875305624</v>
      </c>
      <c r="AG1711">
        <v>0.22385407670571036</v>
      </c>
      <c r="AH1711">
        <v>0</v>
      </c>
      <c r="AI1711">
        <v>1</v>
      </c>
      <c r="AJ1711">
        <v>120.5</v>
      </c>
      <c r="AK1711">
        <v>26.633287422822939</v>
      </c>
    </row>
    <row r="1712" spans="1:37">
      <c r="A1712">
        <v>17</v>
      </c>
      <c r="B1712">
        <v>340</v>
      </c>
      <c r="C1712">
        <v>2023</v>
      </c>
      <c r="D1712">
        <v>4</v>
      </c>
      <c r="E1712">
        <v>99</v>
      </c>
      <c r="F1712">
        <v>99</v>
      </c>
      <c r="G1712">
        <v>99</v>
      </c>
      <c r="H1712">
        <v>99</v>
      </c>
      <c r="I1712">
        <v>99</v>
      </c>
      <c r="J1712">
        <v>999</v>
      </c>
      <c r="K1712">
        <v>99</v>
      </c>
      <c r="L1712">
        <v>99</v>
      </c>
      <c r="M1712">
        <v>14</v>
      </c>
      <c r="N1712">
        <v>99</v>
      </c>
      <c r="O1712">
        <v>99</v>
      </c>
      <c r="P1712">
        <v>99</v>
      </c>
      <c r="R1712">
        <v>0</v>
      </c>
    </row>
    <row r="1713" spans="1:37">
      <c r="A1713">
        <v>17</v>
      </c>
      <c r="B1713">
        <v>341</v>
      </c>
      <c r="C1713">
        <v>2023</v>
      </c>
      <c r="D1713">
        <v>5</v>
      </c>
      <c r="E1713">
        <v>99</v>
      </c>
      <c r="F1713">
        <v>99</v>
      </c>
      <c r="G1713">
        <v>99</v>
      </c>
      <c r="H1713">
        <v>99</v>
      </c>
      <c r="I1713">
        <v>99</v>
      </c>
      <c r="J1713">
        <v>999</v>
      </c>
      <c r="K1713">
        <v>99</v>
      </c>
      <c r="L1713">
        <v>99</v>
      </c>
      <c r="M1713">
        <v>14</v>
      </c>
      <c r="N1713">
        <v>99</v>
      </c>
      <c r="O1713">
        <v>99</v>
      </c>
      <c r="P1713">
        <v>99</v>
      </c>
      <c r="Q1713">
        <v>1</v>
      </c>
      <c r="R1713">
        <v>1</v>
      </c>
      <c r="S1713">
        <v>9</v>
      </c>
      <c r="T1713">
        <v>14</v>
      </c>
      <c r="U1713">
        <v>42.1</v>
      </c>
      <c r="V1713">
        <v>0</v>
      </c>
      <c r="W1713">
        <v>100</v>
      </c>
      <c r="X1713">
        <v>100</v>
      </c>
      <c r="Y1713">
        <v>100</v>
      </c>
      <c r="Z1713">
        <v>0</v>
      </c>
      <c r="AA1713">
        <v>0</v>
      </c>
      <c r="AB1713">
        <v>0</v>
      </c>
      <c r="AF1713">
        <v>6.9492703266157044E-2</v>
      </c>
      <c r="AG1713">
        <v>0.12618428900698062</v>
      </c>
      <c r="AH1713">
        <v>0</v>
      </c>
      <c r="AI1713">
        <v>0</v>
      </c>
    </row>
    <row r="1714" spans="1:37">
      <c r="A1714">
        <v>17</v>
      </c>
      <c r="B1714">
        <v>342</v>
      </c>
      <c r="C1714">
        <v>2023</v>
      </c>
      <c r="D1714">
        <v>6</v>
      </c>
      <c r="E1714">
        <v>99</v>
      </c>
      <c r="F1714">
        <v>99</v>
      </c>
      <c r="G1714">
        <v>99</v>
      </c>
      <c r="H1714">
        <v>99</v>
      </c>
      <c r="I1714">
        <v>99</v>
      </c>
      <c r="J1714">
        <v>999</v>
      </c>
      <c r="K1714">
        <v>99</v>
      </c>
      <c r="L1714">
        <v>99</v>
      </c>
      <c r="M1714">
        <v>14</v>
      </c>
      <c r="N1714">
        <v>99</v>
      </c>
      <c r="O1714">
        <v>99</v>
      </c>
      <c r="P1714">
        <v>99</v>
      </c>
      <c r="R1714">
        <v>0</v>
      </c>
    </row>
    <row r="1715" spans="1:37">
      <c r="A1715">
        <v>17</v>
      </c>
      <c r="B1715">
        <v>343</v>
      </c>
      <c r="C1715">
        <v>2023</v>
      </c>
      <c r="D1715">
        <v>7</v>
      </c>
      <c r="E1715">
        <v>99</v>
      </c>
      <c r="F1715">
        <v>99</v>
      </c>
      <c r="G1715">
        <v>99</v>
      </c>
      <c r="H1715">
        <v>99</v>
      </c>
      <c r="I1715">
        <v>99</v>
      </c>
      <c r="J1715">
        <v>999</v>
      </c>
      <c r="K1715">
        <v>99</v>
      </c>
      <c r="L1715">
        <v>99</v>
      </c>
      <c r="M1715">
        <v>14</v>
      </c>
      <c r="N1715">
        <v>99</v>
      </c>
      <c r="O1715">
        <v>99</v>
      </c>
      <c r="P1715">
        <v>99</v>
      </c>
      <c r="Q1715">
        <v>1</v>
      </c>
      <c r="R1715">
        <v>1</v>
      </c>
      <c r="S1715">
        <v>10</v>
      </c>
      <c r="T1715">
        <v>14</v>
      </c>
      <c r="U1715">
        <v>42.9</v>
      </c>
      <c r="V1715">
        <v>0</v>
      </c>
      <c r="W1715">
        <v>100</v>
      </c>
      <c r="X1715">
        <v>100</v>
      </c>
      <c r="Y1715">
        <v>100</v>
      </c>
      <c r="Z1715">
        <v>0</v>
      </c>
      <c r="AA1715">
        <v>0</v>
      </c>
      <c r="AB1715">
        <v>0</v>
      </c>
      <c r="AF1715">
        <v>0.31446540880503127</v>
      </c>
      <c r="AG1715">
        <v>0.53094716518768803</v>
      </c>
      <c r="AH1715">
        <v>0</v>
      </c>
      <c r="AI1715">
        <v>0</v>
      </c>
    </row>
    <row r="1716" spans="1:37">
      <c r="A1716">
        <v>17</v>
      </c>
      <c r="B1716">
        <v>344</v>
      </c>
      <c r="C1716">
        <v>2023</v>
      </c>
      <c r="D1716">
        <v>8</v>
      </c>
      <c r="E1716">
        <v>99</v>
      </c>
      <c r="F1716">
        <v>99</v>
      </c>
      <c r="G1716">
        <v>99</v>
      </c>
      <c r="H1716">
        <v>99</v>
      </c>
      <c r="I1716">
        <v>99</v>
      </c>
      <c r="J1716">
        <v>999</v>
      </c>
      <c r="K1716">
        <v>99</v>
      </c>
      <c r="L1716">
        <v>99</v>
      </c>
      <c r="M1716">
        <v>14</v>
      </c>
      <c r="N1716">
        <v>99</v>
      </c>
      <c r="O1716">
        <v>99</v>
      </c>
      <c r="P1716">
        <v>99</v>
      </c>
      <c r="Q1716">
        <v>9</v>
      </c>
      <c r="R1716">
        <v>10</v>
      </c>
      <c r="S1716">
        <v>9.1999999999999993</v>
      </c>
      <c r="T1716">
        <v>14</v>
      </c>
      <c r="U1716">
        <v>42.22</v>
      </c>
      <c r="V1716">
        <v>0</v>
      </c>
      <c r="W1716">
        <v>100</v>
      </c>
      <c r="X1716">
        <v>100</v>
      </c>
      <c r="Y1716">
        <v>100</v>
      </c>
      <c r="Z1716">
        <v>9.3611751399063277</v>
      </c>
      <c r="AA1716">
        <v>1.166190378969066</v>
      </c>
      <c r="AB1716">
        <v>0</v>
      </c>
      <c r="AC1716">
        <v>89.091124467132573</v>
      </c>
      <c r="AF1716">
        <v>0.15479876160990719</v>
      </c>
      <c r="AG1716">
        <v>0.25663328975065497</v>
      </c>
      <c r="AH1716">
        <v>20</v>
      </c>
      <c r="AI1716">
        <v>5</v>
      </c>
      <c r="AJ1716">
        <v>119.68</v>
      </c>
      <c r="AK1716">
        <v>28.308550929769872</v>
      </c>
    </row>
    <row r="1717" spans="1:37">
      <c r="A1717">
        <v>17</v>
      </c>
      <c r="B1717">
        <v>345</v>
      </c>
      <c r="C1717">
        <v>2023</v>
      </c>
      <c r="D1717">
        <v>9</v>
      </c>
      <c r="E1717">
        <v>99</v>
      </c>
      <c r="F1717">
        <v>99</v>
      </c>
      <c r="G1717">
        <v>99</v>
      </c>
      <c r="H1717">
        <v>99</v>
      </c>
      <c r="I1717">
        <v>99</v>
      </c>
      <c r="J1717">
        <v>999</v>
      </c>
      <c r="K1717">
        <v>99</v>
      </c>
      <c r="L1717">
        <v>99</v>
      </c>
      <c r="M1717">
        <v>14</v>
      </c>
      <c r="N1717">
        <v>99</v>
      </c>
      <c r="O1717">
        <v>99</v>
      </c>
      <c r="P1717">
        <v>99</v>
      </c>
      <c r="Q1717">
        <v>7</v>
      </c>
      <c r="R1717">
        <v>8</v>
      </c>
      <c r="S1717">
        <v>9.25</v>
      </c>
      <c r="T1717">
        <v>14</v>
      </c>
      <c r="U1717">
        <v>42.375</v>
      </c>
      <c r="V1717">
        <v>0</v>
      </c>
      <c r="W1717">
        <v>100</v>
      </c>
      <c r="X1717">
        <v>100</v>
      </c>
      <c r="Y1717">
        <v>87.5</v>
      </c>
      <c r="Z1717">
        <v>9.0498273464193897</v>
      </c>
      <c r="AA1717">
        <v>1.9843134832984433</v>
      </c>
      <c r="AB1717">
        <v>0</v>
      </c>
      <c r="AC1717">
        <v>56.904576713148913</v>
      </c>
      <c r="AF1717">
        <v>0.11448196908986838</v>
      </c>
      <c r="AG1717">
        <v>0.19470214878805089</v>
      </c>
      <c r="AH1717">
        <v>12.5</v>
      </c>
      <c r="AI1717">
        <v>3</v>
      </c>
      <c r="AJ1717">
        <v>117.46666666666664</v>
      </c>
      <c r="AK1717">
        <v>27.365225602060139</v>
      </c>
    </row>
    <row r="1718" spans="1:37">
      <c r="A1718">
        <v>17</v>
      </c>
      <c r="B1718">
        <v>346</v>
      </c>
      <c r="C1718">
        <v>2023</v>
      </c>
      <c r="D1718">
        <v>10</v>
      </c>
      <c r="E1718">
        <v>99</v>
      </c>
      <c r="F1718">
        <v>99</v>
      </c>
      <c r="G1718">
        <v>99</v>
      </c>
      <c r="H1718">
        <v>99</v>
      </c>
      <c r="I1718">
        <v>99</v>
      </c>
      <c r="J1718">
        <v>999</v>
      </c>
      <c r="K1718">
        <v>99</v>
      </c>
      <c r="L1718">
        <v>99</v>
      </c>
      <c r="M1718">
        <v>14</v>
      </c>
      <c r="N1718">
        <v>99</v>
      </c>
      <c r="O1718">
        <v>99</v>
      </c>
      <c r="P1718">
        <v>99</v>
      </c>
      <c r="Q1718">
        <v>23</v>
      </c>
      <c r="R1718">
        <v>25</v>
      </c>
      <c r="S1718">
        <v>10.56</v>
      </c>
      <c r="T1718">
        <v>14</v>
      </c>
      <c r="U1718">
        <v>45.635999999999989</v>
      </c>
      <c r="V1718">
        <v>0</v>
      </c>
      <c r="W1718">
        <v>100</v>
      </c>
      <c r="X1718">
        <v>100</v>
      </c>
      <c r="Y1718">
        <v>100</v>
      </c>
      <c r="Z1718">
        <v>8.5716220168647759</v>
      </c>
      <c r="AA1718">
        <v>1.8128430709799437</v>
      </c>
      <c r="AB1718">
        <v>0</v>
      </c>
      <c r="AC1718">
        <v>75.319105456872578</v>
      </c>
      <c r="AF1718">
        <v>0.13517166801838337</v>
      </c>
      <c r="AG1718">
        <v>0.23139974229423024</v>
      </c>
      <c r="AH1718">
        <v>0</v>
      </c>
      <c r="AI1718">
        <v>11</v>
      </c>
      <c r="AJ1718">
        <v>116.75454545454544</v>
      </c>
      <c r="AK1718">
        <v>28.715771563469623</v>
      </c>
    </row>
    <row r="1719" spans="1:37">
      <c r="A1719">
        <v>17</v>
      </c>
      <c r="B1719">
        <v>347</v>
      </c>
      <c r="C1719">
        <v>2023</v>
      </c>
      <c r="D1719">
        <v>11</v>
      </c>
      <c r="E1719">
        <v>99</v>
      </c>
      <c r="F1719">
        <v>99</v>
      </c>
      <c r="G1719">
        <v>99</v>
      </c>
      <c r="H1719">
        <v>99</v>
      </c>
      <c r="I1719">
        <v>99</v>
      </c>
      <c r="J1719">
        <v>999</v>
      </c>
      <c r="K1719">
        <v>99</v>
      </c>
      <c r="L1719">
        <v>99</v>
      </c>
      <c r="M1719">
        <v>14</v>
      </c>
      <c r="N1719">
        <v>99</v>
      </c>
      <c r="O1719">
        <v>99</v>
      </c>
      <c r="P1719">
        <v>99</v>
      </c>
      <c r="Q1719">
        <v>5</v>
      </c>
      <c r="R1719">
        <v>5</v>
      </c>
      <c r="S1719">
        <v>9.4</v>
      </c>
      <c r="T1719">
        <v>14</v>
      </c>
      <c r="U1719">
        <v>41.62</v>
      </c>
      <c r="V1719">
        <v>0</v>
      </c>
      <c r="W1719">
        <v>100</v>
      </c>
      <c r="X1719">
        <v>100</v>
      </c>
      <c r="Y1719">
        <v>100</v>
      </c>
      <c r="Z1719">
        <v>6.8848819888215917</v>
      </c>
      <c r="AA1719">
        <v>0.79999999999999138</v>
      </c>
      <c r="AB1719">
        <v>0</v>
      </c>
      <c r="AC1719">
        <v>83.371073161741506</v>
      </c>
      <c r="AF1719">
        <v>5.7247538355850704E-2</v>
      </c>
      <c r="AG1719">
        <v>9.0636125355728292E-2</v>
      </c>
      <c r="AH1719">
        <v>0</v>
      </c>
      <c r="AI1719">
        <v>2</v>
      </c>
      <c r="AJ1719">
        <v>114.65</v>
      </c>
      <c r="AK1719">
        <v>24.193568099782087</v>
      </c>
    </row>
    <row r="1720" spans="1:37">
      <c r="A1720">
        <v>17</v>
      </c>
      <c r="B1720">
        <v>348</v>
      </c>
      <c r="C1720">
        <v>2023</v>
      </c>
      <c r="D1720">
        <v>12</v>
      </c>
      <c r="E1720">
        <v>99</v>
      </c>
      <c r="F1720">
        <v>99</v>
      </c>
      <c r="G1720">
        <v>99</v>
      </c>
      <c r="H1720">
        <v>99</v>
      </c>
      <c r="I1720">
        <v>99</v>
      </c>
      <c r="J1720">
        <v>999</v>
      </c>
      <c r="K1720">
        <v>99</v>
      </c>
      <c r="L1720">
        <v>99</v>
      </c>
      <c r="M1720">
        <v>14</v>
      </c>
      <c r="N1720">
        <v>99</v>
      </c>
      <c r="O1720">
        <v>99</v>
      </c>
      <c r="P1720">
        <v>99</v>
      </c>
      <c r="Q1720">
        <v>1</v>
      </c>
      <c r="R1720">
        <v>1</v>
      </c>
      <c r="S1720">
        <v>8</v>
      </c>
      <c r="T1720">
        <v>14</v>
      </c>
      <c r="U1720">
        <v>29</v>
      </c>
      <c r="V1720">
        <v>0</v>
      </c>
      <c r="W1720">
        <v>100</v>
      </c>
      <c r="X1720">
        <v>100</v>
      </c>
      <c r="Y1720">
        <v>100</v>
      </c>
      <c r="Z1720">
        <v>0</v>
      </c>
      <c r="AA1720">
        <v>0</v>
      </c>
      <c r="AB1720">
        <v>0</v>
      </c>
      <c r="AF1720">
        <v>0.25839793281653745</v>
      </c>
      <c r="AG1720">
        <v>0.29185914273924907</v>
      </c>
      <c r="AH1720">
        <v>0</v>
      </c>
      <c r="AI1720">
        <v>1</v>
      </c>
      <c r="AJ1720">
        <v>109</v>
      </c>
      <c r="AK1720">
        <v>22.393320921770862</v>
      </c>
    </row>
    <row r="1721" spans="1:37">
      <c r="A1721">
        <v>17</v>
      </c>
      <c r="B1721">
        <v>349</v>
      </c>
      <c r="C1721">
        <v>2023</v>
      </c>
      <c r="D1721">
        <v>1</v>
      </c>
      <c r="E1721">
        <v>99</v>
      </c>
      <c r="F1721">
        <v>99</v>
      </c>
      <c r="G1721">
        <v>99</v>
      </c>
      <c r="H1721">
        <v>99</v>
      </c>
      <c r="I1721">
        <v>99</v>
      </c>
      <c r="J1721">
        <v>999</v>
      </c>
      <c r="K1721">
        <v>99</v>
      </c>
      <c r="L1721">
        <v>99</v>
      </c>
      <c r="M1721">
        <v>15</v>
      </c>
      <c r="N1721">
        <v>99</v>
      </c>
      <c r="O1721">
        <v>99</v>
      </c>
      <c r="P1721">
        <v>99</v>
      </c>
      <c r="R1721">
        <v>0</v>
      </c>
    </row>
    <row r="1722" spans="1:37">
      <c r="A1722">
        <v>17</v>
      </c>
      <c r="B1722">
        <v>350</v>
      </c>
      <c r="C1722">
        <v>2023</v>
      </c>
      <c r="D1722">
        <v>2</v>
      </c>
      <c r="E1722">
        <v>99</v>
      </c>
      <c r="F1722">
        <v>99</v>
      </c>
      <c r="G1722">
        <v>99</v>
      </c>
      <c r="H1722">
        <v>99</v>
      </c>
      <c r="I1722">
        <v>99</v>
      </c>
      <c r="J1722">
        <v>999</v>
      </c>
      <c r="K1722">
        <v>99</v>
      </c>
      <c r="L1722">
        <v>99</v>
      </c>
      <c r="M1722">
        <v>15</v>
      </c>
      <c r="N1722">
        <v>99</v>
      </c>
      <c r="O1722">
        <v>99</v>
      </c>
      <c r="P1722">
        <v>99</v>
      </c>
      <c r="R1722">
        <v>0</v>
      </c>
    </row>
    <row r="1723" spans="1:37">
      <c r="A1723">
        <v>17</v>
      </c>
      <c r="B1723">
        <v>351</v>
      </c>
      <c r="C1723">
        <v>2023</v>
      </c>
      <c r="D1723">
        <v>3</v>
      </c>
      <c r="E1723">
        <v>99</v>
      </c>
      <c r="F1723">
        <v>99</v>
      </c>
      <c r="G1723">
        <v>99</v>
      </c>
      <c r="H1723">
        <v>99</v>
      </c>
      <c r="I1723">
        <v>99</v>
      </c>
      <c r="J1723">
        <v>999</v>
      </c>
      <c r="K1723">
        <v>99</v>
      </c>
      <c r="L1723">
        <v>99</v>
      </c>
      <c r="M1723">
        <v>15</v>
      </c>
      <c r="N1723">
        <v>99</v>
      </c>
      <c r="O1723">
        <v>99</v>
      </c>
      <c r="P1723">
        <v>99</v>
      </c>
      <c r="R1723">
        <v>0</v>
      </c>
    </row>
    <row r="1724" spans="1:37">
      <c r="A1724">
        <v>17</v>
      </c>
      <c r="B1724">
        <v>352</v>
      </c>
      <c r="C1724">
        <v>2023</v>
      </c>
      <c r="D1724">
        <v>4</v>
      </c>
      <c r="E1724">
        <v>99</v>
      </c>
      <c r="F1724">
        <v>99</v>
      </c>
      <c r="G1724">
        <v>99</v>
      </c>
      <c r="H1724">
        <v>99</v>
      </c>
      <c r="I1724">
        <v>99</v>
      </c>
      <c r="J1724">
        <v>999</v>
      </c>
      <c r="K1724">
        <v>99</v>
      </c>
      <c r="L1724">
        <v>99</v>
      </c>
      <c r="M1724">
        <v>15</v>
      </c>
      <c r="N1724">
        <v>99</v>
      </c>
      <c r="O1724">
        <v>99</v>
      </c>
      <c r="P1724">
        <v>99</v>
      </c>
      <c r="R1724">
        <v>0</v>
      </c>
    </row>
    <row r="1725" spans="1:37">
      <c r="A1725">
        <v>17</v>
      </c>
      <c r="B1725">
        <v>353</v>
      </c>
      <c r="C1725">
        <v>2023</v>
      </c>
      <c r="D1725">
        <v>5</v>
      </c>
      <c r="E1725">
        <v>99</v>
      </c>
      <c r="F1725">
        <v>99</v>
      </c>
      <c r="G1725">
        <v>99</v>
      </c>
      <c r="H1725">
        <v>99</v>
      </c>
      <c r="I1725">
        <v>99</v>
      </c>
      <c r="J1725">
        <v>999</v>
      </c>
      <c r="K1725">
        <v>99</v>
      </c>
      <c r="L1725">
        <v>99</v>
      </c>
      <c r="M1725">
        <v>15</v>
      </c>
      <c r="N1725">
        <v>99</v>
      </c>
      <c r="O1725">
        <v>99</v>
      </c>
      <c r="P1725">
        <v>99</v>
      </c>
      <c r="Q1725">
        <v>1</v>
      </c>
      <c r="R1725">
        <v>1</v>
      </c>
      <c r="S1725">
        <v>9</v>
      </c>
      <c r="T1725">
        <v>15</v>
      </c>
      <c r="U1725">
        <v>46.6</v>
      </c>
      <c r="V1725">
        <v>0</v>
      </c>
      <c r="W1725">
        <v>100</v>
      </c>
      <c r="X1725">
        <v>100</v>
      </c>
      <c r="Y1725">
        <v>100</v>
      </c>
      <c r="Z1725">
        <v>0</v>
      </c>
      <c r="AA1725">
        <v>0</v>
      </c>
      <c r="AB1725">
        <v>0</v>
      </c>
      <c r="AF1725">
        <v>6.9492703266157044E-2</v>
      </c>
      <c r="AG1725">
        <v>0.1396719208485819</v>
      </c>
      <c r="AH1725">
        <v>0</v>
      </c>
      <c r="AI1725">
        <v>0</v>
      </c>
    </row>
    <row r="1726" spans="1:37">
      <c r="A1726">
        <v>17</v>
      </c>
      <c r="B1726">
        <v>354</v>
      </c>
      <c r="C1726">
        <v>2023</v>
      </c>
      <c r="D1726">
        <v>6</v>
      </c>
      <c r="E1726">
        <v>99</v>
      </c>
      <c r="F1726">
        <v>99</v>
      </c>
      <c r="G1726">
        <v>99</v>
      </c>
      <c r="H1726">
        <v>99</v>
      </c>
      <c r="I1726">
        <v>99</v>
      </c>
      <c r="J1726">
        <v>999</v>
      </c>
      <c r="K1726">
        <v>99</v>
      </c>
      <c r="L1726">
        <v>99</v>
      </c>
      <c r="M1726">
        <v>15</v>
      </c>
      <c r="N1726">
        <v>99</v>
      </c>
      <c r="O1726">
        <v>99</v>
      </c>
      <c r="P1726">
        <v>99</v>
      </c>
      <c r="R1726">
        <v>0</v>
      </c>
    </row>
    <row r="1727" spans="1:37">
      <c r="A1727">
        <v>17</v>
      </c>
      <c r="B1727">
        <v>355</v>
      </c>
      <c r="C1727">
        <v>2023</v>
      </c>
      <c r="D1727">
        <v>7</v>
      </c>
      <c r="E1727">
        <v>99</v>
      </c>
      <c r="F1727">
        <v>99</v>
      </c>
      <c r="G1727">
        <v>99</v>
      </c>
      <c r="H1727">
        <v>99</v>
      </c>
      <c r="I1727">
        <v>99</v>
      </c>
      <c r="J1727">
        <v>999</v>
      </c>
      <c r="K1727">
        <v>99</v>
      </c>
      <c r="L1727">
        <v>99</v>
      </c>
      <c r="M1727">
        <v>15</v>
      </c>
      <c r="N1727">
        <v>99</v>
      </c>
      <c r="O1727">
        <v>99</v>
      </c>
      <c r="P1727">
        <v>99</v>
      </c>
      <c r="R1727">
        <v>0</v>
      </c>
    </row>
    <row r="1728" spans="1:37">
      <c r="A1728">
        <v>17</v>
      </c>
      <c r="B1728">
        <v>356</v>
      </c>
      <c r="C1728">
        <v>2023</v>
      </c>
      <c r="D1728">
        <v>8</v>
      </c>
      <c r="E1728">
        <v>99</v>
      </c>
      <c r="F1728">
        <v>99</v>
      </c>
      <c r="G1728">
        <v>99</v>
      </c>
      <c r="H1728">
        <v>99</v>
      </c>
      <c r="I1728">
        <v>99</v>
      </c>
      <c r="J1728">
        <v>999</v>
      </c>
      <c r="K1728">
        <v>99</v>
      </c>
      <c r="L1728">
        <v>99</v>
      </c>
      <c r="M1728">
        <v>15</v>
      </c>
      <c r="N1728">
        <v>99</v>
      </c>
      <c r="O1728">
        <v>99</v>
      </c>
      <c r="P1728">
        <v>99</v>
      </c>
      <c r="Q1728">
        <v>3</v>
      </c>
      <c r="R1728">
        <v>3</v>
      </c>
      <c r="S1728">
        <v>10.666666666666664</v>
      </c>
      <c r="T1728">
        <v>15</v>
      </c>
      <c r="U1728">
        <v>52.333333333333343</v>
      </c>
      <c r="V1728">
        <v>0</v>
      </c>
      <c r="W1728">
        <v>100</v>
      </c>
      <c r="X1728">
        <v>100</v>
      </c>
      <c r="Y1728">
        <v>100</v>
      </c>
      <c r="Z1728">
        <v>8.2269205795499385</v>
      </c>
      <c r="AA1728">
        <v>1.6996731711975963</v>
      </c>
      <c r="AB1728">
        <v>0</v>
      </c>
      <c r="AC1728">
        <v>97.816657731858299</v>
      </c>
      <c r="AF1728">
        <v>4.6439628482972152E-2</v>
      </c>
      <c r="AG1728">
        <v>9.5432085482834716E-2</v>
      </c>
      <c r="AH1728">
        <v>0</v>
      </c>
      <c r="AI1728">
        <v>3</v>
      </c>
      <c r="AJ1728">
        <v>118.4</v>
      </c>
      <c r="AK1728">
        <v>31.340613573313433</v>
      </c>
    </row>
    <row r="1729" spans="1:37">
      <c r="A1729">
        <v>17</v>
      </c>
      <c r="B1729">
        <v>357</v>
      </c>
      <c r="C1729">
        <v>2023</v>
      </c>
      <c r="D1729">
        <v>9</v>
      </c>
      <c r="E1729">
        <v>99</v>
      </c>
      <c r="F1729">
        <v>99</v>
      </c>
      <c r="G1729">
        <v>99</v>
      </c>
      <c r="H1729">
        <v>99</v>
      </c>
      <c r="I1729">
        <v>99</v>
      </c>
      <c r="J1729">
        <v>999</v>
      </c>
      <c r="K1729">
        <v>99</v>
      </c>
      <c r="L1729">
        <v>99</v>
      </c>
      <c r="M1729">
        <v>15</v>
      </c>
      <c r="N1729">
        <v>99</v>
      </c>
      <c r="O1729">
        <v>99</v>
      </c>
      <c r="P1729">
        <v>99</v>
      </c>
      <c r="Q1729">
        <v>3</v>
      </c>
      <c r="R1729">
        <v>4</v>
      </c>
      <c r="S1729">
        <v>8.75</v>
      </c>
      <c r="T1729">
        <v>15</v>
      </c>
      <c r="U1729">
        <v>40.6</v>
      </c>
      <c r="V1729">
        <v>0</v>
      </c>
      <c r="W1729">
        <v>100</v>
      </c>
      <c r="X1729">
        <v>100</v>
      </c>
      <c r="Y1729">
        <v>100</v>
      </c>
      <c r="Z1729">
        <v>7.1017603451538482</v>
      </c>
      <c r="AA1729">
        <v>1.0897247358851685</v>
      </c>
      <c r="AB1729">
        <v>0</v>
      </c>
      <c r="AC1729">
        <v>83.667530562365059</v>
      </c>
      <c r="AF1729">
        <v>5.724098454493419E-2</v>
      </c>
      <c r="AG1729">
        <v>9.3273241779290431E-2</v>
      </c>
      <c r="AH1729">
        <v>0</v>
      </c>
      <c r="AI1729">
        <v>2</v>
      </c>
      <c r="AJ1729">
        <v>109.6</v>
      </c>
      <c r="AK1729">
        <v>31.70849487644238</v>
      </c>
    </row>
    <row r="1730" spans="1:37">
      <c r="A1730">
        <v>17</v>
      </c>
      <c r="B1730">
        <v>358</v>
      </c>
      <c r="C1730">
        <v>2023</v>
      </c>
      <c r="D1730">
        <v>10</v>
      </c>
      <c r="E1730">
        <v>99</v>
      </c>
      <c r="F1730">
        <v>99</v>
      </c>
      <c r="G1730">
        <v>99</v>
      </c>
      <c r="H1730">
        <v>99</v>
      </c>
      <c r="I1730">
        <v>99</v>
      </c>
      <c r="J1730">
        <v>999</v>
      </c>
      <c r="K1730">
        <v>99</v>
      </c>
      <c r="L1730">
        <v>99</v>
      </c>
      <c r="M1730">
        <v>15</v>
      </c>
      <c r="N1730">
        <v>99</v>
      </c>
      <c r="O1730">
        <v>99</v>
      </c>
      <c r="P1730">
        <v>99</v>
      </c>
      <c r="Q1730">
        <v>9</v>
      </c>
      <c r="R1730">
        <v>13</v>
      </c>
      <c r="S1730">
        <v>10.230769230769228</v>
      </c>
      <c r="T1730">
        <v>15</v>
      </c>
      <c r="U1730">
        <v>44.861538461538473</v>
      </c>
      <c r="V1730">
        <v>0</v>
      </c>
      <c r="W1730">
        <v>100</v>
      </c>
      <c r="X1730">
        <v>100</v>
      </c>
      <c r="Y1730">
        <v>100</v>
      </c>
      <c r="Z1730">
        <v>11.711108366486828</v>
      </c>
      <c r="AA1730">
        <v>1.3674145257408616</v>
      </c>
      <c r="AB1730">
        <v>0</v>
      </c>
      <c r="AC1730">
        <v>72.252140466987484</v>
      </c>
      <c r="AF1730">
        <v>7.0289267369559358E-2</v>
      </c>
      <c r="AG1730">
        <v>0.11828585301603564</v>
      </c>
      <c r="AH1730">
        <v>0</v>
      </c>
      <c r="AI1730">
        <v>9</v>
      </c>
      <c r="AJ1730">
        <v>118.22222222222221</v>
      </c>
      <c r="AK1730">
        <v>29.433498952953322</v>
      </c>
    </row>
    <row r="1731" spans="1:37">
      <c r="A1731">
        <v>17</v>
      </c>
      <c r="B1731">
        <v>359</v>
      </c>
      <c r="C1731">
        <v>2023</v>
      </c>
      <c r="D1731">
        <v>11</v>
      </c>
      <c r="E1731">
        <v>99</v>
      </c>
      <c r="F1731">
        <v>99</v>
      </c>
      <c r="G1731">
        <v>99</v>
      </c>
      <c r="H1731">
        <v>99</v>
      </c>
      <c r="I1731">
        <v>99</v>
      </c>
      <c r="J1731">
        <v>999</v>
      </c>
      <c r="K1731">
        <v>99</v>
      </c>
      <c r="L1731">
        <v>99</v>
      </c>
      <c r="M1731">
        <v>15</v>
      </c>
      <c r="N1731">
        <v>99</v>
      </c>
      <c r="O1731">
        <v>99</v>
      </c>
      <c r="P1731">
        <v>99</v>
      </c>
      <c r="Q1731">
        <v>1</v>
      </c>
      <c r="R1731">
        <v>1</v>
      </c>
      <c r="S1731">
        <v>13</v>
      </c>
      <c r="T1731">
        <v>15</v>
      </c>
      <c r="U1731">
        <v>62.7</v>
      </c>
      <c r="V1731">
        <v>0</v>
      </c>
      <c r="W1731">
        <v>100</v>
      </c>
      <c r="X1731">
        <v>100</v>
      </c>
      <c r="Y1731">
        <v>100</v>
      </c>
      <c r="Z1731">
        <v>0</v>
      </c>
      <c r="AA1731">
        <v>0</v>
      </c>
      <c r="AB1731">
        <v>0</v>
      </c>
      <c r="AF1731">
        <v>1.144950767117014E-2</v>
      </c>
      <c r="AG1731">
        <v>2.7308433732840743E-2</v>
      </c>
      <c r="AH1731">
        <v>0</v>
      </c>
      <c r="AI1731">
        <v>0</v>
      </c>
    </row>
    <row r="1732" spans="1:37">
      <c r="A1732">
        <v>17</v>
      </c>
      <c r="B1732">
        <v>360</v>
      </c>
      <c r="C1732">
        <v>2023</v>
      </c>
      <c r="D1732">
        <v>12</v>
      </c>
      <c r="E1732">
        <v>99</v>
      </c>
      <c r="F1732">
        <v>99</v>
      </c>
      <c r="G1732">
        <v>99</v>
      </c>
      <c r="H1732">
        <v>99</v>
      </c>
      <c r="I1732">
        <v>99</v>
      </c>
      <c r="J1732">
        <v>999</v>
      </c>
      <c r="K1732">
        <v>99</v>
      </c>
      <c r="L1732">
        <v>99</v>
      </c>
      <c r="M1732">
        <v>15</v>
      </c>
      <c r="N1732">
        <v>99</v>
      </c>
      <c r="O1732">
        <v>99</v>
      </c>
      <c r="P1732">
        <v>99</v>
      </c>
      <c r="R1732">
        <v>0</v>
      </c>
    </row>
    <row r="1733" spans="1:37" s="514" customFormat="1">
      <c r="A1733" s="514">
        <v>18</v>
      </c>
      <c r="B1733" s="514">
        <v>1</v>
      </c>
      <c r="C1733" s="514">
        <v>2024</v>
      </c>
      <c r="E1733" s="514">
        <v>99</v>
      </c>
      <c r="G1733" s="514">
        <v>99</v>
      </c>
      <c r="H1733" s="514">
        <v>1</v>
      </c>
      <c r="I1733" s="514">
        <v>99</v>
      </c>
      <c r="J1733" s="514">
        <v>103</v>
      </c>
      <c r="K1733" s="514">
        <v>99</v>
      </c>
      <c r="L1733" s="514">
        <v>1</v>
      </c>
      <c r="M1733" s="514">
        <v>99</v>
      </c>
      <c r="N1733" s="514">
        <v>99</v>
      </c>
      <c r="O1733" s="514">
        <v>99</v>
      </c>
      <c r="P1733" s="514">
        <v>99</v>
      </c>
      <c r="R1733" s="514">
        <v>0</v>
      </c>
    </row>
    <row r="1734" spans="1:37" s="514" customFormat="1">
      <c r="A1734" s="514">
        <v>18</v>
      </c>
      <c r="B1734" s="514">
        <v>2</v>
      </c>
      <c r="C1734" s="514">
        <v>2024</v>
      </c>
      <c r="E1734" s="514">
        <v>99</v>
      </c>
      <c r="G1734" s="514">
        <v>99</v>
      </c>
      <c r="H1734" s="514">
        <v>2</v>
      </c>
      <c r="I1734" s="514">
        <v>99</v>
      </c>
      <c r="J1734" s="514">
        <v>106</v>
      </c>
      <c r="K1734" s="514">
        <v>99</v>
      </c>
      <c r="L1734" s="514">
        <v>1</v>
      </c>
      <c r="M1734" s="514">
        <v>99</v>
      </c>
      <c r="N1734" s="514">
        <v>99</v>
      </c>
      <c r="O1734" s="514">
        <v>99</v>
      </c>
      <c r="P1734" s="514">
        <v>99</v>
      </c>
      <c r="R1734" s="514">
        <v>0</v>
      </c>
    </row>
    <row r="1735" spans="1:37" s="514" customFormat="1">
      <c r="A1735" s="514">
        <v>18</v>
      </c>
      <c r="B1735" s="514">
        <v>3</v>
      </c>
      <c r="C1735" s="514">
        <v>2024</v>
      </c>
      <c r="E1735" s="514">
        <v>99</v>
      </c>
      <c r="G1735" s="514">
        <v>99</v>
      </c>
      <c r="H1735" s="514">
        <v>1</v>
      </c>
      <c r="I1735" s="514">
        <v>99</v>
      </c>
      <c r="J1735" s="514">
        <v>110</v>
      </c>
      <c r="K1735" s="514">
        <v>99</v>
      </c>
      <c r="L1735" s="514">
        <v>1</v>
      </c>
      <c r="M1735" s="514">
        <v>99</v>
      </c>
      <c r="N1735" s="514">
        <v>99</v>
      </c>
      <c r="O1735" s="514">
        <v>99</v>
      </c>
      <c r="P1735" s="514">
        <v>99</v>
      </c>
      <c r="Q1735" s="514">
        <v>1</v>
      </c>
      <c r="R1735" s="514">
        <v>1</v>
      </c>
      <c r="S1735" s="514">
        <v>1</v>
      </c>
      <c r="T1735" s="514">
        <v>2</v>
      </c>
      <c r="U1735" s="514">
        <v>14.1</v>
      </c>
      <c r="V1735" s="514">
        <v>0</v>
      </c>
      <c r="W1735" s="514">
        <v>0</v>
      </c>
      <c r="X1735" s="514">
        <v>0</v>
      </c>
      <c r="Y1735" s="514">
        <v>0</v>
      </c>
      <c r="Z1735" s="514">
        <v>0</v>
      </c>
      <c r="AA1735" s="514">
        <v>0</v>
      </c>
      <c r="AB1735" s="514">
        <v>0</v>
      </c>
      <c r="AF1735" s="514">
        <v>1.8152114721365038E-2</v>
      </c>
      <c r="AG1735" s="514">
        <v>9.1186412836460062E-3</v>
      </c>
      <c r="AH1735" s="514">
        <v>0</v>
      </c>
      <c r="AI1735" s="514">
        <v>1</v>
      </c>
      <c r="AJ1735" s="514">
        <v>103.9</v>
      </c>
      <c r="AK1735" s="514">
        <v>12.571076521168976</v>
      </c>
    </row>
    <row r="1736" spans="1:37" s="514" customFormat="1">
      <c r="A1736" s="514">
        <v>18</v>
      </c>
      <c r="B1736" s="514">
        <v>4</v>
      </c>
      <c r="C1736" s="514">
        <v>2024</v>
      </c>
      <c r="E1736" s="514">
        <v>99</v>
      </c>
      <c r="G1736" s="514">
        <v>99</v>
      </c>
      <c r="H1736" s="514">
        <v>1</v>
      </c>
      <c r="I1736" s="514">
        <v>99</v>
      </c>
      <c r="J1736" s="514">
        <v>111</v>
      </c>
      <c r="K1736" s="514">
        <v>99</v>
      </c>
      <c r="L1736" s="514">
        <v>1</v>
      </c>
      <c r="M1736" s="514">
        <v>99</v>
      </c>
      <c r="N1736" s="514">
        <v>99</v>
      </c>
      <c r="O1736" s="514">
        <v>99</v>
      </c>
      <c r="P1736" s="514">
        <v>99</v>
      </c>
      <c r="Q1736" s="514">
        <v>2</v>
      </c>
      <c r="R1736" s="514">
        <v>2</v>
      </c>
      <c r="S1736" s="514">
        <v>1</v>
      </c>
      <c r="T1736" s="514">
        <v>2.5</v>
      </c>
      <c r="U1736" s="514">
        <v>10.5</v>
      </c>
      <c r="V1736" s="514">
        <v>0</v>
      </c>
      <c r="W1736" s="514">
        <v>0</v>
      </c>
      <c r="X1736" s="514">
        <v>0</v>
      </c>
      <c r="Y1736" s="514">
        <v>0</v>
      </c>
      <c r="Z1736" s="514">
        <v>2.0999999999999996</v>
      </c>
      <c r="AA1736" s="514">
        <v>0</v>
      </c>
      <c r="AB1736" s="514">
        <v>0.5</v>
      </c>
      <c r="AD1736" s="514">
        <v>99.999999999999758</v>
      </c>
      <c r="AF1736" s="514">
        <v>5.129520389843549E-2</v>
      </c>
      <c r="AG1736" s="514">
        <v>1.8389129747569795E-2</v>
      </c>
      <c r="AH1736" s="514">
        <v>0</v>
      </c>
      <c r="AI1736" s="514">
        <v>2</v>
      </c>
      <c r="AJ1736" s="514">
        <v>100</v>
      </c>
      <c r="AK1736" s="514">
        <v>10.342008215815149</v>
      </c>
    </row>
    <row r="1737" spans="1:37">
      <c r="A1737">
        <v>18</v>
      </c>
      <c r="B1737">
        <v>5</v>
      </c>
      <c r="C1737">
        <v>2024</v>
      </c>
      <c r="E1737">
        <v>99</v>
      </c>
      <c r="G1737">
        <v>99</v>
      </c>
      <c r="H1737">
        <v>1</v>
      </c>
      <c r="I1737">
        <v>99</v>
      </c>
      <c r="J1737">
        <v>116</v>
      </c>
      <c r="K1737">
        <v>99</v>
      </c>
      <c r="L1737">
        <v>1</v>
      </c>
      <c r="M1737">
        <v>99</v>
      </c>
      <c r="N1737">
        <v>99</v>
      </c>
      <c r="O1737">
        <v>99</v>
      </c>
      <c r="P1737">
        <v>99</v>
      </c>
      <c r="Q1737">
        <v>1</v>
      </c>
      <c r="R1737">
        <v>1</v>
      </c>
      <c r="S1737">
        <v>1</v>
      </c>
      <c r="T1737">
        <v>3</v>
      </c>
      <c r="U1737">
        <v>8.4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F1737">
        <v>3.3145508783559818E-2</v>
      </c>
      <c r="AG1737">
        <v>1.0800080229167414E-2</v>
      </c>
      <c r="AH1737">
        <v>0</v>
      </c>
      <c r="AI1737">
        <v>1</v>
      </c>
      <c r="AJ1737">
        <v>94.2</v>
      </c>
      <c r="AK1737">
        <v>10.04908634137659</v>
      </c>
    </row>
    <row r="1738" spans="1:37">
      <c r="A1738">
        <v>18</v>
      </c>
      <c r="B1738">
        <v>6</v>
      </c>
      <c r="C1738">
        <v>2024</v>
      </c>
      <c r="E1738">
        <v>99</v>
      </c>
      <c r="G1738">
        <v>99</v>
      </c>
      <c r="H1738">
        <v>2</v>
      </c>
      <c r="I1738">
        <v>99</v>
      </c>
      <c r="J1738">
        <v>117</v>
      </c>
      <c r="K1738">
        <v>99</v>
      </c>
      <c r="L1738">
        <v>1</v>
      </c>
      <c r="M1738">
        <v>99</v>
      </c>
      <c r="N1738">
        <v>99</v>
      </c>
      <c r="O1738">
        <v>99</v>
      </c>
      <c r="P1738">
        <v>99</v>
      </c>
      <c r="Q1738">
        <v>4</v>
      </c>
      <c r="R1738">
        <v>6</v>
      </c>
      <c r="S1738">
        <v>1</v>
      </c>
      <c r="T1738">
        <v>1.8333333333333328</v>
      </c>
      <c r="U1738">
        <v>7.9666666666666659</v>
      </c>
      <c r="V1738">
        <v>0</v>
      </c>
      <c r="W1738">
        <v>0</v>
      </c>
      <c r="X1738">
        <v>0</v>
      </c>
      <c r="Y1738">
        <v>0</v>
      </c>
      <c r="Z1738">
        <v>1.9232495649002299</v>
      </c>
      <c r="AA1738">
        <v>0</v>
      </c>
      <c r="AB1738">
        <v>0.3726779962499655</v>
      </c>
      <c r="AD1738">
        <v>-98.437782360711495</v>
      </c>
      <c r="AF1738">
        <v>0.2713704206241519</v>
      </c>
      <c r="AG1738">
        <v>8.3509787067513649E-2</v>
      </c>
      <c r="AH1738">
        <v>16.666666666666671</v>
      </c>
      <c r="AI1738">
        <v>6</v>
      </c>
      <c r="AJ1738">
        <v>92.21666666666664</v>
      </c>
      <c r="AK1738">
        <v>10.002289698189102</v>
      </c>
    </row>
    <row r="1739" spans="1:37">
      <c r="A1739">
        <v>18</v>
      </c>
      <c r="B1739">
        <v>7</v>
      </c>
      <c r="C1739">
        <v>2024</v>
      </c>
      <c r="E1739">
        <v>99</v>
      </c>
      <c r="G1739">
        <v>99</v>
      </c>
      <c r="H1739">
        <v>1</v>
      </c>
      <c r="I1739">
        <v>99</v>
      </c>
      <c r="J1739">
        <v>134</v>
      </c>
      <c r="K1739">
        <v>99</v>
      </c>
      <c r="L1739">
        <v>1</v>
      </c>
      <c r="M1739">
        <v>99</v>
      </c>
      <c r="N1739">
        <v>99</v>
      </c>
      <c r="O1739">
        <v>99</v>
      </c>
      <c r="P1739">
        <v>99</v>
      </c>
      <c r="Q1739">
        <v>5</v>
      </c>
      <c r="R1739">
        <v>9</v>
      </c>
      <c r="S1739">
        <v>1</v>
      </c>
      <c r="T1739">
        <v>2.3333333333333339</v>
      </c>
      <c r="U1739">
        <v>7.844444444444445</v>
      </c>
      <c r="V1739">
        <v>0</v>
      </c>
      <c r="W1739">
        <v>0</v>
      </c>
      <c r="X1739">
        <v>0</v>
      </c>
      <c r="Y1739">
        <v>0</v>
      </c>
      <c r="Z1739">
        <v>1.6007714189735067</v>
      </c>
      <c r="AA1739">
        <v>0</v>
      </c>
      <c r="AB1739">
        <v>0.4714045207910309</v>
      </c>
      <c r="AD1739">
        <v>-19.632389534346878</v>
      </c>
      <c r="AF1739">
        <v>0.17492711370262387</v>
      </c>
      <c r="AG1739">
        <v>5.5605043519216441E-2</v>
      </c>
      <c r="AH1739">
        <v>0</v>
      </c>
      <c r="AI1739">
        <v>9</v>
      </c>
      <c r="AJ1739">
        <v>92.188888888888883</v>
      </c>
      <c r="AK1739">
        <v>9.8943183014543763</v>
      </c>
    </row>
    <row r="1740" spans="1:37">
      <c r="A1740">
        <v>18</v>
      </c>
      <c r="B1740">
        <v>8</v>
      </c>
      <c r="C1740">
        <v>2024</v>
      </c>
      <c r="E1740">
        <v>99</v>
      </c>
      <c r="G1740">
        <v>99</v>
      </c>
      <c r="H1740">
        <v>2</v>
      </c>
      <c r="I1740">
        <v>99</v>
      </c>
      <c r="J1740">
        <v>141</v>
      </c>
      <c r="K1740">
        <v>99</v>
      </c>
      <c r="L1740">
        <v>1</v>
      </c>
      <c r="M1740">
        <v>99</v>
      </c>
      <c r="N1740">
        <v>99</v>
      </c>
      <c r="O1740">
        <v>99</v>
      </c>
      <c r="P1740">
        <v>99</v>
      </c>
      <c r="Q1740">
        <v>13</v>
      </c>
      <c r="R1740">
        <v>21</v>
      </c>
      <c r="S1740">
        <v>1</v>
      </c>
      <c r="T1740">
        <v>2.2380952380952386</v>
      </c>
      <c r="U1740">
        <v>7.4809523809523775</v>
      </c>
      <c r="V1740">
        <v>0</v>
      </c>
      <c r="W1740">
        <v>0</v>
      </c>
      <c r="X1740">
        <v>0</v>
      </c>
      <c r="Y1740">
        <v>0</v>
      </c>
      <c r="Z1740">
        <v>1.3293818999172771</v>
      </c>
      <c r="AA1740">
        <v>0</v>
      </c>
      <c r="AB1740">
        <v>0.52596957224701191</v>
      </c>
      <c r="AD1740">
        <v>17.674516038240785</v>
      </c>
      <c r="AF1740">
        <v>0.40045766590389009</v>
      </c>
      <c r="AG1740">
        <v>0.13866320199900972</v>
      </c>
      <c r="AH1740">
        <v>4.7619047619047636</v>
      </c>
      <c r="AI1740">
        <v>21</v>
      </c>
      <c r="AJ1740">
        <v>90.909523809523819</v>
      </c>
      <c r="AK1740">
        <v>9.8748297664171485</v>
      </c>
    </row>
    <row r="1741" spans="1:37">
      <c r="A1741">
        <v>18</v>
      </c>
      <c r="B1741">
        <v>9</v>
      </c>
      <c r="C1741">
        <v>2024</v>
      </c>
      <c r="E1741">
        <v>99</v>
      </c>
      <c r="G1741">
        <v>99</v>
      </c>
      <c r="H1741">
        <v>2</v>
      </c>
      <c r="I1741">
        <v>99</v>
      </c>
      <c r="J1741">
        <v>143</v>
      </c>
      <c r="K1741">
        <v>99</v>
      </c>
      <c r="L1741">
        <v>1</v>
      </c>
      <c r="M1741">
        <v>99</v>
      </c>
      <c r="N1741">
        <v>99</v>
      </c>
      <c r="O1741">
        <v>99</v>
      </c>
      <c r="P1741">
        <v>99</v>
      </c>
      <c r="R1741">
        <v>0</v>
      </c>
    </row>
    <row r="1742" spans="1:37">
      <c r="A1742">
        <v>18</v>
      </c>
      <c r="B1742">
        <v>10</v>
      </c>
      <c r="C1742">
        <v>2024</v>
      </c>
      <c r="E1742">
        <v>99</v>
      </c>
      <c r="G1742">
        <v>99</v>
      </c>
      <c r="H1742">
        <v>2</v>
      </c>
      <c r="I1742">
        <v>99</v>
      </c>
      <c r="J1742">
        <v>147</v>
      </c>
      <c r="K1742">
        <v>99</v>
      </c>
      <c r="L1742">
        <v>1</v>
      </c>
      <c r="M1742">
        <v>99</v>
      </c>
      <c r="N1742">
        <v>99</v>
      </c>
      <c r="O1742">
        <v>99</v>
      </c>
      <c r="P1742">
        <v>99</v>
      </c>
      <c r="Q1742">
        <v>1</v>
      </c>
      <c r="R1742">
        <v>32</v>
      </c>
      <c r="S1742">
        <v>1</v>
      </c>
      <c r="T1742">
        <v>2.625</v>
      </c>
      <c r="U1742">
        <v>6.8343749999999996</v>
      </c>
      <c r="V1742">
        <v>0</v>
      </c>
      <c r="W1742">
        <v>0</v>
      </c>
      <c r="X1742">
        <v>0</v>
      </c>
      <c r="Y1742">
        <v>0</v>
      </c>
      <c r="Z1742">
        <v>1.2320230758289417</v>
      </c>
      <c r="AA1742">
        <v>0</v>
      </c>
      <c r="AB1742">
        <v>0.48412291827592702</v>
      </c>
      <c r="AD1742">
        <v>-4.1259703179481395</v>
      </c>
      <c r="AF1742">
        <v>3.7079953650057935</v>
      </c>
      <c r="AG1742">
        <v>1.3058821421960556</v>
      </c>
      <c r="AH1742">
        <v>0</v>
      </c>
      <c r="AI1742">
        <v>32</v>
      </c>
      <c r="AJ1742">
        <v>88.346874999999983</v>
      </c>
      <c r="AK1742">
        <v>9.845140137253976</v>
      </c>
    </row>
    <row r="1743" spans="1:37">
      <c r="A1743">
        <v>18</v>
      </c>
      <c r="B1743">
        <v>11</v>
      </c>
      <c r="C1743">
        <v>2024</v>
      </c>
      <c r="E1743">
        <v>99</v>
      </c>
      <c r="G1743">
        <v>99</v>
      </c>
      <c r="H1743">
        <v>1</v>
      </c>
      <c r="I1743">
        <v>99</v>
      </c>
      <c r="J1743">
        <v>155</v>
      </c>
      <c r="K1743">
        <v>99</v>
      </c>
      <c r="L1743">
        <v>1</v>
      </c>
      <c r="M1743">
        <v>99</v>
      </c>
      <c r="N1743">
        <v>99</v>
      </c>
      <c r="O1743">
        <v>99</v>
      </c>
      <c r="P1743">
        <v>99</v>
      </c>
      <c r="R1743">
        <v>0</v>
      </c>
    </row>
    <row r="1744" spans="1:37">
      <c r="A1744">
        <v>18</v>
      </c>
      <c r="B1744">
        <v>12</v>
      </c>
      <c r="C1744">
        <v>2024</v>
      </c>
      <c r="E1744">
        <v>99</v>
      </c>
      <c r="G1744">
        <v>99</v>
      </c>
      <c r="H1744">
        <v>2</v>
      </c>
      <c r="I1744">
        <v>99</v>
      </c>
      <c r="J1744">
        <v>160</v>
      </c>
      <c r="K1744">
        <v>99</v>
      </c>
      <c r="L1744">
        <v>1</v>
      </c>
      <c r="M1744">
        <v>99</v>
      </c>
      <c r="N1744">
        <v>99</v>
      </c>
      <c r="O1744">
        <v>99</v>
      </c>
      <c r="P1744">
        <v>99</v>
      </c>
      <c r="R1744">
        <v>0</v>
      </c>
    </row>
    <row r="1745" spans="1:37">
      <c r="A1745">
        <v>18</v>
      </c>
      <c r="B1745">
        <v>13</v>
      </c>
      <c r="C1745">
        <v>2024</v>
      </c>
      <c r="E1745">
        <v>99</v>
      </c>
      <c r="G1745">
        <v>99</v>
      </c>
      <c r="H1745">
        <v>1</v>
      </c>
      <c r="I1745">
        <v>99</v>
      </c>
      <c r="J1745">
        <v>171</v>
      </c>
      <c r="K1745">
        <v>99</v>
      </c>
      <c r="L1745">
        <v>1</v>
      </c>
      <c r="M1745">
        <v>99</v>
      </c>
      <c r="N1745">
        <v>99</v>
      </c>
      <c r="O1745">
        <v>99</v>
      </c>
      <c r="P1745">
        <v>99</v>
      </c>
      <c r="R1745">
        <v>0</v>
      </c>
    </row>
    <row r="1746" spans="1:37">
      <c r="A1746">
        <v>18</v>
      </c>
      <c r="B1746">
        <v>14</v>
      </c>
      <c r="C1746">
        <v>2024</v>
      </c>
      <c r="E1746">
        <v>99</v>
      </c>
      <c r="G1746">
        <v>99</v>
      </c>
      <c r="H1746">
        <v>2</v>
      </c>
      <c r="I1746">
        <v>99</v>
      </c>
      <c r="J1746">
        <v>175</v>
      </c>
      <c r="K1746">
        <v>99</v>
      </c>
      <c r="L1746">
        <v>1</v>
      </c>
      <c r="M1746">
        <v>99</v>
      </c>
      <c r="N1746">
        <v>99</v>
      </c>
      <c r="O1746">
        <v>99</v>
      </c>
      <c r="P1746">
        <v>99</v>
      </c>
      <c r="Q1746">
        <v>1</v>
      </c>
      <c r="R1746">
        <v>2</v>
      </c>
      <c r="S1746">
        <v>1</v>
      </c>
      <c r="T1746">
        <v>2</v>
      </c>
      <c r="U1746">
        <v>7.2</v>
      </c>
      <c r="V1746">
        <v>0</v>
      </c>
      <c r="W1746">
        <v>0</v>
      </c>
      <c r="X1746">
        <v>0</v>
      </c>
      <c r="Y1746">
        <v>0</v>
      </c>
      <c r="Z1746">
        <v>0.69999999999999618</v>
      </c>
      <c r="AA1746">
        <v>0</v>
      </c>
      <c r="AB1746">
        <v>0</v>
      </c>
      <c r="AF1746">
        <v>0.23094688221709003</v>
      </c>
      <c r="AG1746">
        <v>6.9508804448563485E-2</v>
      </c>
      <c r="AH1746">
        <v>0</v>
      </c>
      <c r="AI1746">
        <v>2</v>
      </c>
      <c r="AJ1746">
        <v>87.95</v>
      </c>
      <c r="AK1746">
        <v>10.555813697702868</v>
      </c>
    </row>
    <row r="1747" spans="1:37">
      <c r="A1747">
        <v>18</v>
      </c>
      <c r="B1747">
        <v>15</v>
      </c>
      <c r="C1747">
        <v>2024</v>
      </c>
      <c r="E1747">
        <v>99</v>
      </c>
      <c r="G1747">
        <v>99</v>
      </c>
      <c r="H1747">
        <v>2</v>
      </c>
      <c r="I1747">
        <v>99</v>
      </c>
      <c r="J1747">
        <v>177</v>
      </c>
      <c r="K1747">
        <v>99</v>
      </c>
      <c r="L1747">
        <v>1</v>
      </c>
      <c r="M1747">
        <v>99</v>
      </c>
      <c r="N1747">
        <v>99</v>
      </c>
      <c r="O1747">
        <v>99</v>
      </c>
      <c r="P1747">
        <v>99</v>
      </c>
      <c r="R1747">
        <v>0</v>
      </c>
    </row>
    <row r="1748" spans="1:37">
      <c r="A1748">
        <v>18</v>
      </c>
      <c r="B1748">
        <v>16</v>
      </c>
      <c r="C1748">
        <v>2024</v>
      </c>
      <c r="E1748">
        <v>99</v>
      </c>
      <c r="G1748">
        <v>99</v>
      </c>
      <c r="H1748">
        <v>2</v>
      </c>
      <c r="I1748">
        <v>99</v>
      </c>
      <c r="J1748">
        <v>178</v>
      </c>
      <c r="K1748">
        <v>99</v>
      </c>
      <c r="L1748">
        <v>1</v>
      </c>
      <c r="M1748">
        <v>99</v>
      </c>
      <c r="N1748">
        <v>99</v>
      </c>
      <c r="O1748">
        <v>99</v>
      </c>
      <c r="P1748">
        <v>99</v>
      </c>
      <c r="R1748">
        <v>0</v>
      </c>
    </row>
    <row r="1749" spans="1:37">
      <c r="A1749">
        <v>18</v>
      </c>
      <c r="B1749">
        <v>17</v>
      </c>
      <c r="C1749">
        <v>2024</v>
      </c>
      <c r="E1749">
        <v>99</v>
      </c>
      <c r="G1749">
        <v>99</v>
      </c>
      <c r="H1749">
        <v>2</v>
      </c>
      <c r="I1749">
        <v>99</v>
      </c>
      <c r="J1749">
        <v>181</v>
      </c>
      <c r="K1749">
        <v>99</v>
      </c>
      <c r="L1749">
        <v>1</v>
      </c>
      <c r="M1749">
        <v>99</v>
      </c>
      <c r="N1749">
        <v>99</v>
      </c>
      <c r="O1749">
        <v>99</v>
      </c>
      <c r="P1749">
        <v>99</v>
      </c>
      <c r="Q1749">
        <v>1</v>
      </c>
      <c r="R1749">
        <v>1</v>
      </c>
      <c r="S1749">
        <v>1</v>
      </c>
      <c r="T1749">
        <v>2</v>
      </c>
      <c r="U1749">
        <v>7.3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F1749">
        <v>9.910802775024774E-2</v>
      </c>
      <c r="AG1749">
        <v>2.7575265364711232E-2</v>
      </c>
      <c r="AH1749">
        <v>0</v>
      </c>
      <c r="AI1749">
        <v>1</v>
      </c>
      <c r="AJ1749">
        <v>88.7</v>
      </c>
      <c r="AK1749">
        <v>10.460489325383739</v>
      </c>
    </row>
    <row r="1750" spans="1:37">
      <c r="A1750">
        <v>18</v>
      </c>
      <c r="B1750">
        <v>18</v>
      </c>
      <c r="C1750">
        <v>2024</v>
      </c>
      <c r="E1750">
        <v>99</v>
      </c>
      <c r="G1750">
        <v>99</v>
      </c>
      <c r="H1750">
        <v>1</v>
      </c>
      <c r="I1750">
        <v>99</v>
      </c>
      <c r="J1750">
        <v>262</v>
      </c>
      <c r="K1750">
        <v>99</v>
      </c>
      <c r="L1750">
        <v>1</v>
      </c>
      <c r="M1750">
        <v>99</v>
      </c>
      <c r="N1750">
        <v>99</v>
      </c>
      <c r="O1750">
        <v>99</v>
      </c>
      <c r="P1750">
        <v>99</v>
      </c>
      <c r="R1750">
        <v>0</v>
      </c>
    </row>
    <row r="1751" spans="1:37">
      <c r="A1751">
        <v>18</v>
      </c>
      <c r="B1751">
        <v>19</v>
      </c>
      <c r="C1751">
        <v>2024</v>
      </c>
      <c r="E1751">
        <v>99</v>
      </c>
      <c r="G1751">
        <v>99</v>
      </c>
      <c r="H1751">
        <v>2</v>
      </c>
      <c r="I1751">
        <v>99</v>
      </c>
      <c r="J1751">
        <v>267</v>
      </c>
      <c r="K1751">
        <v>99</v>
      </c>
      <c r="L1751">
        <v>1</v>
      </c>
      <c r="M1751">
        <v>99</v>
      </c>
      <c r="N1751">
        <v>99</v>
      </c>
      <c r="O1751">
        <v>99</v>
      </c>
      <c r="P1751">
        <v>99</v>
      </c>
      <c r="R1751">
        <v>0</v>
      </c>
    </row>
    <row r="1752" spans="1:37">
      <c r="A1752">
        <v>18</v>
      </c>
      <c r="B1752">
        <v>20</v>
      </c>
      <c r="C1752">
        <v>2024</v>
      </c>
      <c r="E1752">
        <v>99</v>
      </c>
      <c r="G1752">
        <v>99</v>
      </c>
      <c r="H1752">
        <v>1</v>
      </c>
      <c r="I1752">
        <v>99</v>
      </c>
      <c r="J1752">
        <v>309</v>
      </c>
      <c r="K1752">
        <v>99</v>
      </c>
      <c r="L1752">
        <v>1</v>
      </c>
      <c r="M1752">
        <v>99</v>
      </c>
      <c r="N1752">
        <v>99</v>
      </c>
      <c r="O1752">
        <v>99</v>
      </c>
      <c r="P1752">
        <v>99</v>
      </c>
      <c r="Q1752">
        <v>6</v>
      </c>
      <c r="R1752">
        <v>7</v>
      </c>
      <c r="S1752">
        <v>1</v>
      </c>
      <c r="T1752">
        <v>2.7142857142857153</v>
      </c>
      <c r="U1752">
        <v>10.228571428571424</v>
      </c>
      <c r="V1752">
        <v>0</v>
      </c>
      <c r="W1752">
        <v>0</v>
      </c>
      <c r="X1752">
        <v>0</v>
      </c>
      <c r="Y1752">
        <v>0</v>
      </c>
      <c r="Z1752">
        <v>2.4341113284284472</v>
      </c>
      <c r="AA1752">
        <v>0</v>
      </c>
      <c r="AB1752">
        <v>0.45175395145262487</v>
      </c>
      <c r="AD1752">
        <v>-25.240643959051958</v>
      </c>
      <c r="AF1752">
        <v>0.17023346303501949</v>
      </c>
      <c r="AG1752">
        <v>6.5001620501293197E-2</v>
      </c>
      <c r="AH1752">
        <v>0</v>
      </c>
      <c r="AI1752">
        <v>7</v>
      </c>
      <c r="AJ1752">
        <v>97.914285714285754</v>
      </c>
      <c r="AK1752">
        <v>10.709548723286659</v>
      </c>
    </row>
    <row r="1753" spans="1:37">
      <c r="A1753">
        <v>18</v>
      </c>
      <c r="B1753">
        <v>21</v>
      </c>
      <c r="C1753">
        <v>2024</v>
      </c>
      <c r="E1753">
        <v>99</v>
      </c>
      <c r="G1753">
        <v>99</v>
      </c>
      <c r="H1753">
        <v>2</v>
      </c>
      <c r="I1753">
        <v>99</v>
      </c>
      <c r="J1753">
        <v>470</v>
      </c>
      <c r="K1753">
        <v>99</v>
      </c>
      <c r="L1753">
        <v>1</v>
      </c>
      <c r="M1753">
        <v>99</v>
      </c>
      <c r="N1753">
        <v>99</v>
      </c>
      <c r="O1753">
        <v>99</v>
      </c>
      <c r="P1753">
        <v>99</v>
      </c>
      <c r="Q1753">
        <v>1</v>
      </c>
      <c r="R1753">
        <v>2</v>
      </c>
      <c r="S1753">
        <v>1</v>
      </c>
      <c r="T1753">
        <v>2</v>
      </c>
      <c r="U1753">
        <v>7.25</v>
      </c>
      <c r="V1753">
        <v>0</v>
      </c>
      <c r="W1753">
        <v>0</v>
      </c>
      <c r="X1753">
        <v>0</v>
      </c>
      <c r="Y1753">
        <v>0</v>
      </c>
      <c r="Z1753">
        <v>0.15000000000002656</v>
      </c>
      <c r="AA1753">
        <v>0</v>
      </c>
      <c r="AB1753">
        <v>0</v>
      </c>
      <c r="AF1753">
        <v>0.37807183364839314</v>
      </c>
      <c r="AG1753">
        <v>0.13494397498417895</v>
      </c>
      <c r="AH1753">
        <v>100</v>
      </c>
      <c r="AI1753">
        <v>2</v>
      </c>
      <c r="AJ1753">
        <v>89.35</v>
      </c>
      <c r="AK1753">
        <v>10.164130592281889</v>
      </c>
    </row>
    <row r="1754" spans="1:37">
      <c r="A1754">
        <v>18</v>
      </c>
      <c r="B1754">
        <v>22</v>
      </c>
      <c r="C1754">
        <v>2024</v>
      </c>
      <c r="E1754">
        <v>99</v>
      </c>
      <c r="G1754">
        <v>99</v>
      </c>
      <c r="H1754">
        <v>2</v>
      </c>
      <c r="I1754">
        <v>99</v>
      </c>
      <c r="J1754">
        <v>629</v>
      </c>
      <c r="K1754">
        <v>99</v>
      </c>
      <c r="L1754">
        <v>1</v>
      </c>
      <c r="M1754">
        <v>99</v>
      </c>
      <c r="N1754">
        <v>99</v>
      </c>
      <c r="O1754">
        <v>99</v>
      </c>
      <c r="P1754">
        <v>99</v>
      </c>
      <c r="R1754">
        <v>0</v>
      </c>
    </row>
    <row r="1755" spans="1:37">
      <c r="A1755">
        <v>18</v>
      </c>
      <c r="B1755">
        <v>23</v>
      </c>
      <c r="C1755">
        <v>2024</v>
      </c>
      <c r="E1755">
        <v>99</v>
      </c>
      <c r="G1755">
        <v>99</v>
      </c>
      <c r="H1755">
        <v>1</v>
      </c>
      <c r="I1755">
        <v>99</v>
      </c>
      <c r="J1755">
        <v>643</v>
      </c>
      <c r="K1755">
        <v>99</v>
      </c>
      <c r="L1755">
        <v>1</v>
      </c>
      <c r="M1755">
        <v>99</v>
      </c>
      <c r="N1755">
        <v>99</v>
      </c>
      <c r="O1755">
        <v>99</v>
      </c>
      <c r="P1755">
        <v>99</v>
      </c>
      <c r="Q1755">
        <v>2</v>
      </c>
      <c r="R1755">
        <v>2</v>
      </c>
      <c r="S1755">
        <v>1</v>
      </c>
      <c r="T1755">
        <v>2.5</v>
      </c>
      <c r="U1755">
        <v>6.9</v>
      </c>
      <c r="V1755">
        <v>0</v>
      </c>
      <c r="W1755">
        <v>0</v>
      </c>
      <c r="X1755">
        <v>0</v>
      </c>
      <c r="Y1755">
        <v>0</v>
      </c>
      <c r="Z1755">
        <v>0.89999999999999691</v>
      </c>
      <c r="AA1755">
        <v>0</v>
      </c>
      <c r="AB1755">
        <v>0.5</v>
      </c>
      <c r="AD1755">
        <v>-100.00000000000016</v>
      </c>
      <c r="AF1755">
        <v>9.0293453724604983E-2</v>
      </c>
      <c r="AG1755">
        <v>2.5127549626910505E-2</v>
      </c>
      <c r="AH1755">
        <v>0</v>
      </c>
      <c r="AI1755">
        <v>2</v>
      </c>
      <c r="AJ1755">
        <v>90.55</v>
      </c>
      <c r="AK1755">
        <v>9.3714722274031672</v>
      </c>
    </row>
    <row r="1756" spans="1:37">
      <c r="A1756">
        <v>18</v>
      </c>
      <c r="B1756">
        <v>24</v>
      </c>
      <c r="C1756">
        <v>2024</v>
      </c>
      <c r="E1756">
        <v>99</v>
      </c>
      <c r="G1756">
        <v>99</v>
      </c>
      <c r="H1756">
        <v>2</v>
      </c>
      <c r="I1756">
        <v>99</v>
      </c>
      <c r="J1756">
        <v>704</v>
      </c>
      <c r="K1756">
        <v>99</v>
      </c>
      <c r="L1756">
        <v>1</v>
      </c>
      <c r="M1756">
        <v>99</v>
      </c>
      <c r="N1756">
        <v>99</v>
      </c>
      <c r="O1756">
        <v>99</v>
      </c>
      <c r="P1756">
        <v>99</v>
      </c>
      <c r="R1756">
        <v>0</v>
      </c>
    </row>
    <row r="1757" spans="1:37">
      <c r="A1757">
        <v>18</v>
      </c>
      <c r="B1757">
        <v>25</v>
      </c>
      <c r="C1757">
        <v>2024</v>
      </c>
      <c r="E1757">
        <v>99</v>
      </c>
      <c r="G1757">
        <v>99</v>
      </c>
      <c r="H1757">
        <v>1</v>
      </c>
      <c r="I1757">
        <v>99</v>
      </c>
      <c r="J1757">
        <v>802</v>
      </c>
      <c r="K1757">
        <v>99</v>
      </c>
      <c r="L1757">
        <v>1</v>
      </c>
      <c r="M1757">
        <v>99</v>
      </c>
      <c r="N1757">
        <v>99</v>
      </c>
      <c r="O1757">
        <v>99</v>
      </c>
      <c r="P1757">
        <v>99</v>
      </c>
      <c r="Q1757">
        <v>2</v>
      </c>
      <c r="R1757">
        <v>17</v>
      </c>
      <c r="S1757">
        <v>1</v>
      </c>
      <c r="T1757">
        <v>2.0588235294117654</v>
      </c>
      <c r="U1757">
        <v>6.3352941176470594</v>
      </c>
      <c r="V1757">
        <v>0</v>
      </c>
      <c r="W1757">
        <v>0</v>
      </c>
      <c r="X1757">
        <v>0</v>
      </c>
      <c r="Y1757">
        <v>0</v>
      </c>
      <c r="Z1757">
        <v>0.71615080277712972</v>
      </c>
      <c r="AA1757">
        <v>0</v>
      </c>
      <c r="AB1757">
        <v>0.23529411764706015</v>
      </c>
      <c r="AD1757">
        <v>-11.704731613327297</v>
      </c>
      <c r="AF1757">
        <v>2.791461412151067</v>
      </c>
      <c r="AG1757">
        <v>0.76167441071011854</v>
      </c>
      <c r="AH1757">
        <v>0</v>
      </c>
      <c r="AI1757">
        <v>17</v>
      </c>
      <c r="AJ1757">
        <v>88.188235294117618</v>
      </c>
      <c r="AK1757">
        <v>9.355605391235212</v>
      </c>
    </row>
    <row r="1758" spans="1:37">
      <c r="A1758">
        <v>18</v>
      </c>
      <c r="B1758">
        <v>26</v>
      </c>
      <c r="C1758">
        <v>2024</v>
      </c>
      <c r="E1758">
        <v>99</v>
      </c>
      <c r="G1758">
        <v>99</v>
      </c>
      <c r="H1758">
        <v>1</v>
      </c>
      <c r="I1758">
        <v>99</v>
      </c>
      <c r="J1758">
        <v>103</v>
      </c>
      <c r="K1758">
        <v>99</v>
      </c>
      <c r="L1758">
        <v>2</v>
      </c>
      <c r="M1758">
        <v>99</v>
      </c>
      <c r="N1758">
        <v>99</v>
      </c>
      <c r="O1758">
        <v>99</v>
      </c>
      <c r="P1758">
        <v>99</v>
      </c>
      <c r="R1758">
        <v>0</v>
      </c>
    </row>
    <row r="1759" spans="1:37">
      <c r="A1759">
        <v>18</v>
      </c>
      <c r="B1759">
        <v>27</v>
      </c>
      <c r="C1759">
        <v>2024</v>
      </c>
      <c r="E1759">
        <v>99</v>
      </c>
      <c r="G1759">
        <v>99</v>
      </c>
      <c r="H1759">
        <v>2</v>
      </c>
      <c r="I1759">
        <v>99</v>
      </c>
      <c r="J1759">
        <v>106</v>
      </c>
      <c r="K1759">
        <v>99</v>
      </c>
      <c r="L1759">
        <v>2</v>
      </c>
      <c r="M1759">
        <v>99</v>
      </c>
      <c r="N1759">
        <v>99</v>
      </c>
      <c r="O1759">
        <v>99</v>
      </c>
      <c r="P1759">
        <v>99</v>
      </c>
      <c r="Q1759">
        <v>5</v>
      </c>
      <c r="R1759">
        <v>5</v>
      </c>
      <c r="S1759">
        <v>2</v>
      </c>
      <c r="T1759">
        <v>3</v>
      </c>
      <c r="U1759">
        <v>13.28</v>
      </c>
      <c r="V1759">
        <v>0</v>
      </c>
      <c r="W1759">
        <v>0</v>
      </c>
      <c r="X1759">
        <v>20</v>
      </c>
      <c r="Y1759">
        <v>0</v>
      </c>
      <c r="Z1759">
        <v>2.728662676110766</v>
      </c>
      <c r="AA1759">
        <v>0</v>
      </c>
      <c r="AB1759">
        <v>1.0954451150103319</v>
      </c>
      <c r="AD1759">
        <v>70.924353779412584</v>
      </c>
      <c r="AF1759">
        <v>0.29429075927015896</v>
      </c>
      <c r="AG1759">
        <v>0.14168325683717745</v>
      </c>
      <c r="AH1759">
        <v>0</v>
      </c>
      <c r="AI1759">
        <v>5</v>
      </c>
      <c r="AJ1759">
        <v>101.72</v>
      </c>
      <c r="AK1759">
        <v>12.428311404592248</v>
      </c>
    </row>
    <row r="1760" spans="1:37">
      <c r="A1760">
        <v>18</v>
      </c>
      <c r="B1760">
        <v>28</v>
      </c>
      <c r="C1760">
        <v>2024</v>
      </c>
      <c r="E1760">
        <v>99</v>
      </c>
      <c r="G1760">
        <v>99</v>
      </c>
      <c r="H1760">
        <v>1</v>
      </c>
      <c r="I1760">
        <v>99</v>
      </c>
      <c r="J1760">
        <v>110</v>
      </c>
      <c r="K1760">
        <v>99</v>
      </c>
      <c r="L1760">
        <v>2</v>
      </c>
      <c r="M1760">
        <v>99</v>
      </c>
      <c r="N1760">
        <v>99</v>
      </c>
      <c r="O1760">
        <v>99</v>
      </c>
      <c r="P1760">
        <v>99</v>
      </c>
      <c r="Q1760">
        <v>6</v>
      </c>
      <c r="R1760">
        <v>6</v>
      </c>
      <c r="S1760">
        <v>2</v>
      </c>
      <c r="T1760">
        <v>2.3333333333333339</v>
      </c>
      <c r="U1760">
        <v>11.68333333333333</v>
      </c>
      <c r="V1760">
        <v>0</v>
      </c>
      <c r="W1760">
        <v>0</v>
      </c>
      <c r="X1760">
        <v>16.666666666666671</v>
      </c>
      <c r="Y1760">
        <v>0</v>
      </c>
      <c r="Z1760">
        <v>2.7703289014523622</v>
      </c>
      <c r="AA1760">
        <v>0</v>
      </c>
      <c r="AB1760">
        <v>0.4714045207910309</v>
      </c>
      <c r="AD1760">
        <v>-27.65131410511643</v>
      </c>
      <c r="AF1760">
        <v>0.10891268832819025</v>
      </c>
      <c r="AG1760">
        <v>4.5334521559119517E-2</v>
      </c>
      <c r="AH1760">
        <v>0</v>
      </c>
      <c r="AI1760">
        <v>6</v>
      </c>
      <c r="AJ1760">
        <v>98.100000000000023</v>
      </c>
      <c r="AK1760">
        <v>12.177340492163696</v>
      </c>
    </row>
    <row r="1761" spans="1:37">
      <c r="A1761">
        <v>18</v>
      </c>
      <c r="B1761">
        <v>29</v>
      </c>
      <c r="C1761">
        <v>2024</v>
      </c>
      <c r="E1761">
        <v>99</v>
      </c>
      <c r="G1761">
        <v>99</v>
      </c>
      <c r="H1761">
        <v>1</v>
      </c>
      <c r="I1761">
        <v>99</v>
      </c>
      <c r="J1761">
        <v>111</v>
      </c>
      <c r="K1761">
        <v>99</v>
      </c>
      <c r="L1761">
        <v>2</v>
      </c>
      <c r="M1761">
        <v>99</v>
      </c>
      <c r="N1761">
        <v>99</v>
      </c>
      <c r="O1761">
        <v>99</v>
      </c>
      <c r="P1761">
        <v>99</v>
      </c>
      <c r="Q1761">
        <v>8</v>
      </c>
      <c r="R1761">
        <v>14</v>
      </c>
      <c r="S1761">
        <v>2</v>
      </c>
      <c r="T1761">
        <v>2.6428571428571423</v>
      </c>
      <c r="U1761">
        <v>11.971428571428577</v>
      </c>
      <c r="V1761">
        <v>0</v>
      </c>
      <c r="W1761">
        <v>0</v>
      </c>
      <c r="X1761">
        <v>7.1428571428571441</v>
      </c>
      <c r="Y1761">
        <v>0</v>
      </c>
      <c r="Z1761">
        <v>2.6086199338316209</v>
      </c>
      <c r="AA1761">
        <v>0</v>
      </c>
      <c r="AB1761">
        <v>0.47915742374995535</v>
      </c>
      <c r="AD1761">
        <v>38.042654333406929</v>
      </c>
      <c r="AF1761">
        <v>0.35906642728904842</v>
      </c>
      <c r="AG1761">
        <v>0.14676276884250938</v>
      </c>
      <c r="AH1761">
        <v>0</v>
      </c>
      <c r="AI1761">
        <v>14</v>
      </c>
      <c r="AJ1761">
        <v>100.67142857142861</v>
      </c>
      <c r="AK1761">
        <v>11.568863451447783</v>
      </c>
    </row>
    <row r="1762" spans="1:37">
      <c r="A1762">
        <v>18</v>
      </c>
      <c r="B1762">
        <v>30</v>
      </c>
      <c r="C1762">
        <v>2024</v>
      </c>
      <c r="E1762">
        <v>99</v>
      </c>
      <c r="G1762">
        <v>99</v>
      </c>
      <c r="H1762">
        <v>1</v>
      </c>
      <c r="I1762">
        <v>99</v>
      </c>
      <c r="J1762">
        <v>116</v>
      </c>
      <c r="K1762">
        <v>99</v>
      </c>
      <c r="L1762">
        <v>2</v>
      </c>
      <c r="M1762">
        <v>99</v>
      </c>
      <c r="N1762">
        <v>99</v>
      </c>
      <c r="O1762">
        <v>99</v>
      </c>
      <c r="P1762">
        <v>99</v>
      </c>
      <c r="Q1762">
        <v>12</v>
      </c>
      <c r="R1762">
        <v>14</v>
      </c>
      <c r="S1762">
        <v>2</v>
      </c>
      <c r="T1762">
        <v>2.7142857142857153</v>
      </c>
      <c r="U1762">
        <v>10.707142857142861</v>
      </c>
      <c r="V1762">
        <v>0</v>
      </c>
      <c r="W1762">
        <v>0</v>
      </c>
      <c r="X1762">
        <v>7.1428571428571441</v>
      </c>
      <c r="Y1762">
        <v>0</v>
      </c>
      <c r="Z1762">
        <v>3.0825463235342774</v>
      </c>
      <c r="AA1762">
        <v>0</v>
      </c>
      <c r="AB1762">
        <v>0.45175395145262487</v>
      </c>
      <c r="AD1762">
        <v>-9.0862365234298377</v>
      </c>
      <c r="AF1762">
        <v>0.46403712296983762</v>
      </c>
      <c r="AG1762">
        <v>0.19273000313716612</v>
      </c>
      <c r="AH1762">
        <v>7.1428571428571441</v>
      </c>
      <c r="AI1762">
        <v>14</v>
      </c>
      <c r="AJ1762">
        <v>96.214285714285694</v>
      </c>
      <c r="AK1762">
        <v>11.748357117542891</v>
      </c>
    </row>
    <row r="1763" spans="1:37">
      <c r="A1763">
        <v>18</v>
      </c>
      <c r="B1763">
        <v>31</v>
      </c>
      <c r="C1763">
        <v>2024</v>
      </c>
      <c r="E1763">
        <v>99</v>
      </c>
      <c r="G1763">
        <v>99</v>
      </c>
      <c r="H1763">
        <v>2</v>
      </c>
      <c r="I1763">
        <v>99</v>
      </c>
      <c r="J1763">
        <v>117</v>
      </c>
      <c r="K1763">
        <v>99</v>
      </c>
      <c r="L1763">
        <v>2</v>
      </c>
      <c r="M1763">
        <v>99</v>
      </c>
      <c r="N1763">
        <v>99</v>
      </c>
      <c r="O1763">
        <v>99</v>
      </c>
      <c r="P1763">
        <v>99</v>
      </c>
      <c r="Q1763">
        <v>13</v>
      </c>
      <c r="R1763">
        <v>21</v>
      </c>
      <c r="S1763">
        <v>2</v>
      </c>
      <c r="T1763">
        <v>2.3809523809523818</v>
      </c>
      <c r="U1763">
        <v>10.390476190476187</v>
      </c>
      <c r="V1763">
        <v>0</v>
      </c>
      <c r="W1763">
        <v>0</v>
      </c>
      <c r="X1763">
        <v>4.7619047619047636</v>
      </c>
      <c r="Y1763">
        <v>0</v>
      </c>
      <c r="Z1763">
        <v>2.6720608707610225</v>
      </c>
      <c r="AA1763">
        <v>0</v>
      </c>
      <c r="AB1763">
        <v>0.78535345249860256</v>
      </c>
      <c r="AD1763">
        <v>-1.188618789033896</v>
      </c>
      <c r="AF1763">
        <v>0.94979647218453189</v>
      </c>
      <c r="AG1763">
        <v>0.38120994849647438</v>
      </c>
      <c r="AH1763">
        <v>9.5238095238095273</v>
      </c>
      <c r="AI1763">
        <v>21</v>
      </c>
      <c r="AJ1763">
        <v>95.776190476190436</v>
      </c>
      <c r="AK1763">
        <v>11.605214596448191</v>
      </c>
    </row>
    <row r="1764" spans="1:37">
      <c r="A1764">
        <v>18</v>
      </c>
      <c r="B1764">
        <v>32</v>
      </c>
      <c r="C1764">
        <v>2024</v>
      </c>
      <c r="E1764">
        <v>99</v>
      </c>
      <c r="G1764">
        <v>99</v>
      </c>
      <c r="H1764">
        <v>1</v>
      </c>
      <c r="I1764">
        <v>99</v>
      </c>
      <c r="J1764">
        <v>134</v>
      </c>
      <c r="K1764">
        <v>99</v>
      </c>
      <c r="L1764">
        <v>2</v>
      </c>
      <c r="M1764">
        <v>99</v>
      </c>
      <c r="N1764">
        <v>99</v>
      </c>
      <c r="O1764">
        <v>99</v>
      </c>
      <c r="P1764">
        <v>99</v>
      </c>
      <c r="Q1764">
        <v>17</v>
      </c>
      <c r="R1764">
        <v>31</v>
      </c>
      <c r="S1764">
        <v>2</v>
      </c>
      <c r="T1764">
        <v>2.5806451612903221</v>
      </c>
      <c r="U1764">
        <v>9.4</v>
      </c>
      <c r="V1764">
        <v>0</v>
      </c>
      <c r="W1764">
        <v>0</v>
      </c>
      <c r="X1764">
        <v>0</v>
      </c>
      <c r="Y1764">
        <v>0</v>
      </c>
      <c r="Z1764">
        <v>1.2881594772036884</v>
      </c>
      <c r="AA1764">
        <v>0</v>
      </c>
      <c r="AB1764">
        <v>0.4934535013154312</v>
      </c>
      <c r="AD1764">
        <v>38.568791453413127</v>
      </c>
      <c r="AF1764">
        <v>0.60252672497570459</v>
      </c>
      <c r="AG1764">
        <v>0.22950863571529281</v>
      </c>
      <c r="AH1764">
        <v>12.90322580645161</v>
      </c>
      <c r="AI1764">
        <v>31</v>
      </c>
      <c r="AJ1764">
        <v>92.88709677419358</v>
      </c>
      <c r="AK1764">
        <v>11.678028822813118</v>
      </c>
    </row>
    <row r="1765" spans="1:37">
      <c r="A1765">
        <v>18</v>
      </c>
      <c r="B1765">
        <v>33</v>
      </c>
      <c r="C1765">
        <v>2024</v>
      </c>
      <c r="E1765">
        <v>99</v>
      </c>
      <c r="G1765">
        <v>99</v>
      </c>
      <c r="H1765">
        <v>2</v>
      </c>
      <c r="I1765">
        <v>99</v>
      </c>
      <c r="J1765">
        <v>141</v>
      </c>
      <c r="K1765">
        <v>99</v>
      </c>
      <c r="L1765">
        <v>2</v>
      </c>
      <c r="M1765">
        <v>99</v>
      </c>
      <c r="N1765">
        <v>99</v>
      </c>
      <c r="O1765">
        <v>99</v>
      </c>
      <c r="P1765">
        <v>99</v>
      </c>
      <c r="Q1765">
        <v>44</v>
      </c>
      <c r="R1765">
        <v>91</v>
      </c>
      <c r="S1765">
        <v>2</v>
      </c>
      <c r="T1765">
        <v>2.6373626373626369</v>
      </c>
      <c r="U1765">
        <v>8.9505494505494489</v>
      </c>
      <c r="V1765">
        <v>0</v>
      </c>
      <c r="W1765">
        <v>0</v>
      </c>
      <c r="X1765">
        <v>0</v>
      </c>
      <c r="Y1765">
        <v>0</v>
      </c>
      <c r="Z1765">
        <v>1.5806782259992314</v>
      </c>
      <c r="AA1765">
        <v>0</v>
      </c>
      <c r="AB1765">
        <v>0.48076138141158992</v>
      </c>
      <c r="AD1765">
        <v>15.282126353044761</v>
      </c>
      <c r="AF1765">
        <v>1.735316552250191</v>
      </c>
      <c r="AG1765">
        <v>0.71891265453974118</v>
      </c>
      <c r="AH1765">
        <v>7.6923076923076898</v>
      </c>
      <c r="AI1765">
        <v>91</v>
      </c>
      <c r="AJ1765">
        <v>91.081318681318692</v>
      </c>
      <c r="AK1765">
        <v>11.737898088274839</v>
      </c>
    </row>
    <row r="1766" spans="1:37">
      <c r="A1766">
        <v>18</v>
      </c>
      <c r="B1766">
        <v>34</v>
      </c>
      <c r="C1766">
        <v>2024</v>
      </c>
      <c r="E1766">
        <v>99</v>
      </c>
      <c r="G1766">
        <v>99</v>
      </c>
      <c r="H1766">
        <v>2</v>
      </c>
      <c r="I1766">
        <v>99</v>
      </c>
      <c r="J1766">
        <v>143</v>
      </c>
      <c r="K1766">
        <v>99</v>
      </c>
      <c r="L1766">
        <v>2</v>
      </c>
      <c r="M1766">
        <v>99</v>
      </c>
      <c r="N1766">
        <v>99</v>
      </c>
      <c r="O1766">
        <v>99</v>
      </c>
      <c r="P1766">
        <v>99</v>
      </c>
      <c r="R1766">
        <v>0</v>
      </c>
    </row>
    <row r="1767" spans="1:37">
      <c r="A1767">
        <v>18</v>
      </c>
      <c r="B1767">
        <v>35</v>
      </c>
      <c r="C1767">
        <v>2024</v>
      </c>
      <c r="E1767">
        <v>99</v>
      </c>
      <c r="G1767">
        <v>99</v>
      </c>
      <c r="H1767">
        <v>2</v>
      </c>
      <c r="I1767">
        <v>99</v>
      </c>
      <c r="J1767">
        <v>147</v>
      </c>
      <c r="K1767">
        <v>99</v>
      </c>
      <c r="L1767">
        <v>2</v>
      </c>
      <c r="M1767">
        <v>99</v>
      </c>
      <c r="N1767">
        <v>99</v>
      </c>
      <c r="O1767">
        <v>99</v>
      </c>
      <c r="P1767">
        <v>99</v>
      </c>
      <c r="Q1767">
        <v>3</v>
      </c>
      <c r="R1767">
        <v>29</v>
      </c>
      <c r="S1767">
        <v>2</v>
      </c>
      <c r="T1767">
        <v>2.8965517241379319</v>
      </c>
      <c r="U1767">
        <v>7.768965517241381</v>
      </c>
      <c r="V1767">
        <v>0</v>
      </c>
      <c r="W1767">
        <v>0</v>
      </c>
      <c r="X1767">
        <v>0</v>
      </c>
      <c r="Y1767">
        <v>0</v>
      </c>
      <c r="Z1767">
        <v>1.5261182329295098</v>
      </c>
      <c r="AA1767">
        <v>0</v>
      </c>
      <c r="AB1767">
        <v>0.40213461343760631</v>
      </c>
      <c r="AD1767">
        <v>13.523832698489745</v>
      </c>
      <c r="AF1767">
        <v>3.3603707995365002</v>
      </c>
      <c r="AG1767">
        <v>1.3452914798206277</v>
      </c>
      <c r="AH1767">
        <v>10.344827586206899</v>
      </c>
      <c r="AI1767">
        <v>29</v>
      </c>
      <c r="AJ1767">
        <v>87.524137931034502</v>
      </c>
      <c r="AK1767">
        <v>11.492568232622464</v>
      </c>
    </row>
    <row r="1768" spans="1:37">
      <c r="A1768">
        <v>18</v>
      </c>
      <c r="B1768">
        <v>36</v>
      </c>
      <c r="C1768">
        <v>2024</v>
      </c>
      <c r="E1768">
        <v>99</v>
      </c>
      <c r="G1768">
        <v>99</v>
      </c>
      <c r="H1768">
        <v>1</v>
      </c>
      <c r="I1768">
        <v>99</v>
      </c>
      <c r="J1768">
        <v>155</v>
      </c>
      <c r="K1768">
        <v>99</v>
      </c>
      <c r="L1768">
        <v>2</v>
      </c>
      <c r="M1768">
        <v>99</v>
      </c>
      <c r="N1768">
        <v>99</v>
      </c>
      <c r="O1768">
        <v>99</v>
      </c>
      <c r="P1768">
        <v>99</v>
      </c>
      <c r="Q1768">
        <v>5</v>
      </c>
      <c r="R1768">
        <v>7</v>
      </c>
      <c r="S1768">
        <v>2</v>
      </c>
      <c r="T1768">
        <v>2.7142857142857153</v>
      </c>
      <c r="U1768">
        <v>9.5285714285714231</v>
      </c>
      <c r="V1768">
        <v>0</v>
      </c>
      <c r="W1768">
        <v>0</v>
      </c>
      <c r="X1768">
        <v>0</v>
      </c>
      <c r="Y1768">
        <v>0</v>
      </c>
      <c r="Z1768">
        <v>2.5588581637208478</v>
      </c>
      <c r="AA1768">
        <v>0</v>
      </c>
      <c r="AB1768">
        <v>0.45175395145262487</v>
      </c>
      <c r="AD1768">
        <v>21.715051196067453</v>
      </c>
      <c r="AF1768">
        <v>0.32649253731343286</v>
      </c>
      <c r="AG1768">
        <v>0.10885566098397691</v>
      </c>
      <c r="AH1768">
        <v>0</v>
      </c>
      <c r="AI1768">
        <v>7</v>
      </c>
      <c r="AJ1768">
        <v>92.985714285714238</v>
      </c>
      <c r="AK1768">
        <v>11.566552024635545</v>
      </c>
    </row>
    <row r="1769" spans="1:37">
      <c r="A1769">
        <v>18</v>
      </c>
      <c r="B1769">
        <v>37</v>
      </c>
      <c r="C1769">
        <v>2024</v>
      </c>
      <c r="E1769">
        <v>99</v>
      </c>
      <c r="G1769">
        <v>99</v>
      </c>
      <c r="H1769">
        <v>2</v>
      </c>
      <c r="I1769">
        <v>99</v>
      </c>
      <c r="J1769">
        <v>160</v>
      </c>
      <c r="K1769">
        <v>99</v>
      </c>
      <c r="L1769">
        <v>2</v>
      </c>
      <c r="M1769">
        <v>99</v>
      </c>
      <c r="N1769">
        <v>99</v>
      </c>
      <c r="O1769">
        <v>99</v>
      </c>
      <c r="P1769">
        <v>99</v>
      </c>
      <c r="Q1769">
        <v>4</v>
      </c>
      <c r="R1769">
        <v>5</v>
      </c>
      <c r="S1769">
        <v>2</v>
      </c>
      <c r="T1769">
        <v>2.6</v>
      </c>
      <c r="U1769">
        <v>11.86</v>
      </c>
      <c r="V1769">
        <v>0</v>
      </c>
      <c r="W1769">
        <v>0</v>
      </c>
      <c r="X1769">
        <v>0</v>
      </c>
      <c r="Y1769">
        <v>0</v>
      </c>
      <c r="Z1769">
        <v>2.2321290285285844</v>
      </c>
      <c r="AA1769">
        <v>0</v>
      </c>
      <c r="AB1769">
        <v>0.79999999999999938</v>
      </c>
      <c r="AD1769">
        <v>48.384299751342162</v>
      </c>
      <c r="AF1769">
        <v>0.32278889606197558</v>
      </c>
      <c r="AG1769">
        <v>0.14247855013058525</v>
      </c>
      <c r="AH1769">
        <v>0</v>
      </c>
      <c r="AI1769">
        <v>5</v>
      </c>
      <c r="AJ1769">
        <v>101.76</v>
      </c>
      <c r="AK1769">
        <v>11.170006424508189</v>
      </c>
    </row>
    <row r="1770" spans="1:37">
      <c r="A1770">
        <v>18</v>
      </c>
      <c r="B1770">
        <v>38</v>
      </c>
      <c r="C1770">
        <v>2024</v>
      </c>
      <c r="E1770">
        <v>99</v>
      </c>
      <c r="G1770">
        <v>99</v>
      </c>
      <c r="H1770">
        <v>1</v>
      </c>
      <c r="I1770">
        <v>99</v>
      </c>
      <c r="J1770">
        <v>171</v>
      </c>
      <c r="K1770">
        <v>99</v>
      </c>
      <c r="L1770">
        <v>2</v>
      </c>
      <c r="M1770">
        <v>99</v>
      </c>
      <c r="N1770">
        <v>99</v>
      </c>
      <c r="O1770">
        <v>99</v>
      </c>
      <c r="P1770">
        <v>99</v>
      </c>
      <c r="Q1770">
        <v>1</v>
      </c>
      <c r="R1770">
        <v>2</v>
      </c>
      <c r="S1770">
        <v>2</v>
      </c>
      <c r="T1770">
        <v>2.5</v>
      </c>
      <c r="U1770">
        <v>7.6</v>
      </c>
      <c r="V1770">
        <v>0</v>
      </c>
      <c r="W1770">
        <v>0</v>
      </c>
      <c r="X1770">
        <v>0</v>
      </c>
      <c r="Y1770">
        <v>0</v>
      </c>
      <c r="Z1770">
        <v>0.19999999999999785</v>
      </c>
      <c r="AA1770">
        <v>0</v>
      </c>
      <c r="AB1770">
        <v>0.5</v>
      </c>
      <c r="AD1770">
        <v>-99.99999999999892</v>
      </c>
      <c r="AF1770">
        <v>0.29717682020802377</v>
      </c>
      <c r="AG1770">
        <v>7.4244489056264629E-2</v>
      </c>
      <c r="AH1770">
        <v>0</v>
      </c>
      <c r="AI1770">
        <v>2</v>
      </c>
      <c r="AJ1770">
        <v>86.1</v>
      </c>
      <c r="AK1770">
        <v>11.909140961708813</v>
      </c>
    </row>
    <row r="1771" spans="1:37">
      <c r="A1771">
        <v>18</v>
      </c>
      <c r="B1771">
        <v>39</v>
      </c>
      <c r="C1771">
        <v>2024</v>
      </c>
      <c r="E1771">
        <v>99</v>
      </c>
      <c r="G1771">
        <v>99</v>
      </c>
      <c r="H1771">
        <v>2</v>
      </c>
      <c r="I1771">
        <v>99</v>
      </c>
      <c r="J1771">
        <v>175</v>
      </c>
      <c r="K1771">
        <v>99</v>
      </c>
      <c r="L1771">
        <v>2</v>
      </c>
      <c r="M1771">
        <v>99</v>
      </c>
      <c r="N1771">
        <v>99</v>
      </c>
      <c r="O1771">
        <v>99</v>
      </c>
      <c r="P1771">
        <v>99</v>
      </c>
      <c r="Q1771">
        <v>6</v>
      </c>
      <c r="R1771">
        <v>11</v>
      </c>
      <c r="S1771">
        <v>2</v>
      </c>
      <c r="T1771">
        <v>2.8181818181818179</v>
      </c>
      <c r="U1771">
        <v>8.2363636363636381</v>
      </c>
      <c r="V1771">
        <v>0</v>
      </c>
      <c r="W1771">
        <v>0</v>
      </c>
      <c r="X1771">
        <v>0</v>
      </c>
      <c r="Y1771">
        <v>0</v>
      </c>
      <c r="Z1771">
        <v>0.88036431226739131</v>
      </c>
      <c r="AA1771">
        <v>0</v>
      </c>
      <c r="AB1771">
        <v>0.38569460791993376</v>
      </c>
      <c r="AD1771">
        <v>20.688431177085658</v>
      </c>
      <c r="AF1771">
        <v>1.2702078521939957</v>
      </c>
      <c r="AG1771">
        <v>0.43732622798887871</v>
      </c>
      <c r="AH1771">
        <v>0</v>
      </c>
      <c r="AI1771">
        <v>11</v>
      </c>
      <c r="AJ1771">
        <v>88.072727272727263</v>
      </c>
      <c r="AK1771">
        <v>12.011320958615416</v>
      </c>
    </row>
    <row r="1772" spans="1:37">
      <c r="A1772">
        <v>18</v>
      </c>
      <c r="B1772">
        <v>40</v>
      </c>
      <c r="C1772">
        <v>2024</v>
      </c>
      <c r="E1772">
        <v>99</v>
      </c>
      <c r="G1772">
        <v>99</v>
      </c>
      <c r="H1772">
        <v>2</v>
      </c>
      <c r="I1772">
        <v>99</v>
      </c>
      <c r="J1772">
        <v>177</v>
      </c>
      <c r="K1772">
        <v>99</v>
      </c>
      <c r="L1772">
        <v>2</v>
      </c>
      <c r="M1772">
        <v>99</v>
      </c>
      <c r="N1772">
        <v>99</v>
      </c>
      <c r="O1772">
        <v>99</v>
      </c>
      <c r="P1772">
        <v>99</v>
      </c>
      <c r="Q1772">
        <v>1</v>
      </c>
      <c r="R1772">
        <v>1</v>
      </c>
      <c r="S1772">
        <v>2</v>
      </c>
      <c r="T1772">
        <v>3</v>
      </c>
      <c r="U1772">
        <v>6.3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F1772">
        <v>9.0252707581227429E-2</v>
      </c>
      <c r="AG1772">
        <v>2.1665864227250843E-2</v>
      </c>
      <c r="AH1772">
        <v>0</v>
      </c>
      <c r="AI1772">
        <v>1</v>
      </c>
      <c r="AJ1772">
        <v>82.9</v>
      </c>
      <c r="AK1772">
        <v>11.058009476956345</v>
      </c>
    </row>
    <row r="1773" spans="1:37">
      <c r="A1773">
        <v>18</v>
      </c>
      <c r="B1773">
        <v>41</v>
      </c>
      <c r="C1773">
        <v>2024</v>
      </c>
      <c r="E1773">
        <v>99</v>
      </c>
      <c r="G1773">
        <v>99</v>
      </c>
      <c r="H1773">
        <v>2</v>
      </c>
      <c r="I1773">
        <v>99</v>
      </c>
      <c r="J1773">
        <v>178</v>
      </c>
      <c r="K1773">
        <v>99</v>
      </c>
      <c r="L1773">
        <v>2</v>
      </c>
      <c r="M1773">
        <v>99</v>
      </c>
      <c r="N1773">
        <v>99</v>
      </c>
      <c r="O1773">
        <v>99</v>
      </c>
      <c r="P1773">
        <v>99</v>
      </c>
      <c r="R1773">
        <v>0</v>
      </c>
    </row>
    <row r="1774" spans="1:37">
      <c r="A1774">
        <v>18</v>
      </c>
      <c r="B1774">
        <v>42</v>
      </c>
      <c r="C1774">
        <v>2024</v>
      </c>
      <c r="E1774">
        <v>99</v>
      </c>
      <c r="G1774">
        <v>99</v>
      </c>
      <c r="H1774">
        <v>2</v>
      </c>
      <c r="I1774">
        <v>99</v>
      </c>
      <c r="J1774">
        <v>181</v>
      </c>
      <c r="K1774">
        <v>99</v>
      </c>
      <c r="L1774">
        <v>2</v>
      </c>
      <c r="M1774">
        <v>99</v>
      </c>
      <c r="N1774">
        <v>99</v>
      </c>
      <c r="O1774">
        <v>99</v>
      </c>
      <c r="P1774">
        <v>99</v>
      </c>
      <c r="Q1774">
        <v>6</v>
      </c>
      <c r="R1774">
        <v>9</v>
      </c>
      <c r="S1774">
        <v>2</v>
      </c>
      <c r="T1774">
        <v>3.1111111111111112</v>
      </c>
      <c r="U1774">
        <v>9.4666666666666686</v>
      </c>
      <c r="V1774">
        <v>0</v>
      </c>
      <c r="W1774">
        <v>0</v>
      </c>
      <c r="X1774">
        <v>0</v>
      </c>
      <c r="Y1774">
        <v>0</v>
      </c>
      <c r="Z1774">
        <v>1.0974718422102956</v>
      </c>
      <c r="AA1774">
        <v>0</v>
      </c>
      <c r="AB1774">
        <v>0.31426968052735393</v>
      </c>
      <c r="AD1774">
        <v>7.5168936427827138</v>
      </c>
      <c r="AF1774">
        <v>0.89197224975223011</v>
      </c>
      <c r="AG1774">
        <v>0.32183734370868428</v>
      </c>
      <c r="AH1774">
        <v>0</v>
      </c>
      <c r="AI1774">
        <v>9</v>
      </c>
      <c r="AJ1774">
        <v>92.62222222222222</v>
      </c>
      <c r="AK1774">
        <v>11.870339031388163</v>
      </c>
    </row>
    <row r="1775" spans="1:37">
      <c r="A1775">
        <v>18</v>
      </c>
      <c r="B1775">
        <v>43</v>
      </c>
      <c r="C1775">
        <v>2024</v>
      </c>
      <c r="E1775">
        <v>99</v>
      </c>
      <c r="G1775">
        <v>99</v>
      </c>
      <c r="H1775">
        <v>1</v>
      </c>
      <c r="I1775">
        <v>99</v>
      </c>
      <c r="J1775">
        <v>262</v>
      </c>
      <c r="K1775">
        <v>99</v>
      </c>
      <c r="L1775">
        <v>2</v>
      </c>
      <c r="M1775">
        <v>99</v>
      </c>
      <c r="N1775">
        <v>99</v>
      </c>
      <c r="O1775">
        <v>99</v>
      </c>
      <c r="P1775">
        <v>99</v>
      </c>
      <c r="R1775">
        <v>0</v>
      </c>
    </row>
    <row r="1776" spans="1:37">
      <c r="A1776">
        <v>18</v>
      </c>
      <c r="B1776">
        <v>44</v>
      </c>
      <c r="C1776">
        <v>2024</v>
      </c>
      <c r="E1776">
        <v>99</v>
      </c>
      <c r="G1776">
        <v>99</v>
      </c>
      <c r="H1776">
        <v>2</v>
      </c>
      <c r="I1776">
        <v>99</v>
      </c>
      <c r="J1776">
        <v>267</v>
      </c>
      <c r="K1776">
        <v>99</v>
      </c>
      <c r="L1776">
        <v>2</v>
      </c>
      <c r="M1776">
        <v>99</v>
      </c>
      <c r="N1776">
        <v>99</v>
      </c>
      <c r="O1776">
        <v>99</v>
      </c>
      <c r="P1776">
        <v>99</v>
      </c>
      <c r="R1776">
        <v>0</v>
      </c>
    </row>
    <row r="1777" spans="1:37">
      <c r="A1777">
        <v>18</v>
      </c>
      <c r="B1777">
        <v>45</v>
      </c>
      <c r="C1777">
        <v>2024</v>
      </c>
      <c r="E1777">
        <v>99</v>
      </c>
      <c r="G1777">
        <v>99</v>
      </c>
      <c r="H1777">
        <v>1</v>
      </c>
      <c r="I1777">
        <v>99</v>
      </c>
      <c r="J1777">
        <v>309</v>
      </c>
      <c r="K1777">
        <v>99</v>
      </c>
      <c r="L1777">
        <v>2</v>
      </c>
      <c r="M1777">
        <v>99</v>
      </c>
      <c r="N1777">
        <v>99</v>
      </c>
      <c r="O1777">
        <v>99</v>
      </c>
      <c r="P1777">
        <v>99</v>
      </c>
      <c r="Q1777">
        <v>17</v>
      </c>
      <c r="R1777">
        <v>34</v>
      </c>
      <c r="S1777">
        <v>2</v>
      </c>
      <c r="T1777">
        <v>2.9705882352941178</v>
      </c>
      <c r="U1777">
        <v>10.461764705882349</v>
      </c>
      <c r="V1777">
        <v>0</v>
      </c>
      <c r="W1777">
        <v>0</v>
      </c>
      <c r="X1777">
        <v>0</v>
      </c>
      <c r="Y1777">
        <v>0</v>
      </c>
      <c r="Z1777">
        <v>2.1733702082902902</v>
      </c>
      <c r="AA1777">
        <v>0</v>
      </c>
      <c r="AB1777">
        <v>0.5136543881344986</v>
      </c>
      <c r="AD1777">
        <v>-3.7891893917652273</v>
      </c>
      <c r="AF1777">
        <v>0.82684824902723741</v>
      </c>
      <c r="AG1777">
        <v>0.3229200616244412</v>
      </c>
      <c r="AH1777">
        <v>2.9411764705882355</v>
      </c>
      <c r="AI1777">
        <v>34</v>
      </c>
      <c r="AJ1777">
        <v>96.476470588235301</v>
      </c>
      <c r="AK1777">
        <v>11.477162133659204</v>
      </c>
    </row>
    <row r="1778" spans="1:37">
      <c r="A1778">
        <v>18</v>
      </c>
      <c r="B1778">
        <v>46</v>
      </c>
      <c r="C1778">
        <v>2024</v>
      </c>
      <c r="E1778">
        <v>99</v>
      </c>
      <c r="G1778">
        <v>99</v>
      </c>
      <c r="H1778">
        <v>2</v>
      </c>
      <c r="I1778">
        <v>99</v>
      </c>
      <c r="J1778">
        <v>470</v>
      </c>
      <c r="K1778">
        <v>99</v>
      </c>
      <c r="L1778">
        <v>2</v>
      </c>
      <c r="M1778">
        <v>99</v>
      </c>
      <c r="N1778">
        <v>99</v>
      </c>
      <c r="O1778">
        <v>99</v>
      </c>
      <c r="P1778">
        <v>99</v>
      </c>
      <c r="Q1778">
        <v>9</v>
      </c>
      <c r="R1778">
        <v>16</v>
      </c>
      <c r="S1778">
        <v>2</v>
      </c>
      <c r="T1778">
        <v>2.625</v>
      </c>
      <c r="U1778">
        <v>11.074999999999999</v>
      </c>
      <c r="V1778">
        <v>0</v>
      </c>
      <c r="W1778">
        <v>0</v>
      </c>
      <c r="X1778">
        <v>12.5</v>
      </c>
      <c r="Y1778">
        <v>0</v>
      </c>
      <c r="Z1778">
        <v>4.1139245253164347</v>
      </c>
      <c r="AA1778">
        <v>0</v>
      </c>
      <c r="AB1778">
        <v>0.69597054535375247</v>
      </c>
      <c r="AD1778">
        <v>8.1858560901600406</v>
      </c>
      <c r="AF1778">
        <v>3.0245746691871447</v>
      </c>
      <c r="AG1778">
        <v>1.649108439117001</v>
      </c>
      <c r="AH1778">
        <v>43.75</v>
      </c>
      <c r="AI1778">
        <v>16</v>
      </c>
      <c r="AJ1778">
        <v>95.337500000000006</v>
      </c>
      <c r="AK1778">
        <v>12.24625351574536</v>
      </c>
    </row>
    <row r="1779" spans="1:37">
      <c r="A1779">
        <v>18</v>
      </c>
      <c r="B1779">
        <v>47</v>
      </c>
      <c r="C1779">
        <v>2024</v>
      </c>
      <c r="E1779">
        <v>99</v>
      </c>
      <c r="G1779">
        <v>99</v>
      </c>
      <c r="H1779">
        <v>2</v>
      </c>
      <c r="I1779">
        <v>99</v>
      </c>
      <c r="J1779">
        <v>629</v>
      </c>
      <c r="K1779">
        <v>99</v>
      </c>
      <c r="L1779">
        <v>2</v>
      </c>
      <c r="M1779">
        <v>99</v>
      </c>
      <c r="N1779">
        <v>99</v>
      </c>
      <c r="O1779">
        <v>99</v>
      </c>
      <c r="P1779">
        <v>99</v>
      </c>
      <c r="R1779">
        <v>0</v>
      </c>
    </row>
    <row r="1780" spans="1:37">
      <c r="A1780">
        <v>18</v>
      </c>
      <c r="B1780">
        <v>48</v>
      </c>
      <c r="C1780">
        <v>2024</v>
      </c>
      <c r="E1780">
        <v>99</v>
      </c>
      <c r="G1780">
        <v>99</v>
      </c>
      <c r="H1780">
        <v>1</v>
      </c>
      <c r="I1780">
        <v>99</v>
      </c>
      <c r="J1780">
        <v>643</v>
      </c>
      <c r="K1780">
        <v>99</v>
      </c>
      <c r="L1780">
        <v>2</v>
      </c>
      <c r="M1780">
        <v>99</v>
      </c>
      <c r="N1780">
        <v>99</v>
      </c>
      <c r="O1780">
        <v>99</v>
      </c>
      <c r="P1780">
        <v>99</v>
      </c>
      <c r="Q1780">
        <v>7</v>
      </c>
      <c r="R1780">
        <v>11</v>
      </c>
      <c r="S1780">
        <v>2</v>
      </c>
      <c r="T1780">
        <v>2.6363636363636358</v>
      </c>
      <c r="U1780">
        <v>9.9454545454545435</v>
      </c>
      <c r="V1780">
        <v>0</v>
      </c>
      <c r="W1780">
        <v>0</v>
      </c>
      <c r="X1780">
        <v>0</v>
      </c>
      <c r="Y1780">
        <v>0</v>
      </c>
      <c r="Z1780">
        <v>2.4253823077698455</v>
      </c>
      <c r="AA1780">
        <v>0</v>
      </c>
      <c r="AB1780">
        <v>0.48104569292083482</v>
      </c>
      <c r="AD1780">
        <v>-25.075601299231561</v>
      </c>
      <c r="AF1780">
        <v>0.4966139954853272</v>
      </c>
      <c r="AG1780">
        <v>0.19919956008579781</v>
      </c>
      <c r="AH1780">
        <v>27.272727272727277</v>
      </c>
      <c r="AI1780">
        <v>11</v>
      </c>
      <c r="AJ1780">
        <v>94.890909090909105</v>
      </c>
      <c r="AK1780">
        <v>11.444261869076909</v>
      </c>
    </row>
    <row r="1781" spans="1:37">
      <c r="A1781">
        <v>18</v>
      </c>
      <c r="B1781">
        <v>49</v>
      </c>
      <c r="C1781">
        <v>2024</v>
      </c>
      <c r="E1781">
        <v>99</v>
      </c>
      <c r="G1781">
        <v>99</v>
      </c>
      <c r="H1781">
        <v>2</v>
      </c>
      <c r="I1781">
        <v>99</v>
      </c>
      <c r="J1781">
        <v>704</v>
      </c>
      <c r="K1781">
        <v>99</v>
      </c>
      <c r="L1781">
        <v>2</v>
      </c>
      <c r="M1781">
        <v>99</v>
      </c>
      <c r="N1781">
        <v>99</v>
      </c>
      <c r="O1781">
        <v>99</v>
      </c>
      <c r="P1781">
        <v>99</v>
      </c>
      <c r="R1781">
        <v>0</v>
      </c>
    </row>
    <row r="1782" spans="1:37">
      <c r="A1782">
        <v>18</v>
      </c>
      <c r="B1782">
        <v>50</v>
      </c>
      <c r="C1782">
        <v>2024</v>
      </c>
      <c r="E1782">
        <v>99</v>
      </c>
      <c r="G1782">
        <v>99</v>
      </c>
      <c r="H1782">
        <v>1</v>
      </c>
      <c r="I1782">
        <v>99</v>
      </c>
      <c r="J1782">
        <v>802</v>
      </c>
      <c r="K1782">
        <v>99</v>
      </c>
      <c r="L1782">
        <v>2</v>
      </c>
      <c r="M1782">
        <v>99</v>
      </c>
      <c r="N1782">
        <v>99</v>
      </c>
      <c r="O1782">
        <v>99</v>
      </c>
      <c r="P1782">
        <v>99</v>
      </c>
      <c r="Q1782">
        <v>3</v>
      </c>
      <c r="R1782">
        <v>26</v>
      </c>
      <c r="S1782">
        <v>2</v>
      </c>
      <c r="T1782">
        <v>2.3461538461538471</v>
      </c>
      <c r="U1782">
        <v>8.5153846153846171</v>
      </c>
      <c r="V1782">
        <v>0</v>
      </c>
      <c r="W1782">
        <v>0</v>
      </c>
      <c r="X1782">
        <v>3.8461538461538449</v>
      </c>
      <c r="Y1782">
        <v>0</v>
      </c>
      <c r="Z1782">
        <v>2.5131488534830684</v>
      </c>
      <c r="AA1782">
        <v>0</v>
      </c>
      <c r="AB1782">
        <v>0.47574295680203799</v>
      </c>
      <c r="AD1782">
        <v>36.870496691756472</v>
      </c>
      <c r="AF1782">
        <v>4.2692939244663375</v>
      </c>
      <c r="AG1782">
        <v>1.5657819362230299</v>
      </c>
      <c r="AH1782">
        <v>0</v>
      </c>
      <c r="AI1782">
        <v>25</v>
      </c>
      <c r="AJ1782">
        <v>91.572000000000003</v>
      </c>
      <c r="AK1782">
        <v>10.93662583759993</v>
      </c>
    </row>
    <row r="1783" spans="1:37">
      <c r="A1783">
        <v>18</v>
      </c>
      <c r="B1783">
        <v>51</v>
      </c>
      <c r="C1783">
        <v>2024</v>
      </c>
      <c r="E1783">
        <v>99</v>
      </c>
      <c r="G1783">
        <v>99</v>
      </c>
      <c r="H1783">
        <v>1</v>
      </c>
      <c r="I1783">
        <v>99</v>
      </c>
      <c r="J1783">
        <v>103</v>
      </c>
      <c r="K1783">
        <v>99</v>
      </c>
      <c r="L1783">
        <v>3</v>
      </c>
      <c r="M1783">
        <v>99</v>
      </c>
      <c r="N1783">
        <v>99</v>
      </c>
      <c r="O1783">
        <v>99</v>
      </c>
      <c r="P1783">
        <v>99</v>
      </c>
      <c r="R1783">
        <v>0</v>
      </c>
    </row>
    <row r="1784" spans="1:37">
      <c r="A1784">
        <v>18</v>
      </c>
      <c r="B1784">
        <v>52</v>
      </c>
      <c r="C1784">
        <v>2024</v>
      </c>
      <c r="E1784">
        <v>99</v>
      </c>
      <c r="G1784">
        <v>99</v>
      </c>
      <c r="H1784">
        <v>2</v>
      </c>
      <c r="I1784">
        <v>99</v>
      </c>
      <c r="J1784">
        <v>106</v>
      </c>
      <c r="K1784">
        <v>99</v>
      </c>
      <c r="L1784">
        <v>3</v>
      </c>
      <c r="M1784">
        <v>99</v>
      </c>
      <c r="N1784">
        <v>99</v>
      </c>
      <c r="O1784">
        <v>99</v>
      </c>
      <c r="P1784">
        <v>99</v>
      </c>
      <c r="Q1784">
        <v>8</v>
      </c>
      <c r="R1784">
        <v>11</v>
      </c>
      <c r="S1784">
        <v>3</v>
      </c>
      <c r="T1784">
        <v>2.5454545454545454</v>
      </c>
      <c r="U1784">
        <v>13.290909090909098</v>
      </c>
      <c r="V1784">
        <v>0</v>
      </c>
      <c r="W1784">
        <v>0</v>
      </c>
      <c r="X1784">
        <v>18.181818181818183</v>
      </c>
      <c r="Y1784">
        <v>0</v>
      </c>
      <c r="Z1784">
        <v>2.5684995780892352</v>
      </c>
      <c r="AA1784">
        <v>0</v>
      </c>
      <c r="AB1784">
        <v>0.4979295977319696</v>
      </c>
      <c r="AD1784">
        <v>-35.864119412837262</v>
      </c>
      <c r="AF1784">
        <v>0.64743967039434958</v>
      </c>
      <c r="AG1784">
        <v>0.31195921912041158</v>
      </c>
      <c r="AH1784">
        <v>0</v>
      </c>
      <c r="AI1784">
        <v>11</v>
      </c>
      <c r="AJ1784">
        <v>97.927272727272666</v>
      </c>
      <c r="AK1784">
        <v>13.996633237549648</v>
      </c>
    </row>
    <row r="1785" spans="1:37">
      <c r="A1785">
        <v>18</v>
      </c>
      <c r="B1785">
        <v>53</v>
      </c>
      <c r="C1785">
        <v>2024</v>
      </c>
      <c r="E1785">
        <v>99</v>
      </c>
      <c r="G1785">
        <v>99</v>
      </c>
      <c r="H1785">
        <v>1</v>
      </c>
      <c r="I1785">
        <v>99</v>
      </c>
      <c r="J1785">
        <v>110</v>
      </c>
      <c r="K1785">
        <v>99</v>
      </c>
      <c r="L1785">
        <v>3</v>
      </c>
      <c r="M1785">
        <v>99</v>
      </c>
      <c r="N1785">
        <v>99</v>
      </c>
      <c r="O1785">
        <v>99</v>
      </c>
      <c r="P1785">
        <v>99</v>
      </c>
      <c r="Q1785">
        <v>41</v>
      </c>
      <c r="R1785">
        <v>58</v>
      </c>
      <c r="S1785">
        <v>3</v>
      </c>
      <c r="T1785">
        <v>2.7068965517241392</v>
      </c>
      <c r="U1785">
        <v>15.713793103448278</v>
      </c>
      <c r="V1785">
        <v>0</v>
      </c>
      <c r="W1785">
        <v>0</v>
      </c>
      <c r="X1785">
        <v>51.724137931034491</v>
      </c>
      <c r="Y1785">
        <v>1.7241379310344827</v>
      </c>
      <c r="Z1785">
        <v>3.161047855284786</v>
      </c>
      <c r="AA1785">
        <v>0</v>
      </c>
      <c r="AB1785">
        <v>0.61612304776571181</v>
      </c>
      <c r="AD1785">
        <v>2.0666367665868872</v>
      </c>
      <c r="AF1785">
        <v>1.0528226538391723</v>
      </c>
      <c r="AG1785">
        <v>0.58941345148333135</v>
      </c>
      <c r="AH1785">
        <v>1.7241379310344827</v>
      </c>
      <c r="AI1785">
        <v>58</v>
      </c>
      <c r="AJ1785">
        <v>104.51896551724138</v>
      </c>
      <c r="AK1785">
        <v>13.608978149141876</v>
      </c>
    </row>
    <row r="1786" spans="1:37">
      <c r="A1786">
        <v>18</v>
      </c>
      <c r="B1786">
        <v>54</v>
      </c>
      <c r="C1786">
        <v>2024</v>
      </c>
      <c r="E1786">
        <v>99</v>
      </c>
      <c r="G1786">
        <v>99</v>
      </c>
      <c r="H1786">
        <v>1</v>
      </c>
      <c r="I1786">
        <v>99</v>
      </c>
      <c r="J1786">
        <v>111</v>
      </c>
      <c r="K1786">
        <v>99</v>
      </c>
      <c r="L1786">
        <v>3</v>
      </c>
      <c r="M1786">
        <v>99</v>
      </c>
      <c r="N1786">
        <v>99</v>
      </c>
      <c r="O1786">
        <v>99</v>
      </c>
      <c r="P1786">
        <v>99</v>
      </c>
      <c r="Q1786">
        <v>19</v>
      </c>
      <c r="R1786">
        <v>33</v>
      </c>
      <c r="S1786">
        <v>3</v>
      </c>
      <c r="T1786">
        <v>2.6969696969696968</v>
      </c>
      <c r="U1786">
        <v>14.509090909090908</v>
      </c>
      <c r="V1786">
        <v>0</v>
      </c>
      <c r="W1786">
        <v>0</v>
      </c>
      <c r="X1786">
        <v>30.303030303030305</v>
      </c>
      <c r="Y1786">
        <v>0</v>
      </c>
      <c r="Z1786">
        <v>3.1564617356630911</v>
      </c>
      <c r="AA1786">
        <v>0</v>
      </c>
      <c r="AB1786">
        <v>0.57655447243759028</v>
      </c>
      <c r="AD1786">
        <v>-10.172361223166618</v>
      </c>
      <c r="AF1786">
        <v>0.84637086432418573</v>
      </c>
      <c r="AG1786">
        <v>0.4192721582445913</v>
      </c>
      <c r="AH1786">
        <v>3.0303030303030303</v>
      </c>
      <c r="AI1786">
        <v>33</v>
      </c>
      <c r="AJ1786">
        <v>102.73636363636363</v>
      </c>
      <c r="AK1786">
        <v>13.200682350588378</v>
      </c>
    </row>
    <row r="1787" spans="1:37">
      <c r="A1787">
        <v>18</v>
      </c>
      <c r="B1787">
        <v>55</v>
      </c>
      <c r="C1787">
        <v>2024</v>
      </c>
      <c r="E1787">
        <v>99</v>
      </c>
      <c r="G1787">
        <v>99</v>
      </c>
      <c r="H1787">
        <v>1</v>
      </c>
      <c r="I1787">
        <v>99</v>
      </c>
      <c r="J1787">
        <v>116</v>
      </c>
      <c r="K1787">
        <v>99</v>
      </c>
      <c r="L1787">
        <v>3</v>
      </c>
      <c r="M1787">
        <v>99</v>
      </c>
      <c r="N1787">
        <v>99</v>
      </c>
      <c r="O1787">
        <v>99</v>
      </c>
      <c r="P1787">
        <v>99</v>
      </c>
      <c r="Q1787">
        <v>32</v>
      </c>
      <c r="R1787">
        <v>55</v>
      </c>
      <c r="S1787">
        <v>3</v>
      </c>
      <c r="T1787">
        <v>3.2727272727272725</v>
      </c>
      <c r="U1787">
        <v>12.447272727272724</v>
      </c>
      <c r="V1787">
        <v>0</v>
      </c>
      <c r="W1787">
        <v>0</v>
      </c>
      <c r="X1787">
        <v>12.727272727272728</v>
      </c>
      <c r="Y1787">
        <v>0</v>
      </c>
      <c r="Z1787">
        <v>3.1045921732143009</v>
      </c>
      <c r="AA1787">
        <v>0</v>
      </c>
      <c r="AB1787">
        <v>0.99917321192975028</v>
      </c>
      <c r="AD1787">
        <v>-43.027074260558656</v>
      </c>
      <c r="AF1787">
        <v>1.8230029830957903</v>
      </c>
      <c r="AG1787">
        <v>0.88020653867714405</v>
      </c>
      <c r="AH1787">
        <v>3.6363636363636358</v>
      </c>
      <c r="AI1787">
        <v>54</v>
      </c>
      <c r="AJ1787">
        <v>98.048148148148158</v>
      </c>
      <c r="AK1787">
        <v>13.128696392125825</v>
      </c>
    </row>
    <row r="1788" spans="1:37">
      <c r="A1788">
        <v>18</v>
      </c>
      <c r="B1788">
        <v>56</v>
      </c>
      <c r="C1788">
        <v>2024</v>
      </c>
      <c r="E1788">
        <v>99</v>
      </c>
      <c r="G1788">
        <v>99</v>
      </c>
      <c r="H1788">
        <v>2</v>
      </c>
      <c r="I1788">
        <v>99</v>
      </c>
      <c r="J1788">
        <v>117</v>
      </c>
      <c r="K1788">
        <v>99</v>
      </c>
      <c r="L1788">
        <v>3</v>
      </c>
      <c r="M1788">
        <v>99</v>
      </c>
      <c r="N1788">
        <v>99</v>
      </c>
      <c r="O1788">
        <v>99</v>
      </c>
      <c r="P1788">
        <v>99</v>
      </c>
      <c r="Q1788">
        <v>35</v>
      </c>
      <c r="R1788">
        <v>47</v>
      </c>
      <c r="S1788">
        <v>3</v>
      </c>
      <c r="T1788">
        <v>2.5531914893617031</v>
      </c>
      <c r="U1788">
        <v>13.423404255319152</v>
      </c>
      <c r="V1788">
        <v>0</v>
      </c>
      <c r="W1788">
        <v>0</v>
      </c>
      <c r="X1788">
        <v>27.659574468085101</v>
      </c>
      <c r="Y1788">
        <v>0</v>
      </c>
      <c r="Z1788">
        <v>3.6883492684315242</v>
      </c>
      <c r="AA1788">
        <v>0</v>
      </c>
      <c r="AB1788">
        <v>0.57643477379336405</v>
      </c>
      <c r="AD1788">
        <v>-44.441236950846651</v>
      </c>
      <c r="AF1788">
        <v>2.1257349615558563</v>
      </c>
      <c r="AG1788">
        <v>1.1022243652906769</v>
      </c>
      <c r="AH1788">
        <v>14.893617021276597</v>
      </c>
      <c r="AI1788">
        <v>47</v>
      </c>
      <c r="AJ1788">
        <v>99.17021276595743</v>
      </c>
      <c r="AK1788">
        <v>13.461048263384111</v>
      </c>
    </row>
    <row r="1789" spans="1:37">
      <c r="A1789">
        <v>18</v>
      </c>
      <c r="B1789">
        <v>57</v>
      </c>
      <c r="C1789">
        <v>2024</v>
      </c>
      <c r="E1789">
        <v>99</v>
      </c>
      <c r="G1789">
        <v>99</v>
      </c>
      <c r="H1789">
        <v>1</v>
      </c>
      <c r="I1789">
        <v>99</v>
      </c>
      <c r="J1789">
        <v>134</v>
      </c>
      <c r="K1789">
        <v>99</v>
      </c>
      <c r="L1789">
        <v>3</v>
      </c>
      <c r="M1789">
        <v>99</v>
      </c>
      <c r="N1789">
        <v>99</v>
      </c>
      <c r="O1789">
        <v>99</v>
      </c>
      <c r="P1789">
        <v>99</v>
      </c>
      <c r="Q1789">
        <v>48</v>
      </c>
      <c r="R1789">
        <v>70</v>
      </c>
      <c r="S1789">
        <v>3</v>
      </c>
      <c r="T1789">
        <v>3.1714285714285704</v>
      </c>
      <c r="U1789">
        <v>11.54</v>
      </c>
      <c r="V1789">
        <v>0</v>
      </c>
      <c r="W1789">
        <v>0</v>
      </c>
      <c r="X1789">
        <v>5.7142857142857153</v>
      </c>
      <c r="Y1789">
        <v>0</v>
      </c>
      <c r="Z1789">
        <v>2.9214184421759244</v>
      </c>
      <c r="AA1789">
        <v>0</v>
      </c>
      <c r="AB1789">
        <v>0.60877930721893081</v>
      </c>
      <c r="AD1789">
        <v>-13.880082565468095</v>
      </c>
      <c r="AF1789">
        <v>1.3605442176870748</v>
      </c>
      <c r="AG1789">
        <v>0.63622881239126117</v>
      </c>
      <c r="AH1789">
        <v>4.2857142857142847</v>
      </c>
      <c r="AI1789">
        <v>68</v>
      </c>
      <c r="AJ1789">
        <v>94.92205882352944</v>
      </c>
      <c r="AK1789">
        <v>13.236725137915128</v>
      </c>
    </row>
    <row r="1790" spans="1:37">
      <c r="A1790">
        <v>18</v>
      </c>
      <c r="B1790">
        <v>58</v>
      </c>
      <c r="C1790">
        <v>2024</v>
      </c>
      <c r="E1790">
        <v>99</v>
      </c>
      <c r="G1790">
        <v>99</v>
      </c>
      <c r="H1790">
        <v>2</v>
      </c>
      <c r="I1790">
        <v>99</v>
      </c>
      <c r="J1790">
        <v>141</v>
      </c>
      <c r="K1790">
        <v>99</v>
      </c>
      <c r="L1790">
        <v>3</v>
      </c>
      <c r="M1790">
        <v>99</v>
      </c>
      <c r="N1790">
        <v>99</v>
      </c>
      <c r="O1790">
        <v>99</v>
      </c>
      <c r="P1790">
        <v>99</v>
      </c>
      <c r="Q1790">
        <v>76</v>
      </c>
      <c r="R1790">
        <v>128</v>
      </c>
      <c r="S1790">
        <v>3</v>
      </c>
      <c r="T1790">
        <v>3.203125</v>
      </c>
      <c r="U1790">
        <v>11.614843749999999</v>
      </c>
      <c r="V1790">
        <v>0</v>
      </c>
      <c r="W1790">
        <v>0</v>
      </c>
      <c r="X1790">
        <v>10.15625</v>
      </c>
      <c r="Y1790">
        <v>0.78125</v>
      </c>
      <c r="Z1790">
        <v>3.2911360558454761</v>
      </c>
      <c r="AA1790">
        <v>0</v>
      </c>
      <c r="AB1790">
        <v>0.66566901262939948</v>
      </c>
      <c r="AD1790">
        <v>-24.921584364310625</v>
      </c>
      <c r="AF1790">
        <v>2.4408848207475202</v>
      </c>
      <c r="AG1790">
        <v>1.31222522222742</v>
      </c>
      <c r="AH1790">
        <v>4.6875</v>
      </c>
      <c r="AI1790">
        <v>128</v>
      </c>
      <c r="AJ1790">
        <v>95.460156250000011</v>
      </c>
      <c r="AK1790">
        <v>13.126401256490116</v>
      </c>
    </row>
    <row r="1791" spans="1:37">
      <c r="A1791">
        <v>18</v>
      </c>
      <c r="B1791">
        <v>59</v>
      </c>
      <c r="C1791">
        <v>2024</v>
      </c>
      <c r="E1791">
        <v>99</v>
      </c>
      <c r="G1791">
        <v>99</v>
      </c>
      <c r="H1791">
        <v>2</v>
      </c>
      <c r="I1791">
        <v>99</v>
      </c>
      <c r="J1791">
        <v>143</v>
      </c>
      <c r="K1791">
        <v>99</v>
      </c>
      <c r="L1791">
        <v>3</v>
      </c>
      <c r="M1791">
        <v>99</v>
      </c>
      <c r="N1791">
        <v>99</v>
      </c>
      <c r="O1791">
        <v>99</v>
      </c>
      <c r="P1791">
        <v>99</v>
      </c>
      <c r="R1791">
        <v>0</v>
      </c>
    </row>
    <row r="1792" spans="1:37">
      <c r="A1792">
        <v>18</v>
      </c>
      <c r="B1792">
        <v>60</v>
      </c>
      <c r="C1792">
        <v>2024</v>
      </c>
      <c r="E1792">
        <v>99</v>
      </c>
      <c r="G1792">
        <v>99</v>
      </c>
      <c r="H1792">
        <v>2</v>
      </c>
      <c r="I1792">
        <v>99</v>
      </c>
      <c r="J1792">
        <v>147</v>
      </c>
      <c r="K1792">
        <v>99</v>
      </c>
      <c r="L1792">
        <v>3</v>
      </c>
      <c r="M1792">
        <v>99</v>
      </c>
      <c r="N1792">
        <v>99</v>
      </c>
      <c r="O1792">
        <v>99</v>
      </c>
      <c r="P1792">
        <v>99</v>
      </c>
      <c r="Q1792">
        <v>6</v>
      </c>
      <c r="R1792">
        <v>22</v>
      </c>
      <c r="S1792">
        <v>3</v>
      </c>
      <c r="T1792">
        <v>3.7272727272727271</v>
      </c>
      <c r="U1792">
        <v>10.700000000000003</v>
      </c>
      <c r="V1792">
        <v>0</v>
      </c>
      <c r="W1792">
        <v>0</v>
      </c>
      <c r="X1792">
        <v>18.181818181818183</v>
      </c>
      <c r="Y1792">
        <v>0</v>
      </c>
      <c r="Z1792">
        <v>4.21178001670207</v>
      </c>
      <c r="AA1792">
        <v>0</v>
      </c>
      <c r="AB1792">
        <v>0.68634858502461582</v>
      </c>
      <c r="AD1792">
        <v>-58.493800112334746</v>
      </c>
      <c r="AF1792">
        <v>2.5492468134414823</v>
      </c>
      <c r="AG1792">
        <v>1.4055997086097465</v>
      </c>
      <c r="AH1792">
        <v>9.0909090909090917</v>
      </c>
      <c r="AI1792">
        <v>22</v>
      </c>
      <c r="AJ1792">
        <v>93.754545454545479</v>
      </c>
      <c r="AK1792">
        <v>12.33861835301248</v>
      </c>
    </row>
    <row r="1793" spans="1:37">
      <c r="A1793">
        <v>18</v>
      </c>
      <c r="B1793">
        <v>61</v>
      </c>
      <c r="C1793">
        <v>2024</v>
      </c>
      <c r="E1793">
        <v>99</v>
      </c>
      <c r="G1793">
        <v>99</v>
      </c>
      <c r="H1793">
        <v>1</v>
      </c>
      <c r="I1793">
        <v>99</v>
      </c>
      <c r="J1793">
        <v>155</v>
      </c>
      <c r="K1793">
        <v>99</v>
      </c>
      <c r="L1793">
        <v>3</v>
      </c>
      <c r="M1793">
        <v>99</v>
      </c>
      <c r="N1793">
        <v>99</v>
      </c>
      <c r="O1793">
        <v>99</v>
      </c>
      <c r="P1793">
        <v>99</v>
      </c>
      <c r="Q1793">
        <v>11</v>
      </c>
      <c r="R1793">
        <v>31</v>
      </c>
      <c r="S1793">
        <v>3</v>
      </c>
      <c r="T1793">
        <v>3.9677419354838719</v>
      </c>
      <c r="U1793">
        <v>10.712903225806448</v>
      </c>
      <c r="V1793">
        <v>0</v>
      </c>
      <c r="W1793">
        <v>0</v>
      </c>
      <c r="X1793">
        <v>12.90322580645161</v>
      </c>
      <c r="Y1793">
        <v>0</v>
      </c>
      <c r="Z1793">
        <v>3.466777060063599</v>
      </c>
      <c r="AA1793">
        <v>0</v>
      </c>
      <c r="AB1793">
        <v>0.93269885772909378</v>
      </c>
      <c r="AD1793">
        <v>-31.811630323009656</v>
      </c>
      <c r="AF1793">
        <v>1.4458955223880599</v>
      </c>
      <c r="AG1793">
        <v>0.54199347845245482</v>
      </c>
      <c r="AH1793">
        <v>35.483870967741943</v>
      </c>
      <c r="AI1793">
        <v>30</v>
      </c>
      <c r="AJ1793">
        <v>93.773333333333355</v>
      </c>
      <c r="AK1793">
        <v>12.542666949790371</v>
      </c>
    </row>
    <row r="1794" spans="1:37">
      <c r="A1794">
        <v>18</v>
      </c>
      <c r="B1794">
        <v>62</v>
      </c>
      <c r="C1794">
        <v>2024</v>
      </c>
      <c r="E1794">
        <v>99</v>
      </c>
      <c r="G1794">
        <v>99</v>
      </c>
      <c r="H1794">
        <v>2</v>
      </c>
      <c r="I1794">
        <v>99</v>
      </c>
      <c r="J1794">
        <v>160</v>
      </c>
      <c r="K1794">
        <v>99</v>
      </c>
      <c r="L1794">
        <v>3</v>
      </c>
      <c r="M1794">
        <v>99</v>
      </c>
      <c r="N1794">
        <v>99</v>
      </c>
      <c r="O1794">
        <v>99</v>
      </c>
      <c r="P1794">
        <v>99</v>
      </c>
      <c r="Q1794">
        <v>9</v>
      </c>
      <c r="R1794">
        <v>20</v>
      </c>
      <c r="S1794">
        <v>3</v>
      </c>
      <c r="T1794">
        <v>2.9</v>
      </c>
      <c r="U1794">
        <v>13.225</v>
      </c>
      <c r="V1794">
        <v>0</v>
      </c>
      <c r="W1794">
        <v>0</v>
      </c>
      <c r="X1794">
        <v>25</v>
      </c>
      <c r="Y1794">
        <v>0</v>
      </c>
      <c r="Z1794">
        <v>3.3484138035792488</v>
      </c>
      <c r="AA1794">
        <v>0</v>
      </c>
      <c r="AB1794">
        <v>0.30000000000000104</v>
      </c>
      <c r="AD1794">
        <v>4.7286071143325188</v>
      </c>
      <c r="AF1794">
        <v>1.2911555842479021</v>
      </c>
      <c r="AG1794">
        <v>0.6355071924037069</v>
      </c>
      <c r="AH1794">
        <v>0</v>
      </c>
      <c r="AI1794">
        <v>20</v>
      </c>
      <c r="AJ1794">
        <v>98.094999999999999</v>
      </c>
      <c r="AK1794">
        <v>13.733678193744852</v>
      </c>
    </row>
    <row r="1795" spans="1:37">
      <c r="A1795">
        <v>18</v>
      </c>
      <c r="B1795">
        <v>63</v>
      </c>
      <c r="C1795">
        <v>2024</v>
      </c>
      <c r="E1795">
        <v>99</v>
      </c>
      <c r="G1795">
        <v>99</v>
      </c>
      <c r="H1795">
        <v>1</v>
      </c>
      <c r="I1795">
        <v>99</v>
      </c>
      <c r="J1795">
        <v>171</v>
      </c>
      <c r="K1795">
        <v>99</v>
      </c>
      <c r="L1795">
        <v>3</v>
      </c>
      <c r="M1795">
        <v>99</v>
      </c>
      <c r="N1795">
        <v>99</v>
      </c>
      <c r="O1795">
        <v>99</v>
      </c>
      <c r="P1795">
        <v>99</v>
      </c>
      <c r="Q1795">
        <v>7</v>
      </c>
      <c r="R1795">
        <v>7</v>
      </c>
      <c r="S1795">
        <v>3</v>
      </c>
      <c r="T1795">
        <v>2.7142857142857153</v>
      </c>
      <c r="U1795">
        <v>16.942857142857147</v>
      </c>
      <c r="V1795">
        <v>0</v>
      </c>
      <c r="W1795">
        <v>0</v>
      </c>
      <c r="X1795">
        <v>71.428571428571445</v>
      </c>
      <c r="Y1795">
        <v>0</v>
      </c>
      <c r="Z1795">
        <v>4.104651418245659</v>
      </c>
      <c r="AA1795">
        <v>0</v>
      </c>
      <c r="AB1795">
        <v>0.69985421222376443</v>
      </c>
      <c r="AD1795">
        <v>-11.508933283619829</v>
      </c>
      <c r="AF1795">
        <v>1.0401188707280833</v>
      </c>
      <c r="AG1795">
        <v>0.57930239487322277</v>
      </c>
      <c r="AH1795">
        <v>0</v>
      </c>
      <c r="AI1795">
        <v>7</v>
      </c>
      <c r="AJ1795">
        <v>108.3857142857143</v>
      </c>
      <c r="AK1795">
        <v>12.986215058993595</v>
      </c>
    </row>
    <row r="1796" spans="1:37">
      <c r="A1796">
        <v>18</v>
      </c>
      <c r="B1796">
        <v>64</v>
      </c>
      <c r="C1796">
        <v>2024</v>
      </c>
      <c r="E1796">
        <v>99</v>
      </c>
      <c r="G1796">
        <v>99</v>
      </c>
      <c r="H1796">
        <v>2</v>
      </c>
      <c r="I1796">
        <v>99</v>
      </c>
      <c r="J1796">
        <v>175</v>
      </c>
      <c r="K1796">
        <v>99</v>
      </c>
      <c r="L1796">
        <v>3</v>
      </c>
      <c r="M1796">
        <v>99</v>
      </c>
      <c r="N1796">
        <v>99</v>
      </c>
      <c r="O1796">
        <v>99</v>
      </c>
      <c r="P1796">
        <v>99</v>
      </c>
      <c r="Q1796">
        <v>11</v>
      </c>
      <c r="R1796">
        <v>15</v>
      </c>
      <c r="S1796">
        <v>3</v>
      </c>
      <c r="T1796">
        <v>3.2</v>
      </c>
      <c r="U1796">
        <v>11.126666666666663</v>
      </c>
      <c r="V1796">
        <v>0</v>
      </c>
      <c r="W1796">
        <v>0</v>
      </c>
      <c r="X1796">
        <v>13.333333333333337</v>
      </c>
      <c r="Y1796">
        <v>0</v>
      </c>
      <c r="Z1796">
        <v>3.6710519231171679</v>
      </c>
      <c r="AA1796">
        <v>0</v>
      </c>
      <c r="AB1796">
        <v>0.39999999999999808</v>
      </c>
      <c r="AD1796">
        <v>-39.407415012486943</v>
      </c>
      <c r="AF1796">
        <v>1.7321016166281755</v>
      </c>
      <c r="AG1796">
        <v>0.80562635156008611</v>
      </c>
      <c r="AH1796">
        <v>0</v>
      </c>
      <c r="AI1796">
        <v>14</v>
      </c>
      <c r="AJ1796">
        <v>93.271428571428615</v>
      </c>
      <c r="AK1796">
        <v>13.410576636158188</v>
      </c>
    </row>
    <row r="1797" spans="1:37">
      <c r="A1797">
        <v>18</v>
      </c>
      <c r="B1797">
        <v>65</v>
      </c>
      <c r="C1797">
        <v>2024</v>
      </c>
      <c r="E1797">
        <v>99</v>
      </c>
      <c r="G1797">
        <v>99</v>
      </c>
      <c r="H1797">
        <v>2</v>
      </c>
      <c r="I1797">
        <v>99</v>
      </c>
      <c r="J1797">
        <v>177</v>
      </c>
      <c r="K1797">
        <v>99</v>
      </c>
      <c r="L1797">
        <v>3</v>
      </c>
      <c r="M1797">
        <v>99</v>
      </c>
      <c r="N1797">
        <v>99</v>
      </c>
      <c r="O1797">
        <v>99</v>
      </c>
      <c r="P1797">
        <v>99</v>
      </c>
      <c r="Q1797">
        <v>4</v>
      </c>
      <c r="R1797">
        <v>4</v>
      </c>
      <c r="S1797">
        <v>3</v>
      </c>
      <c r="T1797">
        <v>3.25</v>
      </c>
      <c r="U1797">
        <v>12.725000000000001</v>
      </c>
      <c r="V1797">
        <v>0</v>
      </c>
      <c r="W1797">
        <v>0</v>
      </c>
      <c r="X1797">
        <v>25</v>
      </c>
      <c r="Y1797">
        <v>0</v>
      </c>
      <c r="Z1797">
        <v>3.0638007441738071</v>
      </c>
      <c r="AA1797">
        <v>0</v>
      </c>
      <c r="AB1797">
        <v>0.82915619758885006</v>
      </c>
      <c r="AD1797">
        <v>-76.022409136509097</v>
      </c>
      <c r="AF1797">
        <v>0.36101083032490966</v>
      </c>
      <c r="AG1797">
        <v>0.17504642685191557</v>
      </c>
      <c r="AH1797">
        <v>0</v>
      </c>
      <c r="AI1797">
        <v>4</v>
      </c>
      <c r="AJ1797">
        <v>100.45</v>
      </c>
      <c r="AK1797">
        <v>12.268663708802762</v>
      </c>
    </row>
    <row r="1798" spans="1:37">
      <c r="A1798">
        <v>18</v>
      </c>
      <c r="B1798">
        <v>66</v>
      </c>
      <c r="C1798">
        <v>2024</v>
      </c>
      <c r="E1798">
        <v>99</v>
      </c>
      <c r="G1798">
        <v>99</v>
      </c>
      <c r="H1798">
        <v>2</v>
      </c>
      <c r="I1798">
        <v>99</v>
      </c>
      <c r="J1798">
        <v>178</v>
      </c>
      <c r="K1798">
        <v>99</v>
      </c>
      <c r="L1798">
        <v>3</v>
      </c>
      <c r="M1798">
        <v>99</v>
      </c>
      <c r="N1798">
        <v>99</v>
      </c>
      <c r="O1798">
        <v>99</v>
      </c>
      <c r="P1798">
        <v>99</v>
      </c>
      <c r="Q1798">
        <v>2</v>
      </c>
      <c r="R1798">
        <v>2</v>
      </c>
      <c r="S1798">
        <v>3</v>
      </c>
      <c r="T1798">
        <v>3</v>
      </c>
      <c r="U1798">
        <v>17.150000000000006</v>
      </c>
      <c r="V1798">
        <v>0</v>
      </c>
      <c r="W1798">
        <v>0</v>
      </c>
      <c r="X1798">
        <v>50</v>
      </c>
      <c r="Y1798">
        <v>0</v>
      </c>
      <c r="Z1798">
        <v>1.4499999999999875</v>
      </c>
      <c r="AA1798">
        <v>0</v>
      </c>
      <c r="AB1798">
        <v>0</v>
      </c>
      <c r="AF1798">
        <v>0.33726812816188873</v>
      </c>
      <c r="AG1798">
        <v>0.20595776364695356</v>
      </c>
      <c r="AH1798">
        <v>0</v>
      </c>
      <c r="AI1798">
        <v>2</v>
      </c>
      <c r="AJ1798">
        <v>109.8</v>
      </c>
      <c r="AK1798">
        <v>12.935767574108905</v>
      </c>
    </row>
    <row r="1799" spans="1:37">
      <c r="A1799">
        <v>18</v>
      </c>
      <c r="B1799">
        <v>67</v>
      </c>
      <c r="C1799">
        <v>2024</v>
      </c>
      <c r="E1799">
        <v>99</v>
      </c>
      <c r="G1799">
        <v>99</v>
      </c>
      <c r="H1799">
        <v>2</v>
      </c>
      <c r="I1799">
        <v>99</v>
      </c>
      <c r="J1799">
        <v>181</v>
      </c>
      <c r="K1799">
        <v>99</v>
      </c>
      <c r="L1799">
        <v>3</v>
      </c>
      <c r="M1799">
        <v>99</v>
      </c>
      <c r="N1799">
        <v>99</v>
      </c>
      <c r="O1799">
        <v>99</v>
      </c>
      <c r="P1799">
        <v>99</v>
      </c>
      <c r="Q1799">
        <v>12</v>
      </c>
      <c r="R1799">
        <v>17</v>
      </c>
      <c r="S1799">
        <v>3</v>
      </c>
      <c r="T1799">
        <v>2.9411764705882355</v>
      </c>
      <c r="U1799">
        <v>13.423529411764704</v>
      </c>
      <c r="V1799">
        <v>0</v>
      </c>
      <c r="W1799">
        <v>0</v>
      </c>
      <c r="X1799">
        <v>17.647058823529413</v>
      </c>
      <c r="Y1799">
        <v>0</v>
      </c>
      <c r="Z1799">
        <v>2.8179110769096849</v>
      </c>
      <c r="AA1799">
        <v>0</v>
      </c>
      <c r="AB1799">
        <v>0.41594516540384913</v>
      </c>
      <c r="AD1799">
        <v>-1.8893776176250705</v>
      </c>
      <c r="AF1799">
        <v>1.6848364717542124</v>
      </c>
      <c r="AG1799">
        <v>0.86201035016809568</v>
      </c>
      <c r="AH1799">
        <v>0</v>
      </c>
      <c r="AI1799">
        <v>17</v>
      </c>
      <c r="AJ1799">
        <v>99.747058823529414</v>
      </c>
      <c r="AK1799">
        <v>13.34122674690466</v>
      </c>
    </row>
    <row r="1800" spans="1:37">
      <c r="A1800">
        <v>18</v>
      </c>
      <c r="B1800">
        <v>68</v>
      </c>
      <c r="C1800">
        <v>2024</v>
      </c>
      <c r="E1800">
        <v>99</v>
      </c>
      <c r="G1800">
        <v>99</v>
      </c>
      <c r="H1800">
        <v>1</v>
      </c>
      <c r="I1800">
        <v>99</v>
      </c>
      <c r="J1800">
        <v>262</v>
      </c>
      <c r="K1800">
        <v>99</v>
      </c>
      <c r="L1800">
        <v>3</v>
      </c>
      <c r="M1800">
        <v>99</v>
      </c>
      <c r="N1800">
        <v>99</v>
      </c>
      <c r="O1800">
        <v>99</v>
      </c>
      <c r="P1800">
        <v>99</v>
      </c>
      <c r="R1800">
        <v>0</v>
      </c>
    </row>
    <row r="1801" spans="1:37">
      <c r="A1801">
        <v>18</v>
      </c>
      <c r="B1801">
        <v>69</v>
      </c>
      <c r="C1801">
        <v>2024</v>
      </c>
      <c r="E1801">
        <v>99</v>
      </c>
      <c r="G1801">
        <v>99</v>
      </c>
      <c r="H1801">
        <v>2</v>
      </c>
      <c r="I1801">
        <v>99</v>
      </c>
      <c r="J1801">
        <v>267</v>
      </c>
      <c r="K1801">
        <v>99</v>
      </c>
      <c r="L1801">
        <v>3</v>
      </c>
      <c r="M1801">
        <v>99</v>
      </c>
      <c r="N1801">
        <v>99</v>
      </c>
      <c r="O1801">
        <v>99</v>
      </c>
      <c r="P1801">
        <v>99</v>
      </c>
      <c r="R1801">
        <v>0</v>
      </c>
    </row>
    <row r="1802" spans="1:37">
      <c r="A1802">
        <v>18</v>
      </c>
      <c r="B1802">
        <v>70</v>
      </c>
      <c r="C1802">
        <v>2024</v>
      </c>
      <c r="E1802">
        <v>99</v>
      </c>
      <c r="G1802">
        <v>99</v>
      </c>
      <c r="H1802">
        <v>1</v>
      </c>
      <c r="I1802">
        <v>99</v>
      </c>
      <c r="J1802">
        <v>309</v>
      </c>
      <c r="K1802">
        <v>99</v>
      </c>
      <c r="L1802">
        <v>3</v>
      </c>
      <c r="M1802">
        <v>99</v>
      </c>
      <c r="N1802">
        <v>99</v>
      </c>
      <c r="O1802">
        <v>99</v>
      </c>
      <c r="P1802">
        <v>99</v>
      </c>
      <c r="Q1802">
        <v>26</v>
      </c>
      <c r="R1802">
        <v>38</v>
      </c>
      <c r="S1802">
        <v>3</v>
      </c>
      <c r="T1802">
        <v>3.5263157894736845</v>
      </c>
      <c r="U1802">
        <v>11.723684210526311</v>
      </c>
      <c r="V1802">
        <v>0</v>
      </c>
      <c r="W1802">
        <v>0</v>
      </c>
      <c r="X1802">
        <v>18.421052631578945</v>
      </c>
      <c r="Y1802">
        <v>0</v>
      </c>
      <c r="Z1802">
        <v>3.8525749564432656</v>
      </c>
      <c r="AA1802">
        <v>0</v>
      </c>
      <c r="AB1802">
        <v>0.85028918007386944</v>
      </c>
      <c r="AD1802">
        <v>-50.428525725794785</v>
      </c>
      <c r="AF1802">
        <v>0.92412451361867676</v>
      </c>
      <c r="AG1802">
        <v>0.40444444040958277</v>
      </c>
      <c r="AH1802">
        <v>2.6315789473684221</v>
      </c>
      <c r="AI1802">
        <v>38</v>
      </c>
      <c r="AJ1802">
        <v>96.47631578947373</v>
      </c>
      <c r="AK1802">
        <v>12.61429660752086</v>
      </c>
    </row>
    <row r="1803" spans="1:37">
      <c r="A1803">
        <v>18</v>
      </c>
      <c r="B1803">
        <v>71</v>
      </c>
      <c r="C1803">
        <v>2024</v>
      </c>
      <c r="E1803">
        <v>99</v>
      </c>
      <c r="G1803">
        <v>99</v>
      </c>
      <c r="H1803">
        <v>2</v>
      </c>
      <c r="I1803">
        <v>99</v>
      </c>
      <c r="J1803">
        <v>470</v>
      </c>
      <c r="K1803">
        <v>99</v>
      </c>
      <c r="L1803">
        <v>3</v>
      </c>
      <c r="M1803">
        <v>99</v>
      </c>
      <c r="N1803">
        <v>99</v>
      </c>
      <c r="O1803">
        <v>99</v>
      </c>
      <c r="P1803">
        <v>99</v>
      </c>
      <c r="Q1803">
        <v>6</v>
      </c>
      <c r="R1803">
        <v>8</v>
      </c>
      <c r="S1803">
        <v>3</v>
      </c>
      <c r="T1803">
        <v>3.25</v>
      </c>
      <c r="U1803">
        <v>10.5375</v>
      </c>
      <c r="V1803">
        <v>0</v>
      </c>
      <c r="W1803">
        <v>0</v>
      </c>
      <c r="X1803">
        <v>0</v>
      </c>
      <c r="Y1803">
        <v>0</v>
      </c>
      <c r="Z1803">
        <v>1.7102174569334765</v>
      </c>
      <c r="AA1803">
        <v>0</v>
      </c>
      <c r="AB1803">
        <v>0.82915619758885006</v>
      </c>
      <c r="AD1803">
        <v>-67.655126552843285</v>
      </c>
      <c r="AF1803">
        <v>1.5122873345935723</v>
      </c>
      <c r="AG1803">
        <v>0.78453635111491615</v>
      </c>
      <c r="AH1803">
        <v>62.5</v>
      </c>
      <c r="AI1803">
        <v>8</v>
      </c>
      <c r="AJ1803">
        <v>93.362499999999997</v>
      </c>
      <c r="AK1803">
        <v>12.897594003217238</v>
      </c>
    </row>
    <row r="1804" spans="1:37">
      <c r="A1804">
        <v>18</v>
      </c>
      <c r="B1804">
        <v>72</v>
      </c>
      <c r="C1804">
        <v>2024</v>
      </c>
      <c r="E1804">
        <v>99</v>
      </c>
      <c r="G1804">
        <v>99</v>
      </c>
      <c r="H1804">
        <v>2</v>
      </c>
      <c r="I1804">
        <v>99</v>
      </c>
      <c r="J1804">
        <v>629</v>
      </c>
      <c r="K1804">
        <v>99</v>
      </c>
      <c r="L1804">
        <v>3</v>
      </c>
      <c r="M1804">
        <v>99</v>
      </c>
      <c r="N1804">
        <v>99</v>
      </c>
      <c r="O1804">
        <v>99</v>
      </c>
      <c r="P1804">
        <v>99</v>
      </c>
      <c r="R1804">
        <v>0</v>
      </c>
    </row>
    <row r="1805" spans="1:37">
      <c r="A1805">
        <v>18</v>
      </c>
      <c r="B1805">
        <v>73</v>
      </c>
      <c r="C1805">
        <v>2024</v>
      </c>
      <c r="E1805">
        <v>99</v>
      </c>
      <c r="G1805">
        <v>99</v>
      </c>
      <c r="H1805">
        <v>1</v>
      </c>
      <c r="I1805">
        <v>99</v>
      </c>
      <c r="J1805">
        <v>643</v>
      </c>
      <c r="K1805">
        <v>99</v>
      </c>
      <c r="L1805">
        <v>3</v>
      </c>
      <c r="M1805">
        <v>99</v>
      </c>
      <c r="N1805">
        <v>99</v>
      </c>
      <c r="O1805">
        <v>99</v>
      </c>
      <c r="P1805">
        <v>99</v>
      </c>
      <c r="Q1805">
        <v>22</v>
      </c>
      <c r="R1805">
        <v>48</v>
      </c>
      <c r="S1805">
        <v>3</v>
      </c>
      <c r="T1805">
        <v>2.8541666666666661</v>
      </c>
      <c r="U1805">
        <v>13.672916666666662</v>
      </c>
      <c r="V1805">
        <v>0</v>
      </c>
      <c r="W1805">
        <v>0</v>
      </c>
      <c r="X1805">
        <v>29.166666666666675</v>
      </c>
      <c r="Y1805">
        <v>0</v>
      </c>
      <c r="Z1805">
        <v>3.2965726888778901</v>
      </c>
      <c r="AA1805">
        <v>0</v>
      </c>
      <c r="AB1805">
        <v>0.64516094030008453</v>
      </c>
      <c r="AD1805">
        <v>-42.698317059703911</v>
      </c>
      <c r="AF1805">
        <v>2.1670428893905189</v>
      </c>
      <c r="AG1805">
        <v>1.1950152768218381</v>
      </c>
      <c r="AH1805">
        <v>8.3333333333333357</v>
      </c>
      <c r="AI1805">
        <v>47</v>
      </c>
      <c r="AJ1805">
        <v>101.08936170212768</v>
      </c>
      <c r="AK1805">
        <v>13.090621597561857</v>
      </c>
    </row>
    <row r="1806" spans="1:37">
      <c r="A1806">
        <v>18</v>
      </c>
      <c r="B1806">
        <v>74</v>
      </c>
      <c r="C1806">
        <v>2024</v>
      </c>
      <c r="E1806">
        <v>99</v>
      </c>
      <c r="G1806">
        <v>99</v>
      </c>
      <c r="H1806">
        <v>2</v>
      </c>
      <c r="I1806">
        <v>99</v>
      </c>
      <c r="J1806">
        <v>704</v>
      </c>
      <c r="K1806">
        <v>99</v>
      </c>
      <c r="L1806">
        <v>3</v>
      </c>
      <c r="M1806">
        <v>99</v>
      </c>
      <c r="N1806">
        <v>99</v>
      </c>
      <c r="O1806">
        <v>99</v>
      </c>
      <c r="P1806">
        <v>99</v>
      </c>
      <c r="R1806">
        <v>0</v>
      </c>
    </row>
    <row r="1807" spans="1:37">
      <c r="A1807">
        <v>18</v>
      </c>
      <c r="B1807">
        <v>75</v>
      </c>
      <c r="C1807">
        <v>2024</v>
      </c>
      <c r="E1807">
        <v>99</v>
      </c>
      <c r="G1807">
        <v>99</v>
      </c>
      <c r="H1807">
        <v>1</v>
      </c>
      <c r="I1807">
        <v>99</v>
      </c>
      <c r="J1807">
        <v>802</v>
      </c>
      <c r="K1807">
        <v>99</v>
      </c>
      <c r="L1807">
        <v>3</v>
      </c>
      <c r="M1807">
        <v>99</v>
      </c>
      <c r="N1807">
        <v>99</v>
      </c>
      <c r="O1807">
        <v>99</v>
      </c>
      <c r="P1807">
        <v>99</v>
      </c>
      <c r="Q1807">
        <v>5</v>
      </c>
      <c r="R1807">
        <v>21</v>
      </c>
      <c r="S1807">
        <v>3</v>
      </c>
      <c r="T1807">
        <v>3.1428571428571423</v>
      </c>
      <c r="U1807">
        <v>11.223809523809528</v>
      </c>
      <c r="V1807">
        <v>0</v>
      </c>
      <c r="W1807">
        <v>0</v>
      </c>
      <c r="X1807">
        <v>19.047619047619055</v>
      </c>
      <c r="Y1807">
        <v>0</v>
      </c>
      <c r="Z1807">
        <v>3.9777841117774657</v>
      </c>
      <c r="AA1807">
        <v>0</v>
      </c>
      <c r="AB1807">
        <v>0.77371794329866306</v>
      </c>
      <c r="AD1807">
        <v>-0.72941170406421085</v>
      </c>
      <c r="AF1807">
        <v>3.4482758620689653</v>
      </c>
      <c r="AG1807">
        <v>1.6669141931696847</v>
      </c>
      <c r="AH1807">
        <v>0</v>
      </c>
      <c r="AI1807">
        <v>21</v>
      </c>
      <c r="AJ1807">
        <v>96.590476190476181</v>
      </c>
      <c r="AK1807">
        <v>12.183276275469352</v>
      </c>
    </row>
    <row r="1808" spans="1:37">
      <c r="A1808">
        <v>18</v>
      </c>
      <c r="B1808">
        <v>76</v>
      </c>
      <c r="C1808">
        <v>2024</v>
      </c>
      <c r="E1808">
        <v>99</v>
      </c>
      <c r="G1808">
        <v>99</v>
      </c>
      <c r="H1808">
        <v>1</v>
      </c>
      <c r="I1808">
        <v>99</v>
      </c>
      <c r="J1808">
        <v>103</v>
      </c>
      <c r="K1808">
        <v>99</v>
      </c>
      <c r="L1808">
        <v>4</v>
      </c>
      <c r="M1808">
        <v>99</v>
      </c>
      <c r="N1808">
        <v>99</v>
      </c>
      <c r="O1808">
        <v>99</v>
      </c>
      <c r="P1808">
        <v>99</v>
      </c>
      <c r="Q1808">
        <v>1</v>
      </c>
      <c r="R1808">
        <v>1</v>
      </c>
      <c r="S1808">
        <v>4</v>
      </c>
      <c r="T1808">
        <v>3</v>
      </c>
      <c r="U1808">
        <v>19</v>
      </c>
      <c r="V1808">
        <v>0</v>
      </c>
      <c r="W1808">
        <v>0</v>
      </c>
      <c r="X1808">
        <v>100</v>
      </c>
      <c r="Y1808">
        <v>0</v>
      </c>
      <c r="Z1808">
        <v>0</v>
      </c>
      <c r="AA1808">
        <v>0</v>
      </c>
      <c r="AB1808">
        <v>0</v>
      </c>
      <c r="AF1808">
        <v>3.3333333333333344</v>
      </c>
      <c r="AG1808">
        <v>2.2258669165885663</v>
      </c>
      <c r="AH1808">
        <v>0</v>
      </c>
      <c r="AI1808">
        <v>1</v>
      </c>
      <c r="AJ1808">
        <v>109.3</v>
      </c>
      <c r="AK1808">
        <v>14.551009193398839</v>
      </c>
    </row>
    <row r="1809" spans="1:37">
      <c r="A1809">
        <v>18</v>
      </c>
      <c r="B1809">
        <v>77</v>
      </c>
      <c r="C1809">
        <v>2024</v>
      </c>
      <c r="E1809">
        <v>99</v>
      </c>
      <c r="G1809">
        <v>99</v>
      </c>
      <c r="H1809">
        <v>2</v>
      </c>
      <c r="I1809">
        <v>99</v>
      </c>
      <c r="J1809">
        <v>106</v>
      </c>
      <c r="K1809">
        <v>99</v>
      </c>
      <c r="L1809">
        <v>4</v>
      </c>
      <c r="M1809">
        <v>99</v>
      </c>
      <c r="N1809">
        <v>99</v>
      </c>
      <c r="O1809">
        <v>99</v>
      </c>
      <c r="P1809">
        <v>99</v>
      </c>
      <c r="Q1809">
        <v>18</v>
      </c>
      <c r="R1809">
        <v>33</v>
      </c>
      <c r="S1809">
        <v>4</v>
      </c>
      <c r="T1809">
        <v>2.9090909090909096</v>
      </c>
      <c r="U1809">
        <v>16.372727272727271</v>
      </c>
      <c r="V1809">
        <v>0</v>
      </c>
      <c r="W1809">
        <v>0</v>
      </c>
      <c r="X1809">
        <v>48.484848484848492</v>
      </c>
      <c r="Y1809">
        <v>3.0303030303030303</v>
      </c>
      <c r="Z1809">
        <v>4.0479903526709222</v>
      </c>
      <c r="AA1809">
        <v>0</v>
      </c>
      <c r="AB1809">
        <v>0.86562768830822445</v>
      </c>
      <c r="AD1809">
        <v>1.7453227155559088</v>
      </c>
      <c r="AF1809">
        <v>1.9423190111830488</v>
      </c>
      <c r="AG1809">
        <v>1.1528834889928758</v>
      </c>
      <c r="AH1809">
        <v>0</v>
      </c>
      <c r="AI1809">
        <v>33</v>
      </c>
      <c r="AJ1809">
        <v>103.05151515151516</v>
      </c>
      <c r="AK1809">
        <v>14.677542841421229</v>
      </c>
    </row>
    <row r="1810" spans="1:37">
      <c r="A1810">
        <v>18</v>
      </c>
      <c r="B1810">
        <v>78</v>
      </c>
      <c r="C1810">
        <v>2024</v>
      </c>
      <c r="E1810">
        <v>99</v>
      </c>
      <c r="G1810">
        <v>99</v>
      </c>
      <c r="H1810">
        <v>1</v>
      </c>
      <c r="I1810">
        <v>99</v>
      </c>
      <c r="J1810">
        <v>110</v>
      </c>
      <c r="K1810">
        <v>99</v>
      </c>
      <c r="L1810">
        <v>4</v>
      </c>
      <c r="M1810">
        <v>99</v>
      </c>
      <c r="N1810">
        <v>99</v>
      </c>
      <c r="O1810">
        <v>99</v>
      </c>
      <c r="P1810">
        <v>99</v>
      </c>
      <c r="Q1810">
        <v>69</v>
      </c>
      <c r="R1810">
        <v>89</v>
      </c>
      <c r="S1810">
        <v>4</v>
      </c>
      <c r="T1810">
        <v>3.2134831460674151</v>
      </c>
      <c r="U1810">
        <v>17.380898876404498</v>
      </c>
      <c r="V1810">
        <v>0</v>
      </c>
      <c r="W1810">
        <v>0</v>
      </c>
      <c r="X1810">
        <v>69.662921348314626</v>
      </c>
      <c r="Y1810">
        <v>3.3707865168539315</v>
      </c>
      <c r="Z1810">
        <v>3.6896111790669006</v>
      </c>
      <c r="AA1810">
        <v>0</v>
      </c>
      <c r="AB1810">
        <v>0.9053140259992678</v>
      </c>
      <c r="AD1810">
        <v>-24.534573201305687</v>
      </c>
      <c r="AF1810">
        <v>1.6155382102014886</v>
      </c>
      <c r="AG1810">
        <v>1.0003990213951781</v>
      </c>
      <c r="AH1810">
        <v>5.617977528089888</v>
      </c>
      <c r="AI1810">
        <v>89</v>
      </c>
      <c r="AJ1810">
        <v>105.62584269662923</v>
      </c>
      <c r="AK1810">
        <v>14.751351251327398</v>
      </c>
    </row>
    <row r="1811" spans="1:37">
      <c r="A1811">
        <v>18</v>
      </c>
      <c r="B1811">
        <v>79</v>
      </c>
      <c r="C1811">
        <v>2024</v>
      </c>
      <c r="E1811">
        <v>99</v>
      </c>
      <c r="G1811">
        <v>99</v>
      </c>
      <c r="H1811">
        <v>1</v>
      </c>
      <c r="I1811">
        <v>99</v>
      </c>
      <c r="J1811">
        <v>111</v>
      </c>
      <c r="K1811">
        <v>99</v>
      </c>
      <c r="L1811">
        <v>4</v>
      </c>
      <c r="M1811">
        <v>99</v>
      </c>
      <c r="N1811">
        <v>99</v>
      </c>
      <c r="O1811">
        <v>99</v>
      </c>
      <c r="P1811">
        <v>99</v>
      </c>
      <c r="Q1811">
        <v>55</v>
      </c>
      <c r="R1811">
        <v>68</v>
      </c>
      <c r="S1811">
        <v>4</v>
      </c>
      <c r="T1811">
        <v>3.3088235294117645</v>
      </c>
      <c r="U1811">
        <v>17.232352941176469</v>
      </c>
      <c r="V1811">
        <v>0</v>
      </c>
      <c r="W1811">
        <v>0</v>
      </c>
      <c r="X1811">
        <v>60.294117647058819</v>
      </c>
      <c r="Y1811">
        <v>10.294117647058826</v>
      </c>
      <c r="Z1811">
        <v>4.5744636836551278</v>
      </c>
      <c r="AA1811">
        <v>0</v>
      </c>
      <c r="AB1811">
        <v>0.86189519188780017</v>
      </c>
      <c r="AD1811">
        <v>-58.029465492248065</v>
      </c>
      <c r="AF1811">
        <v>1.7440369325468064</v>
      </c>
      <c r="AG1811">
        <v>1.0261134399143943</v>
      </c>
      <c r="AH1811">
        <v>0</v>
      </c>
      <c r="AI1811">
        <v>67</v>
      </c>
      <c r="AJ1811">
        <v>105.62537313432838</v>
      </c>
      <c r="AK1811">
        <v>14.301861028606725</v>
      </c>
    </row>
    <row r="1812" spans="1:37">
      <c r="A1812">
        <v>18</v>
      </c>
      <c r="B1812">
        <v>80</v>
      </c>
      <c r="C1812">
        <v>2024</v>
      </c>
      <c r="E1812">
        <v>99</v>
      </c>
      <c r="G1812">
        <v>99</v>
      </c>
      <c r="H1812">
        <v>1</v>
      </c>
      <c r="I1812">
        <v>99</v>
      </c>
      <c r="J1812">
        <v>116</v>
      </c>
      <c r="K1812">
        <v>99</v>
      </c>
      <c r="L1812">
        <v>4</v>
      </c>
      <c r="M1812">
        <v>99</v>
      </c>
      <c r="N1812">
        <v>99</v>
      </c>
      <c r="O1812">
        <v>99</v>
      </c>
      <c r="P1812">
        <v>99</v>
      </c>
      <c r="Q1812">
        <v>53</v>
      </c>
      <c r="R1812">
        <v>95</v>
      </c>
      <c r="S1812">
        <v>4</v>
      </c>
      <c r="T1812">
        <v>3.8842105263157887</v>
      </c>
      <c r="U1812">
        <v>13.579999999999998</v>
      </c>
      <c r="V1812">
        <v>0</v>
      </c>
      <c r="W1812">
        <v>0</v>
      </c>
      <c r="X1812">
        <v>27.368421052631579</v>
      </c>
      <c r="Y1812">
        <v>2.1052631578947363</v>
      </c>
      <c r="Z1812">
        <v>4.0241010764746399</v>
      </c>
      <c r="AA1812">
        <v>0</v>
      </c>
      <c r="AB1812">
        <v>1.1595203899138804</v>
      </c>
      <c r="AD1812">
        <v>-54.011911883339536</v>
      </c>
      <c r="AF1812">
        <v>3.1488233344381835</v>
      </c>
      <c r="AG1812">
        <v>1.6587123218629611</v>
      </c>
      <c r="AH1812">
        <v>7.3684210526315779</v>
      </c>
      <c r="AI1812">
        <v>93</v>
      </c>
      <c r="AJ1812">
        <v>98.086021505376394</v>
      </c>
      <c r="AK1812">
        <v>14.112459352736549</v>
      </c>
    </row>
    <row r="1813" spans="1:37">
      <c r="A1813">
        <v>18</v>
      </c>
      <c r="B1813">
        <v>81</v>
      </c>
      <c r="C1813">
        <v>2024</v>
      </c>
      <c r="E1813">
        <v>99</v>
      </c>
      <c r="G1813">
        <v>99</v>
      </c>
      <c r="H1813">
        <v>2</v>
      </c>
      <c r="I1813">
        <v>99</v>
      </c>
      <c r="J1813">
        <v>117</v>
      </c>
      <c r="K1813">
        <v>99</v>
      </c>
      <c r="L1813">
        <v>4</v>
      </c>
      <c r="M1813">
        <v>99</v>
      </c>
      <c r="N1813">
        <v>99</v>
      </c>
      <c r="O1813">
        <v>99</v>
      </c>
      <c r="P1813">
        <v>99</v>
      </c>
      <c r="Q1813">
        <v>58</v>
      </c>
      <c r="R1813">
        <v>99</v>
      </c>
      <c r="S1813">
        <v>4</v>
      </c>
      <c r="T1813">
        <v>3.3333333333333344</v>
      </c>
      <c r="U1813">
        <v>14.426262626262636</v>
      </c>
      <c r="V1813">
        <v>0</v>
      </c>
      <c r="W1813">
        <v>0</v>
      </c>
      <c r="X1813">
        <v>36.363636363636367</v>
      </c>
      <c r="Y1813">
        <v>0</v>
      </c>
      <c r="Z1813">
        <v>3.876804522382379</v>
      </c>
      <c r="AA1813">
        <v>0</v>
      </c>
      <c r="AB1813">
        <v>0.9949366763261811</v>
      </c>
      <c r="AD1813">
        <v>-47.731239523405264</v>
      </c>
      <c r="AF1813">
        <v>4.4776119402985071</v>
      </c>
      <c r="AG1813">
        <v>2.4951606253101062</v>
      </c>
      <c r="AH1813">
        <v>10.101010101010102</v>
      </c>
      <c r="AI1813">
        <v>99</v>
      </c>
      <c r="AJ1813">
        <v>99.519191919191968</v>
      </c>
      <c r="AK1813">
        <v>14.295815347051629</v>
      </c>
    </row>
    <row r="1814" spans="1:37">
      <c r="A1814">
        <v>18</v>
      </c>
      <c r="B1814">
        <v>82</v>
      </c>
      <c r="C1814">
        <v>2024</v>
      </c>
      <c r="E1814">
        <v>99</v>
      </c>
      <c r="G1814">
        <v>99</v>
      </c>
      <c r="H1814">
        <v>1</v>
      </c>
      <c r="I1814">
        <v>99</v>
      </c>
      <c r="J1814">
        <v>134</v>
      </c>
      <c r="K1814">
        <v>99</v>
      </c>
      <c r="L1814">
        <v>4</v>
      </c>
      <c r="M1814">
        <v>99</v>
      </c>
      <c r="N1814">
        <v>99</v>
      </c>
      <c r="O1814">
        <v>99</v>
      </c>
      <c r="P1814">
        <v>99</v>
      </c>
      <c r="Q1814">
        <v>88</v>
      </c>
      <c r="R1814">
        <v>152</v>
      </c>
      <c r="S1814">
        <v>4</v>
      </c>
      <c r="T1814">
        <v>4.3355263157894726</v>
      </c>
      <c r="U1814">
        <v>12.945394736842109</v>
      </c>
      <c r="V1814">
        <v>0</v>
      </c>
      <c r="W1814">
        <v>0.65789473684210542</v>
      </c>
      <c r="X1814">
        <v>22.368421052631575</v>
      </c>
      <c r="Y1814">
        <v>0.65789473684210542</v>
      </c>
      <c r="Z1814">
        <v>3.9069580106285118</v>
      </c>
      <c r="AA1814">
        <v>0</v>
      </c>
      <c r="AB1814">
        <v>2.6406340918806248</v>
      </c>
      <c r="AD1814">
        <v>-26.637266152467998</v>
      </c>
      <c r="AF1814">
        <v>2.9543245869776471</v>
      </c>
      <c r="AG1814">
        <v>1.5497739962147621</v>
      </c>
      <c r="AH1814">
        <v>15.131578947368419</v>
      </c>
      <c r="AI1814">
        <v>151</v>
      </c>
      <c r="AJ1814">
        <v>96.583443708609281</v>
      </c>
      <c r="AK1814">
        <v>13.958425147084821</v>
      </c>
    </row>
    <row r="1815" spans="1:37">
      <c r="A1815">
        <v>18</v>
      </c>
      <c r="B1815">
        <v>83</v>
      </c>
      <c r="C1815">
        <v>2024</v>
      </c>
      <c r="E1815">
        <v>99</v>
      </c>
      <c r="G1815">
        <v>99</v>
      </c>
      <c r="H1815">
        <v>2</v>
      </c>
      <c r="I1815">
        <v>99</v>
      </c>
      <c r="J1815">
        <v>141</v>
      </c>
      <c r="K1815">
        <v>99</v>
      </c>
      <c r="L1815">
        <v>4</v>
      </c>
      <c r="M1815">
        <v>99</v>
      </c>
      <c r="N1815">
        <v>99</v>
      </c>
      <c r="O1815">
        <v>99</v>
      </c>
      <c r="P1815">
        <v>99</v>
      </c>
      <c r="Q1815">
        <v>169</v>
      </c>
      <c r="R1815">
        <v>454</v>
      </c>
      <c r="S1815">
        <v>4</v>
      </c>
      <c r="T1815">
        <v>4.4074889867841405</v>
      </c>
      <c r="U1815">
        <v>11.885903083700448</v>
      </c>
      <c r="V1815">
        <v>0</v>
      </c>
      <c r="W1815">
        <v>0</v>
      </c>
      <c r="X1815">
        <v>10.79295154185022</v>
      </c>
      <c r="Y1815">
        <v>0</v>
      </c>
      <c r="Z1815">
        <v>2.8388547745765003</v>
      </c>
      <c r="AA1815">
        <v>0</v>
      </c>
      <c r="AB1815">
        <v>0.96595634910740635</v>
      </c>
      <c r="AD1815">
        <v>-43.052842890036622</v>
      </c>
      <c r="AF1815">
        <v>8.657513348588866</v>
      </c>
      <c r="AG1815">
        <v>4.762917699726648</v>
      </c>
      <c r="AH1815">
        <v>9.6916299559471373</v>
      </c>
      <c r="AI1815">
        <v>452</v>
      </c>
      <c r="AJ1815">
        <v>95.321460176991124</v>
      </c>
      <c r="AK1815">
        <v>13.493172884114944</v>
      </c>
    </row>
    <row r="1816" spans="1:37">
      <c r="A1816">
        <v>18</v>
      </c>
      <c r="B1816">
        <v>84</v>
      </c>
      <c r="C1816">
        <v>2024</v>
      </c>
      <c r="E1816">
        <v>99</v>
      </c>
      <c r="G1816">
        <v>99</v>
      </c>
      <c r="H1816">
        <v>2</v>
      </c>
      <c r="I1816">
        <v>99</v>
      </c>
      <c r="J1816">
        <v>143</v>
      </c>
      <c r="K1816">
        <v>99</v>
      </c>
      <c r="L1816">
        <v>4</v>
      </c>
      <c r="M1816">
        <v>99</v>
      </c>
      <c r="N1816">
        <v>99</v>
      </c>
      <c r="O1816">
        <v>99</v>
      </c>
      <c r="P1816">
        <v>99</v>
      </c>
      <c r="R1816">
        <v>0</v>
      </c>
    </row>
    <row r="1817" spans="1:37">
      <c r="A1817">
        <v>18</v>
      </c>
      <c r="B1817">
        <v>85</v>
      </c>
      <c r="C1817">
        <v>2024</v>
      </c>
      <c r="E1817">
        <v>99</v>
      </c>
      <c r="G1817">
        <v>99</v>
      </c>
      <c r="H1817">
        <v>2</v>
      </c>
      <c r="I1817">
        <v>99</v>
      </c>
      <c r="J1817">
        <v>147</v>
      </c>
      <c r="K1817">
        <v>99</v>
      </c>
      <c r="L1817">
        <v>4</v>
      </c>
      <c r="M1817">
        <v>99</v>
      </c>
      <c r="N1817">
        <v>99</v>
      </c>
      <c r="O1817">
        <v>99</v>
      </c>
      <c r="P1817">
        <v>99</v>
      </c>
      <c r="Q1817">
        <v>13</v>
      </c>
      <c r="R1817">
        <v>61</v>
      </c>
      <c r="S1817">
        <v>4</v>
      </c>
      <c r="T1817">
        <v>4.557377049180328</v>
      </c>
      <c r="U1817">
        <v>10.68032786885246</v>
      </c>
      <c r="V1817">
        <v>0</v>
      </c>
      <c r="W1817">
        <v>0</v>
      </c>
      <c r="X1817">
        <v>3.2786885245901645</v>
      </c>
      <c r="Y1817">
        <v>0</v>
      </c>
      <c r="Z1817">
        <v>2.4689428063498471</v>
      </c>
      <c r="AA1817">
        <v>0</v>
      </c>
      <c r="AB1817">
        <v>0.6900841042573489</v>
      </c>
      <c r="AD1817">
        <v>-14.174041205123498</v>
      </c>
      <c r="AF1817">
        <v>7.0683661645422955</v>
      </c>
      <c r="AG1817">
        <v>3.8901793124861905</v>
      </c>
      <c r="AH1817">
        <v>29.508196721311474</v>
      </c>
      <c r="AI1817">
        <v>61</v>
      </c>
      <c r="AJ1817">
        <v>92.24262295081968</v>
      </c>
      <c r="AK1817">
        <v>13.401824169337436</v>
      </c>
    </row>
    <row r="1818" spans="1:37">
      <c r="A1818">
        <v>18</v>
      </c>
      <c r="B1818">
        <v>86</v>
      </c>
      <c r="C1818">
        <v>2024</v>
      </c>
      <c r="E1818">
        <v>99</v>
      </c>
      <c r="G1818">
        <v>99</v>
      </c>
      <c r="H1818">
        <v>1</v>
      </c>
      <c r="I1818">
        <v>99</v>
      </c>
      <c r="J1818">
        <v>155</v>
      </c>
      <c r="K1818">
        <v>99</v>
      </c>
      <c r="L1818">
        <v>4</v>
      </c>
      <c r="M1818">
        <v>99</v>
      </c>
      <c r="N1818">
        <v>99</v>
      </c>
      <c r="O1818">
        <v>99</v>
      </c>
      <c r="P1818">
        <v>99</v>
      </c>
      <c r="Q1818">
        <v>20</v>
      </c>
      <c r="R1818">
        <v>58</v>
      </c>
      <c r="S1818">
        <v>4</v>
      </c>
      <c r="T1818">
        <v>4.5172413793103452</v>
      </c>
      <c r="U1818">
        <v>12.793103448275868</v>
      </c>
      <c r="V1818">
        <v>0</v>
      </c>
      <c r="W1818">
        <v>0</v>
      </c>
      <c r="X1818">
        <v>25.862068965517246</v>
      </c>
      <c r="Y1818">
        <v>0</v>
      </c>
      <c r="Z1818">
        <v>4.0150519414755621</v>
      </c>
      <c r="AA1818">
        <v>0</v>
      </c>
      <c r="AB1818">
        <v>1.0866173280406008</v>
      </c>
      <c r="AD1818">
        <v>-65.084807622473235</v>
      </c>
      <c r="AF1818">
        <v>2.705223880597015</v>
      </c>
      <c r="AG1818">
        <v>1.2109580277377945</v>
      </c>
      <c r="AH1818">
        <v>50</v>
      </c>
      <c r="AI1818">
        <v>58</v>
      </c>
      <c r="AJ1818">
        <v>96.555172413793102</v>
      </c>
      <c r="AK1818">
        <v>13.776295109589825</v>
      </c>
    </row>
    <row r="1819" spans="1:37">
      <c r="A1819">
        <v>18</v>
      </c>
      <c r="B1819">
        <v>87</v>
      </c>
      <c r="C1819">
        <v>2024</v>
      </c>
      <c r="E1819">
        <v>99</v>
      </c>
      <c r="G1819">
        <v>99</v>
      </c>
      <c r="H1819">
        <v>2</v>
      </c>
      <c r="I1819">
        <v>99</v>
      </c>
      <c r="J1819">
        <v>160</v>
      </c>
      <c r="K1819">
        <v>99</v>
      </c>
      <c r="L1819">
        <v>4</v>
      </c>
      <c r="M1819">
        <v>99</v>
      </c>
      <c r="N1819">
        <v>99</v>
      </c>
      <c r="O1819">
        <v>99</v>
      </c>
      <c r="P1819">
        <v>99</v>
      </c>
      <c r="Q1819">
        <v>23</v>
      </c>
      <c r="R1819">
        <v>40</v>
      </c>
      <c r="S1819">
        <v>4</v>
      </c>
      <c r="T1819">
        <v>3.65</v>
      </c>
      <c r="U1819">
        <v>16.077500000000001</v>
      </c>
      <c r="V1819">
        <v>0</v>
      </c>
      <c r="W1819">
        <v>0</v>
      </c>
      <c r="X1819">
        <v>52.5</v>
      </c>
      <c r="Y1819">
        <v>2.5</v>
      </c>
      <c r="Z1819">
        <v>3.4406022365277886</v>
      </c>
      <c r="AA1819">
        <v>0</v>
      </c>
      <c r="AB1819">
        <v>0.79214897588774302</v>
      </c>
      <c r="AD1819">
        <v>-16.066039039454012</v>
      </c>
      <c r="AF1819">
        <v>2.5823111684958042</v>
      </c>
      <c r="AG1819">
        <v>1.5451594534397879</v>
      </c>
      <c r="AH1819">
        <v>2.5</v>
      </c>
      <c r="AI1819">
        <v>40</v>
      </c>
      <c r="AJ1819">
        <v>103.505</v>
      </c>
      <c r="AK1819">
        <v>14.30141409706798</v>
      </c>
    </row>
    <row r="1820" spans="1:37">
      <c r="A1820">
        <v>18</v>
      </c>
      <c r="B1820">
        <v>88</v>
      </c>
      <c r="C1820">
        <v>2024</v>
      </c>
      <c r="E1820">
        <v>99</v>
      </c>
      <c r="G1820">
        <v>99</v>
      </c>
      <c r="H1820">
        <v>1</v>
      </c>
      <c r="I1820">
        <v>99</v>
      </c>
      <c r="J1820">
        <v>171</v>
      </c>
      <c r="K1820">
        <v>99</v>
      </c>
      <c r="L1820">
        <v>4</v>
      </c>
      <c r="M1820">
        <v>99</v>
      </c>
      <c r="N1820">
        <v>99</v>
      </c>
      <c r="O1820">
        <v>99</v>
      </c>
      <c r="P1820">
        <v>99</v>
      </c>
      <c r="Q1820">
        <v>8</v>
      </c>
      <c r="R1820">
        <v>8</v>
      </c>
      <c r="S1820">
        <v>4</v>
      </c>
      <c r="T1820">
        <v>2.75</v>
      </c>
      <c r="U1820">
        <v>16.562500000000004</v>
      </c>
      <c r="V1820">
        <v>0</v>
      </c>
      <c r="W1820">
        <v>0</v>
      </c>
      <c r="X1820">
        <v>75</v>
      </c>
      <c r="Y1820">
        <v>0</v>
      </c>
      <c r="Z1820">
        <v>2.6133969752029436</v>
      </c>
      <c r="AA1820">
        <v>0</v>
      </c>
      <c r="AB1820">
        <v>0.66143782776614757</v>
      </c>
      <c r="AD1820">
        <v>-62.731414983374862</v>
      </c>
      <c r="AF1820">
        <v>1.1887072808320951</v>
      </c>
      <c r="AG1820">
        <v>0.64719702631283316</v>
      </c>
      <c r="AH1820">
        <v>0</v>
      </c>
      <c r="AI1820">
        <v>8</v>
      </c>
      <c r="AJ1820">
        <v>103.325</v>
      </c>
      <c r="AK1820">
        <v>14.874893603400452</v>
      </c>
    </row>
    <row r="1821" spans="1:37">
      <c r="A1821">
        <v>18</v>
      </c>
      <c r="B1821">
        <v>89</v>
      </c>
      <c r="C1821">
        <v>2024</v>
      </c>
      <c r="E1821">
        <v>99</v>
      </c>
      <c r="G1821">
        <v>99</v>
      </c>
      <c r="H1821">
        <v>2</v>
      </c>
      <c r="I1821">
        <v>99</v>
      </c>
      <c r="J1821">
        <v>175</v>
      </c>
      <c r="K1821">
        <v>99</v>
      </c>
      <c r="L1821">
        <v>4</v>
      </c>
      <c r="M1821">
        <v>99</v>
      </c>
      <c r="N1821">
        <v>99</v>
      </c>
      <c r="O1821">
        <v>99</v>
      </c>
      <c r="P1821">
        <v>99</v>
      </c>
      <c r="Q1821">
        <v>25</v>
      </c>
      <c r="R1821">
        <v>38</v>
      </c>
      <c r="S1821">
        <v>4</v>
      </c>
      <c r="T1821">
        <v>3.9473684210526319</v>
      </c>
      <c r="U1821">
        <v>12.447368421052632</v>
      </c>
      <c r="V1821">
        <v>0</v>
      </c>
      <c r="W1821">
        <v>0</v>
      </c>
      <c r="X1821">
        <v>23.684210526315795</v>
      </c>
      <c r="Y1821">
        <v>0</v>
      </c>
      <c r="Z1821">
        <v>3.5980065271659991</v>
      </c>
      <c r="AA1821">
        <v>0</v>
      </c>
      <c r="AB1821">
        <v>0.91615237818574879</v>
      </c>
      <c r="AD1821">
        <v>-60.997216765555507</v>
      </c>
      <c r="AF1821">
        <v>4.3879907621247112</v>
      </c>
      <c r="AG1821">
        <v>2.2831711461229536</v>
      </c>
      <c r="AH1821">
        <v>0</v>
      </c>
      <c r="AI1821">
        <v>37</v>
      </c>
      <c r="AJ1821">
        <v>95.627027027027026</v>
      </c>
      <c r="AK1821">
        <v>13.912706177004562</v>
      </c>
    </row>
    <row r="1822" spans="1:37">
      <c r="A1822">
        <v>18</v>
      </c>
      <c r="B1822">
        <v>90</v>
      </c>
      <c r="C1822">
        <v>2024</v>
      </c>
      <c r="E1822">
        <v>99</v>
      </c>
      <c r="G1822">
        <v>99</v>
      </c>
      <c r="H1822">
        <v>2</v>
      </c>
      <c r="I1822">
        <v>99</v>
      </c>
      <c r="J1822">
        <v>177</v>
      </c>
      <c r="K1822">
        <v>99</v>
      </c>
      <c r="L1822">
        <v>4</v>
      </c>
      <c r="M1822">
        <v>99</v>
      </c>
      <c r="N1822">
        <v>99</v>
      </c>
      <c r="O1822">
        <v>99</v>
      </c>
      <c r="P1822">
        <v>99</v>
      </c>
      <c r="Q1822">
        <v>15</v>
      </c>
      <c r="R1822">
        <v>18</v>
      </c>
      <c r="S1822">
        <v>4</v>
      </c>
      <c r="T1822">
        <v>4</v>
      </c>
      <c r="U1822">
        <v>14.77222222222222</v>
      </c>
      <c r="V1822">
        <v>0</v>
      </c>
      <c r="W1822">
        <v>0</v>
      </c>
      <c r="X1822">
        <v>27.777777777777779</v>
      </c>
      <c r="Y1822">
        <v>0</v>
      </c>
      <c r="Z1822">
        <v>2.5286811572560506</v>
      </c>
      <c r="AA1822">
        <v>0</v>
      </c>
      <c r="AB1822">
        <v>1.0540925533894598</v>
      </c>
      <c r="AD1822">
        <v>-48.355141905617565</v>
      </c>
      <c r="AF1822">
        <v>1.6245487364620939</v>
      </c>
      <c r="AG1822">
        <v>0.91443703143269772</v>
      </c>
      <c r="AH1822">
        <v>11.111111111111112</v>
      </c>
      <c r="AI1822">
        <v>18</v>
      </c>
      <c r="AJ1822">
        <v>101.88333333333333</v>
      </c>
      <c r="AK1822">
        <v>13.841582930727048</v>
      </c>
    </row>
    <row r="1823" spans="1:37">
      <c r="A1823">
        <v>18</v>
      </c>
      <c r="B1823">
        <v>91</v>
      </c>
      <c r="C1823">
        <v>2024</v>
      </c>
      <c r="E1823">
        <v>99</v>
      </c>
      <c r="G1823">
        <v>99</v>
      </c>
      <c r="H1823">
        <v>2</v>
      </c>
      <c r="I1823">
        <v>99</v>
      </c>
      <c r="J1823">
        <v>178</v>
      </c>
      <c r="K1823">
        <v>99</v>
      </c>
      <c r="L1823">
        <v>4</v>
      </c>
      <c r="M1823">
        <v>99</v>
      </c>
      <c r="N1823">
        <v>99</v>
      </c>
      <c r="O1823">
        <v>99</v>
      </c>
      <c r="P1823">
        <v>99</v>
      </c>
      <c r="Q1823">
        <v>8</v>
      </c>
      <c r="R1823">
        <v>13</v>
      </c>
      <c r="S1823">
        <v>4</v>
      </c>
      <c r="T1823">
        <v>3.538461538461537</v>
      </c>
      <c r="U1823">
        <v>13.553846153846148</v>
      </c>
      <c r="V1823">
        <v>0</v>
      </c>
      <c r="W1823">
        <v>0</v>
      </c>
      <c r="X1823">
        <v>30.769230769230759</v>
      </c>
      <c r="Y1823">
        <v>0</v>
      </c>
      <c r="Z1823">
        <v>3.3985552099080181</v>
      </c>
      <c r="AA1823">
        <v>0</v>
      </c>
      <c r="AB1823">
        <v>1.0088366960464625</v>
      </c>
      <c r="AD1823">
        <v>2.0709963849614823</v>
      </c>
      <c r="AF1823">
        <v>2.1922428330522767</v>
      </c>
      <c r="AG1823">
        <v>1.0580104359939713</v>
      </c>
      <c r="AH1823">
        <v>46.15384615384616</v>
      </c>
      <c r="AI1823">
        <v>13</v>
      </c>
      <c r="AJ1823">
        <v>99.461538461538439</v>
      </c>
      <c r="AK1823">
        <v>13.471855951027941</v>
      </c>
    </row>
    <row r="1824" spans="1:37">
      <c r="A1824">
        <v>18</v>
      </c>
      <c r="B1824">
        <v>92</v>
      </c>
      <c r="C1824">
        <v>2024</v>
      </c>
      <c r="E1824">
        <v>99</v>
      </c>
      <c r="G1824">
        <v>99</v>
      </c>
      <c r="H1824">
        <v>2</v>
      </c>
      <c r="I1824">
        <v>99</v>
      </c>
      <c r="J1824">
        <v>181</v>
      </c>
      <c r="K1824">
        <v>99</v>
      </c>
      <c r="L1824">
        <v>4</v>
      </c>
      <c r="M1824">
        <v>99</v>
      </c>
      <c r="N1824">
        <v>99</v>
      </c>
      <c r="O1824">
        <v>99</v>
      </c>
      <c r="P1824">
        <v>99</v>
      </c>
      <c r="Q1824">
        <v>19</v>
      </c>
      <c r="R1824">
        <v>29</v>
      </c>
      <c r="S1824">
        <v>4</v>
      </c>
      <c r="T1824">
        <v>3.9310344827586201</v>
      </c>
      <c r="U1824">
        <v>14.417241379310347</v>
      </c>
      <c r="V1824">
        <v>0</v>
      </c>
      <c r="W1824">
        <v>0</v>
      </c>
      <c r="X1824">
        <v>27.586206896551719</v>
      </c>
      <c r="Y1824">
        <v>3.4482758620689653</v>
      </c>
      <c r="Z1824">
        <v>3.5233280667394409</v>
      </c>
      <c r="AA1824">
        <v>0</v>
      </c>
      <c r="AB1824">
        <v>0.8682536766906328</v>
      </c>
      <c r="AD1824">
        <v>-50.910724312705447</v>
      </c>
      <c r="AF1824">
        <v>2.8741328047571848</v>
      </c>
      <c r="AG1824">
        <v>1.5793449930117478</v>
      </c>
      <c r="AH1824">
        <v>3.4482758620689653</v>
      </c>
      <c r="AI1824">
        <v>29</v>
      </c>
      <c r="AJ1824">
        <v>100.9758620689655</v>
      </c>
      <c r="AK1824">
        <v>13.721316430259904</v>
      </c>
    </row>
    <row r="1825" spans="1:37">
      <c r="A1825">
        <v>18</v>
      </c>
      <c r="B1825">
        <v>93</v>
      </c>
      <c r="C1825">
        <v>2024</v>
      </c>
      <c r="E1825">
        <v>99</v>
      </c>
      <c r="G1825">
        <v>99</v>
      </c>
      <c r="H1825">
        <v>1</v>
      </c>
      <c r="I1825">
        <v>99</v>
      </c>
      <c r="J1825">
        <v>262</v>
      </c>
      <c r="K1825">
        <v>99</v>
      </c>
      <c r="L1825">
        <v>4</v>
      </c>
      <c r="M1825">
        <v>99</v>
      </c>
      <c r="N1825">
        <v>99</v>
      </c>
      <c r="O1825">
        <v>99</v>
      </c>
      <c r="P1825">
        <v>99</v>
      </c>
      <c r="R1825">
        <v>0</v>
      </c>
    </row>
    <row r="1826" spans="1:37">
      <c r="A1826">
        <v>18</v>
      </c>
      <c r="B1826">
        <v>94</v>
      </c>
      <c r="C1826">
        <v>2024</v>
      </c>
      <c r="E1826">
        <v>99</v>
      </c>
      <c r="G1826">
        <v>99</v>
      </c>
      <c r="H1826">
        <v>2</v>
      </c>
      <c r="I1826">
        <v>99</v>
      </c>
      <c r="J1826">
        <v>267</v>
      </c>
      <c r="K1826">
        <v>99</v>
      </c>
      <c r="L1826">
        <v>4</v>
      </c>
      <c r="M1826">
        <v>99</v>
      </c>
      <c r="N1826">
        <v>99</v>
      </c>
      <c r="O1826">
        <v>99</v>
      </c>
      <c r="P1826">
        <v>99</v>
      </c>
      <c r="R1826">
        <v>0</v>
      </c>
    </row>
    <row r="1827" spans="1:37">
      <c r="A1827">
        <v>18</v>
      </c>
      <c r="B1827">
        <v>95</v>
      </c>
      <c r="C1827">
        <v>2024</v>
      </c>
      <c r="E1827">
        <v>99</v>
      </c>
      <c r="G1827">
        <v>99</v>
      </c>
      <c r="H1827">
        <v>1</v>
      </c>
      <c r="I1827">
        <v>99</v>
      </c>
      <c r="J1827">
        <v>309</v>
      </c>
      <c r="K1827">
        <v>99</v>
      </c>
      <c r="L1827">
        <v>4</v>
      </c>
      <c r="M1827">
        <v>99</v>
      </c>
      <c r="N1827">
        <v>99</v>
      </c>
      <c r="O1827">
        <v>99</v>
      </c>
      <c r="P1827">
        <v>99</v>
      </c>
      <c r="Q1827">
        <v>69</v>
      </c>
      <c r="R1827">
        <v>120</v>
      </c>
      <c r="S1827">
        <v>4</v>
      </c>
      <c r="T1827">
        <v>4.2916666666666679</v>
      </c>
      <c r="U1827">
        <v>13.6625</v>
      </c>
      <c r="V1827">
        <v>0</v>
      </c>
      <c r="W1827">
        <v>0</v>
      </c>
      <c r="X1827">
        <v>29.166666666666675</v>
      </c>
      <c r="Y1827">
        <v>0.83333333333333359</v>
      </c>
      <c r="Z1827">
        <v>4.0285039096418869</v>
      </c>
      <c r="AA1827">
        <v>0</v>
      </c>
      <c r="AB1827">
        <v>1.0115650690335682</v>
      </c>
      <c r="AD1827">
        <v>-52.45022371595649</v>
      </c>
      <c r="AF1827">
        <v>2.9182879377431914</v>
      </c>
      <c r="AG1827">
        <v>1.48841001133897</v>
      </c>
      <c r="AH1827">
        <v>9.1666666666666643</v>
      </c>
      <c r="AI1827">
        <v>120</v>
      </c>
      <c r="AJ1827">
        <v>99.002499999999998</v>
      </c>
      <c r="AK1827">
        <v>13.696033703019189</v>
      </c>
    </row>
    <row r="1828" spans="1:37">
      <c r="A1828">
        <v>18</v>
      </c>
      <c r="B1828">
        <v>96</v>
      </c>
      <c r="C1828">
        <v>2024</v>
      </c>
      <c r="E1828">
        <v>99</v>
      </c>
      <c r="G1828">
        <v>99</v>
      </c>
      <c r="H1828">
        <v>2</v>
      </c>
      <c r="I1828">
        <v>99</v>
      </c>
      <c r="J1828">
        <v>470</v>
      </c>
      <c r="K1828">
        <v>99</v>
      </c>
      <c r="L1828">
        <v>4</v>
      </c>
      <c r="M1828">
        <v>99</v>
      </c>
      <c r="N1828">
        <v>99</v>
      </c>
      <c r="O1828">
        <v>99</v>
      </c>
      <c r="P1828">
        <v>99</v>
      </c>
      <c r="Q1828">
        <v>16</v>
      </c>
      <c r="R1828">
        <v>40</v>
      </c>
      <c r="S1828">
        <v>4</v>
      </c>
      <c r="T1828">
        <v>4.5750000000000002</v>
      </c>
      <c r="U1828">
        <v>11.672499999999999</v>
      </c>
      <c r="V1828">
        <v>0</v>
      </c>
      <c r="W1828">
        <v>0</v>
      </c>
      <c r="X1828">
        <v>12.5</v>
      </c>
      <c r="Y1828">
        <v>0</v>
      </c>
      <c r="Z1828">
        <v>2.9379403925198995</v>
      </c>
      <c r="AA1828">
        <v>0</v>
      </c>
      <c r="AB1828">
        <v>0.80272971790011394</v>
      </c>
      <c r="AD1828">
        <v>-37.385428449626737</v>
      </c>
      <c r="AF1828">
        <v>7.5614366729678624</v>
      </c>
      <c r="AG1828">
        <v>4.3451959944905632</v>
      </c>
      <c r="AH1828">
        <v>27.5</v>
      </c>
      <c r="AI1828">
        <v>40</v>
      </c>
      <c r="AJ1828">
        <v>95.117500000000007</v>
      </c>
      <c r="AK1828">
        <v>13.624252295383497</v>
      </c>
    </row>
    <row r="1829" spans="1:37">
      <c r="A1829">
        <v>18</v>
      </c>
      <c r="B1829">
        <v>97</v>
      </c>
      <c r="C1829">
        <v>2024</v>
      </c>
      <c r="E1829">
        <v>99</v>
      </c>
      <c r="G1829">
        <v>99</v>
      </c>
      <c r="H1829">
        <v>2</v>
      </c>
      <c r="I1829">
        <v>99</v>
      </c>
      <c r="J1829">
        <v>629</v>
      </c>
      <c r="K1829">
        <v>99</v>
      </c>
      <c r="L1829">
        <v>4</v>
      </c>
      <c r="M1829">
        <v>99</v>
      </c>
      <c r="N1829">
        <v>99</v>
      </c>
      <c r="O1829">
        <v>99</v>
      </c>
      <c r="P1829">
        <v>99</v>
      </c>
      <c r="R1829">
        <v>0</v>
      </c>
    </row>
    <row r="1830" spans="1:37">
      <c r="A1830">
        <v>18</v>
      </c>
      <c r="B1830">
        <v>98</v>
      </c>
      <c r="C1830">
        <v>2024</v>
      </c>
      <c r="E1830">
        <v>99</v>
      </c>
      <c r="G1830">
        <v>99</v>
      </c>
      <c r="H1830">
        <v>1</v>
      </c>
      <c r="I1830">
        <v>99</v>
      </c>
      <c r="J1830">
        <v>643</v>
      </c>
      <c r="K1830">
        <v>99</v>
      </c>
      <c r="L1830">
        <v>4</v>
      </c>
      <c r="M1830">
        <v>99</v>
      </c>
      <c r="N1830">
        <v>99</v>
      </c>
      <c r="O1830">
        <v>99</v>
      </c>
      <c r="P1830">
        <v>99</v>
      </c>
      <c r="Q1830">
        <v>45</v>
      </c>
      <c r="R1830">
        <v>103</v>
      </c>
      <c r="S1830">
        <v>4</v>
      </c>
      <c r="T1830">
        <v>4.2718446601941755</v>
      </c>
      <c r="U1830">
        <v>12.544660194174758</v>
      </c>
      <c r="V1830">
        <v>0</v>
      </c>
      <c r="W1830">
        <v>0</v>
      </c>
      <c r="X1830">
        <v>23.300970873786408</v>
      </c>
      <c r="Y1830">
        <v>0</v>
      </c>
      <c r="Z1830">
        <v>4.0901189992738969</v>
      </c>
      <c r="AA1830">
        <v>0</v>
      </c>
      <c r="AB1830">
        <v>0.97735699430461409</v>
      </c>
      <c r="AD1830">
        <v>-52.593584125558401</v>
      </c>
      <c r="AF1830">
        <v>4.6501128668171559</v>
      </c>
      <c r="AG1830">
        <v>2.3527033965892077</v>
      </c>
      <c r="AH1830">
        <v>20.388349514563114</v>
      </c>
      <c r="AI1830">
        <v>98</v>
      </c>
      <c r="AJ1830">
        <v>95.610204081632631</v>
      </c>
      <c r="AK1830">
        <v>13.729029868309487</v>
      </c>
    </row>
    <row r="1831" spans="1:37">
      <c r="A1831">
        <v>18</v>
      </c>
      <c r="B1831">
        <v>99</v>
      </c>
      <c r="C1831">
        <v>2024</v>
      </c>
      <c r="E1831">
        <v>99</v>
      </c>
      <c r="G1831">
        <v>99</v>
      </c>
      <c r="H1831">
        <v>2</v>
      </c>
      <c r="I1831">
        <v>99</v>
      </c>
      <c r="J1831">
        <v>704</v>
      </c>
      <c r="K1831">
        <v>99</v>
      </c>
      <c r="L1831">
        <v>4</v>
      </c>
      <c r="M1831">
        <v>99</v>
      </c>
      <c r="N1831">
        <v>99</v>
      </c>
      <c r="O1831">
        <v>99</v>
      </c>
      <c r="P1831">
        <v>99</v>
      </c>
      <c r="R1831">
        <v>0</v>
      </c>
    </row>
    <row r="1832" spans="1:37">
      <c r="A1832">
        <v>18</v>
      </c>
      <c r="B1832">
        <v>100</v>
      </c>
      <c r="C1832">
        <v>2024</v>
      </c>
      <c r="E1832">
        <v>99</v>
      </c>
      <c r="G1832">
        <v>99</v>
      </c>
      <c r="H1832">
        <v>1</v>
      </c>
      <c r="I1832">
        <v>99</v>
      </c>
      <c r="J1832">
        <v>802</v>
      </c>
      <c r="K1832">
        <v>99</v>
      </c>
      <c r="L1832">
        <v>4</v>
      </c>
      <c r="M1832">
        <v>99</v>
      </c>
      <c r="N1832">
        <v>99</v>
      </c>
      <c r="O1832">
        <v>99</v>
      </c>
      <c r="P1832">
        <v>99</v>
      </c>
      <c r="Q1832">
        <v>8</v>
      </c>
      <c r="R1832">
        <v>25</v>
      </c>
      <c r="S1832">
        <v>4</v>
      </c>
      <c r="T1832">
        <v>4.5999999999999996</v>
      </c>
      <c r="U1832">
        <v>12.071999999999997</v>
      </c>
      <c r="V1832">
        <v>0</v>
      </c>
      <c r="W1832">
        <v>0</v>
      </c>
      <c r="X1832">
        <v>20</v>
      </c>
      <c r="Y1832">
        <v>0</v>
      </c>
      <c r="Z1832">
        <v>3.7443845956311761</v>
      </c>
      <c r="AA1832">
        <v>0</v>
      </c>
      <c r="AB1832">
        <v>1.0954451150103341</v>
      </c>
      <c r="AD1832">
        <v>-13.048032562270002</v>
      </c>
      <c r="AF1832">
        <v>4.1050903119868636</v>
      </c>
      <c r="AG1832">
        <v>2.134385674580443</v>
      </c>
      <c r="AH1832">
        <v>0</v>
      </c>
      <c r="AI1832">
        <v>25</v>
      </c>
      <c r="AJ1832">
        <v>96.048000000000002</v>
      </c>
      <c r="AK1832">
        <v>13.232361976425452</v>
      </c>
    </row>
    <row r="1833" spans="1:37">
      <c r="A1833">
        <v>18</v>
      </c>
      <c r="B1833">
        <v>101</v>
      </c>
      <c r="C1833">
        <v>2024</v>
      </c>
      <c r="E1833">
        <v>99</v>
      </c>
      <c r="G1833">
        <v>99</v>
      </c>
      <c r="H1833">
        <v>1</v>
      </c>
      <c r="I1833">
        <v>99</v>
      </c>
      <c r="J1833">
        <v>103</v>
      </c>
      <c r="K1833">
        <v>99</v>
      </c>
      <c r="L1833">
        <v>5</v>
      </c>
      <c r="M1833">
        <v>99</v>
      </c>
      <c r="N1833">
        <v>99</v>
      </c>
      <c r="O1833">
        <v>99</v>
      </c>
      <c r="P1833">
        <v>99</v>
      </c>
      <c r="Q1833">
        <v>1</v>
      </c>
      <c r="R1833">
        <v>1</v>
      </c>
      <c r="S1833">
        <v>5</v>
      </c>
      <c r="T1833">
        <v>4</v>
      </c>
      <c r="U1833">
        <v>21.2</v>
      </c>
      <c r="V1833">
        <v>0</v>
      </c>
      <c r="W1833">
        <v>0</v>
      </c>
      <c r="X1833">
        <v>100</v>
      </c>
      <c r="Y1833">
        <v>0</v>
      </c>
      <c r="Z1833">
        <v>0</v>
      </c>
      <c r="AA1833">
        <v>0</v>
      </c>
      <c r="AB1833">
        <v>0</v>
      </c>
      <c r="AF1833">
        <v>3.3333333333333344</v>
      </c>
      <c r="AG1833">
        <v>2.4835988753514529</v>
      </c>
      <c r="AH1833">
        <v>0</v>
      </c>
      <c r="AI1833">
        <v>1</v>
      </c>
      <c r="AJ1833">
        <v>115.9</v>
      </c>
      <c r="AK1833">
        <v>13.617129041603803</v>
      </c>
    </row>
    <row r="1834" spans="1:37">
      <c r="A1834">
        <v>18</v>
      </c>
      <c r="B1834">
        <v>102</v>
      </c>
      <c r="C1834">
        <v>2024</v>
      </c>
      <c r="E1834">
        <v>99</v>
      </c>
      <c r="G1834">
        <v>99</v>
      </c>
      <c r="H1834">
        <v>2</v>
      </c>
      <c r="I1834">
        <v>99</v>
      </c>
      <c r="J1834">
        <v>106</v>
      </c>
      <c r="K1834">
        <v>99</v>
      </c>
      <c r="L1834">
        <v>5</v>
      </c>
      <c r="M1834">
        <v>99</v>
      </c>
      <c r="N1834">
        <v>99</v>
      </c>
      <c r="O1834">
        <v>99</v>
      </c>
      <c r="P1834">
        <v>99</v>
      </c>
      <c r="Q1834">
        <v>72</v>
      </c>
      <c r="R1834">
        <v>129</v>
      </c>
      <c r="S1834">
        <v>5</v>
      </c>
      <c r="T1834">
        <v>3.7596899224806202</v>
      </c>
      <c r="U1834">
        <v>19.348837209302335</v>
      </c>
      <c r="V1834">
        <v>0</v>
      </c>
      <c r="W1834">
        <v>0</v>
      </c>
      <c r="X1834">
        <v>76.744186046511643</v>
      </c>
      <c r="Y1834">
        <v>17.829457364341089</v>
      </c>
      <c r="Z1834">
        <v>3.8685196631724241</v>
      </c>
      <c r="AA1834">
        <v>0</v>
      </c>
      <c r="AB1834">
        <v>1.2745279947016817</v>
      </c>
      <c r="AD1834">
        <v>-42.966854374823448</v>
      </c>
      <c r="AF1834">
        <v>7.5927015891700993</v>
      </c>
      <c r="AG1834">
        <v>5.3259248353252255</v>
      </c>
      <c r="AH1834">
        <v>0</v>
      </c>
      <c r="AI1834">
        <v>129</v>
      </c>
      <c r="AJ1834">
        <v>106.08914728682164</v>
      </c>
      <c r="AK1834">
        <v>16.010200293273222</v>
      </c>
    </row>
    <row r="1835" spans="1:37">
      <c r="A1835">
        <v>18</v>
      </c>
      <c r="B1835">
        <v>103</v>
      </c>
      <c r="C1835">
        <v>2024</v>
      </c>
      <c r="E1835">
        <v>99</v>
      </c>
      <c r="G1835">
        <v>99</v>
      </c>
      <c r="H1835">
        <v>1</v>
      </c>
      <c r="I1835">
        <v>99</v>
      </c>
      <c r="J1835">
        <v>110</v>
      </c>
      <c r="K1835">
        <v>99</v>
      </c>
      <c r="L1835">
        <v>5</v>
      </c>
      <c r="M1835">
        <v>99</v>
      </c>
      <c r="N1835">
        <v>99</v>
      </c>
      <c r="O1835">
        <v>99</v>
      </c>
      <c r="P1835">
        <v>99</v>
      </c>
      <c r="Q1835">
        <v>204</v>
      </c>
      <c r="R1835">
        <v>350</v>
      </c>
      <c r="S1835">
        <v>5</v>
      </c>
      <c r="T1835">
        <v>3.991428571428572</v>
      </c>
      <c r="U1835">
        <v>18.893142857142845</v>
      </c>
      <c r="V1835">
        <v>0</v>
      </c>
      <c r="W1835">
        <v>0</v>
      </c>
      <c r="X1835">
        <v>75.714285714285694</v>
      </c>
      <c r="Y1835">
        <v>14.571428571428577</v>
      </c>
      <c r="Z1835">
        <v>4.2344382467225108</v>
      </c>
      <c r="AA1835">
        <v>0</v>
      </c>
      <c r="AB1835">
        <v>1.1868015668946823</v>
      </c>
      <c r="AD1835">
        <v>-35.187868375890133</v>
      </c>
      <c r="AF1835">
        <v>6.3532401524777615</v>
      </c>
      <c r="AG1835">
        <v>4.2764487483856444</v>
      </c>
      <c r="AH1835">
        <v>8.2857142857142883</v>
      </c>
      <c r="AI1835">
        <v>350</v>
      </c>
      <c r="AJ1835">
        <v>105.86828571428578</v>
      </c>
      <c r="AK1835">
        <v>15.652345992057894</v>
      </c>
    </row>
    <row r="1836" spans="1:37">
      <c r="A1836">
        <v>18</v>
      </c>
      <c r="B1836">
        <v>104</v>
      </c>
      <c r="C1836">
        <v>2024</v>
      </c>
      <c r="E1836">
        <v>99</v>
      </c>
      <c r="G1836">
        <v>99</v>
      </c>
      <c r="H1836">
        <v>1</v>
      </c>
      <c r="I1836">
        <v>99</v>
      </c>
      <c r="J1836">
        <v>111</v>
      </c>
      <c r="K1836">
        <v>99</v>
      </c>
      <c r="L1836">
        <v>5</v>
      </c>
      <c r="M1836">
        <v>99</v>
      </c>
      <c r="N1836">
        <v>99</v>
      </c>
      <c r="O1836">
        <v>99</v>
      </c>
      <c r="P1836">
        <v>99</v>
      </c>
      <c r="Q1836">
        <v>153</v>
      </c>
      <c r="R1836">
        <v>225</v>
      </c>
      <c r="S1836">
        <v>5</v>
      </c>
      <c r="T1836">
        <v>3.6222222222222222</v>
      </c>
      <c r="U1836">
        <v>19.589777777777776</v>
      </c>
      <c r="V1836">
        <v>0</v>
      </c>
      <c r="W1836">
        <v>0</v>
      </c>
      <c r="X1836">
        <v>78.222222222222229</v>
      </c>
      <c r="Y1836">
        <v>18.666666666666671</v>
      </c>
      <c r="Z1836">
        <v>4.0797203002651106</v>
      </c>
      <c r="AA1836">
        <v>0</v>
      </c>
      <c r="AB1836">
        <v>1.0809232450680273</v>
      </c>
      <c r="AD1836">
        <v>-52.948856736186677</v>
      </c>
      <c r="AF1836">
        <v>5.7707104385739925</v>
      </c>
      <c r="AG1836">
        <v>3.8597031994458737</v>
      </c>
      <c r="AH1836">
        <v>1.7777777777777779</v>
      </c>
      <c r="AI1836">
        <v>224</v>
      </c>
      <c r="AJ1836">
        <v>106.6955357142857</v>
      </c>
      <c r="AK1836">
        <v>15.954793642163196</v>
      </c>
    </row>
    <row r="1837" spans="1:37">
      <c r="A1837">
        <v>18</v>
      </c>
      <c r="B1837">
        <v>105</v>
      </c>
      <c r="C1837">
        <v>2024</v>
      </c>
      <c r="E1837">
        <v>99</v>
      </c>
      <c r="G1837">
        <v>99</v>
      </c>
      <c r="H1837">
        <v>1</v>
      </c>
      <c r="I1837">
        <v>99</v>
      </c>
      <c r="J1837">
        <v>116</v>
      </c>
      <c r="K1837">
        <v>99</v>
      </c>
      <c r="L1837">
        <v>5</v>
      </c>
      <c r="M1837">
        <v>99</v>
      </c>
      <c r="N1837">
        <v>99</v>
      </c>
      <c r="O1837">
        <v>99</v>
      </c>
      <c r="P1837">
        <v>99</v>
      </c>
      <c r="Q1837">
        <v>158</v>
      </c>
      <c r="R1837">
        <v>313</v>
      </c>
      <c r="S1837">
        <v>5</v>
      </c>
      <c r="T1837">
        <v>4.7859424920127802</v>
      </c>
      <c r="U1837">
        <v>16.055910543130995</v>
      </c>
      <c r="V1837">
        <v>0</v>
      </c>
      <c r="W1837">
        <v>0.95846645367412131</v>
      </c>
      <c r="X1837">
        <v>41.214057507987214</v>
      </c>
      <c r="Y1837">
        <v>9.2651757188498394</v>
      </c>
      <c r="Z1837">
        <v>4.6149540115518528</v>
      </c>
      <c r="AA1837">
        <v>0</v>
      </c>
      <c r="AB1837">
        <v>3.2650037780704397</v>
      </c>
      <c r="AD1837">
        <v>-37.386901420099775</v>
      </c>
      <c r="AF1837">
        <v>10.374544249254226</v>
      </c>
      <c r="AG1837">
        <v>6.4614051418667664</v>
      </c>
      <c r="AH1837">
        <v>6.7092651757188495</v>
      </c>
      <c r="AI1837">
        <v>307</v>
      </c>
      <c r="AJ1837">
        <v>99.887622149837114</v>
      </c>
      <c r="AK1837">
        <v>15.64285846163887</v>
      </c>
    </row>
    <row r="1838" spans="1:37">
      <c r="A1838">
        <v>18</v>
      </c>
      <c r="B1838">
        <v>106</v>
      </c>
      <c r="C1838">
        <v>2024</v>
      </c>
      <c r="E1838">
        <v>99</v>
      </c>
      <c r="G1838">
        <v>99</v>
      </c>
      <c r="H1838">
        <v>2</v>
      </c>
      <c r="I1838">
        <v>99</v>
      </c>
      <c r="J1838">
        <v>117</v>
      </c>
      <c r="K1838">
        <v>99</v>
      </c>
      <c r="L1838">
        <v>5</v>
      </c>
      <c r="M1838">
        <v>99</v>
      </c>
      <c r="N1838">
        <v>99</v>
      </c>
      <c r="O1838">
        <v>99</v>
      </c>
      <c r="P1838">
        <v>99</v>
      </c>
      <c r="Q1838">
        <v>120</v>
      </c>
      <c r="R1838">
        <v>270</v>
      </c>
      <c r="S1838">
        <v>5</v>
      </c>
      <c r="T1838">
        <v>4.3629629629629632</v>
      </c>
      <c r="U1838">
        <v>16.761851851851851</v>
      </c>
      <c r="V1838">
        <v>0</v>
      </c>
      <c r="W1838">
        <v>0</v>
      </c>
      <c r="X1838">
        <v>47.037037037037031</v>
      </c>
      <c r="Y1838">
        <v>14.074074074074073</v>
      </c>
      <c r="Z1838">
        <v>4.9741320009864358</v>
      </c>
      <c r="AA1838">
        <v>0</v>
      </c>
      <c r="AB1838">
        <v>1.3477410862867141</v>
      </c>
      <c r="AD1838">
        <v>-49.438840450976194</v>
      </c>
      <c r="AF1838">
        <v>12.211668928086835</v>
      </c>
      <c r="AG1838">
        <v>7.906699651285491</v>
      </c>
      <c r="AH1838">
        <v>9.2592592592592613</v>
      </c>
      <c r="AI1838">
        <v>270</v>
      </c>
      <c r="AJ1838">
        <v>101.85925925925922</v>
      </c>
      <c r="AK1838">
        <v>15.41948327909377</v>
      </c>
    </row>
    <row r="1839" spans="1:37">
      <c r="A1839">
        <v>18</v>
      </c>
      <c r="B1839">
        <v>107</v>
      </c>
      <c r="C1839">
        <v>2024</v>
      </c>
      <c r="E1839">
        <v>99</v>
      </c>
      <c r="G1839">
        <v>99</v>
      </c>
      <c r="H1839">
        <v>1</v>
      </c>
      <c r="I1839">
        <v>99</v>
      </c>
      <c r="J1839">
        <v>134</v>
      </c>
      <c r="K1839">
        <v>99</v>
      </c>
      <c r="L1839">
        <v>5</v>
      </c>
      <c r="M1839">
        <v>99</v>
      </c>
      <c r="N1839">
        <v>99</v>
      </c>
      <c r="O1839">
        <v>99</v>
      </c>
      <c r="P1839">
        <v>99</v>
      </c>
      <c r="Q1839">
        <v>228</v>
      </c>
      <c r="R1839">
        <v>447</v>
      </c>
      <c r="S1839">
        <v>5</v>
      </c>
      <c r="T1839">
        <v>4.9060402684563762</v>
      </c>
      <c r="U1839">
        <v>15.302237136465308</v>
      </c>
      <c r="V1839">
        <v>0</v>
      </c>
      <c r="W1839">
        <v>0.44742729306487672</v>
      </c>
      <c r="X1839">
        <v>34.675615212527966</v>
      </c>
      <c r="Y1839">
        <v>5.8165548098434003</v>
      </c>
      <c r="Z1839">
        <v>4.0122178513813793</v>
      </c>
      <c r="AA1839">
        <v>0</v>
      </c>
      <c r="AB1839">
        <v>1.309109104371375</v>
      </c>
      <c r="AD1839">
        <v>-59.263324722856986</v>
      </c>
      <c r="AF1839">
        <v>8.6880466472303208</v>
      </c>
      <c r="AG1839">
        <v>5.3873096058894063</v>
      </c>
      <c r="AH1839">
        <v>14.988814317673381</v>
      </c>
      <c r="AI1839">
        <v>441</v>
      </c>
      <c r="AJ1839">
        <v>98.965532879818639</v>
      </c>
      <c r="AK1839">
        <v>15.440602803730085</v>
      </c>
    </row>
    <row r="1840" spans="1:37">
      <c r="A1840">
        <v>18</v>
      </c>
      <c r="B1840">
        <v>108</v>
      </c>
      <c r="C1840">
        <v>2024</v>
      </c>
      <c r="E1840">
        <v>99</v>
      </c>
      <c r="G1840">
        <v>99</v>
      </c>
      <c r="H1840">
        <v>2</v>
      </c>
      <c r="I1840">
        <v>99</v>
      </c>
      <c r="J1840">
        <v>141</v>
      </c>
      <c r="K1840">
        <v>99</v>
      </c>
      <c r="L1840">
        <v>5</v>
      </c>
      <c r="M1840">
        <v>99</v>
      </c>
      <c r="N1840">
        <v>99</v>
      </c>
      <c r="O1840">
        <v>99</v>
      </c>
      <c r="P1840">
        <v>99</v>
      </c>
      <c r="Q1840">
        <v>297</v>
      </c>
      <c r="R1840">
        <v>839</v>
      </c>
      <c r="S1840">
        <v>5</v>
      </c>
      <c r="T1840">
        <v>5.1525625744934445</v>
      </c>
      <c r="U1840">
        <v>14.229320619785462</v>
      </c>
      <c r="V1840">
        <v>0</v>
      </c>
      <c r="W1840">
        <v>0</v>
      </c>
      <c r="X1840">
        <v>22.169249106078674</v>
      </c>
      <c r="Y1840">
        <v>2.383790226460071</v>
      </c>
      <c r="Z1840">
        <v>3.3186687439582347</v>
      </c>
      <c r="AA1840">
        <v>0</v>
      </c>
      <c r="AB1840">
        <v>1.1189514877867013</v>
      </c>
      <c r="AD1840">
        <v>-27.694894127017456</v>
      </c>
      <c r="AF1840">
        <v>15.999237223493516</v>
      </c>
      <c r="AG1840">
        <v>10.537344180426336</v>
      </c>
      <c r="AH1840">
        <v>7.3897497020262204</v>
      </c>
      <c r="AI1840">
        <v>835</v>
      </c>
      <c r="AJ1840">
        <v>97.561197604790365</v>
      </c>
      <c r="AK1840">
        <v>15.097464859178304</v>
      </c>
    </row>
    <row r="1841" spans="1:37">
      <c r="A1841">
        <v>18</v>
      </c>
      <c r="B1841">
        <v>109</v>
      </c>
      <c r="C1841">
        <v>2024</v>
      </c>
      <c r="E1841">
        <v>99</v>
      </c>
      <c r="G1841">
        <v>99</v>
      </c>
      <c r="H1841">
        <v>2</v>
      </c>
      <c r="I1841">
        <v>99</v>
      </c>
      <c r="J1841">
        <v>143</v>
      </c>
      <c r="K1841">
        <v>99</v>
      </c>
      <c r="L1841">
        <v>5</v>
      </c>
      <c r="M1841">
        <v>99</v>
      </c>
      <c r="N1841">
        <v>99</v>
      </c>
      <c r="O1841">
        <v>99</v>
      </c>
      <c r="P1841">
        <v>99</v>
      </c>
      <c r="R1841">
        <v>0</v>
      </c>
    </row>
    <row r="1842" spans="1:37">
      <c r="A1842">
        <v>18</v>
      </c>
      <c r="B1842">
        <v>110</v>
      </c>
      <c r="C1842">
        <v>2024</v>
      </c>
      <c r="E1842">
        <v>99</v>
      </c>
      <c r="G1842">
        <v>99</v>
      </c>
      <c r="H1842">
        <v>2</v>
      </c>
      <c r="I1842">
        <v>99</v>
      </c>
      <c r="J1842">
        <v>147</v>
      </c>
      <c r="K1842">
        <v>99</v>
      </c>
      <c r="L1842">
        <v>5</v>
      </c>
      <c r="M1842">
        <v>99</v>
      </c>
      <c r="N1842">
        <v>99</v>
      </c>
      <c r="O1842">
        <v>99</v>
      </c>
      <c r="P1842">
        <v>99</v>
      </c>
      <c r="Q1842">
        <v>31</v>
      </c>
      <c r="R1842">
        <v>137</v>
      </c>
      <c r="S1842">
        <v>5</v>
      </c>
      <c r="T1842">
        <v>5.445255474452555</v>
      </c>
      <c r="U1842">
        <v>13.516058394160584</v>
      </c>
      <c r="V1842">
        <v>0</v>
      </c>
      <c r="W1842">
        <v>0</v>
      </c>
      <c r="X1842">
        <v>16.058394160583941</v>
      </c>
      <c r="Y1842">
        <v>2.1897810218978111</v>
      </c>
      <c r="Z1842">
        <v>3.1440416031645557</v>
      </c>
      <c r="AA1842">
        <v>0</v>
      </c>
      <c r="AB1842">
        <v>1.0103096875017132</v>
      </c>
      <c r="AD1842">
        <v>-27.455556657689996</v>
      </c>
      <c r="AF1842">
        <v>15.874855156431057</v>
      </c>
      <c r="AG1842">
        <v>11.056707648397062</v>
      </c>
      <c r="AH1842">
        <v>42.335766423357661</v>
      </c>
      <c r="AI1842">
        <v>137</v>
      </c>
      <c r="AJ1842">
        <v>95.679562043795613</v>
      </c>
      <c r="AK1842">
        <v>15.208429515356981</v>
      </c>
    </row>
    <row r="1843" spans="1:37">
      <c r="A1843">
        <v>18</v>
      </c>
      <c r="B1843">
        <v>111</v>
      </c>
      <c r="C1843">
        <v>2024</v>
      </c>
      <c r="E1843">
        <v>99</v>
      </c>
      <c r="G1843">
        <v>99</v>
      </c>
      <c r="H1843">
        <v>1</v>
      </c>
      <c r="I1843">
        <v>99</v>
      </c>
      <c r="J1843">
        <v>155</v>
      </c>
      <c r="K1843">
        <v>99</v>
      </c>
      <c r="L1843">
        <v>5</v>
      </c>
      <c r="M1843">
        <v>99</v>
      </c>
      <c r="N1843">
        <v>99</v>
      </c>
      <c r="O1843">
        <v>99</v>
      </c>
      <c r="P1843">
        <v>99</v>
      </c>
      <c r="Q1843">
        <v>65</v>
      </c>
      <c r="R1843">
        <v>135</v>
      </c>
      <c r="S1843">
        <v>5</v>
      </c>
      <c r="T1843">
        <v>4.1333333333333346</v>
      </c>
      <c r="U1843">
        <v>17.520740740740724</v>
      </c>
      <c r="V1843">
        <v>0</v>
      </c>
      <c r="W1843">
        <v>0</v>
      </c>
      <c r="X1843">
        <v>55.555555555555557</v>
      </c>
      <c r="Y1843">
        <v>16.296296296296294</v>
      </c>
      <c r="Z1843">
        <v>4.9868433761960738</v>
      </c>
      <c r="AA1843">
        <v>0</v>
      </c>
      <c r="AB1843">
        <v>1.2220201853215555</v>
      </c>
      <c r="AD1843">
        <v>-62.899920704014477</v>
      </c>
      <c r="AF1843">
        <v>6.2966417910447756</v>
      </c>
      <c r="AG1843">
        <v>3.8602143167226446</v>
      </c>
      <c r="AH1843">
        <v>13.333333333333337</v>
      </c>
      <c r="AI1843">
        <v>135</v>
      </c>
      <c r="AJ1843">
        <v>102.64962962962964</v>
      </c>
      <c r="AK1843">
        <v>15.744070242751205</v>
      </c>
    </row>
    <row r="1844" spans="1:37">
      <c r="A1844">
        <v>18</v>
      </c>
      <c r="B1844">
        <v>112</v>
      </c>
      <c r="C1844">
        <v>2024</v>
      </c>
      <c r="E1844">
        <v>99</v>
      </c>
      <c r="G1844">
        <v>99</v>
      </c>
      <c r="H1844">
        <v>2</v>
      </c>
      <c r="I1844">
        <v>99</v>
      </c>
      <c r="J1844">
        <v>160</v>
      </c>
      <c r="K1844">
        <v>99</v>
      </c>
      <c r="L1844">
        <v>5</v>
      </c>
      <c r="M1844">
        <v>99</v>
      </c>
      <c r="N1844">
        <v>99</v>
      </c>
      <c r="O1844">
        <v>99</v>
      </c>
      <c r="P1844">
        <v>99</v>
      </c>
      <c r="Q1844">
        <v>69</v>
      </c>
      <c r="R1844">
        <v>127</v>
      </c>
      <c r="S1844">
        <v>5</v>
      </c>
      <c r="T1844">
        <v>4.3622047244094491</v>
      </c>
      <c r="U1844">
        <v>17.913385826771659</v>
      </c>
      <c r="V1844">
        <v>0</v>
      </c>
      <c r="W1844">
        <v>0</v>
      </c>
      <c r="X1844">
        <v>65.354330708661436</v>
      </c>
      <c r="Y1844">
        <v>9.4488188976377945</v>
      </c>
      <c r="Z1844">
        <v>3.7829572693240272</v>
      </c>
      <c r="AA1844">
        <v>0</v>
      </c>
      <c r="AB1844">
        <v>1.1547184361346861</v>
      </c>
      <c r="AD1844">
        <v>-28.573349805375301</v>
      </c>
      <c r="AF1844">
        <v>8.1988379599741741</v>
      </c>
      <c r="AG1844">
        <v>5.4660826567804639</v>
      </c>
      <c r="AH1844">
        <v>7.0866141732283436</v>
      </c>
      <c r="AI1844">
        <v>127</v>
      </c>
      <c r="AJ1844">
        <v>104.50078740157484</v>
      </c>
      <c r="AK1844">
        <v>15.487619417098475</v>
      </c>
    </row>
    <row r="1845" spans="1:37">
      <c r="A1845">
        <v>18</v>
      </c>
      <c r="B1845">
        <v>113</v>
      </c>
      <c r="C1845">
        <v>2024</v>
      </c>
      <c r="E1845">
        <v>99</v>
      </c>
      <c r="G1845">
        <v>99</v>
      </c>
      <c r="H1845">
        <v>1</v>
      </c>
      <c r="I1845">
        <v>99</v>
      </c>
      <c r="J1845">
        <v>171</v>
      </c>
      <c r="K1845">
        <v>99</v>
      </c>
      <c r="L1845">
        <v>5</v>
      </c>
      <c r="M1845">
        <v>99</v>
      </c>
      <c r="N1845">
        <v>99</v>
      </c>
      <c r="O1845">
        <v>99</v>
      </c>
      <c r="P1845">
        <v>99</v>
      </c>
      <c r="Q1845">
        <v>17</v>
      </c>
      <c r="R1845">
        <v>24</v>
      </c>
      <c r="S1845">
        <v>5</v>
      </c>
      <c r="T1845">
        <v>4</v>
      </c>
      <c r="U1845">
        <v>20.041666666666671</v>
      </c>
      <c r="V1845">
        <v>0</v>
      </c>
      <c r="W1845">
        <v>0</v>
      </c>
      <c r="X1845">
        <v>83.333333333333314</v>
      </c>
      <c r="Y1845">
        <v>16.666666666666671</v>
      </c>
      <c r="Z1845">
        <v>3.9005252495301246</v>
      </c>
      <c r="AA1845">
        <v>0</v>
      </c>
      <c r="AB1845">
        <v>0.81649658092772603</v>
      </c>
      <c r="AD1845">
        <v>-64.630608247390356</v>
      </c>
      <c r="AF1845">
        <v>3.5661218424962846</v>
      </c>
      <c r="AG1845">
        <v>2.3494473181620581</v>
      </c>
      <c r="AH1845">
        <v>0</v>
      </c>
      <c r="AI1845">
        <v>24</v>
      </c>
      <c r="AJ1845">
        <v>108.91249999999998</v>
      </c>
      <c r="AK1845">
        <v>15.324765959066116</v>
      </c>
    </row>
    <row r="1846" spans="1:37">
      <c r="A1846">
        <v>18</v>
      </c>
      <c r="B1846">
        <v>114</v>
      </c>
      <c r="C1846">
        <v>2024</v>
      </c>
      <c r="E1846">
        <v>99</v>
      </c>
      <c r="G1846">
        <v>99</v>
      </c>
      <c r="H1846">
        <v>2</v>
      </c>
      <c r="I1846">
        <v>99</v>
      </c>
      <c r="J1846">
        <v>175</v>
      </c>
      <c r="K1846">
        <v>99</v>
      </c>
      <c r="L1846">
        <v>5</v>
      </c>
      <c r="M1846">
        <v>99</v>
      </c>
      <c r="N1846">
        <v>99</v>
      </c>
      <c r="O1846">
        <v>99</v>
      </c>
      <c r="P1846">
        <v>99</v>
      </c>
      <c r="Q1846">
        <v>44</v>
      </c>
      <c r="R1846">
        <v>79</v>
      </c>
      <c r="S1846">
        <v>5</v>
      </c>
      <c r="T1846">
        <v>4.5063291139240489</v>
      </c>
      <c r="U1846">
        <v>15.09113924050634</v>
      </c>
      <c r="V1846">
        <v>0</v>
      </c>
      <c r="W1846">
        <v>0</v>
      </c>
      <c r="X1846">
        <v>31.645569620253177</v>
      </c>
      <c r="Y1846">
        <v>7.5949367088607556</v>
      </c>
      <c r="Z1846">
        <v>4.1152138192419994</v>
      </c>
      <c r="AA1846">
        <v>0</v>
      </c>
      <c r="AB1846">
        <v>1.1569647951660598</v>
      </c>
      <c r="AD1846">
        <v>-55.68414265947824</v>
      </c>
      <c r="AF1846">
        <v>9.1224018475750555</v>
      </c>
      <c r="AG1846">
        <v>5.7547497683039852</v>
      </c>
      <c r="AH1846">
        <v>8.8607594936708818</v>
      </c>
      <c r="AI1846">
        <v>73</v>
      </c>
      <c r="AJ1846">
        <v>99.028767123287679</v>
      </c>
      <c r="AK1846">
        <v>15.468977888511413</v>
      </c>
    </row>
    <row r="1847" spans="1:37">
      <c r="A1847">
        <v>18</v>
      </c>
      <c r="B1847">
        <v>115</v>
      </c>
      <c r="C1847">
        <v>2024</v>
      </c>
      <c r="E1847">
        <v>99</v>
      </c>
      <c r="G1847">
        <v>99</v>
      </c>
      <c r="H1847">
        <v>2</v>
      </c>
      <c r="I1847">
        <v>99</v>
      </c>
      <c r="J1847">
        <v>177</v>
      </c>
      <c r="K1847">
        <v>99</v>
      </c>
      <c r="L1847">
        <v>5</v>
      </c>
      <c r="M1847">
        <v>99</v>
      </c>
      <c r="N1847">
        <v>99</v>
      </c>
      <c r="O1847">
        <v>99</v>
      </c>
      <c r="P1847">
        <v>99</v>
      </c>
      <c r="Q1847">
        <v>50</v>
      </c>
      <c r="R1847">
        <v>99</v>
      </c>
      <c r="S1847">
        <v>5</v>
      </c>
      <c r="T1847">
        <v>5.0505050505050511</v>
      </c>
      <c r="U1847">
        <v>15.925252525252525</v>
      </c>
      <c r="V1847">
        <v>0</v>
      </c>
      <c r="W1847">
        <v>0</v>
      </c>
      <c r="X1847">
        <v>50.505050505050512</v>
      </c>
      <c r="Y1847">
        <v>1.0101010101010102</v>
      </c>
      <c r="Z1847">
        <v>2.8652337304607967</v>
      </c>
      <c r="AA1847">
        <v>0</v>
      </c>
      <c r="AB1847">
        <v>0.9574137867533592</v>
      </c>
      <c r="AD1847">
        <v>-12.602727667168008</v>
      </c>
      <c r="AF1847">
        <v>8.9350180505415189</v>
      </c>
      <c r="AG1847">
        <v>5.4219684985212195</v>
      </c>
      <c r="AH1847">
        <v>7.0707070707070701</v>
      </c>
      <c r="AI1847">
        <v>99</v>
      </c>
      <c r="AJ1847">
        <v>101.32020202020202</v>
      </c>
      <c r="AK1847">
        <v>15.166111047127684</v>
      </c>
    </row>
    <row r="1848" spans="1:37">
      <c r="A1848">
        <v>18</v>
      </c>
      <c r="B1848">
        <v>116</v>
      </c>
      <c r="C1848">
        <v>2024</v>
      </c>
      <c r="E1848">
        <v>99</v>
      </c>
      <c r="G1848">
        <v>99</v>
      </c>
      <c r="H1848">
        <v>2</v>
      </c>
      <c r="I1848">
        <v>99</v>
      </c>
      <c r="J1848">
        <v>178</v>
      </c>
      <c r="K1848">
        <v>99</v>
      </c>
      <c r="L1848">
        <v>5</v>
      </c>
      <c r="M1848">
        <v>99</v>
      </c>
      <c r="N1848">
        <v>99</v>
      </c>
      <c r="O1848">
        <v>99</v>
      </c>
      <c r="P1848">
        <v>99</v>
      </c>
      <c r="Q1848">
        <v>15</v>
      </c>
      <c r="R1848">
        <v>24</v>
      </c>
      <c r="S1848">
        <v>5</v>
      </c>
      <c r="T1848">
        <v>3.7916666666666656</v>
      </c>
      <c r="U1848">
        <v>17.616666666666671</v>
      </c>
      <c r="V1848">
        <v>0</v>
      </c>
      <c r="W1848">
        <v>0</v>
      </c>
      <c r="X1848">
        <v>58.33333333333335</v>
      </c>
      <c r="Y1848">
        <v>12.5</v>
      </c>
      <c r="Z1848">
        <v>6.2905131392880449</v>
      </c>
      <c r="AA1848">
        <v>0</v>
      </c>
      <c r="AB1848">
        <v>0.9565200236040835</v>
      </c>
      <c r="AD1848">
        <v>45.969277141268805</v>
      </c>
      <c r="AF1848">
        <v>4.0472175379426636</v>
      </c>
      <c r="AG1848">
        <v>2.5387446784236718</v>
      </c>
      <c r="AH1848">
        <v>37.5</v>
      </c>
      <c r="AI1848">
        <v>24</v>
      </c>
      <c r="AJ1848">
        <v>104.05</v>
      </c>
      <c r="AK1848">
        <v>14.513241584508853</v>
      </c>
    </row>
    <row r="1849" spans="1:37">
      <c r="A1849">
        <v>18</v>
      </c>
      <c r="B1849">
        <v>117</v>
      </c>
      <c r="C1849">
        <v>2024</v>
      </c>
      <c r="E1849">
        <v>99</v>
      </c>
      <c r="G1849">
        <v>99</v>
      </c>
      <c r="H1849">
        <v>2</v>
      </c>
      <c r="I1849">
        <v>99</v>
      </c>
      <c r="J1849">
        <v>181</v>
      </c>
      <c r="K1849">
        <v>99</v>
      </c>
      <c r="L1849">
        <v>5</v>
      </c>
      <c r="M1849">
        <v>99</v>
      </c>
      <c r="N1849">
        <v>99</v>
      </c>
      <c r="O1849">
        <v>99</v>
      </c>
      <c r="P1849">
        <v>99</v>
      </c>
      <c r="Q1849">
        <v>44</v>
      </c>
      <c r="R1849">
        <v>88</v>
      </c>
      <c r="S1849">
        <v>5</v>
      </c>
      <c r="T1849">
        <v>4.4545454545454541</v>
      </c>
      <c r="U1849">
        <v>16.112499999999997</v>
      </c>
      <c r="V1849">
        <v>0</v>
      </c>
      <c r="W1849">
        <v>0</v>
      </c>
      <c r="X1849">
        <v>45.454545454545446</v>
      </c>
      <c r="Y1849">
        <v>2.2727272727272729</v>
      </c>
      <c r="Z1849">
        <v>3.5786873069478009</v>
      </c>
      <c r="AA1849">
        <v>0</v>
      </c>
      <c r="AB1849">
        <v>0.99896640799254366</v>
      </c>
      <c r="AD1849">
        <v>-41.894605053956646</v>
      </c>
      <c r="AF1849">
        <v>8.7215064420218056</v>
      </c>
      <c r="AG1849">
        <v>5.3560231178937006</v>
      </c>
      <c r="AH1849">
        <v>0</v>
      </c>
      <c r="AI1849">
        <v>85</v>
      </c>
      <c r="AJ1849">
        <v>101.50000000000001</v>
      </c>
      <c r="AK1849">
        <v>15.296314440378902</v>
      </c>
    </row>
    <row r="1850" spans="1:37">
      <c r="A1850">
        <v>18</v>
      </c>
      <c r="B1850">
        <v>118</v>
      </c>
      <c r="C1850">
        <v>2024</v>
      </c>
      <c r="E1850">
        <v>99</v>
      </c>
      <c r="G1850">
        <v>99</v>
      </c>
      <c r="H1850">
        <v>1</v>
      </c>
      <c r="I1850">
        <v>99</v>
      </c>
      <c r="J1850">
        <v>262</v>
      </c>
      <c r="K1850">
        <v>99</v>
      </c>
      <c r="L1850">
        <v>5</v>
      </c>
      <c r="M1850">
        <v>99</v>
      </c>
      <c r="N1850">
        <v>99</v>
      </c>
      <c r="O1850">
        <v>99</v>
      </c>
      <c r="P1850">
        <v>99</v>
      </c>
      <c r="R1850">
        <v>0</v>
      </c>
    </row>
    <row r="1851" spans="1:37">
      <c r="A1851">
        <v>18</v>
      </c>
      <c r="B1851">
        <v>119</v>
      </c>
      <c r="C1851">
        <v>2024</v>
      </c>
      <c r="E1851">
        <v>99</v>
      </c>
      <c r="G1851">
        <v>99</v>
      </c>
      <c r="H1851">
        <v>2</v>
      </c>
      <c r="I1851">
        <v>99</v>
      </c>
      <c r="J1851">
        <v>267</v>
      </c>
      <c r="K1851">
        <v>99</v>
      </c>
      <c r="L1851">
        <v>5</v>
      </c>
      <c r="M1851">
        <v>99</v>
      </c>
      <c r="N1851">
        <v>99</v>
      </c>
      <c r="O1851">
        <v>99</v>
      </c>
      <c r="P1851">
        <v>99</v>
      </c>
      <c r="Q1851">
        <v>3</v>
      </c>
      <c r="R1851">
        <v>4</v>
      </c>
      <c r="S1851">
        <v>5</v>
      </c>
      <c r="T1851">
        <v>5</v>
      </c>
      <c r="U1851">
        <v>16.149999999999999</v>
      </c>
      <c r="V1851">
        <v>0</v>
      </c>
      <c r="W1851">
        <v>0</v>
      </c>
      <c r="X1851">
        <v>75</v>
      </c>
      <c r="Y1851">
        <v>0</v>
      </c>
      <c r="Z1851">
        <v>2.0621590627301409</v>
      </c>
      <c r="AA1851">
        <v>0</v>
      </c>
      <c r="AB1851">
        <v>0</v>
      </c>
      <c r="AF1851">
        <v>100</v>
      </c>
      <c r="AG1851">
        <v>100</v>
      </c>
      <c r="AH1851">
        <v>50</v>
      </c>
      <c r="AI1851">
        <v>4</v>
      </c>
      <c r="AJ1851">
        <v>98.424999999999983</v>
      </c>
      <c r="AK1851">
        <v>16.904706279667185</v>
      </c>
    </row>
    <row r="1852" spans="1:37">
      <c r="A1852">
        <v>18</v>
      </c>
      <c r="B1852">
        <v>120</v>
      </c>
      <c r="C1852">
        <v>2024</v>
      </c>
      <c r="E1852">
        <v>99</v>
      </c>
      <c r="G1852">
        <v>99</v>
      </c>
      <c r="H1852">
        <v>1</v>
      </c>
      <c r="I1852">
        <v>99</v>
      </c>
      <c r="J1852">
        <v>309</v>
      </c>
      <c r="K1852">
        <v>99</v>
      </c>
      <c r="L1852">
        <v>5</v>
      </c>
      <c r="M1852">
        <v>99</v>
      </c>
      <c r="N1852">
        <v>99</v>
      </c>
      <c r="O1852">
        <v>99</v>
      </c>
      <c r="P1852">
        <v>99</v>
      </c>
      <c r="Q1852">
        <v>165</v>
      </c>
      <c r="R1852">
        <v>328</v>
      </c>
      <c r="S1852">
        <v>5</v>
      </c>
      <c r="T1852">
        <v>4.9847560975609753</v>
      </c>
      <c r="U1852">
        <v>16.831097560975621</v>
      </c>
      <c r="V1852">
        <v>0</v>
      </c>
      <c r="W1852">
        <v>0.3048780487804878</v>
      </c>
      <c r="X1852">
        <v>52.439024390243915</v>
      </c>
      <c r="Y1852">
        <v>10.060975609756097</v>
      </c>
      <c r="Z1852">
        <v>4.2490970363864129</v>
      </c>
      <c r="AA1852">
        <v>0</v>
      </c>
      <c r="AB1852">
        <v>2.0740291443784287</v>
      </c>
      <c r="AD1852">
        <v>-34.707349178234246</v>
      </c>
      <c r="AF1852">
        <v>7.9766536964980546</v>
      </c>
      <c r="AG1852">
        <v>5.0118428231765284</v>
      </c>
      <c r="AH1852">
        <v>5.1829268292682924</v>
      </c>
      <c r="AI1852">
        <v>328</v>
      </c>
      <c r="AJ1852">
        <v>102.63475609756109</v>
      </c>
      <c r="AK1852">
        <v>15.259742928195957</v>
      </c>
    </row>
    <row r="1853" spans="1:37">
      <c r="A1853">
        <v>18</v>
      </c>
      <c r="B1853">
        <v>121</v>
      </c>
      <c r="C1853">
        <v>2024</v>
      </c>
      <c r="E1853">
        <v>99</v>
      </c>
      <c r="G1853">
        <v>99</v>
      </c>
      <c r="H1853">
        <v>2</v>
      </c>
      <c r="I1853">
        <v>99</v>
      </c>
      <c r="J1853">
        <v>470</v>
      </c>
      <c r="K1853">
        <v>99</v>
      </c>
      <c r="L1853">
        <v>5</v>
      </c>
      <c r="M1853">
        <v>99</v>
      </c>
      <c r="N1853">
        <v>99</v>
      </c>
      <c r="O1853">
        <v>99</v>
      </c>
      <c r="P1853">
        <v>99</v>
      </c>
      <c r="Q1853">
        <v>36</v>
      </c>
      <c r="R1853">
        <v>78</v>
      </c>
      <c r="S1853">
        <v>5</v>
      </c>
      <c r="T1853">
        <v>5.2307692307692317</v>
      </c>
      <c r="U1853">
        <v>14.389743589743585</v>
      </c>
      <c r="V1853">
        <v>0</v>
      </c>
      <c r="W1853">
        <v>0</v>
      </c>
      <c r="X1853">
        <v>24.358974358974361</v>
      </c>
      <c r="Y1853">
        <v>0</v>
      </c>
      <c r="Z1853">
        <v>3.0872604129439529</v>
      </c>
      <c r="AA1853">
        <v>0</v>
      </c>
      <c r="AB1853">
        <v>0.74975341113915051</v>
      </c>
      <c r="AD1853">
        <v>-41.43855433363089</v>
      </c>
      <c r="AF1853">
        <v>14.744801512287333</v>
      </c>
      <c r="AG1853">
        <v>10.445594311878784</v>
      </c>
      <c r="AH1853">
        <v>32.051282051282051</v>
      </c>
      <c r="AI1853">
        <v>78</v>
      </c>
      <c r="AJ1853">
        <v>97.739743589743597</v>
      </c>
      <c r="AK1853">
        <v>15.22597990329734</v>
      </c>
    </row>
    <row r="1854" spans="1:37">
      <c r="A1854">
        <v>18</v>
      </c>
      <c r="B1854">
        <v>122</v>
      </c>
      <c r="C1854">
        <v>2024</v>
      </c>
      <c r="E1854">
        <v>99</v>
      </c>
      <c r="G1854">
        <v>99</v>
      </c>
      <c r="H1854">
        <v>2</v>
      </c>
      <c r="I1854">
        <v>99</v>
      </c>
      <c r="J1854">
        <v>629</v>
      </c>
      <c r="K1854">
        <v>99</v>
      </c>
      <c r="L1854">
        <v>5</v>
      </c>
      <c r="M1854">
        <v>99</v>
      </c>
      <c r="N1854">
        <v>99</v>
      </c>
      <c r="O1854">
        <v>99</v>
      </c>
      <c r="P1854">
        <v>99</v>
      </c>
      <c r="R1854">
        <v>0</v>
      </c>
    </row>
    <row r="1855" spans="1:37">
      <c r="A1855">
        <v>18</v>
      </c>
      <c r="B1855">
        <v>123</v>
      </c>
      <c r="C1855">
        <v>2024</v>
      </c>
      <c r="E1855">
        <v>99</v>
      </c>
      <c r="G1855">
        <v>99</v>
      </c>
      <c r="H1855">
        <v>1</v>
      </c>
      <c r="I1855">
        <v>99</v>
      </c>
      <c r="J1855">
        <v>643</v>
      </c>
      <c r="K1855">
        <v>99</v>
      </c>
      <c r="L1855">
        <v>5</v>
      </c>
      <c r="M1855">
        <v>99</v>
      </c>
      <c r="N1855">
        <v>99</v>
      </c>
      <c r="O1855">
        <v>99</v>
      </c>
      <c r="P1855">
        <v>99</v>
      </c>
      <c r="Q1855">
        <v>99</v>
      </c>
      <c r="R1855">
        <v>235</v>
      </c>
      <c r="S1855">
        <v>5</v>
      </c>
      <c r="T1855">
        <v>4.7234042553191484</v>
      </c>
      <c r="U1855">
        <v>16.035744680851057</v>
      </c>
      <c r="V1855">
        <v>0</v>
      </c>
      <c r="W1855">
        <v>0</v>
      </c>
      <c r="X1855">
        <v>42.978723404255319</v>
      </c>
      <c r="Y1855">
        <v>8.085106382978724</v>
      </c>
      <c r="Z1855">
        <v>4.5560806900187263</v>
      </c>
      <c r="AA1855">
        <v>0</v>
      </c>
      <c r="AB1855">
        <v>1.2699828723853337</v>
      </c>
      <c r="AD1855">
        <v>-37.976017331396733</v>
      </c>
      <c r="AF1855">
        <v>10.609480812641081</v>
      </c>
      <c r="AG1855">
        <v>6.8616418850760512</v>
      </c>
      <c r="AH1855">
        <v>10.638297872340427</v>
      </c>
      <c r="AI1855">
        <v>218</v>
      </c>
      <c r="AJ1855">
        <v>100.16788990825688</v>
      </c>
      <c r="AK1855">
        <v>15.434009555929626</v>
      </c>
    </row>
    <row r="1856" spans="1:37">
      <c r="A1856">
        <v>18</v>
      </c>
      <c r="B1856">
        <v>124</v>
      </c>
      <c r="C1856">
        <v>2024</v>
      </c>
      <c r="E1856">
        <v>99</v>
      </c>
      <c r="G1856">
        <v>99</v>
      </c>
      <c r="H1856">
        <v>2</v>
      </c>
      <c r="I1856">
        <v>99</v>
      </c>
      <c r="J1856">
        <v>704</v>
      </c>
      <c r="K1856">
        <v>99</v>
      </c>
      <c r="L1856">
        <v>5</v>
      </c>
      <c r="M1856">
        <v>99</v>
      </c>
      <c r="N1856">
        <v>99</v>
      </c>
      <c r="O1856">
        <v>99</v>
      </c>
      <c r="P1856">
        <v>99</v>
      </c>
      <c r="R1856">
        <v>0</v>
      </c>
    </row>
    <row r="1857" spans="1:37">
      <c r="A1857">
        <v>18</v>
      </c>
      <c r="B1857">
        <v>125</v>
      </c>
      <c r="C1857">
        <v>2024</v>
      </c>
      <c r="E1857">
        <v>99</v>
      </c>
      <c r="G1857">
        <v>99</v>
      </c>
      <c r="H1857">
        <v>1</v>
      </c>
      <c r="I1857">
        <v>99</v>
      </c>
      <c r="J1857">
        <v>802</v>
      </c>
      <c r="K1857">
        <v>99</v>
      </c>
      <c r="L1857">
        <v>5</v>
      </c>
      <c r="M1857">
        <v>99</v>
      </c>
      <c r="N1857">
        <v>99</v>
      </c>
      <c r="O1857">
        <v>99</v>
      </c>
      <c r="P1857">
        <v>99</v>
      </c>
      <c r="Q1857">
        <v>18</v>
      </c>
      <c r="R1857">
        <v>42</v>
      </c>
      <c r="S1857">
        <v>5</v>
      </c>
      <c r="T1857">
        <v>5.3095238095238084</v>
      </c>
      <c r="U1857">
        <v>15.352380952380944</v>
      </c>
      <c r="V1857">
        <v>0</v>
      </c>
      <c r="W1857">
        <v>0</v>
      </c>
      <c r="X1857">
        <v>28.571428571428577</v>
      </c>
      <c r="Y1857">
        <v>7.1428571428571441</v>
      </c>
      <c r="Z1857">
        <v>3.863765625300859</v>
      </c>
      <c r="AA1857">
        <v>0</v>
      </c>
      <c r="AB1857">
        <v>1.6830824221972314</v>
      </c>
      <c r="AD1857">
        <v>-64.614857319540349</v>
      </c>
      <c r="AF1857">
        <v>6.8965517241379306</v>
      </c>
      <c r="AG1857">
        <v>4.5601454041400595</v>
      </c>
      <c r="AH1857">
        <v>0</v>
      </c>
      <c r="AI1857">
        <v>42</v>
      </c>
      <c r="AJ1857">
        <v>100.03333333333336</v>
      </c>
      <c r="AK1857">
        <v>15.045708569238004</v>
      </c>
    </row>
    <row r="1858" spans="1:37">
      <c r="A1858">
        <v>18</v>
      </c>
      <c r="B1858">
        <v>126</v>
      </c>
      <c r="C1858">
        <v>2024</v>
      </c>
      <c r="E1858">
        <v>99</v>
      </c>
      <c r="G1858">
        <v>99</v>
      </c>
      <c r="H1858">
        <v>1</v>
      </c>
      <c r="I1858">
        <v>99</v>
      </c>
      <c r="J1858">
        <v>103</v>
      </c>
      <c r="K1858">
        <v>99</v>
      </c>
      <c r="L1858">
        <v>6</v>
      </c>
      <c r="M1858">
        <v>99</v>
      </c>
      <c r="N1858">
        <v>99</v>
      </c>
      <c r="O1858">
        <v>99</v>
      </c>
      <c r="P1858">
        <v>99</v>
      </c>
      <c r="Q1858">
        <v>4</v>
      </c>
      <c r="R1858">
        <v>5</v>
      </c>
      <c r="S1858">
        <v>6</v>
      </c>
      <c r="T1858">
        <v>6</v>
      </c>
      <c r="U1858">
        <v>21.26</v>
      </c>
      <c r="V1858">
        <v>0</v>
      </c>
      <c r="W1858">
        <v>0</v>
      </c>
      <c r="X1858">
        <v>100</v>
      </c>
      <c r="Y1858">
        <v>0</v>
      </c>
      <c r="Z1858">
        <v>1.0131140113531658</v>
      </c>
      <c r="AA1858">
        <v>0</v>
      </c>
      <c r="AB1858">
        <v>0.63245553203367599</v>
      </c>
      <c r="AD1858">
        <v>-59.30554199220348</v>
      </c>
      <c r="AF1858">
        <v>16.666666666666671</v>
      </c>
      <c r="AG1858">
        <v>12.453139643861299</v>
      </c>
      <c r="AH1858">
        <v>0</v>
      </c>
      <c r="AI1858">
        <v>5</v>
      </c>
      <c r="AJ1858">
        <v>108.1</v>
      </c>
      <c r="AK1858">
        <v>16.827061640908838</v>
      </c>
    </row>
    <row r="1859" spans="1:37">
      <c r="A1859">
        <v>18</v>
      </c>
      <c r="B1859">
        <v>127</v>
      </c>
      <c r="C1859">
        <v>2024</v>
      </c>
      <c r="E1859">
        <v>99</v>
      </c>
      <c r="G1859">
        <v>99</v>
      </c>
      <c r="H1859">
        <v>2</v>
      </c>
      <c r="I1859">
        <v>99</v>
      </c>
      <c r="J1859">
        <v>106</v>
      </c>
      <c r="K1859">
        <v>99</v>
      </c>
      <c r="L1859">
        <v>6</v>
      </c>
      <c r="M1859">
        <v>99</v>
      </c>
      <c r="N1859">
        <v>99</v>
      </c>
      <c r="O1859">
        <v>99</v>
      </c>
      <c r="P1859">
        <v>99</v>
      </c>
      <c r="Q1859">
        <v>107</v>
      </c>
      <c r="R1859">
        <v>253</v>
      </c>
      <c r="S1859">
        <v>6</v>
      </c>
      <c r="T1859">
        <v>4.4466403162055324</v>
      </c>
      <c r="U1859">
        <v>22.309881422924882</v>
      </c>
      <c r="V1859">
        <v>26.877470355731223</v>
      </c>
      <c r="W1859">
        <v>1.5810276679841897</v>
      </c>
      <c r="X1859">
        <v>90.118577075098813</v>
      </c>
      <c r="Y1859">
        <v>47.826086956521742</v>
      </c>
      <c r="Z1859">
        <v>4.5762599709706837</v>
      </c>
      <c r="AA1859">
        <v>0</v>
      </c>
      <c r="AB1859">
        <v>1.4831459517208121</v>
      </c>
      <c r="AD1859">
        <v>-28.769111078557511</v>
      </c>
      <c r="AF1859">
        <v>14.891112419070042</v>
      </c>
      <c r="AG1859">
        <v>12.043930344755472</v>
      </c>
      <c r="AH1859">
        <v>0</v>
      </c>
      <c r="AI1859">
        <v>253</v>
      </c>
      <c r="AJ1859">
        <v>107.83833992094863</v>
      </c>
      <c r="AK1859">
        <v>17.558411038322738</v>
      </c>
    </row>
    <row r="1860" spans="1:37">
      <c r="A1860">
        <v>18</v>
      </c>
      <c r="B1860">
        <v>128</v>
      </c>
      <c r="C1860">
        <v>2024</v>
      </c>
      <c r="E1860">
        <v>99</v>
      </c>
      <c r="G1860">
        <v>99</v>
      </c>
      <c r="H1860">
        <v>1</v>
      </c>
      <c r="I1860">
        <v>99</v>
      </c>
      <c r="J1860">
        <v>110</v>
      </c>
      <c r="K1860">
        <v>99</v>
      </c>
      <c r="L1860">
        <v>6</v>
      </c>
      <c r="M1860">
        <v>99</v>
      </c>
      <c r="N1860">
        <v>99</v>
      </c>
      <c r="O1860">
        <v>99</v>
      </c>
      <c r="P1860">
        <v>99</v>
      </c>
      <c r="Q1860">
        <v>377</v>
      </c>
      <c r="R1860">
        <v>752</v>
      </c>
      <c r="S1860">
        <v>6</v>
      </c>
      <c r="T1860">
        <v>4.8736702127659592</v>
      </c>
      <c r="U1860">
        <v>21.747872340425562</v>
      </c>
      <c r="V1860">
        <v>21.143617021276597</v>
      </c>
      <c r="W1860">
        <v>0.39893617021276606</v>
      </c>
      <c r="X1860">
        <v>90.957446808510639</v>
      </c>
      <c r="Y1860">
        <v>37.89893617021275</v>
      </c>
      <c r="Z1860">
        <v>4.1575419477777853</v>
      </c>
      <c r="AA1860">
        <v>0</v>
      </c>
      <c r="AB1860">
        <v>1.3957566154377528</v>
      </c>
      <c r="AD1860">
        <v>-35.3901297974164</v>
      </c>
      <c r="AF1860">
        <v>13.650390270466508</v>
      </c>
      <c r="AG1860">
        <v>10.576589149592937</v>
      </c>
      <c r="AH1860">
        <v>7.4468085106382995</v>
      </c>
      <c r="AI1860">
        <v>751</v>
      </c>
      <c r="AJ1860">
        <v>107.98761651131824</v>
      </c>
      <c r="AK1860">
        <v>17.069221704319236</v>
      </c>
    </row>
    <row r="1861" spans="1:37">
      <c r="A1861">
        <v>18</v>
      </c>
      <c r="B1861">
        <v>129</v>
      </c>
      <c r="C1861">
        <v>2024</v>
      </c>
      <c r="E1861">
        <v>99</v>
      </c>
      <c r="G1861">
        <v>99</v>
      </c>
      <c r="H1861">
        <v>1</v>
      </c>
      <c r="I1861">
        <v>99</v>
      </c>
      <c r="J1861">
        <v>111</v>
      </c>
      <c r="K1861">
        <v>99</v>
      </c>
      <c r="L1861">
        <v>6</v>
      </c>
      <c r="M1861">
        <v>99</v>
      </c>
      <c r="N1861">
        <v>99</v>
      </c>
      <c r="O1861">
        <v>99</v>
      </c>
      <c r="P1861">
        <v>99</v>
      </c>
      <c r="Q1861">
        <v>266</v>
      </c>
      <c r="R1861">
        <v>483</v>
      </c>
      <c r="S1861">
        <v>6</v>
      </c>
      <c r="T1861">
        <v>4.5424430641821951</v>
      </c>
      <c r="U1861">
        <v>22.187370600414063</v>
      </c>
      <c r="V1861">
        <v>24.016563146997928</v>
      </c>
      <c r="W1861">
        <v>0.20703933747412012</v>
      </c>
      <c r="X1861">
        <v>89.440993788819867</v>
      </c>
      <c r="Y1861">
        <v>45.755693581780555</v>
      </c>
      <c r="Z1861">
        <v>4.1003037206755808</v>
      </c>
      <c r="AA1861">
        <v>0</v>
      </c>
      <c r="AB1861">
        <v>1.1985843246948795</v>
      </c>
      <c r="AD1861">
        <v>-30.525391462632076</v>
      </c>
      <c r="AF1861">
        <v>12.387791741472171</v>
      </c>
      <c r="AG1861">
        <v>9.3841480447538856</v>
      </c>
      <c r="AH1861">
        <v>1.2422360248447204</v>
      </c>
      <c r="AI1861">
        <v>479</v>
      </c>
      <c r="AJ1861">
        <v>108.31294363256778</v>
      </c>
      <c r="AK1861">
        <v>17.320050012275964</v>
      </c>
    </row>
    <row r="1862" spans="1:37">
      <c r="A1862">
        <v>18</v>
      </c>
      <c r="B1862">
        <v>130</v>
      </c>
      <c r="C1862">
        <v>2024</v>
      </c>
      <c r="E1862">
        <v>99</v>
      </c>
      <c r="G1862">
        <v>99</v>
      </c>
      <c r="H1862">
        <v>1</v>
      </c>
      <c r="I1862">
        <v>99</v>
      </c>
      <c r="J1862">
        <v>116</v>
      </c>
      <c r="K1862">
        <v>99</v>
      </c>
      <c r="L1862">
        <v>6</v>
      </c>
      <c r="M1862">
        <v>99</v>
      </c>
      <c r="N1862">
        <v>99</v>
      </c>
      <c r="O1862">
        <v>99</v>
      </c>
      <c r="P1862">
        <v>99</v>
      </c>
      <c r="Q1862">
        <v>249</v>
      </c>
      <c r="R1862">
        <v>498</v>
      </c>
      <c r="S1862">
        <v>6</v>
      </c>
      <c r="T1862">
        <v>5.0582329317269057</v>
      </c>
      <c r="U1862">
        <v>19.494176706827311</v>
      </c>
      <c r="V1862">
        <v>16.46586345381526</v>
      </c>
      <c r="W1862">
        <v>0.4016064257028113</v>
      </c>
      <c r="X1862">
        <v>66.064257028112493</v>
      </c>
      <c r="Y1862">
        <v>26.104417670682736</v>
      </c>
      <c r="Z1862">
        <v>5.0587061841869909</v>
      </c>
      <c r="AA1862">
        <v>0</v>
      </c>
      <c r="AB1862">
        <v>1.9363938065009565</v>
      </c>
      <c r="AD1862">
        <v>-37.356382133416069</v>
      </c>
      <c r="AF1862">
        <v>16.506463374212796</v>
      </c>
      <c r="AG1862">
        <v>12.481935580092877</v>
      </c>
      <c r="AH1862">
        <v>2.2088353413654627</v>
      </c>
      <c r="AI1862">
        <v>478</v>
      </c>
      <c r="AJ1862">
        <v>102.88682008368195</v>
      </c>
      <c r="AK1862">
        <v>17.205427647008662</v>
      </c>
    </row>
    <row r="1863" spans="1:37">
      <c r="A1863">
        <v>18</v>
      </c>
      <c r="B1863">
        <v>131</v>
      </c>
      <c r="C1863">
        <v>2024</v>
      </c>
      <c r="E1863">
        <v>99</v>
      </c>
      <c r="G1863">
        <v>99</v>
      </c>
      <c r="H1863">
        <v>2</v>
      </c>
      <c r="I1863">
        <v>99</v>
      </c>
      <c r="J1863">
        <v>117</v>
      </c>
      <c r="K1863">
        <v>99</v>
      </c>
      <c r="L1863">
        <v>6</v>
      </c>
      <c r="M1863">
        <v>99</v>
      </c>
      <c r="N1863">
        <v>99</v>
      </c>
      <c r="O1863">
        <v>99</v>
      </c>
      <c r="P1863">
        <v>99</v>
      </c>
      <c r="Q1863">
        <v>165</v>
      </c>
      <c r="R1863">
        <v>366</v>
      </c>
      <c r="S1863">
        <v>6</v>
      </c>
      <c r="T1863">
        <v>5.4398907103825138</v>
      </c>
      <c r="U1863">
        <v>19.720218579234956</v>
      </c>
      <c r="V1863">
        <v>15.300546448087429</v>
      </c>
      <c r="W1863">
        <v>1.0928961748633883</v>
      </c>
      <c r="X1863">
        <v>70.218579234972694</v>
      </c>
      <c r="Y1863">
        <v>29.78142076502732</v>
      </c>
      <c r="Z1863">
        <v>4.9627548268425743</v>
      </c>
      <c r="AA1863">
        <v>0</v>
      </c>
      <c r="AB1863">
        <v>1.5078823819095653</v>
      </c>
      <c r="AD1863">
        <v>-41.719954322507625</v>
      </c>
      <c r="AF1863">
        <v>16.553595658073274</v>
      </c>
      <c r="AG1863">
        <v>12.609628433859539</v>
      </c>
      <c r="AH1863">
        <v>12.568306010928964</v>
      </c>
      <c r="AI1863">
        <v>366</v>
      </c>
      <c r="AJ1863">
        <v>104.26830601092894</v>
      </c>
      <c r="AK1863">
        <v>17.052375580594457</v>
      </c>
    </row>
    <row r="1864" spans="1:37">
      <c r="A1864">
        <v>18</v>
      </c>
      <c r="B1864">
        <v>132</v>
      </c>
      <c r="C1864">
        <v>2024</v>
      </c>
      <c r="E1864">
        <v>99</v>
      </c>
      <c r="G1864">
        <v>99</v>
      </c>
      <c r="H1864">
        <v>1</v>
      </c>
      <c r="I1864">
        <v>99</v>
      </c>
      <c r="J1864">
        <v>134</v>
      </c>
      <c r="K1864">
        <v>99</v>
      </c>
      <c r="L1864">
        <v>6</v>
      </c>
      <c r="M1864">
        <v>99</v>
      </c>
      <c r="N1864">
        <v>99</v>
      </c>
      <c r="O1864">
        <v>99</v>
      </c>
      <c r="P1864">
        <v>99</v>
      </c>
      <c r="Q1864">
        <v>387</v>
      </c>
      <c r="R1864">
        <v>801</v>
      </c>
      <c r="S1864">
        <v>6</v>
      </c>
      <c r="T1864">
        <v>5.5755305867665408</v>
      </c>
      <c r="U1864">
        <v>18.156928838951305</v>
      </c>
      <c r="V1864">
        <v>8.1148564294631704</v>
      </c>
      <c r="W1864">
        <v>1.7478152309612986</v>
      </c>
      <c r="X1864">
        <v>59.176029962546814</v>
      </c>
      <c r="Y1864">
        <v>18.102372034956304</v>
      </c>
      <c r="Z1864">
        <v>4.5900456868010338</v>
      </c>
      <c r="AA1864">
        <v>0</v>
      </c>
      <c r="AB1864">
        <v>1.5171431525054877</v>
      </c>
      <c r="AD1864">
        <v>-63.018354548361714</v>
      </c>
      <c r="AF1864">
        <v>15.568513119533524</v>
      </c>
      <c r="AG1864">
        <v>11.454717725643455</v>
      </c>
      <c r="AH1864">
        <v>11.36079900124844</v>
      </c>
      <c r="AI1864">
        <v>793</v>
      </c>
      <c r="AJ1864">
        <v>101.31071878940736</v>
      </c>
      <c r="AK1864">
        <v>17.132308165223069</v>
      </c>
    </row>
    <row r="1865" spans="1:37">
      <c r="A1865">
        <v>18</v>
      </c>
      <c r="B1865">
        <v>133</v>
      </c>
      <c r="C1865">
        <v>2024</v>
      </c>
      <c r="E1865">
        <v>99</v>
      </c>
      <c r="G1865">
        <v>99</v>
      </c>
      <c r="H1865">
        <v>2</v>
      </c>
      <c r="I1865">
        <v>99</v>
      </c>
      <c r="J1865">
        <v>141</v>
      </c>
      <c r="K1865">
        <v>99</v>
      </c>
      <c r="L1865">
        <v>6</v>
      </c>
      <c r="M1865">
        <v>99</v>
      </c>
      <c r="N1865">
        <v>99</v>
      </c>
      <c r="O1865">
        <v>99</v>
      </c>
      <c r="P1865">
        <v>99</v>
      </c>
      <c r="Q1865">
        <v>441</v>
      </c>
      <c r="R1865">
        <v>1047</v>
      </c>
      <c r="S1865">
        <v>6</v>
      </c>
      <c r="T1865">
        <v>5.8557784145176708</v>
      </c>
      <c r="U1865">
        <v>18.329990448901636</v>
      </c>
      <c r="V1865">
        <v>7.8319006685768864</v>
      </c>
      <c r="W1865">
        <v>0.47755491881566392</v>
      </c>
      <c r="X1865">
        <v>63.037249283667634</v>
      </c>
      <c r="Y1865">
        <v>16.141356255969438</v>
      </c>
      <c r="Z1865">
        <v>4.2354575399800387</v>
      </c>
      <c r="AA1865">
        <v>0</v>
      </c>
      <c r="AB1865">
        <v>1.3006583229864521</v>
      </c>
      <c r="AD1865">
        <v>-44.751398638540643</v>
      </c>
      <c r="AF1865">
        <v>19.965675057208237</v>
      </c>
      <c r="AG1865">
        <v>16.939241509637153</v>
      </c>
      <c r="AH1865">
        <v>5.6351480420248317</v>
      </c>
      <c r="AI1865">
        <v>1044</v>
      </c>
      <c r="AJ1865">
        <v>102.51513409961684</v>
      </c>
      <c r="AK1865">
        <v>16.762078602243736</v>
      </c>
    </row>
    <row r="1866" spans="1:37">
      <c r="A1866">
        <v>18</v>
      </c>
      <c r="B1866">
        <v>134</v>
      </c>
      <c r="C1866">
        <v>2024</v>
      </c>
      <c r="E1866">
        <v>99</v>
      </c>
      <c r="G1866">
        <v>99</v>
      </c>
      <c r="H1866">
        <v>2</v>
      </c>
      <c r="I1866">
        <v>99</v>
      </c>
      <c r="J1866">
        <v>143</v>
      </c>
      <c r="K1866">
        <v>99</v>
      </c>
      <c r="L1866">
        <v>6</v>
      </c>
      <c r="M1866">
        <v>99</v>
      </c>
      <c r="N1866">
        <v>99</v>
      </c>
      <c r="O1866">
        <v>99</v>
      </c>
      <c r="P1866">
        <v>99</v>
      </c>
      <c r="R1866">
        <v>0</v>
      </c>
    </row>
    <row r="1867" spans="1:37">
      <c r="A1867">
        <v>18</v>
      </c>
      <c r="B1867">
        <v>135</v>
      </c>
      <c r="C1867">
        <v>2024</v>
      </c>
      <c r="E1867">
        <v>99</v>
      </c>
      <c r="G1867">
        <v>99</v>
      </c>
      <c r="H1867">
        <v>2</v>
      </c>
      <c r="I1867">
        <v>99</v>
      </c>
      <c r="J1867">
        <v>147</v>
      </c>
      <c r="K1867">
        <v>99</v>
      </c>
      <c r="L1867">
        <v>6</v>
      </c>
      <c r="M1867">
        <v>99</v>
      </c>
      <c r="N1867">
        <v>99</v>
      </c>
      <c r="O1867">
        <v>99</v>
      </c>
      <c r="P1867">
        <v>99</v>
      </c>
      <c r="Q1867">
        <v>49</v>
      </c>
      <c r="R1867">
        <v>166</v>
      </c>
      <c r="S1867">
        <v>6</v>
      </c>
      <c r="T1867">
        <v>5.933734939759038</v>
      </c>
      <c r="U1867">
        <v>17.355421686746997</v>
      </c>
      <c r="V1867">
        <v>6.6265060240963853</v>
      </c>
      <c r="W1867">
        <v>1.2048192771084336</v>
      </c>
      <c r="X1867">
        <v>47.590361445783117</v>
      </c>
      <c r="Y1867">
        <v>15.060240963855421</v>
      </c>
      <c r="Z1867">
        <v>4.454826893775512</v>
      </c>
      <c r="AA1867">
        <v>0</v>
      </c>
      <c r="AB1867">
        <v>1.2327632892544405</v>
      </c>
      <c r="AD1867">
        <v>-57.972023192427045</v>
      </c>
      <c r="AF1867">
        <v>19.235225955967557</v>
      </c>
      <c r="AG1867">
        <v>17.202772984301951</v>
      </c>
      <c r="AH1867">
        <v>36.144578313253007</v>
      </c>
      <c r="AI1867">
        <v>165</v>
      </c>
      <c r="AJ1867">
        <v>100.21272727272726</v>
      </c>
      <c r="AK1867">
        <v>16.871672092762022</v>
      </c>
    </row>
    <row r="1868" spans="1:37">
      <c r="A1868">
        <v>18</v>
      </c>
      <c r="B1868">
        <v>136</v>
      </c>
      <c r="C1868">
        <v>2024</v>
      </c>
      <c r="E1868">
        <v>99</v>
      </c>
      <c r="G1868">
        <v>99</v>
      </c>
      <c r="H1868">
        <v>1</v>
      </c>
      <c r="I1868">
        <v>99</v>
      </c>
      <c r="J1868">
        <v>155</v>
      </c>
      <c r="K1868">
        <v>99</v>
      </c>
      <c r="L1868">
        <v>6</v>
      </c>
      <c r="M1868">
        <v>99</v>
      </c>
      <c r="N1868">
        <v>99</v>
      </c>
      <c r="O1868">
        <v>99</v>
      </c>
      <c r="P1868">
        <v>99</v>
      </c>
      <c r="Q1868">
        <v>121</v>
      </c>
      <c r="R1868">
        <v>243</v>
      </c>
      <c r="S1868">
        <v>6</v>
      </c>
      <c r="T1868">
        <v>4.4403292181069949</v>
      </c>
      <c r="U1868">
        <v>22.248559670781876</v>
      </c>
      <c r="V1868">
        <v>29.629629629629633</v>
      </c>
      <c r="W1868">
        <v>0.41152263374485593</v>
      </c>
      <c r="X1868">
        <v>90.123456790123441</v>
      </c>
      <c r="Y1868">
        <v>46.91358024691359</v>
      </c>
      <c r="Z1868">
        <v>4.6216109798325906</v>
      </c>
      <c r="AA1868">
        <v>0</v>
      </c>
      <c r="AB1868">
        <v>1.4905529308828953</v>
      </c>
      <c r="AD1868">
        <v>-63.125227071179495</v>
      </c>
      <c r="AF1868">
        <v>11.333955223880595</v>
      </c>
      <c r="AG1868">
        <v>8.8233470096517586</v>
      </c>
      <c r="AH1868">
        <v>2.0576131687242798</v>
      </c>
      <c r="AI1868">
        <v>239</v>
      </c>
      <c r="AJ1868">
        <v>107.49163179916312</v>
      </c>
      <c r="AK1868">
        <v>17.690311767555936</v>
      </c>
    </row>
    <row r="1869" spans="1:37">
      <c r="A1869">
        <v>18</v>
      </c>
      <c r="B1869">
        <v>137</v>
      </c>
      <c r="C1869">
        <v>2024</v>
      </c>
      <c r="E1869">
        <v>99</v>
      </c>
      <c r="G1869">
        <v>99</v>
      </c>
      <c r="H1869">
        <v>2</v>
      </c>
      <c r="I1869">
        <v>99</v>
      </c>
      <c r="J1869">
        <v>160</v>
      </c>
      <c r="K1869">
        <v>99</v>
      </c>
      <c r="L1869">
        <v>6</v>
      </c>
      <c r="M1869">
        <v>99</v>
      </c>
      <c r="N1869">
        <v>99</v>
      </c>
      <c r="O1869">
        <v>99</v>
      </c>
      <c r="P1869">
        <v>99</v>
      </c>
      <c r="Q1869">
        <v>123</v>
      </c>
      <c r="R1869">
        <v>278</v>
      </c>
      <c r="S1869">
        <v>6</v>
      </c>
      <c r="T1869">
        <v>5.14388489208633</v>
      </c>
      <c r="U1869">
        <v>21.182014388489183</v>
      </c>
      <c r="V1869">
        <v>18.705035971223023</v>
      </c>
      <c r="W1869">
        <v>2.1582733812949644</v>
      </c>
      <c r="X1869">
        <v>89.568345323741013</v>
      </c>
      <c r="Y1869">
        <v>33.812949640287776</v>
      </c>
      <c r="Z1869">
        <v>4.1209894704574994</v>
      </c>
      <c r="AA1869">
        <v>0</v>
      </c>
      <c r="AB1869">
        <v>1.4521685648391525</v>
      </c>
      <c r="AD1869">
        <v>-30.4498530415616</v>
      </c>
      <c r="AF1869">
        <v>17.947062621045838</v>
      </c>
      <c r="AG1869">
        <v>14.14838432207358</v>
      </c>
      <c r="AH1869">
        <v>7.5539568345323742</v>
      </c>
      <c r="AI1869">
        <v>278</v>
      </c>
      <c r="AJ1869">
        <v>107.15035971223024</v>
      </c>
      <c r="AK1869">
        <v>17.026562665091628</v>
      </c>
    </row>
    <row r="1870" spans="1:37">
      <c r="A1870">
        <v>18</v>
      </c>
      <c r="B1870">
        <v>138</v>
      </c>
      <c r="C1870">
        <v>2024</v>
      </c>
      <c r="E1870">
        <v>99</v>
      </c>
      <c r="G1870">
        <v>99</v>
      </c>
      <c r="H1870">
        <v>1</v>
      </c>
      <c r="I1870">
        <v>99</v>
      </c>
      <c r="J1870">
        <v>171</v>
      </c>
      <c r="K1870">
        <v>99</v>
      </c>
      <c r="L1870">
        <v>6</v>
      </c>
      <c r="M1870">
        <v>99</v>
      </c>
      <c r="N1870">
        <v>99</v>
      </c>
      <c r="O1870">
        <v>99</v>
      </c>
      <c r="P1870">
        <v>99</v>
      </c>
      <c r="Q1870">
        <v>34</v>
      </c>
      <c r="R1870">
        <v>70</v>
      </c>
      <c r="S1870">
        <v>6</v>
      </c>
      <c r="T1870">
        <v>4.3285714285714283</v>
      </c>
      <c r="U1870">
        <v>22.442857142857154</v>
      </c>
      <c r="V1870">
        <v>22.857142857142861</v>
      </c>
      <c r="W1870">
        <v>0</v>
      </c>
      <c r="X1870">
        <v>94.285714285714306</v>
      </c>
      <c r="Y1870">
        <v>47.142857142857153</v>
      </c>
      <c r="Z1870">
        <v>3.5871425726801718</v>
      </c>
      <c r="AA1870">
        <v>0</v>
      </c>
      <c r="AB1870">
        <v>0.99601245791733584</v>
      </c>
      <c r="AD1870">
        <v>-10.790025451848479</v>
      </c>
      <c r="AF1870">
        <v>10.401188707280832</v>
      </c>
      <c r="AG1870">
        <v>7.6735587044336668</v>
      </c>
      <c r="AH1870">
        <v>0</v>
      </c>
      <c r="AI1870">
        <v>69</v>
      </c>
      <c r="AJ1870">
        <v>109.04637681159416</v>
      </c>
      <c r="AK1870">
        <v>17.27337861871689</v>
      </c>
    </row>
    <row r="1871" spans="1:37">
      <c r="A1871">
        <v>18</v>
      </c>
      <c r="B1871">
        <v>139</v>
      </c>
      <c r="C1871">
        <v>2024</v>
      </c>
      <c r="E1871">
        <v>99</v>
      </c>
      <c r="G1871">
        <v>99</v>
      </c>
      <c r="H1871">
        <v>2</v>
      </c>
      <c r="I1871">
        <v>99</v>
      </c>
      <c r="J1871">
        <v>175</v>
      </c>
      <c r="K1871">
        <v>99</v>
      </c>
      <c r="L1871">
        <v>6</v>
      </c>
      <c r="M1871">
        <v>99</v>
      </c>
      <c r="N1871">
        <v>99</v>
      </c>
      <c r="O1871">
        <v>99</v>
      </c>
      <c r="P1871">
        <v>99</v>
      </c>
      <c r="Q1871">
        <v>78</v>
      </c>
      <c r="R1871">
        <v>152</v>
      </c>
      <c r="S1871">
        <v>6</v>
      </c>
      <c r="T1871">
        <v>5.3157894736842097</v>
      </c>
      <c r="U1871">
        <v>18.046710526315781</v>
      </c>
      <c r="V1871">
        <v>8.5526315789473699</v>
      </c>
      <c r="W1871">
        <v>0.65789473684210542</v>
      </c>
      <c r="X1871">
        <v>55.263157894736842</v>
      </c>
      <c r="Y1871">
        <v>14.47368421052631</v>
      </c>
      <c r="Z1871">
        <v>4.5711900696697567</v>
      </c>
      <c r="AA1871">
        <v>0</v>
      </c>
      <c r="AB1871">
        <v>1.4115177191477772</v>
      </c>
      <c r="AD1871">
        <v>-56.328420028157154</v>
      </c>
      <c r="AF1871">
        <v>17.551963048498845</v>
      </c>
      <c r="AG1871">
        <v>13.24094454742044</v>
      </c>
      <c r="AH1871">
        <v>9.2105263157894726</v>
      </c>
      <c r="AI1871">
        <v>137</v>
      </c>
      <c r="AJ1871">
        <v>101.42408759124093</v>
      </c>
      <c r="AK1871">
        <v>17.168315735340652</v>
      </c>
    </row>
    <row r="1872" spans="1:37">
      <c r="A1872">
        <v>18</v>
      </c>
      <c r="B1872">
        <v>140</v>
      </c>
      <c r="C1872">
        <v>2024</v>
      </c>
      <c r="E1872">
        <v>99</v>
      </c>
      <c r="G1872">
        <v>99</v>
      </c>
      <c r="H1872">
        <v>2</v>
      </c>
      <c r="I1872">
        <v>99</v>
      </c>
      <c r="J1872">
        <v>177</v>
      </c>
      <c r="K1872">
        <v>99</v>
      </c>
      <c r="L1872">
        <v>6</v>
      </c>
      <c r="M1872">
        <v>99</v>
      </c>
      <c r="N1872">
        <v>99</v>
      </c>
      <c r="O1872">
        <v>99</v>
      </c>
      <c r="P1872">
        <v>99</v>
      </c>
      <c r="Q1872">
        <v>89</v>
      </c>
      <c r="R1872">
        <v>191</v>
      </c>
      <c r="S1872">
        <v>6</v>
      </c>
      <c r="T1872">
        <v>5.4554973821989527</v>
      </c>
      <c r="U1872">
        <v>19.650261780104714</v>
      </c>
      <c r="V1872">
        <v>9.9476439790575935</v>
      </c>
      <c r="W1872">
        <v>0</v>
      </c>
      <c r="X1872">
        <v>79.057591623036643</v>
      </c>
      <c r="Y1872">
        <v>23.560209424083769</v>
      </c>
      <c r="Z1872">
        <v>4.0147486518777153</v>
      </c>
      <c r="AA1872">
        <v>0</v>
      </c>
      <c r="AB1872">
        <v>1.138042150298934</v>
      </c>
      <c r="AD1872">
        <v>-35.669010486211306</v>
      </c>
      <c r="AF1872">
        <v>17.238267148014437</v>
      </c>
      <c r="AG1872">
        <v>12.907352637732998</v>
      </c>
      <c r="AH1872">
        <v>3.6649214659685856</v>
      </c>
      <c r="AI1872">
        <v>190</v>
      </c>
      <c r="AJ1872">
        <v>104.50000000000001</v>
      </c>
      <c r="AK1872">
        <v>17.01763815599227</v>
      </c>
    </row>
    <row r="1873" spans="1:37">
      <c r="A1873">
        <v>18</v>
      </c>
      <c r="B1873">
        <v>141</v>
      </c>
      <c r="C1873">
        <v>2024</v>
      </c>
      <c r="E1873">
        <v>99</v>
      </c>
      <c r="G1873">
        <v>99</v>
      </c>
      <c r="H1873">
        <v>2</v>
      </c>
      <c r="I1873">
        <v>99</v>
      </c>
      <c r="J1873">
        <v>178</v>
      </c>
      <c r="K1873">
        <v>99</v>
      </c>
      <c r="L1873">
        <v>6</v>
      </c>
      <c r="M1873">
        <v>99</v>
      </c>
      <c r="N1873">
        <v>99</v>
      </c>
      <c r="O1873">
        <v>99</v>
      </c>
      <c r="P1873">
        <v>99</v>
      </c>
      <c r="Q1873">
        <v>43</v>
      </c>
      <c r="R1873">
        <v>77</v>
      </c>
      <c r="S1873">
        <v>6</v>
      </c>
      <c r="T1873">
        <v>4.7402597402597406</v>
      </c>
      <c r="U1873">
        <v>21.759740259740266</v>
      </c>
      <c r="V1873">
        <v>16.883116883116884</v>
      </c>
      <c r="W1873">
        <v>0</v>
      </c>
      <c r="X1873">
        <v>94.805194805194816</v>
      </c>
      <c r="Y1873">
        <v>37.662337662337656</v>
      </c>
      <c r="Z1873">
        <v>3.6791536202102351</v>
      </c>
      <c r="AA1873">
        <v>0</v>
      </c>
      <c r="AB1873">
        <v>1.1666646587779577</v>
      </c>
      <c r="AD1873">
        <v>-11.983052570040361</v>
      </c>
      <c r="AF1873">
        <v>12.984822934232715</v>
      </c>
      <c r="AG1873">
        <v>10.060706501179904</v>
      </c>
      <c r="AH1873">
        <v>6.4935064935064917</v>
      </c>
      <c r="AI1873">
        <v>77</v>
      </c>
      <c r="AJ1873">
        <v>108.27012987012986</v>
      </c>
      <c r="AK1873">
        <v>17.000955953357089</v>
      </c>
    </row>
    <row r="1874" spans="1:37">
      <c r="A1874">
        <v>18</v>
      </c>
      <c r="B1874">
        <v>142</v>
      </c>
      <c r="C1874">
        <v>2024</v>
      </c>
      <c r="E1874">
        <v>99</v>
      </c>
      <c r="G1874">
        <v>99</v>
      </c>
      <c r="H1874">
        <v>2</v>
      </c>
      <c r="I1874">
        <v>99</v>
      </c>
      <c r="J1874">
        <v>181</v>
      </c>
      <c r="K1874">
        <v>99</v>
      </c>
      <c r="L1874">
        <v>6</v>
      </c>
      <c r="M1874">
        <v>99</v>
      </c>
      <c r="N1874">
        <v>99</v>
      </c>
      <c r="O1874">
        <v>99</v>
      </c>
      <c r="P1874">
        <v>99</v>
      </c>
      <c r="Q1874">
        <v>70</v>
      </c>
      <c r="R1874">
        <v>149</v>
      </c>
      <c r="S1874">
        <v>6</v>
      </c>
      <c r="T1874">
        <v>5.275167785234899</v>
      </c>
      <c r="U1874">
        <v>19.748322147651002</v>
      </c>
      <c r="V1874">
        <v>12.751677852348996</v>
      </c>
      <c r="W1874">
        <v>0</v>
      </c>
      <c r="X1874">
        <v>80.53691275167786</v>
      </c>
      <c r="Y1874">
        <v>23.489932885906043</v>
      </c>
      <c r="Z1874">
        <v>4.0009999425789058</v>
      </c>
      <c r="AA1874">
        <v>0</v>
      </c>
      <c r="AB1874">
        <v>1.1750142675283135</v>
      </c>
      <c r="AD1874">
        <v>-39.184531887033295</v>
      </c>
      <c r="AF1874">
        <v>14.767096134786918</v>
      </c>
      <c r="AG1874">
        <v>11.115098402145579</v>
      </c>
      <c r="AH1874">
        <v>0.67114093959731558</v>
      </c>
      <c r="AI1874">
        <v>132</v>
      </c>
      <c r="AJ1874">
        <v>104.82651515151518</v>
      </c>
      <c r="AK1874">
        <v>17.102548181921751</v>
      </c>
    </row>
    <row r="1875" spans="1:37">
      <c r="A1875">
        <v>18</v>
      </c>
      <c r="B1875">
        <v>143</v>
      </c>
      <c r="C1875">
        <v>2024</v>
      </c>
      <c r="E1875">
        <v>99</v>
      </c>
      <c r="G1875">
        <v>99</v>
      </c>
      <c r="H1875">
        <v>1</v>
      </c>
      <c r="I1875">
        <v>99</v>
      </c>
      <c r="J1875">
        <v>262</v>
      </c>
      <c r="K1875">
        <v>99</v>
      </c>
      <c r="L1875">
        <v>6</v>
      </c>
      <c r="M1875">
        <v>99</v>
      </c>
      <c r="N1875">
        <v>99</v>
      </c>
      <c r="O1875">
        <v>99</v>
      </c>
      <c r="P1875">
        <v>99</v>
      </c>
      <c r="R1875">
        <v>0</v>
      </c>
    </row>
    <row r="1876" spans="1:37">
      <c r="A1876">
        <v>18</v>
      </c>
      <c r="B1876">
        <v>144</v>
      </c>
      <c r="C1876">
        <v>2024</v>
      </c>
      <c r="E1876">
        <v>99</v>
      </c>
      <c r="G1876">
        <v>99</v>
      </c>
      <c r="H1876">
        <v>2</v>
      </c>
      <c r="I1876">
        <v>99</v>
      </c>
      <c r="J1876">
        <v>267</v>
      </c>
      <c r="K1876">
        <v>99</v>
      </c>
      <c r="L1876">
        <v>6</v>
      </c>
      <c r="M1876">
        <v>99</v>
      </c>
      <c r="N1876">
        <v>99</v>
      </c>
      <c r="O1876">
        <v>99</v>
      </c>
      <c r="P1876">
        <v>99</v>
      </c>
      <c r="R1876">
        <v>0</v>
      </c>
    </row>
    <row r="1877" spans="1:37">
      <c r="A1877">
        <v>18</v>
      </c>
      <c r="B1877">
        <v>145</v>
      </c>
      <c r="C1877">
        <v>2024</v>
      </c>
      <c r="E1877">
        <v>99</v>
      </c>
      <c r="G1877">
        <v>99</v>
      </c>
      <c r="H1877">
        <v>1</v>
      </c>
      <c r="I1877">
        <v>99</v>
      </c>
      <c r="J1877">
        <v>309</v>
      </c>
      <c r="K1877">
        <v>99</v>
      </c>
      <c r="L1877">
        <v>6</v>
      </c>
      <c r="M1877">
        <v>99</v>
      </c>
      <c r="N1877">
        <v>99</v>
      </c>
      <c r="O1877">
        <v>99</v>
      </c>
      <c r="P1877">
        <v>99</v>
      </c>
      <c r="Q1877">
        <v>300</v>
      </c>
      <c r="R1877">
        <v>610</v>
      </c>
      <c r="S1877">
        <v>6</v>
      </c>
      <c r="T1877">
        <v>5.4065573770491806</v>
      </c>
      <c r="U1877">
        <v>20.335737704918046</v>
      </c>
      <c r="V1877">
        <v>13.770491803278684</v>
      </c>
      <c r="W1877">
        <v>1.4754098360655739</v>
      </c>
      <c r="X1877">
        <v>81.803278688524614</v>
      </c>
      <c r="Y1877">
        <v>28.032786885245901</v>
      </c>
      <c r="Z1877">
        <v>4.0658636729003668</v>
      </c>
      <c r="AA1877">
        <v>0</v>
      </c>
      <c r="AB1877">
        <v>1.3064617279920112</v>
      </c>
      <c r="AD1877">
        <v>-43.868845481929938</v>
      </c>
      <c r="AF1877">
        <v>14.83463035019455</v>
      </c>
      <c r="AG1877">
        <v>11.261621536235232</v>
      </c>
      <c r="AH1877">
        <v>5.4098360655737698</v>
      </c>
      <c r="AI1877">
        <v>609</v>
      </c>
      <c r="AJ1877">
        <v>105.8018062397372</v>
      </c>
      <c r="AK1877">
        <v>16.9616570950873</v>
      </c>
    </row>
    <row r="1878" spans="1:37">
      <c r="A1878">
        <v>18</v>
      </c>
      <c r="B1878">
        <v>146</v>
      </c>
      <c r="C1878">
        <v>2024</v>
      </c>
      <c r="E1878">
        <v>99</v>
      </c>
      <c r="G1878">
        <v>99</v>
      </c>
      <c r="H1878">
        <v>2</v>
      </c>
      <c r="I1878">
        <v>99</v>
      </c>
      <c r="J1878">
        <v>470</v>
      </c>
      <c r="K1878">
        <v>99</v>
      </c>
      <c r="L1878">
        <v>6</v>
      </c>
      <c r="M1878">
        <v>99</v>
      </c>
      <c r="N1878">
        <v>99</v>
      </c>
      <c r="O1878">
        <v>99</v>
      </c>
      <c r="P1878">
        <v>99</v>
      </c>
      <c r="Q1878">
        <v>54</v>
      </c>
      <c r="R1878">
        <v>103</v>
      </c>
      <c r="S1878">
        <v>6</v>
      </c>
      <c r="T1878">
        <v>5.8155339805825239</v>
      </c>
      <c r="U1878">
        <v>17.967961165048539</v>
      </c>
      <c r="V1878">
        <v>6.7961165048543695</v>
      </c>
      <c r="W1878">
        <v>0.97087378640776723</v>
      </c>
      <c r="X1878">
        <v>62.135922330097102</v>
      </c>
      <c r="Y1878">
        <v>12.621359223300969</v>
      </c>
      <c r="Z1878">
        <v>4.2115931905129882</v>
      </c>
      <c r="AA1878">
        <v>0</v>
      </c>
      <c r="AB1878">
        <v>1.163753325341494</v>
      </c>
      <c r="AD1878">
        <v>-30.665559677964954</v>
      </c>
      <c r="AF1878">
        <v>19.470699432892246</v>
      </c>
      <c r="AG1878">
        <v>17.223504448497923</v>
      </c>
      <c r="AH1878">
        <v>26.213592233009713</v>
      </c>
      <c r="AI1878">
        <v>103</v>
      </c>
      <c r="AJ1878">
        <v>101.05339805825243</v>
      </c>
      <c r="AK1878">
        <v>17.109226565755758</v>
      </c>
    </row>
    <row r="1879" spans="1:37">
      <c r="A1879">
        <v>18</v>
      </c>
      <c r="B1879">
        <v>147</v>
      </c>
      <c r="C1879">
        <v>2024</v>
      </c>
      <c r="E1879">
        <v>99</v>
      </c>
      <c r="G1879">
        <v>99</v>
      </c>
      <c r="H1879">
        <v>2</v>
      </c>
      <c r="I1879">
        <v>99</v>
      </c>
      <c r="J1879">
        <v>629</v>
      </c>
      <c r="K1879">
        <v>99</v>
      </c>
      <c r="L1879">
        <v>6</v>
      </c>
      <c r="M1879">
        <v>99</v>
      </c>
      <c r="N1879">
        <v>99</v>
      </c>
      <c r="O1879">
        <v>99</v>
      </c>
      <c r="P1879">
        <v>99</v>
      </c>
      <c r="R1879">
        <v>0</v>
      </c>
    </row>
    <row r="1880" spans="1:37">
      <c r="A1880">
        <v>18</v>
      </c>
      <c r="B1880">
        <v>148</v>
      </c>
      <c r="C1880">
        <v>2024</v>
      </c>
      <c r="E1880">
        <v>99</v>
      </c>
      <c r="G1880">
        <v>99</v>
      </c>
      <c r="H1880">
        <v>1</v>
      </c>
      <c r="I1880">
        <v>99</v>
      </c>
      <c r="J1880">
        <v>643</v>
      </c>
      <c r="K1880">
        <v>99</v>
      </c>
      <c r="L1880">
        <v>6</v>
      </c>
      <c r="M1880">
        <v>99</v>
      </c>
      <c r="N1880">
        <v>99</v>
      </c>
      <c r="O1880">
        <v>99</v>
      </c>
      <c r="P1880">
        <v>99</v>
      </c>
      <c r="Q1880">
        <v>163</v>
      </c>
      <c r="R1880">
        <v>351</v>
      </c>
      <c r="S1880">
        <v>6</v>
      </c>
      <c r="T1880">
        <v>5.5897435897435903</v>
      </c>
      <c r="U1880">
        <v>19.055840455840436</v>
      </c>
      <c r="V1880">
        <v>9.4017094017094021</v>
      </c>
      <c r="W1880">
        <v>2.2792022792022797</v>
      </c>
      <c r="X1880">
        <v>69.800569800569804</v>
      </c>
      <c r="Y1880">
        <v>20.512820512820511</v>
      </c>
      <c r="Z1880">
        <v>4.7811195410399696</v>
      </c>
      <c r="AA1880">
        <v>0</v>
      </c>
      <c r="AB1880">
        <v>1.5348961535100838</v>
      </c>
      <c r="AD1880">
        <v>-33.366406326513555</v>
      </c>
      <c r="AF1880">
        <v>15.846501128668169</v>
      </c>
      <c r="AG1880">
        <v>12.178849886561844</v>
      </c>
      <c r="AH1880">
        <v>2.8490028490028494</v>
      </c>
      <c r="AI1880">
        <v>307</v>
      </c>
      <c r="AJ1880">
        <v>103.29413680781759</v>
      </c>
      <c r="AK1880">
        <v>16.983031904697921</v>
      </c>
    </row>
    <row r="1881" spans="1:37">
      <c r="A1881">
        <v>18</v>
      </c>
      <c r="B1881">
        <v>149</v>
      </c>
      <c r="C1881">
        <v>2024</v>
      </c>
      <c r="E1881">
        <v>99</v>
      </c>
      <c r="G1881">
        <v>99</v>
      </c>
      <c r="H1881">
        <v>2</v>
      </c>
      <c r="I1881">
        <v>99</v>
      </c>
      <c r="J1881">
        <v>704</v>
      </c>
      <c r="K1881">
        <v>99</v>
      </c>
      <c r="L1881">
        <v>6</v>
      </c>
      <c r="M1881">
        <v>99</v>
      </c>
      <c r="N1881">
        <v>99</v>
      </c>
      <c r="O1881">
        <v>99</v>
      </c>
      <c r="P1881">
        <v>99</v>
      </c>
      <c r="R1881">
        <v>0</v>
      </c>
    </row>
    <row r="1882" spans="1:37">
      <c r="A1882">
        <v>18</v>
      </c>
      <c r="B1882">
        <v>150</v>
      </c>
      <c r="C1882">
        <v>2024</v>
      </c>
      <c r="E1882">
        <v>99</v>
      </c>
      <c r="G1882">
        <v>99</v>
      </c>
      <c r="H1882">
        <v>1</v>
      </c>
      <c r="I1882">
        <v>99</v>
      </c>
      <c r="J1882">
        <v>802</v>
      </c>
      <c r="K1882">
        <v>99</v>
      </c>
      <c r="L1882">
        <v>6</v>
      </c>
      <c r="M1882">
        <v>99</v>
      </c>
      <c r="N1882">
        <v>99</v>
      </c>
      <c r="O1882">
        <v>99</v>
      </c>
      <c r="P1882">
        <v>99</v>
      </c>
      <c r="Q1882">
        <v>30</v>
      </c>
      <c r="R1882">
        <v>92</v>
      </c>
      <c r="S1882">
        <v>6</v>
      </c>
      <c r="T1882">
        <v>6.4130434782608692</v>
      </c>
      <c r="U1882">
        <v>18.374999999999979</v>
      </c>
      <c r="V1882">
        <v>4.3478260869565215</v>
      </c>
      <c r="W1882">
        <v>4.3478260869565215</v>
      </c>
      <c r="X1882">
        <v>64.130434782608702</v>
      </c>
      <c r="Y1882">
        <v>16.304347826086957</v>
      </c>
      <c r="Z1882">
        <v>3.8399678723747441</v>
      </c>
      <c r="AA1882">
        <v>0</v>
      </c>
      <c r="AB1882">
        <v>1.5958654045419964</v>
      </c>
      <c r="AD1882">
        <v>-60.404487839146448</v>
      </c>
      <c r="AF1882">
        <v>15.10673234811166</v>
      </c>
      <c r="AG1882">
        <v>11.955530095686672</v>
      </c>
      <c r="AH1882">
        <v>2.1739130434782608</v>
      </c>
      <c r="AI1882">
        <v>92</v>
      </c>
      <c r="AJ1882">
        <v>103.36304347826091</v>
      </c>
      <c r="AK1882">
        <v>16.411581248051426</v>
      </c>
    </row>
    <row r="1883" spans="1:37">
      <c r="A1883">
        <v>18</v>
      </c>
      <c r="B1883">
        <v>151</v>
      </c>
      <c r="C1883">
        <v>2024</v>
      </c>
      <c r="E1883">
        <v>99</v>
      </c>
      <c r="G1883">
        <v>99</v>
      </c>
      <c r="H1883">
        <v>1</v>
      </c>
      <c r="I1883">
        <v>99</v>
      </c>
      <c r="J1883">
        <v>103</v>
      </c>
      <c r="K1883">
        <v>99</v>
      </c>
      <c r="L1883">
        <v>7</v>
      </c>
      <c r="M1883">
        <v>99</v>
      </c>
      <c r="N1883">
        <v>99</v>
      </c>
      <c r="O1883">
        <v>99</v>
      </c>
      <c r="P1883">
        <v>99</v>
      </c>
      <c r="Q1883">
        <v>7</v>
      </c>
      <c r="R1883">
        <v>10</v>
      </c>
      <c r="S1883">
        <v>7</v>
      </c>
      <c r="T1883">
        <v>6.3</v>
      </c>
      <c r="U1883">
        <v>27.65</v>
      </c>
      <c r="V1883">
        <v>80</v>
      </c>
      <c r="W1883">
        <v>0</v>
      </c>
      <c r="X1883">
        <v>100</v>
      </c>
      <c r="Y1883">
        <v>100</v>
      </c>
      <c r="Z1883">
        <v>2.3534017931496578</v>
      </c>
      <c r="AA1883">
        <v>0</v>
      </c>
      <c r="AB1883">
        <v>1.1874342087037928</v>
      </c>
      <c r="AD1883">
        <v>-66.380157358834197</v>
      </c>
      <c r="AF1883">
        <v>33.333333333333343</v>
      </c>
      <c r="AG1883">
        <v>32.392221180880981</v>
      </c>
      <c r="AH1883">
        <v>30</v>
      </c>
      <c r="AI1883">
        <v>10</v>
      </c>
      <c r="AJ1883">
        <v>114.28</v>
      </c>
      <c r="AK1883">
        <v>18.491470693022094</v>
      </c>
    </row>
    <row r="1884" spans="1:37">
      <c r="A1884">
        <v>18</v>
      </c>
      <c r="B1884">
        <v>152</v>
      </c>
      <c r="C1884">
        <v>2024</v>
      </c>
      <c r="E1884">
        <v>99</v>
      </c>
      <c r="G1884">
        <v>99</v>
      </c>
      <c r="H1884">
        <v>2</v>
      </c>
      <c r="I1884">
        <v>99</v>
      </c>
      <c r="J1884">
        <v>106</v>
      </c>
      <c r="K1884">
        <v>99</v>
      </c>
      <c r="L1884">
        <v>7</v>
      </c>
      <c r="M1884">
        <v>99</v>
      </c>
      <c r="N1884">
        <v>99</v>
      </c>
      <c r="O1884">
        <v>99</v>
      </c>
      <c r="P1884">
        <v>99</v>
      </c>
      <c r="Q1884">
        <v>163</v>
      </c>
      <c r="R1884">
        <v>419</v>
      </c>
      <c r="S1884">
        <v>7</v>
      </c>
      <c r="T1884">
        <v>5.3341288782816241</v>
      </c>
      <c r="U1884">
        <v>25.80310262529833</v>
      </c>
      <c r="V1884">
        <v>56.801909307875903</v>
      </c>
      <c r="W1884">
        <v>3.3412887828162292</v>
      </c>
      <c r="X1884">
        <v>97.613365155131234</v>
      </c>
      <c r="Y1884">
        <v>76.372315035799502</v>
      </c>
      <c r="Z1884">
        <v>4.194565744130144</v>
      </c>
      <c r="AA1884">
        <v>0</v>
      </c>
      <c r="AB1884">
        <v>1.5869560459393979</v>
      </c>
      <c r="AD1884">
        <v>-11.001149713448452</v>
      </c>
      <c r="AF1884">
        <v>24.661565626839312</v>
      </c>
      <c r="AG1884">
        <v>23.069405591794329</v>
      </c>
      <c r="AH1884">
        <v>0</v>
      </c>
      <c r="AI1884">
        <v>416</v>
      </c>
      <c r="AJ1884">
        <v>110.26394230769237</v>
      </c>
      <c r="AK1884">
        <v>19.152547576475449</v>
      </c>
    </row>
    <row r="1885" spans="1:37">
      <c r="A1885">
        <v>18</v>
      </c>
      <c r="B1885">
        <v>153</v>
      </c>
      <c r="C1885">
        <v>2024</v>
      </c>
      <c r="E1885">
        <v>99</v>
      </c>
      <c r="G1885">
        <v>99</v>
      </c>
      <c r="H1885">
        <v>1</v>
      </c>
      <c r="I1885">
        <v>99</v>
      </c>
      <c r="J1885">
        <v>110</v>
      </c>
      <c r="K1885">
        <v>99</v>
      </c>
      <c r="L1885">
        <v>7</v>
      </c>
      <c r="M1885">
        <v>99</v>
      </c>
      <c r="N1885">
        <v>99</v>
      </c>
      <c r="O1885">
        <v>99</v>
      </c>
      <c r="P1885">
        <v>99</v>
      </c>
      <c r="Q1885">
        <v>585</v>
      </c>
      <c r="R1885">
        <v>1387</v>
      </c>
      <c r="S1885">
        <v>7</v>
      </c>
      <c r="T1885">
        <v>5.3532804614275404</v>
      </c>
      <c r="U1885">
        <v>25.492501802451311</v>
      </c>
      <c r="V1885">
        <v>54.722422494592657</v>
      </c>
      <c r="W1885">
        <v>2.5955299206921403</v>
      </c>
      <c r="X1885">
        <v>98.702235039653914</v>
      </c>
      <c r="Y1885">
        <v>73.035328046142752</v>
      </c>
      <c r="Z1885">
        <v>4.0844317310720326</v>
      </c>
      <c r="AA1885">
        <v>0</v>
      </c>
      <c r="AB1885">
        <v>1.4801967400510501</v>
      </c>
      <c r="AD1885">
        <v>-29.5776516309813</v>
      </c>
      <c r="AF1885">
        <v>25.176983118533304</v>
      </c>
      <c r="AG1885">
        <v>22.866512792289608</v>
      </c>
      <c r="AH1885">
        <v>4.3979812545061288</v>
      </c>
      <c r="AI1885">
        <v>1386</v>
      </c>
      <c r="AJ1885">
        <v>110.22582972582985</v>
      </c>
      <c r="AK1885">
        <v>18.883825650542462</v>
      </c>
    </row>
    <row r="1886" spans="1:37">
      <c r="A1886">
        <v>18</v>
      </c>
      <c r="B1886">
        <v>154</v>
      </c>
      <c r="C1886">
        <v>2024</v>
      </c>
      <c r="E1886">
        <v>99</v>
      </c>
      <c r="G1886">
        <v>99</v>
      </c>
      <c r="H1886">
        <v>1</v>
      </c>
      <c r="I1886">
        <v>99</v>
      </c>
      <c r="J1886">
        <v>111</v>
      </c>
      <c r="K1886">
        <v>99</v>
      </c>
      <c r="L1886">
        <v>7</v>
      </c>
      <c r="M1886">
        <v>99</v>
      </c>
      <c r="N1886">
        <v>99</v>
      </c>
      <c r="O1886">
        <v>99</v>
      </c>
      <c r="P1886">
        <v>99</v>
      </c>
      <c r="Q1886">
        <v>417</v>
      </c>
      <c r="R1886">
        <v>825</v>
      </c>
      <c r="S1886">
        <v>7</v>
      </c>
      <c r="T1886">
        <v>5.0993939393939396</v>
      </c>
      <c r="U1886">
        <v>25.723515151515127</v>
      </c>
      <c r="V1886">
        <v>58.909090909090899</v>
      </c>
      <c r="W1886">
        <v>1.8181818181818179</v>
      </c>
      <c r="X1886">
        <v>97.575757575757578</v>
      </c>
      <c r="Y1886">
        <v>77.090909090909108</v>
      </c>
      <c r="Z1886">
        <v>4.1664698822952877</v>
      </c>
      <c r="AA1886">
        <v>0</v>
      </c>
      <c r="AB1886">
        <v>1.3365943592486789</v>
      </c>
      <c r="AD1886">
        <v>-21.895011730900674</v>
      </c>
      <c r="AF1886">
        <v>21.159271608104643</v>
      </c>
      <c r="AG1886">
        <v>18.583441551902432</v>
      </c>
      <c r="AH1886">
        <v>1.5757575757575757</v>
      </c>
      <c r="AI1886">
        <v>823</v>
      </c>
      <c r="AJ1886">
        <v>110.23377885783702</v>
      </c>
      <c r="AK1886">
        <v>19.07294160568394</v>
      </c>
    </row>
    <row r="1887" spans="1:37">
      <c r="A1887">
        <v>18</v>
      </c>
      <c r="B1887">
        <v>155</v>
      </c>
      <c r="C1887">
        <v>2024</v>
      </c>
      <c r="E1887">
        <v>99</v>
      </c>
      <c r="G1887">
        <v>99</v>
      </c>
      <c r="H1887">
        <v>1</v>
      </c>
      <c r="I1887">
        <v>99</v>
      </c>
      <c r="J1887">
        <v>116</v>
      </c>
      <c r="K1887">
        <v>99</v>
      </c>
      <c r="L1887">
        <v>7</v>
      </c>
      <c r="M1887">
        <v>99</v>
      </c>
      <c r="N1887">
        <v>99</v>
      </c>
      <c r="O1887">
        <v>99</v>
      </c>
      <c r="P1887">
        <v>99</v>
      </c>
      <c r="Q1887">
        <v>355</v>
      </c>
      <c r="R1887">
        <v>650</v>
      </c>
      <c r="S1887">
        <v>7</v>
      </c>
      <c r="T1887">
        <v>5.8184615384615403</v>
      </c>
      <c r="U1887">
        <v>24.157846153846151</v>
      </c>
      <c r="V1887">
        <v>44.923076923076913</v>
      </c>
      <c r="W1887">
        <v>4.9230769230769216</v>
      </c>
      <c r="X1887">
        <v>93.384615384615358</v>
      </c>
      <c r="Y1887">
        <v>61.230769230769241</v>
      </c>
      <c r="Z1887">
        <v>4.9201196021446876</v>
      </c>
      <c r="AA1887">
        <v>0</v>
      </c>
      <c r="AB1887">
        <v>2.04660261128552</v>
      </c>
      <c r="AD1887">
        <v>-31.308072358129547</v>
      </c>
      <c r="AF1887">
        <v>21.544580709313887</v>
      </c>
      <c r="AG1887">
        <v>20.189207119824314</v>
      </c>
      <c r="AH1887">
        <v>0.6153846153846152</v>
      </c>
      <c r="AI1887">
        <v>616</v>
      </c>
      <c r="AJ1887">
        <v>107.47629870129862</v>
      </c>
      <c r="AK1887">
        <v>19.102771957720364</v>
      </c>
    </row>
    <row r="1888" spans="1:37">
      <c r="A1888">
        <v>18</v>
      </c>
      <c r="B1888">
        <v>156</v>
      </c>
      <c r="C1888">
        <v>2024</v>
      </c>
      <c r="E1888">
        <v>99</v>
      </c>
      <c r="G1888">
        <v>99</v>
      </c>
      <c r="H1888">
        <v>2</v>
      </c>
      <c r="I1888">
        <v>99</v>
      </c>
      <c r="J1888">
        <v>117</v>
      </c>
      <c r="K1888">
        <v>99</v>
      </c>
      <c r="L1888">
        <v>7</v>
      </c>
      <c r="M1888">
        <v>99</v>
      </c>
      <c r="N1888">
        <v>99</v>
      </c>
      <c r="O1888">
        <v>99</v>
      </c>
      <c r="P1888">
        <v>99</v>
      </c>
      <c r="Q1888">
        <v>220</v>
      </c>
      <c r="R1888">
        <v>418</v>
      </c>
      <c r="S1888">
        <v>7</v>
      </c>
      <c r="T1888">
        <v>6.1842105263157885</v>
      </c>
      <c r="U1888">
        <v>24.365311004784697</v>
      </c>
      <c r="V1888">
        <v>39.952153110047846</v>
      </c>
      <c r="W1888">
        <v>5.0239234449760755</v>
      </c>
      <c r="X1888">
        <v>95.454545454545439</v>
      </c>
      <c r="Y1888">
        <v>63.397129186602882</v>
      </c>
      <c r="Z1888">
        <v>5.0743625732977122</v>
      </c>
      <c r="AA1888">
        <v>0</v>
      </c>
      <c r="AB1888">
        <v>1.5809994639344347</v>
      </c>
      <c r="AD1888">
        <v>-21.969401949530859</v>
      </c>
      <c r="AF1888">
        <v>18.905472636815919</v>
      </c>
      <c r="AG1888">
        <v>17.79334996540808</v>
      </c>
      <c r="AH1888">
        <v>7.6555023923444994</v>
      </c>
      <c r="AI1888">
        <v>418</v>
      </c>
      <c r="AJ1888">
        <v>108.47655502392335</v>
      </c>
      <c r="AK1888">
        <v>18.777406267754895</v>
      </c>
    </row>
    <row r="1889" spans="1:37">
      <c r="A1889">
        <v>18</v>
      </c>
      <c r="B1889">
        <v>157</v>
      </c>
      <c r="C1889">
        <v>2024</v>
      </c>
      <c r="E1889">
        <v>99</v>
      </c>
      <c r="G1889">
        <v>99</v>
      </c>
      <c r="H1889">
        <v>1</v>
      </c>
      <c r="I1889">
        <v>99</v>
      </c>
      <c r="J1889">
        <v>134</v>
      </c>
      <c r="K1889">
        <v>99</v>
      </c>
      <c r="L1889">
        <v>7</v>
      </c>
      <c r="M1889">
        <v>99</v>
      </c>
      <c r="N1889">
        <v>99</v>
      </c>
      <c r="O1889">
        <v>99</v>
      </c>
      <c r="P1889">
        <v>99</v>
      </c>
      <c r="Q1889">
        <v>578</v>
      </c>
      <c r="R1889">
        <v>1203</v>
      </c>
      <c r="S1889">
        <v>7</v>
      </c>
      <c r="T1889">
        <v>5.9376558603491265</v>
      </c>
      <c r="U1889">
        <v>22.496259351620971</v>
      </c>
      <c r="V1889">
        <v>30.839567747298432</v>
      </c>
      <c r="W1889">
        <v>4.9875311720698248</v>
      </c>
      <c r="X1889">
        <v>91.521197007481305</v>
      </c>
      <c r="Y1889">
        <v>47.464671654197844</v>
      </c>
      <c r="Z1889">
        <v>4.4033552127603164</v>
      </c>
      <c r="AA1889">
        <v>0</v>
      </c>
      <c r="AB1889">
        <v>2.0859192641767064</v>
      </c>
      <c r="AD1889">
        <v>-45.06024891662932</v>
      </c>
      <c r="AF1889">
        <v>23.381924198250726</v>
      </c>
      <c r="AG1889">
        <v>21.315004146750088</v>
      </c>
      <c r="AH1889">
        <v>4.6550290939318364</v>
      </c>
      <c r="AI1889">
        <v>1195</v>
      </c>
      <c r="AJ1889">
        <v>105.32384937238491</v>
      </c>
      <c r="AK1889">
        <v>19.026999625039135</v>
      </c>
    </row>
    <row r="1890" spans="1:37">
      <c r="A1890">
        <v>18</v>
      </c>
      <c r="B1890">
        <v>158</v>
      </c>
      <c r="C1890">
        <v>2024</v>
      </c>
      <c r="E1890">
        <v>99</v>
      </c>
      <c r="G1890">
        <v>99</v>
      </c>
      <c r="H1890">
        <v>2</v>
      </c>
      <c r="I1890">
        <v>99</v>
      </c>
      <c r="J1890">
        <v>141</v>
      </c>
      <c r="K1890">
        <v>99</v>
      </c>
      <c r="L1890">
        <v>7</v>
      </c>
      <c r="M1890">
        <v>99</v>
      </c>
      <c r="N1890">
        <v>99</v>
      </c>
      <c r="O1890">
        <v>99</v>
      </c>
      <c r="P1890">
        <v>99</v>
      </c>
      <c r="Q1890">
        <v>504</v>
      </c>
      <c r="R1890">
        <v>1133</v>
      </c>
      <c r="S1890">
        <v>7</v>
      </c>
      <c r="T1890">
        <v>6.3662842012356586</v>
      </c>
      <c r="U1890">
        <v>22.807325684024711</v>
      </c>
      <c r="V1890">
        <v>31.332744924977941</v>
      </c>
      <c r="W1890">
        <v>3.4421888790820825</v>
      </c>
      <c r="X1890">
        <v>91.615180935569299</v>
      </c>
      <c r="Y1890">
        <v>47.661076787290355</v>
      </c>
      <c r="Z1890">
        <v>4.9594622531168513</v>
      </c>
      <c r="AA1890">
        <v>0</v>
      </c>
      <c r="AB1890">
        <v>1.3963108803448687</v>
      </c>
      <c r="AD1890">
        <v>-43.527318257380095</v>
      </c>
      <c r="AF1890">
        <v>21.605644546147975</v>
      </c>
      <c r="AG1890">
        <v>22.808110782277581</v>
      </c>
      <c r="AH1890">
        <v>4.0600176522506626</v>
      </c>
      <c r="AI1890">
        <v>1121</v>
      </c>
      <c r="AJ1890">
        <v>106.342194469224</v>
      </c>
      <c r="AK1890">
        <v>18.738956608467262</v>
      </c>
    </row>
    <row r="1891" spans="1:37">
      <c r="A1891">
        <v>18</v>
      </c>
      <c r="B1891">
        <v>159</v>
      </c>
      <c r="C1891">
        <v>2024</v>
      </c>
      <c r="E1891">
        <v>99</v>
      </c>
      <c r="G1891">
        <v>99</v>
      </c>
      <c r="H1891">
        <v>2</v>
      </c>
      <c r="I1891">
        <v>99</v>
      </c>
      <c r="J1891">
        <v>143</v>
      </c>
      <c r="K1891">
        <v>99</v>
      </c>
      <c r="L1891">
        <v>7</v>
      </c>
      <c r="M1891">
        <v>99</v>
      </c>
      <c r="N1891">
        <v>99</v>
      </c>
      <c r="O1891">
        <v>99</v>
      </c>
      <c r="P1891">
        <v>99</v>
      </c>
      <c r="R1891">
        <v>0</v>
      </c>
    </row>
    <row r="1892" spans="1:37">
      <c r="A1892">
        <v>18</v>
      </c>
      <c r="B1892">
        <v>160</v>
      </c>
      <c r="C1892">
        <v>2024</v>
      </c>
      <c r="E1892">
        <v>99</v>
      </c>
      <c r="G1892">
        <v>99</v>
      </c>
      <c r="H1892">
        <v>2</v>
      </c>
      <c r="I1892">
        <v>99</v>
      </c>
      <c r="J1892">
        <v>147</v>
      </c>
      <c r="K1892">
        <v>99</v>
      </c>
      <c r="L1892">
        <v>7</v>
      </c>
      <c r="M1892">
        <v>99</v>
      </c>
      <c r="N1892">
        <v>99</v>
      </c>
      <c r="O1892">
        <v>99</v>
      </c>
      <c r="P1892">
        <v>99</v>
      </c>
      <c r="Q1892">
        <v>49</v>
      </c>
      <c r="R1892">
        <v>186</v>
      </c>
      <c r="S1892">
        <v>7</v>
      </c>
      <c r="T1892">
        <v>6.3763440860215059</v>
      </c>
      <c r="U1892">
        <v>21.366129032258055</v>
      </c>
      <c r="V1892">
        <v>23.118279569892472</v>
      </c>
      <c r="W1892">
        <v>5.3763440860215059</v>
      </c>
      <c r="X1892">
        <v>81.182795698924721</v>
      </c>
      <c r="Y1892">
        <v>38.172043010752688</v>
      </c>
      <c r="Z1892">
        <v>4.8611675070643612</v>
      </c>
      <c r="AA1892">
        <v>0</v>
      </c>
      <c r="AB1892">
        <v>1.2819170665358115</v>
      </c>
      <c r="AD1892">
        <v>-53.044566763311522</v>
      </c>
      <c r="AF1892">
        <v>21.552723059096188</v>
      </c>
      <c r="AG1892">
        <v>23.729795250577695</v>
      </c>
      <c r="AH1892">
        <v>31.182795698924728</v>
      </c>
      <c r="AI1892">
        <v>186</v>
      </c>
      <c r="AJ1892">
        <v>103.69731182795702</v>
      </c>
      <c r="AK1892">
        <v>18.83996610357822</v>
      </c>
    </row>
    <row r="1893" spans="1:37">
      <c r="A1893">
        <v>18</v>
      </c>
      <c r="B1893">
        <v>161</v>
      </c>
      <c r="C1893">
        <v>2024</v>
      </c>
      <c r="E1893">
        <v>99</v>
      </c>
      <c r="G1893">
        <v>99</v>
      </c>
      <c r="H1893">
        <v>1</v>
      </c>
      <c r="I1893">
        <v>99</v>
      </c>
      <c r="J1893">
        <v>155</v>
      </c>
      <c r="K1893">
        <v>99</v>
      </c>
      <c r="L1893">
        <v>7</v>
      </c>
      <c r="M1893">
        <v>99</v>
      </c>
      <c r="N1893">
        <v>99</v>
      </c>
      <c r="O1893">
        <v>99</v>
      </c>
      <c r="P1893">
        <v>99</v>
      </c>
      <c r="Q1893">
        <v>163</v>
      </c>
      <c r="R1893">
        <v>356</v>
      </c>
      <c r="S1893">
        <v>7</v>
      </c>
      <c r="T1893">
        <v>4.9803370786516865</v>
      </c>
      <c r="U1893">
        <v>25.570786516853911</v>
      </c>
      <c r="V1893">
        <v>59.831460674157285</v>
      </c>
      <c r="W1893">
        <v>0.84269662921348287</v>
      </c>
      <c r="X1893">
        <v>97.471910112359552</v>
      </c>
      <c r="Y1893">
        <v>73.595505617977523</v>
      </c>
      <c r="Z1893">
        <v>4.3242120084185673</v>
      </c>
      <c r="AA1893">
        <v>0</v>
      </c>
      <c r="AB1893">
        <v>1.3521335196338078</v>
      </c>
      <c r="AD1893">
        <v>-49.003322826259321</v>
      </c>
      <c r="AF1893">
        <v>16.604477611940297</v>
      </c>
      <c r="AG1893">
        <v>14.856594498790676</v>
      </c>
      <c r="AH1893">
        <v>2.5280898876404496</v>
      </c>
      <c r="AI1893">
        <v>347</v>
      </c>
      <c r="AJ1893">
        <v>109.49625360230544</v>
      </c>
      <c r="AK1893">
        <v>19.355974508322952</v>
      </c>
    </row>
    <row r="1894" spans="1:37">
      <c r="A1894">
        <v>18</v>
      </c>
      <c r="B1894">
        <v>162</v>
      </c>
      <c r="C1894">
        <v>2024</v>
      </c>
      <c r="E1894">
        <v>99</v>
      </c>
      <c r="G1894">
        <v>99</v>
      </c>
      <c r="H1894">
        <v>2</v>
      </c>
      <c r="I1894">
        <v>99</v>
      </c>
      <c r="J1894">
        <v>160</v>
      </c>
      <c r="K1894">
        <v>99</v>
      </c>
      <c r="L1894">
        <v>7</v>
      </c>
      <c r="M1894">
        <v>99</v>
      </c>
      <c r="N1894">
        <v>99</v>
      </c>
      <c r="O1894">
        <v>99</v>
      </c>
      <c r="P1894">
        <v>99</v>
      </c>
      <c r="Q1894">
        <v>165</v>
      </c>
      <c r="R1894">
        <v>383</v>
      </c>
      <c r="S1894">
        <v>7</v>
      </c>
      <c r="T1894">
        <v>5.6214099216710194</v>
      </c>
      <c r="U1894">
        <v>25.692950391644914</v>
      </c>
      <c r="V1894">
        <v>53.52480417754569</v>
      </c>
      <c r="W1894">
        <v>4.6997389033942572</v>
      </c>
      <c r="X1894">
        <v>98.172323759791126</v>
      </c>
      <c r="Y1894">
        <v>71.018276762402067</v>
      </c>
      <c r="Z1894">
        <v>4.4259179001236992</v>
      </c>
      <c r="AA1894">
        <v>0</v>
      </c>
      <c r="AB1894">
        <v>1.5947895239491332</v>
      </c>
      <c r="AD1894">
        <v>-21.769945562276064</v>
      </c>
      <c r="AF1894">
        <v>24.725629438347323</v>
      </c>
      <c r="AG1894">
        <v>23.643270231113185</v>
      </c>
      <c r="AH1894">
        <v>8.8772845953002584</v>
      </c>
      <c r="AI1894">
        <v>382</v>
      </c>
      <c r="AJ1894">
        <v>110.22670157068062</v>
      </c>
      <c r="AK1894">
        <v>19.010181091717879</v>
      </c>
    </row>
    <row r="1895" spans="1:37">
      <c r="A1895">
        <v>18</v>
      </c>
      <c r="B1895">
        <v>163</v>
      </c>
      <c r="C1895">
        <v>2024</v>
      </c>
      <c r="E1895">
        <v>99</v>
      </c>
      <c r="G1895">
        <v>99</v>
      </c>
      <c r="H1895">
        <v>1</v>
      </c>
      <c r="I1895">
        <v>99</v>
      </c>
      <c r="J1895">
        <v>171</v>
      </c>
      <c r="K1895">
        <v>99</v>
      </c>
      <c r="L1895">
        <v>7</v>
      </c>
      <c r="M1895">
        <v>99</v>
      </c>
      <c r="N1895">
        <v>99</v>
      </c>
      <c r="O1895">
        <v>99</v>
      </c>
      <c r="P1895">
        <v>99</v>
      </c>
      <c r="Q1895">
        <v>62</v>
      </c>
      <c r="R1895">
        <v>136</v>
      </c>
      <c r="S1895">
        <v>7</v>
      </c>
      <c r="T1895">
        <v>4.9632352941176476</v>
      </c>
      <c r="U1895">
        <v>26.516176470588235</v>
      </c>
      <c r="V1895">
        <v>72.794117647058812</v>
      </c>
      <c r="W1895">
        <v>0</v>
      </c>
      <c r="X1895">
        <v>97.058823529411754</v>
      </c>
      <c r="Y1895">
        <v>84.558823529411754</v>
      </c>
      <c r="Z1895">
        <v>4.2350988006434154</v>
      </c>
      <c r="AA1895">
        <v>0</v>
      </c>
      <c r="AB1895">
        <v>1.2450377281980971</v>
      </c>
      <c r="AD1895">
        <v>-0.28156369619670646</v>
      </c>
      <c r="AF1895">
        <v>20.208023774145619</v>
      </c>
      <c r="AG1895">
        <v>17.614505028598781</v>
      </c>
      <c r="AH1895">
        <v>0</v>
      </c>
      <c r="AI1895">
        <v>133</v>
      </c>
      <c r="AJ1895">
        <v>111.67593984962404</v>
      </c>
      <c r="AK1895">
        <v>19.023636007933721</v>
      </c>
    </row>
    <row r="1896" spans="1:37">
      <c r="A1896">
        <v>18</v>
      </c>
      <c r="B1896">
        <v>164</v>
      </c>
      <c r="C1896">
        <v>2024</v>
      </c>
      <c r="E1896">
        <v>99</v>
      </c>
      <c r="G1896">
        <v>99</v>
      </c>
      <c r="H1896">
        <v>2</v>
      </c>
      <c r="I1896">
        <v>99</v>
      </c>
      <c r="J1896">
        <v>175</v>
      </c>
      <c r="K1896">
        <v>99</v>
      </c>
      <c r="L1896">
        <v>7</v>
      </c>
      <c r="M1896">
        <v>99</v>
      </c>
      <c r="N1896">
        <v>99</v>
      </c>
      <c r="O1896">
        <v>99</v>
      </c>
      <c r="P1896">
        <v>99</v>
      </c>
      <c r="Q1896">
        <v>93</v>
      </c>
      <c r="R1896">
        <v>183</v>
      </c>
      <c r="S1896">
        <v>7</v>
      </c>
      <c r="T1896">
        <v>6.0765027322404377</v>
      </c>
      <c r="U1896">
        <v>21.877049180327877</v>
      </c>
      <c r="V1896">
        <v>29.508196721311474</v>
      </c>
      <c r="W1896">
        <v>3.8251366120218577</v>
      </c>
      <c r="X1896">
        <v>79.234972677595621</v>
      </c>
      <c r="Y1896">
        <v>44.808743169398895</v>
      </c>
      <c r="Z1896">
        <v>5.2751109622686956</v>
      </c>
      <c r="AA1896">
        <v>0</v>
      </c>
      <c r="AB1896">
        <v>1.5309716221785536</v>
      </c>
      <c r="AD1896">
        <v>-50.95543666451519</v>
      </c>
      <c r="AF1896">
        <v>21.131639722863746</v>
      </c>
      <c r="AG1896">
        <v>19.324895736793327</v>
      </c>
      <c r="AH1896">
        <v>4.3715846994535532</v>
      </c>
      <c r="AI1896">
        <v>173</v>
      </c>
      <c r="AJ1896">
        <v>104.72196531791901</v>
      </c>
      <c r="AK1896">
        <v>18.917049667369898</v>
      </c>
    </row>
    <row r="1897" spans="1:37">
      <c r="A1897">
        <v>18</v>
      </c>
      <c r="B1897">
        <v>165</v>
      </c>
      <c r="C1897">
        <v>2024</v>
      </c>
      <c r="E1897">
        <v>99</v>
      </c>
      <c r="G1897">
        <v>99</v>
      </c>
      <c r="H1897">
        <v>2</v>
      </c>
      <c r="I1897">
        <v>99</v>
      </c>
      <c r="J1897">
        <v>177</v>
      </c>
      <c r="K1897">
        <v>99</v>
      </c>
      <c r="L1897">
        <v>7</v>
      </c>
      <c r="M1897">
        <v>99</v>
      </c>
      <c r="N1897">
        <v>99</v>
      </c>
      <c r="O1897">
        <v>99</v>
      </c>
      <c r="P1897">
        <v>99</v>
      </c>
      <c r="Q1897">
        <v>133</v>
      </c>
      <c r="R1897">
        <v>287</v>
      </c>
      <c r="S1897">
        <v>7</v>
      </c>
      <c r="T1897">
        <v>5.9128919860627187</v>
      </c>
      <c r="U1897">
        <v>24.418815331010471</v>
      </c>
      <c r="V1897">
        <v>43.902439024390247</v>
      </c>
      <c r="W1897">
        <v>3.4843205574912886</v>
      </c>
      <c r="X1897">
        <v>97.560975609756099</v>
      </c>
      <c r="Y1897">
        <v>65.505226480836242</v>
      </c>
      <c r="Z1897">
        <v>4.0907809998695122</v>
      </c>
      <c r="AA1897">
        <v>0</v>
      </c>
      <c r="AB1897">
        <v>1.3752697545356904</v>
      </c>
      <c r="AD1897">
        <v>-20.408845333155984</v>
      </c>
      <c r="AF1897">
        <v>25.902527075812259</v>
      </c>
      <c r="AG1897">
        <v>24.101382488479278</v>
      </c>
      <c r="AH1897">
        <v>3.4843205574912886</v>
      </c>
      <c r="AI1897">
        <v>287</v>
      </c>
      <c r="AJ1897">
        <v>108.85017421602784</v>
      </c>
      <c r="AK1897">
        <v>18.776598318078676</v>
      </c>
    </row>
    <row r="1898" spans="1:37">
      <c r="A1898">
        <v>18</v>
      </c>
      <c r="B1898">
        <v>166</v>
      </c>
      <c r="C1898">
        <v>2024</v>
      </c>
      <c r="E1898">
        <v>99</v>
      </c>
      <c r="G1898">
        <v>99</v>
      </c>
      <c r="H1898">
        <v>2</v>
      </c>
      <c r="I1898">
        <v>99</v>
      </c>
      <c r="J1898">
        <v>178</v>
      </c>
      <c r="K1898">
        <v>99</v>
      </c>
      <c r="L1898">
        <v>7</v>
      </c>
      <c r="M1898">
        <v>99</v>
      </c>
      <c r="N1898">
        <v>99</v>
      </c>
      <c r="O1898">
        <v>99</v>
      </c>
      <c r="P1898">
        <v>99</v>
      </c>
      <c r="Q1898">
        <v>54</v>
      </c>
      <c r="R1898">
        <v>150</v>
      </c>
      <c r="S1898">
        <v>7</v>
      </c>
      <c r="T1898">
        <v>5.6066666666666647</v>
      </c>
      <c r="U1898">
        <v>25.195333333333341</v>
      </c>
      <c r="V1898">
        <v>51.333333333333343</v>
      </c>
      <c r="W1898">
        <v>0.66666666666666652</v>
      </c>
      <c r="X1898">
        <v>98.666666666666686</v>
      </c>
      <c r="Y1898">
        <v>71.333333333333314</v>
      </c>
      <c r="Z1898">
        <v>3.8400058449029513</v>
      </c>
      <c r="AA1898">
        <v>0</v>
      </c>
      <c r="AB1898">
        <v>1.1826335959299596</v>
      </c>
      <c r="AD1898">
        <v>-15.615920068714336</v>
      </c>
      <c r="AF1898">
        <v>25.295109612141644</v>
      </c>
      <c r="AG1898">
        <v>22.693182978161278</v>
      </c>
      <c r="AH1898">
        <v>2.6666666666666661</v>
      </c>
      <c r="AI1898">
        <v>150</v>
      </c>
      <c r="AJ1898">
        <v>110.42133333333337</v>
      </c>
      <c r="AK1898">
        <v>18.584041692857145</v>
      </c>
    </row>
    <row r="1899" spans="1:37">
      <c r="A1899">
        <v>18</v>
      </c>
      <c r="B1899">
        <v>167</v>
      </c>
      <c r="C1899">
        <v>2024</v>
      </c>
      <c r="E1899">
        <v>99</v>
      </c>
      <c r="G1899">
        <v>99</v>
      </c>
      <c r="H1899">
        <v>2</v>
      </c>
      <c r="I1899">
        <v>99</v>
      </c>
      <c r="J1899">
        <v>181</v>
      </c>
      <c r="K1899">
        <v>99</v>
      </c>
      <c r="L1899">
        <v>7</v>
      </c>
      <c r="M1899">
        <v>99</v>
      </c>
      <c r="N1899">
        <v>99</v>
      </c>
      <c r="O1899">
        <v>99</v>
      </c>
      <c r="P1899">
        <v>99</v>
      </c>
      <c r="Q1899">
        <v>106</v>
      </c>
      <c r="R1899">
        <v>250</v>
      </c>
      <c r="S1899">
        <v>7</v>
      </c>
      <c r="T1899">
        <v>5.6479999999999997</v>
      </c>
      <c r="U1899">
        <v>24.638799999999975</v>
      </c>
      <c r="V1899">
        <v>48.4</v>
      </c>
      <c r="W1899">
        <v>0</v>
      </c>
      <c r="X1899">
        <v>94.8</v>
      </c>
      <c r="Y1899">
        <v>68.8</v>
      </c>
      <c r="Z1899">
        <v>4.4932810461845163</v>
      </c>
      <c r="AA1899">
        <v>0</v>
      </c>
      <c r="AB1899">
        <v>1.2474357698895779</v>
      </c>
      <c r="AD1899">
        <v>-30.214422465267042</v>
      </c>
      <c r="AF1899">
        <v>24.777006937561936</v>
      </c>
      <c r="AG1899">
        <v>23.267857817398841</v>
      </c>
      <c r="AH1899">
        <v>0.8</v>
      </c>
      <c r="AI1899">
        <v>228</v>
      </c>
      <c r="AJ1899">
        <v>109.30877192982456</v>
      </c>
      <c r="AK1899">
        <v>18.906145784574814</v>
      </c>
    </row>
    <row r="1900" spans="1:37">
      <c r="A1900">
        <v>18</v>
      </c>
      <c r="B1900">
        <v>168</v>
      </c>
      <c r="C1900">
        <v>2024</v>
      </c>
      <c r="E1900">
        <v>99</v>
      </c>
      <c r="G1900">
        <v>99</v>
      </c>
      <c r="H1900">
        <v>1</v>
      </c>
      <c r="I1900">
        <v>99</v>
      </c>
      <c r="J1900">
        <v>262</v>
      </c>
      <c r="K1900">
        <v>99</v>
      </c>
      <c r="L1900">
        <v>7</v>
      </c>
      <c r="M1900">
        <v>99</v>
      </c>
      <c r="N1900">
        <v>99</v>
      </c>
      <c r="O1900">
        <v>99</v>
      </c>
      <c r="P1900">
        <v>99</v>
      </c>
      <c r="R1900">
        <v>0</v>
      </c>
    </row>
    <row r="1901" spans="1:37">
      <c r="A1901">
        <v>18</v>
      </c>
      <c r="B1901">
        <v>169</v>
      </c>
      <c r="C1901">
        <v>2024</v>
      </c>
      <c r="E1901">
        <v>99</v>
      </c>
      <c r="G1901">
        <v>99</v>
      </c>
      <c r="H1901">
        <v>2</v>
      </c>
      <c r="I1901">
        <v>99</v>
      </c>
      <c r="J1901">
        <v>267</v>
      </c>
      <c r="K1901">
        <v>99</v>
      </c>
      <c r="L1901">
        <v>7</v>
      </c>
      <c r="M1901">
        <v>99</v>
      </c>
      <c r="N1901">
        <v>99</v>
      </c>
      <c r="O1901">
        <v>99</v>
      </c>
      <c r="P1901">
        <v>99</v>
      </c>
      <c r="R1901">
        <v>0</v>
      </c>
    </row>
    <row r="1902" spans="1:37">
      <c r="A1902">
        <v>18</v>
      </c>
      <c r="B1902">
        <v>170</v>
      </c>
      <c r="C1902">
        <v>2024</v>
      </c>
      <c r="E1902">
        <v>99</v>
      </c>
      <c r="G1902">
        <v>99</v>
      </c>
      <c r="H1902">
        <v>2</v>
      </c>
      <c r="I1902">
        <v>99</v>
      </c>
      <c r="J1902">
        <v>470</v>
      </c>
      <c r="K1902">
        <v>99</v>
      </c>
      <c r="L1902">
        <v>7</v>
      </c>
      <c r="M1902">
        <v>99</v>
      </c>
      <c r="N1902">
        <v>99</v>
      </c>
      <c r="O1902">
        <v>99</v>
      </c>
      <c r="P1902">
        <v>99</v>
      </c>
      <c r="Q1902">
        <v>56</v>
      </c>
      <c r="R1902">
        <v>138</v>
      </c>
      <c r="S1902">
        <v>7</v>
      </c>
      <c r="T1902">
        <v>6.7681159420289836</v>
      </c>
      <c r="U1902">
        <v>21.239855072463776</v>
      </c>
      <c r="V1902">
        <v>17.391304347826086</v>
      </c>
      <c r="W1902">
        <v>17.391304347826086</v>
      </c>
      <c r="X1902">
        <v>88.405797101449281</v>
      </c>
      <c r="Y1902">
        <v>34.782608695652172</v>
      </c>
      <c r="Z1902">
        <v>4.7075415882477802</v>
      </c>
      <c r="AA1902">
        <v>0</v>
      </c>
      <c r="AB1902">
        <v>1.7332630493239196</v>
      </c>
      <c r="AD1902">
        <v>-38.208285221642903</v>
      </c>
      <c r="AF1902">
        <v>26.086956521739129</v>
      </c>
      <c r="AG1902">
        <v>27.278226556974278</v>
      </c>
      <c r="AH1902">
        <v>18.115942028985504</v>
      </c>
      <c r="AI1902">
        <v>138</v>
      </c>
      <c r="AJ1902">
        <v>103.61666666666672</v>
      </c>
      <c r="AK1902">
        <v>18.792140423542243</v>
      </c>
    </row>
    <row r="1903" spans="1:37">
      <c r="A1903">
        <v>18</v>
      </c>
      <c r="B1903">
        <v>171</v>
      </c>
      <c r="C1903">
        <v>2024</v>
      </c>
      <c r="E1903">
        <v>99</v>
      </c>
      <c r="G1903">
        <v>99</v>
      </c>
      <c r="H1903">
        <v>2</v>
      </c>
      <c r="I1903">
        <v>99</v>
      </c>
      <c r="J1903">
        <v>629</v>
      </c>
      <c r="K1903">
        <v>99</v>
      </c>
      <c r="L1903">
        <v>7</v>
      </c>
      <c r="M1903">
        <v>99</v>
      </c>
      <c r="N1903">
        <v>99</v>
      </c>
      <c r="O1903">
        <v>99</v>
      </c>
      <c r="P1903">
        <v>99</v>
      </c>
      <c r="R1903">
        <v>0</v>
      </c>
    </row>
    <row r="1904" spans="1:37">
      <c r="A1904">
        <v>18</v>
      </c>
      <c r="B1904">
        <v>172</v>
      </c>
      <c r="C1904">
        <v>2024</v>
      </c>
      <c r="E1904">
        <v>99</v>
      </c>
      <c r="G1904">
        <v>99</v>
      </c>
      <c r="H1904">
        <v>1</v>
      </c>
      <c r="I1904">
        <v>99</v>
      </c>
      <c r="J1904">
        <v>643</v>
      </c>
      <c r="K1904">
        <v>99</v>
      </c>
      <c r="L1904">
        <v>7</v>
      </c>
      <c r="M1904">
        <v>99</v>
      </c>
      <c r="N1904">
        <v>99</v>
      </c>
      <c r="O1904">
        <v>99</v>
      </c>
      <c r="P1904">
        <v>99</v>
      </c>
      <c r="Q1904">
        <v>208</v>
      </c>
      <c r="R1904">
        <v>448</v>
      </c>
      <c r="S1904">
        <v>7</v>
      </c>
      <c r="T1904">
        <v>5.8258928571428559</v>
      </c>
      <c r="U1904">
        <v>23.581250000000043</v>
      </c>
      <c r="V1904">
        <v>35.491071428571445</v>
      </c>
      <c r="W1904">
        <v>5.3571428571428559</v>
      </c>
      <c r="X1904">
        <v>95.3125</v>
      </c>
      <c r="Y1904">
        <v>55.357142857142847</v>
      </c>
      <c r="Z1904">
        <v>4.5736196444155555</v>
      </c>
      <c r="AA1904">
        <v>0</v>
      </c>
      <c r="AB1904">
        <v>1.6024671567680935</v>
      </c>
      <c r="AD1904">
        <v>-35.495321027731123</v>
      </c>
      <c r="AF1904">
        <v>20.225733634311521</v>
      </c>
      <c r="AG1904">
        <v>19.236049657864775</v>
      </c>
      <c r="AH1904">
        <v>4.2410714285714306</v>
      </c>
      <c r="AI1904">
        <v>413</v>
      </c>
      <c r="AJ1904">
        <v>106.95375302663444</v>
      </c>
      <c r="AK1904">
        <v>18.964745961187113</v>
      </c>
    </row>
    <row r="1905" spans="1:37">
      <c r="A1905">
        <v>18</v>
      </c>
      <c r="B1905">
        <v>173</v>
      </c>
      <c r="C1905">
        <v>2024</v>
      </c>
      <c r="E1905">
        <v>99</v>
      </c>
      <c r="G1905">
        <v>99</v>
      </c>
      <c r="H1905">
        <v>2</v>
      </c>
      <c r="I1905">
        <v>99</v>
      </c>
      <c r="J1905">
        <v>704</v>
      </c>
      <c r="K1905">
        <v>99</v>
      </c>
      <c r="L1905">
        <v>7</v>
      </c>
      <c r="M1905">
        <v>99</v>
      </c>
      <c r="N1905">
        <v>99</v>
      </c>
      <c r="O1905">
        <v>99</v>
      </c>
      <c r="P1905">
        <v>99</v>
      </c>
      <c r="R1905">
        <v>0</v>
      </c>
    </row>
    <row r="1906" spans="1:37">
      <c r="A1906">
        <v>18</v>
      </c>
      <c r="B1906">
        <v>174</v>
      </c>
      <c r="C1906">
        <v>2024</v>
      </c>
      <c r="E1906">
        <v>99</v>
      </c>
      <c r="G1906">
        <v>99</v>
      </c>
      <c r="H1906">
        <v>1</v>
      </c>
      <c r="I1906">
        <v>99</v>
      </c>
      <c r="J1906">
        <v>802</v>
      </c>
      <c r="K1906">
        <v>99</v>
      </c>
      <c r="L1906">
        <v>7</v>
      </c>
      <c r="M1906">
        <v>99</v>
      </c>
      <c r="N1906">
        <v>99</v>
      </c>
      <c r="O1906">
        <v>99</v>
      </c>
      <c r="P1906">
        <v>99</v>
      </c>
      <c r="Q1906">
        <v>41</v>
      </c>
      <c r="R1906">
        <v>142</v>
      </c>
      <c r="S1906">
        <v>7</v>
      </c>
      <c r="T1906">
        <v>6.352112676056338</v>
      </c>
      <c r="U1906">
        <v>23.152816901408421</v>
      </c>
      <c r="V1906">
        <v>33.802816901408441</v>
      </c>
      <c r="W1906">
        <v>14.08450704225352</v>
      </c>
      <c r="X1906">
        <v>94.366197183098592</v>
      </c>
      <c r="Y1906">
        <v>54.225352112676063</v>
      </c>
      <c r="Z1906">
        <v>4.1995421222912555</v>
      </c>
      <c r="AA1906">
        <v>0</v>
      </c>
      <c r="AB1906">
        <v>1.7769937546895087</v>
      </c>
      <c r="AD1906">
        <v>-55.907336865707535</v>
      </c>
      <c r="AF1906">
        <v>23.31691297208539</v>
      </c>
      <c r="AG1906">
        <v>23.251225256189912</v>
      </c>
      <c r="AH1906">
        <v>7.0422535211267601</v>
      </c>
      <c r="AI1906">
        <v>142</v>
      </c>
      <c r="AJ1906">
        <v>107.34436619718304</v>
      </c>
      <c r="AK1906">
        <v>18.544348812826048</v>
      </c>
    </row>
    <row r="1907" spans="1:37">
      <c r="A1907">
        <v>18</v>
      </c>
      <c r="B1907">
        <v>175</v>
      </c>
      <c r="C1907">
        <v>2024</v>
      </c>
      <c r="E1907">
        <v>99</v>
      </c>
      <c r="G1907">
        <v>99</v>
      </c>
      <c r="H1907">
        <v>1</v>
      </c>
      <c r="I1907">
        <v>99</v>
      </c>
      <c r="J1907">
        <v>103</v>
      </c>
      <c r="K1907">
        <v>99</v>
      </c>
      <c r="L1907">
        <v>8</v>
      </c>
      <c r="M1907">
        <v>99</v>
      </c>
      <c r="N1907">
        <v>99</v>
      </c>
      <c r="O1907">
        <v>99</v>
      </c>
      <c r="P1907">
        <v>99</v>
      </c>
      <c r="Q1907">
        <v>5</v>
      </c>
      <c r="R1907">
        <v>8</v>
      </c>
      <c r="S1907">
        <v>8</v>
      </c>
      <c r="T1907">
        <v>7.375</v>
      </c>
      <c r="U1907">
        <v>30.475000000000001</v>
      </c>
      <c r="V1907">
        <v>25</v>
      </c>
      <c r="W1907">
        <v>25</v>
      </c>
      <c r="X1907">
        <v>100</v>
      </c>
      <c r="Y1907">
        <v>100</v>
      </c>
      <c r="Z1907">
        <v>3.3618261406562766</v>
      </c>
      <c r="AA1907">
        <v>0</v>
      </c>
      <c r="AB1907">
        <v>1.5761900266148117</v>
      </c>
      <c r="AD1907">
        <v>3.2436119083463275</v>
      </c>
      <c r="AF1907">
        <v>26.666666666666675</v>
      </c>
      <c r="AG1907">
        <v>28.561387066541712</v>
      </c>
      <c r="AH1907">
        <v>37.5</v>
      </c>
      <c r="AI1907">
        <v>8</v>
      </c>
      <c r="AJ1907">
        <v>113.9</v>
      </c>
      <c r="AK1907">
        <v>20.579516703999936</v>
      </c>
    </row>
    <row r="1908" spans="1:37">
      <c r="A1908">
        <v>18</v>
      </c>
      <c r="B1908">
        <v>176</v>
      </c>
      <c r="C1908">
        <v>2024</v>
      </c>
      <c r="E1908">
        <v>99</v>
      </c>
      <c r="G1908">
        <v>99</v>
      </c>
      <c r="H1908">
        <v>2</v>
      </c>
      <c r="I1908">
        <v>99</v>
      </c>
      <c r="J1908">
        <v>106</v>
      </c>
      <c r="K1908">
        <v>99</v>
      </c>
      <c r="L1908">
        <v>8</v>
      </c>
      <c r="M1908">
        <v>99</v>
      </c>
      <c r="N1908">
        <v>99</v>
      </c>
      <c r="O1908">
        <v>99</v>
      </c>
      <c r="P1908">
        <v>99</v>
      </c>
      <c r="Q1908">
        <v>169</v>
      </c>
      <c r="R1908">
        <v>441</v>
      </c>
      <c r="S1908">
        <v>8</v>
      </c>
      <c r="T1908">
        <v>6.3628117913832174</v>
      </c>
      <c r="U1908">
        <v>29.009070294784568</v>
      </c>
      <c r="V1908">
        <v>61.678004535147409</v>
      </c>
      <c r="W1908">
        <v>9.2970521541950095</v>
      </c>
      <c r="X1908">
        <v>99.319727891156447</v>
      </c>
      <c r="Y1908">
        <v>90.702947845804985</v>
      </c>
      <c r="Z1908">
        <v>4.3984030597234574</v>
      </c>
      <c r="AA1908">
        <v>0</v>
      </c>
      <c r="AB1908">
        <v>1.6063579129891521</v>
      </c>
      <c r="AD1908">
        <v>-2.3188327046925221</v>
      </c>
      <c r="AF1908">
        <v>25.956444967628016</v>
      </c>
      <c r="AG1908">
        <v>27.297498565030271</v>
      </c>
      <c r="AH1908">
        <v>0</v>
      </c>
      <c r="AI1908">
        <v>436</v>
      </c>
      <c r="AJ1908">
        <v>110.86949541284397</v>
      </c>
      <c r="AK1908">
        <v>21.192934906932297</v>
      </c>
    </row>
    <row r="1909" spans="1:37">
      <c r="A1909">
        <v>18</v>
      </c>
      <c r="B1909">
        <v>177</v>
      </c>
      <c r="C1909">
        <v>2024</v>
      </c>
      <c r="E1909">
        <v>99</v>
      </c>
      <c r="G1909">
        <v>99</v>
      </c>
      <c r="H1909">
        <v>1</v>
      </c>
      <c r="I1909">
        <v>99</v>
      </c>
      <c r="J1909">
        <v>110</v>
      </c>
      <c r="K1909">
        <v>99</v>
      </c>
      <c r="L1909">
        <v>8</v>
      </c>
      <c r="M1909">
        <v>99</v>
      </c>
      <c r="N1909">
        <v>99</v>
      </c>
      <c r="O1909">
        <v>99</v>
      </c>
      <c r="P1909">
        <v>99</v>
      </c>
      <c r="Q1909">
        <v>594</v>
      </c>
      <c r="R1909">
        <v>1485</v>
      </c>
      <c r="S1909">
        <v>8</v>
      </c>
      <c r="T1909">
        <v>5.9441077441077441</v>
      </c>
      <c r="U1909">
        <v>29.376026936026911</v>
      </c>
      <c r="V1909">
        <v>65.050505050505066</v>
      </c>
      <c r="W1909">
        <v>6.936026936026936</v>
      </c>
      <c r="X1909">
        <v>99.326599326599293</v>
      </c>
      <c r="Y1909">
        <v>90.168350168350173</v>
      </c>
      <c r="Z1909">
        <v>4.6149607801849184</v>
      </c>
      <c r="AA1909">
        <v>0</v>
      </c>
      <c r="AB1909">
        <v>1.5453549258914809</v>
      </c>
      <c r="AD1909">
        <v>-10.202296668273108</v>
      </c>
      <c r="AF1909">
        <v>26.955890361227087</v>
      </c>
      <c r="AG1909">
        <v>28.211782707305161</v>
      </c>
      <c r="AH1909">
        <v>2.9629629629629632</v>
      </c>
      <c r="AI1909">
        <v>1483</v>
      </c>
      <c r="AJ1909">
        <v>111.32009440323657</v>
      </c>
      <c r="AK1909">
        <v>21.168154019633864</v>
      </c>
    </row>
    <row r="1910" spans="1:37">
      <c r="A1910">
        <v>18</v>
      </c>
      <c r="B1910">
        <v>178</v>
      </c>
      <c r="C1910">
        <v>2024</v>
      </c>
      <c r="E1910">
        <v>99</v>
      </c>
      <c r="G1910">
        <v>99</v>
      </c>
      <c r="H1910">
        <v>1</v>
      </c>
      <c r="I1910">
        <v>99</v>
      </c>
      <c r="J1910">
        <v>111</v>
      </c>
      <c r="K1910">
        <v>99</v>
      </c>
      <c r="L1910">
        <v>8</v>
      </c>
      <c r="M1910">
        <v>99</v>
      </c>
      <c r="N1910">
        <v>99</v>
      </c>
      <c r="O1910">
        <v>99</v>
      </c>
      <c r="P1910">
        <v>99</v>
      </c>
      <c r="Q1910">
        <v>482</v>
      </c>
      <c r="R1910">
        <v>982</v>
      </c>
      <c r="S1910">
        <v>8</v>
      </c>
      <c r="T1910">
        <v>5.8676171079429746</v>
      </c>
      <c r="U1910">
        <v>29.968228105906316</v>
      </c>
      <c r="V1910">
        <v>67.515274949083505</v>
      </c>
      <c r="W1910">
        <v>5.8044806517311596</v>
      </c>
      <c r="X1910">
        <v>99.592668024439917</v>
      </c>
      <c r="Y1910">
        <v>93.177189409368637</v>
      </c>
      <c r="Z1910">
        <v>4.5250253138002989</v>
      </c>
      <c r="AA1910">
        <v>0</v>
      </c>
      <c r="AB1910">
        <v>1.5112578971853465</v>
      </c>
      <c r="AD1910">
        <v>-2.722558357438527</v>
      </c>
      <c r="AF1910">
        <v>25.185945114131833</v>
      </c>
      <c r="AG1910">
        <v>25.770001024537237</v>
      </c>
      <c r="AH1910">
        <v>0.50916496945010192</v>
      </c>
      <c r="AI1910">
        <v>973</v>
      </c>
      <c r="AJ1910">
        <v>111.80770811921894</v>
      </c>
      <c r="AK1910">
        <v>21.363131314110703</v>
      </c>
    </row>
    <row r="1911" spans="1:37">
      <c r="A1911">
        <v>18</v>
      </c>
      <c r="B1911">
        <v>179</v>
      </c>
      <c r="C1911">
        <v>2024</v>
      </c>
      <c r="E1911">
        <v>99</v>
      </c>
      <c r="G1911">
        <v>99</v>
      </c>
      <c r="H1911">
        <v>1</v>
      </c>
      <c r="I1911">
        <v>99</v>
      </c>
      <c r="J1911">
        <v>116</v>
      </c>
      <c r="K1911">
        <v>99</v>
      </c>
      <c r="L1911">
        <v>8</v>
      </c>
      <c r="M1911">
        <v>99</v>
      </c>
      <c r="N1911">
        <v>99</v>
      </c>
      <c r="O1911">
        <v>99</v>
      </c>
      <c r="P1911">
        <v>99</v>
      </c>
      <c r="Q1911">
        <v>362</v>
      </c>
      <c r="R1911">
        <v>666</v>
      </c>
      <c r="S1911">
        <v>8</v>
      </c>
      <c r="T1911">
        <v>6.3168168168168179</v>
      </c>
      <c r="U1911">
        <v>28.940390390390423</v>
      </c>
      <c r="V1911">
        <v>62.312312312312301</v>
      </c>
      <c r="W1911">
        <v>9.0090090090090058</v>
      </c>
      <c r="X1911">
        <v>99.249249249249246</v>
      </c>
      <c r="Y1911">
        <v>89.789789789789808</v>
      </c>
      <c r="Z1911">
        <v>4.6160256650809108</v>
      </c>
      <c r="AA1911">
        <v>0</v>
      </c>
      <c r="AB1911">
        <v>2.0187379176747382</v>
      </c>
      <c r="AD1911">
        <v>-21.097170093130377</v>
      </c>
      <c r="AF1911">
        <v>22.074908849850846</v>
      </c>
      <c r="AG1911">
        <v>24.781426947743064</v>
      </c>
      <c r="AH1911">
        <v>0.7507507507507506</v>
      </c>
      <c r="AI1911">
        <v>590</v>
      </c>
      <c r="AJ1911">
        <v>109.91796610169484</v>
      </c>
      <c r="AK1911">
        <v>21.055301426152106</v>
      </c>
    </row>
    <row r="1912" spans="1:37">
      <c r="A1912">
        <v>18</v>
      </c>
      <c r="B1912">
        <v>180</v>
      </c>
      <c r="C1912">
        <v>2024</v>
      </c>
      <c r="E1912">
        <v>99</v>
      </c>
      <c r="G1912">
        <v>99</v>
      </c>
      <c r="H1912">
        <v>2</v>
      </c>
      <c r="I1912">
        <v>99</v>
      </c>
      <c r="J1912">
        <v>117</v>
      </c>
      <c r="K1912">
        <v>99</v>
      </c>
      <c r="L1912">
        <v>8</v>
      </c>
      <c r="M1912">
        <v>99</v>
      </c>
      <c r="N1912">
        <v>99</v>
      </c>
      <c r="O1912">
        <v>99</v>
      </c>
      <c r="P1912">
        <v>99</v>
      </c>
      <c r="Q1912">
        <v>197</v>
      </c>
      <c r="R1912">
        <v>392</v>
      </c>
      <c r="S1912">
        <v>8</v>
      </c>
      <c r="T1912">
        <v>7.125</v>
      </c>
      <c r="U1912">
        <v>28.822704081632654</v>
      </c>
      <c r="V1912">
        <v>43.877551020408163</v>
      </c>
      <c r="W1912">
        <v>20.153061224489797</v>
      </c>
      <c r="X1912">
        <v>99.744897959183675</v>
      </c>
      <c r="Y1912">
        <v>85.969387755102062</v>
      </c>
      <c r="Z1912">
        <v>4.7569358421478238</v>
      </c>
      <c r="AA1912">
        <v>0</v>
      </c>
      <c r="AB1912">
        <v>1.6497332808545702</v>
      </c>
      <c r="AD1912">
        <v>-12.333448881668478</v>
      </c>
      <c r="AF1912">
        <v>17.729534147444596</v>
      </c>
      <c r="AG1912">
        <v>19.73923282808164</v>
      </c>
      <c r="AH1912">
        <v>3.3163265306122445</v>
      </c>
      <c r="AI1912">
        <v>391</v>
      </c>
      <c r="AJ1912">
        <v>111.18286445012789</v>
      </c>
      <c r="AK1912">
        <v>20.803091266351405</v>
      </c>
    </row>
    <row r="1913" spans="1:37">
      <c r="A1913">
        <v>18</v>
      </c>
      <c r="B1913">
        <v>181</v>
      </c>
      <c r="C1913">
        <v>2024</v>
      </c>
      <c r="E1913">
        <v>99</v>
      </c>
      <c r="G1913">
        <v>99</v>
      </c>
      <c r="H1913">
        <v>1</v>
      </c>
      <c r="I1913">
        <v>99</v>
      </c>
      <c r="J1913">
        <v>134</v>
      </c>
      <c r="K1913">
        <v>99</v>
      </c>
      <c r="L1913">
        <v>8</v>
      </c>
      <c r="M1913">
        <v>99</v>
      </c>
      <c r="N1913">
        <v>99</v>
      </c>
      <c r="O1913">
        <v>99</v>
      </c>
      <c r="P1913">
        <v>99</v>
      </c>
      <c r="Q1913">
        <v>596</v>
      </c>
      <c r="R1913">
        <v>1177</v>
      </c>
      <c r="S1913">
        <v>8</v>
      </c>
      <c r="T1913">
        <v>6.1350892098555629</v>
      </c>
      <c r="U1913">
        <v>27.704418011894639</v>
      </c>
      <c r="V1913">
        <v>61.342395921835198</v>
      </c>
      <c r="W1913">
        <v>6.7969413763806292</v>
      </c>
      <c r="X1913">
        <v>99.320305862361934</v>
      </c>
      <c r="Y1913">
        <v>83.602378929481745</v>
      </c>
      <c r="Z1913">
        <v>4.690069502045449</v>
      </c>
      <c r="AA1913">
        <v>0</v>
      </c>
      <c r="AB1913">
        <v>1.5189320174961178</v>
      </c>
      <c r="AD1913">
        <v>-32.957181399121652</v>
      </c>
      <c r="AF1913">
        <v>22.876579203109809</v>
      </c>
      <c r="AG1913">
        <v>25.682362883554688</v>
      </c>
      <c r="AH1913">
        <v>2.8887000849617674</v>
      </c>
      <c r="AI1913">
        <v>1165</v>
      </c>
      <c r="AJ1913">
        <v>108.68420600858352</v>
      </c>
      <c r="AK1913">
        <v>21.429771410941409</v>
      </c>
    </row>
    <row r="1914" spans="1:37">
      <c r="A1914">
        <v>18</v>
      </c>
      <c r="B1914">
        <v>182</v>
      </c>
      <c r="C1914">
        <v>2024</v>
      </c>
      <c r="E1914">
        <v>99</v>
      </c>
      <c r="G1914">
        <v>99</v>
      </c>
      <c r="H1914">
        <v>2</v>
      </c>
      <c r="I1914">
        <v>99</v>
      </c>
      <c r="J1914">
        <v>141</v>
      </c>
      <c r="K1914">
        <v>99</v>
      </c>
      <c r="L1914">
        <v>8</v>
      </c>
      <c r="M1914">
        <v>99</v>
      </c>
      <c r="N1914">
        <v>99</v>
      </c>
      <c r="O1914">
        <v>99</v>
      </c>
      <c r="P1914">
        <v>99</v>
      </c>
      <c r="Q1914">
        <v>409</v>
      </c>
      <c r="R1914">
        <v>811</v>
      </c>
      <c r="S1914">
        <v>8</v>
      </c>
      <c r="T1914">
        <v>6.866831072749692</v>
      </c>
      <c r="U1914">
        <v>27.794327990135596</v>
      </c>
      <c r="V1914">
        <v>45.006165228113446</v>
      </c>
      <c r="W1914">
        <v>12.577065351418002</v>
      </c>
      <c r="X1914">
        <v>99.876695437731215</v>
      </c>
      <c r="Y1914">
        <v>80.024660912453754</v>
      </c>
      <c r="Z1914">
        <v>4.9055435448809073</v>
      </c>
      <c r="AA1914">
        <v>0</v>
      </c>
      <c r="AB1914">
        <v>1.4313806273804848</v>
      </c>
      <c r="AD1914">
        <v>-29.630052382912169</v>
      </c>
      <c r="AF1914">
        <v>15.465293668954995</v>
      </c>
      <c r="AG1914">
        <v>19.895830483132222</v>
      </c>
      <c r="AH1914">
        <v>1.4796547472256474</v>
      </c>
      <c r="AI1914">
        <v>808</v>
      </c>
      <c r="AJ1914">
        <v>109.68217821782189</v>
      </c>
      <c r="AK1914">
        <v>20.88873354537029</v>
      </c>
    </row>
    <row r="1915" spans="1:37">
      <c r="A1915">
        <v>18</v>
      </c>
      <c r="B1915">
        <v>183</v>
      </c>
      <c r="C1915">
        <v>2024</v>
      </c>
      <c r="E1915">
        <v>99</v>
      </c>
      <c r="G1915">
        <v>99</v>
      </c>
      <c r="H1915">
        <v>2</v>
      </c>
      <c r="I1915">
        <v>99</v>
      </c>
      <c r="J1915">
        <v>143</v>
      </c>
      <c r="K1915">
        <v>99</v>
      </c>
      <c r="L1915">
        <v>8</v>
      </c>
      <c r="M1915">
        <v>99</v>
      </c>
      <c r="N1915">
        <v>99</v>
      </c>
      <c r="O1915">
        <v>99</v>
      </c>
      <c r="P1915">
        <v>99</v>
      </c>
      <c r="R1915">
        <v>0</v>
      </c>
    </row>
    <row r="1916" spans="1:37">
      <c r="A1916">
        <v>18</v>
      </c>
      <c r="B1916">
        <v>184</v>
      </c>
      <c r="C1916">
        <v>2024</v>
      </c>
      <c r="E1916">
        <v>99</v>
      </c>
      <c r="G1916">
        <v>99</v>
      </c>
      <c r="H1916">
        <v>2</v>
      </c>
      <c r="I1916">
        <v>99</v>
      </c>
      <c r="J1916">
        <v>147</v>
      </c>
      <c r="K1916">
        <v>99</v>
      </c>
      <c r="L1916">
        <v>8</v>
      </c>
      <c r="M1916">
        <v>99</v>
      </c>
      <c r="N1916">
        <v>99</v>
      </c>
      <c r="O1916">
        <v>99</v>
      </c>
      <c r="P1916">
        <v>99</v>
      </c>
      <c r="Q1916">
        <v>46</v>
      </c>
      <c r="R1916">
        <v>140</v>
      </c>
      <c r="S1916">
        <v>8</v>
      </c>
      <c r="T1916">
        <v>6.5928571428571443</v>
      </c>
      <c r="U1916">
        <v>26.394285714285704</v>
      </c>
      <c r="V1916">
        <v>53.571428571428562</v>
      </c>
      <c r="W1916">
        <v>3.5714285714285721</v>
      </c>
      <c r="X1916">
        <v>96.428571428571445</v>
      </c>
      <c r="Y1916">
        <v>71.428571428571445</v>
      </c>
      <c r="Z1916">
        <v>5.5737749637870069</v>
      </c>
      <c r="AA1916">
        <v>0</v>
      </c>
      <c r="AB1916">
        <v>1.027454750977449</v>
      </c>
      <c r="AD1916">
        <v>-33.043340306691562</v>
      </c>
      <c r="AF1916">
        <v>16.222479721900349</v>
      </c>
      <c r="AG1916">
        <v>22.064452180351452</v>
      </c>
      <c r="AH1916">
        <v>19.285714285714281</v>
      </c>
      <c r="AI1916">
        <v>140</v>
      </c>
      <c r="AJ1916">
        <v>107.17928571428564</v>
      </c>
      <c r="AK1916">
        <v>21.146755797151656</v>
      </c>
    </row>
    <row r="1917" spans="1:37">
      <c r="A1917">
        <v>18</v>
      </c>
      <c r="B1917">
        <v>185</v>
      </c>
      <c r="C1917">
        <v>2024</v>
      </c>
      <c r="E1917">
        <v>99</v>
      </c>
      <c r="G1917">
        <v>99</v>
      </c>
      <c r="H1917">
        <v>1</v>
      </c>
      <c r="I1917">
        <v>99</v>
      </c>
      <c r="J1917">
        <v>155</v>
      </c>
      <c r="K1917">
        <v>99</v>
      </c>
      <c r="L1917">
        <v>8</v>
      </c>
      <c r="M1917">
        <v>99</v>
      </c>
      <c r="N1917">
        <v>99</v>
      </c>
      <c r="O1917">
        <v>99</v>
      </c>
      <c r="P1917">
        <v>99</v>
      </c>
      <c r="Q1917">
        <v>191</v>
      </c>
      <c r="R1917">
        <v>600</v>
      </c>
      <c r="S1917">
        <v>8</v>
      </c>
      <c r="T1917">
        <v>5.3133333333333352</v>
      </c>
      <c r="U1917">
        <v>29.54599999999996</v>
      </c>
      <c r="V1917">
        <v>71.166666666666686</v>
      </c>
      <c r="W1917">
        <v>2.5</v>
      </c>
      <c r="X1917">
        <v>99.666666666666686</v>
      </c>
      <c r="Y1917">
        <v>92.833333333333314</v>
      </c>
      <c r="Z1917">
        <v>4.4792355002465154</v>
      </c>
      <c r="AA1917">
        <v>0</v>
      </c>
      <c r="AB1917">
        <v>1.2695756071310695</v>
      </c>
      <c r="AD1917">
        <v>-15.443795564593797</v>
      </c>
      <c r="AF1917">
        <v>27.985074626865671</v>
      </c>
      <c r="AG1917">
        <v>28.931778345720339</v>
      </c>
      <c r="AH1917">
        <v>2.6666666666666661</v>
      </c>
      <c r="AI1917">
        <v>549</v>
      </c>
      <c r="AJ1917">
        <v>111.35519125683059</v>
      </c>
      <c r="AK1917">
        <v>21.434001179812626</v>
      </c>
    </row>
    <row r="1918" spans="1:37">
      <c r="A1918">
        <v>18</v>
      </c>
      <c r="B1918">
        <v>186</v>
      </c>
      <c r="C1918">
        <v>2024</v>
      </c>
      <c r="E1918">
        <v>99</v>
      </c>
      <c r="G1918">
        <v>99</v>
      </c>
      <c r="H1918">
        <v>2</v>
      </c>
      <c r="I1918">
        <v>99</v>
      </c>
      <c r="J1918">
        <v>160</v>
      </c>
      <c r="K1918">
        <v>99</v>
      </c>
      <c r="L1918">
        <v>8</v>
      </c>
      <c r="M1918">
        <v>99</v>
      </c>
      <c r="N1918">
        <v>99</v>
      </c>
      <c r="O1918">
        <v>99</v>
      </c>
      <c r="P1918">
        <v>99</v>
      </c>
      <c r="Q1918">
        <v>157</v>
      </c>
      <c r="R1918">
        <v>376</v>
      </c>
      <c r="S1918">
        <v>8</v>
      </c>
      <c r="T1918">
        <v>6.6781914893617005</v>
      </c>
      <c r="U1918">
        <v>29.344680851063838</v>
      </c>
      <c r="V1918">
        <v>54.787234042553209</v>
      </c>
      <c r="W1918">
        <v>14.09574468085107</v>
      </c>
      <c r="X1918">
        <v>100</v>
      </c>
      <c r="Y1918">
        <v>91.489361702127681</v>
      </c>
      <c r="Z1918">
        <v>4.6026615108272884</v>
      </c>
      <c r="AA1918">
        <v>0</v>
      </c>
      <c r="AB1918">
        <v>1.621055909339391</v>
      </c>
      <c r="AD1918">
        <v>-18.41781985197855</v>
      </c>
      <c r="AF1918">
        <v>24.273724983860554</v>
      </c>
      <c r="AG1918">
        <v>26.510140484330968</v>
      </c>
      <c r="AH1918">
        <v>7.9787234042553212</v>
      </c>
      <c r="AI1918">
        <v>375</v>
      </c>
      <c r="AJ1918">
        <v>111.5402666666667</v>
      </c>
      <c r="AK1918">
        <v>21.006263493349685</v>
      </c>
    </row>
    <row r="1919" spans="1:37">
      <c r="A1919">
        <v>18</v>
      </c>
      <c r="B1919">
        <v>187</v>
      </c>
      <c r="C1919">
        <v>2024</v>
      </c>
      <c r="E1919">
        <v>99</v>
      </c>
      <c r="G1919">
        <v>99</v>
      </c>
      <c r="H1919">
        <v>1</v>
      </c>
      <c r="I1919">
        <v>99</v>
      </c>
      <c r="J1919">
        <v>171</v>
      </c>
      <c r="K1919">
        <v>99</v>
      </c>
      <c r="L1919">
        <v>8</v>
      </c>
      <c r="M1919">
        <v>99</v>
      </c>
      <c r="N1919">
        <v>99</v>
      </c>
      <c r="O1919">
        <v>99</v>
      </c>
      <c r="P1919">
        <v>99</v>
      </c>
      <c r="Q1919">
        <v>67</v>
      </c>
      <c r="R1919">
        <v>194</v>
      </c>
      <c r="S1919">
        <v>8</v>
      </c>
      <c r="T1919">
        <v>5.8402061855670118</v>
      </c>
      <c r="U1919">
        <v>30.587113402061878</v>
      </c>
      <c r="V1919">
        <v>66.494845360824726</v>
      </c>
      <c r="W1919">
        <v>3.6082474226804129</v>
      </c>
      <c r="X1919">
        <v>100</v>
      </c>
      <c r="Y1919">
        <v>95.360824742268036</v>
      </c>
      <c r="Z1919">
        <v>4.4446526330385741</v>
      </c>
      <c r="AA1919">
        <v>0</v>
      </c>
      <c r="AB1919">
        <v>1.4106487352968975</v>
      </c>
      <c r="AD1919">
        <v>24.146059704416793</v>
      </c>
      <c r="AF1919">
        <v>28.826151560178296</v>
      </c>
      <c r="AG1919">
        <v>28.984169316511096</v>
      </c>
      <c r="AH1919">
        <v>0</v>
      </c>
      <c r="AI1919">
        <v>194</v>
      </c>
      <c r="AJ1919">
        <v>112.6128865979382</v>
      </c>
      <c r="AK1919">
        <v>21.295644828862336</v>
      </c>
    </row>
    <row r="1920" spans="1:37">
      <c r="A1920">
        <v>18</v>
      </c>
      <c r="B1920">
        <v>188</v>
      </c>
      <c r="C1920">
        <v>2024</v>
      </c>
      <c r="E1920">
        <v>99</v>
      </c>
      <c r="G1920">
        <v>99</v>
      </c>
      <c r="H1920">
        <v>2</v>
      </c>
      <c r="I1920">
        <v>99</v>
      </c>
      <c r="J1920">
        <v>175</v>
      </c>
      <c r="K1920">
        <v>99</v>
      </c>
      <c r="L1920">
        <v>8</v>
      </c>
      <c r="M1920">
        <v>99</v>
      </c>
      <c r="N1920">
        <v>99</v>
      </c>
      <c r="O1920">
        <v>99</v>
      </c>
      <c r="P1920">
        <v>99</v>
      </c>
      <c r="Q1920">
        <v>103</v>
      </c>
      <c r="R1920">
        <v>202</v>
      </c>
      <c r="S1920">
        <v>8</v>
      </c>
      <c r="T1920">
        <v>6.4257425742574252</v>
      </c>
      <c r="U1920">
        <v>27.950495049504955</v>
      </c>
      <c r="V1920">
        <v>54.950495049504944</v>
      </c>
      <c r="W1920">
        <v>7.9207920792079198</v>
      </c>
      <c r="X1920">
        <v>98.514851485148512</v>
      </c>
      <c r="Y1920">
        <v>82.67326732673267</v>
      </c>
      <c r="Z1920">
        <v>5.1567148142705763</v>
      </c>
      <c r="AA1920">
        <v>0</v>
      </c>
      <c r="AB1920">
        <v>1.5405189729468496</v>
      </c>
      <c r="AD1920">
        <v>-29.653213297503129</v>
      </c>
      <c r="AF1920">
        <v>23.325635103926096</v>
      </c>
      <c r="AG1920">
        <v>27.253243744207609</v>
      </c>
      <c r="AH1920">
        <v>2.9702970297029703</v>
      </c>
      <c r="AI1920">
        <v>185</v>
      </c>
      <c r="AJ1920">
        <v>109.48702702702703</v>
      </c>
      <c r="AK1920">
        <v>21.213974465032592</v>
      </c>
    </row>
    <row r="1921" spans="1:37">
      <c r="A1921">
        <v>18</v>
      </c>
      <c r="B1921">
        <v>189</v>
      </c>
      <c r="C1921">
        <v>2024</v>
      </c>
      <c r="E1921">
        <v>99</v>
      </c>
      <c r="G1921">
        <v>99</v>
      </c>
      <c r="H1921">
        <v>2</v>
      </c>
      <c r="I1921">
        <v>99</v>
      </c>
      <c r="J1921">
        <v>177</v>
      </c>
      <c r="K1921">
        <v>99</v>
      </c>
      <c r="L1921">
        <v>8</v>
      </c>
      <c r="M1921">
        <v>99</v>
      </c>
      <c r="N1921">
        <v>99</v>
      </c>
      <c r="O1921">
        <v>99</v>
      </c>
      <c r="P1921">
        <v>99</v>
      </c>
      <c r="Q1921">
        <v>116</v>
      </c>
      <c r="R1921">
        <v>246</v>
      </c>
      <c r="S1921">
        <v>8</v>
      </c>
      <c r="T1921">
        <v>6.5162601626016254</v>
      </c>
      <c r="U1921">
        <v>28.65243902439024</v>
      </c>
      <c r="V1921">
        <v>58.536585365853675</v>
      </c>
      <c r="W1921">
        <v>6.0975609756097562</v>
      </c>
      <c r="X1921">
        <v>99.593495934959364</v>
      </c>
      <c r="Y1921">
        <v>91.463414634146375</v>
      </c>
      <c r="Z1921">
        <v>4.1981962525277225</v>
      </c>
      <c r="AA1921">
        <v>0</v>
      </c>
      <c r="AB1921">
        <v>1.4697975074149563</v>
      </c>
      <c r="AD1921">
        <v>8.8962681200460558</v>
      </c>
      <c r="AF1921">
        <v>22.202166064981952</v>
      </c>
      <c r="AG1921">
        <v>24.239975239012299</v>
      </c>
      <c r="AH1921">
        <v>2.0325203252032518</v>
      </c>
      <c r="AI1921">
        <v>245</v>
      </c>
      <c r="AJ1921">
        <v>111.22489795918368</v>
      </c>
      <c r="AK1921">
        <v>20.710445232484236</v>
      </c>
    </row>
    <row r="1922" spans="1:37">
      <c r="A1922">
        <v>18</v>
      </c>
      <c r="B1922">
        <v>190</v>
      </c>
      <c r="C1922">
        <v>2024</v>
      </c>
      <c r="E1922">
        <v>99</v>
      </c>
      <c r="G1922">
        <v>99</v>
      </c>
      <c r="H1922">
        <v>2</v>
      </c>
      <c r="I1922">
        <v>99</v>
      </c>
      <c r="J1922">
        <v>178</v>
      </c>
      <c r="K1922">
        <v>99</v>
      </c>
      <c r="L1922">
        <v>8</v>
      </c>
      <c r="M1922">
        <v>99</v>
      </c>
      <c r="N1922">
        <v>99</v>
      </c>
      <c r="O1922">
        <v>99</v>
      </c>
      <c r="P1922">
        <v>99</v>
      </c>
      <c r="Q1922">
        <v>66</v>
      </c>
      <c r="R1922">
        <v>159</v>
      </c>
      <c r="S1922">
        <v>8</v>
      </c>
      <c r="T1922">
        <v>6.421383647798744</v>
      </c>
      <c r="U1922">
        <v>29.115723270440256</v>
      </c>
      <c r="V1922">
        <v>54.716981132075489</v>
      </c>
      <c r="W1922">
        <v>8.1761006289308185</v>
      </c>
      <c r="X1922">
        <v>100</v>
      </c>
      <c r="Y1922">
        <v>91.823899371069189</v>
      </c>
      <c r="Z1922">
        <v>4.3281372028496099</v>
      </c>
      <c r="AA1922">
        <v>0</v>
      </c>
      <c r="AB1922">
        <v>1.5352612208794869</v>
      </c>
      <c r="AD1922">
        <v>-3.5354964197896743</v>
      </c>
      <c r="AF1922">
        <v>26.812816188870151</v>
      </c>
      <c r="AG1922">
        <v>27.797693032863179</v>
      </c>
      <c r="AH1922">
        <v>3.1446540880503129</v>
      </c>
      <c r="AI1922">
        <v>158</v>
      </c>
      <c r="AJ1922">
        <v>111.93544303797476</v>
      </c>
      <c r="AK1922">
        <v>20.648270815676295</v>
      </c>
    </row>
    <row r="1923" spans="1:37">
      <c r="A1923">
        <v>18</v>
      </c>
      <c r="B1923">
        <v>191</v>
      </c>
      <c r="C1923">
        <v>2024</v>
      </c>
      <c r="E1923">
        <v>99</v>
      </c>
      <c r="G1923">
        <v>99</v>
      </c>
      <c r="H1923">
        <v>2</v>
      </c>
      <c r="I1923">
        <v>99</v>
      </c>
      <c r="J1923">
        <v>181</v>
      </c>
      <c r="K1923">
        <v>99</v>
      </c>
      <c r="L1923">
        <v>8</v>
      </c>
      <c r="M1923">
        <v>99</v>
      </c>
      <c r="N1923">
        <v>99</v>
      </c>
      <c r="O1923">
        <v>99</v>
      </c>
      <c r="P1923">
        <v>99</v>
      </c>
      <c r="Q1923">
        <v>96</v>
      </c>
      <c r="R1923">
        <v>235</v>
      </c>
      <c r="S1923">
        <v>8</v>
      </c>
      <c r="T1923">
        <v>6.4723404255319146</v>
      </c>
      <c r="U1923">
        <v>29.387659574468071</v>
      </c>
      <c r="V1923">
        <v>64.680851063829806</v>
      </c>
      <c r="W1923">
        <v>2.9787234042553195</v>
      </c>
      <c r="X1923">
        <v>99.148936170212778</v>
      </c>
      <c r="Y1923">
        <v>93.191489361702111</v>
      </c>
      <c r="Z1923">
        <v>4.226015785113189</v>
      </c>
      <c r="AA1923">
        <v>0</v>
      </c>
      <c r="AB1923">
        <v>1.2658698342649393</v>
      </c>
      <c r="AD1923">
        <v>5.2952825802507322</v>
      </c>
      <c r="AF1923">
        <v>23.290386521308221</v>
      </c>
      <c r="AG1923">
        <v>26.087334265100289</v>
      </c>
      <c r="AH1923">
        <v>0.85106382978723427</v>
      </c>
      <c r="AI1923">
        <v>173</v>
      </c>
      <c r="AJ1923">
        <v>111.12312138728322</v>
      </c>
      <c r="AK1923">
        <v>21.015195031653676</v>
      </c>
    </row>
    <row r="1924" spans="1:37">
      <c r="A1924">
        <v>18</v>
      </c>
      <c r="B1924">
        <v>192</v>
      </c>
      <c r="C1924">
        <v>2024</v>
      </c>
      <c r="E1924">
        <v>99</v>
      </c>
      <c r="G1924">
        <v>99</v>
      </c>
      <c r="H1924">
        <v>1</v>
      </c>
      <c r="I1924">
        <v>99</v>
      </c>
      <c r="J1924">
        <v>262</v>
      </c>
      <c r="K1924">
        <v>99</v>
      </c>
      <c r="L1924">
        <v>8</v>
      </c>
      <c r="M1924">
        <v>99</v>
      </c>
      <c r="N1924">
        <v>99</v>
      </c>
      <c r="O1924">
        <v>99</v>
      </c>
      <c r="P1924">
        <v>99</v>
      </c>
      <c r="R1924">
        <v>0</v>
      </c>
    </row>
    <row r="1925" spans="1:37">
      <c r="A1925">
        <v>18</v>
      </c>
      <c r="B1925">
        <v>193</v>
      </c>
      <c r="C1925">
        <v>2024</v>
      </c>
      <c r="E1925">
        <v>99</v>
      </c>
      <c r="G1925">
        <v>99</v>
      </c>
      <c r="H1925">
        <v>2</v>
      </c>
      <c r="I1925">
        <v>99</v>
      </c>
      <c r="J1925">
        <v>267</v>
      </c>
      <c r="K1925">
        <v>99</v>
      </c>
      <c r="L1925">
        <v>8</v>
      </c>
      <c r="M1925">
        <v>99</v>
      </c>
      <c r="N1925">
        <v>99</v>
      </c>
      <c r="O1925">
        <v>99</v>
      </c>
      <c r="P1925">
        <v>99</v>
      </c>
      <c r="R1925">
        <v>0</v>
      </c>
    </row>
    <row r="1926" spans="1:37">
      <c r="A1926">
        <v>18</v>
      </c>
      <c r="B1926">
        <v>194</v>
      </c>
      <c r="C1926">
        <v>2024</v>
      </c>
      <c r="E1926">
        <v>99</v>
      </c>
      <c r="G1926">
        <v>99</v>
      </c>
      <c r="H1926">
        <v>1</v>
      </c>
      <c r="I1926">
        <v>99</v>
      </c>
      <c r="J1926">
        <v>309</v>
      </c>
      <c r="K1926">
        <v>99</v>
      </c>
      <c r="L1926">
        <v>8</v>
      </c>
      <c r="M1926">
        <v>99</v>
      </c>
      <c r="N1926">
        <v>99</v>
      </c>
      <c r="O1926">
        <v>99</v>
      </c>
      <c r="P1926">
        <v>99</v>
      </c>
      <c r="Q1926">
        <v>400</v>
      </c>
      <c r="R1926">
        <v>898</v>
      </c>
      <c r="S1926">
        <v>8</v>
      </c>
      <c r="T1926">
        <v>6.30957683741648</v>
      </c>
      <c r="U1926">
        <v>28.909131403118007</v>
      </c>
      <c r="V1926">
        <v>65.701559020044542</v>
      </c>
      <c r="W1926">
        <v>6.570155902004454</v>
      </c>
      <c r="X1926">
        <v>99.443207126948778</v>
      </c>
      <c r="Y1926">
        <v>90.979955456570138</v>
      </c>
      <c r="Z1926">
        <v>4.3828712358498301</v>
      </c>
      <c r="AA1926">
        <v>0</v>
      </c>
      <c r="AB1926">
        <v>1.6557713195982879</v>
      </c>
      <c r="AD1926">
        <v>-13.975208832705585</v>
      </c>
      <c r="AF1926">
        <v>21.838521400778205</v>
      </c>
      <c r="AG1926">
        <v>23.56798978857222</v>
      </c>
      <c r="AH1926">
        <v>4.0089086859688194</v>
      </c>
      <c r="AI1926">
        <v>898</v>
      </c>
      <c r="AJ1926">
        <v>110.75902004454343</v>
      </c>
      <c r="AK1926">
        <v>21.129496929607004</v>
      </c>
    </row>
    <row r="1927" spans="1:37">
      <c r="A1927">
        <v>18</v>
      </c>
      <c r="B1927">
        <v>195</v>
      </c>
      <c r="C1927">
        <v>2024</v>
      </c>
      <c r="E1927">
        <v>99</v>
      </c>
      <c r="G1927">
        <v>99</v>
      </c>
      <c r="H1927">
        <v>2</v>
      </c>
      <c r="I1927">
        <v>99</v>
      </c>
      <c r="J1927">
        <v>470</v>
      </c>
      <c r="K1927">
        <v>99</v>
      </c>
      <c r="L1927">
        <v>8</v>
      </c>
      <c r="M1927">
        <v>99</v>
      </c>
      <c r="N1927">
        <v>99</v>
      </c>
      <c r="O1927">
        <v>99</v>
      </c>
      <c r="P1927">
        <v>99</v>
      </c>
      <c r="Q1927">
        <v>34</v>
      </c>
      <c r="R1927">
        <v>78</v>
      </c>
      <c r="S1927">
        <v>8</v>
      </c>
      <c r="T1927">
        <v>6.9615384615384626</v>
      </c>
      <c r="U1927">
        <v>26.253846153846151</v>
      </c>
      <c r="V1927">
        <v>29.487179487179496</v>
      </c>
      <c r="W1927">
        <v>20.512820512820511</v>
      </c>
      <c r="X1927">
        <v>100</v>
      </c>
      <c r="Y1927">
        <v>66.666666666666686</v>
      </c>
      <c r="Z1927">
        <v>5.2016193806794249</v>
      </c>
      <c r="AA1927">
        <v>0</v>
      </c>
      <c r="AB1927">
        <v>1.7718765055964858</v>
      </c>
      <c r="AD1927">
        <v>-5.9171851194589458</v>
      </c>
      <c r="AF1927">
        <v>14.744801512287333</v>
      </c>
      <c r="AG1927">
        <v>19.05781186017942</v>
      </c>
      <c r="AH1927">
        <v>12.820512820512819</v>
      </c>
      <c r="AI1927">
        <v>75</v>
      </c>
      <c r="AJ1927">
        <v>106.82266666666663</v>
      </c>
      <c r="AK1927">
        <v>20.963630965246729</v>
      </c>
    </row>
    <row r="1928" spans="1:37">
      <c r="A1928">
        <v>18</v>
      </c>
      <c r="B1928">
        <v>196</v>
      </c>
      <c r="C1928">
        <v>2024</v>
      </c>
      <c r="E1928">
        <v>99</v>
      </c>
      <c r="G1928">
        <v>99</v>
      </c>
      <c r="H1928">
        <v>2</v>
      </c>
      <c r="I1928">
        <v>99</v>
      </c>
      <c r="J1928">
        <v>629</v>
      </c>
      <c r="K1928">
        <v>99</v>
      </c>
      <c r="L1928">
        <v>8</v>
      </c>
      <c r="M1928">
        <v>99</v>
      </c>
      <c r="N1928">
        <v>99</v>
      </c>
      <c r="O1928">
        <v>99</v>
      </c>
      <c r="P1928">
        <v>99</v>
      </c>
      <c r="R1928">
        <v>0</v>
      </c>
    </row>
    <row r="1929" spans="1:37">
      <c r="A1929">
        <v>18</v>
      </c>
      <c r="B1929">
        <v>197</v>
      </c>
      <c r="C1929">
        <v>2024</v>
      </c>
      <c r="E1929">
        <v>99</v>
      </c>
      <c r="G1929">
        <v>99</v>
      </c>
      <c r="H1929">
        <v>1</v>
      </c>
      <c r="I1929">
        <v>99</v>
      </c>
      <c r="J1929">
        <v>643</v>
      </c>
      <c r="K1929">
        <v>99</v>
      </c>
      <c r="L1929">
        <v>8</v>
      </c>
      <c r="M1929">
        <v>99</v>
      </c>
      <c r="N1929">
        <v>99</v>
      </c>
      <c r="O1929">
        <v>99</v>
      </c>
      <c r="P1929">
        <v>99</v>
      </c>
      <c r="Q1929">
        <v>203</v>
      </c>
      <c r="R1929">
        <v>515</v>
      </c>
      <c r="S1929">
        <v>8</v>
      </c>
      <c r="T1929">
        <v>6.2582524271844688</v>
      </c>
      <c r="U1929">
        <v>28.331650485436896</v>
      </c>
      <c r="V1929">
        <v>56.699029126213603</v>
      </c>
      <c r="W1929">
        <v>8.9320388349514594</v>
      </c>
      <c r="X1929">
        <v>99.22330097087378</v>
      </c>
      <c r="Y1929">
        <v>86.601941747572852</v>
      </c>
      <c r="Z1929">
        <v>4.683359116670788</v>
      </c>
      <c r="AA1929">
        <v>0</v>
      </c>
      <c r="AB1929">
        <v>1.5818463018537172</v>
      </c>
      <c r="AD1929">
        <v>-20.868843874987576</v>
      </c>
      <c r="AF1929">
        <v>23.25056433408578</v>
      </c>
      <c r="AG1929">
        <v>26.567467470748241</v>
      </c>
      <c r="AH1929">
        <v>1.7475728155339811</v>
      </c>
      <c r="AI1929">
        <v>431</v>
      </c>
      <c r="AJ1929">
        <v>109.57424593967518</v>
      </c>
      <c r="AK1929">
        <v>21.14519662239103</v>
      </c>
    </row>
    <row r="1930" spans="1:37">
      <c r="A1930">
        <v>18</v>
      </c>
      <c r="B1930">
        <v>198</v>
      </c>
      <c r="C1930">
        <v>2024</v>
      </c>
      <c r="E1930">
        <v>99</v>
      </c>
      <c r="G1930">
        <v>99</v>
      </c>
      <c r="H1930">
        <v>2</v>
      </c>
      <c r="I1930">
        <v>99</v>
      </c>
      <c r="J1930">
        <v>704</v>
      </c>
      <c r="K1930">
        <v>99</v>
      </c>
      <c r="L1930">
        <v>8</v>
      </c>
      <c r="M1930">
        <v>99</v>
      </c>
      <c r="N1930">
        <v>99</v>
      </c>
      <c r="O1930">
        <v>99</v>
      </c>
      <c r="P1930">
        <v>99</v>
      </c>
      <c r="R1930">
        <v>0</v>
      </c>
    </row>
    <row r="1931" spans="1:37">
      <c r="A1931">
        <v>18</v>
      </c>
      <c r="B1931">
        <v>199</v>
      </c>
      <c r="C1931">
        <v>2024</v>
      </c>
      <c r="E1931">
        <v>99</v>
      </c>
      <c r="G1931">
        <v>99</v>
      </c>
      <c r="H1931">
        <v>1</v>
      </c>
      <c r="I1931">
        <v>99</v>
      </c>
      <c r="J1931">
        <v>802</v>
      </c>
      <c r="K1931">
        <v>99</v>
      </c>
      <c r="L1931">
        <v>8</v>
      </c>
      <c r="M1931">
        <v>99</v>
      </c>
      <c r="N1931">
        <v>99</v>
      </c>
      <c r="O1931">
        <v>99</v>
      </c>
      <c r="P1931">
        <v>99</v>
      </c>
      <c r="Q1931">
        <v>43</v>
      </c>
      <c r="R1931">
        <v>119</v>
      </c>
      <c r="S1931">
        <v>8</v>
      </c>
      <c r="T1931">
        <v>6.8067226890756301</v>
      </c>
      <c r="U1931">
        <v>28.10756302521008</v>
      </c>
      <c r="V1931">
        <v>52.100840336134461</v>
      </c>
      <c r="W1931">
        <v>16.80672268907562</v>
      </c>
      <c r="X1931">
        <v>100</v>
      </c>
      <c r="Y1931">
        <v>84.87394957983193</v>
      </c>
      <c r="Z1931">
        <v>4.7080685198077106</v>
      </c>
      <c r="AA1931">
        <v>0</v>
      </c>
      <c r="AB1931">
        <v>1.7212332442414211</v>
      </c>
      <c r="AD1931">
        <v>-8.4852008620492345</v>
      </c>
      <c r="AF1931">
        <v>19.540229885057471</v>
      </c>
      <c r="AG1931">
        <v>23.65504706539652</v>
      </c>
      <c r="AH1931">
        <v>4.201680672268906</v>
      </c>
      <c r="AI1931">
        <v>119</v>
      </c>
      <c r="AJ1931">
        <v>111.04705882352935</v>
      </c>
      <c r="AK1931">
        <v>20.446267699513353</v>
      </c>
    </row>
    <row r="1932" spans="1:37">
      <c r="A1932">
        <v>18</v>
      </c>
      <c r="B1932">
        <v>200</v>
      </c>
      <c r="C1932">
        <v>2024</v>
      </c>
      <c r="E1932">
        <v>99</v>
      </c>
      <c r="G1932">
        <v>99</v>
      </c>
      <c r="H1932">
        <v>1</v>
      </c>
      <c r="I1932">
        <v>99</v>
      </c>
      <c r="J1932">
        <v>103</v>
      </c>
      <c r="K1932">
        <v>99</v>
      </c>
      <c r="L1932">
        <v>9</v>
      </c>
      <c r="M1932">
        <v>99</v>
      </c>
      <c r="N1932">
        <v>99</v>
      </c>
      <c r="O1932">
        <v>99</v>
      </c>
      <c r="P1932">
        <v>99</v>
      </c>
      <c r="Q1932">
        <v>2</v>
      </c>
      <c r="R1932">
        <v>4</v>
      </c>
      <c r="S1932">
        <v>9</v>
      </c>
      <c r="T1932">
        <v>7.75</v>
      </c>
      <c r="U1932">
        <v>36</v>
      </c>
      <c r="V1932">
        <v>0</v>
      </c>
      <c r="W1932">
        <v>0</v>
      </c>
      <c r="X1932">
        <v>100</v>
      </c>
      <c r="Y1932">
        <v>100</v>
      </c>
      <c r="Z1932">
        <v>4.5431266766402301</v>
      </c>
      <c r="AA1932">
        <v>0</v>
      </c>
      <c r="AB1932">
        <v>0.4330127018922193</v>
      </c>
      <c r="AD1932">
        <v>-25.416428388767393</v>
      </c>
      <c r="AF1932">
        <v>13.333333333333337</v>
      </c>
      <c r="AG1932">
        <v>16.869728209934401</v>
      </c>
      <c r="AH1932">
        <v>0</v>
      </c>
      <c r="AI1932">
        <v>4</v>
      </c>
      <c r="AJ1932">
        <v>117.25</v>
      </c>
      <c r="AK1932">
        <v>22.207353679134751</v>
      </c>
    </row>
    <row r="1933" spans="1:37">
      <c r="A1933">
        <v>18</v>
      </c>
      <c r="B1933">
        <v>201</v>
      </c>
      <c r="C1933">
        <v>2024</v>
      </c>
      <c r="E1933">
        <v>99</v>
      </c>
      <c r="G1933">
        <v>99</v>
      </c>
      <c r="H1933">
        <v>2</v>
      </c>
      <c r="I1933">
        <v>99</v>
      </c>
      <c r="J1933">
        <v>106</v>
      </c>
      <c r="K1933">
        <v>99</v>
      </c>
      <c r="L1933">
        <v>9</v>
      </c>
      <c r="M1933">
        <v>99</v>
      </c>
      <c r="N1933">
        <v>99</v>
      </c>
      <c r="O1933">
        <v>99</v>
      </c>
      <c r="P1933">
        <v>99</v>
      </c>
      <c r="Q1933">
        <v>132</v>
      </c>
      <c r="R1933">
        <v>270</v>
      </c>
      <c r="S1933">
        <v>9</v>
      </c>
      <c r="T1933">
        <v>7.5518518518518531</v>
      </c>
      <c r="U1933">
        <v>33.197407407407411</v>
      </c>
      <c r="V1933">
        <v>28.518518518518512</v>
      </c>
      <c r="W1933">
        <v>20.740740740740744</v>
      </c>
      <c r="X1933">
        <v>100</v>
      </c>
      <c r="Y1933">
        <v>96.296296296296291</v>
      </c>
      <c r="Z1933">
        <v>4.7868369612175679</v>
      </c>
      <c r="AA1933">
        <v>0</v>
      </c>
      <c r="AB1933">
        <v>1.3807862415011181</v>
      </c>
      <c r="AD1933">
        <v>10.192040218271778</v>
      </c>
      <c r="AF1933">
        <v>15.891701000588579</v>
      </c>
      <c r="AG1933">
        <v>19.125746024226988</v>
      </c>
      <c r="AH1933">
        <v>0.37037037037037041</v>
      </c>
      <c r="AI1933">
        <v>267</v>
      </c>
      <c r="AJ1933">
        <v>112.27565543071164</v>
      </c>
      <c r="AK1933">
        <v>23.331079181713314</v>
      </c>
    </row>
    <row r="1934" spans="1:37">
      <c r="A1934">
        <v>18</v>
      </c>
      <c r="B1934">
        <v>202</v>
      </c>
      <c r="C1934">
        <v>2024</v>
      </c>
      <c r="E1934">
        <v>99</v>
      </c>
      <c r="G1934">
        <v>99</v>
      </c>
      <c r="H1934">
        <v>1</v>
      </c>
      <c r="I1934">
        <v>99</v>
      </c>
      <c r="J1934">
        <v>110</v>
      </c>
      <c r="K1934">
        <v>99</v>
      </c>
      <c r="L1934">
        <v>9</v>
      </c>
      <c r="M1934">
        <v>99</v>
      </c>
      <c r="N1934">
        <v>99</v>
      </c>
      <c r="O1934">
        <v>99</v>
      </c>
      <c r="P1934">
        <v>99</v>
      </c>
      <c r="Q1934">
        <v>434</v>
      </c>
      <c r="R1934">
        <v>867</v>
      </c>
      <c r="S1934">
        <v>9</v>
      </c>
      <c r="T1934">
        <v>7.1441753171856996</v>
      </c>
      <c r="U1934">
        <v>34.080046136101515</v>
      </c>
      <c r="V1934">
        <v>32.641291810841992</v>
      </c>
      <c r="W1934">
        <v>14.648212226066899</v>
      </c>
      <c r="X1934">
        <v>100</v>
      </c>
      <c r="Y1934">
        <v>98.269896193771643</v>
      </c>
      <c r="Z1934">
        <v>4.5407783019279311</v>
      </c>
      <c r="AA1934">
        <v>0</v>
      </c>
      <c r="AB1934">
        <v>1.4516339619805338</v>
      </c>
      <c r="AD1934">
        <v>-7.0711252850483053</v>
      </c>
      <c r="AF1934">
        <v>15.737883463423488</v>
      </c>
      <c r="AG1934">
        <v>19.108662515205836</v>
      </c>
      <c r="AH1934">
        <v>2.4221453287197225</v>
      </c>
      <c r="AI1934">
        <v>867</v>
      </c>
      <c r="AJ1934">
        <v>113.1607843137256</v>
      </c>
      <c r="AK1934">
        <v>23.409693725611042</v>
      </c>
    </row>
    <row r="1935" spans="1:37">
      <c r="A1935">
        <v>18</v>
      </c>
      <c r="B1935">
        <v>203</v>
      </c>
      <c r="C1935">
        <v>2024</v>
      </c>
      <c r="E1935">
        <v>99</v>
      </c>
      <c r="G1935">
        <v>99</v>
      </c>
      <c r="H1935">
        <v>1</v>
      </c>
      <c r="I1935">
        <v>99</v>
      </c>
      <c r="J1935">
        <v>111</v>
      </c>
      <c r="K1935">
        <v>99</v>
      </c>
      <c r="L1935">
        <v>9</v>
      </c>
      <c r="M1935">
        <v>99</v>
      </c>
      <c r="N1935">
        <v>99</v>
      </c>
      <c r="O1935">
        <v>99</v>
      </c>
      <c r="P1935">
        <v>99</v>
      </c>
      <c r="Q1935">
        <v>421</v>
      </c>
      <c r="R1935">
        <v>733</v>
      </c>
      <c r="S1935">
        <v>9</v>
      </c>
      <c r="T1935">
        <v>7.0695770804911309</v>
      </c>
      <c r="U1935">
        <v>34.279945429740792</v>
      </c>
      <c r="V1935">
        <v>36.834924965893578</v>
      </c>
      <c r="W1935">
        <v>18.144611186903138</v>
      </c>
      <c r="X1935">
        <v>100</v>
      </c>
      <c r="Y1935">
        <v>98.635743519781727</v>
      </c>
      <c r="Z1935">
        <v>4.8333927138840034</v>
      </c>
      <c r="AA1935">
        <v>0</v>
      </c>
      <c r="AB1935">
        <v>1.6046706933084716</v>
      </c>
      <c r="AD1935">
        <v>16.923435095983557</v>
      </c>
      <c r="AF1935">
        <v>18.799692228776607</v>
      </c>
      <c r="AG1935">
        <v>22.003206713958832</v>
      </c>
      <c r="AH1935">
        <v>0.40927694406548432</v>
      </c>
      <c r="AI1935">
        <v>728</v>
      </c>
      <c r="AJ1935">
        <v>112.82293956043959</v>
      </c>
      <c r="AK1935">
        <v>23.761875374580839</v>
      </c>
    </row>
    <row r="1936" spans="1:37">
      <c r="A1936">
        <v>18</v>
      </c>
      <c r="B1936">
        <v>204</v>
      </c>
      <c r="C1936">
        <v>2024</v>
      </c>
      <c r="E1936">
        <v>99</v>
      </c>
      <c r="G1936">
        <v>99</v>
      </c>
      <c r="H1936">
        <v>1</v>
      </c>
      <c r="I1936">
        <v>99</v>
      </c>
      <c r="J1936">
        <v>116</v>
      </c>
      <c r="K1936">
        <v>99</v>
      </c>
      <c r="L1936">
        <v>9</v>
      </c>
      <c r="M1936">
        <v>99</v>
      </c>
      <c r="N1936">
        <v>99</v>
      </c>
      <c r="O1936">
        <v>99</v>
      </c>
      <c r="P1936">
        <v>99</v>
      </c>
      <c r="Q1936">
        <v>284</v>
      </c>
      <c r="R1936">
        <v>460</v>
      </c>
      <c r="S1936">
        <v>9</v>
      </c>
      <c r="T1936">
        <v>7.2282608695652177</v>
      </c>
      <c r="U1936">
        <v>33.264347826086954</v>
      </c>
      <c r="V1936">
        <v>31.521739130434774</v>
      </c>
      <c r="W1936">
        <v>21.521739130434781</v>
      </c>
      <c r="X1936">
        <v>100</v>
      </c>
      <c r="Y1936">
        <v>97.608695652173907</v>
      </c>
      <c r="Z1936">
        <v>5.1921754057653207</v>
      </c>
      <c r="AA1936">
        <v>0</v>
      </c>
      <c r="AB1936">
        <v>1.6752888191590263</v>
      </c>
      <c r="AD1936">
        <v>-15.70896092699425</v>
      </c>
      <c r="AF1936">
        <v>15.24693404043752</v>
      </c>
      <c r="AG1936">
        <v>19.673631861265253</v>
      </c>
      <c r="AH1936">
        <v>0.21739130434782608</v>
      </c>
      <c r="AI1936">
        <v>394</v>
      </c>
      <c r="AJ1936">
        <v>111.57690355329952</v>
      </c>
      <c r="AK1936">
        <v>23.4520076552155</v>
      </c>
    </row>
    <row r="1937" spans="1:37">
      <c r="A1937">
        <v>18</v>
      </c>
      <c r="B1937">
        <v>205</v>
      </c>
      <c r="C1937">
        <v>2024</v>
      </c>
      <c r="E1937">
        <v>99</v>
      </c>
      <c r="G1937">
        <v>99</v>
      </c>
      <c r="H1937">
        <v>2</v>
      </c>
      <c r="I1937">
        <v>99</v>
      </c>
      <c r="J1937">
        <v>117</v>
      </c>
      <c r="K1937">
        <v>99</v>
      </c>
      <c r="L1937">
        <v>9</v>
      </c>
      <c r="M1937">
        <v>99</v>
      </c>
      <c r="N1937">
        <v>99</v>
      </c>
      <c r="O1937">
        <v>99</v>
      </c>
      <c r="P1937">
        <v>99</v>
      </c>
      <c r="Q1937">
        <v>170</v>
      </c>
      <c r="R1937">
        <v>293</v>
      </c>
      <c r="S1937">
        <v>9</v>
      </c>
      <c r="T1937">
        <v>8.1160409556313979</v>
      </c>
      <c r="U1937">
        <v>33.836860068259398</v>
      </c>
      <c r="V1937">
        <v>22.525597269624576</v>
      </c>
      <c r="W1937">
        <v>40.273037542662117</v>
      </c>
      <c r="X1937">
        <v>100</v>
      </c>
      <c r="Y1937">
        <v>98.634812286689439</v>
      </c>
      <c r="Z1937">
        <v>5.01328675279425</v>
      </c>
      <c r="AA1937">
        <v>0</v>
      </c>
      <c r="AB1937">
        <v>1.7072967350953772</v>
      </c>
      <c r="AD1937">
        <v>-8.0090253873595998</v>
      </c>
      <c r="AF1937">
        <v>13.251922207146093</v>
      </c>
      <c r="AG1937">
        <v>17.320768429806346</v>
      </c>
      <c r="AH1937">
        <v>0.68259385665529004</v>
      </c>
      <c r="AI1937">
        <v>293</v>
      </c>
      <c r="AJ1937">
        <v>113.37781569965863</v>
      </c>
      <c r="AK1937">
        <v>23.033385703621505</v>
      </c>
    </row>
    <row r="1938" spans="1:37">
      <c r="A1938">
        <v>18</v>
      </c>
      <c r="B1938">
        <v>206</v>
      </c>
      <c r="C1938">
        <v>2024</v>
      </c>
      <c r="E1938">
        <v>99</v>
      </c>
      <c r="G1938">
        <v>99</v>
      </c>
      <c r="H1938">
        <v>1</v>
      </c>
      <c r="I1938">
        <v>99</v>
      </c>
      <c r="J1938">
        <v>134</v>
      </c>
      <c r="K1938">
        <v>99</v>
      </c>
      <c r="L1938">
        <v>9</v>
      </c>
      <c r="M1938">
        <v>99</v>
      </c>
      <c r="N1938">
        <v>99</v>
      </c>
      <c r="O1938">
        <v>99</v>
      </c>
      <c r="P1938">
        <v>99</v>
      </c>
      <c r="Q1938">
        <v>460</v>
      </c>
      <c r="R1938">
        <v>792</v>
      </c>
      <c r="S1938">
        <v>9</v>
      </c>
      <c r="T1938">
        <v>7.1515151515151505</v>
      </c>
      <c r="U1938">
        <v>31.685479797979784</v>
      </c>
      <c r="V1938">
        <v>42.929292929292927</v>
      </c>
      <c r="W1938">
        <v>15.27777777777778</v>
      </c>
      <c r="X1938">
        <v>100</v>
      </c>
      <c r="Y1938">
        <v>96.212121212121218</v>
      </c>
      <c r="Z1938">
        <v>4.6741097323444407</v>
      </c>
      <c r="AA1938">
        <v>0</v>
      </c>
      <c r="AB1938">
        <v>1.7837008194780859</v>
      </c>
      <c r="AD1938">
        <v>-19.205566550555996</v>
      </c>
      <c r="AF1938">
        <v>15.393586005830908</v>
      </c>
      <c r="AG1938">
        <v>19.764915107795805</v>
      </c>
      <c r="AH1938">
        <v>1.3888888888888891</v>
      </c>
      <c r="AI1938">
        <v>788</v>
      </c>
      <c r="AJ1938">
        <v>110.13197969543153</v>
      </c>
      <c r="AK1938">
        <v>23.597241134527103</v>
      </c>
    </row>
    <row r="1939" spans="1:37">
      <c r="A1939">
        <v>18</v>
      </c>
      <c r="B1939">
        <v>207</v>
      </c>
      <c r="C1939">
        <v>2024</v>
      </c>
      <c r="E1939">
        <v>99</v>
      </c>
      <c r="G1939">
        <v>99</v>
      </c>
      <c r="H1939">
        <v>2</v>
      </c>
      <c r="I1939">
        <v>99</v>
      </c>
      <c r="J1939">
        <v>141</v>
      </c>
      <c r="K1939">
        <v>99</v>
      </c>
      <c r="L1939">
        <v>9</v>
      </c>
      <c r="M1939">
        <v>99</v>
      </c>
      <c r="N1939">
        <v>99</v>
      </c>
      <c r="O1939">
        <v>99</v>
      </c>
      <c r="P1939">
        <v>99</v>
      </c>
      <c r="Q1939">
        <v>271</v>
      </c>
      <c r="R1939">
        <v>433</v>
      </c>
      <c r="S1939">
        <v>9</v>
      </c>
      <c r="T1939">
        <v>7.8244803695150145</v>
      </c>
      <c r="U1939">
        <v>33.358660508083155</v>
      </c>
      <c r="V1939">
        <v>21.70900692840647</v>
      </c>
      <c r="W1939">
        <v>27.944572748267895</v>
      </c>
      <c r="X1939">
        <v>100</v>
      </c>
      <c r="Y1939">
        <v>97.228637413394907</v>
      </c>
      <c r="Z1939">
        <v>5.099501860174855</v>
      </c>
      <c r="AA1939">
        <v>0</v>
      </c>
      <c r="AB1939">
        <v>1.4293690431878949</v>
      </c>
      <c r="AD1939">
        <v>-13.774358360702264</v>
      </c>
      <c r="AF1939">
        <v>8.2570556826849693</v>
      </c>
      <c r="AG1939">
        <v>12.74915906196242</v>
      </c>
      <c r="AH1939">
        <v>0.69284064665127021</v>
      </c>
      <c r="AI1939">
        <v>433</v>
      </c>
      <c r="AJ1939">
        <v>112.53256351039261</v>
      </c>
      <c r="AK1939">
        <v>23.238570985862815</v>
      </c>
    </row>
    <row r="1940" spans="1:37">
      <c r="A1940">
        <v>18</v>
      </c>
      <c r="B1940">
        <v>208</v>
      </c>
      <c r="C1940">
        <v>2024</v>
      </c>
      <c r="E1940">
        <v>99</v>
      </c>
      <c r="G1940">
        <v>99</v>
      </c>
      <c r="H1940">
        <v>2</v>
      </c>
      <c r="I1940">
        <v>99</v>
      </c>
      <c r="J1940">
        <v>143</v>
      </c>
      <c r="K1940">
        <v>99</v>
      </c>
      <c r="L1940">
        <v>9</v>
      </c>
      <c r="M1940">
        <v>99</v>
      </c>
      <c r="N1940">
        <v>99</v>
      </c>
      <c r="O1940">
        <v>99</v>
      </c>
      <c r="P1940">
        <v>99</v>
      </c>
      <c r="R1940">
        <v>0</v>
      </c>
    </row>
    <row r="1941" spans="1:37">
      <c r="A1941">
        <v>18</v>
      </c>
      <c r="B1941">
        <v>209</v>
      </c>
      <c r="C1941">
        <v>2024</v>
      </c>
      <c r="E1941">
        <v>99</v>
      </c>
      <c r="G1941">
        <v>99</v>
      </c>
      <c r="H1941">
        <v>2</v>
      </c>
      <c r="I1941">
        <v>99</v>
      </c>
      <c r="J1941">
        <v>147</v>
      </c>
      <c r="K1941">
        <v>99</v>
      </c>
      <c r="L1941">
        <v>9</v>
      </c>
      <c r="M1941">
        <v>99</v>
      </c>
      <c r="N1941">
        <v>99</v>
      </c>
      <c r="O1941">
        <v>99</v>
      </c>
      <c r="P1941">
        <v>99</v>
      </c>
      <c r="Q1941">
        <v>31</v>
      </c>
      <c r="R1941">
        <v>66</v>
      </c>
      <c r="S1941">
        <v>9</v>
      </c>
      <c r="T1941">
        <v>7.3333333333333313</v>
      </c>
      <c r="U1941">
        <v>31.56969696969697</v>
      </c>
      <c r="V1941">
        <v>46.969696969696962</v>
      </c>
      <c r="W1941">
        <v>15.151515151515152</v>
      </c>
      <c r="X1941">
        <v>100</v>
      </c>
      <c r="Y1941">
        <v>93.939393939393923</v>
      </c>
      <c r="Z1941">
        <v>3.9672893462233154</v>
      </c>
      <c r="AA1941">
        <v>0</v>
      </c>
      <c r="AB1941">
        <v>1.145919418253883</v>
      </c>
      <c r="AD1941">
        <v>6.7211289773154004</v>
      </c>
      <c r="AF1941">
        <v>7.6477404403244496</v>
      </c>
      <c r="AG1941">
        <v>12.441408465842258</v>
      </c>
      <c r="AH1941">
        <v>1.5151515151515151</v>
      </c>
      <c r="AI1941">
        <v>66</v>
      </c>
      <c r="AJ1941">
        <v>110.59090909090909</v>
      </c>
      <c r="AK1941">
        <v>23.257491360759005</v>
      </c>
    </row>
    <row r="1942" spans="1:37">
      <c r="A1942">
        <v>18</v>
      </c>
      <c r="B1942">
        <v>210</v>
      </c>
      <c r="C1942">
        <v>2024</v>
      </c>
      <c r="E1942">
        <v>99</v>
      </c>
      <c r="G1942">
        <v>99</v>
      </c>
      <c r="H1942">
        <v>1</v>
      </c>
      <c r="I1942">
        <v>99</v>
      </c>
      <c r="J1942">
        <v>155</v>
      </c>
      <c r="K1942">
        <v>99</v>
      </c>
      <c r="L1942">
        <v>9</v>
      </c>
      <c r="M1942">
        <v>99</v>
      </c>
      <c r="N1942">
        <v>99</v>
      </c>
      <c r="O1942">
        <v>99</v>
      </c>
      <c r="P1942">
        <v>99</v>
      </c>
      <c r="Q1942">
        <v>173</v>
      </c>
      <c r="R1942">
        <v>456</v>
      </c>
      <c r="S1942">
        <v>9</v>
      </c>
      <c r="T1942">
        <v>6.5043859649122799</v>
      </c>
      <c r="U1942">
        <v>33.409210526315775</v>
      </c>
      <c r="V1942">
        <v>45.833333333333343</v>
      </c>
      <c r="W1942">
        <v>9.2105263157894726</v>
      </c>
      <c r="X1942">
        <v>99.561403508771903</v>
      </c>
      <c r="Y1942">
        <v>96.710526315789508</v>
      </c>
      <c r="Z1942">
        <v>5.1992959450391236</v>
      </c>
      <c r="AA1942">
        <v>0</v>
      </c>
      <c r="AB1942">
        <v>1.4882516736135536</v>
      </c>
      <c r="AD1942">
        <v>15.524644462128636</v>
      </c>
      <c r="AF1942">
        <v>21.268656716417905</v>
      </c>
      <c r="AG1942">
        <v>24.863155214790005</v>
      </c>
      <c r="AH1942">
        <v>1.5350877192982459</v>
      </c>
      <c r="AI1942">
        <v>421</v>
      </c>
      <c r="AJ1942">
        <v>111.91947743467929</v>
      </c>
      <c r="AK1942">
        <v>23.859963227371985</v>
      </c>
    </row>
    <row r="1943" spans="1:37">
      <c r="A1943">
        <v>18</v>
      </c>
      <c r="B1943">
        <v>211</v>
      </c>
      <c r="C1943">
        <v>2024</v>
      </c>
      <c r="E1943">
        <v>99</v>
      </c>
      <c r="G1943">
        <v>99</v>
      </c>
      <c r="H1943">
        <v>2</v>
      </c>
      <c r="I1943">
        <v>99</v>
      </c>
      <c r="J1943">
        <v>160</v>
      </c>
      <c r="K1943">
        <v>99</v>
      </c>
      <c r="L1943">
        <v>9</v>
      </c>
      <c r="M1943">
        <v>99</v>
      </c>
      <c r="N1943">
        <v>99</v>
      </c>
      <c r="O1943">
        <v>99</v>
      </c>
      <c r="P1943">
        <v>99</v>
      </c>
      <c r="Q1943">
        <v>106</v>
      </c>
      <c r="R1943">
        <v>207</v>
      </c>
      <c r="S1943">
        <v>9</v>
      </c>
      <c r="T1943">
        <v>7.8550724637681153</v>
      </c>
      <c r="U1943">
        <v>33.880676328502432</v>
      </c>
      <c r="V1943">
        <v>26.086956521739129</v>
      </c>
      <c r="W1943">
        <v>33.816425120772941</v>
      </c>
      <c r="X1943">
        <v>100</v>
      </c>
      <c r="Y1943">
        <v>98.550724637681157</v>
      </c>
      <c r="Z1943">
        <v>4.8354281843651963</v>
      </c>
      <c r="AA1943">
        <v>0</v>
      </c>
      <c r="AB1943">
        <v>1.4836503063269222</v>
      </c>
      <c r="AD1943">
        <v>-1.9447151453453249</v>
      </c>
      <c r="AF1943">
        <v>13.363460296965783</v>
      </c>
      <c r="AG1943">
        <v>16.850671427164151</v>
      </c>
      <c r="AH1943">
        <v>4.8309178743961345</v>
      </c>
      <c r="AI1943">
        <v>207</v>
      </c>
      <c r="AJ1943">
        <v>113.22270531400964</v>
      </c>
      <c r="AK1943">
        <v>23.229049665043249</v>
      </c>
    </row>
    <row r="1944" spans="1:37">
      <c r="A1944">
        <v>18</v>
      </c>
      <c r="B1944">
        <v>212</v>
      </c>
      <c r="C1944">
        <v>2024</v>
      </c>
      <c r="E1944">
        <v>99</v>
      </c>
      <c r="G1944">
        <v>99</v>
      </c>
      <c r="H1944">
        <v>1</v>
      </c>
      <c r="I1944">
        <v>99</v>
      </c>
      <c r="J1944">
        <v>171</v>
      </c>
      <c r="K1944">
        <v>99</v>
      </c>
      <c r="L1944">
        <v>9</v>
      </c>
      <c r="M1944">
        <v>99</v>
      </c>
      <c r="N1944">
        <v>99</v>
      </c>
      <c r="O1944">
        <v>99</v>
      </c>
      <c r="P1944">
        <v>99</v>
      </c>
      <c r="Q1944">
        <v>58</v>
      </c>
      <c r="R1944">
        <v>141</v>
      </c>
      <c r="S1944">
        <v>9</v>
      </c>
      <c r="T1944">
        <v>7.0780141843971611</v>
      </c>
      <c r="U1944">
        <v>34.491489361702136</v>
      </c>
      <c r="V1944">
        <v>29.078014184397158</v>
      </c>
      <c r="W1944">
        <v>22.695035460992905</v>
      </c>
      <c r="X1944">
        <v>100</v>
      </c>
      <c r="Y1944">
        <v>99.290780141843982</v>
      </c>
      <c r="Z1944">
        <v>4.8112086825948142</v>
      </c>
      <c r="AA1944">
        <v>0</v>
      </c>
      <c r="AB1944">
        <v>1.5348015880537862</v>
      </c>
      <c r="AD1944">
        <v>18.804984613164724</v>
      </c>
      <c r="AF1944">
        <v>20.950965824665676</v>
      </c>
      <c r="AG1944">
        <v>23.754817343903401</v>
      </c>
      <c r="AH1944">
        <v>0</v>
      </c>
      <c r="AI1944">
        <v>139</v>
      </c>
      <c r="AJ1944">
        <v>113.0546762589928</v>
      </c>
      <c r="AK1944">
        <v>23.825350670450632</v>
      </c>
    </row>
    <row r="1945" spans="1:37">
      <c r="A1945">
        <v>18</v>
      </c>
      <c r="B1945">
        <v>213</v>
      </c>
      <c r="C1945">
        <v>2024</v>
      </c>
      <c r="E1945">
        <v>99</v>
      </c>
      <c r="G1945">
        <v>99</v>
      </c>
      <c r="H1945">
        <v>2</v>
      </c>
      <c r="I1945">
        <v>99</v>
      </c>
      <c r="J1945">
        <v>175</v>
      </c>
      <c r="K1945">
        <v>99</v>
      </c>
      <c r="L1945">
        <v>9</v>
      </c>
      <c r="M1945">
        <v>99</v>
      </c>
      <c r="N1945">
        <v>99</v>
      </c>
      <c r="O1945">
        <v>99</v>
      </c>
      <c r="P1945">
        <v>99</v>
      </c>
      <c r="Q1945">
        <v>62</v>
      </c>
      <c r="R1945">
        <v>122</v>
      </c>
      <c r="S1945">
        <v>9</v>
      </c>
      <c r="T1945">
        <v>7.3196721311475388</v>
      </c>
      <c r="U1945">
        <v>32.425409836065576</v>
      </c>
      <c r="V1945">
        <v>35.245901639344261</v>
      </c>
      <c r="W1945">
        <v>15.57377049180328</v>
      </c>
      <c r="X1945">
        <v>100</v>
      </c>
      <c r="Y1945">
        <v>96.721311475409834</v>
      </c>
      <c r="Z1945">
        <v>4.4612275285556198</v>
      </c>
      <c r="AA1945">
        <v>0</v>
      </c>
      <c r="AB1945">
        <v>1.478071369883482</v>
      </c>
      <c r="AD1945">
        <v>-23.244010191028902</v>
      </c>
      <c r="AF1945">
        <v>14.087759815242498</v>
      </c>
      <c r="AG1945">
        <v>19.09513052208835</v>
      </c>
      <c r="AH1945">
        <v>2.459016393442623</v>
      </c>
      <c r="AI1945">
        <v>110</v>
      </c>
      <c r="AJ1945">
        <v>110.90727272727275</v>
      </c>
      <c r="AK1945">
        <v>23.510881456269672</v>
      </c>
    </row>
    <row r="1946" spans="1:37">
      <c r="A1946">
        <v>18</v>
      </c>
      <c r="B1946">
        <v>214</v>
      </c>
      <c r="C1946">
        <v>2024</v>
      </c>
      <c r="E1946">
        <v>99</v>
      </c>
      <c r="G1946">
        <v>99</v>
      </c>
      <c r="H1946">
        <v>2</v>
      </c>
      <c r="I1946">
        <v>99</v>
      </c>
      <c r="J1946">
        <v>177</v>
      </c>
      <c r="K1946">
        <v>99</v>
      </c>
      <c r="L1946">
        <v>9</v>
      </c>
      <c r="M1946">
        <v>99</v>
      </c>
      <c r="N1946">
        <v>99</v>
      </c>
      <c r="O1946">
        <v>99</v>
      </c>
      <c r="P1946">
        <v>99</v>
      </c>
      <c r="Q1946">
        <v>86</v>
      </c>
      <c r="R1946">
        <v>180</v>
      </c>
      <c r="S1946">
        <v>9</v>
      </c>
      <c r="T1946">
        <v>7.6166666666666654</v>
      </c>
      <c r="U1946">
        <v>34.00611111111111</v>
      </c>
      <c r="V1946">
        <v>22.777777777777779</v>
      </c>
      <c r="W1946">
        <v>23.333333333333329</v>
      </c>
      <c r="X1946">
        <v>100</v>
      </c>
      <c r="Y1946">
        <v>100</v>
      </c>
      <c r="Z1946">
        <v>4.2102542004132202</v>
      </c>
      <c r="AA1946">
        <v>0</v>
      </c>
      <c r="AB1946">
        <v>1.2617228080860119</v>
      </c>
      <c r="AD1946">
        <v>-0.41606040919729859</v>
      </c>
      <c r="AF1946">
        <v>16.245487364620939</v>
      </c>
      <c r="AG1946">
        <v>21.050622463718284</v>
      </c>
      <c r="AH1946">
        <v>2.2222222222222223</v>
      </c>
      <c r="AI1946">
        <v>180</v>
      </c>
      <c r="AJ1946">
        <v>113.59499999999998</v>
      </c>
      <c r="AK1946">
        <v>23.114185216027433</v>
      </c>
    </row>
    <row r="1947" spans="1:37">
      <c r="A1947">
        <v>18</v>
      </c>
      <c r="B1947">
        <v>215</v>
      </c>
      <c r="C1947">
        <v>2024</v>
      </c>
      <c r="E1947">
        <v>99</v>
      </c>
      <c r="G1947">
        <v>99</v>
      </c>
      <c r="H1947">
        <v>2</v>
      </c>
      <c r="I1947">
        <v>99</v>
      </c>
      <c r="J1947">
        <v>178</v>
      </c>
      <c r="K1947">
        <v>99</v>
      </c>
      <c r="L1947">
        <v>9</v>
      </c>
      <c r="M1947">
        <v>99</v>
      </c>
      <c r="N1947">
        <v>99</v>
      </c>
      <c r="O1947">
        <v>99</v>
      </c>
      <c r="P1947">
        <v>99</v>
      </c>
      <c r="Q1947">
        <v>46</v>
      </c>
      <c r="R1947">
        <v>112</v>
      </c>
      <c r="S1947">
        <v>9</v>
      </c>
      <c r="T1947">
        <v>7.5267857142857117</v>
      </c>
      <c r="U1947">
        <v>33.687500000000007</v>
      </c>
      <c r="V1947">
        <v>32.142857142857153</v>
      </c>
      <c r="W1947">
        <v>19.642857142857139</v>
      </c>
      <c r="X1947">
        <v>100</v>
      </c>
      <c r="Y1947">
        <v>98.214285714285694</v>
      </c>
      <c r="Z1947">
        <v>4.2693075090865724</v>
      </c>
      <c r="AA1947">
        <v>0</v>
      </c>
      <c r="AB1947">
        <v>1.1874328659863227</v>
      </c>
      <c r="AD1947">
        <v>2.032016307175601</v>
      </c>
      <c r="AF1947">
        <v>18.887015177065763</v>
      </c>
      <c r="AG1947">
        <v>22.655354001164898</v>
      </c>
      <c r="AH1947">
        <v>3.5714285714285721</v>
      </c>
      <c r="AI1947">
        <v>112</v>
      </c>
      <c r="AJ1947">
        <v>113.35446428571436</v>
      </c>
      <c r="AK1947">
        <v>23.024455430875275</v>
      </c>
    </row>
    <row r="1948" spans="1:37">
      <c r="A1948">
        <v>18</v>
      </c>
      <c r="B1948">
        <v>216</v>
      </c>
      <c r="C1948">
        <v>2024</v>
      </c>
      <c r="E1948">
        <v>99</v>
      </c>
      <c r="G1948">
        <v>99</v>
      </c>
      <c r="H1948">
        <v>2</v>
      </c>
      <c r="I1948">
        <v>99</v>
      </c>
      <c r="J1948">
        <v>181</v>
      </c>
      <c r="K1948">
        <v>99</v>
      </c>
      <c r="L1948">
        <v>9</v>
      </c>
      <c r="M1948">
        <v>99</v>
      </c>
      <c r="N1948">
        <v>99</v>
      </c>
      <c r="O1948">
        <v>99</v>
      </c>
      <c r="P1948">
        <v>99</v>
      </c>
      <c r="Q1948">
        <v>67</v>
      </c>
      <c r="R1948">
        <v>158</v>
      </c>
      <c r="S1948">
        <v>9</v>
      </c>
      <c r="T1948">
        <v>7.518987341772152</v>
      </c>
      <c r="U1948">
        <v>34.046835443037992</v>
      </c>
      <c r="V1948">
        <v>37.974683544303808</v>
      </c>
      <c r="W1948">
        <v>20.886075949367097</v>
      </c>
      <c r="X1948">
        <v>100</v>
      </c>
      <c r="Y1948">
        <v>100</v>
      </c>
      <c r="Z1948">
        <v>4.4445767107203826</v>
      </c>
      <c r="AA1948">
        <v>0</v>
      </c>
      <c r="AB1948">
        <v>1.3010293830409747</v>
      </c>
      <c r="AD1948">
        <v>16.993528621770039</v>
      </c>
      <c r="AF1948">
        <v>15.659068384539149</v>
      </c>
      <c r="AG1948">
        <v>20.320326370264038</v>
      </c>
      <c r="AH1948">
        <v>0.63291139240506322</v>
      </c>
      <c r="AI1948">
        <v>114</v>
      </c>
      <c r="AJ1948">
        <v>112.48771929824562</v>
      </c>
      <c r="AK1948">
        <v>23.236933673490679</v>
      </c>
    </row>
    <row r="1949" spans="1:37">
      <c r="A1949">
        <v>18</v>
      </c>
      <c r="B1949">
        <v>217</v>
      </c>
      <c r="C1949">
        <v>2024</v>
      </c>
      <c r="E1949">
        <v>99</v>
      </c>
      <c r="G1949">
        <v>99</v>
      </c>
      <c r="H1949">
        <v>1</v>
      </c>
      <c r="I1949">
        <v>99</v>
      </c>
      <c r="J1949">
        <v>262</v>
      </c>
      <c r="K1949">
        <v>99</v>
      </c>
      <c r="L1949">
        <v>9</v>
      </c>
      <c r="M1949">
        <v>99</v>
      </c>
      <c r="N1949">
        <v>99</v>
      </c>
      <c r="O1949">
        <v>99</v>
      </c>
      <c r="P1949">
        <v>99</v>
      </c>
      <c r="R1949">
        <v>0</v>
      </c>
    </row>
    <row r="1950" spans="1:37">
      <c r="A1950">
        <v>18</v>
      </c>
      <c r="B1950">
        <v>218</v>
      </c>
      <c r="C1950">
        <v>2024</v>
      </c>
      <c r="E1950">
        <v>99</v>
      </c>
      <c r="G1950">
        <v>99</v>
      </c>
      <c r="H1950">
        <v>2</v>
      </c>
      <c r="I1950">
        <v>99</v>
      </c>
      <c r="J1950">
        <v>267</v>
      </c>
      <c r="K1950">
        <v>99</v>
      </c>
      <c r="L1950">
        <v>9</v>
      </c>
      <c r="M1950">
        <v>99</v>
      </c>
      <c r="N1950">
        <v>99</v>
      </c>
      <c r="O1950">
        <v>99</v>
      </c>
      <c r="P1950">
        <v>99</v>
      </c>
      <c r="R1950">
        <v>0</v>
      </c>
    </row>
    <row r="1951" spans="1:37">
      <c r="A1951">
        <v>18</v>
      </c>
      <c r="B1951">
        <v>219</v>
      </c>
      <c r="C1951">
        <v>2024</v>
      </c>
      <c r="E1951">
        <v>99</v>
      </c>
      <c r="G1951">
        <v>99</v>
      </c>
      <c r="H1951">
        <v>1</v>
      </c>
      <c r="I1951">
        <v>99</v>
      </c>
      <c r="J1951">
        <v>309</v>
      </c>
      <c r="K1951">
        <v>99</v>
      </c>
      <c r="L1951">
        <v>9</v>
      </c>
      <c r="M1951">
        <v>99</v>
      </c>
      <c r="N1951">
        <v>99</v>
      </c>
      <c r="O1951">
        <v>99</v>
      </c>
      <c r="P1951">
        <v>99</v>
      </c>
      <c r="Q1951">
        <v>342</v>
      </c>
      <c r="R1951">
        <v>731</v>
      </c>
      <c r="S1951">
        <v>9</v>
      </c>
      <c r="T1951">
        <v>7.2640218878248977</v>
      </c>
      <c r="U1951">
        <v>33.323119015047901</v>
      </c>
      <c r="V1951">
        <v>37.346101231190154</v>
      </c>
      <c r="W1951">
        <v>16.552667578659371</v>
      </c>
      <c r="X1951">
        <v>99.452804377564973</v>
      </c>
      <c r="Y1951">
        <v>97.67441860465118</v>
      </c>
      <c r="Z1951">
        <v>4.947209592063361</v>
      </c>
      <c r="AA1951">
        <v>0</v>
      </c>
      <c r="AB1951">
        <v>1.3024462807188641</v>
      </c>
      <c r="AD1951">
        <v>17.58187637918039</v>
      </c>
      <c r="AF1951">
        <v>17.777237354085599</v>
      </c>
      <c r="AG1951">
        <v>22.114350197138304</v>
      </c>
      <c r="AH1951">
        <v>2.7359781121751032</v>
      </c>
      <c r="AI1951">
        <v>731</v>
      </c>
      <c r="AJ1951">
        <v>112.24350205198363</v>
      </c>
      <c r="AK1951">
        <v>23.417525977847006</v>
      </c>
    </row>
    <row r="1952" spans="1:37">
      <c r="A1952">
        <v>18</v>
      </c>
      <c r="B1952">
        <v>220</v>
      </c>
      <c r="C1952">
        <v>2024</v>
      </c>
      <c r="E1952">
        <v>99</v>
      </c>
      <c r="G1952">
        <v>99</v>
      </c>
      <c r="H1952">
        <v>2</v>
      </c>
      <c r="I1952">
        <v>99</v>
      </c>
      <c r="J1952">
        <v>470</v>
      </c>
      <c r="K1952">
        <v>99</v>
      </c>
      <c r="L1952">
        <v>9</v>
      </c>
      <c r="M1952">
        <v>99</v>
      </c>
      <c r="N1952">
        <v>99</v>
      </c>
      <c r="O1952">
        <v>99</v>
      </c>
      <c r="P1952">
        <v>99</v>
      </c>
      <c r="Q1952">
        <v>35</v>
      </c>
      <c r="R1952">
        <v>50</v>
      </c>
      <c r="S1952">
        <v>9</v>
      </c>
      <c r="T1952">
        <v>8</v>
      </c>
      <c r="U1952">
        <v>30.351999999999993</v>
      </c>
      <c r="V1952">
        <v>22</v>
      </c>
      <c r="W1952">
        <v>32</v>
      </c>
      <c r="X1952">
        <v>100</v>
      </c>
      <c r="Y1952">
        <v>86</v>
      </c>
      <c r="Z1952">
        <v>6.3982572627239911</v>
      </c>
      <c r="AA1952">
        <v>0</v>
      </c>
      <c r="AB1952">
        <v>1.8</v>
      </c>
      <c r="AD1952">
        <v>-31.25851177713508</v>
      </c>
      <c r="AF1952">
        <v>9.4517958412098277</v>
      </c>
      <c r="AG1952">
        <v>14.123515616275164</v>
      </c>
      <c r="AH1952">
        <v>6</v>
      </c>
      <c r="AI1952">
        <v>50</v>
      </c>
      <c r="AJ1952">
        <v>109.554</v>
      </c>
      <c r="AK1952">
        <v>22.756660557972424</v>
      </c>
    </row>
    <row r="1953" spans="1:37">
      <c r="A1953">
        <v>18</v>
      </c>
      <c r="B1953">
        <v>221</v>
      </c>
      <c r="C1953">
        <v>2024</v>
      </c>
      <c r="E1953">
        <v>99</v>
      </c>
      <c r="G1953">
        <v>99</v>
      </c>
      <c r="H1953">
        <v>2</v>
      </c>
      <c r="I1953">
        <v>99</v>
      </c>
      <c r="J1953">
        <v>629</v>
      </c>
      <c r="K1953">
        <v>99</v>
      </c>
      <c r="L1953">
        <v>9</v>
      </c>
      <c r="M1953">
        <v>99</v>
      </c>
      <c r="N1953">
        <v>99</v>
      </c>
      <c r="O1953">
        <v>99</v>
      </c>
      <c r="P1953">
        <v>99</v>
      </c>
      <c r="R1953">
        <v>0</v>
      </c>
    </row>
    <row r="1954" spans="1:37">
      <c r="A1954">
        <v>18</v>
      </c>
      <c r="B1954">
        <v>222</v>
      </c>
      <c r="C1954">
        <v>2024</v>
      </c>
      <c r="E1954">
        <v>99</v>
      </c>
      <c r="G1954">
        <v>99</v>
      </c>
      <c r="H1954">
        <v>1</v>
      </c>
      <c r="I1954">
        <v>99</v>
      </c>
      <c r="J1954">
        <v>643</v>
      </c>
      <c r="K1954">
        <v>99</v>
      </c>
      <c r="L1954">
        <v>9</v>
      </c>
      <c r="M1954">
        <v>99</v>
      </c>
      <c r="N1954">
        <v>99</v>
      </c>
      <c r="O1954">
        <v>99</v>
      </c>
      <c r="P1954">
        <v>99</v>
      </c>
      <c r="Q1954">
        <v>148</v>
      </c>
      <c r="R1954">
        <v>307</v>
      </c>
      <c r="S1954">
        <v>9</v>
      </c>
      <c r="T1954">
        <v>6.9837133550488595</v>
      </c>
      <c r="U1954">
        <v>32.54429967426713</v>
      </c>
      <c r="V1954">
        <v>40.716612377850154</v>
      </c>
      <c r="W1954">
        <v>18.566775244299681</v>
      </c>
      <c r="X1954">
        <v>100</v>
      </c>
      <c r="Y1954">
        <v>99.022801302931612</v>
      </c>
      <c r="Z1954">
        <v>5.2128872892715883</v>
      </c>
      <c r="AA1954">
        <v>0</v>
      </c>
      <c r="AB1954">
        <v>1.9056905754346547</v>
      </c>
      <c r="AD1954">
        <v>27.205909333382703</v>
      </c>
      <c r="AF1954">
        <v>13.860045146726865</v>
      </c>
      <c r="AG1954">
        <v>18.192163846190272</v>
      </c>
      <c r="AH1954">
        <v>0.32573289902280123</v>
      </c>
      <c r="AI1954">
        <v>263</v>
      </c>
      <c r="AJ1954">
        <v>110.98555133079849</v>
      </c>
      <c r="AK1954">
        <v>23.619584317333008</v>
      </c>
    </row>
    <row r="1955" spans="1:37">
      <c r="A1955">
        <v>18</v>
      </c>
      <c r="B1955">
        <v>223</v>
      </c>
      <c r="C1955">
        <v>2024</v>
      </c>
      <c r="E1955">
        <v>99</v>
      </c>
      <c r="G1955">
        <v>99</v>
      </c>
      <c r="H1955">
        <v>2</v>
      </c>
      <c r="I1955">
        <v>99</v>
      </c>
      <c r="J1955">
        <v>704</v>
      </c>
      <c r="K1955">
        <v>99</v>
      </c>
      <c r="L1955">
        <v>9</v>
      </c>
      <c r="M1955">
        <v>99</v>
      </c>
      <c r="N1955">
        <v>99</v>
      </c>
      <c r="O1955">
        <v>99</v>
      </c>
      <c r="P1955">
        <v>99</v>
      </c>
      <c r="R1955">
        <v>0</v>
      </c>
    </row>
    <row r="1956" spans="1:37">
      <c r="A1956">
        <v>18</v>
      </c>
      <c r="B1956">
        <v>224</v>
      </c>
      <c r="C1956">
        <v>2024</v>
      </c>
      <c r="E1956">
        <v>99</v>
      </c>
      <c r="G1956">
        <v>99</v>
      </c>
      <c r="H1956">
        <v>1</v>
      </c>
      <c r="I1956">
        <v>99</v>
      </c>
      <c r="J1956">
        <v>802</v>
      </c>
      <c r="K1956">
        <v>99</v>
      </c>
      <c r="L1956">
        <v>9</v>
      </c>
      <c r="M1956">
        <v>99</v>
      </c>
      <c r="N1956">
        <v>99</v>
      </c>
      <c r="O1956">
        <v>99</v>
      </c>
      <c r="P1956">
        <v>99</v>
      </c>
      <c r="Q1956">
        <v>39</v>
      </c>
      <c r="R1956">
        <v>80</v>
      </c>
      <c r="S1956">
        <v>9</v>
      </c>
      <c r="T1956">
        <v>7.8</v>
      </c>
      <c r="U1956">
        <v>32.895000000000032</v>
      </c>
      <c r="V1956">
        <v>23.75</v>
      </c>
      <c r="W1956">
        <v>22.5</v>
      </c>
      <c r="X1956">
        <v>100</v>
      </c>
      <c r="Y1956">
        <v>97.5</v>
      </c>
      <c r="Z1956">
        <v>4.3818346614173578</v>
      </c>
      <c r="AA1956">
        <v>0</v>
      </c>
      <c r="AB1956">
        <v>1.1874342087037928</v>
      </c>
      <c r="AD1956">
        <v>-25.48460938444283</v>
      </c>
      <c r="AF1956">
        <v>13.136288998357964</v>
      </c>
      <c r="AG1956">
        <v>18.611164152504642</v>
      </c>
      <c r="AH1956">
        <v>3.75</v>
      </c>
      <c r="AI1956">
        <v>80</v>
      </c>
      <c r="AJ1956">
        <v>113.3775</v>
      </c>
      <c r="AK1956">
        <v>22.705534902698766</v>
      </c>
    </row>
    <row r="1957" spans="1:37">
      <c r="A1957">
        <v>18</v>
      </c>
      <c r="B1957">
        <v>225</v>
      </c>
      <c r="C1957">
        <v>2024</v>
      </c>
      <c r="E1957">
        <v>99</v>
      </c>
      <c r="G1957">
        <v>99</v>
      </c>
      <c r="H1957">
        <v>1</v>
      </c>
      <c r="I1957">
        <v>99</v>
      </c>
      <c r="J1957">
        <v>103</v>
      </c>
      <c r="K1957">
        <v>99</v>
      </c>
      <c r="L1957">
        <v>10</v>
      </c>
      <c r="M1957">
        <v>99</v>
      </c>
      <c r="N1957">
        <v>99</v>
      </c>
      <c r="O1957">
        <v>99</v>
      </c>
      <c r="P1957">
        <v>99</v>
      </c>
      <c r="Q1957">
        <v>1</v>
      </c>
      <c r="R1957">
        <v>1</v>
      </c>
      <c r="S1957">
        <v>10</v>
      </c>
      <c r="T1957">
        <v>10</v>
      </c>
      <c r="U1957">
        <v>42.800000000000011</v>
      </c>
      <c r="V1957">
        <v>0</v>
      </c>
      <c r="W1957">
        <v>100</v>
      </c>
      <c r="X1957">
        <v>100</v>
      </c>
      <c r="Y1957">
        <v>100</v>
      </c>
      <c r="Z1957">
        <v>0</v>
      </c>
      <c r="AA1957">
        <v>0</v>
      </c>
      <c r="AB1957">
        <v>0</v>
      </c>
      <c r="AF1957">
        <v>3.3333333333333344</v>
      </c>
      <c r="AG1957">
        <v>5.0140581068416132</v>
      </c>
      <c r="AH1957">
        <v>0</v>
      </c>
      <c r="AI1957">
        <v>1</v>
      </c>
      <c r="AJ1957">
        <v>119.2</v>
      </c>
      <c r="AK1957">
        <v>25.270567956156523</v>
      </c>
    </row>
    <row r="1958" spans="1:37">
      <c r="A1958">
        <v>18</v>
      </c>
      <c r="B1958">
        <v>226</v>
      </c>
      <c r="C1958">
        <v>2024</v>
      </c>
      <c r="E1958">
        <v>99</v>
      </c>
      <c r="G1958">
        <v>99</v>
      </c>
      <c r="H1958">
        <v>2</v>
      </c>
      <c r="I1958">
        <v>99</v>
      </c>
      <c r="J1958">
        <v>106</v>
      </c>
      <c r="K1958">
        <v>99</v>
      </c>
      <c r="L1958">
        <v>10</v>
      </c>
      <c r="M1958">
        <v>99</v>
      </c>
      <c r="N1958">
        <v>99</v>
      </c>
      <c r="O1958">
        <v>99</v>
      </c>
      <c r="P1958">
        <v>99</v>
      </c>
      <c r="Q1958">
        <v>69</v>
      </c>
      <c r="R1958">
        <v>100</v>
      </c>
      <c r="S1958">
        <v>10</v>
      </c>
      <c r="T1958">
        <v>8.59</v>
      </c>
      <c r="U1958">
        <v>37.832000000000008</v>
      </c>
      <c r="V1958">
        <v>5</v>
      </c>
      <c r="W1958">
        <v>50</v>
      </c>
      <c r="X1958">
        <v>100</v>
      </c>
      <c r="Y1958">
        <v>99</v>
      </c>
      <c r="Z1958">
        <v>4.6025618952926211</v>
      </c>
      <c r="AA1958">
        <v>0</v>
      </c>
      <c r="AB1958">
        <v>1.1144056711987764</v>
      </c>
      <c r="AD1958">
        <v>-22.711103564327242</v>
      </c>
      <c r="AF1958">
        <v>5.8858151854031791</v>
      </c>
      <c r="AG1958">
        <v>8.0725315853374937</v>
      </c>
      <c r="AH1958">
        <v>1</v>
      </c>
      <c r="AI1958">
        <v>100</v>
      </c>
      <c r="AJ1958">
        <v>113.82899999999998</v>
      </c>
      <c r="AK1958">
        <v>25.552301986956127</v>
      </c>
    </row>
    <row r="1959" spans="1:37">
      <c r="A1959">
        <v>18</v>
      </c>
      <c r="B1959">
        <v>227</v>
      </c>
      <c r="C1959">
        <v>2024</v>
      </c>
      <c r="E1959">
        <v>99</v>
      </c>
      <c r="G1959">
        <v>99</v>
      </c>
      <c r="H1959">
        <v>1</v>
      </c>
      <c r="I1959">
        <v>99</v>
      </c>
      <c r="J1959">
        <v>110</v>
      </c>
      <c r="K1959">
        <v>99</v>
      </c>
      <c r="L1959">
        <v>10</v>
      </c>
      <c r="M1959">
        <v>99</v>
      </c>
      <c r="N1959">
        <v>99</v>
      </c>
      <c r="O1959">
        <v>99</v>
      </c>
      <c r="P1959">
        <v>99</v>
      </c>
      <c r="Q1959">
        <v>253</v>
      </c>
      <c r="R1959">
        <v>380</v>
      </c>
      <c r="S1959">
        <v>10</v>
      </c>
      <c r="T1959">
        <v>8.2052631578947359</v>
      </c>
      <c r="U1959">
        <v>38.711842105263152</v>
      </c>
      <c r="V1959">
        <v>7.1052631578947354</v>
      </c>
      <c r="W1959">
        <v>35.78947368421052</v>
      </c>
      <c r="X1959">
        <v>100</v>
      </c>
      <c r="Y1959">
        <v>99.736842105263179</v>
      </c>
      <c r="Z1959">
        <v>5.1286801191478428</v>
      </c>
      <c r="AA1959">
        <v>0</v>
      </c>
      <c r="AB1959">
        <v>1.3822078768978421</v>
      </c>
      <c r="AD1959">
        <v>0.55224630163415356</v>
      </c>
      <c r="AF1959">
        <v>6.8978035941187148</v>
      </c>
      <c r="AG1959">
        <v>9.5134590498634495</v>
      </c>
      <c r="AH1959">
        <v>3.4210526315789478</v>
      </c>
      <c r="AI1959">
        <v>380</v>
      </c>
      <c r="AJ1959">
        <v>114.10631578947363</v>
      </c>
      <c r="AK1959">
        <v>25.947520286364995</v>
      </c>
    </row>
    <row r="1960" spans="1:37">
      <c r="A1960">
        <v>18</v>
      </c>
      <c r="B1960">
        <v>228</v>
      </c>
      <c r="C1960">
        <v>2024</v>
      </c>
      <c r="E1960">
        <v>99</v>
      </c>
      <c r="G1960">
        <v>99</v>
      </c>
      <c r="H1960">
        <v>1</v>
      </c>
      <c r="I1960">
        <v>99</v>
      </c>
      <c r="J1960">
        <v>111</v>
      </c>
      <c r="K1960">
        <v>99</v>
      </c>
      <c r="L1960">
        <v>10</v>
      </c>
      <c r="M1960">
        <v>99</v>
      </c>
      <c r="N1960">
        <v>99</v>
      </c>
      <c r="O1960">
        <v>99</v>
      </c>
      <c r="P1960">
        <v>99</v>
      </c>
      <c r="Q1960">
        <v>230</v>
      </c>
      <c r="R1960">
        <v>373</v>
      </c>
      <c r="S1960">
        <v>10</v>
      </c>
      <c r="T1960">
        <v>8.3083109919571054</v>
      </c>
      <c r="U1960">
        <v>38.738873994638055</v>
      </c>
      <c r="V1960">
        <v>5.6300268096514756</v>
      </c>
      <c r="W1960">
        <v>40.750670241286862</v>
      </c>
      <c r="X1960">
        <v>100</v>
      </c>
      <c r="Y1960">
        <v>99.195710455764058</v>
      </c>
      <c r="Z1960">
        <v>4.9040625296907665</v>
      </c>
      <c r="AA1960">
        <v>0</v>
      </c>
      <c r="AB1960">
        <v>1.4363569458662235</v>
      </c>
      <c r="AD1960">
        <v>-6.6175726330971045</v>
      </c>
      <c r="AF1960">
        <v>9.5665555270582203</v>
      </c>
      <c r="AG1960">
        <v>12.653122342880202</v>
      </c>
      <c r="AH1960">
        <v>0.26809651474530832</v>
      </c>
      <c r="AI1960">
        <v>370</v>
      </c>
      <c r="AJ1960">
        <v>113.5667567567568</v>
      </c>
      <c r="AK1960">
        <v>26.345260977072304</v>
      </c>
    </row>
    <row r="1961" spans="1:37">
      <c r="A1961">
        <v>18</v>
      </c>
      <c r="B1961">
        <v>229</v>
      </c>
      <c r="C1961">
        <v>2024</v>
      </c>
      <c r="E1961">
        <v>99</v>
      </c>
      <c r="G1961">
        <v>99</v>
      </c>
      <c r="H1961">
        <v>1</v>
      </c>
      <c r="I1961">
        <v>99</v>
      </c>
      <c r="J1961">
        <v>116</v>
      </c>
      <c r="K1961">
        <v>99</v>
      </c>
      <c r="L1961">
        <v>10</v>
      </c>
      <c r="M1961">
        <v>99</v>
      </c>
      <c r="N1961">
        <v>99</v>
      </c>
      <c r="O1961">
        <v>99</v>
      </c>
      <c r="P1961">
        <v>99</v>
      </c>
      <c r="Q1961">
        <v>128</v>
      </c>
      <c r="R1961">
        <v>168</v>
      </c>
      <c r="S1961">
        <v>10</v>
      </c>
      <c r="T1961">
        <v>8.1607142857142883</v>
      </c>
      <c r="U1961">
        <v>37.705952380952368</v>
      </c>
      <c r="V1961">
        <v>10.714285714285712</v>
      </c>
      <c r="W1961">
        <v>40.476190476190474</v>
      </c>
      <c r="X1961">
        <v>100</v>
      </c>
      <c r="Y1961">
        <v>99.404761904761884</v>
      </c>
      <c r="Z1961">
        <v>5.2513796643058512</v>
      </c>
      <c r="AA1961">
        <v>0</v>
      </c>
      <c r="AB1961">
        <v>1.6268958067394421</v>
      </c>
      <c r="AD1961">
        <v>-27.705771538481791</v>
      </c>
      <c r="AF1961">
        <v>5.5684454756380513</v>
      </c>
      <c r="AG1961">
        <v>8.1445462166290312</v>
      </c>
      <c r="AH1961">
        <v>0</v>
      </c>
      <c r="AI1961">
        <v>145</v>
      </c>
      <c r="AJ1961">
        <v>113.30275862068969</v>
      </c>
      <c r="AK1961">
        <v>25.7062170832736</v>
      </c>
    </row>
    <row r="1962" spans="1:37">
      <c r="A1962">
        <v>18</v>
      </c>
      <c r="B1962">
        <v>230</v>
      </c>
      <c r="C1962">
        <v>2024</v>
      </c>
      <c r="E1962">
        <v>99</v>
      </c>
      <c r="G1962">
        <v>99</v>
      </c>
      <c r="H1962">
        <v>2</v>
      </c>
      <c r="I1962">
        <v>99</v>
      </c>
      <c r="J1962">
        <v>117</v>
      </c>
      <c r="K1962">
        <v>99</v>
      </c>
      <c r="L1962">
        <v>10</v>
      </c>
      <c r="M1962">
        <v>99</v>
      </c>
      <c r="N1962">
        <v>99</v>
      </c>
      <c r="O1962">
        <v>99</v>
      </c>
      <c r="P1962">
        <v>99</v>
      </c>
      <c r="Q1962">
        <v>114</v>
      </c>
      <c r="R1962">
        <v>192</v>
      </c>
      <c r="S1962">
        <v>10</v>
      </c>
      <c r="T1962">
        <v>9.1510416666666643</v>
      </c>
      <c r="U1962">
        <v>37.38697916666667</v>
      </c>
      <c r="V1962">
        <v>3.6458333333333344</v>
      </c>
      <c r="W1962">
        <v>60.9375</v>
      </c>
      <c r="X1962">
        <v>100</v>
      </c>
      <c r="Y1962">
        <v>99.479166666666686</v>
      </c>
      <c r="Z1962">
        <v>5.5294464799441485</v>
      </c>
      <c r="AA1962">
        <v>0</v>
      </c>
      <c r="AB1962">
        <v>1.6050373043215862</v>
      </c>
      <c r="AD1962">
        <v>8.1618607763190898</v>
      </c>
      <c r="AF1962">
        <v>8.6838534599728607</v>
      </c>
      <c r="AG1962">
        <v>12.540968713529985</v>
      </c>
      <c r="AH1962">
        <v>0</v>
      </c>
      <c r="AI1962">
        <v>192</v>
      </c>
      <c r="AJ1962">
        <v>113.65208333333337</v>
      </c>
      <c r="AK1962">
        <v>25.33294234451029</v>
      </c>
    </row>
    <row r="1963" spans="1:37">
      <c r="A1963">
        <v>18</v>
      </c>
      <c r="B1963">
        <v>231</v>
      </c>
      <c r="C1963">
        <v>2024</v>
      </c>
      <c r="E1963">
        <v>99</v>
      </c>
      <c r="G1963">
        <v>99</v>
      </c>
      <c r="H1963">
        <v>1</v>
      </c>
      <c r="I1963">
        <v>99</v>
      </c>
      <c r="J1963">
        <v>134</v>
      </c>
      <c r="K1963">
        <v>99</v>
      </c>
      <c r="L1963">
        <v>10</v>
      </c>
      <c r="M1963">
        <v>99</v>
      </c>
      <c r="N1963">
        <v>99</v>
      </c>
      <c r="O1963">
        <v>99</v>
      </c>
      <c r="P1963">
        <v>99</v>
      </c>
      <c r="Q1963">
        <v>239</v>
      </c>
      <c r="R1963">
        <v>324</v>
      </c>
      <c r="S1963">
        <v>10</v>
      </c>
      <c r="T1963">
        <v>8.1049382716049383</v>
      </c>
      <c r="U1963">
        <v>37.245987654320977</v>
      </c>
      <c r="V1963">
        <v>10.185185185185183</v>
      </c>
      <c r="W1963">
        <v>35.802469135802475</v>
      </c>
      <c r="X1963">
        <v>100</v>
      </c>
      <c r="Y1963">
        <v>100</v>
      </c>
      <c r="Z1963">
        <v>4.5122278256384449</v>
      </c>
      <c r="AA1963">
        <v>0</v>
      </c>
      <c r="AB1963">
        <v>1.421215028306213</v>
      </c>
      <c r="AD1963">
        <v>-16.323504012121536</v>
      </c>
      <c r="AF1963">
        <v>6.2973760932944618</v>
      </c>
      <c r="AG1963">
        <v>9.5046031682273107</v>
      </c>
      <c r="AH1963">
        <v>0.30864197530864201</v>
      </c>
      <c r="AI1963">
        <v>323</v>
      </c>
      <c r="AJ1963">
        <v>112.38297213622285</v>
      </c>
      <c r="AK1963">
        <v>26.155110676600714</v>
      </c>
    </row>
    <row r="1964" spans="1:37">
      <c r="A1964">
        <v>18</v>
      </c>
      <c r="B1964">
        <v>232</v>
      </c>
      <c r="C1964">
        <v>2024</v>
      </c>
      <c r="E1964">
        <v>99</v>
      </c>
      <c r="G1964">
        <v>99</v>
      </c>
      <c r="H1964">
        <v>2</v>
      </c>
      <c r="I1964">
        <v>99</v>
      </c>
      <c r="J1964">
        <v>141</v>
      </c>
      <c r="K1964">
        <v>99</v>
      </c>
      <c r="L1964">
        <v>10</v>
      </c>
      <c r="M1964">
        <v>99</v>
      </c>
      <c r="N1964">
        <v>99</v>
      </c>
      <c r="O1964">
        <v>99</v>
      </c>
      <c r="P1964">
        <v>99</v>
      </c>
      <c r="Q1964">
        <v>144</v>
      </c>
      <c r="R1964">
        <v>191</v>
      </c>
      <c r="S1964">
        <v>10</v>
      </c>
      <c r="T1964">
        <v>8.63350785340314</v>
      </c>
      <c r="U1964">
        <v>38.996335078534031</v>
      </c>
      <c r="V1964">
        <v>2.6178010471204192</v>
      </c>
      <c r="W1964">
        <v>43.979057591623054</v>
      </c>
      <c r="X1964">
        <v>100</v>
      </c>
      <c r="Y1964">
        <v>100</v>
      </c>
      <c r="Z1964">
        <v>5.0242383364589918</v>
      </c>
      <c r="AA1964">
        <v>0</v>
      </c>
      <c r="AB1964">
        <v>1.3543522045307796</v>
      </c>
      <c r="AD1964">
        <v>-9.5913527732018427</v>
      </c>
      <c r="AF1964">
        <v>3.6422578184591914</v>
      </c>
      <c r="AG1964">
        <v>6.5741892262840436</v>
      </c>
      <c r="AH1964">
        <v>0.52356020942408388</v>
      </c>
      <c r="AI1964">
        <v>191</v>
      </c>
      <c r="AJ1964">
        <v>114.71151832460733</v>
      </c>
      <c r="AK1964">
        <v>25.670302206756912</v>
      </c>
    </row>
    <row r="1965" spans="1:37">
      <c r="A1965">
        <v>18</v>
      </c>
      <c r="B1965">
        <v>233</v>
      </c>
      <c r="C1965">
        <v>2024</v>
      </c>
      <c r="E1965">
        <v>99</v>
      </c>
      <c r="G1965">
        <v>99</v>
      </c>
      <c r="H1965">
        <v>2</v>
      </c>
      <c r="I1965">
        <v>99</v>
      </c>
      <c r="J1965">
        <v>143</v>
      </c>
      <c r="K1965">
        <v>99</v>
      </c>
      <c r="L1965">
        <v>10</v>
      </c>
      <c r="M1965">
        <v>99</v>
      </c>
      <c r="N1965">
        <v>99</v>
      </c>
      <c r="O1965">
        <v>99</v>
      </c>
      <c r="P1965">
        <v>99</v>
      </c>
      <c r="R1965">
        <v>0</v>
      </c>
    </row>
    <row r="1966" spans="1:37">
      <c r="A1966">
        <v>18</v>
      </c>
      <c r="B1966">
        <v>234</v>
      </c>
      <c r="C1966">
        <v>2024</v>
      </c>
      <c r="E1966">
        <v>99</v>
      </c>
      <c r="G1966">
        <v>99</v>
      </c>
      <c r="H1966">
        <v>2</v>
      </c>
      <c r="I1966">
        <v>99</v>
      </c>
      <c r="J1966">
        <v>147</v>
      </c>
      <c r="K1966">
        <v>99</v>
      </c>
      <c r="L1966">
        <v>10</v>
      </c>
      <c r="M1966">
        <v>99</v>
      </c>
      <c r="N1966">
        <v>99</v>
      </c>
      <c r="O1966">
        <v>99</v>
      </c>
      <c r="P1966">
        <v>99</v>
      </c>
      <c r="Q1966">
        <v>14</v>
      </c>
      <c r="R1966">
        <v>18</v>
      </c>
      <c r="S1966">
        <v>10</v>
      </c>
      <c r="T1966">
        <v>8.1111111111111107</v>
      </c>
      <c r="U1966">
        <v>37.011111111111127</v>
      </c>
      <c r="V1966">
        <v>22.222222222222225</v>
      </c>
      <c r="W1966">
        <v>38.888888888888886</v>
      </c>
      <c r="X1966">
        <v>100</v>
      </c>
      <c r="Y1966">
        <v>100</v>
      </c>
      <c r="Z1966">
        <v>4.624078153041058</v>
      </c>
      <c r="AA1966">
        <v>0</v>
      </c>
      <c r="AB1966">
        <v>0.9362388636862703</v>
      </c>
      <c r="AD1966">
        <v>31.9247311422168</v>
      </c>
      <c r="AF1966">
        <v>2.0857473928157595</v>
      </c>
      <c r="AG1966">
        <v>3.9779546553772871</v>
      </c>
      <c r="AH1966">
        <v>0</v>
      </c>
      <c r="AI1966">
        <v>18</v>
      </c>
      <c r="AJ1966">
        <v>112.06666666666663</v>
      </c>
      <c r="AK1966">
        <v>26.200268884220598</v>
      </c>
    </row>
    <row r="1967" spans="1:37">
      <c r="A1967">
        <v>18</v>
      </c>
      <c r="B1967">
        <v>235</v>
      </c>
      <c r="C1967">
        <v>2024</v>
      </c>
      <c r="E1967">
        <v>99</v>
      </c>
      <c r="G1967">
        <v>99</v>
      </c>
      <c r="H1967">
        <v>1</v>
      </c>
      <c r="I1967">
        <v>99</v>
      </c>
      <c r="J1967">
        <v>155</v>
      </c>
      <c r="K1967">
        <v>99</v>
      </c>
      <c r="L1967">
        <v>10</v>
      </c>
      <c r="M1967">
        <v>99</v>
      </c>
      <c r="N1967">
        <v>99</v>
      </c>
      <c r="O1967">
        <v>99</v>
      </c>
      <c r="P1967">
        <v>99</v>
      </c>
      <c r="Q1967">
        <v>103</v>
      </c>
      <c r="R1967">
        <v>171</v>
      </c>
      <c r="S1967">
        <v>10</v>
      </c>
      <c r="T1967">
        <v>7.7368421052631549</v>
      </c>
      <c r="U1967">
        <v>38.632163742690075</v>
      </c>
      <c r="V1967">
        <v>11.111111111111112</v>
      </c>
      <c r="W1967">
        <v>23.391812865497077</v>
      </c>
      <c r="X1967">
        <v>100</v>
      </c>
      <c r="Y1967">
        <v>99.415204678362571</v>
      </c>
      <c r="Z1967">
        <v>4.6892019167937855</v>
      </c>
      <c r="AA1967">
        <v>0</v>
      </c>
      <c r="AB1967">
        <v>1.5085679176635578</v>
      </c>
      <c r="AD1967">
        <v>4.5258831471995595</v>
      </c>
      <c r="AF1967">
        <v>7.9757462686567182</v>
      </c>
      <c r="AG1967">
        <v>10.781280090348575</v>
      </c>
      <c r="AH1967">
        <v>1.7543859649122804</v>
      </c>
      <c r="AI1967">
        <v>165</v>
      </c>
      <c r="AJ1967">
        <v>113.51818181818184</v>
      </c>
      <c r="AK1967">
        <v>26.225082423458808</v>
      </c>
    </row>
    <row r="1968" spans="1:37">
      <c r="A1968">
        <v>18</v>
      </c>
      <c r="B1968">
        <v>236</v>
      </c>
      <c r="C1968">
        <v>2024</v>
      </c>
      <c r="E1968">
        <v>99</v>
      </c>
      <c r="G1968">
        <v>99</v>
      </c>
      <c r="H1968">
        <v>2</v>
      </c>
      <c r="I1968">
        <v>99</v>
      </c>
      <c r="J1968">
        <v>160</v>
      </c>
      <c r="K1968">
        <v>99</v>
      </c>
      <c r="L1968">
        <v>10</v>
      </c>
      <c r="M1968">
        <v>99</v>
      </c>
      <c r="N1968">
        <v>99</v>
      </c>
      <c r="O1968">
        <v>99</v>
      </c>
      <c r="P1968">
        <v>99</v>
      </c>
      <c r="Q1968">
        <v>57</v>
      </c>
      <c r="R1968">
        <v>78</v>
      </c>
      <c r="S1968">
        <v>10</v>
      </c>
      <c r="T1968">
        <v>8.8974358974358996</v>
      </c>
      <c r="U1968">
        <v>38.901282051282053</v>
      </c>
      <c r="V1968">
        <v>1.2820512820512819</v>
      </c>
      <c r="W1968">
        <v>56.410256410256402</v>
      </c>
      <c r="X1968">
        <v>100</v>
      </c>
      <c r="Y1968">
        <v>100</v>
      </c>
      <c r="Z1968">
        <v>4.6943636031303448</v>
      </c>
      <c r="AA1968">
        <v>0</v>
      </c>
      <c r="AB1968">
        <v>1.4013706073784278</v>
      </c>
      <c r="AD1968">
        <v>-5.8445142339283631</v>
      </c>
      <c r="AF1968">
        <v>5.0355067785668162</v>
      </c>
      <c r="AG1968">
        <v>7.2904327936127329</v>
      </c>
      <c r="AH1968">
        <v>1.2820512820512819</v>
      </c>
      <c r="AI1968">
        <v>78</v>
      </c>
      <c r="AJ1968">
        <v>114.88589743589748</v>
      </c>
      <c r="AK1968">
        <v>25.565218487916631</v>
      </c>
    </row>
    <row r="1969" spans="1:37">
      <c r="A1969">
        <v>18</v>
      </c>
      <c r="B1969">
        <v>237</v>
      </c>
      <c r="C1969">
        <v>2024</v>
      </c>
      <c r="E1969">
        <v>99</v>
      </c>
      <c r="G1969">
        <v>99</v>
      </c>
      <c r="H1969">
        <v>1</v>
      </c>
      <c r="I1969">
        <v>99</v>
      </c>
      <c r="J1969">
        <v>171</v>
      </c>
      <c r="K1969">
        <v>99</v>
      </c>
      <c r="L1969">
        <v>10</v>
      </c>
      <c r="M1969">
        <v>99</v>
      </c>
      <c r="N1969">
        <v>99</v>
      </c>
      <c r="O1969">
        <v>99</v>
      </c>
      <c r="P1969">
        <v>99</v>
      </c>
      <c r="Q1969">
        <v>37</v>
      </c>
      <c r="R1969">
        <v>61</v>
      </c>
      <c r="S1969">
        <v>10</v>
      </c>
      <c r="T1969">
        <v>8.2622950819672134</v>
      </c>
      <c r="U1969">
        <v>40.316393442622953</v>
      </c>
      <c r="V1969">
        <v>4.918032786885246</v>
      </c>
      <c r="W1969">
        <v>42.622950819672127</v>
      </c>
      <c r="X1969">
        <v>100</v>
      </c>
      <c r="Y1969">
        <v>100</v>
      </c>
      <c r="Z1969">
        <v>4.2888410421169851</v>
      </c>
      <c r="AA1969">
        <v>0</v>
      </c>
      <c r="AB1969">
        <v>1.4810457021790444</v>
      </c>
      <c r="AD1969">
        <v>19.417677944534471</v>
      </c>
      <c r="AF1969">
        <v>9.0638930163447231</v>
      </c>
      <c r="AG1969">
        <v>12.01246525895208</v>
      </c>
      <c r="AH1969">
        <v>0</v>
      </c>
      <c r="AI1969">
        <v>61</v>
      </c>
      <c r="AJ1969">
        <v>115.78360655737704</v>
      </c>
      <c r="AK1969">
        <v>25.949094641596741</v>
      </c>
    </row>
    <row r="1970" spans="1:37">
      <c r="A1970">
        <v>18</v>
      </c>
      <c r="B1970">
        <v>238</v>
      </c>
      <c r="C1970">
        <v>2024</v>
      </c>
      <c r="E1970">
        <v>99</v>
      </c>
      <c r="G1970">
        <v>99</v>
      </c>
      <c r="H1970">
        <v>2</v>
      </c>
      <c r="I1970">
        <v>99</v>
      </c>
      <c r="J1970">
        <v>175</v>
      </c>
      <c r="K1970">
        <v>99</v>
      </c>
      <c r="L1970">
        <v>10</v>
      </c>
      <c r="M1970">
        <v>99</v>
      </c>
      <c r="N1970">
        <v>99</v>
      </c>
      <c r="O1970">
        <v>99</v>
      </c>
      <c r="P1970">
        <v>99</v>
      </c>
      <c r="Q1970">
        <v>33</v>
      </c>
      <c r="R1970">
        <v>41</v>
      </c>
      <c r="S1970">
        <v>10</v>
      </c>
      <c r="T1970">
        <v>7.9024390243902447</v>
      </c>
      <c r="U1970">
        <v>37.292682926829286</v>
      </c>
      <c r="V1970">
        <v>12.195121951219512</v>
      </c>
      <c r="W1970">
        <v>29.268292682926838</v>
      </c>
      <c r="X1970">
        <v>100</v>
      </c>
      <c r="Y1970">
        <v>100</v>
      </c>
      <c r="Z1970">
        <v>4.706165662291113</v>
      </c>
      <c r="AA1970">
        <v>0</v>
      </c>
      <c r="AB1970">
        <v>1.3934494494717744</v>
      </c>
      <c r="AD1970">
        <v>16.800215007713472</v>
      </c>
      <c r="AF1970">
        <v>4.7344110854503443</v>
      </c>
      <c r="AG1970">
        <v>7.3804834723509423</v>
      </c>
      <c r="AH1970">
        <v>0</v>
      </c>
      <c r="AI1970">
        <v>38</v>
      </c>
      <c r="AJ1970">
        <v>111.81842105263161</v>
      </c>
      <c r="AK1970">
        <v>26.354051702787888</v>
      </c>
    </row>
    <row r="1971" spans="1:37">
      <c r="A1971">
        <v>18</v>
      </c>
      <c r="B1971">
        <v>239</v>
      </c>
      <c r="C1971">
        <v>2024</v>
      </c>
      <c r="E1971">
        <v>99</v>
      </c>
      <c r="G1971">
        <v>99</v>
      </c>
      <c r="H1971">
        <v>2</v>
      </c>
      <c r="I1971">
        <v>99</v>
      </c>
      <c r="J1971">
        <v>177</v>
      </c>
      <c r="K1971">
        <v>99</v>
      </c>
      <c r="L1971">
        <v>10</v>
      </c>
      <c r="M1971">
        <v>99</v>
      </c>
      <c r="N1971">
        <v>99</v>
      </c>
      <c r="O1971">
        <v>99</v>
      </c>
      <c r="P1971">
        <v>99</v>
      </c>
      <c r="Q1971">
        <v>47</v>
      </c>
      <c r="R1971">
        <v>70</v>
      </c>
      <c r="S1971">
        <v>10</v>
      </c>
      <c r="T1971">
        <v>8.5285714285714249</v>
      </c>
      <c r="U1971">
        <v>38.997142857142869</v>
      </c>
      <c r="V1971">
        <v>5.7142857142857153</v>
      </c>
      <c r="W1971">
        <v>47.142857142857153</v>
      </c>
      <c r="X1971">
        <v>100</v>
      </c>
      <c r="Y1971">
        <v>100</v>
      </c>
      <c r="Z1971">
        <v>4.3984403543779411</v>
      </c>
      <c r="AA1971">
        <v>0</v>
      </c>
      <c r="AB1971">
        <v>1.1048132171991656</v>
      </c>
      <c r="AD1971">
        <v>-9.1704244513721314</v>
      </c>
      <c r="AF1971">
        <v>6.3176895306859198</v>
      </c>
      <c r="AG1971">
        <v>9.3878533599284673</v>
      </c>
      <c r="AH1971">
        <v>0</v>
      </c>
      <c r="AI1971">
        <v>70</v>
      </c>
      <c r="AJ1971">
        <v>115.09142857142859</v>
      </c>
      <c r="AK1971">
        <v>25.496636631958641</v>
      </c>
    </row>
    <row r="1972" spans="1:37">
      <c r="A1972">
        <v>18</v>
      </c>
      <c r="B1972">
        <v>240</v>
      </c>
      <c r="C1972">
        <v>2024</v>
      </c>
      <c r="E1972">
        <v>99</v>
      </c>
      <c r="G1972">
        <v>99</v>
      </c>
      <c r="H1972">
        <v>2</v>
      </c>
      <c r="I1972">
        <v>99</v>
      </c>
      <c r="J1972">
        <v>178</v>
      </c>
      <c r="K1972">
        <v>99</v>
      </c>
      <c r="L1972">
        <v>10</v>
      </c>
      <c r="M1972">
        <v>99</v>
      </c>
      <c r="N1972">
        <v>99</v>
      </c>
      <c r="O1972">
        <v>99</v>
      </c>
      <c r="P1972">
        <v>99</v>
      </c>
      <c r="Q1972">
        <v>20</v>
      </c>
      <c r="R1972">
        <v>39</v>
      </c>
      <c r="S1972">
        <v>10</v>
      </c>
      <c r="T1972">
        <v>8.5897435897435912</v>
      </c>
      <c r="U1972">
        <v>38.5948717948718</v>
      </c>
      <c r="V1972">
        <v>0</v>
      </c>
      <c r="W1972">
        <v>51.282051282051277</v>
      </c>
      <c r="X1972">
        <v>100</v>
      </c>
      <c r="Y1972">
        <v>97.435897435897445</v>
      </c>
      <c r="Z1972">
        <v>4.841431697442391</v>
      </c>
      <c r="AA1972">
        <v>0</v>
      </c>
      <c r="AB1972">
        <v>1.2953159938784711</v>
      </c>
      <c r="AD1972">
        <v>6.8763643425007119</v>
      </c>
      <c r="AF1972">
        <v>6.5767284991568307</v>
      </c>
      <c r="AG1972">
        <v>9.0381232023730167</v>
      </c>
      <c r="AH1972">
        <v>5.1282051282051277</v>
      </c>
      <c r="AI1972">
        <v>39</v>
      </c>
      <c r="AJ1972">
        <v>114.88717948717949</v>
      </c>
      <c r="AK1972">
        <v>25.320012635742497</v>
      </c>
    </row>
    <row r="1973" spans="1:37">
      <c r="A1973">
        <v>18</v>
      </c>
      <c r="B1973">
        <v>241</v>
      </c>
      <c r="C1973">
        <v>2024</v>
      </c>
      <c r="E1973">
        <v>99</v>
      </c>
      <c r="G1973">
        <v>99</v>
      </c>
      <c r="H1973">
        <v>2</v>
      </c>
      <c r="I1973">
        <v>99</v>
      </c>
      <c r="J1973">
        <v>181</v>
      </c>
      <c r="K1973">
        <v>99</v>
      </c>
      <c r="L1973">
        <v>10</v>
      </c>
      <c r="M1973">
        <v>99</v>
      </c>
      <c r="N1973">
        <v>99</v>
      </c>
      <c r="O1973">
        <v>99</v>
      </c>
      <c r="P1973">
        <v>99</v>
      </c>
      <c r="Q1973">
        <v>33</v>
      </c>
      <c r="R1973">
        <v>54</v>
      </c>
      <c r="S1973">
        <v>10</v>
      </c>
      <c r="T1973">
        <v>8.3333333333333357</v>
      </c>
      <c r="U1973">
        <v>38.757407407407406</v>
      </c>
      <c r="V1973">
        <v>11.111111111111112</v>
      </c>
      <c r="W1973">
        <v>38.888888888888886</v>
      </c>
      <c r="X1973">
        <v>100</v>
      </c>
      <c r="Y1973">
        <v>100</v>
      </c>
      <c r="Z1973">
        <v>4.6197082580586653</v>
      </c>
      <c r="AA1973">
        <v>0</v>
      </c>
      <c r="AB1973">
        <v>1.6777409856157173</v>
      </c>
      <c r="AD1973">
        <v>16.932020341616699</v>
      </c>
      <c r="AF1973">
        <v>5.35183349851338</v>
      </c>
      <c r="AG1973">
        <v>7.90579080572659</v>
      </c>
      <c r="AH1973">
        <v>1.8518518518518521</v>
      </c>
      <c r="AI1973">
        <v>40</v>
      </c>
      <c r="AJ1973">
        <v>114.51499999999999</v>
      </c>
      <c r="AK1973">
        <v>25.77834563750168</v>
      </c>
    </row>
    <row r="1974" spans="1:37">
      <c r="A1974">
        <v>18</v>
      </c>
      <c r="B1974">
        <v>242</v>
      </c>
      <c r="C1974">
        <v>2024</v>
      </c>
      <c r="E1974">
        <v>99</v>
      </c>
      <c r="G1974">
        <v>99</v>
      </c>
      <c r="H1974">
        <v>1</v>
      </c>
      <c r="I1974">
        <v>99</v>
      </c>
      <c r="J1974">
        <v>262</v>
      </c>
      <c r="K1974">
        <v>99</v>
      </c>
      <c r="L1974">
        <v>10</v>
      </c>
      <c r="M1974">
        <v>99</v>
      </c>
      <c r="N1974">
        <v>99</v>
      </c>
      <c r="O1974">
        <v>99</v>
      </c>
      <c r="P1974">
        <v>99</v>
      </c>
      <c r="R1974">
        <v>0</v>
      </c>
    </row>
    <row r="1975" spans="1:37">
      <c r="A1975">
        <v>18</v>
      </c>
      <c r="B1975">
        <v>243</v>
      </c>
      <c r="C1975">
        <v>2024</v>
      </c>
      <c r="E1975">
        <v>99</v>
      </c>
      <c r="G1975">
        <v>99</v>
      </c>
      <c r="H1975">
        <v>2</v>
      </c>
      <c r="I1975">
        <v>99</v>
      </c>
      <c r="J1975">
        <v>267</v>
      </c>
      <c r="K1975">
        <v>99</v>
      </c>
      <c r="L1975">
        <v>10</v>
      </c>
      <c r="M1975">
        <v>99</v>
      </c>
      <c r="N1975">
        <v>99</v>
      </c>
      <c r="O1975">
        <v>99</v>
      </c>
      <c r="P1975">
        <v>99</v>
      </c>
      <c r="R1975">
        <v>0</v>
      </c>
    </row>
    <row r="1976" spans="1:37">
      <c r="A1976">
        <v>18</v>
      </c>
      <c r="B1976">
        <v>244</v>
      </c>
      <c r="C1976">
        <v>2024</v>
      </c>
      <c r="E1976">
        <v>99</v>
      </c>
      <c r="G1976">
        <v>99</v>
      </c>
      <c r="H1976">
        <v>1</v>
      </c>
      <c r="I1976">
        <v>99</v>
      </c>
      <c r="J1976">
        <v>309</v>
      </c>
      <c r="K1976">
        <v>99</v>
      </c>
      <c r="L1976">
        <v>10</v>
      </c>
      <c r="M1976">
        <v>99</v>
      </c>
      <c r="N1976">
        <v>99</v>
      </c>
      <c r="O1976">
        <v>99</v>
      </c>
      <c r="P1976">
        <v>99</v>
      </c>
      <c r="Q1976">
        <v>180</v>
      </c>
      <c r="R1976">
        <v>305</v>
      </c>
      <c r="S1976">
        <v>10</v>
      </c>
      <c r="T1976">
        <v>8.3344262295081979</v>
      </c>
      <c r="U1976">
        <v>38.561967213114777</v>
      </c>
      <c r="V1976">
        <v>6.5573770491803289</v>
      </c>
      <c r="W1976">
        <v>38.688524590163937</v>
      </c>
      <c r="X1976">
        <v>100</v>
      </c>
      <c r="Y1976">
        <v>99.672131147540995</v>
      </c>
      <c r="Z1976">
        <v>5.012181495435506</v>
      </c>
      <c r="AA1976">
        <v>0</v>
      </c>
      <c r="AB1976">
        <v>2.0194858334346337</v>
      </c>
      <c r="AD1976">
        <v>2.7169871695563379</v>
      </c>
      <c r="AF1976">
        <v>7.4173151750972748</v>
      </c>
      <c r="AG1976">
        <v>10.67751479558534</v>
      </c>
      <c r="AH1976">
        <v>0.65573770491803285</v>
      </c>
      <c r="AI1976">
        <v>305</v>
      </c>
      <c r="AJ1976">
        <v>113.96918032786883</v>
      </c>
      <c r="AK1976">
        <v>25.935188774248079</v>
      </c>
    </row>
    <row r="1977" spans="1:37">
      <c r="A1977">
        <v>18</v>
      </c>
      <c r="B1977">
        <v>245</v>
      </c>
      <c r="C1977">
        <v>2024</v>
      </c>
      <c r="E1977">
        <v>99</v>
      </c>
      <c r="G1977">
        <v>99</v>
      </c>
      <c r="H1977">
        <v>2</v>
      </c>
      <c r="I1977">
        <v>99</v>
      </c>
      <c r="J1977">
        <v>470</v>
      </c>
      <c r="K1977">
        <v>99</v>
      </c>
      <c r="L1977">
        <v>10</v>
      </c>
      <c r="M1977">
        <v>99</v>
      </c>
      <c r="N1977">
        <v>99</v>
      </c>
      <c r="O1977">
        <v>99</v>
      </c>
      <c r="P1977">
        <v>99</v>
      </c>
      <c r="Q1977">
        <v>10</v>
      </c>
      <c r="R1977">
        <v>12</v>
      </c>
      <c r="S1977">
        <v>10</v>
      </c>
      <c r="T1977">
        <v>9.6666666666666643</v>
      </c>
      <c r="U1977">
        <v>32.183333333333337</v>
      </c>
      <c r="V1977">
        <v>8.3333333333333357</v>
      </c>
      <c r="W1977">
        <v>50</v>
      </c>
      <c r="X1977">
        <v>100</v>
      </c>
      <c r="Y1977">
        <v>83.333333333333314</v>
      </c>
      <c r="Z1977">
        <v>6.9592664045061934</v>
      </c>
      <c r="AA1977">
        <v>0</v>
      </c>
      <c r="AB1977">
        <v>2.6562295750848754</v>
      </c>
      <c r="AD1977">
        <v>-53.405483706756591</v>
      </c>
      <c r="AF1977">
        <v>2.2684310018903591</v>
      </c>
      <c r="AG1977">
        <v>3.594162975095855</v>
      </c>
      <c r="AH1977">
        <v>16.666666666666671</v>
      </c>
      <c r="AI1977">
        <v>12</v>
      </c>
      <c r="AJ1977">
        <v>107.8</v>
      </c>
      <c r="AK1977">
        <v>25.231009193502537</v>
      </c>
    </row>
    <row r="1978" spans="1:37">
      <c r="A1978">
        <v>18</v>
      </c>
      <c r="B1978">
        <v>246</v>
      </c>
      <c r="C1978">
        <v>2024</v>
      </c>
      <c r="E1978">
        <v>99</v>
      </c>
      <c r="G1978">
        <v>99</v>
      </c>
      <c r="H1978">
        <v>1</v>
      </c>
      <c r="I1978">
        <v>99</v>
      </c>
      <c r="J1978">
        <v>629</v>
      </c>
      <c r="K1978">
        <v>99</v>
      </c>
      <c r="L1978">
        <v>10</v>
      </c>
      <c r="M1978">
        <v>99</v>
      </c>
      <c r="N1978">
        <v>99</v>
      </c>
      <c r="O1978">
        <v>99</v>
      </c>
      <c r="P1978">
        <v>99</v>
      </c>
      <c r="R1978">
        <v>0</v>
      </c>
    </row>
    <row r="1979" spans="1:37">
      <c r="A1979">
        <v>18</v>
      </c>
      <c r="B1979">
        <v>247</v>
      </c>
      <c r="C1979">
        <v>2024</v>
      </c>
      <c r="E1979">
        <v>99</v>
      </c>
      <c r="G1979">
        <v>99</v>
      </c>
      <c r="H1979">
        <v>1</v>
      </c>
      <c r="I1979">
        <v>99</v>
      </c>
      <c r="J1979">
        <v>643</v>
      </c>
      <c r="K1979">
        <v>99</v>
      </c>
      <c r="L1979">
        <v>10</v>
      </c>
      <c r="M1979">
        <v>99</v>
      </c>
      <c r="N1979">
        <v>99</v>
      </c>
      <c r="O1979">
        <v>99</v>
      </c>
      <c r="P1979">
        <v>99</v>
      </c>
      <c r="Q1979">
        <v>86</v>
      </c>
      <c r="R1979">
        <v>150</v>
      </c>
      <c r="S1979">
        <v>10</v>
      </c>
      <c r="T1979">
        <v>7.6399999999999988</v>
      </c>
      <c r="U1979">
        <v>36.995999999999995</v>
      </c>
      <c r="V1979">
        <v>12</v>
      </c>
      <c r="W1979">
        <v>34</v>
      </c>
      <c r="X1979">
        <v>100</v>
      </c>
      <c r="Y1979">
        <v>98.666666666666686</v>
      </c>
      <c r="Z1979">
        <v>8.0978835094939345</v>
      </c>
      <c r="AA1979">
        <v>0</v>
      </c>
      <c r="AB1979">
        <v>2.2870067774276488</v>
      </c>
      <c r="AD1979">
        <v>62.303527477376399</v>
      </c>
      <c r="AF1979">
        <v>6.7720090293453712</v>
      </c>
      <c r="AG1979">
        <v>10.104552456491096</v>
      </c>
      <c r="AH1979">
        <v>0</v>
      </c>
      <c r="AI1979">
        <v>144</v>
      </c>
      <c r="AJ1979">
        <v>113.00763888888891</v>
      </c>
      <c r="AK1979">
        <v>26.035517379101474</v>
      </c>
    </row>
    <row r="1980" spans="1:37">
      <c r="A1980">
        <v>18</v>
      </c>
      <c r="B1980">
        <v>248</v>
      </c>
      <c r="C1980">
        <v>2024</v>
      </c>
      <c r="E1980">
        <v>99</v>
      </c>
      <c r="G1980">
        <v>99</v>
      </c>
      <c r="H1980">
        <v>2</v>
      </c>
      <c r="I1980">
        <v>99</v>
      </c>
      <c r="J1980">
        <v>704</v>
      </c>
      <c r="K1980">
        <v>99</v>
      </c>
      <c r="L1980">
        <v>10</v>
      </c>
      <c r="M1980">
        <v>99</v>
      </c>
      <c r="N1980">
        <v>99</v>
      </c>
      <c r="O1980">
        <v>99</v>
      </c>
      <c r="P1980">
        <v>99</v>
      </c>
      <c r="R1980">
        <v>0</v>
      </c>
    </row>
    <row r="1981" spans="1:37">
      <c r="A1981">
        <v>18</v>
      </c>
      <c r="B1981">
        <v>249</v>
      </c>
      <c r="C1981">
        <v>2024</v>
      </c>
      <c r="E1981">
        <v>99</v>
      </c>
      <c r="G1981">
        <v>99</v>
      </c>
      <c r="H1981">
        <v>1</v>
      </c>
      <c r="I1981">
        <v>99</v>
      </c>
      <c r="J1981">
        <v>802</v>
      </c>
      <c r="K1981">
        <v>99</v>
      </c>
      <c r="L1981">
        <v>10</v>
      </c>
      <c r="M1981">
        <v>99</v>
      </c>
      <c r="N1981">
        <v>99</v>
      </c>
      <c r="O1981">
        <v>99</v>
      </c>
      <c r="P1981">
        <v>99</v>
      </c>
      <c r="Q1981">
        <v>23</v>
      </c>
      <c r="R1981">
        <v>37</v>
      </c>
      <c r="S1981">
        <v>10</v>
      </c>
      <c r="T1981">
        <v>9.0270270270270281</v>
      </c>
      <c r="U1981">
        <v>36.318918918918904</v>
      </c>
      <c r="V1981">
        <v>8.1081081081081106</v>
      </c>
      <c r="W1981">
        <v>64.864864864864884</v>
      </c>
      <c r="X1981">
        <v>100</v>
      </c>
      <c r="Y1981">
        <v>100</v>
      </c>
      <c r="Z1981">
        <v>5.2238454220455743</v>
      </c>
      <c r="AA1981">
        <v>0</v>
      </c>
      <c r="AB1981">
        <v>1.6355259751791673</v>
      </c>
      <c r="AD1981">
        <v>-41.920687548538979</v>
      </c>
      <c r="AF1981">
        <v>6.0755336617405549</v>
      </c>
      <c r="AG1981">
        <v>9.5036032786653433</v>
      </c>
      <c r="AH1981">
        <v>2.7027027027027031</v>
      </c>
      <c r="AI1981">
        <v>37</v>
      </c>
      <c r="AJ1981">
        <v>112.29459459459461</v>
      </c>
      <c r="AK1981">
        <v>25.490256085012245</v>
      </c>
    </row>
    <row r="1982" spans="1:37">
      <c r="A1982">
        <v>18</v>
      </c>
      <c r="B1982">
        <v>250</v>
      </c>
      <c r="C1982">
        <v>2024</v>
      </c>
      <c r="E1982">
        <v>99</v>
      </c>
      <c r="G1982">
        <v>99</v>
      </c>
      <c r="H1982">
        <v>1</v>
      </c>
      <c r="I1982">
        <v>99</v>
      </c>
      <c r="J1982">
        <v>103</v>
      </c>
      <c r="K1982">
        <v>99</v>
      </c>
      <c r="L1982">
        <v>11</v>
      </c>
      <c r="M1982">
        <v>99</v>
      </c>
      <c r="N1982">
        <v>99</v>
      </c>
      <c r="O1982">
        <v>99</v>
      </c>
      <c r="P1982">
        <v>99</v>
      </c>
      <c r="R1982">
        <v>0</v>
      </c>
    </row>
    <row r="1983" spans="1:37">
      <c r="A1983">
        <v>18</v>
      </c>
      <c r="B1983">
        <v>251</v>
      </c>
      <c r="C1983">
        <v>2024</v>
      </c>
      <c r="E1983">
        <v>99</v>
      </c>
      <c r="G1983">
        <v>99</v>
      </c>
      <c r="H1983">
        <v>2</v>
      </c>
      <c r="I1983">
        <v>99</v>
      </c>
      <c r="J1983">
        <v>106</v>
      </c>
      <c r="K1983">
        <v>99</v>
      </c>
      <c r="L1983">
        <v>11</v>
      </c>
      <c r="M1983">
        <v>99</v>
      </c>
      <c r="N1983">
        <v>99</v>
      </c>
      <c r="O1983">
        <v>99</v>
      </c>
      <c r="P1983">
        <v>99</v>
      </c>
      <c r="Q1983">
        <v>22</v>
      </c>
      <c r="R1983">
        <v>27</v>
      </c>
      <c r="S1983">
        <v>11</v>
      </c>
      <c r="T1983">
        <v>9.7777777777777768</v>
      </c>
      <c r="U1983">
        <v>42.911111111111111</v>
      </c>
      <c r="V1983">
        <v>0</v>
      </c>
      <c r="W1983">
        <v>81.481481481481467</v>
      </c>
      <c r="X1983">
        <v>100</v>
      </c>
      <c r="Y1983">
        <v>100</v>
      </c>
      <c r="Z1983">
        <v>4.9184711064204034</v>
      </c>
      <c r="AA1983">
        <v>0</v>
      </c>
      <c r="AB1983">
        <v>1.4229164972072978</v>
      </c>
      <c r="AD1983">
        <v>26.971986118023775</v>
      </c>
      <c r="AF1983">
        <v>1.5891701000588581</v>
      </c>
      <c r="AG1983">
        <v>2.4722021290896641</v>
      </c>
      <c r="AH1983">
        <v>0</v>
      </c>
      <c r="AI1983">
        <v>27</v>
      </c>
      <c r="AJ1983">
        <v>114.84074074074076</v>
      </c>
      <c r="AK1983">
        <v>28.233883146133195</v>
      </c>
    </row>
    <row r="1984" spans="1:37">
      <c r="A1984">
        <v>18</v>
      </c>
      <c r="B1984">
        <v>252</v>
      </c>
      <c r="C1984">
        <v>2024</v>
      </c>
      <c r="E1984">
        <v>99</v>
      </c>
      <c r="G1984">
        <v>99</v>
      </c>
      <c r="H1984">
        <v>1</v>
      </c>
      <c r="I1984">
        <v>99</v>
      </c>
      <c r="J1984">
        <v>110</v>
      </c>
      <c r="K1984">
        <v>99</v>
      </c>
      <c r="L1984">
        <v>11</v>
      </c>
      <c r="M1984">
        <v>99</v>
      </c>
      <c r="N1984">
        <v>99</v>
      </c>
      <c r="O1984">
        <v>99</v>
      </c>
      <c r="P1984">
        <v>99</v>
      </c>
      <c r="Q1984">
        <v>93</v>
      </c>
      <c r="R1984">
        <v>109</v>
      </c>
      <c r="S1984">
        <v>11</v>
      </c>
      <c r="T1984">
        <v>9.5688073394495383</v>
      </c>
      <c r="U1984">
        <v>43.480733944954153</v>
      </c>
      <c r="V1984">
        <v>0</v>
      </c>
      <c r="W1984">
        <v>77.981651376146786</v>
      </c>
      <c r="X1984">
        <v>100</v>
      </c>
      <c r="Y1984">
        <v>100</v>
      </c>
      <c r="Z1984">
        <v>5.0390489321123244</v>
      </c>
      <c r="AA1984">
        <v>0</v>
      </c>
      <c r="AB1984">
        <v>1.4422648631090489</v>
      </c>
      <c r="AD1984">
        <v>-1.4271507620198571</v>
      </c>
      <c r="AF1984">
        <v>1.9785805046287888</v>
      </c>
      <c r="AG1984">
        <v>3.065027553171058</v>
      </c>
      <c r="AH1984">
        <v>4.5871559633027532</v>
      </c>
      <c r="AI1984">
        <v>109</v>
      </c>
      <c r="AJ1984">
        <v>115.16697247706421</v>
      </c>
      <c r="AK1984">
        <v>28.382270221019041</v>
      </c>
    </row>
    <row r="1985" spans="1:37">
      <c r="A1985">
        <v>18</v>
      </c>
      <c r="B1985">
        <v>253</v>
      </c>
      <c r="C1985">
        <v>2024</v>
      </c>
      <c r="E1985">
        <v>99</v>
      </c>
      <c r="G1985">
        <v>99</v>
      </c>
      <c r="H1985">
        <v>1</v>
      </c>
      <c r="I1985">
        <v>99</v>
      </c>
      <c r="J1985">
        <v>111</v>
      </c>
      <c r="K1985">
        <v>99</v>
      </c>
      <c r="L1985">
        <v>11</v>
      </c>
      <c r="M1985">
        <v>99</v>
      </c>
      <c r="N1985">
        <v>99</v>
      </c>
      <c r="O1985">
        <v>99</v>
      </c>
      <c r="P1985">
        <v>99</v>
      </c>
      <c r="Q1985">
        <v>90</v>
      </c>
      <c r="R1985">
        <v>120</v>
      </c>
      <c r="S1985">
        <v>11</v>
      </c>
      <c r="T1985">
        <v>9.5666666666666647</v>
      </c>
      <c r="U1985">
        <v>44.600833333333355</v>
      </c>
      <c r="V1985">
        <v>0</v>
      </c>
      <c r="W1985">
        <v>75</v>
      </c>
      <c r="X1985">
        <v>100</v>
      </c>
      <c r="Y1985">
        <v>100</v>
      </c>
      <c r="Z1985">
        <v>4.6205969281274228</v>
      </c>
      <c r="AA1985">
        <v>0</v>
      </c>
      <c r="AB1985">
        <v>1.584999123729167</v>
      </c>
      <c r="AD1985">
        <v>-11.259956175285817</v>
      </c>
      <c r="AF1985">
        <v>3.07771223390613</v>
      </c>
      <c r="AG1985">
        <v>4.6866886343794443</v>
      </c>
      <c r="AH1985">
        <v>0</v>
      </c>
      <c r="AI1985">
        <v>119</v>
      </c>
      <c r="AJ1985">
        <v>115.62857142857148</v>
      </c>
      <c r="AK1985">
        <v>28.8551782985394</v>
      </c>
    </row>
    <row r="1986" spans="1:37">
      <c r="A1986">
        <v>18</v>
      </c>
      <c r="B1986">
        <v>254</v>
      </c>
      <c r="C1986">
        <v>2024</v>
      </c>
      <c r="E1986">
        <v>99</v>
      </c>
      <c r="G1986">
        <v>99</v>
      </c>
      <c r="H1986">
        <v>1</v>
      </c>
      <c r="I1986">
        <v>99</v>
      </c>
      <c r="J1986">
        <v>116</v>
      </c>
      <c r="K1986">
        <v>99</v>
      </c>
      <c r="L1986">
        <v>11</v>
      </c>
      <c r="M1986">
        <v>99</v>
      </c>
      <c r="N1986">
        <v>99</v>
      </c>
      <c r="O1986">
        <v>99</v>
      </c>
      <c r="P1986">
        <v>99</v>
      </c>
      <c r="Q1986">
        <v>56</v>
      </c>
      <c r="R1986">
        <v>68</v>
      </c>
      <c r="S1986">
        <v>11</v>
      </c>
      <c r="T1986">
        <v>9.132352941176471</v>
      </c>
      <c r="U1986">
        <v>43.935294117647047</v>
      </c>
      <c r="V1986">
        <v>0</v>
      </c>
      <c r="W1986">
        <v>70.588235294117652</v>
      </c>
      <c r="X1986">
        <v>100</v>
      </c>
      <c r="Y1986">
        <v>100</v>
      </c>
      <c r="Z1986">
        <v>5.809165291510018</v>
      </c>
      <c r="AA1986">
        <v>0</v>
      </c>
      <c r="AB1986">
        <v>1.5895283407416012</v>
      </c>
      <c r="AD1986">
        <v>-20.818205904391924</v>
      </c>
      <c r="AF1986">
        <v>2.2538945972820685</v>
      </c>
      <c r="AG1986">
        <v>3.8412285348405426</v>
      </c>
      <c r="AH1986">
        <v>0</v>
      </c>
      <c r="AI1986">
        <v>58</v>
      </c>
      <c r="AJ1986">
        <v>115.0810344827586</v>
      </c>
      <c r="AK1986">
        <v>28.466802889770559</v>
      </c>
    </row>
    <row r="1987" spans="1:37">
      <c r="A1987">
        <v>18</v>
      </c>
      <c r="B1987">
        <v>255</v>
      </c>
      <c r="C1987">
        <v>2024</v>
      </c>
      <c r="E1987">
        <v>99</v>
      </c>
      <c r="G1987">
        <v>99</v>
      </c>
      <c r="H1987">
        <v>2</v>
      </c>
      <c r="I1987">
        <v>99</v>
      </c>
      <c r="J1987">
        <v>117</v>
      </c>
      <c r="K1987">
        <v>99</v>
      </c>
      <c r="L1987">
        <v>11</v>
      </c>
      <c r="M1987">
        <v>99</v>
      </c>
      <c r="N1987">
        <v>99</v>
      </c>
      <c r="O1987">
        <v>99</v>
      </c>
      <c r="P1987">
        <v>99</v>
      </c>
      <c r="Q1987">
        <v>52</v>
      </c>
      <c r="R1987">
        <v>70</v>
      </c>
      <c r="S1987">
        <v>11</v>
      </c>
      <c r="T1987">
        <v>10.071428571428569</v>
      </c>
      <c r="U1987">
        <v>42.268571428571406</v>
      </c>
      <c r="V1987">
        <v>2.8571428571428577</v>
      </c>
      <c r="W1987">
        <v>82.857142857142875</v>
      </c>
      <c r="X1987">
        <v>100</v>
      </c>
      <c r="Y1987">
        <v>100</v>
      </c>
      <c r="Z1987">
        <v>6.3739770687906923</v>
      </c>
      <c r="AA1987">
        <v>0</v>
      </c>
      <c r="AB1987">
        <v>1.7098156005122589</v>
      </c>
      <c r="AD1987">
        <v>-4.9473992766685191</v>
      </c>
      <c r="AF1987">
        <v>3.1659882406151061</v>
      </c>
      <c r="AG1987">
        <v>5.1692208781455937</v>
      </c>
      <c r="AH1987">
        <v>0</v>
      </c>
      <c r="AI1987">
        <v>70</v>
      </c>
      <c r="AJ1987">
        <v>114.51857142857143</v>
      </c>
      <c r="AK1987">
        <v>28.008423274337847</v>
      </c>
    </row>
    <row r="1988" spans="1:37">
      <c r="A1988">
        <v>18</v>
      </c>
      <c r="B1988">
        <v>256</v>
      </c>
      <c r="C1988">
        <v>2024</v>
      </c>
      <c r="E1988">
        <v>99</v>
      </c>
      <c r="G1988">
        <v>99</v>
      </c>
      <c r="H1988">
        <v>1</v>
      </c>
      <c r="I1988">
        <v>99</v>
      </c>
      <c r="J1988">
        <v>134</v>
      </c>
      <c r="K1988">
        <v>99</v>
      </c>
      <c r="L1988">
        <v>11</v>
      </c>
      <c r="M1988">
        <v>99</v>
      </c>
      <c r="N1988">
        <v>99</v>
      </c>
      <c r="O1988">
        <v>99</v>
      </c>
      <c r="P1988">
        <v>99</v>
      </c>
      <c r="Q1988">
        <v>85</v>
      </c>
      <c r="R1988">
        <v>105</v>
      </c>
      <c r="S1988">
        <v>11</v>
      </c>
      <c r="T1988">
        <v>9.5809523809523824</v>
      </c>
      <c r="U1988">
        <v>42.268571428571406</v>
      </c>
      <c r="V1988">
        <v>0.95238095238095277</v>
      </c>
      <c r="W1988">
        <v>65.714285714285694</v>
      </c>
      <c r="X1988">
        <v>100</v>
      </c>
      <c r="Y1988">
        <v>100</v>
      </c>
      <c r="Z1988">
        <v>5.0287992372641028</v>
      </c>
      <c r="AA1988">
        <v>0</v>
      </c>
      <c r="AB1988">
        <v>3.3996665169254281</v>
      </c>
      <c r="AD1988">
        <v>-11.140453083907945</v>
      </c>
      <c r="AF1988">
        <v>2.0408163265306123</v>
      </c>
      <c r="AG1988">
        <v>3.4955567159629792</v>
      </c>
      <c r="AH1988">
        <v>0</v>
      </c>
      <c r="AI1988">
        <v>105</v>
      </c>
      <c r="AJ1988">
        <v>113.51333333333336</v>
      </c>
      <c r="AK1988">
        <v>28.801509041235406</v>
      </c>
    </row>
    <row r="1989" spans="1:37">
      <c r="A1989">
        <v>18</v>
      </c>
      <c r="B1989">
        <v>257</v>
      </c>
      <c r="C1989">
        <v>2024</v>
      </c>
      <c r="E1989">
        <v>99</v>
      </c>
      <c r="G1989">
        <v>99</v>
      </c>
      <c r="H1989">
        <v>2</v>
      </c>
      <c r="I1989">
        <v>99</v>
      </c>
      <c r="J1989">
        <v>141</v>
      </c>
      <c r="K1989">
        <v>99</v>
      </c>
      <c r="L1989">
        <v>11</v>
      </c>
      <c r="M1989">
        <v>99</v>
      </c>
      <c r="N1989">
        <v>99</v>
      </c>
      <c r="O1989">
        <v>99</v>
      </c>
      <c r="P1989">
        <v>99</v>
      </c>
      <c r="Q1989">
        <v>54</v>
      </c>
      <c r="R1989">
        <v>66</v>
      </c>
      <c r="S1989">
        <v>11</v>
      </c>
      <c r="T1989">
        <v>10.151515151515152</v>
      </c>
      <c r="U1989">
        <v>43.246969696969686</v>
      </c>
      <c r="V1989">
        <v>0</v>
      </c>
      <c r="W1989">
        <v>83.333333333333314</v>
      </c>
      <c r="X1989">
        <v>100</v>
      </c>
      <c r="Y1989">
        <v>100</v>
      </c>
      <c r="Z1989">
        <v>6.0769614540684413</v>
      </c>
      <c r="AA1989">
        <v>0</v>
      </c>
      <c r="AB1989">
        <v>1.499923475244185</v>
      </c>
      <c r="AD1989">
        <v>-17.382263533408636</v>
      </c>
      <c r="AF1989">
        <v>1.2585812356979404</v>
      </c>
      <c r="AG1989">
        <v>2.5193276732385312</v>
      </c>
      <c r="AH1989">
        <v>0</v>
      </c>
      <c r="AI1989">
        <v>66</v>
      </c>
      <c r="AJ1989">
        <v>115.43030303030302</v>
      </c>
      <c r="AK1989">
        <v>28.057480258260568</v>
      </c>
    </row>
    <row r="1990" spans="1:37">
      <c r="A1990">
        <v>18</v>
      </c>
      <c r="B1990">
        <v>258</v>
      </c>
      <c r="C1990">
        <v>2024</v>
      </c>
      <c r="E1990">
        <v>99</v>
      </c>
      <c r="G1990">
        <v>99</v>
      </c>
      <c r="H1990">
        <v>2</v>
      </c>
      <c r="I1990">
        <v>99</v>
      </c>
      <c r="J1990">
        <v>143</v>
      </c>
      <c r="K1990">
        <v>99</v>
      </c>
      <c r="L1990">
        <v>11</v>
      </c>
      <c r="M1990">
        <v>99</v>
      </c>
      <c r="N1990">
        <v>99</v>
      </c>
      <c r="O1990">
        <v>99</v>
      </c>
      <c r="P1990">
        <v>99</v>
      </c>
      <c r="R1990">
        <v>0</v>
      </c>
    </row>
    <row r="1991" spans="1:37">
      <c r="A1991">
        <v>18</v>
      </c>
      <c r="B1991">
        <v>259</v>
      </c>
      <c r="C1991">
        <v>2024</v>
      </c>
      <c r="E1991">
        <v>99</v>
      </c>
      <c r="G1991">
        <v>99</v>
      </c>
      <c r="H1991">
        <v>2</v>
      </c>
      <c r="I1991">
        <v>99</v>
      </c>
      <c r="J1991">
        <v>147</v>
      </c>
      <c r="K1991">
        <v>99</v>
      </c>
      <c r="L1991">
        <v>11</v>
      </c>
      <c r="M1991">
        <v>99</v>
      </c>
      <c r="N1991">
        <v>99</v>
      </c>
      <c r="O1991">
        <v>99</v>
      </c>
      <c r="P1991">
        <v>99</v>
      </c>
      <c r="Q1991">
        <v>5</v>
      </c>
      <c r="R1991">
        <v>5</v>
      </c>
      <c r="S1991">
        <v>11</v>
      </c>
      <c r="T1991">
        <v>9.8000000000000007</v>
      </c>
      <c r="U1991">
        <v>41.680000000000007</v>
      </c>
      <c r="V1991">
        <v>0</v>
      </c>
      <c r="W1991">
        <v>80</v>
      </c>
      <c r="X1991">
        <v>100</v>
      </c>
      <c r="Y1991">
        <v>100</v>
      </c>
      <c r="Z1991">
        <v>2.0643643089338219</v>
      </c>
      <c r="AA1991">
        <v>0</v>
      </c>
      <c r="AB1991">
        <v>0.97979589711326065</v>
      </c>
      <c r="AD1991">
        <v>36.387804768885424</v>
      </c>
      <c r="AF1991">
        <v>0.57937427578215528</v>
      </c>
      <c r="AG1991">
        <v>1.2443796910546778</v>
      </c>
      <c r="AH1991">
        <v>0</v>
      </c>
      <c r="AI1991">
        <v>5</v>
      </c>
      <c r="AJ1991">
        <v>115.66000000000003</v>
      </c>
      <c r="AK1991">
        <v>26.960430611947576</v>
      </c>
    </row>
    <row r="1992" spans="1:37">
      <c r="A1992">
        <v>18</v>
      </c>
      <c r="B1992">
        <v>260</v>
      </c>
      <c r="C1992">
        <v>2024</v>
      </c>
      <c r="E1992">
        <v>99</v>
      </c>
      <c r="G1992">
        <v>99</v>
      </c>
      <c r="H1992">
        <v>1</v>
      </c>
      <c r="I1992">
        <v>99</v>
      </c>
      <c r="J1992">
        <v>155</v>
      </c>
      <c r="K1992">
        <v>99</v>
      </c>
      <c r="L1992">
        <v>11</v>
      </c>
      <c r="M1992">
        <v>99</v>
      </c>
      <c r="N1992">
        <v>99</v>
      </c>
      <c r="O1992">
        <v>99</v>
      </c>
      <c r="P1992">
        <v>99</v>
      </c>
      <c r="Q1992">
        <v>51</v>
      </c>
      <c r="R1992">
        <v>65</v>
      </c>
      <c r="S1992">
        <v>11</v>
      </c>
      <c r="T1992">
        <v>9.3230769230769255</v>
      </c>
      <c r="U1992">
        <v>42.661538461538491</v>
      </c>
      <c r="V1992">
        <v>7.6923076923076898</v>
      </c>
      <c r="W1992">
        <v>66.153846153846175</v>
      </c>
      <c r="X1992">
        <v>100</v>
      </c>
      <c r="Y1992">
        <v>98.461538461538439</v>
      </c>
      <c r="Z1992">
        <v>6.5101032086274069</v>
      </c>
      <c r="AA1992">
        <v>0</v>
      </c>
      <c r="AB1992">
        <v>1.701652520867625</v>
      </c>
      <c r="AD1992">
        <v>20.485310776030804</v>
      </c>
      <c r="AF1992">
        <v>3.0317164179104488</v>
      </c>
      <c r="AG1992">
        <v>4.5255884244163118</v>
      </c>
      <c r="AH1992">
        <v>0</v>
      </c>
      <c r="AI1992">
        <v>64</v>
      </c>
      <c r="AJ1992">
        <v>114.19531249999999</v>
      </c>
      <c r="AK1992">
        <v>28.425321685304809</v>
      </c>
    </row>
    <row r="1993" spans="1:37">
      <c r="A1993">
        <v>18</v>
      </c>
      <c r="B1993">
        <v>261</v>
      </c>
      <c r="C1993">
        <v>2024</v>
      </c>
      <c r="E1993">
        <v>99</v>
      </c>
      <c r="G1993">
        <v>99</v>
      </c>
      <c r="H1993">
        <v>2</v>
      </c>
      <c r="I1993">
        <v>99</v>
      </c>
      <c r="J1993">
        <v>160</v>
      </c>
      <c r="K1993">
        <v>99</v>
      </c>
      <c r="L1993">
        <v>11</v>
      </c>
      <c r="M1993">
        <v>99</v>
      </c>
      <c r="N1993">
        <v>99</v>
      </c>
      <c r="O1993">
        <v>99</v>
      </c>
      <c r="P1993">
        <v>99</v>
      </c>
      <c r="Q1993">
        <v>23</v>
      </c>
      <c r="R1993">
        <v>27</v>
      </c>
      <c r="S1993">
        <v>11</v>
      </c>
      <c r="T1993">
        <v>10.296296296296296</v>
      </c>
      <c r="U1993">
        <v>44.196296296296303</v>
      </c>
      <c r="V1993">
        <v>0</v>
      </c>
      <c r="W1993">
        <v>92.592592592592609</v>
      </c>
      <c r="X1993">
        <v>100</v>
      </c>
      <c r="Y1993">
        <v>100</v>
      </c>
      <c r="Z1993">
        <v>4.238490426719582</v>
      </c>
      <c r="AA1993">
        <v>0</v>
      </c>
      <c r="AB1993">
        <v>1.2999947240580916</v>
      </c>
      <c r="AD1993">
        <v>-43.469914670597802</v>
      </c>
      <c r="AF1993">
        <v>1.7430600387346675</v>
      </c>
      <c r="AG1993">
        <v>2.86711052058731</v>
      </c>
      <c r="AH1993">
        <v>7.4074074074074083</v>
      </c>
      <c r="AI1993">
        <v>26</v>
      </c>
      <c r="AJ1993">
        <v>116.3346153846154</v>
      </c>
      <c r="AK1993">
        <v>27.934526277898438</v>
      </c>
    </row>
    <row r="1994" spans="1:37">
      <c r="A1994">
        <v>18</v>
      </c>
      <c r="B1994">
        <v>262</v>
      </c>
      <c r="C1994">
        <v>2024</v>
      </c>
      <c r="E1994">
        <v>99</v>
      </c>
      <c r="G1994">
        <v>99</v>
      </c>
      <c r="H1994">
        <v>1</v>
      </c>
      <c r="I1994">
        <v>99</v>
      </c>
      <c r="J1994">
        <v>171</v>
      </c>
      <c r="K1994">
        <v>99</v>
      </c>
      <c r="L1994">
        <v>11</v>
      </c>
      <c r="M1994">
        <v>99</v>
      </c>
      <c r="N1994">
        <v>99</v>
      </c>
      <c r="O1994">
        <v>99</v>
      </c>
      <c r="P1994">
        <v>99</v>
      </c>
      <c r="Q1994">
        <v>18</v>
      </c>
      <c r="R1994">
        <v>25</v>
      </c>
      <c r="S1994">
        <v>11</v>
      </c>
      <c r="T1994">
        <v>9.6</v>
      </c>
      <c r="U1994">
        <v>43.887999999999998</v>
      </c>
      <c r="V1994">
        <v>0</v>
      </c>
      <c r="W1994">
        <v>80</v>
      </c>
      <c r="X1994">
        <v>100</v>
      </c>
      <c r="Y1994">
        <v>100</v>
      </c>
      <c r="Z1994">
        <v>3.9157446290584654</v>
      </c>
      <c r="AA1994">
        <v>0</v>
      </c>
      <c r="AB1994">
        <v>1.3564659966250536</v>
      </c>
      <c r="AD1994">
        <v>-12.064219510501941</v>
      </c>
      <c r="AF1994">
        <v>3.7147102526002977</v>
      </c>
      <c r="AG1994">
        <v>5.3592798284561551</v>
      </c>
      <c r="AH1994">
        <v>0</v>
      </c>
      <c r="AI1994">
        <v>25</v>
      </c>
      <c r="AJ1994">
        <v>115.47600000000001</v>
      </c>
      <c r="AK1994">
        <v>28.586499393042377</v>
      </c>
    </row>
    <row r="1995" spans="1:37">
      <c r="A1995">
        <v>18</v>
      </c>
      <c r="B1995">
        <v>263</v>
      </c>
      <c r="C1995">
        <v>2024</v>
      </c>
      <c r="E1995">
        <v>99</v>
      </c>
      <c r="G1995">
        <v>99</v>
      </c>
      <c r="H1995">
        <v>2</v>
      </c>
      <c r="I1995">
        <v>99</v>
      </c>
      <c r="J1995">
        <v>175</v>
      </c>
      <c r="K1995">
        <v>99</v>
      </c>
      <c r="L1995">
        <v>11</v>
      </c>
      <c r="M1995">
        <v>99</v>
      </c>
      <c r="N1995">
        <v>99</v>
      </c>
      <c r="O1995">
        <v>99</v>
      </c>
      <c r="P1995">
        <v>99</v>
      </c>
      <c r="Q1995">
        <v>16</v>
      </c>
      <c r="R1995">
        <v>19</v>
      </c>
      <c r="S1995">
        <v>11</v>
      </c>
      <c r="T1995">
        <v>9.8421052631578974</v>
      </c>
      <c r="U1995">
        <v>42.721052631578971</v>
      </c>
      <c r="V1995">
        <v>0</v>
      </c>
      <c r="W1995">
        <v>89.473684210526301</v>
      </c>
      <c r="X1995">
        <v>100</v>
      </c>
      <c r="Y1995">
        <v>100</v>
      </c>
      <c r="Z1995">
        <v>4.0390956449195645</v>
      </c>
      <c r="AA1995">
        <v>0</v>
      </c>
      <c r="AB1995">
        <v>1.2675362714518172</v>
      </c>
      <c r="AD1995">
        <v>19.905727422852888</v>
      </c>
      <c r="AF1995">
        <v>2.1939953810623556</v>
      </c>
      <c r="AG1995">
        <v>3.9180761507568742</v>
      </c>
      <c r="AH1995">
        <v>0</v>
      </c>
      <c r="AI1995">
        <v>18</v>
      </c>
      <c r="AJ1995">
        <v>114.71111111111104</v>
      </c>
      <c r="AK1995">
        <v>28.295955822676845</v>
      </c>
    </row>
    <row r="1996" spans="1:37">
      <c r="A1996">
        <v>18</v>
      </c>
      <c r="B1996">
        <v>264</v>
      </c>
      <c r="C1996">
        <v>2024</v>
      </c>
      <c r="E1996">
        <v>99</v>
      </c>
      <c r="G1996">
        <v>99</v>
      </c>
      <c r="H1996">
        <v>2</v>
      </c>
      <c r="I1996">
        <v>99</v>
      </c>
      <c r="J1996">
        <v>177</v>
      </c>
      <c r="K1996">
        <v>99</v>
      </c>
      <c r="L1996">
        <v>11</v>
      </c>
      <c r="M1996">
        <v>99</v>
      </c>
      <c r="N1996">
        <v>99</v>
      </c>
      <c r="O1996">
        <v>99</v>
      </c>
      <c r="P1996">
        <v>99</v>
      </c>
      <c r="Q1996">
        <v>10</v>
      </c>
      <c r="R1996">
        <v>11</v>
      </c>
      <c r="S1996">
        <v>11</v>
      </c>
      <c r="T1996">
        <v>9.6363636363636385</v>
      </c>
      <c r="U1996">
        <v>42.809090909090905</v>
      </c>
      <c r="V1996">
        <v>0</v>
      </c>
      <c r="W1996">
        <v>63.636363636363633</v>
      </c>
      <c r="X1996">
        <v>100</v>
      </c>
      <c r="Y1996">
        <v>100</v>
      </c>
      <c r="Z1996">
        <v>4.5767107175061481</v>
      </c>
      <c r="AA1996">
        <v>0</v>
      </c>
      <c r="AB1996">
        <v>1.6663911618021221</v>
      </c>
      <c r="AD1996">
        <v>98.025890650925888</v>
      </c>
      <c r="AF1996">
        <v>0.99277978339350226</v>
      </c>
      <c r="AG1996">
        <v>1.6194373753353051</v>
      </c>
      <c r="AH1996">
        <v>0</v>
      </c>
      <c r="AI1996">
        <v>11</v>
      </c>
      <c r="AJ1996">
        <v>115.40909090909091</v>
      </c>
      <c r="AK1996">
        <v>27.853326580824472</v>
      </c>
    </row>
    <row r="1997" spans="1:37">
      <c r="A1997">
        <v>18</v>
      </c>
      <c r="B1997">
        <v>265</v>
      </c>
      <c r="C1997">
        <v>2024</v>
      </c>
      <c r="E1997">
        <v>99</v>
      </c>
      <c r="G1997">
        <v>99</v>
      </c>
      <c r="H1997">
        <v>2</v>
      </c>
      <c r="I1997">
        <v>99</v>
      </c>
      <c r="J1997">
        <v>178</v>
      </c>
      <c r="K1997">
        <v>99</v>
      </c>
      <c r="L1997">
        <v>11</v>
      </c>
      <c r="M1997">
        <v>99</v>
      </c>
      <c r="N1997">
        <v>99</v>
      </c>
      <c r="O1997">
        <v>99</v>
      </c>
      <c r="P1997">
        <v>99</v>
      </c>
      <c r="Q1997">
        <v>10</v>
      </c>
      <c r="R1997">
        <v>10</v>
      </c>
      <c r="S1997">
        <v>11</v>
      </c>
      <c r="T1997">
        <v>9.9</v>
      </c>
      <c r="U1997">
        <v>38.769999999999989</v>
      </c>
      <c r="V1997">
        <v>10</v>
      </c>
      <c r="W1997">
        <v>80</v>
      </c>
      <c r="X1997">
        <v>100</v>
      </c>
      <c r="Y1997">
        <v>100</v>
      </c>
      <c r="Z1997">
        <v>3.6441871521644313</v>
      </c>
      <c r="AA1997">
        <v>0</v>
      </c>
      <c r="AB1997">
        <v>2.1189620100417086</v>
      </c>
      <c r="AD1997">
        <v>8.2492713450258606</v>
      </c>
      <c r="AF1997">
        <v>1.6863406408094437</v>
      </c>
      <c r="AG1997">
        <v>2.3279832351581304</v>
      </c>
      <c r="AH1997">
        <v>0</v>
      </c>
      <c r="AI1997">
        <v>10</v>
      </c>
      <c r="AJ1997">
        <v>111.77</v>
      </c>
      <c r="AK1997">
        <v>27.716362579992047</v>
      </c>
    </row>
    <row r="1998" spans="1:37">
      <c r="A1998">
        <v>18</v>
      </c>
      <c r="B1998">
        <v>266</v>
      </c>
      <c r="C1998">
        <v>2024</v>
      </c>
      <c r="E1998">
        <v>99</v>
      </c>
      <c r="G1998">
        <v>99</v>
      </c>
      <c r="H1998">
        <v>2</v>
      </c>
      <c r="I1998">
        <v>99</v>
      </c>
      <c r="J1998">
        <v>181</v>
      </c>
      <c r="K1998">
        <v>99</v>
      </c>
      <c r="L1998">
        <v>11</v>
      </c>
      <c r="M1998">
        <v>99</v>
      </c>
      <c r="N1998">
        <v>99</v>
      </c>
      <c r="O1998">
        <v>99</v>
      </c>
      <c r="P1998">
        <v>99</v>
      </c>
      <c r="Q1998">
        <v>15</v>
      </c>
      <c r="R1998">
        <v>16</v>
      </c>
      <c r="S1998">
        <v>11</v>
      </c>
      <c r="T1998">
        <v>10.6875</v>
      </c>
      <c r="U1998">
        <v>43.35</v>
      </c>
      <c r="V1998">
        <v>0</v>
      </c>
      <c r="W1998">
        <v>87.5</v>
      </c>
      <c r="X1998">
        <v>100</v>
      </c>
      <c r="Y1998">
        <v>100</v>
      </c>
      <c r="Z1998">
        <v>6.0315835400000974</v>
      </c>
      <c r="AA1998">
        <v>0</v>
      </c>
      <c r="AB1998">
        <v>1.792998535972631</v>
      </c>
      <c r="AD1998">
        <v>23.319126270495683</v>
      </c>
      <c r="AF1998">
        <v>1.5857284440039638</v>
      </c>
      <c r="AG1998">
        <v>2.620027953008726</v>
      </c>
      <c r="AH1998">
        <v>0</v>
      </c>
      <c r="AI1998">
        <v>12</v>
      </c>
      <c r="AJ1998">
        <v>115.72499999999999</v>
      </c>
      <c r="AK1998">
        <v>26.947334211679554</v>
      </c>
    </row>
    <row r="1999" spans="1:37">
      <c r="A1999">
        <v>18</v>
      </c>
      <c r="B1999">
        <v>267</v>
      </c>
      <c r="C1999">
        <v>2024</v>
      </c>
      <c r="E1999">
        <v>99</v>
      </c>
      <c r="G1999">
        <v>99</v>
      </c>
      <c r="H1999">
        <v>1</v>
      </c>
      <c r="I1999">
        <v>99</v>
      </c>
      <c r="J1999">
        <v>262</v>
      </c>
      <c r="K1999">
        <v>99</v>
      </c>
      <c r="L1999">
        <v>11</v>
      </c>
      <c r="M1999">
        <v>99</v>
      </c>
      <c r="N1999">
        <v>99</v>
      </c>
      <c r="O1999">
        <v>99</v>
      </c>
      <c r="P1999">
        <v>99</v>
      </c>
      <c r="R1999">
        <v>0</v>
      </c>
    </row>
    <row r="2000" spans="1:37">
      <c r="A2000">
        <v>18</v>
      </c>
      <c r="B2000">
        <v>268</v>
      </c>
      <c r="C2000">
        <v>2024</v>
      </c>
      <c r="E2000">
        <v>99</v>
      </c>
      <c r="G2000">
        <v>99</v>
      </c>
      <c r="H2000">
        <v>2</v>
      </c>
      <c r="I2000">
        <v>99</v>
      </c>
      <c r="J2000">
        <v>267</v>
      </c>
      <c r="K2000">
        <v>99</v>
      </c>
      <c r="L2000">
        <v>11</v>
      </c>
      <c r="M2000">
        <v>99</v>
      </c>
      <c r="N2000">
        <v>99</v>
      </c>
      <c r="O2000">
        <v>99</v>
      </c>
      <c r="P2000">
        <v>99</v>
      </c>
      <c r="R2000">
        <v>0</v>
      </c>
    </row>
    <row r="2001" spans="1:37">
      <c r="A2001">
        <v>18</v>
      </c>
      <c r="B2001">
        <v>269</v>
      </c>
      <c r="C2001">
        <v>2024</v>
      </c>
      <c r="E2001">
        <v>99</v>
      </c>
      <c r="G2001">
        <v>99</v>
      </c>
      <c r="H2001">
        <v>1</v>
      </c>
      <c r="I2001">
        <v>99</v>
      </c>
      <c r="J2001">
        <v>309</v>
      </c>
      <c r="K2001">
        <v>99</v>
      </c>
      <c r="L2001">
        <v>11</v>
      </c>
      <c r="M2001">
        <v>99</v>
      </c>
      <c r="N2001">
        <v>99</v>
      </c>
      <c r="O2001">
        <v>99</v>
      </c>
      <c r="P2001">
        <v>99</v>
      </c>
      <c r="Q2001">
        <v>66</v>
      </c>
      <c r="R2001">
        <v>84</v>
      </c>
      <c r="S2001">
        <v>11</v>
      </c>
      <c r="T2001">
        <v>9.1666666666666643</v>
      </c>
      <c r="U2001">
        <v>43.013095238095225</v>
      </c>
      <c r="V2001">
        <v>1.1904761904761909</v>
      </c>
      <c r="W2001">
        <v>66.666666666666686</v>
      </c>
      <c r="X2001">
        <v>100</v>
      </c>
      <c r="Y2001">
        <v>100</v>
      </c>
      <c r="Z2001">
        <v>4.9097517094118732</v>
      </c>
      <c r="AA2001">
        <v>0</v>
      </c>
      <c r="AB2001">
        <v>1.2614554456142497</v>
      </c>
      <c r="AD2001">
        <v>14.803826486170465</v>
      </c>
      <c r="AF2001">
        <v>2.0428015564202329</v>
      </c>
      <c r="AG2001">
        <v>3.2801306568885824</v>
      </c>
      <c r="AH2001">
        <v>0</v>
      </c>
      <c r="AI2001">
        <v>84</v>
      </c>
      <c r="AJ2001">
        <v>114.31190476190471</v>
      </c>
      <c r="AK2001">
        <v>28.712260519009124</v>
      </c>
    </row>
    <row r="2002" spans="1:37">
      <c r="A2002">
        <v>18</v>
      </c>
      <c r="B2002">
        <v>270</v>
      </c>
      <c r="C2002">
        <v>2024</v>
      </c>
      <c r="E2002">
        <v>99</v>
      </c>
      <c r="G2002">
        <v>99</v>
      </c>
      <c r="H2002">
        <v>2</v>
      </c>
      <c r="I2002">
        <v>99</v>
      </c>
      <c r="J2002">
        <v>470</v>
      </c>
      <c r="K2002">
        <v>99</v>
      </c>
      <c r="L2002">
        <v>11</v>
      </c>
      <c r="M2002">
        <v>99</v>
      </c>
      <c r="N2002">
        <v>99</v>
      </c>
      <c r="O2002">
        <v>99</v>
      </c>
      <c r="P2002">
        <v>99</v>
      </c>
      <c r="Q2002">
        <v>2</v>
      </c>
      <c r="R2002">
        <v>2</v>
      </c>
      <c r="S2002">
        <v>11</v>
      </c>
      <c r="T2002">
        <v>11.5</v>
      </c>
      <c r="U2002">
        <v>33.549999999999997</v>
      </c>
      <c r="V2002">
        <v>0</v>
      </c>
      <c r="W2002">
        <v>50</v>
      </c>
      <c r="X2002">
        <v>100</v>
      </c>
      <c r="Y2002">
        <v>100</v>
      </c>
      <c r="Z2002">
        <v>9.3500000000000085</v>
      </c>
      <c r="AA2002">
        <v>0</v>
      </c>
      <c r="AB2002">
        <v>3.5</v>
      </c>
      <c r="AD2002">
        <v>-99.999999999999815</v>
      </c>
      <c r="AF2002">
        <v>0.37807183364839314</v>
      </c>
      <c r="AG2002">
        <v>0.62446487734057998</v>
      </c>
      <c r="AH2002">
        <v>0</v>
      </c>
      <c r="AI2002">
        <v>2</v>
      </c>
      <c r="AJ2002">
        <v>107.8</v>
      </c>
      <c r="AK2002">
        <v>26.124373166461872</v>
      </c>
    </row>
    <row r="2003" spans="1:37">
      <c r="A2003">
        <v>18</v>
      </c>
      <c r="B2003">
        <v>271</v>
      </c>
      <c r="C2003">
        <v>2024</v>
      </c>
      <c r="E2003">
        <v>99</v>
      </c>
      <c r="G2003">
        <v>99</v>
      </c>
      <c r="H2003">
        <v>2</v>
      </c>
      <c r="I2003">
        <v>99</v>
      </c>
      <c r="J2003">
        <v>629</v>
      </c>
      <c r="K2003">
        <v>99</v>
      </c>
      <c r="L2003">
        <v>11</v>
      </c>
      <c r="M2003">
        <v>99</v>
      </c>
      <c r="N2003">
        <v>99</v>
      </c>
      <c r="O2003">
        <v>99</v>
      </c>
      <c r="P2003">
        <v>99</v>
      </c>
      <c r="R2003">
        <v>0</v>
      </c>
    </row>
    <row r="2004" spans="1:37">
      <c r="A2004">
        <v>18</v>
      </c>
      <c r="B2004">
        <v>272</v>
      </c>
      <c r="C2004">
        <v>2024</v>
      </c>
      <c r="E2004">
        <v>99</v>
      </c>
      <c r="G2004">
        <v>99</v>
      </c>
      <c r="H2004">
        <v>1</v>
      </c>
      <c r="I2004">
        <v>99</v>
      </c>
      <c r="J2004">
        <v>643</v>
      </c>
      <c r="K2004">
        <v>99</v>
      </c>
      <c r="L2004">
        <v>11</v>
      </c>
      <c r="M2004">
        <v>99</v>
      </c>
      <c r="N2004">
        <v>99</v>
      </c>
      <c r="O2004">
        <v>99</v>
      </c>
      <c r="P2004">
        <v>99</v>
      </c>
      <c r="Q2004">
        <v>22</v>
      </c>
      <c r="R2004">
        <v>32</v>
      </c>
      <c r="S2004">
        <v>11</v>
      </c>
      <c r="T2004">
        <v>8.84375</v>
      </c>
      <c r="U2004">
        <v>37.25</v>
      </c>
      <c r="V2004">
        <v>0</v>
      </c>
      <c r="W2004">
        <v>78.125</v>
      </c>
      <c r="X2004">
        <v>100</v>
      </c>
      <c r="Y2004">
        <v>100</v>
      </c>
      <c r="Z2004">
        <v>16.621729001520876</v>
      </c>
      <c r="AA2004">
        <v>0</v>
      </c>
      <c r="AB2004">
        <v>4.9377966683025747</v>
      </c>
      <c r="AD2004">
        <v>86.881580788411114</v>
      </c>
      <c r="AF2004">
        <v>1.4446952595936795</v>
      </c>
      <c r="AG2004">
        <v>2.1704376199476321</v>
      </c>
      <c r="AH2004">
        <v>0</v>
      </c>
      <c r="AI2004">
        <v>30</v>
      </c>
      <c r="AJ2004">
        <v>111.06999999999998</v>
      </c>
      <c r="AK2004">
        <v>28.74512965227386</v>
      </c>
    </row>
    <row r="2005" spans="1:37">
      <c r="A2005">
        <v>18</v>
      </c>
      <c r="B2005">
        <v>273</v>
      </c>
      <c r="C2005">
        <v>2024</v>
      </c>
      <c r="E2005">
        <v>99</v>
      </c>
      <c r="G2005">
        <v>99</v>
      </c>
      <c r="H2005">
        <v>2</v>
      </c>
      <c r="I2005">
        <v>99</v>
      </c>
      <c r="J2005">
        <v>704</v>
      </c>
      <c r="K2005">
        <v>99</v>
      </c>
      <c r="L2005">
        <v>11</v>
      </c>
      <c r="M2005">
        <v>99</v>
      </c>
      <c r="N2005">
        <v>99</v>
      </c>
      <c r="O2005">
        <v>99</v>
      </c>
      <c r="P2005">
        <v>99</v>
      </c>
      <c r="R2005">
        <v>0</v>
      </c>
    </row>
    <row r="2006" spans="1:37">
      <c r="A2006">
        <v>18</v>
      </c>
      <c r="B2006">
        <v>274</v>
      </c>
      <c r="C2006">
        <v>2024</v>
      </c>
      <c r="E2006">
        <v>99</v>
      </c>
      <c r="G2006">
        <v>99</v>
      </c>
      <c r="H2006">
        <v>1</v>
      </c>
      <c r="I2006">
        <v>99</v>
      </c>
      <c r="J2006">
        <v>802</v>
      </c>
      <c r="K2006">
        <v>99</v>
      </c>
      <c r="L2006">
        <v>11</v>
      </c>
      <c r="M2006">
        <v>99</v>
      </c>
      <c r="N2006">
        <v>99</v>
      </c>
      <c r="O2006">
        <v>99</v>
      </c>
      <c r="P2006">
        <v>99</v>
      </c>
      <c r="Q2006">
        <v>7</v>
      </c>
      <c r="R2006">
        <v>7</v>
      </c>
      <c r="S2006">
        <v>11</v>
      </c>
      <c r="T2006">
        <v>10.285714285714288</v>
      </c>
      <c r="U2006">
        <v>45.114285714285742</v>
      </c>
      <c r="V2006">
        <v>0</v>
      </c>
      <c r="W2006">
        <v>100</v>
      </c>
      <c r="X2006">
        <v>100</v>
      </c>
      <c r="Y2006">
        <v>100</v>
      </c>
      <c r="Z2006">
        <v>4.3874589363738714</v>
      </c>
      <c r="AA2006">
        <v>0</v>
      </c>
      <c r="AB2006">
        <v>0.4517539514526101</v>
      </c>
      <c r="AD2006">
        <v>43.760051581481825</v>
      </c>
      <c r="AF2006">
        <v>1.149425287356322</v>
      </c>
      <c r="AG2006">
        <v>2.233396275786959</v>
      </c>
      <c r="AH2006">
        <v>14.285714285714288</v>
      </c>
      <c r="AI2006">
        <v>7</v>
      </c>
      <c r="AJ2006">
        <v>117.7571428571428</v>
      </c>
      <c r="AK2006">
        <v>27.57596717380078</v>
      </c>
    </row>
    <row r="2007" spans="1:37">
      <c r="A2007">
        <v>18</v>
      </c>
      <c r="B2007">
        <v>275</v>
      </c>
      <c r="C2007">
        <v>2024</v>
      </c>
      <c r="E2007">
        <v>99</v>
      </c>
      <c r="G2007">
        <v>99</v>
      </c>
      <c r="H2007">
        <v>1</v>
      </c>
      <c r="I2007">
        <v>99</v>
      </c>
      <c r="J2007">
        <v>103</v>
      </c>
      <c r="K2007">
        <v>99</v>
      </c>
      <c r="L2007">
        <v>12</v>
      </c>
      <c r="M2007">
        <v>99</v>
      </c>
      <c r="N2007">
        <v>99</v>
      </c>
      <c r="O2007">
        <v>99</v>
      </c>
      <c r="P2007">
        <v>99</v>
      </c>
      <c r="R2007">
        <v>0</v>
      </c>
    </row>
    <row r="2008" spans="1:37">
      <c r="A2008">
        <v>18</v>
      </c>
      <c r="B2008">
        <v>276</v>
      </c>
      <c r="C2008">
        <v>2024</v>
      </c>
      <c r="E2008">
        <v>99</v>
      </c>
      <c r="G2008">
        <v>99</v>
      </c>
      <c r="H2008">
        <v>2</v>
      </c>
      <c r="I2008">
        <v>99</v>
      </c>
      <c r="J2008">
        <v>106</v>
      </c>
      <c r="K2008">
        <v>99</v>
      </c>
      <c r="L2008">
        <v>12</v>
      </c>
      <c r="M2008">
        <v>99</v>
      </c>
      <c r="N2008">
        <v>99</v>
      </c>
      <c r="O2008">
        <v>99</v>
      </c>
      <c r="P2008">
        <v>99</v>
      </c>
      <c r="Q2008">
        <v>7</v>
      </c>
      <c r="R2008">
        <v>8</v>
      </c>
      <c r="S2008">
        <v>12</v>
      </c>
      <c r="T2008">
        <v>10.75</v>
      </c>
      <c r="U2008">
        <v>48.45</v>
      </c>
      <c r="V2008">
        <v>0</v>
      </c>
      <c r="W2008">
        <v>100</v>
      </c>
      <c r="X2008">
        <v>100</v>
      </c>
      <c r="Y2008">
        <v>100</v>
      </c>
      <c r="Z2008">
        <v>3.1827660925679258</v>
      </c>
      <c r="AA2008">
        <v>0</v>
      </c>
      <c r="AB2008">
        <v>0.66143782776614757</v>
      </c>
      <c r="AD2008">
        <v>65.90816805857807</v>
      </c>
      <c r="AF2008">
        <v>0.4708652148322543</v>
      </c>
      <c r="AG2008">
        <v>0.82705467394713761</v>
      </c>
      <c r="AH2008">
        <v>0</v>
      </c>
      <c r="AI2008">
        <v>8</v>
      </c>
      <c r="AJ2008">
        <v>116.71250000000001</v>
      </c>
      <c r="AK2008">
        <v>30.513822009652685</v>
      </c>
    </row>
    <row r="2009" spans="1:37">
      <c r="A2009">
        <v>18</v>
      </c>
      <c r="B2009">
        <v>277</v>
      </c>
      <c r="C2009">
        <v>2024</v>
      </c>
      <c r="E2009">
        <v>99</v>
      </c>
      <c r="G2009">
        <v>99</v>
      </c>
      <c r="H2009">
        <v>1</v>
      </c>
      <c r="I2009">
        <v>99</v>
      </c>
      <c r="J2009">
        <v>110</v>
      </c>
      <c r="K2009">
        <v>99</v>
      </c>
      <c r="L2009">
        <v>12</v>
      </c>
      <c r="M2009">
        <v>99</v>
      </c>
      <c r="N2009">
        <v>99</v>
      </c>
      <c r="O2009">
        <v>99</v>
      </c>
      <c r="P2009">
        <v>99</v>
      </c>
      <c r="Q2009">
        <v>13</v>
      </c>
      <c r="R2009">
        <v>14</v>
      </c>
      <c r="S2009">
        <v>12</v>
      </c>
      <c r="T2009">
        <v>10.714285714285712</v>
      </c>
      <c r="U2009">
        <v>49.121428571428559</v>
      </c>
      <c r="V2009">
        <v>0</v>
      </c>
      <c r="W2009">
        <v>92.857142857142875</v>
      </c>
      <c r="X2009">
        <v>100</v>
      </c>
      <c r="Y2009">
        <v>100</v>
      </c>
      <c r="Z2009">
        <v>3.7806232614343158</v>
      </c>
      <c r="AA2009">
        <v>0</v>
      </c>
      <c r="AB2009">
        <v>2.0152479970951305</v>
      </c>
      <c r="AD2009">
        <v>81.175749651498691</v>
      </c>
      <c r="AF2009">
        <v>0.25412960609911045</v>
      </c>
      <c r="AG2009">
        <v>0.44474394402577022</v>
      </c>
      <c r="AH2009">
        <v>7.1428571428571441</v>
      </c>
      <c r="AI2009">
        <v>14</v>
      </c>
      <c r="AJ2009">
        <v>115.8642857142857</v>
      </c>
      <c r="AK2009">
        <v>31.62885202441532</v>
      </c>
    </row>
    <row r="2010" spans="1:37">
      <c r="A2010">
        <v>18</v>
      </c>
      <c r="B2010">
        <v>278</v>
      </c>
      <c r="C2010">
        <v>2024</v>
      </c>
      <c r="E2010">
        <v>99</v>
      </c>
      <c r="G2010">
        <v>99</v>
      </c>
      <c r="H2010">
        <v>1</v>
      </c>
      <c r="I2010">
        <v>99</v>
      </c>
      <c r="J2010">
        <v>111</v>
      </c>
      <c r="K2010">
        <v>99</v>
      </c>
      <c r="L2010">
        <v>12</v>
      </c>
      <c r="M2010">
        <v>99</v>
      </c>
      <c r="N2010">
        <v>99</v>
      </c>
      <c r="O2010">
        <v>99</v>
      </c>
      <c r="P2010">
        <v>99</v>
      </c>
      <c r="Q2010">
        <v>20</v>
      </c>
      <c r="R2010">
        <v>20</v>
      </c>
      <c r="S2010">
        <v>12</v>
      </c>
      <c r="T2010">
        <v>11.05</v>
      </c>
      <c r="U2010">
        <v>47.505000000000003</v>
      </c>
      <c r="V2010">
        <v>5</v>
      </c>
      <c r="W2010">
        <v>90</v>
      </c>
      <c r="X2010">
        <v>100</v>
      </c>
      <c r="Y2010">
        <v>100</v>
      </c>
      <c r="Z2010">
        <v>6.5572459920305306</v>
      </c>
      <c r="AA2010">
        <v>0</v>
      </c>
      <c r="AB2010">
        <v>1.7457090250096063</v>
      </c>
      <c r="AD2010">
        <v>37.037947809174845</v>
      </c>
      <c r="AF2010">
        <v>0.51295203898435493</v>
      </c>
      <c r="AG2010">
        <v>0.83197677015076477</v>
      </c>
      <c r="AH2010">
        <v>0</v>
      </c>
      <c r="AI2010">
        <v>20</v>
      </c>
      <c r="AJ2010">
        <v>115.29</v>
      </c>
      <c r="AK2010">
        <v>30.947793424105175</v>
      </c>
    </row>
    <row r="2011" spans="1:37">
      <c r="A2011">
        <v>18</v>
      </c>
      <c r="B2011">
        <v>279</v>
      </c>
      <c r="C2011">
        <v>2024</v>
      </c>
      <c r="E2011">
        <v>99</v>
      </c>
      <c r="G2011">
        <v>99</v>
      </c>
      <c r="H2011">
        <v>1</v>
      </c>
      <c r="I2011">
        <v>99</v>
      </c>
      <c r="J2011">
        <v>116</v>
      </c>
      <c r="K2011">
        <v>99</v>
      </c>
      <c r="L2011">
        <v>12</v>
      </c>
      <c r="M2011">
        <v>99</v>
      </c>
      <c r="N2011">
        <v>99</v>
      </c>
      <c r="O2011">
        <v>99</v>
      </c>
      <c r="P2011">
        <v>99</v>
      </c>
      <c r="Q2011">
        <v>16</v>
      </c>
      <c r="R2011">
        <v>19</v>
      </c>
      <c r="S2011">
        <v>12</v>
      </c>
      <c r="T2011">
        <v>10.631578947368419</v>
      </c>
      <c r="U2011">
        <v>47.347368421052643</v>
      </c>
      <c r="V2011">
        <v>0</v>
      </c>
      <c r="W2011">
        <v>78.947368421052644</v>
      </c>
      <c r="X2011">
        <v>100</v>
      </c>
      <c r="Y2011">
        <v>100</v>
      </c>
      <c r="Z2011">
        <v>8.0268869512049132</v>
      </c>
      <c r="AA2011">
        <v>0</v>
      </c>
      <c r="AB2011">
        <v>2.3217626315908162</v>
      </c>
      <c r="AD2011">
        <v>1.7598657406446969</v>
      </c>
      <c r="AF2011">
        <v>0.62976466688763688</v>
      </c>
      <c r="AG2011">
        <v>1.1566371635903578</v>
      </c>
      <c r="AH2011">
        <v>0</v>
      </c>
      <c r="AI2011">
        <v>17</v>
      </c>
      <c r="AJ2011">
        <v>115.12352941176469</v>
      </c>
      <c r="AK2011">
        <v>31.020629050857952</v>
      </c>
    </row>
    <row r="2012" spans="1:37">
      <c r="A2012">
        <v>18</v>
      </c>
      <c r="B2012">
        <v>280</v>
      </c>
      <c r="C2012">
        <v>2024</v>
      </c>
      <c r="E2012">
        <v>99</v>
      </c>
      <c r="G2012">
        <v>99</v>
      </c>
      <c r="H2012">
        <v>2</v>
      </c>
      <c r="I2012">
        <v>99</v>
      </c>
      <c r="J2012">
        <v>117</v>
      </c>
      <c r="K2012">
        <v>99</v>
      </c>
      <c r="L2012">
        <v>12</v>
      </c>
      <c r="M2012">
        <v>99</v>
      </c>
      <c r="N2012">
        <v>99</v>
      </c>
      <c r="O2012">
        <v>99</v>
      </c>
      <c r="P2012">
        <v>99</v>
      </c>
      <c r="Q2012">
        <v>27</v>
      </c>
      <c r="R2012">
        <v>28</v>
      </c>
      <c r="S2012">
        <v>12</v>
      </c>
      <c r="T2012">
        <v>12.214285714285712</v>
      </c>
      <c r="U2012">
        <v>46.703571428571443</v>
      </c>
      <c r="V2012">
        <v>0</v>
      </c>
      <c r="W2012">
        <v>100</v>
      </c>
      <c r="X2012">
        <v>100</v>
      </c>
      <c r="Y2012">
        <v>100</v>
      </c>
      <c r="Z2012">
        <v>4.4826237647527449</v>
      </c>
      <c r="AA2012">
        <v>0</v>
      </c>
      <c r="AB2012">
        <v>1.5891853900919337</v>
      </c>
      <c r="AD2012">
        <v>-19.412724323427074</v>
      </c>
      <c r="AF2012">
        <v>1.2663952962460423</v>
      </c>
      <c r="AG2012">
        <v>2.2846390909662686</v>
      </c>
      <c r="AH2012">
        <v>0</v>
      </c>
      <c r="AI2012">
        <v>28</v>
      </c>
      <c r="AJ2012">
        <v>116.19285714285721</v>
      </c>
      <c r="AK2012">
        <v>29.711765838993781</v>
      </c>
    </row>
    <row r="2013" spans="1:37">
      <c r="A2013">
        <v>18</v>
      </c>
      <c r="B2013">
        <v>281</v>
      </c>
      <c r="C2013">
        <v>2024</v>
      </c>
      <c r="E2013">
        <v>99</v>
      </c>
      <c r="G2013">
        <v>99</v>
      </c>
      <c r="H2013">
        <v>1</v>
      </c>
      <c r="I2013">
        <v>99</v>
      </c>
      <c r="J2013">
        <v>134</v>
      </c>
      <c r="K2013">
        <v>99</v>
      </c>
      <c r="L2013">
        <v>12</v>
      </c>
      <c r="M2013">
        <v>99</v>
      </c>
      <c r="N2013">
        <v>99</v>
      </c>
      <c r="O2013">
        <v>99</v>
      </c>
      <c r="P2013">
        <v>99</v>
      </c>
      <c r="Q2013">
        <v>15</v>
      </c>
      <c r="R2013">
        <v>16</v>
      </c>
      <c r="S2013">
        <v>12</v>
      </c>
      <c r="T2013">
        <v>10.875</v>
      </c>
      <c r="U2013">
        <v>47.0625</v>
      </c>
      <c r="V2013">
        <v>0</v>
      </c>
      <c r="W2013">
        <v>93.75</v>
      </c>
      <c r="X2013">
        <v>100</v>
      </c>
      <c r="Y2013">
        <v>100</v>
      </c>
      <c r="Z2013">
        <v>4.533882855787124</v>
      </c>
      <c r="AA2013">
        <v>0</v>
      </c>
      <c r="AB2013">
        <v>1.165922381636102</v>
      </c>
      <c r="AD2013">
        <v>-48.091424879742192</v>
      </c>
      <c r="AF2013">
        <v>0.31098153547133145</v>
      </c>
      <c r="AG2013">
        <v>0.59306795708172755</v>
      </c>
      <c r="AH2013">
        <v>0</v>
      </c>
      <c r="AI2013">
        <v>16</v>
      </c>
      <c r="AJ2013">
        <v>114.41874999999997</v>
      </c>
      <c r="AK2013">
        <v>31.344496799439757</v>
      </c>
    </row>
    <row r="2014" spans="1:37">
      <c r="A2014">
        <v>18</v>
      </c>
      <c r="B2014">
        <v>282</v>
      </c>
      <c r="C2014">
        <v>2024</v>
      </c>
      <c r="E2014">
        <v>99</v>
      </c>
      <c r="G2014">
        <v>99</v>
      </c>
      <c r="H2014">
        <v>2</v>
      </c>
      <c r="I2014">
        <v>99</v>
      </c>
      <c r="J2014">
        <v>141</v>
      </c>
      <c r="K2014">
        <v>99</v>
      </c>
      <c r="L2014">
        <v>12</v>
      </c>
      <c r="M2014">
        <v>99</v>
      </c>
      <c r="N2014">
        <v>99</v>
      </c>
      <c r="O2014">
        <v>99</v>
      </c>
      <c r="P2014">
        <v>99</v>
      </c>
      <c r="Q2014">
        <v>19</v>
      </c>
      <c r="R2014">
        <v>19</v>
      </c>
      <c r="S2014">
        <v>12</v>
      </c>
      <c r="T2014">
        <v>11.473684210526311</v>
      </c>
      <c r="U2014">
        <v>48.357894736842098</v>
      </c>
      <c r="V2014">
        <v>0</v>
      </c>
      <c r="W2014">
        <v>100</v>
      </c>
      <c r="X2014">
        <v>100</v>
      </c>
      <c r="Y2014">
        <v>100</v>
      </c>
      <c r="Z2014">
        <v>6.0583405570097604</v>
      </c>
      <c r="AA2014">
        <v>0</v>
      </c>
      <c r="AB2014">
        <v>1.6015920057582149</v>
      </c>
      <c r="AD2014">
        <v>-59.895294813917502</v>
      </c>
      <c r="AF2014">
        <v>0.36231884057971009</v>
      </c>
      <c r="AG2014">
        <v>0.81097231060910302</v>
      </c>
      <c r="AH2014">
        <v>0</v>
      </c>
      <c r="AI2014">
        <v>19</v>
      </c>
      <c r="AJ2014">
        <v>116.7578947368421</v>
      </c>
      <c r="AK2014">
        <v>30.238728099809592</v>
      </c>
    </row>
    <row r="2015" spans="1:37">
      <c r="A2015">
        <v>18</v>
      </c>
      <c r="B2015">
        <v>283</v>
      </c>
      <c r="C2015">
        <v>2024</v>
      </c>
      <c r="E2015">
        <v>99</v>
      </c>
      <c r="G2015">
        <v>99</v>
      </c>
      <c r="H2015">
        <v>2</v>
      </c>
      <c r="I2015">
        <v>99</v>
      </c>
      <c r="J2015">
        <v>143</v>
      </c>
      <c r="K2015">
        <v>99</v>
      </c>
      <c r="L2015">
        <v>12</v>
      </c>
      <c r="M2015">
        <v>99</v>
      </c>
      <c r="N2015">
        <v>99</v>
      </c>
      <c r="O2015">
        <v>99</v>
      </c>
      <c r="P2015">
        <v>99</v>
      </c>
      <c r="R2015">
        <v>0</v>
      </c>
    </row>
    <row r="2016" spans="1:37">
      <c r="A2016">
        <v>18</v>
      </c>
      <c r="B2016">
        <v>284</v>
      </c>
      <c r="C2016">
        <v>2024</v>
      </c>
      <c r="E2016">
        <v>99</v>
      </c>
      <c r="G2016">
        <v>99</v>
      </c>
      <c r="H2016">
        <v>2</v>
      </c>
      <c r="I2016">
        <v>99</v>
      </c>
      <c r="J2016">
        <v>147</v>
      </c>
      <c r="K2016">
        <v>99</v>
      </c>
      <c r="L2016">
        <v>12</v>
      </c>
      <c r="M2016">
        <v>99</v>
      </c>
      <c r="N2016">
        <v>99</v>
      </c>
      <c r="O2016">
        <v>99</v>
      </c>
      <c r="P2016">
        <v>99</v>
      </c>
      <c r="Q2016">
        <v>1</v>
      </c>
      <c r="R2016">
        <v>1</v>
      </c>
      <c r="S2016">
        <v>12</v>
      </c>
      <c r="T2016">
        <v>12</v>
      </c>
      <c r="U2016">
        <v>56.2</v>
      </c>
      <c r="V2016">
        <v>0</v>
      </c>
      <c r="W2016">
        <v>100</v>
      </c>
      <c r="X2016">
        <v>100</v>
      </c>
      <c r="Y2016">
        <v>100</v>
      </c>
      <c r="Z2016">
        <v>0</v>
      </c>
      <c r="AA2016">
        <v>0</v>
      </c>
      <c r="AB2016">
        <v>0</v>
      </c>
      <c r="AF2016">
        <v>0.11587485515643103</v>
      </c>
      <c r="AG2016">
        <v>0.33557648098499465</v>
      </c>
      <c r="AH2016">
        <v>0</v>
      </c>
      <c r="AI2016">
        <v>1</v>
      </c>
      <c r="AJ2016">
        <v>123.5</v>
      </c>
      <c r="AK2016">
        <v>29.835645806024647</v>
      </c>
    </row>
    <row r="2017" spans="1:37">
      <c r="A2017">
        <v>18</v>
      </c>
      <c r="B2017">
        <v>285</v>
      </c>
      <c r="C2017">
        <v>2024</v>
      </c>
      <c r="E2017">
        <v>99</v>
      </c>
      <c r="G2017">
        <v>99</v>
      </c>
      <c r="H2017">
        <v>1</v>
      </c>
      <c r="I2017">
        <v>99</v>
      </c>
      <c r="J2017">
        <v>155</v>
      </c>
      <c r="K2017">
        <v>99</v>
      </c>
      <c r="L2017">
        <v>12</v>
      </c>
      <c r="M2017">
        <v>99</v>
      </c>
      <c r="N2017">
        <v>99</v>
      </c>
      <c r="O2017">
        <v>99</v>
      </c>
      <c r="P2017">
        <v>99</v>
      </c>
      <c r="Q2017">
        <v>8</v>
      </c>
      <c r="R2017">
        <v>10</v>
      </c>
      <c r="S2017">
        <v>12</v>
      </c>
      <c r="T2017">
        <v>11</v>
      </c>
      <c r="U2017">
        <v>48.07</v>
      </c>
      <c r="V2017">
        <v>0</v>
      </c>
      <c r="W2017">
        <v>90</v>
      </c>
      <c r="X2017">
        <v>100</v>
      </c>
      <c r="Y2017">
        <v>100</v>
      </c>
      <c r="Z2017">
        <v>5.9358318709343214</v>
      </c>
      <c r="AA2017">
        <v>0</v>
      </c>
      <c r="AB2017">
        <v>2.0493901531919194</v>
      </c>
      <c r="AD2017">
        <v>65.434506481797726</v>
      </c>
      <c r="AF2017">
        <v>0.46641791044776126</v>
      </c>
      <c r="AG2017">
        <v>0.78451148778107493</v>
      </c>
      <c r="AH2017">
        <v>0</v>
      </c>
      <c r="AI2017">
        <v>10</v>
      </c>
      <c r="AJ2017">
        <v>117.31999999999998</v>
      </c>
      <c r="AK2017">
        <v>29.76344948768449</v>
      </c>
    </row>
    <row r="2018" spans="1:37">
      <c r="A2018">
        <v>18</v>
      </c>
      <c r="B2018">
        <v>286</v>
      </c>
      <c r="C2018">
        <v>2024</v>
      </c>
      <c r="E2018">
        <v>99</v>
      </c>
      <c r="G2018">
        <v>99</v>
      </c>
      <c r="H2018">
        <v>2</v>
      </c>
      <c r="I2018">
        <v>99</v>
      </c>
      <c r="J2018">
        <v>160</v>
      </c>
      <c r="K2018">
        <v>99</v>
      </c>
      <c r="L2018">
        <v>12</v>
      </c>
      <c r="M2018">
        <v>99</v>
      </c>
      <c r="N2018">
        <v>99</v>
      </c>
      <c r="O2018">
        <v>99</v>
      </c>
      <c r="P2018">
        <v>99</v>
      </c>
      <c r="Q2018">
        <v>6</v>
      </c>
      <c r="R2018">
        <v>6</v>
      </c>
      <c r="S2018">
        <v>12</v>
      </c>
      <c r="T2018">
        <v>11.333333333333336</v>
      </c>
      <c r="U2018">
        <v>50.916666666666657</v>
      </c>
      <c r="V2018">
        <v>0</v>
      </c>
      <c r="W2018">
        <v>100</v>
      </c>
      <c r="X2018">
        <v>100</v>
      </c>
      <c r="Y2018">
        <v>100</v>
      </c>
      <c r="Z2018">
        <v>6.0658653316919695</v>
      </c>
      <c r="AA2018">
        <v>0</v>
      </c>
      <c r="AB2018">
        <v>1.5986105077709027</v>
      </c>
      <c r="AD2018">
        <v>-12.947934878224396</v>
      </c>
      <c r="AF2018">
        <v>0.38734667527437056</v>
      </c>
      <c r="AG2018">
        <v>0.73401681391051954</v>
      </c>
      <c r="AH2018">
        <v>16.666666666666671</v>
      </c>
      <c r="AI2018">
        <v>6</v>
      </c>
      <c r="AJ2018">
        <v>117.7</v>
      </c>
      <c r="AK2018">
        <v>31.169719821156743</v>
      </c>
    </row>
    <row r="2019" spans="1:37">
      <c r="A2019">
        <v>18</v>
      </c>
      <c r="B2019">
        <v>287</v>
      </c>
      <c r="C2019">
        <v>2024</v>
      </c>
      <c r="E2019">
        <v>99</v>
      </c>
      <c r="G2019">
        <v>99</v>
      </c>
      <c r="H2019">
        <v>1</v>
      </c>
      <c r="I2019">
        <v>99</v>
      </c>
      <c r="J2019">
        <v>171</v>
      </c>
      <c r="K2019">
        <v>99</v>
      </c>
      <c r="L2019">
        <v>12</v>
      </c>
      <c r="M2019">
        <v>99</v>
      </c>
      <c r="N2019">
        <v>99</v>
      </c>
      <c r="O2019">
        <v>99</v>
      </c>
      <c r="P2019">
        <v>99</v>
      </c>
      <c r="Q2019">
        <v>2</v>
      </c>
      <c r="R2019">
        <v>3</v>
      </c>
      <c r="S2019">
        <v>12</v>
      </c>
      <c r="T2019">
        <v>11.666666666666664</v>
      </c>
      <c r="U2019">
        <v>45.26666666666668</v>
      </c>
      <c r="V2019">
        <v>0</v>
      </c>
      <c r="W2019">
        <v>100</v>
      </c>
      <c r="X2019">
        <v>100</v>
      </c>
      <c r="Y2019">
        <v>100</v>
      </c>
      <c r="Z2019">
        <v>1.5084944665312185</v>
      </c>
      <c r="AA2019">
        <v>0</v>
      </c>
      <c r="AB2019">
        <v>0.47140452079105849</v>
      </c>
      <c r="AD2019">
        <v>49.99999999999708</v>
      </c>
      <c r="AF2019">
        <v>0.44576523031203558</v>
      </c>
      <c r="AG2019">
        <v>0.66331589564741711</v>
      </c>
      <c r="AH2019">
        <v>0</v>
      </c>
      <c r="AI2019">
        <v>3</v>
      </c>
      <c r="AJ2019">
        <v>111.59999999999998</v>
      </c>
      <c r="AK2019">
        <v>32.560563238455174</v>
      </c>
    </row>
    <row r="2020" spans="1:37">
      <c r="A2020">
        <v>18</v>
      </c>
      <c r="B2020">
        <v>288</v>
      </c>
      <c r="C2020">
        <v>2024</v>
      </c>
      <c r="E2020">
        <v>99</v>
      </c>
      <c r="G2020">
        <v>99</v>
      </c>
      <c r="H2020">
        <v>2</v>
      </c>
      <c r="I2020">
        <v>99</v>
      </c>
      <c r="J2020">
        <v>175</v>
      </c>
      <c r="K2020">
        <v>99</v>
      </c>
      <c r="L2020">
        <v>12</v>
      </c>
      <c r="M2020">
        <v>99</v>
      </c>
      <c r="N2020">
        <v>99</v>
      </c>
      <c r="O2020">
        <v>99</v>
      </c>
      <c r="P2020">
        <v>99</v>
      </c>
      <c r="Q2020">
        <v>2</v>
      </c>
      <c r="R2020">
        <v>2</v>
      </c>
      <c r="S2020">
        <v>12</v>
      </c>
      <c r="T2020">
        <v>11</v>
      </c>
      <c r="U2020">
        <v>45.25</v>
      </c>
      <c r="V2020">
        <v>0</v>
      </c>
      <c r="W2020">
        <v>100</v>
      </c>
      <c r="X2020">
        <v>100</v>
      </c>
      <c r="Y2020">
        <v>100</v>
      </c>
      <c r="Z2020">
        <v>5.0000000005093186E-2</v>
      </c>
      <c r="AA2020">
        <v>0</v>
      </c>
      <c r="AB2020">
        <v>1</v>
      </c>
      <c r="AD2020">
        <v>-99.999999989722724</v>
      </c>
      <c r="AF2020">
        <v>0.23094688221709003</v>
      </c>
      <c r="AG2020">
        <v>0.43684352795798576</v>
      </c>
      <c r="AH2020">
        <v>0</v>
      </c>
      <c r="AI2020">
        <v>2</v>
      </c>
      <c r="AJ2020">
        <v>113.95</v>
      </c>
      <c r="AK2020">
        <v>30.584103626164826</v>
      </c>
    </row>
    <row r="2021" spans="1:37">
      <c r="A2021">
        <v>18</v>
      </c>
      <c r="B2021">
        <v>289</v>
      </c>
      <c r="C2021">
        <v>2024</v>
      </c>
      <c r="E2021">
        <v>99</v>
      </c>
      <c r="G2021">
        <v>99</v>
      </c>
      <c r="H2021">
        <v>2</v>
      </c>
      <c r="I2021">
        <v>99</v>
      </c>
      <c r="J2021">
        <v>177</v>
      </c>
      <c r="K2021">
        <v>99</v>
      </c>
      <c r="L2021">
        <v>12</v>
      </c>
      <c r="M2021">
        <v>99</v>
      </c>
      <c r="N2021">
        <v>99</v>
      </c>
      <c r="O2021">
        <v>99</v>
      </c>
      <c r="P2021">
        <v>99</v>
      </c>
      <c r="Q2021">
        <v>1</v>
      </c>
      <c r="R2021">
        <v>1</v>
      </c>
      <c r="S2021">
        <v>12</v>
      </c>
      <c r="T2021">
        <v>11</v>
      </c>
      <c r="U2021">
        <v>46.6</v>
      </c>
      <c r="V2021">
        <v>0</v>
      </c>
      <c r="W2021">
        <v>100</v>
      </c>
      <c r="X2021">
        <v>100</v>
      </c>
      <c r="Y2021">
        <v>100</v>
      </c>
      <c r="Z2021">
        <v>0</v>
      </c>
      <c r="AA2021">
        <v>0</v>
      </c>
      <c r="AB2021">
        <v>0</v>
      </c>
      <c r="AF2021">
        <v>9.0252707581227429E-2</v>
      </c>
      <c r="AG2021">
        <v>0.1602586147602999</v>
      </c>
      <c r="AH2021">
        <v>0</v>
      </c>
      <c r="AI2021">
        <v>1</v>
      </c>
      <c r="AJ2021">
        <v>115.5</v>
      </c>
      <c r="AK2021">
        <v>30.244051158201945</v>
      </c>
    </row>
    <row r="2022" spans="1:37">
      <c r="A2022">
        <v>18</v>
      </c>
      <c r="B2022">
        <v>290</v>
      </c>
      <c r="C2022">
        <v>2024</v>
      </c>
      <c r="E2022">
        <v>99</v>
      </c>
      <c r="G2022">
        <v>99</v>
      </c>
      <c r="H2022">
        <v>2</v>
      </c>
      <c r="I2022">
        <v>99</v>
      </c>
      <c r="J2022">
        <v>178</v>
      </c>
      <c r="K2022">
        <v>99</v>
      </c>
      <c r="L2022">
        <v>12</v>
      </c>
      <c r="M2022">
        <v>99</v>
      </c>
      <c r="N2022">
        <v>99</v>
      </c>
      <c r="O2022">
        <v>99</v>
      </c>
      <c r="P2022">
        <v>99</v>
      </c>
      <c r="Q2022">
        <v>4</v>
      </c>
      <c r="R2022">
        <v>4</v>
      </c>
      <c r="S2022">
        <v>12</v>
      </c>
      <c r="T2022">
        <v>11.75</v>
      </c>
      <c r="U2022">
        <v>47.375</v>
      </c>
      <c r="V2022">
        <v>0</v>
      </c>
      <c r="W2022">
        <v>100</v>
      </c>
      <c r="X2022">
        <v>100</v>
      </c>
      <c r="Y2022">
        <v>100</v>
      </c>
      <c r="Z2022">
        <v>5.052907578810454</v>
      </c>
      <c r="AA2022">
        <v>0</v>
      </c>
      <c r="AB2022">
        <v>1.299038105676658</v>
      </c>
      <c r="AD2022">
        <v>-80.458786988158394</v>
      </c>
      <c r="AF2022">
        <v>0.67453625632377745</v>
      </c>
      <c r="AG2022">
        <v>1.1378716096529939</v>
      </c>
      <c r="AH2022">
        <v>25</v>
      </c>
      <c r="AI2022">
        <v>4</v>
      </c>
      <c r="AJ2022">
        <v>117.925</v>
      </c>
      <c r="AK2022">
        <v>28.781872045712277</v>
      </c>
    </row>
    <row r="2023" spans="1:37">
      <c r="A2023">
        <v>18</v>
      </c>
      <c r="B2023">
        <v>291</v>
      </c>
      <c r="C2023">
        <v>2024</v>
      </c>
      <c r="E2023">
        <v>99</v>
      </c>
      <c r="G2023">
        <v>99</v>
      </c>
      <c r="H2023">
        <v>2</v>
      </c>
      <c r="I2023">
        <v>99</v>
      </c>
      <c r="J2023">
        <v>181</v>
      </c>
      <c r="K2023">
        <v>99</v>
      </c>
      <c r="L2023">
        <v>12</v>
      </c>
      <c r="M2023">
        <v>99</v>
      </c>
      <c r="N2023">
        <v>99</v>
      </c>
      <c r="O2023">
        <v>99</v>
      </c>
      <c r="P2023">
        <v>99</v>
      </c>
      <c r="Q2023">
        <v>2</v>
      </c>
      <c r="R2023">
        <v>2</v>
      </c>
      <c r="S2023">
        <v>12</v>
      </c>
      <c r="T2023">
        <v>10.5</v>
      </c>
      <c r="U2023">
        <v>47.1</v>
      </c>
      <c r="V2023">
        <v>0</v>
      </c>
      <c r="W2023">
        <v>100</v>
      </c>
      <c r="X2023">
        <v>100</v>
      </c>
      <c r="Y2023">
        <v>100</v>
      </c>
      <c r="Z2023">
        <v>6.5999999999999952</v>
      </c>
      <c r="AA2023">
        <v>0</v>
      </c>
      <c r="AB2023">
        <v>0.5</v>
      </c>
      <c r="AD2023">
        <v>-100.00000000000044</v>
      </c>
      <c r="AF2023">
        <v>0.19821605550049548</v>
      </c>
      <c r="AG2023">
        <v>0.35583424621312282</v>
      </c>
      <c r="AH2023">
        <v>0</v>
      </c>
      <c r="AI2023">
        <v>2</v>
      </c>
      <c r="AJ2023">
        <v>115.85</v>
      </c>
      <c r="AK2023">
        <v>30.203757294671998</v>
      </c>
    </row>
    <row r="2024" spans="1:37">
      <c r="A2024">
        <v>18</v>
      </c>
      <c r="B2024">
        <v>292</v>
      </c>
      <c r="C2024">
        <v>2024</v>
      </c>
      <c r="E2024">
        <v>99</v>
      </c>
      <c r="G2024">
        <v>99</v>
      </c>
      <c r="H2024">
        <v>1</v>
      </c>
      <c r="I2024">
        <v>99</v>
      </c>
      <c r="J2024">
        <v>262</v>
      </c>
      <c r="K2024">
        <v>99</v>
      </c>
      <c r="L2024">
        <v>12</v>
      </c>
      <c r="M2024">
        <v>99</v>
      </c>
      <c r="N2024">
        <v>99</v>
      </c>
      <c r="O2024">
        <v>99</v>
      </c>
      <c r="P2024">
        <v>99</v>
      </c>
      <c r="R2024">
        <v>0</v>
      </c>
    </row>
    <row r="2025" spans="1:37">
      <c r="A2025">
        <v>18</v>
      </c>
      <c r="B2025">
        <v>293</v>
      </c>
      <c r="C2025">
        <v>2024</v>
      </c>
      <c r="E2025">
        <v>99</v>
      </c>
      <c r="G2025">
        <v>99</v>
      </c>
      <c r="H2025">
        <v>2</v>
      </c>
      <c r="I2025">
        <v>99</v>
      </c>
      <c r="J2025">
        <v>267</v>
      </c>
      <c r="K2025">
        <v>99</v>
      </c>
      <c r="L2025">
        <v>12</v>
      </c>
      <c r="M2025">
        <v>99</v>
      </c>
      <c r="N2025">
        <v>99</v>
      </c>
      <c r="O2025">
        <v>99</v>
      </c>
      <c r="P2025">
        <v>99</v>
      </c>
      <c r="R2025">
        <v>0</v>
      </c>
    </row>
    <row r="2026" spans="1:37">
      <c r="A2026">
        <v>18</v>
      </c>
      <c r="B2026">
        <v>294</v>
      </c>
      <c r="C2026">
        <v>2024</v>
      </c>
      <c r="E2026">
        <v>99</v>
      </c>
      <c r="G2026">
        <v>99</v>
      </c>
      <c r="H2026">
        <v>1</v>
      </c>
      <c r="I2026">
        <v>99</v>
      </c>
      <c r="J2026">
        <v>309</v>
      </c>
      <c r="K2026">
        <v>99</v>
      </c>
      <c r="L2026">
        <v>12</v>
      </c>
      <c r="M2026">
        <v>99</v>
      </c>
      <c r="N2026">
        <v>99</v>
      </c>
      <c r="O2026">
        <v>99</v>
      </c>
      <c r="P2026">
        <v>99</v>
      </c>
      <c r="Q2026">
        <v>17</v>
      </c>
      <c r="R2026">
        <v>20</v>
      </c>
      <c r="S2026">
        <v>12</v>
      </c>
      <c r="T2026">
        <v>10.55</v>
      </c>
      <c r="U2026">
        <v>48.16</v>
      </c>
      <c r="V2026">
        <v>0</v>
      </c>
      <c r="W2026">
        <v>100</v>
      </c>
      <c r="X2026">
        <v>100</v>
      </c>
      <c r="Y2026">
        <v>100</v>
      </c>
      <c r="Z2026">
        <v>4.2894521794747407</v>
      </c>
      <c r="AA2026">
        <v>0</v>
      </c>
      <c r="AB2026">
        <v>0.73993242934743053</v>
      </c>
      <c r="AD2026">
        <v>34.405569118737553</v>
      </c>
      <c r="AF2026">
        <v>0.48638132295719838</v>
      </c>
      <c r="AG2026">
        <v>0.87443520763750882</v>
      </c>
      <c r="AH2026">
        <v>0</v>
      </c>
      <c r="AI2026">
        <v>20</v>
      </c>
      <c r="AJ2026">
        <v>115.91500000000001</v>
      </c>
      <c r="AK2026">
        <v>30.92282667517474</v>
      </c>
    </row>
    <row r="2027" spans="1:37">
      <c r="A2027">
        <v>18</v>
      </c>
      <c r="B2027">
        <v>295</v>
      </c>
      <c r="C2027">
        <v>2024</v>
      </c>
      <c r="E2027">
        <v>99</v>
      </c>
      <c r="G2027">
        <v>99</v>
      </c>
      <c r="H2027">
        <v>2</v>
      </c>
      <c r="I2027">
        <v>99</v>
      </c>
      <c r="J2027">
        <v>470</v>
      </c>
      <c r="K2027">
        <v>99</v>
      </c>
      <c r="L2027">
        <v>12</v>
      </c>
      <c r="M2027">
        <v>99</v>
      </c>
      <c r="N2027">
        <v>99</v>
      </c>
      <c r="O2027">
        <v>99</v>
      </c>
      <c r="P2027">
        <v>99</v>
      </c>
      <c r="Q2027">
        <v>1</v>
      </c>
      <c r="R2027">
        <v>1</v>
      </c>
      <c r="S2027">
        <v>12</v>
      </c>
      <c r="T2027">
        <v>14</v>
      </c>
      <c r="U2027">
        <v>37.200000000000003</v>
      </c>
      <c r="V2027">
        <v>0</v>
      </c>
      <c r="W2027">
        <v>100</v>
      </c>
      <c r="X2027">
        <v>100</v>
      </c>
      <c r="Y2027">
        <v>100</v>
      </c>
      <c r="Z2027">
        <v>0</v>
      </c>
      <c r="AA2027">
        <v>0</v>
      </c>
      <c r="AB2027">
        <v>0</v>
      </c>
      <c r="AF2027">
        <v>0.18903591682419657</v>
      </c>
      <c r="AG2027">
        <v>0.34620109444216945</v>
      </c>
      <c r="AH2027">
        <v>100</v>
      </c>
      <c r="AI2027">
        <v>1</v>
      </c>
      <c r="AJ2027">
        <v>110.4</v>
      </c>
      <c r="AK2027">
        <v>27.646217455229529</v>
      </c>
    </row>
    <row r="2028" spans="1:37">
      <c r="A2028">
        <v>18</v>
      </c>
      <c r="B2028">
        <v>296</v>
      </c>
      <c r="C2028">
        <v>2024</v>
      </c>
      <c r="E2028">
        <v>99</v>
      </c>
      <c r="G2028">
        <v>99</v>
      </c>
      <c r="H2028">
        <v>2</v>
      </c>
      <c r="I2028">
        <v>99</v>
      </c>
      <c r="J2028">
        <v>629</v>
      </c>
      <c r="K2028">
        <v>99</v>
      </c>
      <c r="L2028">
        <v>12</v>
      </c>
      <c r="M2028">
        <v>99</v>
      </c>
      <c r="N2028">
        <v>99</v>
      </c>
      <c r="O2028">
        <v>99</v>
      </c>
      <c r="P2028">
        <v>99</v>
      </c>
      <c r="R2028">
        <v>0</v>
      </c>
    </row>
    <row r="2029" spans="1:37">
      <c r="A2029">
        <v>18</v>
      </c>
      <c r="B2029">
        <v>297</v>
      </c>
      <c r="C2029">
        <v>2024</v>
      </c>
      <c r="E2029">
        <v>99</v>
      </c>
      <c r="G2029">
        <v>99</v>
      </c>
      <c r="H2029">
        <v>1</v>
      </c>
      <c r="I2029">
        <v>99</v>
      </c>
      <c r="J2029">
        <v>643</v>
      </c>
      <c r="K2029">
        <v>99</v>
      </c>
      <c r="L2029">
        <v>12</v>
      </c>
      <c r="M2029">
        <v>99</v>
      </c>
      <c r="N2029">
        <v>99</v>
      </c>
      <c r="O2029">
        <v>99</v>
      </c>
      <c r="P2029">
        <v>99</v>
      </c>
      <c r="Q2029">
        <v>5</v>
      </c>
      <c r="R2029">
        <v>9</v>
      </c>
      <c r="S2029">
        <v>12</v>
      </c>
      <c r="T2029">
        <v>12.222222222222221</v>
      </c>
      <c r="U2029">
        <v>47.222222222222221</v>
      </c>
      <c r="V2029">
        <v>0</v>
      </c>
      <c r="W2029">
        <v>100</v>
      </c>
      <c r="X2029">
        <v>100</v>
      </c>
      <c r="Y2029">
        <v>100</v>
      </c>
      <c r="Z2029">
        <v>4.687993595411343</v>
      </c>
      <c r="AA2029">
        <v>0</v>
      </c>
      <c r="AB2029">
        <v>1.8121673811444576</v>
      </c>
      <c r="AD2029">
        <v>-61.398304143009582</v>
      </c>
      <c r="AF2029">
        <v>0.40632054176072246</v>
      </c>
      <c r="AG2029">
        <v>0.77385569503166396</v>
      </c>
      <c r="AH2029">
        <v>0</v>
      </c>
      <c r="AI2029">
        <v>9</v>
      </c>
      <c r="AJ2029">
        <v>115.80000000000003</v>
      </c>
      <c r="AK2029">
        <v>30.347128064082323</v>
      </c>
    </row>
    <row r="2030" spans="1:37">
      <c r="A2030">
        <v>18</v>
      </c>
      <c r="B2030">
        <v>298</v>
      </c>
      <c r="C2030">
        <v>2024</v>
      </c>
      <c r="E2030">
        <v>99</v>
      </c>
      <c r="G2030">
        <v>99</v>
      </c>
      <c r="H2030">
        <v>2</v>
      </c>
      <c r="I2030">
        <v>99</v>
      </c>
      <c r="J2030">
        <v>704</v>
      </c>
      <c r="K2030">
        <v>99</v>
      </c>
      <c r="L2030">
        <v>12</v>
      </c>
      <c r="M2030">
        <v>99</v>
      </c>
      <c r="N2030">
        <v>99</v>
      </c>
      <c r="O2030">
        <v>99</v>
      </c>
      <c r="P2030">
        <v>99</v>
      </c>
      <c r="R2030">
        <v>0</v>
      </c>
    </row>
    <row r="2031" spans="1:37">
      <c r="A2031">
        <v>18</v>
      </c>
      <c r="B2031">
        <v>299</v>
      </c>
      <c r="C2031">
        <v>2024</v>
      </c>
      <c r="E2031">
        <v>99</v>
      </c>
      <c r="G2031">
        <v>99</v>
      </c>
      <c r="H2031">
        <v>1</v>
      </c>
      <c r="I2031">
        <v>99</v>
      </c>
      <c r="J2031">
        <v>802</v>
      </c>
      <c r="K2031">
        <v>99</v>
      </c>
      <c r="L2031">
        <v>12</v>
      </c>
      <c r="M2031">
        <v>99</v>
      </c>
      <c r="N2031">
        <v>99</v>
      </c>
      <c r="O2031">
        <v>99</v>
      </c>
      <c r="P2031">
        <v>99</v>
      </c>
      <c r="R2031">
        <v>0</v>
      </c>
    </row>
    <row r="2032" spans="1:37">
      <c r="A2032">
        <v>18</v>
      </c>
      <c r="B2032">
        <v>300</v>
      </c>
      <c r="C2032">
        <v>2024</v>
      </c>
      <c r="E2032">
        <v>99</v>
      </c>
      <c r="G2032">
        <v>99</v>
      </c>
      <c r="H2032">
        <v>1</v>
      </c>
      <c r="I2032">
        <v>99</v>
      </c>
      <c r="J2032">
        <v>103</v>
      </c>
      <c r="K2032">
        <v>99</v>
      </c>
      <c r="L2032">
        <v>13</v>
      </c>
      <c r="M2032">
        <v>99</v>
      </c>
      <c r="N2032">
        <v>99</v>
      </c>
      <c r="O2032">
        <v>99</v>
      </c>
      <c r="P2032">
        <v>99</v>
      </c>
      <c r="R2032">
        <v>0</v>
      </c>
    </row>
    <row r="2033" spans="1:37">
      <c r="A2033">
        <v>18</v>
      </c>
      <c r="B2033">
        <v>301</v>
      </c>
      <c r="C2033">
        <v>2024</v>
      </c>
      <c r="E2033">
        <v>99</v>
      </c>
      <c r="G2033">
        <v>99</v>
      </c>
      <c r="H2033">
        <v>2</v>
      </c>
      <c r="I2033">
        <v>99</v>
      </c>
      <c r="J2033">
        <v>106</v>
      </c>
      <c r="K2033">
        <v>99</v>
      </c>
      <c r="L2033">
        <v>13</v>
      </c>
      <c r="M2033">
        <v>99</v>
      </c>
      <c r="N2033">
        <v>99</v>
      </c>
      <c r="O2033">
        <v>99</v>
      </c>
      <c r="P2033">
        <v>99</v>
      </c>
      <c r="R2033">
        <v>0</v>
      </c>
    </row>
    <row r="2034" spans="1:37">
      <c r="A2034">
        <v>18</v>
      </c>
      <c r="B2034">
        <v>302</v>
      </c>
      <c r="C2034">
        <v>2024</v>
      </c>
      <c r="E2034">
        <v>99</v>
      </c>
      <c r="G2034">
        <v>99</v>
      </c>
      <c r="H2034">
        <v>1</v>
      </c>
      <c r="I2034">
        <v>99</v>
      </c>
      <c r="J2034">
        <v>110</v>
      </c>
      <c r="K2034">
        <v>99</v>
      </c>
      <c r="L2034">
        <v>13</v>
      </c>
      <c r="M2034">
        <v>99</v>
      </c>
      <c r="N2034">
        <v>99</v>
      </c>
      <c r="O2034">
        <v>99</v>
      </c>
      <c r="P2034">
        <v>99</v>
      </c>
      <c r="Q2034">
        <v>4</v>
      </c>
      <c r="R2034">
        <v>4</v>
      </c>
      <c r="S2034">
        <v>13</v>
      </c>
      <c r="T2034">
        <v>14</v>
      </c>
      <c r="U2034">
        <v>53.875</v>
      </c>
      <c r="V2034">
        <v>0</v>
      </c>
      <c r="W2034">
        <v>100</v>
      </c>
      <c r="X2034">
        <v>100</v>
      </c>
      <c r="Y2034">
        <v>100</v>
      </c>
      <c r="Z2034">
        <v>2.3742103950576263</v>
      </c>
      <c r="AA2034">
        <v>0</v>
      </c>
      <c r="AB2034">
        <v>0.70710678118654757</v>
      </c>
      <c r="AD2034">
        <v>16.380550370015939</v>
      </c>
      <c r="AF2034">
        <v>7.260845888546015E-2</v>
      </c>
      <c r="AG2034">
        <v>0.13936646784579537</v>
      </c>
      <c r="AH2034">
        <v>0</v>
      </c>
      <c r="AI2034">
        <v>4</v>
      </c>
      <c r="AJ2034">
        <v>117.55</v>
      </c>
      <c r="AK2034">
        <v>33.220377979332405</v>
      </c>
    </row>
    <row r="2035" spans="1:37">
      <c r="A2035">
        <v>18</v>
      </c>
      <c r="B2035">
        <v>303</v>
      </c>
      <c r="C2035">
        <v>2024</v>
      </c>
      <c r="E2035">
        <v>99</v>
      </c>
      <c r="G2035">
        <v>99</v>
      </c>
      <c r="H2035">
        <v>1</v>
      </c>
      <c r="I2035">
        <v>99</v>
      </c>
      <c r="J2035">
        <v>111</v>
      </c>
      <c r="K2035">
        <v>99</v>
      </c>
      <c r="L2035">
        <v>13</v>
      </c>
      <c r="M2035">
        <v>99</v>
      </c>
      <c r="N2035">
        <v>99</v>
      </c>
      <c r="O2035">
        <v>99</v>
      </c>
      <c r="P2035">
        <v>99</v>
      </c>
      <c r="Q2035">
        <v>8</v>
      </c>
      <c r="R2035">
        <v>8</v>
      </c>
      <c r="S2035">
        <v>13</v>
      </c>
      <c r="T2035">
        <v>12.5</v>
      </c>
      <c r="U2035">
        <v>46.4375</v>
      </c>
      <c r="V2035">
        <v>0</v>
      </c>
      <c r="W2035">
        <v>87.5</v>
      </c>
      <c r="X2035">
        <v>100</v>
      </c>
      <c r="Y2035">
        <v>100</v>
      </c>
      <c r="Z2035">
        <v>9.1271487196166632</v>
      </c>
      <c r="AA2035">
        <v>0</v>
      </c>
      <c r="AB2035">
        <v>3.2787192621510002</v>
      </c>
      <c r="AD2035">
        <v>88.658086296787019</v>
      </c>
      <c r="AF2035">
        <v>0.20518081559374196</v>
      </c>
      <c r="AG2035">
        <v>0.32531246196296076</v>
      </c>
      <c r="AH2035">
        <v>0</v>
      </c>
      <c r="AI2035">
        <v>8</v>
      </c>
      <c r="AJ2035">
        <v>112.1</v>
      </c>
      <c r="AK2035">
        <v>32.42103144993041</v>
      </c>
    </row>
    <row r="2036" spans="1:37">
      <c r="A2036">
        <v>18</v>
      </c>
      <c r="B2036">
        <v>304</v>
      </c>
      <c r="C2036">
        <v>2024</v>
      </c>
      <c r="E2036">
        <v>99</v>
      </c>
      <c r="G2036">
        <v>99</v>
      </c>
      <c r="H2036">
        <v>1</v>
      </c>
      <c r="I2036">
        <v>99</v>
      </c>
      <c r="J2036">
        <v>116</v>
      </c>
      <c r="K2036">
        <v>99</v>
      </c>
      <c r="L2036">
        <v>13</v>
      </c>
      <c r="M2036">
        <v>99</v>
      </c>
      <c r="N2036">
        <v>99</v>
      </c>
      <c r="O2036">
        <v>99</v>
      </c>
      <c r="P2036">
        <v>99</v>
      </c>
      <c r="Q2036">
        <v>5</v>
      </c>
      <c r="R2036">
        <v>6</v>
      </c>
      <c r="S2036">
        <v>13</v>
      </c>
      <c r="T2036">
        <v>13.666666666666663</v>
      </c>
      <c r="U2036">
        <v>46.800000000000011</v>
      </c>
      <c r="V2036">
        <v>0</v>
      </c>
      <c r="W2036">
        <v>100</v>
      </c>
      <c r="X2036">
        <v>100</v>
      </c>
      <c r="Y2036">
        <v>100</v>
      </c>
      <c r="Z2036">
        <v>7.8181412965827937</v>
      </c>
      <c r="AA2036">
        <v>0</v>
      </c>
      <c r="AB2036">
        <v>1.3743685418725624</v>
      </c>
      <c r="AD2036">
        <v>-60.803432304170606</v>
      </c>
      <c r="AF2036">
        <v>0.19887305270135897</v>
      </c>
      <c r="AG2036">
        <v>0.36103125337502495</v>
      </c>
      <c r="AH2036">
        <v>0</v>
      </c>
      <c r="AI2036">
        <v>6</v>
      </c>
      <c r="AJ2036">
        <v>112.8833333333333</v>
      </c>
      <c r="AK2036">
        <v>32.250488653545382</v>
      </c>
    </row>
    <row r="2037" spans="1:37">
      <c r="A2037">
        <v>18</v>
      </c>
      <c r="B2037">
        <v>305</v>
      </c>
      <c r="C2037">
        <v>2024</v>
      </c>
      <c r="E2037">
        <v>99</v>
      </c>
      <c r="G2037">
        <v>99</v>
      </c>
      <c r="H2037">
        <v>2</v>
      </c>
      <c r="I2037">
        <v>99</v>
      </c>
      <c r="J2037">
        <v>117</v>
      </c>
      <c r="K2037">
        <v>99</v>
      </c>
      <c r="L2037">
        <v>13</v>
      </c>
      <c r="M2037">
        <v>99</v>
      </c>
      <c r="N2037">
        <v>99</v>
      </c>
      <c r="O2037">
        <v>99</v>
      </c>
      <c r="P2037">
        <v>99</v>
      </c>
      <c r="Q2037">
        <v>4</v>
      </c>
      <c r="R2037">
        <v>6</v>
      </c>
      <c r="S2037">
        <v>13</v>
      </c>
      <c r="T2037">
        <v>14.5</v>
      </c>
      <c r="U2037">
        <v>47.416666666666657</v>
      </c>
      <c r="V2037">
        <v>0</v>
      </c>
      <c r="W2037">
        <v>100</v>
      </c>
      <c r="X2037">
        <v>100</v>
      </c>
      <c r="Y2037">
        <v>100</v>
      </c>
      <c r="Z2037">
        <v>4.0026727181833506</v>
      </c>
      <c r="AA2037">
        <v>0</v>
      </c>
      <c r="AB2037">
        <v>0.5</v>
      </c>
      <c r="AD2037">
        <v>0.41638844442649342</v>
      </c>
      <c r="AF2037">
        <v>0.2713704206241519</v>
      </c>
      <c r="AG2037">
        <v>0.49704046905246085</v>
      </c>
      <c r="AH2037">
        <v>0</v>
      </c>
      <c r="AI2037">
        <v>6</v>
      </c>
      <c r="AJ2037">
        <v>111.9666666666667</v>
      </c>
      <c r="AK2037">
        <v>33.782699165695448</v>
      </c>
    </row>
    <row r="2038" spans="1:37">
      <c r="A2038">
        <v>18</v>
      </c>
      <c r="B2038">
        <v>306</v>
      </c>
      <c r="C2038">
        <v>2024</v>
      </c>
      <c r="E2038">
        <v>99</v>
      </c>
      <c r="G2038">
        <v>99</v>
      </c>
      <c r="H2038">
        <v>1</v>
      </c>
      <c r="I2038">
        <v>99</v>
      </c>
      <c r="J2038">
        <v>134</v>
      </c>
      <c r="K2038">
        <v>99</v>
      </c>
      <c r="L2038">
        <v>13</v>
      </c>
      <c r="M2038">
        <v>99</v>
      </c>
      <c r="N2038">
        <v>99</v>
      </c>
      <c r="O2038">
        <v>99</v>
      </c>
      <c r="P2038">
        <v>99</v>
      </c>
      <c r="R2038">
        <v>0</v>
      </c>
    </row>
    <row r="2039" spans="1:37">
      <c r="A2039">
        <v>18</v>
      </c>
      <c r="B2039">
        <v>307</v>
      </c>
      <c r="C2039">
        <v>2024</v>
      </c>
      <c r="E2039">
        <v>99</v>
      </c>
      <c r="G2039">
        <v>99</v>
      </c>
      <c r="H2039">
        <v>2</v>
      </c>
      <c r="I2039">
        <v>99</v>
      </c>
      <c r="J2039">
        <v>141</v>
      </c>
      <c r="K2039">
        <v>99</v>
      </c>
      <c r="L2039">
        <v>13</v>
      </c>
      <c r="M2039">
        <v>99</v>
      </c>
      <c r="N2039">
        <v>99</v>
      </c>
      <c r="O2039">
        <v>99</v>
      </c>
      <c r="P2039">
        <v>99</v>
      </c>
      <c r="Q2039">
        <v>2</v>
      </c>
      <c r="R2039">
        <v>2</v>
      </c>
      <c r="S2039">
        <v>13</v>
      </c>
      <c r="T2039">
        <v>14</v>
      </c>
      <c r="U2039">
        <v>43.9</v>
      </c>
      <c r="V2039">
        <v>0</v>
      </c>
      <c r="W2039">
        <v>100</v>
      </c>
      <c r="X2039">
        <v>100</v>
      </c>
      <c r="Y2039">
        <v>100</v>
      </c>
      <c r="Z2039">
        <v>6.5000000000000195</v>
      </c>
      <c r="AA2039">
        <v>0</v>
      </c>
      <c r="AB2039">
        <v>1</v>
      </c>
      <c r="AD2039">
        <v>99.999999999999702</v>
      </c>
      <c r="AF2039">
        <v>3.813882532418001E-2</v>
      </c>
      <c r="AG2039">
        <v>7.7496047966346598E-2</v>
      </c>
      <c r="AH2039">
        <v>0</v>
      </c>
      <c r="AI2039">
        <v>2</v>
      </c>
      <c r="AJ2039">
        <v>112</v>
      </c>
      <c r="AK2039">
        <v>31.062551319786913</v>
      </c>
    </row>
    <row r="2040" spans="1:37">
      <c r="A2040">
        <v>18</v>
      </c>
      <c r="B2040">
        <v>308</v>
      </c>
      <c r="C2040">
        <v>2024</v>
      </c>
      <c r="E2040">
        <v>99</v>
      </c>
      <c r="G2040">
        <v>99</v>
      </c>
      <c r="H2040">
        <v>2</v>
      </c>
      <c r="I2040">
        <v>99</v>
      </c>
      <c r="J2040">
        <v>143</v>
      </c>
      <c r="K2040">
        <v>99</v>
      </c>
      <c r="L2040">
        <v>13</v>
      </c>
      <c r="M2040">
        <v>99</v>
      </c>
      <c r="N2040">
        <v>99</v>
      </c>
      <c r="O2040">
        <v>99</v>
      </c>
      <c r="P2040">
        <v>99</v>
      </c>
      <c r="R2040">
        <v>0</v>
      </c>
    </row>
    <row r="2041" spans="1:37">
      <c r="A2041">
        <v>18</v>
      </c>
      <c r="B2041">
        <v>309</v>
      </c>
      <c r="C2041">
        <v>2024</v>
      </c>
      <c r="E2041">
        <v>99</v>
      </c>
      <c r="G2041">
        <v>99</v>
      </c>
      <c r="H2041">
        <v>2</v>
      </c>
      <c r="I2041">
        <v>99</v>
      </c>
      <c r="J2041">
        <v>147</v>
      </c>
      <c r="K2041">
        <v>99</v>
      </c>
      <c r="L2041">
        <v>13</v>
      </c>
      <c r="M2041">
        <v>99</v>
      </c>
      <c r="N2041">
        <v>99</v>
      </c>
      <c r="O2041">
        <v>99</v>
      </c>
      <c r="P2041">
        <v>99</v>
      </c>
      <c r="R2041">
        <v>0</v>
      </c>
    </row>
    <row r="2042" spans="1:37">
      <c r="A2042">
        <v>18</v>
      </c>
      <c r="B2042">
        <v>310</v>
      </c>
      <c r="C2042">
        <v>2024</v>
      </c>
      <c r="E2042">
        <v>99</v>
      </c>
      <c r="G2042">
        <v>99</v>
      </c>
      <c r="H2042">
        <v>1</v>
      </c>
      <c r="I2042">
        <v>99</v>
      </c>
      <c r="J2042">
        <v>155</v>
      </c>
      <c r="K2042">
        <v>99</v>
      </c>
      <c r="L2042">
        <v>13</v>
      </c>
      <c r="M2042">
        <v>99</v>
      </c>
      <c r="N2042">
        <v>99</v>
      </c>
      <c r="O2042">
        <v>99</v>
      </c>
      <c r="P2042">
        <v>99</v>
      </c>
      <c r="Q2042">
        <v>7</v>
      </c>
      <c r="R2042">
        <v>7</v>
      </c>
      <c r="S2042">
        <v>13</v>
      </c>
      <c r="T2042">
        <v>12.285714285714288</v>
      </c>
      <c r="U2042">
        <v>47.771428571428594</v>
      </c>
      <c r="V2042">
        <v>0</v>
      </c>
      <c r="W2042">
        <v>100</v>
      </c>
      <c r="X2042">
        <v>100</v>
      </c>
      <c r="Y2042">
        <v>100</v>
      </c>
      <c r="Z2042">
        <v>6.4439815300156722</v>
      </c>
      <c r="AA2042">
        <v>0</v>
      </c>
      <c r="AB2042">
        <v>1.7496355305594089</v>
      </c>
      <c r="AD2042">
        <v>33.7764251787126</v>
      </c>
      <c r="AF2042">
        <v>0.32649253731343286</v>
      </c>
      <c r="AG2042">
        <v>0.54574712193466079</v>
      </c>
      <c r="AH2042">
        <v>0</v>
      </c>
      <c r="AI2042">
        <v>7</v>
      </c>
      <c r="AJ2042">
        <v>112.6</v>
      </c>
      <c r="AK2042">
        <v>33.321429172192161</v>
      </c>
    </row>
    <row r="2043" spans="1:37">
      <c r="A2043">
        <v>18</v>
      </c>
      <c r="B2043">
        <v>311</v>
      </c>
      <c r="C2043">
        <v>2024</v>
      </c>
      <c r="E2043">
        <v>99</v>
      </c>
      <c r="G2043">
        <v>99</v>
      </c>
      <c r="H2043">
        <v>2</v>
      </c>
      <c r="I2043">
        <v>99</v>
      </c>
      <c r="J2043">
        <v>160</v>
      </c>
      <c r="K2043">
        <v>99</v>
      </c>
      <c r="L2043">
        <v>13</v>
      </c>
      <c r="M2043">
        <v>99</v>
      </c>
      <c r="N2043">
        <v>99</v>
      </c>
      <c r="O2043">
        <v>99</v>
      </c>
      <c r="P2043">
        <v>99</v>
      </c>
      <c r="Q2043">
        <v>1</v>
      </c>
      <c r="R2043">
        <v>1</v>
      </c>
      <c r="S2043">
        <v>13</v>
      </c>
      <c r="T2043">
        <v>14</v>
      </c>
      <c r="U2043">
        <v>39.5</v>
      </c>
      <c r="V2043">
        <v>0</v>
      </c>
      <c r="W2043">
        <v>100</v>
      </c>
      <c r="X2043">
        <v>100</v>
      </c>
      <c r="Y2043">
        <v>100</v>
      </c>
      <c r="Z2043">
        <v>0</v>
      </c>
      <c r="AA2043">
        <v>0</v>
      </c>
      <c r="AB2043">
        <v>0</v>
      </c>
      <c r="AF2043">
        <v>6.4557779212395111E-2</v>
      </c>
      <c r="AG2043">
        <v>9.4905610963880629E-2</v>
      </c>
      <c r="AH2043">
        <v>0</v>
      </c>
      <c r="AI2043">
        <v>1</v>
      </c>
      <c r="AJ2043">
        <v>108</v>
      </c>
      <c r="AK2043">
        <v>31.356373520296696</v>
      </c>
    </row>
    <row r="2044" spans="1:37">
      <c r="A2044">
        <v>18</v>
      </c>
      <c r="B2044">
        <v>312</v>
      </c>
      <c r="C2044">
        <v>2024</v>
      </c>
      <c r="E2044">
        <v>99</v>
      </c>
      <c r="G2044">
        <v>99</v>
      </c>
      <c r="H2044">
        <v>1</v>
      </c>
      <c r="I2044">
        <v>99</v>
      </c>
      <c r="J2044">
        <v>171</v>
      </c>
      <c r="K2044">
        <v>99</v>
      </c>
      <c r="L2044">
        <v>13</v>
      </c>
      <c r="M2044">
        <v>99</v>
      </c>
      <c r="N2044">
        <v>99</v>
      </c>
      <c r="O2044">
        <v>99</v>
      </c>
      <c r="P2044">
        <v>99</v>
      </c>
      <c r="R2044">
        <v>0</v>
      </c>
    </row>
    <row r="2045" spans="1:37">
      <c r="A2045">
        <v>18</v>
      </c>
      <c r="B2045">
        <v>313</v>
      </c>
      <c r="C2045">
        <v>2024</v>
      </c>
      <c r="E2045">
        <v>99</v>
      </c>
      <c r="G2045">
        <v>99</v>
      </c>
      <c r="H2045">
        <v>2</v>
      </c>
      <c r="I2045">
        <v>99</v>
      </c>
      <c r="J2045">
        <v>175</v>
      </c>
      <c r="K2045">
        <v>99</v>
      </c>
      <c r="L2045">
        <v>13</v>
      </c>
      <c r="M2045">
        <v>99</v>
      </c>
      <c r="N2045">
        <v>99</v>
      </c>
      <c r="O2045">
        <v>99</v>
      </c>
      <c r="P2045">
        <v>99</v>
      </c>
      <c r="R2045">
        <v>0</v>
      </c>
    </row>
    <row r="2046" spans="1:37">
      <c r="A2046">
        <v>18</v>
      </c>
      <c r="B2046">
        <v>314</v>
      </c>
      <c r="C2046">
        <v>2024</v>
      </c>
      <c r="E2046">
        <v>99</v>
      </c>
      <c r="G2046">
        <v>99</v>
      </c>
      <c r="H2046">
        <v>2</v>
      </c>
      <c r="I2046">
        <v>99</v>
      </c>
      <c r="J2046">
        <v>177</v>
      </c>
      <c r="K2046">
        <v>99</v>
      </c>
      <c r="L2046">
        <v>13</v>
      </c>
      <c r="M2046">
        <v>99</v>
      </c>
      <c r="N2046">
        <v>99</v>
      </c>
      <c r="O2046">
        <v>99</v>
      </c>
      <c r="P2046">
        <v>99</v>
      </c>
      <c r="R2046">
        <v>0</v>
      </c>
    </row>
    <row r="2047" spans="1:37">
      <c r="A2047">
        <v>18</v>
      </c>
      <c r="B2047">
        <v>315</v>
      </c>
      <c r="C2047">
        <v>2024</v>
      </c>
      <c r="E2047">
        <v>99</v>
      </c>
      <c r="G2047">
        <v>99</v>
      </c>
      <c r="H2047">
        <v>2</v>
      </c>
      <c r="I2047">
        <v>99</v>
      </c>
      <c r="J2047">
        <v>178</v>
      </c>
      <c r="K2047">
        <v>99</v>
      </c>
      <c r="L2047">
        <v>13</v>
      </c>
      <c r="M2047">
        <v>99</v>
      </c>
      <c r="N2047">
        <v>99</v>
      </c>
      <c r="O2047">
        <v>99</v>
      </c>
      <c r="P2047">
        <v>99</v>
      </c>
      <c r="Q2047">
        <v>1</v>
      </c>
      <c r="R2047">
        <v>1</v>
      </c>
      <c r="S2047">
        <v>13</v>
      </c>
      <c r="T2047">
        <v>15</v>
      </c>
      <c r="U2047">
        <v>44.2</v>
      </c>
      <c r="V2047">
        <v>0</v>
      </c>
      <c r="W2047">
        <v>100</v>
      </c>
      <c r="X2047">
        <v>100</v>
      </c>
      <c r="Y2047">
        <v>100</v>
      </c>
      <c r="Z2047">
        <v>0</v>
      </c>
      <c r="AA2047">
        <v>0</v>
      </c>
      <c r="AB2047">
        <v>0</v>
      </c>
      <c r="AF2047">
        <v>0.16863406408094436</v>
      </c>
      <c r="AG2047">
        <v>0.26540329892697806</v>
      </c>
      <c r="AH2047">
        <v>0</v>
      </c>
      <c r="AI2047">
        <v>1</v>
      </c>
      <c r="AJ2047">
        <v>110.7</v>
      </c>
      <c r="AK2047">
        <v>32.582125091015158</v>
      </c>
    </row>
    <row r="2048" spans="1:37">
      <c r="A2048">
        <v>18</v>
      </c>
      <c r="B2048">
        <v>316</v>
      </c>
      <c r="C2048">
        <v>2024</v>
      </c>
      <c r="E2048">
        <v>99</v>
      </c>
      <c r="G2048">
        <v>99</v>
      </c>
      <c r="H2048">
        <v>2</v>
      </c>
      <c r="I2048">
        <v>99</v>
      </c>
      <c r="J2048">
        <v>181</v>
      </c>
      <c r="K2048">
        <v>99</v>
      </c>
      <c r="L2048">
        <v>13</v>
      </c>
      <c r="M2048">
        <v>99</v>
      </c>
      <c r="N2048">
        <v>99</v>
      </c>
      <c r="O2048">
        <v>99</v>
      </c>
      <c r="P2048">
        <v>99</v>
      </c>
      <c r="Q2048">
        <v>1</v>
      </c>
      <c r="R2048">
        <v>1</v>
      </c>
      <c r="S2048">
        <v>13</v>
      </c>
      <c r="T2048">
        <v>13</v>
      </c>
      <c r="U2048">
        <v>47.9</v>
      </c>
      <c r="V2048">
        <v>0</v>
      </c>
      <c r="W2048">
        <v>100</v>
      </c>
      <c r="X2048">
        <v>100</v>
      </c>
      <c r="Y2048">
        <v>100</v>
      </c>
      <c r="Z2048">
        <v>0</v>
      </c>
      <c r="AA2048">
        <v>0</v>
      </c>
      <c r="AB2048">
        <v>0</v>
      </c>
      <c r="AF2048">
        <v>9.910802775024774E-2</v>
      </c>
      <c r="AG2048">
        <v>0.18093906999584489</v>
      </c>
      <c r="AH2048">
        <v>0</v>
      </c>
      <c r="AI2048">
        <v>1</v>
      </c>
      <c r="AJ2048">
        <v>115.9</v>
      </c>
      <c r="AK2048">
        <v>30.767003825133113</v>
      </c>
    </row>
    <row r="2049" spans="1:37">
      <c r="A2049">
        <v>18</v>
      </c>
      <c r="B2049">
        <v>317</v>
      </c>
      <c r="C2049">
        <v>2024</v>
      </c>
      <c r="E2049">
        <v>99</v>
      </c>
      <c r="G2049">
        <v>99</v>
      </c>
      <c r="H2049">
        <v>1</v>
      </c>
      <c r="I2049">
        <v>99</v>
      </c>
      <c r="J2049">
        <v>262</v>
      </c>
      <c r="K2049">
        <v>99</v>
      </c>
      <c r="L2049">
        <v>13</v>
      </c>
      <c r="M2049">
        <v>99</v>
      </c>
      <c r="N2049">
        <v>99</v>
      </c>
      <c r="O2049">
        <v>99</v>
      </c>
      <c r="P2049">
        <v>99</v>
      </c>
      <c r="R2049">
        <v>0</v>
      </c>
    </row>
    <row r="2050" spans="1:37">
      <c r="A2050">
        <v>18</v>
      </c>
      <c r="B2050">
        <v>318</v>
      </c>
      <c r="C2050">
        <v>2024</v>
      </c>
      <c r="E2050">
        <v>99</v>
      </c>
      <c r="G2050">
        <v>99</v>
      </c>
      <c r="H2050">
        <v>2</v>
      </c>
      <c r="I2050">
        <v>99</v>
      </c>
      <c r="J2050">
        <v>267</v>
      </c>
      <c r="K2050">
        <v>99</v>
      </c>
      <c r="L2050">
        <v>13</v>
      </c>
      <c r="M2050">
        <v>99</v>
      </c>
      <c r="N2050">
        <v>99</v>
      </c>
      <c r="O2050">
        <v>99</v>
      </c>
      <c r="P2050">
        <v>99</v>
      </c>
      <c r="R2050">
        <v>0</v>
      </c>
    </row>
    <row r="2051" spans="1:37">
      <c r="A2051">
        <v>18</v>
      </c>
      <c r="B2051">
        <v>319</v>
      </c>
      <c r="C2051">
        <v>2024</v>
      </c>
      <c r="E2051">
        <v>99</v>
      </c>
      <c r="G2051">
        <v>99</v>
      </c>
      <c r="H2051">
        <v>1</v>
      </c>
      <c r="I2051">
        <v>99</v>
      </c>
      <c r="J2051">
        <v>309</v>
      </c>
      <c r="K2051">
        <v>99</v>
      </c>
      <c r="L2051">
        <v>13</v>
      </c>
      <c r="M2051">
        <v>99</v>
      </c>
      <c r="N2051">
        <v>99</v>
      </c>
      <c r="O2051">
        <v>99</v>
      </c>
      <c r="P2051">
        <v>99</v>
      </c>
      <c r="R2051">
        <v>0</v>
      </c>
    </row>
    <row r="2052" spans="1:37">
      <c r="A2052">
        <v>18</v>
      </c>
      <c r="B2052">
        <v>320</v>
      </c>
      <c r="C2052">
        <v>2024</v>
      </c>
      <c r="E2052">
        <v>99</v>
      </c>
      <c r="G2052">
        <v>99</v>
      </c>
      <c r="H2052">
        <v>2</v>
      </c>
      <c r="I2052">
        <v>99</v>
      </c>
      <c r="J2052">
        <v>470</v>
      </c>
      <c r="K2052">
        <v>99</v>
      </c>
      <c r="L2052">
        <v>13</v>
      </c>
      <c r="M2052">
        <v>99</v>
      </c>
      <c r="N2052">
        <v>99</v>
      </c>
      <c r="O2052">
        <v>99</v>
      </c>
      <c r="P2052">
        <v>99</v>
      </c>
      <c r="Q2052">
        <v>1</v>
      </c>
      <c r="R2052">
        <v>1</v>
      </c>
      <c r="S2052">
        <v>13</v>
      </c>
      <c r="T2052">
        <v>15</v>
      </c>
      <c r="U2052">
        <v>42.2</v>
      </c>
      <c r="V2052">
        <v>0</v>
      </c>
      <c r="W2052">
        <v>100</v>
      </c>
      <c r="X2052">
        <v>100</v>
      </c>
      <c r="Y2052">
        <v>100</v>
      </c>
      <c r="Z2052">
        <v>0</v>
      </c>
      <c r="AA2052">
        <v>0</v>
      </c>
      <c r="AB2052">
        <v>0</v>
      </c>
      <c r="AF2052">
        <v>0.18903591682419657</v>
      </c>
      <c r="AG2052">
        <v>0.39273349960912762</v>
      </c>
      <c r="AH2052">
        <v>0</v>
      </c>
      <c r="AI2052">
        <v>1</v>
      </c>
      <c r="AJ2052">
        <v>110</v>
      </c>
      <c r="AK2052">
        <v>31.705484598046581</v>
      </c>
    </row>
    <row r="2053" spans="1:37">
      <c r="A2053">
        <v>18</v>
      </c>
      <c r="B2053">
        <v>321</v>
      </c>
      <c r="C2053">
        <v>2024</v>
      </c>
      <c r="E2053">
        <v>99</v>
      </c>
      <c r="G2053">
        <v>99</v>
      </c>
      <c r="H2053">
        <v>2</v>
      </c>
      <c r="I2053">
        <v>99</v>
      </c>
      <c r="J2053">
        <v>629</v>
      </c>
      <c r="K2053">
        <v>99</v>
      </c>
      <c r="L2053">
        <v>13</v>
      </c>
      <c r="M2053">
        <v>99</v>
      </c>
      <c r="N2053">
        <v>99</v>
      </c>
      <c r="O2053">
        <v>99</v>
      </c>
      <c r="P2053">
        <v>99</v>
      </c>
      <c r="R2053">
        <v>0</v>
      </c>
    </row>
    <row r="2054" spans="1:37">
      <c r="A2054">
        <v>18</v>
      </c>
      <c r="B2054">
        <v>322</v>
      </c>
      <c r="C2054">
        <v>2024</v>
      </c>
      <c r="E2054">
        <v>99</v>
      </c>
      <c r="G2054">
        <v>99</v>
      </c>
      <c r="H2054">
        <v>1</v>
      </c>
      <c r="I2054">
        <v>99</v>
      </c>
      <c r="J2054">
        <v>643</v>
      </c>
      <c r="K2054">
        <v>99</v>
      </c>
      <c r="L2054">
        <v>13</v>
      </c>
      <c r="M2054">
        <v>99</v>
      </c>
      <c r="N2054">
        <v>99</v>
      </c>
      <c r="O2054">
        <v>99</v>
      </c>
      <c r="P2054">
        <v>99</v>
      </c>
      <c r="Q2054">
        <v>1</v>
      </c>
      <c r="R2054">
        <v>1</v>
      </c>
      <c r="S2054">
        <v>13</v>
      </c>
      <c r="T2054">
        <v>14</v>
      </c>
      <c r="U2054">
        <v>41.2</v>
      </c>
      <c r="V2054">
        <v>0</v>
      </c>
      <c r="W2054">
        <v>100</v>
      </c>
      <c r="X2054">
        <v>100</v>
      </c>
      <c r="Y2054">
        <v>100</v>
      </c>
      <c r="Z2054">
        <v>0</v>
      </c>
      <c r="AA2054">
        <v>0</v>
      </c>
      <c r="AB2054">
        <v>0</v>
      </c>
      <c r="AF2054">
        <v>4.5146726862302491E-2</v>
      </c>
      <c r="AG2054">
        <v>7.5018481494834255E-2</v>
      </c>
      <c r="AH2054">
        <v>0</v>
      </c>
      <c r="AI2054">
        <v>1</v>
      </c>
      <c r="AJ2054">
        <v>110.1</v>
      </c>
      <c r="AK2054">
        <v>30.869902593566408</v>
      </c>
    </row>
    <row r="2055" spans="1:37">
      <c r="A2055">
        <v>18</v>
      </c>
      <c r="B2055">
        <v>323</v>
      </c>
      <c r="C2055">
        <v>2024</v>
      </c>
      <c r="E2055">
        <v>99</v>
      </c>
      <c r="G2055">
        <v>99</v>
      </c>
      <c r="H2055">
        <v>2</v>
      </c>
      <c r="I2055">
        <v>99</v>
      </c>
      <c r="J2055">
        <v>704</v>
      </c>
      <c r="K2055">
        <v>99</v>
      </c>
      <c r="L2055">
        <v>13</v>
      </c>
      <c r="M2055">
        <v>99</v>
      </c>
      <c r="N2055">
        <v>99</v>
      </c>
      <c r="O2055">
        <v>99</v>
      </c>
      <c r="P2055">
        <v>99</v>
      </c>
      <c r="R2055">
        <v>0</v>
      </c>
    </row>
    <row r="2056" spans="1:37">
      <c r="A2056">
        <v>18</v>
      </c>
      <c r="B2056">
        <v>324</v>
      </c>
      <c r="C2056">
        <v>2024</v>
      </c>
      <c r="E2056">
        <v>99</v>
      </c>
      <c r="G2056">
        <v>99</v>
      </c>
      <c r="H2056">
        <v>1</v>
      </c>
      <c r="I2056">
        <v>99</v>
      </c>
      <c r="J2056">
        <v>802</v>
      </c>
      <c r="K2056">
        <v>99</v>
      </c>
      <c r="L2056">
        <v>13</v>
      </c>
      <c r="M2056">
        <v>99</v>
      </c>
      <c r="N2056">
        <v>99</v>
      </c>
      <c r="O2056">
        <v>99</v>
      </c>
      <c r="P2056">
        <v>99</v>
      </c>
      <c r="R2056">
        <v>0</v>
      </c>
    </row>
    <row r="2057" spans="1:37">
      <c r="A2057">
        <v>18</v>
      </c>
      <c r="B2057">
        <v>325</v>
      </c>
      <c r="C2057">
        <v>2024</v>
      </c>
      <c r="E2057">
        <v>99</v>
      </c>
      <c r="G2057">
        <v>99</v>
      </c>
      <c r="H2057">
        <v>1</v>
      </c>
      <c r="I2057">
        <v>99</v>
      </c>
      <c r="J2057">
        <v>103</v>
      </c>
      <c r="K2057">
        <v>99</v>
      </c>
      <c r="L2057">
        <v>14</v>
      </c>
      <c r="M2057">
        <v>99</v>
      </c>
      <c r="N2057">
        <v>99</v>
      </c>
      <c r="O2057">
        <v>99</v>
      </c>
      <c r="P2057">
        <v>99</v>
      </c>
      <c r="R2057">
        <v>0</v>
      </c>
    </row>
    <row r="2058" spans="1:37">
      <c r="A2058">
        <v>18</v>
      </c>
      <c r="B2058">
        <v>326</v>
      </c>
      <c r="C2058">
        <v>2024</v>
      </c>
      <c r="E2058">
        <v>99</v>
      </c>
      <c r="G2058">
        <v>99</v>
      </c>
      <c r="H2058">
        <v>2</v>
      </c>
      <c r="I2058">
        <v>99</v>
      </c>
      <c r="J2058">
        <v>106</v>
      </c>
      <c r="K2058">
        <v>99</v>
      </c>
      <c r="L2058">
        <v>14</v>
      </c>
      <c r="M2058">
        <v>99</v>
      </c>
      <c r="N2058">
        <v>99</v>
      </c>
      <c r="O2058">
        <v>99</v>
      </c>
      <c r="P2058">
        <v>99</v>
      </c>
      <c r="R2058">
        <v>0</v>
      </c>
    </row>
    <row r="2059" spans="1:37">
      <c r="A2059">
        <v>18</v>
      </c>
      <c r="B2059">
        <v>327</v>
      </c>
      <c r="C2059">
        <v>2024</v>
      </c>
      <c r="E2059">
        <v>99</v>
      </c>
      <c r="G2059">
        <v>99</v>
      </c>
      <c r="H2059">
        <v>1</v>
      </c>
      <c r="I2059">
        <v>99</v>
      </c>
      <c r="J2059">
        <v>110</v>
      </c>
      <c r="K2059">
        <v>99</v>
      </c>
      <c r="L2059">
        <v>14</v>
      </c>
      <c r="M2059">
        <v>99</v>
      </c>
      <c r="N2059">
        <v>99</v>
      </c>
      <c r="O2059">
        <v>99</v>
      </c>
      <c r="P2059">
        <v>99</v>
      </c>
      <c r="Q2059">
        <v>1</v>
      </c>
      <c r="R2059">
        <v>3</v>
      </c>
      <c r="S2059">
        <v>14</v>
      </c>
      <c r="T2059">
        <v>14.666666666666663</v>
      </c>
      <c r="U2059">
        <v>57.366666666666681</v>
      </c>
      <c r="V2059">
        <v>0</v>
      </c>
      <c r="W2059">
        <v>100</v>
      </c>
      <c r="X2059">
        <v>100</v>
      </c>
      <c r="Y2059">
        <v>100</v>
      </c>
      <c r="Z2059">
        <v>3.8767110917487906</v>
      </c>
      <c r="AA2059">
        <v>0</v>
      </c>
      <c r="AB2059">
        <v>0.47140452079105849</v>
      </c>
      <c r="AD2059">
        <v>28.575784928011402</v>
      </c>
      <c r="AF2059">
        <v>5.4456344164095123E-2</v>
      </c>
      <c r="AG2059">
        <v>0.11129916063230348</v>
      </c>
      <c r="AH2059">
        <v>0</v>
      </c>
      <c r="AI2059">
        <v>3</v>
      </c>
      <c r="AJ2059">
        <v>117.43333333333337</v>
      </c>
      <c r="AK2059">
        <v>35.381286128148247</v>
      </c>
    </row>
    <row r="2060" spans="1:37">
      <c r="A2060">
        <v>18</v>
      </c>
      <c r="B2060">
        <v>328</v>
      </c>
      <c r="C2060">
        <v>2024</v>
      </c>
      <c r="E2060">
        <v>99</v>
      </c>
      <c r="G2060">
        <v>99</v>
      </c>
      <c r="H2060">
        <v>1</v>
      </c>
      <c r="I2060">
        <v>99</v>
      </c>
      <c r="J2060">
        <v>111</v>
      </c>
      <c r="K2060">
        <v>99</v>
      </c>
      <c r="L2060">
        <v>14</v>
      </c>
      <c r="M2060">
        <v>99</v>
      </c>
      <c r="N2060">
        <v>99</v>
      </c>
      <c r="O2060">
        <v>99</v>
      </c>
      <c r="P2060">
        <v>99</v>
      </c>
      <c r="Q2060">
        <v>1</v>
      </c>
      <c r="R2060">
        <v>1</v>
      </c>
      <c r="S2060">
        <v>14</v>
      </c>
      <c r="T2060">
        <v>14</v>
      </c>
      <c r="U2060">
        <v>59.3</v>
      </c>
      <c r="V2060">
        <v>0</v>
      </c>
      <c r="W2060">
        <v>100</v>
      </c>
      <c r="X2060">
        <v>100</v>
      </c>
      <c r="Y2060">
        <v>100</v>
      </c>
      <c r="Z2060">
        <v>0</v>
      </c>
      <c r="AA2060">
        <v>0</v>
      </c>
      <c r="AB2060">
        <v>0</v>
      </c>
      <c r="AF2060">
        <v>2.5647601949217745E-2</v>
      </c>
      <c r="AG2060">
        <v>5.1927399715756592E-2</v>
      </c>
      <c r="AH2060">
        <v>0</v>
      </c>
      <c r="AI2060">
        <v>1</v>
      </c>
      <c r="AJ2060">
        <v>120.5</v>
      </c>
      <c r="AK2060">
        <v>33.891715540201723</v>
      </c>
    </row>
    <row r="2061" spans="1:37">
      <c r="A2061">
        <v>18</v>
      </c>
      <c r="B2061">
        <v>329</v>
      </c>
      <c r="C2061">
        <v>2024</v>
      </c>
      <c r="E2061">
        <v>99</v>
      </c>
      <c r="G2061">
        <v>99</v>
      </c>
      <c r="H2061">
        <v>1</v>
      </c>
      <c r="I2061">
        <v>99</v>
      </c>
      <c r="J2061">
        <v>116</v>
      </c>
      <c r="K2061">
        <v>99</v>
      </c>
      <c r="L2061">
        <v>14</v>
      </c>
      <c r="M2061">
        <v>99</v>
      </c>
      <c r="N2061">
        <v>99</v>
      </c>
      <c r="O2061">
        <v>99</v>
      </c>
      <c r="P2061">
        <v>99</v>
      </c>
      <c r="Q2061">
        <v>1</v>
      </c>
      <c r="R2061">
        <v>1</v>
      </c>
      <c r="S2061">
        <v>14</v>
      </c>
      <c r="T2061">
        <v>14</v>
      </c>
      <c r="U2061">
        <v>51.5</v>
      </c>
      <c r="V2061">
        <v>0</v>
      </c>
      <c r="W2061">
        <v>100</v>
      </c>
      <c r="X2061">
        <v>100</v>
      </c>
      <c r="Y2061">
        <v>100</v>
      </c>
      <c r="Z2061">
        <v>0</v>
      </c>
      <c r="AA2061">
        <v>0</v>
      </c>
      <c r="AB2061">
        <v>0</v>
      </c>
      <c r="AF2061">
        <v>3.3145508783559818E-2</v>
      </c>
      <c r="AG2061">
        <v>6.6214777595490659E-2</v>
      </c>
      <c r="AH2061">
        <v>0</v>
      </c>
      <c r="AI2061">
        <v>1</v>
      </c>
      <c r="AJ2061">
        <v>111.6</v>
      </c>
      <c r="AK2061">
        <v>37.052255081687278</v>
      </c>
    </row>
    <row r="2062" spans="1:37">
      <c r="A2062">
        <v>18</v>
      </c>
      <c r="B2062">
        <v>330</v>
      </c>
      <c r="C2062">
        <v>2024</v>
      </c>
      <c r="E2062">
        <v>99</v>
      </c>
      <c r="G2062">
        <v>99</v>
      </c>
      <c r="H2062">
        <v>2</v>
      </c>
      <c r="I2062">
        <v>99</v>
      </c>
      <c r="J2062">
        <v>117</v>
      </c>
      <c r="K2062">
        <v>99</v>
      </c>
      <c r="L2062">
        <v>14</v>
      </c>
      <c r="M2062">
        <v>99</v>
      </c>
      <c r="N2062">
        <v>99</v>
      </c>
      <c r="O2062">
        <v>99</v>
      </c>
      <c r="P2062">
        <v>99</v>
      </c>
      <c r="R2062">
        <v>0</v>
      </c>
    </row>
    <row r="2063" spans="1:37">
      <c r="A2063">
        <v>18</v>
      </c>
      <c r="B2063">
        <v>331</v>
      </c>
      <c r="C2063">
        <v>2024</v>
      </c>
      <c r="E2063">
        <v>99</v>
      </c>
      <c r="G2063">
        <v>99</v>
      </c>
      <c r="H2063">
        <v>1</v>
      </c>
      <c r="I2063">
        <v>99</v>
      </c>
      <c r="J2063">
        <v>134</v>
      </c>
      <c r="K2063">
        <v>99</v>
      </c>
      <c r="L2063">
        <v>14</v>
      </c>
      <c r="M2063">
        <v>99</v>
      </c>
      <c r="N2063">
        <v>99</v>
      </c>
      <c r="O2063">
        <v>99</v>
      </c>
      <c r="P2063">
        <v>99</v>
      </c>
      <c r="R2063">
        <v>0</v>
      </c>
    </row>
    <row r="2064" spans="1:37">
      <c r="A2064">
        <v>18</v>
      </c>
      <c r="B2064">
        <v>332</v>
      </c>
      <c r="C2064">
        <v>2024</v>
      </c>
      <c r="E2064">
        <v>99</v>
      </c>
      <c r="G2064">
        <v>99</v>
      </c>
      <c r="H2064">
        <v>2</v>
      </c>
      <c r="I2064">
        <v>99</v>
      </c>
      <c r="J2064">
        <v>141</v>
      </c>
      <c r="K2064">
        <v>99</v>
      </c>
      <c r="L2064">
        <v>14</v>
      </c>
      <c r="M2064">
        <v>99</v>
      </c>
      <c r="N2064">
        <v>99</v>
      </c>
      <c r="O2064">
        <v>99</v>
      </c>
      <c r="P2064">
        <v>99</v>
      </c>
      <c r="Q2064">
        <v>1</v>
      </c>
      <c r="R2064">
        <v>1</v>
      </c>
      <c r="S2064">
        <v>14</v>
      </c>
      <c r="T2064">
        <v>15</v>
      </c>
      <c r="U2064">
        <v>57.2</v>
      </c>
      <c r="V2064">
        <v>0</v>
      </c>
      <c r="W2064">
        <v>100</v>
      </c>
      <c r="X2064">
        <v>100</v>
      </c>
      <c r="Y2064">
        <v>100</v>
      </c>
      <c r="Z2064">
        <v>0</v>
      </c>
      <c r="AA2064">
        <v>0</v>
      </c>
      <c r="AB2064">
        <v>0</v>
      </c>
      <c r="AF2064">
        <v>1.9069412662090005E-2</v>
      </c>
      <c r="AG2064">
        <v>5.0487174757118738E-2</v>
      </c>
      <c r="AH2064">
        <v>0</v>
      </c>
      <c r="AI2064">
        <v>1</v>
      </c>
      <c r="AJ2064">
        <v>118</v>
      </c>
      <c r="AK2064">
        <v>34.813685917255413</v>
      </c>
    </row>
    <row r="2065" spans="1:18">
      <c r="A2065">
        <v>18</v>
      </c>
      <c r="B2065">
        <v>333</v>
      </c>
      <c r="C2065">
        <v>2024</v>
      </c>
      <c r="E2065">
        <v>99</v>
      </c>
      <c r="G2065">
        <v>99</v>
      </c>
      <c r="H2065">
        <v>2</v>
      </c>
      <c r="I2065">
        <v>99</v>
      </c>
      <c r="J2065">
        <v>143</v>
      </c>
      <c r="K2065">
        <v>99</v>
      </c>
      <c r="L2065">
        <v>14</v>
      </c>
      <c r="M2065">
        <v>99</v>
      </c>
      <c r="N2065">
        <v>99</v>
      </c>
      <c r="O2065">
        <v>99</v>
      </c>
      <c r="P2065">
        <v>99</v>
      </c>
      <c r="R2065">
        <v>0</v>
      </c>
    </row>
    <row r="2066" spans="1:18">
      <c r="A2066">
        <v>18</v>
      </c>
      <c r="B2066">
        <v>334</v>
      </c>
      <c r="C2066">
        <v>2024</v>
      </c>
      <c r="E2066">
        <v>99</v>
      </c>
      <c r="G2066">
        <v>99</v>
      </c>
      <c r="H2066">
        <v>2</v>
      </c>
      <c r="I2066">
        <v>99</v>
      </c>
      <c r="J2066">
        <v>147</v>
      </c>
      <c r="K2066">
        <v>99</v>
      </c>
      <c r="L2066">
        <v>14</v>
      </c>
      <c r="M2066">
        <v>99</v>
      </c>
      <c r="N2066">
        <v>99</v>
      </c>
      <c r="O2066">
        <v>99</v>
      </c>
      <c r="P2066">
        <v>99</v>
      </c>
      <c r="R2066">
        <v>0</v>
      </c>
    </row>
    <row r="2067" spans="1:18">
      <c r="A2067">
        <v>18</v>
      </c>
      <c r="B2067">
        <v>335</v>
      </c>
      <c r="C2067">
        <v>2024</v>
      </c>
      <c r="E2067">
        <v>99</v>
      </c>
      <c r="G2067">
        <v>99</v>
      </c>
      <c r="H2067">
        <v>1</v>
      </c>
      <c r="I2067">
        <v>99</v>
      </c>
      <c r="J2067">
        <v>155</v>
      </c>
      <c r="K2067">
        <v>99</v>
      </c>
      <c r="L2067">
        <v>14</v>
      </c>
      <c r="M2067">
        <v>99</v>
      </c>
      <c r="N2067">
        <v>99</v>
      </c>
      <c r="O2067">
        <v>99</v>
      </c>
      <c r="P2067">
        <v>99</v>
      </c>
      <c r="R2067">
        <v>0</v>
      </c>
    </row>
    <row r="2068" spans="1:18">
      <c r="A2068">
        <v>18</v>
      </c>
      <c r="B2068">
        <v>336</v>
      </c>
      <c r="C2068">
        <v>2024</v>
      </c>
      <c r="E2068">
        <v>99</v>
      </c>
      <c r="G2068">
        <v>99</v>
      </c>
      <c r="H2068">
        <v>2</v>
      </c>
      <c r="I2068">
        <v>99</v>
      </c>
      <c r="J2068">
        <v>160</v>
      </c>
      <c r="K2068">
        <v>99</v>
      </c>
      <c r="L2068">
        <v>14</v>
      </c>
      <c r="M2068">
        <v>99</v>
      </c>
      <c r="N2068">
        <v>99</v>
      </c>
      <c r="O2068">
        <v>99</v>
      </c>
      <c r="P2068">
        <v>99</v>
      </c>
      <c r="R2068">
        <v>0</v>
      </c>
    </row>
    <row r="2069" spans="1:18">
      <c r="A2069">
        <v>18</v>
      </c>
      <c r="B2069">
        <v>337</v>
      </c>
      <c r="C2069">
        <v>2024</v>
      </c>
      <c r="E2069">
        <v>99</v>
      </c>
      <c r="G2069">
        <v>99</v>
      </c>
      <c r="H2069">
        <v>1</v>
      </c>
      <c r="I2069">
        <v>99</v>
      </c>
      <c r="J2069">
        <v>171</v>
      </c>
      <c r="K2069">
        <v>99</v>
      </c>
      <c r="L2069">
        <v>14</v>
      </c>
      <c r="M2069">
        <v>99</v>
      </c>
      <c r="N2069">
        <v>99</v>
      </c>
      <c r="O2069">
        <v>99</v>
      </c>
      <c r="P2069">
        <v>99</v>
      </c>
      <c r="R2069">
        <v>0</v>
      </c>
    </row>
    <row r="2070" spans="1:18">
      <c r="A2070">
        <v>18</v>
      </c>
      <c r="B2070">
        <v>338</v>
      </c>
      <c r="C2070">
        <v>2024</v>
      </c>
      <c r="E2070">
        <v>99</v>
      </c>
      <c r="G2070">
        <v>99</v>
      </c>
      <c r="H2070">
        <v>2</v>
      </c>
      <c r="I2070">
        <v>99</v>
      </c>
      <c r="J2070">
        <v>175</v>
      </c>
      <c r="K2070">
        <v>99</v>
      </c>
      <c r="L2070">
        <v>14</v>
      </c>
      <c r="M2070">
        <v>99</v>
      </c>
      <c r="N2070">
        <v>99</v>
      </c>
      <c r="O2070">
        <v>99</v>
      </c>
      <c r="P2070">
        <v>99</v>
      </c>
      <c r="R2070">
        <v>0</v>
      </c>
    </row>
    <row r="2071" spans="1:18">
      <c r="A2071">
        <v>18</v>
      </c>
      <c r="B2071">
        <v>339</v>
      </c>
      <c r="C2071">
        <v>2024</v>
      </c>
      <c r="E2071">
        <v>99</v>
      </c>
      <c r="G2071">
        <v>99</v>
      </c>
      <c r="H2071">
        <v>2</v>
      </c>
      <c r="I2071">
        <v>99</v>
      </c>
      <c r="J2071">
        <v>177</v>
      </c>
      <c r="K2071">
        <v>99</v>
      </c>
      <c r="L2071">
        <v>14</v>
      </c>
      <c r="M2071">
        <v>99</v>
      </c>
      <c r="N2071">
        <v>99</v>
      </c>
      <c r="O2071">
        <v>99</v>
      </c>
      <c r="P2071">
        <v>99</v>
      </c>
      <c r="R2071">
        <v>0</v>
      </c>
    </row>
    <row r="2072" spans="1:18">
      <c r="A2072">
        <v>18</v>
      </c>
      <c r="B2072">
        <v>340</v>
      </c>
      <c r="C2072">
        <v>2024</v>
      </c>
      <c r="E2072">
        <v>99</v>
      </c>
      <c r="G2072">
        <v>99</v>
      </c>
      <c r="H2072">
        <v>2</v>
      </c>
      <c r="I2072">
        <v>99</v>
      </c>
      <c r="J2072">
        <v>178</v>
      </c>
      <c r="K2072">
        <v>99</v>
      </c>
      <c r="L2072">
        <v>14</v>
      </c>
      <c r="M2072">
        <v>99</v>
      </c>
      <c r="N2072">
        <v>99</v>
      </c>
      <c r="O2072">
        <v>99</v>
      </c>
      <c r="P2072">
        <v>99</v>
      </c>
      <c r="R2072">
        <v>0</v>
      </c>
    </row>
    <row r="2073" spans="1:18">
      <c r="A2073">
        <v>18</v>
      </c>
      <c r="B2073">
        <v>341</v>
      </c>
      <c r="C2073">
        <v>2024</v>
      </c>
      <c r="E2073">
        <v>99</v>
      </c>
      <c r="G2073">
        <v>99</v>
      </c>
      <c r="H2073">
        <v>2</v>
      </c>
      <c r="I2073">
        <v>99</v>
      </c>
      <c r="J2073">
        <v>181</v>
      </c>
      <c r="K2073">
        <v>99</v>
      </c>
      <c r="L2073">
        <v>14</v>
      </c>
      <c r="M2073">
        <v>99</v>
      </c>
      <c r="N2073">
        <v>99</v>
      </c>
      <c r="O2073">
        <v>99</v>
      </c>
      <c r="P2073">
        <v>99</v>
      </c>
      <c r="R2073">
        <v>0</v>
      </c>
    </row>
    <row r="2074" spans="1:18">
      <c r="A2074">
        <v>18</v>
      </c>
      <c r="B2074">
        <v>342</v>
      </c>
      <c r="C2074">
        <v>2024</v>
      </c>
      <c r="E2074">
        <v>99</v>
      </c>
      <c r="G2074">
        <v>99</v>
      </c>
      <c r="H2074">
        <v>1</v>
      </c>
      <c r="I2074">
        <v>99</v>
      </c>
      <c r="J2074">
        <v>262</v>
      </c>
      <c r="K2074">
        <v>99</v>
      </c>
      <c r="L2074">
        <v>14</v>
      </c>
      <c r="M2074">
        <v>99</v>
      </c>
      <c r="N2074">
        <v>99</v>
      </c>
      <c r="O2074">
        <v>99</v>
      </c>
      <c r="P2074">
        <v>99</v>
      </c>
      <c r="R2074">
        <v>0</v>
      </c>
    </row>
    <row r="2075" spans="1:18">
      <c r="A2075">
        <v>18</v>
      </c>
      <c r="B2075">
        <v>343</v>
      </c>
      <c r="C2075">
        <v>2024</v>
      </c>
      <c r="E2075">
        <v>99</v>
      </c>
      <c r="G2075">
        <v>99</v>
      </c>
      <c r="H2075">
        <v>2</v>
      </c>
      <c r="I2075">
        <v>99</v>
      </c>
      <c r="J2075">
        <v>267</v>
      </c>
      <c r="K2075">
        <v>99</v>
      </c>
      <c r="L2075">
        <v>14</v>
      </c>
      <c r="M2075">
        <v>99</v>
      </c>
      <c r="N2075">
        <v>99</v>
      </c>
      <c r="O2075">
        <v>99</v>
      </c>
      <c r="P2075">
        <v>99</v>
      </c>
      <c r="R2075">
        <v>0</v>
      </c>
    </row>
    <row r="2076" spans="1:18">
      <c r="A2076">
        <v>18</v>
      </c>
      <c r="B2076">
        <v>344</v>
      </c>
      <c r="C2076">
        <v>2024</v>
      </c>
      <c r="E2076">
        <v>99</v>
      </c>
      <c r="G2076">
        <v>99</v>
      </c>
      <c r="H2076">
        <v>1</v>
      </c>
      <c r="I2076">
        <v>99</v>
      </c>
      <c r="J2076">
        <v>309</v>
      </c>
      <c r="K2076">
        <v>99</v>
      </c>
      <c r="L2076">
        <v>14</v>
      </c>
      <c r="M2076">
        <v>99</v>
      </c>
      <c r="N2076">
        <v>99</v>
      </c>
      <c r="O2076">
        <v>99</v>
      </c>
      <c r="P2076">
        <v>99</v>
      </c>
      <c r="R2076">
        <v>0</v>
      </c>
    </row>
    <row r="2077" spans="1:18">
      <c r="A2077">
        <v>18</v>
      </c>
      <c r="B2077">
        <v>345</v>
      </c>
      <c r="C2077">
        <v>2024</v>
      </c>
      <c r="E2077">
        <v>99</v>
      </c>
      <c r="G2077">
        <v>99</v>
      </c>
      <c r="H2077">
        <v>2</v>
      </c>
      <c r="I2077">
        <v>99</v>
      </c>
      <c r="J2077">
        <v>470</v>
      </c>
      <c r="K2077">
        <v>99</v>
      </c>
      <c r="L2077">
        <v>14</v>
      </c>
      <c r="M2077">
        <v>99</v>
      </c>
      <c r="N2077">
        <v>99</v>
      </c>
      <c r="O2077">
        <v>99</v>
      </c>
      <c r="P2077">
        <v>99</v>
      </c>
      <c r="R2077">
        <v>0</v>
      </c>
    </row>
    <row r="2078" spans="1:18">
      <c r="A2078">
        <v>18</v>
      </c>
      <c r="B2078">
        <v>346</v>
      </c>
      <c r="C2078">
        <v>2024</v>
      </c>
      <c r="E2078">
        <v>99</v>
      </c>
      <c r="G2078">
        <v>99</v>
      </c>
      <c r="H2078">
        <v>2</v>
      </c>
      <c r="I2078">
        <v>99</v>
      </c>
      <c r="J2078">
        <v>629</v>
      </c>
      <c r="K2078">
        <v>99</v>
      </c>
      <c r="L2078">
        <v>14</v>
      </c>
      <c r="M2078">
        <v>99</v>
      </c>
      <c r="N2078">
        <v>99</v>
      </c>
      <c r="O2078">
        <v>99</v>
      </c>
      <c r="P2078">
        <v>99</v>
      </c>
      <c r="R2078">
        <v>0</v>
      </c>
    </row>
    <row r="2079" spans="1:18">
      <c r="A2079">
        <v>18</v>
      </c>
      <c r="B2079">
        <v>347</v>
      </c>
      <c r="C2079">
        <v>2024</v>
      </c>
      <c r="E2079">
        <v>99</v>
      </c>
      <c r="G2079">
        <v>99</v>
      </c>
      <c r="H2079">
        <v>1</v>
      </c>
      <c r="I2079">
        <v>99</v>
      </c>
      <c r="J2079">
        <v>643</v>
      </c>
      <c r="K2079">
        <v>99</v>
      </c>
      <c r="L2079">
        <v>14</v>
      </c>
      <c r="M2079">
        <v>99</v>
      </c>
      <c r="N2079">
        <v>99</v>
      </c>
      <c r="O2079">
        <v>99</v>
      </c>
      <c r="P2079">
        <v>99</v>
      </c>
      <c r="R2079">
        <v>0</v>
      </c>
    </row>
    <row r="2080" spans="1:18">
      <c r="A2080">
        <v>18</v>
      </c>
      <c r="B2080">
        <v>348</v>
      </c>
      <c r="C2080">
        <v>2024</v>
      </c>
      <c r="E2080">
        <v>99</v>
      </c>
      <c r="G2080">
        <v>99</v>
      </c>
      <c r="H2080">
        <v>2</v>
      </c>
      <c r="I2080">
        <v>99</v>
      </c>
      <c r="J2080">
        <v>704</v>
      </c>
      <c r="K2080">
        <v>99</v>
      </c>
      <c r="L2080">
        <v>14</v>
      </c>
      <c r="M2080">
        <v>99</v>
      </c>
      <c r="N2080">
        <v>99</v>
      </c>
      <c r="O2080">
        <v>99</v>
      </c>
      <c r="P2080">
        <v>99</v>
      </c>
      <c r="R2080">
        <v>0</v>
      </c>
    </row>
    <row r="2081" spans="1:18">
      <c r="A2081">
        <v>18</v>
      </c>
      <c r="B2081">
        <v>349</v>
      </c>
      <c r="C2081">
        <v>2024</v>
      </c>
      <c r="E2081">
        <v>99</v>
      </c>
      <c r="G2081">
        <v>99</v>
      </c>
      <c r="H2081">
        <v>1</v>
      </c>
      <c r="I2081">
        <v>99</v>
      </c>
      <c r="J2081">
        <v>802</v>
      </c>
      <c r="K2081">
        <v>99</v>
      </c>
      <c r="L2081">
        <v>14</v>
      </c>
      <c r="M2081">
        <v>99</v>
      </c>
      <c r="N2081">
        <v>99</v>
      </c>
      <c r="O2081">
        <v>99</v>
      </c>
      <c r="P2081">
        <v>99</v>
      </c>
      <c r="R2081">
        <v>0</v>
      </c>
    </row>
    <row r="2082" spans="1:18">
      <c r="A2082">
        <v>18</v>
      </c>
      <c r="B2082">
        <v>350</v>
      </c>
      <c r="C2082">
        <v>2024</v>
      </c>
      <c r="E2082">
        <v>99</v>
      </c>
      <c r="G2082">
        <v>99</v>
      </c>
      <c r="H2082">
        <v>1</v>
      </c>
      <c r="I2082">
        <v>99</v>
      </c>
      <c r="J2082">
        <v>103</v>
      </c>
      <c r="K2082">
        <v>99</v>
      </c>
      <c r="L2082">
        <v>15</v>
      </c>
      <c r="M2082">
        <v>99</v>
      </c>
      <c r="N2082">
        <v>99</v>
      </c>
      <c r="O2082">
        <v>99</v>
      </c>
      <c r="P2082">
        <v>99</v>
      </c>
      <c r="R2082">
        <v>0</v>
      </c>
    </row>
    <row r="2083" spans="1:18">
      <c r="A2083">
        <v>18</v>
      </c>
      <c r="B2083">
        <v>351</v>
      </c>
      <c r="C2083">
        <v>2024</v>
      </c>
      <c r="E2083">
        <v>99</v>
      </c>
      <c r="G2083">
        <v>99</v>
      </c>
      <c r="H2083">
        <v>2</v>
      </c>
      <c r="I2083">
        <v>99</v>
      </c>
      <c r="J2083">
        <v>106</v>
      </c>
      <c r="K2083">
        <v>99</v>
      </c>
      <c r="L2083">
        <v>15</v>
      </c>
      <c r="M2083">
        <v>99</v>
      </c>
      <c r="N2083">
        <v>99</v>
      </c>
      <c r="O2083">
        <v>99</v>
      </c>
      <c r="P2083">
        <v>99</v>
      </c>
      <c r="R2083">
        <v>0</v>
      </c>
    </row>
    <row r="2084" spans="1:18">
      <c r="A2084">
        <v>18</v>
      </c>
      <c r="B2084">
        <v>352</v>
      </c>
      <c r="C2084">
        <v>2024</v>
      </c>
      <c r="E2084">
        <v>99</v>
      </c>
      <c r="G2084">
        <v>99</v>
      </c>
      <c r="H2084">
        <v>1</v>
      </c>
      <c r="I2084">
        <v>99</v>
      </c>
      <c r="J2084">
        <v>110</v>
      </c>
      <c r="K2084">
        <v>99</v>
      </c>
      <c r="L2084">
        <v>15</v>
      </c>
      <c r="M2084">
        <v>99</v>
      </c>
      <c r="N2084">
        <v>99</v>
      </c>
      <c r="O2084">
        <v>99</v>
      </c>
      <c r="P2084">
        <v>99</v>
      </c>
      <c r="R2084">
        <v>0</v>
      </c>
    </row>
    <row r="2085" spans="1:18">
      <c r="A2085">
        <v>18</v>
      </c>
      <c r="B2085">
        <v>353</v>
      </c>
      <c r="C2085">
        <v>2024</v>
      </c>
      <c r="E2085">
        <v>99</v>
      </c>
      <c r="G2085">
        <v>99</v>
      </c>
      <c r="H2085">
        <v>1</v>
      </c>
      <c r="I2085">
        <v>99</v>
      </c>
      <c r="J2085">
        <v>111</v>
      </c>
      <c r="K2085">
        <v>99</v>
      </c>
      <c r="L2085">
        <v>15</v>
      </c>
      <c r="M2085">
        <v>99</v>
      </c>
      <c r="N2085">
        <v>99</v>
      </c>
      <c r="O2085">
        <v>99</v>
      </c>
      <c r="P2085">
        <v>99</v>
      </c>
      <c r="R2085">
        <v>0</v>
      </c>
    </row>
    <row r="2086" spans="1:18">
      <c r="A2086">
        <v>18</v>
      </c>
      <c r="B2086">
        <v>354</v>
      </c>
      <c r="C2086">
        <v>2024</v>
      </c>
      <c r="E2086">
        <v>99</v>
      </c>
      <c r="G2086">
        <v>99</v>
      </c>
      <c r="H2086">
        <v>1</v>
      </c>
      <c r="I2086">
        <v>99</v>
      </c>
      <c r="J2086">
        <v>116</v>
      </c>
      <c r="K2086">
        <v>99</v>
      </c>
      <c r="L2086">
        <v>15</v>
      </c>
      <c r="M2086">
        <v>99</v>
      </c>
      <c r="N2086">
        <v>99</v>
      </c>
      <c r="O2086">
        <v>99</v>
      </c>
      <c r="P2086">
        <v>99</v>
      </c>
      <c r="R2086">
        <v>0</v>
      </c>
    </row>
    <row r="2087" spans="1:18">
      <c r="A2087">
        <v>18</v>
      </c>
      <c r="B2087">
        <v>355</v>
      </c>
      <c r="C2087">
        <v>2024</v>
      </c>
      <c r="E2087">
        <v>99</v>
      </c>
      <c r="G2087">
        <v>99</v>
      </c>
      <c r="H2087">
        <v>2</v>
      </c>
      <c r="I2087">
        <v>99</v>
      </c>
      <c r="J2087">
        <v>117</v>
      </c>
      <c r="K2087">
        <v>99</v>
      </c>
      <c r="L2087">
        <v>15</v>
      </c>
      <c r="M2087">
        <v>99</v>
      </c>
      <c r="N2087">
        <v>99</v>
      </c>
      <c r="O2087">
        <v>99</v>
      </c>
      <c r="P2087">
        <v>99</v>
      </c>
      <c r="R2087">
        <v>0</v>
      </c>
    </row>
    <row r="2088" spans="1:18">
      <c r="A2088">
        <v>18</v>
      </c>
      <c r="B2088">
        <v>356</v>
      </c>
      <c r="C2088">
        <v>2024</v>
      </c>
      <c r="E2088">
        <v>99</v>
      </c>
      <c r="G2088">
        <v>99</v>
      </c>
      <c r="H2088">
        <v>1</v>
      </c>
      <c r="I2088">
        <v>99</v>
      </c>
      <c r="J2088">
        <v>134</v>
      </c>
      <c r="K2088">
        <v>99</v>
      </c>
      <c r="L2088">
        <v>15</v>
      </c>
      <c r="M2088">
        <v>99</v>
      </c>
      <c r="N2088">
        <v>99</v>
      </c>
      <c r="O2088">
        <v>99</v>
      </c>
      <c r="P2088">
        <v>99</v>
      </c>
      <c r="R2088">
        <v>0</v>
      </c>
    </row>
    <row r="2089" spans="1:18">
      <c r="A2089">
        <v>18</v>
      </c>
      <c r="B2089">
        <v>357</v>
      </c>
      <c r="C2089">
        <v>2024</v>
      </c>
      <c r="E2089">
        <v>99</v>
      </c>
      <c r="G2089">
        <v>99</v>
      </c>
      <c r="H2089">
        <v>2</v>
      </c>
      <c r="I2089">
        <v>99</v>
      </c>
      <c r="J2089">
        <v>141</v>
      </c>
      <c r="K2089">
        <v>99</v>
      </c>
      <c r="L2089">
        <v>15</v>
      </c>
      <c r="M2089">
        <v>99</v>
      </c>
      <c r="N2089">
        <v>99</v>
      </c>
      <c r="O2089">
        <v>99</v>
      </c>
      <c r="P2089">
        <v>99</v>
      </c>
      <c r="R2089">
        <v>0</v>
      </c>
    </row>
    <row r="2090" spans="1:18">
      <c r="A2090">
        <v>18</v>
      </c>
      <c r="B2090">
        <v>358</v>
      </c>
      <c r="C2090">
        <v>2024</v>
      </c>
      <c r="E2090">
        <v>99</v>
      </c>
      <c r="G2090">
        <v>99</v>
      </c>
      <c r="H2090">
        <v>2</v>
      </c>
      <c r="I2090">
        <v>99</v>
      </c>
      <c r="J2090">
        <v>143</v>
      </c>
      <c r="K2090">
        <v>99</v>
      </c>
      <c r="L2090">
        <v>15</v>
      </c>
      <c r="M2090">
        <v>99</v>
      </c>
      <c r="N2090">
        <v>99</v>
      </c>
      <c r="O2090">
        <v>99</v>
      </c>
      <c r="P2090">
        <v>99</v>
      </c>
      <c r="R2090">
        <v>0</v>
      </c>
    </row>
    <row r="2091" spans="1:18">
      <c r="A2091">
        <v>18</v>
      </c>
      <c r="B2091">
        <v>359</v>
      </c>
      <c r="C2091">
        <v>2024</v>
      </c>
      <c r="E2091">
        <v>99</v>
      </c>
      <c r="G2091">
        <v>99</v>
      </c>
      <c r="H2091">
        <v>2</v>
      </c>
      <c r="I2091">
        <v>99</v>
      </c>
      <c r="J2091">
        <v>147</v>
      </c>
      <c r="K2091">
        <v>99</v>
      </c>
      <c r="L2091">
        <v>15</v>
      </c>
      <c r="M2091">
        <v>99</v>
      </c>
      <c r="N2091">
        <v>99</v>
      </c>
      <c r="O2091">
        <v>99</v>
      </c>
      <c r="P2091">
        <v>99</v>
      </c>
      <c r="R2091">
        <v>0</v>
      </c>
    </row>
    <row r="2092" spans="1:18">
      <c r="A2092">
        <v>18</v>
      </c>
      <c r="B2092">
        <v>360</v>
      </c>
      <c r="C2092">
        <v>2024</v>
      </c>
      <c r="E2092">
        <v>99</v>
      </c>
      <c r="G2092">
        <v>99</v>
      </c>
      <c r="H2092">
        <v>1</v>
      </c>
      <c r="I2092">
        <v>99</v>
      </c>
      <c r="J2092">
        <v>155</v>
      </c>
      <c r="K2092">
        <v>99</v>
      </c>
      <c r="L2092">
        <v>15</v>
      </c>
      <c r="M2092">
        <v>99</v>
      </c>
      <c r="N2092">
        <v>99</v>
      </c>
      <c r="O2092">
        <v>99</v>
      </c>
      <c r="P2092">
        <v>99</v>
      </c>
      <c r="R2092">
        <v>0</v>
      </c>
    </row>
    <row r="2093" spans="1:18">
      <c r="A2093">
        <v>18</v>
      </c>
      <c r="B2093">
        <v>361</v>
      </c>
      <c r="C2093">
        <v>2024</v>
      </c>
      <c r="E2093">
        <v>99</v>
      </c>
      <c r="G2093">
        <v>99</v>
      </c>
      <c r="H2093">
        <v>2</v>
      </c>
      <c r="I2093">
        <v>99</v>
      </c>
      <c r="J2093">
        <v>160</v>
      </c>
      <c r="K2093">
        <v>99</v>
      </c>
      <c r="L2093">
        <v>15</v>
      </c>
      <c r="M2093">
        <v>99</v>
      </c>
      <c r="N2093">
        <v>99</v>
      </c>
      <c r="O2093">
        <v>99</v>
      </c>
      <c r="P2093">
        <v>99</v>
      </c>
      <c r="R2093">
        <v>0</v>
      </c>
    </row>
    <row r="2094" spans="1:18">
      <c r="A2094">
        <v>18</v>
      </c>
      <c r="B2094">
        <v>362</v>
      </c>
      <c r="C2094">
        <v>2024</v>
      </c>
      <c r="E2094">
        <v>99</v>
      </c>
      <c r="G2094">
        <v>99</v>
      </c>
      <c r="H2094">
        <v>1</v>
      </c>
      <c r="I2094">
        <v>99</v>
      </c>
      <c r="J2094">
        <v>171</v>
      </c>
      <c r="K2094">
        <v>99</v>
      </c>
      <c r="L2094">
        <v>15</v>
      </c>
      <c r="M2094">
        <v>99</v>
      </c>
      <c r="N2094">
        <v>99</v>
      </c>
      <c r="O2094">
        <v>99</v>
      </c>
      <c r="P2094">
        <v>99</v>
      </c>
      <c r="R2094">
        <v>0</v>
      </c>
    </row>
    <row r="2095" spans="1:18">
      <c r="A2095">
        <v>18</v>
      </c>
      <c r="B2095">
        <v>363</v>
      </c>
      <c r="C2095">
        <v>2024</v>
      </c>
      <c r="E2095">
        <v>99</v>
      </c>
      <c r="G2095">
        <v>99</v>
      </c>
      <c r="H2095">
        <v>2</v>
      </c>
      <c r="I2095">
        <v>99</v>
      </c>
      <c r="J2095">
        <v>175</v>
      </c>
      <c r="K2095">
        <v>99</v>
      </c>
      <c r="L2095">
        <v>15</v>
      </c>
      <c r="M2095">
        <v>99</v>
      </c>
      <c r="N2095">
        <v>99</v>
      </c>
      <c r="O2095">
        <v>99</v>
      </c>
      <c r="P2095">
        <v>99</v>
      </c>
      <c r="R2095">
        <v>0</v>
      </c>
    </row>
    <row r="2096" spans="1:18">
      <c r="A2096">
        <v>18</v>
      </c>
      <c r="B2096">
        <v>364</v>
      </c>
      <c r="C2096">
        <v>2024</v>
      </c>
      <c r="E2096">
        <v>99</v>
      </c>
      <c r="G2096">
        <v>99</v>
      </c>
      <c r="H2096">
        <v>2</v>
      </c>
      <c r="I2096">
        <v>99</v>
      </c>
      <c r="J2096">
        <v>177</v>
      </c>
      <c r="K2096">
        <v>99</v>
      </c>
      <c r="L2096">
        <v>15</v>
      </c>
      <c r="M2096">
        <v>99</v>
      </c>
      <c r="N2096">
        <v>99</v>
      </c>
      <c r="O2096">
        <v>99</v>
      </c>
      <c r="P2096">
        <v>99</v>
      </c>
      <c r="R2096">
        <v>0</v>
      </c>
    </row>
    <row r="2097" spans="1:18">
      <c r="A2097">
        <v>18</v>
      </c>
      <c r="B2097">
        <v>365</v>
      </c>
      <c r="C2097">
        <v>2024</v>
      </c>
      <c r="E2097">
        <v>99</v>
      </c>
      <c r="G2097">
        <v>99</v>
      </c>
      <c r="H2097">
        <v>2</v>
      </c>
      <c r="I2097">
        <v>99</v>
      </c>
      <c r="J2097">
        <v>178</v>
      </c>
      <c r="K2097">
        <v>99</v>
      </c>
      <c r="L2097">
        <v>15</v>
      </c>
      <c r="M2097">
        <v>99</v>
      </c>
      <c r="N2097">
        <v>99</v>
      </c>
      <c r="O2097">
        <v>99</v>
      </c>
      <c r="P2097">
        <v>99</v>
      </c>
      <c r="R2097">
        <v>0</v>
      </c>
    </row>
    <row r="2098" spans="1:18">
      <c r="A2098">
        <v>18</v>
      </c>
      <c r="B2098">
        <v>366</v>
      </c>
      <c r="C2098">
        <v>2024</v>
      </c>
      <c r="E2098">
        <v>99</v>
      </c>
      <c r="G2098">
        <v>99</v>
      </c>
      <c r="H2098">
        <v>2</v>
      </c>
      <c r="I2098">
        <v>99</v>
      </c>
      <c r="J2098">
        <v>181</v>
      </c>
      <c r="K2098">
        <v>99</v>
      </c>
      <c r="L2098">
        <v>15</v>
      </c>
      <c r="M2098">
        <v>99</v>
      </c>
      <c r="N2098">
        <v>99</v>
      </c>
      <c r="O2098">
        <v>99</v>
      </c>
      <c r="P2098">
        <v>99</v>
      </c>
      <c r="R2098">
        <v>0</v>
      </c>
    </row>
    <row r="2099" spans="1:18">
      <c r="A2099">
        <v>18</v>
      </c>
      <c r="B2099">
        <v>367</v>
      </c>
      <c r="C2099">
        <v>2024</v>
      </c>
      <c r="E2099">
        <v>99</v>
      </c>
      <c r="G2099">
        <v>99</v>
      </c>
      <c r="H2099">
        <v>1</v>
      </c>
      <c r="I2099">
        <v>99</v>
      </c>
      <c r="J2099">
        <v>262</v>
      </c>
      <c r="K2099">
        <v>99</v>
      </c>
      <c r="L2099">
        <v>15</v>
      </c>
      <c r="M2099">
        <v>99</v>
      </c>
      <c r="N2099">
        <v>99</v>
      </c>
      <c r="O2099">
        <v>99</v>
      </c>
      <c r="P2099">
        <v>99</v>
      </c>
      <c r="R2099">
        <v>0</v>
      </c>
    </row>
    <row r="2100" spans="1:18">
      <c r="A2100">
        <v>18</v>
      </c>
      <c r="B2100">
        <v>368</v>
      </c>
      <c r="C2100">
        <v>2024</v>
      </c>
      <c r="E2100">
        <v>99</v>
      </c>
      <c r="G2100">
        <v>99</v>
      </c>
      <c r="H2100">
        <v>2</v>
      </c>
      <c r="I2100">
        <v>99</v>
      </c>
      <c r="J2100">
        <v>267</v>
      </c>
      <c r="K2100">
        <v>99</v>
      </c>
      <c r="L2100">
        <v>15</v>
      </c>
      <c r="M2100">
        <v>99</v>
      </c>
      <c r="N2100">
        <v>99</v>
      </c>
      <c r="O2100">
        <v>99</v>
      </c>
      <c r="P2100">
        <v>99</v>
      </c>
      <c r="R2100">
        <v>0</v>
      </c>
    </row>
    <row r="2101" spans="1:18">
      <c r="A2101">
        <v>18</v>
      </c>
      <c r="B2101">
        <v>369</v>
      </c>
      <c r="C2101">
        <v>2024</v>
      </c>
      <c r="E2101">
        <v>99</v>
      </c>
      <c r="G2101">
        <v>99</v>
      </c>
      <c r="H2101">
        <v>1</v>
      </c>
      <c r="I2101">
        <v>99</v>
      </c>
      <c r="J2101">
        <v>309</v>
      </c>
      <c r="K2101">
        <v>99</v>
      </c>
      <c r="L2101">
        <v>15</v>
      </c>
      <c r="M2101">
        <v>99</v>
      </c>
      <c r="N2101">
        <v>99</v>
      </c>
      <c r="O2101">
        <v>99</v>
      </c>
      <c r="P2101">
        <v>99</v>
      </c>
      <c r="R2101">
        <v>0</v>
      </c>
    </row>
    <row r="2102" spans="1:18">
      <c r="A2102">
        <v>18</v>
      </c>
      <c r="B2102">
        <v>370</v>
      </c>
      <c r="C2102">
        <v>2024</v>
      </c>
      <c r="E2102">
        <v>99</v>
      </c>
      <c r="G2102">
        <v>99</v>
      </c>
      <c r="H2102">
        <v>2</v>
      </c>
      <c r="I2102">
        <v>99</v>
      </c>
      <c r="J2102">
        <v>470</v>
      </c>
      <c r="K2102">
        <v>99</v>
      </c>
      <c r="L2102">
        <v>15</v>
      </c>
      <c r="M2102">
        <v>99</v>
      </c>
      <c r="N2102">
        <v>99</v>
      </c>
      <c r="O2102">
        <v>99</v>
      </c>
      <c r="P2102">
        <v>99</v>
      </c>
      <c r="R2102">
        <v>0</v>
      </c>
    </row>
    <row r="2103" spans="1:18">
      <c r="A2103">
        <v>18</v>
      </c>
      <c r="B2103">
        <v>371</v>
      </c>
      <c r="C2103">
        <v>2024</v>
      </c>
      <c r="E2103">
        <v>99</v>
      </c>
      <c r="G2103">
        <v>99</v>
      </c>
      <c r="H2103">
        <v>2</v>
      </c>
      <c r="I2103">
        <v>99</v>
      </c>
      <c r="J2103">
        <v>629</v>
      </c>
      <c r="K2103">
        <v>99</v>
      </c>
      <c r="L2103">
        <v>15</v>
      </c>
      <c r="M2103">
        <v>99</v>
      </c>
      <c r="N2103">
        <v>99</v>
      </c>
      <c r="O2103">
        <v>99</v>
      </c>
      <c r="P2103">
        <v>99</v>
      </c>
      <c r="R2103">
        <v>0</v>
      </c>
    </row>
    <row r="2104" spans="1:18">
      <c r="A2104">
        <v>18</v>
      </c>
      <c r="B2104">
        <v>372</v>
      </c>
      <c r="C2104">
        <v>2024</v>
      </c>
      <c r="E2104">
        <v>99</v>
      </c>
      <c r="G2104">
        <v>99</v>
      </c>
      <c r="H2104">
        <v>1</v>
      </c>
      <c r="I2104">
        <v>99</v>
      </c>
      <c r="J2104">
        <v>643</v>
      </c>
      <c r="K2104">
        <v>99</v>
      </c>
      <c r="L2104">
        <v>15</v>
      </c>
      <c r="M2104">
        <v>99</v>
      </c>
      <c r="N2104">
        <v>99</v>
      </c>
      <c r="O2104">
        <v>99</v>
      </c>
      <c r="P2104">
        <v>99</v>
      </c>
      <c r="R2104">
        <v>0</v>
      </c>
    </row>
    <row r="2105" spans="1:18">
      <c r="A2105">
        <v>18</v>
      </c>
      <c r="B2105">
        <v>373</v>
      </c>
      <c r="C2105">
        <v>2024</v>
      </c>
      <c r="E2105">
        <v>99</v>
      </c>
      <c r="G2105">
        <v>99</v>
      </c>
      <c r="H2105">
        <v>2</v>
      </c>
      <c r="I2105">
        <v>99</v>
      </c>
      <c r="J2105">
        <v>704</v>
      </c>
      <c r="K2105">
        <v>99</v>
      </c>
      <c r="L2105">
        <v>15</v>
      </c>
      <c r="M2105">
        <v>99</v>
      </c>
      <c r="N2105">
        <v>99</v>
      </c>
      <c r="O2105">
        <v>99</v>
      </c>
      <c r="P2105">
        <v>99</v>
      </c>
      <c r="R2105">
        <v>0</v>
      </c>
    </row>
    <row r="2106" spans="1:18">
      <c r="A2106">
        <v>18</v>
      </c>
      <c r="B2106">
        <v>374</v>
      </c>
      <c r="C2106">
        <v>2024</v>
      </c>
      <c r="E2106">
        <v>99</v>
      </c>
      <c r="G2106">
        <v>99</v>
      </c>
      <c r="H2106">
        <v>1</v>
      </c>
      <c r="I2106">
        <v>99</v>
      </c>
      <c r="J2106">
        <v>802</v>
      </c>
      <c r="K2106">
        <v>99</v>
      </c>
      <c r="L2106">
        <v>15</v>
      </c>
      <c r="M2106">
        <v>99</v>
      </c>
      <c r="N2106">
        <v>99</v>
      </c>
      <c r="O2106">
        <v>99</v>
      </c>
      <c r="P2106">
        <v>99</v>
      </c>
      <c r="R2106">
        <v>0</v>
      </c>
    </row>
  </sheetData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A29BB4-CA14-4C90-BFCD-BA3E70EB2626}">
  <dimension ref="O1:CL360"/>
  <sheetViews>
    <sheetView zoomScale="96" zoomScaleNormal="96" workbookViewId="0"/>
  </sheetViews>
  <sheetFormatPr baseColWidth="10" defaultRowHeight="15"/>
  <cols>
    <col min="34" max="34" width="2.54296875" customWidth="1"/>
    <col min="35" max="35" width="5.1796875" customWidth="1"/>
    <col min="36" max="36" width="2.54296875" customWidth="1"/>
    <col min="37" max="37" width="10.453125" customWidth="1"/>
    <col min="38" max="38" width="6.81640625" customWidth="1"/>
    <col min="39" max="39" width="5.1796875" customWidth="1"/>
    <col min="40" max="40" width="7.54296875" customWidth="1"/>
    <col min="41" max="41" width="6.08984375" customWidth="1"/>
    <col min="42" max="42" width="6" style="92" customWidth="1"/>
    <col min="43" max="43" width="5" style="92" customWidth="1"/>
    <col min="44" max="44" width="5.54296875" style="92" customWidth="1"/>
    <col min="45" max="45" width="4" style="92" customWidth="1"/>
    <col min="46" max="46" width="6.1796875" style="1" customWidth="1"/>
    <col min="47" max="47" width="5.1796875" customWidth="1"/>
    <col min="48" max="48" width="7.54296875" customWidth="1"/>
    <col min="49" max="49" width="5" customWidth="1"/>
    <col min="50" max="50" width="6.90625" customWidth="1"/>
    <col min="51" max="51" width="5.1796875" customWidth="1"/>
    <col min="52" max="52" width="7.54296875" style="92" customWidth="1"/>
    <col min="53" max="53" width="4.453125" style="92" customWidth="1"/>
    <col min="54" max="54" width="6.54296875" style="92" customWidth="1"/>
    <col min="55" max="55" width="4.90625" style="92" customWidth="1"/>
    <col min="56" max="56" width="5.08984375" style="11" customWidth="1"/>
    <col min="57" max="57" width="5" style="11" customWidth="1"/>
    <col min="58" max="58" width="5.08984375" style="92" customWidth="1"/>
    <col min="59" max="59" width="5.6328125" customWidth="1"/>
    <col min="60" max="60" width="4.54296875" customWidth="1"/>
    <col min="61" max="61" width="5.453125" customWidth="1"/>
    <col min="62" max="62" width="5.90625" style="11" customWidth="1"/>
    <col min="63" max="63" width="6" style="11" customWidth="1"/>
    <col min="64" max="64" width="6.1796875" style="11" customWidth="1"/>
    <col min="65" max="65" width="9.1796875" customWidth="1"/>
    <col min="66" max="66" width="9.08984375" style="11" customWidth="1"/>
    <col min="67" max="67" width="9" customWidth="1"/>
    <col min="68" max="69" width="10.6328125" customWidth="1"/>
    <col min="70" max="70" width="9.54296875" customWidth="1"/>
    <col min="71" max="71" width="7.6328125" customWidth="1"/>
    <col min="73" max="73" width="12.453125" customWidth="1"/>
    <col min="74" max="74" width="13.36328125" customWidth="1"/>
  </cols>
  <sheetData>
    <row r="1" spans="34:90"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3"/>
      <c r="BP1" s="22"/>
      <c r="BQ1" s="22"/>
      <c r="BR1" s="22"/>
    </row>
    <row r="2" spans="34:90"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3"/>
      <c r="BP2" s="22"/>
      <c r="BQ2" s="22"/>
      <c r="BR2" s="22"/>
    </row>
    <row r="3" spans="34:90" ht="19.5" customHeight="1"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  <c r="BE3" s="16"/>
      <c r="BF3" s="16"/>
      <c r="BG3" s="16"/>
      <c r="BH3" s="16"/>
      <c r="BI3" s="16"/>
      <c r="BJ3" s="16"/>
      <c r="BK3" s="16"/>
      <c r="BL3" s="16"/>
      <c r="BM3" s="16"/>
      <c r="BN3" s="16"/>
      <c r="BO3" s="3"/>
      <c r="BP3" s="22"/>
      <c r="BQ3" s="22"/>
      <c r="BR3" s="22"/>
    </row>
    <row r="4" spans="34:90"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3"/>
      <c r="BP4" s="22"/>
      <c r="BQ4" s="22"/>
      <c r="BR4" s="22"/>
    </row>
    <row r="5" spans="34:90"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3"/>
      <c r="BP5" s="22"/>
      <c r="BQ5" s="22"/>
      <c r="BR5" s="22"/>
      <c r="CK5" s="22"/>
      <c r="CL5" s="22"/>
    </row>
    <row r="6" spans="34:90" ht="19.5" customHeight="1"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3"/>
      <c r="BP6" s="22"/>
      <c r="BQ6" s="22"/>
      <c r="BR6" s="22"/>
    </row>
    <row r="7" spans="34:90" ht="17.25" customHeight="1">
      <c r="AU7" s="3"/>
      <c r="AV7" s="3"/>
      <c r="AW7" s="3"/>
      <c r="AX7" s="3"/>
      <c r="AY7" s="3"/>
      <c r="AZ7" s="59"/>
      <c r="BA7" s="59"/>
      <c r="BB7" s="59"/>
      <c r="BC7" s="59"/>
      <c r="BD7" s="16"/>
      <c r="BE7" s="16"/>
      <c r="BF7" s="59"/>
      <c r="BG7" s="3"/>
      <c r="BH7" s="3"/>
      <c r="BI7" s="3"/>
      <c r="BJ7" s="16"/>
      <c r="BK7" s="16"/>
      <c r="BL7" s="16"/>
      <c r="BM7" s="3"/>
      <c r="BN7" s="16"/>
      <c r="BO7" s="3"/>
      <c r="BP7" s="22"/>
      <c r="BQ7" s="22"/>
      <c r="BR7" s="22"/>
    </row>
    <row r="8" spans="34:90">
      <c r="AU8" s="3"/>
      <c r="AV8" s="3"/>
      <c r="AW8" s="3"/>
      <c r="AX8" s="3"/>
      <c r="AY8" s="3"/>
      <c r="AZ8" s="59"/>
      <c r="BA8" s="59"/>
      <c r="BB8" s="59"/>
      <c r="BC8" s="59"/>
      <c r="BD8" s="16"/>
      <c r="BE8" s="16"/>
      <c r="BF8" s="59"/>
      <c r="BG8" s="3"/>
      <c r="BH8" s="3"/>
      <c r="BI8" s="3"/>
      <c r="BJ8" s="16"/>
      <c r="BK8" s="16"/>
      <c r="BL8" s="16"/>
      <c r="BM8" s="3"/>
      <c r="BN8" s="16"/>
      <c r="BO8" s="3"/>
      <c r="BP8" s="22"/>
      <c r="BQ8" s="22"/>
      <c r="BR8" s="22"/>
    </row>
    <row r="9" spans="34:90">
      <c r="AU9" s="3"/>
      <c r="AV9" s="3"/>
      <c r="AW9" s="3"/>
      <c r="AX9" s="3"/>
      <c r="AY9" s="3"/>
      <c r="AZ9" s="59"/>
      <c r="BA9" s="59"/>
      <c r="BB9" s="59"/>
      <c r="BC9" s="59"/>
      <c r="BD9" s="16"/>
      <c r="BE9" s="16"/>
      <c r="BF9" s="59"/>
      <c r="BG9" s="3"/>
      <c r="BH9" s="3"/>
      <c r="BI9" s="3"/>
      <c r="BJ9" s="16"/>
      <c r="BK9" s="16"/>
      <c r="BL9" s="16"/>
      <c r="BM9" s="3"/>
      <c r="BN9" s="16"/>
      <c r="BO9" s="3"/>
      <c r="BP9" s="22"/>
      <c r="BQ9" s="22"/>
      <c r="BR9" s="22"/>
      <c r="BY9" s="4"/>
    </row>
    <row r="10" spans="34:90">
      <c r="AU10" s="3"/>
      <c r="AV10" s="3"/>
      <c r="AW10" s="3"/>
      <c r="AX10" s="3"/>
      <c r="AY10" s="3"/>
      <c r="AZ10" s="59"/>
      <c r="BA10" s="59"/>
      <c r="BB10" s="59"/>
      <c r="BC10" s="59"/>
      <c r="BD10" s="16"/>
      <c r="BE10" s="16"/>
      <c r="BF10" s="59"/>
      <c r="BG10" s="3"/>
      <c r="BH10" s="3"/>
      <c r="BI10" s="3"/>
      <c r="BJ10" s="16"/>
      <c r="BK10" s="16"/>
      <c r="BL10" s="16"/>
      <c r="BM10" s="3"/>
      <c r="BN10" s="16"/>
      <c r="BO10" s="3"/>
      <c r="BP10" s="22"/>
      <c r="BQ10" s="22"/>
      <c r="BR10" s="22"/>
      <c r="BS10" s="22"/>
      <c r="BY10" s="49"/>
    </row>
    <row r="11" spans="34:90">
      <c r="AU11" s="3"/>
      <c r="AV11" s="3"/>
      <c r="AW11" s="3"/>
      <c r="AX11" s="3"/>
      <c r="AY11" s="3"/>
      <c r="AZ11" s="59"/>
      <c r="BA11" s="59"/>
      <c r="BB11" s="59"/>
      <c r="BC11" s="59"/>
      <c r="BD11" s="16"/>
      <c r="BE11" s="16"/>
      <c r="BF11" s="59"/>
      <c r="BG11" s="3"/>
      <c r="BH11" s="3"/>
      <c r="BI11" s="3"/>
      <c r="BJ11" s="16"/>
      <c r="BK11" s="16"/>
      <c r="BL11" s="16"/>
      <c r="BM11" s="3"/>
      <c r="BN11" s="16"/>
      <c r="BO11" s="3"/>
      <c r="BP11" s="22"/>
      <c r="BQ11" s="22"/>
      <c r="BR11" s="22"/>
      <c r="BS11" s="22"/>
      <c r="BY11" s="49"/>
    </row>
    <row r="12" spans="34:90">
      <c r="AU12" s="3"/>
      <c r="AV12" s="3"/>
      <c r="AW12" s="3"/>
      <c r="AX12" s="3"/>
      <c r="AY12" s="3"/>
      <c r="AZ12" s="59"/>
      <c r="BA12" s="59"/>
      <c r="BB12" s="59"/>
      <c r="BC12" s="59"/>
      <c r="BD12" s="16"/>
      <c r="BE12" s="16"/>
      <c r="BF12" s="59"/>
      <c r="BG12" s="3"/>
      <c r="BH12" s="3"/>
      <c r="BI12" s="3"/>
      <c r="BJ12" s="16"/>
      <c r="BK12" s="16"/>
      <c r="BL12" s="16"/>
      <c r="BM12" s="3"/>
      <c r="BN12" s="16"/>
      <c r="BO12" s="3"/>
      <c r="BP12" s="22"/>
      <c r="BQ12" s="22"/>
      <c r="BR12" s="22"/>
      <c r="BS12" s="22"/>
      <c r="BY12" s="49"/>
    </row>
    <row r="13" spans="34:90">
      <c r="AU13" s="3"/>
      <c r="AV13" s="3"/>
      <c r="AW13" s="3"/>
      <c r="AX13" s="3"/>
      <c r="AY13" s="3"/>
      <c r="AZ13" s="59"/>
      <c r="BA13" s="59"/>
      <c r="BB13" s="59"/>
      <c r="BC13" s="59"/>
      <c r="BD13" s="16"/>
      <c r="BE13" s="16"/>
      <c r="BF13" s="59"/>
      <c r="BG13" s="3"/>
      <c r="BH13" s="3"/>
      <c r="BI13" s="3"/>
      <c r="BJ13" s="16"/>
      <c r="BK13" s="16"/>
      <c r="BL13" s="16"/>
      <c r="BM13" s="3"/>
      <c r="BN13" s="16"/>
      <c r="BO13" s="3"/>
      <c r="BP13" s="22"/>
      <c r="BQ13" s="22"/>
      <c r="BR13" s="22"/>
      <c r="BS13" s="22"/>
      <c r="BY13" s="49"/>
    </row>
    <row r="14" spans="34:90">
      <c r="AU14" s="3"/>
      <c r="AV14" s="3"/>
      <c r="AW14" s="3"/>
      <c r="AX14" s="3"/>
      <c r="AY14" s="3"/>
      <c r="AZ14" s="59"/>
      <c r="BA14" s="59"/>
      <c r="BB14" s="59"/>
      <c r="BC14" s="59"/>
      <c r="BD14" s="16"/>
      <c r="BE14" s="16"/>
      <c r="BF14" s="59"/>
      <c r="BG14" s="3"/>
      <c r="BH14" s="3"/>
      <c r="BI14" s="3"/>
      <c r="BJ14" s="16"/>
      <c r="BK14" s="16"/>
      <c r="BL14" s="16"/>
      <c r="BM14" s="3"/>
      <c r="BN14" s="16"/>
      <c r="BO14" s="3"/>
      <c r="BP14" s="22"/>
      <c r="BQ14" s="22"/>
      <c r="BR14" s="22"/>
      <c r="BS14" s="22"/>
      <c r="BY14" s="49"/>
    </row>
    <row r="15" spans="34:90">
      <c r="AU15" s="3"/>
      <c r="AV15" s="3"/>
      <c r="AW15" s="3"/>
      <c r="AX15" s="3"/>
      <c r="AY15" s="3"/>
      <c r="AZ15" s="59"/>
      <c r="BA15" s="59"/>
      <c r="BB15" s="59"/>
      <c r="BC15" s="59"/>
      <c r="BD15" s="16"/>
      <c r="BE15" s="16"/>
      <c r="BF15" s="59"/>
      <c r="BG15" s="3"/>
      <c r="BH15" s="3"/>
      <c r="BI15" s="3"/>
      <c r="BJ15" s="16"/>
      <c r="BK15" s="16"/>
      <c r="BL15" s="16"/>
      <c r="BM15" s="3"/>
      <c r="BN15" s="16"/>
      <c r="BO15" s="3"/>
      <c r="BP15" s="22"/>
      <c r="BQ15" s="22"/>
      <c r="BR15" s="22"/>
      <c r="BS15" s="22"/>
      <c r="BY15" s="49"/>
    </row>
    <row r="16" spans="34:90">
      <c r="AU16" s="3"/>
      <c r="AV16" s="3"/>
      <c r="AW16" s="3"/>
      <c r="AX16" s="3"/>
      <c r="AY16" s="3"/>
      <c r="AZ16" s="59"/>
      <c r="BA16" s="59"/>
      <c r="BB16" s="59"/>
      <c r="BC16" s="59"/>
      <c r="BD16" s="16"/>
      <c r="BE16" s="16"/>
      <c r="BF16" s="59"/>
      <c r="BG16" s="3"/>
      <c r="BH16" s="3"/>
      <c r="BI16" s="3"/>
      <c r="BJ16" s="16"/>
      <c r="BK16" s="16"/>
      <c r="BL16" s="16"/>
      <c r="BM16" s="3"/>
      <c r="BN16" s="16"/>
      <c r="BO16" s="3"/>
      <c r="BP16" s="22"/>
      <c r="BQ16" s="22"/>
      <c r="BR16" s="22"/>
      <c r="BS16" s="22"/>
      <c r="BY16" s="49"/>
    </row>
    <row r="17" spans="47:77">
      <c r="AU17" s="3"/>
      <c r="AV17" s="3"/>
      <c r="AW17" s="3"/>
      <c r="AX17" s="3"/>
      <c r="AY17" s="3"/>
      <c r="AZ17" s="59"/>
      <c r="BA17" s="59"/>
      <c r="BB17" s="59"/>
      <c r="BC17" s="59"/>
      <c r="BD17" s="16"/>
      <c r="BE17" s="16"/>
      <c r="BF17" s="59"/>
      <c r="BG17" s="3"/>
      <c r="BH17" s="3"/>
      <c r="BI17" s="3"/>
      <c r="BJ17" s="16"/>
      <c r="BK17" s="16"/>
      <c r="BL17" s="16"/>
      <c r="BM17" s="3"/>
      <c r="BN17" s="16"/>
      <c r="BO17" s="3"/>
      <c r="BP17" s="22"/>
      <c r="BQ17" s="22"/>
      <c r="BR17" s="22"/>
      <c r="BS17" s="22"/>
      <c r="BY17" s="49"/>
    </row>
    <row r="18" spans="47:77">
      <c r="AU18" s="3"/>
      <c r="AV18" s="3"/>
      <c r="AW18" s="3"/>
      <c r="AX18" s="3"/>
      <c r="AY18" s="3"/>
      <c r="AZ18" s="59"/>
      <c r="BA18" s="59"/>
      <c r="BB18" s="59"/>
      <c r="BC18" s="59"/>
      <c r="BD18" s="16"/>
      <c r="BE18" s="16"/>
      <c r="BF18" s="59"/>
      <c r="BG18" s="3"/>
      <c r="BH18" s="3"/>
      <c r="BI18" s="3"/>
      <c r="BJ18" s="16"/>
      <c r="BK18" s="16"/>
      <c r="BL18" s="16"/>
      <c r="BM18" s="3"/>
      <c r="BN18" s="16"/>
      <c r="BO18" s="3"/>
      <c r="BP18" s="22"/>
      <c r="BQ18" s="22"/>
      <c r="BR18" s="22"/>
      <c r="BS18" s="22"/>
      <c r="BY18" s="49"/>
    </row>
    <row r="19" spans="47:77">
      <c r="AU19" s="3"/>
      <c r="AV19" s="3"/>
      <c r="AW19" s="3"/>
      <c r="AX19" s="3"/>
      <c r="AY19" s="3"/>
      <c r="AZ19" s="59"/>
      <c r="BA19" s="59"/>
      <c r="BB19" s="59"/>
      <c r="BC19" s="59"/>
      <c r="BD19" s="16"/>
      <c r="BE19" s="16"/>
      <c r="BF19" s="59"/>
      <c r="BG19" s="3"/>
      <c r="BH19" s="3"/>
      <c r="BI19" s="3"/>
      <c r="BJ19" s="16"/>
      <c r="BK19" s="16"/>
      <c r="BL19" s="16"/>
      <c r="BM19" s="3"/>
      <c r="BN19" s="16"/>
      <c r="BO19" s="3"/>
      <c r="BP19" s="22"/>
      <c r="BQ19" s="22"/>
      <c r="BR19" s="22"/>
      <c r="BY19" s="49"/>
    </row>
    <row r="20" spans="47:77">
      <c r="AU20" s="3"/>
      <c r="AV20" s="3"/>
      <c r="AW20" s="3"/>
      <c r="AX20" s="3"/>
      <c r="AY20" s="3"/>
      <c r="AZ20" s="59"/>
      <c r="BA20" s="59"/>
      <c r="BB20" s="59"/>
      <c r="BC20" s="59"/>
      <c r="BD20" s="16"/>
      <c r="BE20" s="16"/>
      <c r="BF20" s="59"/>
      <c r="BG20" s="3"/>
      <c r="BH20" s="3"/>
      <c r="BI20" s="3"/>
      <c r="BJ20" s="16"/>
      <c r="BK20" s="16"/>
      <c r="BL20" s="16"/>
      <c r="BM20" s="3"/>
      <c r="BN20" s="16"/>
      <c r="BO20" s="3"/>
      <c r="BP20" s="22"/>
      <c r="BQ20" s="22"/>
      <c r="BR20" s="22"/>
      <c r="BY20" s="49"/>
    </row>
    <row r="21" spans="47:77">
      <c r="AU21" s="3"/>
      <c r="AV21" s="3"/>
      <c r="AW21" s="3"/>
      <c r="AX21" s="3"/>
      <c r="AY21" s="3"/>
      <c r="AZ21" s="59"/>
      <c r="BA21" s="59"/>
      <c r="BB21" s="59"/>
      <c r="BC21" s="59"/>
      <c r="BD21" s="16"/>
      <c r="BE21" s="16"/>
      <c r="BF21" s="59"/>
      <c r="BG21" s="3"/>
      <c r="BH21" s="3"/>
      <c r="BI21" s="3"/>
      <c r="BJ21" s="16"/>
      <c r="BK21" s="16"/>
      <c r="BL21" s="16"/>
      <c r="BM21" s="3"/>
      <c r="BN21" s="16"/>
      <c r="BO21" s="3"/>
      <c r="BP21" s="22"/>
      <c r="BQ21" s="22"/>
      <c r="BR21" s="22"/>
      <c r="BY21" s="19"/>
    </row>
    <row r="22" spans="47:77">
      <c r="AU22" s="3"/>
      <c r="AV22" s="3"/>
      <c r="AW22" s="3"/>
      <c r="AX22" s="3"/>
      <c r="AY22" s="3"/>
      <c r="AZ22" s="59"/>
      <c r="BA22" s="59"/>
      <c r="BB22" s="59"/>
      <c r="BC22" s="59"/>
      <c r="BD22" s="16"/>
      <c r="BE22" s="16"/>
      <c r="BF22" s="59"/>
      <c r="BG22" s="3"/>
      <c r="BH22" s="3"/>
      <c r="BI22" s="3"/>
      <c r="BJ22" s="16"/>
      <c r="BK22" s="16"/>
      <c r="BL22" s="16"/>
      <c r="BM22" s="3"/>
      <c r="BN22" s="16"/>
      <c r="BO22" s="3"/>
      <c r="BP22" s="22"/>
      <c r="BQ22" s="22"/>
      <c r="BR22" s="22"/>
      <c r="BY22" s="19"/>
    </row>
    <row r="23" spans="47:77">
      <c r="AU23" s="3"/>
      <c r="AV23" s="3"/>
      <c r="AW23" s="3"/>
      <c r="AX23" s="3"/>
      <c r="AY23" s="3"/>
      <c r="AZ23" s="59"/>
      <c r="BA23" s="59"/>
      <c r="BB23" s="59"/>
      <c r="BC23" s="59"/>
      <c r="BD23" s="16"/>
      <c r="BE23" s="16"/>
      <c r="BF23" s="59"/>
      <c r="BG23" s="3"/>
      <c r="BH23" s="3"/>
      <c r="BI23" s="3"/>
      <c r="BJ23" s="16"/>
      <c r="BK23" s="16"/>
      <c r="BL23" s="16"/>
      <c r="BM23" s="3"/>
      <c r="BN23" s="16"/>
      <c r="BO23" s="3"/>
      <c r="BP23" s="22"/>
      <c r="BQ23" s="22"/>
      <c r="BR23" s="22"/>
      <c r="BY23" s="19"/>
    </row>
    <row r="24" spans="47:77">
      <c r="AU24" s="3"/>
      <c r="AV24" s="3"/>
      <c r="AW24" s="3"/>
      <c r="AX24" s="3"/>
      <c r="AY24" s="3"/>
      <c r="AZ24" s="59"/>
      <c r="BA24" s="59"/>
      <c r="BB24" s="59"/>
      <c r="BC24" s="59"/>
      <c r="BD24" s="16"/>
      <c r="BE24" s="16"/>
      <c r="BF24" s="59"/>
      <c r="BG24" s="3"/>
      <c r="BH24" s="3"/>
      <c r="BI24" s="3"/>
      <c r="BJ24" s="16"/>
      <c r="BK24" s="16"/>
      <c r="BL24" s="16"/>
      <c r="BM24" s="3"/>
      <c r="BN24" s="16"/>
      <c r="BO24" s="3"/>
      <c r="BP24" s="22"/>
      <c r="BQ24" s="22"/>
      <c r="BR24" s="22"/>
      <c r="BY24" s="19"/>
    </row>
    <row r="25" spans="47:77">
      <c r="AU25" s="3"/>
      <c r="AV25" s="3"/>
      <c r="AW25" s="3"/>
      <c r="AX25" s="3"/>
      <c r="AY25" s="3"/>
      <c r="AZ25" s="59"/>
      <c r="BA25" s="59"/>
      <c r="BB25" s="59"/>
      <c r="BC25" s="59"/>
      <c r="BD25" s="16"/>
      <c r="BE25" s="16"/>
      <c r="BF25" s="59"/>
      <c r="BG25" s="3"/>
      <c r="BH25" s="3"/>
      <c r="BI25" s="3"/>
      <c r="BJ25" s="16"/>
      <c r="BK25" s="16"/>
      <c r="BL25" s="16"/>
      <c r="BM25" s="3"/>
      <c r="BN25" s="16"/>
      <c r="BO25" s="3"/>
      <c r="BP25" s="22"/>
      <c r="BQ25" s="22"/>
      <c r="BR25" s="22"/>
      <c r="BY25" s="19"/>
    </row>
    <row r="26" spans="47:77" ht="15.6">
      <c r="AU26" s="3"/>
      <c r="AV26" s="3"/>
      <c r="AW26" s="3"/>
      <c r="AX26" s="3"/>
      <c r="AY26" s="3"/>
      <c r="AZ26" s="59"/>
      <c r="BA26" s="59"/>
      <c r="BB26" s="59"/>
      <c r="BC26" s="59"/>
      <c r="BD26" s="16"/>
      <c r="BE26" s="16"/>
      <c r="BF26" s="59"/>
      <c r="BG26" s="3"/>
      <c r="BH26" s="3"/>
      <c r="BI26" s="3"/>
      <c r="BJ26" s="16"/>
      <c r="BK26" s="16"/>
      <c r="BL26" s="16"/>
      <c r="BM26" s="3"/>
      <c r="BN26" s="16"/>
      <c r="BO26" s="3"/>
      <c r="BP26" s="22"/>
      <c r="BQ26" s="22"/>
      <c r="BR26" s="22"/>
      <c r="BY26" s="50"/>
    </row>
    <row r="27" spans="47:77">
      <c r="AU27" s="3"/>
      <c r="AV27" s="3"/>
      <c r="AW27" s="3"/>
      <c r="AX27" s="3"/>
      <c r="AY27" s="3"/>
      <c r="AZ27" s="59"/>
      <c r="BA27" s="59"/>
      <c r="BB27" s="59"/>
      <c r="BC27" s="59"/>
      <c r="BD27" s="16"/>
      <c r="BE27" s="16"/>
      <c r="BF27" s="59"/>
      <c r="BG27" s="3"/>
      <c r="BH27" s="3"/>
      <c r="BI27" s="3"/>
      <c r="BJ27" s="16"/>
      <c r="BK27" s="16"/>
      <c r="BL27" s="16"/>
      <c r="BM27" s="3"/>
      <c r="BN27" s="16"/>
      <c r="BO27" s="3"/>
      <c r="BP27" s="22"/>
      <c r="BQ27" s="22"/>
      <c r="BR27" s="22"/>
      <c r="BV27" s="1"/>
      <c r="BW27" s="1"/>
      <c r="BX27" s="1"/>
    </row>
    <row r="28" spans="47:77">
      <c r="AU28" s="3"/>
      <c r="AV28" s="3"/>
      <c r="AW28" s="3"/>
      <c r="AX28" s="3"/>
      <c r="AY28" s="3"/>
      <c r="AZ28" s="59"/>
      <c r="BA28" s="59"/>
      <c r="BB28" s="59"/>
      <c r="BC28" s="59"/>
      <c r="BD28" s="16"/>
      <c r="BE28" s="16"/>
      <c r="BF28" s="59"/>
      <c r="BG28" s="3"/>
      <c r="BH28" s="3"/>
      <c r="BI28" s="3"/>
      <c r="BJ28" s="16"/>
      <c r="BK28" s="16"/>
      <c r="BL28" s="16"/>
      <c r="BM28" s="3"/>
      <c r="BN28" s="16"/>
      <c r="BO28" s="3"/>
      <c r="BP28" s="22"/>
      <c r="BQ28" s="22"/>
      <c r="BR28" s="22"/>
    </row>
    <row r="29" spans="47:77">
      <c r="AU29" s="3"/>
      <c r="AV29" s="3"/>
      <c r="AW29" s="3"/>
      <c r="AX29" s="3"/>
      <c r="AY29" s="3"/>
      <c r="AZ29" s="59"/>
      <c r="BA29" s="59"/>
      <c r="BB29" s="59"/>
      <c r="BC29" s="59"/>
      <c r="BD29" s="16"/>
      <c r="BE29" s="16"/>
      <c r="BF29" s="59"/>
      <c r="BG29" s="3"/>
      <c r="BH29" s="3"/>
      <c r="BI29" s="3"/>
      <c r="BJ29" s="16"/>
      <c r="BK29" s="16"/>
      <c r="BL29" s="16"/>
      <c r="BM29" s="3"/>
      <c r="BN29" s="16"/>
      <c r="BO29" s="3"/>
      <c r="BP29" s="22"/>
      <c r="BQ29" s="22"/>
      <c r="BR29" s="22"/>
    </row>
    <row r="30" spans="47:77">
      <c r="AU30" s="3"/>
      <c r="AV30" s="3"/>
      <c r="AW30" s="3"/>
      <c r="AX30" s="3"/>
      <c r="AY30" s="3"/>
      <c r="AZ30" s="59"/>
      <c r="BA30" s="59"/>
      <c r="BB30" s="59"/>
      <c r="BC30" s="59"/>
      <c r="BD30" s="16"/>
      <c r="BE30" s="16"/>
      <c r="BF30" s="59"/>
      <c r="BG30" s="3"/>
      <c r="BH30" s="3"/>
      <c r="BI30" s="3"/>
      <c r="BJ30" s="16"/>
      <c r="BK30" s="16"/>
      <c r="BL30" s="16"/>
      <c r="BM30" s="3"/>
      <c r="BN30" s="16"/>
      <c r="BO30" s="3"/>
      <c r="BP30" s="22"/>
      <c r="BQ30" s="22"/>
      <c r="BR30" s="22"/>
    </row>
    <row r="31" spans="47:77">
      <c r="AU31" s="3"/>
      <c r="AV31" s="3"/>
      <c r="AW31" s="3"/>
      <c r="AX31" s="3"/>
      <c r="AY31" s="3"/>
      <c r="AZ31" s="59"/>
      <c r="BA31" s="59"/>
      <c r="BB31" s="59"/>
      <c r="BC31" s="59"/>
      <c r="BD31" s="16"/>
      <c r="BE31" s="16"/>
      <c r="BF31" s="59"/>
      <c r="BG31" s="3"/>
      <c r="BH31" s="3"/>
      <c r="BI31" s="3"/>
      <c r="BJ31" s="16"/>
      <c r="BK31" s="16"/>
      <c r="BL31" s="16"/>
      <c r="BM31" s="3"/>
      <c r="BN31" s="16"/>
      <c r="BO31" s="3"/>
      <c r="BP31" s="22"/>
      <c r="BQ31" s="22"/>
      <c r="BR31" s="22"/>
    </row>
    <row r="32" spans="47:77">
      <c r="AU32" s="3"/>
      <c r="AV32" s="3"/>
      <c r="AW32" s="3"/>
      <c r="AX32" s="3"/>
      <c r="AY32" s="3"/>
      <c r="AZ32" s="59"/>
      <c r="BA32" s="59"/>
      <c r="BB32" s="59"/>
      <c r="BC32" s="59"/>
      <c r="BD32" s="16"/>
      <c r="BE32" s="16"/>
      <c r="BF32" s="59"/>
      <c r="BG32" s="3"/>
      <c r="BH32" s="3"/>
      <c r="BI32" s="3"/>
      <c r="BJ32" s="16"/>
      <c r="BK32" s="16"/>
      <c r="BL32" s="16"/>
      <c r="BM32" s="3"/>
      <c r="BN32" s="16"/>
      <c r="BO32" s="3"/>
      <c r="BP32" s="22"/>
      <c r="BQ32" s="22"/>
      <c r="BR32" s="22"/>
    </row>
    <row r="33" spans="47:70">
      <c r="AU33" s="3"/>
      <c r="AV33" s="3"/>
      <c r="AW33" s="3"/>
      <c r="AX33" s="3"/>
      <c r="AY33" s="3"/>
      <c r="AZ33" s="59"/>
      <c r="BA33" s="59"/>
      <c r="BB33" s="59"/>
      <c r="BC33" s="59"/>
      <c r="BD33" s="16"/>
      <c r="BE33" s="16"/>
      <c r="BF33" s="59"/>
      <c r="BG33" s="3"/>
      <c r="BH33" s="3"/>
      <c r="BI33" s="3"/>
      <c r="BJ33" s="16"/>
      <c r="BK33" s="16"/>
      <c r="BL33" s="16"/>
      <c r="BM33" s="3"/>
      <c r="BN33" s="16"/>
      <c r="BO33" s="3"/>
      <c r="BP33" s="22"/>
      <c r="BQ33" s="22"/>
      <c r="BR33" s="22"/>
    </row>
    <row r="34" spans="47:70">
      <c r="AU34" s="3"/>
      <c r="AV34" s="3"/>
      <c r="AW34" s="3"/>
      <c r="AX34" s="3"/>
      <c r="AY34" s="3"/>
      <c r="AZ34" s="59"/>
      <c r="BA34" s="59"/>
      <c r="BB34" s="59"/>
      <c r="BC34" s="59"/>
      <c r="BD34" s="16"/>
      <c r="BE34" s="16"/>
      <c r="BF34" s="59"/>
      <c r="BG34" s="3"/>
      <c r="BH34" s="3"/>
      <c r="BI34" s="3"/>
      <c r="BJ34" s="16"/>
      <c r="BK34" s="16"/>
      <c r="BL34" s="16"/>
      <c r="BM34" s="3"/>
      <c r="BN34" s="16"/>
      <c r="BO34" s="3"/>
      <c r="BP34" s="22"/>
      <c r="BQ34" s="22"/>
      <c r="BR34" s="22"/>
    </row>
    <row r="35" spans="47:70">
      <c r="AU35" s="3"/>
      <c r="AV35" s="3"/>
      <c r="AW35" s="3"/>
      <c r="AX35" s="3"/>
      <c r="AY35" s="3"/>
      <c r="AZ35" s="59"/>
      <c r="BA35" s="59"/>
      <c r="BB35" s="59"/>
      <c r="BC35" s="59"/>
      <c r="BD35" s="16"/>
      <c r="BE35" s="16"/>
      <c r="BF35" s="59"/>
      <c r="BG35" s="3"/>
      <c r="BH35" s="3"/>
      <c r="BI35" s="3"/>
      <c r="BJ35" s="16"/>
      <c r="BK35" s="16"/>
      <c r="BL35" s="16"/>
      <c r="BM35" s="3"/>
      <c r="BN35" s="16"/>
      <c r="BO35" s="3"/>
      <c r="BP35" s="22"/>
      <c r="BQ35" s="22"/>
      <c r="BR35" s="22"/>
    </row>
    <row r="36" spans="47:70">
      <c r="AU36" s="3"/>
      <c r="AV36" s="3"/>
      <c r="AW36" s="3"/>
      <c r="AX36" s="3"/>
      <c r="AY36" s="3"/>
      <c r="AZ36" s="59"/>
      <c r="BA36" s="59"/>
      <c r="BB36" s="59"/>
      <c r="BC36" s="59"/>
      <c r="BD36" s="16"/>
      <c r="BE36" s="16"/>
      <c r="BF36" s="59"/>
      <c r="BG36" s="3"/>
      <c r="BH36" s="3"/>
      <c r="BI36" s="3"/>
      <c r="BJ36" s="16"/>
      <c r="BK36" s="16"/>
      <c r="BL36" s="16"/>
      <c r="BM36" s="3"/>
      <c r="BN36" s="16"/>
      <c r="BO36" s="3"/>
      <c r="BP36" s="22"/>
      <c r="BQ36" s="22"/>
      <c r="BR36" s="22"/>
    </row>
    <row r="37" spans="47:70">
      <c r="AU37" s="3"/>
      <c r="AV37" s="3"/>
      <c r="AW37" s="3"/>
      <c r="AX37" s="3"/>
      <c r="AY37" s="3"/>
      <c r="AZ37" s="59"/>
      <c r="BA37" s="59"/>
      <c r="BB37" s="59"/>
      <c r="BC37" s="59"/>
      <c r="BD37" s="16"/>
      <c r="BE37" s="16"/>
      <c r="BF37" s="59"/>
      <c r="BG37" s="3"/>
      <c r="BH37" s="3"/>
      <c r="BI37" s="3"/>
      <c r="BJ37" s="16"/>
      <c r="BK37" s="16"/>
      <c r="BL37" s="16"/>
      <c r="BM37" s="3"/>
      <c r="BN37" s="16"/>
      <c r="BO37" s="3"/>
      <c r="BP37" s="22"/>
      <c r="BQ37" s="22"/>
      <c r="BR37" s="22"/>
    </row>
    <row r="38" spans="47:70">
      <c r="AU38" s="3"/>
      <c r="AV38" s="3"/>
      <c r="AW38" s="3"/>
      <c r="AX38" s="3"/>
      <c r="AY38" s="3"/>
      <c r="AZ38" s="59"/>
      <c r="BA38" s="59"/>
      <c r="BB38" s="59"/>
      <c r="BC38" s="59"/>
      <c r="BD38" s="16"/>
      <c r="BE38" s="16"/>
      <c r="BF38" s="59"/>
      <c r="BG38" s="3"/>
      <c r="BH38" s="3"/>
      <c r="BI38" s="3"/>
      <c r="BJ38" s="16"/>
      <c r="BK38" s="16"/>
      <c r="BL38" s="16"/>
      <c r="BM38" s="3"/>
      <c r="BN38" s="16"/>
      <c r="BO38" s="3"/>
      <c r="BP38" s="22"/>
      <c r="BQ38" s="22"/>
      <c r="BR38" s="22"/>
    </row>
    <row r="39" spans="47:70">
      <c r="AU39" s="3"/>
      <c r="AV39" s="3"/>
      <c r="AW39" s="3"/>
      <c r="AX39" s="3"/>
      <c r="AY39" s="3"/>
      <c r="AZ39" s="59"/>
      <c r="BA39" s="59"/>
      <c r="BB39" s="59"/>
      <c r="BC39" s="59"/>
      <c r="BD39" s="16"/>
      <c r="BE39" s="16"/>
      <c r="BF39" s="59"/>
      <c r="BG39" s="3"/>
      <c r="BH39" s="3"/>
      <c r="BI39" s="3"/>
      <c r="BJ39" s="16"/>
      <c r="BK39" s="16"/>
      <c r="BL39" s="16"/>
      <c r="BM39" s="3"/>
      <c r="BN39" s="16"/>
      <c r="BO39" s="3"/>
      <c r="BP39" s="22"/>
      <c r="BQ39" s="22"/>
      <c r="BR39" s="22"/>
    </row>
    <row r="40" spans="47:70">
      <c r="AU40" s="3"/>
      <c r="AV40" s="3"/>
      <c r="AW40" s="3"/>
      <c r="AX40" s="3"/>
      <c r="AY40" s="3"/>
      <c r="AZ40" s="59"/>
      <c r="BA40" s="59"/>
      <c r="BB40" s="59"/>
      <c r="BC40" s="59"/>
      <c r="BD40" s="16"/>
      <c r="BE40" s="16"/>
      <c r="BF40" s="59"/>
      <c r="BG40" s="3"/>
      <c r="BH40" s="3"/>
      <c r="BI40" s="3"/>
      <c r="BJ40" s="16"/>
      <c r="BK40" s="16"/>
      <c r="BL40" s="16"/>
      <c r="BM40" s="3"/>
      <c r="BN40" s="16"/>
      <c r="BO40" s="3"/>
      <c r="BP40" s="22"/>
      <c r="BQ40" s="22"/>
      <c r="BR40" s="22"/>
    </row>
    <row r="41" spans="47:70">
      <c r="AU41" s="3"/>
      <c r="AV41" s="3"/>
      <c r="AW41" s="3"/>
      <c r="AX41" s="3"/>
      <c r="AY41" s="3"/>
      <c r="AZ41" s="59"/>
      <c r="BA41" s="59"/>
      <c r="BB41" s="59"/>
      <c r="BC41" s="59"/>
      <c r="BD41" s="16"/>
      <c r="BE41" s="16"/>
      <c r="BF41" s="59"/>
      <c r="BG41" s="3"/>
      <c r="BH41" s="3"/>
      <c r="BI41" s="3"/>
      <c r="BJ41" s="16"/>
      <c r="BK41" s="16"/>
      <c r="BL41" s="16"/>
      <c r="BM41" s="3"/>
      <c r="BN41" s="16"/>
      <c r="BO41" s="3"/>
      <c r="BP41" s="22"/>
      <c r="BQ41" s="22"/>
      <c r="BR41" s="22"/>
    </row>
    <row r="42" spans="47:70">
      <c r="AU42" s="3"/>
      <c r="AV42" s="3"/>
      <c r="AW42" s="3"/>
      <c r="AX42" s="3"/>
      <c r="AY42" s="3"/>
      <c r="AZ42" s="59"/>
      <c r="BA42" s="59"/>
      <c r="BB42" s="59"/>
      <c r="BC42" s="59"/>
      <c r="BD42" s="16"/>
      <c r="BE42" s="16"/>
      <c r="BF42" s="59"/>
      <c r="BG42" s="3"/>
      <c r="BH42" s="3"/>
      <c r="BI42" s="3"/>
      <c r="BJ42" s="16"/>
      <c r="BK42" s="16"/>
      <c r="BL42" s="16"/>
      <c r="BM42" s="3"/>
      <c r="BN42" s="16"/>
      <c r="BO42" s="3"/>
      <c r="BP42" s="22"/>
      <c r="BQ42" s="22"/>
      <c r="BR42" s="22"/>
    </row>
    <row r="43" spans="47:70">
      <c r="AU43" s="3"/>
      <c r="AV43" s="3"/>
      <c r="AW43" s="3"/>
      <c r="AX43" s="3"/>
      <c r="AY43" s="3"/>
      <c r="AZ43" s="59"/>
      <c r="BA43" s="59"/>
      <c r="BB43" s="59"/>
      <c r="BC43" s="59"/>
      <c r="BD43" s="16"/>
      <c r="BE43" s="16"/>
      <c r="BF43" s="59"/>
      <c r="BG43" s="3"/>
      <c r="BH43" s="3"/>
      <c r="BI43" s="3"/>
      <c r="BJ43" s="16"/>
      <c r="BK43" s="16"/>
      <c r="BL43" s="16"/>
      <c r="BM43" s="3"/>
      <c r="BN43" s="16"/>
      <c r="BO43" s="3"/>
      <c r="BP43" s="22"/>
      <c r="BQ43" s="22"/>
      <c r="BR43" s="22"/>
    </row>
    <row r="44" spans="47:70">
      <c r="AU44" s="3"/>
      <c r="AV44" s="3"/>
      <c r="AW44" s="3"/>
      <c r="AX44" s="3"/>
      <c r="AY44" s="3"/>
      <c r="AZ44" s="59"/>
      <c r="BA44" s="59"/>
      <c r="BB44" s="59"/>
      <c r="BC44" s="59"/>
      <c r="BD44" s="16"/>
      <c r="BE44" s="16"/>
      <c r="BF44" s="59"/>
      <c r="BG44" s="3"/>
      <c r="BH44" s="3"/>
      <c r="BI44" s="3"/>
      <c r="BJ44" s="16"/>
      <c r="BK44" s="16"/>
      <c r="BL44" s="16"/>
      <c r="BM44" s="3"/>
      <c r="BN44" s="16"/>
      <c r="BO44" s="3"/>
      <c r="BP44" s="22"/>
      <c r="BQ44" s="22"/>
      <c r="BR44" s="22"/>
    </row>
    <row r="45" spans="47:70">
      <c r="AU45" s="3"/>
      <c r="AV45" s="3"/>
      <c r="AW45" s="3"/>
      <c r="AX45" s="3"/>
      <c r="AY45" s="3"/>
      <c r="AZ45" s="59"/>
      <c r="BA45" s="59"/>
      <c r="BB45" s="59"/>
      <c r="BC45" s="59"/>
      <c r="BD45" s="16"/>
      <c r="BE45" s="16"/>
      <c r="BF45" s="59"/>
      <c r="BG45" s="3"/>
      <c r="BH45" s="3"/>
      <c r="BI45" s="3"/>
      <c r="BJ45" s="16"/>
      <c r="BK45" s="16"/>
      <c r="BL45" s="16"/>
      <c r="BM45" s="3"/>
      <c r="BN45" s="16"/>
      <c r="BO45" s="3"/>
      <c r="BP45" s="22"/>
      <c r="BQ45" s="22"/>
      <c r="BR45" s="22"/>
    </row>
    <row r="46" spans="47:70">
      <c r="AU46" s="3"/>
      <c r="AV46" s="3"/>
      <c r="AW46" s="3"/>
      <c r="AX46" s="3"/>
      <c r="AY46" s="3"/>
      <c r="AZ46" s="59"/>
      <c r="BA46" s="59"/>
      <c r="BB46" s="59"/>
      <c r="BC46" s="59"/>
      <c r="BD46" s="16"/>
      <c r="BE46" s="16"/>
      <c r="BF46" s="59"/>
      <c r="BG46" s="3"/>
      <c r="BH46" s="3"/>
      <c r="BI46" s="3"/>
      <c r="BJ46" s="16"/>
      <c r="BK46" s="16"/>
      <c r="BL46" s="16"/>
      <c r="BM46" s="3"/>
      <c r="BN46" s="16"/>
      <c r="BO46" s="3"/>
      <c r="BP46" s="22"/>
      <c r="BQ46" s="22"/>
      <c r="BR46" s="22"/>
    </row>
    <row r="47" spans="47:70">
      <c r="AU47" s="3"/>
      <c r="AV47" s="3"/>
      <c r="AW47" s="3"/>
      <c r="AX47" s="3"/>
      <c r="AY47" s="3"/>
      <c r="AZ47" s="59"/>
      <c r="BA47" s="59"/>
      <c r="BB47" s="59"/>
      <c r="BC47" s="59"/>
      <c r="BD47" s="16"/>
      <c r="BE47" s="16"/>
      <c r="BF47" s="59"/>
      <c r="BG47" s="3"/>
      <c r="BH47" s="3"/>
      <c r="BI47" s="3"/>
      <c r="BJ47" s="16"/>
      <c r="BK47" s="16"/>
      <c r="BL47" s="16"/>
      <c r="BM47" s="3"/>
      <c r="BN47" s="16"/>
      <c r="BO47" s="3"/>
      <c r="BP47" s="22"/>
      <c r="BQ47" s="22"/>
      <c r="BR47" s="22"/>
    </row>
    <row r="48" spans="47:70">
      <c r="AU48" s="3"/>
      <c r="AV48" s="3"/>
      <c r="AW48" s="3"/>
      <c r="AX48" s="3"/>
      <c r="AY48" s="3"/>
      <c r="AZ48" s="59"/>
      <c r="BA48" s="59"/>
      <c r="BB48" s="59"/>
      <c r="BC48" s="59"/>
      <c r="BD48" s="16"/>
      <c r="BE48" s="16"/>
      <c r="BF48" s="59"/>
      <c r="BG48" s="3"/>
      <c r="BH48" s="3"/>
      <c r="BI48" s="3"/>
      <c r="BJ48" s="16"/>
      <c r="BK48" s="16"/>
      <c r="BL48" s="16"/>
      <c r="BM48" s="3"/>
      <c r="BN48" s="16"/>
      <c r="BO48" s="3"/>
      <c r="BP48" s="22"/>
      <c r="BQ48" s="22"/>
      <c r="BR48" s="22"/>
    </row>
    <row r="49" spans="47:70">
      <c r="AU49" s="3"/>
      <c r="AV49" s="3"/>
      <c r="AW49" s="3"/>
      <c r="AX49" s="3"/>
      <c r="AY49" s="3"/>
      <c r="AZ49" s="59"/>
      <c r="BA49" s="59"/>
      <c r="BB49" s="59"/>
      <c r="BC49" s="59"/>
      <c r="BD49" s="16"/>
      <c r="BE49" s="16"/>
      <c r="BF49" s="59"/>
      <c r="BG49" s="3"/>
      <c r="BH49" s="3"/>
      <c r="BI49" s="3"/>
      <c r="BJ49" s="16"/>
      <c r="BK49" s="16"/>
      <c r="BL49" s="16"/>
      <c r="BM49" s="3"/>
      <c r="BN49" s="16"/>
      <c r="BO49" s="3"/>
      <c r="BP49" s="22"/>
      <c r="BQ49" s="22"/>
      <c r="BR49" s="22"/>
    </row>
    <row r="50" spans="47:70">
      <c r="AU50" s="3"/>
      <c r="AV50" s="3"/>
      <c r="AW50" s="3"/>
      <c r="AX50" s="3"/>
      <c r="AY50" s="3"/>
      <c r="AZ50" s="59"/>
      <c r="BA50" s="59"/>
      <c r="BB50" s="59"/>
      <c r="BC50" s="59"/>
      <c r="BD50" s="16"/>
      <c r="BE50" s="16"/>
      <c r="BF50" s="59"/>
      <c r="BG50" s="3"/>
      <c r="BH50" s="3"/>
      <c r="BI50" s="3"/>
      <c r="BJ50" s="16"/>
      <c r="BK50" s="16"/>
      <c r="BL50" s="16"/>
      <c r="BM50" s="3"/>
      <c r="BN50" s="16"/>
      <c r="BO50" s="3"/>
      <c r="BP50" s="22"/>
      <c r="BQ50" s="22"/>
      <c r="BR50" s="22"/>
    </row>
    <row r="51" spans="47:70">
      <c r="AU51" s="3"/>
      <c r="AV51" s="3"/>
      <c r="AW51" s="3"/>
      <c r="AX51" s="3"/>
      <c r="AY51" s="3"/>
      <c r="AZ51" s="59"/>
      <c r="BA51" s="59"/>
      <c r="BB51" s="59"/>
      <c r="BC51" s="59"/>
      <c r="BD51" s="16"/>
      <c r="BE51" s="16"/>
      <c r="BF51" s="59"/>
      <c r="BG51" s="3"/>
      <c r="BH51" s="3"/>
      <c r="BI51" s="3"/>
      <c r="BJ51" s="16"/>
      <c r="BK51" s="16"/>
      <c r="BL51" s="16"/>
      <c r="BM51" s="3"/>
      <c r="BN51" s="16"/>
      <c r="BO51" s="3"/>
      <c r="BP51" s="22"/>
      <c r="BQ51" s="22"/>
      <c r="BR51" s="22"/>
    </row>
    <row r="52" spans="47:70">
      <c r="AU52" s="3"/>
      <c r="AV52" s="3"/>
      <c r="AW52" s="3"/>
      <c r="AX52" s="3"/>
      <c r="AY52" s="3"/>
      <c r="AZ52" s="59"/>
      <c r="BA52" s="59"/>
      <c r="BB52" s="59"/>
      <c r="BC52" s="59"/>
      <c r="BD52" s="16"/>
      <c r="BE52" s="16"/>
      <c r="BF52" s="59"/>
      <c r="BG52" s="3"/>
      <c r="BH52" s="3"/>
      <c r="BI52" s="3"/>
      <c r="BJ52" s="16"/>
      <c r="BK52" s="16"/>
      <c r="BL52" s="16"/>
      <c r="BM52" s="3"/>
      <c r="BN52" s="16"/>
      <c r="BO52" s="3"/>
      <c r="BP52" s="22"/>
      <c r="BQ52" s="22"/>
      <c r="BR52" s="22"/>
    </row>
    <row r="53" spans="47:70">
      <c r="AU53" s="3"/>
      <c r="AV53" s="3"/>
      <c r="AW53" s="3"/>
      <c r="AX53" s="3"/>
      <c r="AY53" s="3"/>
      <c r="AZ53" s="59"/>
      <c r="BA53" s="59"/>
      <c r="BB53" s="59"/>
      <c r="BC53" s="59"/>
      <c r="BD53" s="16"/>
      <c r="BE53" s="16"/>
      <c r="BF53" s="59"/>
      <c r="BG53" s="3"/>
      <c r="BH53" s="3"/>
      <c r="BI53" s="3"/>
      <c r="BJ53" s="16"/>
      <c r="BK53" s="16"/>
      <c r="BL53" s="16"/>
      <c r="BM53" s="3"/>
      <c r="BN53" s="16"/>
      <c r="BO53" s="3"/>
      <c r="BP53" s="22"/>
      <c r="BQ53" s="22"/>
      <c r="BR53" s="22"/>
    </row>
    <row r="54" spans="47:70">
      <c r="AU54" s="3"/>
      <c r="AV54" s="3"/>
      <c r="AW54" s="3"/>
      <c r="AX54" s="3"/>
      <c r="AY54" s="3"/>
      <c r="AZ54" s="59"/>
      <c r="BA54" s="59"/>
      <c r="BB54" s="59"/>
      <c r="BC54" s="59"/>
      <c r="BD54" s="16"/>
      <c r="BE54" s="16"/>
      <c r="BF54" s="59"/>
      <c r="BG54" s="3"/>
      <c r="BH54" s="3"/>
      <c r="BI54" s="3"/>
      <c r="BJ54" s="16"/>
      <c r="BK54" s="16"/>
      <c r="BL54" s="16"/>
      <c r="BM54" s="3"/>
      <c r="BN54" s="16"/>
      <c r="BO54" s="3"/>
      <c r="BP54" s="22"/>
      <c r="BQ54" s="22"/>
      <c r="BR54" s="22"/>
    </row>
    <row r="55" spans="47:70">
      <c r="AU55" s="3"/>
      <c r="AV55" s="3"/>
      <c r="AW55" s="3"/>
      <c r="AX55" s="3"/>
      <c r="AY55" s="3"/>
      <c r="AZ55" s="59"/>
      <c r="BA55" s="59"/>
      <c r="BB55" s="59"/>
      <c r="BC55" s="59"/>
      <c r="BD55" s="16"/>
      <c r="BE55" s="16"/>
      <c r="BF55" s="59"/>
      <c r="BG55" s="3"/>
      <c r="BH55" s="3"/>
      <c r="BI55" s="3"/>
      <c r="BJ55" s="16"/>
      <c r="BK55" s="16"/>
      <c r="BL55" s="16"/>
      <c r="BM55" s="3"/>
      <c r="BN55" s="16"/>
      <c r="BO55" s="3"/>
      <c r="BP55" s="22"/>
      <c r="BQ55" s="22"/>
      <c r="BR55" s="22"/>
    </row>
    <row r="56" spans="47:70">
      <c r="AU56" s="3"/>
      <c r="AV56" s="3"/>
      <c r="AW56" s="3"/>
      <c r="AX56" s="3"/>
      <c r="AY56" s="3"/>
      <c r="AZ56" s="59"/>
      <c r="BA56" s="59"/>
      <c r="BB56" s="59"/>
      <c r="BC56" s="59"/>
      <c r="BD56" s="16"/>
      <c r="BE56" s="16"/>
      <c r="BF56" s="59"/>
      <c r="BG56" s="3"/>
      <c r="BH56" s="3"/>
      <c r="BI56" s="3"/>
      <c r="BJ56" s="16"/>
      <c r="BK56" s="16"/>
      <c r="BL56" s="16"/>
      <c r="BM56" s="3"/>
      <c r="BN56" s="16"/>
      <c r="BO56" s="3"/>
      <c r="BP56" s="22"/>
      <c r="BQ56" s="22"/>
      <c r="BR56" s="22"/>
    </row>
    <row r="57" spans="47:70">
      <c r="AU57" s="3"/>
      <c r="AV57" s="3"/>
      <c r="AW57" s="3"/>
      <c r="AX57" s="3"/>
      <c r="AY57" s="3"/>
      <c r="AZ57" s="59"/>
      <c r="BA57" s="59"/>
      <c r="BB57" s="59"/>
      <c r="BC57" s="59"/>
      <c r="BD57" s="16"/>
      <c r="BE57" s="16"/>
      <c r="BF57" s="59"/>
      <c r="BG57" s="3"/>
      <c r="BH57" s="3"/>
      <c r="BI57" s="3"/>
      <c r="BJ57" s="16"/>
      <c r="BK57" s="16"/>
      <c r="BL57" s="16"/>
      <c r="BM57" s="3"/>
      <c r="BN57" s="16"/>
      <c r="BO57" s="3"/>
      <c r="BP57" s="22"/>
      <c r="BQ57" s="22"/>
      <c r="BR57" s="22"/>
    </row>
    <row r="58" spans="47:70">
      <c r="AU58" s="3"/>
      <c r="AV58" s="3"/>
      <c r="AW58" s="3"/>
      <c r="AX58" s="3"/>
      <c r="AY58" s="3"/>
      <c r="AZ58" s="59"/>
      <c r="BA58" s="59"/>
      <c r="BB58" s="59"/>
      <c r="BC58" s="59"/>
      <c r="BD58" s="16"/>
      <c r="BE58" s="16"/>
      <c r="BF58" s="59"/>
      <c r="BG58" s="3"/>
      <c r="BH58" s="3"/>
      <c r="BI58" s="3"/>
      <c r="BJ58" s="16"/>
      <c r="BK58" s="16"/>
      <c r="BL58" s="16"/>
      <c r="BM58" s="3"/>
      <c r="BN58" s="16"/>
      <c r="BO58" s="3"/>
      <c r="BP58" s="22"/>
      <c r="BQ58" s="22"/>
      <c r="BR58" s="22"/>
    </row>
    <row r="59" spans="47:70">
      <c r="AU59" s="3"/>
      <c r="AV59" s="3"/>
      <c r="AW59" s="3"/>
      <c r="AX59" s="3"/>
      <c r="AY59" s="3"/>
      <c r="AZ59" s="59"/>
      <c r="BA59" s="59"/>
      <c r="BB59" s="59"/>
      <c r="BC59" s="59"/>
      <c r="BD59" s="16"/>
      <c r="BE59" s="16"/>
      <c r="BF59" s="59"/>
      <c r="BG59" s="3"/>
      <c r="BH59" s="3"/>
      <c r="BI59" s="3"/>
      <c r="BJ59" s="16"/>
      <c r="BK59" s="16"/>
      <c r="BL59" s="16"/>
      <c r="BM59" s="3"/>
      <c r="BN59" s="16"/>
      <c r="BO59" s="3"/>
      <c r="BP59" s="22"/>
      <c r="BQ59" s="22"/>
      <c r="BR59" s="22"/>
    </row>
    <row r="60" spans="47:70">
      <c r="AU60" s="3"/>
      <c r="AV60" s="3"/>
      <c r="AW60" s="3"/>
      <c r="AX60" s="3"/>
      <c r="AY60" s="3"/>
      <c r="AZ60" s="59"/>
      <c r="BA60" s="59"/>
      <c r="BB60" s="59"/>
      <c r="BC60" s="59"/>
      <c r="BD60" s="16"/>
      <c r="BE60" s="16"/>
      <c r="BF60" s="59"/>
      <c r="BG60" s="3"/>
      <c r="BH60" s="3"/>
      <c r="BI60" s="3"/>
      <c r="BJ60" s="16"/>
      <c r="BK60" s="16"/>
      <c r="BL60" s="16"/>
      <c r="BM60" s="3"/>
      <c r="BN60" s="16"/>
      <c r="BO60" s="3"/>
      <c r="BP60" s="22"/>
      <c r="BQ60" s="22"/>
      <c r="BR60" s="22"/>
    </row>
    <row r="61" spans="47:70">
      <c r="AU61" s="3"/>
      <c r="AV61" s="3"/>
      <c r="AW61" s="3"/>
      <c r="AX61" s="3"/>
      <c r="AY61" s="3"/>
      <c r="AZ61" s="59"/>
      <c r="BA61" s="59"/>
      <c r="BB61" s="59"/>
      <c r="BC61" s="59"/>
      <c r="BD61" s="16"/>
      <c r="BE61" s="16"/>
      <c r="BF61" s="59"/>
      <c r="BG61" s="3"/>
      <c r="BH61" s="3"/>
      <c r="BI61" s="3"/>
      <c r="BJ61" s="16"/>
      <c r="BK61" s="16"/>
      <c r="BL61" s="16"/>
      <c r="BM61" s="3"/>
      <c r="BN61" s="16"/>
      <c r="BO61" s="3"/>
      <c r="BP61" s="22"/>
      <c r="BQ61" s="22"/>
      <c r="BR61" s="22"/>
    </row>
    <row r="62" spans="47:70">
      <c r="AU62" s="3"/>
      <c r="AV62" s="3"/>
      <c r="AW62" s="3"/>
      <c r="AX62" s="3"/>
      <c r="AY62" s="3"/>
      <c r="AZ62" s="59"/>
      <c r="BA62" s="59"/>
      <c r="BB62" s="59"/>
      <c r="BC62" s="59"/>
      <c r="BD62" s="16"/>
      <c r="BE62" s="16"/>
      <c r="BF62" s="59"/>
      <c r="BG62" s="3"/>
      <c r="BH62" s="3"/>
      <c r="BI62" s="3"/>
      <c r="BJ62" s="16"/>
      <c r="BK62" s="16"/>
      <c r="BL62" s="16"/>
      <c r="BM62" s="3"/>
      <c r="BN62" s="16"/>
      <c r="BO62" s="3"/>
      <c r="BP62" s="22"/>
      <c r="BQ62" s="22"/>
      <c r="BR62" s="22"/>
    </row>
    <row r="63" spans="47:70">
      <c r="AU63" s="3"/>
      <c r="AV63" s="3"/>
      <c r="AW63" s="3"/>
      <c r="AX63" s="3"/>
      <c r="AY63" s="3"/>
      <c r="AZ63" s="59"/>
      <c r="BA63" s="59"/>
      <c r="BB63" s="59"/>
      <c r="BC63" s="59"/>
      <c r="BD63" s="16"/>
      <c r="BE63" s="16"/>
      <c r="BF63" s="59"/>
      <c r="BG63" s="3"/>
      <c r="BH63" s="3"/>
      <c r="BI63" s="3"/>
      <c r="BJ63" s="16"/>
      <c r="BK63" s="16"/>
      <c r="BL63" s="16"/>
      <c r="BM63" s="3"/>
      <c r="BN63" s="16"/>
      <c r="BO63" s="3"/>
      <c r="BP63" s="22"/>
      <c r="BQ63" s="22"/>
      <c r="BR63" s="22"/>
    </row>
    <row r="64" spans="47:70">
      <c r="AU64" s="3"/>
      <c r="AV64" s="3"/>
      <c r="AW64" s="3"/>
      <c r="AX64" s="3"/>
      <c r="AY64" s="3"/>
      <c r="AZ64" s="59"/>
      <c r="BA64" s="59"/>
      <c r="BB64" s="59"/>
      <c r="BC64" s="59"/>
      <c r="BD64" s="16"/>
      <c r="BE64" s="16"/>
      <c r="BF64" s="59"/>
      <c r="BG64" s="3"/>
      <c r="BH64" s="3"/>
      <c r="BI64" s="3"/>
      <c r="BJ64" s="16"/>
      <c r="BK64" s="16"/>
      <c r="BL64" s="16"/>
      <c r="BM64" s="3"/>
      <c r="BN64" s="16"/>
      <c r="BO64" s="3"/>
      <c r="BP64" s="22"/>
      <c r="BQ64" s="22"/>
      <c r="BR64" s="22"/>
    </row>
    <row r="65" spans="47:78">
      <c r="AU65" s="3"/>
      <c r="AV65" s="3"/>
      <c r="AW65" s="3"/>
      <c r="AX65" s="3"/>
      <c r="AY65" s="3"/>
      <c r="AZ65" s="59"/>
      <c r="BA65" s="59"/>
      <c r="BB65" s="59"/>
      <c r="BC65" s="59"/>
      <c r="BD65" s="16"/>
      <c r="BE65" s="16"/>
      <c r="BF65" s="59"/>
      <c r="BG65" s="3"/>
      <c r="BH65" s="3"/>
      <c r="BI65" s="3"/>
      <c r="BJ65" s="16"/>
      <c r="BK65" s="16"/>
      <c r="BL65" s="16"/>
      <c r="BM65" s="3"/>
      <c r="BN65" s="16"/>
      <c r="BO65" s="3"/>
      <c r="BP65" s="22"/>
      <c r="BQ65" s="22"/>
      <c r="BR65" s="22"/>
    </row>
    <row r="66" spans="47:78">
      <c r="AU66" s="3"/>
      <c r="AV66" s="3"/>
      <c r="AW66" s="3"/>
      <c r="AX66" s="3"/>
      <c r="AY66" s="3"/>
      <c r="AZ66" s="59"/>
      <c r="BA66" s="59"/>
      <c r="BB66" s="59"/>
      <c r="BC66" s="59"/>
      <c r="BD66" s="16"/>
      <c r="BE66" s="16"/>
      <c r="BF66" s="59"/>
      <c r="BG66" s="3"/>
      <c r="BH66" s="3"/>
      <c r="BI66" s="3"/>
      <c r="BJ66" s="16"/>
      <c r="BK66" s="16"/>
      <c r="BL66" s="16"/>
      <c r="BM66" s="3"/>
      <c r="BN66" s="16"/>
      <c r="BO66" s="3"/>
      <c r="BP66" s="22"/>
      <c r="BQ66" s="22"/>
      <c r="BR66" s="22"/>
    </row>
    <row r="67" spans="47:78">
      <c r="AU67" s="3"/>
      <c r="AV67" s="3"/>
      <c r="AW67" s="3"/>
      <c r="AX67" s="3"/>
      <c r="AY67" s="3"/>
      <c r="AZ67" s="59"/>
      <c r="BA67" s="59"/>
      <c r="BB67" s="59"/>
      <c r="BC67" s="59"/>
      <c r="BD67" s="16"/>
      <c r="BE67" s="16"/>
      <c r="BF67" s="59"/>
      <c r="BG67" s="3"/>
      <c r="BH67" s="3"/>
      <c r="BI67" s="3"/>
      <c r="BJ67" s="16"/>
      <c r="BK67" s="16"/>
      <c r="BL67" s="16"/>
      <c r="BM67" s="3"/>
      <c r="BN67" s="16"/>
      <c r="BO67" s="3"/>
      <c r="BP67" s="22"/>
      <c r="BQ67" s="22"/>
      <c r="BR67" s="22"/>
    </row>
    <row r="68" spans="47:78">
      <c r="AU68" s="3"/>
      <c r="AV68" s="3"/>
      <c r="AW68" s="3"/>
      <c r="AX68" s="3"/>
      <c r="AY68" s="3"/>
      <c r="AZ68" s="59"/>
      <c r="BA68" s="59"/>
      <c r="BB68" s="59"/>
      <c r="BC68" s="59"/>
      <c r="BD68" s="16"/>
      <c r="BE68" s="16"/>
      <c r="BF68" s="59"/>
      <c r="BG68" s="3"/>
      <c r="BH68" s="3"/>
      <c r="BI68" s="3"/>
      <c r="BJ68" s="16"/>
      <c r="BK68" s="16"/>
      <c r="BL68" s="16"/>
      <c r="BM68" s="3"/>
      <c r="BN68" s="16"/>
      <c r="BO68" s="3"/>
      <c r="BP68" s="22"/>
      <c r="BQ68" s="22"/>
      <c r="BR68" s="22"/>
    </row>
    <row r="69" spans="47:78">
      <c r="AU69" s="3"/>
      <c r="AV69" s="3"/>
      <c r="AW69" s="3"/>
      <c r="AX69" s="3"/>
      <c r="AY69" s="3"/>
      <c r="AZ69" s="59"/>
      <c r="BA69" s="59"/>
      <c r="BB69" s="59"/>
      <c r="BC69" s="59"/>
      <c r="BD69" s="16"/>
      <c r="BE69" s="16"/>
      <c r="BF69" s="59"/>
      <c r="BG69" s="3"/>
      <c r="BH69" s="3"/>
      <c r="BI69" s="3"/>
      <c r="BJ69" s="16"/>
      <c r="BK69" s="16"/>
      <c r="BL69" s="16"/>
      <c r="BM69" s="3"/>
      <c r="BN69" s="16"/>
      <c r="BO69" s="3"/>
      <c r="BP69" s="22"/>
      <c r="BQ69" s="22"/>
      <c r="BR69" s="22"/>
    </row>
    <row r="70" spans="47:78">
      <c r="AU70" s="3"/>
      <c r="AV70" s="3"/>
      <c r="AW70" s="3"/>
      <c r="AX70" s="3"/>
      <c r="AY70" s="3"/>
      <c r="AZ70" s="59"/>
      <c r="BA70" s="59"/>
      <c r="BB70" s="59"/>
      <c r="BC70" s="59"/>
      <c r="BD70" s="16"/>
      <c r="BE70" s="16"/>
      <c r="BF70" s="59"/>
      <c r="BG70" s="3"/>
      <c r="BH70" s="3"/>
      <c r="BI70" s="3"/>
      <c r="BJ70" s="16"/>
      <c r="BK70" s="16"/>
      <c r="BL70" s="16"/>
      <c r="BM70" s="3"/>
      <c r="BN70" s="16"/>
      <c r="BO70" s="3"/>
      <c r="BP70" s="22"/>
      <c r="BQ70" s="22"/>
      <c r="BR70" s="22"/>
    </row>
    <row r="71" spans="47:78">
      <c r="AU71" s="3"/>
      <c r="AV71" s="3"/>
      <c r="AW71" s="3"/>
      <c r="AX71" s="3"/>
      <c r="AY71" s="3"/>
      <c r="AZ71" s="59"/>
      <c r="BA71" s="59"/>
      <c r="BB71" s="59"/>
      <c r="BC71" s="59"/>
      <c r="BD71" s="16"/>
      <c r="BE71" s="16"/>
      <c r="BF71" s="59"/>
      <c r="BG71" s="3"/>
      <c r="BH71" s="3"/>
      <c r="BI71" s="3"/>
      <c r="BJ71" s="16"/>
      <c r="BK71" s="16"/>
      <c r="BL71" s="16"/>
      <c r="BM71" s="3"/>
      <c r="BN71" s="16"/>
      <c r="BO71" s="3"/>
      <c r="BP71" s="22"/>
      <c r="BQ71" s="22"/>
      <c r="BR71" s="22"/>
    </row>
    <row r="72" spans="47:78">
      <c r="AU72" s="3"/>
      <c r="AV72" s="3"/>
      <c r="AW72" s="3"/>
      <c r="AX72" s="3"/>
      <c r="AY72" s="3"/>
      <c r="AZ72" s="59"/>
      <c r="BA72" s="59"/>
      <c r="BB72" s="59"/>
      <c r="BC72" s="59"/>
      <c r="BD72" s="16"/>
      <c r="BE72" s="16"/>
      <c r="BF72" s="59"/>
      <c r="BG72" s="3"/>
      <c r="BH72" s="3"/>
      <c r="BI72" s="3"/>
      <c r="BJ72" s="16"/>
      <c r="BK72" s="16"/>
      <c r="BL72" s="16"/>
      <c r="BM72" s="3"/>
      <c r="BN72" s="16"/>
      <c r="BO72" s="3"/>
      <c r="BP72" s="22"/>
      <c r="BQ72" s="22"/>
      <c r="BR72" s="22"/>
    </row>
    <row r="73" spans="47:78">
      <c r="AU73" s="3"/>
      <c r="AV73" s="3"/>
      <c r="AW73" s="3"/>
      <c r="AX73" s="3"/>
      <c r="AY73" s="3"/>
      <c r="AZ73" s="59"/>
      <c r="BA73" s="59"/>
      <c r="BB73" s="59"/>
      <c r="BC73" s="59"/>
      <c r="BD73" s="16"/>
      <c r="BE73" s="16"/>
      <c r="BF73" s="59"/>
      <c r="BG73" s="3"/>
      <c r="BH73" s="3"/>
      <c r="BI73" s="3"/>
      <c r="BJ73" s="16"/>
      <c r="BK73" s="16"/>
      <c r="BL73" s="16"/>
      <c r="BM73" s="3"/>
      <c r="BN73" s="16"/>
      <c r="BO73" s="3"/>
      <c r="BP73" s="22"/>
      <c r="BQ73" s="22"/>
      <c r="BR73" s="22"/>
    </row>
    <row r="74" spans="47:78">
      <c r="AU74" s="3"/>
      <c r="AV74" s="3"/>
      <c r="AW74" s="3"/>
      <c r="AX74" s="3"/>
      <c r="AY74" s="3"/>
      <c r="AZ74" s="59"/>
      <c r="BA74" s="59"/>
      <c r="BB74" s="59"/>
      <c r="BC74" s="59"/>
      <c r="BD74" s="16"/>
      <c r="BE74" s="16"/>
      <c r="BF74" s="59"/>
      <c r="BG74" s="3"/>
      <c r="BH74" s="3"/>
      <c r="BI74" s="3"/>
      <c r="BJ74" s="16"/>
      <c r="BK74" s="16"/>
      <c r="BL74" s="16"/>
      <c r="BM74" s="3"/>
      <c r="BN74" s="16"/>
      <c r="BO74" s="3"/>
      <c r="BP74" s="22"/>
      <c r="BQ74" s="22"/>
      <c r="BR74" s="22"/>
    </row>
    <row r="75" spans="47:78">
      <c r="AU75" s="3"/>
      <c r="AV75" s="3"/>
      <c r="AW75" s="3"/>
      <c r="AX75" s="3"/>
      <c r="AY75" s="3"/>
      <c r="AZ75" s="59"/>
      <c r="BA75" s="59"/>
      <c r="BB75" s="59"/>
      <c r="BC75" s="59"/>
      <c r="BD75" s="16"/>
      <c r="BE75" s="16"/>
      <c r="BF75" s="59"/>
      <c r="BG75" s="3"/>
      <c r="BH75" s="3"/>
      <c r="BI75" s="3"/>
      <c r="BJ75" s="16"/>
      <c r="BK75" s="16"/>
      <c r="BL75" s="16"/>
      <c r="BM75" s="3"/>
      <c r="BN75" s="16"/>
      <c r="BO75" s="3"/>
      <c r="BP75" s="22"/>
      <c r="BQ75" s="22"/>
      <c r="BR75" s="22"/>
    </row>
    <row r="76" spans="47:78">
      <c r="AU76" s="3"/>
      <c r="AV76" s="3"/>
      <c r="AW76" s="3"/>
      <c r="AX76" s="3"/>
      <c r="AY76" s="3"/>
      <c r="AZ76" s="59"/>
      <c r="BA76" s="59"/>
      <c r="BB76" s="59"/>
      <c r="BC76" s="59"/>
      <c r="BD76" s="16"/>
      <c r="BE76" s="16"/>
      <c r="BF76" s="59"/>
      <c r="BG76" s="3"/>
      <c r="BH76" s="3"/>
      <c r="BI76" s="3"/>
      <c r="BJ76" s="16"/>
      <c r="BK76" s="16"/>
      <c r="BL76" s="16"/>
      <c r="BM76" s="3"/>
      <c r="BN76" s="16"/>
      <c r="BO76" s="3"/>
      <c r="BP76" s="22"/>
      <c r="BQ76" s="22"/>
      <c r="BR76" s="22"/>
    </row>
    <row r="77" spans="47:78">
      <c r="AU77" s="3"/>
      <c r="AV77" s="3"/>
      <c r="AW77" s="3"/>
      <c r="AX77" s="3"/>
      <c r="AY77" s="3"/>
      <c r="AZ77" s="59"/>
      <c r="BA77" s="59"/>
      <c r="BB77" s="59"/>
      <c r="BC77" s="59"/>
      <c r="BD77" s="16"/>
      <c r="BE77" s="16"/>
      <c r="BF77" s="59"/>
      <c r="BG77" s="3"/>
      <c r="BH77" s="3"/>
      <c r="BI77" s="3"/>
      <c r="BJ77" s="16"/>
      <c r="BK77" s="16"/>
      <c r="BL77" s="16"/>
      <c r="BM77" s="3"/>
      <c r="BN77" s="16"/>
      <c r="BO77" s="3"/>
      <c r="BP77" s="22"/>
      <c r="BQ77" s="22"/>
      <c r="BR77" s="22"/>
      <c r="BZ77" s="1"/>
    </row>
    <row r="78" spans="47:78">
      <c r="AU78" s="3"/>
      <c r="AV78" s="3"/>
      <c r="AW78" s="3"/>
      <c r="AX78" s="3"/>
      <c r="AY78" s="3"/>
      <c r="AZ78" s="59"/>
      <c r="BA78" s="59"/>
      <c r="BB78" s="59"/>
      <c r="BC78" s="59"/>
      <c r="BD78" s="16"/>
      <c r="BE78" s="16"/>
      <c r="BF78" s="59"/>
      <c r="BG78" s="3"/>
      <c r="BH78" s="3"/>
      <c r="BI78" s="3"/>
      <c r="BJ78" s="16"/>
      <c r="BK78" s="16"/>
      <c r="BL78" s="16"/>
      <c r="BM78" s="3"/>
      <c r="BN78" s="16"/>
      <c r="BO78" s="3"/>
      <c r="BP78" s="22"/>
      <c r="BQ78" s="22"/>
      <c r="BR78" s="22"/>
      <c r="BZ78" s="1"/>
    </row>
    <row r="79" spans="47:78">
      <c r="AU79" s="3"/>
      <c r="AV79" s="3"/>
      <c r="AW79" s="3"/>
      <c r="AX79" s="3"/>
      <c r="AY79" s="3"/>
      <c r="AZ79" s="59"/>
      <c r="BA79" s="59"/>
      <c r="BB79" s="59"/>
      <c r="BC79" s="59"/>
      <c r="BD79" s="16"/>
      <c r="BE79" s="16"/>
      <c r="BF79" s="59"/>
      <c r="BG79" s="3"/>
      <c r="BH79" s="3"/>
      <c r="BI79" s="3"/>
      <c r="BJ79" s="16"/>
      <c r="BK79" s="16"/>
      <c r="BL79" s="16"/>
      <c r="BM79" s="3"/>
      <c r="BN79" s="16"/>
      <c r="BO79" s="3"/>
      <c r="BP79" s="22"/>
      <c r="BQ79" s="22"/>
      <c r="BR79" s="22"/>
      <c r="BZ79" s="1"/>
    </row>
    <row r="80" spans="47:78">
      <c r="AU80" s="3"/>
      <c r="AV80" s="3"/>
      <c r="AW80" s="3"/>
      <c r="AX80" s="3"/>
      <c r="AY80" s="3"/>
      <c r="AZ80" s="59"/>
      <c r="BA80" s="59"/>
      <c r="BB80" s="59"/>
      <c r="BC80" s="59"/>
      <c r="BD80" s="16"/>
      <c r="BE80" s="16"/>
      <c r="BF80" s="59"/>
      <c r="BG80" s="3"/>
      <c r="BH80" s="3"/>
      <c r="BI80" s="3"/>
      <c r="BJ80" s="16"/>
      <c r="BK80" s="16"/>
      <c r="BL80" s="16"/>
      <c r="BM80" s="3"/>
      <c r="BN80" s="16"/>
      <c r="BO80" s="3"/>
      <c r="BP80" s="22"/>
      <c r="BQ80" s="22"/>
      <c r="BR80" s="22"/>
      <c r="BZ80" s="1"/>
    </row>
    <row r="81" spans="47:89">
      <c r="AU81" s="3"/>
      <c r="AV81" s="3"/>
      <c r="AW81" s="3"/>
      <c r="AX81" s="3"/>
      <c r="AY81" s="3"/>
      <c r="AZ81" s="59"/>
      <c r="BA81" s="59"/>
      <c r="BB81" s="59"/>
      <c r="BC81" s="59"/>
      <c r="BD81" s="16"/>
      <c r="BE81" s="16"/>
      <c r="BF81" s="59"/>
      <c r="BG81" s="3"/>
      <c r="BH81" s="3"/>
      <c r="BI81" s="3"/>
      <c r="BJ81" s="16"/>
      <c r="BK81" s="16"/>
      <c r="BL81" s="16"/>
      <c r="BM81" s="3"/>
      <c r="BN81" s="16"/>
      <c r="BO81" s="3"/>
      <c r="BP81" s="22"/>
      <c r="BQ81" s="22"/>
      <c r="BR81" s="22"/>
      <c r="BZ81" s="1"/>
    </row>
    <row r="82" spans="47:89">
      <c r="AU82" s="3"/>
      <c r="AV82" s="3"/>
      <c r="AW82" s="3"/>
      <c r="AX82" s="3"/>
      <c r="AY82" s="3"/>
      <c r="AZ82" s="59"/>
      <c r="BA82" s="59"/>
      <c r="BB82" s="59"/>
      <c r="BC82" s="59"/>
      <c r="BD82" s="16"/>
      <c r="BE82" s="16"/>
      <c r="BF82" s="59"/>
      <c r="BG82" s="3"/>
      <c r="BH82" s="3"/>
      <c r="BI82" s="3"/>
      <c r="BJ82" s="16"/>
      <c r="BK82" s="16"/>
      <c r="BL82" s="16"/>
      <c r="BM82" s="3"/>
      <c r="BN82" s="16"/>
      <c r="BO82" s="3"/>
      <c r="BP82" s="22"/>
      <c r="BQ82" s="22"/>
      <c r="BR82" s="22"/>
      <c r="BZ82" s="1"/>
    </row>
    <row r="83" spans="47:89">
      <c r="AU83" s="3"/>
      <c r="AV83" s="3"/>
      <c r="AW83" s="3"/>
      <c r="AX83" s="3"/>
      <c r="AY83" s="3"/>
      <c r="AZ83" s="59"/>
      <c r="BA83" s="59"/>
      <c r="BB83" s="59"/>
      <c r="BC83" s="59"/>
      <c r="BD83" s="16"/>
      <c r="BE83" s="16"/>
      <c r="BF83" s="59"/>
      <c r="BG83" s="3"/>
      <c r="BH83" s="3"/>
      <c r="BI83" s="3"/>
      <c r="BJ83" s="16"/>
      <c r="BK83" s="16"/>
      <c r="BL83" s="16"/>
      <c r="BM83" s="3"/>
      <c r="BN83" s="16"/>
      <c r="BO83" s="3"/>
      <c r="BP83" s="22"/>
      <c r="BQ83" s="22"/>
      <c r="BR83" s="22"/>
      <c r="BZ83" s="1"/>
    </row>
    <row r="84" spans="47:89">
      <c r="AU84" s="3"/>
      <c r="AV84" s="3"/>
      <c r="AW84" s="3"/>
      <c r="AX84" s="3"/>
      <c r="AY84" s="3"/>
      <c r="AZ84" s="59"/>
      <c r="BA84" s="59"/>
      <c r="BB84" s="59"/>
      <c r="BC84" s="59"/>
      <c r="BD84" s="16"/>
      <c r="BE84" s="16"/>
      <c r="BF84" s="59"/>
      <c r="BG84" s="3"/>
      <c r="BH84" s="3"/>
      <c r="BI84" s="3"/>
      <c r="BJ84" s="16"/>
      <c r="BK84" s="16"/>
      <c r="BL84" s="16"/>
      <c r="BM84" s="3"/>
      <c r="BN84" s="16"/>
      <c r="BO84" s="3"/>
      <c r="BP84" s="22"/>
      <c r="BQ84" s="22"/>
      <c r="BR84" s="22"/>
      <c r="BZ84" s="1"/>
    </row>
    <row r="85" spans="47:89">
      <c r="AU85" s="3"/>
      <c r="AV85" s="3"/>
      <c r="AW85" s="3"/>
      <c r="AX85" s="3"/>
      <c r="AY85" s="3"/>
      <c r="AZ85" s="59"/>
      <c r="BA85" s="59"/>
      <c r="BB85" s="59"/>
      <c r="BC85" s="59"/>
      <c r="BD85" s="16"/>
      <c r="BE85" s="16"/>
      <c r="BF85" s="59"/>
      <c r="BG85" s="3"/>
      <c r="BH85" s="3"/>
      <c r="BI85" s="3"/>
      <c r="BJ85" s="16"/>
      <c r="BK85" s="16"/>
      <c r="BL85" s="16"/>
      <c r="BM85" s="3"/>
      <c r="BN85" s="16"/>
      <c r="BO85" s="3"/>
      <c r="BP85" s="22"/>
      <c r="BQ85" s="22"/>
      <c r="BR85" s="22"/>
      <c r="BZ85" s="1"/>
    </row>
    <row r="86" spans="47:89">
      <c r="AU86" s="3"/>
      <c r="AV86" s="3"/>
      <c r="AW86" s="3"/>
      <c r="AX86" s="3"/>
      <c r="AY86" s="3"/>
      <c r="AZ86" s="59"/>
      <c r="BA86" s="59"/>
      <c r="BB86" s="59"/>
      <c r="BC86" s="59"/>
      <c r="BD86" s="16"/>
      <c r="BE86" s="16"/>
      <c r="BF86" s="59"/>
      <c r="BG86" s="3"/>
      <c r="BH86" s="3"/>
      <c r="BI86" s="3"/>
      <c r="BJ86" s="16"/>
      <c r="BK86" s="16"/>
      <c r="BL86" s="16"/>
      <c r="BM86" s="3"/>
      <c r="BN86" s="16"/>
      <c r="BO86" s="3"/>
      <c r="BP86" s="22"/>
      <c r="BQ86" s="22"/>
      <c r="BR86" s="22"/>
      <c r="BZ86" s="1"/>
    </row>
    <row r="87" spans="47:89">
      <c r="AU87" s="3"/>
      <c r="AV87" s="3"/>
      <c r="AW87" s="3"/>
      <c r="AX87" s="3"/>
      <c r="AY87" s="3"/>
      <c r="AZ87" s="59"/>
      <c r="BA87" s="59"/>
      <c r="BB87" s="59"/>
      <c r="BC87" s="59"/>
      <c r="BD87" s="16"/>
      <c r="BE87" s="16"/>
      <c r="BF87" s="59"/>
      <c r="BG87" s="3"/>
      <c r="BH87" s="3"/>
      <c r="BI87" s="3"/>
      <c r="BJ87" s="16"/>
      <c r="BK87" s="16"/>
      <c r="BL87" s="16"/>
      <c r="BM87" s="3"/>
      <c r="BN87" s="16"/>
      <c r="BO87" s="3"/>
      <c r="BP87" s="22"/>
      <c r="BQ87" s="22"/>
      <c r="BR87" s="22"/>
      <c r="BZ87" s="1"/>
    </row>
    <row r="88" spans="47:89">
      <c r="AU88" s="3"/>
      <c r="AV88" s="3"/>
      <c r="AW88" s="3"/>
      <c r="AX88" s="3"/>
      <c r="AY88" s="3"/>
      <c r="AZ88" s="59"/>
      <c r="BA88" s="59"/>
      <c r="BB88" s="59"/>
      <c r="BC88" s="59"/>
      <c r="BD88" s="16"/>
      <c r="BE88" s="16"/>
      <c r="BF88" s="59"/>
      <c r="BG88" s="3"/>
      <c r="BH88" s="3"/>
      <c r="BI88" s="3"/>
      <c r="BJ88" s="16"/>
      <c r="BK88" s="16"/>
      <c r="BL88" s="16"/>
      <c r="BM88" s="3"/>
      <c r="BN88" s="16"/>
      <c r="BO88" s="3"/>
      <c r="BP88" s="22"/>
      <c r="BQ88" s="22"/>
      <c r="BR88" s="22"/>
      <c r="BZ88" s="1"/>
    </row>
    <row r="89" spans="47:89">
      <c r="AU89" s="3"/>
      <c r="AV89" s="3"/>
      <c r="AW89" s="3"/>
      <c r="AX89" s="3"/>
      <c r="AY89" s="3"/>
      <c r="AZ89" s="59"/>
      <c r="BA89" s="59"/>
      <c r="BB89" s="59"/>
      <c r="BC89" s="59"/>
      <c r="BD89" s="16"/>
      <c r="BE89" s="16"/>
      <c r="BF89" s="59"/>
      <c r="BG89" s="3"/>
      <c r="BH89" s="3"/>
      <c r="BI89" s="3"/>
      <c r="BJ89" s="16"/>
      <c r="BK89" s="16"/>
      <c r="BL89" s="16"/>
      <c r="BM89" s="3"/>
      <c r="BN89" s="16"/>
      <c r="BO89" s="3"/>
      <c r="BP89" s="22"/>
      <c r="BQ89" s="22"/>
      <c r="BR89" s="22"/>
      <c r="BZ89" s="1"/>
    </row>
    <row r="90" spans="47:89">
      <c r="AU90" s="3"/>
      <c r="AV90" s="3"/>
      <c r="AW90" s="3"/>
      <c r="AX90" s="3"/>
      <c r="AY90" s="3"/>
      <c r="AZ90" s="59"/>
      <c r="BA90" s="59"/>
      <c r="BB90" s="59"/>
      <c r="BC90" s="59"/>
      <c r="BD90" s="16"/>
      <c r="BE90" s="16"/>
      <c r="BF90" s="59"/>
      <c r="BG90" s="3"/>
      <c r="BH90" s="3"/>
      <c r="BI90" s="3"/>
      <c r="BJ90" s="16"/>
      <c r="BK90" s="16"/>
      <c r="BL90" s="16"/>
      <c r="BM90" s="3"/>
      <c r="BN90" s="16"/>
      <c r="BO90" s="3"/>
      <c r="BP90" s="22"/>
      <c r="BQ90" s="22"/>
      <c r="BR90" s="22"/>
      <c r="BZ90" s="1"/>
    </row>
    <row r="91" spans="47:89">
      <c r="AU91" s="3"/>
      <c r="AV91" s="3"/>
      <c r="AW91" s="3"/>
      <c r="AX91" s="3"/>
      <c r="AY91" s="3"/>
      <c r="AZ91" s="59"/>
      <c r="BA91" s="59"/>
      <c r="BB91" s="59"/>
      <c r="BC91" s="59"/>
      <c r="BD91" s="16"/>
      <c r="BE91" s="16"/>
      <c r="BF91" s="59"/>
      <c r="BG91" s="3"/>
      <c r="BH91" s="3"/>
      <c r="BI91" s="3"/>
      <c r="BJ91" s="16"/>
      <c r="BK91" s="16"/>
      <c r="BL91" s="16"/>
      <c r="BM91" s="3"/>
      <c r="BN91" s="16"/>
      <c r="BO91" s="3"/>
      <c r="BP91" s="22"/>
      <c r="BQ91" s="22"/>
      <c r="BR91" s="22"/>
      <c r="BZ91" s="1"/>
    </row>
    <row r="92" spans="47:89">
      <c r="AU92" s="3"/>
      <c r="AV92" s="3"/>
      <c r="AW92" s="3"/>
      <c r="AX92" s="3"/>
      <c r="AY92" s="3"/>
      <c r="AZ92" s="59"/>
      <c r="BA92" s="59"/>
      <c r="BB92" s="59"/>
      <c r="BC92" s="59"/>
      <c r="BD92" s="16"/>
      <c r="BE92" s="16"/>
      <c r="BF92" s="59"/>
      <c r="BG92" s="3"/>
      <c r="BH92" s="3"/>
      <c r="BI92" s="3"/>
      <c r="BJ92" s="16"/>
      <c r="BK92" s="16"/>
      <c r="BL92" s="16"/>
      <c r="BM92" s="3"/>
      <c r="BN92" s="16"/>
      <c r="BO92" s="3"/>
      <c r="BP92" s="3"/>
      <c r="BQ92" s="3"/>
      <c r="BR92" s="22"/>
      <c r="BS92" s="3"/>
      <c r="BT92" s="3"/>
      <c r="BU92" s="3"/>
      <c r="BV92" s="3"/>
      <c r="BW92" s="3"/>
      <c r="BX92" s="3"/>
      <c r="CA92" s="22"/>
      <c r="CB92" s="22"/>
      <c r="CC92" s="22"/>
      <c r="CK92" s="1"/>
    </row>
    <row r="93" spans="47:89">
      <c r="AU93" s="3"/>
      <c r="AV93" s="3"/>
      <c r="AW93" s="3"/>
      <c r="AX93" s="3"/>
      <c r="AY93" s="3"/>
      <c r="AZ93" s="59"/>
      <c r="BA93" s="59"/>
      <c r="BB93" s="59"/>
      <c r="BC93" s="59"/>
      <c r="BD93" s="16"/>
      <c r="BE93" s="16"/>
      <c r="BF93" s="59"/>
      <c r="BG93" s="3"/>
      <c r="BH93" s="3"/>
      <c r="BI93" s="3"/>
      <c r="BJ93" s="16"/>
      <c r="BK93" s="16"/>
      <c r="BL93" s="16"/>
      <c r="BM93" s="3"/>
      <c r="BN93" s="16"/>
      <c r="BO93" s="3"/>
      <c r="BP93" s="3"/>
      <c r="BQ93" s="3"/>
      <c r="BR93" s="22"/>
      <c r="BS93" s="3"/>
      <c r="BT93" s="3"/>
      <c r="BU93" s="3"/>
      <c r="BV93" s="3"/>
      <c r="BW93" s="3"/>
      <c r="BX93" s="3"/>
      <c r="CA93" s="22"/>
      <c r="CB93" s="22"/>
      <c r="CC93" s="22"/>
      <c r="CK93" s="1"/>
    </row>
    <row r="94" spans="47:89">
      <c r="AU94" s="3"/>
      <c r="AV94" s="3"/>
      <c r="AW94" s="3"/>
      <c r="AX94" s="3"/>
      <c r="AY94" s="3"/>
      <c r="AZ94" s="59"/>
      <c r="BA94" s="59"/>
      <c r="BB94" s="59"/>
      <c r="BC94" s="59"/>
      <c r="BD94" s="16"/>
      <c r="BE94" s="16"/>
      <c r="BF94" s="59"/>
      <c r="BG94" s="3"/>
      <c r="BH94" s="3"/>
      <c r="BI94" s="3"/>
      <c r="BJ94" s="16"/>
      <c r="BK94" s="16"/>
      <c r="BL94" s="16"/>
      <c r="BM94" s="3"/>
      <c r="BN94" s="16"/>
      <c r="BO94" s="3"/>
      <c r="BP94" s="3"/>
      <c r="BQ94" s="3"/>
      <c r="BR94" s="22"/>
      <c r="BS94" s="3"/>
      <c r="BT94" s="3"/>
      <c r="BU94" s="3"/>
      <c r="BV94" s="3"/>
      <c r="BW94" s="3"/>
      <c r="BX94" s="3"/>
      <c r="CA94" s="22"/>
      <c r="CB94" s="22"/>
      <c r="CC94" s="22"/>
      <c r="CK94" s="1"/>
    </row>
    <row r="95" spans="47:89">
      <c r="AU95" s="3"/>
      <c r="AV95" s="3"/>
      <c r="AW95" s="3"/>
      <c r="AX95" s="3"/>
      <c r="AY95" s="3"/>
      <c r="AZ95" s="59"/>
      <c r="BA95" s="59"/>
      <c r="BB95" s="59"/>
      <c r="BC95" s="59"/>
      <c r="BD95" s="16"/>
      <c r="BE95" s="16"/>
      <c r="BF95" s="59"/>
      <c r="BG95" s="3"/>
      <c r="BH95" s="3"/>
      <c r="BI95" s="3"/>
      <c r="BJ95" s="16"/>
      <c r="BK95" s="16"/>
      <c r="BL95" s="16"/>
      <c r="BM95" s="3"/>
      <c r="BN95" s="16"/>
      <c r="BO95" s="3"/>
      <c r="BP95" s="3"/>
      <c r="BQ95" s="3"/>
      <c r="BR95" s="22"/>
      <c r="BS95" s="3"/>
      <c r="BT95" s="3"/>
      <c r="BU95" s="3"/>
      <c r="BV95" s="3"/>
      <c r="BW95" s="3"/>
      <c r="BX95" s="3"/>
      <c r="CK95" s="1"/>
    </row>
    <row r="96" spans="47:89">
      <c r="AU96" s="3"/>
      <c r="AV96" s="3"/>
      <c r="AW96" s="3"/>
      <c r="AX96" s="3"/>
      <c r="AY96" s="3"/>
      <c r="AZ96" s="59"/>
      <c r="BA96" s="59"/>
      <c r="BB96" s="59"/>
      <c r="BC96" s="59"/>
      <c r="BD96" s="16"/>
      <c r="BE96" s="16"/>
      <c r="BF96" s="59"/>
      <c r="BG96" s="3"/>
      <c r="BH96" s="3"/>
      <c r="BI96" s="3"/>
      <c r="BJ96" s="16"/>
      <c r="BK96" s="16"/>
      <c r="BL96" s="16"/>
      <c r="BM96" s="3"/>
      <c r="BN96" s="16"/>
      <c r="BO96" s="3"/>
      <c r="BP96" s="3"/>
      <c r="BQ96" s="3"/>
      <c r="BR96" s="22"/>
      <c r="BS96" s="3"/>
      <c r="BT96" s="3"/>
      <c r="BU96" s="3"/>
      <c r="BV96" s="3"/>
      <c r="BW96" s="3"/>
      <c r="BX96" s="3"/>
      <c r="CK96" s="1"/>
    </row>
    <row r="97" spans="15:89">
      <c r="AU97" s="3"/>
      <c r="AV97" s="3"/>
      <c r="AW97" s="3"/>
      <c r="AX97" s="3"/>
      <c r="AY97" s="3"/>
      <c r="AZ97" s="59"/>
      <c r="BA97" s="59"/>
      <c r="BB97" s="59"/>
      <c r="BC97" s="59"/>
      <c r="BD97" s="16"/>
      <c r="BE97" s="16"/>
      <c r="BF97" s="59"/>
      <c r="BG97" s="3"/>
      <c r="BH97" s="3"/>
      <c r="BI97" s="3"/>
      <c r="BJ97" s="16"/>
      <c r="BK97" s="16"/>
      <c r="BL97" s="16"/>
      <c r="BM97" s="3"/>
      <c r="BN97" s="16"/>
      <c r="BO97" s="3"/>
      <c r="BP97" s="3"/>
      <c r="BQ97" s="3"/>
      <c r="BR97" s="22"/>
      <c r="BS97" s="3"/>
      <c r="BT97" s="3"/>
      <c r="BU97" s="3"/>
      <c r="BV97" s="3"/>
      <c r="BW97" s="3"/>
      <c r="BX97" s="3"/>
      <c r="CK97" s="1"/>
    </row>
    <row r="98" spans="15:89">
      <c r="AU98" s="3"/>
      <c r="AV98" s="3"/>
      <c r="AW98" s="3"/>
      <c r="AX98" s="3"/>
      <c r="AY98" s="3"/>
      <c r="AZ98" s="59"/>
      <c r="BA98" s="59"/>
      <c r="BB98" s="59"/>
      <c r="BC98" s="59"/>
      <c r="BD98" s="16"/>
      <c r="BE98" s="16"/>
      <c r="BF98" s="59"/>
      <c r="BG98" s="3"/>
      <c r="BH98" s="3"/>
      <c r="BI98" s="3"/>
      <c r="BJ98" s="16"/>
      <c r="BK98" s="16"/>
      <c r="BL98" s="16"/>
      <c r="BM98" s="3"/>
      <c r="BN98" s="16"/>
      <c r="BO98" s="3"/>
      <c r="BP98" s="3"/>
      <c r="BQ98" s="3"/>
      <c r="BR98" s="22"/>
      <c r="BS98" s="3"/>
      <c r="BT98" s="3"/>
      <c r="BU98" s="3"/>
      <c r="BV98" s="3"/>
      <c r="BW98" s="3"/>
      <c r="BX98" s="3"/>
      <c r="CK98" s="1"/>
    </row>
    <row r="99" spans="15:89">
      <c r="AU99" s="3"/>
      <c r="AV99" s="3"/>
      <c r="AW99" s="3"/>
      <c r="AX99" s="3"/>
      <c r="AY99" s="3"/>
      <c r="AZ99" s="59"/>
      <c r="BA99" s="59"/>
      <c r="BB99" s="59"/>
      <c r="BC99" s="59"/>
      <c r="BD99" s="16"/>
      <c r="BE99" s="16"/>
      <c r="BF99" s="59"/>
      <c r="BG99" s="3"/>
      <c r="BH99" s="3"/>
      <c r="BI99" s="3"/>
      <c r="BJ99" s="16"/>
      <c r="BK99" s="16"/>
      <c r="BL99" s="16"/>
      <c r="BM99" s="3"/>
      <c r="BN99" s="16"/>
      <c r="BO99" s="3"/>
      <c r="BP99" s="3"/>
      <c r="BQ99" s="3"/>
      <c r="BR99" s="22"/>
      <c r="BS99" s="3"/>
      <c r="BT99" s="3"/>
      <c r="BU99" s="3"/>
      <c r="BV99" s="3"/>
      <c r="BW99" s="3"/>
      <c r="BX99" s="3"/>
    </row>
    <row r="100" spans="15:89">
      <c r="AU100" s="3"/>
      <c r="AV100" s="3"/>
      <c r="AW100" s="3"/>
      <c r="AX100" s="3"/>
      <c r="AY100" s="3"/>
      <c r="AZ100" s="59"/>
      <c r="BA100" s="59"/>
      <c r="BB100" s="59"/>
      <c r="BC100" s="59"/>
      <c r="BD100" s="16"/>
      <c r="BE100" s="16"/>
      <c r="BF100" s="59"/>
      <c r="BG100" s="3"/>
      <c r="BH100" s="3"/>
      <c r="BI100" s="3"/>
      <c r="BJ100" s="16"/>
      <c r="BK100" s="16"/>
      <c r="BL100" s="16"/>
      <c r="BM100" s="3"/>
      <c r="BN100" s="16"/>
      <c r="BO100" s="3"/>
      <c r="BP100" s="3"/>
      <c r="BQ100" s="3"/>
      <c r="BR100" s="22"/>
      <c r="BS100" s="3"/>
      <c r="BT100" s="3"/>
      <c r="BU100" s="3"/>
      <c r="BV100" s="3"/>
      <c r="BW100" s="3"/>
      <c r="BX100" s="3"/>
    </row>
    <row r="101" spans="15:89">
      <c r="AU101" s="3"/>
      <c r="AV101" s="3"/>
      <c r="AW101" s="3"/>
      <c r="AX101" s="3"/>
      <c r="AY101" s="3"/>
      <c r="AZ101" s="59"/>
      <c r="BA101" s="59"/>
      <c r="BB101" s="59"/>
      <c r="BC101" s="59"/>
      <c r="BD101" s="16"/>
      <c r="BE101" s="16"/>
      <c r="BF101" s="59"/>
      <c r="BG101" s="3"/>
      <c r="BH101" s="3"/>
      <c r="BI101" s="3"/>
      <c r="BJ101" s="16"/>
      <c r="BK101" s="16"/>
      <c r="BL101" s="16"/>
      <c r="BM101" s="3"/>
      <c r="BN101" s="16"/>
      <c r="BO101" s="3"/>
      <c r="BP101" s="3"/>
      <c r="BQ101" s="3"/>
      <c r="BR101" s="22"/>
      <c r="BS101" s="3"/>
      <c r="BT101" s="3"/>
      <c r="BU101" s="3"/>
      <c r="BV101" s="3"/>
      <c r="BW101" s="3"/>
      <c r="BX101" s="3"/>
    </row>
    <row r="102" spans="15:89">
      <c r="AU102" s="3"/>
      <c r="AV102" s="3"/>
      <c r="AW102" s="3"/>
      <c r="AX102" s="3"/>
      <c r="AY102" s="3"/>
      <c r="AZ102" s="59"/>
      <c r="BA102" s="59"/>
      <c r="BB102" s="59"/>
      <c r="BC102" s="59"/>
      <c r="BD102" s="16"/>
      <c r="BE102" s="16"/>
      <c r="BF102" s="59"/>
      <c r="BG102" s="3"/>
      <c r="BH102" s="3"/>
      <c r="BI102" s="3"/>
      <c r="BJ102" s="16"/>
      <c r="BK102" s="16"/>
      <c r="BL102" s="16"/>
      <c r="BM102" s="3"/>
      <c r="BN102" s="16"/>
      <c r="BO102" s="3"/>
      <c r="BP102" s="3"/>
      <c r="BQ102" s="3"/>
      <c r="BR102" s="22"/>
      <c r="BS102" s="3"/>
      <c r="BT102" s="3"/>
      <c r="BU102" s="3"/>
      <c r="BV102" s="3"/>
      <c r="BW102" s="3"/>
      <c r="BX102" s="3"/>
    </row>
    <row r="103" spans="15:89">
      <c r="AU103" s="3"/>
      <c r="AV103" s="3"/>
      <c r="AW103" s="3"/>
      <c r="AX103" s="3"/>
      <c r="AY103" s="3"/>
      <c r="AZ103" s="59"/>
      <c r="BA103" s="59"/>
      <c r="BB103" s="59"/>
      <c r="BC103" s="59"/>
      <c r="BD103" s="16"/>
      <c r="BE103" s="16"/>
      <c r="BF103" s="59"/>
      <c r="BG103" s="3"/>
      <c r="BH103" s="3"/>
      <c r="BI103" s="3"/>
      <c r="BJ103" s="16"/>
      <c r="BK103" s="16"/>
      <c r="BL103" s="16"/>
      <c r="BM103" s="3"/>
      <c r="BN103" s="16"/>
      <c r="BO103" s="3"/>
      <c r="BP103" s="3"/>
      <c r="BQ103" s="3"/>
      <c r="BR103" s="22"/>
      <c r="BS103" s="3"/>
      <c r="BT103" s="3"/>
      <c r="BU103" s="3"/>
      <c r="BV103" s="3"/>
      <c r="BW103" s="3"/>
      <c r="BX103" s="3"/>
    </row>
    <row r="104" spans="15:89">
      <c r="AU104" s="3"/>
      <c r="AV104" s="3"/>
      <c r="AW104" s="3"/>
      <c r="AX104" s="3"/>
      <c r="AY104" s="3"/>
      <c r="AZ104" s="59"/>
      <c r="BA104" s="59"/>
      <c r="BB104" s="59"/>
      <c r="BC104" s="59"/>
      <c r="BD104" s="16"/>
      <c r="BE104" s="16"/>
      <c r="BF104" s="59"/>
      <c r="BG104" s="3"/>
      <c r="BH104" s="3"/>
      <c r="BI104" s="3"/>
      <c r="BJ104" s="16"/>
      <c r="BK104" s="16"/>
      <c r="BL104" s="16"/>
      <c r="BM104" s="3"/>
      <c r="BN104" s="16"/>
      <c r="BO104" s="3"/>
      <c r="BP104" s="3"/>
      <c r="BQ104" s="3"/>
      <c r="BR104" s="22"/>
      <c r="BS104" s="3"/>
      <c r="BT104" s="3"/>
      <c r="BU104" s="3"/>
      <c r="BV104" s="3"/>
      <c r="BW104" s="3"/>
      <c r="BX104" s="3"/>
    </row>
    <row r="105" spans="15:89">
      <c r="AU105" s="3"/>
      <c r="AV105" s="3"/>
      <c r="AW105" s="3"/>
      <c r="AX105" s="3"/>
      <c r="AY105" s="3"/>
      <c r="AZ105" s="59"/>
      <c r="BA105" s="59"/>
      <c r="BB105" s="59"/>
      <c r="BC105" s="59"/>
      <c r="BD105" s="16"/>
      <c r="BE105" s="16"/>
      <c r="BF105" s="59"/>
      <c r="BG105" s="3"/>
      <c r="BH105" s="3"/>
      <c r="BI105" s="3"/>
      <c r="BJ105" s="16"/>
      <c r="BK105" s="16"/>
      <c r="BL105" s="16"/>
      <c r="BM105" s="3"/>
      <c r="BN105" s="16"/>
      <c r="BO105" s="3"/>
      <c r="BP105" s="3"/>
      <c r="BQ105" s="3"/>
      <c r="BR105" s="22"/>
      <c r="BS105" s="3"/>
      <c r="BT105" s="3"/>
      <c r="BU105" s="3"/>
      <c r="BV105" s="3"/>
      <c r="BW105" s="3"/>
      <c r="BX105" s="3"/>
    </row>
    <row r="106" spans="15:89">
      <c r="O106">
        <v>2</v>
      </c>
      <c r="P106" s="284" t="s">
        <v>29</v>
      </c>
      <c r="AU106" s="3"/>
      <c r="AV106" s="3"/>
      <c r="AW106" s="3"/>
      <c r="AX106" s="3"/>
      <c r="AY106" s="3"/>
      <c r="AZ106" s="59"/>
      <c r="BA106" s="59"/>
      <c r="BB106" s="59"/>
      <c r="BC106" s="59"/>
      <c r="BD106" s="16"/>
      <c r="BE106" s="16"/>
      <c r="BF106" s="59"/>
      <c r="BG106" s="3"/>
      <c r="BH106" s="3"/>
      <c r="BI106" s="3"/>
      <c r="BJ106" s="16"/>
      <c r="BK106" s="16"/>
      <c r="BL106" s="16"/>
      <c r="BM106" s="3"/>
      <c r="BN106" s="16"/>
      <c r="BO106" s="3"/>
      <c r="BP106" s="3"/>
      <c r="BQ106" s="3"/>
      <c r="BR106" s="22"/>
      <c r="BS106" s="3"/>
      <c r="BT106" s="3"/>
      <c r="BU106" s="3"/>
      <c r="BV106" s="3"/>
      <c r="BW106" s="3"/>
      <c r="BX106" s="3"/>
    </row>
    <row r="107" spans="15:89">
      <c r="O107">
        <v>3</v>
      </c>
      <c r="P107" s="3" t="s">
        <v>30</v>
      </c>
      <c r="AU107" s="3"/>
      <c r="AV107" s="3"/>
      <c r="AW107" s="3"/>
      <c r="AX107" s="3"/>
      <c r="AY107" s="3"/>
      <c r="AZ107" s="59"/>
      <c r="BA107" s="59"/>
      <c r="BB107" s="59"/>
      <c r="BC107" s="59"/>
      <c r="BD107" s="16"/>
      <c r="BE107" s="16"/>
      <c r="BF107" s="59"/>
      <c r="BG107" s="3"/>
      <c r="BH107" s="3"/>
      <c r="BI107" s="3"/>
      <c r="BJ107" s="16"/>
      <c r="BK107" s="16"/>
      <c r="BL107" s="16"/>
      <c r="BM107" s="3"/>
      <c r="BN107" s="16"/>
      <c r="BO107" s="3"/>
      <c r="BP107" s="3"/>
      <c r="BQ107" s="3"/>
      <c r="BR107" s="22"/>
      <c r="BS107" s="3"/>
      <c r="BT107" s="3"/>
      <c r="BU107" s="3"/>
      <c r="BV107" s="3"/>
      <c r="BW107" s="3"/>
      <c r="BX107" s="3"/>
    </row>
    <row r="108" spans="15:89">
      <c r="O108">
        <v>4</v>
      </c>
      <c r="P108" s="3" t="s">
        <v>31</v>
      </c>
      <c r="AU108" s="3"/>
      <c r="AV108" s="3"/>
      <c r="AW108" s="3"/>
      <c r="AX108" s="3"/>
      <c r="AY108" s="3"/>
      <c r="AZ108" s="59"/>
      <c r="BA108" s="59"/>
      <c r="BB108" s="59"/>
      <c r="BC108" s="59"/>
      <c r="BD108" s="16"/>
      <c r="BE108" s="16"/>
      <c r="BF108" s="59"/>
      <c r="BG108" s="3"/>
      <c r="BH108" s="3"/>
      <c r="BI108" s="3"/>
      <c r="BJ108" s="16"/>
      <c r="BK108" s="16"/>
      <c r="BL108" s="16"/>
      <c r="BM108" s="3"/>
      <c r="BN108" s="16"/>
      <c r="BO108" s="3"/>
      <c r="BP108" s="3"/>
      <c r="BQ108" s="3"/>
      <c r="BR108" s="22"/>
      <c r="BS108" s="3"/>
      <c r="BT108" s="3"/>
      <c r="BU108" s="3"/>
      <c r="BV108" s="3"/>
      <c r="BW108" s="3"/>
      <c r="BX108" s="3"/>
    </row>
    <row r="109" spans="15:89">
      <c r="O109">
        <v>5</v>
      </c>
      <c r="P109" s="284" t="s">
        <v>401</v>
      </c>
      <c r="AU109" s="3"/>
      <c r="AV109" s="3"/>
      <c r="AW109" s="3"/>
      <c r="AX109" s="3"/>
      <c r="AY109" s="3"/>
      <c r="AZ109" s="59"/>
      <c r="BA109" s="59"/>
      <c r="BB109" s="59"/>
      <c r="BC109" s="59"/>
      <c r="BD109" s="16"/>
      <c r="BE109" s="16"/>
      <c r="BF109" s="59"/>
      <c r="BG109" s="3"/>
      <c r="BH109" s="3"/>
      <c r="BI109" s="3"/>
      <c r="BJ109" s="16"/>
      <c r="BK109" s="16"/>
      <c r="BL109" s="16"/>
      <c r="BM109" s="3"/>
      <c r="BN109" s="16"/>
      <c r="BO109" s="3"/>
      <c r="BP109" s="3"/>
      <c r="BQ109" s="3"/>
      <c r="BR109" s="22"/>
      <c r="BS109" s="3"/>
      <c r="BT109" s="3"/>
      <c r="BU109" s="3"/>
      <c r="BV109" s="3"/>
      <c r="BW109" s="3"/>
      <c r="BX109" s="3"/>
    </row>
    <row r="110" spans="15:89">
      <c r="O110">
        <v>6</v>
      </c>
      <c r="P110" s="3" t="s">
        <v>32</v>
      </c>
      <c r="AU110" s="3"/>
      <c r="AV110" s="3"/>
      <c r="AW110" s="3"/>
      <c r="AX110" s="3"/>
      <c r="AY110" s="3"/>
      <c r="AZ110" s="59"/>
      <c r="BA110" s="59"/>
      <c r="BB110" s="59"/>
      <c r="BC110" s="59"/>
      <c r="BD110" s="16"/>
      <c r="BE110" s="16"/>
      <c r="BF110" s="59"/>
      <c r="BG110" s="3"/>
      <c r="BH110" s="3"/>
      <c r="BI110" s="3"/>
      <c r="BJ110" s="16"/>
      <c r="BK110" s="16"/>
      <c r="BL110" s="16"/>
      <c r="BM110" s="3"/>
      <c r="BN110" s="16"/>
      <c r="BO110" s="3"/>
      <c r="BP110" s="3"/>
      <c r="BQ110" s="3"/>
      <c r="BR110" s="22"/>
      <c r="BS110" s="3"/>
      <c r="BT110" s="3"/>
      <c r="BU110" s="3"/>
      <c r="BV110" s="3"/>
      <c r="BW110" s="3"/>
      <c r="BX110" s="3"/>
    </row>
    <row r="111" spans="15:89">
      <c r="O111">
        <v>7</v>
      </c>
      <c r="P111" s="3" t="s">
        <v>33</v>
      </c>
      <c r="AU111" s="3"/>
      <c r="AV111" s="3"/>
      <c r="AW111" s="3"/>
      <c r="AX111" s="3"/>
      <c r="AY111" s="3"/>
      <c r="AZ111" s="59"/>
      <c r="BA111" s="59"/>
      <c r="BB111" s="59"/>
      <c r="BC111" s="59"/>
      <c r="BD111" s="16"/>
      <c r="BE111" s="16"/>
      <c r="BF111" s="59"/>
      <c r="BG111" s="3"/>
      <c r="BH111" s="3"/>
      <c r="BI111" s="3"/>
      <c r="BJ111" s="16"/>
      <c r="BK111" s="16"/>
      <c r="BL111" s="16"/>
      <c r="BM111" s="3"/>
      <c r="BN111" s="16"/>
      <c r="BO111" s="3"/>
      <c r="BP111" s="3"/>
      <c r="BQ111" s="3"/>
      <c r="BR111" s="22"/>
      <c r="BS111" s="3"/>
      <c r="BT111" s="3"/>
      <c r="BU111" s="3"/>
      <c r="BV111" s="3"/>
      <c r="BW111" s="3"/>
      <c r="BX111" s="3"/>
    </row>
    <row r="112" spans="15:89">
      <c r="O112">
        <v>8</v>
      </c>
      <c r="P112" s="284" t="s">
        <v>34</v>
      </c>
      <c r="AU112" s="3"/>
      <c r="AV112" s="3"/>
      <c r="AW112" s="3"/>
      <c r="AX112" s="3"/>
      <c r="AY112" s="3"/>
      <c r="AZ112" s="59"/>
      <c r="BA112" s="59"/>
      <c r="BB112" s="59"/>
      <c r="BC112" s="59"/>
      <c r="BD112" s="16"/>
      <c r="BE112" s="16"/>
      <c r="BF112" s="59"/>
      <c r="BG112" s="3"/>
      <c r="BH112" s="3"/>
      <c r="BI112" s="3"/>
      <c r="BJ112" s="16"/>
      <c r="BK112" s="16"/>
      <c r="BL112" s="16"/>
      <c r="BM112" s="3"/>
      <c r="BN112" s="16"/>
      <c r="BO112" s="3"/>
      <c r="BP112" s="3"/>
      <c r="BQ112" s="3"/>
      <c r="BR112" s="22"/>
      <c r="BS112" s="3"/>
      <c r="BT112" s="3"/>
      <c r="BU112" s="3"/>
      <c r="BV112" s="3"/>
      <c r="BW112" s="3"/>
      <c r="BX112" s="3"/>
    </row>
    <row r="113" spans="15:76">
      <c r="O113">
        <v>9</v>
      </c>
      <c r="P113" s="3" t="s">
        <v>35</v>
      </c>
      <c r="AU113" s="3"/>
      <c r="AV113" s="3"/>
      <c r="AW113" s="3"/>
      <c r="AX113" s="3"/>
      <c r="AY113" s="3"/>
      <c r="AZ113" s="59"/>
      <c r="BA113" s="59"/>
      <c r="BB113" s="59"/>
      <c r="BC113" s="59"/>
      <c r="BD113" s="16"/>
      <c r="BE113" s="16"/>
      <c r="BF113" s="59"/>
      <c r="BG113" s="3"/>
      <c r="BH113" s="3"/>
      <c r="BI113" s="3"/>
      <c r="BJ113" s="16"/>
      <c r="BK113" s="16"/>
      <c r="BL113" s="16"/>
      <c r="BM113" s="3"/>
      <c r="BN113" s="16"/>
      <c r="BO113" s="3"/>
      <c r="BP113" s="3"/>
      <c r="BQ113" s="3"/>
      <c r="BR113" s="22"/>
      <c r="BS113" s="3"/>
      <c r="BT113" s="3"/>
      <c r="BU113" s="3"/>
      <c r="BV113" s="3"/>
      <c r="BW113" s="3"/>
      <c r="BX113" s="3"/>
    </row>
    <row r="114" spans="15:76">
      <c r="AU114" s="3"/>
      <c r="AV114" s="3"/>
      <c r="AW114" s="3"/>
      <c r="AX114" s="3"/>
      <c r="AY114" s="3"/>
      <c r="AZ114" s="59"/>
      <c r="BA114" s="59"/>
      <c r="BB114" s="59"/>
      <c r="BC114" s="59"/>
      <c r="BD114" s="16"/>
      <c r="BE114" s="16"/>
      <c r="BF114" s="59"/>
      <c r="BG114" s="3"/>
      <c r="BH114" s="3"/>
      <c r="BI114" s="3"/>
      <c r="BJ114" s="16"/>
      <c r="BK114" s="16"/>
      <c r="BL114" s="16"/>
      <c r="BM114" s="3"/>
      <c r="BN114" s="16"/>
      <c r="BO114" s="3"/>
      <c r="BP114" s="3"/>
      <c r="BQ114" s="3"/>
      <c r="BR114" s="22"/>
      <c r="BS114" s="3"/>
      <c r="BT114" s="3"/>
      <c r="BU114" s="3"/>
      <c r="BV114" s="3"/>
      <c r="BW114" s="3"/>
      <c r="BX114" s="3"/>
    </row>
    <row r="115" spans="15:76">
      <c r="AU115" s="3"/>
      <c r="AV115" s="3"/>
      <c r="AW115" s="3"/>
      <c r="AX115" s="3"/>
      <c r="AY115" s="3"/>
      <c r="AZ115" s="59"/>
      <c r="BA115" s="59"/>
      <c r="BB115" s="59"/>
      <c r="BC115" s="59"/>
      <c r="BD115" s="16"/>
      <c r="BE115" s="16"/>
      <c r="BF115" s="59"/>
      <c r="BG115" s="3"/>
      <c r="BH115" s="3"/>
      <c r="BI115" s="3"/>
      <c r="BJ115" s="16"/>
      <c r="BK115" s="16"/>
      <c r="BL115" s="16"/>
      <c r="BM115" s="3"/>
      <c r="BN115" s="16"/>
      <c r="BO115" s="3"/>
      <c r="BP115" s="3"/>
      <c r="BQ115" s="3"/>
      <c r="BR115" s="22"/>
      <c r="BS115" s="3"/>
      <c r="BT115" s="3"/>
      <c r="BU115" s="3"/>
      <c r="BV115" s="3"/>
      <c r="BW115" s="3"/>
      <c r="BX115" s="3"/>
    </row>
    <row r="116" spans="15:76">
      <c r="AU116" s="3"/>
      <c r="AV116" s="3"/>
      <c r="AW116" s="3"/>
      <c r="AX116" s="3"/>
      <c r="AY116" s="3"/>
      <c r="AZ116" s="59"/>
      <c r="BA116" s="59"/>
      <c r="BB116" s="59"/>
      <c r="BC116" s="59"/>
      <c r="BD116" s="16"/>
      <c r="BE116" s="16"/>
      <c r="BF116" s="59"/>
      <c r="BG116" s="3"/>
      <c r="BH116" s="3"/>
      <c r="BI116" s="3"/>
      <c r="BJ116" s="16"/>
      <c r="BK116" s="16"/>
      <c r="BL116" s="16"/>
      <c r="BM116" s="3"/>
      <c r="BN116" s="16"/>
      <c r="BO116" s="3"/>
      <c r="BP116" s="3"/>
      <c r="BQ116" s="3"/>
      <c r="BR116" s="22"/>
      <c r="BS116" s="3"/>
      <c r="BT116" s="3"/>
      <c r="BU116" s="3"/>
      <c r="BV116" s="3"/>
      <c r="BW116" s="3"/>
      <c r="BX116" s="3"/>
    </row>
    <row r="117" spans="15:76">
      <c r="AU117" s="3"/>
      <c r="AV117" s="3"/>
      <c r="AW117" s="3"/>
      <c r="AX117" s="3"/>
      <c r="AY117" s="3"/>
      <c r="AZ117" s="59"/>
      <c r="BA117" s="59"/>
      <c r="BB117" s="59"/>
      <c r="BC117" s="59"/>
      <c r="BD117" s="16"/>
      <c r="BE117" s="16"/>
      <c r="BF117" s="59"/>
      <c r="BG117" s="3"/>
      <c r="BH117" s="3"/>
      <c r="BI117" s="3"/>
      <c r="BJ117" s="16"/>
      <c r="BK117" s="16"/>
      <c r="BL117" s="16"/>
      <c r="BM117" s="3"/>
      <c r="BN117" s="16"/>
      <c r="BO117" s="3"/>
      <c r="BP117" s="3"/>
      <c r="BQ117" s="3"/>
      <c r="BR117" s="22"/>
      <c r="BS117" s="3"/>
      <c r="BT117" s="3"/>
      <c r="BU117" s="3"/>
      <c r="BV117" s="3"/>
      <c r="BW117" s="3"/>
      <c r="BX117" s="3"/>
    </row>
    <row r="118" spans="15:76">
      <c r="AU118" s="3"/>
      <c r="AV118" s="3"/>
      <c r="AW118" s="3"/>
      <c r="AX118" s="3"/>
      <c r="AY118" s="3"/>
      <c r="AZ118" s="59"/>
      <c r="BA118" s="59"/>
      <c r="BB118" s="59"/>
      <c r="BC118" s="59"/>
      <c r="BD118" s="16"/>
      <c r="BE118" s="16"/>
      <c r="BF118" s="59"/>
      <c r="BG118" s="3"/>
      <c r="BH118" s="3"/>
      <c r="BI118" s="3"/>
      <c r="BJ118" s="16"/>
      <c r="BK118" s="16"/>
      <c r="BL118" s="16"/>
      <c r="BM118" s="3"/>
      <c r="BN118" s="16"/>
      <c r="BO118" s="3"/>
      <c r="BP118" s="3"/>
      <c r="BQ118" s="3"/>
      <c r="BR118" s="22"/>
      <c r="BS118" s="3"/>
      <c r="BT118" s="3"/>
      <c r="BU118" s="3"/>
      <c r="BV118" s="3"/>
      <c r="BW118" s="3"/>
      <c r="BX118" s="3"/>
    </row>
    <row r="119" spans="15:76">
      <c r="AU119" s="3"/>
      <c r="AV119" s="3"/>
      <c r="AW119" s="3"/>
      <c r="AX119" s="3"/>
      <c r="AY119" s="3"/>
      <c r="AZ119" s="59"/>
      <c r="BA119" s="59"/>
      <c r="BB119" s="59"/>
      <c r="BC119" s="59"/>
      <c r="BD119" s="16"/>
      <c r="BE119" s="16"/>
      <c r="BF119" s="59"/>
      <c r="BG119" s="3"/>
      <c r="BH119" s="3"/>
      <c r="BI119" s="3"/>
      <c r="BJ119" s="16"/>
      <c r="BK119" s="16"/>
      <c r="BL119" s="16"/>
      <c r="BM119" s="3"/>
      <c r="BN119" s="16"/>
      <c r="BO119" s="3"/>
      <c r="BP119" s="3"/>
      <c r="BQ119" s="3"/>
      <c r="BR119" s="22"/>
      <c r="BS119" s="3"/>
      <c r="BT119" s="3"/>
      <c r="BU119" s="3"/>
      <c r="BV119" s="3"/>
      <c r="BW119" s="3"/>
      <c r="BX119" s="3"/>
    </row>
    <row r="120" spans="15:76">
      <c r="AU120" s="3"/>
      <c r="AV120" s="3"/>
      <c r="AW120" s="3"/>
      <c r="AX120" s="3"/>
      <c r="AY120" s="3"/>
      <c r="AZ120" s="59"/>
      <c r="BA120" s="59"/>
      <c r="BB120" s="59"/>
      <c r="BC120" s="59"/>
      <c r="BD120" s="16"/>
      <c r="BE120" s="16"/>
      <c r="BF120" s="59"/>
      <c r="BG120" s="3"/>
      <c r="BH120" s="3"/>
      <c r="BI120" s="3"/>
      <c r="BJ120" s="16"/>
      <c r="BK120" s="16"/>
      <c r="BL120" s="16"/>
      <c r="BM120" s="3"/>
      <c r="BN120" s="16"/>
      <c r="BO120" s="3"/>
      <c r="BP120" s="3"/>
      <c r="BQ120" s="3"/>
      <c r="BR120" s="22"/>
      <c r="BS120" s="3"/>
      <c r="BT120" s="3"/>
      <c r="BU120" s="3"/>
      <c r="BV120" s="3"/>
      <c r="BW120" s="3"/>
      <c r="BX120" s="3"/>
    </row>
    <row r="121" spans="15:76">
      <c r="AU121" s="3"/>
      <c r="AV121" s="3"/>
      <c r="AW121" s="3"/>
      <c r="AX121" s="3"/>
      <c r="AY121" s="3"/>
      <c r="AZ121" s="59"/>
      <c r="BA121" s="59"/>
      <c r="BB121" s="59"/>
      <c r="BC121" s="59"/>
      <c r="BD121" s="16"/>
      <c r="BE121" s="16"/>
      <c r="BF121" s="59"/>
      <c r="BG121" s="3"/>
      <c r="BH121" s="3"/>
      <c r="BI121" s="3"/>
      <c r="BJ121" s="16"/>
      <c r="BK121" s="16"/>
      <c r="BL121" s="16"/>
      <c r="BM121" s="3"/>
      <c r="BN121" s="16"/>
      <c r="BO121" s="3"/>
      <c r="BP121" s="3"/>
      <c r="BQ121" s="3"/>
      <c r="BR121" s="22"/>
      <c r="BS121" s="3"/>
      <c r="BT121" s="3"/>
      <c r="BU121" s="3"/>
      <c r="BV121" s="3"/>
      <c r="BW121" s="3"/>
      <c r="BX121" s="3"/>
    </row>
    <row r="122" spans="15:76">
      <c r="AU122" s="3"/>
      <c r="AV122" s="3"/>
      <c r="AW122" s="3"/>
      <c r="AX122" s="3"/>
      <c r="AY122" s="3"/>
      <c r="AZ122" s="59"/>
      <c r="BA122" s="59"/>
      <c r="BB122" s="59"/>
      <c r="BC122" s="59"/>
      <c r="BD122" s="16"/>
      <c r="BE122" s="16"/>
      <c r="BF122" s="59"/>
      <c r="BG122" s="3"/>
      <c r="BH122" s="3"/>
      <c r="BI122" s="3"/>
      <c r="BJ122" s="16"/>
      <c r="BK122" s="16"/>
      <c r="BL122" s="16"/>
      <c r="BM122" s="3"/>
      <c r="BN122" s="16"/>
      <c r="BO122" s="3"/>
      <c r="BP122" s="3"/>
      <c r="BQ122" s="3"/>
      <c r="BR122" s="22"/>
      <c r="BS122" s="3"/>
      <c r="BT122" s="3"/>
      <c r="BU122" s="3"/>
      <c r="BV122" s="3"/>
      <c r="BW122" s="3"/>
      <c r="BX122" s="3"/>
    </row>
    <row r="123" spans="15:76">
      <c r="AU123" s="3"/>
      <c r="AV123" s="3"/>
      <c r="AW123" s="3"/>
      <c r="AX123" s="3"/>
      <c r="AY123" s="3"/>
      <c r="AZ123" s="59"/>
      <c r="BA123" s="59"/>
      <c r="BB123" s="59"/>
      <c r="BC123" s="59"/>
      <c r="BD123" s="16"/>
      <c r="BE123" s="16"/>
      <c r="BF123" s="59"/>
      <c r="BG123" s="3"/>
      <c r="BH123" s="3"/>
      <c r="BI123" s="3"/>
      <c r="BJ123" s="16"/>
      <c r="BK123" s="16"/>
      <c r="BL123" s="16"/>
      <c r="BM123" s="3"/>
      <c r="BN123" s="16"/>
      <c r="BO123" s="3"/>
      <c r="BP123" s="3"/>
      <c r="BQ123" s="3"/>
      <c r="BR123" s="22"/>
      <c r="BS123" s="3"/>
      <c r="BT123" s="3"/>
      <c r="BU123" s="3"/>
      <c r="BV123" s="3"/>
      <c r="BW123" s="3"/>
      <c r="BX123" s="3"/>
    </row>
    <row r="124" spans="15:76">
      <c r="AU124" s="3"/>
      <c r="AV124" s="3"/>
      <c r="AW124" s="3"/>
      <c r="AX124" s="3"/>
      <c r="AY124" s="3"/>
      <c r="AZ124" s="59"/>
      <c r="BA124" s="59"/>
      <c r="BB124" s="59"/>
      <c r="BC124" s="59"/>
      <c r="BD124" s="16"/>
      <c r="BE124" s="16"/>
      <c r="BF124" s="59"/>
      <c r="BG124" s="3"/>
      <c r="BH124" s="3"/>
      <c r="BI124" s="3"/>
      <c r="BJ124" s="16"/>
      <c r="BK124" s="16"/>
      <c r="BL124" s="16"/>
      <c r="BM124" s="3"/>
      <c r="BN124" s="16"/>
      <c r="BO124" s="3"/>
      <c r="BP124" s="3"/>
      <c r="BQ124" s="3"/>
      <c r="BR124" s="22"/>
      <c r="BS124" s="3"/>
      <c r="BT124" s="3"/>
      <c r="BU124" s="3"/>
      <c r="BV124" s="3"/>
      <c r="BW124" s="3"/>
      <c r="BX124" s="3"/>
    </row>
    <row r="125" spans="15:76">
      <c r="AU125" s="3"/>
      <c r="AV125" s="3"/>
      <c r="AW125" s="3"/>
      <c r="AX125" s="3"/>
      <c r="AY125" s="3"/>
      <c r="AZ125" s="59"/>
      <c r="BA125" s="59"/>
      <c r="BB125" s="59"/>
      <c r="BC125" s="59"/>
      <c r="BD125" s="16"/>
      <c r="BE125" s="16"/>
      <c r="BF125" s="59"/>
      <c r="BG125" s="3"/>
      <c r="BH125" s="3"/>
      <c r="BI125" s="3"/>
      <c r="BJ125" s="16"/>
      <c r="BK125" s="16"/>
      <c r="BL125" s="16"/>
      <c r="BM125" s="3"/>
      <c r="BN125" s="16"/>
      <c r="BO125" s="3"/>
      <c r="BP125" s="3"/>
      <c r="BQ125" s="3"/>
      <c r="BR125" s="22"/>
      <c r="BS125" s="3"/>
      <c r="BT125" s="3"/>
      <c r="BU125" s="3"/>
      <c r="BV125" s="3"/>
      <c r="BW125" s="3"/>
      <c r="BX125" s="3"/>
    </row>
    <row r="126" spans="15:76">
      <c r="AU126" s="3"/>
      <c r="AV126" s="3"/>
      <c r="AW126" s="3"/>
      <c r="AX126" s="3"/>
      <c r="AY126" s="3"/>
      <c r="AZ126" s="59"/>
      <c r="BA126" s="59"/>
      <c r="BB126" s="59"/>
      <c r="BC126" s="59"/>
      <c r="BD126" s="16"/>
      <c r="BE126" s="16"/>
      <c r="BF126" s="59"/>
      <c r="BG126" s="3"/>
      <c r="BH126" s="3"/>
      <c r="BI126" s="3"/>
      <c r="BJ126" s="16"/>
      <c r="BK126" s="16"/>
      <c r="BL126" s="16"/>
      <c r="BM126" s="3"/>
      <c r="BN126" s="16"/>
      <c r="BO126" s="3"/>
      <c r="BP126" s="3"/>
      <c r="BQ126" s="3"/>
      <c r="BR126" s="22"/>
      <c r="BS126" s="3"/>
      <c r="BT126" s="3"/>
      <c r="BU126" s="3"/>
      <c r="BV126" s="3"/>
      <c r="BW126" s="3"/>
      <c r="BX126" s="3"/>
    </row>
    <row r="127" spans="15:76">
      <c r="AU127" s="3"/>
      <c r="AV127" s="3"/>
      <c r="AW127" s="3"/>
      <c r="AX127" s="3"/>
      <c r="AY127" s="3"/>
      <c r="AZ127" s="59"/>
      <c r="BA127" s="59"/>
      <c r="BB127" s="59"/>
      <c r="BC127" s="59"/>
      <c r="BD127" s="16"/>
      <c r="BE127" s="16"/>
      <c r="BF127" s="59"/>
      <c r="BG127" s="3"/>
      <c r="BH127" s="3"/>
      <c r="BI127" s="3"/>
      <c r="BJ127" s="16"/>
      <c r="BK127" s="16"/>
      <c r="BL127" s="16"/>
      <c r="BM127" s="3"/>
      <c r="BN127" s="16"/>
      <c r="BO127" s="3"/>
      <c r="BP127" s="3"/>
      <c r="BQ127" s="3"/>
      <c r="BR127" s="22"/>
      <c r="BS127" s="3"/>
      <c r="BT127" s="3"/>
      <c r="BU127" s="3"/>
      <c r="BV127" s="3"/>
      <c r="BW127" s="3"/>
      <c r="BX127" s="3"/>
    </row>
    <row r="128" spans="15:76">
      <c r="AU128" s="3"/>
      <c r="AV128" s="3"/>
      <c r="AW128" s="3"/>
      <c r="AX128" s="3"/>
      <c r="AY128" s="3"/>
      <c r="AZ128" s="59"/>
      <c r="BA128" s="59"/>
      <c r="BB128" s="59"/>
      <c r="BC128" s="59"/>
      <c r="BD128" s="16"/>
      <c r="BE128" s="16"/>
      <c r="BF128" s="59"/>
      <c r="BG128" s="3"/>
      <c r="BH128" s="3"/>
      <c r="BI128" s="3"/>
      <c r="BJ128" s="16"/>
      <c r="BK128" s="16"/>
      <c r="BL128" s="16"/>
      <c r="BM128" s="3"/>
      <c r="BN128" s="16"/>
      <c r="BO128" s="3"/>
      <c r="BP128" s="3"/>
      <c r="BQ128" s="3"/>
      <c r="BR128" s="22"/>
      <c r="BS128" s="3"/>
      <c r="BT128" s="3"/>
      <c r="BU128" s="3"/>
      <c r="BV128" s="3"/>
      <c r="BW128" s="3"/>
      <c r="BX128" s="3"/>
    </row>
    <row r="129" spans="42:76">
      <c r="AU129" s="3"/>
      <c r="AV129" s="3"/>
      <c r="AW129" s="3"/>
      <c r="AX129" s="3"/>
      <c r="AY129" s="3"/>
      <c r="AZ129" s="59"/>
      <c r="BA129" s="59"/>
      <c r="BB129" s="59"/>
      <c r="BC129" s="59"/>
      <c r="BD129" s="16"/>
      <c r="BE129" s="16"/>
      <c r="BF129" s="59"/>
      <c r="BG129" s="3"/>
      <c r="BH129" s="3"/>
      <c r="BI129" s="3"/>
      <c r="BJ129" s="16"/>
      <c r="BK129" s="16"/>
      <c r="BL129" s="16"/>
      <c r="BM129" s="3"/>
      <c r="BN129" s="16"/>
      <c r="BO129" s="3"/>
      <c r="BP129" s="3"/>
      <c r="BQ129" s="3"/>
      <c r="BR129" s="22"/>
      <c r="BS129" s="3"/>
      <c r="BT129" s="3"/>
      <c r="BU129" s="3"/>
      <c r="BV129" s="3"/>
      <c r="BW129" s="3"/>
      <c r="BX129" s="3"/>
    </row>
    <row r="130" spans="42:76">
      <c r="AU130" s="3"/>
      <c r="AV130" s="3"/>
      <c r="AW130" s="3"/>
      <c r="AX130" s="3"/>
      <c r="AY130" s="3"/>
      <c r="AZ130" s="59"/>
      <c r="BA130" s="59"/>
      <c r="BB130" s="59"/>
      <c r="BC130" s="59"/>
      <c r="BD130" s="16"/>
      <c r="BE130" s="16"/>
      <c r="BF130" s="59"/>
      <c r="BG130" s="3"/>
      <c r="BH130" s="3"/>
      <c r="BI130" s="3"/>
      <c r="BJ130" s="16"/>
      <c r="BK130" s="16"/>
      <c r="BL130" s="16"/>
      <c r="BM130" s="3"/>
      <c r="BN130" s="16"/>
      <c r="BO130" s="3"/>
      <c r="BP130" s="3"/>
      <c r="BQ130" s="3"/>
      <c r="BR130" s="22"/>
      <c r="BS130" s="3"/>
      <c r="BT130" s="3"/>
      <c r="BU130" s="3"/>
      <c r="BV130" s="3"/>
      <c r="BW130" s="3"/>
      <c r="BX130" s="3"/>
    </row>
    <row r="131" spans="42:76">
      <c r="AU131" s="3"/>
      <c r="AV131" s="3"/>
      <c r="AW131" s="3"/>
      <c r="AX131" s="3"/>
      <c r="AY131" s="3"/>
      <c r="AZ131" s="59"/>
      <c r="BA131" s="59"/>
      <c r="BB131" s="59"/>
      <c r="BC131" s="59"/>
      <c r="BD131" s="16"/>
      <c r="BE131" s="16"/>
      <c r="BF131" s="59"/>
      <c r="BG131" s="3"/>
      <c r="BH131" s="3"/>
      <c r="BI131" s="3"/>
      <c r="BJ131" s="16"/>
      <c r="BK131" s="16"/>
      <c r="BL131" s="16"/>
      <c r="BM131" s="3"/>
      <c r="BN131" s="16"/>
      <c r="BO131" s="3"/>
      <c r="BP131" s="3"/>
      <c r="BQ131" s="3"/>
      <c r="BR131" s="22"/>
      <c r="BS131" s="3"/>
      <c r="BT131" s="3"/>
      <c r="BU131" s="3"/>
      <c r="BV131" s="3"/>
      <c r="BW131" s="3"/>
      <c r="BX131" s="3"/>
    </row>
    <row r="132" spans="42:76">
      <c r="AU132" s="3"/>
      <c r="AV132" s="3"/>
      <c r="AW132" s="3"/>
      <c r="AX132" s="3"/>
      <c r="AY132" s="3"/>
      <c r="AZ132" s="59"/>
      <c r="BA132" s="59"/>
      <c r="BB132" s="59"/>
      <c r="BC132" s="59"/>
      <c r="BD132" s="16"/>
      <c r="BE132" s="16"/>
      <c r="BF132" s="59"/>
      <c r="BG132" s="3"/>
      <c r="BH132" s="3"/>
      <c r="BI132" s="3"/>
      <c r="BJ132" s="16"/>
      <c r="BK132" s="16"/>
      <c r="BL132" s="16"/>
      <c r="BM132" s="3"/>
      <c r="BN132" s="16"/>
      <c r="BO132" s="3"/>
      <c r="BP132" s="3"/>
      <c r="BQ132" s="3"/>
      <c r="BR132" s="22"/>
      <c r="BS132" s="3"/>
      <c r="BT132" s="3"/>
      <c r="BU132" s="3"/>
      <c r="BV132" s="3"/>
      <c r="BW132" s="3"/>
      <c r="BX132" s="3"/>
    </row>
    <row r="133" spans="42:76" s="548" customFormat="1">
      <c r="AP133" s="92"/>
      <c r="AQ133" s="92"/>
      <c r="AR133" s="92"/>
      <c r="AS133" s="92"/>
      <c r="AT133" s="1"/>
      <c r="AU133" s="3"/>
      <c r="AV133" s="3"/>
      <c r="AW133" s="3"/>
      <c r="AX133" s="3"/>
      <c r="AY133" s="3"/>
      <c r="AZ133" s="59"/>
      <c r="BA133" s="59"/>
      <c r="BB133" s="59"/>
      <c r="BC133" s="59"/>
      <c r="BD133" s="16"/>
      <c r="BE133" s="16"/>
      <c r="BF133" s="59"/>
      <c r="BG133" s="3"/>
      <c r="BH133" s="3"/>
      <c r="BI133" s="3"/>
      <c r="BJ133" s="16"/>
      <c r="BK133" s="16"/>
      <c r="BL133" s="16"/>
      <c r="BM133" s="3"/>
      <c r="BN133" s="16"/>
      <c r="BO133" s="3"/>
      <c r="BP133" s="3"/>
      <c r="BQ133" s="3"/>
      <c r="BR133" s="22"/>
      <c r="BS133" s="3"/>
      <c r="BT133" s="3"/>
      <c r="BU133" s="3"/>
      <c r="BV133" s="3"/>
      <c r="BW133" s="3"/>
      <c r="BX133" s="3"/>
    </row>
    <row r="134" spans="42:76" s="548" customFormat="1">
      <c r="AP134" s="92"/>
      <c r="AQ134" s="92"/>
      <c r="AR134" s="92"/>
      <c r="AS134" s="92"/>
      <c r="AT134" s="1"/>
      <c r="AU134" s="3"/>
      <c r="AV134" s="3"/>
      <c r="AW134" s="3"/>
      <c r="AX134" s="3"/>
      <c r="AY134" s="3"/>
      <c r="AZ134" s="59"/>
      <c r="BA134" s="59"/>
      <c r="BB134" s="59"/>
      <c r="BC134" s="59"/>
      <c r="BD134" s="16"/>
      <c r="BE134" s="16"/>
      <c r="BF134" s="59"/>
      <c r="BG134" s="3"/>
      <c r="BH134" s="3"/>
      <c r="BI134" s="3"/>
      <c r="BJ134" s="16"/>
      <c r="BK134" s="16"/>
      <c r="BL134" s="16"/>
      <c r="BM134" s="3"/>
      <c r="BN134" s="16"/>
      <c r="BO134" s="3"/>
      <c r="BP134" s="3"/>
      <c r="BQ134" s="3"/>
      <c r="BR134" s="22"/>
      <c r="BS134" s="3"/>
      <c r="BT134" s="3"/>
      <c r="BU134" s="3"/>
      <c r="BV134" s="3"/>
      <c r="BW134" s="3"/>
      <c r="BX134" s="3"/>
    </row>
    <row r="135" spans="42:76" s="548" customFormat="1">
      <c r="AP135" s="92"/>
      <c r="AQ135" s="92"/>
      <c r="AR135" s="92"/>
      <c r="AS135" s="92"/>
      <c r="AT135" s="1"/>
      <c r="AU135" s="3"/>
      <c r="AV135" s="3"/>
      <c r="AW135" s="3"/>
      <c r="AX135" s="3"/>
      <c r="AY135" s="3"/>
      <c r="AZ135" s="59"/>
      <c r="BA135" s="59"/>
      <c r="BB135" s="59"/>
      <c r="BC135" s="59"/>
      <c r="BD135" s="16"/>
      <c r="BE135" s="16"/>
      <c r="BF135" s="59"/>
      <c r="BG135" s="3"/>
      <c r="BH135" s="3"/>
      <c r="BI135" s="3"/>
      <c r="BJ135" s="16"/>
      <c r="BK135" s="16"/>
      <c r="BL135" s="16"/>
      <c r="BM135" s="3"/>
      <c r="BN135" s="16"/>
      <c r="BO135" s="3"/>
      <c r="BP135" s="3"/>
      <c r="BQ135" s="3"/>
      <c r="BR135" s="22"/>
      <c r="BS135" s="3"/>
      <c r="BT135" s="3"/>
      <c r="BU135" s="3"/>
      <c r="BV135" s="3"/>
      <c r="BW135" s="3"/>
      <c r="BX135" s="3"/>
    </row>
    <row r="136" spans="42:76" s="548" customFormat="1">
      <c r="AP136" s="92"/>
      <c r="AQ136" s="92"/>
      <c r="AR136" s="92"/>
      <c r="AS136" s="92"/>
      <c r="AT136" s="1"/>
      <c r="AU136" s="3"/>
      <c r="AV136" s="3"/>
      <c r="AW136" s="3"/>
      <c r="AX136" s="3"/>
      <c r="AY136" s="3"/>
      <c r="AZ136" s="59"/>
      <c r="BA136" s="59"/>
      <c r="BB136" s="59"/>
      <c r="BC136" s="59"/>
      <c r="BD136" s="16"/>
      <c r="BE136" s="16"/>
      <c r="BF136" s="59"/>
      <c r="BG136" s="3"/>
      <c r="BH136" s="3"/>
      <c r="BI136" s="3"/>
      <c r="BJ136" s="16"/>
      <c r="BK136" s="16"/>
      <c r="BL136" s="16"/>
      <c r="BM136" s="3"/>
      <c r="BN136" s="16"/>
      <c r="BO136" s="3"/>
      <c r="BP136" s="3"/>
      <c r="BQ136" s="3"/>
      <c r="BR136" s="22"/>
      <c r="BS136" s="3"/>
      <c r="BT136" s="3"/>
      <c r="BU136" s="3"/>
      <c r="BV136" s="3"/>
      <c r="BW136" s="3"/>
      <c r="BX136" s="3"/>
    </row>
    <row r="137" spans="42:76" s="548" customFormat="1">
      <c r="AP137" s="92"/>
      <c r="AQ137" s="92"/>
      <c r="AR137" s="92"/>
      <c r="AS137" s="92"/>
      <c r="AT137" s="1"/>
      <c r="AU137" s="3"/>
      <c r="AV137" s="3"/>
      <c r="AW137" s="3"/>
      <c r="AX137" s="3"/>
      <c r="AY137" s="3"/>
      <c r="AZ137" s="59"/>
      <c r="BA137" s="59"/>
      <c r="BB137" s="59"/>
      <c r="BC137" s="59"/>
      <c r="BD137" s="16"/>
      <c r="BE137" s="16"/>
      <c r="BF137" s="59"/>
      <c r="BG137" s="3"/>
      <c r="BH137" s="3"/>
      <c r="BI137" s="3"/>
      <c r="BJ137" s="16"/>
      <c r="BK137" s="16"/>
      <c r="BL137" s="16"/>
      <c r="BM137" s="3"/>
      <c r="BN137" s="16"/>
      <c r="BO137" s="3"/>
      <c r="BP137" s="3"/>
      <c r="BQ137" s="3"/>
      <c r="BR137" s="22"/>
      <c r="BS137" s="3"/>
      <c r="BT137" s="3"/>
      <c r="BU137" s="3"/>
      <c r="BV137" s="3"/>
      <c r="BW137" s="3"/>
      <c r="BX137" s="3"/>
    </row>
    <row r="138" spans="42:76" s="548" customFormat="1">
      <c r="AP138" s="92"/>
      <c r="AQ138" s="92"/>
      <c r="AR138" s="92"/>
      <c r="AS138" s="92"/>
      <c r="AT138" s="1"/>
      <c r="AU138" s="3"/>
      <c r="AV138" s="3"/>
      <c r="AW138" s="3"/>
      <c r="AX138" s="3"/>
      <c r="AY138" s="3"/>
      <c r="AZ138" s="59"/>
      <c r="BA138" s="59"/>
      <c r="BB138" s="59"/>
      <c r="BC138" s="59"/>
      <c r="BD138" s="16"/>
      <c r="BE138" s="16"/>
      <c r="BF138" s="59"/>
      <c r="BG138" s="3"/>
      <c r="BH138" s="3"/>
      <c r="BI138" s="3"/>
      <c r="BJ138" s="16"/>
      <c r="BK138" s="16"/>
      <c r="BL138" s="16"/>
      <c r="BM138" s="3"/>
      <c r="BN138" s="16"/>
      <c r="BO138" s="3"/>
      <c r="BP138" s="3"/>
      <c r="BQ138" s="3"/>
      <c r="BR138" s="22"/>
      <c r="BS138" s="3"/>
      <c r="BT138" s="3"/>
      <c r="BU138" s="3"/>
      <c r="BV138" s="3"/>
      <c r="BW138" s="3"/>
      <c r="BX138" s="3"/>
    </row>
    <row r="139" spans="42:76" s="548" customFormat="1">
      <c r="AP139" s="92"/>
      <c r="AQ139" s="92"/>
      <c r="AR139" s="92"/>
      <c r="AS139" s="92"/>
      <c r="AT139" s="1"/>
      <c r="AU139" s="3"/>
      <c r="AV139" s="3"/>
      <c r="AW139" s="3"/>
      <c r="AX139" s="3"/>
      <c r="AY139" s="3"/>
      <c r="AZ139" s="59"/>
      <c r="BA139" s="59"/>
      <c r="BB139" s="59"/>
      <c r="BC139" s="59"/>
      <c r="BD139" s="16"/>
      <c r="BE139" s="16"/>
      <c r="BF139" s="59"/>
      <c r="BG139" s="3"/>
      <c r="BH139" s="3"/>
      <c r="BI139" s="3"/>
      <c r="BJ139" s="16"/>
      <c r="BK139" s="16"/>
      <c r="BL139" s="16"/>
      <c r="BM139" s="3"/>
      <c r="BN139" s="16"/>
      <c r="BO139" s="3"/>
      <c r="BP139" s="3"/>
      <c r="BQ139" s="3"/>
      <c r="BR139" s="22"/>
      <c r="BS139" s="3"/>
      <c r="BT139" s="3"/>
      <c r="BU139" s="3"/>
      <c r="BV139" s="3"/>
      <c r="BW139" s="3"/>
      <c r="BX139" s="3"/>
    </row>
    <row r="140" spans="42:76" s="548" customFormat="1">
      <c r="AP140" s="92"/>
      <c r="AQ140" s="92"/>
      <c r="AR140" s="92"/>
      <c r="AS140" s="92"/>
      <c r="AT140" s="1"/>
      <c r="AU140" s="3"/>
      <c r="AV140" s="3"/>
      <c r="AW140" s="3"/>
      <c r="AX140" s="3"/>
      <c r="AY140" s="3"/>
      <c r="AZ140" s="59"/>
      <c r="BA140" s="59"/>
      <c r="BB140" s="59"/>
      <c r="BC140" s="59"/>
      <c r="BD140" s="16"/>
      <c r="BE140" s="16"/>
      <c r="BF140" s="59"/>
      <c r="BG140" s="3"/>
      <c r="BH140" s="3"/>
      <c r="BI140" s="3"/>
      <c r="BJ140" s="16"/>
      <c r="BK140" s="16"/>
      <c r="BL140" s="16"/>
      <c r="BM140" s="3"/>
      <c r="BN140" s="16"/>
      <c r="BO140" s="3"/>
      <c r="BP140" s="3"/>
      <c r="BQ140" s="3"/>
      <c r="BR140" s="22"/>
      <c r="BS140" s="3"/>
      <c r="BT140" s="3"/>
      <c r="BU140" s="3"/>
      <c r="BV140" s="3"/>
      <c r="BW140" s="3"/>
      <c r="BX140" s="3"/>
    </row>
    <row r="141" spans="42:76" s="548" customFormat="1">
      <c r="AP141" s="92"/>
      <c r="AQ141" s="92"/>
      <c r="AR141" s="92"/>
      <c r="AS141" s="92"/>
      <c r="AT141" s="1"/>
      <c r="AU141" s="3"/>
      <c r="AV141" s="3"/>
      <c r="AW141" s="3"/>
      <c r="AX141" s="3"/>
      <c r="AY141" s="3"/>
      <c r="AZ141" s="59"/>
      <c r="BA141" s="59"/>
      <c r="BB141" s="59"/>
      <c r="BC141" s="59"/>
      <c r="BD141" s="16"/>
      <c r="BE141" s="16"/>
      <c r="BF141" s="59"/>
      <c r="BG141" s="3"/>
      <c r="BH141" s="3"/>
      <c r="BI141" s="3"/>
      <c r="BJ141" s="16"/>
      <c r="BK141" s="16"/>
      <c r="BL141" s="16"/>
      <c r="BM141" s="3"/>
      <c r="BN141" s="16"/>
      <c r="BO141" s="3"/>
      <c r="BP141" s="3"/>
      <c r="BQ141" s="3"/>
      <c r="BR141" s="22"/>
      <c r="BS141" s="3"/>
      <c r="BT141" s="3"/>
      <c r="BU141" s="3"/>
      <c r="BV141" s="3"/>
      <c r="BW141" s="3"/>
      <c r="BX141" s="3"/>
    </row>
    <row r="142" spans="42:76" s="548" customFormat="1">
      <c r="AP142" s="92"/>
      <c r="AQ142" s="92"/>
      <c r="AR142" s="92"/>
      <c r="AS142" s="92"/>
      <c r="AT142" s="1"/>
      <c r="AU142" s="3"/>
      <c r="AV142" s="3"/>
      <c r="AW142" s="3"/>
      <c r="AX142" s="3"/>
      <c r="AY142" s="3"/>
      <c r="AZ142" s="59"/>
      <c r="BA142" s="59"/>
      <c r="BB142" s="59"/>
      <c r="BC142" s="59"/>
      <c r="BD142" s="16"/>
      <c r="BE142" s="16"/>
      <c r="BF142" s="59"/>
      <c r="BG142" s="3"/>
      <c r="BH142" s="3"/>
      <c r="BI142" s="3"/>
      <c r="BJ142" s="16"/>
      <c r="BK142" s="16"/>
      <c r="BL142" s="16"/>
      <c r="BM142" s="3"/>
      <c r="BN142" s="16"/>
      <c r="BO142" s="3"/>
      <c r="BP142" s="3"/>
      <c r="BQ142" s="3"/>
      <c r="BR142" s="22"/>
      <c r="BS142" s="3"/>
      <c r="BT142" s="3"/>
      <c r="BU142" s="3"/>
      <c r="BV142" s="3"/>
      <c r="BW142" s="3"/>
      <c r="BX142" s="3"/>
    </row>
    <row r="143" spans="42:76" s="548" customFormat="1">
      <c r="AP143" s="92"/>
      <c r="AQ143" s="92"/>
      <c r="AR143" s="92"/>
      <c r="AS143" s="92"/>
      <c r="AT143" s="1"/>
      <c r="AU143" s="3"/>
      <c r="AV143" s="3"/>
      <c r="AW143" s="3"/>
      <c r="AX143" s="3"/>
      <c r="AY143" s="3"/>
      <c r="AZ143" s="59"/>
      <c r="BA143" s="59"/>
      <c r="BB143" s="59"/>
      <c r="BC143" s="59"/>
      <c r="BD143" s="16"/>
      <c r="BE143" s="16"/>
      <c r="BF143" s="59"/>
      <c r="BG143" s="3"/>
      <c r="BH143" s="3"/>
      <c r="BI143" s="3"/>
      <c r="BJ143" s="16"/>
      <c r="BK143" s="16"/>
      <c r="BL143" s="16"/>
      <c r="BM143" s="3"/>
      <c r="BN143" s="16"/>
      <c r="BO143" s="3"/>
      <c r="BP143" s="3"/>
      <c r="BQ143" s="3"/>
      <c r="BR143" s="22"/>
      <c r="BS143" s="3"/>
      <c r="BT143" s="3"/>
      <c r="BU143" s="3"/>
      <c r="BV143" s="3"/>
      <c r="BW143" s="3"/>
      <c r="BX143" s="3"/>
    </row>
    <row r="144" spans="42:76" s="548" customFormat="1">
      <c r="AP144" s="92"/>
      <c r="AQ144" s="92"/>
      <c r="AR144" s="92"/>
      <c r="AS144" s="92"/>
      <c r="AT144" s="1"/>
      <c r="AU144" s="3"/>
      <c r="AV144" s="3"/>
      <c r="AW144" s="3"/>
      <c r="AX144" s="3"/>
      <c r="AY144" s="3"/>
      <c r="AZ144" s="59"/>
      <c r="BA144" s="59"/>
      <c r="BB144" s="59"/>
      <c r="BC144" s="59"/>
      <c r="BD144" s="16"/>
      <c r="BE144" s="16"/>
      <c r="BF144" s="59"/>
      <c r="BG144" s="3"/>
      <c r="BH144" s="3"/>
      <c r="BI144" s="3"/>
      <c r="BJ144" s="16"/>
      <c r="BK144" s="16"/>
      <c r="BL144" s="16"/>
      <c r="BM144" s="3"/>
      <c r="BN144" s="16"/>
      <c r="BO144" s="3"/>
      <c r="BP144" s="3"/>
      <c r="BQ144" s="3"/>
      <c r="BR144" s="22"/>
      <c r="BS144" s="3"/>
      <c r="BT144" s="3"/>
      <c r="BU144" s="3"/>
      <c r="BV144" s="3"/>
      <c r="BW144" s="3"/>
      <c r="BX144" s="3"/>
    </row>
    <row r="145" spans="42:76" s="548" customFormat="1">
      <c r="AP145" s="92"/>
      <c r="AQ145" s="92"/>
      <c r="AR145" s="92"/>
      <c r="AS145" s="92"/>
      <c r="AT145" s="1"/>
      <c r="AU145" s="3"/>
      <c r="AV145" s="3"/>
      <c r="AW145" s="3"/>
      <c r="AX145" s="3"/>
      <c r="AY145" s="3"/>
      <c r="AZ145" s="59"/>
      <c r="BA145" s="59"/>
      <c r="BB145" s="59"/>
      <c r="BC145" s="59"/>
      <c r="BD145" s="16"/>
      <c r="BE145" s="16"/>
      <c r="BF145" s="59"/>
      <c r="BG145" s="3"/>
      <c r="BH145" s="3"/>
      <c r="BI145" s="3"/>
      <c r="BJ145" s="16"/>
      <c r="BK145" s="16"/>
      <c r="BL145" s="16"/>
      <c r="BM145" s="3"/>
      <c r="BN145" s="16"/>
      <c r="BO145" s="3"/>
      <c r="BP145" s="3"/>
      <c r="BQ145" s="3"/>
      <c r="BR145" s="22"/>
      <c r="BS145" s="3"/>
      <c r="BT145" s="3"/>
      <c r="BU145" s="3"/>
      <c r="BV145" s="3"/>
      <c r="BW145" s="3"/>
      <c r="BX145" s="3"/>
    </row>
    <row r="146" spans="42:76" s="548" customFormat="1">
      <c r="AP146" s="92"/>
      <c r="AQ146" s="92"/>
      <c r="AR146" s="92"/>
      <c r="AS146" s="92"/>
      <c r="AT146" s="1"/>
      <c r="AU146" s="3"/>
      <c r="AV146" s="3"/>
      <c r="AW146" s="3"/>
      <c r="AX146" s="3"/>
      <c r="AY146" s="3"/>
      <c r="AZ146" s="59"/>
      <c r="BA146" s="59"/>
      <c r="BB146" s="59"/>
      <c r="BC146" s="59"/>
      <c r="BD146" s="16"/>
      <c r="BE146" s="16"/>
      <c r="BF146" s="59"/>
      <c r="BG146" s="3"/>
      <c r="BH146" s="3"/>
      <c r="BI146" s="3"/>
      <c r="BJ146" s="16"/>
      <c r="BK146" s="16"/>
      <c r="BL146" s="16"/>
      <c r="BM146" s="3"/>
      <c r="BN146" s="16"/>
      <c r="BO146" s="3"/>
      <c r="BP146" s="3"/>
      <c r="BQ146" s="3"/>
      <c r="BR146" s="22"/>
      <c r="BS146" s="3"/>
      <c r="BT146" s="3"/>
      <c r="BU146" s="3"/>
      <c r="BV146" s="3"/>
      <c r="BW146" s="3"/>
      <c r="BX146" s="3"/>
    </row>
    <row r="147" spans="42:76" s="548" customFormat="1">
      <c r="AP147" s="92"/>
      <c r="AQ147" s="92"/>
      <c r="AR147" s="92"/>
      <c r="AS147" s="92"/>
      <c r="AT147" s="1"/>
      <c r="AU147" s="3"/>
      <c r="AV147" s="3"/>
      <c r="AW147" s="3"/>
      <c r="AX147" s="3"/>
      <c r="AY147" s="3"/>
      <c r="AZ147" s="59"/>
      <c r="BA147" s="59"/>
      <c r="BB147" s="59"/>
      <c r="BC147" s="59"/>
      <c r="BD147" s="16"/>
      <c r="BE147" s="16"/>
      <c r="BF147" s="59"/>
      <c r="BG147" s="3"/>
      <c r="BH147" s="3"/>
      <c r="BI147" s="3"/>
      <c r="BJ147" s="16"/>
      <c r="BK147" s="16"/>
      <c r="BL147" s="16"/>
      <c r="BM147" s="3"/>
      <c r="BN147" s="16"/>
      <c r="BO147" s="3"/>
      <c r="BP147" s="3"/>
      <c r="BQ147" s="3"/>
      <c r="BR147" s="22"/>
      <c r="BS147" s="3"/>
      <c r="BT147" s="3"/>
      <c r="BU147" s="3"/>
      <c r="BV147" s="3"/>
      <c r="BW147" s="3"/>
      <c r="BX147" s="3"/>
    </row>
    <row r="148" spans="42:76" s="548" customFormat="1">
      <c r="AP148" s="92"/>
      <c r="AQ148" s="92"/>
      <c r="AR148" s="92"/>
      <c r="AS148" s="92"/>
      <c r="AT148" s="1"/>
      <c r="AU148" s="3"/>
      <c r="AV148" s="3"/>
      <c r="AW148" s="3"/>
      <c r="AX148" s="3"/>
      <c r="AY148" s="3"/>
      <c r="AZ148" s="59"/>
      <c r="BA148" s="59"/>
      <c r="BB148" s="59"/>
      <c r="BC148" s="59"/>
      <c r="BD148" s="16"/>
      <c r="BE148" s="16"/>
      <c r="BF148" s="59"/>
      <c r="BG148" s="3"/>
      <c r="BH148" s="3"/>
      <c r="BI148" s="3"/>
      <c r="BJ148" s="16"/>
      <c r="BK148" s="16"/>
      <c r="BL148" s="16"/>
      <c r="BM148" s="3"/>
      <c r="BN148" s="16"/>
      <c r="BO148" s="3"/>
      <c r="BP148" s="3"/>
      <c r="BQ148" s="3"/>
      <c r="BR148" s="22"/>
      <c r="BS148" s="3"/>
      <c r="BT148" s="3"/>
      <c r="BU148" s="3"/>
      <c r="BV148" s="3"/>
      <c r="BW148" s="3"/>
      <c r="BX148" s="3"/>
    </row>
    <row r="149" spans="42:76" s="548" customFormat="1">
      <c r="AP149" s="92"/>
      <c r="AQ149" s="92"/>
      <c r="AR149" s="92"/>
      <c r="AS149" s="92"/>
      <c r="AT149" s="1"/>
      <c r="AU149" s="3"/>
      <c r="AV149" s="3"/>
      <c r="AW149" s="3"/>
      <c r="AX149" s="3"/>
      <c r="AY149" s="3"/>
      <c r="AZ149" s="59"/>
      <c r="BA149" s="59"/>
      <c r="BB149" s="59"/>
      <c r="BC149" s="59"/>
      <c r="BD149" s="16"/>
      <c r="BE149" s="16"/>
      <c r="BF149" s="59"/>
      <c r="BG149" s="3"/>
      <c r="BH149" s="3"/>
      <c r="BI149" s="3"/>
      <c r="BJ149" s="16"/>
      <c r="BK149" s="16"/>
      <c r="BL149" s="16"/>
      <c r="BM149" s="3"/>
      <c r="BN149" s="16"/>
      <c r="BO149" s="3"/>
      <c r="BP149" s="3"/>
      <c r="BQ149" s="3"/>
      <c r="BR149" s="22"/>
      <c r="BS149" s="3"/>
      <c r="BT149" s="3"/>
      <c r="BU149" s="3"/>
      <c r="BV149" s="3"/>
      <c r="BW149" s="3"/>
      <c r="BX149" s="3"/>
    </row>
    <row r="150" spans="42:76" s="548" customFormat="1">
      <c r="AP150" s="92"/>
      <c r="AQ150" s="92"/>
      <c r="AR150" s="92"/>
      <c r="AS150" s="92"/>
      <c r="AT150" s="1"/>
      <c r="AU150" s="3"/>
      <c r="AV150" s="3"/>
      <c r="AW150" s="3"/>
      <c r="AX150" s="3"/>
      <c r="AY150" s="3"/>
      <c r="AZ150" s="59"/>
      <c r="BA150" s="59"/>
      <c r="BB150" s="59"/>
      <c r="BC150" s="59"/>
      <c r="BD150" s="16"/>
      <c r="BE150" s="16"/>
      <c r="BF150" s="59"/>
      <c r="BG150" s="3"/>
      <c r="BH150" s="3"/>
      <c r="BI150" s="3"/>
      <c r="BJ150" s="16"/>
      <c r="BK150" s="16"/>
      <c r="BL150" s="16"/>
      <c r="BM150" s="3"/>
      <c r="BN150" s="16"/>
      <c r="BO150" s="3"/>
      <c r="BP150" s="3"/>
      <c r="BQ150" s="3"/>
      <c r="BR150" s="22"/>
      <c r="BS150" s="3"/>
      <c r="BT150" s="3"/>
      <c r="BU150" s="3"/>
      <c r="BV150" s="3"/>
      <c r="BW150" s="3"/>
      <c r="BX150" s="3"/>
    </row>
    <row r="151" spans="42:76" s="548" customFormat="1">
      <c r="AP151" s="92"/>
      <c r="AQ151" s="92"/>
      <c r="AR151" s="92"/>
      <c r="AS151" s="92"/>
      <c r="AT151" s="1"/>
      <c r="AU151" s="3"/>
      <c r="AV151" s="3"/>
      <c r="AW151" s="3"/>
      <c r="AX151" s="3"/>
      <c r="AY151" s="3"/>
      <c r="AZ151" s="59"/>
      <c r="BA151" s="59"/>
      <c r="BB151" s="59"/>
      <c r="BC151" s="59"/>
      <c r="BD151" s="16"/>
      <c r="BE151" s="16"/>
      <c r="BF151" s="59"/>
      <c r="BG151" s="3"/>
      <c r="BH151" s="3"/>
      <c r="BI151" s="3"/>
      <c r="BJ151" s="16"/>
      <c r="BK151" s="16"/>
      <c r="BL151" s="16"/>
      <c r="BM151" s="3"/>
      <c r="BN151" s="16"/>
      <c r="BO151" s="3"/>
      <c r="BP151" s="3"/>
      <c r="BQ151" s="3"/>
      <c r="BR151" s="22"/>
      <c r="BS151" s="3"/>
      <c r="BT151" s="3"/>
      <c r="BU151" s="3"/>
      <c r="BV151" s="3"/>
      <c r="BW151" s="3"/>
      <c r="BX151" s="3"/>
    </row>
    <row r="152" spans="42:76" s="548" customFormat="1">
      <c r="AP152" s="92"/>
      <c r="AQ152" s="92"/>
      <c r="AR152" s="92"/>
      <c r="AS152" s="92"/>
      <c r="AT152" s="1"/>
      <c r="AU152" s="3"/>
      <c r="AV152" s="3"/>
      <c r="AW152" s="3"/>
      <c r="AX152" s="3"/>
      <c r="AY152" s="3"/>
      <c r="AZ152" s="59"/>
      <c r="BA152" s="59"/>
      <c r="BB152" s="59"/>
      <c r="BC152" s="59"/>
      <c r="BD152" s="16"/>
      <c r="BE152" s="16"/>
      <c r="BF152" s="59"/>
      <c r="BG152" s="3"/>
      <c r="BH152" s="3"/>
      <c r="BI152" s="3"/>
      <c r="BJ152" s="16"/>
      <c r="BK152" s="16"/>
      <c r="BL152" s="16"/>
      <c r="BM152" s="3"/>
      <c r="BN152" s="16"/>
      <c r="BO152" s="3"/>
      <c r="BP152" s="3"/>
      <c r="BQ152" s="3"/>
      <c r="BR152" s="22"/>
      <c r="BS152" s="3"/>
      <c r="BT152" s="3"/>
      <c r="BU152" s="3"/>
      <c r="BV152" s="3"/>
      <c r="BW152" s="3"/>
      <c r="BX152" s="3"/>
    </row>
    <row r="153" spans="42:76" s="548" customFormat="1">
      <c r="AP153" s="92"/>
      <c r="AQ153" s="92"/>
      <c r="AR153" s="92"/>
      <c r="AS153" s="92"/>
      <c r="AT153" s="1"/>
      <c r="AU153" s="3"/>
      <c r="AV153" s="3"/>
      <c r="AW153" s="3"/>
      <c r="AX153" s="3"/>
      <c r="AY153" s="3"/>
      <c r="AZ153" s="59"/>
      <c r="BA153" s="59"/>
      <c r="BB153" s="59"/>
      <c r="BC153" s="59"/>
      <c r="BD153" s="16"/>
      <c r="BE153" s="16"/>
      <c r="BF153" s="59"/>
      <c r="BG153" s="3"/>
      <c r="BH153" s="3"/>
      <c r="BI153" s="3"/>
      <c r="BJ153" s="16"/>
      <c r="BK153" s="16"/>
      <c r="BL153" s="16"/>
      <c r="BM153" s="3"/>
      <c r="BN153" s="16"/>
      <c r="BO153" s="3"/>
      <c r="BP153" s="3"/>
      <c r="BQ153" s="3"/>
      <c r="BR153" s="22"/>
      <c r="BS153" s="3"/>
      <c r="BT153" s="3"/>
      <c r="BU153" s="3"/>
      <c r="BV153" s="3"/>
      <c r="BW153" s="3"/>
      <c r="BX153" s="3"/>
    </row>
    <row r="154" spans="42:76" s="548" customFormat="1">
      <c r="AP154" s="92"/>
      <c r="AQ154" s="92"/>
      <c r="AR154" s="92"/>
      <c r="AS154" s="92"/>
      <c r="AT154" s="1"/>
      <c r="AU154" s="3"/>
      <c r="AV154" s="3"/>
      <c r="AW154" s="3"/>
      <c r="AX154" s="3"/>
      <c r="AY154" s="3"/>
      <c r="AZ154" s="59"/>
      <c r="BA154" s="59"/>
      <c r="BB154" s="59"/>
      <c r="BC154" s="59"/>
      <c r="BD154" s="16"/>
      <c r="BE154" s="16"/>
      <c r="BF154" s="59"/>
      <c r="BG154" s="3"/>
      <c r="BH154" s="3"/>
      <c r="BI154" s="3"/>
      <c r="BJ154" s="16"/>
      <c r="BK154" s="16"/>
      <c r="BL154" s="16"/>
      <c r="BM154" s="3"/>
      <c r="BN154" s="16"/>
      <c r="BO154" s="3"/>
      <c r="BP154" s="3"/>
      <c r="BQ154" s="3"/>
      <c r="BR154" s="22"/>
      <c r="BS154" s="3"/>
      <c r="BT154" s="3"/>
      <c r="BU154" s="3"/>
      <c r="BV154" s="3"/>
      <c r="BW154" s="3"/>
      <c r="BX154" s="3"/>
    </row>
    <row r="155" spans="42:76" s="548" customFormat="1">
      <c r="AP155" s="92"/>
      <c r="AQ155" s="92"/>
      <c r="AR155" s="92"/>
      <c r="AS155" s="92"/>
      <c r="AT155" s="1"/>
      <c r="AU155" s="3"/>
      <c r="AV155" s="3"/>
      <c r="AW155" s="3"/>
      <c r="AX155" s="3"/>
      <c r="AY155" s="3"/>
      <c r="AZ155" s="59"/>
      <c r="BA155" s="59"/>
      <c r="BB155" s="59"/>
      <c r="BC155" s="59"/>
      <c r="BD155" s="16"/>
      <c r="BE155" s="16"/>
      <c r="BF155" s="59"/>
      <c r="BG155" s="3"/>
      <c r="BH155" s="3"/>
      <c r="BI155" s="3"/>
      <c r="BJ155" s="16"/>
      <c r="BK155" s="16"/>
      <c r="BL155" s="16"/>
      <c r="BM155" s="3"/>
      <c r="BN155" s="16"/>
      <c r="BO155" s="3"/>
      <c r="BP155" s="3"/>
      <c r="BQ155" s="3"/>
      <c r="BR155" s="22"/>
      <c r="BS155" s="3"/>
      <c r="BT155" s="3"/>
      <c r="BU155" s="3"/>
      <c r="BV155" s="3"/>
      <c r="BW155" s="3"/>
      <c r="BX155" s="3"/>
    </row>
    <row r="156" spans="42:76" s="548" customFormat="1">
      <c r="AP156" s="92"/>
      <c r="AQ156" s="92"/>
      <c r="AR156" s="92"/>
      <c r="AS156" s="92"/>
      <c r="AT156" s="1"/>
      <c r="AU156" s="3"/>
      <c r="AV156" s="3"/>
      <c r="AW156" s="3"/>
      <c r="AX156" s="3"/>
      <c r="AY156" s="3"/>
      <c r="AZ156" s="59"/>
      <c r="BA156" s="59"/>
      <c r="BB156" s="59"/>
      <c r="BC156" s="59"/>
      <c r="BD156" s="16"/>
      <c r="BE156" s="16"/>
      <c r="BF156" s="59"/>
      <c r="BG156" s="3"/>
      <c r="BH156" s="3"/>
      <c r="BI156" s="3"/>
      <c r="BJ156" s="16"/>
      <c r="BK156" s="16"/>
      <c r="BL156" s="16"/>
      <c r="BM156" s="3"/>
      <c r="BN156" s="16"/>
      <c r="BO156" s="3"/>
      <c r="BP156" s="3"/>
      <c r="BQ156" s="3"/>
      <c r="BR156" s="22"/>
      <c r="BS156" s="3"/>
      <c r="BT156" s="3"/>
      <c r="BU156" s="3"/>
      <c r="BV156" s="3"/>
      <c r="BW156" s="3"/>
      <c r="BX156" s="3"/>
    </row>
    <row r="157" spans="42:76" s="548" customFormat="1">
      <c r="AP157" s="92"/>
      <c r="AQ157" s="92"/>
      <c r="AR157" s="92"/>
      <c r="AS157" s="92"/>
      <c r="AT157" s="1"/>
      <c r="AU157" s="3"/>
      <c r="AV157" s="3"/>
      <c r="AW157" s="3"/>
      <c r="AX157" s="3"/>
      <c r="AY157" s="3"/>
      <c r="AZ157" s="59"/>
      <c r="BA157" s="59"/>
      <c r="BB157" s="59"/>
      <c r="BC157" s="59"/>
      <c r="BD157" s="16"/>
      <c r="BE157" s="16"/>
      <c r="BF157" s="59"/>
      <c r="BG157" s="3"/>
      <c r="BH157" s="3"/>
      <c r="BI157" s="3"/>
      <c r="BJ157" s="16"/>
      <c r="BK157" s="16"/>
      <c r="BL157" s="16"/>
      <c r="BM157" s="3"/>
      <c r="BN157" s="16"/>
      <c r="BO157" s="3"/>
      <c r="BP157" s="3"/>
      <c r="BQ157" s="3"/>
      <c r="BR157" s="22"/>
      <c r="BS157" s="3"/>
      <c r="BT157" s="3"/>
      <c r="BU157" s="3"/>
      <c r="BV157" s="3"/>
      <c r="BW157" s="3"/>
      <c r="BX157" s="3"/>
    </row>
    <row r="158" spans="42:76" s="548" customFormat="1">
      <c r="AP158" s="92"/>
      <c r="AQ158" s="92"/>
      <c r="AR158" s="92"/>
      <c r="AS158" s="92"/>
      <c r="AT158" s="1"/>
      <c r="AU158" s="3"/>
      <c r="AV158" s="3"/>
      <c r="AW158" s="3"/>
      <c r="AX158" s="3"/>
      <c r="AY158" s="3"/>
      <c r="AZ158" s="59"/>
      <c r="BA158" s="59"/>
      <c r="BB158" s="59"/>
      <c r="BC158" s="59"/>
      <c r="BD158" s="16"/>
      <c r="BE158" s="16"/>
      <c r="BF158" s="59"/>
      <c r="BG158" s="3"/>
      <c r="BH158" s="3"/>
      <c r="BI158" s="3"/>
      <c r="BJ158" s="16"/>
      <c r="BK158" s="16"/>
      <c r="BL158" s="16"/>
      <c r="BM158" s="3"/>
      <c r="BN158" s="16"/>
      <c r="BO158" s="3"/>
      <c r="BP158" s="3"/>
      <c r="BQ158" s="3"/>
      <c r="BR158" s="22"/>
      <c r="BS158" s="3"/>
      <c r="BT158" s="3"/>
      <c r="BU158" s="3"/>
      <c r="BV158" s="3"/>
      <c r="BW158" s="3"/>
      <c r="BX158" s="3"/>
    </row>
    <row r="159" spans="42:76" s="548" customFormat="1">
      <c r="AP159" s="92"/>
      <c r="AQ159" s="92"/>
      <c r="AR159" s="92"/>
      <c r="AS159" s="92"/>
      <c r="AT159" s="1"/>
      <c r="AU159" s="3"/>
      <c r="AV159" s="3"/>
      <c r="AW159" s="3"/>
      <c r="AX159" s="3"/>
      <c r="AY159" s="3"/>
      <c r="AZ159" s="59"/>
      <c r="BA159" s="59"/>
      <c r="BB159" s="59"/>
      <c r="BC159" s="59"/>
      <c r="BD159" s="16"/>
      <c r="BE159" s="16"/>
      <c r="BF159" s="59"/>
      <c r="BG159" s="3"/>
      <c r="BH159" s="3"/>
      <c r="BI159" s="3"/>
      <c r="BJ159" s="16"/>
      <c r="BK159" s="16"/>
      <c r="BL159" s="16"/>
      <c r="BM159" s="3"/>
      <c r="BN159" s="16"/>
      <c r="BO159" s="3"/>
      <c r="BP159" s="3"/>
      <c r="BQ159" s="3"/>
      <c r="BR159" s="22"/>
      <c r="BS159" s="3"/>
      <c r="BT159" s="3"/>
      <c r="BU159" s="3"/>
      <c r="BV159" s="3"/>
      <c r="BW159" s="3"/>
      <c r="BX159" s="3"/>
    </row>
    <row r="160" spans="42:76" s="548" customFormat="1">
      <c r="AP160" s="92"/>
      <c r="AQ160" s="92"/>
      <c r="AR160" s="92"/>
      <c r="AS160" s="92"/>
      <c r="AT160" s="1"/>
      <c r="AU160" s="3"/>
      <c r="AV160" s="3"/>
      <c r="AW160" s="3"/>
      <c r="AX160" s="3"/>
      <c r="AY160" s="3"/>
      <c r="AZ160" s="59"/>
      <c r="BA160" s="59"/>
      <c r="BB160" s="59"/>
      <c r="BC160" s="59"/>
      <c r="BD160" s="16"/>
      <c r="BE160" s="16"/>
      <c r="BF160" s="59"/>
      <c r="BG160" s="3"/>
      <c r="BH160" s="3"/>
      <c r="BI160" s="3"/>
      <c r="BJ160" s="16"/>
      <c r="BK160" s="16"/>
      <c r="BL160" s="16"/>
      <c r="BM160" s="3"/>
      <c r="BN160" s="16"/>
      <c r="BO160" s="3"/>
      <c r="BP160" s="3"/>
      <c r="BQ160" s="3"/>
      <c r="BR160" s="22"/>
      <c r="BS160" s="3"/>
      <c r="BT160" s="3"/>
      <c r="BU160" s="3"/>
      <c r="BV160" s="3"/>
      <c r="BW160" s="3"/>
      <c r="BX160" s="3"/>
    </row>
    <row r="161" spans="42:76" s="548" customFormat="1">
      <c r="AP161" s="92"/>
      <c r="AQ161" s="92"/>
      <c r="AR161" s="92"/>
      <c r="AS161" s="92"/>
      <c r="AT161" s="1"/>
      <c r="AU161" s="3"/>
      <c r="AV161" s="3"/>
      <c r="AW161" s="3"/>
      <c r="AX161" s="3"/>
      <c r="AY161" s="3"/>
      <c r="AZ161" s="59"/>
      <c r="BA161" s="59"/>
      <c r="BB161" s="59"/>
      <c r="BC161" s="59"/>
      <c r="BD161" s="16"/>
      <c r="BE161" s="16"/>
      <c r="BF161" s="59"/>
      <c r="BG161" s="3"/>
      <c r="BH161" s="3"/>
      <c r="BI161" s="3"/>
      <c r="BJ161" s="16"/>
      <c r="BK161" s="16"/>
      <c r="BL161" s="16"/>
      <c r="BM161" s="3"/>
      <c r="BN161" s="16"/>
      <c r="BO161" s="3"/>
      <c r="BP161" s="3"/>
      <c r="BQ161" s="3"/>
      <c r="BR161" s="22"/>
      <c r="BS161" s="3"/>
      <c r="BT161" s="3"/>
      <c r="BU161" s="3"/>
      <c r="BV161" s="3"/>
      <c r="BW161" s="3"/>
      <c r="BX161" s="3"/>
    </row>
    <row r="162" spans="42:76" s="548" customFormat="1">
      <c r="AP162" s="92"/>
      <c r="AQ162" s="92"/>
      <c r="AR162" s="92"/>
      <c r="AS162" s="92"/>
      <c r="AT162" s="1"/>
      <c r="AU162" s="3"/>
      <c r="AV162" s="3"/>
      <c r="AW162" s="3"/>
      <c r="AX162" s="3"/>
      <c r="AY162" s="3"/>
      <c r="AZ162" s="59"/>
      <c r="BA162" s="59"/>
      <c r="BB162" s="59"/>
      <c r="BC162" s="59"/>
      <c r="BD162" s="16"/>
      <c r="BE162" s="16"/>
      <c r="BF162" s="59"/>
      <c r="BG162" s="3"/>
      <c r="BH162" s="3"/>
      <c r="BI162" s="3"/>
      <c r="BJ162" s="16"/>
      <c r="BK162" s="16"/>
      <c r="BL162" s="16"/>
      <c r="BM162" s="3"/>
      <c r="BN162" s="16"/>
      <c r="BO162" s="3"/>
      <c r="BP162" s="3"/>
      <c r="BQ162" s="3"/>
      <c r="BR162" s="22"/>
      <c r="BS162" s="3"/>
      <c r="BT162" s="3"/>
      <c r="BU162" s="3"/>
      <c r="BV162" s="3"/>
      <c r="BW162" s="3"/>
      <c r="BX162" s="3"/>
    </row>
    <row r="163" spans="42:76" s="548" customFormat="1">
      <c r="AP163" s="92"/>
      <c r="AQ163" s="92"/>
      <c r="AR163" s="92"/>
      <c r="AS163" s="92"/>
      <c r="AT163" s="1"/>
      <c r="AU163" s="3"/>
      <c r="AV163" s="3"/>
      <c r="AW163" s="3"/>
      <c r="AX163" s="3"/>
      <c r="AY163" s="3"/>
      <c r="AZ163" s="59"/>
      <c r="BA163" s="59"/>
      <c r="BB163" s="59"/>
      <c r="BC163" s="59"/>
      <c r="BD163" s="16"/>
      <c r="BE163" s="16"/>
      <c r="BF163" s="59"/>
      <c r="BG163" s="3"/>
      <c r="BH163" s="3"/>
      <c r="BI163" s="3"/>
      <c r="BJ163" s="16"/>
      <c r="BK163" s="16"/>
      <c r="BL163" s="16"/>
      <c r="BM163" s="3"/>
      <c r="BN163" s="16"/>
      <c r="BO163" s="3"/>
      <c r="BP163" s="3"/>
      <c r="BQ163" s="3"/>
      <c r="BR163" s="22"/>
      <c r="BS163" s="3"/>
      <c r="BT163" s="3"/>
      <c r="BU163" s="3"/>
      <c r="BV163" s="3"/>
      <c r="BW163" s="3"/>
      <c r="BX163" s="3"/>
    </row>
    <row r="164" spans="42:76" s="548" customFormat="1">
      <c r="AP164" s="92"/>
      <c r="AQ164" s="92"/>
      <c r="AR164" s="92"/>
      <c r="AS164" s="92"/>
      <c r="AT164" s="1"/>
      <c r="AU164" s="3"/>
      <c r="AV164" s="3"/>
      <c r="AW164" s="3"/>
      <c r="AX164" s="3"/>
      <c r="AY164" s="3"/>
      <c r="AZ164" s="59"/>
      <c r="BA164" s="59"/>
      <c r="BB164" s="59"/>
      <c r="BC164" s="59"/>
      <c r="BD164" s="16"/>
      <c r="BE164" s="16"/>
      <c r="BF164" s="59"/>
      <c r="BG164" s="3"/>
      <c r="BH164" s="3"/>
      <c r="BI164" s="3"/>
      <c r="BJ164" s="16"/>
      <c r="BK164" s="16"/>
      <c r="BL164" s="16"/>
      <c r="BM164" s="3"/>
      <c r="BN164" s="16"/>
      <c r="BO164" s="3"/>
      <c r="BP164" s="3"/>
      <c r="BQ164" s="3"/>
      <c r="BR164" s="22"/>
      <c r="BS164" s="3"/>
      <c r="BT164" s="3"/>
      <c r="BU164" s="3"/>
      <c r="BV164" s="3"/>
      <c r="BW164" s="3"/>
      <c r="BX164" s="3"/>
    </row>
    <row r="165" spans="42:76" s="548" customFormat="1">
      <c r="AP165" s="92"/>
      <c r="AQ165" s="92"/>
      <c r="AR165" s="92"/>
      <c r="AS165" s="92"/>
      <c r="AT165" s="1"/>
      <c r="AU165" s="3"/>
      <c r="AV165" s="3"/>
      <c r="AW165" s="3"/>
      <c r="AX165" s="3"/>
      <c r="AY165" s="3"/>
      <c r="AZ165" s="59"/>
      <c r="BA165" s="59"/>
      <c r="BB165" s="59"/>
      <c r="BC165" s="59"/>
      <c r="BD165" s="16"/>
      <c r="BE165" s="16"/>
      <c r="BF165" s="59"/>
      <c r="BG165" s="3"/>
      <c r="BH165" s="3"/>
      <c r="BI165" s="3"/>
      <c r="BJ165" s="16"/>
      <c r="BK165" s="16"/>
      <c r="BL165" s="16"/>
      <c r="BM165" s="3"/>
      <c r="BN165" s="16"/>
      <c r="BO165" s="3"/>
      <c r="BP165" s="3"/>
      <c r="BQ165" s="3"/>
      <c r="BR165" s="22"/>
      <c r="BS165" s="3"/>
      <c r="BT165" s="3"/>
      <c r="BU165" s="3"/>
      <c r="BV165" s="3"/>
      <c r="BW165" s="3"/>
      <c r="BX165" s="3"/>
    </row>
    <row r="166" spans="42:76" s="548" customFormat="1">
      <c r="AP166" s="92"/>
      <c r="AQ166" s="92"/>
      <c r="AR166" s="92"/>
      <c r="AS166" s="92"/>
      <c r="AT166" s="1"/>
      <c r="AU166" s="3"/>
      <c r="AV166" s="3"/>
      <c r="AW166" s="3"/>
      <c r="AX166" s="3"/>
      <c r="AY166" s="3"/>
      <c r="AZ166" s="59"/>
      <c r="BA166" s="59"/>
      <c r="BB166" s="59"/>
      <c r="BC166" s="59"/>
      <c r="BD166" s="16"/>
      <c r="BE166" s="16"/>
      <c r="BF166" s="59"/>
      <c r="BG166" s="3"/>
      <c r="BH166" s="3"/>
      <c r="BI166" s="3"/>
      <c r="BJ166" s="16"/>
      <c r="BK166" s="16"/>
      <c r="BL166" s="16"/>
      <c r="BM166" s="3"/>
      <c r="BN166" s="16"/>
      <c r="BO166" s="3"/>
      <c r="BP166" s="3"/>
      <c r="BQ166" s="3"/>
      <c r="BR166" s="22"/>
      <c r="BS166" s="3"/>
      <c r="BT166" s="3"/>
      <c r="BU166" s="3"/>
      <c r="BV166" s="3"/>
      <c r="BW166" s="3"/>
      <c r="BX166" s="3"/>
    </row>
    <row r="167" spans="42:76" s="548" customFormat="1">
      <c r="AP167" s="92"/>
      <c r="AQ167" s="92"/>
      <c r="AR167" s="92"/>
      <c r="AS167" s="92"/>
      <c r="AT167" s="1"/>
      <c r="AU167" s="3"/>
      <c r="AV167" s="3"/>
      <c r="AW167" s="3"/>
      <c r="AX167" s="3"/>
      <c r="AY167" s="3"/>
      <c r="AZ167" s="59"/>
      <c r="BA167" s="59"/>
      <c r="BB167" s="59"/>
      <c r="BC167" s="59"/>
      <c r="BD167" s="16"/>
      <c r="BE167" s="16"/>
      <c r="BF167" s="59"/>
      <c r="BG167" s="3"/>
      <c r="BH167" s="3"/>
      <c r="BI167" s="3"/>
      <c r="BJ167" s="16"/>
      <c r="BK167" s="16"/>
      <c r="BL167" s="16"/>
      <c r="BM167" s="3"/>
      <c r="BN167" s="16"/>
      <c r="BO167" s="3"/>
      <c r="BP167" s="3"/>
      <c r="BQ167" s="3"/>
      <c r="BR167" s="22"/>
      <c r="BS167" s="3"/>
      <c r="BT167" s="3"/>
      <c r="BU167" s="3"/>
      <c r="BV167" s="3"/>
      <c r="BW167" s="3"/>
      <c r="BX167" s="3"/>
    </row>
    <row r="168" spans="42:76" s="548" customFormat="1">
      <c r="AP168" s="92"/>
      <c r="AQ168" s="92"/>
      <c r="AR168" s="92"/>
      <c r="AS168" s="92"/>
      <c r="AT168" s="1"/>
      <c r="AU168" s="3"/>
      <c r="AV168" s="3"/>
      <c r="AW168" s="3"/>
      <c r="AX168" s="3"/>
      <c r="AY168" s="3"/>
      <c r="AZ168" s="59"/>
      <c r="BA168" s="59"/>
      <c r="BB168" s="59"/>
      <c r="BC168" s="59"/>
      <c r="BD168" s="16"/>
      <c r="BE168" s="16"/>
      <c r="BF168" s="59"/>
      <c r="BG168" s="3"/>
      <c r="BH168" s="3"/>
      <c r="BI168" s="3"/>
      <c r="BJ168" s="16"/>
      <c r="BK168" s="16"/>
      <c r="BL168" s="16"/>
      <c r="BM168" s="3"/>
      <c r="BN168" s="16"/>
      <c r="BO168" s="3"/>
      <c r="BP168" s="3"/>
      <c r="BQ168" s="3"/>
      <c r="BR168" s="22"/>
      <c r="BS168" s="3"/>
      <c r="BT168" s="3"/>
      <c r="BU168" s="3"/>
      <c r="BV168" s="3"/>
      <c r="BW168" s="3"/>
      <c r="BX168" s="3"/>
    </row>
    <row r="169" spans="42:76" s="548" customFormat="1">
      <c r="AP169" s="92"/>
      <c r="AQ169" s="92"/>
      <c r="AR169" s="92"/>
      <c r="AS169" s="92"/>
      <c r="AT169" s="1"/>
      <c r="AU169" s="3"/>
      <c r="AV169" s="3"/>
      <c r="AW169" s="3"/>
      <c r="AX169" s="3"/>
      <c r="AY169" s="3"/>
      <c r="AZ169" s="59"/>
      <c r="BA169" s="59"/>
      <c r="BB169" s="59"/>
      <c r="BC169" s="59"/>
      <c r="BD169" s="16"/>
      <c r="BE169" s="16"/>
      <c r="BF169" s="59"/>
      <c r="BG169" s="3"/>
      <c r="BH169" s="3"/>
      <c r="BI169" s="3"/>
      <c r="BJ169" s="16"/>
      <c r="BK169" s="16"/>
      <c r="BL169" s="16"/>
      <c r="BM169" s="3"/>
      <c r="BN169" s="16"/>
      <c r="BO169" s="3"/>
      <c r="BP169" s="3"/>
      <c r="BQ169" s="3"/>
      <c r="BR169" s="22"/>
      <c r="BS169" s="3"/>
      <c r="BT169" s="3"/>
      <c r="BU169" s="3"/>
      <c r="BV169" s="3"/>
      <c r="BW169" s="3"/>
      <c r="BX169" s="3"/>
    </row>
    <row r="170" spans="42:76" s="548" customFormat="1">
      <c r="AP170" s="92"/>
      <c r="AQ170" s="92"/>
      <c r="AR170" s="92"/>
      <c r="AS170" s="92"/>
      <c r="AT170" s="1"/>
      <c r="AU170" s="3"/>
      <c r="AV170" s="3"/>
      <c r="AW170" s="3"/>
      <c r="AX170" s="3"/>
      <c r="AY170" s="3"/>
      <c r="AZ170" s="59"/>
      <c r="BA170" s="59"/>
      <c r="BB170" s="59"/>
      <c r="BC170" s="59"/>
      <c r="BD170" s="16"/>
      <c r="BE170" s="16"/>
      <c r="BF170" s="59"/>
      <c r="BG170" s="3"/>
      <c r="BH170" s="3"/>
      <c r="BI170" s="3"/>
      <c r="BJ170" s="16"/>
      <c r="BK170" s="16"/>
      <c r="BL170" s="16"/>
      <c r="BM170" s="3"/>
      <c r="BN170" s="16"/>
      <c r="BO170" s="3"/>
      <c r="BP170" s="3"/>
      <c r="BQ170" s="3"/>
      <c r="BR170" s="22"/>
      <c r="BS170" s="3"/>
      <c r="BT170" s="3"/>
      <c r="BU170" s="3"/>
      <c r="BV170" s="3"/>
      <c r="BW170" s="3"/>
      <c r="BX170" s="3"/>
    </row>
    <row r="171" spans="42:76" s="548" customFormat="1">
      <c r="AP171" s="92"/>
      <c r="AQ171" s="92"/>
      <c r="AR171" s="92"/>
      <c r="AS171" s="92"/>
      <c r="AT171" s="1"/>
      <c r="AU171" s="3"/>
      <c r="AV171" s="3"/>
      <c r="AW171" s="3"/>
      <c r="AX171" s="3"/>
      <c r="AY171" s="3"/>
      <c r="AZ171" s="59"/>
      <c r="BA171" s="59"/>
      <c r="BB171" s="59"/>
      <c r="BC171" s="59"/>
      <c r="BD171" s="16"/>
      <c r="BE171" s="16"/>
      <c r="BF171" s="59"/>
      <c r="BG171" s="3"/>
      <c r="BH171" s="3"/>
      <c r="BI171" s="3"/>
      <c r="BJ171" s="16"/>
      <c r="BK171" s="16"/>
      <c r="BL171" s="16"/>
      <c r="BM171" s="3"/>
      <c r="BN171" s="16"/>
      <c r="BO171" s="3"/>
      <c r="BP171" s="3"/>
      <c r="BQ171" s="3"/>
      <c r="BR171" s="22"/>
      <c r="BS171" s="3"/>
      <c r="BT171" s="3"/>
      <c r="BU171" s="3"/>
      <c r="BV171" s="3"/>
      <c r="BW171" s="3"/>
      <c r="BX171" s="3"/>
    </row>
    <row r="172" spans="42:76" s="548" customFormat="1">
      <c r="AP172" s="92"/>
      <c r="AQ172" s="92"/>
      <c r="AR172" s="92"/>
      <c r="AS172" s="92"/>
      <c r="AT172" s="1"/>
      <c r="AU172" s="3"/>
      <c r="AV172" s="3"/>
      <c r="AW172" s="3"/>
      <c r="AX172" s="3"/>
      <c r="AY172" s="3"/>
      <c r="AZ172" s="59"/>
      <c r="BA172" s="59"/>
      <c r="BB172" s="59"/>
      <c r="BC172" s="59"/>
      <c r="BD172" s="16"/>
      <c r="BE172" s="16"/>
      <c r="BF172" s="59"/>
      <c r="BG172" s="3"/>
      <c r="BH172" s="3"/>
      <c r="BI172" s="3"/>
      <c r="BJ172" s="16"/>
      <c r="BK172" s="16"/>
      <c r="BL172" s="16"/>
      <c r="BM172" s="3"/>
      <c r="BN172" s="16"/>
      <c r="BO172" s="3"/>
      <c r="BP172" s="3"/>
      <c r="BQ172" s="3"/>
      <c r="BR172" s="22"/>
      <c r="BS172" s="3"/>
      <c r="BT172" s="3"/>
      <c r="BU172" s="3"/>
      <c r="BV172" s="3"/>
      <c r="BW172" s="3"/>
      <c r="BX172" s="3"/>
    </row>
    <row r="173" spans="42:76" s="548" customFormat="1">
      <c r="AP173" s="92"/>
      <c r="AQ173" s="92"/>
      <c r="AR173" s="92"/>
      <c r="AS173" s="92"/>
      <c r="AT173" s="1"/>
      <c r="AU173" s="3"/>
      <c r="AV173" s="3"/>
      <c r="AW173" s="3"/>
      <c r="AX173" s="3"/>
      <c r="AY173" s="3"/>
      <c r="AZ173" s="59"/>
      <c r="BA173" s="59"/>
      <c r="BB173" s="59"/>
      <c r="BC173" s="59"/>
      <c r="BD173" s="16"/>
      <c r="BE173" s="16"/>
      <c r="BF173" s="59"/>
      <c r="BG173" s="3"/>
      <c r="BH173" s="3"/>
      <c r="BI173" s="3"/>
      <c r="BJ173" s="16"/>
      <c r="BK173" s="16"/>
      <c r="BL173" s="16"/>
      <c r="BM173" s="3"/>
      <c r="BN173" s="16"/>
      <c r="BO173" s="3"/>
      <c r="BP173" s="3"/>
      <c r="BQ173" s="3"/>
      <c r="BR173" s="22"/>
      <c r="BS173" s="3"/>
      <c r="BT173" s="3"/>
      <c r="BU173" s="3"/>
      <c r="BV173" s="3"/>
      <c r="BW173" s="3"/>
      <c r="BX173" s="3"/>
    </row>
    <row r="174" spans="42:76" s="548" customFormat="1">
      <c r="AP174" s="92"/>
      <c r="AQ174" s="92"/>
      <c r="AR174" s="92"/>
      <c r="AS174" s="92"/>
      <c r="AT174" s="1"/>
      <c r="AU174" s="3"/>
      <c r="AV174" s="3"/>
      <c r="AW174" s="3"/>
      <c r="AX174" s="3"/>
      <c r="AY174" s="3"/>
      <c r="AZ174" s="59"/>
      <c r="BA174" s="59"/>
      <c r="BB174" s="59"/>
      <c r="BC174" s="59"/>
      <c r="BD174" s="16"/>
      <c r="BE174" s="16"/>
      <c r="BF174" s="59"/>
      <c r="BG174" s="3"/>
      <c r="BH174" s="3"/>
      <c r="BI174" s="3"/>
      <c r="BJ174" s="16"/>
      <c r="BK174" s="16"/>
      <c r="BL174" s="16"/>
      <c r="BM174" s="3"/>
      <c r="BN174" s="16"/>
      <c r="BO174" s="3"/>
      <c r="BP174" s="3"/>
      <c r="BQ174" s="3"/>
      <c r="BR174" s="22"/>
      <c r="BS174" s="3"/>
      <c r="BT174" s="3"/>
      <c r="BU174" s="3"/>
      <c r="BV174" s="3"/>
      <c r="BW174" s="3"/>
      <c r="BX174" s="3"/>
    </row>
    <row r="175" spans="42:76" s="548" customFormat="1">
      <c r="AP175" s="92"/>
      <c r="AQ175" s="92"/>
      <c r="AR175" s="92"/>
      <c r="AS175" s="92"/>
      <c r="AT175" s="1"/>
      <c r="AU175" s="3"/>
      <c r="AV175" s="3"/>
      <c r="AW175" s="3"/>
      <c r="AX175" s="3"/>
      <c r="AY175" s="3"/>
      <c r="AZ175" s="59"/>
      <c r="BA175" s="59"/>
      <c r="BB175" s="59"/>
      <c r="BC175" s="59"/>
      <c r="BD175" s="16"/>
      <c r="BE175" s="16"/>
      <c r="BF175" s="59"/>
      <c r="BG175" s="3"/>
      <c r="BH175" s="3"/>
      <c r="BI175" s="3"/>
      <c r="BJ175" s="16"/>
      <c r="BK175" s="16"/>
      <c r="BL175" s="16"/>
      <c r="BM175" s="3"/>
      <c r="BN175" s="16"/>
      <c r="BO175" s="3"/>
      <c r="BP175" s="3"/>
      <c r="BQ175" s="3"/>
      <c r="BR175" s="22"/>
      <c r="BS175" s="3"/>
      <c r="BT175" s="3"/>
      <c r="BU175" s="3"/>
      <c r="BV175" s="3"/>
      <c r="BW175" s="3"/>
      <c r="BX175" s="3"/>
    </row>
    <row r="176" spans="42:76" s="548" customFormat="1">
      <c r="AP176" s="92"/>
      <c r="AQ176" s="92"/>
      <c r="AR176" s="92"/>
      <c r="AS176" s="92"/>
      <c r="AT176" s="1"/>
      <c r="AU176" s="3"/>
      <c r="AV176" s="3"/>
      <c r="AW176" s="3"/>
      <c r="AX176" s="3"/>
      <c r="AY176" s="3"/>
      <c r="AZ176" s="59"/>
      <c r="BA176" s="59"/>
      <c r="BB176" s="59"/>
      <c r="BC176" s="59"/>
      <c r="BD176" s="16"/>
      <c r="BE176" s="16"/>
      <c r="BF176" s="59"/>
      <c r="BG176" s="3"/>
      <c r="BH176" s="3"/>
      <c r="BI176" s="3"/>
      <c r="BJ176" s="16"/>
      <c r="BK176" s="16"/>
      <c r="BL176" s="16"/>
      <c r="BM176" s="3"/>
      <c r="BN176" s="16"/>
      <c r="BO176" s="3"/>
      <c r="BP176" s="3"/>
      <c r="BQ176" s="3"/>
      <c r="BR176" s="22"/>
      <c r="BS176" s="3"/>
      <c r="BT176" s="3"/>
      <c r="BU176" s="3"/>
      <c r="BV176" s="3"/>
      <c r="BW176" s="3"/>
      <c r="BX176" s="3"/>
    </row>
    <row r="177" spans="42:76" s="548" customFormat="1">
      <c r="AP177" s="92"/>
      <c r="AQ177" s="92"/>
      <c r="AR177" s="92"/>
      <c r="AS177" s="92"/>
      <c r="AT177" s="1"/>
      <c r="AU177" s="3"/>
      <c r="AV177" s="3"/>
      <c r="AW177" s="3"/>
      <c r="AX177" s="3"/>
      <c r="AY177" s="3"/>
      <c r="AZ177" s="59"/>
      <c r="BA177" s="59"/>
      <c r="BB177" s="59"/>
      <c r="BC177" s="59"/>
      <c r="BD177" s="16"/>
      <c r="BE177" s="16"/>
      <c r="BF177" s="59"/>
      <c r="BG177" s="3"/>
      <c r="BH177" s="3"/>
      <c r="BI177" s="3"/>
      <c r="BJ177" s="16"/>
      <c r="BK177" s="16"/>
      <c r="BL177" s="16"/>
      <c r="BM177" s="3"/>
      <c r="BN177" s="16"/>
      <c r="BO177" s="3"/>
      <c r="BP177" s="3"/>
      <c r="BQ177" s="3"/>
      <c r="BR177" s="22"/>
      <c r="BS177" s="3"/>
      <c r="BT177" s="3"/>
      <c r="BU177" s="3"/>
      <c r="BV177" s="3"/>
      <c r="BW177" s="3"/>
      <c r="BX177" s="3"/>
    </row>
    <row r="178" spans="42:76" s="548" customFormat="1">
      <c r="AP178" s="92"/>
      <c r="AQ178" s="92"/>
      <c r="AR178" s="92"/>
      <c r="AS178" s="92"/>
      <c r="AT178" s="1"/>
      <c r="AU178" s="3"/>
      <c r="AV178" s="3"/>
      <c r="AW178" s="3"/>
      <c r="AX178" s="3"/>
      <c r="AY178" s="3"/>
      <c r="AZ178" s="59"/>
      <c r="BA178" s="59"/>
      <c r="BB178" s="59"/>
      <c r="BC178" s="59"/>
      <c r="BD178" s="16"/>
      <c r="BE178" s="16"/>
      <c r="BF178" s="59"/>
      <c r="BG178" s="3"/>
      <c r="BH178" s="3"/>
      <c r="BI178" s="3"/>
      <c r="BJ178" s="16"/>
      <c r="BK178" s="16"/>
      <c r="BL178" s="16"/>
      <c r="BM178" s="3"/>
      <c r="BN178" s="16"/>
      <c r="BO178" s="3"/>
      <c r="BP178" s="3"/>
      <c r="BQ178" s="3"/>
      <c r="BR178" s="22"/>
      <c r="BS178" s="3"/>
      <c r="BT178" s="3"/>
      <c r="BU178" s="3"/>
      <c r="BV178" s="3"/>
      <c r="BW178" s="3"/>
      <c r="BX178" s="3"/>
    </row>
    <row r="179" spans="42:76" s="548" customFormat="1">
      <c r="AP179" s="92"/>
      <c r="AQ179" s="92"/>
      <c r="AR179" s="92"/>
      <c r="AS179" s="92"/>
      <c r="AT179" s="1"/>
      <c r="AU179" s="3"/>
      <c r="AV179" s="3"/>
      <c r="AW179" s="3"/>
      <c r="AX179" s="3"/>
      <c r="AY179" s="3"/>
      <c r="AZ179" s="59"/>
      <c r="BA179" s="59"/>
      <c r="BB179" s="59"/>
      <c r="BC179" s="59"/>
      <c r="BD179" s="16"/>
      <c r="BE179" s="16"/>
      <c r="BF179" s="59"/>
      <c r="BG179" s="3"/>
      <c r="BH179" s="3"/>
      <c r="BI179" s="3"/>
      <c r="BJ179" s="16"/>
      <c r="BK179" s="16"/>
      <c r="BL179" s="16"/>
      <c r="BM179" s="3"/>
      <c r="BN179" s="16"/>
      <c r="BO179" s="3"/>
      <c r="BP179" s="3"/>
      <c r="BQ179" s="3"/>
      <c r="BR179" s="22"/>
      <c r="BS179" s="3"/>
      <c r="BT179" s="3"/>
      <c r="BU179" s="3"/>
      <c r="BV179" s="3"/>
      <c r="BW179" s="3"/>
      <c r="BX179" s="3"/>
    </row>
    <row r="180" spans="42:76" s="548" customFormat="1">
      <c r="AP180" s="92"/>
      <c r="AQ180" s="92"/>
      <c r="AR180" s="92"/>
      <c r="AS180" s="92"/>
      <c r="AT180" s="1"/>
      <c r="AU180" s="3"/>
      <c r="AV180" s="3"/>
      <c r="AW180" s="3"/>
      <c r="AX180" s="3"/>
      <c r="AY180" s="3"/>
      <c r="AZ180" s="59"/>
      <c r="BA180" s="59"/>
      <c r="BB180" s="59"/>
      <c r="BC180" s="59"/>
      <c r="BD180" s="16"/>
      <c r="BE180" s="16"/>
      <c r="BF180" s="59"/>
      <c r="BG180" s="3"/>
      <c r="BH180" s="3"/>
      <c r="BI180" s="3"/>
      <c r="BJ180" s="16"/>
      <c r="BK180" s="16"/>
      <c r="BL180" s="16"/>
      <c r="BM180" s="3"/>
      <c r="BN180" s="16"/>
      <c r="BO180" s="3"/>
      <c r="BP180" s="3"/>
      <c r="BQ180" s="3"/>
      <c r="BR180" s="22"/>
      <c r="BS180" s="3"/>
      <c r="BT180" s="3"/>
      <c r="BU180" s="3"/>
      <c r="BV180" s="3"/>
      <c r="BW180" s="3"/>
      <c r="BX180" s="3"/>
    </row>
    <row r="181" spans="42:76" s="548" customFormat="1">
      <c r="AP181" s="92"/>
      <c r="AQ181" s="92"/>
      <c r="AR181" s="92"/>
      <c r="AS181" s="92"/>
      <c r="AT181" s="1"/>
      <c r="AU181" s="3"/>
      <c r="AV181" s="3"/>
      <c r="AW181" s="3"/>
      <c r="AX181" s="3"/>
      <c r="AY181" s="3"/>
      <c r="AZ181" s="59"/>
      <c r="BA181" s="59"/>
      <c r="BB181" s="59"/>
      <c r="BC181" s="59"/>
      <c r="BD181" s="16"/>
      <c r="BE181" s="16"/>
      <c r="BF181" s="59"/>
      <c r="BG181" s="3"/>
      <c r="BH181" s="3"/>
      <c r="BI181" s="3"/>
      <c r="BJ181" s="16"/>
      <c r="BK181" s="16"/>
      <c r="BL181" s="16"/>
      <c r="BM181" s="3"/>
      <c r="BN181" s="16"/>
      <c r="BO181" s="3"/>
      <c r="BP181" s="3"/>
      <c r="BQ181" s="3"/>
      <c r="BR181" s="22"/>
      <c r="BS181" s="3"/>
      <c r="BT181" s="3"/>
      <c r="BU181" s="3"/>
      <c r="BV181" s="3"/>
      <c r="BW181" s="3"/>
      <c r="BX181" s="3"/>
    </row>
    <row r="182" spans="42:76" s="548" customFormat="1">
      <c r="AP182" s="92"/>
      <c r="AQ182" s="92"/>
      <c r="AR182" s="92"/>
      <c r="AS182" s="92"/>
      <c r="AT182" s="1"/>
      <c r="AU182" s="3"/>
      <c r="AV182" s="3"/>
      <c r="AW182" s="3"/>
      <c r="AX182" s="3"/>
      <c r="AY182" s="3"/>
      <c r="AZ182" s="59"/>
      <c r="BA182" s="59"/>
      <c r="BB182" s="59"/>
      <c r="BC182" s="59"/>
      <c r="BD182" s="16"/>
      <c r="BE182" s="16"/>
      <c r="BF182" s="59"/>
      <c r="BG182" s="3"/>
      <c r="BH182" s="3"/>
      <c r="BI182" s="3"/>
      <c r="BJ182" s="16"/>
      <c r="BK182" s="16"/>
      <c r="BL182" s="16"/>
      <c r="BM182" s="3"/>
      <c r="BN182" s="16"/>
      <c r="BO182" s="3"/>
      <c r="BP182" s="3"/>
      <c r="BQ182" s="3"/>
      <c r="BR182" s="22"/>
      <c r="BS182" s="3"/>
      <c r="BT182" s="3"/>
      <c r="BU182" s="3"/>
      <c r="BV182" s="3"/>
      <c r="BW182" s="3"/>
      <c r="BX182" s="3"/>
    </row>
    <row r="183" spans="42:76" s="548" customFormat="1">
      <c r="AP183" s="92"/>
      <c r="AQ183" s="92"/>
      <c r="AR183" s="92"/>
      <c r="AS183" s="92"/>
      <c r="AT183" s="1"/>
      <c r="AU183" s="3"/>
      <c r="AV183" s="3"/>
      <c r="AW183" s="3"/>
      <c r="AX183" s="3"/>
      <c r="AY183" s="3"/>
      <c r="AZ183" s="59"/>
      <c r="BA183" s="59"/>
      <c r="BB183" s="59"/>
      <c r="BC183" s="59"/>
      <c r="BD183" s="16"/>
      <c r="BE183" s="16"/>
      <c r="BF183" s="59"/>
      <c r="BG183" s="3"/>
      <c r="BH183" s="3"/>
      <c r="BI183" s="3"/>
      <c r="BJ183" s="16"/>
      <c r="BK183" s="16"/>
      <c r="BL183" s="16"/>
      <c r="BM183" s="3"/>
      <c r="BN183" s="16"/>
      <c r="BO183" s="3"/>
      <c r="BP183" s="3"/>
      <c r="BQ183" s="3"/>
      <c r="BR183" s="22"/>
      <c r="BS183" s="3"/>
      <c r="BT183" s="3"/>
      <c r="BU183" s="3"/>
      <c r="BV183" s="3"/>
      <c r="BW183" s="3"/>
      <c r="BX183" s="3"/>
    </row>
    <row r="184" spans="42:76" s="548" customFormat="1">
      <c r="AP184" s="92"/>
      <c r="AQ184" s="92"/>
      <c r="AR184" s="92"/>
      <c r="AS184" s="92"/>
      <c r="AT184" s="1"/>
      <c r="AU184" s="3"/>
      <c r="AV184" s="3"/>
      <c r="AW184" s="3"/>
      <c r="AX184" s="3"/>
      <c r="AY184" s="3"/>
      <c r="AZ184" s="59"/>
      <c r="BA184" s="59"/>
      <c r="BB184" s="59"/>
      <c r="BC184" s="59"/>
      <c r="BD184" s="16"/>
      <c r="BE184" s="16"/>
      <c r="BF184" s="59"/>
      <c r="BG184" s="3"/>
      <c r="BH184" s="3"/>
      <c r="BI184" s="3"/>
      <c r="BJ184" s="16"/>
      <c r="BK184" s="16"/>
      <c r="BL184" s="16"/>
      <c r="BM184" s="3"/>
      <c r="BN184" s="16"/>
      <c r="BO184" s="3"/>
      <c r="BP184" s="3"/>
      <c r="BQ184" s="3"/>
      <c r="BR184" s="22"/>
      <c r="BS184" s="3"/>
      <c r="BT184" s="3"/>
      <c r="BU184" s="3"/>
      <c r="BV184" s="3"/>
      <c r="BW184" s="3"/>
      <c r="BX184" s="3"/>
    </row>
    <row r="185" spans="42:76" s="548" customFormat="1">
      <c r="AP185" s="92"/>
      <c r="AQ185" s="92"/>
      <c r="AR185" s="92"/>
      <c r="AS185" s="92"/>
      <c r="AT185" s="1"/>
      <c r="AU185" s="3"/>
      <c r="AV185" s="3"/>
      <c r="AW185" s="3"/>
      <c r="AX185" s="3"/>
      <c r="AY185" s="3"/>
      <c r="AZ185" s="59"/>
      <c r="BA185" s="59"/>
      <c r="BB185" s="59"/>
      <c r="BC185" s="59"/>
      <c r="BD185" s="16"/>
      <c r="BE185" s="16"/>
      <c r="BF185" s="59"/>
      <c r="BG185" s="3"/>
      <c r="BH185" s="3"/>
      <c r="BI185" s="3"/>
      <c r="BJ185" s="16"/>
      <c r="BK185" s="16"/>
      <c r="BL185" s="16"/>
      <c r="BM185" s="3"/>
      <c r="BN185" s="16"/>
      <c r="BO185" s="3"/>
      <c r="BP185" s="3"/>
      <c r="BQ185" s="3"/>
      <c r="BR185" s="22"/>
      <c r="BS185" s="3"/>
      <c r="BT185" s="3"/>
      <c r="BU185" s="3"/>
      <c r="BV185" s="3"/>
      <c r="BW185" s="3"/>
      <c r="BX185" s="3"/>
    </row>
    <row r="186" spans="42:76" s="548" customFormat="1">
      <c r="AP186" s="92"/>
      <c r="AQ186" s="92"/>
      <c r="AR186" s="92"/>
      <c r="AS186" s="92"/>
      <c r="AT186" s="1"/>
      <c r="AU186" s="3"/>
      <c r="AV186" s="3"/>
      <c r="AW186" s="3"/>
      <c r="AX186" s="3"/>
      <c r="AY186" s="3"/>
      <c r="AZ186" s="59"/>
      <c r="BA186" s="59"/>
      <c r="BB186" s="59"/>
      <c r="BC186" s="59"/>
      <c r="BD186" s="16"/>
      <c r="BE186" s="16"/>
      <c r="BF186" s="59"/>
      <c r="BG186" s="3"/>
      <c r="BH186" s="3"/>
      <c r="BI186" s="3"/>
      <c r="BJ186" s="16"/>
      <c r="BK186" s="16"/>
      <c r="BL186" s="16"/>
      <c r="BM186" s="3"/>
      <c r="BN186" s="16"/>
      <c r="BO186" s="3"/>
      <c r="BP186" s="3"/>
      <c r="BQ186" s="3"/>
      <c r="BR186" s="22"/>
      <c r="BS186" s="3"/>
      <c r="BT186" s="3"/>
      <c r="BU186" s="3"/>
      <c r="BV186" s="3"/>
      <c r="BW186" s="3"/>
      <c r="BX186" s="3"/>
    </row>
    <row r="187" spans="42:76" s="548" customFormat="1">
      <c r="AP187" s="92"/>
      <c r="AQ187" s="92"/>
      <c r="AR187" s="92"/>
      <c r="AS187" s="92"/>
      <c r="AT187" s="1"/>
      <c r="AU187" s="3"/>
      <c r="AV187" s="3"/>
      <c r="AW187" s="3"/>
      <c r="AX187" s="3"/>
      <c r="AY187" s="3"/>
      <c r="AZ187" s="59"/>
      <c r="BA187" s="59"/>
      <c r="BB187" s="59"/>
      <c r="BC187" s="59"/>
      <c r="BD187" s="16"/>
      <c r="BE187" s="16"/>
      <c r="BF187" s="59"/>
      <c r="BG187" s="3"/>
      <c r="BH187" s="3"/>
      <c r="BI187" s="3"/>
      <c r="BJ187" s="16"/>
      <c r="BK187" s="16"/>
      <c r="BL187" s="16"/>
      <c r="BM187" s="3"/>
      <c r="BN187" s="16"/>
      <c r="BO187" s="3"/>
      <c r="BP187" s="3"/>
      <c r="BQ187" s="3"/>
      <c r="BR187" s="22"/>
      <c r="BS187" s="3"/>
      <c r="BT187" s="3"/>
      <c r="BU187" s="3"/>
      <c r="BV187" s="3"/>
      <c r="BW187" s="3"/>
      <c r="BX187" s="3"/>
    </row>
    <row r="188" spans="42:76" s="548" customFormat="1">
      <c r="AP188" s="92"/>
      <c r="AQ188" s="92"/>
      <c r="AR188" s="92"/>
      <c r="AS188" s="92"/>
      <c r="AT188" s="1"/>
      <c r="AU188" s="3"/>
      <c r="AV188" s="3"/>
      <c r="AW188" s="3"/>
      <c r="AX188" s="3"/>
      <c r="AY188" s="3"/>
      <c r="AZ188" s="59"/>
      <c r="BA188" s="59"/>
      <c r="BB188" s="59"/>
      <c r="BC188" s="59"/>
      <c r="BD188" s="16"/>
      <c r="BE188" s="16"/>
      <c r="BF188" s="59"/>
      <c r="BG188" s="3"/>
      <c r="BH188" s="3"/>
      <c r="BI188" s="3"/>
      <c r="BJ188" s="16"/>
      <c r="BK188" s="16"/>
      <c r="BL188" s="16"/>
      <c r="BM188" s="3"/>
      <c r="BN188" s="16"/>
      <c r="BO188" s="3"/>
      <c r="BP188" s="3"/>
      <c r="BQ188" s="3"/>
      <c r="BR188" s="22"/>
      <c r="BS188" s="3"/>
      <c r="BT188" s="3"/>
      <c r="BU188" s="3"/>
      <c r="BV188" s="3"/>
      <c r="BW188" s="3"/>
      <c r="BX188" s="3"/>
    </row>
    <row r="189" spans="42:76" s="548" customFormat="1">
      <c r="AP189" s="92"/>
      <c r="AQ189" s="92"/>
      <c r="AR189" s="92"/>
      <c r="AS189" s="92"/>
      <c r="AT189" s="1"/>
      <c r="AU189" s="3"/>
      <c r="AV189" s="3"/>
      <c r="AW189" s="3"/>
      <c r="AX189" s="3"/>
      <c r="AY189" s="3"/>
      <c r="AZ189" s="59"/>
      <c r="BA189" s="59"/>
      <c r="BB189" s="59"/>
      <c r="BC189" s="59"/>
      <c r="BD189" s="16"/>
      <c r="BE189" s="16"/>
      <c r="BF189" s="59"/>
      <c r="BG189" s="3"/>
      <c r="BH189" s="3"/>
      <c r="BI189" s="3"/>
      <c r="BJ189" s="16"/>
      <c r="BK189" s="16"/>
      <c r="BL189" s="16"/>
      <c r="BM189" s="3"/>
      <c r="BN189" s="16"/>
      <c r="BO189" s="3"/>
      <c r="BP189" s="3"/>
      <c r="BQ189" s="3"/>
      <c r="BR189" s="22"/>
      <c r="BS189" s="3"/>
      <c r="BT189" s="3"/>
      <c r="BU189" s="3"/>
      <c r="BV189" s="3"/>
      <c r="BW189" s="3"/>
      <c r="BX189" s="3"/>
    </row>
    <row r="190" spans="42:76" s="548" customFormat="1">
      <c r="AP190" s="92"/>
      <c r="AQ190" s="92"/>
      <c r="AR190" s="92"/>
      <c r="AS190" s="92"/>
      <c r="AT190" s="1"/>
      <c r="AU190" s="3"/>
      <c r="AV190" s="3"/>
      <c r="AW190" s="3"/>
      <c r="AX190" s="3"/>
      <c r="AY190" s="3"/>
      <c r="AZ190" s="59"/>
      <c r="BA190" s="59"/>
      <c r="BB190" s="59"/>
      <c r="BC190" s="59"/>
      <c r="BD190" s="16"/>
      <c r="BE190" s="16"/>
      <c r="BF190" s="59"/>
      <c r="BG190" s="3"/>
      <c r="BH190" s="3"/>
      <c r="BI190" s="3"/>
      <c r="BJ190" s="16"/>
      <c r="BK190" s="16"/>
      <c r="BL190" s="16"/>
      <c r="BM190" s="3"/>
      <c r="BN190" s="16"/>
      <c r="BO190" s="3"/>
      <c r="BP190" s="3"/>
      <c r="BQ190" s="3"/>
      <c r="BR190" s="22"/>
      <c r="BS190" s="3"/>
      <c r="BT190" s="3"/>
      <c r="BU190" s="3"/>
      <c r="BV190" s="3"/>
      <c r="BW190" s="3"/>
      <c r="BX190" s="3"/>
    </row>
    <row r="191" spans="42:76" s="548" customFormat="1">
      <c r="AP191" s="92"/>
      <c r="AQ191" s="92"/>
      <c r="AR191" s="92"/>
      <c r="AS191" s="92"/>
      <c r="AT191" s="1"/>
      <c r="AU191" s="3"/>
      <c r="AV191" s="3"/>
      <c r="AW191" s="3"/>
      <c r="AX191" s="3"/>
      <c r="AY191" s="3"/>
      <c r="AZ191" s="59"/>
      <c r="BA191" s="59"/>
      <c r="BB191" s="59"/>
      <c r="BC191" s="59"/>
      <c r="BD191" s="16"/>
      <c r="BE191" s="16"/>
      <c r="BF191" s="59"/>
      <c r="BG191" s="3"/>
      <c r="BH191" s="3"/>
      <c r="BI191" s="3"/>
      <c r="BJ191" s="16"/>
      <c r="BK191" s="16"/>
      <c r="BL191" s="16"/>
      <c r="BM191" s="3"/>
      <c r="BN191" s="16"/>
      <c r="BO191" s="3"/>
      <c r="BP191" s="3"/>
      <c r="BQ191" s="3"/>
      <c r="BR191" s="22"/>
      <c r="BS191" s="3"/>
      <c r="BT191" s="3"/>
      <c r="BU191" s="3"/>
      <c r="BV191" s="3"/>
      <c r="BW191" s="3"/>
      <c r="BX191" s="3"/>
    </row>
    <row r="192" spans="42:76" s="548" customFormat="1">
      <c r="AP192" s="92"/>
      <c r="AQ192" s="92"/>
      <c r="AR192" s="92"/>
      <c r="AS192" s="92"/>
      <c r="AT192" s="1"/>
      <c r="AU192" s="3"/>
      <c r="AV192" s="3"/>
      <c r="AW192" s="3"/>
      <c r="AX192" s="3"/>
      <c r="AY192" s="3"/>
      <c r="AZ192" s="59"/>
      <c r="BA192" s="59"/>
      <c r="BB192" s="59"/>
      <c r="BC192" s="59"/>
      <c r="BD192" s="16"/>
      <c r="BE192" s="16"/>
      <c r="BF192" s="59"/>
      <c r="BG192" s="3"/>
      <c r="BH192" s="3"/>
      <c r="BI192" s="3"/>
      <c r="BJ192" s="16"/>
      <c r="BK192" s="16"/>
      <c r="BL192" s="16"/>
      <c r="BM192" s="3"/>
      <c r="BN192" s="16"/>
      <c r="BO192" s="3"/>
      <c r="BP192" s="3"/>
      <c r="BQ192" s="3"/>
      <c r="BR192" s="22"/>
      <c r="BS192" s="3"/>
      <c r="BT192" s="3"/>
      <c r="BU192" s="3"/>
      <c r="BV192" s="3"/>
      <c r="BW192" s="3"/>
      <c r="BX192" s="3"/>
    </row>
    <row r="193" spans="42:76" s="548" customFormat="1">
      <c r="AP193" s="92"/>
      <c r="AQ193" s="92"/>
      <c r="AR193" s="92"/>
      <c r="AS193" s="92"/>
      <c r="AT193" s="1"/>
      <c r="AU193" s="3"/>
      <c r="AV193" s="3"/>
      <c r="AW193" s="3"/>
      <c r="AX193" s="3"/>
      <c r="AY193" s="3"/>
      <c r="AZ193" s="59"/>
      <c r="BA193" s="59"/>
      <c r="BB193" s="59"/>
      <c r="BC193" s="59"/>
      <c r="BD193" s="16"/>
      <c r="BE193" s="16"/>
      <c r="BF193" s="59"/>
      <c r="BG193" s="3"/>
      <c r="BH193" s="3"/>
      <c r="BI193" s="3"/>
      <c r="BJ193" s="16"/>
      <c r="BK193" s="16"/>
      <c r="BL193" s="16"/>
      <c r="BM193" s="3"/>
      <c r="BN193" s="16"/>
      <c r="BO193" s="3"/>
      <c r="BP193" s="3"/>
      <c r="BQ193" s="3"/>
      <c r="BR193" s="22"/>
      <c r="BS193" s="3"/>
      <c r="BT193" s="3"/>
      <c r="BU193" s="3"/>
      <c r="BV193" s="3"/>
      <c r="BW193" s="3"/>
      <c r="BX193" s="3"/>
    </row>
    <row r="194" spans="42:76" s="548" customFormat="1">
      <c r="AP194" s="92"/>
      <c r="AQ194" s="92"/>
      <c r="AR194" s="92"/>
      <c r="AS194" s="92"/>
      <c r="AT194" s="1"/>
      <c r="AU194" s="3"/>
      <c r="AV194" s="3"/>
      <c r="AW194" s="3"/>
      <c r="AX194" s="3"/>
      <c r="AY194" s="3"/>
      <c r="AZ194" s="59"/>
      <c r="BA194" s="59"/>
      <c r="BB194" s="59"/>
      <c r="BC194" s="59"/>
      <c r="BD194" s="16"/>
      <c r="BE194" s="16"/>
      <c r="BF194" s="59"/>
      <c r="BG194" s="3"/>
      <c r="BH194" s="3"/>
      <c r="BI194" s="3"/>
      <c r="BJ194" s="16"/>
      <c r="BK194" s="16"/>
      <c r="BL194" s="16"/>
      <c r="BM194" s="3"/>
      <c r="BN194" s="16"/>
      <c r="BO194" s="3"/>
      <c r="BP194" s="3"/>
      <c r="BQ194" s="3"/>
      <c r="BR194" s="22"/>
      <c r="BS194" s="3"/>
      <c r="BT194" s="3"/>
      <c r="BU194" s="3"/>
      <c r="BV194" s="3"/>
      <c r="BW194" s="3"/>
      <c r="BX194" s="3"/>
    </row>
    <row r="195" spans="42:76" s="548" customFormat="1">
      <c r="AP195" s="92"/>
      <c r="AQ195" s="92"/>
      <c r="AR195" s="92"/>
      <c r="AS195" s="92"/>
      <c r="AT195" s="1"/>
      <c r="AU195" s="3"/>
      <c r="AV195" s="3"/>
      <c r="AW195" s="3"/>
      <c r="AX195" s="3"/>
      <c r="AY195" s="3"/>
      <c r="AZ195" s="59"/>
      <c r="BA195" s="59"/>
      <c r="BB195" s="59"/>
      <c r="BC195" s="59"/>
      <c r="BD195" s="16"/>
      <c r="BE195" s="16"/>
      <c r="BF195" s="59"/>
      <c r="BG195" s="3"/>
      <c r="BH195" s="3"/>
      <c r="BI195" s="3"/>
      <c r="BJ195" s="16"/>
      <c r="BK195" s="16"/>
      <c r="BL195" s="16"/>
      <c r="BM195" s="3"/>
      <c r="BN195" s="16"/>
      <c r="BO195" s="3"/>
      <c r="BP195" s="3"/>
      <c r="BQ195" s="3"/>
      <c r="BR195" s="22"/>
      <c r="BS195" s="3"/>
      <c r="BT195" s="3"/>
      <c r="BU195" s="3"/>
      <c r="BV195" s="3"/>
      <c r="BW195" s="3"/>
      <c r="BX195" s="3"/>
    </row>
    <row r="196" spans="42:76" s="548" customFormat="1">
      <c r="AP196" s="92"/>
      <c r="AQ196" s="92"/>
      <c r="AR196" s="92"/>
      <c r="AS196" s="92"/>
      <c r="AT196" s="1"/>
      <c r="AU196" s="3"/>
      <c r="AV196" s="3"/>
      <c r="AW196" s="3"/>
      <c r="AX196" s="3"/>
      <c r="AY196" s="3"/>
      <c r="AZ196" s="59"/>
      <c r="BA196" s="59"/>
      <c r="BB196" s="59"/>
      <c r="BC196" s="59"/>
      <c r="BD196" s="16"/>
      <c r="BE196" s="16"/>
      <c r="BF196" s="59"/>
      <c r="BG196" s="3"/>
      <c r="BH196" s="3"/>
      <c r="BI196" s="3"/>
      <c r="BJ196" s="16"/>
      <c r="BK196" s="16"/>
      <c r="BL196" s="16"/>
      <c r="BM196" s="3"/>
      <c r="BN196" s="16"/>
      <c r="BO196" s="3"/>
      <c r="BP196" s="3"/>
      <c r="BQ196" s="3"/>
      <c r="BR196" s="22"/>
      <c r="BS196" s="3"/>
      <c r="BT196" s="3"/>
      <c r="BU196" s="3"/>
      <c r="BV196" s="3"/>
      <c r="BW196" s="3"/>
      <c r="BX196" s="3"/>
    </row>
    <row r="197" spans="42:76" s="548" customFormat="1">
      <c r="AP197" s="92"/>
      <c r="AQ197" s="92"/>
      <c r="AR197" s="92"/>
      <c r="AS197" s="92"/>
      <c r="AT197" s="1"/>
      <c r="AU197" s="3"/>
      <c r="AV197" s="3"/>
      <c r="AW197" s="3"/>
      <c r="AX197" s="3"/>
      <c r="AY197" s="3"/>
      <c r="AZ197" s="59"/>
      <c r="BA197" s="59"/>
      <c r="BB197" s="59"/>
      <c r="BC197" s="59"/>
      <c r="BD197" s="16"/>
      <c r="BE197" s="16"/>
      <c r="BF197" s="59"/>
      <c r="BG197" s="3"/>
      <c r="BH197" s="3"/>
      <c r="BI197" s="3"/>
      <c r="BJ197" s="16"/>
      <c r="BK197" s="16"/>
      <c r="BL197" s="16"/>
      <c r="BM197" s="3"/>
      <c r="BN197" s="16"/>
      <c r="BO197" s="3"/>
      <c r="BP197" s="3"/>
      <c r="BQ197" s="3"/>
      <c r="BR197" s="22"/>
      <c r="BS197" s="3"/>
      <c r="BT197" s="3"/>
      <c r="BU197" s="3"/>
      <c r="BV197" s="3"/>
      <c r="BW197" s="3"/>
      <c r="BX197" s="3"/>
    </row>
    <row r="198" spans="42:76" s="548" customFormat="1">
      <c r="AP198" s="92"/>
      <c r="AQ198" s="92"/>
      <c r="AR198" s="92"/>
      <c r="AS198" s="92"/>
      <c r="AT198" s="1"/>
      <c r="AU198" s="3"/>
      <c r="AV198" s="3"/>
      <c r="AW198" s="3"/>
      <c r="AX198" s="3"/>
      <c r="AY198" s="3"/>
      <c r="AZ198" s="59"/>
      <c r="BA198" s="59"/>
      <c r="BB198" s="59"/>
      <c r="BC198" s="59"/>
      <c r="BD198" s="16"/>
      <c r="BE198" s="16"/>
      <c r="BF198" s="59"/>
      <c r="BG198" s="3"/>
      <c r="BH198" s="3"/>
      <c r="BI198" s="3"/>
      <c r="BJ198" s="16"/>
      <c r="BK198" s="16"/>
      <c r="BL198" s="16"/>
      <c r="BM198" s="3"/>
      <c r="BN198" s="16"/>
      <c r="BO198" s="3"/>
      <c r="BP198" s="3"/>
      <c r="BQ198" s="3"/>
      <c r="BR198" s="22"/>
      <c r="BS198" s="3"/>
      <c r="BT198" s="3"/>
      <c r="BU198" s="3"/>
      <c r="BV198" s="3"/>
      <c r="BW198" s="3"/>
      <c r="BX198" s="3"/>
    </row>
    <row r="199" spans="42:76">
      <c r="AU199" s="3"/>
      <c r="AV199" s="3"/>
      <c r="AW199" s="3"/>
      <c r="AX199" s="3"/>
      <c r="AY199" s="3"/>
      <c r="AZ199" s="59"/>
      <c r="BA199" s="59"/>
      <c r="BB199" s="59"/>
      <c r="BC199" s="59"/>
      <c r="BD199" s="16"/>
      <c r="BE199" s="16"/>
      <c r="BF199" s="59"/>
      <c r="BG199" s="3"/>
      <c r="BH199" s="3"/>
      <c r="BI199" s="3"/>
      <c r="BJ199" s="16"/>
      <c r="BK199" s="16"/>
      <c r="BL199" s="16"/>
      <c r="BM199" s="3"/>
      <c r="BN199" s="16"/>
      <c r="BO199" s="3"/>
      <c r="BP199" s="3"/>
      <c r="BQ199" s="3"/>
      <c r="BR199" s="22"/>
      <c r="BS199" s="3"/>
      <c r="BT199" s="3"/>
      <c r="BU199" s="3"/>
      <c r="BV199" s="3"/>
      <c r="BW199" s="3"/>
      <c r="BX199" s="3"/>
    </row>
    <row r="200" spans="42:76">
      <c r="AU200" s="3"/>
      <c r="AV200" s="3"/>
      <c r="AW200" s="3"/>
      <c r="AX200" s="3"/>
      <c r="AY200" s="3"/>
      <c r="AZ200" s="59"/>
      <c r="BA200" s="59"/>
      <c r="BB200" s="59"/>
      <c r="BC200" s="59"/>
      <c r="BD200" s="16"/>
      <c r="BE200" s="16"/>
      <c r="BF200" s="59"/>
      <c r="BG200" s="3"/>
      <c r="BH200" s="3"/>
      <c r="BI200" s="3"/>
      <c r="BJ200" s="16"/>
      <c r="BK200" s="16"/>
      <c r="BL200" s="16"/>
      <c r="BM200" s="3"/>
      <c r="BN200" s="16"/>
      <c r="BO200" s="3"/>
      <c r="BP200" s="3"/>
      <c r="BQ200" s="3"/>
      <c r="BR200" s="22"/>
      <c r="BS200" s="3"/>
      <c r="BT200" s="3"/>
      <c r="BU200" s="3"/>
      <c r="BV200" s="3"/>
      <c r="BW200" s="3"/>
      <c r="BX200" s="3"/>
    </row>
    <row r="201" spans="42:76">
      <c r="AU201" s="3"/>
      <c r="AV201" s="3"/>
      <c r="AW201" s="3"/>
      <c r="AX201" s="3"/>
      <c r="AY201" s="3"/>
      <c r="AZ201" s="59"/>
      <c r="BA201" s="59"/>
      <c r="BB201" s="59"/>
      <c r="BC201" s="59"/>
      <c r="BD201" s="16"/>
      <c r="BE201" s="16"/>
      <c r="BF201" s="59"/>
      <c r="BG201" s="3"/>
      <c r="BH201" s="3"/>
      <c r="BI201" s="3"/>
      <c r="BJ201" s="16"/>
      <c r="BK201" s="16"/>
      <c r="BL201" s="16"/>
      <c r="BM201" s="3"/>
      <c r="BN201" s="16"/>
      <c r="BO201" s="3"/>
      <c r="BP201" s="3"/>
      <c r="BQ201" s="3"/>
      <c r="BR201" s="22"/>
      <c r="BS201" s="3"/>
      <c r="BT201" s="3"/>
      <c r="BU201" s="3"/>
      <c r="BV201" s="3"/>
      <c r="BW201" s="3"/>
      <c r="BX201" s="3"/>
    </row>
    <row r="202" spans="42:76">
      <c r="AU202" s="3"/>
      <c r="AV202" s="3"/>
      <c r="AW202" s="3"/>
      <c r="AX202" s="3"/>
      <c r="AY202" s="3"/>
      <c r="AZ202" s="59"/>
      <c r="BA202" s="59"/>
      <c r="BB202" s="59"/>
      <c r="BC202" s="59"/>
      <c r="BD202" s="16"/>
      <c r="BE202" s="16"/>
      <c r="BF202" s="59"/>
      <c r="BG202" s="3"/>
      <c r="BH202" s="3"/>
      <c r="BI202" s="3"/>
      <c r="BJ202" s="16"/>
      <c r="BK202" s="16"/>
      <c r="BL202" s="16"/>
      <c r="BM202" s="3"/>
      <c r="BN202" s="16"/>
      <c r="BO202" s="3"/>
      <c r="BP202" s="3"/>
      <c r="BQ202" s="3"/>
      <c r="BR202" s="22"/>
      <c r="BS202" s="3"/>
      <c r="BT202" s="3"/>
      <c r="BU202" s="3"/>
      <c r="BV202" s="3"/>
      <c r="BW202" s="3"/>
      <c r="BX202" s="3"/>
    </row>
    <row r="203" spans="42:76">
      <c r="AU203" s="3"/>
      <c r="AV203" s="3"/>
      <c r="AW203" s="3"/>
      <c r="AX203" s="3"/>
      <c r="AY203" s="3"/>
      <c r="AZ203" s="59"/>
      <c r="BA203" s="59"/>
      <c r="BB203" s="59"/>
      <c r="BC203" s="59"/>
      <c r="BD203" s="16"/>
      <c r="BE203" s="16"/>
      <c r="BF203" s="59"/>
      <c r="BG203" s="3"/>
      <c r="BH203" s="3"/>
      <c r="BI203" s="3"/>
      <c r="BJ203" s="16"/>
      <c r="BK203" s="16"/>
      <c r="BL203" s="16"/>
      <c r="BM203" s="3"/>
      <c r="BN203" s="16"/>
      <c r="BO203" s="3"/>
      <c r="BP203" s="3"/>
      <c r="BQ203" s="3"/>
      <c r="BR203" s="22"/>
      <c r="BS203" s="3"/>
      <c r="BT203" s="3"/>
      <c r="BU203" s="3"/>
      <c r="BV203" s="3"/>
      <c r="BW203" s="3"/>
      <c r="BX203" s="3"/>
    </row>
    <row r="204" spans="42:76">
      <c r="AU204" s="3"/>
      <c r="AV204" s="3"/>
      <c r="AW204" s="3"/>
      <c r="AX204" s="3"/>
      <c r="AY204" s="3"/>
      <c r="AZ204" s="59"/>
      <c r="BA204" s="59"/>
      <c r="BB204" s="59"/>
      <c r="BC204" s="59"/>
      <c r="BD204" s="16"/>
      <c r="BE204" s="16"/>
      <c r="BF204" s="59"/>
      <c r="BG204" s="3"/>
      <c r="BH204" s="3"/>
      <c r="BI204" s="3"/>
      <c r="BJ204" s="16"/>
      <c r="BK204" s="16"/>
      <c r="BL204" s="16"/>
      <c r="BM204" s="3"/>
      <c r="BN204" s="16"/>
      <c r="BO204" s="3"/>
      <c r="BP204" s="3"/>
      <c r="BQ204" s="3"/>
      <c r="BR204" s="22"/>
      <c r="BS204" s="3"/>
      <c r="BT204" s="3"/>
      <c r="BU204" s="3"/>
      <c r="BV204" s="3"/>
      <c r="BW204" s="3"/>
      <c r="BX204" s="3"/>
    </row>
    <row r="205" spans="42:76">
      <c r="AU205" s="3"/>
      <c r="AV205" s="3"/>
      <c r="AW205" s="3"/>
      <c r="AX205" s="3"/>
      <c r="AY205" s="3"/>
      <c r="AZ205" s="59"/>
      <c r="BA205" s="59"/>
      <c r="BB205" s="59"/>
      <c r="BC205" s="59"/>
      <c r="BD205" s="16"/>
      <c r="BE205" s="16"/>
      <c r="BF205" s="59"/>
      <c r="BG205" s="3"/>
      <c r="BH205" s="3"/>
      <c r="BI205" s="3"/>
      <c r="BJ205" s="16"/>
      <c r="BK205" s="16"/>
      <c r="BL205" s="16"/>
      <c r="BM205" s="3"/>
      <c r="BN205" s="16"/>
      <c r="BO205" s="3"/>
      <c r="BP205" s="3"/>
      <c r="BQ205" s="3"/>
      <c r="BR205" s="22"/>
      <c r="BS205" s="3"/>
      <c r="BT205" s="3"/>
      <c r="BU205" s="3"/>
      <c r="BV205" s="3"/>
      <c r="BW205" s="3"/>
      <c r="BX205" s="3"/>
    </row>
    <row r="206" spans="42:76">
      <c r="AU206" s="3"/>
      <c r="AV206" s="3"/>
      <c r="AW206" s="3"/>
      <c r="AX206" s="3"/>
      <c r="AY206" s="3"/>
      <c r="AZ206" s="59"/>
      <c r="BA206" s="59"/>
      <c r="BB206" s="59"/>
      <c r="BC206" s="59"/>
      <c r="BD206" s="16"/>
      <c r="BE206" s="16"/>
      <c r="BF206" s="59"/>
      <c r="BG206" s="3"/>
      <c r="BH206" s="3"/>
      <c r="BI206" s="3"/>
      <c r="BJ206" s="16"/>
      <c r="BK206" s="16"/>
      <c r="BL206" s="16"/>
      <c r="BM206" s="3"/>
      <c r="BN206" s="16"/>
      <c r="BO206" s="3"/>
      <c r="BP206" s="3"/>
      <c r="BQ206" s="3"/>
      <c r="BR206" s="22"/>
      <c r="BS206" s="3"/>
      <c r="BT206" s="3"/>
      <c r="BU206" s="3"/>
      <c r="BV206" s="3"/>
      <c r="BW206" s="3"/>
      <c r="BX206" s="3"/>
    </row>
    <row r="207" spans="42:76">
      <c r="AU207" s="3"/>
      <c r="AV207" s="3"/>
      <c r="AW207" s="3"/>
      <c r="AX207" s="3"/>
      <c r="AY207" s="3"/>
      <c r="AZ207" s="59"/>
      <c r="BA207" s="59"/>
      <c r="BB207" s="59"/>
      <c r="BC207" s="59"/>
      <c r="BD207" s="16"/>
      <c r="BE207" s="16"/>
      <c r="BF207" s="59"/>
      <c r="BG207" s="3"/>
      <c r="BH207" s="3"/>
      <c r="BI207" s="3"/>
      <c r="BJ207" s="16"/>
      <c r="BK207" s="16"/>
      <c r="BL207" s="16"/>
      <c r="BM207" s="3"/>
      <c r="BN207" s="16"/>
      <c r="BO207" s="3"/>
      <c r="BP207" s="3"/>
      <c r="BQ207" s="3"/>
      <c r="BR207" s="22"/>
      <c r="BS207" s="3"/>
      <c r="BT207" s="3"/>
      <c r="BU207" s="3"/>
      <c r="BV207" s="3"/>
      <c r="BW207" s="3"/>
      <c r="BX207" s="3"/>
    </row>
    <row r="208" spans="42:76">
      <c r="AU208" s="3"/>
      <c r="AV208" s="3"/>
      <c r="AW208" s="3"/>
      <c r="AX208" s="3"/>
      <c r="AY208" s="3"/>
      <c r="AZ208" s="59"/>
      <c r="BA208" s="59"/>
      <c r="BB208" s="59"/>
      <c r="BC208" s="59"/>
      <c r="BD208" s="16"/>
      <c r="BE208" s="16"/>
      <c r="BF208" s="59"/>
      <c r="BG208" s="3"/>
      <c r="BH208" s="3"/>
      <c r="BI208" s="3"/>
      <c r="BJ208" s="16"/>
      <c r="BK208" s="16"/>
      <c r="BL208" s="16"/>
      <c r="BM208" s="3"/>
      <c r="BN208" s="16"/>
      <c r="BO208" s="3"/>
      <c r="BP208" s="3"/>
      <c r="BQ208" s="3"/>
      <c r="BR208" s="22"/>
      <c r="BS208" s="3"/>
      <c r="BT208" s="3"/>
      <c r="BU208" s="3"/>
      <c r="BV208" s="3"/>
      <c r="BW208" s="3"/>
      <c r="BX208" s="3"/>
    </row>
    <row r="209" spans="47:78">
      <c r="AU209" s="3"/>
      <c r="AV209" s="3"/>
      <c r="AW209" s="3"/>
      <c r="AX209" s="3"/>
      <c r="AY209" s="3"/>
      <c r="AZ209" s="59"/>
      <c r="BA209" s="59"/>
      <c r="BB209" s="59"/>
      <c r="BC209" s="59"/>
      <c r="BD209" s="16"/>
      <c r="BE209" s="16"/>
      <c r="BF209" s="59"/>
      <c r="BG209" s="3"/>
      <c r="BH209" s="3"/>
      <c r="BI209" s="3"/>
      <c r="BJ209" s="16"/>
      <c r="BK209" s="16"/>
      <c r="BL209" s="16"/>
      <c r="BM209" s="3"/>
      <c r="BN209" s="16"/>
      <c r="BO209" s="3"/>
      <c r="BP209" s="3"/>
      <c r="BQ209" s="3"/>
      <c r="BR209" s="22"/>
      <c r="BS209" s="3"/>
      <c r="BT209" s="3"/>
      <c r="BU209" s="3"/>
      <c r="BV209" s="3"/>
      <c r="BW209" s="3"/>
      <c r="BX209" s="3"/>
    </row>
    <row r="210" spans="47:78">
      <c r="AU210" s="3"/>
      <c r="AV210" s="3"/>
      <c r="AW210" s="3"/>
      <c r="AX210" s="3"/>
      <c r="AY210" s="3"/>
      <c r="AZ210" s="59"/>
      <c r="BA210" s="59"/>
      <c r="BB210" s="59"/>
      <c r="BC210" s="59"/>
      <c r="BD210" s="16"/>
      <c r="BE210" s="16"/>
      <c r="BF210" s="59"/>
      <c r="BG210" s="3"/>
      <c r="BH210" s="3"/>
      <c r="BI210" s="3"/>
      <c r="BJ210" s="16"/>
      <c r="BK210" s="16"/>
      <c r="BL210" s="16"/>
      <c r="BM210" s="3"/>
      <c r="BN210" s="16"/>
      <c r="BO210" s="3"/>
      <c r="BP210" s="3"/>
      <c r="BQ210" s="3"/>
      <c r="BR210" s="22"/>
      <c r="BS210" s="3"/>
      <c r="BT210" s="3"/>
      <c r="BU210" s="3"/>
      <c r="BV210" s="3"/>
      <c r="BW210" s="3"/>
      <c r="BX210" s="3"/>
    </row>
    <row r="211" spans="47:78">
      <c r="AU211" s="3"/>
      <c r="AV211" s="3"/>
      <c r="AW211" s="3"/>
      <c r="AX211" s="3"/>
      <c r="AY211" s="3"/>
      <c r="AZ211" s="59"/>
      <c r="BA211" s="59"/>
      <c r="BB211" s="59"/>
      <c r="BC211" s="59"/>
      <c r="BD211" s="16"/>
      <c r="BE211" s="16"/>
      <c r="BF211" s="59"/>
      <c r="BG211" s="3"/>
      <c r="BH211" s="3"/>
      <c r="BI211" s="3"/>
      <c r="BJ211" s="16"/>
      <c r="BK211" s="16"/>
      <c r="BL211" s="16"/>
      <c r="BM211" s="3"/>
      <c r="BN211" s="16"/>
      <c r="BO211" s="3"/>
      <c r="BP211" s="3"/>
      <c r="BQ211" s="3"/>
      <c r="BR211" s="22"/>
      <c r="BS211" s="3"/>
      <c r="BT211" s="3"/>
      <c r="BU211" s="3"/>
      <c r="BV211" s="3"/>
      <c r="BW211" s="3"/>
      <c r="BX211" s="3"/>
    </row>
    <row r="212" spans="47:78">
      <c r="AU212" s="3"/>
      <c r="AV212" s="3"/>
      <c r="AW212" s="3"/>
      <c r="AX212" s="3"/>
      <c r="AY212" s="3"/>
      <c r="AZ212" s="59"/>
      <c r="BA212" s="59"/>
      <c r="BB212" s="59"/>
      <c r="BC212" s="59"/>
      <c r="BD212" s="16"/>
      <c r="BE212" s="16"/>
      <c r="BF212" s="59"/>
      <c r="BG212" s="3"/>
      <c r="BH212" s="3"/>
      <c r="BI212" s="3"/>
      <c r="BJ212" s="16"/>
      <c r="BK212" s="16"/>
      <c r="BL212" s="16"/>
      <c r="BM212" s="3"/>
      <c r="BN212" s="16"/>
      <c r="BO212" s="3"/>
      <c r="BP212" s="3"/>
      <c r="BQ212" s="3"/>
      <c r="BR212" s="22"/>
      <c r="BS212" s="3"/>
      <c r="BT212" s="3"/>
      <c r="BU212" s="3"/>
      <c r="BV212" s="3"/>
      <c r="BW212" s="3"/>
      <c r="BX212" s="3"/>
    </row>
    <row r="213" spans="47:78">
      <c r="AU213" s="3"/>
      <c r="AV213" s="3"/>
      <c r="AW213" s="3"/>
      <c r="AX213" s="3"/>
      <c r="AY213" s="3"/>
      <c r="AZ213" s="59"/>
      <c r="BA213" s="59"/>
      <c r="BB213" s="59"/>
      <c r="BC213" s="59"/>
      <c r="BD213" s="16"/>
      <c r="BE213" s="16"/>
      <c r="BF213" s="59"/>
      <c r="BG213" s="3"/>
      <c r="BH213" s="3"/>
      <c r="BI213" s="3"/>
      <c r="BJ213" s="16"/>
      <c r="BK213" s="16"/>
      <c r="BL213" s="16"/>
      <c r="BM213" s="3"/>
      <c r="BN213" s="16"/>
      <c r="BO213" s="3"/>
      <c r="BP213" s="3"/>
      <c r="BQ213" s="3"/>
      <c r="BR213" s="22"/>
      <c r="BS213" s="3"/>
      <c r="BT213" s="3"/>
      <c r="BU213" s="3"/>
      <c r="BV213" s="3"/>
      <c r="BW213" s="3"/>
      <c r="BX213" s="3"/>
    </row>
    <row r="214" spans="47:78">
      <c r="AU214" s="3"/>
      <c r="AV214" s="3"/>
      <c r="AW214" s="3"/>
      <c r="AX214" s="3"/>
      <c r="AY214" s="3"/>
      <c r="AZ214" s="59"/>
      <c r="BA214" s="59"/>
      <c r="BB214" s="59"/>
      <c r="BC214" s="59"/>
      <c r="BD214" s="16"/>
      <c r="BE214" s="16"/>
      <c r="BF214" s="59"/>
      <c r="BG214" s="3"/>
      <c r="BH214" s="3"/>
      <c r="BI214" s="3"/>
      <c r="BJ214" s="16"/>
      <c r="BK214" s="16"/>
      <c r="BL214" s="16"/>
      <c r="BM214" s="3"/>
      <c r="BN214" s="16"/>
      <c r="BO214" s="3"/>
      <c r="BP214" s="3"/>
      <c r="BQ214" s="3"/>
      <c r="BR214" s="22"/>
      <c r="BS214" s="3"/>
      <c r="BT214" s="3"/>
      <c r="BU214" s="3"/>
      <c r="BV214" s="3"/>
      <c r="BW214" s="3"/>
      <c r="BX214" s="3"/>
    </row>
    <row r="215" spans="47:78">
      <c r="AU215" s="3"/>
      <c r="AV215" s="3"/>
      <c r="AW215" s="3"/>
      <c r="AX215" s="3"/>
      <c r="AY215" s="3"/>
      <c r="AZ215" s="59"/>
      <c r="BA215" s="59"/>
      <c r="BB215" s="59"/>
      <c r="BC215" s="59"/>
      <c r="BD215" s="16"/>
      <c r="BE215" s="16"/>
      <c r="BF215" s="59"/>
      <c r="BG215" s="3"/>
      <c r="BH215" s="3"/>
      <c r="BI215" s="3"/>
      <c r="BJ215" s="16"/>
      <c r="BK215" s="16"/>
      <c r="BL215" s="16"/>
      <c r="BM215" s="3"/>
      <c r="BN215" s="16"/>
      <c r="BO215" s="3"/>
      <c r="BP215" s="3"/>
      <c r="BQ215" s="3"/>
      <c r="BR215" s="22"/>
      <c r="BS215" s="3"/>
      <c r="BT215" s="3"/>
      <c r="BU215" s="3"/>
      <c r="BV215" s="3"/>
      <c r="BW215" s="3"/>
      <c r="BX215" s="3"/>
      <c r="BZ215" s="22"/>
    </row>
    <row r="216" spans="47:78">
      <c r="AU216" s="3"/>
      <c r="AV216" s="3"/>
      <c r="AW216" s="3"/>
      <c r="AX216" s="3"/>
      <c r="AY216" s="3"/>
      <c r="AZ216" s="59"/>
      <c r="BA216" s="59"/>
      <c r="BB216" s="59"/>
      <c r="BC216" s="59"/>
      <c r="BD216" s="16"/>
      <c r="BE216" s="16"/>
      <c r="BF216" s="59"/>
      <c r="BG216" s="3"/>
      <c r="BH216" s="3"/>
      <c r="BI216" s="3"/>
      <c r="BJ216" s="16"/>
      <c r="BK216" s="16"/>
      <c r="BL216" s="16"/>
      <c r="BM216" s="3"/>
      <c r="BN216" s="16"/>
      <c r="BO216" s="3"/>
      <c r="BP216" s="3"/>
      <c r="BQ216" s="3"/>
      <c r="BR216" s="22"/>
      <c r="BS216" s="3"/>
      <c r="BT216" s="3"/>
      <c r="BU216" s="3"/>
      <c r="BV216" s="3"/>
      <c r="BW216" s="3"/>
      <c r="BX216" s="3"/>
      <c r="BZ216" s="22"/>
    </row>
    <row r="217" spans="47:78" ht="12.75" customHeight="1">
      <c r="AU217" s="3"/>
      <c r="AV217" s="3"/>
      <c r="AW217" s="3"/>
      <c r="AX217" s="3"/>
      <c r="AY217" s="3"/>
      <c r="AZ217" s="59"/>
      <c r="BA217" s="59"/>
      <c r="BB217" s="59"/>
      <c r="BC217" s="59"/>
      <c r="BD217" s="16"/>
      <c r="BE217" s="16"/>
      <c r="BF217" s="59"/>
      <c r="BG217" s="3"/>
      <c r="BH217" s="3"/>
      <c r="BI217" s="3"/>
      <c r="BJ217" s="16"/>
      <c r="BK217" s="16"/>
      <c r="BL217" s="16"/>
      <c r="BM217" s="3"/>
      <c r="BN217" s="16"/>
      <c r="BO217" s="3"/>
      <c r="BP217" s="3"/>
      <c r="BQ217" s="3"/>
      <c r="BR217" s="22"/>
      <c r="BS217" s="3"/>
      <c r="BT217" s="3"/>
      <c r="BU217" s="3"/>
      <c r="BV217" s="3"/>
      <c r="BW217" s="3"/>
      <c r="BX217" s="3"/>
      <c r="BZ217" s="22"/>
    </row>
    <row r="218" spans="47:78">
      <c r="AU218" s="3"/>
      <c r="AV218" s="3"/>
      <c r="AW218" s="3"/>
      <c r="AX218" s="3"/>
      <c r="AY218" s="3"/>
      <c r="AZ218" s="59"/>
      <c r="BA218" s="59"/>
      <c r="BB218" s="59"/>
      <c r="BC218" s="59"/>
      <c r="BD218" s="16"/>
      <c r="BE218" s="16"/>
      <c r="BF218" s="59"/>
      <c r="BG218" s="3"/>
      <c r="BH218" s="3"/>
      <c r="BI218" s="3"/>
      <c r="BJ218" s="16"/>
      <c r="BK218" s="16"/>
      <c r="BL218" s="16"/>
      <c r="BM218" s="3"/>
      <c r="BN218" s="16"/>
      <c r="BO218" s="3"/>
      <c r="BP218" s="3"/>
      <c r="BQ218" s="3"/>
      <c r="BR218" s="22"/>
      <c r="BS218" s="3"/>
      <c r="BT218" s="3"/>
      <c r="BU218" s="3"/>
      <c r="BV218" s="3"/>
      <c r="BW218" s="3"/>
      <c r="BX218" s="3"/>
      <c r="BZ218" s="22"/>
    </row>
    <row r="219" spans="47:78">
      <c r="AU219" s="3"/>
      <c r="AV219" s="3"/>
      <c r="AW219" s="3"/>
      <c r="AX219" s="3"/>
      <c r="AY219" s="3"/>
      <c r="AZ219" s="59"/>
      <c r="BA219" s="59"/>
      <c r="BB219" s="59"/>
      <c r="BC219" s="59"/>
      <c r="BD219" s="16"/>
      <c r="BE219" s="16"/>
      <c r="BF219" s="59"/>
      <c r="BG219" s="3"/>
      <c r="BH219" s="3"/>
      <c r="BI219" s="3"/>
      <c r="BJ219" s="16"/>
      <c r="BK219" s="16"/>
      <c r="BL219" s="16"/>
      <c r="BM219" s="3"/>
      <c r="BN219" s="16"/>
      <c r="BO219" s="3"/>
      <c r="BP219" s="3"/>
      <c r="BQ219" s="3"/>
      <c r="BR219" s="22"/>
      <c r="BS219" s="3"/>
      <c r="BT219" s="3"/>
      <c r="BU219" s="3"/>
      <c r="BV219" s="3"/>
      <c r="BW219" s="3"/>
      <c r="BX219" s="3"/>
      <c r="BZ219" s="22"/>
    </row>
    <row r="220" spans="47:78">
      <c r="AU220" s="3"/>
      <c r="AV220" s="3"/>
      <c r="AW220" s="3"/>
      <c r="AX220" s="3"/>
      <c r="AY220" s="3"/>
      <c r="AZ220" s="59"/>
      <c r="BA220" s="59"/>
      <c r="BB220" s="59"/>
      <c r="BC220" s="59"/>
      <c r="BD220" s="16"/>
      <c r="BE220" s="16"/>
      <c r="BF220" s="59"/>
      <c r="BG220" s="3"/>
      <c r="BH220" s="3"/>
      <c r="BI220" s="3"/>
      <c r="BJ220" s="16"/>
      <c r="BK220" s="16"/>
      <c r="BL220" s="16"/>
      <c r="BM220" s="3"/>
      <c r="BN220" s="16"/>
      <c r="BO220" s="3"/>
      <c r="BP220" s="3"/>
      <c r="BQ220" s="3"/>
      <c r="BR220" s="22"/>
      <c r="BS220" s="3"/>
      <c r="BT220" s="3"/>
      <c r="BU220" s="3"/>
      <c r="BV220" s="3"/>
      <c r="BW220" s="3"/>
      <c r="BX220" s="3"/>
      <c r="BZ220" s="22"/>
    </row>
    <row r="221" spans="47:78">
      <c r="AU221" s="3"/>
      <c r="AV221" s="3"/>
      <c r="AW221" s="3"/>
      <c r="AX221" s="3"/>
      <c r="AY221" s="3"/>
      <c r="AZ221" s="59"/>
      <c r="BA221" s="59"/>
      <c r="BB221" s="59"/>
      <c r="BC221" s="59"/>
      <c r="BD221" s="16"/>
      <c r="BE221" s="16"/>
      <c r="BF221" s="59"/>
      <c r="BG221" s="3"/>
      <c r="BH221" s="3"/>
      <c r="BI221" s="3"/>
      <c r="BJ221" s="16"/>
      <c r="BK221" s="16"/>
      <c r="BL221" s="16"/>
      <c r="BM221" s="3"/>
      <c r="BN221" s="16"/>
      <c r="BO221" s="3"/>
      <c r="BP221" s="3"/>
      <c r="BQ221" s="3"/>
      <c r="BR221" s="22"/>
      <c r="BS221" s="3"/>
      <c r="BT221" s="3"/>
      <c r="BU221" s="3"/>
      <c r="BV221" s="3"/>
      <c r="BW221" s="3"/>
      <c r="BX221" s="3"/>
      <c r="BZ221" s="22"/>
    </row>
    <row r="222" spans="47:78">
      <c r="AU222" s="3"/>
      <c r="AV222" s="3"/>
      <c r="AW222" s="3"/>
      <c r="AX222" s="3"/>
      <c r="AY222" s="3"/>
      <c r="AZ222" s="59"/>
      <c r="BA222" s="59"/>
      <c r="BB222" s="59"/>
      <c r="BC222" s="59"/>
      <c r="BD222" s="16"/>
      <c r="BE222" s="16"/>
      <c r="BF222" s="59"/>
      <c r="BG222" s="3"/>
      <c r="BH222" s="3"/>
      <c r="BI222" s="3"/>
      <c r="BJ222" s="16"/>
      <c r="BK222" s="16"/>
      <c r="BL222" s="16"/>
      <c r="BM222" s="3"/>
      <c r="BN222" s="16"/>
      <c r="BO222" s="3"/>
      <c r="BP222" s="3"/>
      <c r="BQ222" s="3"/>
      <c r="BR222" s="22"/>
      <c r="BS222" s="3"/>
      <c r="BT222" s="3"/>
      <c r="BU222" s="3"/>
      <c r="BV222" s="3"/>
      <c r="BW222" s="3"/>
      <c r="BX222" s="3"/>
      <c r="BZ222" s="22"/>
    </row>
    <row r="223" spans="47:78">
      <c r="AU223" s="3"/>
      <c r="AV223" s="3"/>
      <c r="AW223" s="3"/>
      <c r="AX223" s="3"/>
      <c r="AY223" s="3"/>
      <c r="AZ223" s="59"/>
      <c r="BA223" s="59"/>
      <c r="BB223" s="59"/>
      <c r="BC223" s="59"/>
      <c r="BD223" s="16"/>
      <c r="BE223" s="16"/>
      <c r="BF223" s="59"/>
      <c r="BG223" s="3"/>
      <c r="BH223" s="3"/>
      <c r="BI223" s="3"/>
      <c r="BJ223" s="16"/>
      <c r="BK223" s="16"/>
      <c r="BL223" s="16"/>
      <c r="BM223" s="3"/>
      <c r="BN223" s="16"/>
      <c r="BO223" s="3"/>
      <c r="BP223" s="3"/>
      <c r="BQ223" s="3"/>
      <c r="BR223" s="22"/>
      <c r="BS223" s="3"/>
      <c r="BT223" s="3"/>
      <c r="BU223" s="3"/>
      <c r="BV223" s="3"/>
      <c r="BW223" s="3"/>
      <c r="BX223" s="3"/>
      <c r="BZ223" s="22"/>
    </row>
    <row r="224" spans="47:78">
      <c r="AU224" s="3"/>
      <c r="AV224" s="3"/>
      <c r="AW224" s="3"/>
      <c r="AX224" s="3"/>
      <c r="AY224" s="3"/>
      <c r="AZ224" s="59"/>
      <c r="BA224" s="59"/>
      <c r="BB224" s="59"/>
      <c r="BC224" s="59"/>
      <c r="BD224" s="16"/>
      <c r="BE224" s="16"/>
      <c r="BF224" s="59"/>
      <c r="BG224" s="3"/>
      <c r="BH224" s="3"/>
      <c r="BI224" s="3"/>
      <c r="BJ224" s="16"/>
      <c r="BK224" s="16"/>
      <c r="BL224" s="16"/>
      <c r="BM224" s="3"/>
      <c r="BN224" s="16"/>
      <c r="BO224" s="3"/>
      <c r="BP224" s="3"/>
      <c r="BQ224" s="3"/>
      <c r="BR224" s="22"/>
      <c r="BS224" s="3"/>
      <c r="BT224" s="3"/>
      <c r="BU224" s="3"/>
      <c r="BV224" s="3"/>
      <c r="BW224" s="3"/>
      <c r="BX224" s="3"/>
      <c r="BZ224" s="22"/>
    </row>
    <row r="225" spans="47:78">
      <c r="AU225" s="3"/>
      <c r="AV225" s="3"/>
      <c r="AW225" s="3"/>
      <c r="AX225" s="3"/>
      <c r="AY225" s="3"/>
      <c r="AZ225" s="59"/>
      <c r="BA225" s="59"/>
      <c r="BB225" s="59"/>
      <c r="BC225" s="59"/>
      <c r="BD225" s="16"/>
      <c r="BE225" s="16"/>
      <c r="BF225" s="59"/>
      <c r="BG225" s="3"/>
      <c r="BH225" s="3"/>
      <c r="BI225" s="3"/>
      <c r="BJ225" s="16"/>
      <c r="BK225" s="16"/>
      <c r="BL225" s="16"/>
      <c r="BM225" s="3"/>
      <c r="BN225" s="16"/>
      <c r="BO225" s="3"/>
      <c r="BP225" s="3"/>
      <c r="BQ225" s="3"/>
      <c r="BR225" s="22"/>
      <c r="BS225" s="3"/>
      <c r="BT225" s="3"/>
      <c r="BU225" s="3"/>
      <c r="BV225" s="3"/>
      <c r="BW225" s="3"/>
      <c r="BX225" s="3"/>
      <c r="BZ225" s="22"/>
    </row>
    <row r="226" spans="47:78">
      <c r="AU226" s="3"/>
      <c r="AV226" s="3"/>
      <c r="AW226" s="3"/>
      <c r="AX226" s="3"/>
      <c r="AY226" s="3"/>
      <c r="AZ226" s="59"/>
      <c r="BA226" s="59"/>
      <c r="BB226" s="59"/>
      <c r="BC226" s="59"/>
      <c r="BD226" s="16"/>
      <c r="BE226" s="16"/>
      <c r="BF226" s="59"/>
      <c r="BG226" s="3"/>
      <c r="BH226" s="3"/>
      <c r="BI226" s="3"/>
      <c r="BJ226" s="16"/>
      <c r="BK226" s="16"/>
      <c r="BL226" s="16"/>
      <c r="BM226" s="3"/>
      <c r="BN226" s="16"/>
      <c r="BO226" s="3"/>
      <c r="BP226" s="3"/>
      <c r="BQ226" s="3"/>
      <c r="BR226" s="22"/>
      <c r="BS226" s="3"/>
      <c r="BT226" s="3"/>
      <c r="BU226" s="3"/>
      <c r="BV226" s="3"/>
      <c r="BW226" s="3"/>
      <c r="BX226" s="3"/>
      <c r="BZ226" s="22"/>
    </row>
    <row r="227" spans="47:78">
      <c r="AU227" s="3"/>
      <c r="AV227" s="3"/>
      <c r="AW227" s="3"/>
      <c r="AX227" s="3"/>
      <c r="AY227" s="3"/>
      <c r="AZ227" s="59"/>
      <c r="BA227" s="59"/>
      <c r="BB227" s="59"/>
      <c r="BC227" s="59"/>
      <c r="BD227" s="16"/>
      <c r="BE227" s="16"/>
      <c r="BF227" s="59"/>
      <c r="BG227" s="3"/>
      <c r="BH227" s="3"/>
      <c r="BI227" s="3"/>
      <c r="BJ227" s="16"/>
      <c r="BK227" s="16"/>
      <c r="BL227" s="16"/>
      <c r="BM227" s="3"/>
      <c r="BN227" s="16"/>
      <c r="BO227" s="3"/>
      <c r="BP227" s="3"/>
      <c r="BQ227" s="3"/>
      <c r="BR227" s="22"/>
      <c r="BS227" s="3"/>
      <c r="BT227" s="3"/>
      <c r="BU227" s="3"/>
      <c r="BV227" s="3"/>
      <c r="BW227" s="3"/>
      <c r="BX227" s="3"/>
      <c r="BZ227" s="22"/>
    </row>
    <row r="228" spans="47:78">
      <c r="AU228" s="3"/>
      <c r="AV228" s="3"/>
      <c r="AW228" s="3"/>
      <c r="AX228" s="3"/>
      <c r="AY228" s="3"/>
      <c r="AZ228" s="59"/>
      <c r="BA228" s="59"/>
      <c r="BB228" s="59"/>
      <c r="BC228" s="59"/>
      <c r="BD228" s="16"/>
      <c r="BE228" s="16"/>
      <c r="BF228" s="59"/>
      <c r="BG228" s="3"/>
      <c r="BH228" s="3"/>
      <c r="BI228" s="3"/>
      <c r="BJ228" s="16"/>
      <c r="BK228" s="16"/>
      <c r="BL228" s="16"/>
      <c r="BM228" s="3"/>
      <c r="BN228" s="16"/>
      <c r="BO228" s="3"/>
      <c r="BP228" s="3"/>
      <c r="BQ228" s="3"/>
      <c r="BR228" s="22"/>
      <c r="BS228" s="3"/>
      <c r="BT228" s="3"/>
      <c r="BU228" s="3"/>
      <c r="BV228" s="3"/>
      <c r="BW228" s="3"/>
      <c r="BX228" s="3"/>
      <c r="BZ228" s="22"/>
    </row>
    <row r="229" spans="47:78">
      <c r="AU229" s="3"/>
      <c r="AV229" s="3"/>
      <c r="AW229" s="3"/>
      <c r="AX229" s="3"/>
      <c r="AY229" s="3"/>
      <c r="AZ229" s="59"/>
      <c r="BA229" s="59"/>
      <c r="BB229" s="59"/>
      <c r="BC229" s="59"/>
      <c r="BD229" s="16"/>
      <c r="BE229" s="16"/>
      <c r="BF229" s="59"/>
      <c r="BG229" s="3"/>
      <c r="BH229" s="3"/>
      <c r="BI229" s="3"/>
      <c r="BJ229" s="16"/>
      <c r="BK229" s="16"/>
      <c r="BL229" s="16"/>
      <c r="BM229" s="3"/>
      <c r="BN229" s="16"/>
      <c r="BO229" s="3"/>
      <c r="BP229" s="3"/>
      <c r="BQ229" s="3"/>
      <c r="BR229" s="22"/>
      <c r="BS229" s="3"/>
      <c r="BT229" s="3"/>
      <c r="BU229" s="3"/>
      <c r="BV229" s="3"/>
      <c r="BW229" s="3"/>
      <c r="BX229" s="3"/>
      <c r="BZ229" s="22"/>
    </row>
    <row r="230" spans="47:78">
      <c r="AU230" s="3"/>
      <c r="AV230" s="3"/>
      <c r="AW230" s="3"/>
      <c r="AX230" s="3"/>
      <c r="AY230" s="3"/>
      <c r="AZ230" s="59"/>
      <c r="BA230" s="59"/>
      <c r="BB230" s="59"/>
      <c r="BC230" s="59"/>
      <c r="BD230" s="16"/>
      <c r="BE230" s="16"/>
      <c r="BF230" s="59"/>
      <c r="BG230" s="3"/>
      <c r="BH230" s="3"/>
      <c r="BI230" s="3"/>
      <c r="BJ230" s="16"/>
      <c r="BK230" s="16"/>
      <c r="BL230" s="16"/>
      <c r="BM230" s="3"/>
      <c r="BN230" s="16"/>
      <c r="BO230" s="3"/>
      <c r="BP230" s="3"/>
      <c r="BQ230" s="3"/>
      <c r="BR230" s="22"/>
      <c r="BS230" s="3"/>
      <c r="BT230" s="3"/>
      <c r="BU230" s="3"/>
      <c r="BV230" s="3"/>
      <c r="BW230" s="3"/>
      <c r="BX230" s="3"/>
      <c r="BZ230" s="22"/>
    </row>
    <row r="231" spans="47:78">
      <c r="AU231" s="3"/>
      <c r="AV231" s="3"/>
      <c r="AW231" s="3"/>
      <c r="AX231" s="3"/>
      <c r="AY231" s="3"/>
      <c r="AZ231" s="59"/>
      <c r="BA231" s="59"/>
      <c r="BB231" s="59"/>
      <c r="BC231" s="59"/>
      <c r="BD231" s="16"/>
      <c r="BE231" s="16"/>
      <c r="BF231" s="59"/>
      <c r="BG231" s="3"/>
      <c r="BH231" s="3"/>
      <c r="BI231" s="3"/>
      <c r="BJ231" s="16"/>
      <c r="BK231" s="16"/>
      <c r="BL231" s="16"/>
      <c r="BM231" s="3"/>
      <c r="BN231" s="16"/>
      <c r="BO231" s="3"/>
      <c r="BP231" s="3"/>
      <c r="BQ231" s="3"/>
      <c r="BR231" s="22"/>
      <c r="BS231" s="3"/>
      <c r="BT231" s="3"/>
      <c r="BU231" s="3"/>
      <c r="BV231" s="3"/>
      <c r="BW231" s="3"/>
      <c r="BX231" s="3"/>
      <c r="BZ231" s="22"/>
    </row>
    <row r="232" spans="47:78">
      <c r="AU232" s="3"/>
      <c r="AV232" s="3"/>
      <c r="AW232" s="3"/>
      <c r="AX232" s="3"/>
      <c r="AY232" s="3"/>
      <c r="AZ232" s="59"/>
      <c r="BA232" s="59"/>
      <c r="BB232" s="59"/>
      <c r="BC232" s="59"/>
      <c r="BD232" s="16"/>
      <c r="BE232" s="16"/>
      <c r="BF232" s="59"/>
      <c r="BG232" s="3"/>
      <c r="BH232" s="3"/>
      <c r="BI232" s="3"/>
      <c r="BJ232" s="16"/>
      <c r="BK232" s="16"/>
      <c r="BL232" s="16"/>
      <c r="BM232" s="3"/>
      <c r="BN232" s="16"/>
      <c r="BO232" s="3"/>
      <c r="BP232" s="3"/>
      <c r="BQ232" s="3"/>
      <c r="BR232" s="22"/>
      <c r="BS232" s="3"/>
      <c r="BT232" s="3"/>
      <c r="BU232" s="3"/>
      <c r="BV232" s="3"/>
      <c r="BW232" s="3"/>
      <c r="BX232" s="3"/>
      <c r="BZ232" s="22"/>
    </row>
    <row r="233" spans="47:78">
      <c r="AU233" s="3"/>
      <c r="AV233" s="3"/>
      <c r="AW233" s="3"/>
      <c r="AX233" s="3"/>
      <c r="AY233" s="3"/>
      <c r="AZ233" s="59"/>
      <c r="BA233" s="59"/>
      <c r="BB233" s="59"/>
      <c r="BC233" s="59"/>
      <c r="BD233" s="16"/>
      <c r="BE233" s="16"/>
      <c r="BF233" s="59"/>
      <c r="BG233" s="3"/>
      <c r="BH233" s="3"/>
      <c r="BI233" s="3"/>
      <c r="BJ233" s="16"/>
      <c r="BK233" s="16"/>
      <c r="BL233" s="16"/>
      <c r="BM233" s="3"/>
      <c r="BN233" s="16"/>
      <c r="BO233" s="3"/>
      <c r="BP233" s="3"/>
      <c r="BQ233" s="3"/>
      <c r="BR233" s="22"/>
      <c r="BS233" s="3"/>
      <c r="BT233" s="3"/>
      <c r="BU233" s="3"/>
      <c r="BV233" s="3"/>
      <c r="BW233" s="3"/>
      <c r="BX233" s="3"/>
      <c r="BZ233" s="22"/>
    </row>
    <row r="234" spans="47:78">
      <c r="AU234" s="3"/>
      <c r="AV234" s="3"/>
      <c r="AW234" s="3"/>
      <c r="AX234" s="3"/>
      <c r="AY234" s="3"/>
      <c r="AZ234" s="59"/>
      <c r="BA234" s="59"/>
      <c r="BB234" s="59"/>
      <c r="BC234" s="59"/>
      <c r="BD234" s="16"/>
      <c r="BE234" s="16"/>
      <c r="BF234" s="59"/>
      <c r="BG234" s="3"/>
      <c r="BH234" s="3"/>
      <c r="BI234" s="3"/>
      <c r="BJ234" s="16"/>
      <c r="BK234" s="16"/>
      <c r="BL234" s="16"/>
      <c r="BM234" s="3"/>
      <c r="BN234" s="16"/>
      <c r="BO234" s="3"/>
      <c r="BP234" s="3"/>
      <c r="BQ234" s="3"/>
      <c r="BR234" s="22"/>
      <c r="BS234" s="3"/>
      <c r="BT234" s="3"/>
      <c r="BU234" s="3"/>
      <c r="BV234" s="3"/>
      <c r="BW234" s="3"/>
      <c r="BX234" s="3"/>
      <c r="BZ234" s="22"/>
    </row>
    <row r="235" spans="47:78">
      <c r="AU235" s="3"/>
      <c r="AV235" s="3"/>
      <c r="AW235" s="3"/>
      <c r="AX235" s="3"/>
      <c r="AY235" s="3"/>
      <c r="AZ235" s="59"/>
      <c r="BA235" s="59"/>
      <c r="BB235" s="59"/>
      <c r="BC235" s="59"/>
      <c r="BD235" s="16"/>
      <c r="BE235" s="16"/>
      <c r="BF235" s="59"/>
      <c r="BG235" s="3"/>
      <c r="BH235" s="3"/>
      <c r="BI235" s="3"/>
      <c r="BJ235" s="16"/>
      <c r="BK235" s="16"/>
      <c r="BL235" s="16"/>
      <c r="BM235" s="3"/>
      <c r="BN235" s="16"/>
      <c r="BO235" s="3"/>
      <c r="BP235" s="3"/>
      <c r="BQ235" s="3"/>
      <c r="BR235" s="22"/>
      <c r="BS235" s="3"/>
      <c r="BT235" s="3"/>
      <c r="BU235" s="3"/>
      <c r="BV235" s="3"/>
      <c r="BW235" s="3"/>
      <c r="BX235" s="3"/>
      <c r="BZ235" s="22"/>
    </row>
    <row r="236" spans="47:78">
      <c r="AU236" s="3"/>
      <c r="AV236" s="3"/>
      <c r="AW236" s="3"/>
      <c r="AX236" s="3"/>
      <c r="AY236" s="3"/>
      <c r="AZ236" s="59"/>
      <c r="BA236" s="59"/>
      <c r="BB236" s="59"/>
      <c r="BC236" s="59"/>
      <c r="BD236" s="16"/>
      <c r="BE236" s="16"/>
      <c r="BF236" s="59"/>
      <c r="BG236" s="3"/>
      <c r="BH236" s="3"/>
      <c r="BI236" s="3"/>
      <c r="BJ236" s="16"/>
      <c r="BK236" s="16"/>
      <c r="BL236" s="16"/>
      <c r="BM236" s="3"/>
      <c r="BN236" s="16"/>
      <c r="BO236" s="3"/>
      <c r="BP236" s="3"/>
      <c r="BQ236" s="3"/>
      <c r="BR236" s="22"/>
      <c r="BS236" s="3"/>
      <c r="BT236" s="3"/>
      <c r="BU236" s="3"/>
      <c r="BV236" s="3"/>
      <c r="BW236" s="3"/>
      <c r="BX236" s="3"/>
      <c r="BZ236" s="22"/>
    </row>
    <row r="237" spans="47:78">
      <c r="AU237" s="3"/>
      <c r="AV237" s="3"/>
      <c r="AW237" s="3"/>
      <c r="AX237" s="3"/>
      <c r="AY237" s="3"/>
      <c r="AZ237" s="59"/>
      <c r="BA237" s="59"/>
      <c r="BB237" s="59"/>
      <c r="BC237" s="59"/>
      <c r="BD237" s="16"/>
      <c r="BE237" s="16"/>
      <c r="BF237" s="59"/>
      <c r="BG237" s="3"/>
      <c r="BH237" s="3"/>
      <c r="BI237" s="3"/>
      <c r="BJ237" s="16"/>
      <c r="BK237" s="16"/>
      <c r="BL237" s="16"/>
      <c r="BM237" s="3"/>
      <c r="BN237" s="16"/>
      <c r="BO237" s="3"/>
      <c r="BP237" s="3"/>
      <c r="BQ237" s="3"/>
      <c r="BR237" s="22"/>
      <c r="BS237" s="3"/>
      <c r="BT237" s="3"/>
      <c r="BU237" s="3"/>
      <c r="BV237" s="3"/>
      <c r="BW237" s="3"/>
      <c r="BX237" s="3"/>
      <c r="BZ237" s="22"/>
    </row>
    <row r="238" spans="47:78">
      <c r="AU238" s="3"/>
      <c r="AV238" s="3"/>
      <c r="AW238" s="3"/>
      <c r="AX238" s="3"/>
      <c r="AY238" s="3"/>
      <c r="AZ238" s="59"/>
      <c r="BA238" s="59"/>
      <c r="BB238" s="59"/>
      <c r="BC238" s="59"/>
      <c r="BD238" s="16"/>
      <c r="BE238" s="16"/>
      <c r="BF238" s="59"/>
      <c r="BG238" s="3"/>
      <c r="BH238" s="3"/>
      <c r="BI238" s="3"/>
      <c r="BJ238" s="16"/>
      <c r="BK238" s="16"/>
      <c r="BL238" s="16"/>
      <c r="BM238" s="3"/>
      <c r="BN238" s="16"/>
      <c r="BO238" s="3"/>
      <c r="BP238" s="3"/>
      <c r="BQ238" s="3"/>
      <c r="BR238" s="22"/>
      <c r="BS238" s="3"/>
      <c r="BT238" s="3"/>
      <c r="BU238" s="3"/>
      <c r="BV238" s="3"/>
      <c r="BW238" s="3"/>
      <c r="BX238" s="3"/>
      <c r="BZ238" s="22"/>
    </row>
    <row r="239" spans="47:78">
      <c r="AU239" s="3"/>
      <c r="AV239" s="3"/>
      <c r="AW239" s="3"/>
      <c r="AX239" s="3"/>
      <c r="AY239" s="3"/>
      <c r="AZ239" s="59"/>
      <c r="BA239" s="59"/>
      <c r="BB239" s="59"/>
      <c r="BC239" s="59"/>
      <c r="BD239" s="16"/>
      <c r="BE239" s="16"/>
      <c r="BF239" s="59"/>
      <c r="BG239" s="3"/>
      <c r="BH239" s="3"/>
      <c r="BI239" s="3"/>
      <c r="BJ239" s="16"/>
      <c r="BK239" s="16"/>
      <c r="BL239" s="16"/>
      <c r="BM239" s="3"/>
      <c r="BN239" s="16"/>
      <c r="BO239" s="3"/>
      <c r="BP239" s="3"/>
      <c r="BQ239" s="3"/>
      <c r="BR239" s="22"/>
      <c r="BS239" s="3"/>
      <c r="BT239" s="3"/>
      <c r="BU239" s="3"/>
      <c r="BV239" s="3"/>
      <c r="BW239" s="3"/>
      <c r="BX239" s="3"/>
      <c r="BZ239" s="22"/>
    </row>
    <row r="240" spans="47:78">
      <c r="AU240" s="3"/>
      <c r="AV240" s="3"/>
      <c r="AW240" s="3"/>
      <c r="AX240" s="3"/>
      <c r="AY240" s="3"/>
      <c r="AZ240" s="59"/>
      <c r="BA240" s="59"/>
      <c r="BB240" s="59"/>
      <c r="BC240" s="59"/>
      <c r="BD240" s="16"/>
      <c r="BE240" s="16"/>
      <c r="BF240" s="59"/>
      <c r="BG240" s="3"/>
      <c r="BH240" s="3"/>
      <c r="BI240" s="3"/>
      <c r="BJ240" s="16"/>
      <c r="BK240" s="16"/>
      <c r="BL240" s="16"/>
      <c r="BM240" s="3"/>
      <c r="BN240" s="16"/>
      <c r="BO240" s="3"/>
      <c r="BP240" s="3"/>
      <c r="BQ240" s="3"/>
      <c r="BR240" s="22"/>
      <c r="BS240" s="3"/>
      <c r="BT240" s="3"/>
      <c r="BU240" s="3"/>
      <c r="BV240" s="3"/>
      <c r="BW240" s="3"/>
      <c r="BX240" s="3"/>
      <c r="BZ240" s="22"/>
    </row>
    <row r="241" spans="47:78">
      <c r="AU241" s="3"/>
      <c r="AV241" s="3"/>
      <c r="AW241" s="3"/>
      <c r="AX241" s="3"/>
      <c r="AY241" s="3"/>
      <c r="AZ241" s="59"/>
      <c r="BA241" s="59"/>
      <c r="BB241" s="59"/>
      <c r="BC241" s="59"/>
      <c r="BD241" s="16"/>
      <c r="BE241" s="16"/>
      <c r="BF241" s="59"/>
      <c r="BG241" s="3"/>
      <c r="BH241" s="3"/>
      <c r="BI241" s="3"/>
      <c r="BJ241" s="16"/>
      <c r="BK241" s="16"/>
      <c r="BL241" s="16"/>
      <c r="BM241" s="3"/>
      <c r="BN241" s="16"/>
      <c r="BO241" s="3"/>
      <c r="BP241" s="3"/>
      <c r="BQ241" s="3"/>
      <c r="BR241" s="22"/>
      <c r="BS241" s="3"/>
      <c r="BT241" s="3"/>
      <c r="BU241" s="3"/>
      <c r="BV241" s="3"/>
      <c r="BW241" s="3"/>
      <c r="BX241" s="3"/>
      <c r="BZ241" s="22"/>
    </row>
    <row r="242" spans="47:78">
      <c r="AU242" s="3"/>
      <c r="AV242" s="3"/>
      <c r="AW242" s="3"/>
      <c r="AX242" s="3"/>
      <c r="AY242" s="3"/>
      <c r="AZ242" s="59"/>
      <c r="BA242" s="59"/>
      <c r="BB242" s="59"/>
      <c r="BC242" s="59"/>
      <c r="BD242" s="16"/>
      <c r="BE242" s="16"/>
      <c r="BF242" s="59"/>
      <c r="BG242" s="3"/>
      <c r="BH242" s="3"/>
      <c r="BI242" s="3"/>
      <c r="BJ242" s="16"/>
      <c r="BK242" s="16"/>
      <c r="BL242" s="16"/>
      <c r="BM242" s="3"/>
      <c r="BN242" s="16"/>
      <c r="BO242" s="3"/>
      <c r="BP242" s="3"/>
      <c r="BQ242" s="3"/>
      <c r="BR242" s="22"/>
      <c r="BS242" s="3"/>
      <c r="BT242" s="3"/>
      <c r="BU242" s="3"/>
      <c r="BV242" s="3"/>
      <c r="BW242" s="3"/>
      <c r="BX242" s="3"/>
      <c r="BZ242" s="22"/>
    </row>
    <row r="243" spans="47:78">
      <c r="AU243" s="3"/>
      <c r="AV243" s="3"/>
      <c r="AW243" s="3"/>
      <c r="AX243" s="3"/>
      <c r="AY243" s="3"/>
      <c r="AZ243" s="59"/>
      <c r="BA243" s="59"/>
      <c r="BB243" s="59"/>
      <c r="BC243" s="59"/>
      <c r="BD243" s="16"/>
      <c r="BE243" s="16"/>
      <c r="BF243" s="59"/>
      <c r="BG243" s="3"/>
      <c r="BH243" s="3"/>
      <c r="BI243" s="3"/>
      <c r="BJ243" s="16"/>
      <c r="BK243" s="16"/>
      <c r="BL243" s="16"/>
      <c r="BM243" s="3"/>
      <c r="BN243" s="16"/>
      <c r="BO243" s="3"/>
      <c r="BP243" s="3"/>
      <c r="BQ243" s="3"/>
      <c r="BR243" s="22"/>
      <c r="BS243" s="3"/>
      <c r="BT243" s="3"/>
      <c r="BU243" s="3"/>
      <c r="BV243" s="3"/>
      <c r="BW243" s="3"/>
      <c r="BX243" s="3"/>
      <c r="BZ243" s="22"/>
    </row>
    <row r="244" spans="47:78">
      <c r="AU244" s="3"/>
      <c r="AV244" s="3"/>
      <c r="AW244" s="3"/>
      <c r="AX244" s="3"/>
      <c r="AY244" s="3"/>
      <c r="AZ244" s="59"/>
      <c r="BA244" s="59"/>
      <c r="BB244" s="59"/>
      <c r="BC244" s="59"/>
      <c r="BD244" s="16"/>
      <c r="BE244" s="16"/>
      <c r="BF244" s="59"/>
      <c r="BG244" s="3"/>
      <c r="BH244" s="3"/>
      <c r="BI244" s="3"/>
      <c r="BJ244" s="16"/>
      <c r="BK244" s="16"/>
      <c r="BL244" s="16"/>
      <c r="BM244" s="3"/>
      <c r="BN244" s="16"/>
      <c r="BO244" s="3"/>
      <c r="BP244" s="3"/>
      <c r="BQ244" s="3"/>
      <c r="BR244" s="22"/>
      <c r="BS244" s="3"/>
      <c r="BT244" s="3"/>
      <c r="BU244" s="3"/>
      <c r="BV244" s="3"/>
      <c r="BW244" s="3"/>
      <c r="BX244" s="3"/>
      <c r="BZ244" s="22"/>
    </row>
    <row r="245" spans="47:78">
      <c r="AU245" s="3"/>
      <c r="AV245" s="3"/>
      <c r="AW245" s="3"/>
      <c r="AX245" s="3"/>
      <c r="AY245" s="3"/>
      <c r="AZ245" s="59"/>
      <c r="BA245" s="59"/>
      <c r="BB245" s="59"/>
      <c r="BC245" s="59"/>
      <c r="BD245" s="16"/>
      <c r="BE245" s="16"/>
      <c r="BF245" s="59"/>
      <c r="BG245" s="3"/>
      <c r="BH245" s="3"/>
      <c r="BI245" s="3"/>
      <c r="BJ245" s="16"/>
      <c r="BK245" s="16"/>
      <c r="BL245" s="16"/>
      <c r="BM245" s="3"/>
      <c r="BN245" s="16"/>
      <c r="BO245" s="3"/>
      <c r="BP245" s="3"/>
      <c r="BQ245" s="3"/>
      <c r="BR245" s="22"/>
      <c r="BS245" s="3"/>
      <c r="BT245" s="3"/>
      <c r="BU245" s="3"/>
      <c r="BV245" s="3"/>
      <c r="BW245" s="3"/>
      <c r="BX245" s="3"/>
      <c r="BZ245" s="22"/>
    </row>
    <row r="246" spans="47:78">
      <c r="AU246" s="3"/>
      <c r="AV246" s="3"/>
      <c r="AW246" s="3"/>
      <c r="AX246" s="3"/>
      <c r="AY246" s="3"/>
      <c r="AZ246" s="59"/>
      <c r="BA246" s="59"/>
      <c r="BB246" s="59"/>
      <c r="BC246" s="59"/>
      <c r="BD246" s="16"/>
      <c r="BE246" s="16"/>
      <c r="BF246" s="59"/>
      <c r="BG246" s="3"/>
      <c r="BH246" s="3"/>
      <c r="BI246" s="3"/>
      <c r="BJ246" s="16"/>
      <c r="BK246" s="16"/>
      <c r="BL246" s="16"/>
      <c r="BM246" s="3"/>
      <c r="BN246" s="16"/>
      <c r="BO246" s="3"/>
      <c r="BP246" s="3"/>
      <c r="BQ246" s="3"/>
      <c r="BR246" s="22"/>
      <c r="BS246" s="3"/>
      <c r="BT246" s="3"/>
      <c r="BU246" s="3"/>
      <c r="BV246" s="3"/>
      <c r="BW246" s="3"/>
      <c r="BX246" s="3"/>
      <c r="BZ246" s="22"/>
    </row>
    <row r="247" spans="47:78">
      <c r="AU247" s="3"/>
      <c r="AV247" s="3"/>
      <c r="AW247" s="3"/>
      <c r="AX247" s="3"/>
      <c r="AY247" s="3"/>
      <c r="AZ247" s="59"/>
      <c r="BA247" s="59"/>
      <c r="BB247" s="59"/>
      <c r="BC247" s="59"/>
      <c r="BD247" s="16"/>
      <c r="BE247" s="16"/>
      <c r="BF247" s="59"/>
      <c r="BG247" s="3"/>
      <c r="BH247" s="3"/>
      <c r="BI247" s="3"/>
      <c r="BJ247" s="16"/>
      <c r="BK247" s="16"/>
      <c r="BL247" s="16"/>
      <c r="BM247" s="3"/>
      <c r="BN247" s="16"/>
      <c r="BO247" s="3"/>
      <c r="BP247" s="3"/>
      <c r="BQ247" s="3"/>
      <c r="BR247" s="22"/>
      <c r="BS247" s="3"/>
      <c r="BT247" s="3"/>
      <c r="BU247" s="3"/>
      <c r="BV247" s="3"/>
      <c r="BW247" s="3"/>
      <c r="BX247" s="3"/>
      <c r="BZ247" s="22"/>
    </row>
    <row r="248" spans="47:78">
      <c r="AU248" s="3"/>
      <c r="AV248" s="3"/>
      <c r="AW248" s="3"/>
      <c r="AX248" s="3"/>
      <c r="AY248" s="3"/>
      <c r="AZ248" s="59"/>
      <c r="BA248" s="59"/>
      <c r="BB248" s="59"/>
      <c r="BC248" s="59"/>
      <c r="BD248" s="16"/>
      <c r="BE248" s="16"/>
      <c r="BF248" s="59"/>
      <c r="BG248" s="3"/>
      <c r="BH248" s="3"/>
      <c r="BI248" s="3"/>
      <c r="BJ248" s="16"/>
      <c r="BK248" s="16"/>
      <c r="BL248" s="16"/>
      <c r="BM248" s="3"/>
      <c r="BN248" s="16"/>
      <c r="BO248" s="3"/>
      <c r="BP248" s="3"/>
      <c r="BQ248" s="3"/>
      <c r="BR248" s="22"/>
      <c r="BS248" s="3"/>
      <c r="BT248" s="3"/>
      <c r="BU248" s="3"/>
      <c r="BV248" s="3"/>
      <c r="BW248" s="3"/>
      <c r="BX248" s="3"/>
      <c r="BZ248" s="22"/>
    </row>
    <row r="249" spans="47:78">
      <c r="AU249" s="3"/>
      <c r="AV249" s="3"/>
      <c r="AW249" s="3"/>
      <c r="AX249" s="3"/>
      <c r="AY249" s="3"/>
      <c r="AZ249" s="59"/>
      <c r="BA249" s="59"/>
      <c r="BB249" s="59"/>
      <c r="BC249" s="59"/>
      <c r="BD249" s="16"/>
      <c r="BE249" s="16"/>
      <c r="BF249" s="59"/>
      <c r="BG249" s="3"/>
      <c r="BH249" s="3"/>
      <c r="BI249" s="3"/>
      <c r="BJ249" s="16"/>
      <c r="BK249" s="16"/>
      <c r="BL249" s="16"/>
      <c r="BM249" s="3"/>
      <c r="BN249" s="16"/>
      <c r="BO249" s="3"/>
      <c r="BP249" s="3"/>
      <c r="BQ249" s="3"/>
      <c r="BR249" s="22"/>
      <c r="BS249" s="3"/>
      <c r="BT249" s="3"/>
      <c r="BU249" s="3"/>
      <c r="BV249" s="3"/>
      <c r="BW249" s="3"/>
      <c r="BX249" s="3"/>
      <c r="BZ249" s="22"/>
    </row>
    <row r="250" spans="47:78">
      <c r="AU250" s="3"/>
      <c r="AV250" s="3"/>
      <c r="AW250" s="3"/>
      <c r="AX250" s="3"/>
      <c r="AY250" s="3"/>
      <c r="AZ250" s="59"/>
      <c r="BA250" s="59"/>
      <c r="BB250" s="59"/>
      <c r="BC250" s="59"/>
      <c r="BD250" s="16"/>
      <c r="BE250" s="16"/>
      <c r="BF250" s="59"/>
      <c r="BG250" s="3"/>
      <c r="BH250" s="3"/>
      <c r="BI250" s="3"/>
      <c r="BJ250" s="16"/>
      <c r="BK250" s="16"/>
      <c r="BL250" s="16"/>
      <c r="BM250" s="3"/>
      <c r="BN250" s="16"/>
      <c r="BO250" s="3"/>
      <c r="BP250" s="3"/>
      <c r="BQ250" s="3"/>
      <c r="BR250" s="22"/>
      <c r="BS250" s="3"/>
      <c r="BT250" s="3"/>
      <c r="BU250" s="3"/>
      <c r="BV250" s="3"/>
      <c r="BW250" s="3"/>
      <c r="BX250" s="3"/>
      <c r="BZ250" s="22"/>
    </row>
    <row r="251" spans="47:78">
      <c r="AU251" s="3"/>
      <c r="AV251" s="3"/>
      <c r="AW251" s="3"/>
      <c r="AX251" s="3"/>
      <c r="AY251" s="3"/>
      <c r="AZ251" s="59"/>
      <c r="BA251" s="59"/>
      <c r="BB251" s="59"/>
      <c r="BC251" s="59"/>
      <c r="BD251" s="16"/>
      <c r="BE251" s="16"/>
      <c r="BF251" s="59"/>
      <c r="BG251" s="3"/>
      <c r="BH251" s="3"/>
      <c r="BI251" s="3"/>
      <c r="BJ251" s="16"/>
      <c r="BK251" s="16"/>
      <c r="BL251" s="16"/>
      <c r="BM251" s="3"/>
      <c r="BN251" s="16"/>
      <c r="BO251" s="3"/>
      <c r="BP251" s="3"/>
      <c r="BQ251" s="3"/>
      <c r="BR251" s="22"/>
      <c r="BS251" s="3"/>
      <c r="BT251" s="3"/>
      <c r="BU251" s="3"/>
      <c r="BV251" s="3"/>
      <c r="BW251" s="3"/>
      <c r="BX251" s="3"/>
      <c r="BZ251" s="22"/>
    </row>
    <row r="252" spans="47:78">
      <c r="AU252" s="3"/>
      <c r="AV252" s="3"/>
      <c r="AW252" s="3"/>
      <c r="AX252" s="3"/>
      <c r="AY252" s="3"/>
      <c r="AZ252" s="59"/>
      <c r="BA252" s="59"/>
      <c r="BB252" s="59"/>
      <c r="BC252" s="59"/>
      <c r="BD252" s="16"/>
      <c r="BE252" s="16"/>
      <c r="BF252" s="59"/>
      <c r="BG252" s="3"/>
      <c r="BH252" s="3"/>
      <c r="BI252" s="3"/>
      <c r="BJ252" s="16"/>
      <c r="BK252" s="16"/>
      <c r="BL252" s="16"/>
      <c r="BM252" s="3"/>
      <c r="BN252" s="16"/>
      <c r="BO252" s="3"/>
      <c r="BP252" s="3"/>
      <c r="BQ252" s="3"/>
      <c r="BR252" s="22"/>
      <c r="BS252" s="3"/>
      <c r="BT252" s="3"/>
      <c r="BU252" s="3"/>
      <c r="BV252" s="3"/>
      <c r="BW252" s="3"/>
      <c r="BX252" s="3"/>
      <c r="BZ252" s="22"/>
    </row>
    <row r="253" spans="47:78">
      <c r="AU253" s="3"/>
      <c r="AV253" s="3"/>
      <c r="AW253" s="3"/>
      <c r="AX253" s="3"/>
      <c r="AY253" s="3"/>
      <c r="AZ253" s="59"/>
      <c r="BA253" s="59"/>
      <c r="BB253" s="59"/>
      <c r="BC253" s="59"/>
      <c r="BD253" s="16"/>
      <c r="BE253" s="16"/>
      <c r="BF253" s="59"/>
      <c r="BG253" s="3"/>
      <c r="BH253" s="3"/>
      <c r="BI253" s="3"/>
      <c r="BJ253" s="16"/>
      <c r="BK253" s="16"/>
      <c r="BL253" s="16"/>
      <c r="BM253" s="3"/>
      <c r="BN253" s="16"/>
      <c r="BO253" s="3"/>
      <c r="BP253" s="3"/>
      <c r="BQ253" s="3"/>
      <c r="BR253" s="22"/>
      <c r="BS253" s="3"/>
      <c r="BT253" s="3"/>
      <c r="BU253" s="3"/>
      <c r="BV253" s="3"/>
      <c r="BW253" s="3"/>
      <c r="BX253" s="3"/>
      <c r="BZ253" s="22"/>
    </row>
    <row r="254" spans="47:78">
      <c r="AU254" s="3"/>
      <c r="AV254" s="3"/>
      <c r="AW254" s="3"/>
      <c r="AX254" s="3"/>
      <c r="AY254" s="3"/>
      <c r="AZ254" s="59"/>
      <c r="BA254" s="59"/>
      <c r="BB254" s="59"/>
      <c r="BC254" s="59"/>
      <c r="BD254" s="16"/>
      <c r="BE254" s="16"/>
      <c r="BF254" s="59"/>
      <c r="BG254" s="3"/>
      <c r="BH254" s="3"/>
      <c r="BI254" s="3"/>
      <c r="BJ254" s="16"/>
      <c r="BK254" s="16"/>
      <c r="BL254" s="16"/>
      <c r="BM254" s="3"/>
      <c r="BN254" s="16"/>
      <c r="BO254" s="3"/>
      <c r="BP254" s="3"/>
      <c r="BQ254" s="3"/>
      <c r="BR254" s="22"/>
      <c r="BS254" s="3"/>
      <c r="BT254" s="3"/>
      <c r="BU254" s="3"/>
      <c r="BV254" s="3"/>
      <c r="BW254" s="3"/>
      <c r="BX254" s="3"/>
      <c r="BZ254" s="22"/>
    </row>
    <row r="255" spans="47:78">
      <c r="AU255" s="3"/>
      <c r="AV255" s="3"/>
      <c r="AW255" s="3"/>
      <c r="AX255" s="3"/>
      <c r="AY255" s="3"/>
      <c r="AZ255" s="59"/>
      <c r="BA255" s="59"/>
      <c r="BB255" s="59"/>
      <c r="BC255" s="59"/>
      <c r="BD255" s="16"/>
      <c r="BE255" s="16"/>
      <c r="BF255" s="59"/>
      <c r="BG255" s="3"/>
      <c r="BH255" s="3"/>
      <c r="BI255" s="3"/>
      <c r="BJ255" s="16"/>
      <c r="BK255" s="16"/>
      <c r="BL255" s="16"/>
      <c r="BM255" s="3"/>
      <c r="BN255" s="16"/>
      <c r="BO255" s="3"/>
      <c r="BP255" s="3"/>
      <c r="BQ255" s="3"/>
      <c r="BR255" s="22"/>
      <c r="BS255" s="3"/>
      <c r="BT255" s="3"/>
      <c r="BU255" s="3"/>
      <c r="BV255" s="3"/>
      <c r="BW255" s="3"/>
      <c r="BX255" s="3"/>
      <c r="BZ255" s="22"/>
    </row>
    <row r="256" spans="47:78">
      <c r="AU256" s="3"/>
      <c r="AV256" s="3"/>
      <c r="AW256" s="3"/>
      <c r="AX256" s="3"/>
      <c r="AY256" s="3"/>
      <c r="AZ256" s="59"/>
      <c r="BA256" s="59"/>
      <c r="BB256" s="59"/>
      <c r="BC256" s="59"/>
      <c r="BD256" s="16"/>
      <c r="BE256" s="16"/>
      <c r="BF256" s="59"/>
      <c r="BG256" s="3"/>
      <c r="BH256" s="3"/>
      <c r="BI256" s="3"/>
      <c r="BJ256" s="16"/>
      <c r="BK256" s="16"/>
      <c r="BL256" s="16"/>
      <c r="BM256" s="3"/>
      <c r="BN256" s="16"/>
      <c r="BO256" s="3"/>
      <c r="BP256" s="3"/>
      <c r="BQ256" s="3"/>
      <c r="BR256" s="22"/>
      <c r="BS256" s="3"/>
      <c r="BT256" s="3"/>
      <c r="BU256" s="3"/>
      <c r="BV256" s="3"/>
      <c r="BW256" s="3"/>
      <c r="BX256" s="3"/>
      <c r="BZ256" s="22"/>
    </row>
    <row r="257" spans="43:78">
      <c r="AU257" s="3"/>
      <c r="AV257" s="3"/>
      <c r="AW257" s="3"/>
      <c r="AX257" s="3"/>
      <c r="AY257" s="3"/>
      <c r="AZ257" s="59"/>
      <c r="BA257" s="59"/>
      <c r="BB257" s="59"/>
      <c r="BC257" s="59"/>
      <c r="BD257" s="16"/>
      <c r="BE257" s="16"/>
      <c r="BF257" s="59"/>
      <c r="BG257" s="3"/>
      <c r="BH257" s="3"/>
      <c r="BI257" s="3"/>
      <c r="BJ257" s="16"/>
      <c r="BK257" s="16"/>
      <c r="BL257" s="16"/>
      <c r="BM257" s="3"/>
      <c r="BN257" s="16"/>
      <c r="BO257" s="3"/>
      <c r="BP257" s="3"/>
      <c r="BQ257" s="3"/>
      <c r="BR257" s="22"/>
      <c r="BS257" s="3"/>
      <c r="BT257" s="3"/>
      <c r="BU257" s="3"/>
      <c r="BV257" s="3"/>
      <c r="BW257" s="3"/>
      <c r="BX257" s="3"/>
      <c r="BZ257" s="22"/>
    </row>
    <row r="258" spans="43:78">
      <c r="AU258" s="3"/>
      <c r="AV258" s="3"/>
      <c r="AW258" s="3"/>
      <c r="AX258" s="3"/>
      <c r="AY258" s="3"/>
      <c r="AZ258" s="59"/>
      <c r="BA258" s="59"/>
      <c r="BB258" s="59"/>
      <c r="BC258" s="59"/>
      <c r="BD258" s="16"/>
      <c r="BE258" s="16"/>
      <c r="BF258" s="59"/>
      <c r="BG258" s="3"/>
      <c r="BH258" s="3"/>
      <c r="BI258" s="3"/>
      <c r="BJ258" s="16"/>
      <c r="BK258" s="16"/>
      <c r="BL258" s="16"/>
      <c r="BM258" s="3"/>
      <c r="BN258" s="16"/>
      <c r="BO258" s="3"/>
      <c r="BP258" s="3"/>
      <c r="BQ258" s="3"/>
      <c r="BR258" s="22"/>
      <c r="BS258" s="3"/>
      <c r="BT258" s="3"/>
      <c r="BU258" s="3"/>
      <c r="BV258" s="3"/>
      <c r="BW258" s="3"/>
      <c r="BX258" s="3"/>
      <c r="BZ258" s="22"/>
    </row>
    <row r="259" spans="43:78">
      <c r="AU259" s="3"/>
      <c r="AV259" s="3"/>
      <c r="AW259" s="3"/>
      <c r="AX259" s="3"/>
      <c r="AY259" s="3"/>
      <c r="AZ259" s="59"/>
      <c r="BA259" s="59"/>
      <c r="BB259" s="59"/>
      <c r="BC259" s="59"/>
      <c r="BD259" s="16"/>
      <c r="BE259" s="16"/>
      <c r="BF259" s="59"/>
      <c r="BG259" s="3"/>
      <c r="BH259" s="3"/>
      <c r="BI259" s="3"/>
      <c r="BJ259" s="16"/>
      <c r="BK259" s="16"/>
      <c r="BL259" s="16"/>
      <c r="BM259" s="3"/>
      <c r="BN259" s="16"/>
      <c r="BO259" s="3"/>
      <c r="BP259" s="3"/>
      <c r="BQ259" s="3"/>
      <c r="BR259" s="22"/>
      <c r="BS259" s="3"/>
      <c r="BT259" s="3"/>
      <c r="BU259" s="3"/>
      <c r="BV259" s="3"/>
      <c r="BW259" s="3"/>
      <c r="BX259" s="3"/>
      <c r="BZ259" s="22"/>
    </row>
    <row r="260" spans="43:78">
      <c r="AU260" s="3"/>
      <c r="AV260" s="3"/>
      <c r="AW260" s="3"/>
      <c r="AX260" s="3"/>
      <c r="AY260" s="3"/>
      <c r="AZ260" s="59"/>
      <c r="BA260" s="59"/>
      <c r="BB260" s="59"/>
      <c r="BC260" s="59"/>
      <c r="BD260" s="16"/>
      <c r="BE260" s="16"/>
      <c r="BF260" s="59"/>
      <c r="BG260" s="3"/>
      <c r="BH260" s="3"/>
      <c r="BI260" s="3"/>
      <c r="BJ260" s="16"/>
      <c r="BK260" s="16"/>
      <c r="BL260" s="16"/>
      <c r="BM260" s="3"/>
      <c r="BN260" s="16"/>
      <c r="BO260" s="3"/>
      <c r="BP260" s="3"/>
      <c r="BQ260" s="3"/>
      <c r="BR260" s="22"/>
      <c r="BS260" s="3"/>
      <c r="BT260" s="3"/>
      <c r="BU260" s="3"/>
      <c r="BV260" s="3"/>
      <c r="BW260" s="3"/>
      <c r="BX260" s="3"/>
      <c r="BZ260" s="22"/>
    </row>
    <row r="261" spans="43:78">
      <c r="AU261" s="3"/>
      <c r="AV261" s="3"/>
      <c r="AW261" s="3"/>
      <c r="AX261" s="3"/>
      <c r="AY261" s="3"/>
      <c r="AZ261" s="59"/>
      <c r="BA261" s="59"/>
      <c r="BB261" s="59"/>
      <c r="BC261" s="59"/>
      <c r="BD261" s="16"/>
      <c r="BE261" s="16"/>
      <c r="BF261" s="59"/>
      <c r="BG261" s="3"/>
      <c r="BH261" s="3"/>
      <c r="BI261" s="3"/>
      <c r="BJ261" s="16"/>
      <c r="BK261" s="16"/>
      <c r="BL261" s="16"/>
      <c r="BM261" s="3"/>
      <c r="BN261" s="16"/>
      <c r="BO261" s="3"/>
      <c r="BP261" s="3"/>
      <c r="BQ261" s="3"/>
      <c r="BR261" s="22"/>
      <c r="BS261" s="3"/>
      <c r="BT261" s="3"/>
      <c r="BU261" s="3"/>
      <c r="BV261" s="3"/>
      <c r="BW261" s="3"/>
      <c r="BX261" s="3"/>
      <c r="BZ261" s="22"/>
    </row>
    <row r="262" spans="43:78">
      <c r="AU262" s="3"/>
      <c r="AV262" s="3"/>
      <c r="AW262" s="3"/>
      <c r="AX262" s="3"/>
      <c r="AY262" s="3"/>
      <c r="AZ262" s="59"/>
      <c r="BA262" s="59"/>
      <c r="BB262" s="59"/>
      <c r="BC262" s="59"/>
      <c r="BD262" s="16"/>
      <c r="BE262" s="16"/>
      <c r="BF262" s="59"/>
      <c r="BG262" s="3"/>
      <c r="BH262" s="3"/>
      <c r="BI262" s="3"/>
      <c r="BJ262" s="16"/>
      <c r="BK262" s="16"/>
      <c r="BL262" s="16"/>
      <c r="BM262" s="3"/>
      <c r="BN262" s="16"/>
      <c r="BO262" s="3"/>
      <c r="BP262" s="3"/>
      <c r="BQ262" s="3"/>
      <c r="BR262" s="22"/>
      <c r="BS262" s="3"/>
      <c r="BT262" s="3"/>
      <c r="BU262" s="3"/>
      <c r="BV262" s="3"/>
      <c r="BW262" s="3"/>
      <c r="BX262" s="3"/>
      <c r="BZ262" s="22"/>
    </row>
    <row r="263" spans="43:78">
      <c r="AU263" s="3"/>
      <c r="AV263" s="3"/>
      <c r="AW263" s="3"/>
      <c r="AX263" s="3"/>
      <c r="AY263" s="3"/>
      <c r="AZ263" s="59"/>
      <c r="BA263" s="59"/>
      <c r="BB263" s="59"/>
      <c r="BC263" s="59"/>
      <c r="BD263" s="16"/>
      <c r="BE263" s="16"/>
      <c r="BF263" s="59"/>
      <c r="BG263" s="3"/>
      <c r="BH263" s="3"/>
      <c r="BI263" s="3"/>
      <c r="BJ263" s="16"/>
      <c r="BK263" s="16"/>
      <c r="BL263" s="16"/>
      <c r="BM263" s="3"/>
      <c r="BN263" s="16"/>
      <c r="BO263" s="3"/>
      <c r="BP263" s="3"/>
      <c r="BQ263" s="3"/>
      <c r="BR263" s="22"/>
      <c r="BS263" s="3"/>
      <c r="BT263" s="3"/>
      <c r="BU263" s="3"/>
      <c r="BV263" s="3"/>
      <c r="BW263" s="3"/>
      <c r="BX263" s="3"/>
      <c r="BZ263" s="22"/>
    </row>
    <row r="264" spans="43:78">
      <c r="AU264" s="3"/>
      <c r="AV264" s="3"/>
      <c r="AW264" s="3"/>
      <c r="AX264" s="3"/>
      <c r="AY264" s="3"/>
      <c r="AZ264" s="59"/>
      <c r="BA264" s="59"/>
      <c r="BB264" s="59"/>
      <c r="BC264" s="59"/>
      <c r="BD264" s="16"/>
      <c r="BE264" s="16"/>
      <c r="BF264" s="59"/>
      <c r="BG264" s="3"/>
      <c r="BH264" s="3"/>
      <c r="BI264" s="3"/>
      <c r="BJ264" s="16"/>
      <c r="BK264" s="16"/>
      <c r="BL264" s="16"/>
      <c r="BM264" s="3"/>
      <c r="BN264" s="16"/>
      <c r="BO264" s="3"/>
      <c r="BP264" s="3"/>
      <c r="BQ264" s="3"/>
      <c r="BR264" s="22"/>
      <c r="BS264" s="3"/>
      <c r="BT264" s="3"/>
      <c r="BU264" s="3"/>
      <c r="BV264" s="3"/>
      <c r="BW264" s="3"/>
      <c r="BX264" s="3"/>
      <c r="BZ264" s="22"/>
    </row>
    <row r="265" spans="43:78">
      <c r="AU265" s="3"/>
      <c r="AV265" s="3"/>
      <c r="AW265" s="3"/>
      <c r="AX265" s="3"/>
      <c r="AY265" s="3"/>
      <c r="AZ265" s="59"/>
      <c r="BA265" s="59"/>
      <c r="BB265" s="59"/>
      <c r="BC265" s="59"/>
      <c r="BD265" s="16"/>
      <c r="BE265" s="16"/>
      <c r="BF265" s="59"/>
      <c r="BG265" s="3"/>
      <c r="BH265" s="3"/>
      <c r="BI265" s="3"/>
      <c r="BJ265" s="16"/>
      <c r="BK265" s="16"/>
      <c r="BL265" s="16"/>
      <c r="BM265" s="3"/>
      <c r="BN265" s="16"/>
      <c r="BO265" s="3"/>
      <c r="BP265" s="3"/>
      <c r="BQ265" s="3"/>
      <c r="BR265" s="22"/>
      <c r="BS265" s="3"/>
      <c r="BT265" s="3"/>
      <c r="BU265" s="3"/>
      <c r="BV265" s="3"/>
      <c r="BW265" s="3"/>
      <c r="BX265" s="3"/>
      <c r="BZ265" s="22"/>
    </row>
    <row r="266" spans="43:78">
      <c r="AU266" s="3"/>
      <c r="AV266" s="3"/>
      <c r="AW266" s="3"/>
      <c r="AX266" s="3"/>
      <c r="AY266" s="3"/>
      <c r="AZ266" s="59"/>
      <c r="BA266" s="59"/>
      <c r="BB266" s="59"/>
      <c r="BC266" s="59"/>
      <c r="BD266" s="16"/>
      <c r="BE266" s="16"/>
      <c r="BF266" s="59"/>
      <c r="BG266" s="3"/>
      <c r="BH266" s="3"/>
      <c r="BI266" s="3"/>
      <c r="BJ266" s="16"/>
      <c r="BK266" s="16"/>
      <c r="BL266" s="16"/>
      <c r="BM266" s="3"/>
      <c r="BN266" s="16"/>
      <c r="BO266" s="3"/>
      <c r="BP266" s="3"/>
      <c r="BQ266" s="3"/>
      <c r="BR266" s="22"/>
      <c r="BS266" s="3"/>
      <c r="BT266" s="3"/>
      <c r="BU266" s="3"/>
      <c r="BV266" s="3"/>
      <c r="BW266" s="3"/>
      <c r="BX266" s="3"/>
      <c r="BZ266" s="22"/>
    </row>
    <row r="267" spans="43:78">
      <c r="AQ267" s="149"/>
      <c r="AR267" s="150"/>
      <c r="AS267" s="150"/>
      <c r="AT267" s="22"/>
      <c r="AU267" s="3"/>
      <c r="AV267" s="3"/>
      <c r="AW267" s="3"/>
      <c r="AX267" s="3"/>
      <c r="AY267" s="3"/>
      <c r="AZ267" s="59"/>
      <c r="BA267" s="59"/>
      <c r="BB267" s="59"/>
      <c r="BC267" s="59"/>
      <c r="BD267" s="16"/>
      <c r="BE267" s="16"/>
      <c r="BF267" s="59"/>
      <c r="BG267" s="3"/>
      <c r="BH267" s="3"/>
      <c r="BI267" s="3"/>
      <c r="BJ267" s="16"/>
      <c r="BK267" s="16"/>
      <c r="BL267" s="16"/>
      <c r="BM267" s="3"/>
      <c r="BN267" s="16"/>
      <c r="BO267" s="3"/>
      <c r="BP267" s="3"/>
      <c r="BQ267" s="3"/>
      <c r="BR267" s="22"/>
      <c r="BS267" s="3"/>
      <c r="BT267" s="3"/>
      <c r="BU267" s="3"/>
      <c r="BV267" s="3"/>
      <c r="BW267" s="3"/>
      <c r="BX267" s="3"/>
      <c r="BY267" s="22"/>
      <c r="BZ267" s="22"/>
    </row>
    <row r="268" spans="43:78">
      <c r="AQ268" s="149"/>
      <c r="AR268" s="150"/>
      <c r="AS268" s="150"/>
      <c r="AT268" s="22"/>
      <c r="AU268" s="3"/>
      <c r="AV268" s="3"/>
      <c r="AW268" s="3"/>
      <c r="AX268" s="3"/>
      <c r="AY268" s="3"/>
      <c r="AZ268" s="59"/>
      <c r="BA268" s="59"/>
      <c r="BB268" s="59"/>
      <c r="BC268" s="59"/>
      <c r="BD268" s="16"/>
      <c r="BE268" s="16"/>
      <c r="BF268" s="59"/>
      <c r="BG268" s="3"/>
      <c r="BH268" s="3"/>
      <c r="BI268" s="3"/>
      <c r="BJ268" s="16"/>
      <c r="BK268" s="16"/>
      <c r="BL268" s="16"/>
      <c r="BM268" s="3"/>
      <c r="BN268" s="16"/>
      <c r="BO268" s="3"/>
      <c r="BP268" s="3"/>
      <c r="BQ268" s="3"/>
      <c r="BR268" s="22"/>
      <c r="BS268" s="3"/>
      <c r="BT268" s="3"/>
      <c r="BU268" s="3"/>
      <c r="BV268" s="3"/>
      <c r="BW268" s="3"/>
      <c r="BX268" s="3"/>
      <c r="BY268" s="22"/>
      <c r="BZ268" s="22"/>
    </row>
    <row r="269" spans="43:78">
      <c r="AQ269" s="149"/>
      <c r="AR269" s="150"/>
      <c r="AS269" s="150"/>
      <c r="AT269" s="22"/>
      <c r="AU269" s="3"/>
      <c r="AV269" s="3"/>
      <c r="AW269" s="3"/>
      <c r="AX269" s="3"/>
      <c r="AY269" s="3"/>
      <c r="AZ269" s="59"/>
      <c r="BA269" s="59"/>
      <c r="BB269" s="59"/>
      <c r="BC269" s="59"/>
      <c r="BD269" s="16"/>
      <c r="BE269" s="16"/>
      <c r="BF269" s="59"/>
      <c r="BG269" s="3"/>
      <c r="BH269" s="3"/>
      <c r="BI269" s="3"/>
      <c r="BJ269" s="16"/>
      <c r="BK269" s="16"/>
      <c r="BL269" s="16"/>
      <c r="BM269" s="3"/>
      <c r="BN269" s="16"/>
      <c r="BO269" s="3"/>
      <c r="BP269" s="3"/>
      <c r="BQ269" s="3"/>
      <c r="BR269" s="22"/>
      <c r="BS269" s="3"/>
      <c r="BT269" s="3"/>
      <c r="BU269" s="3"/>
      <c r="BV269" s="3"/>
      <c r="BW269" s="3"/>
      <c r="BX269" s="3"/>
      <c r="BY269" s="22"/>
      <c r="BZ269" s="22"/>
    </row>
    <row r="270" spans="43:78">
      <c r="AQ270" s="149"/>
      <c r="AR270" s="150"/>
      <c r="AS270" s="150"/>
      <c r="AT270" s="22"/>
      <c r="AU270" s="3"/>
      <c r="AV270" s="3"/>
      <c r="AW270" s="3"/>
      <c r="AX270" s="3"/>
      <c r="AY270" s="3"/>
      <c r="AZ270" s="59"/>
      <c r="BA270" s="59"/>
      <c r="BB270" s="59"/>
      <c r="BC270" s="59"/>
      <c r="BD270" s="16"/>
      <c r="BE270" s="16"/>
      <c r="BF270" s="59"/>
      <c r="BG270" s="3"/>
      <c r="BH270" s="3"/>
      <c r="BI270" s="3"/>
      <c r="BJ270" s="16"/>
      <c r="BK270" s="16"/>
      <c r="BL270" s="16"/>
      <c r="BM270" s="3"/>
      <c r="BN270" s="16"/>
      <c r="BO270" s="3"/>
      <c r="BP270" s="3"/>
      <c r="BQ270" s="3"/>
      <c r="BR270" s="22"/>
      <c r="BS270" s="3"/>
      <c r="BT270" s="3"/>
      <c r="BU270" s="3"/>
      <c r="BV270" s="3"/>
      <c r="BW270" s="3"/>
      <c r="BX270" s="3"/>
      <c r="BY270" s="22"/>
      <c r="BZ270" s="22"/>
    </row>
    <row r="271" spans="43:78">
      <c r="AQ271" s="149"/>
      <c r="AR271" s="150"/>
      <c r="AS271" s="150"/>
      <c r="AT271" s="22"/>
      <c r="AU271" s="3"/>
      <c r="AV271" s="3"/>
      <c r="AW271" s="3"/>
      <c r="AX271" s="3"/>
      <c r="AY271" s="3"/>
      <c r="AZ271" s="59"/>
      <c r="BA271" s="59"/>
      <c r="BB271" s="59"/>
      <c r="BC271" s="59"/>
      <c r="BD271" s="16"/>
      <c r="BE271" s="16"/>
      <c r="BF271" s="59"/>
      <c r="BG271" s="3"/>
      <c r="BH271" s="3"/>
      <c r="BI271" s="3"/>
      <c r="BJ271" s="16"/>
      <c r="BK271" s="16"/>
      <c r="BL271" s="16"/>
      <c r="BM271" s="3"/>
      <c r="BN271" s="16"/>
      <c r="BO271" s="3"/>
      <c r="BP271" s="3"/>
      <c r="BQ271" s="3"/>
      <c r="BR271" s="22"/>
      <c r="BS271" s="3"/>
      <c r="BT271" s="3"/>
      <c r="BU271" s="3"/>
      <c r="BV271" s="3"/>
      <c r="BW271" s="3"/>
      <c r="BX271" s="3"/>
      <c r="BY271" s="22"/>
      <c r="BZ271" s="22"/>
    </row>
    <row r="272" spans="43:78">
      <c r="AQ272" s="149"/>
      <c r="AR272" s="150"/>
      <c r="AS272" s="150"/>
      <c r="AT272" s="22"/>
      <c r="AU272" s="3"/>
      <c r="AV272" s="3"/>
      <c r="AW272" s="3"/>
      <c r="AX272" s="3"/>
      <c r="AY272" s="3"/>
      <c r="AZ272" s="59"/>
      <c r="BA272" s="59"/>
      <c r="BB272" s="59"/>
      <c r="BC272" s="59"/>
      <c r="BD272" s="16"/>
      <c r="BE272" s="16"/>
      <c r="BF272" s="59"/>
      <c r="BG272" s="3"/>
      <c r="BH272" s="3"/>
      <c r="BI272" s="3"/>
      <c r="BJ272" s="16"/>
      <c r="BK272" s="16"/>
      <c r="BL272" s="16"/>
      <c r="BM272" s="3"/>
      <c r="BN272" s="16"/>
      <c r="BO272" s="3"/>
      <c r="BP272" s="3"/>
      <c r="BQ272" s="3"/>
      <c r="BR272" s="22"/>
      <c r="BS272" s="3"/>
      <c r="BT272" s="3"/>
      <c r="BU272" s="3"/>
      <c r="BV272" s="3"/>
      <c r="BW272" s="3"/>
      <c r="BX272" s="3"/>
      <c r="BY272" s="22"/>
      <c r="BZ272" s="22"/>
    </row>
    <row r="273" spans="43:78">
      <c r="AQ273" s="149"/>
      <c r="AR273" s="150"/>
      <c r="AS273" s="150"/>
      <c r="AT273" s="22"/>
      <c r="AU273" s="3"/>
      <c r="AV273" s="3"/>
      <c r="AW273" s="3"/>
      <c r="AX273" s="3"/>
      <c r="AY273" s="3"/>
      <c r="AZ273" s="59"/>
      <c r="BA273" s="59"/>
      <c r="BB273" s="59"/>
      <c r="BC273" s="59"/>
      <c r="BD273" s="16"/>
      <c r="BE273" s="16"/>
      <c r="BF273" s="59"/>
      <c r="BG273" s="3"/>
      <c r="BH273" s="3"/>
      <c r="BI273" s="3"/>
      <c r="BJ273" s="16"/>
      <c r="BK273" s="16"/>
      <c r="BL273" s="16"/>
      <c r="BM273" s="3"/>
      <c r="BN273" s="16"/>
      <c r="BO273" s="3"/>
      <c r="BP273" s="3"/>
      <c r="BQ273" s="3"/>
      <c r="BR273" s="22"/>
      <c r="BS273" s="3"/>
      <c r="BT273" s="3"/>
      <c r="BU273" s="3"/>
      <c r="BV273" s="3"/>
      <c r="BW273" s="3"/>
      <c r="BX273" s="3"/>
      <c r="BY273" s="22"/>
      <c r="BZ273" s="22"/>
    </row>
    <row r="274" spans="43:78">
      <c r="AQ274" s="149"/>
      <c r="AR274" s="150"/>
      <c r="AS274" s="150"/>
      <c r="AT274" s="22"/>
      <c r="AU274" s="3"/>
      <c r="AV274" s="3"/>
      <c r="AW274" s="3"/>
      <c r="AX274" s="3"/>
      <c r="AY274" s="3"/>
      <c r="AZ274" s="59"/>
      <c r="BA274" s="59"/>
      <c r="BB274" s="59"/>
      <c r="BC274" s="59"/>
      <c r="BD274" s="16"/>
      <c r="BE274" s="16"/>
      <c r="BF274" s="59"/>
      <c r="BG274" s="3"/>
      <c r="BH274" s="3"/>
      <c r="BI274" s="3"/>
      <c r="BJ274" s="16"/>
      <c r="BK274" s="16"/>
      <c r="BL274" s="16"/>
      <c r="BM274" s="3"/>
      <c r="BN274" s="16"/>
      <c r="BO274" s="3"/>
      <c r="BP274" s="3"/>
      <c r="BQ274" s="3"/>
      <c r="BR274" s="22"/>
      <c r="BS274" s="3"/>
      <c r="BT274" s="3"/>
      <c r="BU274" s="3"/>
      <c r="BV274" s="3"/>
      <c r="BW274" s="3"/>
      <c r="BX274" s="3"/>
      <c r="BY274" s="22"/>
      <c r="BZ274" s="22"/>
    </row>
    <row r="275" spans="43:78">
      <c r="AQ275" s="149"/>
      <c r="AR275" s="150"/>
      <c r="AS275" s="150"/>
      <c r="AT275" s="22"/>
      <c r="AU275" s="3"/>
      <c r="AV275" s="3"/>
      <c r="AW275" s="3"/>
      <c r="AX275" s="3"/>
      <c r="AY275" s="3"/>
      <c r="AZ275" s="59"/>
      <c r="BA275" s="59"/>
      <c r="BB275" s="59"/>
      <c r="BC275" s="59"/>
      <c r="BD275" s="16"/>
      <c r="BE275" s="16"/>
      <c r="BF275" s="59"/>
      <c r="BG275" s="3"/>
      <c r="BH275" s="3"/>
      <c r="BI275" s="3"/>
      <c r="BJ275" s="16"/>
      <c r="BK275" s="16"/>
      <c r="BL275" s="16"/>
      <c r="BM275" s="3"/>
      <c r="BN275" s="16"/>
      <c r="BO275" s="3"/>
      <c r="BP275" s="3"/>
      <c r="BQ275" s="3"/>
      <c r="BR275" s="22"/>
      <c r="BS275" s="3"/>
      <c r="BT275" s="3"/>
      <c r="BU275" s="3"/>
      <c r="BV275" s="3"/>
      <c r="BW275" s="3"/>
      <c r="BX275" s="3"/>
      <c r="BY275" s="22"/>
      <c r="BZ275" s="22"/>
    </row>
    <row r="276" spans="43:78">
      <c r="AQ276" s="149"/>
      <c r="AR276" s="150"/>
      <c r="AS276" s="150"/>
      <c r="AT276" s="22"/>
      <c r="AU276" s="3"/>
      <c r="AV276" s="3"/>
      <c r="AW276" s="3"/>
      <c r="AX276" s="3"/>
      <c r="AY276" s="3"/>
      <c r="AZ276" s="59"/>
      <c r="BA276" s="59"/>
      <c r="BB276" s="59"/>
      <c r="BC276" s="59"/>
      <c r="BD276" s="16"/>
      <c r="BE276" s="16"/>
      <c r="BF276" s="59"/>
      <c r="BG276" s="3"/>
      <c r="BH276" s="3"/>
      <c r="BI276" s="3"/>
      <c r="BJ276" s="16"/>
      <c r="BK276" s="16"/>
      <c r="BL276" s="16"/>
      <c r="BM276" s="3"/>
      <c r="BN276" s="16"/>
      <c r="BO276" s="3"/>
      <c r="BP276" s="3"/>
      <c r="BQ276" s="3"/>
      <c r="BR276" s="22"/>
      <c r="BS276" s="3"/>
      <c r="BT276" s="3"/>
      <c r="BU276" s="3"/>
      <c r="BV276" s="3"/>
      <c r="BW276" s="3"/>
      <c r="BX276" s="3"/>
      <c r="BY276" s="22"/>
      <c r="BZ276" s="22"/>
    </row>
    <row r="277" spans="43:78">
      <c r="AQ277" s="149"/>
      <c r="AR277" s="150"/>
      <c r="AS277" s="150"/>
      <c r="AT277" s="22"/>
      <c r="AU277" s="3"/>
      <c r="AV277" s="3"/>
      <c r="AW277" s="3"/>
      <c r="AX277" s="3"/>
      <c r="AY277" s="3"/>
      <c r="AZ277" s="59"/>
      <c r="BA277" s="59"/>
      <c r="BB277" s="59"/>
      <c r="BC277" s="59"/>
      <c r="BD277" s="16"/>
      <c r="BE277" s="16"/>
      <c r="BF277" s="59"/>
      <c r="BG277" s="3"/>
      <c r="BH277" s="3"/>
      <c r="BI277" s="3"/>
      <c r="BJ277" s="16"/>
      <c r="BK277" s="16"/>
      <c r="BL277" s="16"/>
      <c r="BM277" s="3"/>
      <c r="BN277" s="16"/>
      <c r="BO277" s="3"/>
      <c r="BP277" s="3"/>
      <c r="BQ277" s="3"/>
      <c r="BR277" s="22"/>
      <c r="BS277" s="3"/>
      <c r="BT277" s="3"/>
      <c r="BU277" s="3"/>
      <c r="BV277" s="3"/>
      <c r="BW277" s="3"/>
      <c r="BX277" s="3"/>
      <c r="BY277" s="22"/>
      <c r="BZ277" s="22"/>
    </row>
    <row r="278" spans="43:78">
      <c r="AQ278" s="149"/>
      <c r="AR278" s="150"/>
      <c r="AS278" s="150"/>
      <c r="AT278" s="22"/>
      <c r="AU278" s="3"/>
      <c r="AV278" s="3"/>
      <c r="AW278" s="3"/>
      <c r="AX278" s="3"/>
      <c r="AY278" s="3"/>
      <c r="AZ278" s="59"/>
      <c r="BA278" s="59"/>
      <c r="BB278" s="59"/>
      <c r="BC278" s="59"/>
      <c r="BD278" s="16"/>
      <c r="BE278" s="16"/>
      <c r="BF278" s="59"/>
      <c r="BG278" s="3"/>
      <c r="BH278" s="3"/>
      <c r="BI278" s="3"/>
      <c r="BJ278" s="16"/>
      <c r="BK278" s="16"/>
      <c r="BL278" s="16"/>
      <c r="BM278" s="3"/>
      <c r="BN278" s="16"/>
      <c r="BO278" s="3"/>
      <c r="BP278" s="3"/>
      <c r="BQ278" s="3"/>
      <c r="BR278" s="22"/>
      <c r="BS278" s="3"/>
      <c r="BT278" s="3"/>
      <c r="BU278" s="3"/>
      <c r="BV278" s="3"/>
      <c r="BW278" s="3"/>
      <c r="BX278" s="3"/>
      <c r="BY278" s="22"/>
      <c r="BZ278" s="22"/>
    </row>
    <row r="279" spans="43:78">
      <c r="AQ279" s="149"/>
      <c r="AR279" s="150"/>
      <c r="AS279" s="150"/>
      <c r="AT279" s="22"/>
      <c r="AU279" s="3"/>
      <c r="AV279" s="3"/>
      <c r="AW279" s="3"/>
      <c r="AX279" s="3"/>
      <c r="AY279" s="3"/>
      <c r="AZ279" s="59"/>
      <c r="BA279" s="59"/>
      <c r="BB279" s="59"/>
      <c r="BC279" s="59"/>
      <c r="BD279" s="16"/>
      <c r="BE279" s="16"/>
      <c r="BF279" s="59"/>
      <c r="BG279" s="3"/>
      <c r="BH279" s="3"/>
      <c r="BI279" s="3"/>
      <c r="BJ279" s="16"/>
      <c r="BK279" s="16"/>
      <c r="BL279" s="16"/>
      <c r="BM279" s="3"/>
      <c r="BN279" s="16"/>
      <c r="BO279" s="3"/>
      <c r="BP279" s="3"/>
      <c r="BQ279" s="3"/>
      <c r="BR279" s="22"/>
      <c r="BS279" s="3"/>
      <c r="BT279" s="3"/>
      <c r="BU279" s="3"/>
      <c r="BV279" s="3"/>
      <c r="BW279" s="3"/>
      <c r="BX279" s="3"/>
      <c r="BY279" s="22"/>
      <c r="BZ279" s="22"/>
    </row>
    <row r="280" spans="43:78">
      <c r="AQ280" s="149"/>
      <c r="AR280" s="150"/>
      <c r="AS280" s="150"/>
      <c r="AT280" s="22"/>
      <c r="AU280" s="3"/>
      <c r="AV280" s="3"/>
      <c r="AW280" s="3"/>
      <c r="AX280" s="3"/>
      <c r="AY280" s="3"/>
      <c r="AZ280" s="59"/>
      <c r="BA280" s="59"/>
      <c r="BB280" s="59"/>
      <c r="BC280" s="59"/>
      <c r="BD280" s="16"/>
      <c r="BE280" s="16"/>
      <c r="BF280" s="59"/>
      <c r="BG280" s="3"/>
      <c r="BH280" s="3"/>
      <c r="BI280" s="3"/>
      <c r="BJ280" s="16"/>
      <c r="BK280" s="16"/>
      <c r="BL280" s="16"/>
      <c r="BM280" s="3"/>
      <c r="BN280" s="16"/>
      <c r="BO280" s="3"/>
      <c r="BP280" s="3"/>
      <c r="BQ280" s="3"/>
      <c r="BR280" s="22"/>
      <c r="BS280" s="3"/>
      <c r="BT280" s="3"/>
      <c r="BU280" s="3"/>
      <c r="BV280" s="3"/>
      <c r="BW280" s="3"/>
      <c r="BX280" s="3"/>
      <c r="BY280" s="22"/>
      <c r="BZ280" s="22"/>
    </row>
    <row r="281" spans="43:78">
      <c r="AQ281" s="149"/>
      <c r="AR281" s="150"/>
      <c r="AS281" s="150"/>
      <c r="AT281" s="22"/>
      <c r="AU281" s="3"/>
      <c r="AV281" s="3"/>
      <c r="AW281" s="3"/>
      <c r="AX281" s="3"/>
      <c r="AY281" s="3"/>
      <c r="AZ281" s="59"/>
      <c r="BA281" s="59"/>
      <c r="BB281" s="59"/>
      <c r="BC281" s="59"/>
      <c r="BD281" s="16"/>
      <c r="BE281" s="16"/>
      <c r="BF281" s="59"/>
      <c r="BG281" s="3"/>
      <c r="BH281" s="3"/>
      <c r="BI281" s="3"/>
      <c r="BJ281" s="16"/>
      <c r="BK281" s="16"/>
      <c r="BL281" s="16"/>
      <c r="BM281" s="3"/>
      <c r="BN281" s="16"/>
      <c r="BO281" s="3"/>
      <c r="BP281" s="3"/>
      <c r="BQ281" s="3"/>
      <c r="BR281" s="22"/>
      <c r="BS281" s="3"/>
      <c r="BT281" s="3"/>
      <c r="BU281" s="3"/>
      <c r="BV281" s="3"/>
      <c r="BW281" s="3"/>
      <c r="BX281" s="3"/>
      <c r="BY281" s="22"/>
      <c r="BZ281" s="22"/>
    </row>
    <row r="282" spans="43:78">
      <c r="AQ282" s="149"/>
      <c r="AR282" s="150"/>
      <c r="AS282" s="150"/>
      <c r="AT282" s="22"/>
      <c r="AU282" s="3"/>
      <c r="AV282" s="3"/>
      <c r="AW282" s="3"/>
      <c r="AX282" s="3"/>
      <c r="AY282" s="3"/>
      <c r="AZ282" s="59"/>
      <c r="BA282" s="59"/>
      <c r="BB282" s="59"/>
      <c r="BC282" s="59"/>
      <c r="BD282" s="16"/>
      <c r="BE282" s="16"/>
      <c r="BF282" s="59"/>
      <c r="BG282" s="3"/>
      <c r="BH282" s="3"/>
      <c r="BI282" s="3"/>
      <c r="BJ282" s="16"/>
      <c r="BK282" s="16"/>
      <c r="BL282" s="16"/>
      <c r="BM282" s="3"/>
      <c r="BN282" s="16"/>
      <c r="BO282" s="3"/>
      <c r="BP282" s="3"/>
      <c r="BQ282" s="3"/>
      <c r="BR282" s="22"/>
      <c r="BS282" s="3"/>
      <c r="BT282" s="3"/>
      <c r="BU282" s="3"/>
      <c r="BV282" s="3"/>
      <c r="BW282" s="3"/>
      <c r="BX282" s="3"/>
      <c r="BY282" s="22"/>
      <c r="BZ282" s="22"/>
    </row>
    <row r="283" spans="43:78">
      <c r="AQ283" s="149"/>
      <c r="AR283" s="150"/>
      <c r="AS283" s="150"/>
      <c r="AT283" s="22"/>
      <c r="AU283" s="3"/>
      <c r="AV283" s="3"/>
      <c r="AW283" s="3"/>
      <c r="AX283" s="3"/>
      <c r="AY283" s="3"/>
      <c r="AZ283" s="59"/>
      <c r="BA283" s="59"/>
      <c r="BB283" s="59"/>
      <c r="BC283" s="59"/>
      <c r="BD283" s="16"/>
      <c r="BE283" s="16"/>
      <c r="BF283" s="59"/>
      <c r="BG283" s="3"/>
      <c r="BH283" s="3"/>
      <c r="BI283" s="3"/>
      <c r="BJ283" s="16"/>
      <c r="BK283" s="16"/>
      <c r="BL283" s="16"/>
      <c r="BM283" s="3"/>
      <c r="BN283" s="16"/>
      <c r="BO283" s="3"/>
      <c r="BP283" s="3"/>
      <c r="BQ283" s="3"/>
      <c r="BR283" s="22"/>
      <c r="BS283" s="3"/>
      <c r="BT283" s="3"/>
      <c r="BU283" s="3"/>
      <c r="BV283" s="3"/>
      <c r="BW283" s="3"/>
      <c r="BX283" s="3"/>
      <c r="BY283" s="22"/>
      <c r="BZ283" s="22"/>
    </row>
    <row r="284" spans="43:78">
      <c r="AQ284" s="149"/>
      <c r="AR284" s="150"/>
      <c r="AS284" s="150"/>
      <c r="AT284" s="22"/>
      <c r="AU284" s="3"/>
      <c r="AV284" s="3"/>
      <c r="AW284" s="3"/>
      <c r="AX284" s="3"/>
      <c r="AY284" s="3"/>
      <c r="AZ284" s="59"/>
      <c r="BA284" s="59"/>
      <c r="BB284" s="59"/>
      <c r="BC284" s="59"/>
      <c r="BD284" s="16"/>
      <c r="BE284" s="16"/>
      <c r="BF284" s="59"/>
      <c r="BG284" s="3"/>
      <c r="BH284" s="3"/>
      <c r="BI284" s="3"/>
      <c r="BJ284" s="16"/>
      <c r="BK284" s="16"/>
      <c r="BL284" s="16"/>
      <c r="BM284" s="3"/>
      <c r="BN284" s="16"/>
      <c r="BO284" s="3"/>
      <c r="BP284" s="3"/>
      <c r="BQ284" s="3"/>
      <c r="BR284" s="22"/>
      <c r="BS284" s="3"/>
      <c r="BT284" s="3"/>
      <c r="BU284" s="3"/>
      <c r="BV284" s="3"/>
      <c r="BW284" s="3"/>
      <c r="BX284" s="3"/>
      <c r="BY284" s="22"/>
      <c r="BZ284" s="22"/>
    </row>
    <row r="285" spans="43:78">
      <c r="AQ285" s="149"/>
      <c r="AR285" s="150"/>
      <c r="AS285" s="150"/>
      <c r="AT285" s="22"/>
      <c r="AU285" s="3"/>
      <c r="AV285" s="3"/>
      <c r="AW285" s="3"/>
      <c r="AX285" s="3"/>
      <c r="AY285" s="3"/>
      <c r="AZ285" s="59"/>
      <c r="BA285" s="59"/>
      <c r="BB285" s="59"/>
      <c r="BC285" s="59"/>
      <c r="BD285" s="16"/>
      <c r="BE285" s="16"/>
      <c r="BF285" s="59"/>
      <c r="BG285" s="3"/>
      <c r="BH285" s="3"/>
      <c r="BI285" s="3"/>
      <c r="BJ285" s="16"/>
      <c r="BK285" s="16"/>
      <c r="BL285" s="16"/>
      <c r="BM285" s="3"/>
      <c r="BN285" s="16"/>
      <c r="BO285" s="3"/>
      <c r="BP285" s="3"/>
      <c r="BQ285" s="3"/>
      <c r="BR285" s="22"/>
      <c r="BS285" s="3"/>
      <c r="BT285" s="3"/>
      <c r="BU285" s="3"/>
      <c r="BV285" s="3"/>
      <c r="BW285" s="3"/>
      <c r="BX285" s="3"/>
      <c r="BY285" s="22"/>
      <c r="BZ285" s="22"/>
    </row>
    <row r="286" spans="43:78">
      <c r="AQ286" s="149"/>
      <c r="AR286" s="150"/>
      <c r="AS286" s="150"/>
      <c r="AT286" s="22"/>
      <c r="AU286" s="3"/>
      <c r="AV286" s="3"/>
      <c r="AW286" s="3"/>
      <c r="AX286" s="3"/>
      <c r="AY286" s="3"/>
      <c r="AZ286" s="59"/>
      <c r="BA286" s="59"/>
      <c r="BB286" s="59"/>
      <c r="BC286" s="59"/>
      <c r="BD286" s="16"/>
      <c r="BE286" s="16"/>
      <c r="BF286" s="59"/>
      <c r="BG286" s="3"/>
      <c r="BH286" s="3"/>
      <c r="BI286" s="3"/>
      <c r="BJ286" s="16"/>
      <c r="BK286" s="16"/>
      <c r="BL286" s="16"/>
      <c r="BM286" s="3"/>
      <c r="BN286" s="16"/>
      <c r="BO286" s="3"/>
      <c r="BP286" s="3"/>
      <c r="BQ286" s="3"/>
      <c r="BR286" s="22"/>
      <c r="BS286" s="3"/>
      <c r="BT286" s="3"/>
      <c r="BU286" s="3"/>
      <c r="BV286" s="3"/>
      <c r="BW286" s="3"/>
      <c r="BX286" s="3"/>
      <c r="BY286" s="22"/>
      <c r="BZ286" s="22"/>
    </row>
    <row r="287" spans="43:78">
      <c r="AQ287" s="149"/>
      <c r="AR287" s="150"/>
      <c r="AS287" s="150"/>
      <c r="AT287" s="22"/>
      <c r="AU287" s="3"/>
      <c r="AV287" s="3"/>
      <c r="AW287" s="3"/>
      <c r="AX287" s="3"/>
      <c r="AY287" s="3"/>
      <c r="AZ287" s="59"/>
      <c r="BA287" s="59"/>
      <c r="BB287" s="59"/>
      <c r="BC287" s="59"/>
      <c r="BD287" s="16"/>
      <c r="BE287" s="16"/>
      <c r="BF287" s="59"/>
      <c r="BG287" s="3"/>
      <c r="BH287" s="3"/>
      <c r="BI287" s="3"/>
      <c r="BJ287" s="16"/>
      <c r="BK287" s="16"/>
      <c r="BL287" s="16"/>
      <c r="BM287" s="3"/>
      <c r="BN287" s="16"/>
      <c r="BO287" s="3"/>
      <c r="BP287" s="3"/>
      <c r="BQ287" s="3"/>
      <c r="BR287" s="22"/>
      <c r="BS287" s="3"/>
      <c r="BT287" s="3"/>
      <c r="BU287" s="3"/>
      <c r="BV287" s="3"/>
      <c r="BW287" s="3"/>
      <c r="BX287" s="3"/>
      <c r="BY287" s="22"/>
      <c r="BZ287" s="22"/>
    </row>
    <row r="288" spans="43:78">
      <c r="AQ288" s="149"/>
      <c r="AR288" s="150"/>
      <c r="AS288" s="150"/>
      <c r="AT288" s="22"/>
      <c r="AU288" s="3"/>
      <c r="AV288" s="3"/>
      <c r="AW288" s="3"/>
      <c r="AX288" s="3"/>
      <c r="AY288" s="3"/>
      <c r="AZ288" s="59"/>
      <c r="BA288" s="59"/>
      <c r="BB288" s="59"/>
      <c r="BC288" s="59"/>
      <c r="BD288" s="16"/>
      <c r="BE288" s="16"/>
      <c r="BF288" s="59"/>
      <c r="BG288" s="3"/>
      <c r="BH288" s="3"/>
      <c r="BI288" s="3"/>
      <c r="BJ288" s="16"/>
      <c r="BK288" s="16"/>
      <c r="BL288" s="16"/>
      <c r="BM288" s="3"/>
      <c r="BN288" s="16"/>
      <c r="BO288" s="3"/>
      <c r="BP288" s="3"/>
      <c r="BQ288" s="3"/>
      <c r="BR288" s="22"/>
      <c r="BS288" s="3"/>
      <c r="BT288" s="3"/>
      <c r="BU288" s="3"/>
      <c r="BV288" s="3"/>
      <c r="BW288" s="3"/>
      <c r="BX288" s="3"/>
      <c r="BY288" s="22"/>
      <c r="BZ288" s="22"/>
    </row>
    <row r="289" spans="43:78">
      <c r="AQ289" s="149"/>
      <c r="AR289" s="150"/>
      <c r="AS289" s="150"/>
      <c r="AT289" s="22"/>
      <c r="AU289" s="3"/>
      <c r="AV289" s="3"/>
      <c r="AW289" s="3"/>
      <c r="AX289" s="3"/>
      <c r="AY289" s="3"/>
      <c r="AZ289" s="59"/>
      <c r="BA289" s="59"/>
      <c r="BB289" s="59"/>
      <c r="BC289" s="59"/>
      <c r="BD289" s="16"/>
      <c r="BE289" s="16"/>
      <c r="BF289" s="59"/>
      <c r="BG289" s="3"/>
      <c r="BH289" s="3"/>
      <c r="BI289" s="3"/>
      <c r="BJ289" s="16"/>
      <c r="BK289" s="16"/>
      <c r="BL289" s="16"/>
      <c r="BM289" s="3"/>
      <c r="BN289" s="16"/>
      <c r="BO289" s="3"/>
      <c r="BP289" s="3"/>
      <c r="BQ289" s="3"/>
      <c r="BR289" s="22"/>
      <c r="BS289" s="3"/>
      <c r="BT289" s="3"/>
      <c r="BU289" s="3"/>
      <c r="BV289" s="3"/>
      <c r="BW289" s="3"/>
      <c r="BX289" s="3"/>
      <c r="BY289" s="22"/>
      <c r="BZ289" s="22"/>
    </row>
    <row r="290" spans="43:78">
      <c r="AQ290" s="149"/>
      <c r="AR290" s="150"/>
      <c r="AS290" s="150"/>
      <c r="AT290" s="22"/>
      <c r="AU290" s="3"/>
      <c r="AV290" s="3"/>
      <c r="AW290" s="3"/>
      <c r="AX290" s="3"/>
      <c r="AY290" s="3"/>
      <c r="AZ290" s="59"/>
      <c r="BA290" s="59"/>
      <c r="BB290" s="59"/>
      <c r="BC290" s="59"/>
      <c r="BD290" s="16"/>
      <c r="BE290" s="16"/>
      <c r="BF290" s="59"/>
      <c r="BG290" s="3"/>
      <c r="BH290" s="3"/>
      <c r="BI290" s="3"/>
      <c r="BJ290" s="16"/>
      <c r="BK290" s="16"/>
      <c r="BL290" s="16"/>
      <c r="BM290" s="3"/>
      <c r="BN290" s="16"/>
      <c r="BO290" s="3"/>
      <c r="BP290" s="3"/>
      <c r="BQ290" s="3"/>
      <c r="BR290" s="22"/>
      <c r="BS290" s="3"/>
      <c r="BT290" s="3"/>
      <c r="BU290" s="3"/>
      <c r="BV290" s="3"/>
      <c r="BW290" s="3"/>
      <c r="BX290" s="3"/>
      <c r="BY290" s="22"/>
      <c r="BZ290" s="22"/>
    </row>
    <row r="291" spans="43:78">
      <c r="AQ291" s="149"/>
      <c r="AR291" s="150"/>
      <c r="AS291" s="150"/>
      <c r="AT291" s="22"/>
      <c r="AU291" s="3"/>
      <c r="AV291" s="3"/>
      <c r="AW291" s="3"/>
      <c r="AX291" s="3"/>
      <c r="AY291" s="3"/>
      <c r="AZ291" s="59"/>
      <c r="BA291" s="59"/>
      <c r="BB291" s="59"/>
      <c r="BC291" s="59"/>
      <c r="BD291" s="16"/>
      <c r="BE291" s="16"/>
      <c r="BF291" s="59"/>
      <c r="BG291" s="3"/>
      <c r="BH291" s="3"/>
      <c r="BI291" s="3"/>
      <c r="BJ291" s="16"/>
      <c r="BK291" s="16"/>
      <c r="BL291" s="16"/>
      <c r="BM291" s="3"/>
      <c r="BN291" s="16"/>
      <c r="BO291" s="3"/>
      <c r="BP291" s="3"/>
      <c r="BQ291" s="3"/>
      <c r="BR291" s="22"/>
      <c r="BS291" s="3"/>
      <c r="BT291" s="3"/>
      <c r="BU291" s="3"/>
      <c r="BV291" s="3"/>
      <c r="BW291" s="3"/>
      <c r="BX291" s="3"/>
      <c r="BY291" s="22"/>
      <c r="BZ291" s="22"/>
    </row>
    <row r="292" spans="43:78">
      <c r="AQ292" s="149"/>
      <c r="AR292" s="150"/>
      <c r="AS292" s="150"/>
      <c r="AT292" s="22"/>
      <c r="AU292" s="3"/>
      <c r="AV292" s="3"/>
      <c r="AW292" s="3"/>
      <c r="AX292" s="3"/>
      <c r="AY292" s="3"/>
      <c r="AZ292" s="59"/>
      <c r="BA292" s="59"/>
      <c r="BB292" s="59"/>
      <c r="BC292" s="59"/>
      <c r="BD292" s="16"/>
      <c r="BE292" s="16"/>
      <c r="BF292" s="59"/>
      <c r="BG292" s="3"/>
      <c r="BH292" s="3"/>
      <c r="BI292" s="3"/>
      <c r="BJ292" s="16"/>
      <c r="BK292" s="16"/>
      <c r="BL292" s="16"/>
      <c r="BM292" s="3"/>
      <c r="BN292" s="16"/>
      <c r="BO292" s="3"/>
      <c r="BP292" s="3"/>
      <c r="BQ292" s="3"/>
      <c r="BR292" s="22"/>
      <c r="BS292" s="3"/>
      <c r="BT292" s="3"/>
      <c r="BU292" s="3"/>
      <c r="BV292" s="3"/>
      <c r="BW292" s="3"/>
      <c r="BX292" s="3"/>
      <c r="BY292" s="22"/>
      <c r="BZ292" s="22"/>
    </row>
    <row r="293" spans="43:78">
      <c r="AQ293" s="149"/>
      <c r="AR293" s="150"/>
      <c r="AS293" s="150"/>
      <c r="AT293" s="22"/>
      <c r="AU293" s="3"/>
      <c r="AV293" s="3"/>
      <c r="AW293" s="3"/>
      <c r="AX293" s="3"/>
      <c r="AY293" s="3"/>
      <c r="AZ293" s="59"/>
      <c r="BA293" s="59"/>
      <c r="BB293" s="59"/>
      <c r="BC293" s="59"/>
      <c r="BD293" s="16"/>
      <c r="BE293" s="16"/>
      <c r="BF293" s="59"/>
      <c r="BG293" s="3"/>
      <c r="BH293" s="3"/>
      <c r="BI293" s="3"/>
      <c r="BJ293" s="16"/>
      <c r="BK293" s="16"/>
      <c r="BL293" s="16"/>
      <c r="BM293" s="3"/>
      <c r="BN293" s="16"/>
      <c r="BO293" s="3"/>
      <c r="BP293" s="3"/>
      <c r="BQ293" s="3"/>
      <c r="BR293" s="22"/>
      <c r="BS293" s="3"/>
      <c r="BT293" s="3"/>
      <c r="BU293" s="3"/>
      <c r="BV293" s="3"/>
      <c r="BW293" s="3"/>
      <c r="BX293" s="3"/>
      <c r="BY293" s="22"/>
      <c r="BZ293" s="22"/>
    </row>
    <row r="294" spans="43:78">
      <c r="AQ294" s="149"/>
      <c r="AR294" s="150"/>
      <c r="AS294" s="150"/>
      <c r="AT294" s="22"/>
      <c r="AU294" s="3"/>
      <c r="AV294" s="3"/>
      <c r="AW294" s="3"/>
      <c r="AX294" s="3"/>
      <c r="AY294" s="3"/>
      <c r="AZ294" s="59"/>
      <c r="BA294" s="59"/>
      <c r="BB294" s="59"/>
      <c r="BC294" s="59"/>
      <c r="BD294" s="16"/>
      <c r="BE294" s="16"/>
      <c r="BF294" s="59"/>
      <c r="BG294" s="3"/>
      <c r="BH294" s="3"/>
      <c r="BI294" s="3"/>
      <c r="BJ294" s="16"/>
      <c r="BK294" s="16"/>
      <c r="BL294" s="16"/>
      <c r="BM294" s="3"/>
      <c r="BN294" s="16"/>
      <c r="BO294" s="3"/>
      <c r="BP294" s="3"/>
      <c r="BQ294" s="3"/>
      <c r="BR294" s="22"/>
      <c r="BS294" s="3"/>
      <c r="BT294" s="3"/>
      <c r="BU294" s="3"/>
      <c r="BV294" s="3"/>
      <c r="BW294" s="3"/>
      <c r="BX294" s="3"/>
      <c r="BY294" s="22"/>
      <c r="BZ294" s="22"/>
    </row>
    <row r="295" spans="43:78">
      <c r="AQ295" s="149"/>
      <c r="AR295" s="150"/>
      <c r="AS295" s="150"/>
      <c r="AT295" s="22"/>
      <c r="AU295" s="3"/>
      <c r="AV295" s="3"/>
      <c r="AW295" s="3"/>
      <c r="AX295" s="3"/>
      <c r="AY295" s="3"/>
      <c r="AZ295" s="59"/>
      <c r="BA295" s="59"/>
      <c r="BB295" s="59"/>
      <c r="BC295" s="59"/>
      <c r="BD295" s="16"/>
      <c r="BE295" s="16"/>
      <c r="BF295" s="59"/>
      <c r="BG295" s="3"/>
      <c r="BH295" s="3"/>
      <c r="BI295" s="3"/>
      <c r="BJ295" s="16"/>
      <c r="BK295" s="16"/>
      <c r="BL295" s="16"/>
      <c r="BM295" s="3"/>
      <c r="BN295" s="16"/>
      <c r="BO295" s="3"/>
      <c r="BP295" s="3"/>
      <c r="BQ295" s="3"/>
      <c r="BR295" s="22"/>
      <c r="BS295" s="3"/>
      <c r="BT295" s="3"/>
      <c r="BU295" s="3"/>
      <c r="BV295" s="3"/>
      <c r="BW295" s="3"/>
      <c r="BX295" s="3"/>
      <c r="BY295" s="22"/>
      <c r="BZ295" s="22"/>
    </row>
    <row r="296" spans="43:78">
      <c r="AQ296" s="149"/>
      <c r="AR296" s="150"/>
      <c r="AS296" s="150"/>
      <c r="AT296" s="22"/>
      <c r="AU296" s="3"/>
      <c r="AV296" s="3"/>
      <c r="AW296" s="3"/>
      <c r="AX296" s="3"/>
      <c r="AY296" s="3"/>
      <c r="AZ296" s="59"/>
      <c r="BA296" s="59"/>
      <c r="BB296" s="59"/>
      <c r="BC296" s="59"/>
      <c r="BD296" s="16"/>
      <c r="BE296" s="16"/>
      <c r="BF296" s="59"/>
      <c r="BG296" s="3"/>
      <c r="BH296" s="3"/>
      <c r="BI296" s="3"/>
      <c r="BJ296" s="16"/>
      <c r="BK296" s="16"/>
      <c r="BL296" s="16"/>
      <c r="BM296" s="3"/>
      <c r="BN296" s="16"/>
      <c r="BO296" s="3"/>
      <c r="BP296" s="3"/>
      <c r="BQ296" s="3"/>
      <c r="BR296" s="22"/>
      <c r="BS296" s="3"/>
      <c r="BT296" s="3"/>
      <c r="BU296" s="3"/>
      <c r="BV296" s="3"/>
      <c r="BW296" s="3"/>
      <c r="BX296" s="3"/>
      <c r="BY296" s="22"/>
      <c r="BZ296" s="22"/>
    </row>
    <row r="297" spans="43:78">
      <c r="AQ297" s="149"/>
      <c r="AR297" s="150"/>
      <c r="AS297" s="150"/>
      <c r="AT297" s="22"/>
      <c r="AU297" s="3"/>
      <c r="AV297" s="3"/>
      <c r="AW297" s="3"/>
      <c r="AX297" s="3"/>
      <c r="AY297" s="3"/>
      <c r="AZ297" s="59"/>
      <c r="BA297" s="59"/>
      <c r="BB297" s="59"/>
      <c r="BC297" s="59"/>
      <c r="BD297" s="16"/>
      <c r="BE297" s="16"/>
      <c r="BF297" s="59"/>
      <c r="BG297" s="3"/>
      <c r="BH297" s="3"/>
      <c r="BI297" s="3"/>
      <c r="BJ297" s="16"/>
      <c r="BK297" s="16"/>
      <c r="BL297" s="16"/>
      <c r="BM297" s="3"/>
      <c r="BN297" s="16"/>
      <c r="BO297" s="3"/>
      <c r="BP297" s="3"/>
      <c r="BQ297" s="3"/>
      <c r="BR297" s="22"/>
      <c r="BS297" s="3"/>
      <c r="BT297" s="3"/>
      <c r="BU297" s="3"/>
      <c r="BV297" s="3"/>
      <c r="BW297" s="3"/>
      <c r="BX297" s="3"/>
      <c r="BY297" s="22"/>
      <c r="BZ297" s="22"/>
    </row>
    <row r="298" spans="43:78">
      <c r="AQ298" s="149"/>
      <c r="AR298" s="150"/>
      <c r="AS298" s="150"/>
      <c r="AT298" s="22"/>
      <c r="AU298" s="3"/>
      <c r="AV298" s="3"/>
      <c r="AW298" s="3"/>
      <c r="AX298" s="3"/>
      <c r="AY298" s="3"/>
      <c r="AZ298" s="59"/>
      <c r="BA298" s="59"/>
      <c r="BB298" s="59"/>
      <c r="BC298" s="59"/>
      <c r="BD298" s="16"/>
      <c r="BE298" s="16"/>
      <c r="BF298" s="59"/>
      <c r="BG298" s="3"/>
      <c r="BH298" s="3"/>
      <c r="BI298" s="3"/>
      <c r="BJ298" s="16"/>
      <c r="BK298" s="16"/>
      <c r="BL298" s="16"/>
      <c r="BM298" s="3"/>
      <c r="BN298" s="16"/>
      <c r="BO298" s="3"/>
      <c r="BP298" s="3"/>
      <c r="BQ298" s="3"/>
      <c r="BR298" s="22"/>
      <c r="BS298" s="3"/>
      <c r="BT298" s="3"/>
      <c r="BU298" s="3"/>
      <c r="BV298" s="3"/>
      <c r="BW298" s="3"/>
      <c r="BX298" s="3"/>
      <c r="BY298" s="22"/>
      <c r="BZ298" s="22"/>
    </row>
    <row r="299" spans="43:78">
      <c r="AQ299" s="149"/>
      <c r="AR299" s="150"/>
      <c r="AS299" s="150"/>
      <c r="AT299" s="22"/>
      <c r="AU299" s="3"/>
      <c r="AV299" s="3"/>
      <c r="AW299" s="3"/>
      <c r="AX299" s="3"/>
      <c r="AY299" s="3"/>
      <c r="AZ299" s="59"/>
      <c r="BA299" s="59"/>
      <c r="BB299" s="59"/>
      <c r="BC299" s="59"/>
      <c r="BD299" s="16"/>
      <c r="BE299" s="16"/>
      <c r="BF299" s="59"/>
      <c r="BG299" s="3"/>
      <c r="BH299" s="3"/>
      <c r="BI299" s="3"/>
      <c r="BJ299" s="16"/>
      <c r="BK299" s="16"/>
      <c r="BL299" s="16"/>
      <c r="BM299" s="3"/>
      <c r="BN299" s="16"/>
      <c r="BO299" s="3"/>
      <c r="BP299" s="3"/>
      <c r="BQ299" s="3"/>
      <c r="BR299" s="22"/>
      <c r="BS299" s="3"/>
      <c r="BT299" s="3"/>
      <c r="BU299" s="3"/>
      <c r="BV299" s="3"/>
      <c r="BW299" s="3"/>
      <c r="BX299" s="3"/>
      <c r="BY299" s="22"/>
      <c r="BZ299" s="22"/>
    </row>
    <row r="300" spans="43:78">
      <c r="AQ300" s="149"/>
      <c r="AR300" s="150"/>
      <c r="AS300" s="150"/>
      <c r="AT300" s="22"/>
      <c r="AU300" s="3"/>
      <c r="AV300" s="3"/>
      <c r="AW300" s="3"/>
      <c r="AX300" s="3"/>
      <c r="AY300" s="3"/>
      <c r="AZ300" s="59"/>
      <c r="BA300" s="59"/>
      <c r="BB300" s="59"/>
      <c r="BC300" s="59"/>
      <c r="BD300" s="16"/>
      <c r="BE300" s="16"/>
      <c r="BF300" s="59"/>
      <c r="BG300" s="3"/>
      <c r="BH300" s="3"/>
      <c r="BI300" s="3"/>
      <c r="BJ300" s="16"/>
      <c r="BK300" s="16"/>
      <c r="BL300" s="16"/>
      <c r="BM300" s="3"/>
      <c r="BN300" s="16"/>
      <c r="BO300" s="3"/>
      <c r="BP300" s="3"/>
      <c r="BQ300" s="3"/>
      <c r="BR300" s="22"/>
      <c r="BS300" s="3"/>
      <c r="BT300" s="3"/>
      <c r="BU300" s="3"/>
      <c r="BV300" s="3"/>
      <c r="BW300" s="3"/>
      <c r="BX300" s="3"/>
      <c r="BY300" s="22"/>
      <c r="BZ300" s="22"/>
    </row>
    <row r="301" spans="43:78">
      <c r="AQ301" s="149"/>
      <c r="AR301" s="150"/>
      <c r="AS301" s="150"/>
      <c r="AT301" s="22"/>
      <c r="AU301" s="3"/>
      <c r="AV301" s="3"/>
      <c r="AW301" s="3"/>
      <c r="AX301" s="3"/>
      <c r="AY301" s="3"/>
      <c r="AZ301" s="59"/>
      <c r="BA301" s="59"/>
      <c r="BB301" s="59"/>
      <c r="BC301" s="59"/>
      <c r="BD301" s="16"/>
      <c r="BE301" s="16"/>
      <c r="BF301" s="59"/>
      <c r="BG301" s="3"/>
      <c r="BH301" s="3"/>
      <c r="BI301" s="3"/>
      <c r="BJ301" s="16"/>
      <c r="BK301" s="16"/>
      <c r="BL301" s="16"/>
      <c r="BM301" s="3"/>
      <c r="BN301" s="16"/>
      <c r="BO301" s="3"/>
      <c r="BP301" s="3"/>
      <c r="BQ301" s="3"/>
      <c r="BR301" s="22"/>
      <c r="BS301" s="3"/>
      <c r="BT301" s="3"/>
      <c r="BU301" s="3"/>
      <c r="BV301" s="3"/>
      <c r="BW301" s="3"/>
      <c r="BX301" s="3"/>
      <c r="BY301" s="22"/>
      <c r="BZ301" s="22"/>
    </row>
    <row r="302" spans="43:78">
      <c r="AQ302" s="149"/>
      <c r="AR302" s="150"/>
      <c r="AS302" s="150"/>
      <c r="AT302" s="22"/>
      <c r="AU302" s="3"/>
      <c r="AV302" s="3"/>
      <c r="AW302" s="3"/>
      <c r="AX302" s="3"/>
      <c r="AY302" s="3"/>
      <c r="AZ302" s="59"/>
      <c r="BA302" s="59"/>
      <c r="BB302" s="59"/>
      <c r="BC302" s="59"/>
      <c r="BD302" s="16"/>
      <c r="BE302" s="16"/>
      <c r="BF302" s="59"/>
      <c r="BG302" s="3"/>
      <c r="BH302" s="3"/>
      <c r="BI302" s="3"/>
      <c r="BJ302" s="16"/>
      <c r="BK302" s="16"/>
      <c r="BL302" s="16"/>
      <c r="BM302" s="3"/>
      <c r="BN302" s="16"/>
      <c r="BO302" s="3"/>
      <c r="BP302" s="3"/>
      <c r="BQ302" s="3"/>
      <c r="BR302" s="22"/>
      <c r="BS302" s="3"/>
      <c r="BT302" s="3"/>
      <c r="BU302" s="3"/>
      <c r="BV302" s="3"/>
      <c r="BW302" s="3"/>
      <c r="BX302" s="3"/>
      <c r="BY302" s="22"/>
      <c r="BZ302" s="22"/>
    </row>
    <row r="303" spans="43:78">
      <c r="AQ303" s="149"/>
      <c r="AR303" s="150"/>
      <c r="AS303" s="150"/>
      <c r="AT303" s="22"/>
      <c r="AU303" s="3"/>
      <c r="AV303" s="3"/>
      <c r="AW303" s="3"/>
      <c r="AX303" s="3"/>
      <c r="AY303" s="3"/>
      <c r="AZ303" s="59"/>
      <c r="BA303" s="59"/>
      <c r="BB303" s="59"/>
      <c r="BC303" s="59"/>
      <c r="BD303" s="16"/>
      <c r="BE303" s="16"/>
      <c r="BF303" s="59"/>
      <c r="BG303" s="3"/>
      <c r="BH303" s="3"/>
      <c r="BI303" s="3"/>
      <c r="BJ303" s="16"/>
      <c r="BK303" s="16"/>
      <c r="BL303" s="16"/>
      <c r="BM303" s="3"/>
      <c r="BN303" s="16"/>
      <c r="BO303" s="3"/>
      <c r="BP303" s="3"/>
      <c r="BQ303" s="3"/>
      <c r="BR303" s="22"/>
      <c r="BS303" s="3"/>
      <c r="BT303" s="3"/>
      <c r="BU303" s="3"/>
      <c r="BV303" s="3"/>
      <c r="BW303" s="3"/>
      <c r="BX303" s="3"/>
      <c r="BY303" s="22"/>
      <c r="BZ303" s="22"/>
    </row>
    <row r="304" spans="43:78">
      <c r="AQ304" s="149"/>
      <c r="AR304" s="150"/>
      <c r="AS304" s="150"/>
      <c r="AT304" s="22"/>
      <c r="AU304" s="3"/>
      <c r="AV304" s="3"/>
      <c r="AW304" s="3"/>
      <c r="AX304" s="3"/>
      <c r="AY304" s="3"/>
      <c r="AZ304" s="59"/>
      <c r="BA304" s="59"/>
      <c r="BB304" s="59"/>
      <c r="BC304" s="59"/>
      <c r="BD304" s="16"/>
      <c r="BE304" s="16"/>
      <c r="BF304" s="59"/>
      <c r="BG304" s="3"/>
      <c r="BH304" s="3"/>
      <c r="BI304" s="3"/>
      <c r="BJ304" s="16"/>
      <c r="BK304" s="16"/>
      <c r="BL304" s="16"/>
      <c r="BM304" s="3"/>
      <c r="BN304" s="16"/>
      <c r="BO304" s="3"/>
      <c r="BP304" s="3"/>
      <c r="BQ304" s="3"/>
      <c r="BR304" s="22"/>
      <c r="BS304" s="3"/>
      <c r="BT304" s="3"/>
      <c r="BU304" s="3"/>
      <c r="BV304" s="3"/>
      <c r="BW304" s="3"/>
      <c r="BX304" s="3"/>
      <c r="BY304" s="22"/>
      <c r="BZ304" s="22"/>
    </row>
    <row r="305" spans="16:78">
      <c r="AQ305" s="149"/>
      <c r="AR305" s="150"/>
      <c r="AS305" s="150"/>
      <c r="AT305" s="22"/>
      <c r="AU305" s="3"/>
      <c r="AV305" s="3"/>
      <c r="AW305" s="3"/>
      <c r="AX305" s="3"/>
      <c r="AY305" s="3"/>
      <c r="AZ305" s="59"/>
      <c r="BA305" s="59"/>
      <c r="BB305" s="59"/>
      <c r="BC305" s="59"/>
      <c r="BD305" s="16"/>
      <c r="BE305" s="16"/>
      <c r="BF305" s="59"/>
      <c r="BG305" s="3"/>
      <c r="BH305" s="3"/>
      <c r="BI305" s="3"/>
      <c r="BJ305" s="16"/>
      <c r="BK305" s="16"/>
      <c r="BL305" s="16"/>
      <c r="BM305" s="3"/>
      <c r="BN305" s="16"/>
      <c r="BO305" s="3"/>
      <c r="BP305" s="3"/>
      <c r="BQ305" s="3"/>
      <c r="BR305" s="22"/>
      <c r="BS305" s="3"/>
      <c r="BT305" s="3"/>
      <c r="BU305" s="3"/>
      <c r="BV305" s="3"/>
      <c r="BW305" s="3"/>
      <c r="BX305" s="3"/>
      <c r="BY305" s="22"/>
      <c r="BZ305" s="22"/>
    </row>
    <row r="306" spans="16:78">
      <c r="AQ306" s="149"/>
      <c r="AR306" s="150"/>
      <c r="AS306" s="150"/>
      <c r="AT306" s="22"/>
      <c r="AU306" s="3"/>
      <c r="AV306" s="3"/>
      <c r="AW306" s="3"/>
      <c r="AX306" s="3"/>
      <c r="AY306" s="3"/>
      <c r="AZ306" s="59"/>
      <c r="BA306" s="59"/>
      <c r="BB306" s="59"/>
      <c r="BC306" s="59"/>
      <c r="BD306" s="16"/>
      <c r="BE306" s="16"/>
      <c r="BF306" s="59"/>
      <c r="BG306" s="3"/>
      <c r="BH306" s="3"/>
      <c r="BI306" s="3"/>
      <c r="BJ306" s="16"/>
      <c r="BK306" s="16"/>
      <c r="BL306" s="16"/>
      <c r="BM306" s="3"/>
      <c r="BN306" s="16"/>
      <c r="BO306" s="3"/>
      <c r="BP306" s="3"/>
      <c r="BQ306" s="3"/>
      <c r="BR306" s="22"/>
      <c r="BS306" s="3"/>
      <c r="BT306" s="3"/>
      <c r="BU306" s="3"/>
      <c r="BV306" s="3"/>
      <c r="BW306" s="3"/>
      <c r="BX306" s="3"/>
      <c r="BY306" s="22"/>
      <c r="BZ306" s="22"/>
    </row>
    <row r="307" spans="16:78">
      <c r="AQ307" s="149"/>
      <c r="AR307" s="150"/>
      <c r="AS307" s="150"/>
      <c r="AT307" s="22"/>
      <c r="AU307" s="3"/>
      <c r="AV307" s="3"/>
      <c r="AW307" s="3"/>
      <c r="AX307" s="3"/>
      <c r="AY307" s="3"/>
      <c r="AZ307" s="59"/>
      <c r="BA307" s="59"/>
      <c r="BB307" s="59"/>
      <c r="BC307" s="59"/>
      <c r="BD307" s="16"/>
      <c r="BE307" s="16"/>
      <c r="BF307" s="59"/>
      <c r="BG307" s="3"/>
      <c r="BH307" s="3"/>
      <c r="BI307" s="3"/>
      <c r="BJ307" s="16"/>
      <c r="BK307" s="16"/>
      <c r="BL307" s="16"/>
      <c r="BM307" s="3"/>
      <c r="BN307" s="16"/>
      <c r="BO307" s="3"/>
      <c r="BP307" s="3"/>
      <c r="BQ307" s="3"/>
      <c r="BR307" s="22"/>
      <c r="BS307" s="3"/>
      <c r="BT307" s="3"/>
      <c r="BU307" s="3"/>
      <c r="BV307" s="3"/>
      <c r="BW307" s="3"/>
      <c r="BX307" s="3"/>
      <c r="BY307" s="22"/>
      <c r="BZ307" s="22"/>
    </row>
    <row r="308" spans="16:78">
      <c r="AQ308" s="149"/>
      <c r="AR308" s="150"/>
      <c r="AS308" s="150"/>
      <c r="AT308" s="22"/>
      <c r="AU308" s="3"/>
      <c r="AV308" s="3"/>
      <c r="AW308" s="3"/>
      <c r="AX308" s="3"/>
      <c r="AY308" s="3"/>
      <c r="AZ308" s="59"/>
      <c r="BA308" s="59"/>
      <c r="BB308" s="59"/>
      <c r="BC308" s="59"/>
      <c r="BD308" s="16"/>
      <c r="BE308" s="16"/>
      <c r="BF308" s="59"/>
      <c r="BG308" s="3"/>
      <c r="BH308" s="3"/>
      <c r="BI308" s="3"/>
      <c r="BJ308" s="16"/>
      <c r="BK308" s="16"/>
      <c r="BL308" s="16"/>
      <c r="BM308" s="3"/>
      <c r="BN308" s="16"/>
      <c r="BO308" s="3"/>
      <c r="BP308" s="3"/>
      <c r="BQ308" s="3"/>
      <c r="BR308" s="22"/>
      <c r="BS308" s="3"/>
      <c r="BT308" s="3"/>
      <c r="BU308" s="3"/>
      <c r="BV308" s="3"/>
      <c r="BW308" s="3"/>
      <c r="BX308" s="3"/>
      <c r="BY308" s="22"/>
      <c r="BZ308" s="22"/>
    </row>
    <row r="309" spans="16:78">
      <c r="AQ309" s="149"/>
      <c r="AR309" s="150"/>
      <c r="AS309" s="150"/>
      <c r="AT309" s="22"/>
      <c r="AU309" s="3"/>
      <c r="AV309" s="3"/>
      <c r="AW309" s="3"/>
      <c r="AX309" s="3"/>
      <c r="AY309" s="3"/>
      <c r="AZ309" s="59"/>
      <c r="BA309" s="59"/>
      <c r="BB309" s="59"/>
      <c r="BC309" s="59"/>
      <c r="BD309" s="16"/>
      <c r="BE309" s="16"/>
      <c r="BF309" s="59"/>
      <c r="BG309" s="3"/>
      <c r="BH309" s="3"/>
      <c r="BI309" s="3"/>
      <c r="BJ309" s="16"/>
      <c r="BK309" s="16"/>
      <c r="BL309" s="16"/>
      <c r="BM309" s="3"/>
      <c r="BN309" s="16"/>
      <c r="BO309" s="3"/>
      <c r="BP309" s="3"/>
      <c r="BQ309" s="3"/>
      <c r="BR309" s="22"/>
      <c r="BS309" s="3"/>
      <c r="BT309" s="3"/>
      <c r="BU309" s="3"/>
      <c r="BV309" s="3"/>
      <c r="BW309" s="3"/>
      <c r="BX309" s="3"/>
      <c r="BY309" s="22"/>
      <c r="BZ309" s="22"/>
    </row>
    <row r="310" spans="16:78">
      <c r="AQ310" s="149"/>
      <c r="AR310" s="150"/>
      <c r="AS310" s="150"/>
      <c r="AT310" s="22"/>
      <c r="AU310" s="3"/>
      <c r="AV310" s="3"/>
      <c r="AW310" s="3"/>
      <c r="AX310" s="3"/>
      <c r="AY310" s="3"/>
      <c r="AZ310" s="59"/>
      <c r="BA310" s="59"/>
      <c r="BB310" s="59"/>
      <c r="BC310" s="59"/>
      <c r="BD310" s="16"/>
      <c r="BE310" s="16"/>
      <c r="BF310" s="59"/>
      <c r="BG310" s="3"/>
      <c r="BH310" s="3"/>
      <c r="BI310" s="3"/>
      <c r="BJ310" s="16"/>
      <c r="BK310" s="16"/>
      <c r="BL310" s="16"/>
      <c r="BM310" s="3"/>
      <c r="BN310" s="16"/>
      <c r="BO310" s="3"/>
      <c r="BP310" s="3"/>
      <c r="BQ310" s="3"/>
      <c r="BR310" s="22"/>
      <c r="BS310" s="3"/>
      <c r="BT310" s="3"/>
      <c r="BU310" s="3"/>
      <c r="BV310" s="3"/>
      <c r="BW310" s="3"/>
      <c r="BX310" s="3"/>
      <c r="BY310" s="22"/>
      <c r="BZ310" s="22"/>
    </row>
    <row r="311" spans="16:78">
      <c r="AQ311" s="149"/>
      <c r="AR311" s="150"/>
      <c r="AS311" s="150"/>
      <c r="AT311" s="22"/>
      <c r="AU311" s="3"/>
      <c r="AV311" s="3"/>
      <c r="AW311" s="3"/>
      <c r="AX311" s="3"/>
      <c r="AY311" s="3"/>
      <c r="AZ311" s="59"/>
      <c r="BA311" s="59"/>
      <c r="BB311" s="59"/>
      <c r="BC311" s="59"/>
      <c r="BD311" s="16"/>
      <c r="BE311" s="16"/>
      <c r="BF311" s="59"/>
      <c r="BG311" s="3"/>
      <c r="BH311" s="3"/>
      <c r="BI311" s="3"/>
      <c r="BJ311" s="16"/>
      <c r="BK311" s="16"/>
      <c r="BL311" s="16"/>
      <c r="BM311" s="3"/>
      <c r="BN311" s="16"/>
      <c r="BO311" s="3"/>
      <c r="BP311" s="3"/>
      <c r="BQ311" s="3"/>
      <c r="BR311" s="22"/>
      <c r="BS311" s="3"/>
      <c r="BT311" s="3"/>
      <c r="BU311" s="3"/>
      <c r="BV311" s="3"/>
      <c r="BW311" s="3"/>
      <c r="BX311" s="3"/>
      <c r="BY311" s="22"/>
      <c r="BZ311" s="22"/>
    </row>
    <row r="312" spans="16:78">
      <c r="AQ312" s="149"/>
      <c r="AR312" s="150"/>
      <c r="AS312" s="150"/>
      <c r="AT312" s="22"/>
      <c r="AU312" s="3"/>
      <c r="AV312" s="3"/>
      <c r="AW312" s="3"/>
      <c r="AX312" s="3"/>
      <c r="AY312" s="3"/>
      <c r="AZ312" s="59"/>
      <c r="BA312" s="59"/>
      <c r="BB312" s="59"/>
      <c r="BC312" s="59"/>
      <c r="BD312" s="16"/>
      <c r="BE312" s="16"/>
      <c r="BF312" s="59"/>
      <c r="BG312" s="3"/>
      <c r="BH312" s="3"/>
      <c r="BI312" s="3"/>
      <c r="BJ312" s="16"/>
      <c r="BK312" s="16"/>
      <c r="BL312" s="16"/>
      <c r="BM312" s="3"/>
      <c r="BN312" s="16"/>
      <c r="BO312" s="3"/>
      <c r="BP312" s="3"/>
      <c r="BQ312" s="3"/>
      <c r="BR312" s="22"/>
      <c r="BS312" s="3"/>
      <c r="BT312" s="3"/>
      <c r="BU312" s="3"/>
      <c r="BV312" s="3"/>
      <c r="BW312" s="3"/>
      <c r="BX312" s="3"/>
      <c r="BY312" s="22"/>
      <c r="BZ312" s="22"/>
    </row>
    <row r="313" spans="16:78">
      <c r="AQ313" s="149"/>
      <c r="AR313" s="150"/>
      <c r="AS313" s="150"/>
      <c r="AT313" s="22"/>
      <c r="AU313" s="3"/>
      <c r="AV313" s="3"/>
      <c r="AW313" s="3"/>
      <c r="AX313" s="3"/>
      <c r="AY313" s="3"/>
      <c r="AZ313" s="59"/>
      <c r="BA313" s="59"/>
      <c r="BB313" s="59"/>
      <c r="BC313" s="59"/>
      <c r="BD313" s="16"/>
      <c r="BE313" s="16"/>
      <c r="BF313" s="59"/>
      <c r="BG313" s="3"/>
      <c r="BH313" s="3"/>
      <c r="BI313" s="3"/>
      <c r="BJ313" s="16"/>
      <c r="BK313" s="16"/>
      <c r="BL313" s="16"/>
      <c r="BM313" s="3"/>
      <c r="BN313" s="16"/>
      <c r="BO313" s="3"/>
      <c r="BP313" s="3"/>
      <c r="BQ313" s="3"/>
      <c r="BR313" s="22"/>
      <c r="BS313" s="3"/>
      <c r="BT313" s="3"/>
      <c r="BU313" s="3"/>
      <c r="BV313" s="3"/>
      <c r="BW313" s="3"/>
      <c r="BX313" s="3"/>
      <c r="BY313" s="22"/>
      <c r="BZ313" s="22"/>
    </row>
    <row r="314" spans="16:78">
      <c r="P314" t="s">
        <v>645</v>
      </c>
      <c r="AQ314" s="149"/>
      <c r="AR314" s="150"/>
      <c r="AS314" s="150"/>
      <c r="AT314" s="22"/>
      <c r="AU314" s="3"/>
      <c r="AV314" s="3"/>
      <c r="AW314" s="3"/>
      <c r="AX314" s="3"/>
      <c r="AY314" s="3"/>
      <c r="AZ314" s="59"/>
      <c r="BA314" s="59"/>
      <c r="BB314" s="59"/>
      <c r="BC314" s="59"/>
      <c r="BD314" s="16"/>
      <c r="BE314" s="16"/>
      <c r="BF314" s="59"/>
      <c r="BG314" s="3"/>
      <c r="BH314" s="3"/>
      <c r="BI314" s="3"/>
      <c r="BJ314" s="16"/>
      <c r="BK314" s="16"/>
      <c r="BL314" s="16"/>
      <c r="BM314" s="3"/>
      <c r="BN314" s="16"/>
      <c r="BO314" s="3"/>
      <c r="BP314" s="3"/>
      <c r="BQ314" s="3"/>
      <c r="BR314" s="22"/>
      <c r="BS314" s="3"/>
      <c r="BT314" s="3"/>
      <c r="BU314" s="3"/>
      <c r="BV314" s="3"/>
      <c r="BW314" s="3"/>
      <c r="BX314" s="3"/>
      <c r="BY314" s="22"/>
      <c r="BZ314" s="22"/>
    </row>
    <row r="315" spans="16:78">
      <c r="AQ315" s="149"/>
      <c r="AR315" s="150"/>
      <c r="AS315" s="150"/>
      <c r="AT315" s="22"/>
      <c r="AU315" s="3"/>
      <c r="AV315" s="3"/>
      <c r="AW315" s="3"/>
      <c r="AX315" s="3"/>
      <c r="AY315" s="3"/>
      <c r="AZ315" s="59"/>
      <c r="BA315" s="59"/>
      <c r="BB315" s="59"/>
      <c r="BC315" s="59"/>
      <c r="BD315" s="16"/>
      <c r="BE315" s="16"/>
      <c r="BF315" s="59"/>
      <c r="BG315" s="3"/>
      <c r="BH315" s="3"/>
      <c r="BI315" s="3"/>
      <c r="BJ315" s="16"/>
      <c r="BK315" s="16"/>
      <c r="BL315" s="16"/>
      <c r="BM315" s="3"/>
      <c r="BN315" s="16"/>
      <c r="BO315" s="3"/>
      <c r="BP315" s="3"/>
      <c r="BQ315" s="3"/>
      <c r="BR315" s="22"/>
      <c r="BS315" s="3"/>
      <c r="BT315" s="3"/>
      <c r="BU315" s="3"/>
      <c r="BV315" s="3"/>
      <c r="BW315" s="3"/>
      <c r="BX315" s="3"/>
      <c r="BY315" s="22"/>
    </row>
    <row r="316" spans="16:78">
      <c r="AQ316" s="149"/>
      <c r="AR316" s="150"/>
      <c r="AS316" s="150"/>
      <c r="AT316" s="22"/>
      <c r="AU316" s="3"/>
      <c r="AV316" s="3"/>
      <c r="AW316" s="3"/>
      <c r="AX316" s="3"/>
      <c r="AY316" s="3"/>
      <c r="AZ316" s="59"/>
      <c r="BA316" s="59"/>
      <c r="BB316" s="59"/>
      <c r="BC316" s="59"/>
      <c r="BD316" s="16"/>
      <c r="BE316" s="16"/>
      <c r="BF316" s="59"/>
      <c r="BG316" s="3"/>
      <c r="BH316" s="3"/>
      <c r="BI316" s="3"/>
      <c r="BJ316" s="16"/>
      <c r="BK316" s="16"/>
      <c r="BL316" s="16"/>
      <c r="BM316" s="3"/>
      <c r="BN316" s="16"/>
      <c r="BO316" s="3"/>
      <c r="BP316" s="3"/>
      <c r="BQ316" s="3"/>
      <c r="BR316" s="22"/>
      <c r="BS316" s="3"/>
      <c r="BT316" s="3"/>
      <c r="BU316" s="3"/>
      <c r="BV316" s="3"/>
      <c r="BW316" s="3"/>
      <c r="BX316" s="3"/>
      <c r="BY316" s="22"/>
    </row>
    <row r="317" spans="16:78">
      <c r="AQ317" s="149"/>
      <c r="AR317" s="150"/>
      <c r="AS317" s="150"/>
      <c r="AT317" s="22"/>
      <c r="AU317" s="3"/>
      <c r="AV317" s="3"/>
      <c r="AW317" s="3"/>
      <c r="AX317" s="3"/>
      <c r="AY317" s="3"/>
      <c r="AZ317" s="59"/>
      <c r="BA317" s="59"/>
      <c r="BB317" s="59"/>
      <c r="BC317" s="59"/>
      <c r="BD317" s="16"/>
      <c r="BE317" s="16"/>
      <c r="BF317" s="59"/>
      <c r="BG317" s="3"/>
      <c r="BH317" s="3"/>
      <c r="BI317" s="3"/>
      <c r="BJ317" s="16"/>
      <c r="BK317" s="16"/>
      <c r="BL317" s="16"/>
      <c r="BM317" s="3"/>
      <c r="BN317" s="16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22"/>
    </row>
    <row r="318" spans="16:78">
      <c r="AQ318" s="149"/>
      <c r="AR318" s="150"/>
      <c r="AS318" s="150"/>
      <c r="AT318" s="22"/>
      <c r="AU318" s="3"/>
      <c r="AV318" s="3"/>
      <c r="AW318" s="3"/>
      <c r="AX318" s="3"/>
      <c r="AY318" s="3"/>
      <c r="AZ318" s="59"/>
      <c r="BA318" s="59"/>
      <c r="BB318" s="59"/>
      <c r="BC318" s="59"/>
      <c r="BD318" s="16"/>
      <c r="BE318" s="16"/>
      <c r="BF318" s="59"/>
      <c r="BG318" s="3"/>
      <c r="BH318" s="3"/>
      <c r="BI318" s="3"/>
      <c r="BJ318" s="16"/>
      <c r="BK318" s="16"/>
      <c r="BL318" s="16"/>
      <c r="BM318" s="3"/>
      <c r="BN318" s="16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22"/>
    </row>
    <row r="319" spans="16:78">
      <c r="AQ319" s="149"/>
      <c r="AR319" s="150"/>
      <c r="AS319" s="150"/>
      <c r="AT319" s="22"/>
      <c r="AU319" s="3"/>
      <c r="AV319" s="3"/>
      <c r="AW319" s="3"/>
      <c r="AX319" s="3"/>
      <c r="AY319" s="3"/>
      <c r="AZ319" s="59"/>
      <c r="BA319" s="59"/>
      <c r="BB319" s="59"/>
      <c r="BC319" s="59"/>
      <c r="BD319" s="16"/>
      <c r="BE319" s="16"/>
      <c r="BF319" s="59"/>
      <c r="BG319" s="3"/>
      <c r="BH319" s="3"/>
      <c r="BI319" s="3"/>
      <c r="BJ319" s="16"/>
      <c r="BK319" s="16"/>
      <c r="BL319" s="16"/>
      <c r="BM319" s="3"/>
      <c r="BN319" s="16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22"/>
    </row>
    <row r="320" spans="16:78">
      <c r="AQ320" s="149"/>
      <c r="AR320" s="150"/>
      <c r="AS320" s="150"/>
      <c r="AT320" s="22"/>
      <c r="AU320" s="3"/>
      <c r="AV320" s="3"/>
      <c r="AW320" s="3"/>
      <c r="AX320" s="3"/>
      <c r="AY320" s="3"/>
      <c r="AZ320" s="59"/>
      <c r="BA320" s="59"/>
      <c r="BB320" s="59"/>
      <c r="BC320" s="59"/>
      <c r="BD320" s="16"/>
      <c r="BE320" s="16"/>
      <c r="BF320" s="59"/>
      <c r="BG320" s="3"/>
      <c r="BH320" s="3"/>
      <c r="BI320" s="3"/>
      <c r="BJ320" s="16"/>
      <c r="BK320" s="16"/>
      <c r="BL320" s="16"/>
      <c r="BM320" s="3"/>
      <c r="BN320" s="16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22"/>
    </row>
    <row r="321" spans="43:77">
      <c r="AQ321" s="149"/>
      <c r="AR321" s="150"/>
      <c r="AS321" s="150"/>
      <c r="AT321" s="22"/>
      <c r="AU321" s="3"/>
      <c r="AV321" s="3"/>
      <c r="AW321" s="3"/>
      <c r="AX321" s="3"/>
      <c r="AY321" s="3"/>
      <c r="AZ321" s="59"/>
      <c r="BA321" s="59"/>
      <c r="BB321" s="59"/>
      <c r="BC321" s="59"/>
      <c r="BD321" s="16"/>
      <c r="BE321" s="16"/>
      <c r="BF321" s="59"/>
      <c r="BG321" s="3"/>
      <c r="BH321" s="3"/>
      <c r="BI321" s="3"/>
      <c r="BJ321" s="16"/>
      <c r="BK321" s="16"/>
      <c r="BL321" s="16"/>
      <c r="BM321" s="3"/>
      <c r="BN321" s="16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22"/>
    </row>
    <row r="322" spans="43:77">
      <c r="AQ322" s="149"/>
      <c r="AR322" s="150"/>
      <c r="AS322" s="150"/>
      <c r="AT322" s="22"/>
      <c r="AU322" s="3"/>
      <c r="AV322" s="3"/>
      <c r="AW322" s="3"/>
      <c r="AX322" s="3"/>
      <c r="AY322" s="3"/>
      <c r="AZ322" s="59"/>
      <c r="BA322" s="59"/>
      <c r="BB322" s="59"/>
      <c r="BC322" s="59"/>
      <c r="BD322" s="16"/>
      <c r="BE322" s="16"/>
      <c r="BF322" s="59"/>
      <c r="BG322" s="3"/>
      <c r="BH322" s="3"/>
      <c r="BI322" s="3"/>
      <c r="BJ322" s="16"/>
      <c r="BK322" s="16"/>
      <c r="BL322" s="16"/>
      <c r="BM322" s="3"/>
      <c r="BN322" s="16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22"/>
    </row>
    <row r="323" spans="43:77">
      <c r="AQ323" s="149"/>
      <c r="AR323" s="150"/>
      <c r="AS323" s="150"/>
      <c r="AT323" s="22"/>
      <c r="AU323" s="3"/>
      <c r="AV323" s="3"/>
      <c r="AW323" s="3"/>
      <c r="AX323" s="3"/>
      <c r="AY323" s="3"/>
      <c r="AZ323" s="59"/>
      <c r="BA323" s="59"/>
      <c r="BB323" s="59"/>
      <c r="BC323" s="59"/>
      <c r="BD323" s="16"/>
      <c r="BE323" s="16"/>
      <c r="BF323" s="59"/>
      <c r="BG323" s="3"/>
      <c r="BH323" s="3"/>
      <c r="BI323" s="3"/>
      <c r="BJ323" s="16"/>
      <c r="BK323" s="16"/>
      <c r="BL323" s="16"/>
      <c r="BM323" s="3"/>
      <c r="BN323" s="16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22"/>
    </row>
    <row r="324" spans="43:77">
      <c r="AQ324" s="149"/>
      <c r="AR324" s="150"/>
      <c r="AS324" s="150"/>
      <c r="AT324" s="22"/>
      <c r="AU324" s="3"/>
      <c r="AV324" s="3"/>
      <c r="AW324" s="3"/>
      <c r="AX324" s="3"/>
      <c r="AY324" s="3"/>
      <c r="AZ324" s="59"/>
      <c r="BA324" s="59"/>
      <c r="BB324" s="59"/>
      <c r="BC324" s="59"/>
      <c r="BD324" s="16"/>
      <c r="BE324" s="16"/>
      <c r="BF324" s="59"/>
      <c r="BG324" s="3"/>
      <c r="BH324" s="3"/>
      <c r="BI324" s="3"/>
      <c r="BJ324" s="16"/>
      <c r="BK324" s="16"/>
      <c r="BL324" s="16"/>
      <c r="BM324" s="3"/>
      <c r="BN324" s="16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22"/>
    </row>
    <row r="325" spans="43:77">
      <c r="AQ325" s="149"/>
      <c r="AR325" s="150"/>
      <c r="AS325" s="150"/>
      <c r="AT325" s="22"/>
      <c r="AU325" s="3"/>
      <c r="AV325" s="3"/>
      <c r="AW325" s="3"/>
      <c r="AX325" s="3"/>
      <c r="AY325" s="3"/>
      <c r="AZ325" s="59"/>
      <c r="BA325" s="59"/>
      <c r="BB325" s="59"/>
      <c r="BC325" s="59"/>
      <c r="BD325" s="16"/>
      <c r="BE325" s="16"/>
      <c r="BF325" s="59"/>
      <c r="BG325" s="3"/>
      <c r="BH325" s="3"/>
      <c r="BI325" s="3"/>
      <c r="BJ325" s="16"/>
      <c r="BK325" s="16"/>
      <c r="BL325" s="16"/>
      <c r="BM325" s="3"/>
      <c r="BN325" s="16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22"/>
    </row>
    <row r="326" spans="43:77">
      <c r="AQ326" s="149"/>
      <c r="AR326" s="150"/>
      <c r="AS326" s="150"/>
      <c r="AT326" s="22"/>
      <c r="AU326" s="3"/>
      <c r="AV326" s="3"/>
      <c r="AW326" s="3"/>
      <c r="AX326" s="3"/>
      <c r="AY326" s="3"/>
      <c r="AZ326" s="59"/>
      <c r="BA326" s="59"/>
      <c r="BB326" s="59"/>
      <c r="BC326" s="59"/>
      <c r="BD326" s="16"/>
      <c r="BE326" s="16"/>
      <c r="BF326" s="59"/>
      <c r="BG326" s="3"/>
      <c r="BH326" s="3"/>
      <c r="BI326" s="3"/>
      <c r="BJ326" s="16"/>
      <c r="BK326" s="16"/>
      <c r="BL326" s="16"/>
      <c r="BM326" s="3"/>
      <c r="BN326" s="16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22"/>
    </row>
    <row r="327" spans="43:77">
      <c r="AQ327" s="149"/>
      <c r="AR327" s="150"/>
      <c r="AS327" s="150"/>
      <c r="AT327" s="22"/>
      <c r="AU327" s="3"/>
      <c r="AV327" s="3"/>
      <c r="AW327" s="3"/>
      <c r="AX327" s="3"/>
      <c r="AY327" s="3"/>
      <c r="AZ327" s="59"/>
      <c r="BA327" s="59"/>
      <c r="BB327" s="59"/>
      <c r="BC327" s="59"/>
      <c r="BD327" s="16"/>
      <c r="BE327" s="16"/>
      <c r="BF327" s="59"/>
      <c r="BG327" s="3"/>
      <c r="BH327" s="3"/>
      <c r="BI327" s="3"/>
      <c r="BJ327" s="16"/>
      <c r="BK327" s="16"/>
      <c r="BL327" s="16"/>
      <c r="BM327" s="3"/>
      <c r="BN327" s="16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22"/>
    </row>
    <row r="328" spans="43:77">
      <c r="AQ328" s="149"/>
      <c r="AR328" s="150"/>
      <c r="AS328" s="150"/>
      <c r="AT328" s="22"/>
      <c r="AU328" s="3"/>
      <c r="AV328" s="3"/>
      <c r="AW328" s="3"/>
      <c r="AX328" s="3"/>
      <c r="AY328" s="3"/>
      <c r="AZ328" s="59"/>
      <c r="BA328" s="59"/>
      <c r="BB328" s="59"/>
      <c r="BC328" s="59"/>
      <c r="BD328" s="16"/>
      <c r="BE328" s="16"/>
      <c r="BF328" s="59"/>
      <c r="BG328" s="3"/>
      <c r="BH328" s="3"/>
      <c r="BI328" s="3"/>
      <c r="BJ328" s="16"/>
      <c r="BK328" s="16"/>
      <c r="BL328" s="16"/>
      <c r="BM328" s="3"/>
      <c r="BN328" s="16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22"/>
    </row>
    <row r="329" spans="43:77">
      <c r="AQ329" s="149"/>
      <c r="AR329" s="150"/>
      <c r="AS329" s="150"/>
      <c r="AT329" s="22"/>
      <c r="AU329" s="3"/>
      <c r="AV329" s="3"/>
      <c r="AW329" s="3"/>
      <c r="AX329" s="3"/>
      <c r="AY329" s="3"/>
      <c r="AZ329" s="59"/>
      <c r="BA329" s="59"/>
      <c r="BB329" s="59"/>
      <c r="BC329" s="59"/>
      <c r="BD329" s="16"/>
      <c r="BE329" s="16"/>
      <c r="BF329" s="59"/>
      <c r="BG329" s="3"/>
      <c r="BH329" s="3"/>
      <c r="BI329" s="3"/>
      <c r="BJ329" s="16"/>
      <c r="BK329" s="16"/>
      <c r="BL329" s="16"/>
      <c r="BM329" s="3"/>
      <c r="BN329" s="16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22"/>
    </row>
    <row r="330" spans="43:77">
      <c r="AQ330" s="149"/>
      <c r="AR330" s="150"/>
      <c r="AS330" s="150"/>
      <c r="AT330" s="22"/>
      <c r="AU330" s="3"/>
      <c r="AV330" s="3"/>
      <c r="AW330" s="3"/>
      <c r="AX330" s="3"/>
      <c r="AY330" s="3"/>
      <c r="AZ330" s="59"/>
      <c r="BA330" s="59"/>
      <c r="BB330" s="59"/>
      <c r="BC330" s="59"/>
      <c r="BD330" s="16"/>
      <c r="BE330" s="16"/>
      <c r="BF330" s="59"/>
      <c r="BG330" s="3"/>
      <c r="BH330" s="3"/>
      <c r="BI330" s="3"/>
      <c r="BJ330" s="16"/>
      <c r="BK330" s="16"/>
      <c r="BL330" s="16"/>
      <c r="BM330" s="3"/>
      <c r="BN330" s="16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22"/>
    </row>
    <row r="331" spans="43:77">
      <c r="AQ331" s="149"/>
      <c r="AR331" s="150"/>
      <c r="AS331" s="150"/>
      <c r="AT331" s="22"/>
      <c r="AU331" s="3"/>
      <c r="AV331" s="3"/>
      <c r="AW331" s="3"/>
      <c r="AX331" s="3"/>
      <c r="AY331" s="3"/>
      <c r="AZ331" s="59"/>
      <c r="BA331" s="59"/>
      <c r="BB331" s="59"/>
      <c r="BC331" s="59"/>
      <c r="BD331" s="16"/>
      <c r="BE331" s="16"/>
      <c r="BF331" s="59"/>
      <c r="BG331" s="3"/>
      <c r="BH331" s="3"/>
      <c r="BI331" s="3"/>
      <c r="BJ331" s="16"/>
      <c r="BK331" s="16"/>
      <c r="BL331" s="16"/>
      <c r="BM331" s="3"/>
      <c r="BN331" s="16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22"/>
    </row>
    <row r="332" spans="43:77">
      <c r="AQ332" s="149"/>
      <c r="AR332" s="150"/>
      <c r="AS332" s="150"/>
      <c r="AT332" s="22"/>
      <c r="AU332" s="3"/>
      <c r="AV332" s="3"/>
      <c r="AW332" s="3"/>
      <c r="AX332" s="3"/>
      <c r="AY332" s="3"/>
      <c r="AZ332" s="59"/>
      <c r="BA332" s="59"/>
      <c r="BB332" s="59"/>
      <c r="BC332" s="59"/>
      <c r="BD332" s="16"/>
      <c r="BE332" s="16"/>
      <c r="BF332" s="59"/>
      <c r="BG332" s="3"/>
      <c r="BH332" s="3"/>
      <c r="BI332" s="3"/>
      <c r="BJ332" s="16"/>
      <c r="BK332" s="16"/>
      <c r="BL332" s="16"/>
      <c r="BM332" s="3"/>
      <c r="BN332" s="16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22"/>
    </row>
    <row r="333" spans="43:77">
      <c r="AQ333" s="149"/>
      <c r="AR333" s="150"/>
      <c r="AS333" s="150"/>
      <c r="AT333" s="22"/>
      <c r="AU333" s="3"/>
      <c r="AV333" s="3"/>
      <c r="AW333" s="3"/>
      <c r="AX333" s="3"/>
      <c r="AY333" s="3"/>
      <c r="AZ333" s="59"/>
      <c r="BA333" s="59"/>
      <c r="BB333" s="59"/>
      <c r="BC333" s="59"/>
      <c r="BD333" s="16"/>
      <c r="BE333" s="16"/>
      <c r="BF333" s="59"/>
      <c r="BG333" s="3"/>
      <c r="BH333" s="3"/>
      <c r="BI333" s="3"/>
      <c r="BJ333" s="16"/>
      <c r="BK333" s="16"/>
      <c r="BL333" s="16"/>
      <c r="BM333" s="3"/>
      <c r="BN333" s="16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22"/>
    </row>
    <row r="334" spans="43:77">
      <c r="AQ334" s="149"/>
      <c r="AR334" s="150"/>
      <c r="AS334" s="150"/>
      <c r="AT334" s="22"/>
      <c r="AU334" s="3"/>
      <c r="AV334" s="3"/>
      <c r="AW334" s="3"/>
      <c r="AX334" s="3"/>
      <c r="AY334" s="3"/>
      <c r="AZ334" s="59"/>
      <c r="BA334" s="59"/>
      <c r="BB334" s="59"/>
      <c r="BC334" s="59"/>
      <c r="BD334" s="16"/>
      <c r="BE334" s="16"/>
      <c r="BF334" s="59"/>
      <c r="BG334" s="3"/>
      <c r="BH334" s="3"/>
      <c r="BI334" s="3"/>
      <c r="BJ334" s="16"/>
      <c r="BK334" s="16"/>
      <c r="BL334" s="16"/>
      <c r="BM334" s="3"/>
      <c r="BN334" s="16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22"/>
    </row>
    <row r="335" spans="43:77">
      <c r="AQ335" s="149"/>
      <c r="AR335" s="150"/>
      <c r="AS335" s="150"/>
      <c r="AT335" s="22"/>
      <c r="AU335" s="3"/>
      <c r="AV335" s="3"/>
      <c r="AW335" s="3"/>
      <c r="AX335" s="3"/>
      <c r="AY335" s="3"/>
      <c r="AZ335" s="59"/>
      <c r="BA335" s="59"/>
      <c r="BB335" s="59"/>
      <c r="BC335" s="59"/>
      <c r="BD335" s="16"/>
      <c r="BE335" s="16"/>
      <c r="BF335" s="59"/>
      <c r="BG335" s="3"/>
      <c r="BH335" s="3"/>
      <c r="BI335" s="3"/>
      <c r="BJ335" s="16"/>
      <c r="BK335" s="16"/>
      <c r="BL335" s="16"/>
      <c r="BM335" s="3"/>
      <c r="BN335" s="16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22"/>
    </row>
    <row r="336" spans="43:77">
      <c r="AQ336" s="149"/>
      <c r="AR336" s="150"/>
      <c r="AS336" s="150"/>
      <c r="AT336" s="22"/>
      <c r="AU336" s="3"/>
      <c r="AV336" s="3"/>
      <c r="AW336" s="3"/>
      <c r="AX336" s="3"/>
      <c r="AY336" s="3"/>
      <c r="AZ336" s="59"/>
      <c r="BA336" s="59"/>
      <c r="BB336" s="59"/>
      <c r="BC336" s="59"/>
      <c r="BD336" s="16"/>
      <c r="BE336" s="16"/>
      <c r="BF336" s="59"/>
      <c r="BG336" s="3"/>
      <c r="BH336" s="3"/>
      <c r="BI336" s="3"/>
      <c r="BJ336" s="16"/>
      <c r="BK336" s="16"/>
      <c r="BL336" s="16"/>
      <c r="BM336" s="3"/>
      <c r="BN336" s="16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22"/>
    </row>
    <row r="337" spans="16:77">
      <c r="AQ337" s="149"/>
      <c r="AR337" s="150"/>
      <c r="AS337" s="150"/>
      <c r="AT337" s="22"/>
      <c r="AU337" s="3"/>
      <c r="AV337" s="3"/>
      <c r="AW337" s="3"/>
      <c r="AX337" s="3"/>
      <c r="AY337" s="3"/>
      <c r="AZ337" s="59"/>
      <c r="BA337" s="59"/>
      <c r="BB337" s="59"/>
      <c r="BC337" s="59"/>
      <c r="BD337" s="16"/>
      <c r="BE337" s="16"/>
      <c r="BF337" s="59"/>
      <c r="BG337" s="3"/>
      <c r="BH337" s="3"/>
      <c r="BI337" s="3"/>
      <c r="BJ337" s="16"/>
      <c r="BK337" s="16"/>
      <c r="BL337" s="16"/>
      <c r="BM337" s="3"/>
      <c r="BN337" s="16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22"/>
    </row>
    <row r="338" spans="16:77">
      <c r="AQ338" s="149"/>
      <c r="AR338" s="150"/>
      <c r="AS338" s="150"/>
      <c r="AT338" s="22"/>
      <c r="AU338" s="3"/>
      <c r="AV338" s="3"/>
      <c r="AW338" s="3"/>
      <c r="AX338" s="3"/>
      <c r="AY338" s="3"/>
      <c r="AZ338" s="59"/>
      <c r="BA338" s="59"/>
      <c r="BB338" s="59"/>
      <c r="BC338" s="59"/>
      <c r="BD338" s="16"/>
      <c r="BE338" s="16"/>
      <c r="BF338" s="59"/>
      <c r="BG338" s="3"/>
      <c r="BH338" s="3"/>
      <c r="BI338" s="3"/>
      <c r="BJ338" s="16"/>
      <c r="BK338" s="16"/>
      <c r="BL338" s="16"/>
      <c r="BM338" s="3"/>
      <c r="BN338" s="16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22"/>
    </row>
    <row r="339" spans="16:77">
      <c r="AQ339" s="149"/>
      <c r="AR339" s="150"/>
      <c r="AS339" s="150"/>
      <c r="AT339" s="22"/>
      <c r="AU339" s="3"/>
      <c r="AV339" s="3"/>
      <c r="AW339" s="3"/>
      <c r="AX339" s="3"/>
      <c r="AY339" s="3"/>
      <c r="AZ339" s="59"/>
      <c r="BA339" s="59"/>
      <c r="BB339" s="59"/>
      <c r="BC339" s="59"/>
      <c r="BD339" s="16"/>
      <c r="BE339" s="16"/>
      <c r="BF339" s="59"/>
      <c r="BG339" s="3"/>
      <c r="BH339" s="3"/>
      <c r="BI339" s="3"/>
      <c r="BJ339" s="16"/>
      <c r="BK339" s="16"/>
      <c r="BL339" s="16"/>
      <c r="BM339" s="3"/>
      <c r="BN339" s="16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22"/>
    </row>
    <row r="340" spans="16:77">
      <c r="AQ340" s="149"/>
      <c r="AR340" s="150"/>
      <c r="AS340" s="150"/>
      <c r="AT340" s="22"/>
      <c r="AU340" s="3"/>
      <c r="AV340" s="3"/>
      <c r="AW340" s="3"/>
      <c r="AX340" s="3"/>
      <c r="AY340" s="3"/>
      <c r="AZ340" s="59"/>
      <c r="BA340" s="59"/>
      <c r="BB340" s="59"/>
      <c r="BC340" s="59"/>
      <c r="BD340" s="16"/>
      <c r="BE340" s="16"/>
      <c r="BF340" s="59"/>
      <c r="BG340" s="3"/>
      <c r="BH340" s="3"/>
      <c r="BI340" s="3"/>
      <c r="BJ340" s="16"/>
      <c r="BK340" s="16"/>
      <c r="BL340" s="16"/>
      <c r="BM340" s="3"/>
      <c r="BN340" s="16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22"/>
    </row>
    <row r="341" spans="16:77">
      <c r="AQ341" s="149"/>
      <c r="AR341" s="150"/>
      <c r="AS341" s="150"/>
      <c r="AT341" s="22"/>
      <c r="AU341" s="3"/>
      <c r="AV341" s="3"/>
      <c r="AW341" s="3"/>
      <c r="AX341" s="3"/>
      <c r="AY341" s="3"/>
      <c r="AZ341" s="59"/>
      <c r="BA341" s="59"/>
      <c r="BB341" s="59"/>
      <c r="BC341" s="59"/>
      <c r="BD341" s="16"/>
      <c r="BE341" s="16"/>
      <c r="BF341" s="59"/>
      <c r="BG341" s="3"/>
      <c r="BH341" s="3"/>
      <c r="BI341" s="3"/>
      <c r="BJ341" s="16"/>
      <c r="BK341" s="16"/>
      <c r="BL341" s="16"/>
      <c r="BM341" s="3"/>
      <c r="BN341" s="16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22"/>
    </row>
    <row r="342" spans="16:77">
      <c r="AQ342" s="149"/>
      <c r="AR342" s="150"/>
      <c r="AS342" s="150"/>
      <c r="AT342" s="22"/>
      <c r="AU342" s="3"/>
      <c r="AV342" s="3"/>
      <c r="AW342" s="3"/>
      <c r="AX342" s="3"/>
      <c r="AY342" s="3"/>
      <c r="AZ342" s="59"/>
      <c r="BA342" s="59"/>
      <c r="BB342" s="59"/>
      <c r="BC342" s="59"/>
      <c r="BD342" s="16"/>
      <c r="BE342" s="16"/>
      <c r="BF342" s="59"/>
      <c r="BG342" s="3"/>
      <c r="BH342" s="3"/>
      <c r="BI342" s="3"/>
      <c r="BJ342" s="16"/>
      <c r="BK342" s="16"/>
      <c r="BL342" s="16"/>
      <c r="BM342" s="3"/>
      <c r="BN342" s="16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22"/>
    </row>
    <row r="343" spans="16:77">
      <c r="AQ343" s="149"/>
      <c r="AR343" s="150"/>
      <c r="AS343" s="150"/>
      <c r="AT343" s="22"/>
      <c r="AU343" s="3"/>
      <c r="AV343" s="3"/>
      <c r="AW343" s="3"/>
      <c r="AX343" s="3"/>
      <c r="AY343" s="3"/>
      <c r="AZ343" s="59"/>
      <c r="BA343" s="59"/>
      <c r="BB343" s="59"/>
      <c r="BC343" s="59"/>
      <c r="BD343" s="16"/>
      <c r="BE343" s="16"/>
      <c r="BF343" s="59"/>
      <c r="BG343" s="3"/>
      <c r="BH343" s="3"/>
      <c r="BI343" s="3"/>
      <c r="BJ343" s="16"/>
      <c r="BK343" s="16"/>
      <c r="BL343" s="16"/>
      <c r="BM343" s="3"/>
      <c r="BN343" s="16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22"/>
    </row>
    <row r="344" spans="16:77">
      <c r="AQ344" s="149"/>
      <c r="AR344" s="150"/>
      <c r="AS344" s="150"/>
      <c r="AT344" s="22"/>
      <c r="AU344" s="3"/>
      <c r="AV344" s="3"/>
      <c r="AW344" s="3"/>
      <c r="AX344" s="3"/>
      <c r="AY344" s="3"/>
      <c r="AZ344" s="59"/>
      <c r="BA344" s="59"/>
      <c r="BB344" s="59"/>
      <c r="BC344" s="59"/>
      <c r="BD344" s="16"/>
      <c r="BE344" s="16"/>
      <c r="BF344" s="59"/>
      <c r="BG344" s="3"/>
      <c r="BH344" s="3"/>
      <c r="BI344" s="3"/>
      <c r="BJ344" s="16"/>
      <c r="BK344" s="16"/>
      <c r="BL344" s="16"/>
      <c r="BM344" s="3"/>
      <c r="BN344" s="16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22"/>
    </row>
    <row r="345" spans="16:77">
      <c r="AQ345" s="149"/>
      <c r="AR345" s="150"/>
      <c r="AS345" s="150"/>
      <c r="AT345" s="22"/>
      <c r="AU345" s="3"/>
      <c r="AV345" s="3"/>
      <c r="AW345" s="3"/>
      <c r="AX345" s="3"/>
      <c r="AY345" s="3"/>
      <c r="AZ345" s="59"/>
      <c r="BA345" s="59"/>
      <c r="BB345" s="59"/>
      <c r="BC345" s="59"/>
      <c r="BD345" s="16"/>
      <c r="BE345" s="16"/>
      <c r="BF345" s="59"/>
      <c r="BG345" s="3"/>
      <c r="BH345" s="3"/>
      <c r="BI345" s="3"/>
      <c r="BJ345" s="16"/>
      <c r="BK345" s="16"/>
      <c r="BL345" s="16"/>
      <c r="BM345" s="3"/>
      <c r="BN345" s="16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22"/>
    </row>
    <row r="346" spans="16:77">
      <c r="AQ346" s="149"/>
      <c r="AR346" s="150"/>
      <c r="AS346" s="150"/>
      <c r="AT346" s="22"/>
      <c r="AU346" s="3"/>
      <c r="AV346" s="3"/>
      <c r="AW346" s="3"/>
      <c r="AX346" s="3"/>
      <c r="AY346" s="3"/>
      <c r="AZ346" s="59"/>
      <c r="BA346" s="59"/>
      <c r="BB346" s="59"/>
      <c r="BC346" s="59"/>
      <c r="BD346" s="16"/>
      <c r="BE346" s="16"/>
      <c r="BF346" s="59"/>
      <c r="BG346" s="3"/>
      <c r="BH346" s="3"/>
      <c r="BI346" s="3"/>
      <c r="BJ346" s="16"/>
      <c r="BK346" s="16"/>
      <c r="BL346" s="16"/>
      <c r="BM346" s="3"/>
      <c r="BN346" s="16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22"/>
    </row>
    <row r="347" spans="16:77">
      <c r="AQ347" s="149"/>
      <c r="AR347" s="150"/>
      <c r="AS347" s="150"/>
      <c r="AT347" s="22"/>
      <c r="AU347" s="3"/>
      <c r="AV347" s="3"/>
      <c r="AW347" s="3"/>
      <c r="AX347" s="3"/>
      <c r="AY347" s="3"/>
      <c r="AZ347" s="59"/>
      <c r="BA347" s="59"/>
      <c r="BB347" s="59"/>
      <c r="BC347" s="59"/>
      <c r="BD347" s="16"/>
      <c r="BE347" s="16"/>
      <c r="BF347" s="59"/>
      <c r="BG347" s="3"/>
      <c r="BH347" s="3"/>
      <c r="BI347" s="3"/>
      <c r="BJ347" s="16"/>
      <c r="BK347" s="16"/>
      <c r="BL347" s="16"/>
      <c r="BM347" s="3"/>
      <c r="BN347" s="16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22"/>
    </row>
    <row r="348" spans="16:77">
      <c r="AQ348" s="149"/>
      <c r="AR348" s="150"/>
      <c r="AS348" s="150"/>
      <c r="AT348" s="22"/>
      <c r="AU348" s="3"/>
      <c r="AV348" s="3"/>
      <c r="AW348" s="3"/>
      <c r="AX348" s="3"/>
      <c r="AY348" s="3"/>
      <c r="AZ348" s="59"/>
      <c r="BA348" s="59"/>
      <c r="BB348" s="59"/>
      <c r="BC348" s="59"/>
      <c r="BD348" s="16"/>
      <c r="BE348" s="16"/>
      <c r="BF348" s="59"/>
      <c r="BG348" s="3"/>
      <c r="BH348" s="3"/>
      <c r="BI348" s="3"/>
      <c r="BJ348" s="16"/>
      <c r="BK348" s="16"/>
      <c r="BL348" s="16"/>
      <c r="BM348" s="3"/>
      <c r="BN348" s="16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22"/>
    </row>
    <row r="349" spans="16:77">
      <c r="AQ349" s="149"/>
      <c r="AR349" s="150"/>
      <c r="AS349" s="150"/>
      <c r="AT349" s="22"/>
      <c r="AU349" s="3"/>
      <c r="AV349" s="3"/>
      <c r="AW349" s="3"/>
      <c r="AX349" s="3"/>
      <c r="AY349" s="3"/>
      <c r="AZ349" s="59"/>
      <c r="BA349" s="59"/>
      <c r="BB349" s="59"/>
      <c r="BC349" s="59"/>
      <c r="BD349" s="16"/>
      <c r="BE349" s="16"/>
      <c r="BF349" s="59"/>
      <c r="BG349" s="3"/>
      <c r="BH349" s="3"/>
      <c r="BI349" s="3"/>
      <c r="BJ349" s="16"/>
      <c r="BK349" s="16"/>
      <c r="BL349" s="16"/>
      <c r="BM349" s="3"/>
      <c r="BN349" s="16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22"/>
    </row>
    <row r="350" spans="16:77">
      <c r="P350" s="3"/>
      <c r="AQ350" s="149"/>
      <c r="AR350" s="150"/>
      <c r="AS350" s="150"/>
      <c r="AT350" s="22"/>
      <c r="AU350" s="3"/>
      <c r="AV350" s="3"/>
      <c r="AW350" s="3"/>
      <c r="AX350" s="3"/>
      <c r="AY350" s="3"/>
      <c r="AZ350" s="59"/>
      <c r="BA350" s="59"/>
      <c r="BB350" s="59"/>
      <c r="BC350" s="59"/>
      <c r="BD350" s="16"/>
      <c r="BE350" s="16"/>
      <c r="BF350" s="59"/>
      <c r="BG350" s="3"/>
      <c r="BH350" s="3"/>
      <c r="BI350" s="3"/>
      <c r="BJ350" s="16"/>
      <c r="BK350" s="16"/>
      <c r="BL350" s="16"/>
      <c r="BM350" s="3"/>
      <c r="BN350" s="16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22"/>
    </row>
    <row r="351" spans="16:77">
      <c r="AQ351" s="149"/>
      <c r="AR351" s="150"/>
      <c r="AS351" s="150"/>
      <c r="AT351" s="22"/>
      <c r="AU351" s="3"/>
      <c r="AV351" s="3"/>
      <c r="AW351" s="3"/>
      <c r="AX351" s="3"/>
      <c r="AY351" s="3"/>
      <c r="AZ351" s="59"/>
      <c r="BA351" s="59"/>
      <c r="BB351" s="59"/>
      <c r="BC351" s="59"/>
      <c r="BD351" s="16"/>
      <c r="BE351" s="16"/>
      <c r="BF351" s="59"/>
      <c r="BG351" s="3"/>
      <c r="BH351" s="3"/>
      <c r="BI351" s="3"/>
      <c r="BJ351" s="16"/>
      <c r="BK351" s="16"/>
      <c r="BL351" s="16"/>
      <c r="BM351" s="3"/>
      <c r="BN351" s="16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22"/>
    </row>
    <row r="352" spans="16:77">
      <c r="AQ352" s="149"/>
      <c r="AR352" s="150"/>
      <c r="AS352" s="150"/>
      <c r="AT352" s="22"/>
      <c r="AU352" s="3"/>
      <c r="AV352" s="3"/>
      <c r="AW352" s="3"/>
      <c r="AX352" s="3"/>
      <c r="AY352" s="3"/>
      <c r="AZ352" s="59"/>
      <c r="BA352" s="59"/>
      <c r="BB352" s="59"/>
      <c r="BC352" s="59"/>
      <c r="BD352" s="16"/>
      <c r="BE352" s="16"/>
      <c r="BF352" s="59"/>
      <c r="BG352" s="3"/>
      <c r="BH352" s="3"/>
      <c r="BI352" s="3"/>
      <c r="BJ352" s="16"/>
      <c r="BK352" s="16"/>
      <c r="BL352" s="16"/>
      <c r="BM352" s="3"/>
      <c r="BN352" s="16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22"/>
    </row>
    <row r="353" spans="43:77">
      <c r="AQ353" s="149"/>
      <c r="AR353" s="150"/>
      <c r="AS353" s="150"/>
      <c r="AT353" s="22"/>
      <c r="AU353" s="3"/>
      <c r="AV353" s="3"/>
      <c r="AW353" s="3"/>
      <c r="AX353" s="3"/>
      <c r="AY353" s="3"/>
      <c r="AZ353" s="59"/>
      <c r="BA353" s="59"/>
      <c r="BB353" s="59"/>
      <c r="BC353" s="59"/>
      <c r="BD353" s="16"/>
      <c r="BE353" s="16"/>
      <c r="BF353" s="59"/>
      <c r="BG353" s="3"/>
      <c r="BH353" s="3"/>
      <c r="BI353" s="3"/>
      <c r="BJ353" s="16"/>
      <c r="BK353" s="16"/>
      <c r="BL353" s="16"/>
      <c r="BM353" s="3"/>
      <c r="BN353" s="16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22"/>
    </row>
    <row r="354" spans="43:77">
      <c r="AQ354" s="149"/>
      <c r="AR354" s="150"/>
      <c r="AS354" s="150"/>
      <c r="AT354" s="22"/>
      <c r="AU354" s="3"/>
      <c r="AV354" s="3"/>
      <c r="AW354" s="3"/>
      <c r="AX354" s="3"/>
      <c r="AY354" s="3"/>
      <c r="AZ354" s="59"/>
      <c r="BA354" s="59"/>
      <c r="BB354" s="59"/>
      <c r="BC354" s="59"/>
      <c r="BD354" s="16"/>
      <c r="BE354" s="16"/>
      <c r="BF354" s="59"/>
      <c r="BG354" s="3"/>
      <c r="BH354" s="3"/>
      <c r="BI354" s="3"/>
      <c r="BJ354" s="16"/>
      <c r="BK354" s="16"/>
      <c r="BL354" s="16"/>
      <c r="BM354" s="3"/>
      <c r="BN354" s="16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22"/>
    </row>
    <row r="355" spans="43:77">
      <c r="AQ355" s="149"/>
      <c r="AR355" s="150"/>
      <c r="AS355" s="150"/>
      <c r="AT355" s="22"/>
      <c r="AU355" s="3"/>
      <c r="AV355" s="3"/>
      <c r="AW355" s="3"/>
      <c r="AX355" s="3"/>
      <c r="AY355" s="3"/>
      <c r="AZ355" s="59"/>
      <c r="BA355" s="59"/>
      <c r="BB355" s="59"/>
      <c r="BC355" s="59"/>
      <c r="BD355" s="16"/>
      <c r="BE355" s="16"/>
      <c r="BF355" s="59"/>
      <c r="BG355" s="3"/>
      <c r="BH355" s="3"/>
      <c r="BI355" s="3"/>
      <c r="BJ355" s="16"/>
      <c r="BK355" s="16"/>
      <c r="BL355" s="16"/>
      <c r="BM355" s="3"/>
      <c r="BN355" s="16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22"/>
    </row>
    <row r="356" spans="43:77">
      <c r="AQ356" s="149"/>
      <c r="AR356" s="150"/>
      <c r="AS356" s="150"/>
      <c r="AT356" s="22"/>
      <c r="AU356" s="3"/>
      <c r="AV356" s="3"/>
      <c r="AW356" s="3"/>
      <c r="AX356" s="3"/>
      <c r="AY356" s="3"/>
      <c r="AZ356" s="59"/>
      <c r="BA356" s="59"/>
      <c r="BB356" s="59"/>
      <c r="BC356" s="59"/>
      <c r="BD356" s="16"/>
      <c r="BE356" s="16"/>
      <c r="BF356" s="59"/>
      <c r="BG356" s="3"/>
      <c r="BH356" s="3"/>
      <c r="BI356" s="3"/>
      <c r="BJ356" s="16"/>
      <c r="BK356" s="16"/>
      <c r="BL356" s="16"/>
      <c r="BM356" s="3"/>
      <c r="BN356" s="16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22"/>
    </row>
    <row r="357" spans="43:77">
      <c r="AQ357" s="149"/>
      <c r="AR357" s="150"/>
      <c r="AS357" s="150"/>
      <c r="AT357" s="22"/>
      <c r="AU357" s="3"/>
      <c r="AV357" s="3"/>
      <c r="AW357" s="3"/>
      <c r="AX357" s="3"/>
      <c r="AY357" s="3"/>
      <c r="AZ357" s="59"/>
      <c r="BA357" s="59"/>
      <c r="BB357" s="59"/>
      <c r="BC357" s="59"/>
      <c r="BD357" s="16"/>
      <c r="BE357" s="16"/>
      <c r="BF357" s="59"/>
      <c r="BG357" s="3"/>
      <c r="BH357" s="3"/>
      <c r="BI357" s="3"/>
      <c r="BJ357" s="16"/>
      <c r="BK357" s="16"/>
      <c r="BL357" s="16"/>
      <c r="BM357" s="3"/>
      <c r="BN357" s="16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22"/>
    </row>
    <row r="358" spans="43:77">
      <c r="AQ358" s="149"/>
      <c r="AR358" s="150"/>
      <c r="AS358" s="150"/>
      <c r="AT358" s="22"/>
      <c r="AU358" s="3"/>
      <c r="AV358" s="3"/>
      <c r="AW358" s="3"/>
      <c r="AX358" s="3"/>
      <c r="AY358" s="3"/>
      <c r="AZ358" s="59"/>
      <c r="BA358" s="59"/>
      <c r="BB358" s="59"/>
      <c r="BC358" s="59"/>
      <c r="BD358" s="16"/>
      <c r="BE358" s="16"/>
      <c r="BF358" s="59"/>
      <c r="BG358" s="3"/>
      <c r="BH358" s="3"/>
      <c r="BI358" s="3"/>
      <c r="BJ358" s="16"/>
      <c r="BK358" s="16"/>
      <c r="BL358" s="16"/>
      <c r="BM358" s="3"/>
      <c r="BN358" s="16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22"/>
    </row>
    <row r="359" spans="43:77">
      <c r="AQ359" s="149"/>
      <c r="AR359" s="150"/>
      <c r="AS359" s="150"/>
      <c r="AT359" s="22"/>
      <c r="AU359" s="3"/>
      <c r="AV359" s="3"/>
      <c r="AW359" s="3"/>
      <c r="AX359" s="3"/>
      <c r="AY359" s="3"/>
      <c r="AZ359" s="59"/>
      <c r="BA359" s="59"/>
      <c r="BB359" s="59"/>
      <c r="BC359" s="59"/>
      <c r="BD359" s="16"/>
      <c r="BE359" s="16"/>
      <c r="BF359" s="59"/>
      <c r="BG359" s="3"/>
      <c r="BH359" s="3"/>
      <c r="BI359" s="3"/>
      <c r="BJ359" s="16"/>
      <c r="BK359" s="16"/>
      <c r="BL359" s="16"/>
      <c r="BM359" s="3"/>
      <c r="BN359" s="16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22"/>
    </row>
    <row r="360" spans="43:77">
      <c r="AQ360" s="149"/>
      <c r="AR360" s="150"/>
      <c r="AS360" s="150"/>
      <c r="AT360" s="22"/>
      <c r="AU360" s="3"/>
      <c r="AV360" s="3"/>
      <c r="AW360" s="3"/>
      <c r="AX360" s="3"/>
      <c r="AY360" s="3"/>
      <c r="AZ360" s="59"/>
      <c r="BA360" s="59"/>
      <c r="BB360" s="59"/>
      <c r="BC360" s="59"/>
      <c r="BD360" s="16"/>
      <c r="BE360" s="16"/>
      <c r="BF360" s="59"/>
      <c r="BG360" s="3"/>
      <c r="BH360" s="3"/>
      <c r="BI360" s="3"/>
      <c r="BJ360" s="16"/>
      <c r="BK360" s="16"/>
      <c r="BL360" s="16"/>
      <c r="BM360" s="3"/>
      <c r="BN360" s="16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22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L366"/>
  <sheetViews>
    <sheetView zoomScale="86" zoomScaleNormal="86" workbookViewId="0">
      <pane xSplit="2" ySplit="11" topLeftCell="C12" activePane="bottomRight" state="frozen"/>
      <selection pane="topRight" activeCell="C1" sqref="C1"/>
      <selection pane="bottomLeft" activeCell="A12" sqref="A12"/>
      <selection pane="bottomRight"/>
    </sheetView>
  </sheetViews>
  <sheetFormatPr baseColWidth="10" defaultRowHeight="15"/>
  <cols>
    <col min="1" max="1" width="1.81640625" customWidth="1"/>
    <col min="2" max="2" width="6.08984375" customWidth="1"/>
    <col min="3" max="3" width="2.6328125" customWidth="1"/>
    <col min="4" max="4" width="7.36328125" customWidth="1"/>
    <col min="5" max="5" width="6.36328125" style="316" customWidth="1"/>
    <col min="6" max="6" width="5.26953125" style="33" customWidth="1"/>
    <col min="7" max="7" width="7.6328125" style="316" customWidth="1"/>
    <col min="8" max="8" width="6.1796875" style="428" customWidth="1"/>
    <col min="9" max="9" width="5.81640625" style="92" customWidth="1"/>
    <col min="10" max="10" width="6.08984375" style="11" customWidth="1"/>
    <col min="11" max="11" width="5.08984375" style="92" customWidth="1"/>
    <col min="12" max="12" width="1.54296875" style="11" customWidth="1"/>
    <col min="13" max="13" width="5.6328125" style="411" customWidth="1"/>
    <col min="14" max="14" width="1.54296875" style="11" customWidth="1"/>
    <col min="15" max="15" width="6" customWidth="1"/>
    <col min="16" max="16" width="4.81640625" style="11" customWidth="1"/>
    <col min="17" max="17" width="1.36328125" style="11" customWidth="1"/>
    <col min="18" max="18" width="6.08984375" style="398" customWidth="1"/>
    <col min="19" max="19" width="1.54296875" style="411" customWidth="1"/>
    <col min="20" max="20" width="6.54296875" style="411" customWidth="1"/>
    <col min="21" max="21" width="1.36328125" style="11" customWidth="1"/>
    <col min="22" max="22" width="6" customWidth="1"/>
    <col min="23" max="23" width="5.1796875" style="411" customWidth="1"/>
    <col min="24" max="24" width="7" style="92" customWidth="1"/>
    <col min="25" max="25" width="4.90625" style="92" customWidth="1"/>
    <col min="26" max="26" width="5.36328125" style="11" customWidth="1"/>
    <col min="27" max="27" width="5.08984375" style="11" customWidth="1"/>
    <col min="28" max="28" width="6" style="11" customWidth="1"/>
    <col min="29" max="29" width="5.90625" style="92" customWidth="1"/>
    <col min="30" max="30" width="6.08984375" style="92" customWidth="1"/>
    <col min="31" max="31" width="5.6328125" customWidth="1"/>
    <col min="32" max="32" width="6.81640625" customWidth="1"/>
    <col min="33" max="34" width="5.81640625" customWidth="1"/>
    <col min="35" max="35" width="6.81640625" customWidth="1"/>
    <col min="36" max="36" width="7.453125" customWidth="1"/>
    <col min="37" max="37" width="6.6328125" customWidth="1"/>
    <col min="38" max="38" width="10.54296875" customWidth="1"/>
    <col min="41" max="41" width="9.453125" customWidth="1"/>
    <col min="42" max="42" width="8.1796875" customWidth="1"/>
    <col min="43" max="43" width="10.6328125" customWidth="1"/>
    <col min="50" max="50" width="14" customWidth="1"/>
    <col min="51" max="51" width="12.54296875" customWidth="1"/>
    <col min="52" max="52" width="10.90625" customWidth="1"/>
  </cols>
  <sheetData>
    <row r="1" spans="1:64">
      <c r="A1" s="47"/>
      <c r="B1" s="47"/>
      <c r="C1" s="47"/>
      <c r="D1" s="47"/>
      <c r="E1" s="319"/>
      <c r="F1" s="402"/>
      <c r="G1" s="319"/>
      <c r="H1" s="421"/>
      <c r="I1" s="47"/>
      <c r="J1" s="71"/>
      <c r="K1" s="47"/>
      <c r="L1" s="71"/>
      <c r="M1" s="409"/>
      <c r="N1" s="71"/>
      <c r="O1" s="47"/>
      <c r="P1" s="71"/>
      <c r="Q1" s="71"/>
      <c r="R1" s="400"/>
      <c r="S1" s="409"/>
      <c r="T1" s="409"/>
      <c r="U1" s="71"/>
      <c r="V1" s="47"/>
      <c r="W1" s="409"/>
      <c r="X1" s="89"/>
      <c r="Y1" s="89"/>
      <c r="Z1" s="71"/>
      <c r="AA1" s="71"/>
      <c r="AB1" s="71"/>
      <c r="AC1" s="89"/>
      <c r="AD1" s="89"/>
      <c r="AE1" s="47"/>
      <c r="AF1" s="47"/>
      <c r="AG1" s="47"/>
      <c r="AH1" s="47"/>
      <c r="AI1" s="47"/>
      <c r="AJ1" s="47"/>
      <c r="AK1" s="47"/>
      <c r="AL1" s="47"/>
      <c r="AM1" s="4"/>
      <c r="AN1" s="4"/>
      <c r="AO1" s="4"/>
      <c r="AP1" s="4"/>
      <c r="AQ1" s="4"/>
    </row>
    <row r="2" spans="1:64" ht="31.8">
      <c r="A2" s="47"/>
      <c r="B2" s="47"/>
      <c r="C2" s="47"/>
      <c r="D2" s="140" t="s">
        <v>431</v>
      </c>
      <c r="E2" s="320"/>
      <c r="F2" s="412"/>
      <c r="G2" s="320"/>
      <c r="H2" s="422"/>
      <c r="I2" s="140"/>
      <c r="J2" s="169"/>
      <c r="K2" s="140" t="str">
        <f>+År!B2</f>
        <v>UNG SAU :</v>
      </c>
      <c r="L2" s="169"/>
      <c r="M2" s="410"/>
      <c r="N2" s="169"/>
      <c r="O2" s="47"/>
      <c r="P2" s="169"/>
      <c r="Q2" s="169"/>
      <c r="R2" s="401"/>
      <c r="S2" s="410"/>
      <c r="T2" s="410"/>
      <c r="U2" s="169"/>
      <c r="V2" s="47"/>
      <c r="W2" s="410"/>
      <c r="X2" s="89"/>
      <c r="Y2" s="172"/>
      <c r="Z2" s="71"/>
      <c r="AA2" s="71"/>
      <c r="AB2" s="71"/>
      <c r="AC2" s="89"/>
      <c r="AD2" s="89"/>
      <c r="AE2" s="47"/>
      <c r="AF2" s="47"/>
      <c r="AG2" s="47"/>
      <c r="AH2" s="47"/>
      <c r="AI2" s="47"/>
      <c r="AJ2" s="47"/>
      <c r="AK2" s="47"/>
      <c r="AL2" s="47"/>
      <c r="AM2" s="4"/>
      <c r="AN2" s="59"/>
      <c r="AO2" s="59"/>
      <c r="AP2" s="1"/>
      <c r="AQ2" s="5"/>
    </row>
    <row r="3" spans="1:64" ht="18.75" customHeight="1">
      <c r="A3" s="47"/>
      <c r="B3" s="47"/>
      <c r="C3" s="47"/>
      <c r="D3" s="140"/>
      <c r="E3" s="320"/>
      <c r="F3" s="412"/>
      <c r="G3" s="320"/>
      <c r="H3" s="422"/>
      <c r="I3" s="172"/>
      <c r="J3" s="169"/>
      <c r="K3" s="140"/>
      <c r="L3" s="169"/>
      <c r="M3" s="410"/>
      <c r="N3" s="169"/>
      <c r="O3" s="140"/>
      <c r="P3" s="169"/>
      <c r="Q3" s="169"/>
      <c r="R3" s="401"/>
      <c r="S3" s="410"/>
      <c r="T3" s="410"/>
      <c r="U3" s="169"/>
      <c r="V3" s="47"/>
      <c r="W3" s="410"/>
      <c r="X3" s="89"/>
      <c r="Y3" s="172"/>
      <c r="Z3" s="71"/>
      <c r="AA3" s="71"/>
      <c r="AB3" s="71"/>
      <c r="AC3" s="89"/>
      <c r="AD3" s="89"/>
      <c r="AE3" s="47"/>
      <c r="AF3" s="47"/>
      <c r="AG3" s="47"/>
      <c r="AH3" s="47"/>
      <c r="AI3" s="47"/>
      <c r="AJ3" s="47"/>
      <c r="AK3" s="47"/>
      <c r="AL3" s="47"/>
      <c r="AM3" s="4"/>
      <c r="AN3" s="4"/>
      <c r="AO3" s="4"/>
      <c r="AP3" s="4"/>
      <c r="AQ3" s="4"/>
    </row>
    <row r="4" spans="1:64" ht="15.6">
      <c r="A4" s="47"/>
      <c r="B4" s="47"/>
      <c r="C4" s="47"/>
      <c r="D4" s="47"/>
      <c r="E4" s="319"/>
      <c r="F4" s="402"/>
      <c r="G4" s="319"/>
      <c r="H4" s="421"/>
      <c r="I4" s="89"/>
      <c r="J4" s="71"/>
      <c r="K4" s="47"/>
      <c r="L4" s="71"/>
      <c r="M4" s="409"/>
      <c r="N4" s="71"/>
      <c r="O4" s="47"/>
      <c r="P4" s="71"/>
      <c r="Q4" s="71"/>
      <c r="R4" s="400"/>
      <c r="S4" s="409"/>
      <c r="T4" s="409"/>
      <c r="U4" s="71"/>
      <c r="V4" s="47"/>
      <c r="W4" s="409"/>
      <c r="X4" s="89"/>
      <c r="Y4" s="89"/>
      <c r="Z4" s="71"/>
      <c r="AA4" s="71"/>
      <c r="AB4" s="71"/>
      <c r="AC4" s="89"/>
      <c r="AD4" s="89"/>
      <c r="AE4" s="47"/>
      <c r="AF4" s="47"/>
      <c r="AG4" s="47"/>
      <c r="AH4" s="47"/>
      <c r="AI4" s="47"/>
      <c r="AJ4" s="47"/>
      <c r="AK4" s="47"/>
      <c r="AL4" s="47"/>
      <c r="AM4" s="4"/>
      <c r="AN4" s="59"/>
      <c r="AO4" s="59"/>
      <c r="AP4" s="1"/>
      <c r="AQ4" s="5"/>
    </row>
    <row r="5" spans="1:64" ht="24.6">
      <c r="A5" s="47"/>
      <c r="B5" s="47"/>
      <c r="C5" s="47"/>
      <c r="D5" s="47"/>
      <c r="E5" s="319"/>
      <c r="F5" s="402"/>
      <c r="G5" s="319"/>
      <c r="H5" s="421"/>
      <c r="I5" s="174" t="s">
        <v>5</v>
      </c>
      <c r="J5" s="71"/>
      <c r="K5" s="572">
        <f>+År!Q2</f>
        <v>49</v>
      </c>
      <c r="L5" s="561"/>
      <c r="M5" s="409"/>
      <c r="N5" s="71"/>
      <c r="O5" s="142"/>
      <c r="P5" s="142"/>
      <c r="Q5" s="71"/>
      <c r="R5" s="401"/>
      <c r="S5" s="412"/>
      <c r="T5" s="412"/>
      <c r="U5" s="142"/>
      <c r="V5" s="142"/>
      <c r="W5" s="412"/>
      <c r="X5" s="144"/>
      <c r="Y5" s="144" t="s">
        <v>425</v>
      </c>
      <c r="Z5" s="285"/>
      <c r="AA5" s="285"/>
      <c r="AB5" s="285"/>
      <c r="AC5" s="144"/>
      <c r="AD5" s="144"/>
      <c r="AE5" s="573">
        <f>SUM(G10:G11)</f>
        <v>43028</v>
      </c>
      <c r="AF5" s="565"/>
      <c r="AG5" s="565"/>
      <c r="AH5" s="47"/>
      <c r="AI5" s="47"/>
      <c r="AJ5" s="47"/>
      <c r="AK5" s="47"/>
      <c r="AL5" s="47"/>
      <c r="AM5" s="4"/>
      <c r="AN5" s="4"/>
      <c r="AO5" s="4"/>
      <c r="AP5" s="4"/>
      <c r="BJ5" s="2"/>
      <c r="BK5" s="5"/>
      <c r="BL5" s="5"/>
    </row>
    <row r="6" spans="1:64" ht="28.2">
      <c r="A6" s="47"/>
      <c r="B6" s="47"/>
      <c r="C6" s="47"/>
      <c r="D6" s="47"/>
      <c r="E6" s="319"/>
      <c r="F6" s="402"/>
      <c r="G6" s="319"/>
      <c r="H6" s="421"/>
      <c r="I6" s="94"/>
      <c r="J6" s="71"/>
      <c r="K6" s="47"/>
      <c r="L6" s="71"/>
      <c r="M6" s="409"/>
      <c r="N6" s="71"/>
      <c r="O6" s="85"/>
      <c r="P6" s="71"/>
      <c r="Q6" s="71"/>
      <c r="R6" s="400"/>
      <c r="S6" s="409"/>
      <c r="T6" s="409"/>
      <c r="U6" s="71"/>
      <c r="V6" s="47"/>
      <c r="W6" s="409"/>
      <c r="X6" s="89"/>
      <c r="Y6" s="89"/>
      <c r="Z6" s="71"/>
      <c r="AA6" s="71"/>
      <c r="AB6" s="71"/>
      <c r="AC6" s="177"/>
      <c r="AD6" s="89"/>
      <c r="AE6" s="47"/>
      <c r="AF6" s="47"/>
      <c r="AG6" s="47"/>
      <c r="AH6" s="47"/>
      <c r="AI6" s="47"/>
      <c r="AJ6" s="52" t="s">
        <v>80</v>
      </c>
      <c r="AK6" s="52" t="s">
        <v>2</v>
      </c>
      <c r="AL6" s="47"/>
      <c r="AM6" s="4"/>
      <c r="AN6" s="59"/>
      <c r="AO6" s="59"/>
      <c r="AP6" s="1"/>
      <c r="AQ6" s="5"/>
    </row>
    <row r="7" spans="1:64" ht="15.6">
      <c r="A7" s="47"/>
      <c r="B7" s="47"/>
      <c r="C7" s="47"/>
      <c r="D7" s="47"/>
      <c r="E7" s="326" t="s">
        <v>2</v>
      </c>
      <c r="F7" s="405"/>
      <c r="G7" s="319"/>
      <c r="H7" s="423"/>
      <c r="I7" s="71"/>
      <c r="J7" s="72"/>
      <c r="K7" s="89"/>
      <c r="L7" s="72"/>
      <c r="M7" s="408"/>
      <c r="N7" s="72"/>
      <c r="O7" s="47"/>
      <c r="P7" s="72"/>
      <c r="Q7" s="71"/>
      <c r="R7" s="403"/>
      <c r="S7" s="409"/>
      <c r="T7" s="408"/>
      <c r="U7" s="72"/>
      <c r="V7" s="52" t="s">
        <v>22</v>
      </c>
      <c r="W7" s="408"/>
      <c r="X7" s="89"/>
      <c r="Y7" s="94"/>
      <c r="Z7" s="72" t="s">
        <v>508</v>
      </c>
      <c r="AA7" s="71"/>
      <c r="AB7" s="71"/>
      <c r="AC7" s="89"/>
      <c r="AD7" s="94" t="s">
        <v>426</v>
      </c>
      <c r="AE7" s="47"/>
      <c r="AF7" s="47"/>
      <c r="AG7" s="52" t="s">
        <v>422</v>
      </c>
      <c r="AH7" s="47"/>
      <c r="AI7" s="47"/>
      <c r="AJ7" s="52" t="s">
        <v>44</v>
      </c>
      <c r="AK7" s="52" t="s">
        <v>8</v>
      </c>
      <c r="AL7" s="47"/>
      <c r="AM7" s="4"/>
      <c r="AN7" s="4"/>
      <c r="AO7" s="4"/>
      <c r="AP7" s="4"/>
      <c r="AQ7" s="4"/>
    </row>
    <row r="8" spans="1:64" ht="15.6">
      <c r="A8" s="47"/>
      <c r="B8" s="47"/>
      <c r="C8" s="52" t="s">
        <v>528</v>
      </c>
      <c r="D8" s="47"/>
      <c r="E8" s="326" t="s">
        <v>484</v>
      </c>
      <c r="F8" s="419"/>
      <c r="G8" s="326" t="s">
        <v>2</v>
      </c>
      <c r="H8" s="424"/>
      <c r="I8" s="94" t="s">
        <v>2</v>
      </c>
      <c r="J8" s="175"/>
      <c r="K8" s="94" t="s">
        <v>1</v>
      </c>
      <c r="L8" s="175"/>
      <c r="M8" s="406" t="s">
        <v>2</v>
      </c>
      <c r="N8" s="175"/>
      <c r="O8" s="52" t="s">
        <v>22</v>
      </c>
      <c r="P8" s="175"/>
      <c r="Q8" s="71"/>
      <c r="R8" s="415" t="s">
        <v>22</v>
      </c>
      <c r="S8" s="409"/>
      <c r="T8" s="406" t="s">
        <v>22</v>
      </c>
      <c r="U8" s="175"/>
      <c r="V8" s="52" t="s">
        <v>486</v>
      </c>
      <c r="W8" s="406"/>
      <c r="X8" s="94" t="s">
        <v>22</v>
      </c>
      <c r="Y8" s="178"/>
      <c r="Z8" s="72" t="s">
        <v>522</v>
      </c>
      <c r="AA8" s="72" t="s">
        <v>524</v>
      </c>
      <c r="AB8" s="72"/>
      <c r="AC8" s="94"/>
      <c r="AD8" s="94"/>
      <c r="AE8" s="52" t="s">
        <v>482</v>
      </c>
      <c r="AF8" s="52" t="s">
        <v>413</v>
      </c>
      <c r="AG8" s="52" t="s">
        <v>1</v>
      </c>
      <c r="AH8" s="52" t="s">
        <v>1</v>
      </c>
      <c r="AI8" s="52" t="s">
        <v>0</v>
      </c>
      <c r="AJ8" s="52" t="s">
        <v>558</v>
      </c>
      <c r="AK8" s="52" t="s">
        <v>69</v>
      </c>
      <c r="AL8" s="47"/>
      <c r="AM8" s="4"/>
      <c r="AN8" s="59"/>
      <c r="AO8" s="59"/>
      <c r="AP8" s="1"/>
      <c r="AQ8" s="5"/>
    </row>
    <row r="9" spans="1:64" ht="15.6">
      <c r="A9" s="47"/>
      <c r="B9" s="52" t="s">
        <v>89</v>
      </c>
      <c r="C9" s="52" t="s">
        <v>529</v>
      </c>
      <c r="D9" s="48"/>
      <c r="E9" s="327" t="s">
        <v>485</v>
      </c>
      <c r="F9" s="429" t="s">
        <v>487</v>
      </c>
      <c r="G9" s="327" t="s">
        <v>8</v>
      </c>
      <c r="H9" s="425" t="s">
        <v>487</v>
      </c>
      <c r="I9" s="95" t="s">
        <v>403</v>
      </c>
      <c r="J9" s="176" t="s">
        <v>487</v>
      </c>
      <c r="K9" s="95" t="s">
        <v>403</v>
      </c>
      <c r="L9" s="175"/>
      <c r="M9" s="406" t="s">
        <v>658</v>
      </c>
      <c r="N9" s="175"/>
      <c r="O9" s="53" t="s">
        <v>0</v>
      </c>
      <c r="P9" s="176" t="s">
        <v>487</v>
      </c>
      <c r="Q9" s="71"/>
      <c r="R9" s="416" t="s">
        <v>658</v>
      </c>
      <c r="S9" s="409"/>
      <c r="T9" s="407" t="s">
        <v>662</v>
      </c>
      <c r="U9" s="176"/>
      <c r="V9" s="53" t="s">
        <v>527</v>
      </c>
      <c r="W9" s="407" t="s">
        <v>487</v>
      </c>
      <c r="X9" s="95" t="s">
        <v>44</v>
      </c>
      <c r="Y9" s="279" t="s">
        <v>487</v>
      </c>
      <c r="Z9" s="73" t="s">
        <v>489</v>
      </c>
      <c r="AA9" s="73" t="s">
        <v>523</v>
      </c>
      <c r="AB9" s="73" t="s">
        <v>520</v>
      </c>
      <c r="AC9" s="95" t="s">
        <v>521</v>
      </c>
      <c r="AD9" s="95" t="s">
        <v>1</v>
      </c>
      <c r="AE9" s="53" t="s">
        <v>483</v>
      </c>
      <c r="AF9" s="53" t="s">
        <v>527</v>
      </c>
      <c r="AG9" s="53" t="s">
        <v>43</v>
      </c>
      <c r="AH9" s="53" t="s">
        <v>423</v>
      </c>
      <c r="AI9" s="53" t="s">
        <v>423</v>
      </c>
      <c r="AJ9" s="53" t="s">
        <v>43</v>
      </c>
      <c r="AK9" s="53" t="s">
        <v>540</v>
      </c>
      <c r="AL9" s="47"/>
      <c r="AM9" s="4"/>
      <c r="AN9" s="59"/>
      <c r="AO9" s="59"/>
      <c r="AP9" s="1"/>
      <c r="AQ9" s="5"/>
    </row>
    <row r="10" spans="1:64" ht="15.6">
      <c r="A10" s="47"/>
      <c r="B10" s="97">
        <f>+B44</f>
        <v>2024</v>
      </c>
      <c r="C10" s="97">
        <f>+C44</f>
        <v>1</v>
      </c>
      <c r="D10" s="97" t="s">
        <v>76</v>
      </c>
      <c r="E10" s="306">
        <f t="shared" ref="E10:Y10" si="0">+E44</f>
        <v>5227</v>
      </c>
      <c r="F10" s="123">
        <f t="shared" si="0"/>
        <v>-282</v>
      </c>
      <c r="G10" s="306">
        <f t="shared" si="0"/>
        <v>27353</v>
      </c>
      <c r="H10" s="378">
        <f t="shared" si="0"/>
        <v>-3882</v>
      </c>
      <c r="I10" s="99">
        <f t="shared" si="0"/>
        <v>65.96055810465775</v>
      </c>
      <c r="J10" s="98">
        <f t="shared" si="0"/>
        <v>-9.159150540840244E-2</v>
      </c>
      <c r="K10" s="99">
        <f t="shared" si="0"/>
        <v>3.6851533652615802</v>
      </c>
      <c r="L10" s="175"/>
      <c r="M10" s="490">
        <f>+M44</f>
        <v>26677</v>
      </c>
      <c r="N10" s="175"/>
      <c r="O10" s="98">
        <f t="shared" si="0"/>
        <v>7.4320184257668256</v>
      </c>
      <c r="P10" s="98">
        <f t="shared" si="0"/>
        <v>9.3039715986130922E-2</v>
      </c>
      <c r="Q10" s="71"/>
      <c r="R10" s="385">
        <f>+R44</f>
        <v>108.67707763241762</v>
      </c>
      <c r="S10" s="409"/>
      <c r="T10" s="387">
        <f>+T44</f>
        <v>20.277319384620437</v>
      </c>
      <c r="U10" s="176"/>
      <c r="V10" s="98">
        <f t="shared" si="0"/>
        <v>6.0051913866851905</v>
      </c>
      <c r="W10" s="387">
        <f t="shared" si="0"/>
        <v>-0.14998709898793372</v>
      </c>
      <c r="X10" s="99">
        <f t="shared" si="0"/>
        <v>26.884853580959927</v>
      </c>
      <c r="Y10" s="99">
        <f t="shared" si="0"/>
        <v>-0.11501515603381662</v>
      </c>
      <c r="Z10" s="275">
        <f>+'Ark1'!W257</f>
        <v>12.82604138591921</v>
      </c>
      <c r="AA10" s="104">
        <f>+'Ark1'!X257</f>
        <v>88.105291528164557</v>
      </c>
      <c r="AB10" s="104">
        <f>+'Ark1'!Y257</f>
        <v>65.636510645943758</v>
      </c>
      <c r="AC10" s="99">
        <f>+'Ark1'!Z257</f>
        <v>8.0861871541002888</v>
      </c>
      <c r="AD10" s="286">
        <f>+'Ark1'!Z257</f>
        <v>8.0861871541002888</v>
      </c>
      <c r="AE10" s="278">
        <f>+'Ark1'!AB257</f>
        <v>2.1810410974407715</v>
      </c>
      <c r="AF10" s="278">
        <f>+'Ark1'!AC257</f>
        <v>70.676555010036125</v>
      </c>
      <c r="AG10" s="104">
        <f>+'Ark1'!AD257</f>
        <v>47.944457460191011</v>
      </c>
      <c r="AH10" s="104">
        <f>+'Ark1'!AE257</f>
        <v>57.426298178495081</v>
      </c>
      <c r="AI10" s="104">
        <f>+'Ark1'!AF257</f>
        <v>63.023497216193277</v>
      </c>
      <c r="AJ10" s="278">
        <f>+X10/O10</f>
        <v>3.6174363464641148</v>
      </c>
      <c r="AK10" s="104">
        <f>+G10/E10</f>
        <v>5.2330208532619089</v>
      </c>
      <c r="AL10" s="47"/>
      <c r="AM10" s="14"/>
      <c r="AN10" s="59"/>
      <c r="AO10" s="13"/>
      <c r="AS10" s="13"/>
      <c r="AT10" s="13"/>
      <c r="AU10" s="11"/>
      <c r="AV10" s="11"/>
      <c r="AW10" s="11"/>
    </row>
    <row r="11" spans="1:64" ht="15.6">
      <c r="A11" s="47"/>
      <c r="B11" s="97">
        <f>+B75</f>
        <v>2024</v>
      </c>
      <c r="C11" s="97">
        <f>+C75</f>
        <v>2</v>
      </c>
      <c r="D11" s="98" t="str">
        <f>+D48</f>
        <v>KLF</v>
      </c>
      <c r="E11" s="306">
        <f t="shared" ref="E11:AK11" si="1">+E75</f>
        <v>2956</v>
      </c>
      <c r="F11" s="123">
        <f t="shared" si="1"/>
        <v>-255</v>
      </c>
      <c r="G11" s="306">
        <f t="shared" si="1"/>
        <v>15675</v>
      </c>
      <c r="H11" s="378">
        <f t="shared" si="1"/>
        <v>-1827</v>
      </c>
      <c r="I11" s="99">
        <f t="shared" si="1"/>
        <v>34.039441895342243</v>
      </c>
      <c r="J11" s="98">
        <f t="shared" si="1"/>
        <v>9.1591505408409546E-2</v>
      </c>
      <c r="K11" s="99">
        <f t="shared" si="1"/>
        <v>6.0861244019138772</v>
      </c>
      <c r="L11" s="175"/>
      <c r="M11" s="431">
        <f>+M75</f>
        <v>15396</v>
      </c>
      <c r="N11" s="175"/>
      <c r="O11" s="98">
        <f t="shared" si="1"/>
        <v>6.9460287081339729</v>
      </c>
      <c r="P11" s="98">
        <f t="shared" si="1"/>
        <v>-9.7166355287353845E-2</v>
      </c>
      <c r="Q11" s="71"/>
      <c r="R11" s="150">
        <f>+R75</f>
        <v>106.59051052221352</v>
      </c>
      <c r="S11" s="409"/>
      <c r="T11" s="22">
        <f>+T75</f>
        <v>19.055031976399395</v>
      </c>
      <c r="U11" s="176"/>
      <c r="V11" s="98">
        <f t="shared" si="1"/>
        <v>6.1476874003189801</v>
      </c>
      <c r="W11" s="387">
        <f t="shared" si="1"/>
        <v>-0.19621615356057998</v>
      </c>
      <c r="X11" s="99">
        <f t="shared" si="1"/>
        <v>24.210468899521516</v>
      </c>
      <c r="Y11" s="99">
        <f t="shared" si="1"/>
        <v>-0.55467222720674769</v>
      </c>
      <c r="Z11" s="275">
        <f t="shared" si="1"/>
        <v>10.91547049441786</v>
      </c>
      <c r="AA11" s="104">
        <f t="shared" si="1"/>
        <v>78.098883572567757</v>
      </c>
      <c r="AB11" s="104">
        <f t="shared" si="1"/>
        <v>53.933014354066991</v>
      </c>
      <c r="AC11" s="99">
        <f t="shared" si="1"/>
        <v>8.9752589654139285</v>
      </c>
      <c r="AD11" s="286">
        <f t="shared" si="1"/>
        <v>8.9752589654139285</v>
      </c>
      <c r="AE11" s="278">
        <f t="shared" si="1"/>
        <v>2.0056555390983504</v>
      </c>
      <c r="AF11" s="278">
        <f t="shared" si="1"/>
        <v>84.141873902912778</v>
      </c>
      <c r="AG11" s="104">
        <f t="shared" si="1"/>
        <v>49.337402799996561</v>
      </c>
      <c r="AH11" s="104">
        <f t="shared" si="1"/>
        <v>69.374571589280848</v>
      </c>
      <c r="AI11" s="104">
        <f t="shared" si="1"/>
        <v>36.429766663567904</v>
      </c>
      <c r="AJ11" s="278">
        <f t="shared" si="1"/>
        <v>3.4855123577549358</v>
      </c>
      <c r="AK11" s="104">
        <f t="shared" si="1"/>
        <v>5.3027740189445201</v>
      </c>
      <c r="AL11" s="47"/>
      <c r="AM11" s="14"/>
      <c r="AN11" s="59"/>
      <c r="AO11" s="13"/>
      <c r="AS11" s="13"/>
      <c r="AT11" s="13"/>
      <c r="AU11" s="11"/>
      <c r="AV11" s="11"/>
      <c r="AW11" s="11"/>
    </row>
    <row r="12" spans="1:64" ht="15.6">
      <c r="A12" s="47"/>
      <c r="B12" s="52"/>
      <c r="C12" s="52"/>
      <c r="D12" s="48"/>
      <c r="E12" s="327"/>
      <c r="F12" s="429"/>
      <c r="G12" s="327"/>
      <c r="H12" s="425"/>
      <c r="I12" s="95"/>
      <c r="J12" s="176"/>
      <c r="K12" s="95"/>
      <c r="L12" s="176"/>
      <c r="M12" s="407"/>
      <c r="N12" s="176"/>
      <c r="O12" s="53"/>
      <c r="P12" s="176"/>
      <c r="Q12" s="71"/>
      <c r="R12" s="416"/>
      <c r="S12" s="407"/>
      <c r="T12" s="407"/>
      <c r="U12" s="176"/>
      <c r="V12" s="53"/>
      <c r="W12" s="407"/>
      <c r="X12" s="95"/>
      <c r="Y12" s="279"/>
      <c r="Z12" s="73"/>
      <c r="AA12" s="73"/>
      <c r="AB12" s="73"/>
      <c r="AC12" s="95"/>
      <c r="AD12" s="95"/>
      <c r="AE12" s="53"/>
      <c r="AF12" s="53"/>
      <c r="AG12" s="53"/>
      <c r="AH12" s="53"/>
      <c r="AI12" s="53"/>
      <c r="AJ12" s="53"/>
      <c r="AK12" s="53"/>
      <c r="AL12" s="47"/>
      <c r="AM12" s="4"/>
      <c r="AN12" s="59"/>
      <c r="AO12" s="59"/>
      <c r="AP12" s="1"/>
      <c r="AQ12" s="5"/>
    </row>
    <row r="13" spans="1:64" ht="15.6">
      <c r="A13" s="47"/>
      <c r="B13" s="47"/>
      <c r="C13" s="47"/>
      <c r="D13" s="47"/>
      <c r="E13" s="326" t="s">
        <v>2</v>
      </c>
      <c r="F13" s="405"/>
      <c r="G13" s="319"/>
      <c r="H13" s="423"/>
      <c r="I13" s="71"/>
      <c r="J13" s="72"/>
      <c r="K13" s="89"/>
      <c r="L13" s="72"/>
      <c r="M13" s="408"/>
      <c r="N13" s="72"/>
      <c r="O13" s="47"/>
      <c r="P13" s="72"/>
      <c r="Q13" s="71"/>
      <c r="R13" s="403"/>
      <c r="S13" s="408"/>
      <c r="T13" s="408"/>
      <c r="U13" s="72"/>
      <c r="V13" s="52" t="s">
        <v>22</v>
      </c>
      <c r="W13" s="408"/>
      <c r="X13" s="89"/>
      <c r="Y13" s="94"/>
      <c r="Z13" s="72" t="s">
        <v>508</v>
      </c>
      <c r="AA13" s="71"/>
      <c r="AB13" s="71"/>
      <c r="AC13" s="89"/>
      <c r="AD13" s="94" t="s">
        <v>426</v>
      </c>
      <c r="AE13" s="47"/>
      <c r="AF13" s="47"/>
      <c r="AG13" s="52" t="s">
        <v>422</v>
      </c>
      <c r="AH13" s="47"/>
      <c r="AI13" s="47"/>
      <c r="AJ13" s="52" t="s">
        <v>77</v>
      </c>
      <c r="AK13" s="52" t="s">
        <v>2</v>
      </c>
      <c r="AL13" s="47"/>
      <c r="AM13" s="4"/>
      <c r="AN13" s="4"/>
      <c r="AO13" s="4"/>
      <c r="AP13" s="4"/>
      <c r="AQ13" s="4"/>
    </row>
    <row r="14" spans="1:64" ht="15.6">
      <c r="A14" s="47"/>
      <c r="B14" s="47"/>
      <c r="C14" s="52" t="s">
        <v>528</v>
      </c>
      <c r="D14" s="47"/>
      <c r="E14" s="326" t="s">
        <v>484</v>
      </c>
      <c r="F14" s="419"/>
      <c r="G14" s="326" t="s">
        <v>2</v>
      </c>
      <c r="H14" s="424"/>
      <c r="I14" s="94" t="s">
        <v>2</v>
      </c>
      <c r="J14" s="175"/>
      <c r="K14" s="94" t="s">
        <v>1</v>
      </c>
      <c r="L14" s="175"/>
      <c r="M14" s="406" t="s">
        <v>2</v>
      </c>
      <c r="N14" s="175"/>
      <c r="O14" s="52" t="s">
        <v>22</v>
      </c>
      <c r="P14" s="175"/>
      <c r="Q14" s="71"/>
      <c r="R14" s="415" t="s">
        <v>22</v>
      </c>
      <c r="S14" s="406"/>
      <c r="T14" s="406" t="s">
        <v>22</v>
      </c>
      <c r="U14" s="175"/>
      <c r="V14" s="52" t="s">
        <v>486</v>
      </c>
      <c r="W14" s="406"/>
      <c r="X14" s="94" t="s">
        <v>22</v>
      </c>
      <c r="Y14" s="178"/>
      <c r="Z14" s="72" t="s">
        <v>522</v>
      </c>
      <c r="AA14" s="72" t="s">
        <v>524</v>
      </c>
      <c r="AB14" s="72"/>
      <c r="AC14" s="94"/>
      <c r="AD14" s="94"/>
      <c r="AE14" s="52" t="s">
        <v>482</v>
      </c>
      <c r="AF14" s="52" t="s">
        <v>413</v>
      </c>
      <c r="AG14" s="52" t="s">
        <v>1</v>
      </c>
      <c r="AH14" s="52" t="s">
        <v>1</v>
      </c>
      <c r="AI14" s="52" t="s">
        <v>0</v>
      </c>
      <c r="AJ14" s="52" t="s">
        <v>428</v>
      </c>
      <c r="AK14" s="52" t="s">
        <v>430</v>
      </c>
      <c r="AL14" s="47"/>
      <c r="AM14" s="4"/>
      <c r="AN14" s="59"/>
      <c r="AO14" s="59"/>
      <c r="AP14" s="1"/>
      <c r="AQ14" s="5"/>
    </row>
    <row r="15" spans="1:64" ht="15.6">
      <c r="A15" s="47"/>
      <c r="B15" s="52" t="s">
        <v>89</v>
      </c>
      <c r="C15" s="52" t="s">
        <v>529</v>
      </c>
      <c r="D15" s="48"/>
      <c r="E15" s="327" t="s">
        <v>485</v>
      </c>
      <c r="F15" s="429" t="s">
        <v>487</v>
      </c>
      <c r="G15" s="327" t="s">
        <v>8</v>
      </c>
      <c r="H15" s="425" t="s">
        <v>487</v>
      </c>
      <c r="I15" s="95" t="s">
        <v>403</v>
      </c>
      <c r="J15" s="176" t="s">
        <v>487</v>
      </c>
      <c r="K15" s="95" t="s">
        <v>403</v>
      </c>
      <c r="L15" s="175"/>
      <c r="M15" s="406" t="s">
        <v>658</v>
      </c>
      <c r="N15" s="175"/>
      <c r="O15" s="53" t="s">
        <v>0</v>
      </c>
      <c r="P15" s="176" t="s">
        <v>487</v>
      </c>
      <c r="Q15" s="71"/>
      <c r="R15" s="416" t="s">
        <v>658</v>
      </c>
      <c r="S15" s="407"/>
      <c r="T15" s="407" t="s">
        <v>662</v>
      </c>
      <c r="U15" s="176"/>
      <c r="V15" s="53" t="s">
        <v>527</v>
      </c>
      <c r="W15" s="407" t="s">
        <v>487</v>
      </c>
      <c r="X15" s="95" t="s">
        <v>44</v>
      </c>
      <c r="Y15" s="279" t="s">
        <v>487</v>
      </c>
      <c r="Z15" s="73" t="s">
        <v>489</v>
      </c>
      <c r="AA15" s="73" t="s">
        <v>523</v>
      </c>
      <c r="AB15" s="73" t="s">
        <v>520</v>
      </c>
      <c r="AC15" s="95" t="s">
        <v>521</v>
      </c>
      <c r="AD15" s="95" t="s">
        <v>1</v>
      </c>
      <c r="AE15" s="53" t="s">
        <v>483</v>
      </c>
      <c r="AF15" s="53" t="s">
        <v>527</v>
      </c>
      <c r="AG15" s="53" t="s">
        <v>43</v>
      </c>
      <c r="AH15" s="53" t="s">
        <v>423</v>
      </c>
      <c r="AI15" s="53" t="s">
        <v>423</v>
      </c>
      <c r="AJ15" s="53" t="s">
        <v>429</v>
      </c>
      <c r="AK15" s="53" t="s">
        <v>68</v>
      </c>
      <c r="AL15" s="47"/>
      <c r="AM15" s="4"/>
      <c r="AN15" s="59"/>
      <c r="AO15" s="59"/>
      <c r="AP15" s="1"/>
      <c r="AQ15" s="5"/>
    </row>
    <row r="16" spans="1:64" ht="15.6">
      <c r="A16" s="47"/>
      <c r="B16" s="54">
        <f>+'Ark1'!C235</f>
        <v>1996</v>
      </c>
      <c r="C16" s="54">
        <f>+'Ark1'!H235</f>
        <v>1</v>
      </c>
      <c r="D16" s="65" t="s">
        <v>76</v>
      </c>
      <c r="E16" s="329">
        <f>+'Ark1'!Q235</f>
        <v>10684</v>
      </c>
      <c r="F16" s="64"/>
      <c r="G16" s="329">
        <f>+'Ark1'!R235</f>
        <v>47189</v>
      </c>
      <c r="H16" s="426"/>
      <c r="I16" s="157">
        <f>+'Ark1'!AG235</f>
        <v>64.238183399720754</v>
      </c>
      <c r="J16" s="138"/>
      <c r="K16" s="157">
        <f>+'Ark1'!AH235</f>
        <v>0</v>
      </c>
      <c r="L16" s="175"/>
      <c r="M16" s="406"/>
      <c r="N16" s="175"/>
      <c r="O16" s="56">
        <f>+'Ark1'!S235</f>
        <v>4.6981923753417103</v>
      </c>
      <c r="P16" s="138"/>
      <c r="Q16" s="71"/>
      <c r="R16" s="399"/>
      <c r="S16" s="407"/>
      <c r="T16" s="399"/>
      <c r="U16" s="176"/>
      <c r="V16" s="56">
        <f>+'Ark1'!T235</f>
        <v>6.1348619381635556</v>
      </c>
      <c r="W16" s="399"/>
      <c r="X16" s="157">
        <f>+'Ark1'!U235</f>
        <v>22.911369175019555</v>
      </c>
      <c r="Y16" s="138"/>
      <c r="Z16" s="74">
        <f>+'Ark1'!W235</f>
        <v>19.508783826739279</v>
      </c>
      <c r="AA16" s="74">
        <f>+'Ark1'!X235</f>
        <v>91.629405157981751</v>
      </c>
      <c r="AB16" s="74">
        <f>+'Ark1'!Y235</f>
        <v>44.980821801691057</v>
      </c>
      <c r="AC16" s="157">
        <f>+'Ark1'!Z235</f>
        <v>5.4165843624520118</v>
      </c>
      <c r="AD16" s="157">
        <f>+'Ark1'!Z235</f>
        <v>5.4165843624520118</v>
      </c>
      <c r="AE16" s="56">
        <f>+'Ark1'!AB235</f>
        <v>2.7385540170122886</v>
      </c>
      <c r="AF16" s="56">
        <f>+'Ark1'!AC235</f>
        <v>70.027062716705458</v>
      </c>
      <c r="AG16" s="74">
        <f>+'Ark1'!AD235</f>
        <v>68.16311908533919</v>
      </c>
      <c r="AH16" s="74">
        <f>+'Ark1'!AE235</f>
        <v>68.737150619450517</v>
      </c>
      <c r="AI16" s="74">
        <f>+'Ark1'!AF235</f>
        <v>63.737050393722065</v>
      </c>
      <c r="AJ16" s="56">
        <f t="shared" ref="AJ16" si="2">+X16/O16</f>
        <v>4.8766349575783723</v>
      </c>
      <c r="AK16" s="74">
        <f t="shared" ref="AK16" si="3">+G16/E16</f>
        <v>4.4167914638712089</v>
      </c>
      <c r="AL16" s="47"/>
      <c r="AM16" s="4"/>
      <c r="AN16" s="59"/>
      <c r="AO16" s="59"/>
      <c r="AP16" s="1"/>
      <c r="AQ16" s="5"/>
    </row>
    <row r="17" spans="1:49" ht="15.6">
      <c r="A17" s="47"/>
      <c r="B17" s="54">
        <f>+'Ark1'!C236</f>
        <v>1997</v>
      </c>
      <c r="C17" s="54">
        <f>+'Ark1'!H236</f>
        <v>1</v>
      </c>
      <c r="D17" s="55"/>
      <c r="E17" s="329">
        <f>+'Ark1'!Q236</f>
        <v>11456</v>
      </c>
      <c r="F17" s="64">
        <f t="shared" ref="F17:Y34" si="4">+E17-E16</f>
        <v>772</v>
      </c>
      <c r="G17" s="329">
        <f>+'Ark1'!R236</f>
        <v>46652</v>
      </c>
      <c r="H17" s="426">
        <f t="shared" si="4"/>
        <v>-537</v>
      </c>
      <c r="I17" s="157">
        <f>+'Ark1'!AG236</f>
        <v>69.004764916320994</v>
      </c>
      <c r="J17" s="138">
        <f t="shared" si="4"/>
        <v>4.7665815166002403</v>
      </c>
      <c r="K17" s="157">
        <f>+'Ark1'!AH236</f>
        <v>0</v>
      </c>
      <c r="L17" s="175"/>
      <c r="M17" s="406"/>
      <c r="N17" s="175"/>
      <c r="O17" s="56">
        <f>+'Ark1'!S236</f>
        <v>4.8889007973934682</v>
      </c>
      <c r="P17" s="66">
        <f t="shared" si="4"/>
        <v>0.19070842205175786</v>
      </c>
      <c r="Q17" s="71"/>
      <c r="R17" s="399"/>
      <c r="S17" s="407"/>
      <c r="T17" s="413"/>
      <c r="U17" s="176"/>
      <c r="V17" s="56">
        <f>+'Ark1'!T236</f>
        <v>6.9109148589556755</v>
      </c>
      <c r="W17" s="413">
        <f t="shared" si="4"/>
        <v>0.77605292079211985</v>
      </c>
      <c r="X17" s="157">
        <f>+'Ark1'!U236</f>
        <v>23.776519763354489</v>
      </c>
      <c r="Y17" s="138">
        <f t="shared" si="4"/>
        <v>0.86515058833493441</v>
      </c>
      <c r="Z17" s="74">
        <f>+'Ark1'!W236</f>
        <v>25.698791048615281</v>
      </c>
      <c r="AA17" s="74">
        <f>+'Ark1'!X236</f>
        <v>94.518991683100396</v>
      </c>
      <c r="AB17" s="74">
        <f>+'Ark1'!Y236</f>
        <v>51.757695275658079</v>
      </c>
      <c r="AC17" s="157">
        <f>+'Ark1'!Z236</f>
        <v>5.3853233450980786</v>
      </c>
      <c r="AD17" s="157">
        <f>+'Ark1'!Z236</f>
        <v>5.3853233450980786</v>
      </c>
      <c r="AE17" s="56">
        <f>+'Ark1'!AB236</f>
        <v>2.600487369131804</v>
      </c>
      <c r="AF17" s="56">
        <f>+'Ark1'!AC236</f>
        <v>73.488539706928719</v>
      </c>
      <c r="AG17" s="74">
        <f>+'Ark1'!AD236</f>
        <v>71.15800914306665</v>
      </c>
      <c r="AH17" s="74">
        <f>+'Ark1'!AE236</f>
        <v>68.671826136567887</v>
      </c>
      <c r="AI17" s="74">
        <f>+'Ark1'!AF236</f>
        <v>68.544393999500443</v>
      </c>
      <c r="AJ17" s="56">
        <f t="shared" ref="AJ17:AJ35" si="5">+X17/O17</f>
        <v>4.8633671961662648</v>
      </c>
      <c r="AK17" s="74">
        <f t="shared" ref="AK17:AK35" si="6">+G17/E17</f>
        <v>4.0722765363128488</v>
      </c>
      <c r="AL17" s="47"/>
      <c r="AM17" s="4"/>
      <c r="AN17" s="59"/>
      <c r="AO17" s="59"/>
      <c r="AP17" s="1"/>
      <c r="AQ17" s="5"/>
      <c r="AS17" s="2"/>
      <c r="AT17" s="2"/>
      <c r="AU17" s="2"/>
    </row>
    <row r="18" spans="1:49" ht="15.6">
      <c r="A18" s="47"/>
      <c r="B18" s="54">
        <f>+'Ark1'!C237</f>
        <v>1998</v>
      </c>
      <c r="C18" s="54">
        <f>+'Ark1'!H237</f>
        <v>1</v>
      </c>
      <c r="D18" s="55"/>
      <c r="E18" s="329">
        <f>+'Ark1'!Q237</f>
        <v>10698</v>
      </c>
      <c r="F18" s="64">
        <f t="shared" si="4"/>
        <v>-758</v>
      </c>
      <c r="G18" s="329">
        <f>+'Ark1'!R237</f>
        <v>42783</v>
      </c>
      <c r="H18" s="426">
        <f t="shared" si="4"/>
        <v>-3869</v>
      </c>
      <c r="I18" s="157">
        <f>+'Ark1'!AG237</f>
        <v>68.767831448249396</v>
      </c>
      <c r="J18" s="138">
        <f t="shared" si="4"/>
        <v>-0.23693346807159799</v>
      </c>
      <c r="K18" s="157">
        <f>+'Ark1'!AH237</f>
        <v>0</v>
      </c>
      <c r="L18" s="175"/>
      <c r="M18" s="406"/>
      <c r="N18" s="175"/>
      <c r="O18" s="56">
        <f>+'Ark1'!S237</f>
        <v>5.095458476497674</v>
      </c>
      <c r="P18" s="66">
        <f t="shared" si="4"/>
        <v>0.20655767910420586</v>
      </c>
      <c r="Q18" s="71"/>
      <c r="R18" s="399"/>
      <c r="S18" s="407"/>
      <c r="T18" s="413"/>
      <c r="U18" s="176"/>
      <c r="V18" s="56">
        <f>+'Ark1'!T237</f>
        <v>6.9219783558890224</v>
      </c>
      <c r="W18" s="413">
        <f t="shared" si="4"/>
        <v>1.1063496933346961E-2</v>
      </c>
      <c r="X18" s="157">
        <f>+'Ark1'!U237</f>
        <v>23.171579833111167</v>
      </c>
      <c r="Y18" s="138">
        <f t="shared" si="4"/>
        <v>-0.60493993024332227</v>
      </c>
      <c r="Z18" s="74">
        <f>+'Ark1'!W237</f>
        <v>23.151719140780216</v>
      </c>
      <c r="AA18" s="74">
        <f>+'Ark1'!X237</f>
        <v>94.130846364210086</v>
      </c>
      <c r="AB18" s="74">
        <f>+'Ark1'!Y237</f>
        <v>47.317859897622888</v>
      </c>
      <c r="AC18" s="157">
        <f>+'Ark1'!Z237</f>
        <v>5.0109049534864063</v>
      </c>
      <c r="AD18" s="157">
        <f>+'Ark1'!Z237</f>
        <v>5.0109049534864063</v>
      </c>
      <c r="AE18" s="56">
        <f>+'Ark1'!AB237</f>
        <v>2.4531205873223167</v>
      </c>
      <c r="AF18" s="56">
        <f>+'Ark1'!AC237</f>
        <v>72.002867786250007</v>
      </c>
      <c r="AG18" s="74">
        <f>+'Ark1'!AD237</f>
        <v>69.345010150327084</v>
      </c>
      <c r="AH18" s="74">
        <f>+'Ark1'!AE237</f>
        <v>67.032227993856282</v>
      </c>
      <c r="AI18" s="74">
        <f>+'Ark1'!AF237</f>
        <v>67.457664532811947</v>
      </c>
      <c r="AJ18" s="56">
        <f t="shared" si="5"/>
        <v>4.5474965481492813</v>
      </c>
      <c r="AK18" s="74">
        <f t="shared" si="6"/>
        <v>3.9991587212563098</v>
      </c>
      <c r="AL18" s="47"/>
      <c r="AM18" s="4"/>
      <c r="AN18" s="59"/>
      <c r="AO18" s="59"/>
      <c r="AP18" s="13"/>
      <c r="AQ18" s="5"/>
      <c r="AS18" s="2"/>
      <c r="AT18" s="2"/>
      <c r="AU18" s="4"/>
      <c r="AV18" s="4"/>
      <c r="AW18" s="4"/>
    </row>
    <row r="19" spans="1:49" ht="15.6">
      <c r="A19" s="47"/>
      <c r="B19" s="54">
        <f>+'Ark1'!C238</f>
        <v>1999</v>
      </c>
      <c r="C19" s="54">
        <f>+'Ark1'!H238</f>
        <v>1</v>
      </c>
      <c r="D19" s="55"/>
      <c r="E19" s="329">
        <f>+'Ark1'!Q238</f>
        <v>10801</v>
      </c>
      <c r="F19" s="64">
        <f t="shared" si="4"/>
        <v>103</v>
      </c>
      <c r="G19" s="329">
        <f>+'Ark1'!R238</f>
        <v>50114</v>
      </c>
      <c r="H19" s="426">
        <f t="shared" si="4"/>
        <v>7331</v>
      </c>
      <c r="I19" s="157">
        <f>+'Ark1'!AG238</f>
        <v>70.12687383159313</v>
      </c>
      <c r="J19" s="138">
        <f t="shared" si="4"/>
        <v>1.3590423833437342</v>
      </c>
      <c r="K19" s="157">
        <f>+'Ark1'!AH238</f>
        <v>0</v>
      </c>
      <c r="L19" s="175"/>
      <c r="M19" s="406"/>
      <c r="N19" s="175"/>
      <c r="O19" s="56">
        <f>+'Ark1'!S238</f>
        <v>5.0222692261643473</v>
      </c>
      <c r="P19" s="66">
        <f t="shared" si="4"/>
        <v>-7.3189250333326683E-2</v>
      </c>
      <c r="Q19" s="71"/>
      <c r="R19" s="399"/>
      <c r="S19" s="407"/>
      <c r="T19" s="413"/>
      <c r="U19" s="176"/>
      <c r="V19" s="56">
        <f>+'Ark1'!T238</f>
        <v>6.5558127469369811</v>
      </c>
      <c r="W19" s="413">
        <f t="shared" si="4"/>
        <v>-0.36616560895204131</v>
      </c>
      <c r="X19" s="157">
        <f>+'Ark1'!U238</f>
        <v>22.360198746856994</v>
      </c>
      <c r="Y19" s="138">
        <f t="shared" si="4"/>
        <v>-0.8113810862541726</v>
      </c>
      <c r="Z19" s="74">
        <f>+'Ark1'!W238</f>
        <v>17.951071556850376</v>
      </c>
      <c r="AA19" s="74">
        <f>+'Ark1'!X238</f>
        <v>91.836612523446533</v>
      </c>
      <c r="AB19" s="74">
        <f>+'Ark1'!Y238</f>
        <v>40.567506086123657</v>
      </c>
      <c r="AC19" s="157">
        <f>+'Ark1'!Z238</f>
        <v>4.907782657638192</v>
      </c>
      <c r="AD19" s="157">
        <f>+'Ark1'!Z238</f>
        <v>4.907782657638192</v>
      </c>
      <c r="AE19" s="56">
        <f>+'Ark1'!AB238</f>
        <v>2.3258276448790327</v>
      </c>
      <c r="AF19" s="56">
        <f>+'Ark1'!AC238</f>
        <v>70.563035049916266</v>
      </c>
      <c r="AG19" s="74">
        <f>+'Ark1'!AD238</f>
        <v>69.891869069189397</v>
      </c>
      <c r="AH19" s="74">
        <f>+'Ark1'!AE238</f>
        <v>66.752896320734848</v>
      </c>
      <c r="AI19" s="74">
        <f>+'Ark1'!AF238</f>
        <v>68.894693428650001</v>
      </c>
      <c r="AJ19" s="56">
        <f t="shared" si="5"/>
        <v>4.4522102937787205</v>
      </c>
      <c r="AK19" s="74">
        <f t="shared" si="6"/>
        <v>4.6397555781872049</v>
      </c>
      <c r="AL19" s="47"/>
      <c r="AM19" s="4"/>
      <c r="AN19" s="59"/>
      <c r="AO19" s="59"/>
      <c r="AP19" s="13"/>
      <c r="AQ19" s="5"/>
      <c r="AS19" s="1"/>
      <c r="AT19" s="1"/>
      <c r="AU19" s="11"/>
      <c r="AV19" s="11"/>
      <c r="AW19" s="11"/>
    </row>
    <row r="20" spans="1:49" ht="15.6">
      <c r="A20" s="47"/>
      <c r="B20" s="54">
        <f>+'Ark1'!C239</f>
        <v>2000</v>
      </c>
      <c r="C20" s="54">
        <f>+'Ark1'!H239</f>
        <v>1</v>
      </c>
      <c r="D20" s="55"/>
      <c r="E20" s="329">
        <f>+'Ark1'!Q239</f>
        <v>10134</v>
      </c>
      <c r="F20" s="64">
        <f t="shared" si="4"/>
        <v>-667</v>
      </c>
      <c r="G20" s="329">
        <f>+'Ark1'!R239</f>
        <v>48235</v>
      </c>
      <c r="H20" s="426">
        <f t="shared" si="4"/>
        <v>-1879</v>
      </c>
      <c r="I20" s="157">
        <f>+'Ark1'!AG239</f>
        <v>66.329957446257808</v>
      </c>
      <c r="J20" s="138">
        <f t="shared" si="4"/>
        <v>-3.7969163853353223</v>
      </c>
      <c r="K20" s="157">
        <f>+'Ark1'!AH239</f>
        <v>0</v>
      </c>
      <c r="L20" s="175"/>
      <c r="M20" s="406"/>
      <c r="N20" s="175"/>
      <c r="O20" s="56">
        <f>+'Ark1'!S239</f>
        <v>5.0573649839328301</v>
      </c>
      <c r="P20" s="66">
        <f t="shared" si="4"/>
        <v>3.5095757768482727E-2</v>
      </c>
      <c r="Q20" s="71"/>
      <c r="R20" s="399"/>
      <c r="S20" s="407"/>
      <c r="T20" s="413"/>
      <c r="U20" s="176"/>
      <c r="V20" s="56">
        <f>+'Ark1'!T239</f>
        <v>6.7409142738675216</v>
      </c>
      <c r="W20" s="413">
        <f t="shared" si="4"/>
        <v>0.18510152693054049</v>
      </c>
      <c r="X20" s="157">
        <f>+'Ark1'!U239</f>
        <v>22.515438996579295</v>
      </c>
      <c r="Y20" s="138">
        <f t="shared" si="4"/>
        <v>0.15524024972230066</v>
      </c>
      <c r="Z20" s="74">
        <f>+'Ark1'!W239</f>
        <v>19.844511247019799</v>
      </c>
      <c r="AA20" s="74">
        <f>+'Ark1'!X239</f>
        <v>91.209702498185948</v>
      </c>
      <c r="AB20" s="74">
        <f>+'Ark1'!Y239</f>
        <v>42.790504820151341</v>
      </c>
      <c r="AC20" s="157">
        <f>+'Ark1'!Z239</f>
        <v>5.0879836213750593</v>
      </c>
      <c r="AD20" s="157">
        <f>+'Ark1'!Z239</f>
        <v>5.0879836213750593</v>
      </c>
      <c r="AE20" s="56">
        <f>+'Ark1'!AB239</f>
        <v>2.4015354167370271</v>
      </c>
      <c r="AF20" s="56">
        <f>+'Ark1'!AC239</f>
        <v>72.382904623913106</v>
      </c>
      <c r="AG20" s="74">
        <f>+'Ark1'!AD239</f>
        <v>71.507567152354241</v>
      </c>
      <c r="AH20" s="74">
        <f>+'Ark1'!AE239</f>
        <v>70.841114350901478</v>
      </c>
      <c r="AI20" s="74">
        <f>+'Ark1'!AF239</f>
        <v>65.127865842132266</v>
      </c>
      <c r="AJ20" s="56">
        <f t="shared" si="5"/>
        <v>4.4520099039935808</v>
      </c>
      <c r="AK20" s="74">
        <f t="shared" si="6"/>
        <v>4.7597197552792583</v>
      </c>
      <c r="AL20" s="47"/>
      <c r="AM20" s="4"/>
      <c r="AN20" s="59"/>
      <c r="AO20" s="59"/>
      <c r="AP20" s="13"/>
      <c r="AQ20" s="5"/>
      <c r="AS20" s="1"/>
      <c r="AT20" s="1"/>
      <c r="AU20" s="11"/>
      <c r="AV20" s="11"/>
      <c r="AW20" s="11"/>
    </row>
    <row r="21" spans="1:49" ht="15.6">
      <c r="A21" s="47"/>
      <c r="B21" s="54">
        <f>+'Ark1'!C240</f>
        <v>2001</v>
      </c>
      <c r="C21" s="54">
        <f>+'Ark1'!H240</f>
        <v>1</v>
      </c>
      <c r="D21" s="55"/>
      <c r="E21" s="329">
        <f>+'Ark1'!Q240</f>
        <v>9127</v>
      </c>
      <c r="F21" s="64">
        <f t="shared" si="4"/>
        <v>-1007</v>
      </c>
      <c r="G21" s="329">
        <f>+'Ark1'!R240</f>
        <v>38746</v>
      </c>
      <c r="H21" s="426">
        <f t="shared" si="4"/>
        <v>-9489</v>
      </c>
      <c r="I21" s="157">
        <f>+'Ark1'!AG240</f>
        <v>72.656087283592299</v>
      </c>
      <c r="J21" s="138">
        <f t="shared" si="4"/>
        <v>6.3261298373344914</v>
      </c>
      <c r="K21" s="157">
        <f>+'Ark1'!AH240</f>
        <v>0</v>
      </c>
      <c r="L21" s="175"/>
      <c r="M21" s="406"/>
      <c r="N21" s="175"/>
      <c r="O21" s="56">
        <f>+'Ark1'!S240</f>
        <v>5.226371754503691</v>
      </c>
      <c r="P21" s="66">
        <f t="shared" si="4"/>
        <v>0.16900677057086089</v>
      </c>
      <c r="Q21" s="71"/>
      <c r="R21" s="399"/>
      <c r="S21" s="407"/>
      <c r="T21" s="413"/>
      <c r="U21" s="176"/>
      <c r="V21" s="56">
        <f>+'Ark1'!T240</f>
        <v>6.8093738708511857</v>
      </c>
      <c r="W21" s="413">
        <f t="shared" si="4"/>
        <v>6.8459596983664106E-2</v>
      </c>
      <c r="X21" s="157">
        <f>+'Ark1'!U240</f>
        <v>23.426699530274004</v>
      </c>
      <c r="Y21" s="138">
        <f t="shared" si="4"/>
        <v>0.91126053369470839</v>
      </c>
      <c r="Z21" s="74">
        <f>+'Ark1'!W240</f>
        <v>23.145615031229031</v>
      </c>
      <c r="AA21" s="74">
        <f>+'Ark1'!X240</f>
        <v>90.920353068703875</v>
      </c>
      <c r="AB21" s="74">
        <f>+'Ark1'!Y240</f>
        <v>49.527693181231619</v>
      </c>
      <c r="AC21" s="157">
        <f>+'Ark1'!Z240</f>
        <v>5.8948964445254353</v>
      </c>
      <c r="AD21" s="157">
        <f>+'Ark1'!Z240</f>
        <v>5.8948964445254353</v>
      </c>
      <c r="AE21" s="56">
        <f>+'Ark1'!AB240</f>
        <v>2.5251127866905967</v>
      </c>
      <c r="AF21" s="56">
        <f>+'Ark1'!AC240</f>
        <v>73.620009587010273</v>
      </c>
      <c r="AG21" s="74">
        <f>+'Ark1'!AD240</f>
        <v>75.352903868913259</v>
      </c>
      <c r="AH21" s="74">
        <f>+'Ark1'!AE240</f>
        <v>74.061698662939307</v>
      </c>
      <c r="AI21" s="74">
        <f>+'Ark1'!AF240</f>
        <v>71.175854657677718</v>
      </c>
      <c r="AJ21" s="56">
        <f t="shared" si="5"/>
        <v>4.4824020622120209</v>
      </c>
      <c r="AK21" s="74">
        <f t="shared" si="6"/>
        <v>4.2452065300755999</v>
      </c>
      <c r="AL21" s="47"/>
      <c r="AM21" s="4"/>
      <c r="AN21" s="59"/>
      <c r="AO21" s="59"/>
      <c r="AP21" s="13"/>
      <c r="AQ21" s="5"/>
      <c r="AS21" s="1"/>
      <c r="AT21" s="1"/>
      <c r="AU21" s="11"/>
      <c r="AV21" s="11"/>
      <c r="AW21" s="11"/>
    </row>
    <row r="22" spans="1:49" ht="15.6">
      <c r="A22" s="47"/>
      <c r="B22" s="54">
        <f>+'Ark1'!C241</f>
        <v>2002</v>
      </c>
      <c r="C22" s="54">
        <f>+'Ark1'!H241</f>
        <v>1</v>
      </c>
      <c r="D22" s="55"/>
      <c r="E22" s="329">
        <f>+'Ark1'!Q241</f>
        <v>8660</v>
      </c>
      <c r="F22" s="64">
        <f t="shared" si="4"/>
        <v>-467</v>
      </c>
      <c r="G22" s="329">
        <f>+'Ark1'!R241</f>
        <v>33241</v>
      </c>
      <c r="H22" s="426">
        <f t="shared" si="4"/>
        <v>-5505</v>
      </c>
      <c r="I22" s="157">
        <f>+'Ark1'!AG241</f>
        <v>69.212704849660113</v>
      </c>
      <c r="J22" s="138">
        <f t="shared" si="4"/>
        <v>-3.4433824339321859</v>
      </c>
      <c r="K22" s="157">
        <f>+'Ark1'!AH241</f>
        <v>0</v>
      </c>
      <c r="L22" s="175"/>
      <c r="M22" s="406"/>
      <c r="N22" s="175"/>
      <c r="O22" s="56">
        <f>+'Ark1'!S241</f>
        <v>5.4947805421016236</v>
      </c>
      <c r="P22" s="66">
        <f t="shared" si="4"/>
        <v>0.26840878759793263</v>
      </c>
      <c r="Q22" s="71"/>
      <c r="R22" s="399"/>
      <c r="S22" s="407"/>
      <c r="T22" s="413"/>
      <c r="U22" s="176"/>
      <c r="V22" s="56">
        <f>+'Ark1'!T241</f>
        <v>6.9397731716855695</v>
      </c>
      <c r="W22" s="413">
        <f t="shared" si="4"/>
        <v>0.13039930083438378</v>
      </c>
      <c r="X22" s="157">
        <f>+'Ark1'!U241</f>
        <v>24.312442465629687</v>
      </c>
      <c r="Y22" s="138">
        <f t="shared" si="4"/>
        <v>0.88574293535568316</v>
      </c>
      <c r="Z22" s="74">
        <f>+'Ark1'!W241</f>
        <v>25.712222857314757</v>
      </c>
      <c r="AA22" s="74">
        <f>+'Ark1'!X241</f>
        <v>92.058000661833262</v>
      </c>
      <c r="AB22" s="74">
        <f>+'Ark1'!Y241</f>
        <v>56.285911976173999</v>
      </c>
      <c r="AC22" s="157">
        <f>+'Ark1'!Z241</f>
        <v>6.1316319528910066</v>
      </c>
      <c r="AD22" s="157">
        <f>+'Ark1'!Z241</f>
        <v>6.1316319528910066</v>
      </c>
      <c r="AE22" s="56">
        <f>+'Ark1'!AB241</f>
        <v>2.6534958938657152</v>
      </c>
      <c r="AF22" s="56">
        <f>+'Ark1'!AC241</f>
        <v>69.956519285794059</v>
      </c>
      <c r="AG22" s="74">
        <f>+'Ark1'!AD241</f>
        <v>72.146219231616683</v>
      </c>
      <c r="AH22" s="74">
        <f>+'Ark1'!AE241</f>
        <v>72.360988479915648</v>
      </c>
      <c r="AI22" s="74">
        <f>+'Ark1'!AF241</f>
        <v>67.97333496922478</v>
      </c>
      <c r="AJ22" s="56">
        <f t="shared" si="5"/>
        <v>4.4246430370321495</v>
      </c>
      <c r="AK22" s="74">
        <f t="shared" si="6"/>
        <v>3.8384526558891454</v>
      </c>
      <c r="AL22" s="47"/>
      <c r="AM22" s="4"/>
      <c r="AN22" s="59"/>
      <c r="AO22" s="59"/>
      <c r="AP22" s="5"/>
      <c r="AQ22" s="5"/>
      <c r="AS22" s="1"/>
      <c r="AT22" s="1"/>
      <c r="AU22" s="11"/>
      <c r="AV22" s="11"/>
      <c r="AW22" s="11"/>
    </row>
    <row r="23" spans="1:49" ht="15.6">
      <c r="A23" s="47"/>
      <c r="B23" s="54">
        <f>+'Ark1'!C242</f>
        <v>2003</v>
      </c>
      <c r="C23" s="54">
        <f>+'Ark1'!H242</f>
        <v>1</v>
      </c>
      <c r="D23" s="55"/>
      <c r="E23" s="329">
        <f>+'Ark1'!Q242</f>
        <v>7012</v>
      </c>
      <c r="F23" s="64">
        <f t="shared" si="4"/>
        <v>-1648</v>
      </c>
      <c r="G23" s="329">
        <f>+'Ark1'!R242</f>
        <v>25228</v>
      </c>
      <c r="H23" s="426">
        <f t="shared" si="4"/>
        <v>-8013</v>
      </c>
      <c r="I23" s="157">
        <f>+'Ark1'!AG242</f>
        <v>66.304940072715794</v>
      </c>
      <c r="J23" s="138">
        <f t="shared" si="4"/>
        <v>-2.9077647769443189</v>
      </c>
      <c r="K23" s="157">
        <f>+'Ark1'!AH242</f>
        <v>0</v>
      </c>
      <c r="L23" s="175"/>
      <c r="M23" s="406"/>
      <c r="N23" s="175"/>
      <c r="O23" s="56">
        <f>+'Ark1'!S242</f>
        <v>5.7182099254796279</v>
      </c>
      <c r="P23" s="66">
        <f t="shared" si="4"/>
        <v>0.22342938337800433</v>
      </c>
      <c r="Q23" s="71"/>
      <c r="R23" s="399"/>
      <c r="S23" s="407"/>
      <c r="T23" s="413"/>
      <c r="U23" s="176"/>
      <c r="V23" s="56">
        <f>+'Ark1'!T242</f>
        <v>6.4661090851434917</v>
      </c>
      <c r="W23" s="413">
        <f t="shared" si="4"/>
        <v>-0.47366408654207781</v>
      </c>
      <c r="X23" s="157">
        <f>+'Ark1'!U242</f>
        <v>24.412315680989476</v>
      </c>
      <c r="Y23" s="138">
        <f t="shared" si="4"/>
        <v>9.9873215359789214E-2</v>
      </c>
      <c r="Z23" s="74">
        <f>+'Ark1'!W242</f>
        <v>20.627873791025849</v>
      </c>
      <c r="AA23" s="74">
        <f>+'Ark1'!X242</f>
        <v>90.165688917076281</v>
      </c>
      <c r="AB23" s="74">
        <f>+'Ark1'!Y242</f>
        <v>56.294593309021721</v>
      </c>
      <c r="AC23" s="157">
        <f>+'Ark1'!Z242</f>
        <v>6.6023759108053612</v>
      </c>
      <c r="AD23" s="157">
        <f>+'Ark1'!Z242</f>
        <v>6.6023759108053612</v>
      </c>
      <c r="AE23" s="56">
        <f>+'Ark1'!AB242</f>
        <v>2.6644577301117889</v>
      </c>
      <c r="AF23" s="56">
        <f>+'Ark1'!AC242</f>
        <v>74.345720108600901</v>
      </c>
      <c r="AG23" s="74">
        <f>+'Ark1'!AD242</f>
        <v>72.833495076568255</v>
      </c>
      <c r="AH23" s="74">
        <f>+'Ark1'!AE242</f>
        <v>72.346755686194427</v>
      </c>
      <c r="AI23" s="74">
        <f>+'Ark1'!AF242</f>
        <v>65.754407236842255</v>
      </c>
      <c r="AJ23" s="56">
        <f t="shared" si="5"/>
        <v>4.2692234106711</v>
      </c>
      <c r="AK23" s="74">
        <f t="shared" si="6"/>
        <v>3.5978322875071305</v>
      </c>
      <c r="AL23" s="47"/>
      <c r="AM23" s="4"/>
      <c r="AN23" s="59"/>
      <c r="AO23" s="59"/>
      <c r="AP23" s="5"/>
      <c r="AQ23" s="5"/>
      <c r="AS23" s="1"/>
      <c r="AT23" s="1"/>
      <c r="AU23" s="11"/>
      <c r="AV23" s="11"/>
      <c r="AW23" s="11"/>
    </row>
    <row r="24" spans="1:49" ht="15.6">
      <c r="A24" s="47"/>
      <c r="B24" s="54">
        <f>+'Ark1'!C243</f>
        <v>2004</v>
      </c>
      <c r="C24" s="54">
        <f>+'Ark1'!H243</f>
        <v>1</v>
      </c>
      <c r="D24" s="55"/>
      <c r="E24" s="329">
        <f>+'Ark1'!Q243</f>
        <v>7109</v>
      </c>
      <c r="F24" s="64">
        <f t="shared" si="4"/>
        <v>97</v>
      </c>
      <c r="G24" s="329">
        <f>+'Ark1'!R243</f>
        <v>25934</v>
      </c>
      <c r="H24" s="426">
        <f t="shared" si="4"/>
        <v>706</v>
      </c>
      <c r="I24" s="157">
        <f>+'Ark1'!AG243</f>
        <v>67.927469740643645</v>
      </c>
      <c r="J24" s="138">
        <f t="shared" si="4"/>
        <v>1.62252966792785</v>
      </c>
      <c r="K24" s="157">
        <f>+'Ark1'!AH243</f>
        <v>0</v>
      </c>
      <c r="L24" s="175"/>
      <c r="M24" s="406"/>
      <c r="N24" s="175"/>
      <c r="O24" s="56">
        <f>+'Ark1'!S243</f>
        <v>6.0390221331071183</v>
      </c>
      <c r="P24" s="66">
        <f t="shared" si="4"/>
        <v>0.32081220762749041</v>
      </c>
      <c r="Q24" s="71"/>
      <c r="R24" s="399"/>
      <c r="S24" s="407"/>
      <c r="T24" s="413"/>
      <c r="U24" s="176"/>
      <c r="V24" s="56">
        <f>+'Ark1'!T243</f>
        <v>6.7950566823474956</v>
      </c>
      <c r="W24" s="413">
        <f t="shared" si="4"/>
        <v>0.32894759720400391</v>
      </c>
      <c r="X24" s="157">
        <f>+'Ark1'!U243</f>
        <v>25.341247011645024</v>
      </c>
      <c r="Y24" s="138">
        <f t="shared" si="4"/>
        <v>0.92893133065554778</v>
      </c>
      <c r="Z24" s="74">
        <f>+'Ark1'!W243</f>
        <v>24.296290583789609</v>
      </c>
      <c r="AA24" s="74">
        <f>+'Ark1'!X243</f>
        <v>93.213542068327328</v>
      </c>
      <c r="AB24" s="74">
        <f>+'Ark1'!Y243</f>
        <v>61.914860800493585</v>
      </c>
      <c r="AC24" s="157">
        <f>+'Ark1'!Z243</f>
        <v>6.5454859123153213</v>
      </c>
      <c r="AD24" s="157">
        <f>+'Ark1'!Z243</f>
        <v>6.5454859123153213</v>
      </c>
      <c r="AE24" s="56">
        <f>+'Ark1'!AB243</f>
        <v>2.603156147344464</v>
      </c>
      <c r="AF24" s="56">
        <f>+'Ark1'!AC243</f>
        <v>71.251056633358601</v>
      </c>
      <c r="AG24" s="74">
        <f>+'Ark1'!AD243</f>
        <v>70.705982487425189</v>
      </c>
      <c r="AH24" s="74">
        <f>+'Ark1'!AE243</f>
        <v>69.091091369789353</v>
      </c>
      <c r="AI24" s="74">
        <f>+'Ark1'!AF243</f>
        <v>66.916090411807204</v>
      </c>
      <c r="AJ24" s="56">
        <f t="shared" si="5"/>
        <v>4.1962500638504494</v>
      </c>
      <c r="AK24" s="74">
        <f t="shared" si="6"/>
        <v>3.6480517653678435</v>
      </c>
      <c r="AL24" s="47"/>
      <c r="AM24" s="4"/>
      <c r="AN24" s="59"/>
      <c r="AO24" s="59"/>
      <c r="AP24" s="5"/>
      <c r="AQ24" s="5"/>
      <c r="AS24" s="1"/>
      <c r="AT24" s="1"/>
      <c r="AU24" s="11"/>
      <c r="AV24" s="11"/>
      <c r="AW24" s="11"/>
    </row>
    <row r="25" spans="1:49" ht="15.6">
      <c r="A25" s="47"/>
      <c r="B25" s="54">
        <f>+'Ark1'!C244</f>
        <v>2005</v>
      </c>
      <c r="C25" s="54">
        <f>+'Ark1'!H244</f>
        <v>1</v>
      </c>
      <c r="D25" s="55"/>
      <c r="E25" s="329">
        <f>+'Ark1'!Q244</f>
        <v>6562</v>
      </c>
      <c r="F25" s="64">
        <f t="shared" si="4"/>
        <v>-547</v>
      </c>
      <c r="G25" s="329">
        <f>+'Ark1'!R244</f>
        <v>24227</v>
      </c>
      <c r="H25" s="426">
        <f t="shared" si="4"/>
        <v>-1707</v>
      </c>
      <c r="I25" s="157">
        <f>+'Ark1'!AG244</f>
        <v>66.143760880995444</v>
      </c>
      <c r="J25" s="138">
        <f t="shared" si="4"/>
        <v>-1.7837088596482005</v>
      </c>
      <c r="K25" s="157">
        <f>+'Ark1'!AH244</f>
        <v>0</v>
      </c>
      <c r="L25" s="175"/>
      <c r="M25" s="406"/>
      <c r="N25" s="175"/>
      <c r="O25" s="56">
        <f>+'Ark1'!S244</f>
        <v>6.2688322945474049</v>
      </c>
      <c r="P25" s="66">
        <f t="shared" si="4"/>
        <v>0.22981016144028654</v>
      </c>
      <c r="Q25" s="71"/>
      <c r="R25" s="399"/>
      <c r="S25" s="407"/>
      <c r="T25" s="413"/>
      <c r="U25" s="176"/>
      <c r="V25" s="56">
        <f>+'Ark1'!T244</f>
        <v>6.7772732901308439</v>
      </c>
      <c r="W25" s="413">
        <f t="shared" si="4"/>
        <v>-1.7783392216651706E-2</v>
      </c>
      <c r="X25" s="157">
        <f>+'Ark1'!U244</f>
        <v>25.77018202831546</v>
      </c>
      <c r="Y25" s="138">
        <f t="shared" si="4"/>
        <v>0.42893501667043665</v>
      </c>
      <c r="Z25" s="74">
        <f>+'Ark1'!W244</f>
        <v>24.683204688983359</v>
      </c>
      <c r="AA25" s="74">
        <f>+'Ark1'!X244</f>
        <v>92.813802782020076</v>
      </c>
      <c r="AB25" s="74">
        <f>+'Ark1'!Y244</f>
        <v>64.679902588021648</v>
      </c>
      <c r="AC25" s="157">
        <f>+'Ark1'!Z244</f>
        <v>6.7567621651761556</v>
      </c>
      <c r="AD25" s="157">
        <f>+'Ark1'!Z244</f>
        <v>6.7567621651761556</v>
      </c>
      <c r="AE25" s="56">
        <f>+'Ark1'!AB244</f>
        <v>2.6303015534664609</v>
      </c>
      <c r="AF25" s="56">
        <f>+'Ark1'!AC244</f>
        <v>73.500575150327322</v>
      </c>
      <c r="AG25" s="74">
        <f>+'Ark1'!AD244</f>
        <v>70.241881742492694</v>
      </c>
      <c r="AH25" s="74">
        <f>+'Ark1'!AE244</f>
        <v>69.25497534675425</v>
      </c>
      <c r="AI25" s="74">
        <f>+'Ark1'!AF244</f>
        <v>65.443003781739606</v>
      </c>
      <c r="AJ25" s="56">
        <f t="shared" si="5"/>
        <v>4.1108424691357941</v>
      </c>
      <c r="AK25" s="74">
        <f t="shared" si="6"/>
        <v>3.6920146296860712</v>
      </c>
      <c r="AL25" s="47"/>
      <c r="AM25" s="4"/>
      <c r="AN25" s="59"/>
      <c r="AO25" s="59"/>
      <c r="AP25" s="5"/>
      <c r="AQ25" s="5"/>
      <c r="AS25" s="1"/>
      <c r="AT25" s="1"/>
      <c r="AU25" s="11"/>
      <c r="AV25" s="11"/>
      <c r="AW25" s="11"/>
    </row>
    <row r="26" spans="1:49" ht="15.6">
      <c r="A26" s="47"/>
      <c r="B26" s="54">
        <f>+'Ark1'!C245</f>
        <v>2006</v>
      </c>
      <c r="C26" s="54">
        <f>+'Ark1'!H245</f>
        <v>1</v>
      </c>
      <c r="D26" s="55"/>
      <c r="E26" s="329">
        <f>+'Ark1'!Q245</f>
        <v>6560</v>
      </c>
      <c r="F26" s="64">
        <f t="shared" si="4"/>
        <v>-2</v>
      </c>
      <c r="G26" s="329">
        <f>+'Ark1'!R245</f>
        <v>24717</v>
      </c>
      <c r="H26" s="426">
        <f t="shared" si="4"/>
        <v>490</v>
      </c>
      <c r="I26" s="157">
        <f>+'Ark1'!AG245</f>
        <v>68.462503287108802</v>
      </c>
      <c r="J26" s="138">
        <f t="shared" si="4"/>
        <v>2.3187424061133584</v>
      </c>
      <c r="K26" s="157">
        <f>+'Ark1'!AH245</f>
        <v>0</v>
      </c>
      <c r="L26" s="175"/>
      <c r="M26" s="406"/>
      <c r="N26" s="175"/>
      <c r="O26" s="56">
        <f>+'Ark1'!S245</f>
        <v>6.5365942468746194</v>
      </c>
      <c r="P26" s="66">
        <f t="shared" si="4"/>
        <v>0.26776195232721456</v>
      </c>
      <c r="Q26" s="71"/>
      <c r="R26" s="399"/>
      <c r="S26" s="407"/>
      <c r="T26" s="413"/>
      <c r="U26" s="176"/>
      <c r="V26" s="56">
        <f>+'Ark1'!T245</f>
        <v>6.6864101630456751</v>
      </c>
      <c r="W26" s="413">
        <f t="shared" si="4"/>
        <v>-9.0863127085168749E-2</v>
      </c>
      <c r="X26" s="157">
        <f>+'Ark1'!U245</f>
        <v>25.974430553869762</v>
      </c>
      <c r="Y26" s="138">
        <f t="shared" si="4"/>
        <v>0.20424852555430206</v>
      </c>
      <c r="Z26" s="74">
        <f>+'Ark1'!W245</f>
        <v>23.975401545495</v>
      </c>
      <c r="AA26" s="74">
        <f>+'Ark1'!X245</f>
        <v>92.159242626532318</v>
      </c>
      <c r="AB26" s="74">
        <f>+'Ark1'!Y245</f>
        <v>65.416514949225245</v>
      </c>
      <c r="AC26" s="157">
        <f>+'Ark1'!Z245</f>
        <v>7.0248280067844391</v>
      </c>
      <c r="AD26" s="157">
        <f>+'Ark1'!Z245</f>
        <v>7.0248280067844391</v>
      </c>
      <c r="AE26" s="56">
        <f>+'Ark1'!AB245</f>
        <v>2.7225282847210996</v>
      </c>
      <c r="AF26" s="56">
        <f>+'Ark1'!AC245</f>
        <v>72.862766457692317</v>
      </c>
      <c r="AG26" s="74">
        <f>+'Ark1'!AD245</f>
        <v>68.806736257520697</v>
      </c>
      <c r="AH26" s="74">
        <f>+'Ark1'!AE245</f>
        <v>67.473192824446784</v>
      </c>
      <c r="AI26" s="74">
        <f>+'Ark1'!AF245</f>
        <v>67.089191683404806</v>
      </c>
      <c r="AJ26" s="56">
        <f t="shared" si="5"/>
        <v>3.9736947977594097</v>
      </c>
      <c r="AK26" s="74">
        <f t="shared" si="6"/>
        <v>3.7678353658536587</v>
      </c>
      <c r="AL26" s="47"/>
      <c r="AM26" s="4"/>
      <c r="AN26" s="59"/>
      <c r="AO26" s="59"/>
      <c r="AP26" s="5"/>
      <c r="AQ26" s="5"/>
      <c r="AS26" s="1"/>
      <c r="AT26" s="1"/>
      <c r="AU26" s="11"/>
      <c r="AV26" s="11"/>
      <c r="AW26" s="11"/>
    </row>
    <row r="27" spans="1:49" ht="15.6">
      <c r="A27" s="47"/>
      <c r="B27" s="54">
        <f>+'Ark1'!C246</f>
        <v>2007</v>
      </c>
      <c r="C27" s="54">
        <f>+'Ark1'!H246</f>
        <v>1</v>
      </c>
      <c r="D27" s="55"/>
      <c r="E27" s="329">
        <f>+'Ark1'!Q246</f>
        <v>5910</v>
      </c>
      <c r="F27" s="64">
        <f t="shared" si="4"/>
        <v>-650</v>
      </c>
      <c r="G27" s="329">
        <f>+'Ark1'!R246</f>
        <v>22665</v>
      </c>
      <c r="H27" s="426">
        <f t="shared" si="4"/>
        <v>-2052</v>
      </c>
      <c r="I27" s="157">
        <f>+'Ark1'!AG246</f>
        <v>69.479678774210555</v>
      </c>
      <c r="J27" s="138">
        <f t="shared" si="4"/>
        <v>1.0171754871017527</v>
      </c>
      <c r="K27" s="157">
        <f>+'Ark1'!AH246</f>
        <v>0</v>
      </c>
      <c r="L27" s="175"/>
      <c r="M27" s="406"/>
      <c r="N27" s="175"/>
      <c r="O27" s="56">
        <f>+'Ark1'!S246</f>
        <v>6.5309066843150232</v>
      </c>
      <c r="P27" s="66">
        <f t="shared" si="4"/>
        <v>-5.6875625595962376E-3</v>
      </c>
      <c r="Q27" s="71"/>
      <c r="R27" s="399"/>
      <c r="S27" s="407"/>
      <c r="T27" s="413"/>
      <c r="U27" s="176"/>
      <c r="V27" s="56">
        <f>+'Ark1'!T246</f>
        <v>6.436752702404589</v>
      </c>
      <c r="W27" s="413">
        <f t="shared" si="4"/>
        <v>-0.24965746064108618</v>
      </c>
      <c r="X27" s="157">
        <f>+'Ark1'!U246</f>
        <v>25.339730862563361</v>
      </c>
      <c r="Y27" s="138">
        <f t="shared" si="4"/>
        <v>-0.6346996913064018</v>
      </c>
      <c r="Z27" s="74">
        <f>+'Ark1'!W246</f>
        <v>21.350099272005295</v>
      </c>
      <c r="AA27" s="74">
        <f>+'Ark1'!X246</f>
        <v>89.177145378336647</v>
      </c>
      <c r="AB27" s="74">
        <f>+'Ark1'!Y246</f>
        <v>61.883962056033553</v>
      </c>
      <c r="AC27" s="157">
        <f>+'Ark1'!Z246</f>
        <v>7.383873151701648</v>
      </c>
      <c r="AD27" s="157">
        <f>+'Ark1'!Z246</f>
        <v>7.383873151701648</v>
      </c>
      <c r="AE27" s="56">
        <f>+'Ark1'!AB246</f>
        <v>2.7157049519838719</v>
      </c>
      <c r="AF27" s="56">
        <f>+'Ark1'!AC246</f>
        <v>72.590142363063705</v>
      </c>
      <c r="AG27" s="74">
        <f>+'Ark1'!AD246</f>
        <v>65.917697616773097</v>
      </c>
      <c r="AH27" s="74">
        <f>+'Ark1'!AE246</f>
        <v>64.452783324023684</v>
      </c>
      <c r="AI27" s="74">
        <f>+'Ark1'!AF246</f>
        <v>68.573762555972394</v>
      </c>
      <c r="AJ27" s="56">
        <f t="shared" si="5"/>
        <v>3.8799713558028048</v>
      </c>
      <c r="AK27" s="74">
        <f t="shared" si="6"/>
        <v>3.8350253807106598</v>
      </c>
      <c r="AL27" s="47"/>
      <c r="AM27" s="4"/>
      <c r="AN27" s="59"/>
      <c r="AO27" s="59"/>
      <c r="AP27" s="5"/>
      <c r="AQ27" s="5"/>
      <c r="AS27" s="1"/>
      <c r="AT27" s="1"/>
      <c r="AU27" s="11"/>
      <c r="AV27" s="11"/>
      <c r="AW27" s="11"/>
    </row>
    <row r="28" spans="1:49" ht="15.6">
      <c r="A28" s="47"/>
      <c r="B28" s="54">
        <f>+'Ark1'!C247</f>
        <v>2008</v>
      </c>
      <c r="C28" s="54">
        <f>+'Ark1'!H247</f>
        <v>1</v>
      </c>
      <c r="D28" s="55"/>
      <c r="E28" s="329">
        <f>+'Ark1'!Q247</f>
        <v>5935</v>
      </c>
      <c r="F28" s="64">
        <f t="shared" si="4"/>
        <v>25</v>
      </c>
      <c r="G28" s="329">
        <f>+'Ark1'!R247</f>
        <v>22949</v>
      </c>
      <c r="H28" s="426">
        <f t="shared" si="4"/>
        <v>284</v>
      </c>
      <c r="I28" s="157">
        <f>+'Ark1'!AG247</f>
        <v>69.651378223301833</v>
      </c>
      <c r="J28" s="138">
        <f t="shared" si="4"/>
        <v>0.17169944909127821</v>
      </c>
      <c r="K28" s="157">
        <f>+'Ark1'!AH247</f>
        <v>0</v>
      </c>
      <c r="L28" s="175"/>
      <c r="M28" s="406"/>
      <c r="N28" s="175"/>
      <c r="O28" s="56">
        <f>+'Ark1'!S247</f>
        <v>6.9203451130768237</v>
      </c>
      <c r="P28" s="66">
        <f t="shared" si="4"/>
        <v>0.38943842876180046</v>
      </c>
      <c r="Q28" s="71"/>
      <c r="R28" s="399"/>
      <c r="S28" s="407"/>
      <c r="T28" s="413"/>
      <c r="U28" s="176"/>
      <c r="V28" s="56">
        <f>+'Ark1'!T247</f>
        <v>6.7137565907011219</v>
      </c>
      <c r="W28" s="413">
        <f t="shared" si="4"/>
        <v>0.27700388829653289</v>
      </c>
      <c r="X28" s="157">
        <f>+'Ark1'!U247</f>
        <v>26.013965750141711</v>
      </c>
      <c r="Y28" s="138">
        <f t="shared" si="4"/>
        <v>0.67423488757835059</v>
      </c>
      <c r="Z28" s="74">
        <f>+'Ark1'!W247</f>
        <v>21.896378927186372</v>
      </c>
      <c r="AA28" s="74">
        <f>+'Ark1'!X247</f>
        <v>89.816549740729457</v>
      </c>
      <c r="AB28" s="74">
        <f>+'Ark1'!Y247</f>
        <v>64.996296134907823</v>
      </c>
      <c r="AC28" s="157">
        <f>+'Ark1'!Z247</f>
        <v>7.5780753047670943</v>
      </c>
      <c r="AD28" s="157">
        <f>+'Ark1'!Z247</f>
        <v>7.5780753047670943</v>
      </c>
      <c r="AE28" s="56">
        <f>+'Ark1'!AB247</f>
        <v>2.5552815696396598</v>
      </c>
      <c r="AF28" s="56">
        <f>+'Ark1'!AC247</f>
        <v>72.221636844254022</v>
      </c>
      <c r="AG28" s="74">
        <f>+'Ark1'!AD247</f>
        <v>68.18927458097167</v>
      </c>
      <c r="AH28" s="74">
        <f>+'Ark1'!AE247</f>
        <v>62.811792973799619</v>
      </c>
      <c r="AI28" s="74">
        <f>+'Ark1'!AF247</f>
        <v>68.557686562705385</v>
      </c>
      <c r="AJ28" s="56">
        <f t="shared" si="5"/>
        <v>3.7590561344961246</v>
      </c>
      <c r="AK28" s="74">
        <f t="shared" si="6"/>
        <v>3.8667228306655432</v>
      </c>
      <c r="AL28" s="47"/>
      <c r="AM28" s="4"/>
      <c r="AN28" s="59"/>
      <c r="AO28" s="59"/>
      <c r="AP28" s="5"/>
      <c r="AQ28" s="5"/>
      <c r="AS28" s="13"/>
      <c r="AT28" s="13"/>
      <c r="AU28" s="11"/>
      <c r="AV28" s="11"/>
      <c r="AW28" s="11"/>
    </row>
    <row r="29" spans="1:49" ht="16.5" customHeight="1">
      <c r="A29" s="47"/>
      <c r="B29" s="54">
        <f>+'Ark1'!C248</f>
        <v>2009</v>
      </c>
      <c r="C29" s="54">
        <f>+'Ark1'!H248</f>
        <v>1</v>
      </c>
      <c r="D29" s="55"/>
      <c r="E29" s="329">
        <f>+'Ark1'!Q248</f>
        <v>5733</v>
      </c>
      <c r="F29" s="64">
        <f t="shared" si="4"/>
        <v>-202</v>
      </c>
      <c r="G29" s="329">
        <f>+'Ark1'!R248</f>
        <v>22256</v>
      </c>
      <c r="H29" s="426">
        <f t="shared" si="4"/>
        <v>-693</v>
      </c>
      <c r="I29" s="157">
        <f>+'Ark1'!AG248</f>
        <v>70.696999422979559</v>
      </c>
      <c r="J29" s="138">
        <f t="shared" si="4"/>
        <v>1.0456211996777256</v>
      </c>
      <c r="K29" s="157">
        <f>+'Ark1'!AH248</f>
        <v>0</v>
      </c>
      <c r="L29" s="175"/>
      <c r="M29" s="406"/>
      <c r="N29" s="175"/>
      <c r="O29" s="56">
        <f>+'Ark1'!S248</f>
        <v>7.3228342918763492</v>
      </c>
      <c r="P29" s="66">
        <f t="shared" si="4"/>
        <v>0.4024891787995255</v>
      </c>
      <c r="Q29" s="71"/>
      <c r="R29" s="399"/>
      <c r="S29" s="407"/>
      <c r="T29" s="413"/>
      <c r="U29" s="176"/>
      <c r="V29" s="56">
        <f>+'Ark1'!T248</f>
        <v>6.7309938892882819</v>
      </c>
      <c r="W29" s="413">
        <f t="shared" si="4"/>
        <v>1.7237298587160055E-2</v>
      </c>
      <c r="X29" s="157">
        <f>+'Ark1'!U248</f>
        <v>27.051900611071321</v>
      </c>
      <c r="Y29" s="138">
        <f t="shared" si="4"/>
        <v>1.0379348609296102</v>
      </c>
      <c r="Z29" s="74">
        <f>+'Ark1'!W248</f>
        <v>22.703989935298345</v>
      </c>
      <c r="AA29" s="74">
        <f>+'Ark1'!X248</f>
        <v>91.01815240833929</v>
      </c>
      <c r="AB29" s="74">
        <f>+'Ark1'!Y248</f>
        <v>69.913731128684418</v>
      </c>
      <c r="AC29" s="157">
        <f>+'Ark1'!Z248</f>
        <v>7.8516258430368051</v>
      </c>
      <c r="AD29" s="157">
        <f>+'Ark1'!Z248</f>
        <v>7.8516258430368051</v>
      </c>
      <c r="AE29" s="56">
        <f>+'Ark1'!AB248</f>
        <v>2.57494128637676</v>
      </c>
      <c r="AF29" s="56">
        <f>+'Ark1'!AC248</f>
        <v>73.849089072456238</v>
      </c>
      <c r="AG29" s="74">
        <f>+'Ark1'!AD248</f>
        <v>67.225428407539695</v>
      </c>
      <c r="AH29" s="74">
        <f>+'Ark1'!AE248</f>
        <v>60.076772439886099</v>
      </c>
      <c r="AI29" s="74">
        <f>+'Ark1'!AF248</f>
        <v>68.786895379384944</v>
      </c>
      <c r="AJ29" s="56">
        <f t="shared" si="5"/>
        <v>3.6941844554753325</v>
      </c>
      <c r="AK29" s="74">
        <f t="shared" si="6"/>
        <v>3.8820861678004537</v>
      </c>
      <c r="AL29" s="47"/>
      <c r="AM29" s="4"/>
      <c r="AN29" s="59"/>
      <c r="AO29" s="59"/>
      <c r="AP29" s="5"/>
      <c r="AQ29" s="5"/>
      <c r="AS29" s="13"/>
      <c r="AT29" s="13"/>
      <c r="AU29" s="11"/>
      <c r="AV29" s="11"/>
      <c r="AW29" s="11"/>
    </row>
    <row r="30" spans="1:49" ht="16.5" customHeight="1">
      <c r="A30" s="47"/>
      <c r="B30" s="54">
        <f>+'Ark1'!C249</f>
        <v>2010</v>
      </c>
      <c r="C30" s="54">
        <f>+'Ark1'!H249</f>
        <v>1</v>
      </c>
      <c r="D30" s="55"/>
      <c r="E30" s="329">
        <f>+'Ark1'!Q249</f>
        <v>5809</v>
      </c>
      <c r="F30" s="64">
        <f t="shared" si="4"/>
        <v>76</v>
      </c>
      <c r="G30" s="329">
        <f>+'Ark1'!R249</f>
        <v>22815</v>
      </c>
      <c r="H30" s="426">
        <f t="shared" si="4"/>
        <v>559</v>
      </c>
      <c r="I30" s="157">
        <f>+'Ark1'!AG249</f>
        <v>64.3259292118708</v>
      </c>
      <c r="J30" s="138">
        <f t="shared" si="4"/>
        <v>-6.3710702111087585</v>
      </c>
      <c r="K30" s="157">
        <f>+'Ark1'!AH249</f>
        <v>0</v>
      </c>
      <c r="L30" s="175"/>
      <c r="M30" s="406"/>
      <c r="N30" s="175"/>
      <c r="O30" s="56">
        <f>+'Ark1'!S249</f>
        <v>7.5271531886916492</v>
      </c>
      <c r="P30" s="66">
        <f t="shared" si="4"/>
        <v>0.20431889681530002</v>
      </c>
      <c r="Q30" s="71"/>
      <c r="R30" s="399"/>
      <c r="S30" s="407"/>
      <c r="T30" s="413"/>
      <c r="U30" s="176"/>
      <c r="V30" s="56">
        <f>+'Ark1'!T249</f>
        <v>6.3763751917598066</v>
      </c>
      <c r="W30" s="413">
        <f t="shared" si="4"/>
        <v>-0.3546186975284753</v>
      </c>
      <c r="X30" s="157">
        <f>+'Ark1'!U249</f>
        <v>26.816472496164671</v>
      </c>
      <c r="Y30" s="138">
        <f t="shared" si="4"/>
        <v>-0.23542811490665017</v>
      </c>
      <c r="Z30" s="74">
        <f>+'Ark1'!W249</f>
        <v>17.896120973044049</v>
      </c>
      <c r="AA30" s="74">
        <f>+'Ark1'!X249</f>
        <v>90.922638614946322</v>
      </c>
      <c r="AB30" s="74">
        <f>+'Ark1'!Y249</f>
        <v>69.357878588647822</v>
      </c>
      <c r="AC30" s="157">
        <f>+'Ark1'!Z249</f>
        <v>7.7177947365356543</v>
      </c>
      <c r="AD30" s="157">
        <f>+'Ark1'!Z249</f>
        <v>7.7177947365356543</v>
      </c>
      <c r="AE30" s="56">
        <f>+'Ark1'!AB249</f>
        <v>2.4505190157076684</v>
      </c>
      <c r="AF30" s="56">
        <f>+'Ark1'!AC249</f>
        <v>98.171291200875771</v>
      </c>
      <c r="AG30" s="74">
        <f>+'Ark1'!AD249</f>
        <v>64.740045553803952</v>
      </c>
      <c r="AH30" s="74">
        <f>+'Ark1'!AE249</f>
        <v>83.885281940391863</v>
      </c>
      <c r="AI30" s="74">
        <f>+'Ark1'!AF249</f>
        <v>60.550970036359786</v>
      </c>
      <c r="AJ30" s="56">
        <f t="shared" si="5"/>
        <v>3.5626314257098097</v>
      </c>
      <c r="AK30" s="74">
        <f t="shared" si="6"/>
        <v>3.9275262523670169</v>
      </c>
      <c r="AL30" s="47"/>
      <c r="AM30" s="4"/>
      <c r="AN30" s="59"/>
      <c r="AO30" s="58"/>
      <c r="AP30" s="5"/>
      <c r="AQ30" s="5"/>
      <c r="AS30" s="13"/>
      <c r="AT30" s="13"/>
      <c r="AU30" s="11"/>
      <c r="AV30" s="11"/>
      <c r="AW30" s="11"/>
    </row>
    <row r="31" spans="1:49" ht="15.6">
      <c r="A31" s="47"/>
      <c r="B31" s="54">
        <f>+'Ark1'!C250</f>
        <v>2011</v>
      </c>
      <c r="C31" s="54">
        <f>+'Ark1'!H250</f>
        <v>1</v>
      </c>
      <c r="D31" s="55"/>
      <c r="E31" s="329">
        <f>+'Ark1'!Q250</f>
        <v>5669</v>
      </c>
      <c r="F31" s="64">
        <f t="shared" si="4"/>
        <v>-140</v>
      </c>
      <c r="G31" s="329">
        <f>+'Ark1'!R250</f>
        <v>24261</v>
      </c>
      <c r="H31" s="426">
        <f t="shared" si="4"/>
        <v>1446</v>
      </c>
      <c r="I31" s="157">
        <f>+'Ark1'!AG250</f>
        <v>62.143181918701522</v>
      </c>
      <c r="J31" s="138">
        <f t="shared" si="4"/>
        <v>-2.1827472931692782</v>
      </c>
      <c r="K31" s="157">
        <f>+'Ark1'!AH250</f>
        <v>0</v>
      </c>
      <c r="L31" s="175"/>
      <c r="M31" s="406"/>
      <c r="N31" s="175"/>
      <c r="O31" s="56">
        <f>+'Ark1'!S250</f>
        <v>7.1547751535386004</v>
      </c>
      <c r="P31" s="66">
        <f t="shared" si="4"/>
        <v>-0.37237803515304879</v>
      </c>
      <c r="Q31" s="71"/>
      <c r="R31" s="399"/>
      <c r="S31" s="407"/>
      <c r="T31" s="413"/>
      <c r="U31" s="176"/>
      <c r="V31" s="56">
        <f>+'Ark1'!T250</f>
        <v>6.1923251308684719</v>
      </c>
      <c r="W31" s="413">
        <f t="shared" si="4"/>
        <v>-0.18405006089133469</v>
      </c>
      <c r="X31" s="157">
        <f>+'Ark1'!U250</f>
        <v>26.234891389472729</v>
      </c>
      <c r="Y31" s="138">
        <f t="shared" si="4"/>
        <v>-0.5815811066919423</v>
      </c>
      <c r="Z31" s="74">
        <f>+'Ark1'!W250</f>
        <v>15.411565887638599</v>
      </c>
      <c r="AA31" s="74">
        <f>+'Ark1'!X250</f>
        <v>89.031779399035486</v>
      </c>
      <c r="AB31" s="74">
        <f>+'Ark1'!Y250</f>
        <v>66.765590865998931</v>
      </c>
      <c r="AC31" s="157">
        <f>+'Ark1'!Z250</f>
        <v>7.7765333364170433</v>
      </c>
      <c r="AD31" s="157">
        <f>+'Ark1'!Z250</f>
        <v>7.7765333364170433</v>
      </c>
      <c r="AE31" s="56">
        <f>+'Ark1'!AB250</f>
        <v>2.3518167531263043</v>
      </c>
      <c r="AF31" s="56">
        <f>+'Ark1'!AC250</f>
        <v>73.810941663542309</v>
      </c>
      <c r="AG31" s="74">
        <f>+'Ark1'!AD250</f>
        <v>62.415279145143018</v>
      </c>
      <c r="AH31" s="74">
        <f>+'Ark1'!AE250</f>
        <v>60.474227722795241</v>
      </c>
      <c r="AI31" s="74">
        <f>+'Ark1'!AF250</f>
        <v>59.952553932834149</v>
      </c>
      <c r="AJ31" s="56">
        <f t="shared" si="5"/>
        <v>3.6667667154428334</v>
      </c>
      <c r="AK31" s="74">
        <f t="shared" si="6"/>
        <v>4.279590756747222</v>
      </c>
      <c r="AL31" s="47"/>
      <c r="AN31" s="59"/>
      <c r="AS31" s="13"/>
      <c r="AT31" s="13"/>
      <c r="AU31" s="11"/>
      <c r="AV31" s="11"/>
      <c r="AW31" s="11"/>
    </row>
    <row r="32" spans="1:49" ht="17.25" customHeight="1">
      <c r="A32" s="47"/>
      <c r="B32" s="54">
        <f>+'Ark1'!C251</f>
        <v>2012</v>
      </c>
      <c r="C32" s="54">
        <f>+'Ark1'!H251</f>
        <v>1</v>
      </c>
      <c r="D32" s="55"/>
      <c r="E32" s="329">
        <f>+'Ark1'!Q251</f>
        <v>5505</v>
      </c>
      <c r="F32" s="64">
        <f t="shared" si="4"/>
        <v>-164</v>
      </c>
      <c r="G32" s="329">
        <f>+'Ark1'!R251</f>
        <v>23050</v>
      </c>
      <c r="H32" s="426">
        <f t="shared" si="4"/>
        <v>-1211</v>
      </c>
      <c r="I32" s="157">
        <f>+'Ark1'!AG251</f>
        <v>65.336023680422613</v>
      </c>
      <c r="J32" s="138">
        <f t="shared" si="4"/>
        <v>3.1928417617210911</v>
      </c>
      <c r="K32" s="157">
        <f>+'Ark1'!AH251</f>
        <v>0</v>
      </c>
      <c r="L32" s="175"/>
      <c r="M32" s="406"/>
      <c r="N32" s="175"/>
      <c r="O32" s="56">
        <f>+'Ark1'!S251</f>
        <v>7.3082863340563984</v>
      </c>
      <c r="P32" s="66">
        <f t="shared" si="4"/>
        <v>0.153511180517798</v>
      </c>
      <c r="Q32" s="71"/>
      <c r="R32" s="399"/>
      <c r="S32" s="407"/>
      <c r="T32" s="413"/>
      <c r="U32" s="176"/>
      <c r="V32" s="56">
        <f>+'Ark1'!T251</f>
        <v>6.2437310195227749</v>
      </c>
      <c r="W32" s="413">
        <f t="shared" si="4"/>
        <v>5.1405888654302956E-2</v>
      </c>
      <c r="X32" s="157">
        <f>+'Ark1'!U251</f>
        <v>25.62622559652922</v>
      </c>
      <c r="Y32" s="138">
        <f t="shared" si="4"/>
        <v>-0.60866579294350842</v>
      </c>
      <c r="Z32" s="74">
        <f>+'Ark1'!W251</f>
        <v>13.522776572668112</v>
      </c>
      <c r="AA32" s="74">
        <f>+'Ark1'!X251</f>
        <v>87.882863340563986</v>
      </c>
      <c r="AB32" s="74">
        <f>+'Ark1'!Y251</f>
        <v>63.548806941431657</v>
      </c>
      <c r="AC32" s="157">
        <f>+'Ark1'!Z251</f>
        <v>7.6834548465262689</v>
      </c>
      <c r="AD32" s="157">
        <f>+'Ark1'!Z251</f>
        <v>7.6834548465262689</v>
      </c>
      <c r="AE32" s="56">
        <f>+'Ark1'!AB251</f>
        <v>2.1442828100085327</v>
      </c>
      <c r="AF32" s="56">
        <f>+'Ark1'!AC251</f>
        <v>73.613583568435899</v>
      </c>
      <c r="AG32" s="74">
        <f>+'Ark1'!AD251</f>
        <v>56.822442170577617</v>
      </c>
      <c r="AH32" s="74">
        <f>+'Ark1'!AE251</f>
        <v>57.428170544516419</v>
      </c>
      <c r="AI32" s="74">
        <f>+'Ark1'!AF251</f>
        <v>62.873353154578446</v>
      </c>
      <c r="AJ32" s="56">
        <f t="shared" si="5"/>
        <v>3.5064616279621896</v>
      </c>
      <c r="AK32" s="74">
        <f t="shared" si="6"/>
        <v>4.1871026339691193</v>
      </c>
      <c r="AL32" s="47"/>
      <c r="AM32" s="2"/>
      <c r="AN32" s="59"/>
      <c r="AO32" s="58"/>
      <c r="AQ32" s="5"/>
      <c r="AS32" s="13"/>
      <c r="AT32" s="13"/>
      <c r="AU32" s="11"/>
      <c r="AV32" s="11"/>
      <c r="AW32" s="11"/>
    </row>
    <row r="33" spans="1:49" ht="15.6">
      <c r="A33" s="47"/>
      <c r="B33" s="55">
        <f>+'Ark1'!C252</f>
        <v>2013</v>
      </c>
      <c r="C33" s="55">
        <f>+'Ark1'!H252</f>
        <v>1</v>
      </c>
      <c r="D33" s="55"/>
      <c r="E33" s="344">
        <f>+'Ark1'!Q252</f>
        <v>5487</v>
      </c>
      <c r="F33" s="64">
        <f t="shared" si="4"/>
        <v>-18</v>
      </c>
      <c r="G33" s="344">
        <f>+'Ark1'!R252</f>
        <v>24207</v>
      </c>
      <c r="H33" s="426">
        <f t="shared" si="4"/>
        <v>1157</v>
      </c>
      <c r="I33" s="173">
        <f>+'Ark1'!AG252</f>
        <v>66.142575599582997</v>
      </c>
      <c r="J33" s="138">
        <f t="shared" si="4"/>
        <v>0.80655191916038405</v>
      </c>
      <c r="K33" s="173">
        <f>+'Ark1'!AH252</f>
        <v>0</v>
      </c>
      <c r="L33" s="175"/>
      <c r="M33" s="406"/>
      <c r="N33" s="175"/>
      <c r="O33" s="86">
        <f>+'Ark1'!S252</f>
        <v>7.4274796546453503</v>
      </c>
      <c r="P33" s="66">
        <f t="shared" si="4"/>
        <v>0.11919332058895193</v>
      </c>
      <c r="Q33" s="71"/>
      <c r="R33" s="399"/>
      <c r="S33" s="407"/>
      <c r="T33" s="413"/>
      <c r="U33" s="176"/>
      <c r="V33" s="56">
        <f>+'Ark1'!T252</f>
        <v>6.5524435080761751</v>
      </c>
      <c r="W33" s="413">
        <f t="shared" si="4"/>
        <v>0.30871248855340028</v>
      </c>
      <c r="X33" s="157">
        <f>+'Ark1'!U252</f>
        <v>26.203465939604328</v>
      </c>
      <c r="Y33" s="138">
        <f t="shared" si="4"/>
        <v>0.57724034307510763</v>
      </c>
      <c r="Z33" s="74">
        <f>+'Ark1'!W252</f>
        <v>18.056760441194697</v>
      </c>
      <c r="AA33" s="74">
        <f>+'Ark1'!X252</f>
        <v>87.937373487007903</v>
      </c>
      <c r="AB33" s="74">
        <f>+'Ark1'!Y252</f>
        <v>66.431197587474699</v>
      </c>
      <c r="AC33" s="157">
        <f>+'Ark1'!Z252</f>
        <v>7.9480581801437884</v>
      </c>
      <c r="AD33" s="157">
        <f>+'Ark1'!Z252</f>
        <v>7.9480581801437884</v>
      </c>
      <c r="AE33" s="56">
        <f>+'Ark1'!AB252</f>
        <v>2.2646700072933443</v>
      </c>
      <c r="AF33" s="56">
        <f>+'Ark1'!AC252</f>
        <v>75.11713732454848</v>
      </c>
      <c r="AG33" s="74">
        <f>+'Ark1'!AD252</f>
        <v>61.083515206942955</v>
      </c>
      <c r="AH33" s="74">
        <f>+'Ark1'!AE252</f>
        <v>59.893662008284302</v>
      </c>
      <c r="AI33" s="74">
        <f>+'Ark1'!AF252</f>
        <v>63.355841708542719</v>
      </c>
      <c r="AJ33" s="56">
        <f t="shared" si="5"/>
        <v>3.5279081408477451</v>
      </c>
      <c r="AK33" s="74">
        <f t="shared" si="6"/>
        <v>4.411700382722799</v>
      </c>
      <c r="AL33" s="47"/>
      <c r="AM33" s="2"/>
      <c r="AN33" s="59"/>
      <c r="AO33" s="58"/>
      <c r="AS33" s="13"/>
      <c r="AT33" s="13"/>
      <c r="AU33" s="11"/>
      <c r="AV33" s="11"/>
      <c r="AW33" s="11"/>
    </row>
    <row r="34" spans="1:49" ht="15.6">
      <c r="A34" s="47"/>
      <c r="B34" s="55">
        <f>+'Ark1'!C253</f>
        <v>2014</v>
      </c>
      <c r="C34" s="55">
        <f>+'Ark1'!H253</f>
        <v>1</v>
      </c>
      <c r="D34" s="55"/>
      <c r="E34" s="344">
        <f>+'Ark1'!Q253</f>
        <v>5511</v>
      </c>
      <c r="F34" s="64">
        <f t="shared" si="4"/>
        <v>24</v>
      </c>
      <c r="G34" s="344">
        <f>+'Ark1'!R253</f>
        <v>23439</v>
      </c>
      <c r="H34" s="426">
        <f t="shared" si="4"/>
        <v>-768</v>
      </c>
      <c r="I34" s="173">
        <f>+'Ark1'!AG253</f>
        <v>66.153283608907699</v>
      </c>
      <c r="J34" s="138">
        <f t="shared" si="4"/>
        <v>1.0708009324702061E-2</v>
      </c>
      <c r="K34" s="173">
        <f>+'Ark1'!AH253</f>
        <v>0</v>
      </c>
      <c r="L34" s="175"/>
      <c r="M34" s="406"/>
      <c r="N34" s="175"/>
      <c r="O34" s="86">
        <f>+'Ark1'!S253</f>
        <v>7.3735227612099505</v>
      </c>
      <c r="P34" s="66">
        <f t="shared" si="4"/>
        <v>-5.3956893435399778E-2</v>
      </c>
      <c r="Q34" s="71"/>
      <c r="R34" s="399"/>
      <c r="S34" s="407"/>
      <c r="T34" s="413"/>
      <c r="U34" s="176"/>
      <c r="V34" s="56">
        <f>+'Ark1'!T253</f>
        <v>6.5718674004863722</v>
      </c>
      <c r="W34" s="413">
        <f t="shared" si="4"/>
        <v>1.9423892410197041E-2</v>
      </c>
      <c r="X34" s="157">
        <f>+'Ark1'!U253</f>
        <v>26.482712573061832</v>
      </c>
      <c r="Y34" s="138">
        <f t="shared" si="4"/>
        <v>0.27924663345750389</v>
      </c>
      <c r="Z34" s="74">
        <f>+'Ark1'!W253</f>
        <v>18.874525363710056</v>
      </c>
      <c r="AA34" s="74">
        <f>+'Ark1'!X253</f>
        <v>89.483339732923767</v>
      </c>
      <c r="AB34" s="74">
        <f>+'Ark1'!Y253</f>
        <v>68.462818379623698</v>
      </c>
      <c r="AC34" s="157">
        <f>+'Ark1'!Z253</f>
        <v>7.749196328412653</v>
      </c>
      <c r="AD34" s="157">
        <f>+'Ark1'!Z253</f>
        <v>7.749196328412653</v>
      </c>
      <c r="AE34" s="56">
        <f>+'Ark1'!AB253</f>
        <v>2.2896294967494994</v>
      </c>
      <c r="AF34" s="56">
        <f>+'Ark1'!AC253</f>
        <v>72.057333154922816</v>
      </c>
      <c r="AG34" s="74">
        <f>+'Ark1'!AD253</f>
        <v>56.081399278940061</v>
      </c>
      <c r="AH34" s="74">
        <f>+'Ark1'!AE253</f>
        <v>58.717413676855955</v>
      </c>
      <c r="AI34" s="74">
        <f>+'Ark1'!AF253</f>
        <v>63.920477787777138</v>
      </c>
      <c r="AJ34" s="56">
        <f t="shared" si="5"/>
        <v>3.5915956905130892</v>
      </c>
      <c r="AK34" s="74">
        <f t="shared" si="6"/>
        <v>4.2531301034295046</v>
      </c>
      <c r="AL34" s="47"/>
      <c r="AM34" s="2"/>
      <c r="AN34" s="59"/>
      <c r="AO34" s="58"/>
      <c r="AS34" s="13"/>
      <c r="AT34" s="13"/>
      <c r="AU34" s="11"/>
      <c r="AV34" s="11"/>
      <c r="AW34" s="11"/>
    </row>
    <row r="35" spans="1:49" ht="15.6">
      <c r="A35" s="47"/>
      <c r="B35" s="55">
        <f>+'Ark1'!C254</f>
        <v>2015</v>
      </c>
      <c r="C35" s="55">
        <f>+'Ark1'!H254</f>
        <v>1</v>
      </c>
      <c r="D35" s="55"/>
      <c r="E35" s="344">
        <f>+'Ark1'!Q254</f>
        <v>5539</v>
      </c>
      <c r="F35" s="64">
        <f t="shared" ref="F35" si="7">+E35-E34</f>
        <v>28</v>
      </c>
      <c r="G35" s="344">
        <f>+'Ark1'!R254</f>
        <v>24267</v>
      </c>
      <c r="H35" s="426">
        <f t="shared" ref="H35" si="8">+G35-G34</f>
        <v>828</v>
      </c>
      <c r="I35" s="173">
        <f>+'Ark1'!AG254</f>
        <v>68.495554432361402</v>
      </c>
      <c r="J35" s="138">
        <f t="shared" ref="J35" si="9">+I35-I34</f>
        <v>2.3422708234537026</v>
      </c>
      <c r="K35" s="173">
        <f>+'Ark1'!AH254</f>
        <v>0</v>
      </c>
      <c r="L35" s="175"/>
      <c r="M35" s="406"/>
      <c r="N35" s="175"/>
      <c r="O35" s="86">
        <f>+'Ark1'!S254</f>
        <v>7.4862570569085598</v>
      </c>
      <c r="P35" s="66">
        <f t="shared" ref="P35" si="10">+O35-O34</f>
        <v>0.11273429569860927</v>
      </c>
      <c r="Q35" s="71"/>
      <c r="R35" s="399"/>
      <c r="S35" s="407"/>
      <c r="T35" s="413"/>
      <c r="U35" s="176"/>
      <c r="V35" s="56">
        <f>+'Ark1'!T254</f>
        <v>6.4451724564223003</v>
      </c>
      <c r="W35" s="413">
        <f t="shared" ref="W35" si="11">+V35-V34</f>
        <v>-0.12669494406407189</v>
      </c>
      <c r="X35" s="157">
        <f>+'Ark1'!U254</f>
        <v>27.346960893394243</v>
      </c>
      <c r="Y35" s="138">
        <f t="shared" ref="Y35" si="12">+X35-X34</f>
        <v>0.86424832033241117</v>
      </c>
      <c r="Z35" s="74">
        <f>+'Ark1'!W254</f>
        <v>18.753863271108912</v>
      </c>
      <c r="AA35" s="74">
        <f>+'Ark1'!X254</f>
        <v>89.512506696336558</v>
      </c>
      <c r="AB35" s="74">
        <f>+'Ark1'!Y254</f>
        <v>70.787489182840901</v>
      </c>
      <c r="AC35" s="157">
        <f>+'Ark1'!Z254</f>
        <v>8.2677116030785989</v>
      </c>
      <c r="AD35" s="157">
        <f>+'Ark1'!Z254</f>
        <v>8.2677116030785989</v>
      </c>
      <c r="AE35" s="56">
        <f>+'Ark1'!AB254</f>
        <v>3.2268639583371712</v>
      </c>
      <c r="AF35" s="56">
        <f>+'Ark1'!AC254</f>
        <v>71.699788376755137</v>
      </c>
      <c r="AG35" s="74">
        <f>+'Ark1'!AD254</f>
        <v>36.605215978001823</v>
      </c>
      <c r="AH35" s="74">
        <f>+'Ark1'!AE254</f>
        <v>40.318561764773627</v>
      </c>
      <c r="AI35" s="74">
        <f>+'Ark1'!AF254</f>
        <v>66.477646285338594</v>
      </c>
      <c r="AJ35" s="56">
        <f t="shared" si="5"/>
        <v>3.6529550996592595</v>
      </c>
      <c r="AK35" s="74">
        <f t="shared" si="6"/>
        <v>4.3811157248600834</v>
      </c>
      <c r="AL35" s="47"/>
      <c r="AM35" s="14"/>
      <c r="AN35" s="59"/>
      <c r="AO35" s="13"/>
      <c r="AS35" s="13"/>
      <c r="AT35" s="13"/>
      <c r="AU35" s="11"/>
      <c r="AV35" s="11"/>
      <c r="AW35" s="11"/>
    </row>
    <row r="36" spans="1:49" ht="15.6">
      <c r="A36" s="47"/>
      <c r="B36" s="55">
        <f>+'Ark1'!C255</f>
        <v>2016</v>
      </c>
      <c r="C36" s="55">
        <f>+'Ark1'!H255</f>
        <v>1</v>
      </c>
      <c r="D36" s="55"/>
      <c r="E36" s="344">
        <f>+'Ark1'!Q255</f>
        <v>5845</v>
      </c>
      <c r="F36" s="64">
        <f t="shared" ref="F36:F39" si="13">+E36-E35</f>
        <v>306</v>
      </c>
      <c r="G36" s="344">
        <f>+'Ark1'!R255</f>
        <v>28533</v>
      </c>
      <c r="H36" s="426">
        <f t="shared" ref="H36:H39" si="14">+G36-G35</f>
        <v>4266</v>
      </c>
      <c r="I36" s="173">
        <f>+'Ark1'!AG255</f>
        <v>68.671367784566698</v>
      </c>
      <c r="J36" s="138">
        <f t="shared" ref="J36:J39" si="15">+I36-I35</f>
        <v>0.17581335220529581</v>
      </c>
      <c r="K36" s="173">
        <f>+'Ark1'!AH255</f>
        <v>0</v>
      </c>
      <c r="L36" s="175"/>
      <c r="M36" s="406"/>
      <c r="N36" s="175"/>
      <c r="O36" s="86">
        <f>+'Ark1'!S255</f>
        <v>7.3610556198086412</v>
      </c>
      <c r="P36" s="66">
        <f t="shared" ref="P36:P39" si="16">+O36-O35</f>
        <v>-0.1252014370999186</v>
      </c>
      <c r="Q36" s="71"/>
      <c r="R36" s="399"/>
      <c r="S36" s="407"/>
      <c r="T36" s="413"/>
      <c r="U36" s="176"/>
      <c r="V36" s="56">
        <f>+'Ark1'!T255</f>
        <v>6.6056145515718638</v>
      </c>
      <c r="W36" s="413">
        <f t="shared" ref="W36:W39" si="17">+V36-V35</f>
        <v>0.16044209514956354</v>
      </c>
      <c r="X36" s="157">
        <f>+'Ark1'!U255</f>
        <v>27.272232152244541</v>
      </c>
      <c r="Y36" s="138">
        <f t="shared" ref="Y36:Y39" si="18">+X36-X35</f>
        <v>-7.472874114970196E-2</v>
      </c>
      <c r="Z36" s="74">
        <f>+'Ark1'!W255</f>
        <v>18.918445308940527</v>
      </c>
      <c r="AA36" s="74">
        <f>+'Ark1'!X255</f>
        <v>87.950793817684783</v>
      </c>
      <c r="AB36" s="74">
        <f>+'Ark1'!Y255</f>
        <v>69.915536396453234</v>
      </c>
      <c r="AC36" s="157">
        <f>+'Ark1'!Z255</f>
        <v>8.6639162892921284</v>
      </c>
      <c r="AD36" s="157">
        <f>+'Ark1'!Z255</f>
        <v>8.6639162892921284</v>
      </c>
      <c r="AE36" s="56">
        <f>+'Ark1'!AB255</f>
        <v>2.2850902436318155</v>
      </c>
      <c r="AF36" s="56">
        <f>+'Ark1'!AC255</f>
        <v>73.881911407697814</v>
      </c>
      <c r="AG36" s="74">
        <f>+'Ark1'!AD255</f>
        <v>56.046201504981241</v>
      </c>
      <c r="AH36" s="74">
        <f>+'Ark1'!AE255</f>
        <v>59.138798647663677</v>
      </c>
      <c r="AI36" s="74">
        <f>+'Ark1'!AF255</f>
        <v>66.717328781537148</v>
      </c>
      <c r="AJ36" s="56">
        <f t="shared" ref="AJ36:AJ39" si="19">+X36/O36</f>
        <v>3.7049349387953021</v>
      </c>
      <c r="AK36" s="74">
        <f t="shared" ref="AK36:AK39" si="20">+G36/E36</f>
        <v>4.8816082121471345</v>
      </c>
      <c r="AL36" s="47"/>
      <c r="AM36" s="14"/>
      <c r="AN36" s="59"/>
      <c r="AO36" s="13"/>
      <c r="AS36" s="13"/>
      <c r="AT36" s="13"/>
      <c r="AU36" s="11"/>
      <c r="AV36" s="11"/>
      <c r="AW36" s="11"/>
    </row>
    <row r="37" spans="1:49" ht="15.6">
      <c r="A37" s="47"/>
      <c r="B37" s="55">
        <f>+'Ark1'!C256</f>
        <v>2017</v>
      </c>
      <c r="C37" s="55">
        <f>+'Ark1'!H256</f>
        <v>1</v>
      </c>
      <c r="D37" s="55"/>
      <c r="E37" s="344">
        <f>+'Ark1'!Q256</f>
        <v>6311</v>
      </c>
      <c r="F37" s="64">
        <f t="shared" si="13"/>
        <v>466</v>
      </c>
      <c r="G37" s="344">
        <f>+'Ark1'!R256</f>
        <v>33745</v>
      </c>
      <c r="H37" s="426">
        <f t="shared" si="14"/>
        <v>5212</v>
      </c>
      <c r="I37" s="173">
        <f>+'Ark1'!AG256</f>
        <v>66.857569282760423</v>
      </c>
      <c r="J37" s="138">
        <f t="shared" si="15"/>
        <v>-1.813798501806275</v>
      </c>
      <c r="K37" s="173">
        <f>+'Ark1'!AH256</f>
        <v>2.6789153948733144</v>
      </c>
      <c r="L37" s="175"/>
      <c r="M37" s="406"/>
      <c r="N37" s="175"/>
      <c r="O37" s="86">
        <f>+'Ark1'!S256</f>
        <v>7.1382723366424683</v>
      </c>
      <c r="P37" s="66">
        <f t="shared" si="16"/>
        <v>-0.22278328316617291</v>
      </c>
      <c r="Q37" s="71"/>
      <c r="R37" s="399"/>
      <c r="S37" s="407"/>
      <c r="T37" s="413"/>
      <c r="U37" s="176"/>
      <c r="V37" s="56">
        <f>+'Ark1'!T256</f>
        <v>6.2088605719365821</v>
      </c>
      <c r="W37" s="413">
        <f t="shared" si="17"/>
        <v>-0.39675397963528169</v>
      </c>
      <c r="X37" s="157">
        <f>+'Ark1'!U256</f>
        <v>26.560331901022341</v>
      </c>
      <c r="Y37" s="138">
        <f t="shared" si="18"/>
        <v>-0.71190025122220035</v>
      </c>
      <c r="Z37" s="74">
        <f>+'Ark1'!W256</f>
        <v>14.668839828122683</v>
      </c>
      <c r="AA37" s="74">
        <f>+'Ark1'!X256</f>
        <v>89.622166246851393</v>
      </c>
      <c r="AB37" s="74">
        <f>+'Ark1'!Y256</f>
        <v>67.660394132464063</v>
      </c>
      <c r="AC37" s="157">
        <f>+'Ark1'!Z256</f>
        <v>7.9059585240003027</v>
      </c>
      <c r="AD37" s="157">
        <f>+'Ark1'!Z256</f>
        <v>7.9059585240003027</v>
      </c>
      <c r="AE37" s="56">
        <f>+'Ark1'!AB256</f>
        <v>2.2382201846934966</v>
      </c>
      <c r="AF37" s="56">
        <f>+'Ark1'!AC256</f>
        <v>71.28096972010519</v>
      </c>
      <c r="AG37" s="74">
        <f>+'Ark1'!AD256</f>
        <v>52.41386425940744</v>
      </c>
      <c r="AH37" s="74">
        <f>+'Ark1'!AE256</f>
        <v>58.945478062411134</v>
      </c>
      <c r="AI37" s="74">
        <f>+'Ark1'!AF256</f>
        <v>65.124986128735003</v>
      </c>
      <c r="AJ37" s="56">
        <f t="shared" si="19"/>
        <v>3.7208347690353269</v>
      </c>
      <c r="AK37" s="74">
        <f t="shared" si="20"/>
        <v>5.3470131516399935</v>
      </c>
      <c r="AL37" s="47"/>
      <c r="AM37" s="14"/>
      <c r="AN37" s="59"/>
      <c r="AO37" s="13"/>
      <c r="AS37" s="13"/>
      <c r="AT37" s="13"/>
      <c r="AU37" s="11"/>
      <c r="AV37" s="11"/>
      <c r="AW37" s="11"/>
    </row>
    <row r="38" spans="1:49" ht="15.6">
      <c r="A38" s="47"/>
      <c r="B38" s="55">
        <f>+'Ark1'!C257</f>
        <v>2018</v>
      </c>
      <c r="C38" s="55">
        <f>+'Ark1'!H257</f>
        <v>1</v>
      </c>
      <c r="D38" s="55"/>
      <c r="E38" s="344">
        <f>+'Ark1'!Q257</f>
        <v>5920</v>
      </c>
      <c r="F38" s="64">
        <f t="shared" si="13"/>
        <v>-391</v>
      </c>
      <c r="G38" s="344">
        <f>+'Ark1'!R257</f>
        <v>33393</v>
      </c>
      <c r="H38" s="426">
        <f t="shared" si="14"/>
        <v>-352</v>
      </c>
      <c r="I38" s="173">
        <f>+'Ark1'!AG257</f>
        <v>64.832106181618357</v>
      </c>
      <c r="J38" s="138">
        <f t="shared" si="15"/>
        <v>-2.0254631011420656</v>
      </c>
      <c r="K38" s="173">
        <f>+'Ark1'!AH257</f>
        <v>2.7760309046806206</v>
      </c>
      <c r="L38" s="175"/>
      <c r="M38" s="406"/>
      <c r="N38" s="175"/>
      <c r="O38" s="86">
        <f>+'Ark1'!S257</f>
        <v>6.8879106399544812</v>
      </c>
      <c r="P38" s="66">
        <f t="shared" si="16"/>
        <v>-0.25036169668798713</v>
      </c>
      <c r="Q38" s="71"/>
      <c r="R38" s="399"/>
      <c r="S38" s="407"/>
      <c r="T38" s="413"/>
      <c r="U38" s="176"/>
      <c r="V38" s="56">
        <f>+'Ark1'!T257</f>
        <v>6.0859162099841262</v>
      </c>
      <c r="W38" s="413">
        <f t="shared" si="17"/>
        <v>-0.12294436195245595</v>
      </c>
      <c r="X38" s="157">
        <f>+'Ark1'!U257</f>
        <v>26.162125595184698</v>
      </c>
      <c r="Y38" s="138">
        <f t="shared" si="18"/>
        <v>-0.39820630583764327</v>
      </c>
      <c r="Z38" s="74">
        <f>+'Ark1'!W257</f>
        <v>12.82604138591921</v>
      </c>
      <c r="AA38" s="74">
        <f>+'Ark1'!X257</f>
        <v>88.105291528164557</v>
      </c>
      <c r="AB38" s="74">
        <f>+'Ark1'!Y257</f>
        <v>65.636510645943758</v>
      </c>
      <c r="AC38" s="157">
        <f>+'Ark1'!Z257</f>
        <v>8.0861871541002888</v>
      </c>
      <c r="AD38" s="157">
        <f>+'Ark1'!Z257</f>
        <v>8.0861871541002888</v>
      </c>
      <c r="AE38" s="56">
        <f>+'Ark1'!AB257</f>
        <v>2.1810410974407715</v>
      </c>
      <c r="AF38" s="56">
        <f>+'Ark1'!AC257</f>
        <v>70.676555010036125</v>
      </c>
      <c r="AG38" s="74">
        <f>+'Ark1'!AD257</f>
        <v>47.944457460191011</v>
      </c>
      <c r="AH38" s="74">
        <f>+'Ark1'!AE257</f>
        <v>57.426298178495081</v>
      </c>
      <c r="AI38" s="74">
        <f>+'Ark1'!AF257</f>
        <v>63.023497216193277</v>
      </c>
      <c r="AJ38" s="56">
        <f t="shared" si="19"/>
        <v>3.7982672776599191</v>
      </c>
      <c r="AK38" s="74">
        <f t="shared" si="20"/>
        <v>5.6407094594594591</v>
      </c>
      <c r="AL38" s="47"/>
      <c r="AM38" s="14"/>
      <c r="AN38" s="59"/>
      <c r="AO38" s="13"/>
      <c r="AS38" s="13"/>
      <c r="AT38" s="13"/>
      <c r="AU38" s="11"/>
      <c r="AV38" s="11"/>
      <c r="AW38" s="11"/>
    </row>
    <row r="39" spans="1:49" ht="15.6">
      <c r="A39" s="47"/>
      <c r="B39" s="55">
        <f>+'Ark1'!C258</f>
        <v>2019</v>
      </c>
      <c r="C39" s="55">
        <f>+'Ark1'!H258</f>
        <v>1</v>
      </c>
      <c r="D39" s="55"/>
      <c r="E39" s="344">
        <f>+'Ark1'!Q258</f>
        <v>5086</v>
      </c>
      <c r="F39" s="64">
        <f t="shared" si="13"/>
        <v>-834</v>
      </c>
      <c r="G39" s="344">
        <f>+'Ark1'!R258</f>
        <v>24094</v>
      </c>
      <c r="H39" s="426">
        <f t="shared" si="14"/>
        <v>-9299</v>
      </c>
      <c r="I39" s="173">
        <f>+'Ark1'!AG258</f>
        <v>66.165422060257214</v>
      </c>
      <c r="J39" s="138">
        <f t="shared" si="15"/>
        <v>1.3333158786388566</v>
      </c>
      <c r="K39" s="173">
        <f>+'Ark1'!AH258</f>
        <v>2.7226695442848832</v>
      </c>
      <c r="L39" s="175"/>
      <c r="M39" s="406"/>
      <c r="N39" s="175"/>
      <c r="O39" s="86">
        <f>+'Ark1'!S258</f>
        <v>7.2025815555740005</v>
      </c>
      <c r="P39" s="66">
        <f t="shared" si="16"/>
        <v>0.31467091561951932</v>
      </c>
      <c r="Q39" s="71"/>
      <c r="R39" s="399"/>
      <c r="S39" s="407"/>
      <c r="T39" s="413"/>
      <c r="U39" s="176"/>
      <c r="V39" s="56">
        <f>+'Ark1'!T258</f>
        <v>6.4072383165933422</v>
      </c>
      <c r="W39" s="413">
        <f t="shared" si="17"/>
        <v>0.32132210660921601</v>
      </c>
      <c r="X39" s="157">
        <f>+'Ark1'!U258</f>
        <v>27.485240723831701</v>
      </c>
      <c r="Y39" s="138">
        <f t="shared" si="18"/>
        <v>1.3231151286470038</v>
      </c>
      <c r="Z39" s="74">
        <f>+'Ark1'!W258</f>
        <v>15.871171245953349</v>
      </c>
      <c r="AA39" s="74">
        <f>+'Ark1'!X258</f>
        <v>88.644475803104513</v>
      </c>
      <c r="AB39" s="74">
        <f>+'Ark1'!Y258</f>
        <v>69.971777205943354</v>
      </c>
      <c r="AC39" s="157">
        <f>+'Ark1'!Z258</f>
        <v>8.6635754556651108</v>
      </c>
      <c r="AD39" s="157">
        <f>+'Ark1'!Z258</f>
        <v>8.6635754556651108</v>
      </c>
      <c r="AE39" s="56">
        <f>+'Ark1'!AB258</f>
        <v>2.2497814254032704</v>
      </c>
      <c r="AF39" s="56">
        <f>+'Ark1'!AC258</f>
        <v>73.785571239904002</v>
      </c>
      <c r="AG39" s="74">
        <f>+'Ark1'!AD258</f>
        <v>48.080417430296762</v>
      </c>
      <c r="AH39" s="74">
        <f>+'Ark1'!AE258</f>
        <v>54.945581948990359</v>
      </c>
      <c r="AI39" s="74">
        <f>+'Ark1'!AF258</f>
        <v>64.512155938738346</v>
      </c>
      <c r="AJ39" s="56">
        <f t="shared" si="19"/>
        <v>3.8160263110885801</v>
      </c>
      <c r="AK39" s="74">
        <f t="shared" si="20"/>
        <v>4.7373181281950449</v>
      </c>
      <c r="AL39" s="47"/>
      <c r="AM39" s="14"/>
      <c r="AN39" s="59"/>
      <c r="AO39" s="13"/>
      <c r="AS39" s="13"/>
      <c r="AT39" s="13"/>
      <c r="AU39" s="11"/>
      <c r="AV39" s="11"/>
      <c r="AW39" s="11"/>
    </row>
    <row r="40" spans="1:49" ht="15.6">
      <c r="A40" s="47"/>
      <c r="B40" s="55">
        <f>+'Ark1'!C259</f>
        <v>2020</v>
      </c>
      <c r="C40" s="55">
        <f>+'Ark1'!H259</f>
        <v>1</v>
      </c>
      <c r="D40" s="55"/>
      <c r="E40" s="344">
        <f>+'Ark1'!Q259</f>
        <v>5168</v>
      </c>
      <c r="F40" s="64">
        <f t="shared" ref="F40" si="21">+E40-E39</f>
        <v>82</v>
      </c>
      <c r="G40" s="344">
        <f>+'Ark1'!R259</f>
        <v>24353</v>
      </c>
      <c r="H40" s="426">
        <f t="shared" ref="H40" si="22">+G40-G39</f>
        <v>259</v>
      </c>
      <c r="I40" s="173">
        <f>+'Ark1'!AG259</f>
        <v>65.131363337360753</v>
      </c>
      <c r="J40" s="138">
        <f t="shared" ref="J40" si="23">+I40-I39</f>
        <v>-1.0340587228964608</v>
      </c>
      <c r="K40" s="173">
        <f>+'Ark1'!AH259</f>
        <v>3.3425040036135174</v>
      </c>
      <c r="L40" s="175"/>
      <c r="M40" s="406"/>
      <c r="N40" s="175"/>
      <c r="O40" s="86">
        <f>+'Ark1'!S259</f>
        <v>7.2023569991376846</v>
      </c>
      <c r="P40" s="66">
        <f t="shared" ref="P40" si="24">+O40-O39</f>
        <v>-2.2455643631591471E-4</v>
      </c>
      <c r="Q40" s="71"/>
      <c r="R40" s="399"/>
      <c r="S40" s="407"/>
      <c r="T40" s="413"/>
      <c r="U40" s="176"/>
      <c r="V40" s="56">
        <f>+'Ark1'!T259</f>
        <v>6.1925019504783805</v>
      </c>
      <c r="W40" s="413">
        <f t="shared" ref="W40" si="25">+V40-V39</f>
        <v>-0.21473636611496172</v>
      </c>
      <c r="X40" s="157">
        <f>+'Ark1'!U259</f>
        <v>27.289241571880343</v>
      </c>
      <c r="Y40" s="138">
        <f t="shared" ref="Y40" si="26">+X40-X39</f>
        <v>-0.19599915195135864</v>
      </c>
      <c r="Z40" s="74">
        <f>+'Ark1'!W259</f>
        <v>12.470742824292696</v>
      </c>
      <c r="AA40" s="74">
        <f>+'Ark1'!X259</f>
        <v>88.95413296103149</v>
      </c>
      <c r="AB40" s="74">
        <f>+'Ark1'!Y259</f>
        <v>69.802488399786483</v>
      </c>
      <c r="AC40" s="157">
        <f>+'Ark1'!Z259</f>
        <v>8.4952339668539913</v>
      </c>
      <c r="AD40" s="157">
        <f>+'Ark1'!Z259</f>
        <v>8.4952339668539913</v>
      </c>
      <c r="AE40" s="56">
        <f>+'Ark1'!AB259</f>
        <v>2.1364333229698449</v>
      </c>
      <c r="AF40" s="56">
        <f>+'Ark1'!AC259</f>
        <v>72.045207482744715</v>
      </c>
      <c r="AG40" s="74">
        <f>+'Ark1'!AD259</f>
        <v>43.856103548261792</v>
      </c>
      <c r="AH40" s="74">
        <f>+'Ark1'!AE259</f>
        <v>50.35218456252187</v>
      </c>
      <c r="AI40" s="74">
        <f>+'Ark1'!AF259</f>
        <v>63.308234125823603</v>
      </c>
      <c r="AJ40" s="56">
        <f t="shared" ref="AJ40" si="27">+X40/O40</f>
        <v>3.788932091973169</v>
      </c>
      <c r="AK40" s="74">
        <f t="shared" ref="AK40" si="28">+G40/E40</f>
        <v>4.7122678018575854</v>
      </c>
      <c r="AL40" s="47"/>
      <c r="AM40" s="14"/>
      <c r="AN40" s="59"/>
      <c r="AO40" s="13"/>
      <c r="AS40" s="13"/>
      <c r="AT40" s="13"/>
      <c r="AU40" s="11"/>
      <c r="AV40" s="11"/>
      <c r="AW40" s="11"/>
    </row>
    <row r="41" spans="1:49" ht="15.6">
      <c r="A41" s="47"/>
      <c r="B41" s="55">
        <f>+'Ark1'!C260</f>
        <v>2021</v>
      </c>
      <c r="C41" s="55">
        <f>+'Ark1'!H260</f>
        <v>1</v>
      </c>
      <c r="D41" s="55"/>
      <c r="E41" s="344">
        <f>+'Ark1'!Q260</f>
        <v>5835</v>
      </c>
      <c r="F41" s="64">
        <f t="shared" ref="F41" si="29">+E41-E40</f>
        <v>667</v>
      </c>
      <c r="G41" s="344">
        <f>+'Ark1'!R260</f>
        <v>33066</v>
      </c>
      <c r="H41" s="426">
        <f t="shared" ref="H41" si="30">+G41-G40</f>
        <v>8713</v>
      </c>
      <c r="I41" s="173">
        <f>+'Ark1'!AG260</f>
        <v>67.649492486581138</v>
      </c>
      <c r="J41" s="138">
        <f t="shared" ref="J41" si="31">+I41-I40</f>
        <v>2.5181291492203854</v>
      </c>
      <c r="K41" s="173">
        <f>+'Ark1'!AH260</f>
        <v>3.5262807717897529</v>
      </c>
      <c r="L41" s="175"/>
      <c r="M41" s="406"/>
      <c r="N41" s="175"/>
      <c r="O41" s="86">
        <f>+'Ark1'!S260</f>
        <v>7.182090364725096</v>
      </c>
      <c r="P41" s="66">
        <f t="shared" ref="P41" si="32">+O41-O40</f>
        <v>-2.026663441258858E-2</v>
      </c>
      <c r="Q41" s="71"/>
      <c r="R41" s="399"/>
      <c r="S41" s="407"/>
      <c r="T41" s="413"/>
      <c r="U41" s="176"/>
      <c r="V41" s="56">
        <f>+'Ark1'!T260</f>
        <v>6.223159741123812</v>
      </c>
      <c r="W41" s="413">
        <f t="shared" ref="W41" si="33">+V41-V40</f>
        <v>3.0657790645431504E-2</v>
      </c>
      <c r="X41" s="157">
        <f>+'Ark1'!U260</f>
        <v>27.680097380995512</v>
      </c>
      <c r="Y41" s="138">
        <f t="shared" ref="Y41" si="34">+X41-X40</f>
        <v>0.39085580911516971</v>
      </c>
      <c r="Z41" s="74">
        <f>+'Ark1'!W260</f>
        <v>13.149458658440697</v>
      </c>
      <c r="AA41" s="74">
        <f>+'Ark1'!X260</f>
        <v>88.952398233835382</v>
      </c>
      <c r="AB41" s="74">
        <f>+'Ark1'!Y260</f>
        <v>70.701022198028198</v>
      </c>
      <c r="AC41" s="157">
        <f>+'Ark1'!Z260</f>
        <v>8.7872941351181737</v>
      </c>
      <c r="AD41" s="157">
        <f>+'Ark1'!Z260</f>
        <v>8.7872941351181737</v>
      </c>
      <c r="AE41" s="56">
        <f>+'Ark1'!AB260</f>
        <v>2.1708068999648127</v>
      </c>
      <c r="AF41" s="56">
        <f>+'Ark1'!AC260</f>
        <v>72.398364253759681</v>
      </c>
      <c r="AG41" s="74">
        <f>+'Ark1'!AD260</f>
        <v>45.633501107670313</v>
      </c>
      <c r="AH41" s="74">
        <f>+'Ark1'!AE260</f>
        <v>50.828372001795984</v>
      </c>
      <c r="AI41" s="74">
        <f>+'Ark1'!AF260</f>
        <v>66.035337473007004</v>
      </c>
      <c r="AJ41" s="56">
        <f t="shared" ref="AJ41" si="35">+X41/O41</f>
        <v>3.8540447105687461</v>
      </c>
      <c r="AK41" s="74">
        <f t="shared" ref="AK41" si="36">+G41/E41</f>
        <v>5.6668380462724937</v>
      </c>
      <c r="AL41" s="47"/>
      <c r="AM41" s="14"/>
      <c r="AN41" s="59"/>
      <c r="AO41" s="13"/>
      <c r="AS41" s="13"/>
      <c r="AT41" s="13"/>
      <c r="AU41" s="11"/>
      <c r="AV41" s="11"/>
      <c r="AW41" s="11"/>
    </row>
    <row r="42" spans="1:49" ht="15.6">
      <c r="A42" s="47"/>
      <c r="B42" s="55">
        <f>+'Ark1'!C261</f>
        <v>2022</v>
      </c>
      <c r="C42" s="55">
        <f>+'Ark1'!H261</f>
        <v>1</v>
      </c>
      <c r="D42" s="55"/>
      <c r="E42" s="344">
        <f>+'Ark1'!Q261</f>
        <v>5734</v>
      </c>
      <c r="F42" s="64">
        <f t="shared" ref="F42" si="37">+E42-E41</f>
        <v>-101</v>
      </c>
      <c r="G42" s="344">
        <f>+'Ark1'!R261</f>
        <v>33563</v>
      </c>
      <c r="H42" s="426">
        <f t="shared" ref="H42" si="38">+G42-G41</f>
        <v>497</v>
      </c>
      <c r="I42" s="173">
        <f>+'Ark1'!AG261</f>
        <v>66.843224316679979</v>
      </c>
      <c r="J42" s="138">
        <f t="shared" ref="J42" si="39">+I42-I41</f>
        <v>-0.80626816990115913</v>
      </c>
      <c r="K42" s="173">
        <f>+'Ark1'!AH261</f>
        <v>3.5366326013765153</v>
      </c>
      <c r="L42" s="175"/>
      <c r="M42" s="518">
        <f>+'Ark1'!AI261</f>
        <v>424</v>
      </c>
      <c r="N42" s="175"/>
      <c r="O42" s="86">
        <f>+'Ark1'!S261</f>
        <v>7.1249292375532569</v>
      </c>
      <c r="P42" s="66">
        <f t="shared" ref="P42" si="40">+O42-O41</f>
        <v>-5.7161127171839077E-2</v>
      </c>
      <c r="Q42" s="71"/>
      <c r="R42" s="399"/>
      <c r="S42" s="407"/>
      <c r="T42" s="413"/>
      <c r="U42" s="176"/>
      <c r="V42" s="56">
        <f>+'Ark1'!T261</f>
        <v>6.201263295891307</v>
      </c>
      <c r="W42" s="413">
        <f t="shared" ref="W42" si="41">+V42-V41</f>
        <v>-2.1896445232505002E-2</v>
      </c>
      <c r="X42" s="157">
        <f>+'Ark1'!U261</f>
        <v>27.367973661472544</v>
      </c>
      <c r="Y42" s="138">
        <f t="shared" ref="Y42" si="42">+X42-X41</f>
        <v>-0.31212371952296891</v>
      </c>
      <c r="Z42" s="74">
        <f>+'Ark1'!W261</f>
        <v>12.579328427137028</v>
      </c>
      <c r="AA42" s="74">
        <f>+'Ark1'!X261</f>
        <v>89.023627208533199</v>
      </c>
      <c r="AB42" s="74">
        <f>+'Ark1'!Y261</f>
        <v>69.126716920418318</v>
      </c>
      <c r="AC42" s="157">
        <f>+'Ark1'!Z261</f>
        <v>8.7038437582514874</v>
      </c>
      <c r="AD42" s="157">
        <f>+'Ark1'!Z261</f>
        <v>8.7038437582514874</v>
      </c>
      <c r="AE42" s="56">
        <f>+'Ark1'!AB261</f>
        <v>2.1159057327480779</v>
      </c>
      <c r="AF42" s="56">
        <f>+'Ark1'!AC261</f>
        <v>70.824768925650517</v>
      </c>
      <c r="AG42" s="74">
        <f>+'Ark1'!AD261</f>
        <v>46.670288551351661</v>
      </c>
      <c r="AH42" s="74">
        <f>+'Ark1'!AE261</f>
        <v>50.119143945470917</v>
      </c>
      <c r="AI42" s="74">
        <f>+'Ark1'!AF261</f>
        <v>65.225333773830556</v>
      </c>
      <c r="AJ42" s="56">
        <f t="shared" ref="AJ42" si="43">+X42/O42</f>
        <v>3.8411572591099681</v>
      </c>
      <c r="AK42" s="74">
        <f t="shared" ref="AK42" si="44">+G42/E42</f>
        <v>5.8533310080223231</v>
      </c>
      <c r="AL42" s="47"/>
      <c r="AM42" s="14"/>
      <c r="AN42" s="59"/>
      <c r="AO42" s="13"/>
      <c r="AS42" s="13"/>
      <c r="AT42" s="13"/>
      <c r="AU42" s="11"/>
      <c r="AV42" s="11"/>
      <c r="AW42" s="11"/>
    </row>
    <row r="43" spans="1:49" s="514" customFormat="1" ht="15.6">
      <c r="A43" s="47"/>
      <c r="B43" s="55">
        <f>+'Ark1'!C262</f>
        <v>2023</v>
      </c>
      <c r="C43" s="55">
        <f>+'Ark1'!H262</f>
        <v>1</v>
      </c>
      <c r="D43" s="55"/>
      <c r="E43" s="344">
        <f>+'Ark1'!Q262</f>
        <v>5509</v>
      </c>
      <c r="F43" s="64">
        <f t="shared" ref="F43:F44" si="45">+E43-E42</f>
        <v>-225</v>
      </c>
      <c r="G43" s="344">
        <f>+'Ark1'!R262</f>
        <v>31235</v>
      </c>
      <c r="H43" s="426">
        <f t="shared" ref="H43:H44" si="46">+G43-G42</f>
        <v>-2328</v>
      </c>
      <c r="I43" s="173">
        <f>+'Ark1'!AG262</f>
        <v>66.052149610066152</v>
      </c>
      <c r="J43" s="138">
        <f t="shared" ref="J43:J44" si="47">+I43-I42</f>
        <v>-0.79107470661382706</v>
      </c>
      <c r="K43" s="173">
        <f>+'Ark1'!AH262</f>
        <v>3.1887305906835275</v>
      </c>
      <c r="L43" s="175"/>
      <c r="M43" s="518">
        <f>+'Ark1'!AI262</f>
        <v>9339</v>
      </c>
      <c r="N43" s="175"/>
      <c r="O43" s="86">
        <f>+'Ark1'!S262</f>
        <v>7.3389787097806947</v>
      </c>
      <c r="P43" s="66">
        <f t="shared" ref="P43:P44" si="48">+O43-O42</f>
        <v>0.21404947222743775</v>
      </c>
      <c r="Q43" s="71"/>
      <c r="R43" s="98">
        <f>+'Ark1'!AJ262</f>
        <v>110.77359460327663</v>
      </c>
      <c r="S43" s="407"/>
      <c r="T43" s="98">
        <f>+'Ark1'!AK262</f>
        <v>20.222896536098158</v>
      </c>
      <c r="U43" s="176"/>
      <c r="V43" s="56">
        <f>+'Ark1'!T262</f>
        <v>6.1551784856731242</v>
      </c>
      <c r="W43" s="413">
        <f t="shared" ref="W43:W44" si="49">+V43-V42</f>
        <v>-4.6084810218182781E-2</v>
      </c>
      <c r="X43" s="157">
        <f>+'Ark1'!U262</f>
        <v>26.999868736993744</v>
      </c>
      <c r="Y43" s="138">
        <f t="shared" ref="Y43:Y44" si="50">+X43-X42</f>
        <v>-0.36810492447879994</v>
      </c>
      <c r="Z43" s="74">
        <f>+'Ark1'!W262</f>
        <v>11.586361453497679</v>
      </c>
      <c r="AA43" s="74">
        <f>+'Ark1'!X262</f>
        <v>88.858652153033461</v>
      </c>
      <c r="AB43" s="74">
        <f>+'Ark1'!Y262</f>
        <v>67.936609572594847</v>
      </c>
      <c r="AC43" s="157">
        <f>+'Ark1'!Z262</f>
        <v>8.4474935296397451</v>
      </c>
      <c r="AD43" s="157">
        <f>+'Ark1'!Z262</f>
        <v>8.4474935296397451</v>
      </c>
      <c r="AE43" s="56">
        <f>+'Ark1'!AB262</f>
        <v>2.1088275960818952</v>
      </c>
      <c r="AF43" s="56">
        <f>+'Ark1'!AC262</f>
        <v>71.173170642360219</v>
      </c>
      <c r="AG43" s="74">
        <f>+'Ark1'!AD262</f>
        <v>41.419833612483792</v>
      </c>
      <c r="AH43" s="74">
        <f>+'Ark1'!AE262</f>
        <v>46.40434465655968</v>
      </c>
      <c r="AI43" s="74">
        <f>+'Ark1'!AF262</f>
        <v>64.088885241192528</v>
      </c>
      <c r="AJ43" s="56">
        <f t="shared" ref="AJ43:AJ44" si="51">+X43/O43</f>
        <v>3.6789681241357028</v>
      </c>
      <c r="AK43" s="74">
        <f t="shared" ref="AK43:AK44" si="52">+G43/E43</f>
        <v>5.6698130332183698</v>
      </c>
      <c r="AL43" s="47"/>
      <c r="AM43" s="14"/>
      <c r="AN43" s="59"/>
      <c r="AO43" s="13"/>
      <c r="AS43" s="13"/>
      <c r="AT43" s="13"/>
      <c r="AU43" s="515"/>
      <c r="AV43" s="515"/>
      <c r="AW43" s="515"/>
    </row>
    <row r="44" spans="1:49" ht="15.6">
      <c r="A44" s="47"/>
      <c r="B44" s="97">
        <f>+'Ark1'!C263</f>
        <v>2024</v>
      </c>
      <c r="C44" s="97">
        <f>+'Ark1'!H263</f>
        <v>1</v>
      </c>
      <c r="D44" s="97"/>
      <c r="E44" s="306">
        <f>+'Ark1'!Q263</f>
        <v>5227</v>
      </c>
      <c r="F44" s="123">
        <f t="shared" si="45"/>
        <v>-282</v>
      </c>
      <c r="G44" s="306">
        <f>+'Ark1'!R263</f>
        <v>27353</v>
      </c>
      <c r="H44" s="378">
        <f t="shared" si="46"/>
        <v>-3882</v>
      </c>
      <c r="I44" s="99">
        <f>+'Ark1'!AG263</f>
        <v>65.96055810465775</v>
      </c>
      <c r="J44" s="99">
        <f t="shared" si="47"/>
        <v>-9.159150540840244E-2</v>
      </c>
      <c r="K44" s="99">
        <f>+'Ark1'!AH263</f>
        <v>3.6851533652615802</v>
      </c>
      <c r="L44" s="517"/>
      <c r="M44" s="518">
        <f>+'Ark1'!AI263</f>
        <v>26677</v>
      </c>
      <c r="N44" s="517"/>
      <c r="O44" s="98">
        <f>+'Ark1'!S263</f>
        <v>7.4320184257668256</v>
      </c>
      <c r="P44" s="98">
        <f t="shared" si="48"/>
        <v>9.3039715986130922E-2</v>
      </c>
      <c r="Q44" s="71"/>
      <c r="R44" s="98">
        <f>+'Ark1'!AJ263</f>
        <v>108.67707763241762</v>
      </c>
      <c r="S44" s="407"/>
      <c r="T44" s="98">
        <f>+'Ark1'!AK263</f>
        <v>20.277319384620437</v>
      </c>
      <c r="U44" s="176"/>
      <c r="V44" s="98">
        <f>+'Ark1'!T263</f>
        <v>6.0051913866851905</v>
      </c>
      <c r="W44" s="387">
        <f t="shared" si="49"/>
        <v>-0.14998709898793372</v>
      </c>
      <c r="X44" s="99">
        <f>+'Ark1'!U263</f>
        <v>26.884853580959927</v>
      </c>
      <c r="Y44" s="99">
        <f t="shared" si="50"/>
        <v>-0.11501515603381662</v>
      </c>
      <c r="Z44" s="104">
        <f>+'Ark1'!W263</f>
        <v>10.104924505538696</v>
      </c>
      <c r="AA44" s="104">
        <f>+'Ark1'!X263</f>
        <v>88.505831170255547</v>
      </c>
      <c r="AB44" s="104">
        <f>+'Ark1'!Y263</f>
        <v>67.751252147844852</v>
      </c>
      <c r="AC44" s="99">
        <f>+'Ark1'!Z263</f>
        <v>8.4999371715988978</v>
      </c>
      <c r="AD44" s="99">
        <f>+'Ark1'!Z263</f>
        <v>8.4999371715988978</v>
      </c>
      <c r="AE44" s="98">
        <f>+'Ark1'!AB263</f>
        <v>2.0865916614338151</v>
      </c>
      <c r="AF44" s="98">
        <f>+'Ark1'!AC263</f>
        <v>81.067744431220945</v>
      </c>
      <c r="AG44" s="104">
        <f>+'Ark1'!AD263</f>
        <v>39.119275964218502</v>
      </c>
      <c r="AH44" s="104">
        <f>+'Ark1'!AE263</f>
        <v>57.703809862112657</v>
      </c>
      <c r="AI44" s="104">
        <f>+'Ark1'!AF263</f>
        <v>63.570233336432082</v>
      </c>
      <c r="AJ44" s="98">
        <f t="shared" si="51"/>
        <v>3.6174363464641148</v>
      </c>
      <c r="AK44" s="104">
        <f t="shared" si="52"/>
        <v>5.2330208532619089</v>
      </c>
      <c r="AL44" s="47"/>
      <c r="AM44" s="14"/>
      <c r="AN44" s="59"/>
      <c r="AO44" s="13"/>
      <c r="AS44" s="13"/>
      <c r="AT44" s="13"/>
      <c r="AU44" s="11"/>
      <c r="AV44" s="11"/>
      <c r="AW44" s="11"/>
    </row>
    <row r="45" spans="1:49" ht="15.6">
      <c r="A45" s="47"/>
      <c r="B45" s="47"/>
      <c r="C45" s="47"/>
      <c r="D45" s="47"/>
      <c r="E45" s="319"/>
      <c r="F45" s="402"/>
      <c r="G45" s="319"/>
      <c r="H45" s="421"/>
      <c r="I45" s="47"/>
      <c r="J45" s="47"/>
      <c r="K45" s="47"/>
      <c r="L45" s="175"/>
      <c r="M45" s="406"/>
      <c r="N45" s="175"/>
      <c r="O45" s="47"/>
      <c r="P45" s="47"/>
      <c r="Q45" s="71"/>
      <c r="R45" s="400"/>
      <c r="S45" s="407"/>
      <c r="T45" s="402"/>
      <c r="U45" s="47"/>
      <c r="V45" s="47"/>
      <c r="W45" s="402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14"/>
      <c r="AN45" s="59"/>
      <c r="AO45" s="13"/>
      <c r="AS45" s="13"/>
      <c r="AT45" s="13"/>
      <c r="AU45" s="11"/>
      <c r="AV45" s="11"/>
      <c r="AW45" s="11"/>
    </row>
    <row r="46" spans="1:49" ht="15.6">
      <c r="A46" s="47"/>
      <c r="B46" s="47"/>
      <c r="C46" s="47"/>
      <c r="D46" s="47"/>
      <c r="E46" s="319"/>
      <c r="F46" s="402"/>
      <c r="G46" s="319"/>
      <c r="H46" s="421"/>
      <c r="I46" s="47"/>
      <c r="J46" s="47"/>
      <c r="K46" s="47"/>
      <c r="L46" s="175"/>
      <c r="M46" s="406"/>
      <c r="N46" s="175"/>
      <c r="O46" s="47"/>
      <c r="P46" s="47"/>
      <c r="Q46" s="71"/>
      <c r="R46" s="400"/>
      <c r="S46" s="407"/>
      <c r="T46" s="402"/>
      <c r="U46" s="47"/>
      <c r="V46" s="47"/>
      <c r="W46" s="402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14"/>
      <c r="AN46" s="59"/>
      <c r="AO46" s="13"/>
      <c r="AS46" s="13"/>
      <c r="AT46" s="13"/>
      <c r="AU46" s="11"/>
      <c r="AV46" s="11"/>
      <c r="AW46" s="11"/>
    </row>
    <row r="47" spans="1:49" ht="15.6">
      <c r="A47" s="47"/>
      <c r="B47" s="247">
        <f>+'Ark1'!C264</f>
        <v>1996</v>
      </c>
      <c r="C47" s="247">
        <f>+'Ark1'!H264</f>
        <v>2</v>
      </c>
      <c r="D47" s="252" t="s">
        <v>7</v>
      </c>
      <c r="E47" s="345">
        <f>+'Ark1'!Q264</f>
        <v>5201</v>
      </c>
      <c r="F47" s="430"/>
      <c r="G47" s="345">
        <f>+'Ark1'!R264</f>
        <v>26848</v>
      </c>
      <c r="H47" s="427"/>
      <c r="I47" s="249">
        <f>+'Ark1'!AG264</f>
        <v>35.761816600279246</v>
      </c>
      <c r="J47" s="250"/>
      <c r="K47" s="249">
        <f>+'Ark1'!AH264</f>
        <v>0</v>
      </c>
      <c r="L47" s="175"/>
      <c r="M47" s="406"/>
      <c r="N47" s="175"/>
      <c r="O47" s="251">
        <f>+'Ark1'!S264</f>
        <v>4.3828590584028611</v>
      </c>
      <c r="P47" s="252"/>
      <c r="Q47" s="71"/>
      <c r="R47" s="417"/>
      <c r="S47" s="407"/>
      <c r="T47" s="414"/>
      <c r="U47" s="47"/>
      <c r="V47" s="251">
        <f>+'Ark1'!T264</f>
        <v>5.9532926102502977</v>
      </c>
      <c r="W47" s="414"/>
      <c r="X47" s="249">
        <f>+'Ark1'!U264</f>
        <v>22.418481823599237</v>
      </c>
      <c r="Y47" s="250"/>
      <c r="Z47" s="248">
        <f>+'Ark1'!W264</f>
        <v>14.086710369487481</v>
      </c>
      <c r="AA47" s="248">
        <f>+'Ark1'!X264</f>
        <v>90.241358760429094</v>
      </c>
      <c r="AB47" s="248">
        <f>+'Ark1'!Y264</f>
        <v>41.530095351609049</v>
      </c>
      <c r="AC47" s="249">
        <f>+'Ark1'!Z264</f>
        <v>5.2703442209846836</v>
      </c>
      <c r="AD47" s="249">
        <f>+'Ark1'!Z264</f>
        <v>5.2703442209846836</v>
      </c>
      <c r="AE47" s="251">
        <f>+'Ark1'!AB264</f>
        <v>2.4507623668931995</v>
      </c>
      <c r="AF47" s="251">
        <f>+'Ark1'!AC264</f>
        <v>68.694021523153808</v>
      </c>
      <c r="AG47" s="248">
        <f>+'Ark1'!AD264</f>
        <v>67.524514380773851</v>
      </c>
      <c r="AH47" s="248">
        <f>+'Ark1'!AE264</f>
        <v>69.263632386550782</v>
      </c>
      <c r="AI47" s="248">
        <f>+'Ark1'!AF264</f>
        <v>36.262949606277935</v>
      </c>
      <c r="AJ47" s="251">
        <f t="shared" ref="AJ47" si="53">+X47/O47</f>
        <v>5.115035990175933</v>
      </c>
      <c r="AK47" s="248">
        <f t="shared" ref="AK47" si="54">+G47/E47</f>
        <v>5.1620842145741204</v>
      </c>
      <c r="AL47" s="47"/>
      <c r="AM47" s="4"/>
      <c r="AN47" s="59"/>
      <c r="AO47" s="16"/>
      <c r="AP47" s="13"/>
      <c r="AQ47" s="18"/>
    </row>
    <row r="48" spans="1:49" ht="15.6">
      <c r="A48" s="47"/>
      <c r="B48" s="247">
        <f>+'Ark1'!C265</f>
        <v>1997</v>
      </c>
      <c r="C48" s="247">
        <f>+'Ark1'!H265</f>
        <v>2</v>
      </c>
      <c r="D48" s="252" t="s">
        <v>7</v>
      </c>
      <c r="E48" s="345">
        <f>+'Ark1'!Q265</f>
        <v>5068</v>
      </c>
      <c r="F48" s="430">
        <f t="shared" ref="F48:F57" si="55">+E48-E47</f>
        <v>-133</v>
      </c>
      <c r="G48" s="345">
        <f>+'Ark1'!R265</f>
        <v>21409</v>
      </c>
      <c r="H48" s="427">
        <f t="shared" ref="H48:H57" si="56">+G48-G47</f>
        <v>-5439</v>
      </c>
      <c r="I48" s="249">
        <f>+'Ark1'!AG265</f>
        <v>30.995235083679027</v>
      </c>
      <c r="J48" s="250">
        <f t="shared" ref="J48:J57" si="57">+I48-I47</f>
        <v>-4.766581516600219</v>
      </c>
      <c r="K48" s="249">
        <f>+'Ark1'!AH265</f>
        <v>0</v>
      </c>
      <c r="L48" s="175"/>
      <c r="M48" s="406"/>
      <c r="N48" s="175"/>
      <c r="O48" s="251">
        <f>+'Ark1'!S265</f>
        <v>4.4981082722219643</v>
      </c>
      <c r="P48" s="252">
        <f t="shared" ref="P48:P57" si="58">+O48-O47</f>
        <v>0.11524921381910325</v>
      </c>
      <c r="Q48" s="71"/>
      <c r="R48" s="417"/>
      <c r="S48" s="407"/>
      <c r="T48" s="414"/>
      <c r="U48" s="47"/>
      <c r="V48" s="251">
        <f>+'Ark1'!T265</f>
        <v>6.5022186930730088</v>
      </c>
      <c r="W48" s="414">
        <f t="shared" ref="W48:W57" si="59">+V48-V47</f>
        <v>0.54892608282271116</v>
      </c>
      <c r="X48" s="249">
        <f>+'Ark1'!U265</f>
        <v>23.272231304591461</v>
      </c>
      <c r="Y48" s="250">
        <f t="shared" ref="Y48:Y57" si="60">+X48-X47</f>
        <v>0.85374948099222436</v>
      </c>
      <c r="Z48" s="248">
        <f>+'Ark1'!W265</f>
        <v>19.029380167219397</v>
      </c>
      <c r="AA48" s="248">
        <f>+'Ark1'!X265</f>
        <v>93.773646597225465</v>
      </c>
      <c r="AB48" s="248">
        <f>+'Ark1'!Y265</f>
        <v>48.66644868980336</v>
      </c>
      <c r="AC48" s="249">
        <f>+'Ark1'!Z265</f>
        <v>5.1402585537567687</v>
      </c>
      <c r="AD48" s="249">
        <f>+'Ark1'!Z265</f>
        <v>5.1402585537567687</v>
      </c>
      <c r="AE48" s="251">
        <f>+'Ark1'!AB265</f>
        <v>2.410043915206781</v>
      </c>
      <c r="AF48" s="251">
        <f>+'Ark1'!AC265</f>
        <v>69.591928870758323</v>
      </c>
      <c r="AG48" s="248">
        <f>+'Ark1'!AD265</f>
        <v>68.251284071531401</v>
      </c>
      <c r="AH48" s="248">
        <f>+'Ark1'!AE265</f>
        <v>67.338463610299385</v>
      </c>
      <c r="AI48" s="248">
        <f>+'Ark1'!AF265</f>
        <v>31.455606000499561</v>
      </c>
      <c r="AJ48" s="251">
        <f t="shared" ref="AJ48:AJ57" si="61">+X48/O48</f>
        <v>5.1737819314641582</v>
      </c>
      <c r="AK48" s="248">
        <f t="shared" ref="AK48:AK57" si="62">+G48/E48</f>
        <v>4.2243488555643252</v>
      </c>
      <c r="AL48" s="47"/>
      <c r="AM48" s="4"/>
      <c r="AN48" s="59"/>
      <c r="AO48" s="16"/>
      <c r="AP48" s="13"/>
      <c r="AQ48" s="18"/>
    </row>
    <row r="49" spans="1:43" ht="15.6">
      <c r="A49" s="47"/>
      <c r="B49" s="247">
        <f>+'Ark1'!C266</f>
        <v>1998</v>
      </c>
      <c r="C49" s="247">
        <f>+'Ark1'!H266</f>
        <v>2</v>
      </c>
      <c r="D49" s="252" t="s">
        <v>7</v>
      </c>
      <c r="E49" s="345">
        <f>+'Ark1'!Q266</f>
        <v>4723</v>
      </c>
      <c r="F49" s="430">
        <f t="shared" si="55"/>
        <v>-345</v>
      </c>
      <c r="G49" s="345">
        <f>+'Ark1'!R266</f>
        <v>20639</v>
      </c>
      <c r="H49" s="427">
        <f t="shared" si="56"/>
        <v>-770</v>
      </c>
      <c r="I49" s="249">
        <f>+'Ark1'!AG266</f>
        <v>31.2321685517506</v>
      </c>
      <c r="J49" s="250">
        <f t="shared" si="57"/>
        <v>0.23693346807157312</v>
      </c>
      <c r="K49" s="249">
        <f>+'Ark1'!AH266</f>
        <v>0</v>
      </c>
      <c r="L49" s="175"/>
      <c r="M49" s="406"/>
      <c r="N49" s="175"/>
      <c r="O49" s="251">
        <f>+'Ark1'!S266</f>
        <v>4.5314695479432121</v>
      </c>
      <c r="P49" s="252">
        <f t="shared" si="58"/>
        <v>3.3361275721247807E-2</v>
      </c>
      <c r="Q49" s="71"/>
      <c r="R49" s="417"/>
      <c r="S49" s="407"/>
      <c r="T49" s="414"/>
      <c r="U49" s="47"/>
      <c r="V49" s="251">
        <f>+'Ark1'!T266</f>
        <v>6.2460875042395498</v>
      </c>
      <c r="W49" s="414">
        <f t="shared" si="59"/>
        <v>-0.25613118883345898</v>
      </c>
      <c r="X49" s="249">
        <f>+'Ark1'!U266</f>
        <v>21.814991036387426</v>
      </c>
      <c r="Y49" s="250">
        <f t="shared" si="60"/>
        <v>-1.4572402682040355</v>
      </c>
      <c r="Z49" s="248">
        <f>+'Ark1'!W266</f>
        <v>14.865061291729251</v>
      </c>
      <c r="AA49" s="248">
        <f>+'Ark1'!X266</f>
        <v>88.671931779640502</v>
      </c>
      <c r="AB49" s="248">
        <f>+'Ark1'!Y266</f>
        <v>37.429139008672898</v>
      </c>
      <c r="AC49" s="249">
        <f>+'Ark1'!Z266</f>
        <v>5.0030296961739484</v>
      </c>
      <c r="AD49" s="249">
        <f>+'Ark1'!Z266</f>
        <v>5.0030296961739484</v>
      </c>
      <c r="AE49" s="251">
        <f>+'Ark1'!AB266</f>
        <v>2.3048556407753407</v>
      </c>
      <c r="AF49" s="251">
        <f>+'Ark1'!AC266</f>
        <v>70.802465016886416</v>
      </c>
      <c r="AG49" s="248">
        <f>+'Ark1'!AD266</f>
        <v>61.418177754913906</v>
      </c>
      <c r="AH49" s="248">
        <f>+'Ark1'!AE266</f>
        <v>63.719578132867859</v>
      </c>
      <c r="AI49" s="248">
        <f>+'Ark1'!AF266</f>
        <v>32.542335467188039</v>
      </c>
      <c r="AJ49" s="251">
        <f t="shared" si="61"/>
        <v>4.8141095963646112</v>
      </c>
      <c r="AK49" s="248">
        <f t="shared" si="62"/>
        <v>4.3698920177853058</v>
      </c>
      <c r="AL49" s="47"/>
      <c r="AM49" s="4"/>
      <c r="AN49" s="59"/>
      <c r="AO49" s="16"/>
      <c r="AP49" s="5"/>
      <c r="AQ49" s="18"/>
    </row>
    <row r="50" spans="1:43" ht="15.6">
      <c r="A50" s="47"/>
      <c r="B50" s="247">
        <f>+'Ark1'!C267</f>
        <v>1999</v>
      </c>
      <c r="C50" s="247">
        <f>+'Ark1'!H267</f>
        <v>2</v>
      </c>
      <c r="D50" s="252" t="s">
        <v>7</v>
      </c>
      <c r="E50" s="345">
        <f>+'Ark1'!Q267</f>
        <v>4732</v>
      </c>
      <c r="F50" s="430">
        <f t="shared" si="55"/>
        <v>9</v>
      </c>
      <c r="G50" s="345">
        <f>+'Ark1'!R267</f>
        <v>22626</v>
      </c>
      <c r="H50" s="427">
        <f t="shared" si="56"/>
        <v>1987</v>
      </c>
      <c r="I50" s="249">
        <f>+'Ark1'!AG267</f>
        <v>29.873126168406859</v>
      </c>
      <c r="J50" s="250">
        <f t="shared" si="57"/>
        <v>-1.3590423833437413</v>
      </c>
      <c r="K50" s="249">
        <f>+'Ark1'!AH267</f>
        <v>0</v>
      </c>
      <c r="L50" s="175"/>
      <c r="M50" s="406"/>
      <c r="N50" s="175"/>
      <c r="O50" s="251">
        <f>+'Ark1'!S267</f>
        <v>4.4493061080173248</v>
      </c>
      <c r="P50" s="252">
        <f t="shared" si="58"/>
        <v>-8.2163439925887261E-2</v>
      </c>
      <c r="Q50" s="71"/>
      <c r="R50" s="417"/>
      <c r="S50" s="407"/>
      <c r="T50" s="414"/>
      <c r="U50" s="47"/>
      <c r="V50" s="251">
        <f>+'Ark1'!T267</f>
        <v>6.2711482365420315</v>
      </c>
      <c r="W50" s="414">
        <f t="shared" si="59"/>
        <v>2.5060732302481625E-2</v>
      </c>
      <c r="X50" s="249">
        <f>+'Ark1'!U267</f>
        <v>21.097118359409446</v>
      </c>
      <c r="Y50" s="250">
        <f t="shared" si="60"/>
        <v>-0.7178726769779793</v>
      </c>
      <c r="Z50" s="248">
        <f>+'Ark1'!W267</f>
        <v>13.935295677539109</v>
      </c>
      <c r="AA50" s="248">
        <f>+'Ark1'!X267</f>
        <v>86.515513126491655</v>
      </c>
      <c r="AB50" s="248">
        <f>+'Ark1'!Y267</f>
        <v>32.573145938301067</v>
      </c>
      <c r="AC50" s="249">
        <f>+'Ark1'!Z267</f>
        <v>4.2524490898308445</v>
      </c>
      <c r="AD50" s="249">
        <f>+'Ark1'!Z267</f>
        <v>4.2524490898308445</v>
      </c>
      <c r="AE50" s="251">
        <f>+'Ark1'!AB267</f>
        <v>2.2294714585674957</v>
      </c>
      <c r="AF50" s="251">
        <f>+'Ark1'!AC267</f>
        <v>78.124413708903802</v>
      </c>
      <c r="AG50" s="248">
        <f>+'Ark1'!AD267</f>
        <v>76.505288914933757</v>
      </c>
      <c r="AH50" s="248">
        <f>+'Ark1'!AE267</f>
        <v>70.736455126348886</v>
      </c>
      <c r="AI50" s="248">
        <f>+'Ark1'!AF267</f>
        <v>31.105306571350003</v>
      </c>
      <c r="AJ50" s="251">
        <f t="shared" si="61"/>
        <v>4.7416648455348982</v>
      </c>
      <c r="AK50" s="248">
        <f t="shared" si="62"/>
        <v>4.7814877430262044</v>
      </c>
      <c r="AL50" s="47"/>
      <c r="AM50" s="4"/>
      <c r="AN50" s="59"/>
      <c r="AO50" s="16"/>
      <c r="AP50" s="5"/>
      <c r="AQ50" s="18"/>
    </row>
    <row r="51" spans="1:43" ht="15.6">
      <c r="A51" s="47"/>
      <c r="B51" s="247">
        <f>+'Ark1'!C268</f>
        <v>2000</v>
      </c>
      <c r="C51" s="247">
        <f>+'Ark1'!H268</f>
        <v>2</v>
      </c>
      <c r="D51" s="252" t="s">
        <v>7</v>
      </c>
      <c r="E51" s="345">
        <f>+'Ark1'!Q268</f>
        <v>4711</v>
      </c>
      <c r="F51" s="430">
        <f t="shared" si="55"/>
        <v>-21</v>
      </c>
      <c r="G51" s="345">
        <f>+'Ark1'!R268</f>
        <v>25827</v>
      </c>
      <c r="H51" s="427">
        <f t="shared" si="56"/>
        <v>3201</v>
      </c>
      <c r="I51" s="249">
        <f>+'Ark1'!AG268</f>
        <v>33.670042553742206</v>
      </c>
      <c r="J51" s="250">
        <f t="shared" si="57"/>
        <v>3.7969163853353471</v>
      </c>
      <c r="K51" s="249">
        <f>+'Ark1'!AH268</f>
        <v>0</v>
      </c>
      <c r="L51" s="175"/>
      <c r="M51" s="406"/>
      <c r="N51" s="175"/>
      <c r="O51" s="251">
        <f>+'Ark1'!S268</f>
        <v>4.6886978743175751</v>
      </c>
      <c r="P51" s="252">
        <f t="shared" si="58"/>
        <v>0.23939176630025027</v>
      </c>
      <c r="Q51" s="71"/>
      <c r="R51" s="417"/>
      <c r="S51" s="407"/>
      <c r="T51" s="414"/>
      <c r="U51" s="47"/>
      <c r="V51" s="251">
        <f>+'Ark1'!T268</f>
        <v>6.2634452317342308</v>
      </c>
      <c r="W51" s="414">
        <f t="shared" si="59"/>
        <v>-7.7030048078006175E-3</v>
      </c>
      <c r="X51" s="249">
        <f>+'Ark1'!U268</f>
        <v>21.345320788322095</v>
      </c>
      <c r="Y51" s="250">
        <f t="shared" si="60"/>
        <v>0.24820242891264854</v>
      </c>
      <c r="Z51" s="248">
        <f>+'Ark1'!W268</f>
        <v>13.687226545862856</v>
      </c>
      <c r="AA51" s="248">
        <f>+'Ark1'!X268</f>
        <v>87.214930111898411</v>
      </c>
      <c r="AB51" s="248">
        <f>+'Ark1'!Y268</f>
        <v>33.523057265652227</v>
      </c>
      <c r="AC51" s="249">
        <f>+'Ark1'!Z268</f>
        <v>4.8307196648782051</v>
      </c>
      <c r="AD51" s="249">
        <f>+'Ark1'!Z268</f>
        <v>4.8307196648782051</v>
      </c>
      <c r="AE51" s="251">
        <f>+'Ark1'!AB268</f>
        <v>2.2852451848279034</v>
      </c>
      <c r="AF51" s="251">
        <f>+'Ark1'!AC268</f>
        <v>70.714089814211903</v>
      </c>
      <c r="AG51" s="248">
        <f>+'Ark1'!AD268</f>
        <v>70.192803906744913</v>
      </c>
      <c r="AH51" s="248">
        <f>+'Ark1'!AE268</f>
        <v>71.647696454598034</v>
      </c>
      <c r="AI51" s="248">
        <f>+'Ark1'!AF268</f>
        <v>34.872134157867727</v>
      </c>
      <c r="AJ51" s="251">
        <f t="shared" si="61"/>
        <v>4.5525050580122608</v>
      </c>
      <c r="AK51" s="248">
        <f t="shared" si="62"/>
        <v>5.4822755253661644</v>
      </c>
      <c r="AL51" s="47"/>
      <c r="AM51" s="4"/>
      <c r="AN51" s="59"/>
      <c r="AO51" s="16"/>
      <c r="AP51" s="5"/>
      <c r="AQ51" s="18"/>
    </row>
    <row r="52" spans="1:43" ht="15.6">
      <c r="A52" s="47"/>
      <c r="B52" s="247">
        <f>+'Ark1'!C269</f>
        <v>2001</v>
      </c>
      <c r="C52" s="247">
        <f>+'Ark1'!H269</f>
        <v>2</v>
      </c>
      <c r="D52" s="252" t="s">
        <v>7</v>
      </c>
      <c r="E52" s="345">
        <f>+'Ark1'!Q269</f>
        <v>3334</v>
      </c>
      <c r="F52" s="430">
        <f t="shared" si="55"/>
        <v>-1377</v>
      </c>
      <c r="G52" s="345">
        <f>+'Ark1'!R269</f>
        <v>15691</v>
      </c>
      <c r="H52" s="427">
        <f t="shared" si="56"/>
        <v>-10136</v>
      </c>
      <c r="I52" s="249">
        <f>+'Ark1'!AG269</f>
        <v>27.343912716407679</v>
      </c>
      <c r="J52" s="250">
        <f t="shared" si="57"/>
        <v>-6.3261298373345269</v>
      </c>
      <c r="K52" s="249">
        <f>+'Ark1'!AH269</f>
        <v>0</v>
      </c>
      <c r="L52" s="175"/>
      <c r="M52" s="406"/>
      <c r="N52" s="175"/>
      <c r="O52" s="251">
        <f>+'Ark1'!S269</f>
        <v>4.7028870052896563</v>
      </c>
      <c r="P52" s="252">
        <f t="shared" si="58"/>
        <v>1.4189130972081188E-2</v>
      </c>
      <c r="Q52" s="71"/>
      <c r="R52" s="417"/>
      <c r="S52" s="407"/>
      <c r="T52" s="414"/>
      <c r="U52" s="47"/>
      <c r="V52" s="251">
        <f>+'Ark1'!T269</f>
        <v>6.4723726977248113</v>
      </c>
      <c r="W52" s="414">
        <f t="shared" si="59"/>
        <v>0.20892746599058043</v>
      </c>
      <c r="X52" s="249">
        <f>+'Ark1'!U269</f>
        <v>21.770881396979213</v>
      </c>
      <c r="Y52" s="250">
        <f t="shared" si="60"/>
        <v>0.42556060865711842</v>
      </c>
      <c r="Z52" s="248">
        <f>+'Ark1'!W269</f>
        <v>15.868969472946276</v>
      </c>
      <c r="AA52" s="248">
        <f>+'Ark1'!X269</f>
        <v>87.260212860875683</v>
      </c>
      <c r="AB52" s="248">
        <f>+'Ark1'!Y269</f>
        <v>37.613918806959397</v>
      </c>
      <c r="AC52" s="249">
        <f>+'Ark1'!Z269</f>
        <v>5.1717617012389558</v>
      </c>
      <c r="AD52" s="249">
        <f>+'Ark1'!Z269</f>
        <v>5.1717617012389558</v>
      </c>
      <c r="AE52" s="251">
        <f>+'Ark1'!AB269</f>
        <v>2.3695158608570943</v>
      </c>
      <c r="AF52" s="251">
        <f>+'Ark1'!AC269</f>
        <v>71.89965227110649</v>
      </c>
      <c r="AG52" s="248">
        <f>+'Ark1'!AD269</f>
        <v>69.424760087167755</v>
      </c>
      <c r="AH52" s="248">
        <f>+'Ark1'!AE269</f>
        <v>69.435168085516011</v>
      </c>
      <c r="AI52" s="248">
        <f>+'Ark1'!AF269</f>
        <v>28.824145342322318</v>
      </c>
      <c r="AJ52" s="251">
        <f t="shared" si="61"/>
        <v>4.6292588727928239</v>
      </c>
      <c r="AK52" s="248">
        <f t="shared" si="62"/>
        <v>4.7063587282543491</v>
      </c>
      <c r="AL52" s="47"/>
      <c r="AM52" s="4"/>
      <c r="AN52" s="59"/>
      <c r="AO52" s="16"/>
      <c r="AP52" s="5"/>
      <c r="AQ52" s="18"/>
    </row>
    <row r="53" spans="1:43" ht="15.6">
      <c r="A53" s="47"/>
      <c r="B53" s="247">
        <f>+'Ark1'!C270</f>
        <v>2002</v>
      </c>
      <c r="C53" s="247">
        <f>+'Ark1'!H270</f>
        <v>2</v>
      </c>
      <c r="D53" s="252" t="s">
        <v>7</v>
      </c>
      <c r="E53" s="345">
        <f>+'Ark1'!Q270</f>
        <v>3633</v>
      </c>
      <c r="F53" s="430">
        <f t="shared" si="55"/>
        <v>299</v>
      </c>
      <c r="G53" s="345">
        <f>+'Ark1'!R270</f>
        <v>15662</v>
      </c>
      <c r="H53" s="427">
        <f t="shared" si="56"/>
        <v>-29</v>
      </c>
      <c r="I53" s="249">
        <f>+'Ark1'!AG270</f>
        <v>30.787295150339894</v>
      </c>
      <c r="J53" s="250">
        <f t="shared" si="57"/>
        <v>3.4433824339322143</v>
      </c>
      <c r="K53" s="249">
        <f>+'Ark1'!AH270</f>
        <v>0</v>
      </c>
      <c r="L53" s="175"/>
      <c r="M53" s="406"/>
      <c r="N53" s="175"/>
      <c r="O53" s="251">
        <f>+'Ark1'!S270</f>
        <v>4.8215425871536191</v>
      </c>
      <c r="P53" s="252">
        <f t="shared" si="58"/>
        <v>0.11865558186396274</v>
      </c>
      <c r="Q53" s="71"/>
      <c r="R53" s="417"/>
      <c r="S53" s="407"/>
      <c r="T53" s="414"/>
      <c r="U53" s="47"/>
      <c r="V53" s="251">
        <f>+'Ark1'!T270</f>
        <v>6.5210701059890175</v>
      </c>
      <c r="W53" s="414">
        <f t="shared" si="59"/>
        <v>4.869740826420621E-2</v>
      </c>
      <c r="X53" s="249">
        <f>+'Ark1'!U270</f>
        <v>22.953090282211662</v>
      </c>
      <c r="Y53" s="250">
        <f t="shared" si="60"/>
        <v>1.1822088852324484</v>
      </c>
      <c r="Z53" s="248">
        <f>+'Ark1'!W270</f>
        <v>18.49061422551398</v>
      </c>
      <c r="AA53" s="248">
        <f>+'Ark1'!X270</f>
        <v>89.50325628910737</v>
      </c>
      <c r="AB53" s="248">
        <f>+'Ark1'!Y270</f>
        <v>46.584088877538001</v>
      </c>
      <c r="AC53" s="249">
        <f>+'Ark1'!Z270</f>
        <v>5.7761947981312236</v>
      </c>
      <c r="AD53" s="249">
        <f>+'Ark1'!Z270</f>
        <v>5.7761947981312236</v>
      </c>
      <c r="AE53" s="251">
        <f>+'Ark1'!AB270</f>
        <v>2.5418794215714033</v>
      </c>
      <c r="AF53" s="251">
        <f>+'Ark1'!AC270</f>
        <v>71.413499796116483</v>
      </c>
      <c r="AG53" s="248">
        <f>+'Ark1'!AD270</f>
        <v>71.340436175399276</v>
      </c>
      <c r="AH53" s="248">
        <f>+'Ark1'!AE270</f>
        <v>72.735186894499776</v>
      </c>
      <c r="AI53" s="248">
        <f>+'Ark1'!AF270</f>
        <v>32.026665030775206</v>
      </c>
      <c r="AJ53" s="251">
        <f t="shared" si="61"/>
        <v>4.7605283718466413</v>
      </c>
      <c r="AK53" s="248">
        <f t="shared" si="62"/>
        <v>4.3110377098816404</v>
      </c>
      <c r="AL53" s="47"/>
      <c r="AM53" s="4"/>
      <c r="AN53" s="59"/>
      <c r="AO53" s="16"/>
      <c r="AP53" s="5"/>
      <c r="AQ53" s="18"/>
    </row>
    <row r="54" spans="1:43" ht="15.6">
      <c r="A54" s="47"/>
      <c r="B54" s="247">
        <f>+'Ark1'!C271</f>
        <v>2003</v>
      </c>
      <c r="C54" s="247">
        <f>+'Ark1'!H271</f>
        <v>2</v>
      </c>
      <c r="D54" s="252" t="s">
        <v>7</v>
      </c>
      <c r="E54" s="345">
        <f>+'Ark1'!Q271</f>
        <v>3369</v>
      </c>
      <c r="F54" s="430">
        <f t="shared" si="55"/>
        <v>-264</v>
      </c>
      <c r="G54" s="345">
        <f>+'Ark1'!R271</f>
        <v>13139.01</v>
      </c>
      <c r="H54" s="427">
        <f t="shared" si="56"/>
        <v>-2522.9899999999998</v>
      </c>
      <c r="I54" s="249">
        <f>+'Ark1'!AG271</f>
        <v>33.695059927284198</v>
      </c>
      <c r="J54" s="250">
        <f t="shared" si="57"/>
        <v>2.9077647769443047</v>
      </c>
      <c r="K54" s="249">
        <f>+'Ark1'!AH271</f>
        <v>0</v>
      </c>
      <c r="L54" s="175"/>
      <c r="M54" s="406"/>
      <c r="N54" s="175"/>
      <c r="O54" s="251">
        <f>+'Ark1'!S271</f>
        <v>5.1472675642989856</v>
      </c>
      <c r="P54" s="252">
        <f t="shared" si="58"/>
        <v>0.32572497714536652</v>
      </c>
      <c r="Q54" s="71"/>
      <c r="R54" s="417"/>
      <c r="S54" s="407"/>
      <c r="T54" s="414"/>
      <c r="U54" s="47"/>
      <c r="V54" s="251">
        <f>+'Ark1'!T271</f>
        <v>6.4143341088864361</v>
      </c>
      <c r="W54" s="414">
        <f t="shared" si="59"/>
        <v>-0.10673599710258141</v>
      </c>
      <c r="X54" s="249">
        <f>+'Ark1'!U271</f>
        <v>23.820424826527983</v>
      </c>
      <c r="Y54" s="250">
        <f t="shared" si="60"/>
        <v>0.8673345443163214</v>
      </c>
      <c r="Z54" s="248">
        <f>+'Ark1'!W271</f>
        <v>17.08652326164604</v>
      </c>
      <c r="AA54" s="248">
        <f>+'Ark1'!X271</f>
        <v>90.372105660928781</v>
      </c>
      <c r="AB54" s="248">
        <f>+'Ark1'!Y271</f>
        <v>52.172880605159762</v>
      </c>
      <c r="AC54" s="249">
        <f>+'Ark1'!Z271</f>
        <v>6.3162543646312512</v>
      </c>
      <c r="AD54" s="249">
        <f>+'Ark1'!Z271</f>
        <v>6.3162543646312512</v>
      </c>
      <c r="AE54" s="251">
        <f>+'Ark1'!AB271</f>
        <v>2.6378961521964843</v>
      </c>
      <c r="AF54" s="251">
        <f>+'Ark1'!AC271</f>
        <v>72.723277439278661</v>
      </c>
      <c r="AG54" s="248">
        <f>+'Ark1'!AD271</f>
        <v>71.303494389526847</v>
      </c>
      <c r="AH54" s="248">
        <f>+'Ark1'!AE271</f>
        <v>71.68272911360198</v>
      </c>
      <c r="AI54" s="248">
        <f>+'Ark1'!AF271</f>
        <v>34.245592763157717</v>
      </c>
      <c r="AJ54" s="251">
        <f t="shared" si="61"/>
        <v>4.6277805707526154</v>
      </c>
      <c r="AK54" s="248">
        <f t="shared" si="62"/>
        <v>3.8999732858414959</v>
      </c>
      <c r="AL54" s="47"/>
      <c r="AM54" s="4"/>
      <c r="AN54" s="59"/>
      <c r="AO54" s="16"/>
      <c r="AP54" s="5"/>
      <c r="AQ54" s="18"/>
    </row>
    <row r="55" spans="1:43" ht="15.6">
      <c r="A55" s="47"/>
      <c r="B55" s="247">
        <f>+'Ark1'!C272</f>
        <v>2004</v>
      </c>
      <c r="C55" s="247">
        <f>+'Ark1'!H272</f>
        <v>2</v>
      </c>
      <c r="D55" s="252" t="s">
        <v>7</v>
      </c>
      <c r="E55" s="345">
        <f>+'Ark1'!Q272</f>
        <v>3325</v>
      </c>
      <c r="F55" s="430">
        <f t="shared" si="55"/>
        <v>-44</v>
      </c>
      <c r="G55" s="345">
        <f>+'Ark1'!R272</f>
        <v>12822</v>
      </c>
      <c r="H55" s="427">
        <f t="shared" si="56"/>
        <v>-317.01000000000022</v>
      </c>
      <c r="I55" s="249">
        <f>+'Ark1'!AG272</f>
        <v>32.072530259356355</v>
      </c>
      <c r="J55" s="250">
        <f t="shared" si="57"/>
        <v>-1.6225296679278429</v>
      </c>
      <c r="K55" s="249">
        <f>+'Ark1'!AH272</f>
        <v>0</v>
      </c>
      <c r="L55" s="175"/>
      <c r="M55" s="406"/>
      <c r="N55" s="175"/>
      <c r="O55" s="251">
        <f>+'Ark1'!S272</f>
        <v>5.6972391202620498</v>
      </c>
      <c r="P55" s="252">
        <f t="shared" si="58"/>
        <v>0.54997155596306424</v>
      </c>
      <c r="Q55" s="71"/>
      <c r="R55" s="417"/>
      <c r="S55" s="407"/>
      <c r="T55" s="414"/>
      <c r="U55" s="47"/>
      <c r="V55" s="251">
        <f>+'Ark1'!T272</f>
        <v>6.5740134144439244</v>
      </c>
      <c r="W55" s="414">
        <f t="shared" si="59"/>
        <v>0.15967930555748833</v>
      </c>
      <c r="X55" s="249">
        <f>+'Ark1'!U272</f>
        <v>24.200787708625754</v>
      </c>
      <c r="Y55" s="250">
        <f t="shared" si="60"/>
        <v>0.38036288209777069</v>
      </c>
      <c r="Z55" s="248">
        <f>+'Ark1'!W272</f>
        <v>19.279363593823124</v>
      </c>
      <c r="AA55" s="248">
        <f>+'Ark1'!X272</f>
        <v>90.765871158945572</v>
      </c>
      <c r="AB55" s="248">
        <f>+'Ark1'!Y272</f>
        <v>55.350179379191999</v>
      </c>
      <c r="AC55" s="249">
        <f>+'Ark1'!Z272</f>
        <v>6.2691698964431719</v>
      </c>
      <c r="AD55" s="249">
        <f>+'Ark1'!Z272</f>
        <v>6.2691698964431719</v>
      </c>
      <c r="AE55" s="251">
        <f>+'Ark1'!AB272</f>
        <v>2.5964060517198222</v>
      </c>
      <c r="AF55" s="251">
        <f>+'Ark1'!AC272</f>
        <v>71.650551836666281</v>
      </c>
      <c r="AG55" s="248">
        <f>+'Ark1'!AD272</f>
        <v>71.082388731884393</v>
      </c>
      <c r="AH55" s="248">
        <f>+'Ark1'!AE272</f>
        <v>72.219207615286905</v>
      </c>
      <c r="AI55" s="248">
        <f>+'Ark1'!AF272</f>
        <v>33.083909588192803</v>
      </c>
      <c r="AJ55" s="251">
        <f t="shared" si="61"/>
        <v>4.2478097193702862</v>
      </c>
      <c r="AK55" s="248">
        <f t="shared" si="62"/>
        <v>3.8562406015037594</v>
      </c>
      <c r="AL55" s="47"/>
      <c r="AM55" s="4"/>
      <c r="AN55" s="59"/>
      <c r="AO55" s="16"/>
      <c r="AP55" s="5"/>
      <c r="AQ55" s="18"/>
    </row>
    <row r="56" spans="1:43" ht="15.6">
      <c r="A56" s="47"/>
      <c r="B56" s="247">
        <f>+'Ark1'!C273</f>
        <v>2005</v>
      </c>
      <c r="C56" s="247">
        <f>+'Ark1'!H273</f>
        <v>2</v>
      </c>
      <c r="D56" s="252" t="s">
        <v>7</v>
      </c>
      <c r="E56" s="345">
        <f>+'Ark1'!Q273</f>
        <v>3200</v>
      </c>
      <c r="F56" s="430">
        <f t="shared" si="55"/>
        <v>-125</v>
      </c>
      <c r="G56" s="345">
        <f>+'Ark1'!R273</f>
        <v>12793</v>
      </c>
      <c r="H56" s="427">
        <f t="shared" si="56"/>
        <v>-29</v>
      </c>
      <c r="I56" s="249">
        <f>+'Ark1'!AG273</f>
        <v>33.856239119004556</v>
      </c>
      <c r="J56" s="250">
        <f t="shared" si="57"/>
        <v>1.7837088596482005</v>
      </c>
      <c r="K56" s="249">
        <f>+'Ark1'!AH273</f>
        <v>0</v>
      </c>
      <c r="L56" s="175"/>
      <c r="M56" s="406"/>
      <c r="N56" s="175"/>
      <c r="O56" s="251">
        <f>+'Ark1'!S273</f>
        <v>6.0752755413116564</v>
      </c>
      <c r="P56" s="252">
        <f t="shared" si="58"/>
        <v>0.37803642104960655</v>
      </c>
      <c r="Q56" s="71"/>
      <c r="R56" s="417"/>
      <c r="S56" s="407"/>
      <c r="T56" s="414"/>
      <c r="U56" s="47"/>
      <c r="V56" s="251">
        <f>+'Ark1'!T273</f>
        <v>6.6621589931994087</v>
      </c>
      <c r="W56" s="414">
        <f t="shared" si="59"/>
        <v>8.8145578755484344E-2</v>
      </c>
      <c r="X56" s="249">
        <f>+'Ark1'!U273</f>
        <v>24.980121941686903</v>
      </c>
      <c r="Y56" s="250">
        <f t="shared" si="60"/>
        <v>0.77933423306114946</v>
      </c>
      <c r="Z56" s="248">
        <f>+'Ark1'!W273</f>
        <v>20.409598999452822</v>
      </c>
      <c r="AA56" s="248">
        <f>+'Ark1'!X273</f>
        <v>92.34737747205503</v>
      </c>
      <c r="AB56" s="248">
        <f>+'Ark1'!Y273</f>
        <v>60.603455014461041</v>
      </c>
      <c r="AC56" s="249">
        <f>+'Ark1'!Z273</f>
        <v>6.4543373516399756</v>
      </c>
      <c r="AD56" s="249">
        <f>+'Ark1'!Z273</f>
        <v>6.4543373516399756</v>
      </c>
      <c r="AE56" s="251">
        <f>+'Ark1'!AB273</f>
        <v>2.6055435668727296</v>
      </c>
      <c r="AF56" s="251">
        <f>+'Ark1'!AC273</f>
        <v>72.3684812427731</v>
      </c>
      <c r="AG56" s="248">
        <f>+'Ark1'!AD273</f>
        <v>69.731783980693749</v>
      </c>
      <c r="AH56" s="248">
        <f>+'Ark1'!AE273</f>
        <v>70.716464533461121</v>
      </c>
      <c r="AI56" s="248">
        <f>+'Ark1'!AF273</f>
        <v>34.556996218260402</v>
      </c>
      <c r="AJ56" s="251">
        <f t="shared" si="61"/>
        <v>4.11176773330246</v>
      </c>
      <c r="AK56" s="248">
        <f t="shared" si="62"/>
        <v>3.9978125000000002</v>
      </c>
      <c r="AL56" s="47"/>
      <c r="AM56" s="4"/>
      <c r="AN56" s="59"/>
      <c r="AO56" s="16"/>
      <c r="AP56" s="5"/>
      <c r="AQ56" s="18"/>
    </row>
    <row r="57" spans="1:43" ht="15.6">
      <c r="A57" s="47"/>
      <c r="B57" s="247">
        <f>+'Ark1'!C274</f>
        <v>2006</v>
      </c>
      <c r="C57" s="247">
        <f>+'Ark1'!H274</f>
        <v>2</v>
      </c>
      <c r="D57" s="252" t="s">
        <v>7</v>
      </c>
      <c r="E57" s="345">
        <f>+'Ark1'!Q274</f>
        <v>3098</v>
      </c>
      <c r="F57" s="430">
        <f t="shared" si="55"/>
        <v>-102</v>
      </c>
      <c r="G57" s="345">
        <f>+'Ark1'!R274</f>
        <v>12125</v>
      </c>
      <c r="H57" s="427">
        <f t="shared" si="56"/>
        <v>-668</v>
      </c>
      <c r="I57" s="249">
        <f>+'Ark1'!AG274</f>
        <v>31.537496712891201</v>
      </c>
      <c r="J57" s="250">
        <f t="shared" si="57"/>
        <v>-2.3187424061133548</v>
      </c>
      <c r="K57" s="249">
        <f>+'Ark1'!AH274</f>
        <v>0</v>
      </c>
      <c r="L57" s="175"/>
      <c r="M57" s="406"/>
      <c r="N57" s="175"/>
      <c r="O57" s="251">
        <f>+'Ark1'!S274</f>
        <v>5.8591340206185558</v>
      </c>
      <c r="P57" s="252">
        <f t="shared" si="58"/>
        <v>-0.21614152069310055</v>
      </c>
      <c r="Q57" s="71"/>
      <c r="R57" s="417"/>
      <c r="S57" s="407"/>
      <c r="T57" s="414"/>
      <c r="U57" s="47"/>
      <c r="V57" s="251">
        <f>+'Ark1'!T274</f>
        <v>6.3188453608247421</v>
      </c>
      <c r="W57" s="414">
        <f t="shared" si="59"/>
        <v>-0.34331363237466661</v>
      </c>
      <c r="X57" s="249">
        <f>+'Ark1'!U274</f>
        <v>24.391274226803979</v>
      </c>
      <c r="Y57" s="250">
        <f t="shared" si="60"/>
        <v>-0.58884771488292387</v>
      </c>
      <c r="Z57" s="248">
        <f>+'Ark1'!W274</f>
        <v>17.096907216494849</v>
      </c>
      <c r="AA57" s="248">
        <f>+'Ark1'!X274</f>
        <v>89.632989690721615</v>
      </c>
      <c r="AB57" s="248">
        <f>+'Ark1'!Y274</f>
        <v>56.709278350515447</v>
      </c>
      <c r="AC57" s="249">
        <f>+'Ark1'!Z274</f>
        <v>6.6483153547920404</v>
      </c>
      <c r="AD57" s="249">
        <f>+'Ark1'!Z274</f>
        <v>6.6483153547920404</v>
      </c>
      <c r="AE57" s="251">
        <f>+'Ark1'!AB274</f>
        <v>2.5354125931145477</v>
      </c>
      <c r="AF57" s="251">
        <f>+'Ark1'!AC274</f>
        <v>75.438410322608789</v>
      </c>
      <c r="AG57" s="248">
        <f>+'Ark1'!AD274</f>
        <v>72.306099642429771</v>
      </c>
      <c r="AH57" s="248">
        <f>+'Ark1'!AE274</f>
        <v>73.392448458961681</v>
      </c>
      <c r="AI57" s="248">
        <f>+'Ark1'!AF274</f>
        <v>32.910808316595194</v>
      </c>
      <c r="AJ57" s="251">
        <f t="shared" si="61"/>
        <v>4.1629486782466474</v>
      </c>
      <c r="AK57" s="248">
        <f t="shared" si="62"/>
        <v>3.9138153647514526</v>
      </c>
      <c r="AL57" s="47"/>
      <c r="AM57" s="4"/>
      <c r="AN57" s="59"/>
      <c r="AO57" s="16"/>
      <c r="AP57" s="5"/>
      <c r="AQ57" s="18"/>
    </row>
    <row r="58" spans="1:43" ht="15.6">
      <c r="A58" s="47"/>
      <c r="B58" s="247">
        <f>+'Ark1'!C275</f>
        <v>2007</v>
      </c>
      <c r="C58" s="247">
        <f>+'Ark1'!H275</f>
        <v>2</v>
      </c>
      <c r="D58" s="252" t="s">
        <v>7</v>
      </c>
      <c r="E58" s="345">
        <f>+'Ark1'!Q275</f>
        <v>2866</v>
      </c>
      <c r="F58" s="430">
        <f t="shared" ref="F58:F65" si="63">+E58-E57</f>
        <v>-232</v>
      </c>
      <c r="G58" s="345">
        <f>+'Ark1'!R275</f>
        <v>10387</v>
      </c>
      <c r="H58" s="427">
        <f t="shared" ref="H58:H65" si="64">+G58-G57</f>
        <v>-1738</v>
      </c>
      <c r="I58" s="249">
        <f>+'Ark1'!AG275</f>
        <v>30.520321225789431</v>
      </c>
      <c r="J58" s="250">
        <f t="shared" ref="J58:J65" si="65">+I58-I57</f>
        <v>-1.0171754871017704</v>
      </c>
      <c r="K58" s="249">
        <f>+'Ark1'!AH275</f>
        <v>0</v>
      </c>
      <c r="L58" s="175"/>
      <c r="M58" s="406"/>
      <c r="N58" s="175"/>
      <c r="O58" s="251">
        <f>+'Ark1'!S275</f>
        <v>5.9255800519880601</v>
      </c>
      <c r="P58" s="252">
        <f t="shared" ref="P58:P65" si="66">+O58-O57</f>
        <v>6.6446031369504333E-2</v>
      </c>
      <c r="Q58" s="71"/>
      <c r="R58" s="417"/>
      <c r="S58" s="407"/>
      <c r="T58" s="414"/>
      <c r="U58" s="47"/>
      <c r="V58" s="251">
        <f>+'Ark1'!T275</f>
        <v>6.1665543467796313</v>
      </c>
      <c r="W58" s="414">
        <f t="shared" ref="W58:W65" si="67">+V58-V57</f>
        <v>-0.15229101404511081</v>
      </c>
      <c r="X58" s="249">
        <f>+'Ark1'!U275</f>
        <v>24.288398960238808</v>
      </c>
      <c r="Y58" s="250">
        <f t="shared" ref="Y58:Y65" si="68">+X58-X57</f>
        <v>-0.10287526656517088</v>
      </c>
      <c r="Z58" s="248">
        <f>+'Ark1'!W275</f>
        <v>16.434004043515937</v>
      </c>
      <c r="AA58" s="248">
        <f>+'Ark1'!X275</f>
        <v>87.108886107634518</v>
      </c>
      <c r="AB58" s="248">
        <f>+'Ark1'!Y275</f>
        <v>56.358910176181794</v>
      </c>
      <c r="AC58" s="249">
        <f>+'Ark1'!Z275</f>
        <v>7.1004583186514276</v>
      </c>
      <c r="AD58" s="249">
        <f>+'Ark1'!Z275</f>
        <v>7.1004583186514276</v>
      </c>
      <c r="AE58" s="251">
        <f>+'Ark1'!AB275</f>
        <v>2.6311349244514735</v>
      </c>
      <c r="AF58" s="251">
        <f>+'Ark1'!AC275</f>
        <v>74.660330819085701</v>
      </c>
      <c r="AG58" s="248">
        <f>+'Ark1'!AD275</f>
        <v>70.74891906947704</v>
      </c>
      <c r="AH58" s="248">
        <f>+'Ark1'!AE275</f>
        <v>71.774265260881279</v>
      </c>
      <c r="AI58" s="248">
        <f>+'Ark1'!AF275</f>
        <v>31.426237444027596</v>
      </c>
      <c r="AJ58" s="251">
        <f t="shared" ref="AJ58:AJ65" si="69">+X58/O58</f>
        <v>4.0989065622512237</v>
      </c>
      <c r="AK58" s="248">
        <f t="shared" ref="AK58:AK65" si="70">+G58/E58</f>
        <v>3.6242149337055127</v>
      </c>
      <c r="AL58" s="47"/>
      <c r="AM58" s="4"/>
      <c r="AN58" s="59"/>
      <c r="AO58" s="16"/>
      <c r="AP58" s="5"/>
      <c r="AQ58" s="18"/>
    </row>
    <row r="59" spans="1:43" ht="15.6">
      <c r="A59" s="47"/>
      <c r="B59" s="247">
        <f>+'Ark1'!C276</f>
        <v>2008</v>
      </c>
      <c r="C59" s="247">
        <f>+'Ark1'!H276</f>
        <v>2</v>
      </c>
      <c r="D59" s="252" t="s">
        <v>7</v>
      </c>
      <c r="E59" s="345">
        <f>+'Ark1'!Q276</f>
        <v>2800</v>
      </c>
      <c r="F59" s="430">
        <f t="shared" si="63"/>
        <v>-66</v>
      </c>
      <c r="G59" s="345">
        <f>+'Ark1'!R276</f>
        <v>10525</v>
      </c>
      <c r="H59" s="427">
        <f t="shared" si="64"/>
        <v>138</v>
      </c>
      <c r="I59" s="249">
        <f>+'Ark1'!AG276</f>
        <v>30.348621776698185</v>
      </c>
      <c r="J59" s="250">
        <f t="shared" si="65"/>
        <v>-0.17169944909124624</v>
      </c>
      <c r="K59" s="249">
        <f>+'Ark1'!AH276</f>
        <v>0</v>
      </c>
      <c r="L59" s="175"/>
      <c r="M59" s="406"/>
      <c r="N59" s="175"/>
      <c r="O59" s="251">
        <f>+'Ark1'!S276</f>
        <v>6.3702612826603309</v>
      </c>
      <c r="P59" s="252">
        <f t="shared" si="66"/>
        <v>0.44468123067227072</v>
      </c>
      <c r="Q59" s="71"/>
      <c r="R59" s="417"/>
      <c r="S59" s="407"/>
      <c r="T59" s="414"/>
      <c r="U59" s="47"/>
      <c r="V59" s="251">
        <f>+'Ark1'!T276</f>
        <v>6.3702612826603309</v>
      </c>
      <c r="W59" s="414">
        <f t="shared" si="67"/>
        <v>0.20370693588069955</v>
      </c>
      <c r="X59" s="249">
        <f>+'Ark1'!U276</f>
        <v>24.71482185273166</v>
      </c>
      <c r="Y59" s="250">
        <f t="shared" si="68"/>
        <v>0.4264228924928517</v>
      </c>
      <c r="Z59" s="248">
        <f>+'Ark1'!W276</f>
        <v>15.800475059382427</v>
      </c>
      <c r="AA59" s="248">
        <f>+'Ark1'!X276</f>
        <v>87.933491686460798</v>
      </c>
      <c r="AB59" s="248">
        <f>+'Ark1'!Y276</f>
        <v>58.831353919239888</v>
      </c>
      <c r="AC59" s="249">
        <f>+'Ark1'!Z276</f>
        <v>7.1463138865718605</v>
      </c>
      <c r="AD59" s="249">
        <f>+'Ark1'!Z276</f>
        <v>7.1463138865718605</v>
      </c>
      <c r="AE59" s="251">
        <f>+'Ark1'!AB276</f>
        <v>2.4380220903847558</v>
      </c>
      <c r="AF59" s="251">
        <f>+'Ark1'!AC276</f>
        <v>73.668489313538586</v>
      </c>
      <c r="AG59" s="248">
        <f>+'Ark1'!AD276</f>
        <v>67.932570479360109</v>
      </c>
      <c r="AH59" s="248">
        <f>+'Ark1'!AE276</f>
        <v>68.932137850229864</v>
      </c>
      <c r="AI59" s="248">
        <f>+'Ark1'!AF276</f>
        <v>31.442313437294615</v>
      </c>
      <c r="AJ59" s="251">
        <f t="shared" si="69"/>
        <v>3.8797187047891897</v>
      </c>
      <c r="AK59" s="248">
        <f t="shared" si="70"/>
        <v>3.7589285714285716</v>
      </c>
      <c r="AL59" s="47"/>
      <c r="AM59" s="4"/>
      <c r="AN59" s="16"/>
      <c r="AO59" s="16"/>
      <c r="AP59" s="5"/>
      <c r="AQ59" s="18"/>
    </row>
    <row r="60" spans="1:43" ht="15.6">
      <c r="A60" s="47"/>
      <c r="B60" s="247">
        <f>+'Ark1'!C277</f>
        <v>2009</v>
      </c>
      <c r="C60" s="247">
        <f>+'Ark1'!H277</f>
        <v>2</v>
      </c>
      <c r="D60" s="252" t="s">
        <v>7</v>
      </c>
      <c r="E60" s="345">
        <f>+'Ark1'!Q277</f>
        <v>2682</v>
      </c>
      <c r="F60" s="430">
        <f t="shared" si="63"/>
        <v>-118</v>
      </c>
      <c r="G60" s="345">
        <f>+'Ark1'!R277</f>
        <v>10099</v>
      </c>
      <c r="H60" s="427">
        <f t="shared" si="64"/>
        <v>-426</v>
      </c>
      <c r="I60" s="249">
        <f>+'Ark1'!AG277</f>
        <v>29.303000577020448</v>
      </c>
      <c r="J60" s="250">
        <f t="shared" si="65"/>
        <v>-1.0456211996777363</v>
      </c>
      <c r="K60" s="249">
        <f>+'Ark1'!AH277</f>
        <v>0</v>
      </c>
      <c r="L60" s="175"/>
      <c r="M60" s="406"/>
      <c r="N60" s="175"/>
      <c r="O60" s="251">
        <f>+'Ark1'!S277</f>
        <v>6.4543024061788286</v>
      </c>
      <c r="P60" s="252">
        <f t="shared" si="66"/>
        <v>8.4041123518497685E-2</v>
      </c>
      <c r="Q60" s="71"/>
      <c r="R60" s="417"/>
      <c r="S60" s="407"/>
      <c r="T60" s="414"/>
      <c r="U60" s="47"/>
      <c r="V60" s="251">
        <f>+'Ark1'!T277</f>
        <v>6.2743836023368642</v>
      </c>
      <c r="W60" s="414">
        <f t="shared" si="67"/>
        <v>-9.5877680323466663E-2</v>
      </c>
      <c r="X60" s="249">
        <f>+'Ark1'!U277</f>
        <v>24.710278245370919</v>
      </c>
      <c r="Y60" s="250">
        <f t="shared" si="68"/>
        <v>-4.5436073607412197E-3</v>
      </c>
      <c r="Z60" s="248">
        <f>+'Ark1'!W277</f>
        <v>14.872759679176159</v>
      </c>
      <c r="AA60" s="248">
        <f>+'Ark1'!X277</f>
        <v>85.949103871670431</v>
      </c>
      <c r="AB60" s="248">
        <f>+'Ark1'!Y277</f>
        <v>59.243489454401406</v>
      </c>
      <c r="AC60" s="249">
        <f>+'Ark1'!Z277</f>
        <v>7.5318241087533107</v>
      </c>
      <c r="AD60" s="249">
        <f>+'Ark1'!Z277</f>
        <v>7.5318241087533107</v>
      </c>
      <c r="AE60" s="251">
        <f>+'Ark1'!AB277</f>
        <v>2.4283511075801543</v>
      </c>
      <c r="AF60" s="251">
        <f>+'Ark1'!AC277</f>
        <v>75.77090303369225</v>
      </c>
      <c r="AG60" s="248">
        <f>+'Ark1'!AD277</f>
        <v>64.097463246201897</v>
      </c>
      <c r="AH60" s="248">
        <f>+'Ark1'!AE277</f>
        <v>68.527739935293482</v>
      </c>
      <c r="AI60" s="248">
        <f>+'Ark1'!AF277</f>
        <v>31.213104620615052</v>
      </c>
      <c r="AJ60" s="251">
        <f t="shared" si="69"/>
        <v>3.8284971311098301</v>
      </c>
      <c r="AK60" s="248">
        <f t="shared" si="70"/>
        <v>3.7654735272184938</v>
      </c>
      <c r="AL60" s="47"/>
      <c r="AM60" s="4"/>
      <c r="AN60" s="16"/>
      <c r="AO60" s="16"/>
      <c r="AP60" s="5"/>
      <c r="AQ60" s="18"/>
    </row>
    <row r="61" spans="1:43" ht="15.6">
      <c r="A61" s="47"/>
      <c r="B61" s="247">
        <f>+'Ark1'!C278</f>
        <v>2010</v>
      </c>
      <c r="C61" s="247">
        <f>+'Ark1'!H278</f>
        <v>2</v>
      </c>
      <c r="D61" s="252" t="s">
        <v>7</v>
      </c>
      <c r="E61" s="345">
        <f>+'Ark1'!Q278</f>
        <v>3183</v>
      </c>
      <c r="F61" s="430">
        <f t="shared" si="63"/>
        <v>501</v>
      </c>
      <c r="G61" s="345">
        <f>+'Ark1'!R278</f>
        <v>14864</v>
      </c>
      <c r="H61" s="427">
        <f t="shared" si="64"/>
        <v>4765</v>
      </c>
      <c r="I61" s="249">
        <f>+'Ark1'!AG278</f>
        <v>35.674070788129221</v>
      </c>
      <c r="J61" s="250">
        <f t="shared" si="65"/>
        <v>6.3710702111087727</v>
      </c>
      <c r="K61" s="249">
        <f>+'Ark1'!AH278</f>
        <v>0</v>
      </c>
      <c r="L61" s="175"/>
      <c r="M61" s="406"/>
      <c r="N61" s="175"/>
      <c r="O61" s="251">
        <f>+'Ark1'!S278</f>
        <v>6.2374865446716914</v>
      </c>
      <c r="P61" s="252">
        <f t="shared" si="66"/>
        <v>-0.21681586150713716</v>
      </c>
      <c r="Q61" s="71"/>
      <c r="R61" s="417"/>
      <c r="S61" s="407"/>
      <c r="T61" s="414"/>
      <c r="U61" s="47"/>
      <c r="V61" s="251">
        <f>+'Ark1'!T278</f>
        <v>6.1042787944025836</v>
      </c>
      <c r="W61" s="414">
        <f t="shared" si="67"/>
        <v>-0.17010480793428062</v>
      </c>
      <c r="X61" s="249">
        <f>+'Ark1'!U278</f>
        <v>22.827220129171177</v>
      </c>
      <c r="Y61" s="250">
        <f t="shared" si="68"/>
        <v>-1.8830581161997415</v>
      </c>
      <c r="Z61" s="248">
        <f>+'Ark1'!W278</f>
        <v>11.968514531754575</v>
      </c>
      <c r="AA61" s="248">
        <f>+'Ark1'!X278</f>
        <v>74.044671689989244</v>
      </c>
      <c r="AB61" s="248">
        <f>+'Ark1'!Y278</f>
        <v>49.064854682454254</v>
      </c>
      <c r="AC61" s="249">
        <f>+'Ark1'!Z278</f>
        <v>8.3667427794413456</v>
      </c>
      <c r="AD61" s="249">
        <f>+'Ark1'!Z278</f>
        <v>8.3667427794413456</v>
      </c>
      <c r="AE61" s="251">
        <f>+'Ark1'!AB278</f>
        <v>2.3149541913999374</v>
      </c>
      <c r="AF61" s="251">
        <f>+'Ark1'!AC278</f>
        <v>74.517198289317804</v>
      </c>
      <c r="AG61" s="248">
        <f>+'Ark1'!AD278</f>
        <v>62.080774895516441</v>
      </c>
      <c r="AH61" s="248">
        <f>+'Ark1'!AE278</f>
        <v>68.451566236827247</v>
      </c>
      <c r="AI61" s="248">
        <f>+'Ark1'!AF278</f>
        <v>39.449029963640207</v>
      </c>
      <c r="AJ61" s="251">
        <f t="shared" si="69"/>
        <v>3.6596824643527439</v>
      </c>
      <c r="AK61" s="248">
        <f t="shared" si="70"/>
        <v>4.6698083568960103</v>
      </c>
      <c r="AL61" s="47"/>
      <c r="AM61" s="4"/>
      <c r="AN61" s="16"/>
      <c r="AO61" s="16"/>
      <c r="AP61" s="5"/>
      <c r="AQ61" s="18"/>
    </row>
    <row r="62" spans="1:43" ht="15.6">
      <c r="A62" s="47"/>
      <c r="B62" s="247">
        <f>+'Ark1'!C279</f>
        <v>2011</v>
      </c>
      <c r="C62" s="247">
        <f>+'Ark1'!H279</f>
        <v>2</v>
      </c>
      <c r="D62" s="252" t="s">
        <v>7</v>
      </c>
      <c r="E62" s="345">
        <f>+'Ark1'!Q279</f>
        <v>3355</v>
      </c>
      <c r="F62" s="430">
        <f t="shared" si="63"/>
        <v>172</v>
      </c>
      <c r="G62" s="345">
        <f>+'Ark1'!R279</f>
        <v>16206</v>
      </c>
      <c r="H62" s="427">
        <f t="shared" si="64"/>
        <v>1342</v>
      </c>
      <c r="I62" s="249">
        <f>+'Ark1'!AG279</f>
        <v>37.856818081298506</v>
      </c>
      <c r="J62" s="250">
        <f t="shared" si="65"/>
        <v>2.1827472931692853</v>
      </c>
      <c r="K62" s="249">
        <f>+'Ark1'!AH279</f>
        <v>0</v>
      </c>
      <c r="L62" s="175"/>
      <c r="M62" s="406"/>
      <c r="N62" s="175"/>
      <c r="O62" s="251">
        <f>+'Ark1'!S279</f>
        <v>6.4027520671356291</v>
      </c>
      <c r="P62" s="252">
        <f t="shared" si="66"/>
        <v>0.16526552246393766</v>
      </c>
      <c r="Q62" s="71"/>
      <c r="R62" s="417"/>
      <c r="S62" s="407"/>
      <c r="T62" s="414"/>
      <c r="U62" s="47"/>
      <c r="V62" s="251">
        <f>+'Ark1'!T279</f>
        <v>6.1604961125509083</v>
      </c>
      <c r="W62" s="414">
        <f t="shared" si="67"/>
        <v>5.6217318148324757E-2</v>
      </c>
      <c r="X62" s="249">
        <f>+'Ark1'!U279</f>
        <v>23.925595458472081</v>
      </c>
      <c r="Y62" s="250">
        <f t="shared" si="68"/>
        <v>1.0983753293009038</v>
      </c>
      <c r="Z62" s="248">
        <f>+'Ark1'!W279</f>
        <v>11.921510551647538</v>
      </c>
      <c r="AA62" s="248">
        <f>+'Ark1'!X279</f>
        <v>79.0941626558065</v>
      </c>
      <c r="AB62" s="248">
        <f>+'Ark1'!Y279</f>
        <v>53.609774157719357</v>
      </c>
      <c r="AC62" s="249">
        <f>+'Ark1'!Z279</f>
        <v>8.3721441647041654</v>
      </c>
      <c r="AD62" s="249">
        <f>+'Ark1'!Z279</f>
        <v>8.3721441647041654</v>
      </c>
      <c r="AE62" s="251">
        <f>+'Ark1'!AB279</f>
        <v>2.2283492806453871</v>
      </c>
      <c r="AF62" s="251">
        <f>+'Ark1'!AC279</f>
        <v>75.542385498656898</v>
      </c>
      <c r="AG62" s="248">
        <f>+'Ark1'!AD279</f>
        <v>61.660794184846488</v>
      </c>
      <c r="AH62" s="248">
        <f>+'Ark1'!AE279</f>
        <v>67.750836361653526</v>
      </c>
      <c r="AI62" s="248">
        <f>+'Ark1'!AF279</f>
        <v>40.047446067165822</v>
      </c>
      <c r="AJ62" s="251">
        <f t="shared" si="69"/>
        <v>3.736767441188078</v>
      </c>
      <c r="AK62" s="248">
        <f t="shared" si="70"/>
        <v>4.8304023845007453</v>
      </c>
      <c r="AL62" s="47"/>
      <c r="AM62" s="4"/>
      <c r="AN62" s="16"/>
      <c r="AO62" s="16"/>
      <c r="AP62" s="5"/>
      <c r="AQ62" s="18"/>
    </row>
    <row r="63" spans="1:43" ht="15.6">
      <c r="A63" s="47"/>
      <c r="B63" s="247">
        <f>+'Ark1'!C280</f>
        <v>2012</v>
      </c>
      <c r="C63" s="247">
        <f>+'Ark1'!H280</f>
        <v>2</v>
      </c>
      <c r="D63" s="252" t="s">
        <v>7</v>
      </c>
      <c r="E63" s="345">
        <f>+'Ark1'!Q280</f>
        <v>3083</v>
      </c>
      <c r="F63" s="430">
        <f t="shared" si="63"/>
        <v>-272</v>
      </c>
      <c r="G63" s="345">
        <f>+'Ark1'!R280</f>
        <v>13611</v>
      </c>
      <c r="H63" s="427">
        <f t="shared" si="64"/>
        <v>-2595</v>
      </c>
      <c r="I63" s="249">
        <f>+'Ark1'!AG280</f>
        <v>34.663976319577401</v>
      </c>
      <c r="J63" s="250">
        <f t="shared" si="65"/>
        <v>-3.1928417617211053</v>
      </c>
      <c r="K63" s="249">
        <f>+'Ark1'!AH280</f>
        <v>0</v>
      </c>
      <c r="L63" s="175"/>
      <c r="M63" s="406"/>
      <c r="N63" s="175"/>
      <c r="O63" s="251">
        <f>+'Ark1'!S280</f>
        <v>6.5807067812798445</v>
      </c>
      <c r="P63" s="252">
        <f t="shared" si="66"/>
        <v>0.17795471414421549</v>
      </c>
      <c r="Q63" s="71"/>
      <c r="R63" s="417"/>
      <c r="S63" s="407"/>
      <c r="T63" s="414"/>
      <c r="U63" s="47"/>
      <c r="V63" s="251">
        <f>+'Ark1'!T280</f>
        <v>6.1719932407611502</v>
      </c>
      <c r="W63" s="414">
        <f t="shared" si="67"/>
        <v>1.1497128210241847E-2</v>
      </c>
      <c r="X63" s="249">
        <f>+'Ark1'!U280</f>
        <v>23.024553669825902</v>
      </c>
      <c r="Y63" s="250">
        <f t="shared" si="68"/>
        <v>-0.90104178864617879</v>
      </c>
      <c r="Z63" s="248">
        <f>+'Ark1'!W280</f>
        <v>10.667842186466828</v>
      </c>
      <c r="AA63" s="248">
        <f>+'Ark1'!X280</f>
        <v>78.803908603335557</v>
      </c>
      <c r="AB63" s="248">
        <f>+'Ark1'!Y280</f>
        <v>49.606935566820944</v>
      </c>
      <c r="AC63" s="249">
        <f>+'Ark1'!Z280</f>
        <v>7.7485407328487392</v>
      </c>
      <c r="AD63" s="249">
        <f>+'Ark1'!Z280</f>
        <v>7.7485407328487392</v>
      </c>
      <c r="AE63" s="251">
        <f>+'Ark1'!AB280</f>
        <v>2.1020256370835688</v>
      </c>
      <c r="AF63" s="251">
        <f>+'Ark1'!AC280</f>
        <v>70.463214324620495</v>
      </c>
      <c r="AG63" s="248">
        <f>+'Ark1'!AD280</f>
        <v>56.029134385012952</v>
      </c>
      <c r="AH63" s="248">
        <f>+'Ark1'!AE280</f>
        <v>65.068360308451119</v>
      </c>
      <c r="AI63" s="248">
        <f>+'Ark1'!AF280</f>
        <v>37.126646845421561</v>
      </c>
      <c r="AJ63" s="251">
        <f t="shared" si="69"/>
        <v>3.4987964720330522</v>
      </c>
      <c r="AK63" s="248">
        <f t="shared" si="70"/>
        <v>4.4148556600713587</v>
      </c>
      <c r="AL63" s="47"/>
      <c r="AM63" s="4"/>
      <c r="AN63" s="16"/>
      <c r="AO63" s="16"/>
      <c r="AP63" s="5"/>
      <c r="AQ63" s="18"/>
    </row>
    <row r="64" spans="1:43" ht="15.6">
      <c r="A64" s="47"/>
      <c r="B64" s="247">
        <f>+'Ark1'!C281</f>
        <v>2013</v>
      </c>
      <c r="C64" s="247">
        <f>+'Ark1'!H281</f>
        <v>2</v>
      </c>
      <c r="D64" s="252" t="s">
        <v>7</v>
      </c>
      <c r="E64" s="345">
        <f>+'Ark1'!Q281</f>
        <v>3085</v>
      </c>
      <c r="F64" s="430">
        <f t="shared" si="63"/>
        <v>2</v>
      </c>
      <c r="G64" s="345">
        <f>+'Ark1'!R281</f>
        <v>14001</v>
      </c>
      <c r="H64" s="427">
        <f t="shared" si="64"/>
        <v>390</v>
      </c>
      <c r="I64" s="249">
        <f>+'Ark1'!AG281</f>
        <v>33.85742440041701</v>
      </c>
      <c r="J64" s="250">
        <f t="shared" si="65"/>
        <v>-0.80655191916039115</v>
      </c>
      <c r="K64" s="249">
        <f>+'Ark1'!AH281</f>
        <v>0</v>
      </c>
      <c r="L64" s="175"/>
      <c r="M64" s="406"/>
      <c r="N64" s="175"/>
      <c r="O64" s="251">
        <f>+'Ark1'!S281</f>
        <v>6.6885936718805796</v>
      </c>
      <c r="P64" s="252">
        <f t="shared" si="66"/>
        <v>0.10788689060073509</v>
      </c>
      <c r="Q64" s="71"/>
      <c r="R64" s="417"/>
      <c r="S64" s="407"/>
      <c r="T64" s="414"/>
      <c r="U64" s="47"/>
      <c r="V64" s="251">
        <f>+'Ark1'!T281</f>
        <v>6.4124705378187263</v>
      </c>
      <c r="W64" s="414">
        <f t="shared" si="67"/>
        <v>0.24047729705757614</v>
      </c>
      <c r="X64" s="249">
        <f>+'Ark1'!U281</f>
        <v>23.19067923719734</v>
      </c>
      <c r="Y64" s="250">
        <f t="shared" si="68"/>
        <v>0.16612556737143791</v>
      </c>
      <c r="Z64" s="248">
        <f>+'Ark1'!W281</f>
        <v>13.406185272480538</v>
      </c>
      <c r="AA64" s="248">
        <f>+'Ark1'!X281</f>
        <v>75.101778444396842</v>
      </c>
      <c r="AB64" s="248">
        <f>+'Ark1'!Y281</f>
        <v>50.189272194843205</v>
      </c>
      <c r="AC64" s="249">
        <f>+'Ark1'!Z281</f>
        <v>8.5547141160668616</v>
      </c>
      <c r="AD64" s="249">
        <f>+'Ark1'!Z281</f>
        <v>8.5547141160668616</v>
      </c>
      <c r="AE64" s="251">
        <f>+'Ark1'!AB281</f>
        <v>2.1905345760203319</v>
      </c>
      <c r="AF64" s="251">
        <f>+'Ark1'!AC281</f>
        <v>72.672782172722876</v>
      </c>
      <c r="AG64" s="248">
        <f>+'Ark1'!AD281</f>
        <v>58.757271096427779</v>
      </c>
      <c r="AH64" s="248">
        <f>+'Ark1'!AE281</f>
        <v>66.522406267821552</v>
      </c>
      <c r="AI64" s="248">
        <f>+'Ark1'!AF281</f>
        <v>36.644158291457281</v>
      </c>
      <c r="AJ64" s="251">
        <f t="shared" si="69"/>
        <v>3.4671980949736776</v>
      </c>
      <c r="AK64" s="248">
        <f t="shared" si="70"/>
        <v>4.5384116693679095</v>
      </c>
      <c r="AL64" s="47"/>
      <c r="AM64" s="4"/>
      <c r="AN64" s="16"/>
      <c r="AO64" s="16"/>
      <c r="AP64" s="5"/>
      <c r="AQ64" s="18"/>
    </row>
    <row r="65" spans="1:54" ht="15.6">
      <c r="A65" s="47"/>
      <c r="B65" s="247">
        <f>+'Ark1'!C282</f>
        <v>2014</v>
      </c>
      <c r="C65" s="247">
        <f>+'Ark1'!H282</f>
        <v>2</v>
      </c>
      <c r="D65" s="252" t="s">
        <v>7</v>
      </c>
      <c r="E65" s="345">
        <f>+'Ark1'!Q282</f>
        <v>2868</v>
      </c>
      <c r="F65" s="430">
        <f t="shared" si="63"/>
        <v>-217</v>
      </c>
      <c r="G65" s="345">
        <f>+'Ark1'!R282</f>
        <v>13230</v>
      </c>
      <c r="H65" s="427">
        <f t="shared" si="64"/>
        <v>-771</v>
      </c>
      <c r="I65" s="249">
        <f>+'Ark1'!AG282</f>
        <v>33.846716391092301</v>
      </c>
      <c r="J65" s="250">
        <f t="shared" si="65"/>
        <v>-1.0708009324709167E-2</v>
      </c>
      <c r="K65" s="249">
        <f>+'Ark1'!AH282</f>
        <v>0</v>
      </c>
      <c r="L65" s="175"/>
      <c r="M65" s="406"/>
      <c r="N65" s="175"/>
      <c r="O65" s="251">
        <f>+'Ark1'!S282</f>
        <v>6.8328798185941082</v>
      </c>
      <c r="P65" s="252">
        <f t="shared" si="66"/>
        <v>0.14428614671352857</v>
      </c>
      <c r="Q65" s="71"/>
      <c r="R65" s="417"/>
      <c r="S65" s="407"/>
      <c r="T65" s="414"/>
      <c r="U65" s="47"/>
      <c r="V65" s="251">
        <f>+'Ark1'!T282</f>
        <v>6.5665910808767922</v>
      </c>
      <c r="W65" s="414">
        <f t="shared" si="67"/>
        <v>0.15412054305806588</v>
      </c>
      <c r="X65" s="249">
        <f>+'Ark1'!U282</f>
        <v>24.005283446712127</v>
      </c>
      <c r="Y65" s="250">
        <f t="shared" si="68"/>
        <v>0.81460420951478696</v>
      </c>
      <c r="Z65" s="248">
        <f>+'Ark1'!W282</f>
        <v>15.04913076341648</v>
      </c>
      <c r="AA65" s="248">
        <f>+'Ark1'!X282</f>
        <v>78.208616780045318</v>
      </c>
      <c r="AB65" s="248">
        <f>+'Ark1'!Y282</f>
        <v>53.371126228269091</v>
      </c>
      <c r="AC65" s="249">
        <f>+'Ark1'!Z282</f>
        <v>8.5972418219653353</v>
      </c>
      <c r="AD65" s="249">
        <f>+'Ark1'!Z282</f>
        <v>8.5972418219653353</v>
      </c>
      <c r="AE65" s="251">
        <f>+'Ark1'!AB282</f>
        <v>2.1497039339427735</v>
      </c>
      <c r="AF65" s="251">
        <f>+'Ark1'!AC282</f>
        <v>71.044812497986939</v>
      </c>
      <c r="AG65" s="248">
        <f>+'Ark1'!AD282</f>
        <v>55.695872485522997</v>
      </c>
      <c r="AH65" s="248">
        <f>+'Ark1'!AE282</f>
        <v>65.820534909232535</v>
      </c>
      <c r="AI65" s="248">
        <f>+'Ark1'!AF282</f>
        <v>36.079522212222862</v>
      </c>
      <c r="AJ65" s="251">
        <f t="shared" si="69"/>
        <v>3.5132014734676407</v>
      </c>
      <c r="AK65" s="248">
        <f t="shared" si="70"/>
        <v>4.6129707112970708</v>
      </c>
      <c r="AL65" s="47"/>
      <c r="AM65" s="4"/>
      <c r="AN65" s="16"/>
      <c r="AO65" s="16"/>
      <c r="AP65" s="5"/>
      <c r="AQ65" s="18"/>
    </row>
    <row r="66" spans="1:54" ht="15.6">
      <c r="A66" s="47"/>
      <c r="B66" s="247">
        <f>+'Ark1'!C283</f>
        <v>2015</v>
      </c>
      <c r="C66" s="247">
        <f>+'Ark1'!H283</f>
        <v>2</v>
      </c>
      <c r="D66" s="252" t="s">
        <v>7</v>
      </c>
      <c r="E66" s="345">
        <f>+'Ark1'!Q283</f>
        <v>2778</v>
      </c>
      <c r="F66" s="430">
        <f t="shared" ref="F66:F67" si="71">+E66-E65</f>
        <v>-90</v>
      </c>
      <c r="G66" s="345">
        <f>+'Ark1'!R283</f>
        <v>12237</v>
      </c>
      <c r="H66" s="427">
        <f t="shared" ref="H66:H67" si="72">+G66-G65</f>
        <v>-993</v>
      </c>
      <c r="I66" s="249">
        <f>+'Ark1'!AG283</f>
        <v>31.50444556763858</v>
      </c>
      <c r="J66" s="250">
        <f t="shared" ref="J66:J67" si="73">+I66-I65</f>
        <v>-2.3422708234537204</v>
      </c>
      <c r="K66" s="249">
        <f>+'Ark1'!AH283</f>
        <v>0</v>
      </c>
      <c r="L66" s="175"/>
      <c r="M66" s="406"/>
      <c r="N66" s="175"/>
      <c r="O66" s="251">
        <f>+'Ark1'!S283</f>
        <v>7.0498488191550228</v>
      </c>
      <c r="P66" s="252">
        <f t="shared" ref="P66:P67" si="74">+O66-O65</f>
        <v>0.21696900056091462</v>
      </c>
      <c r="Q66" s="71"/>
      <c r="R66" s="417"/>
      <c r="S66" s="407"/>
      <c r="T66" s="414"/>
      <c r="U66" s="47"/>
      <c r="V66" s="251">
        <f>+'Ark1'!T283</f>
        <v>6.6844814905614101</v>
      </c>
      <c r="W66" s="414">
        <f t="shared" ref="W66:W67" si="75">+V66-V65</f>
        <v>0.11789040968461784</v>
      </c>
      <c r="X66" s="249">
        <f>+'Ark1'!U283</f>
        <v>24.943629974666955</v>
      </c>
      <c r="Y66" s="250">
        <f t="shared" ref="Y66:Y67" si="76">+X66-X65</f>
        <v>0.93834652795482754</v>
      </c>
      <c r="Z66" s="248">
        <f>+'Ark1'!W283</f>
        <v>16.278499632262811</v>
      </c>
      <c r="AA66" s="248">
        <f>+'Ark1'!X283</f>
        <v>80.411865653346396</v>
      </c>
      <c r="AB66" s="248">
        <f>+'Ark1'!Y283</f>
        <v>57.505924654735637</v>
      </c>
      <c r="AC66" s="249">
        <f>+'Ark1'!Z283</f>
        <v>8.8254386708898487</v>
      </c>
      <c r="AD66" s="249">
        <f>+'Ark1'!Z283</f>
        <v>8.8254386708898487</v>
      </c>
      <c r="AE66" s="251">
        <f>+'Ark1'!AB283</f>
        <v>2.1562860633304837</v>
      </c>
      <c r="AF66" s="251">
        <f>+'Ark1'!AC283</f>
        <v>71.322015739188089</v>
      </c>
      <c r="AG66" s="248">
        <f>+'Ark1'!AD283</f>
        <v>56.661446922139518</v>
      </c>
      <c r="AH66" s="248">
        <f>+'Ark1'!AE283</f>
        <v>65.036673175525294</v>
      </c>
      <c r="AI66" s="248">
        <f>+'Ark1'!AF283</f>
        <v>33.522353714661399</v>
      </c>
      <c r="AJ66" s="251">
        <f t="shared" ref="AJ66:AJ67" si="77">+X66/O66</f>
        <v>3.5381794155490325</v>
      </c>
      <c r="AK66" s="248">
        <f t="shared" ref="AK66:AK67" si="78">+G66/E66</f>
        <v>4.4049676025917925</v>
      </c>
      <c r="AL66" s="47"/>
      <c r="AM66" s="4"/>
      <c r="AN66" s="16"/>
      <c r="AO66" s="16"/>
      <c r="AP66" s="5"/>
      <c r="AQ66" s="18"/>
    </row>
    <row r="67" spans="1:54" ht="15.6">
      <c r="A67" s="47"/>
      <c r="B67" s="247">
        <f>+'Ark1'!C284</f>
        <v>2016</v>
      </c>
      <c r="C67" s="247">
        <f>+'Ark1'!H284</f>
        <v>2</v>
      </c>
      <c r="D67" s="252" t="s">
        <v>7</v>
      </c>
      <c r="E67" s="345">
        <f>+'Ark1'!Q284</f>
        <v>3065</v>
      </c>
      <c r="F67" s="430">
        <f t="shared" si="71"/>
        <v>287</v>
      </c>
      <c r="G67" s="345">
        <f>+'Ark1'!R284</f>
        <v>14234</v>
      </c>
      <c r="H67" s="427">
        <f t="shared" si="72"/>
        <v>1997</v>
      </c>
      <c r="I67" s="249">
        <f>+'Ark1'!AG284</f>
        <v>31.328632215433313</v>
      </c>
      <c r="J67" s="250">
        <f t="shared" si="73"/>
        <v>-0.17581335220526739</v>
      </c>
      <c r="K67" s="249">
        <f>+'Ark1'!AH284</f>
        <v>0</v>
      </c>
      <c r="L67" s="175"/>
      <c r="M67" s="406"/>
      <c r="N67" s="175"/>
      <c r="O67" s="251">
        <f>+'Ark1'!S284</f>
        <v>6.929534916397361</v>
      </c>
      <c r="P67" s="252">
        <f t="shared" si="74"/>
        <v>-0.12031390275766185</v>
      </c>
      <c r="Q67" s="71"/>
      <c r="R67" s="417"/>
      <c r="S67" s="407"/>
      <c r="T67" s="414"/>
      <c r="U67" s="47"/>
      <c r="V67" s="251">
        <f>+'Ark1'!T284</f>
        <v>6.5015455950540977</v>
      </c>
      <c r="W67" s="414">
        <f t="shared" si="75"/>
        <v>-0.18293589550731237</v>
      </c>
      <c r="X67" s="249">
        <f>+'Ark1'!U284</f>
        <v>24.940599971898351</v>
      </c>
      <c r="Y67" s="250">
        <f t="shared" si="76"/>
        <v>-3.0300027686038788E-3</v>
      </c>
      <c r="Z67" s="248">
        <f>+'Ark1'!W284</f>
        <v>15.392721652381622</v>
      </c>
      <c r="AA67" s="248">
        <f>+'Ark1'!X284</f>
        <v>81.199943796543494</v>
      </c>
      <c r="AB67" s="248">
        <f>+'Ark1'!Y284</f>
        <v>57.559364900941397</v>
      </c>
      <c r="AC67" s="249">
        <f>+'Ark1'!Z284</f>
        <v>8.7870061600639158</v>
      </c>
      <c r="AD67" s="249">
        <f>+'Ark1'!Z284</f>
        <v>8.7870061600639158</v>
      </c>
      <c r="AE67" s="251">
        <f>+'Ark1'!AB284</f>
        <v>2.2183794514323636</v>
      </c>
      <c r="AF67" s="251">
        <f>+'Ark1'!AC284</f>
        <v>70.518035777979634</v>
      </c>
      <c r="AG67" s="248">
        <f>+'Ark1'!AD284</f>
        <v>57.447858939186681</v>
      </c>
      <c r="AH67" s="248">
        <f>+'Ark1'!AE284</f>
        <v>66.039343198424575</v>
      </c>
      <c r="AI67" s="248">
        <f>+'Ark1'!AF284</f>
        <v>33.282671218462838</v>
      </c>
      <c r="AJ67" s="251">
        <f t="shared" si="77"/>
        <v>3.599173721295696</v>
      </c>
      <c r="AK67" s="248">
        <f t="shared" si="78"/>
        <v>4.6440456769983687</v>
      </c>
      <c r="AL67" s="47"/>
      <c r="AM67" s="4"/>
      <c r="AN67" s="16"/>
      <c r="AO67" s="16"/>
      <c r="AP67" s="5"/>
      <c r="AQ67" s="18"/>
    </row>
    <row r="68" spans="1:54" ht="15.6">
      <c r="A68" s="47"/>
      <c r="B68" s="247">
        <f>+'Ark1'!C285</f>
        <v>2017</v>
      </c>
      <c r="C68" s="247">
        <f>+'Ark1'!H285</f>
        <v>2</v>
      </c>
      <c r="D68" s="252" t="s">
        <v>7</v>
      </c>
      <c r="E68" s="345">
        <f>+'Ark1'!Q285</f>
        <v>3405</v>
      </c>
      <c r="F68" s="430">
        <f t="shared" ref="F68:F69" si="79">+E68-E67</f>
        <v>340</v>
      </c>
      <c r="G68" s="345">
        <f>+'Ark1'!R285</f>
        <v>18070.749999999996</v>
      </c>
      <c r="H68" s="427">
        <f t="shared" ref="H68:H69" si="80">+G68-G67</f>
        <v>3836.7499999999964</v>
      </c>
      <c r="I68" s="249">
        <f>+'Ark1'!AG285</f>
        <v>33.142430717239577</v>
      </c>
      <c r="J68" s="250">
        <f t="shared" ref="J68:J69" si="81">+I68-I67</f>
        <v>1.8137985018062643</v>
      </c>
      <c r="K68" s="249">
        <f>+'Ark1'!AH285</f>
        <v>2.5068134969494911</v>
      </c>
      <c r="L68" s="175"/>
      <c r="M68" s="406"/>
      <c r="N68" s="175"/>
      <c r="O68" s="251">
        <f>+'Ark1'!S285</f>
        <v>6.65927313476198</v>
      </c>
      <c r="P68" s="252">
        <f t="shared" ref="P68:P69" si="82">+O68-O67</f>
        <v>-0.27026178163538095</v>
      </c>
      <c r="Q68" s="71"/>
      <c r="R68" s="417"/>
      <c r="S68" s="407"/>
      <c r="T68" s="414"/>
      <c r="U68" s="47"/>
      <c r="V68" s="251">
        <f>+'Ark1'!T285</f>
        <v>6.2559661331156722</v>
      </c>
      <c r="W68" s="414">
        <f t="shared" ref="W68:W69" si="83">+V68-V67</f>
        <v>-0.2455794619384255</v>
      </c>
      <c r="X68" s="249">
        <f>+'Ark1'!U285</f>
        <v>24.586716101988127</v>
      </c>
      <c r="Y68" s="250">
        <f t="shared" ref="Y68:Y69" si="84">+X68-X67</f>
        <v>-0.35388386991022358</v>
      </c>
      <c r="Z68" s="248">
        <f>+'Ark1'!W285</f>
        <v>12.085829309796219</v>
      </c>
      <c r="AA68" s="248">
        <f>+'Ark1'!X285</f>
        <v>81.086839229141063</v>
      </c>
      <c r="AB68" s="248">
        <f>+'Ark1'!Y285</f>
        <v>56.32859731887168</v>
      </c>
      <c r="AC68" s="249">
        <f>+'Ark1'!Z285</f>
        <v>8.540106141148085</v>
      </c>
      <c r="AD68" s="249">
        <f>+'Ark1'!Z285</f>
        <v>8.540106141148085</v>
      </c>
      <c r="AE68" s="251">
        <f>+'Ark1'!AB285</f>
        <v>0</v>
      </c>
      <c r="AF68" s="251">
        <f>+'Ark1'!AC285</f>
        <v>69.367349732125845</v>
      </c>
      <c r="AG68" s="248">
        <f>+'Ark1'!AD285</f>
        <v>0</v>
      </c>
      <c r="AH68" s="248">
        <f>+'Ark1'!AE285</f>
        <v>0</v>
      </c>
      <c r="AI68" s="248">
        <f>+'Ark1'!AF285</f>
        <v>34.875013871264997</v>
      </c>
      <c r="AJ68" s="251">
        <f t="shared" ref="AJ68:AJ69" si="85">+X68/O68</f>
        <v>3.6921020664617807</v>
      </c>
      <c r="AK68" s="248">
        <f t="shared" ref="AK68:AK69" si="86">+G68/E68</f>
        <v>5.3071218795888386</v>
      </c>
      <c r="AL68" s="47"/>
      <c r="AM68" s="4"/>
      <c r="AN68" s="16"/>
      <c r="AO68" s="16"/>
      <c r="AP68" s="5"/>
      <c r="AQ68" s="18"/>
    </row>
    <row r="69" spans="1:54" ht="15.6">
      <c r="A69" s="47"/>
      <c r="B69" s="247">
        <f>+'Ark1'!C286</f>
        <v>2018</v>
      </c>
      <c r="C69" s="247">
        <f>+'Ark1'!H286</f>
        <v>2</v>
      </c>
      <c r="D69" s="252" t="s">
        <v>7</v>
      </c>
      <c r="E69" s="345">
        <f>+'Ark1'!Q286</f>
        <v>3507</v>
      </c>
      <c r="F69" s="430">
        <f t="shared" si="79"/>
        <v>102</v>
      </c>
      <c r="G69" s="345">
        <f>+'Ark1'!R286</f>
        <v>19592</v>
      </c>
      <c r="H69" s="427">
        <f t="shared" si="80"/>
        <v>1521.2500000000036</v>
      </c>
      <c r="I69" s="249">
        <f>+'Ark1'!AG286</f>
        <v>35.167893818381643</v>
      </c>
      <c r="J69" s="250">
        <f t="shared" si="81"/>
        <v>2.0254631011420656</v>
      </c>
      <c r="K69" s="249">
        <f>+'Ark1'!AH286</f>
        <v>2.837893017558188</v>
      </c>
      <c r="L69" s="175"/>
      <c r="M69" s="406"/>
      <c r="N69" s="175"/>
      <c r="O69" s="251">
        <f>+'Ark1'!S286</f>
        <v>6.6439363005308261</v>
      </c>
      <c r="P69" s="252">
        <f t="shared" si="82"/>
        <v>-1.5336834231153951E-2</v>
      </c>
      <c r="Q69" s="71"/>
      <c r="R69" s="417"/>
      <c r="S69" s="407"/>
      <c r="T69" s="414"/>
      <c r="U69" s="47"/>
      <c r="V69" s="251">
        <f>+'Ark1'!T286</f>
        <v>6.3031849734585554</v>
      </c>
      <c r="W69" s="414">
        <f t="shared" si="83"/>
        <v>4.7218840342883261E-2</v>
      </c>
      <c r="X69" s="249">
        <f>+'Ark1'!U286</f>
        <v>24.188331972233581</v>
      </c>
      <c r="Y69" s="250">
        <f t="shared" si="84"/>
        <v>-0.39838412975454673</v>
      </c>
      <c r="Z69" s="248">
        <f>+'Ark1'!W286</f>
        <v>11.765006124948959</v>
      </c>
      <c r="AA69" s="248">
        <f>+'Ark1'!X286</f>
        <v>79.971416904859126</v>
      </c>
      <c r="AB69" s="248">
        <f>+'Ark1'!Y286</f>
        <v>54.700898325847277</v>
      </c>
      <c r="AC69" s="249">
        <f>+'Ark1'!Z286</f>
        <v>8.5430093057184511</v>
      </c>
      <c r="AD69" s="249">
        <f>+'Ark1'!Z286</f>
        <v>8.5430093057184511</v>
      </c>
      <c r="AE69" s="251">
        <f>+'Ark1'!AB286</f>
        <v>2.0495231603106276</v>
      </c>
      <c r="AF69" s="251">
        <f>+'Ark1'!AC286</f>
        <v>68.385793972584906</v>
      </c>
      <c r="AG69" s="248">
        <f>+'Ark1'!AD286</f>
        <v>53.011824722286114</v>
      </c>
      <c r="AH69" s="248">
        <f>+'Ark1'!AE286</f>
        <v>64.228225104111516</v>
      </c>
      <c r="AI69" s="248">
        <f>+'Ark1'!AF286</f>
        <v>36.976502783806737</v>
      </c>
      <c r="AJ69" s="251">
        <f t="shared" si="85"/>
        <v>3.6406628357199966</v>
      </c>
      <c r="AK69" s="248">
        <f t="shared" si="86"/>
        <v>5.5865412033076707</v>
      </c>
      <c r="AL69" s="47"/>
      <c r="AM69" s="4"/>
      <c r="AN69" s="16"/>
      <c r="AO69" s="16"/>
      <c r="AP69" s="5"/>
      <c r="AQ69" s="18"/>
    </row>
    <row r="70" spans="1:54" ht="15.6">
      <c r="A70" s="47"/>
      <c r="B70" s="247">
        <f>+'Ark1'!C287</f>
        <v>2019</v>
      </c>
      <c r="C70" s="247">
        <f>+'Ark1'!H287</f>
        <v>2</v>
      </c>
      <c r="D70" s="252" t="s">
        <v>7</v>
      </c>
      <c r="E70" s="345">
        <f>+'Ark1'!Q287</f>
        <v>2894</v>
      </c>
      <c r="F70" s="430">
        <f t="shared" ref="F70:F71" si="87">+E70-E69</f>
        <v>-613</v>
      </c>
      <c r="G70" s="345">
        <f>+'Ark1'!R287</f>
        <v>13254</v>
      </c>
      <c r="H70" s="427">
        <f t="shared" ref="H70:H71" si="88">+G70-G69</f>
        <v>-6338</v>
      </c>
      <c r="I70" s="249">
        <f>+'Ark1'!AG287</f>
        <v>33.834577939742772</v>
      </c>
      <c r="J70" s="250">
        <f t="shared" ref="J70:J71" si="89">+I70-I69</f>
        <v>-1.3333158786388708</v>
      </c>
      <c r="K70" s="249">
        <f>+'Ark1'!AH287</f>
        <v>3.6517277802927426</v>
      </c>
      <c r="L70" s="175"/>
      <c r="M70" s="406"/>
      <c r="N70" s="175"/>
      <c r="O70" s="251">
        <f>+'Ark1'!S287</f>
        <v>6.8538554398672114</v>
      </c>
      <c r="P70" s="252">
        <f t="shared" ref="P70:P71" si="90">+O70-O69</f>
        <v>0.20991913933638529</v>
      </c>
      <c r="Q70" s="71"/>
      <c r="R70" s="417"/>
      <c r="S70" s="407"/>
      <c r="T70" s="414"/>
      <c r="U70" s="47"/>
      <c r="V70" s="251">
        <f>+'Ark1'!T287</f>
        <v>6.6624415270861617</v>
      </c>
      <c r="W70" s="414">
        <f t="shared" ref="W70:W71" si="91">+V70-V69</f>
        <v>0.35925655362760622</v>
      </c>
      <c r="X70" s="249">
        <f>+'Ark1'!U287</f>
        <v>25.550015089784264</v>
      </c>
      <c r="Y70" s="250">
        <f t="shared" ref="Y70:Y71" si="92">+X70-X69</f>
        <v>1.3616831175506832</v>
      </c>
      <c r="Z70" s="248">
        <f>+'Ark1'!W287</f>
        <v>15.368945224083291</v>
      </c>
      <c r="AA70" s="248">
        <f>+'Ark1'!X287</f>
        <v>82.29968311453149</v>
      </c>
      <c r="AB70" s="248">
        <f>+'Ark1'!Y287</f>
        <v>59.725365927267241</v>
      </c>
      <c r="AC70" s="249">
        <f>+'Ark1'!Z287</f>
        <v>9.0328078274361019</v>
      </c>
      <c r="AD70" s="249">
        <f>+'Ark1'!Z287</f>
        <v>9.0328078274361019</v>
      </c>
      <c r="AE70" s="251">
        <f>+'Ark1'!AB287</f>
        <v>2.0707233593694849</v>
      </c>
      <c r="AF70" s="251">
        <f>+'Ark1'!AC287</f>
        <v>69.639496071690246</v>
      </c>
      <c r="AG70" s="248">
        <f>+'Ark1'!AD287</f>
        <v>48.948081717384255</v>
      </c>
      <c r="AH70" s="248">
        <f>+'Ark1'!AE287</f>
        <v>59.511681841931008</v>
      </c>
      <c r="AI70" s="248">
        <f>+'Ark1'!AF287</f>
        <v>35.487844061261647</v>
      </c>
      <c r="AJ70" s="251">
        <f t="shared" ref="AJ70:AJ71" si="93">+X70/O70</f>
        <v>3.7278310454530503</v>
      </c>
      <c r="AK70" s="248">
        <f t="shared" ref="AK70:AK71" si="94">+G70/E70</f>
        <v>4.5798203178991015</v>
      </c>
      <c r="AL70" s="47"/>
      <c r="AM70" s="4"/>
      <c r="AN70" s="16"/>
      <c r="AO70" s="16"/>
      <c r="AP70" s="5"/>
      <c r="AQ70" s="18"/>
    </row>
    <row r="71" spans="1:54" ht="15.6">
      <c r="A71" s="47"/>
      <c r="B71" s="247">
        <f>+'Ark1'!C288</f>
        <v>2020</v>
      </c>
      <c r="C71" s="247">
        <f>+'Ark1'!H288</f>
        <v>2</v>
      </c>
      <c r="D71" s="252" t="s">
        <v>7</v>
      </c>
      <c r="E71" s="345">
        <f>+'Ark1'!Q288</f>
        <v>2991</v>
      </c>
      <c r="F71" s="430">
        <f t="shared" si="87"/>
        <v>97</v>
      </c>
      <c r="G71" s="345">
        <f>+'Ark1'!R288</f>
        <v>14114.35</v>
      </c>
      <c r="H71" s="427">
        <f t="shared" si="88"/>
        <v>860.35000000000036</v>
      </c>
      <c r="I71" s="249">
        <f>+'Ark1'!AG288</f>
        <v>34.868636662639254</v>
      </c>
      <c r="J71" s="250">
        <f t="shared" si="89"/>
        <v>1.0340587228964822</v>
      </c>
      <c r="K71" s="249">
        <f>+'Ark1'!AH288</f>
        <v>4.0809530725821626</v>
      </c>
      <c r="L71" s="175"/>
      <c r="M71" s="406"/>
      <c r="N71" s="175"/>
      <c r="O71" s="251">
        <f>+'Ark1'!S288</f>
        <v>6.8192860457619391</v>
      </c>
      <c r="P71" s="252">
        <f t="shared" si="90"/>
        <v>-3.4569394105272266E-2</v>
      </c>
      <c r="Q71" s="71"/>
      <c r="R71" s="417"/>
      <c r="S71" s="407"/>
      <c r="T71" s="414"/>
      <c r="U71" s="47"/>
      <c r="V71" s="251">
        <f>+'Ark1'!T288</f>
        <v>6.3891713043817111</v>
      </c>
      <c r="W71" s="414">
        <f t="shared" si="91"/>
        <v>-0.27327022270445056</v>
      </c>
      <c r="X71" s="249">
        <f>+'Ark1'!U288</f>
        <v>25.207388225458494</v>
      </c>
      <c r="Y71" s="250">
        <f t="shared" si="92"/>
        <v>-0.34262686432576928</v>
      </c>
      <c r="Z71" s="248">
        <f>+'Ark1'!W288</f>
        <v>12.285369145585879</v>
      </c>
      <c r="AA71" s="248">
        <f>+'Ark1'!X288</f>
        <v>82.901444274798351</v>
      </c>
      <c r="AB71" s="248">
        <f>+'Ark1'!Y288</f>
        <v>59.117139648655424</v>
      </c>
      <c r="AC71" s="249">
        <f>+'Ark1'!Z288</f>
        <v>8.6427850973482148</v>
      </c>
      <c r="AD71" s="249">
        <f>+'Ark1'!Z288</f>
        <v>8.6427850973482148</v>
      </c>
      <c r="AE71" s="251">
        <f>+'Ark1'!AB288</f>
        <v>1.9646162224785275</v>
      </c>
      <c r="AF71" s="251">
        <f>+'Ark1'!AC288</f>
        <v>70.622075837151471</v>
      </c>
      <c r="AG71" s="248">
        <f>+'Ark1'!AD288</f>
        <v>46.696820277092819</v>
      </c>
      <c r="AH71" s="248">
        <f>+'Ark1'!AE288</f>
        <v>57.318641090393051</v>
      </c>
      <c r="AI71" s="248">
        <f>+'Ark1'!AF288</f>
        <v>36.691765874176411</v>
      </c>
      <c r="AJ71" s="251">
        <f t="shared" si="93"/>
        <v>3.6964849481749518</v>
      </c>
      <c r="AK71" s="248">
        <f t="shared" si="94"/>
        <v>4.7189401537947173</v>
      </c>
      <c r="AL71" s="47"/>
      <c r="AM71" s="4"/>
      <c r="AN71" s="16"/>
      <c r="AO71" s="16"/>
      <c r="AP71" s="5"/>
      <c r="AQ71" s="18"/>
    </row>
    <row r="72" spans="1:54" s="514" customFormat="1" ht="15.6">
      <c r="A72" s="47"/>
      <c r="B72" s="247">
        <f>+'Ark1'!C289</f>
        <v>2021</v>
      </c>
      <c r="C72" s="247">
        <f>+'Ark1'!H289</f>
        <v>2</v>
      </c>
      <c r="D72" s="252" t="s">
        <v>7</v>
      </c>
      <c r="E72" s="345">
        <f>+'Ark1'!Q289</f>
        <v>3290</v>
      </c>
      <c r="F72" s="430">
        <f t="shared" ref="F72:F75" si="95">+E72-E71</f>
        <v>299</v>
      </c>
      <c r="G72" s="345">
        <f>+'Ark1'!R289</f>
        <v>17007.189999999999</v>
      </c>
      <c r="H72" s="427">
        <f t="shared" ref="H72:H75" si="96">+G72-G71</f>
        <v>2892.8399999999983</v>
      </c>
      <c r="I72" s="249">
        <f>+'Ark1'!AG289</f>
        <v>32.350507513418847</v>
      </c>
      <c r="J72" s="250">
        <f t="shared" ref="J72:J75" si="97">+I72-I71</f>
        <v>-2.5181291492204068</v>
      </c>
      <c r="K72" s="249">
        <f>+'Ark1'!AH289</f>
        <v>4.3863801133520601</v>
      </c>
      <c r="L72" s="175"/>
      <c r="M72" s="406"/>
      <c r="N72" s="175"/>
      <c r="O72" s="251">
        <f>+'Ark1'!S289</f>
        <v>6.8975833162327245</v>
      </c>
      <c r="P72" s="252">
        <f t="shared" ref="P72:P75" si="98">+O72-O71</f>
        <v>7.8297270470785385E-2</v>
      </c>
      <c r="Q72" s="71"/>
      <c r="R72" s="417"/>
      <c r="S72" s="407"/>
      <c r="T72" s="414"/>
      <c r="U72" s="47"/>
      <c r="V72" s="251">
        <f>+'Ark1'!T289</f>
        <v>6.540763053743742</v>
      </c>
      <c r="W72" s="414">
        <f t="shared" ref="W72:W75" si="99">+V72-V71</f>
        <v>0.1515917493620309</v>
      </c>
      <c r="X72" s="249">
        <f>+'Ark1'!U289</f>
        <v>25.735538910307802</v>
      </c>
      <c r="Y72" s="250">
        <f t="shared" ref="Y72:Y75" si="100">+X72-X71</f>
        <v>0.52815068484930805</v>
      </c>
      <c r="Z72" s="248">
        <f>+'Ark1'!W289</f>
        <v>14.323353828586621</v>
      </c>
      <c r="AA72" s="248">
        <f>+'Ark1'!X289</f>
        <v>82.82967380266814</v>
      </c>
      <c r="AB72" s="248">
        <f>+'Ark1'!Y289</f>
        <v>60.962451763048449</v>
      </c>
      <c r="AC72" s="249">
        <f>+'Ark1'!Z289</f>
        <v>9.0194644405839544</v>
      </c>
      <c r="AD72" s="249">
        <f>+'Ark1'!Z289</f>
        <v>9.0194644405839544</v>
      </c>
      <c r="AE72" s="251">
        <f>+'Ark1'!AB289</f>
        <v>2.0745958940886631</v>
      </c>
      <c r="AF72" s="251">
        <f>+'Ark1'!AC289</f>
        <v>70.307326634435441</v>
      </c>
      <c r="AG72" s="248">
        <f>+'Ark1'!AD289</f>
        <v>49.384881404769281</v>
      </c>
      <c r="AH72" s="248">
        <f>+'Ark1'!AE289</f>
        <v>56.534211499980621</v>
      </c>
      <c r="AI72" s="248">
        <f>+'Ark1'!AF289</f>
        <v>33.964662526992974</v>
      </c>
      <c r="AJ72" s="251">
        <f t="shared" ref="AJ72:AJ75" si="101">+X72/O72</f>
        <v>3.7310950416129032</v>
      </c>
      <c r="AK72" s="248">
        <f t="shared" ref="AK72:AK75" si="102">+G72/E72</f>
        <v>5.1693586626139814</v>
      </c>
      <c r="AL72" s="47"/>
      <c r="AM72" s="4"/>
      <c r="AN72" s="16"/>
      <c r="AO72" s="16"/>
      <c r="AP72" s="5"/>
      <c r="AQ72" s="516"/>
    </row>
    <row r="73" spans="1:54" s="514" customFormat="1" ht="15.6">
      <c r="A73" s="47"/>
      <c r="B73" s="247">
        <f>+'Ark1'!C290</f>
        <v>2022</v>
      </c>
      <c r="C73" s="247">
        <f>+'Ark1'!H290</f>
        <v>2</v>
      </c>
      <c r="D73" s="252" t="s">
        <v>7</v>
      </c>
      <c r="E73" s="345">
        <f>+'Ark1'!Q290</f>
        <v>3291</v>
      </c>
      <c r="F73" s="430">
        <f t="shared" si="95"/>
        <v>1</v>
      </c>
      <c r="G73" s="345">
        <f>+'Ark1'!R290</f>
        <v>17894</v>
      </c>
      <c r="H73" s="427">
        <f t="shared" si="96"/>
        <v>886.81000000000131</v>
      </c>
      <c r="I73" s="249">
        <f>+'Ark1'!AG290</f>
        <v>33.156775683320006</v>
      </c>
      <c r="J73" s="250">
        <f t="shared" si="97"/>
        <v>0.80626816990115913</v>
      </c>
      <c r="K73" s="249">
        <f>+'Ark1'!AH290</f>
        <v>4.0013412316977748</v>
      </c>
      <c r="L73" s="175"/>
      <c r="M73" s="518">
        <f>+'Ark1'!AI290</f>
        <v>2758</v>
      </c>
      <c r="N73" s="175"/>
      <c r="O73" s="251">
        <f>+'Ark1'!S290</f>
        <v>6.9093550910919852</v>
      </c>
      <c r="P73" s="252">
        <f t="shared" si="98"/>
        <v>1.1771774859260731E-2</v>
      </c>
      <c r="Q73" s="71"/>
      <c r="R73" s="385">
        <f>+'Ark1'!AJ290</f>
        <v>109.48705583756372</v>
      </c>
      <c r="S73" s="407"/>
      <c r="T73" s="385">
        <f>+'Ark1'!AK290</f>
        <v>19.227680207148275</v>
      </c>
      <c r="U73" s="47"/>
      <c r="V73" s="251">
        <f>+'Ark1'!T290</f>
        <v>6.3780596848105509</v>
      </c>
      <c r="W73" s="414">
        <f t="shared" si="99"/>
        <v>-0.16270336893319115</v>
      </c>
      <c r="X73" s="249">
        <f>+'Ark1'!U290</f>
        <v>25.463077009053301</v>
      </c>
      <c r="Y73" s="250">
        <f t="shared" si="100"/>
        <v>-0.27246190125450198</v>
      </c>
      <c r="Z73" s="248">
        <f>+'Ark1'!W290</f>
        <v>13.099362914943557</v>
      </c>
      <c r="AA73" s="248">
        <f>+'Ark1'!X290</f>
        <v>84.408181513356453</v>
      </c>
      <c r="AB73" s="248">
        <f>+'Ark1'!Y290</f>
        <v>60.249245557169999</v>
      </c>
      <c r="AC73" s="249">
        <f>+'Ark1'!Z290</f>
        <v>8.6250122176072903</v>
      </c>
      <c r="AD73" s="249">
        <f>+'Ark1'!Z290</f>
        <v>8.6250122176072903</v>
      </c>
      <c r="AE73" s="251">
        <f>+'Ark1'!AB290</f>
        <v>2.0143864245721712</v>
      </c>
      <c r="AF73" s="251">
        <f>+'Ark1'!AC290</f>
        <v>70.063977048598403</v>
      </c>
      <c r="AG73" s="248">
        <f>+'Ark1'!AD290</f>
        <v>49.830888057504815</v>
      </c>
      <c r="AH73" s="248">
        <f>+'Ark1'!AE290</f>
        <v>56.440803720702355</v>
      </c>
      <c r="AI73" s="248">
        <f>+'Ark1'!AF290</f>
        <v>34.774666226169423</v>
      </c>
      <c r="AJ73" s="251">
        <f t="shared" si="101"/>
        <v>3.685304442071887</v>
      </c>
      <c r="AK73" s="248">
        <f t="shared" si="102"/>
        <v>5.4372531145548466</v>
      </c>
      <c r="AL73" s="47"/>
      <c r="AM73" s="4"/>
      <c r="AN73" s="16"/>
      <c r="AO73" s="16"/>
      <c r="AP73" s="5"/>
      <c r="AQ73" s="516"/>
    </row>
    <row r="74" spans="1:54" ht="15.6">
      <c r="A74" s="47"/>
      <c r="B74" s="247">
        <f>+'Ark1'!C291</f>
        <v>2023</v>
      </c>
      <c r="C74" s="247">
        <f>+'Ark1'!H291</f>
        <v>2</v>
      </c>
      <c r="D74" s="252" t="s">
        <v>7</v>
      </c>
      <c r="E74" s="345">
        <f>+'Ark1'!Q291</f>
        <v>3211</v>
      </c>
      <c r="F74" s="430">
        <f t="shared" si="95"/>
        <v>-80</v>
      </c>
      <c r="G74" s="345">
        <f>+'Ark1'!R291</f>
        <v>17502</v>
      </c>
      <c r="H74" s="427">
        <f t="shared" si="96"/>
        <v>-392</v>
      </c>
      <c r="I74" s="249">
        <f>+'Ark1'!AG291</f>
        <v>33.947850389933834</v>
      </c>
      <c r="J74" s="250">
        <f t="shared" si="97"/>
        <v>0.79107470661382706</v>
      </c>
      <c r="K74" s="249">
        <f>+'Ark1'!AH291</f>
        <v>4.9080105130842195</v>
      </c>
      <c r="L74" s="175"/>
      <c r="M74" s="518">
        <f>+'Ark1'!AI291</f>
        <v>5519</v>
      </c>
      <c r="N74" s="175"/>
      <c r="O74" s="251">
        <f>+'Ark1'!S291</f>
        <v>7.0431950634213267</v>
      </c>
      <c r="P74" s="252">
        <f t="shared" si="98"/>
        <v>0.13383997232934153</v>
      </c>
      <c r="Q74" s="71"/>
      <c r="R74" s="385">
        <f>+'Ark1'!AJ291</f>
        <v>109.28706287370893</v>
      </c>
      <c r="S74" s="407"/>
      <c r="T74" s="385">
        <f>+'Ark1'!AK291</f>
        <v>19.272877213695914</v>
      </c>
      <c r="U74" s="47"/>
      <c r="V74" s="251">
        <f>+'Ark1'!T291</f>
        <v>6.3439035538795601</v>
      </c>
      <c r="W74" s="414">
        <f t="shared" si="99"/>
        <v>-3.4156130930990791E-2</v>
      </c>
      <c r="X74" s="249">
        <f>+'Ark1'!U291</f>
        <v>24.765141126728263</v>
      </c>
      <c r="Y74" s="250">
        <f t="shared" si="100"/>
        <v>-0.69793588232503723</v>
      </c>
      <c r="Z74" s="248">
        <f>+'Ark1'!W291</f>
        <v>12.398583019083537</v>
      </c>
      <c r="AA74" s="248">
        <f>+'Ark1'!X291</f>
        <v>81.922066049594306</v>
      </c>
      <c r="AB74" s="248">
        <f>+'Ark1'!Y291</f>
        <v>57.096331847788818</v>
      </c>
      <c r="AC74" s="249">
        <f>+'Ark1'!Z291</f>
        <v>8.5983928660511495</v>
      </c>
      <c r="AD74" s="249">
        <f>+'Ark1'!Z291</f>
        <v>8.5983928660511495</v>
      </c>
      <c r="AE74" s="251">
        <f>+'Ark1'!AB291</f>
        <v>2.0063469811401946</v>
      </c>
      <c r="AF74" s="251">
        <f>+'Ark1'!AC291</f>
        <v>69.623206621386089</v>
      </c>
      <c r="AG74" s="248">
        <f>+'Ark1'!AD291</f>
        <v>47.159097002256573</v>
      </c>
      <c r="AH74" s="248">
        <f>+'Ark1'!AE291</f>
        <v>55.984935198727406</v>
      </c>
      <c r="AI74" s="248">
        <f>+'Ark1'!AF291</f>
        <v>35.911114758807486</v>
      </c>
      <c r="AJ74" s="251">
        <f t="shared" si="101"/>
        <v>3.5161799302344274</v>
      </c>
      <c r="AK74" s="248">
        <f t="shared" si="102"/>
        <v>5.4506384303955153</v>
      </c>
      <c r="AL74" s="47"/>
      <c r="AM74" s="4"/>
      <c r="AN74" s="16"/>
      <c r="AO74" s="16"/>
      <c r="AP74" s="5"/>
      <c r="AQ74" s="18"/>
    </row>
    <row r="75" spans="1:54" ht="15.6">
      <c r="A75" s="47"/>
      <c r="B75" s="97">
        <f>+'Ark1'!C292</f>
        <v>2024</v>
      </c>
      <c r="C75" s="97">
        <f>+'Ark1'!H292</f>
        <v>2</v>
      </c>
      <c r="D75" s="98" t="s">
        <v>7</v>
      </c>
      <c r="E75" s="306">
        <f>+'Ark1'!Q292</f>
        <v>2956</v>
      </c>
      <c r="F75" s="123">
        <f t="shared" si="95"/>
        <v>-255</v>
      </c>
      <c r="G75" s="306">
        <f>+'Ark1'!R292</f>
        <v>15675</v>
      </c>
      <c r="H75" s="378">
        <f t="shared" si="96"/>
        <v>-1827</v>
      </c>
      <c r="I75" s="99">
        <f>+'Ark1'!AG292</f>
        <v>34.039441895342243</v>
      </c>
      <c r="J75" s="99">
        <f t="shared" si="97"/>
        <v>9.1591505408409546E-2</v>
      </c>
      <c r="K75" s="99">
        <f>+'Ark1'!AH292</f>
        <v>6.0861244019138772</v>
      </c>
      <c r="L75" s="517"/>
      <c r="M75" s="518">
        <f>+'Ark1'!AI292</f>
        <v>15396</v>
      </c>
      <c r="N75" s="517"/>
      <c r="O75" s="98">
        <f>+'Ark1'!S292</f>
        <v>6.9460287081339729</v>
      </c>
      <c r="P75" s="98">
        <f t="shared" si="98"/>
        <v>-9.7166355287353845E-2</v>
      </c>
      <c r="Q75" s="104"/>
      <c r="R75" s="385">
        <f>+'Ark1'!AJ292</f>
        <v>106.59051052221352</v>
      </c>
      <c r="S75" s="407"/>
      <c r="T75" s="385">
        <f>+'Ark1'!AK292</f>
        <v>19.055031976399395</v>
      </c>
      <c r="U75" s="47"/>
      <c r="V75" s="98">
        <f>+'Ark1'!T292</f>
        <v>6.1476874003189801</v>
      </c>
      <c r="W75" s="387">
        <f t="shared" si="99"/>
        <v>-0.19621615356057998</v>
      </c>
      <c r="X75" s="99">
        <f>+'Ark1'!U292</f>
        <v>24.210468899521516</v>
      </c>
      <c r="Y75" s="99">
        <f t="shared" si="100"/>
        <v>-0.55467222720674769</v>
      </c>
      <c r="Z75" s="104">
        <f>+'Ark1'!W292</f>
        <v>10.91547049441786</v>
      </c>
      <c r="AA75" s="104">
        <f>+'Ark1'!X292</f>
        <v>78.098883572567757</v>
      </c>
      <c r="AB75" s="104">
        <f>+'Ark1'!Y292</f>
        <v>53.933014354066991</v>
      </c>
      <c r="AC75" s="99">
        <f>+'Ark1'!Z292</f>
        <v>8.9752589654139285</v>
      </c>
      <c r="AD75" s="99">
        <f>+'Ark1'!Z292</f>
        <v>8.9752589654139285</v>
      </c>
      <c r="AE75" s="98">
        <f>+'Ark1'!AB292</f>
        <v>2.0056555390983504</v>
      </c>
      <c r="AF75" s="98">
        <f>+'Ark1'!AC292</f>
        <v>84.141873902912778</v>
      </c>
      <c r="AG75" s="104">
        <f>+'Ark1'!AD292</f>
        <v>49.337402799996561</v>
      </c>
      <c r="AH75" s="104">
        <f>+'Ark1'!AE292</f>
        <v>69.374571589280848</v>
      </c>
      <c r="AI75" s="104">
        <f>+'Ark1'!AF292</f>
        <v>36.429766663567904</v>
      </c>
      <c r="AJ75" s="98">
        <f t="shared" si="101"/>
        <v>3.4855123577549358</v>
      </c>
      <c r="AK75" s="104">
        <f t="shared" si="102"/>
        <v>5.3027740189445201</v>
      </c>
      <c r="AL75" s="47"/>
      <c r="AM75" s="4"/>
      <c r="AN75" s="16"/>
      <c r="AO75" s="16"/>
      <c r="AP75" s="5"/>
      <c r="AQ75" s="18"/>
    </row>
    <row r="76" spans="1:54" ht="15.6">
      <c r="A76" s="47"/>
      <c r="B76" s="47"/>
      <c r="C76" s="47"/>
      <c r="D76" s="47"/>
      <c r="E76" s="319"/>
      <c r="F76" s="402"/>
      <c r="G76" s="319"/>
      <c r="H76" s="421"/>
      <c r="I76" s="89"/>
      <c r="J76" s="71"/>
      <c r="K76" s="89"/>
      <c r="L76" s="71"/>
      <c r="M76" s="409"/>
      <c r="N76" s="71"/>
      <c r="O76" s="47"/>
      <c r="P76" s="71"/>
      <c r="Q76" s="71"/>
      <c r="R76" s="400"/>
      <c r="S76" s="407"/>
      <c r="T76" s="409"/>
      <c r="U76" s="71"/>
      <c r="V76" s="47"/>
      <c r="W76" s="409"/>
      <c r="X76" s="89"/>
      <c r="Y76" s="89"/>
      <c r="Z76" s="71"/>
      <c r="AA76" s="71"/>
      <c r="AB76" s="71"/>
      <c r="AC76" s="89"/>
      <c r="AD76" s="89"/>
      <c r="AE76" s="47"/>
      <c r="AF76" s="47"/>
      <c r="AG76" s="47"/>
      <c r="AH76" s="47"/>
      <c r="AI76" s="47"/>
      <c r="AJ76" s="47"/>
      <c r="AK76" s="47"/>
      <c r="AL76" s="47"/>
      <c r="AM76" s="4"/>
      <c r="AN76" s="16"/>
      <c r="AO76" s="16"/>
      <c r="AP76" s="5"/>
      <c r="AQ76" s="18"/>
    </row>
    <row r="77" spans="1:54" ht="15.6">
      <c r="A77" s="47"/>
      <c r="B77" s="47"/>
      <c r="C77" s="47"/>
      <c r="D77" s="47"/>
      <c r="E77" s="319"/>
      <c r="F77" s="402"/>
      <c r="G77" s="319"/>
      <c r="H77" s="421"/>
      <c r="I77" s="71"/>
      <c r="J77" s="71"/>
      <c r="K77" s="89"/>
      <c r="L77" s="71"/>
      <c r="M77" s="409"/>
      <c r="N77" s="71"/>
      <c r="O77" s="47"/>
      <c r="P77" s="71"/>
      <c r="Q77" s="71"/>
      <c r="R77" s="400"/>
      <c r="S77" s="409"/>
      <c r="T77" s="409"/>
      <c r="U77" s="71"/>
      <c r="V77" s="47"/>
      <c r="W77" s="409"/>
      <c r="X77" s="89"/>
      <c r="Y77" s="89"/>
      <c r="Z77" s="71"/>
      <c r="AA77" s="71"/>
      <c r="AB77" s="71"/>
      <c r="AC77" s="89"/>
      <c r="AD77" s="89"/>
      <c r="AE77" s="47"/>
      <c r="AF77" s="47"/>
      <c r="AG77" s="47"/>
      <c r="AH77" s="47"/>
      <c r="AI77" s="47"/>
      <c r="AJ77" s="47"/>
      <c r="AK77" s="47"/>
      <c r="AL77" s="47"/>
      <c r="AM77" s="4"/>
      <c r="AN77" s="18"/>
      <c r="AO77" s="18"/>
      <c r="AP77" s="5"/>
      <c r="AQ77" s="18"/>
    </row>
    <row r="78" spans="1:54">
      <c r="AX78" s="13"/>
      <c r="AY78" s="13"/>
    </row>
    <row r="79" spans="1:54" ht="15.6">
      <c r="AX79" s="5"/>
      <c r="AY79" s="18"/>
      <c r="AZ79" s="18"/>
      <c r="BB79" s="18"/>
    </row>
    <row r="80" spans="1:54">
      <c r="AX80" s="13"/>
      <c r="AY80" s="13"/>
    </row>
    <row r="81" spans="50:54">
      <c r="AX81" s="13"/>
      <c r="AY81" s="13"/>
    </row>
    <row r="82" spans="50:54" ht="15.6">
      <c r="AX82" s="2"/>
      <c r="AY82" s="5"/>
      <c r="AZ82" s="5"/>
    </row>
    <row r="83" spans="50:54">
      <c r="AX83" s="4"/>
      <c r="AY83" s="4"/>
      <c r="AZ83" s="4"/>
      <c r="BA83" s="4"/>
      <c r="BB83" s="4"/>
    </row>
    <row r="84" spans="50:54" ht="15.6">
      <c r="AX84" s="4"/>
      <c r="AY84" s="13"/>
      <c r="AZ84" s="13"/>
      <c r="BA84" s="1"/>
      <c r="BB84" s="5"/>
    </row>
    <row r="85" spans="50:54" ht="15.6">
      <c r="AX85" s="4"/>
      <c r="AY85" s="13"/>
      <c r="AZ85" s="13"/>
      <c r="BA85" s="1"/>
      <c r="BB85" s="5"/>
    </row>
    <row r="86" spans="50:54" ht="15.6">
      <c r="AX86" s="4"/>
      <c r="AY86" s="13"/>
      <c r="AZ86" s="13"/>
      <c r="BA86" s="1"/>
      <c r="BB86" s="5"/>
    </row>
    <row r="87" spans="50:54" ht="15.6">
      <c r="AX87" s="4"/>
      <c r="AY87" s="13"/>
      <c r="AZ87" s="13"/>
      <c r="BA87" s="1"/>
      <c r="BB87" s="5"/>
    </row>
    <row r="88" spans="50:54" ht="15.6">
      <c r="AX88" s="4"/>
      <c r="AY88" s="13"/>
      <c r="AZ88" s="13"/>
      <c r="BA88" s="13"/>
      <c r="BB88" s="5"/>
    </row>
    <row r="89" spans="50:54" ht="15.6">
      <c r="AX89" s="4"/>
      <c r="AY89" s="13"/>
      <c r="AZ89" s="13"/>
      <c r="BA89" s="13"/>
      <c r="BB89" s="5"/>
    </row>
    <row r="90" spans="50:54" ht="15.6">
      <c r="AX90" s="4"/>
      <c r="AY90" s="13"/>
      <c r="AZ90" s="13"/>
      <c r="BA90" s="13"/>
      <c r="BB90" s="5"/>
    </row>
    <row r="91" spans="50:54" ht="15.6">
      <c r="AX91" s="4"/>
      <c r="AY91" s="13"/>
      <c r="AZ91" s="13"/>
      <c r="BA91" s="13"/>
      <c r="BB91" s="5"/>
    </row>
    <row r="92" spans="50:54" ht="15.6">
      <c r="AX92" s="4"/>
      <c r="AY92" s="13"/>
      <c r="AZ92" s="13"/>
      <c r="BA92" s="5"/>
      <c r="BB92" s="5"/>
    </row>
    <row r="93" spans="50:54" ht="15.6">
      <c r="AX93" s="4"/>
      <c r="AY93" s="13"/>
      <c r="AZ93" s="13"/>
      <c r="BA93" s="5"/>
      <c r="BB93" s="5"/>
    </row>
    <row r="94" spans="50:54" ht="15.6">
      <c r="AX94" s="4"/>
      <c r="AY94" s="13"/>
      <c r="AZ94" s="13"/>
      <c r="BA94" s="5"/>
      <c r="BB94" s="5"/>
    </row>
    <row r="95" spans="50:54" ht="15.6">
      <c r="AX95" s="4"/>
      <c r="AY95" s="13"/>
      <c r="AZ95" s="13"/>
      <c r="BA95" s="5"/>
      <c r="BB95" s="5"/>
    </row>
    <row r="96" spans="50:54" ht="15.6">
      <c r="AX96" s="4"/>
      <c r="AY96" s="13"/>
      <c r="AZ96" s="13"/>
      <c r="BA96" s="5"/>
      <c r="BB96" s="5"/>
    </row>
    <row r="97" spans="50:54" ht="15.6">
      <c r="AX97" s="4"/>
      <c r="AY97" s="13"/>
      <c r="AZ97" s="13"/>
      <c r="BA97" s="5"/>
      <c r="BB97" s="5"/>
    </row>
    <row r="98" spans="50:54" ht="15.6">
      <c r="AX98" s="4"/>
      <c r="AY98" s="13"/>
      <c r="AZ98" s="13"/>
      <c r="BA98" s="5"/>
      <c r="BB98" s="5"/>
    </row>
    <row r="99" spans="50:54" ht="15.6">
      <c r="AX99" s="4"/>
      <c r="AY99" s="13"/>
      <c r="AZ99" s="13"/>
      <c r="BA99" s="5"/>
      <c r="BB99" s="5"/>
    </row>
    <row r="100" spans="50:54" ht="15.6">
      <c r="AX100" s="4"/>
      <c r="AY100" s="5"/>
      <c r="AZ100" s="5"/>
      <c r="BA100" s="5"/>
      <c r="BB100" s="5"/>
    </row>
    <row r="101" spans="50:54">
      <c r="AX101" s="13"/>
      <c r="AY101" s="13"/>
    </row>
    <row r="102" spans="50:54" ht="15.6">
      <c r="AX102" s="5"/>
      <c r="AY102" s="5"/>
      <c r="AZ102" s="5"/>
      <c r="BB102" s="5"/>
    </row>
    <row r="103" spans="50:54">
      <c r="AX103" s="13"/>
      <c r="AY103" s="13"/>
    </row>
    <row r="104" spans="50:54">
      <c r="AX104" s="13"/>
      <c r="AY104" s="13"/>
    </row>
    <row r="105" spans="50:54" ht="15.6">
      <c r="AX105" s="2"/>
      <c r="AY105" s="5"/>
      <c r="AZ105" s="5"/>
      <c r="BB105" s="2"/>
    </row>
    <row r="106" spans="50:54">
      <c r="AX106" s="4"/>
      <c r="AY106" s="4"/>
      <c r="AZ106" s="4"/>
      <c r="BA106" s="4"/>
      <c r="BB106" s="4"/>
    </row>
    <row r="107" spans="50:54" ht="15.6">
      <c r="AX107" s="4"/>
      <c r="AY107" s="13"/>
      <c r="AZ107" s="13"/>
      <c r="BA107" s="1"/>
      <c r="BB107" s="5"/>
    </row>
    <row r="108" spans="50:54" ht="15.6">
      <c r="AX108" s="4"/>
      <c r="AY108" s="13"/>
      <c r="AZ108" s="13"/>
      <c r="BA108" s="1"/>
      <c r="BB108" s="5"/>
    </row>
    <row r="109" spans="50:54" ht="15.6">
      <c r="AX109" s="4"/>
      <c r="AY109" s="13"/>
      <c r="AZ109" s="13"/>
      <c r="BA109" s="1"/>
      <c r="BB109" s="5"/>
    </row>
    <row r="110" spans="50:54" ht="15.6">
      <c r="AX110" s="4"/>
      <c r="AY110" s="13"/>
      <c r="AZ110" s="13"/>
      <c r="BA110" s="1"/>
      <c r="BB110" s="5"/>
    </row>
    <row r="111" spans="50:54" ht="15.6">
      <c r="AX111" s="4"/>
      <c r="AY111" s="13"/>
      <c r="AZ111" s="13"/>
      <c r="BA111" s="13"/>
      <c r="BB111" s="5"/>
    </row>
    <row r="112" spans="50:54" ht="15.6">
      <c r="AX112" s="4"/>
      <c r="AY112" s="13"/>
      <c r="AZ112" s="13"/>
      <c r="BA112" s="13"/>
      <c r="BB112" s="5"/>
    </row>
    <row r="113" spans="50:54" ht="15.6">
      <c r="AX113" s="4"/>
      <c r="AY113" s="13"/>
      <c r="AZ113" s="13"/>
      <c r="BA113" s="13"/>
      <c r="BB113" s="5"/>
    </row>
    <row r="114" spans="50:54" ht="15.6">
      <c r="AX114" s="4"/>
      <c r="AY114" s="13"/>
      <c r="AZ114" s="13"/>
      <c r="BA114" s="13"/>
      <c r="BB114" s="5"/>
    </row>
    <row r="115" spans="50:54" ht="15.6">
      <c r="AX115" s="4"/>
      <c r="AY115" s="13"/>
      <c r="AZ115" s="13"/>
      <c r="BA115" s="5"/>
      <c r="BB115" s="5"/>
    </row>
    <row r="116" spans="50:54" ht="15.6">
      <c r="AX116" s="4"/>
      <c r="AY116" s="13"/>
      <c r="AZ116" s="13"/>
      <c r="BA116" s="5"/>
      <c r="BB116" s="5"/>
    </row>
    <row r="117" spans="50:54" ht="15.6">
      <c r="AX117" s="4"/>
      <c r="AY117" s="13"/>
      <c r="AZ117" s="13"/>
      <c r="BA117" s="5"/>
      <c r="BB117" s="5"/>
    </row>
    <row r="118" spans="50:54" ht="15.6">
      <c r="AX118" s="4"/>
      <c r="AY118" s="13"/>
      <c r="AZ118" s="13"/>
      <c r="BA118" s="5"/>
      <c r="BB118" s="5"/>
    </row>
    <row r="119" spans="50:54" ht="15.6">
      <c r="AX119" s="4"/>
      <c r="AY119" s="13"/>
      <c r="AZ119" s="13"/>
      <c r="BA119" s="5"/>
      <c r="BB119" s="5"/>
    </row>
    <row r="120" spans="50:54" ht="15.6">
      <c r="AX120" s="4"/>
      <c r="AY120" s="13"/>
      <c r="AZ120" s="13"/>
      <c r="BA120" s="5"/>
      <c r="BB120" s="5"/>
    </row>
    <row r="121" spans="50:54" ht="15.6">
      <c r="AX121" s="4"/>
      <c r="AY121" s="13"/>
      <c r="AZ121" s="13"/>
      <c r="BA121" s="5"/>
      <c r="BB121" s="5"/>
    </row>
    <row r="122" spans="50:54" ht="15.6">
      <c r="AX122" s="4"/>
      <c r="AY122" s="13"/>
      <c r="AZ122" s="13"/>
      <c r="BA122" s="5"/>
      <c r="BB122" s="5"/>
    </row>
    <row r="123" spans="50:54" ht="15.6">
      <c r="AX123" s="4"/>
      <c r="AY123" s="5"/>
      <c r="AZ123" s="5"/>
      <c r="BA123" s="5"/>
      <c r="BB123" s="5"/>
    </row>
    <row r="124" spans="50:54">
      <c r="AX124" s="13"/>
      <c r="AY124" s="13"/>
    </row>
    <row r="125" spans="50:54" ht="15.6">
      <c r="AX125" s="5"/>
      <c r="AY125" s="5"/>
      <c r="AZ125" s="5"/>
      <c r="BB125" s="5"/>
    </row>
    <row r="126" spans="50:54">
      <c r="AX126" s="13"/>
      <c r="AY126" s="13"/>
    </row>
    <row r="127" spans="50:54">
      <c r="AX127" s="13"/>
      <c r="AY127" s="13"/>
    </row>
    <row r="128" spans="50:54">
      <c r="AX128" s="13"/>
      <c r="AY128" s="13"/>
    </row>
    <row r="129" spans="50:51">
      <c r="AX129" s="13"/>
      <c r="AY129" s="13"/>
    </row>
    <row r="130" spans="50:51">
      <c r="AX130" s="13"/>
      <c r="AY130" s="13"/>
    </row>
    <row r="131" spans="50:51">
      <c r="AX131" s="13"/>
      <c r="AY131" s="13"/>
    </row>
    <row r="132" spans="50:51">
      <c r="AX132" s="13"/>
      <c r="AY132" s="13"/>
    </row>
    <row r="133" spans="50:51">
      <c r="AX133" s="13"/>
      <c r="AY133" s="13"/>
    </row>
    <row r="134" spans="50:51">
      <c r="AX134" s="13"/>
      <c r="AY134" s="13"/>
    </row>
    <row r="135" spans="50:51">
      <c r="AX135" s="13"/>
      <c r="AY135" s="13"/>
    </row>
    <row r="136" spans="50:51">
      <c r="AX136" s="13"/>
      <c r="AY136" s="13"/>
    </row>
    <row r="137" spans="50:51">
      <c r="AX137" s="13"/>
      <c r="AY137" s="13"/>
    </row>
    <row r="138" spans="50:51">
      <c r="AX138" s="13"/>
      <c r="AY138" s="13"/>
    </row>
    <row r="139" spans="50:51">
      <c r="AX139" s="13"/>
      <c r="AY139" s="13"/>
    </row>
    <row r="140" spans="50:51">
      <c r="AX140" s="13"/>
      <c r="AY140" s="13"/>
    </row>
    <row r="141" spans="50:51">
      <c r="AX141" s="13"/>
      <c r="AY141" s="13"/>
    </row>
    <row r="142" spans="50:51">
      <c r="AX142" s="13"/>
      <c r="AY142" s="13"/>
    </row>
    <row r="143" spans="50:51">
      <c r="AX143" s="13"/>
      <c r="AY143" s="13"/>
    </row>
    <row r="144" spans="50:51">
      <c r="AX144" s="13"/>
      <c r="AY144" s="13"/>
    </row>
    <row r="145" spans="50:51">
      <c r="AX145" s="13"/>
      <c r="AY145" s="13"/>
    </row>
    <row r="146" spans="50:51">
      <c r="AX146" s="13"/>
      <c r="AY146" s="13"/>
    </row>
    <row r="147" spans="50:51">
      <c r="AX147" s="13"/>
      <c r="AY147" s="13"/>
    </row>
    <row r="148" spans="50:51">
      <c r="AX148" s="13"/>
      <c r="AY148" s="13"/>
    </row>
    <row r="149" spans="50:51">
      <c r="AX149" s="13"/>
      <c r="AY149" s="13"/>
    </row>
    <row r="150" spans="50:51">
      <c r="AX150" s="13"/>
      <c r="AY150" s="13"/>
    </row>
    <row r="151" spans="50:51">
      <c r="AX151" s="13"/>
      <c r="AY151" s="13"/>
    </row>
    <row r="152" spans="50:51">
      <c r="AX152" s="13"/>
      <c r="AY152" s="13"/>
    </row>
    <row r="153" spans="50:51">
      <c r="AX153" s="13"/>
      <c r="AY153" s="13"/>
    </row>
    <row r="154" spans="50:51">
      <c r="AX154" s="13"/>
      <c r="AY154" s="13"/>
    </row>
    <row r="155" spans="50:51">
      <c r="AX155" s="13"/>
      <c r="AY155" s="13"/>
    </row>
    <row r="156" spans="50:51">
      <c r="AX156" s="13"/>
      <c r="AY156" s="13"/>
    </row>
    <row r="157" spans="50:51">
      <c r="AX157" s="13"/>
      <c r="AY157" s="13"/>
    </row>
    <row r="158" spans="50:51">
      <c r="AX158" s="13"/>
      <c r="AY158" s="13"/>
    </row>
    <row r="159" spans="50:51">
      <c r="AX159" s="13"/>
      <c r="AY159" s="13"/>
    </row>
    <row r="160" spans="50:51">
      <c r="AX160" s="13"/>
      <c r="AY160" s="13"/>
    </row>
    <row r="161" spans="50:51">
      <c r="AX161" s="13"/>
      <c r="AY161" s="13"/>
    </row>
    <row r="162" spans="50:51">
      <c r="AX162" s="13"/>
      <c r="AY162" s="13"/>
    </row>
    <row r="163" spans="50:51">
      <c r="AX163" s="13"/>
      <c r="AY163" s="13"/>
    </row>
    <row r="164" spans="50:51">
      <c r="AX164" s="13"/>
      <c r="AY164" s="13"/>
    </row>
    <row r="165" spans="50:51">
      <c r="AX165" s="13"/>
      <c r="AY165" s="13"/>
    </row>
    <row r="166" spans="50:51">
      <c r="AX166" s="13"/>
      <c r="AY166" s="13"/>
    </row>
    <row r="167" spans="50:51">
      <c r="AX167" s="13"/>
      <c r="AY167" s="13"/>
    </row>
    <row r="168" spans="50:51">
      <c r="AX168" s="13"/>
      <c r="AY168" s="13"/>
    </row>
    <row r="169" spans="50:51">
      <c r="AX169" s="13"/>
      <c r="AY169" s="13"/>
    </row>
    <row r="170" spans="50:51">
      <c r="AX170" s="13"/>
      <c r="AY170" s="13"/>
    </row>
    <row r="171" spans="50:51">
      <c r="AX171" s="13"/>
      <c r="AY171" s="13"/>
    </row>
    <row r="172" spans="50:51">
      <c r="AX172" s="13"/>
      <c r="AY172" s="13"/>
    </row>
    <row r="173" spans="50:51">
      <c r="AX173" s="13"/>
      <c r="AY173" s="13"/>
    </row>
    <row r="174" spans="50:51">
      <c r="AX174" s="13"/>
      <c r="AY174" s="13"/>
    </row>
    <row r="175" spans="50:51">
      <c r="AX175" s="13"/>
      <c r="AY175" s="13"/>
    </row>
    <row r="176" spans="50:51">
      <c r="AX176" s="13"/>
      <c r="AY176" s="13"/>
    </row>
    <row r="177" spans="50:51">
      <c r="AX177" s="13"/>
      <c r="AY177" s="13"/>
    </row>
    <row r="178" spans="50:51">
      <c r="AX178" s="13"/>
      <c r="AY178" s="13"/>
    </row>
    <row r="179" spans="50:51">
      <c r="AX179" s="13"/>
      <c r="AY179" s="13"/>
    </row>
    <row r="180" spans="50:51">
      <c r="AX180" s="13"/>
      <c r="AY180" s="13"/>
    </row>
    <row r="202" spans="9:49">
      <c r="I202" s="159"/>
      <c r="K202" s="159"/>
      <c r="O202" s="14"/>
      <c r="V202" s="14"/>
      <c r="X202" s="159"/>
      <c r="AW202" s="14"/>
    </row>
    <row r="203" spans="9:49">
      <c r="I203" s="159"/>
      <c r="K203" s="159"/>
      <c r="O203" s="14"/>
      <c r="V203" s="14"/>
      <c r="X203" s="159"/>
      <c r="Z203" s="75"/>
      <c r="AA203" s="75"/>
      <c r="AB203" s="75"/>
      <c r="AC203" s="159"/>
      <c r="AD203" s="159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</row>
    <row r="204" spans="9:49">
      <c r="I204" s="159"/>
      <c r="K204" s="159"/>
      <c r="O204" s="14"/>
      <c r="V204" s="14"/>
      <c r="X204" s="159"/>
      <c r="Z204" s="75"/>
      <c r="AA204" s="75"/>
      <c r="AB204" s="75"/>
      <c r="AC204" s="159"/>
      <c r="AD204" s="159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</row>
    <row r="205" spans="9:49">
      <c r="I205" s="159"/>
      <c r="K205" s="159"/>
      <c r="O205" s="14"/>
      <c r="V205" s="14"/>
      <c r="X205" s="159"/>
      <c r="Z205" s="75"/>
      <c r="AA205" s="75"/>
      <c r="AB205" s="75"/>
      <c r="AC205" s="159"/>
      <c r="AD205" s="159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</row>
    <row r="206" spans="9:49">
      <c r="I206" s="159"/>
      <c r="K206" s="159"/>
      <c r="O206" s="14"/>
      <c r="V206" s="14"/>
      <c r="X206" s="159"/>
      <c r="Z206" s="75"/>
      <c r="AA206" s="75"/>
      <c r="AB206" s="75"/>
      <c r="AC206" s="159"/>
      <c r="AD206" s="159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</row>
    <row r="207" spans="9:49">
      <c r="I207" s="159"/>
      <c r="K207" s="159"/>
      <c r="O207" s="14"/>
      <c r="V207" s="14"/>
      <c r="X207" s="159"/>
      <c r="Z207" s="75"/>
      <c r="AA207" s="75"/>
      <c r="AB207" s="75"/>
      <c r="AC207" s="159"/>
      <c r="AD207" s="159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</row>
    <row r="208" spans="9:49">
      <c r="I208" s="159"/>
      <c r="K208" s="159"/>
      <c r="O208" s="14"/>
      <c r="V208" s="14"/>
      <c r="X208" s="159"/>
      <c r="Z208" s="75"/>
      <c r="AA208" s="75"/>
      <c r="AB208" s="75"/>
      <c r="AC208" s="159"/>
      <c r="AD208" s="159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</row>
    <row r="209" spans="9:49">
      <c r="I209" s="159"/>
      <c r="K209" s="159"/>
      <c r="O209" s="14"/>
      <c r="V209" s="14"/>
      <c r="X209" s="159"/>
      <c r="Z209" s="75"/>
      <c r="AA209" s="75"/>
      <c r="AB209" s="75"/>
      <c r="AC209" s="159"/>
      <c r="AD209" s="159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</row>
    <row r="210" spans="9:49">
      <c r="I210" s="159"/>
      <c r="K210" s="159"/>
      <c r="O210" s="14"/>
      <c r="V210" s="14"/>
      <c r="X210" s="159"/>
      <c r="Z210" s="75"/>
      <c r="AA210" s="75"/>
      <c r="AB210" s="75"/>
      <c r="AC210" s="159"/>
      <c r="AD210" s="159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</row>
    <row r="211" spans="9:49">
      <c r="I211" s="159"/>
      <c r="K211" s="159"/>
      <c r="O211" s="14"/>
      <c r="V211" s="14"/>
      <c r="X211" s="159"/>
      <c r="Z211" s="75"/>
      <c r="AA211" s="75"/>
      <c r="AB211" s="75"/>
      <c r="AC211" s="159"/>
      <c r="AD211" s="159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</row>
    <row r="212" spans="9:49">
      <c r="I212" s="159"/>
      <c r="K212" s="159"/>
      <c r="O212" s="14"/>
      <c r="V212" s="14"/>
      <c r="X212" s="159"/>
      <c r="Z212" s="75"/>
      <c r="AA212" s="75"/>
      <c r="AB212" s="75"/>
      <c r="AC212" s="159"/>
      <c r="AD212" s="159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</row>
    <row r="213" spans="9:49">
      <c r="I213" s="159"/>
      <c r="K213" s="159"/>
      <c r="O213" s="14"/>
      <c r="V213" s="14"/>
      <c r="X213" s="159"/>
      <c r="Z213" s="75"/>
      <c r="AA213" s="75"/>
      <c r="AB213" s="75"/>
      <c r="AC213" s="159"/>
      <c r="AD213" s="159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</row>
    <row r="214" spans="9:49">
      <c r="I214" s="159"/>
      <c r="K214" s="159"/>
      <c r="O214" s="14"/>
      <c r="V214" s="14"/>
      <c r="X214" s="159"/>
      <c r="Z214" s="75"/>
      <c r="AA214" s="75"/>
      <c r="AB214" s="75"/>
      <c r="AC214" s="159"/>
      <c r="AD214" s="159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</row>
    <row r="215" spans="9:49">
      <c r="I215" s="159"/>
      <c r="K215" s="159"/>
      <c r="O215" s="14"/>
      <c r="V215" s="14"/>
      <c r="X215" s="159"/>
      <c r="Z215" s="75"/>
      <c r="AA215" s="75"/>
      <c r="AB215" s="75"/>
      <c r="AC215" s="159"/>
      <c r="AD215" s="159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</row>
    <row r="216" spans="9:49">
      <c r="I216" s="159"/>
      <c r="K216" s="159"/>
      <c r="O216" s="14"/>
      <c r="V216" s="14"/>
      <c r="X216" s="159"/>
      <c r="Z216" s="75"/>
      <c r="AA216" s="75"/>
      <c r="AB216" s="75"/>
      <c r="AC216" s="159"/>
      <c r="AD216" s="159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</row>
    <row r="217" spans="9:49">
      <c r="I217" s="159"/>
      <c r="K217" s="159"/>
      <c r="O217" s="14"/>
      <c r="V217" s="14"/>
      <c r="X217" s="159"/>
      <c r="Z217" s="75"/>
      <c r="AA217" s="75"/>
      <c r="AB217" s="75"/>
      <c r="AC217" s="159"/>
      <c r="AD217" s="159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  <c r="AV217" s="14"/>
      <c r="AW217" s="14"/>
    </row>
    <row r="218" spans="9:49">
      <c r="I218" s="159"/>
      <c r="K218" s="159"/>
      <c r="O218" s="14"/>
      <c r="V218" s="14"/>
      <c r="X218" s="159"/>
      <c r="Z218" s="75"/>
      <c r="AA218" s="75"/>
      <c r="AB218" s="75"/>
      <c r="AC218" s="159"/>
      <c r="AD218" s="159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</row>
    <row r="219" spans="9:49">
      <c r="I219" s="159"/>
      <c r="K219" s="159"/>
      <c r="O219" s="14"/>
      <c r="V219" s="14"/>
      <c r="X219" s="159"/>
      <c r="Z219" s="75"/>
      <c r="AA219" s="75"/>
      <c r="AB219" s="75"/>
      <c r="AC219" s="159"/>
      <c r="AD219" s="159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</row>
    <row r="220" spans="9:49">
      <c r="I220" s="159"/>
      <c r="K220" s="159"/>
      <c r="O220" s="14"/>
      <c r="V220" s="14"/>
      <c r="X220" s="159"/>
      <c r="Z220" s="75"/>
      <c r="AA220" s="75"/>
      <c r="AB220" s="75"/>
      <c r="AC220" s="159"/>
      <c r="AD220" s="159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</row>
    <row r="221" spans="9:49">
      <c r="I221" s="159"/>
      <c r="K221" s="159"/>
      <c r="O221" s="14"/>
      <c r="V221" s="14"/>
      <c r="X221" s="159"/>
      <c r="Z221" s="75"/>
      <c r="AA221" s="75"/>
      <c r="AB221" s="75"/>
      <c r="AC221" s="159"/>
      <c r="AD221" s="159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  <c r="AW221" s="14"/>
    </row>
    <row r="222" spans="9:49">
      <c r="I222" s="159"/>
      <c r="K222" s="159"/>
      <c r="O222" s="14"/>
      <c r="V222" s="14"/>
      <c r="X222" s="159"/>
      <c r="Z222" s="75"/>
      <c r="AA222" s="75"/>
      <c r="AB222" s="75"/>
      <c r="AC222" s="159"/>
      <c r="AD222" s="159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  <c r="AW222" s="14"/>
    </row>
    <row r="223" spans="9:49">
      <c r="I223" s="159"/>
      <c r="K223" s="159"/>
      <c r="O223" s="14"/>
      <c r="V223" s="14"/>
      <c r="X223" s="159"/>
      <c r="Z223" s="75"/>
      <c r="AA223" s="75"/>
      <c r="AB223" s="75"/>
      <c r="AC223" s="159"/>
      <c r="AD223" s="159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</row>
    <row r="224" spans="9:49">
      <c r="I224" s="159"/>
      <c r="K224" s="159"/>
      <c r="O224" s="14"/>
      <c r="V224" s="14"/>
      <c r="X224" s="159"/>
      <c r="Z224" s="75"/>
      <c r="AA224" s="75"/>
      <c r="AB224" s="75"/>
      <c r="AC224" s="159"/>
      <c r="AD224" s="159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</row>
    <row r="225" spans="9:49">
      <c r="I225" s="159"/>
      <c r="K225" s="159"/>
      <c r="O225" s="14"/>
      <c r="V225" s="14"/>
      <c r="X225" s="159"/>
      <c r="Z225" s="75"/>
      <c r="AA225" s="75"/>
      <c r="AB225" s="75"/>
      <c r="AC225" s="159"/>
      <c r="AD225" s="159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  <c r="AV225" s="14"/>
      <c r="AW225" s="14"/>
    </row>
    <row r="226" spans="9:49">
      <c r="I226" s="159"/>
      <c r="K226" s="159"/>
      <c r="O226" s="14"/>
      <c r="V226" s="14"/>
      <c r="X226" s="159"/>
      <c r="Z226" s="75"/>
      <c r="AA226" s="75"/>
      <c r="AB226" s="75"/>
      <c r="AC226" s="159"/>
      <c r="AD226" s="159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/>
    </row>
    <row r="227" spans="9:49">
      <c r="I227" s="159"/>
      <c r="K227" s="159"/>
      <c r="O227" s="14"/>
      <c r="V227" s="14"/>
      <c r="X227" s="159"/>
      <c r="Z227" s="75"/>
      <c r="AA227" s="75"/>
      <c r="AB227" s="75"/>
      <c r="AC227" s="159"/>
      <c r="AD227" s="159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</row>
    <row r="228" spans="9:49">
      <c r="I228" s="159"/>
      <c r="K228" s="159"/>
      <c r="O228" s="14"/>
      <c r="V228" s="14"/>
      <c r="X228" s="159"/>
      <c r="Z228" s="75"/>
      <c r="AA228" s="75"/>
      <c r="AB228" s="75"/>
      <c r="AC228" s="159"/>
      <c r="AD228" s="159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</row>
    <row r="229" spans="9:49">
      <c r="I229" s="159"/>
      <c r="K229" s="159"/>
      <c r="O229" s="14"/>
      <c r="V229" s="14"/>
      <c r="X229" s="159"/>
      <c r="Z229" s="75"/>
      <c r="AA229" s="75"/>
      <c r="AB229" s="75"/>
      <c r="AC229" s="159"/>
      <c r="AD229" s="159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  <c r="AW229" s="14"/>
    </row>
    <row r="230" spans="9:49">
      <c r="I230" s="159"/>
      <c r="K230" s="159"/>
      <c r="O230" s="14"/>
      <c r="V230" s="14"/>
      <c r="X230" s="159"/>
      <c r="Z230" s="75"/>
      <c r="AA230" s="75"/>
      <c r="AB230" s="75"/>
      <c r="AC230" s="159"/>
      <c r="AD230" s="159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  <c r="AW230" s="14"/>
    </row>
    <row r="231" spans="9:49">
      <c r="I231" s="159"/>
      <c r="K231" s="159"/>
      <c r="O231" s="14"/>
      <c r="V231" s="14"/>
      <c r="X231" s="159"/>
      <c r="Z231" s="75"/>
      <c r="AA231" s="75"/>
      <c r="AB231" s="75"/>
      <c r="AC231" s="159"/>
      <c r="AD231" s="159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</row>
    <row r="232" spans="9:49">
      <c r="I232" s="159"/>
      <c r="K232" s="159"/>
      <c r="O232" s="14"/>
      <c r="V232" s="14"/>
      <c r="X232" s="159"/>
      <c r="Z232" s="75"/>
      <c r="AA232" s="75"/>
      <c r="AB232" s="75"/>
      <c r="AC232" s="159"/>
      <c r="AD232" s="159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</row>
    <row r="233" spans="9:49">
      <c r="I233" s="159"/>
      <c r="K233" s="159"/>
      <c r="O233" s="14"/>
      <c r="V233" s="14"/>
      <c r="X233" s="159"/>
      <c r="Z233" s="75"/>
      <c r="AA233" s="75"/>
      <c r="AB233" s="75"/>
      <c r="AC233" s="159"/>
      <c r="AD233" s="159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  <c r="AV233" s="14"/>
      <c r="AW233" s="14"/>
    </row>
    <row r="234" spans="9:49">
      <c r="I234" s="159"/>
      <c r="K234" s="159"/>
      <c r="O234" s="14"/>
      <c r="V234" s="14"/>
      <c r="X234" s="159"/>
      <c r="Z234" s="75"/>
      <c r="AA234" s="75"/>
      <c r="AB234" s="75"/>
      <c r="AC234" s="159"/>
      <c r="AD234" s="159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  <c r="AW234" s="14"/>
    </row>
    <row r="235" spans="9:49">
      <c r="I235" s="159"/>
      <c r="K235" s="159"/>
      <c r="O235" s="14"/>
      <c r="V235" s="14"/>
      <c r="X235" s="159"/>
      <c r="Z235" s="75"/>
      <c r="AA235" s="75"/>
      <c r="AB235" s="75"/>
      <c r="AC235" s="159"/>
      <c r="AD235" s="159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</row>
    <row r="236" spans="9:49">
      <c r="I236" s="159"/>
      <c r="K236" s="159"/>
      <c r="O236" s="14"/>
      <c r="V236" s="14"/>
      <c r="X236" s="159"/>
      <c r="Z236" s="75"/>
      <c r="AA236" s="75"/>
      <c r="AB236" s="75"/>
      <c r="AC236" s="159"/>
      <c r="AD236" s="159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</row>
    <row r="237" spans="9:49">
      <c r="I237" s="159"/>
      <c r="K237" s="159"/>
      <c r="O237" s="14"/>
      <c r="V237" s="14"/>
      <c r="X237" s="159"/>
      <c r="Z237" s="75"/>
      <c r="AA237" s="75"/>
      <c r="AB237" s="75"/>
      <c r="AC237" s="159"/>
      <c r="AD237" s="159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  <c r="AU237" s="14"/>
      <c r="AV237" s="14"/>
      <c r="AW237" s="14"/>
    </row>
    <row r="238" spans="9:49">
      <c r="I238" s="159"/>
      <c r="K238" s="159"/>
      <c r="O238" s="14"/>
      <c r="V238" s="14"/>
      <c r="X238" s="159"/>
      <c r="Z238" s="75"/>
      <c r="AA238" s="75"/>
      <c r="AB238" s="75"/>
      <c r="AC238" s="159"/>
      <c r="AD238" s="159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  <c r="AW238" s="14"/>
    </row>
    <row r="239" spans="9:49">
      <c r="I239" s="159"/>
      <c r="K239" s="159"/>
      <c r="O239" s="14"/>
      <c r="V239" s="14"/>
      <c r="X239" s="159"/>
      <c r="Z239" s="75"/>
      <c r="AA239" s="75"/>
      <c r="AB239" s="75"/>
      <c r="AC239" s="159"/>
      <c r="AD239" s="159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</row>
    <row r="240" spans="9:49">
      <c r="I240" s="159"/>
      <c r="K240" s="159"/>
      <c r="O240" s="14"/>
      <c r="V240" s="14"/>
      <c r="X240" s="159"/>
      <c r="Z240" s="75"/>
      <c r="AA240" s="75"/>
      <c r="AB240" s="75"/>
      <c r="AC240" s="159"/>
      <c r="AD240" s="159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</row>
    <row r="241" spans="9:49">
      <c r="I241" s="159"/>
      <c r="K241" s="159"/>
      <c r="O241" s="14"/>
      <c r="V241" s="14"/>
      <c r="X241" s="159"/>
      <c r="Z241" s="75"/>
      <c r="AA241" s="75"/>
      <c r="AB241" s="75"/>
      <c r="AC241" s="159"/>
      <c r="AD241" s="159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  <c r="AU241" s="14"/>
      <c r="AV241" s="14"/>
      <c r="AW241" s="14"/>
    </row>
    <row r="242" spans="9:49">
      <c r="I242" s="159"/>
      <c r="K242" s="159"/>
      <c r="O242" s="14"/>
      <c r="V242" s="14"/>
      <c r="X242" s="159"/>
      <c r="Z242" s="75"/>
      <c r="AA242" s="75"/>
      <c r="AB242" s="75"/>
      <c r="AC242" s="159"/>
      <c r="AD242" s="159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14"/>
      <c r="AV242" s="14"/>
      <c r="AW242" s="14"/>
    </row>
    <row r="243" spans="9:49">
      <c r="I243" s="159"/>
      <c r="K243" s="159"/>
      <c r="O243" s="14"/>
      <c r="V243" s="14"/>
      <c r="X243" s="159"/>
      <c r="Z243" s="75"/>
      <c r="AA243" s="75"/>
      <c r="AB243" s="75"/>
      <c r="AC243" s="159"/>
      <c r="AD243" s="159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</row>
    <row r="244" spans="9:49">
      <c r="I244" s="159"/>
      <c r="K244" s="159"/>
      <c r="O244" s="14"/>
      <c r="V244" s="14"/>
      <c r="X244" s="159"/>
      <c r="Z244" s="75"/>
      <c r="AA244" s="75"/>
      <c r="AB244" s="75"/>
      <c r="AC244" s="159"/>
      <c r="AD244" s="159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</row>
    <row r="245" spans="9:49">
      <c r="I245" s="159"/>
      <c r="K245" s="159"/>
      <c r="O245" s="14"/>
      <c r="V245" s="14"/>
      <c r="X245" s="159"/>
      <c r="Z245" s="75"/>
      <c r="AA245" s="75"/>
      <c r="AB245" s="75"/>
      <c r="AC245" s="159"/>
      <c r="AD245" s="159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14"/>
      <c r="AV245" s="14"/>
      <c r="AW245" s="14"/>
    </row>
    <row r="246" spans="9:49">
      <c r="I246" s="159"/>
      <c r="K246" s="159"/>
      <c r="O246" s="14"/>
      <c r="V246" s="14"/>
      <c r="X246" s="159"/>
      <c r="Z246" s="75"/>
      <c r="AA246" s="75"/>
      <c r="AB246" s="75"/>
      <c r="AC246" s="159"/>
      <c r="AD246" s="159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14"/>
      <c r="AV246" s="14"/>
      <c r="AW246" s="14"/>
    </row>
    <row r="247" spans="9:49">
      <c r="I247" s="159"/>
      <c r="K247" s="159"/>
      <c r="O247" s="14"/>
      <c r="V247" s="14"/>
      <c r="X247" s="159"/>
      <c r="Z247" s="75"/>
      <c r="AA247" s="75"/>
      <c r="AB247" s="75"/>
      <c r="AC247" s="159"/>
      <c r="AD247" s="159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</row>
    <row r="248" spans="9:49">
      <c r="I248" s="159"/>
      <c r="K248" s="159"/>
      <c r="O248" s="14"/>
      <c r="V248" s="14"/>
      <c r="X248" s="159"/>
      <c r="Z248" s="75"/>
      <c r="AA248" s="75"/>
      <c r="AB248" s="75"/>
      <c r="AC248" s="159"/>
      <c r="AD248" s="159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</row>
    <row r="249" spans="9:49">
      <c r="I249" s="159"/>
      <c r="K249" s="159"/>
      <c r="O249" s="14"/>
      <c r="V249" s="14"/>
      <c r="X249" s="159"/>
      <c r="Z249" s="75"/>
      <c r="AA249" s="75"/>
      <c r="AB249" s="75"/>
      <c r="AC249" s="159"/>
      <c r="AD249" s="159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14"/>
      <c r="AV249" s="14"/>
      <c r="AW249" s="14"/>
    </row>
    <row r="250" spans="9:49">
      <c r="I250" s="159"/>
      <c r="K250" s="159"/>
      <c r="O250" s="14"/>
      <c r="V250" s="14"/>
      <c r="X250" s="159"/>
      <c r="Z250" s="75"/>
      <c r="AA250" s="75"/>
      <c r="AB250" s="75"/>
      <c r="AC250" s="159"/>
      <c r="AD250" s="159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14"/>
      <c r="AV250" s="14"/>
      <c r="AW250" s="14"/>
    </row>
    <row r="251" spans="9:49">
      <c r="I251" s="159"/>
      <c r="K251" s="159"/>
      <c r="O251" s="14"/>
      <c r="V251" s="14"/>
      <c r="X251" s="159"/>
      <c r="Z251" s="75"/>
      <c r="AA251" s="75"/>
      <c r="AB251" s="75"/>
      <c r="AC251" s="159"/>
      <c r="AD251" s="159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</row>
    <row r="252" spans="9:49">
      <c r="I252" s="159"/>
      <c r="K252" s="159"/>
      <c r="O252" s="14"/>
      <c r="V252" s="14"/>
      <c r="X252" s="159"/>
      <c r="Z252" s="75"/>
      <c r="AA252" s="75"/>
      <c r="AB252" s="75"/>
      <c r="AC252" s="159"/>
      <c r="AD252" s="159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</row>
    <row r="253" spans="9:49">
      <c r="I253" s="159"/>
      <c r="K253" s="159"/>
      <c r="O253" s="14"/>
      <c r="V253" s="14"/>
      <c r="X253" s="159"/>
      <c r="Z253" s="75"/>
      <c r="AA253" s="75"/>
      <c r="AB253" s="75"/>
      <c r="AC253" s="159"/>
      <c r="AD253" s="159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  <c r="AU253" s="14"/>
      <c r="AV253" s="14"/>
      <c r="AW253" s="14"/>
    </row>
    <row r="254" spans="9:49">
      <c r="I254" s="159"/>
      <c r="K254" s="159"/>
      <c r="O254" s="14"/>
      <c r="V254" s="14"/>
      <c r="X254" s="159"/>
      <c r="Z254" s="75"/>
      <c r="AA254" s="75"/>
      <c r="AB254" s="75"/>
      <c r="AC254" s="159"/>
      <c r="AD254" s="159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14"/>
      <c r="AV254" s="14"/>
      <c r="AW254" s="14"/>
    </row>
    <row r="255" spans="9:49">
      <c r="I255" s="159"/>
      <c r="K255" s="159"/>
      <c r="O255" s="14"/>
      <c r="V255" s="14"/>
      <c r="X255" s="159"/>
      <c r="Z255" s="75"/>
      <c r="AA255" s="75"/>
      <c r="AB255" s="75"/>
      <c r="AC255" s="159"/>
      <c r="AD255" s="159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</row>
    <row r="256" spans="9:49">
      <c r="I256" s="159"/>
      <c r="K256" s="159"/>
      <c r="O256" s="14"/>
      <c r="V256" s="14"/>
      <c r="X256" s="159"/>
      <c r="Z256" s="75"/>
      <c r="AA256" s="75"/>
      <c r="AB256" s="75"/>
      <c r="AC256" s="159"/>
      <c r="AD256" s="159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</row>
    <row r="257" spans="9:49">
      <c r="I257" s="159"/>
      <c r="K257" s="159"/>
      <c r="O257" s="14"/>
      <c r="V257" s="14"/>
      <c r="X257" s="159"/>
      <c r="Z257" s="75"/>
      <c r="AA257" s="75"/>
      <c r="AB257" s="75"/>
      <c r="AC257" s="159"/>
      <c r="AD257" s="159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</row>
    <row r="258" spans="9:49">
      <c r="I258" s="159"/>
      <c r="K258" s="159"/>
      <c r="O258" s="14"/>
      <c r="V258" s="14"/>
      <c r="X258" s="159"/>
      <c r="Z258" s="75"/>
      <c r="AA258" s="75"/>
      <c r="AB258" s="75"/>
      <c r="AC258" s="159"/>
      <c r="AD258" s="159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</row>
    <row r="259" spans="9:49">
      <c r="I259" s="159"/>
      <c r="K259" s="159"/>
      <c r="O259" s="14"/>
      <c r="V259" s="14"/>
      <c r="X259" s="159"/>
      <c r="Z259" s="75"/>
      <c r="AA259" s="75"/>
      <c r="AB259" s="75"/>
      <c r="AC259" s="159"/>
      <c r="AD259" s="159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</row>
    <row r="260" spans="9:49">
      <c r="I260" s="159"/>
      <c r="K260" s="159"/>
      <c r="O260" s="14"/>
      <c r="V260" s="14"/>
      <c r="X260" s="159"/>
      <c r="Z260" s="75"/>
      <c r="AA260" s="75"/>
      <c r="AB260" s="75"/>
      <c r="AC260" s="159"/>
      <c r="AD260" s="159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</row>
    <row r="261" spans="9:49">
      <c r="I261" s="159"/>
      <c r="K261" s="159"/>
      <c r="O261" s="14"/>
      <c r="V261" s="14"/>
      <c r="X261" s="159"/>
      <c r="Z261" s="75"/>
      <c r="AA261" s="75"/>
      <c r="AB261" s="75"/>
      <c r="AC261" s="159"/>
      <c r="AD261" s="159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</row>
    <row r="262" spans="9:49">
      <c r="I262" s="159"/>
      <c r="K262" s="159"/>
      <c r="O262" s="14"/>
      <c r="V262" s="14"/>
      <c r="X262" s="159"/>
      <c r="Z262" s="75"/>
      <c r="AA262" s="75"/>
      <c r="AB262" s="75"/>
      <c r="AC262" s="159"/>
      <c r="AD262" s="159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</row>
    <row r="263" spans="9:49">
      <c r="I263" s="159"/>
      <c r="K263" s="159"/>
      <c r="O263" s="14"/>
      <c r="V263" s="14"/>
      <c r="X263" s="159"/>
      <c r="Z263" s="75"/>
      <c r="AA263" s="75"/>
      <c r="AB263" s="75"/>
      <c r="AC263" s="159"/>
      <c r="AD263" s="159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</row>
    <row r="264" spans="9:49">
      <c r="I264" s="159"/>
      <c r="K264" s="159"/>
      <c r="O264" s="14"/>
      <c r="V264" s="14"/>
      <c r="X264" s="159"/>
      <c r="Z264" s="75"/>
      <c r="AA264" s="75"/>
      <c r="AB264" s="75"/>
      <c r="AC264" s="159"/>
      <c r="AD264" s="159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</row>
    <row r="265" spans="9:49">
      <c r="I265" s="159"/>
      <c r="K265" s="159"/>
      <c r="O265" s="14"/>
      <c r="V265" s="14"/>
      <c r="X265" s="159"/>
      <c r="Z265" s="75"/>
      <c r="AA265" s="75"/>
      <c r="AB265" s="75"/>
      <c r="AC265" s="159"/>
      <c r="AD265" s="159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</row>
    <row r="266" spans="9:49">
      <c r="I266" s="159"/>
      <c r="K266" s="159"/>
      <c r="O266" s="14"/>
      <c r="V266" s="14"/>
      <c r="X266" s="159"/>
      <c r="Z266" s="75"/>
      <c r="AA266" s="75"/>
      <c r="AB266" s="75"/>
      <c r="AC266" s="159"/>
      <c r="AD266" s="159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</row>
    <row r="267" spans="9:49">
      <c r="I267" s="159"/>
      <c r="K267" s="159"/>
      <c r="O267" s="14"/>
      <c r="V267" s="14"/>
      <c r="X267" s="159"/>
      <c r="Z267" s="75"/>
      <c r="AA267" s="75"/>
      <c r="AB267" s="75"/>
      <c r="AC267" s="159"/>
      <c r="AD267" s="159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</row>
    <row r="268" spans="9:49">
      <c r="I268" s="159"/>
      <c r="K268" s="159"/>
      <c r="O268" s="14"/>
      <c r="V268" s="14"/>
      <c r="X268" s="159"/>
      <c r="Z268" s="75"/>
      <c r="AA268" s="75"/>
      <c r="AB268" s="75"/>
      <c r="AC268" s="159"/>
      <c r="AD268" s="159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</row>
    <row r="269" spans="9:49">
      <c r="I269" s="159"/>
      <c r="K269" s="159"/>
      <c r="O269" s="14"/>
      <c r="V269" s="14"/>
      <c r="X269" s="159"/>
      <c r="Z269" s="75"/>
      <c r="AA269" s="75"/>
      <c r="AB269" s="75"/>
      <c r="AC269" s="159"/>
      <c r="AD269" s="159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</row>
    <row r="270" spans="9:49">
      <c r="I270" s="159"/>
      <c r="K270" s="159"/>
      <c r="O270" s="14"/>
      <c r="V270" s="14"/>
      <c r="X270" s="159"/>
      <c r="Z270" s="75"/>
      <c r="AA270" s="75"/>
      <c r="AB270" s="75"/>
      <c r="AC270" s="159"/>
      <c r="AD270" s="159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</row>
    <row r="271" spans="9:49">
      <c r="I271" s="159"/>
      <c r="K271" s="159"/>
      <c r="O271" s="14"/>
      <c r="V271" s="14"/>
      <c r="X271" s="159"/>
      <c r="Z271" s="75"/>
      <c r="AA271" s="75"/>
      <c r="AB271" s="75"/>
      <c r="AC271" s="159"/>
      <c r="AD271" s="159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</row>
    <row r="272" spans="9:49">
      <c r="I272" s="159"/>
      <c r="K272" s="159"/>
      <c r="O272" s="14"/>
      <c r="V272" s="14"/>
      <c r="X272" s="159"/>
      <c r="Z272" s="75"/>
      <c r="AA272" s="75"/>
      <c r="AB272" s="75"/>
      <c r="AC272" s="159"/>
      <c r="AD272" s="159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</row>
    <row r="273" spans="9:49">
      <c r="I273" s="159"/>
      <c r="K273" s="159"/>
      <c r="O273" s="14"/>
      <c r="V273" s="14"/>
      <c r="X273" s="159"/>
      <c r="Z273" s="75"/>
      <c r="AA273" s="75"/>
      <c r="AB273" s="75"/>
      <c r="AC273" s="159"/>
      <c r="AD273" s="159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  <c r="AU273" s="14"/>
      <c r="AV273" s="14"/>
      <c r="AW273" s="14"/>
    </row>
    <row r="274" spans="9:49">
      <c r="I274" s="159"/>
      <c r="K274" s="159"/>
      <c r="O274" s="14"/>
      <c r="V274" s="14"/>
      <c r="X274" s="159"/>
      <c r="Z274" s="75"/>
      <c r="AA274" s="75"/>
      <c r="AB274" s="75"/>
      <c r="AC274" s="159"/>
      <c r="AD274" s="159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14"/>
      <c r="AV274" s="14"/>
      <c r="AW274" s="14"/>
    </row>
    <row r="275" spans="9:49">
      <c r="I275" s="159"/>
      <c r="K275" s="159"/>
      <c r="O275" s="14"/>
      <c r="V275" s="14"/>
      <c r="X275" s="159"/>
      <c r="Z275" s="75"/>
      <c r="AA275" s="75"/>
      <c r="AB275" s="75"/>
      <c r="AC275" s="159"/>
      <c r="AD275" s="159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</row>
    <row r="276" spans="9:49">
      <c r="I276" s="159"/>
      <c r="K276" s="159"/>
      <c r="O276" s="14"/>
      <c r="V276" s="14"/>
      <c r="X276" s="159"/>
      <c r="Z276" s="75"/>
      <c r="AA276" s="75"/>
      <c r="AB276" s="75"/>
      <c r="AC276" s="159"/>
      <c r="AD276" s="159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</row>
    <row r="277" spans="9:49">
      <c r="I277" s="159"/>
      <c r="K277" s="159"/>
      <c r="O277" s="14"/>
      <c r="V277" s="14"/>
      <c r="X277" s="159"/>
      <c r="Z277" s="75"/>
      <c r="AA277" s="75"/>
      <c r="AB277" s="75"/>
      <c r="AC277" s="159"/>
      <c r="AD277" s="159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  <c r="AU277" s="14"/>
      <c r="AV277" s="14"/>
      <c r="AW277" s="14"/>
    </row>
    <row r="278" spans="9:49">
      <c r="I278" s="159"/>
      <c r="K278" s="159"/>
      <c r="O278" s="14"/>
      <c r="V278" s="14"/>
      <c r="X278" s="159"/>
      <c r="Z278" s="75"/>
      <c r="AA278" s="75"/>
      <c r="AB278" s="75"/>
      <c r="AC278" s="159"/>
      <c r="AD278" s="159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14"/>
      <c r="AV278" s="14"/>
      <c r="AW278" s="14"/>
    </row>
    <row r="279" spans="9:49">
      <c r="I279" s="159"/>
      <c r="K279" s="159"/>
      <c r="O279" s="14"/>
      <c r="V279" s="14"/>
      <c r="X279" s="159"/>
      <c r="Z279" s="75"/>
      <c r="AA279" s="75"/>
      <c r="AB279" s="75"/>
      <c r="AC279" s="159"/>
      <c r="AD279" s="159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</row>
    <row r="280" spans="9:49">
      <c r="I280" s="159"/>
      <c r="K280" s="159"/>
      <c r="O280" s="14"/>
      <c r="V280" s="14"/>
      <c r="X280" s="159"/>
      <c r="Z280" s="75"/>
      <c r="AA280" s="75"/>
      <c r="AB280" s="75"/>
      <c r="AC280" s="159"/>
      <c r="AD280" s="159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</row>
    <row r="281" spans="9:49">
      <c r="I281" s="159"/>
      <c r="K281" s="159"/>
      <c r="O281" s="14"/>
      <c r="V281" s="14"/>
      <c r="X281" s="159"/>
      <c r="Z281" s="75"/>
      <c r="AA281" s="75"/>
      <c r="AB281" s="75"/>
      <c r="AC281" s="159"/>
      <c r="AD281" s="159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  <c r="AU281" s="14"/>
      <c r="AV281" s="14"/>
      <c r="AW281" s="14"/>
    </row>
    <row r="282" spans="9:49">
      <c r="I282" s="159"/>
      <c r="K282" s="159"/>
      <c r="O282" s="14"/>
      <c r="V282" s="14"/>
      <c r="X282" s="159"/>
      <c r="Z282" s="75"/>
      <c r="AA282" s="75"/>
      <c r="AB282" s="75"/>
      <c r="AC282" s="159"/>
      <c r="AD282" s="159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14"/>
      <c r="AV282" s="14"/>
      <c r="AW282" s="14"/>
    </row>
    <row r="283" spans="9:49">
      <c r="I283" s="159"/>
      <c r="K283" s="159"/>
      <c r="O283" s="14"/>
      <c r="V283" s="14"/>
      <c r="X283" s="159"/>
      <c r="Z283" s="75"/>
      <c r="AA283" s="75"/>
      <c r="AB283" s="75"/>
      <c r="AC283" s="159"/>
      <c r="AD283" s="159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</row>
    <row r="284" spans="9:49">
      <c r="I284" s="159"/>
      <c r="K284" s="159"/>
      <c r="O284" s="14"/>
      <c r="V284" s="14"/>
      <c r="X284" s="159"/>
      <c r="Z284" s="75"/>
      <c r="AA284" s="75"/>
      <c r="AB284" s="75"/>
      <c r="AC284" s="159"/>
      <c r="AD284" s="159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</row>
    <row r="285" spans="9:49">
      <c r="I285" s="159"/>
      <c r="K285" s="159"/>
      <c r="O285" s="14"/>
      <c r="V285" s="14"/>
      <c r="X285" s="159"/>
      <c r="Z285" s="75"/>
      <c r="AA285" s="75"/>
      <c r="AB285" s="75"/>
      <c r="AC285" s="159"/>
      <c r="AD285" s="159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14"/>
      <c r="AV285" s="14"/>
      <c r="AW285" s="14"/>
    </row>
    <row r="286" spans="9:49">
      <c r="I286" s="159"/>
      <c r="K286" s="159"/>
      <c r="O286" s="14"/>
      <c r="V286" s="14"/>
      <c r="X286" s="159"/>
      <c r="Z286" s="75"/>
      <c r="AA286" s="75"/>
      <c r="AB286" s="75"/>
      <c r="AC286" s="159"/>
      <c r="AD286" s="159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14"/>
      <c r="AV286" s="14"/>
      <c r="AW286" s="14"/>
    </row>
    <row r="287" spans="9:49">
      <c r="I287" s="159"/>
      <c r="K287" s="159"/>
      <c r="O287" s="14"/>
      <c r="V287" s="14"/>
      <c r="X287" s="159"/>
      <c r="Z287" s="75"/>
      <c r="AA287" s="75"/>
      <c r="AB287" s="75"/>
      <c r="AC287" s="159"/>
      <c r="AD287" s="159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</row>
    <row r="288" spans="9:49">
      <c r="I288" s="159"/>
      <c r="K288" s="159"/>
      <c r="O288" s="14"/>
      <c r="V288" s="14"/>
      <c r="X288" s="159"/>
      <c r="Z288" s="75"/>
      <c r="AA288" s="75"/>
      <c r="AB288" s="75"/>
      <c r="AC288" s="159"/>
      <c r="AD288" s="159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</row>
    <row r="289" spans="9:49">
      <c r="I289" s="159"/>
      <c r="K289" s="159"/>
      <c r="O289" s="14"/>
      <c r="V289" s="14"/>
      <c r="X289" s="159"/>
      <c r="Z289" s="75"/>
      <c r="AA289" s="75"/>
      <c r="AB289" s="75"/>
      <c r="AC289" s="159"/>
      <c r="AD289" s="159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  <c r="AV289" s="14"/>
      <c r="AW289" s="14"/>
    </row>
    <row r="290" spans="9:49">
      <c r="I290" s="159"/>
      <c r="K290" s="159"/>
      <c r="O290" s="14"/>
      <c r="V290" s="14"/>
      <c r="X290" s="159"/>
      <c r="Z290" s="75"/>
      <c r="AA290" s="75"/>
      <c r="AB290" s="75"/>
      <c r="AC290" s="159"/>
      <c r="AD290" s="159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14"/>
      <c r="AV290" s="14"/>
      <c r="AW290" s="14"/>
    </row>
    <row r="291" spans="9:49">
      <c r="I291" s="159"/>
      <c r="K291" s="159"/>
      <c r="O291" s="14"/>
      <c r="V291" s="14"/>
      <c r="X291" s="159"/>
      <c r="Z291" s="75"/>
      <c r="AA291" s="75"/>
      <c r="AB291" s="75"/>
      <c r="AC291" s="159"/>
      <c r="AD291" s="159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</row>
    <row r="292" spans="9:49">
      <c r="I292" s="159"/>
      <c r="K292" s="159"/>
      <c r="O292" s="14"/>
      <c r="V292" s="14"/>
      <c r="X292" s="159"/>
      <c r="Z292" s="75"/>
      <c r="AA292" s="75"/>
      <c r="AB292" s="75"/>
      <c r="AC292" s="159"/>
      <c r="AD292" s="159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</row>
    <row r="293" spans="9:49">
      <c r="I293" s="159"/>
      <c r="K293" s="159"/>
      <c r="O293" s="14"/>
      <c r="V293" s="14"/>
      <c r="X293" s="159"/>
      <c r="Z293" s="75"/>
      <c r="AA293" s="75"/>
      <c r="AB293" s="75"/>
      <c r="AC293" s="159"/>
      <c r="AD293" s="159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  <c r="AU293" s="14"/>
      <c r="AV293" s="14"/>
      <c r="AW293" s="14"/>
    </row>
    <row r="294" spans="9:49">
      <c r="I294" s="159"/>
      <c r="K294" s="159"/>
      <c r="O294" s="14"/>
      <c r="V294" s="14"/>
      <c r="X294" s="159"/>
      <c r="Z294" s="75"/>
      <c r="AA294" s="75"/>
      <c r="AB294" s="75"/>
      <c r="AC294" s="159"/>
      <c r="AD294" s="159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14"/>
      <c r="AV294" s="14"/>
      <c r="AW294" s="14"/>
    </row>
    <row r="295" spans="9:49">
      <c r="I295" s="159"/>
      <c r="K295" s="159"/>
      <c r="O295" s="14"/>
      <c r="V295" s="14"/>
      <c r="X295" s="159"/>
      <c r="Z295" s="75"/>
      <c r="AA295" s="75"/>
      <c r="AB295" s="75"/>
      <c r="AC295" s="159"/>
      <c r="AD295" s="159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</row>
    <row r="296" spans="9:49">
      <c r="I296" s="159"/>
      <c r="K296" s="159"/>
      <c r="O296" s="14"/>
      <c r="V296" s="14"/>
      <c r="X296" s="159"/>
      <c r="Z296" s="75"/>
      <c r="AA296" s="75"/>
      <c r="AB296" s="75"/>
      <c r="AC296" s="159"/>
      <c r="AD296" s="159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</row>
    <row r="297" spans="9:49">
      <c r="I297" s="159"/>
      <c r="K297" s="159"/>
      <c r="O297" s="14"/>
      <c r="V297" s="14"/>
      <c r="X297" s="159"/>
      <c r="Z297" s="75"/>
      <c r="AA297" s="75"/>
      <c r="AB297" s="75"/>
      <c r="AC297" s="159"/>
      <c r="AD297" s="159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  <c r="AU297" s="14"/>
      <c r="AV297" s="14"/>
      <c r="AW297" s="14"/>
    </row>
    <row r="298" spans="9:49">
      <c r="I298" s="159"/>
      <c r="K298" s="159"/>
      <c r="O298" s="14"/>
      <c r="V298" s="14"/>
      <c r="X298" s="159"/>
      <c r="Z298" s="75"/>
      <c r="AA298" s="75"/>
      <c r="AB298" s="75"/>
      <c r="AC298" s="159"/>
      <c r="AD298" s="159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14"/>
      <c r="AV298" s="14"/>
      <c r="AW298" s="14"/>
    </row>
    <row r="299" spans="9:49">
      <c r="I299" s="159"/>
      <c r="K299" s="159"/>
      <c r="O299" s="14"/>
      <c r="V299" s="14"/>
      <c r="X299" s="159"/>
      <c r="Z299" s="75"/>
      <c r="AA299" s="75"/>
      <c r="AB299" s="75"/>
      <c r="AC299" s="159"/>
      <c r="AD299" s="159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</row>
    <row r="300" spans="9:49">
      <c r="I300" s="159"/>
      <c r="K300" s="159"/>
      <c r="O300" s="14"/>
      <c r="V300" s="14"/>
      <c r="X300" s="159"/>
      <c r="Z300" s="75"/>
      <c r="AA300" s="75"/>
      <c r="AB300" s="75"/>
      <c r="AC300" s="159"/>
      <c r="AD300" s="159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</row>
    <row r="301" spans="9:49">
      <c r="I301" s="159"/>
      <c r="K301" s="159"/>
      <c r="O301" s="14"/>
      <c r="V301" s="14"/>
      <c r="X301" s="159"/>
      <c r="Z301" s="75"/>
      <c r="AA301" s="75"/>
      <c r="AB301" s="75"/>
      <c r="AC301" s="159"/>
      <c r="AD301" s="159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  <c r="AU301" s="14"/>
      <c r="AV301" s="14"/>
      <c r="AW301" s="14"/>
    </row>
    <row r="302" spans="9:49">
      <c r="I302" s="159"/>
      <c r="K302" s="159"/>
      <c r="O302" s="14"/>
      <c r="V302" s="14"/>
      <c r="X302" s="159"/>
      <c r="Z302" s="75"/>
      <c r="AA302" s="75"/>
      <c r="AB302" s="75"/>
      <c r="AC302" s="159"/>
      <c r="AD302" s="159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14"/>
      <c r="AV302" s="14"/>
      <c r="AW302" s="14"/>
    </row>
    <row r="303" spans="9:49">
      <c r="I303" s="159"/>
      <c r="K303" s="159"/>
      <c r="O303" s="14"/>
      <c r="V303" s="14"/>
      <c r="X303" s="159"/>
      <c r="Z303" s="75"/>
      <c r="AA303" s="75"/>
      <c r="AB303" s="75"/>
      <c r="AC303" s="159"/>
      <c r="AD303" s="159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  <c r="AU303" s="14"/>
      <c r="AV303" s="14"/>
      <c r="AW303" s="14"/>
    </row>
    <row r="304" spans="9:49">
      <c r="I304" s="159"/>
      <c r="K304" s="159"/>
      <c r="O304" s="14"/>
      <c r="V304" s="14"/>
      <c r="X304" s="159"/>
      <c r="Z304" s="75"/>
      <c r="AA304" s="75"/>
      <c r="AB304" s="75"/>
      <c r="AC304" s="159"/>
      <c r="AD304" s="159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  <c r="AW304" s="14"/>
    </row>
    <row r="305" spans="1:49">
      <c r="I305" s="159"/>
      <c r="K305" s="159"/>
      <c r="O305" s="14"/>
      <c r="V305" s="14"/>
      <c r="X305" s="159"/>
      <c r="Z305" s="75"/>
      <c r="AA305" s="75"/>
      <c r="AB305" s="75"/>
      <c r="AC305" s="159"/>
      <c r="AD305" s="159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14"/>
      <c r="AV305" s="14"/>
      <c r="AW305" s="14"/>
    </row>
    <row r="306" spans="1:49">
      <c r="I306" s="159"/>
      <c r="K306" s="159"/>
      <c r="O306" s="14"/>
      <c r="V306" s="14"/>
      <c r="X306" s="159"/>
      <c r="Z306" s="75"/>
      <c r="AA306" s="75"/>
      <c r="AB306" s="75"/>
      <c r="AC306" s="159"/>
      <c r="AD306" s="159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14"/>
      <c r="AV306" s="14"/>
      <c r="AW306" s="14"/>
    </row>
    <row r="307" spans="1:49">
      <c r="I307" s="159"/>
      <c r="K307" s="159"/>
      <c r="O307" s="14"/>
      <c r="V307" s="14"/>
      <c r="X307" s="159"/>
      <c r="Z307" s="75"/>
      <c r="AA307" s="75"/>
      <c r="AB307" s="75"/>
      <c r="AC307" s="159"/>
      <c r="AD307" s="159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  <c r="AU307" s="14"/>
      <c r="AV307" s="14"/>
      <c r="AW307" s="14"/>
    </row>
    <row r="308" spans="1:49">
      <c r="A308" s="31"/>
      <c r="B308" s="31"/>
      <c r="C308" s="31"/>
      <c r="D308" s="31"/>
      <c r="E308" s="342"/>
      <c r="F308" s="31"/>
      <c r="G308" s="342"/>
      <c r="H308" s="342"/>
      <c r="I308" s="160"/>
      <c r="J308" s="76"/>
      <c r="K308" s="160"/>
      <c r="L308" s="76"/>
      <c r="M308" s="76"/>
      <c r="N308" s="76"/>
      <c r="O308" s="31"/>
      <c r="P308" s="76"/>
      <c r="Q308" s="76"/>
      <c r="R308" s="160"/>
      <c r="S308" s="76"/>
      <c r="T308" s="76"/>
      <c r="U308" s="76"/>
      <c r="V308" s="31"/>
      <c r="W308" s="76"/>
      <c r="X308" s="160"/>
      <c r="Y308" s="160"/>
      <c r="Z308" s="75"/>
      <c r="AA308" s="75"/>
      <c r="AB308" s="75"/>
      <c r="AC308" s="159"/>
      <c r="AD308" s="159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</row>
    <row r="309" spans="1:49">
      <c r="A309" s="35"/>
      <c r="B309" s="35"/>
      <c r="C309" s="35"/>
      <c r="D309" s="35"/>
      <c r="E309" s="343"/>
      <c r="F309" s="35"/>
      <c r="G309" s="343"/>
      <c r="H309" s="343"/>
      <c r="I309" s="161"/>
      <c r="J309" s="77"/>
      <c r="K309" s="161"/>
      <c r="L309" s="77"/>
      <c r="M309" s="77"/>
      <c r="N309" s="77"/>
      <c r="O309" s="35"/>
      <c r="P309" s="77"/>
      <c r="Q309" s="77"/>
      <c r="R309" s="161"/>
      <c r="S309" s="77"/>
      <c r="T309" s="77"/>
      <c r="U309" s="77"/>
      <c r="V309" s="35"/>
      <c r="W309" s="77"/>
      <c r="X309" s="161"/>
      <c r="Y309" s="161"/>
      <c r="Z309" s="76"/>
      <c r="AA309" s="76"/>
      <c r="AB309" s="76"/>
      <c r="AC309" s="160"/>
      <c r="AD309" s="160"/>
      <c r="AE309" s="31"/>
      <c r="AF309" s="31"/>
      <c r="AG309" s="31"/>
      <c r="AH309" s="31"/>
    </row>
    <row r="310" spans="1:49">
      <c r="A310" s="35"/>
      <c r="B310" s="35"/>
      <c r="C310" s="35"/>
      <c r="D310" s="35"/>
      <c r="E310" s="343"/>
      <c r="F310" s="35"/>
      <c r="G310" s="343"/>
      <c r="H310" s="343"/>
      <c r="I310" s="161"/>
      <c r="J310" s="77"/>
      <c r="K310" s="161"/>
      <c r="L310" s="77"/>
      <c r="M310" s="77"/>
      <c r="N310" s="77"/>
      <c r="O310" s="35"/>
      <c r="P310" s="77"/>
      <c r="Q310" s="77"/>
      <c r="R310" s="161"/>
      <c r="S310" s="77"/>
      <c r="T310" s="77"/>
      <c r="U310" s="77"/>
      <c r="V310" s="35"/>
      <c r="W310" s="77"/>
      <c r="X310" s="161"/>
      <c r="Y310" s="161"/>
      <c r="Z310" s="77"/>
      <c r="AA310" s="77"/>
      <c r="AB310" s="77"/>
      <c r="AC310" s="161"/>
      <c r="AD310" s="161"/>
      <c r="AE310" s="35"/>
      <c r="AF310" s="35"/>
      <c r="AG310" s="35"/>
      <c r="AH310" s="35"/>
    </row>
    <row r="311" spans="1:49">
      <c r="A311" s="35"/>
      <c r="B311" s="35"/>
      <c r="C311" s="35"/>
      <c r="D311" s="35"/>
      <c r="E311" s="343"/>
      <c r="F311" s="35"/>
      <c r="G311" s="343"/>
      <c r="H311" s="343"/>
      <c r="I311" s="161"/>
      <c r="J311" s="77"/>
      <c r="K311" s="161"/>
      <c r="L311" s="77"/>
      <c r="M311" s="77"/>
      <c r="N311" s="77"/>
      <c r="O311" s="35"/>
      <c r="P311" s="77"/>
      <c r="Q311" s="77"/>
      <c r="R311" s="161"/>
      <c r="S311" s="77"/>
      <c r="T311" s="77"/>
      <c r="U311" s="77"/>
      <c r="V311" s="35"/>
      <c r="W311" s="77"/>
      <c r="X311" s="161"/>
      <c r="Y311" s="161"/>
      <c r="Z311" s="77"/>
      <c r="AA311" s="77"/>
      <c r="AB311" s="77"/>
      <c r="AC311" s="161"/>
      <c r="AD311" s="161"/>
      <c r="AE311" s="35"/>
      <c r="AF311" s="35"/>
      <c r="AG311" s="35"/>
      <c r="AH311" s="35"/>
    </row>
    <row r="312" spans="1:49">
      <c r="A312" s="35"/>
      <c r="B312" s="35"/>
      <c r="C312" s="35"/>
      <c r="D312" s="35"/>
      <c r="E312" s="343"/>
      <c r="F312" s="35"/>
      <c r="G312" s="343"/>
      <c r="H312" s="343"/>
      <c r="I312" s="161"/>
      <c r="J312" s="77"/>
      <c r="K312" s="161"/>
      <c r="L312" s="77"/>
      <c r="M312" s="77"/>
      <c r="N312" s="77"/>
      <c r="O312" s="35"/>
      <c r="P312" s="77"/>
      <c r="Q312" s="77"/>
      <c r="R312" s="161"/>
      <c r="S312" s="77"/>
      <c r="T312" s="77"/>
      <c r="U312" s="77"/>
      <c r="V312" s="35"/>
      <c r="W312" s="77"/>
      <c r="X312" s="161"/>
      <c r="Y312" s="161"/>
      <c r="Z312" s="77"/>
      <c r="AA312" s="77"/>
      <c r="AB312" s="77"/>
      <c r="AC312" s="161"/>
      <c r="AD312" s="161"/>
      <c r="AE312" s="35"/>
      <c r="AF312" s="35"/>
      <c r="AG312" s="35"/>
      <c r="AH312" s="35"/>
    </row>
    <row r="313" spans="1:49">
      <c r="A313" s="35"/>
      <c r="B313" s="35"/>
      <c r="C313" s="35"/>
      <c r="D313" s="35"/>
      <c r="E313" s="343"/>
      <c r="F313" s="35"/>
      <c r="G313" s="343"/>
      <c r="H313" s="343"/>
      <c r="I313" s="161"/>
      <c r="J313" s="77"/>
      <c r="K313" s="161"/>
      <c r="L313" s="77"/>
      <c r="M313" s="77"/>
      <c r="N313" s="77"/>
      <c r="O313" s="35"/>
      <c r="P313" s="77"/>
      <c r="Q313" s="77"/>
      <c r="R313" s="161"/>
      <c r="S313" s="77"/>
      <c r="T313" s="77"/>
      <c r="U313" s="77"/>
      <c r="V313" s="35"/>
      <c r="W313" s="77"/>
      <c r="X313" s="161"/>
      <c r="Y313" s="161"/>
      <c r="Z313" s="77"/>
      <c r="AA313" s="77"/>
      <c r="AB313" s="77"/>
      <c r="AC313" s="161"/>
      <c r="AD313" s="161"/>
      <c r="AE313" s="35"/>
      <c r="AF313" s="35"/>
      <c r="AG313" s="35"/>
      <c r="AH313" s="35"/>
    </row>
    <row r="314" spans="1:49">
      <c r="A314" s="35"/>
      <c r="B314" s="35"/>
      <c r="C314" s="35"/>
      <c r="D314" s="35"/>
      <c r="E314" s="343"/>
      <c r="F314" s="35"/>
      <c r="G314" s="343"/>
      <c r="H314" s="343"/>
      <c r="I314" s="161"/>
      <c r="J314" s="77"/>
      <c r="K314" s="161"/>
      <c r="L314" s="77"/>
      <c r="M314" s="77"/>
      <c r="N314" s="77"/>
      <c r="O314" s="35"/>
      <c r="P314" s="77"/>
      <c r="Q314" s="77"/>
      <c r="R314" s="161"/>
      <c r="S314" s="77"/>
      <c r="T314" s="77"/>
      <c r="U314" s="77"/>
      <c r="V314" s="35"/>
      <c r="W314" s="77"/>
      <c r="X314" s="161"/>
      <c r="Y314" s="161"/>
      <c r="Z314" s="77"/>
      <c r="AA314" s="77"/>
      <c r="AB314" s="77"/>
      <c r="AC314" s="161"/>
      <c r="AD314" s="161"/>
      <c r="AE314" s="35"/>
      <c r="AF314" s="35"/>
      <c r="AG314" s="35"/>
      <c r="AH314" s="35"/>
    </row>
    <row r="315" spans="1:49">
      <c r="A315" s="35"/>
      <c r="B315" s="35"/>
      <c r="C315" s="35"/>
      <c r="D315" s="35"/>
      <c r="E315" s="343"/>
      <c r="F315" s="35"/>
      <c r="G315" s="343"/>
      <c r="H315" s="343"/>
      <c r="I315" s="161"/>
      <c r="J315" s="77"/>
      <c r="K315" s="161"/>
      <c r="L315" s="77"/>
      <c r="M315" s="77"/>
      <c r="N315" s="77"/>
      <c r="O315" s="35"/>
      <c r="P315" s="77"/>
      <c r="Q315" s="77"/>
      <c r="R315" s="161"/>
      <c r="S315" s="77"/>
      <c r="T315" s="77"/>
      <c r="U315" s="77"/>
      <c r="V315" s="35"/>
      <c r="W315" s="77"/>
      <c r="X315" s="161"/>
      <c r="Y315" s="161"/>
      <c r="Z315" s="77"/>
      <c r="AA315" s="77"/>
      <c r="AB315" s="77"/>
      <c r="AC315" s="161"/>
      <c r="AD315" s="161"/>
      <c r="AE315" s="35"/>
      <c r="AF315" s="35"/>
      <c r="AG315" s="35"/>
      <c r="AH315" s="35"/>
    </row>
    <row r="316" spans="1:49">
      <c r="A316" s="35"/>
      <c r="B316" s="35"/>
      <c r="C316" s="35"/>
      <c r="D316" s="35"/>
      <c r="E316" s="343"/>
      <c r="F316" s="35"/>
      <c r="G316" s="343"/>
      <c r="H316" s="343"/>
      <c r="I316" s="161"/>
      <c r="J316" s="77"/>
      <c r="K316" s="161"/>
      <c r="L316" s="77"/>
      <c r="M316" s="77"/>
      <c r="N316" s="77"/>
      <c r="O316" s="35"/>
      <c r="P316" s="77"/>
      <c r="Q316" s="77"/>
      <c r="R316" s="161"/>
      <c r="S316" s="77"/>
      <c r="T316" s="77"/>
      <c r="U316" s="77"/>
      <c r="V316" s="35"/>
      <c r="W316" s="77"/>
      <c r="X316" s="161"/>
      <c r="Y316" s="161"/>
      <c r="Z316" s="77"/>
      <c r="AA316" s="77"/>
      <c r="AB316" s="77"/>
      <c r="AC316" s="161"/>
      <c r="AD316" s="161"/>
      <c r="AE316" s="35"/>
      <c r="AF316" s="35"/>
      <c r="AG316" s="35"/>
      <c r="AH316" s="35"/>
    </row>
    <row r="317" spans="1:49">
      <c r="A317" s="35"/>
      <c r="B317" s="35"/>
      <c r="C317" s="35"/>
      <c r="D317" s="35"/>
      <c r="E317" s="343"/>
      <c r="F317" s="35"/>
      <c r="G317" s="343"/>
      <c r="H317" s="343"/>
      <c r="I317" s="161"/>
      <c r="J317" s="77"/>
      <c r="K317" s="161"/>
      <c r="L317" s="77"/>
      <c r="M317" s="77"/>
      <c r="N317" s="77"/>
      <c r="O317" s="35"/>
      <c r="P317" s="77"/>
      <c r="Q317" s="77"/>
      <c r="R317" s="161"/>
      <c r="S317" s="77"/>
      <c r="T317" s="77"/>
      <c r="U317" s="77"/>
      <c r="V317" s="35"/>
      <c r="W317" s="77"/>
      <c r="X317" s="161"/>
      <c r="Y317" s="161"/>
      <c r="Z317" s="77"/>
      <c r="AA317" s="77"/>
      <c r="AB317" s="77"/>
      <c r="AC317" s="161"/>
      <c r="AD317" s="161"/>
      <c r="AE317" s="35"/>
      <c r="AF317" s="35"/>
      <c r="AG317" s="35"/>
      <c r="AH317" s="35"/>
    </row>
    <row r="318" spans="1:49">
      <c r="A318" s="35"/>
      <c r="B318" s="35"/>
      <c r="C318" s="35"/>
      <c r="D318" s="35"/>
      <c r="E318" s="343"/>
      <c r="F318" s="35"/>
      <c r="G318" s="343"/>
      <c r="H318" s="343"/>
      <c r="I318" s="161"/>
      <c r="J318" s="77"/>
      <c r="K318" s="161"/>
      <c r="L318" s="77"/>
      <c r="M318" s="77"/>
      <c r="N318" s="77"/>
      <c r="O318" s="35"/>
      <c r="P318" s="77"/>
      <c r="Q318" s="77"/>
      <c r="R318" s="161"/>
      <c r="S318" s="77"/>
      <c r="T318" s="77"/>
      <c r="U318" s="77"/>
      <c r="V318" s="35"/>
      <c r="W318" s="77"/>
      <c r="X318" s="161"/>
      <c r="Y318" s="161"/>
      <c r="Z318" s="77"/>
      <c r="AA318" s="77"/>
      <c r="AB318" s="77"/>
      <c r="AC318" s="161"/>
      <c r="AD318" s="161"/>
      <c r="AE318" s="35"/>
      <c r="AF318" s="35"/>
      <c r="AG318" s="35"/>
      <c r="AH318" s="35"/>
    </row>
    <row r="319" spans="1:49">
      <c r="A319" s="35"/>
      <c r="B319" s="35"/>
      <c r="C319" s="35"/>
      <c r="D319" s="35"/>
      <c r="E319" s="343"/>
      <c r="F319" s="35"/>
      <c r="G319" s="343"/>
      <c r="H319" s="343"/>
      <c r="I319" s="161"/>
      <c r="J319" s="77"/>
      <c r="K319" s="161"/>
      <c r="L319" s="77"/>
      <c r="M319" s="77"/>
      <c r="N319" s="77"/>
      <c r="O319" s="35"/>
      <c r="P319" s="77"/>
      <c r="Q319" s="77"/>
      <c r="R319" s="161"/>
      <c r="S319" s="77"/>
      <c r="T319" s="77"/>
      <c r="U319" s="77"/>
      <c r="V319" s="35"/>
      <c r="W319" s="77"/>
      <c r="X319" s="161"/>
      <c r="Y319" s="161"/>
      <c r="Z319" s="77"/>
      <c r="AA319" s="77"/>
      <c r="AB319" s="77"/>
      <c r="AC319" s="161"/>
      <c r="AD319" s="161"/>
      <c r="AE319" s="35"/>
      <c r="AF319" s="35"/>
      <c r="AG319" s="35"/>
      <c r="AH319" s="35"/>
    </row>
    <row r="320" spans="1:49">
      <c r="A320" s="35"/>
      <c r="B320" s="35"/>
      <c r="C320" s="35"/>
      <c r="D320" s="35"/>
      <c r="E320" s="343"/>
      <c r="F320" s="35"/>
      <c r="G320" s="343"/>
      <c r="H320" s="343"/>
      <c r="I320" s="161"/>
      <c r="J320" s="77"/>
      <c r="K320" s="161"/>
      <c r="L320" s="77"/>
      <c r="M320" s="77"/>
      <c r="N320" s="77"/>
      <c r="O320" s="35"/>
      <c r="P320" s="77"/>
      <c r="Q320" s="77"/>
      <c r="R320" s="161"/>
      <c r="S320" s="77"/>
      <c r="T320" s="77"/>
      <c r="U320" s="77"/>
      <c r="V320" s="35"/>
      <c r="W320" s="77"/>
      <c r="X320" s="161"/>
      <c r="Y320" s="161"/>
      <c r="Z320" s="77"/>
      <c r="AA320" s="77"/>
      <c r="AB320" s="77"/>
      <c r="AC320" s="161"/>
      <c r="AD320" s="161"/>
      <c r="AE320" s="35"/>
      <c r="AF320" s="35"/>
      <c r="AG320" s="35"/>
      <c r="AH320" s="35"/>
    </row>
    <row r="321" spans="1:34">
      <c r="A321" s="35"/>
      <c r="B321" s="35"/>
      <c r="C321" s="35"/>
      <c r="D321" s="35"/>
      <c r="E321" s="343"/>
      <c r="F321" s="35"/>
      <c r="G321" s="343"/>
      <c r="H321" s="343"/>
      <c r="I321" s="161"/>
      <c r="J321" s="77"/>
      <c r="K321" s="161"/>
      <c r="L321" s="77"/>
      <c r="M321" s="77"/>
      <c r="N321" s="77"/>
      <c r="O321" s="35"/>
      <c r="P321" s="77"/>
      <c r="Q321" s="77"/>
      <c r="R321" s="161"/>
      <c r="S321" s="77"/>
      <c r="T321" s="77"/>
      <c r="U321" s="77"/>
      <c r="V321" s="35"/>
      <c r="W321" s="77"/>
      <c r="X321" s="161"/>
      <c r="Y321" s="161"/>
      <c r="Z321" s="77"/>
      <c r="AA321" s="77"/>
      <c r="AB321" s="77"/>
      <c r="AC321" s="161"/>
      <c r="AD321" s="161"/>
      <c r="AE321" s="35"/>
      <c r="AF321" s="35"/>
      <c r="AG321" s="35"/>
      <c r="AH321" s="35"/>
    </row>
    <row r="322" spans="1:34">
      <c r="A322" s="35"/>
      <c r="B322" s="35"/>
      <c r="C322" s="35"/>
      <c r="D322" s="35"/>
      <c r="E322" s="343"/>
      <c r="F322" s="35"/>
      <c r="G322" s="343"/>
      <c r="H322" s="343"/>
      <c r="I322" s="161"/>
      <c r="J322" s="77"/>
      <c r="K322" s="161"/>
      <c r="L322" s="77"/>
      <c r="M322" s="77"/>
      <c r="N322" s="77"/>
      <c r="O322" s="35"/>
      <c r="P322" s="77"/>
      <c r="Q322" s="77"/>
      <c r="R322" s="161"/>
      <c r="S322" s="77"/>
      <c r="T322" s="77"/>
      <c r="U322" s="77"/>
      <c r="V322" s="35"/>
      <c r="W322" s="77"/>
      <c r="X322" s="161"/>
      <c r="Y322" s="161"/>
      <c r="Z322" s="77"/>
      <c r="AA322" s="77"/>
      <c r="AB322" s="77"/>
      <c r="AC322" s="161"/>
      <c r="AD322" s="161"/>
      <c r="AE322" s="35"/>
      <c r="AF322" s="35"/>
      <c r="AG322" s="35"/>
      <c r="AH322" s="35"/>
    </row>
    <row r="323" spans="1:34">
      <c r="A323" s="35"/>
      <c r="B323" s="35"/>
      <c r="C323" s="35"/>
      <c r="D323" s="35"/>
      <c r="E323" s="343"/>
      <c r="F323" s="35"/>
      <c r="G323" s="343"/>
      <c r="H323" s="343"/>
      <c r="I323" s="161"/>
      <c r="J323" s="77"/>
      <c r="K323" s="161"/>
      <c r="L323" s="77"/>
      <c r="M323" s="77"/>
      <c r="N323" s="77"/>
      <c r="O323" s="35"/>
      <c r="P323" s="77"/>
      <c r="Q323" s="77"/>
      <c r="R323" s="161"/>
      <c r="S323" s="77"/>
      <c r="T323" s="77"/>
      <c r="U323" s="77"/>
      <c r="V323" s="35"/>
      <c r="W323" s="77"/>
      <c r="X323" s="161"/>
      <c r="Y323" s="161"/>
      <c r="Z323" s="77"/>
      <c r="AA323" s="77"/>
      <c r="AB323" s="77"/>
      <c r="AC323" s="161"/>
      <c r="AD323" s="161"/>
      <c r="AE323" s="35"/>
      <c r="AF323" s="35"/>
      <c r="AG323" s="35"/>
      <c r="AH323" s="35"/>
    </row>
    <row r="324" spans="1:34">
      <c r="A324" s="35"/>
      <c r="B324" s="35"/>
      <c r="C324" s="35"/>
      <c r="D324" s="35"/>
      <c r="E324" s="343"/>
      <c r="F324" s="35"/>
      <c r="G324" s="343"/>
      <c r="H324" s="343"/>
      <c r="I324" s="161"/>
      <c r="J324" s="77"/>
      <c r="K324" s="161"/>
      <c r="L324" s="77"/>
      <c r="M324" s="77"/>
      <c r="N324" s="77"/>
      <c r="O324" s="35"/>
      <c r="P324" s="77"/>
      <c r="Q324" s="77"/>
      <c r="R324" s="161"/>
      <c r="S324" s="77"/>
      <c r="T324" s="77"/>
      <c r="U324" s="77"/>
      <c r="V324" s="35"/>
      <c r="W324" s="77"/>
      <c r="X324" s="161"/>
      <c r="Y324" s="161"/>
      <c r="Z324" s="77"/>
      <c r="AA324" s="77"/>
      <c r="AB324" s="77"/>
      <c r="AC324" s="161"/>
      <c r="AD324" s="161"/>
      <c r="AE324" s="35"/>
      <c r="AF324" s="35"/>
      <c r="AG324" s="35"/>
      <c r="AH324" s="35"/>
    </row>
    <row r="325" spans="1:34">
      <c r="A325" s="35"/>
      <c r="B325" s="35"/>
      <c r="C325" s="35"/>
      <c r="D325" s="35"/>
      <c r="E325" s="343"/>
      <c r="F325" s="35"/>
      <c r="G325" s="343"/>
      <c r="H325" s="343"/>
      <c r="I325" s="161"/>
      <c r="J325" s="77"/>
      <c r="K325" s="161"/>
      <c r="L325" s="77"/>
      <c r="M325" s="77"/>
      <c r="N325" s="77"/>
      <c r="O325" s="35"/>
      <c r="P325" s="77"/>
      <c r="Q325" s="77"/>
      <c r="R325" s="161"/>
      <c r="S325" s="77"/>
      <c r="T325" s="77"/>
      <c r="U325" s="77"/>
      <c r="V325" s="35"/>
      <c r="W325" s="77"/>
      <c r="X325" s="161"/>
      <c r="Y325" s="161"/>
      <c r="Z325" s="77"/>
      <c r="AA325" s="77"/>
      <c r="AB325" s="77"/>
      <c r="AC325" s="161"/>
      <c r="AD325" s="161"/>
      <c r="AE325" s="35"/>
      <c r="AF325" s="35"/>
      <c r="AG325" s="35"/>
      <c r="AH325" s="35"/>
    </row>
    <row r="326" spans="1:34">
      <c r="A326" s="35"/>
      <c r="B326" s="35"/>
      <c r="C326" s="35"/>
      <c r="D326" s="35"/>
      <c r="E326" s="343"/>
      <c r="F326" s="35"/>
      <c r="G326" s="343"/>
      <c r="H326" s="343"/>
      <c r="I326" s="161"/>
      <c r="J326" s="77"/>
      <c r="K326" s="161"/>
      <c r="L326" s="77"/>
      <c r="M326" s="77"/>
      <c r="N326" s="77"/>
      <c r="O326" s="35"/>
      <c r="P326" s="77"/>
      <c r="Q326" s="77"/>
      <c r="R326" s="161"/>
      <c r="S326" s="77"/>
      <c r="T326" s="77"/>
      <c r="U326" s="77"/>
      <c r="V326" s="35"/>
      <c r="W326" s="77"/>
      <c r="X326" s="161"/>
      <c r="Y326" s="161"/>
      <c r="Z326" s="77"/>
      <c r="AA326" s="77"/>
      <c r="AB326" s="77"/>
      <c r="AC326" s="161"/>
      <c r="AD326" s="161"/>
      <c r="AE326" s="35"/>
      <c r="AF326" s="35"/>
      <c r="AG326" s="35"/>
      <c r="AH326" s="35"/>
    </row>
    <row r="327" spans="1:34">
      <c r="A327" s="35"/>
      <c r="B327" s="35"/>
      <c r="C327" s="35"/>
      <c r="D327" s="35"/>
      <c r="E327" s="343"/>
      <c r="F327" s="35"/>
      <c r="G327" s="343"/>
      <c r="H327" s="343"/>
      <c r="I327" s="161"/>
      <c r="J327" s="77"/>
      <c r="K327" s="161"/>
      <c r="L327" s="77"/>
      <c r="M327" s="77"/>
      <c r="N327" s="77"/>
      <c r="O327" s="35"/>
      <c r="P327" s="77"/>
      <c r="Q327" s="77"/>
      <c r="R327" s="161"/>
      <c r="S327" s="77"/>
      <c r="T327" s="77"/>
      <c r="U327" s="77"/>
      <c r="V327" s="35"/>
      <c r="W327" s="77"/>
      <c r="X327" s="161"/>
      <c r="Y327" s="161"/>
      <c r="Z327" s="77"/>
      <c r="AA327" s="77"/>
      <c r="AB327" s="77"/>
      <c r="AC327" s="161"/>
      <c r="AD327" s="161"/>
      <c r="AE327" s="35"/>
      <c r="AF327" s="35"/>
      <c r="AG327" s="35"/>
      <c r="AH327" s="35"/>
    </row>
    <row r="328" spans="1:34">
      <c r="A328" s="35"/>
      <c r="B328" s="35"/>
      <c r="C328" s="35"/>
      <c r="D328" s="35"/>
      <c r="E328" s="343"/>
      <c r="F328" s="35"/>
      <c r="G328" s="343"/>
      <c r="H328" s="343"/>
      <c r="I328" s="161"/>
      <c r="J328" s="77"/>
      <c r="K328" s="161"/>
      <c r="L328" s="77"/>
      <c r="M328" s="77"/>
      <c r="N328" s="77"/>
      <c r="O328" s="35"/>
      <c r="P328" s="77"/>
      <c r="Q328" s="77"/>
      <c r="R328" s="161"/>
      <c r="S328" s="77"/>
      <c r="T328" s="77"/>
      <c r="U328" s="77"/>
      <c r="V328" s="35"/>
      <c r="W328" s="77"/>
      <c r="X328" s="161"/>
      <c r="Y328" s="161"/>
      <c r="Z328" s="77"/>
      <c r="AA328" s="77"/>
      <c r="AB328" s="77"/>
      <c r="AC328" s="161"/>
      <c r="AD328" s="161"/>
      <c r="AE328" s="35"/>
      <c r="AF328" s="35"/>
      <c r="AG328" s="35"/>
      <c r="AH328" s="35"/>
    </row>
    <row r="329" spans="1:34">
      <c r="A329" s="35"/>
      <c r="B329" s="35"/>
      <c r="C329" s="35"/>
      <c r="D329" s="35"/>
      <c r="E329" s="343"/>
      <c r="F329" s="35"/>
      <c r="G329" s="343"/>
      <c r="H329" s="343"/>
      <c r="I329" s="161"/>
      <c r="J329" s="77"/>
      <c r="K329" s="161"/>
      <c r="L329" s="77"/>
      <c r="M329" s="77"/>
      <c r="N329" s="77"/>
      <c r="O329" s="35"/>
      <c r="P329" s="77"/>
      <c r="Q329" s="77"/>
      <c r="R329" s="161"/>
      <c r="S329" s="77"/>
      <c r="T329" s="77"/>
      <c r="U329" s="77"/>
      <c r="V329" s="35"/>
      <c r="W329" s="77"/>
      <c r="X329" s="161"/>
      <c r="Y329" s="161"/>
      <c r="Z329" s="77"/>
      <c r="AA329" s="77"/>
      <c r="AB329" s="77"/>
      <c r="AC329" s="161"/>
      <c r="AD329" s="161"/>
      <c r="AE329" s="35"/>
      <c r="AF329" s="35"/>
      <c r="AG329" s="35"/>
      <c r="AH329" s="35"/>
    </row>
    <row r="330" spans="1:34">
      <c r="A330" s="35"/>
      <c r="B330" s="35"/>
      <c r="C330" s="35"/>
      <c r="D330" s="35"/>
      <c r="E330" s="343"/>
      <c r="F330" s="35"/>
      <c r="G330" s="343"/>
      <c r="H330" s="343"/>
      <c r="I330" s="161"/>
      <c r="J330" s="77"/>
      <c r="K330" s="161"/>
      <c r="L330" s="77"/>
      <c r="M330" s="77"/>
      <c r="N330" s="77"/>
      <c r="O330" s="35"/>
      <c r="P330" s="77"/>
      <c r="Q330" s="77"/>
      <c r="R330" s="161"/>
      <c r="S330" s="77"/>
      <c r="T330" s="77"/>
      <c r="U330" s="77"/>
      <c r="V330" s="35"/>
      <c r="W330" s="77"/>
      <c r="X330" s="161"/>
      <c r="Y330" s="161"/>
      <c r="Z330" s="77"/>
      <c r="AA330" s="77"/>
      <c r="AB330" s="77"/>
      <c r="AC330" s="161"/>
      <c r="AD330" s="161"/>
      <c r="AE330" s="35"/>
      <c r="AF330" s="35"/>
      <c r="AG330" s="35"/>
      <c r="AH330" s="35"/>
    </row>
    <row r="331" spans="1:34">
      <c r="A331" s="35"/>
      <c r="B331" s="35"/>
      <c r="C331" s="35"/>
      <c r="D331" s="35"/>
      <c r="E331" s="343"/>
      <c r="F331" s="35"/>
      <c r="G331" s="343"/>
      <c r="H331" s="343"/>
      <c r="I331" s="161"/>
      <c r="J331" s="77"/>
      <c r="K331" s="161"/>
      <c r="L331" s="77"/>
      <c r="M331" s="77"/>
      <c r="N331" s="77"/>
      <c r="O331" s="35"/>
      <c r="P331" s="77"/>
      <c r="Q331" s="77"/>
      <c r="R331" s="161"/>
      <c r="S331" s="77"/>
      <c r="T331" s="77"/>
      <c r="U331" s="77"/>
      <c r="V331" s="35"/>
      <c r="W331" s="77"/>
      <c r="X331" s="161"/>
      <c r="Y331" s="161"/>
      <c r="Z331" s="77"/>
      <c r="AA331" s="77"/>
      <c r="AB331" s="77"/>
      <c r="AC331" s="161"/>
      <c r="AD331" s="161"/>
      <c r="AE331" s="35"/>
      <c r="AF331" s="35"/>
      <c r="AG331" s="35"/>
      <c r="AH331" s="35"/>
    </row>
    <row r="332" spans="1:34">
      <c r="A332" s="35"/>
      <c r="B332" s="35"/>
      <c r="C332" s="35"/>
      <c r="D332" s="35"/>
      <c r="E332" s="343"/>
      <c r="F332" s="35"/>
      <c r="G332" s="343"/>
      <c r="H332" s="343"/>
      <c r="I332" s="161"/>
      <c r="J332" s="77"/>
      <c r="K332" s="161"/>
      <c r="L332" s="77"/>
      <c r="M332" s="77"/>
      <c r="N332" s="77"/>
      <c r="O332" s="35"/>
      <c r="P332" s="77"/>
      <c r="Q332" s="77"/>
      <c r="R332" s="161"/>
      <c r="S332" s="77"/>
      <c r="T332" s="77"/>
      <c r="U332" s="77"/>
      <c r="V332" s="35"/>
      <c r="W332" s="77"/>
      <c r="X332" s="161"/>
      <c r="Y332" s="161"/>
      <c r="Z332" s="77"/>
      <c r="AA332" s="77"/>
      <c r="AB332" s="77"/>
      <c r="AC332" s="161"/>
      <c r="AD332" s="161"/>
      <c r="AE332" s="35"/>
      <c r="AF332" s="35"/>
      <c r="AG332" s="35"/>
      <c r="AH332" s="35"/>
    </row>
    <row r="333" spans="1:34">
      <c r="A333" s="35"/>
      <c r="B333" s="35"/>
      <c r="C333" s="35"/>
      <c r="D333" s="35"/>
      <c r="E333" s="343"/>
      <c r="F333" s="35"/>
      <c r="G333" s="343"/>
      <c r="H333" s="343"/>
      <c r="I333" s="161"/>
      <c r="J333" s="77"/>
      <c r="K333" s="161"/>
      <c r="L333" s="77"/>
      <c r="M333" s="77"/>
      <c r="N333" s="77"/>
      <c r="O333" s="35"/>
      <c r="P333" s="77"/>
      <c r="Q333" s="77"/>
      <c r="R333" s="161"/>
      <c r="S333" s="77"/>
      <c r="T333" s="77"/>
      <c r="U333" s="77"/>
      <c r="V333" s="35"/>
      <c r="W333" s="77"/>
      <c r="X333" s="161"/>
      <c r="Y333" s="161"/>
      <c r="Z333" s="77"/>
      <c r="AA333" s="77"/>
      <c r="AB333" s="77"/>
      <c r="AC333" s="161"/>
      <c r="AD333" s="161"/>
      <c r="AE333" s="35"/>
      <c r="AF333" s="35"/>
      <c r="AG333" s="35"/>
      <c r="AH333" s="35"/>
    </row>
    <row r="334" spans="1:34">
      <c r="A334" s="35"/>
      <c r="B334" s="35"/>
      <c r="C334" s="35"/>
      <c r="D334" s="35"/>
      <c r="E334" s="343"/>
      <c r="F334" s="35"/>
      <c r="G334" s="343"/>
      <c r="H334" s="343"/>
      <c r="I334" s="161"/>
      <c r="J334" s="77"/>
      <c r="K334" s="161"/>
      <c r="L334" s="77"/>
      <c r="M334" s="77"/>
      <c r="N334" s="77"/>
      <c r="O334" s="35"/>
      <c r="P334" s="77"/>
      <c r="Q334" s="77"/>
      <c r="R334" s="161"/>
      <c r="S334" s="77"/>
      <c r="T334" s="77"/>
      <c r="U334" s="77"/>
      <c r="V334" s="35"/>
      <c r="W334" s="77"/>
      <c r="X334" s="161"/>
      <c r="Y334" s="161"/>
      <c r="Z334" s="77"/>
      <c r="AA334" s="77"/>
      <c r="AB334" s="77"/>
      <c r="AC334" s="161"/>
      <c r="AD334" s="161"/>
      <c r="AE334" s="35"/>
      <c r="AF334" s="35"/>
      <c r="AG334" s="35"/>
      <c r="AH334" s="35"/>
    </row>
    <row r="335" spans="1:34">
      <c r="A335" s="35"/>
      <c r="B335" s="35"/>
      <c r="C335" s="35"/>
      <c r="D335" s="35"/>
      <c r="E335" s="343"/>
      <c r="F335" s="35"/>
      <c r="G335" s="343"/>
      <c r="H335" s="343"/>
      <c r="I335" s="161"/>
      <c r="J335" s="77"/>
      <c r="K335" s="161"/>
      <c r="L335" s="77"/>
      <c r="M335" s="77"/>
      <c r="N335" s="77"/>
      <c r="O335" s="35"/>
      <c r="P335" s="77"/>
      <c r="Q335" s="77"/>
      <c r="R335" s="161"/>
      <c r="S335" s="77"/>
      <c r="T335" s="77"/>
      <c r="U335" s="77"/>
      <c r="V335" s="35"/>
      <c r="W335" s="77"/>
      <c r="X335" s="161"/>
      <c r="Y335" s="161"/>
      <c r="Z335" s="77"/>
      <c r="AA335" s="77"/>
      <c r="AB335" s="77"/>
      <c r="AC335" s="161"/>
      <c r="AD335" s="161"/>
      <c r="AE335" s="35"/>
      <c r="AF335" s="35"/>
      <c r="AG335" s="35"/>
      <c r="AH335" s="35"/>
    </row>
    <row r="336" spans="1:34">
      <c r="A336" s="35"/>
      <c r="B336" s="35"/>
      <c r="C336" s="35"/>
      <c r="D336" s="35"/>
      <c r="E336" s="343"/>
      <c r="F336" s="35"/>
      <c r="G336" s="343"/>
      <c r="H336" s="343"/>
      <c r="I336" s="161"/>
      <c r="J336" s="77"/>
      <c r="K336" s="161"/>
      <c r="L336" s="77"/>
      <c r="M336" s="77"/>
      <c r="N336" s="77"/>
      <c r="O336" s="35"/>
      <c r="P336" s="77"/>
      <c r="Q336" s="77"/>
      <c r="R336" s="161"/>
      <c r="S336" s="77"/>
      <c r="T336" s="77"/>
      <c r="U336" s="77"/>
      <c r="V336" s="35"/>
      <c r="W336" s="77"/>
      <c r="X336" s="161"/>
      <c r="Y336" s="161"/>
      <c r="Z336" s="77"/>
      <c r="AA336" s="77"/>
      <c r="AB336" s="77"/>
      <c r="AC336" s="161"/>
      <c r="AD336" s="161"/>
      <c r="AE336" s="35"/>
      <c r="AF336" s="35"/>
      <c r="AG336" s="35"/>
      <c r="AH336" s="35"/>
    </row>
    <row r="337" spans="1:34">
      <c r="A337" s="35"/>
      <c r="B337" s="35"/>
      <c r="C337" s="35"/>
      <c r="D337" s="35"/>
      <c r="E337" s="343"/>
      <c r="F337" s="35"/>
      <c r="G337" s="343"/>
      <c r="H337" s="343"/>
      <c r="I337" s="161"/>
      <c r="J337" s="77"/>
      <c r="K337" s="161"/>
      <c r="L337" s="77"/>
      <c r="M337" s="77"/>
      <c r="N337" s="77"/>
      <c r="O337" s="35"/>
      <c r="P337" s="77"/>
      <c r="Q337" s="77"/>
      <c r="R337" s="161"/>
      <c r="S337" s="77"/>
      <c r="T337" s="77"/>
      <c r="U337" s="77"/>
      <c r="V337" s="35"/>
      <c r="W337" s="77"/>
      <c r="X337" s="161"/>
      <c r="Y337" s="161"/>
      <c r="Z337" s="77"/>
      <c r="AA337" s="77"/>
      <c r="AB337" s="77"/>
      <c r="AC337" s="161"/>
      <c r="AD337" s="161"/>
      <c r="AE337" s="35"/>
      <c r="AF337" s="35"/>
      <c r="AG337" s="35"/>
      <c r="AH337" s="35"/>
    </row>
    <row r="338" spans="1:34">
      <c r="A338" s="35"/>
      <c r="B338" s="35"/>
      <c r="C338" s="35"/>
      <c r="D338" s="35"/>
      <c r="E338" s="343"/>
      <c r="F338" s="35"/>
      <c r="G338" s="343"/>
      <c r="H338" s="343"/>
      <c r="I338" s="161"/>
      <c r="J338" s="77"/>
      <c r="K338" s="161"/>
      <c r="L338" s="77"/>
      <c r="M338" s="77"/>
      <c r="N338" s="77"/>
      <c r="O338" s="35"/>
      <c r="P338" s="77"/>
      <c r="Q338" s="77"/>
      <c r="R338" s="161"/>
      <c r="S338" s="77"/>
      <c r="T338" s="77"/>
      <c r="U338" s="77"/>
      <c r="V338" s="35"/>
      <c r="W338" s="77"/>
      <c r="X338" s="161"/>
      <c r="Y338" s="161"/>
      <c r="Z338" s="77"/>
      <c r="AA338" s="77"/>
      <c r="AB338" s="77"/>
      <c r="AC338" s="161"/>
      <c r="AD338" s="161"/>
      <c r="AE338" s="35"/>
      <c r="AF338" s="35"/>
      <c r="AG338" s="35"/>
      <c r="AH338" s="35"/>
    </row>
    <row r="339" spans="1:34">
      <c r="A339" s="35"/>
      <c r="B339" s="35"/>
      <c r="C339" s="35"/>
      <c r="D339" s="35"/>
      <c r="E339" s="343"/>
      <c r="F339" s="35"/>
      <c r="G339" s="343"/>
      <c r="H339" s="343"/>
      <c r="I339" s="161"/>
      <c r="J339" s="77"/>
      <c r="K339" s="161"/>
      <c r="L339" s="77"/>
      <c r="M339" s="77"/>
      <c r="N339" s="77"/>
      <c r="O339" s="35"/>
      <c r="P339" s="77"/>
      <c r="Q339" s="77"/>
      <c r="R339" s="161"/>
      <c r="S339" s="77"/>
      <c r="T339" s="77"/>
      <c r="U339" s="77"/>
      <c r="V339" s="35"/>
      <c r="W339" s="77"/>
      <c r="X339" s="161"/>
      <c r="Y339" s="161"/>
      <c r="Z339" s="77"/>
      <c r="AA339" s="77"/>
      <c r="AB339" s="77"/>
      <c r="AC339" s="161"/>
      <c r="AD339" s="161"/>
      <c r="AE339" s="35"/>
      <c r="AF339" s="35"/>
      <c r="AG339" s="35"/>
      <c r="AH339" s="35"/>
    </row>
    <row r="340" spans="1:34">
      <c r="A340" s="35"/>
      <c r="B340" s="35"/>
      <c r="C340" s="35"/>
      <c r="D340" s="35"/>
      <c r="E340" s="343"/>
      <c r="F340" s="35"/>
      <c r="G340" s="343"/>
      <c r="H340" s="343"/>
      <c r="I340" s="161"/>
      <c r="J340" s="77"/>
      <c r="K340" s="161"/>
      <c r="L340" s="77"/>
      <c r="M340" s="77"/>
      <c r="N340" s="77"/>
      <c r="O340" s="35"/>
      <c r="P340" s="77"/>
      <c r="Q340" s="77"/>
      <c r="R340" s="161"/>
      <c r="S340" s="77"/>
      <c r="T340" s="77"/>
      <c r="U340" s="77"/>
      <c r="V340" s="35"/>
      <c r="W340" s="77"/>
      <c r="X340" s="161"/>
      <c r="Y340" s="161"/>
      <c r="Z340" s="77"/>
      <c r="AA340" s="77"/>
      <c r="AB340" s="77"/>
      <c r="AC340" s="161"/>
      <c r="AD340" s="161"/>
      <c r="AE340" s="35"/>
      <c r="AF340" s="35"/>
      <c r="AG340" s="35"/>
      <c r="AH340" s="35"/>
    </row>
    <row r="341" spans="1:34">
      <c r="A341" s="35"/>
      <c r="B341" s="35"/>
      <c r="C341" s="35"/>
      <c r="D341" s="35"/>
      <c r="E341" s="343"/>
      <c r="F341" s="35"/>
      <c r="G341" s="343"/>
      <c r="H341" s="343"/>
      <c r="I341" s="161"/>
      <c r="J341" s="77"/>
      <c r="K341" s="161"/>
      <c r="L341" s="77"/>
      <c r="M341" s="77"/>
      <c r="N341" s="77"/>
      <c r="O341" s="35"/>
      <c r="P341" s="77"/>
      <c r="Q341" s="77"/>
      <c r="R341" s="161"/>
      <c r="S341" s="77"/>
      <c r="T341" s="77"/>
      <c r="U341" s="77"/>
      <c r="V341" s="35"/>
      <c r="W341" s="77"/>
      <c r="X341" s="161"/>
      <c r="Y341" s="161"/>
      <c r="Z341" s="77"/>
      <c r="AA341" s="77"/>
      <c r="AB341" s="77"/>
      <c r="AC341" s="161"/>
      <c r="AD341" s="161"/>
      <c r="AE341" s="35"/>
      <c r="AF341" s="35"/>
      <c r="AG341" s="35"/>
      <c r="AH341" s="35"/>
    </row>
    <row r="342" spans="1:34">
      <c r="A342" s="35"/>
      <c r="B342" s="35"/>
      <c r="C342" s="35"/>
      <c r="D342" s="35"/>
      <c r="E342" s="343"/>
      <c r="F342" s="35"/>
      <c r="G342" s="343"/>
      <c r="H342" s="343"/>
      <c r="I342" s="161"/>
      <c r="J342" s="77"/>
      <c r="K342" s="161"/>
      <c r="L342" s="77"/>
      <c r="M342" s="77"/>
      <c r="N342" s="77"/>
      <c r="O342" s="35"/>
      <c r="P342" s="77"/>
      <c r="Q342" s="77"/>
      <c r="R342" s="161"/>
      <c r="S342" s="77"/>
      <c r="T342" s="77"/>
      <c r="U342" s="77"/>
      <c r="V342" s="35"/>
      <c r="W342" s="77"/>
      <c r="X342" s="161"/>
      <c r="Y342" s="161"/>
      <c r="Z342" s="77"/>
      <c r="AA342" s="77"/>
      <c r="AB342" s="77"/>
      <c r="AC342" s="161"/>
      <c r="AD342" s="161"/>
      <c r="AE342" s="35"/>
      <c r="AF342" s="35"/>
      <c r="AG342" s="35"/>
      <c r="AH342" s="35"/>
    </row>
    <row r="343" spans="1:34">
      <c r="Z343" s="77"/>
      <c r="AA343" s="77"/>
      <c r="AB343" s="77"/>
      <c r="AC343" s="161"/>
      <c r="AD343" s="161"/>
      <c r="AE343" s="35"/>
      <c r="AF343" s="35"/>
      <c r="AG343" s="35"/>
      <c r="AH343" s="35"/>
    </row>
    <row r="344" spans="1:34">
      <c r="Z344" s="77"/>
      <c r="AA344" s="77"/>
      <c r="AB344" s="77"/>
      <c r="AC344" s="161"/>
      <c r="AD344" s="161"/>
    </row>
    <row r="345" spans="1:34">
      <c r="Z345" s="77"/>
      <c r="AA345" s="77"/>
      <c r="AB345" s="77"/>
      <c r="AC345" s="161"/>
      <c r="AD345" s="161"/>
    </row>
    <row r="346" spans="1:34">
      <c r="Z346" s="77"/>
      <c r="AA346" s="77"/>
      <c r="AB346" s="77"/>
      <c r="AC346" s="161"/>
      <c r="AD346" s="161"/>
    </row>
    <row r="347" spans="1:34">
      <c r="Z347" s="77"/>
      <c r="AA347" s="77"/>
      <c r="AB347" s="77"/>
      <c r="AC347" s="161"/>
      <c r="AD347" s="161"/>
    </row>
    <row r="348" spans="1:34">
      <c r="Z348" s="77"/>
      <c r="AA348" s="77"/>
      <c r="AB348" s="77"/>
      <c r="AC348" s="161"/>
      <c r="AD348" s="161"/>
    </row>
    <row r="349" spans="1:34">
      <c r="Z349" s="77"/>
      <c r="AA349" s="77"/>
      <c r="AB349" s="77"/>
      <c r="AC349" s="161"/>
      <c r="AD349" s="161"/>
    </row>
    <row r="350" spans="1:34">
      <c r="Z350" s="77"/>
      <c r="AA350" s="77"/>
      <c r="AB350" s="77"/>
      <c r="AC350" s="161"/>
      <c r="AD350" s="161"/>
    </row>
    <row r="351" spans="1:34">
      <c r="Z351" s="77"/>
      <c r="AA351" s="77"/>
      <c r="AB351" s="77"/>
      <c r="AC351" s="161"/>
      <c r="AD351" s="161"/>
    </row>
    <row r="352" spans="1:34">
      <c r="Z352" s="77"/>
      <c r="AA352" s="77"/>
      <c r="AB352" s="77"/>
      <c r="AC352" s="161"/>
      <c r="AD352" s="161"/>
    </row>
    <row r="353" spans="26:30">
      <c r="Z353" s="77"/>
      <c r="AA353" s="77"/>
      <c r="AB353" s="77"/>
      <c r="AC353" s="161"/>
      <c r="AD353" s="161"/>
    </row>
    <row r="354" spans="26:30">
      <c r="Z354" s="77"/>
      <c r="AA354" s="77"/>
      <c r="AB354" s="77"/>
      <c r="AC354" s="161"/>
      <c r="AD354" s="161"/>
    </row>
    <row r="355" spans="26:30">
      <c r="Z355" s="77"/>
      <c r="AA355" s="77"/>
      <c r="AB355" s="77"/>
      <c r="AC355" s="161"/>
      <c r="AD355" s="161"/>
    </row>
    <row r="356" spans="26:30">
      <c r="Z356" s="77"/>
      <c r="AA356" s="77"/>
      <c r="AB356" s="77"/>
      <c r="AC356" s="161"/>
      <c r="AD356" s="161"/>
    </row>
    <row r="357" spans="26:30">
      <c r="Z357" s="77"/>
      <c r="AA357" s="77"/>
      <c r="AB357" s="77"/>
      <c r="AC357" s="161"/>
      <c r="AD357" s="161"/>
    </row>
    <row r="358" spans="26:30">
      <c r="Z358" s="77"/>
      <c r="AA358" s="77"/>
      <c r="AB358" s="77"/>
      <c r="AC358" s="161"/>
      <c r="AD358" s="161"/>
    </row>
    <row r="359" spans="26:30">
      <c r="Z359" s="77"/>
      <c r="AA359" s="77"/>
      <c r="AB359" s="77"/>
      <c r="AC359" s="161"/>
      <c r="AD359" s="161"/>
    </row>
    <row r="360" spans="26:30">
      <c r="Z360" s="77"/>
      <c r="AA360" s="77"/>
      <c r="AB360" s="77"/>
      <c r="AC360" s="161"/>
      <c r="AD360" s="161"/>
    </row>
    <row r="361" spans="26:30">
      <c r="Z361" s="77"/>
      <c r="AA361" s="77"/>
      <c r="AB361" s="77"/>
      <c r="AC361" s="161"/>
      <c r="AD361" s="161"/>
    </row>
    <row r="362" spans="26:30">
      <c r="Z362" s="77"/>
      <c r="AA362" s="77"/>
      <c r="AB362" s="77"/>
      <c r="AC362" s="161"/>
      <c r="AD362" s="161"/>
    </row>
    <row r="363" spans="26:30">
      <c r="Z363" s="77"/>
      <c r="AA363" s="77"/>
      <c r="AB363" s="77"/>
      <c r="AC363" s="161"/>
      <c r="AD363" s="161"/>
    </row>
    <row r="364" spans="26:30">
      <c r="Z364" s="77"/>
      <c r="AA364" s="77"/>
      <c r="AB364" s="77"/>
      <c r="AC364" s="161"/>
      <c r="AD364" s="161"/>
    </row>
    <row r="365" spans="26:30">
      <c r="Z365" s="77"/>
      <c r="AA365" s="77"/>
      <c r="AB365" s="77"/>
      <c r="AC365" s="161"/>
      <c r="AD365" s="161"/>
    </row>
    <row r="366" spans="26:30">
      <c r="Z366" s="77"/>
      <c r="AA366" s="77"/>
      <c r="AB366" s="77"/>
      <c r="AC366" s="161"/>
      <c r="AD366" s="161"/>
    </row>
  </sheetData>
  <mergeCells count="2">
    <mergeCell ref="K5:L5"/>
    <mergeCell ref="AE5:AG5"/>
  </mergeCells>
  <phoneticPr fontId="11" type="noConversion"/>
  <conditionalFormatting sqref="AO32:AO34 AY125:AZ125">
    <cfRule type="cellIs" dxfId="154" priority="57" stopIfTrue="1" operator="lessThan">
      <formula>0</formula>
    </cfRule>
  </conditionalFormatting>
  <conditionalFormatting sqref="AY102:AZ102">
    <cfRule type="cellIs" dxfId="153" priority="58" stopIfTrue="1" operator="greaterThan">
      <formula>0</formula>
    </cfRule>
  </conditionalFormatting>
  <conditionalFormatting sqref="AY79:AZ79">
    <cfRule type="cellIs" dxfId="152" priority="59" stopIfTrue="1" operator="greaterThan">
      <formula>0</formula>
    </cfRule>
    <cfRule type="cellIs" dxfId="151" priority="60" stopIfTrue="1" operator="lessThan">
      <formula>0</formula>
    </cfRule>
  </conditionalFormatting>
  <conditionalFormatting sqref="AY102:AZ102">
    <cfRule type="cellIs" dxfId="150" priority="51" operator="lessThan">
      <formula>0</formula>
    </cfRule>
  </conditionalFormatting>
  <conditionalFormatting sqref="F17:F44 H47:H75 J47:J75 P47:P75 W47:W75 Y47:Y75 F47:F75 T47:T72 R47:R72">
    <cfRule type="cellIs" dxfId="149" priority="49" operator="lessThan">
      <formula>0</formula>
    </cfRule>
    <cfRule type="cellIs" dxfId="148" priority="50" operator="greaterThan">
      <formula>0</formula>
    </cfRule>
  </conditionalFormatting>
  <conditionalFormatting sqref="H17:H44">
    <cfRule type="cellIs" dxfId="147" priority="45" operator="lessThan">
      <formula>0</formula>
    </cfRule>
    <cfRule type="cellIs" dxfId="146" priority="46" operator="greaterThan">
      <formula>0</formula>
    </cfRule>
  </conditionalFormatting>
  <conditionalFormatting sqref="J17:J44">
    <cfRule type="cellIs" dxfId="145" priority="41" operator="lessThan">
      <formula>0</formula>
    </cfRule>
    <cfRule type="cellIs" dxfId="144" priority="42" operator="greaterThan">
      <formula>0</formula>
    </cfRule>
  </conditionalFormatting>
  <conditionalFormatting sqref="P17:P44 T17:T42 R17:R42">
    <cfRule type="cellIs" dxfId="143" priority="33" operator="lessThan">
      <formula>0</formula>
    </cfRule>
    <cfRule type="cellIs" dxfId="142" priority="34" operator="greaterThan">
      <formula>0</formula>
    </cfRule>
  </conditionalFormatting>
  <conditionalFormatting sqref="W17:W44">
    <cfRule type="cellIs" dxfId="141" priority="29" operator="lessThan">
      <formula>0</formula>
    </cfRule>
    <cfRule type="cellIs" dxfId="140" priority="30" operator="greaterThan">
      <formula>0</formula>
    </cfRule>
  </conditionalFormatting>
  <conditionalFormatting sqref="Y17:Y44">
    <cfRule type="cellIs" dxfId="139" priority="25" operator="lessThan">
      <formula>0</formula>
    </cfRule>
    <cfRule type="cellIs" dxfId="138" priority="26" operator="greaterThan">
      <formula>0</formula>
    </cfRule>
  </conditionalFormatting>
  <conditionalFormatting sqref="Y10">
    <cfRule type="cellIs" dxfId="137" priority="9" operator="lessThan">
      <formula>0</formula>
    </cfRule>
    <cfRule type="cellIs" dxfId="136" priority="10" operator="greaterThan">
      <formula>0</formula>
    </cfRule>
  </conditionalFormatting>
  <conditionalFormatting sqref="F10">
    <cfRule type="cellIs" dxfId="135" priority="21" operator="lessThan">
      <formula>0</formula>
    </cfRule>
    <cfRule type="cellIs" dxfId="134" priority="22" operator="greaterThan">
      <formula>0</formula>
    </cfRule>
  </conditionalFormatting>
  <conditionalFormatting sqref="H10">
    <cfRule type="cellIs" dxfId="133" priority="19" operator="lessThan">
      <formula>0</formula>
    </cfRule>
    <cfRule type="cellIs" dxfId="132" priority="20" operator="greaterThan">
      <formula>0</formula>
    </cfRule>
  </conditionalFormatting>
  <conditionalFormatting sqref="J10">
    <cfRule type="cellIs" dxfId="131" priority="17" operator="lessThan">
      <formula>0</formula>
    </cfRule>
    <cfRule type="cellIs" dxfId="130" priority="18" operator="greaterThan">
      <formula>0</formula>
    </cfRule>
  </conditionalFormatting>
  <conditionalFormatting sqref="P10 R10 T10">
    <cfRule type="cellIs" dxfId="129" priority="13" operator="lessThan">
      <formula>0</formula>
    </cfRule>
    <cfRule type="cellIs" dxfId="128" priority="14" operator="greaterThan">
      <formula>0</formula>
    </cfRule>
  </conditionalFormatting>
  <conditionalFormatting sqref="W10">
    <cfRule type="cellIs" dxfId="127" priority="11" operator="lessThan">
      <formula>0</formula>
    </cfRule>
    <cfRule type="cellIs" dxfId="126" priority="12" operator="greaterThan">
      <formula>0</formula>
    </cfRule>
  </conditionalFormatting>
  <conditionalFormatting sqref="F10:F11">
    <cfRule type="cellIs" dxfId="125" priority="8" operator="greaterThan">
      <formula>0</formula>
    </cfRule>
  </conditionalFormatting>
  <conditionalFormatting sqref="H10:H11">
    <cfRule type="cellIs" dxfId="124" priority="7" operator="greaterThan">
      <formula>0</formula>
    </cfRule>
  </conditionalFormatting>
  <conditionalFormatting sqref="J10:J11">
    <cfRule type="cellIs" dxfId="123" priority="5" operator="lessThan">
      <formula>0</formula>
    </cfRule>
    <cfRule type="cellIs" dxfId="122" priority="6" operator="greaterThan">
      <formula>0</formula>
    </cfRule>
  </conditionalFormatting>
  <conditionalFormatting sqref="P10:P11 R10:R11 T10:T11">
    <cfRule type="cellIs" dxfId="121" priority="3" operator="lessThan">
      <formula>0</formula>
    </cfRule>
  </conditionalFormatting>
  <conditionalFormatting sqref="W10:W11">
    <cfRule type="cellIs" dxfId="120" priority="2" operator="greaterThan">
      <formula>0</formula>
    </cfRule>
  </conditionalFormatting>
  <conditionalFormatting sqref="Y10:Y11">
    <cfRule type="cellIs" dxfId="119" priority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14F318-202C-4886-B8F2-FB515C1BD1F4}">
  <dimension ref="L1:CM1969"/>
  <sheetViews>
    <sheetView zoomScale="88" zoomScaleNormal="88" workbookViewId="0">
      <selection activeCell="Q25" sqref="Q25"/>
    </sheetView>
  </sheetViews>
  <sheetFormatPr baseColWidth="10" defaultRowHeight="15"/>
  <cols>
    <col min="33" max="33" width="2.90625" customWidth="1"/>
    <col min="34" max="34" width="6.08984375" customWidth="1"/>
    <col min="35" max="35" width="2.6328125" customWidth="1"/>
    <col min="36" max="36" width="7.36328125" customWidth="1"/>
    <col min="37" max="37" width="6.36328125" customWidth="1"/>
    <col min="38" max="38" width="6.08984375" customWidth="1"/>
    <col min="39" max="39" width="8.90625" style="11" customWidth="1"/>
    <col min="40" max="40" width="6.90625" style="11" customWidth="1"/>
    <col min="41" max="41" width="5.81640625" style="92" customWidth="1"/>
    <col min="42" max="42" width="4.90625" style="11" customWidth="1"/>
    <col min="43" max="43" width="5.08984375" style="92" customWidth="1"/>
    <col min="44" max="44" width="4.81640625" style="11" customWidth="1"/>
    <col min="45" max="45" width="6" customWidth="1"/>
    <col min="46" max="46" width="6.54296875" style="11" customWidth="1"/>
    <col min="47" max="47" width="6" customWidth="1"/>
    <col min="48" max="48" width="6.1796875" style="11" customWidth="1"/>
    <col min="49" max="49" width="7" customWidth="1"/>
    <col min="50" max="50" width="6.1796875" style="11" customWidth="1"/>
    <col min="51" max="51" width="8" style="92" customWidth="1"/>
    <col min="52" max="52" width="5.36328125" style="92" customWidth="1"/>
    <col min="53" max="53" width="5.08984375" style="92" customWidth="1"/>
    <col min="54" max="54" width="6" style="92" customWidth="1"/>
    <col min="55" max="55" width="5.90625" customWidth="1"/>
    <col min="56" max="57" width="5.6328125" customWidth="1"/>
    <col min="58" max="58" width="6.81640625" customWidth="1"/>
    <col min="59" max="60" width="5.81640625" customWidth="1"/>
    <col min="61" max="61" width="6.1796875" customWidth="1"/>
    <col min="62" max="62" width="8.54296875" customWidth="1"/>
    <col min="63" max="63" width="9.6328125" customWidth="1"/>
    <col min="64" max="64" width="10.54296875" customWidth="1"/>
    <col min="67" max="67" width="9.453125" customWidth="1"/>
    <col min="68" max="68" width="8.1796875" customWidth="1"/>
    <col min="69" max="69" width="10.6328125" customWidth="1"/>
    <col min="76" max="76" width="14" customWidth="1"/>
    <col min="77" max="77" width="12.54296875" customWidth="1"/>
    <col min="78" max="78" width="10.90625" customWidth="1"/>
  </cols>
  <sheetData>
    <row r="1" spans="12:91">
      <c r="AO1" s="59"/>
      <c r="AP1" s="59"/>
      <c r="AQ1" s="59"/>
      <c r="AR1" s="59"/>
      <c r="AS1" s="59"/>
      <c r="AT1" s="59"/>
      <c r="AU1" s="59"/>
      <c r="AV1" s="59"/>
      <c r="AW1" s="59"/>
      <c r="AX1" s="59"/>
      <c r="AY1" s="59"/>
      <c r="AZ1" s="59"/>
      <c r="BA1" s="59"/>
      <c r="BB1" s="59"/>
      <c r="BC1" s="59"/>
      <c r="BD1" s="59"/>
      <c r="BE1" s="59"/>
      <c r="BF1" s="59"/>
      <c r="BG1" s="59"/>
      <c r="BH1" s="59"/>
      <c r="BI1" s="59"/>
      <c r="BJ1" s="59"/>
      <c r="BK1" s="59"/>
      <c r="BL1" s="59"/>
      <c r="BM1" s="59"/>
      <c r="BN1" s="4"/>
      <c r="BO1" s="4"/>
      <c r="BP1" s="4"/>
      <c r="BQ1" s="4"/>
    </row>
    <row r="2" spans="12:91" ht="15.6"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59"/>
      <c r="BA2" s="59"/>
      <c r="BB2" s="59"/>
      <c r="BC2" s="59"/>
      <c r="BD2" s="59"/>
      <c r="BE2" s="59"/>
      <c r="BF2" s="59"/>
      <c r="BG2" s="59"/>
      <c r="BH2" s="59"/>
      <c r="BI2" s="59"/>
      <c r="BJ2" s="59"/>
      <c r="BK2" s="59"/>
      <c r="BL2" s="59"/>
      <c r="BM2" s="59"/>
      <c r="BN2" s="59"/>
      <c r="BO2" s="59"/>
      <c r="BP2" s="1"/>
      <c r="BQ2" s="5"/>
    </row>
    <row r="3" spans="12:91" ht="18.75" customHeight="1"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59"/>
      <c r="BE3" s="59"/>
      <c r="BF3" s="59"/>
      <c r="BG3" s="59"/>
      <c r="BH3" s="59"/>
      <c r="BI3" s="59"/>
      <c r="BJ3" s="59"/>
      <c r="BK3" s="59"/>
      <c r="BL3" s="59"/>
      <c r="BM3" s="59"/>
      <c r="BN3" s="4"/>
      <c r="BO3" s="4"/>
      <c r="BP3" s="4"/>
      <c r="BQ3" s="4"/>
    </row>
    <row r="4" spans="12:91" ht="15.6"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59"/>
      <c r="BP4" s="1"/>
      <c r="BQ4" s="5"/>
    </row>
    <row r="5" spans="12:91" ht="15.6"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  <c r="BJ5" s="59"/>
      <c r="BK5" s="59"/>
      <c r="BL5" s="59"/>
      <c r="BM5" s="59"/>
      <c r="BN5" s="4"/>
      <c r="BO5" s="4"/>
      <c r="BP5" s="4"/>
      <c r="BQ5" s="4"/>
      <c r="CK5" s="2"/>
      <c r="CL5" s="5"/>
      <c r="CM5" s="5"/>
    </row>
    <row r="6" spans="12:91" ht="15.6"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1"/>
      <c r="BQ6" s="5"/>
    </row>
    <row r="7" spans="12:91"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4"/>
      <c r="BO7" s="4"/>
      <c r="BP7" s="4"/>
      <c r="BQ7" s="4"/>
    </row>
    <row r="8" spans="12:91" ht="15.6"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1"/>
      <c r="BQ8" s="5"/>
    </row>
    <row r="9" spans="12:91" ht="15.6">
      <c r="AK9" s="59"/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59"/>
      <c r="AZ9" s="59"/>
      <c r="BA9" s="59"/>
      <c r="BB9" s="59"/>
      <c r="BC9" s="59"/>
      <c r="BD9" s="59"/>
      <c r="BE9" s="59"/>
      <c r="BF9" s="59"/>
      <c r="BG9" s="59"/>
      <c r="BH9" s="59"/>
      <c r="BI9" s="59"/>
      <c r="BJ9" s="59"/>
      <c r="BK9" s="59"/>
      <c r="BL9" s="59"/>
      <c r="BM9" s="59"/>
      <c r="BN9" s="59"/>
      <c r="BO9" s="59"/>
      <c r="BP9" s="1"/>
      <c r="BQ9" s="5"/>
    </row>
    <row r="10" spans="12:91" ht="15.6">
      <c r="L10" s="33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1"/>
      <c r="BQ10" s="5"/>
    </row>
    <row r="11" spans="12:91" ht="15.6">
      <c r="AK11" s="59"/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  <c r="BJ11" s="59"/>
      <c r="BK11" s="59"/>
      <c r="BL11" s="59"/>
      <c r="BM11" s="59"/>
      <c r="BN11" s="59"/>
      <c r="BO11" s="59"/>
      <c r="BP11" s="1"/>
      <c r="BQ11" s="5"/>
      <c r="BS11" s="2"/>
      <c r="BT11" s="2"/>
      <c r="BU11" s="2"/>
    </row>
    <row r="12" spans="12:91" ht="15.6">
      <c r="AK12" s="59"/>
      <c r="AL12" s="59"/>
      <c r="AM12" s="59"/>
      <c r="AN12" s="59"/>
      <c r="AO12" s="59"/>
      <c r="AP12" s="59"/>
      <c r="AQ12" s="59"/>
      <c r="AR12" s="59"/>
      <c r="AS12" s="59"/>
      <c r="AT12" s="59"/>
      <c r="AU12" s="59"/>
      <c r="AV12" s="59"/>
      <c r="AW12" s="59"/>
      <c r="AX12" s="59"/>
      <c r="AY12" s="59"/>
      <c r="AZ12" s="59"/>
      <c r="BA12" s="59"/>
      <c r="BB12" s="59"/>
      <c r="BC12" s="59"/>
      <c r="BD12" s="59"/>
      <c r="BE12" s="59"/>
      <c r="BF12" s="59"/>
      <c r="BG12" s="59"/>
      <c r="BH12" s="59"/>
      <c r="BI12" s="59"/>
      <c r="BJ12" s="59"/>
      <c r="BK12" s="59"/>
      <c r="BL12" s="59"/>
      <c r="BM12" s="59"/>
      <c r="BN12" s="59"/>
      <c r="BO12" s="59"/>
      <c r="BP12" s="13"/>
      <c r="BQ12" s="5"/>
      <c r="BS12" s="2"/>
      <c r="BT12" s="2"/>
      <c r="BU12" s="4"/>
      <c r="BV12" s="4"/>
      <c r="BW12" s="4"/>
    </row>
    <row r="13" spans="12:91" ht="15.6">
      <c r="AK13" s="59"/>
      <c r="AL13" s="59"/>
      <c r="AM13" s="59"/>
      <c r="AN13" s="59"/>
      <c r="AO13" s="59"/>
      <c r="AP13" s="59"/>
      <c r="AQ13" s="59"/>
      <c r="AR13" s="59"/>
      <c r="AS13" s="59"/>
      <c r="AT13" s="59"/>
      <c r="AU13" s="59"/>
      <c r="AV13" s="59"/>
      <c r="AW13" s="59"/>
      <c r="AX13" s="59"/>
      <c r="AY13" s="59"/>
      <c r="AZ13" s="59"/>
      <c r="BA13" s="59"/>
      <c r="BB13" s="59"/>
      <c r="BC13" s="59"/>
      <c r="BD13" s="59"/>
      <c r="BE13" s="59"/>
      <c r="BF13" s="59"/>
      <c r="BG13" s="59"/>
      <c r="BH13" s="59"/>
      <c r="BI13" s="59"/>
      <c r="BJ13" s="59"/>
      <c r="BK13" s="59"/>
      <c r="BL13" s="59"/>
      <c r="BM13" s="59"/>
      <c r="BN13" s="59"/>
      <c r="BO13" s="59"/>
      <c r="BP13" s="13"/>
      <c r="BQ13" s="5"/>
      <c r="BS13" s="1"/>
      <c r="BT13" s="1"/>
      <c r="BU13" s="11"/>
      <c r="BV13" s="11"/>
      <c r="BW13" s="11"/>
    </row>
    <row r="14" spans="12:91" ht="15.6">
      <c r="AK14" s="59"/>
      <c r="AL14" s="59"/>
      <c r="AM14" s="59"/>
      <c r="AN14" s="59"/>
      <c r="AO14" s="59"/>
      <c r="AP14" s="59"/>
      <c r="AQ14" s="59"/>
      <c r="AR14" s="59"/>
      <c r="AS14" s="59"/>
      <c r="AT14" s="59"/>
      <c r="AU14" s="59"/>
      <c r="AV14" s="59"/>
      <c r="AW14" s="59"/>
      <c r="AX14" s="59"/>
      <c r="AY14" s="59"/>
      <c r="AZ14" s="59"/>
      <c r="BA14" s="59"/>
      <c r="BB14" s="59"/>
      <c r="BC14" s="59"/>
      <c r="BD14" s="59"/>
      <c r="BE14" s="59"/>
      <c r="BF14" s="59"/>
      <c r="BG14" s="59"/>
      <c r="BH14" s="59"/>
      <c r="BI14" s="59"/>
      <c r="BJ14" s="59"/>
      <c r="BK14" s="59"/>
      <c r="BL14" s="59"/>
      <c r="BM14" s="59"/>
      <c r="BN14" s="59"/>
      <c r="BO14" s="59"/>
      <c r="BP14" s="13"/>
      <c r="BQ14" s="5"/>
      <c r="BS14" s="1"/>
      <c r="BT14" s="1"/>
      <c r="BU14" s="11"/>
      <c r="BV14" s="11"/>
      <c r="BW14" s="11"/>
    </row>
    <row r="15" spans="12:91" ht="15.6">
      <c r="AK15" s="59"/>
      <c r="AL15" s="59"/>
      <c r="AM15" s="59"/>
      <c r="AN15" s="59"/>
      <c r="AO15" s="59"/>
      <c r="AP15" s="59"/>
      <c r="AQ15" s="59"/>
      <c r="AR15" s="59"/>
      <c r="AS15" s="59"/>
      <c r="AT15" s="59"/>
      <c r="AU15" s="59"/>
      <c r="AV15" s="59"/>
      <c r="AW15" s="59"/>
      <c r="AX15" s="59"/>
      <c r="AY15" s="59"/>
      <c r="AZ15" s="59"/>
      <c r="BA15" s="59"/>
      <c r="BB15" s="59"/>
      <c r="BC15" s="59"/>
      <c r="BD15" s="59"/>
      <c r="BE15" s="59"/>
      <c r="BF15" s="59"/>
      <c r="BG15" s="59"/>
      <c r="BH15" s="59"/>
      <c r="BI15" s="59"/>
      <c r="BJ15" s="59"/>
      <c r="BK15" s="59"/>
      <c r="BL15" s="59"/>
      <c r="BM15" s="59"/>
      <c r="BN15" s="59"/>
      <c r="BO15" s="59"/>
      <c r="BP15" s="13"/>
      <c r="BQ15" s="5"/>
      <c r="BS15" s="1"/>
      <c r="BT15" s="1"/>
      <c r="BU15" s="11"/>
      <c r="BV15" s="11"/>
      <c r="BW15" s="11"/>
    </row>
    <row r="16" spans="12:91" ht="15.6"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"/>
      <c r="BQ16" s="5"/>
      <c r="BS16" s="1"/>
      <c r="BT16" s="1"/>
      <c r="BU16" s="11"/>
      <c r="BV16" s="11"/>
      <c r="BW16" s="11"/>
    </row>
    <row r="17" spans="37:75" ht="15.6">
      <c r="AK17" s="59"/>
      <c r="AL17" s="59"/>
      <c r="AM17" s="59"/>
      <c r="AN17" s="59"/>
      <c r="AO17" s="59"/>
      <c r="AP17" s="59"/>
      <c r="AQ17" s="59"/>
      <c r="AR17" s="59"/>
      <c r="AS17" s="59"/>
      <c r="AT17" s="59"/>
      <c r="AU17" s="59"/>
      <c r="AV17" s="59"/>
      <c r="AW17" s="59"/>
      <c r="AX17" s="59"/>
      <c r="AY17" s="59"/>
      <c r="AZ17" s="59"/>
      <c r="BA17" s="59"/>
      <c r="BB17" s="59"/>
      <c r="BC17" s="59"/>
      <c r="BD17" s="59"/>
      <c r="BE17" s="59"/>
      <c r="BF17" s="59"/>
      <c r="BG17" s="59"/>
      <c r="BH17" s="59"/>
      <c r="BI17" s="59"/>
      <c r="BJ17" s="59"/>
      <c r="BK17" s="59"/>
      <c r="BL17" s="59"/>
      <c r="BM17" s="59"/>
      <c r="BN17" s="59"/>
      <c r="BO17" s="59"/>
      <c r="BP17" s="5"/>
      <c r="BQ17" s="5"/>
      <c r="BS17" s="1"/>
      <c r="BT17" s="1"/>
      <c r="BU17" s="11"/>
      <c r="BV17" s="11"/>
      <c r="BW17" s="11"/>
    </row>
    <row r="18" spans="37:75" ht="15.6">
      <c r="AK18" s="59"/>
      <c r="AL18" s="59"/>
      <c r="AM18" s="59"/>
      <c r="AN18" s="59"/>
      <c r="AO18" s="59"/>
      <c r="AP18" s="59"/>
      <c r="AQ18" s="59"/>
      <c r="AR18" s="59"/>
      <c r="AS18" s="59"/>
      <c r="AT18" s="59"/>
      <c r="AU18" s="59"/>
      <c r="AV18" s="59"/>
      <c r="AW18" s="59"/>
      <c r="AX18" s="59"/>
      <c r="AY18" s="59"/>
      <c r="AZ18" s="59"/>
      <c r="BA18" s="59"/>
      <c r="BB18" s="59"/>
      <c r="BC18" s="59"/>
      <c r="BD18" s="59"/>
      <c r="BE18" s="59"/>
      <c r="BF18" s="59"/>
      <c r="BG18" s="59"/>
      <c r="BH18" s="59"/>
      <c r="BI18" s="59"/>
      <c r="BJ18" s="59"/>
      <c r="BK18" s="59"/>
      <c r="BL18" s="59"/>
      <c r="BM18" s="59"/>
      <c r="BN18" s="59"/>
      <c r="BO18" s="59"/>
      <c r="BP18" s="5"/>
      <c r="BQ18" s="5"/>
      <c r="BS18" s="1"/>
      <c r="BT18" s="1"/>
      <c r="BU18" s="11"/>
      <c r="BV18" s="11"/>
      <c r="BW18" s="11"/>
    </row>
    <row r="19" spans="37:75" ht="15.6">
      <c r="AK19" s="59"/>
      <c r="AL19" s="59"/>
      <c r="AM19" s="59"/>
      <c r="AN19" s="59"/>
      <c r="AO19" s="59"/>
      <c r="AP19" s="59"/>
      <c r="AQ19" s="59"/>
      <c r="AR19" s="59"/>
      <c r="AS19" s="59"/>
      <c r="AT19" s="59"/>
      <c r="AU19" s="59"/>
      <c r="AV19" s="59"/>
      <c r="AW19" s="59"/>
      <c r="AX19" s="59"/>
      <c r="AY19" s="59"/>
      <c r="AZ19" s="59"/>
      <c r="BA19" s="59"/>
      <c r="BB19" s="59"/>
      <c r="BC19" s="59"/>
      <c r="BD19" s="59"/>
      <c r="BE19" s="59"/>
      <c r="BF19" s="59"/>
      <c r="BG19" s="59"/>
      <c r="BH19" s="59"/>
      <c r="BI19" s="59"/>
      <c r="BJ19" s="59"/>
      <c r="BK19" s="59"/>
      <c r="BL19" s="59"/>
      <c r="BM19" s="59"/>
      <c r="BN19" s="59"/>
      <c r="BO19" s="59"/>
      <c r="BP19" s="5"/>
      <c r="BQ19" s="5"/>
      <c r="BS19" s="1"/>
      <c r="BT19" s="1"/>
      <c r="BU19" s="11"/>
      <c r="BV19" s="11"/>
      <c r="BW19" s="11"/>
    </row>
    <row r="20" spans="37:75" ht="15.6">
      <c r="AK20" s="59"/>
      <c r="AL20" s="59"/>
      <c r="AM20" s="59"/>
      <c r="AN20" s="59"/>
      <c r="AO20" s="59"/>
      <c r="AP20" s="59"/>
      <c r="AQ20" s="59"/>
      <c r="AR20" s="59"/>
      <c r="AS20" s="59"/>
      <c r="AT20" s="59"/>
      <c r="AU20" s="59"/>
      <c r="AV20" s="59"/>
      <c r="AW20" s="59"/>
      <c r="AX20" s="59"/>
      <c r="AY20" s="59"/>
      <c r="AZ20" s="59"/>
      <c r="BA20" s="59"/>
      <c r="BB20" s="59"/>
      <c r="BC20" s="59"/>
      <c r="BD20" s="59"/>
      <c r="BE20" s="59"/>
      <c r="BF20" s="59"/>
      <c r="BG20" s="59"/>
      <c r="BH20" s="59"/>
      <c r="BI20" s="59"/>
      <c r="BJ20" s="59"/>
      <c r="BK20" s="59"/>
      <c r="BL20" s="59"/>
      <c r="BM20" s="59"/>
      <c r="BN20" s="59"/>
      <c r="BO20" s="59"/>
      <c r="BP20" s="5"/>
      <c r="BQ20" s="5"/>
      <c r="BS20" s="1"/>
      <c r="BT20" s="1"/>
      <c r="BU20" s="11"/>
      <c r="BV20" s="11"/>
      <c r="BW20" s="11"/>
    </row>
    <row r="21" spans="37:75" ht="15.6"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/>
      <c r="BC21" s="59"/>
      <c r="BD21" s="59"/>
      <c r="BE21" s="59"/>
      <c r="BF21" s="59"/>
      <c r="BG21" s="59"/>
      <c r="BH21" s="59"/>
      <c r="BI21" s="59"/>
      <c r="BJ21" s="59"/>
      <c r="BK21" s="59"/>
      <c r="BL21" s="59"/>
      <c r="BM21" s="59"/>
      <c r="BN21" s="59"/>
      <c r="BO21" s="59"/>
      <c r="BP21" s="5"/>
      <c r="BQ21" s="5"/>
      <c r="BS21" s="1"/>
      <c r="BT21" s="1"/>
      <c r="BU21" s="11"/>
      <c r="BV21" s="11"/>
      <c r="BW21" s="11"/>
    </row>
    <row r="22" spans="37:75" ht="15.6">
      <c r="AK22" s="59"/>
      <c r="AL22" s="59"/>
      <c r="AM22" s="59"/>
      <c r="AN22" s="59"/>
      <c r="AO22" s="59"/>
      <c r="AP22" s="59"/>
      <c r="AQ22" s="59"/>
      <c r="AR22" s="59"/>
      <c r="AS22" s="59"/>
      <c r="AT22" s="59"/>
      <c r="AU22" s="59"/>
      <c r="AV22" s="59"/>
      <c r="AW22" s="59"/>
      <c r="AX22" s="59"/>
      <c r="AY22" s="59"/>
      <c r="AZ22" s="59"/>
      <c r="BA22" s="59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"/>
      <c r="BQ22" s="5"/>
      <c r="BS22" s="13"/>
      <c r="BT22" s="13"/>
      <c r="BU22" s="11"/>
      <c r="BV22" s="11"/>
      <c r="BW22" s="11"/>
    </row>
    <row r="23" spans="37:75" ht="16.5" customHeight="1">
      <c r="AK23" s="59"/>
      <c r="AL23" s="59"/>
      <c r="AM23" s="59"/>
      <c r="AN23" s="59"/>
      <c r="AO23" s="59"/>
      <c r="AP23" s="59"/>
      <c r="AQ23" s="59"/>
      <c r="AR23" s="59"/>
      <c r="AS23" s="59"/>
      <c r="AT23" s="59"/>
      <c r="AU23" s="59"/>
      <c r="AV23" s="59"/>
      <c r="AW23" s="59"/>
      <c r="AX23" s="59"/>
      <c r="AY23" s="59"/>
      <c r="AZ23" s="59"/>
      <c r="BA23" s="59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"/>
      <c r="BQ23" s="5"/>
      <c r="BS23" s="13"/>
      <c r="BT23" s="13"/>
      <c r="BU23" s="11"/>
      <c r="BV23" s="11"/>
      <c r="BW23" s="11"/>
    </row>
    <row r="24" spans="37:75" ht="16.5" customHeight="1">
      <c r="AK24" s="58"/>
      <c r="AL24" s="58"/>
      <c r="AM24" s="58"/>
      <c r="AN24" s="58"/>
      <c r="AO24" s="58"/>
      <c r="AP24" s="58"/>
      <c r="AQ24" s="58"/>
      <c r="AR24" s="58"/>
      <c r="AS24" s="58"/>
      <c r="AT24" s="58"/>
      <c r="AU24" s="58"/>
      <c r="AV24" s="58"/>
      <c r="AW24" s="58"/>
      <c r="AX24" s="58"/>
      <c r="AY24" s="58"/>
      <c r="AZ24" s="58"/>
      <c r="BA24" s="58"/>
      <c r="BB24" s="58"/>
      <c r="BC24" s="58"/>
      <c r="BD24" s="58"/>
      <c r="BE24" s="58"/>
      <c r="BF24" s="58"/>
      <c r="BG24" s="58"/>
      <c r="BH24" s="58"/>
      <c r="BI24" s="58"/>
      <c r="BJ24" s="58"/>
      <c r="BK24" s="58"/>
      <c r="BL24" s="58"/>
      <c r="BM24" s="58"/>
      <c r="BN24" s="58"/>
      <c r="BO24" s="58"/>
      <c r="BP24" s="5"/>
      <c r="BQ24" s="5"/>
      <c r="BS24" s="13"/>
      <c r="BT24" s="13"/>
      <c r="BU24" s="11"/>
      <c r="BV24" s="11"/>
      <c r="BW24" s="11"/>
    </row>
    <row r="25" spans="37:75"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S25" s="13"/>
      <c r="BT25" s="13"/>
      <c r="BU25" s="11"/>
      <c r="BV25" s="11"/>
      <c r="BW25" s="11"/>
    </row>
    <row r="26" spans="37:75" ht="17.25" customHeight="1"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58"/>
      <c r="BQ26" s="5"/>
      <c r="BS26" s="13"/>
      <c r="BT26" s="13"/>
      <c r="BU26" s="11"/>
      <c r="BV26" s="11"/>
      <c r="BW26" s="11"/>
    </row>
    <row r="27" spans="37:75" ht="15.6"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58"/>
      <c r="BS27" s="13"/>
      <c r="BT27" s="13"/>
      <c r="BU27" s="11"/>
      <c r="BV27" s="11"/>
      <c r="BW27" s="11"/>
    </row>
    <row r="28" spans="37:75" ht="15.6"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58"/>
      <c r="BS28" s="13"/>
      <c r="BT28" s="13"/>
      <c r="BU28" s="11"/>
      <c r="BV28" s="11"/>
      <c r="BW28" s="11"/>
    </row>
    <row r="29" spans="37:75"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3"/>
      <c r="BS29" s="13"/>
      <c r="BT29" s="13"/>
      <c r="BU29" s="11"/>
      <c r="BV29" s="11"/>
      <c r="BW29" s="11"/>
    </row>
    <row r="30" spans="37:75"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3"/>
      <c r="BS30" s="13"/>
      <c r="BT30" s="13"/>
      <c r="BU30" s="11"/>
      <c r="BV30" s="11"/>
      <c r="BW30" s="11"/>
    </row>
    <row r="31" spans="37:75"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3"/>
      <c r="BS31" s="13"/>
      <c r="BT31" s="13"/>
      <c r="BU31" s="11"/>
      <c r="BV31" s="11"/>
      <c r="BW31" s="11"/>
    </row>
    <row r="32" spans="37:75" ht="15.6"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6"/>
      <c r="BP32" s="1"/>
      <c r="BQ32" s="18"/>
      <c r="BS32" s="1"/>
      <c r="BT32" s="5"/>
    </row>
    <row r="33" spans="51:69" ht="15.6"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6"/>
      <c r="BP33" s="1"/>
      <c r="BQ33" s="18"/>
    </row>
    <row r="34" spans="51:69" ht="15.6"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6"/>
      <c r="BP34" s="1"/>
      <c r="BQ34" s="18"/>
    </row>
    <row r="35" spans="51:69" ht="15.6"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6"/>
      <c r="BP35" s="1"/>
      <c r="BQ35" s="18"/>
    </row>
    <row r="36" spans="51:69" ht="15.6"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6"/>
      <c r="BP36" s="13"/>
      <c r="BQ36" s="18"/>
    </row>
    <row r="37" spans="51:69" ht="15.6"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6"/>
      <c r="BP37" s="13"/>
      <c r="BQ37" s="18"/>
    </row>
    <row r="38" spans="51:69" ht="15.6"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6"/>
      <c r="BP38" s="13"/>
      <c r="BQ38" s="18"/>
    </row>
    <row r="39" spans="51:69" ht="15.6"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6"/>
      <c r="BP39" s="13"/>
      <c r="BQ39" s="18"/>
    </row>
    <row r="40" spans="51:69" ht="15.6"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6"/>
      <c r="BP40" s="5"/>
      <c r="BQ40" s="18"/>
    </row>
    <row r="41" spans="51:69" ht="15.6"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6"/>
      <c r="BP41" s="5"/>
      <c r="BQ41" s="18"/>
    </row>
    <row r="42" spans="51:69" ht="15.6"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6"/>
      <c r="BP42" s="5"/>
      <c r="BQ42" s="18"/>
    </row>
    <row r="43" spans="51:69" ht="15.6"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6"/>
      <c r="BP43" s="5"/>
      <c r="BQ43" s="18"/>
    </row>
    <row r="44" spans="51:69" ht="15.6"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6"/>
      <c r="BP44" s="5"/>
      <c r="BQ44" s="18"/>
    </row>
    <row r="45" spans="51:69" ht="15.6"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6"/>
      <c r="BP45" s="5"/>
      <c r="BQ45" s="18"/>
    </row>
    <row r="46" spans="51:69" ht="15.6"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6"/>
      <c r="BP46" s="5"/>
      <c r="BQ46" s="18"/>
    </row>
    <row r="47" spans="51:69" ht="15.6"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6"/>
      <c r="BP47" s="5"/>
      <c r="BQ47" s="18"/>
    </row>
    <row r="48" spans="51:69" ht="15.6"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6"/>
      <c r="BP48" s="5"/>
      <c r="BQ48" s="18"/>
    </row>
    <row r="49" spans="51:80" ht="15.6"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6"/>
      <c r="BP49" s="5"/>
      <c r="BQ49" s="18"/>
    </row>
    <row r="50" spans="51:80" ht="15.6"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6"/>
      <c r="BP50" s="5"/>
      <c r="BQ50" s="18"/>
    </row>
    <row r="51" spans="51:80" ht="15.6"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6"/>
      <c r="BP51" s="5"/>
      <c r="BQ51" s="18"/>
    </row>
    <row r="52" spans="51:80" ht="15.6"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6"/>
      <c r="BP52" s="5"/>
      <c r="BQ52" s="18"/>
    </row>
    <row r="53" spans="51:80" ht="15.6"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6"/>
      <c r="BP53" s="5"/>
      <c r="BQ53" s="18"/>
    </row>
    <row r="54" spans="51:80" ht="15.6"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6"/>
      <c r="BP54" s="5"/>
      <c r="BQ54" s="18"/>
    </row>
    <row r="55" spans="51:80" ht="15.6"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8"/>
      <c r="BP55" s="5"/>
      <c r="BQ55" s="18"/>
    </row>
    <row r="56" spans="51:80"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X56" s="13"/>
      <c r="BY56" s="13"/>
    </row>
    <row r="57" spans="51:80" ht="15.6"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X57" s="5"/>
      <c r="BY57" s="18"/>
      <c r="BZ57" s="18"/>
      <c r="CB57" s="18"/>
    </row>
    <row r="58" spans="51:80"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X58" s="13"/>
      <c r="BY58" s="13"/>
    </row>
    <row r="59" spans="51:80">
      <c r="BX59" s="13"/>
      <c r="BY59" s="13"/>
    </row>
    <row r="60" spans="51:80" ht="15.6">
      <c r="BX60" s="2"/>
      <c r="BY60" s="5"/>
      <c r="BZ60" s="5"/>
    </row>
    <row r="61" spans="51:80">
      <c r="BX61" s="4"/>
      <c r="BY61" s="4"/>
      <c r="BZ61" s="4"/>
      <c r="CA61" s="4"/>
      <c r="CB61" s="4"/>
    </row>
    <row r="62" spans="51:80" ht="15.6">
      <c r="BX62" s="4"/>
      <c r="BY62" s="13"/>
      <c r="BZ62" s="13"/>
      <c r="CA62" s="1"/>
      <c r="CB62" s="5"/>
    </row>
    <row r="63" spans="51:80" ht="15.6">
      <c r="BX63" s="4"/>
      <c r="BY63" s="13"/>
      <c r="BZ63" s="13"/>
      <c r="CA63" s="1"/>
      <c r="CB63" s="5"/>
    </row>
    <row r="64" spans="51:80" ht="15.6">
      <c r="BX64" s="4"/>
      <c r="BY64" s="13"/>
      <c r="BZ64" s="13"/>
      <c r="CA64" s="1"/>
      <c r="CB64" s="5"/>
    </row>
    <row r="65" spans="17:80" ht="15.6">
      <c r="BX65" s="4"/>
      <c r="BY65" s="13"/>
      <c r="BZ65" s="13"/>
      <c r="CA65" s="1"/>
      <c r="CB65" s="5"/>
    </row>
    <row r="66" spans="17:80" ht="15.6">
      <c r="BX66" s="4"/>
      <c r="BY66" s="13"/>
      <c r="BZ66" s="13"/>
      <c r="CA66" s="13"/>
      <c r="CB66" s="5"/>
    </row>
    <row r="67" spans="17:80" ht="15.6">
      <c r="BX67" s="4"/>
      <c r="BY67" s="13"/>
      <c r="BZ67" s="13"/>
      <c r="CA67" s="13"/>
      <c r="CB67" s="5"/>
    </row>
    <row r="68" spans="17:80" ht="15.6">
      <c r="BX68" s="4"/>
      <c r="BY68" s="13"/>
      <c r="BZ68" s="13"/>
      <c r="CA68" s="13"/>
      <c r="CB68" s="5"/>
    </row>
    <row r="69" spans="17:80" ht="15.6">
      <c r="BX69" s="4"/>
      <c r="BY69" s="13"/>
      <c r="BZ69" s="13"/>
      <c r="CA69" s="13"/>
      <c r="CB69" s="5"/>
    </row>
    <row r="70" spans="17:80" ht="15.6">
      <c r="BX70" s="4"/>
      <c r="BY70" s="13"/>
      <c r="BZ70" s="13"/>
      <c r="CA70" s="5"/>
      <c r="CB70" s="5"/>
    </row>
    <row r="71" spans="17:80" ht="15.6">
      <c r="BX71" s="4"/>
      <c r="BY71" s="13"/>
      <c r="BZ71" s="13"/>
      <c r="CA71" s="5"/>
      <c r="CB71" s="5"/>
    </row>
    <row r="72" spans="17:80" ht="15.6">
      <c r="BX72" s="4"/>
      <c r="BY72" s="13"/>
      <c r="BZ72" s="13"/>
      <c r="CA72" s="5"/>
      <c r="CB72" s="5"/>
    </row>
    <row r="73" spans="17:80" ht="15.6">
      <c r="BX73" s="4"/>
      <c r="BY73" s="13"/>
      <c r="BZ73" s="13"/>
      <c r="CA73" s="5"/>
      <c r="CB73" s="5"/>
    </row>
    <row r="74" spans="17:80" ht="15.6">
      <c r="BX74" s="4"/>
      <c r="BY74" s="13"/>
      <c r="BZ74" s="13"/>
      <c r="CA74" s="5"/>
      <c r="CB74" s="5"/>
    </row>
    <row r="75" spans="17:80" ht="15.6">
      <c r="Q75" s="3" t="s">
        <v>30</v>
      </c>
      <c r="BX75" s="4"/>
      <c r="BY75" s="13"/>
      <c r="BZ75" s="13"/>
      <c r="CA75" s="5"/>
      <c r="CB75" s="5"/>
    </row>
    <row r="76" spans="17:80" ht="15.6">
      <c r="Q76" s="3" t="s">
        <v>31</v>
      </c>
      <c r="BX76" s="4"/>
      <c r="BY76" s="13"/>
      <c r="BZ76" s="13"/>
      <c r="CA76" s="5"/>
      <c r="CB76" s="5"/>
    </row>
    <row r="77" spans="17:80" ht="15.6">
      <c r="Q77" s="3" t="s">
        <v>401</v>
      </c>
      <c r="BX77" s="4"/>
      <c r="BY77" s="13"/>
      <c r="BZ77" s="13"/>
      <c r="CA77" s="5"/>
      <c r="CB77" s="5"/>
    </row>
    <row r="78" spans="17:80" ht="15.6">
      <c r="Q78" s="3" t="s">
        <v>32</v>
      </c>
      <c r="BX78" s="4"/>
      <c r="BY78" s="5"/>
      <c r="BZ78" s="5"/>
      <c r="CA78" s="5"/>
      <c r="CB78" s="5"/>
    </row>
    <row r="79" spans="17:80">
      <c r="Q79" s="3" t="s">
        <v>33</v>
      </c>
      <c r="BX79" s="13"/>
      <c r="BY79" s="13"/>
    </row>
    <row r="80" spans="17:80" ht="15.6">
      <c r="Q80" s="3" t="s">
        <v>34</v>
      </c>
      <c r="BX80" s="5"/>
      <c r="BY80" s="5"/>
      <c r="BZ80" s="5"/>
      <c r="CB80" s="5"/>
    </row>
    <row r="81" spans="17:80">
      <c r="Q81" s="3" t="s">
        <v>35</v>
      </c>
      <c r="BX81" s="13"/>
      <c r="BY81" s="13"/>
    </row>
    <row r="82" spans="17:80">
      <c r="BX82" s="13"/>
      <c r="BY82" s="13"/>
    </row>
    <row r="83" spans="17:80" ht="15.6">
      <c r="BX83" s="2"/>
      <c r="BY83" s="5"/>
      <c r="BZ83" s="5"/>
      <c r="CB83" s="2"/>
    </row>
    <row r="84" spans="17:80">
      <c r="BX84" s="4"/>
      <c r="BY84" s="4"/>
      <c r="BZ84" s="4"/>
      <c r="CA84" s="4"/>
      <c r="CB84" s="4"/>
    </row>
    <row r="85" spans="17:80" ht="15.6">
      <c r="BX85" s="4"/>
      <c r="BY85" s="13"/>
      <c r="BZ85" s="13"/>
      <c r="CA85" s="1"/>
      <c r="CB85" s="5"/>
    </row>
    <row r="86" spans="17:80" ht="15.6">
      <c r="BX86" s="4"/>
      <c r="BY86" s="13"/>
      <c r="BZ86" s="13"/>
      <c r="CA86" s="1"/>
      <c r="CB86" s="5"/>
    </row>
    <row r="87" spans="17:80" ht="15.6">
      <c r="BX87" s="4"/>
      <c r="BY87" s="13"/>
      <c r="BZ87" s="13"/>
      <c r="CA87" s="1"/>
      <c r="CB87" s="5"/>
    </row>
    <row r="88" spans="17:80" ht="15.6">
      <c r="BX88" s="4"/>
      <c r="BY88" s="13"/>
      <c r="BZ88" s="13"/>
      <c r="CA88" s="1"/>
      <c r="CB88" s="5"/>
    </row>
    <row r="89" spans="17:80" ht="15.6">
      <c r="BX89" s="4"/>
      <c r="BY89" s="13"/>
      <c r="BZ89" s="13"/>
      <c r="CA89" s="13"/>
      <c r="CB89" s="5"/>
    </row>
    <row r="90" spans="17:80" ht="15.6">
      <c r="BX90" s="4"/>
      <c r="BY90" s="13"/>
      <c r="BZ90" s="13"/>
      <c r="CA90" s="13"/>
      <c r="CB90" s="5"/>
    </row>
    <row r="91" spans="17:80" ht="15.6">
      <c r="BX91" s="4"/>
      <c r="BY91" s="13"/>
      <c r="BZ91" s="13"/>
      <c r="CA91" s="13"/>
      <c r="CB91" s="5"/>
    </row>
    <row r="92" spans="17:80" ht="15.6">
      <c r="BX92" s="4"/>
      <c r="BY92" s="13"/>
      <c r="BZ92" s="13"/>
      <c r="CA92" s="13"/>
      <c r="CB92" s="5"/>
    </row>
    <row r="93" spans="17:80" ht="15.6">
      <c r="BX93" s="4"/>
      <c r="BY93" s="13"/>
      <c r="BZ93" s="13"/>
      <c r="CA93" s="5"/>
      <c r="CB93" s="5"/>
    </row>
    <row r="94" spans="17:80" ht="15.6">
      <c r="BX94" s="4"/>
      <c r="BY94" s="13"/>
      <c r="BZ94" s="13"/>
      <c r="CA94" s="5"/>
      <c r="CB94" s="5"/>
    </row>
    <row r="95" spans="17:80" ht="15.6">
      <c r="BX95" s="4"/>
      <c r="BY95" s="13"/>
      <c r="BZ95" s="13"/>
      <c r="CA95" s="5"/>
      <c r="CB95" s="5"/>
    </row>
    <row r="96" spans="17:80" ht="15.6">
      <c r="BX96" s="4"/>
      <c r="BY96" s="13"/>
      <c r="BZ96" s="13"/>
      <c r="CA96" s="5"/>
      <c r="CB96" s="5"/>
    </row>
    <row r="97" spans="39:80" ht="15.6">
      <c r="BX97" s="4"/>
      <c r="BY97" s="13"/>
      <c r="BZ97" s="13"/>
      <c r="CA97" s="5"/>
      <c r="CB97" s="5"/>
    </row>
    <row r="98" spans="39:80" ht="15.6">
      <c r="BX98" s="4"/>
      <c r="BY98" s="13"/>
      <c r="BZ98" s="13"/>
      <c r="CA98" s="5"/>
      <c r="CB98" s="5"/>
    </row>
    <row r="99" spans="39:80" ht="15.6">
      <c r="BX99" s="4"/>
      <c r="BY99" s="13"/>
      <c r="BZ99" s="13"/>
      <c r="CA99" s="5"/>
      <c r="CB99" s="5"/>
    </row>
    <row r="100" spans="39:80" ht="15.6">
      <c r="BX100" s="4"/>
      <c r="BY100" s="13"/>
      <c r="BZ100" s="13"/>
      <c r="CA100" s="5"/>
      <c r="CB100" s="5"/>
    </row>
    <row r="101" spans="39:80" ht="15.6">
      <c r="BX101" s="4"/>
      <c r="BY101" s="5"/>
      <c r="BZ101" s="5"/>
      <c r="CA101" s="5"/>
      <c r="CB101" s="5"/>
    </row>
    <row r="102" spans="39:80">
      <c r="BX102" s="13"/>
      <c r="BY102" s="13"/>
    </row>
    <row r="103" spans="39:80" ht="15.6">
      <c r="BX103" s="5"/>
      <c r="BY103" s="5"/>
      <c r="BZ103" s="5"/>
      <c r="CB103" s="5"/>
    </row>
    <row r="104" spans="39:80">
      <c r="BX104" s="13"/>
      <c r="BY104" s="13"/>
    </row>
    <row r="105" spans="39:80">
      <c r="BX105" s="13"/>
      <c r="BY105" s="13"/>
    </row>
    <row r="106" spans="39:80" s="549" customFormat="1">
      <c r="AM106" s="550"/>
      <c r="AN106" s="550"/>
      <c r="AO106" s="92"/>
      <c r="AP106" s="550"/>
      <c r="AQ106" s="92"/>
      <c r="AR106" s="550"/>
      <c r="AT106" s="550"/>
      <c r="AV106" s="550"/>
      <c r="AX106" s="550"/>
      <c r="AY106" s="92"/>
      <c r="AZ106" s="92"/>
      <c r="BA106" s="92"/>
      <c r="BB106" s="92"/>
      <c r="BX106" s="13"/>
      <c r="BY106" s="13"/>
    </row>
    <row r="107" spans="39:80" s="549" customFormat="1">
      <c r="AM107" s="550"/>
      <c r="AN107" s="550"/>
      <c r="AO107" s="92"/>
      <c r="AP107" s="550"/>
      <c r="AQ107" s="92"/>
      <c r="AR107" s="550"/>
      <c r="AT107" s="550"/>
      <c r="AV107" s="550"/>
      <c r="AX107" s="550"/>
      <c r="AY107" s="92"/>
      <c r="AZ107" s="92"/>
      <c r="BA107" s="92"/>
      <c r="BB107" s="92"/>
      <c r="BX107" s="13"/>
      <c r="BY107" s="13"/>
    </row>
    <row r="108" spans="39:80" s="549" customFormat="1">
      <c r="AM108" s="550"/>
      <c r="AN108" s="550"/>
      <c r="AO108" s="92"/>
      <c r="AP108" s="550"/>
      <c r="AQ108" s="92"/>
      <c r="AR108" s="550"/>
      <c r="AT108" s="550"/>
      <c r="AV108" s="550"/>
      <c r="AX108" s="550"/>
      <c r="AY108" s="92"/>
      <c r="AZ108" s="92"/>
      <c r="BA108" s="92"/>
      <c r="BB108" s="92"/>
      <c r="BX108" s="13"/>
      <c r="BY108" s="13"/>
    </row>
    <row r="109" spans="39:80" s="549" customFormat="1">
      <c r="AM109" s="550"/>
      <c r="AN109" s="550"/>
      <c r="AO109" s="92"/>
      <c r="AP109" s="550"/>
      <c r="AQ109" s="92"/>
      <c r="AR109" s="550"/>
      <c r="AT109" s="550"/>
      <c r="AV109" s="550"/>
      <c r="AX109" s="550"/>
      <c r="AY109" s="92"/>
      <c r="AZ109" s="92"/>
      <c r="BA109" s="92"/>
      <c r="BB109" s="92"/>
      <c r="BX109" s="13"/>
      <c r="BY109" s="13"/>
    </row>
    <row r="110" spans="39:80" s="549" customFormat="1">
      <c r="AM110" s="550"/>
      <c r="AN110" s="550"/>
      <c r="AO110" s="92"/>
      <c r="AP110" s="550"/>
      <c r="AQ110" s="92"/>
      <c r="AR110" s="550"/>
      <c r="AT110" s="550"/>
      <c r="AV110" s="550"/>
      <c r="AX110" s="550"/>
      <c r="AY110" s="92"/>
      <c r="AZ110" s="92"/>
      <c r="BA110" s="92"/>
      <c r="BB110" s="92"/>
      <c r="BX110" s="13"/>
      <c r="BY110" s="13"/>
    </row>
    <row r="111" spans="39:80" s="549" customFormat="1">
      <c r="AM111" s="550"/>
      <c r="AN111" s="550"/>
      <c r="AO111" s="92"/>
      <c r="AP111" s="550"/>
      <c r="AQ111" s="92"/>
      <c r="AR111" s="550"/>
      <c r="AT111" s="550"/>
      <c r="AV111" s="550"/>
      <c r="AX111" s="550"/>
      <c r="AY111" s="92"/>
      <c r="AZ111" s="92"/>
      <c r="BA111" s="92"/>
      <c r="BB111" s="92"/>
      <c r="BX111" s="13"/>
      <c r="BY111" s="13"/>
    </row>
    <row r="112" spans="39:80" s="549" customFormat="1">
      <c r="AM112" s="550"/>
      <c r="AN112" s="550"/>
      <c r="AO112" s="92"/>
      <c r="AP112" s="550"/>
      <c r="AQ112" s="92"/>
      <c r="AR112" s="550"/>
      <c r="AT112" s="550"/>
      <c r="AV112" s="550"/>
      <c r="AX112" s="550"/>
      <c r="AY112" s="92"/>
      <c r="AZ112" s="92"/>
      <c r="BA112" s="92"/>
      <c r="BB112" s="92"/>
      <c r="BX112" s="13"/>
      <c r="BY112" s="13"/>
    </row>
    <row r="113" spans="39:77" s="549" customFormat="1">
      <c r="AM113" s="550"/>
      <c r="AN113" s="550"/>
      <c r="AO113" s="92"/>
      <c r="AP113" s="550"/>
      <c r="AQ113" s="92"/>
      <c r="AR113" s="550"/>
      <c r="AT113" s="550"/>
      <c r="AV113" s="550"/>
      <c r="AX113" s="550"/>
      <c r="AY113" s="92"/>
      <c r="AZ113" s="92"/>
      <c r="BA113" s="92"/>
      <c r="BB113" s="92"/>
      <c r="BX113" s="13"/>
      <c r="BY113" s="13"/>
    </row>
    <row r="114" spans="39:77" s="549" customFormat="1">
      <c r="AM114" s="550"/>
      <c r="AN114" s="550"/>
      <c r="AO114" s="92"/>
      <c r="AP114" s="550"/>
      <c r="AQ114" s="92"/>
      <c r="AR114" s="550"/>
      <c r="AT114" s="550"/>
      <c r="AV114" s="550"/>
      <c r="AX114" s="550"/>
      <c r="AY114" s="92"/>
      <c r="AZ114" s="92"/>
      <c r="BA114" s="92"/>
      <c r="BB114" s="92"/>
      <c r="BX114" s="13"/>
      <c r="BY114" s="13"/>
    </row>
    <row r="115" spans="39:77" s="549" customFormat="1">
      <c r="AM115" s="550"/>
      <c r="AN115" s="550"/>
      <c r="AO115" s="92"/>
      <c r="AP115" s="550"/>
      <c r="AQ115" s="92"/>
      <c r="AR115" s="550"/>
      <c r="AT115" s="550"/>
      <c r="AV115" s="550"/>
      <c r="AX115" s="550"/>
      <c r="AY115" s="92"/>
      <c r="AZ115" s="92"/>
      <c r="BA115" s="92"/>
      <c r="BB115" s="92"/>
      <c r="BX115" s="13"/>
      <c r="BY115" s="13"/>
    </row>
    <row r="116" spans="39:77" s="549" customFormat="1">
      <c r="AM116" s="550"/>
      <c r="AN116" s="550"/>
      <c r="AO116" s="92"/>
      <c r="AP116" s="550"/>
      <c r="AQ116" s="92"/>
      <c r="AR116" s="550"/>
      <c r="AT116" s="550"/>
      <c r="AV116" s="550"/>
      <c r="AX116" s="550"/>
      <c r="AY116" s="92"/>
      <c r="AZ116" s="92"/>
      <c r="BA116" s="92"/>
      <c r="BB116" s="92"/>
      <c r="BX116" s="13"/>
      <c r="BY116" s="13"/>
    </row>
    <row r="117" spans="39:77" s="549" customFormat="1">
      <c r="AM117" s="550"/>
      <c r="AN117" s="550"/>
      <c r="AO117" s="92"/>
      <c r="AP117" s="550"/>
      <c r="AQ117" s="92"/>
      <c r="AR117" s="550"/>
      <c r="AT117" s="550"/>
      <c r="AV117" s="550"/>
      <c r="AX117" s="550"/>
      <c r="AY117" s="92"/>
      <c r="AZ117" s="92"/>
      <c r="BA117" s="92"/>
      <c r="BB117" s="92"/>
      <c r="BX117" s="13"/>
      <c r="BY117" s="13"/>
    </row>
    <row r="118" spans="39:77" s="549" customFormat="1">
      <c r="AM118" s="550"/>
      <c r="AN118" s="550"/>
      <c r="AO118" s="92"/>
      <c r="AP118" s="550"/>
      <c r="AQ118" s="92"/>
      <c r="AR118" s="550"/>
      <c r="AT118" s="550"/>
      <c r="AV118" s="550"/>
      <c r="AX118" s="550"/>
      <c r="AY118" s="92"/>
      <c r="AZ118" s="92"/>
      <c r="BA118" s="92"/>
      <c r="BB118" s="92"/>
      <c r="BX118" s="13"/>
      <c r="BY118" s="13"/>
    </row>
    <row r="119" spans="39:77" s="549" customFormat="1">
      <c r="AM119" s="550"/>
      <c r="AN119" s="550"/>
      <c r="AO119" s="92"/>
      <c r="AP119" s="550"/>
      <c r="AQ119" s="92"/>
      <c r="AR119" s="550"/>
      <c r="AT119" s="550"/>
      <c r="AV119" s="550"/>
      <c r="AX119" s="550"/>
      <c r="AY119" s="92"/>
      <c r="AZ119" s="92"/>
      <c r="BA119" s="92"/>
      <c r="BB119" s="92"/>
      <c r="BX119" s="13"/>
      <c r="BY119" s="13"/>
    </row>
    <row r="120" spans="39:77" s="549" customFormat="1">
      <c r="AM120" s="550"/>
      <c r="AN120" s="550"/>
      <c r="AO120" s="92"/>
      <c r="AP120" s="550"/>
      <c r="AQ120" s="92"/>
      <c r="AR120" s="550"/>
      <c r="AT120" s="550"/>
      <c r="AV120" s="550"/>
      <c r="AX120" s="550"/>
      <c r="AY120" s="92"/>
      <c r="AZ120" s="92"/>
      <c r="BA120" s="92"/>
      <c r="BB120" s="92"/>
      <c r="BX120" s="13"/>
      <c r="BY120" s="13"/>
    </row>
    <row r="121" spans="39:77" s="549" customFormat="1">
      <c r="AM121" s="550"/>
      <c r="AN121" s="550"/>
      <c r="AO121" s="92"/>
      <c r="AP121" s="550"/>
      <c r="AQ121" s="92"/>
      <c r="AR121" s="550"/>
      <c r="AT121" s="550"/>
      <c r="AV121" s="550"/>
      <c r="AX121" s="550"/>
      <c r="AY121" s="92"/>
      <c r="AZ121" s="92"/>
      <c r="BA121" s="92"/>
      <c r="BB121" s="92"/>
      <c r="BX121" s="13"/>
      <c r="BY121" s="13"/>
    </row>
    <row r="122" spans="39:77" s="549" customFormat="1">
      <c r="AM122" s="550"/>
      <c r="AN122" s="550"/>
      <c r="AO122" s="92"/>
      <c r="AP122" s="550"/>
      <c r="AQ122" s="92"/>
      <c r="AR122" s="550"/>
      <c r="AT122" s="550"/>
      <c r="AV122" s="550"/>
      <c r="AX122" s="550"/>
      <c r="AY122" s="92"/>
      <c r="AZ122" s="92"/>
      <c r="BA122" s="92"/>
      <c r="BB122" s="92"/>
      <c r="BX122" s="13"/>
      <c r="BY122" s="13"/>
    </row>
    <row r="123" spans="39:77" s="549" customFormat="1">
      <c r="AM123" s="550"/>
      <c r="AN123" s="550"/>
      <c r="AO123" s="92"/>
      <c r="AP123" s="550"/>
      <c r="AQ123" s="92"/>
      <c r="AR123" s="550"/>
      <c r="AT123" s="550"/>
      <c r="AV123" s="550"/>
      <c r="AX123" s="550"/>
      <c r="AY123" s="92"/>
      <c r="AZ123" s="92"/>
      <c r="BA123" s="92"/>
      <c r="BB123" s="92"/>
      <c r="BX123" s="13"/>
      <c r="BY123" s="13"/>
    </row>
    <row r="124" spans="39:77" s="549" customFormat="1">
      <c r="AM124" s="550"/>
      <c r="AN124" s="550"/>
      <c r="AO124" s="92"/>
      <c r="AP124" s="550"/>
      <c r="AQ124" s="92"/>
      <c r="AR124" s="550"/>
      <c r="AT124" s="550"/>
      <c r="AV124" s="550"/>
      <c r="AX124" s="550"/>
      <c r="AY124" s="92"/>
      <c r="AZ124" s="92"/>
      <c r="BA124" s="92"/>
      <c r="BB124" s="92"/>
      <c r="BX124" s="13"/>
      <c r="BY124" s="13"/>
    </row>
    <row r="125" spans="39:77" s="549" customFormat="1">
      <c r="AM125" s="550"/>
      <c r="AN125" s="550"/>
      <c r="AO125" s="92"/>
      <c r="AP125" s="550"/>
      <c r="AQ125" s="92"/>
      <c r="AR125" s="550"/>
      <c r="AT125" s="550"/>
      <c r="AV125" s="550"/>
      <c r="AX125" s="550"/>
      <c r="AY125" s="92"/>
      <c r="AZ125" s="92"/>
      <c r="BA125" s="92"/>
      <c r="BB125" s="92"/>
      <c r="BX125" s="13"/>
      <c r="BY125" s="13"/>
    </row>
    <row r="126" spans="39:77" s="549" customFormat="1">
      <c r="AM126" s="550"/>
      <c r="AN126" s="550"/>
      <c r="AO126" s="92"/>
      <c r="AP126" s="550"/>
      <c r="AQ126" s="92"/>
      <c r="AR126" s="550"/>
      <c r="AT126" s="550"/>
      <c r="AV126" s="550"/>
      <c r="AX126" s="550"/>
      <c r="AY126" s="92"/>
      <c r="AZ126" s="92"/>
      <c r="BA126" s="92"/>
      <c r="BB126" s="92"/>
      <c r="BX126" s="13"/>
      <c r="BY126" s="13"/>
    </row>
    <row r="127" spans="39:77" s="549" customFormat="1">
      <c r="AM127" s="550"/>
      <c r="AN127" s="550"/>
      <c r="AO127" s="92"/>
      <c r="AP127" s="550"/>
      <c r="AQ127" s="92"/>
      <c r="AR127" s="550"/>
      <c r="AT127" s="550"/>
      <c r="AV127" s="550"/>
      <c r="AX127" s="550"/>
      <c r="AY127" s="92"/>
      <c r="AZ127" s="92"/>
      <c r="BA127" s="92"/>
      <c r="BB127" s="92"/>
      <c r="BX127" s="13"/>
      <c r="BY127" s="13"/>
    </row>
    <row r="128" spans="39:77" s="549" customFormat="1">
      <c r="AM128" s="550"/>
      <c r="AN128" s="550"/>
      <c r="AO128" s="92"/>
      <c r="AP128" s="550"/>
      <c r="AQ128" s="92"/>
      <c r="AR128" s="550"/>
      <c r="AT128" s="550"/>
      <c r="AV128" s="550"/>
      <c r="AX128" s="550"/>
      <c r="AY128" s="92"/>
      <c r="AZ128" s="92"/>
      <c r="BA128" s="92"/>
      <c r="BB128" s="92"/>
      <c r="BX128" s="13"/>
      <c r="BY128" s="13"/>
    </row>
    <row r="129" spans="39:77" s="549" customFormat="1">
      <c r="AM129" s="550"/>
      <c r="AN129" s="550"/>
      <c r="AO129" s="92"/>
      <c r="AP129" s="550"/>
      <c r="AQ129" s="92"/>
      <c r="AR129" s="550"/>
      <c r="AT129" s="550"/>
      <c r="AV129" s="550"/>
      <c r="AX129" s="550"/>
      <c r="AY129" s="92"/>
      <c r="AZ129" s="92"/>
      <c r="BA129" s="92"/>
      <c r="BB129" s="92"/>
      <c r="BX129" s="13"/>
      <c r="BY129" s="13"/>
    </row>
    <row r="130" spans="39:77" s="549" customFormat="1">
      <c r="AM130" s="550"/>
      <c r="AN130" s="550"/>
      <c r="AO130" s="92"/>
      <c r="AP130" s="550"/>
      <c r="AQ130" s="92"/>
      <c r="AR130" s="550"/>
      <c r="AT130" s="550"/>
      <c r="AV130" s="550"/>
      <c r="AX130" s="550"/>
      <c r="AY130" s="92"/>
      <c r="AZ130" s="92"/>
      <c r="BA130" s="92"/>
      <c r="BB130" s="92"/>
      <c r="BX130" s="13"/>
      <c r="BY130" s="13"/>
    </row>
    <row r="131" spans="39:77" s="549" customFormat="1">
      <c r="AM131" s="550"/>
      <c r="AN131" s="550"/>
      <c r="AO131" s="92"/>
      <c r="AP131" s="550"/>
      <c r="AQ131" s="92"/>
      <c r="AR131" s="550"/>
      <c r="AT131" s="550"/>
      <c r="AV131" s="550"/>
      <c r="AX131" s="550"/>
      <c r="AY131" s="92"/>
      <c r="AZ131" s="92"/>
      <c r="BA131" s="92"/>
      <c r="BB131" s="92"/>
      <c r="BX131" s="13"/>
      <c r="BY131" s="13"/>
    </row>
    <row r="132" spans="39:77" s="549" customFormat="1">
      <c r="AM132" s="550"/>
      <c r="AN132" s="550"/>
      <c r="AO132" s="92"/>
      <c r="AP132" s="550"/>
      <c r="AQ132" s="92"/>
      <c r="AR132" s="550"/>
      <c r="AT132" s="550"/>
      <c r="AV132" s="550"/>
      <c r="AX132" s="550"/>
      <c r="AY132" s="92"/>
      <c r="AZ132" s="92"/>
      <c r="BA132" s="92"/>
      <c r="BB132" s="92"/>
      <c r="BX132" s="13"/>
      <c r="BY132" s="13"/>
    </row>
    <row r="133" spans="39:77" s="549" customFormat="1">
      <c r="AM133" s="550"/>
      <c r="AN133" s="550"/>
      <c r="AO133" s="92"/>
      <c r="AP133" s="550"/>
      <c r="AQ133" s="92"/>
      <c r="AR133" s="550"/>
      <c r="AT133" s="550"/>
      <c r="AV133" s="550"/>
      <c r="AX133" s="550"/>
      <c r="AY133" s="92"/>
      <c r="AZ133" s="92"/>
      <c r="BA133" s="92"/>
      <c r="BB133" s="92"/>
      <c r="BX133" s="13"/>
      <c r="BY133" s="13"/>
    </row>
    <row r="134" spans="39:77" s="549" customFormat="1">
      <c r="AM134" s="550"/>
      <c r="AN134" s="550"/>
      <c r="AO134" s="92"/>
      <c r="AP134" s="550"/>
      <c r="AQ134" s="92"/>
      <c r="AR134" s="550"/>
      <c r="AT134" s="550"/>
      <c r="AV134" s="550"/>
      <c r="AX134" s="550"/>
      <c r="AY134" s="92"/>
      <c r="AZ134" s="92"/>
      <c r="BA134" s="92"/>
      <c r="BB134" s="92"/>
      <c r="BX134" s="13"/>
      <c r="BY134" s="13"/>
    </row>
    <row r="135" spans="39:77" s="549" customFormat="1">
      <c r="AM135" s="550"/>
      <c r="AN135" s="550"/>
      <c r="AO135" s="92"/>
      <c r="AP135" s="550"/>
      <c r="AQ135" s="92"/>
      <c r="AR135" s="550"/>
      <c r="AT135" s="550"/>
      <c r="AV135" s="550"/>
      <c r="AX135" s="550"/>
      <c r="AY135" s="92"/>
      <c r="AZ135" s="92"/>
      <c r="BA135" s="92"/>
      <c r="BB135" s="92"/>
      <c r="BX135" s="13"/>
      <c r="BY135" s="13"/>
    </row>
    <row r="136" spans="39:77" s="549" customFormat="1">
      <c r="AM136" s="550"/>
      <c r="AN136" s="550"/>
      <c r="AO136" s="92"/>
      <c r="AP136" s="550"/>
      <c r="AQ136" s="92"/>
      <c r="AR136" s="550"/>
      <c r="AT136" s="550"/>
      <c r="AV136" s="550"/>
      <c r="AX136" s="550"/>
      <c r="AY136" s="92"/>
      <c r="AZ136" s="92"/>
      <c r="BA136" s="92"/>
      <c r="BB136" s="92"/>
      <c r="BX136" s="13"/>
      <c r="BY136" s="13"/>
    </row>
    <row r="137" spans="39:77" s="549" customFormat="1">
      <c r="AM137" s="550"/>
      <c r="AN137" s="550"/>
      <c r="AO137" s="92"/>
      <c r="AP137" s="550"/>
      <c r="AQ137" s="92"/>
      <c r="AR137" s="550"/>
      <c r="AT137" s="550"/>
      <c r="AV137" s="550"/>
      <c r="AX137" s="550"/>
      <c r="AY137" s="92"/>
      <c r="AZ137" s="92"/>
      <c r="BA137" s="92"/>
      <c r="BB137" s="92"/>
      <c r="BX137" s="13"/>
      <c r="BY137" s="13"/>
    </row>
    <row r="138" spans="39:77" s="549" customFormat="1">
      <c r="AM138" s="550"/>
      <c r="AN138" s="550"/>
      <c r="AO138" s="92"/>
      <c r="AP138" s="550"/>
      <c r="AQ138" s="92"/>
      <c r="AR138" s="550"/>
      <c r="AT138" s="550"/>
      <c r="AV138" s="550"/>
      <c r="AX138" s="550"/>
      <c r="AY138" s="92"/>
      <c r="AZ138" s="92"/>
      <c r="BA138" s="92"/>
      <c r="BB138" s="92"/>
      <c r="BX138" s="13"/>
      <c r="BY138" s="13"/>
    </row>
    <row r="139" spans="39:77" s="549" customFormat="1">
      <c r="AM139" s="550"/>
      <c r="AN139" s="550"/>
      <c r="AO139" s="92"/>
      <c r="AP139" s="550"/>
      <c r="AQ139" s="92"/>
      <c r="AR139" s="550"/>
      <c r="AT139" s="550"/>
      <c r="AV139" s="550"/>
      <c r="AX139" s="550"/>
      <c r="AY139" s="92"/>
      <c r="AZ139" s="92"/>
      <c r="BA139" s="92"/>
      <c r="BB139" s="92"/>
      <c r="BX139" s="13"/>
      <c r="BY139" s="13"/>
    </row>
    <row r="140" spans="39:77" s="549" customFormat="1">
      <c r="AM140" s="550"/>
      <c r="AN140" s="550"/>
      <c r="AO140" s="92"/>
      <c r="AP140" s="550"/>
      <c r="AQ140" s="92"/>
      <c r="AR140" s="550"/>
      <c r="AT140" s="550"/>
      <c r="AV140" s="550"/>
      <c r="AX140" s="550"/>
      <c r="AY140" s="92"/>
      <c r="AZ140" s="92"/>
      <c r="BA140" s="92"/>
      <c r="BB140" s="92"/>
      <c r="BX140" s="13"/>
      <c r="BY140" s="13"/>
    </row>
    <row r="141" spans="39:77" s="549" customFormat="1">
      <c r="AM141" s="550"/>
      <c r="AN141" s="550"/>
      <c r="AO141" s="92"/>
      <c r="AP141" s="550"/>
      <c r="AQ141" s="92"/>
      <c r="AR141" s="550"/>
      <c r="AT141" s="550"/>
      <c r="AV141" s="550"/>
      <c r="AX141" s="550"/>
      <c r="AY141" s="92"/>
      <c r="AZ141" s="92"/>
      <c r="BA141" s="92"/>
      <c r="BB141" s="92"/>
      <c r="BX141" s="13"/>
      <c r="BY141" s="13"/>
    </row>
    <row r="142" spans="39:77">
      <c r="BX142" s="13"/>
      <c r="BY142" s="13"/>
    </row>
    <row r="143" spans="39:77">
      <c r="BX143" s="13"/>
      <c r="BY143" s="13"/>
    </row>
    <row r="144" spans="39:77" s="549" customFormat="1">
      <c r="AM144" s="550"/>
      <c r="AN144" s="550"/>
      <c r="AO144" s="92"/>
      <c r="AP144" s="550"/>
      <c r="AQ144" s="92"/>
      <c r="AR144" s="550"/>
      <c r="AT144" s="550"/>
      <c r="AV144" s="550"/>
      <c r="AX144" s="550"/>
      <c r="AY144" s="92"/>
      <c r="AZ144" s="92"/>
      <c r="BA144" s="92"/>
      <c r="BB144" s="92"/>
      <c r="BX144" s="13"/>
      <c r="BY144" s="13"/>
    </row>
    <row r="145" spans="39:77" s="549" customFormat="1">
      <c r="AM145" s="550"/>
      <c r="AN145" s="550"/>
      <c r="AO145" s="92"/>
      <c r="AP145" s="550"/>
      <c r="AQ145" s="92"/>
      <c r="AR145" s="550"/>
      <c r="AT145" s="550"/>
      <c r="AV145" s="550"/>
      <c r="AX145" s="550"/>
      <c r="AY145" s="92"/>
      <c r="AZ145" s="92"/>
      <c r="BA145" s="92"/>
      <c r="BB145" s="92"/>
      <c r="BX145" s="13"/>
      <c r="BY145" s="13"/>
    </row>
    <row r="146" spans="39:77" s="549" customFormat="1">
      <c r="AM146" s="550"/>
      <c r="AN146" s="550"/>
      <c r="AO146" s="92"/>
      <c r="AP146" s="550"/>
      <c r="AQ146" s="92"/>
      <c r="AR146" s="550"/>
      <c r="AT146" s="550"/>
      <c r="AV146" s="550"/>
      <c r="AX146" s="550"/>
      <c r="AY146" s="92"/>
      <c r="AZ146" s="92"/>
      <c r="BA146" s="92"/>
      <c r="BB146" s="92"/>
      <c r="BX146" s="13"/>
      <c r="BY146" s="13"/>
    </row>
    <row r="147" spans="39:77" s="549" customFormat="1">
      <c r="AM147" s="550"/>
      <c r="AN147" s="550"/>
      <c r="AO147" s="92"/>
      <c r="AP147" s="550"/>
      <c r="AQ147" s="92"/>
      <c r="AR147" s="550"/>
      <c r="AT147" s="550"/>
      <c r="AV147" s="550"/>
      <c r="AX147" s="550"/>
      <c r="AY147" s="92"/>
      <c r="AZ147" s="92"/>
      <c r="BA147" s="92"/>
      <c r="BB147" s="92"/>
      <c r="BX147" s="13"/>
      <c r="BY147" s="13"/>
    </row>
    <row r="148" spans="39:77" s="549" customFormat="1">
      <c r="AM148" s="550"/>
      <c r="AN148" s="550"/>
      <c r="AO148" s="92"/>
      <c r="AP148" s="550"/>
      <c r="AQ148" s="92"/>
      <c r="AR148" s="550"/>
      <c r="AT148" s="550"/>
      <c r="AV148" s="550"/>
      <c r="AX148" s="550"/>
      <c r="AY148" s="92"/>
      <c r="AZ148" s="92"/>
      <c r="BA148" s="92"/>
      <c r="BB148" s="92"/>
      <c r="BX148" s="13"/>
      <c r="BY148" s="13"/>
    </row>
    <row r="149" spans="39:77" s="549" customFormat="1">
      <c r="AM149" s="550"/>
      <c r="AN149" s="550"/>
      <c r="AO149" s="92"/>
      <c r="AP149" s="550"/>
      <c r="AQ149" s="92"/>
      <c r="AR149" s="550"/>
      <c r="AT149" s="550"/>
      <c r="AV149" s="550"/>
      <c r="AX149" s="550"/>
      <c r="AY149" s="92"/>
      <c r="AZ149" s="92"/>
      <c r="BA149" s="92"/>
      <c r="BB149" s="92"/>
      <c r="BX149" s="13"/>
      <c r="BY149" s="13"/>
    </row>
    <row r="150" spans="39:77" s="549" customFormat="1">
      <c r="AM150" s="550"/>
      <c r="AN150" s="550"/>
      <c r="AO150" s="92"/>
      <c r="AP150" s="550"/>
      <c r="AQ150" s="92"/>
      <c r="AR150" s="550"/>
      <c r="AT150" s="550"/>
      <c r="AV150" s="550"/>
      <c r="AX150" s="550"/>
      <c r="AY150" s="92"/>
      <c r="AZ150" s="92"/>
      <c r="BA150" s="92"/>
      <c r="BB150" s="92"/>
      <c r="BX150" s="13"/>
      <c r="BY150" s="13"/>
    </row>
    <row r="151" spans="39:77" s="549" customFormat="1">
      <c r="AM151" s="550"/>
      <c r="AN151" s="550"/>
      <c r="AO151" s="92"/>
      <c r="AP151" s="550"/>
      <c r="AQ151" s="92"/>
      <c r="AR151" s="550"/>
      <c r="AT151" s="550"/>
      <c r="AV151" s="550"/>
      <c r="AX151" s="550"/>
      <c r="AY151" s="92"/>
      <c r="AZ151" s="92"/>
      <c r="BA151" s="92"/>
      <c r="BB151" s="92"/>
      <c r="BX151" s="13"/>
      <c r="BY151" s="13"/>
    </row>
    <row r="152" spans="39:77" s="549" customFormat="1">
      <c r="AM152" s="550"/>
      <c r="AN152" s="550"/>
      <c r="AO152" s="92"/>
      <c r="AP152" s="550"/>
      <c r="AQ152" s="92"/>
      <c r="AR152" s="550"/>
      <c r="AT152" s="550"/>
      <c r="AV152" s="550"/>
      <c r="AX152" s="550"/>
      <c r="AY152" s="92"/>
      <c r="AZ152" s="92"/>
      <c r="BA152" s="92"/>
      <c r="BB152" s="92"/>
      <c r="BX152" s="13"/>
      <c r="BY152" s="13"/>
    </row>
    <row r="153" spans="39:77" s="549" customFormat="1">
      <c r="AM153" s="550"/>
      <c r="AN153" s="550"/>
      <c r="AO153" s="92"/>
      <c r="AP153" s="550"/>
      <c r="AQ153" s="92"/>
      <c r="AR153" s="550"/>
      <c r="AT153" s="550"/>
      <c r="AV153" s="550"/>
      <c r="AX153" s="550"/>
      <c r="AY153" s="92"/>
      <c r="AZ153" s="92"/>
      <c r="BA153" s="92"/>
      <c r="BB153" s="92"/>
      <c r="BX153" s="13"/>
      <c r="BY153" s="13"/>
    </row>
    <row r="154" spans="39:77" s="549" customFormat="1">
      <c r="AM154" s="550"/>
      <c r="AN154" s="550"/>
      <c r="AO154" s="92"/>
      <c r="AP154" s="550"/>
      <c r="AQ154" s="92"/>
      <c r="AR154" s="550"/>
      <c r="AT154" s="550"/>
      <c r="AV154" s="550"/>
      <c r="AX154" s="550"/>
      <c r="AY154" s="92"/>
      <c r="AZ154" s="92"/>
      <c r="BA154" s="92"/>
      <c r="BB154" s="92"/>
      <c r="BX154" s="13"/>
      <c r="BY154" s="13"/>
    </row>
    <row r="155" spans="39:77" s="549" customFormat="1">
      <c r="AM155" s="550"/>
      <c r="AN155" s="550"/>
      <c r="AO155" s="92"/>
      <c r="AP155" s="550"/>
      <c r="AQ155" s="92"/>
      <c r="AR155" s="550"/>
      <c r="AT155" s="550"/>
      <c r="AV155" s="550"/>
      <c r="AX155" s="550"/>
      <c r="AY155" s="92"/>
      <c r="AZ155" s="92"/>
      <c r="BA155" s="92"/>
      <c r="BB155" s="92"/>
      <c r="BX155" s="13"/>
      <c r="BY155" s="13"/>
    </row>
    <row r="156" spans="39:77" s="549" customFormat="1">
      <c r="AM156" s="550"/>
      <c r="AN156" s="550"/>
      <c r="AO156" s="92"/>
      <c r="AP156" s="550"/>
      <c r="AQ156" s="92"/>
      <c r="AR156" s="550"/>
      <c r="AT156" s="550"/>
      <c r="AV156" s="550"/>
      <c r="AX156" s="550"/>
      <c r="AY156" s="92"/>
      <c r="AZ156" s="92"/>
      <c r="BA156" s="92"/>
      <c r="BB156" s="92"/>
      <c r="BX156" s="13"/>
      <c r="BY156" s="13"/>
    </row>
    <row r="157" spans="39:77" s="549" customFormat="1">
      <c r="AM157" s="550"/>
      <c r="AN157" s="550"/>
      <c r="AO157" s="92"/>
      <c r="AP157" s="550"/>
      <c r="AQ157" s="92"/>
      <c r="AR157" s="550"/>
      <c r="AT157" s="550"/>
      <c r="AV157" s="550"/>
      <c r="AX157" s="550"/>
      <c r="AY157" s="92"/>
      <c r="AZ157" s="92"/>
      <c r="BA157" s="92"/>
      <c r="BB157" s="92"/>
      <c r="BX157" s="13"/>
      <c r="BY157" s="13"/>
    </row>
    <row r="158" spans="39:77" s="549" customFormat="1">
      <c r="AM158" s="550"/>
      <c r="AN158" s="550"/>
      <c r="AO158" s="92"/>
      <c r="AP158" s="550"/>
      <c r="AQ158" s="92"/>
      <c r="AR158" s="550"/>
      <c r="AT158" s="550"/>
      <c r="AV158" s="550"/>
      <c r="AX158" s="550"/>
      <c r="AY158" s="92"/>
      <c r="AZ158" s="92"/>
      <c r="BA158" s="92"/>
      <c r="BB158" s="92"/>
      <c r="BX158" s="13"/>
      <c r="BY158" s="13"/>
    </row>
    <row r="159" spans="39:77" s="549" customFormat="1">
      <c r="AM159" s="550"/>
      <c r="AN159" s="550"/>
      <c r="AO159" s="92"/>
      <c r="AP159" s="550"/>
      <c r="AQ159" s="92"/>
      <c r="AR159" s="550"/>
      <c r="AT159" s="550"/>
      <c r="AV159" s="550"/>
      <c r="AX159" s="550"/>
      <c r="AY159" s="92"/>
      <c r="AZ159" s="92"/>
      <c r="BA159" s="92"/>
      <c r="BB159" s="92"/>
      <c r="BX159" s="13"/>
      <c r="BY159" s="13"/>
    </row>
    <row r="160" spans="39:77" s="549" customFormat="1">
      <c r="AM160" s="550"/>
      <c r="AN160" s="550"/>
      <c r="AO160" s="92"/>
      <c r="AP160" s="550"/>
      <c r="AQ160" s="92"/>
      <c r="AR160" s="550"/>
      <c r="AT160" s="550"/>
      <c r="AV160" s="550"/>
      <c r="AX160" s="550"/>
      <c r="AY160" s="92"/>
      <c r="AZ160" s="92"/>
      <c r="BA160" s="92"/>
      <c r="BB160" s="92"/>
      <c r="BX160" s="13"/>
      <c r="BY160" s="13"/>
    </row>
    <row r="161" spans="39:77" s="549" customFormat="1">
      <c r="AM161" s="550"/>
      <c r="AN161" s="550"/>
      <c r="AO161" s="92"/>
      <c r="AP161" s="550"/>
      <c r="AQ161" s="92"/>
      <c r="AR161" s="550"/>
      <c r="AT161" s="550"/>
      <c r="AV161" s="550"/>
      <c r="AX161" s="550"/>
      <c r="AY161" s="92"/>
      <c r="AZ161" s="92"/>
      <c r="BA161" s="92"/>
      <c r="BB161" s="92"/>
      <c r="BX161" s="13"/>
      <c r="BY161" s="13"/>
    </row>
    <row r="162" spans="39:77" s="549" customFormat="1">
      <c r="AM162" s="550"/>
      <c r="AN162" s="550"/>
      <c r="AO162" s="92"/>
      <c r="AP162" s="550"/>
      <c r="AQ162" s="92"/>
      <c r="AR162" s="550"/>
      <c r="AT162" s="550"/>
      <c r="AV162" s="550"/>
      <c r="AX162" s="550"/>
      <c r="AY162" s="92"/>
      <c r="AZ162" s="92"/>
      <c r="BA162" s="92"/>
      <c r="BB162" s="92"/>
      <c r="BX162" s="13"/>
      <c r="BY162" s="13"/>
    </row>
    <row r="163" spans="39:77" s="549" customFormat="1">
      <c r="AM163" s="550"/>
      <c r="AN163" s="550"/>
      <c r="AO163" s="92"/>
      <c r="AP163" s="550"/>
      <c r="AQ163" s="92"/>
      <c r="AR163" s="550"/>
      <c r="AT163" s="550"/>
      <c r="AV163" s="550"/>
      <c r="AX163" s="550"/>
      <c r="AY163" s="92"/>
      <c r="AZ163" s="92"/>
      <c r="BA163" s="92"/>
      <c r="BB163" s="92"/>
      <c r="BX163" s="13"/>
      <c r="BY163" s="13"/>
    </row>
    <row r="164" spans="39:77" s="549" customFormat="1">
      <c r="AM164" s="550"/>
      <c r="AN164" s="550"/>
      <c r="AO164" s="92"/>
      <c r="AP164" s="550"/>
      <c r="AQ164" s="92"/>
      <c r="AR164" s="550"/>
      <c r="AT164" s="550"/>
      <c r="AV164" s="550"/>
      <c r="AX164" s="550"/>
      <c r="AY164" s="92"/>
      <c r="AZ164" s="92"/>
      <c r="BA164" s="92"/>
      <c r="BB164" s="92"/>
      <c r="BX164" s="13"/>
      <c r="BY164" s="13"/>
    </row>
    <row r="165" spans="39:77" s="549" customFormat="1">
      <c r="AM165" s="550"/>
      <c r="AN165" s="550"/>
      <c r="AO165" s="92"/>
      <c r="AP165" s="550"/>
      <c r="AQ165" s="92"/>
      <c r="AR165" s="550"/>
      <c r="AT165" s="550"/>
      <c r="AV165" s="550"/>
      <c r="AX165" s="550"/>
      <c r="AY165" s="92"/>
      <c r="AZ165" s="92"/>
      <c r="BA165" s="92"/>
      <c r="BB165" s="92"/>
      <c r="BX165" s="13"/>
      <c r="BY165" s="13"/>
    </row>
    <row r="166" spans="39:77" s="549" customFormat="1">
      <c r="AM166" s="550"/>
      <c r="AN166" s="550"/>
      <c r="AO166" s="92"/>
      <c r="AP166" s="550"/>
      <c r="AQ166" s="92"/>
      <c r="AR166" s="550"/>
      <c r="AT166" s="550"/>
      <c r="AV166" s="550"/>
      <c r="AX166" s="550"/>
      <c r="AY166" s="92"/>
      <c r="AZ166" s="92"/>
      <c r="BA166" s="92"/>
      <c r="BB166" s="92"/>
      <c r="BX166" s="13"/>
      <c r="BY166" s="13"/>
    </row>
    <row r="167" spans="39:77" s="549" customFormat="1">
      <c r="AM167" s="550"/>
      <c r="AN167" s="550"/>
      <c r="AO167" s="92"/>
      <c r="AP167" s="550"/>
      <c r="AQ167" s="92"/>
      <c r="AR167" s="550"/>
      <c r="AT167" s="550"/>
      <c r="AV167" s="550"/>
      <c r="AX167" s="550"/>
      <c r="AY167" s="92"/>
      <c r="AZ167" s="92"/>
      <c r="BA167" s="92"/>
      <c r="BB167" s="92"/>
      <c r="BX167" s="13"/>
      <c r="BY167" s="13"/>
    </row>
    <row r="168" spans="39:77" s="549" customFormat="1">
      <c r="AM168" s="550"/>
      <c r="AN168" s="550"/>
      <c r="AO168" s="92"/>
      <c r="AP168" s="550"/>
      <c r="AQ168" s="92"/>
      <c r="AR168" s="550"/>
      <c r="AT168" s="550"/>
      <c r="AV168" s="550"/>
      <c r="AX168" s="550"/>
      <c r="AY168" s="92"/>
      <c r="AZ168" s="92"/>
      <c r="BA168" s="92"/>
      <c r="BB168" s="92"/>
      <c r="BX168" s="13"/>
      <c r="BY168" s="13"/>
    </row>
    <row r="169" spans="39:77" s="549" customFormat="1">
      <c r="AM169" s="550"/>
      <c r="AN169" s="550"/>
      <c r="AO169" s="92"/>
      <c r="AP169" s="550"/>
      <c r="AQ169" s="92"/>
      <c r="AR169" s="550"/>
      <c r="AT169" s="550"/>
      <c r="AV169" s="550"/>
      <c r="AX169" s="550"/>
      <c r="AY169" s="92"/>
      <c r="AZ169" s="92"/>
      <c r="BA169" s="92"/>
      <c r="BB169" s="92"/>
      <c r="BX169" s="13"/>
      <c r="BY169" s="13"/>
    </row>
    <row r="170" spans="39:77" s="549" customFormat="1">
      <c r="AM170" s="550"/>
      <c r="AN170" s="550"/>
      <c r="AO170" s="92"/>
      <c r="AP170" s="550"/>
      <c r="AQ170" s="92"/>
      <c r="AR170" s="550"/>
      <c r="AT170" s="550"/>
      <c r="AV170" s="550"/>
      <c r="AX170" s="550"/>
      <c r="AY170" s="92"/>
      <c r="AZ170" s="92"/>
      <c r="BA170" s="92"/>
      <c r="BB170" s="92"/>
      <c r="BX170" s="13"/>
      <c r="BY170" s="13"/>
    </row>
    <row r="171" spans="39:77" s="549" customFormat="1">
      <c r="AM171" s="550"/>
      <c r="AN171" s="550"/>
      <c r="AO171" s="92"/>
      <c r="AP171" s="550"/>
      <c r="AQ171" s="92"/>
      <c r="AR171" s="550"/>
      <c r="AT171" s="550"/>
      <c r="AV171" s="550"/>
      <c r="AX171" s="550"/>
      <c r="AY171" s="92"/>
      <c r="AZ171" s="92"/>
      <c r="BA171" s="92"/>
      <c r="BB171" s="92"/>
      <c r="BX171" s="13"/>
      <c r="BY171" s="13"/>
    </row>
    <row r="172" spans="39:77" s="549" customFormat="1">
      <c r="AM172" s="550"/>
      <c r="AN172" s="550"/>
      <c r="AO172" s="92"/>
      <c r="AP172" s="550"/>
      <c r="AQ172" s="92"/>
      <c r="AR172" s="550"/>
      <c r="AT172" s="550"/>
      <c r="AV172" s="550"/>
      <c r="AX172" s="550"/>
      <c r="AY172" s="92"/>
      <c r="AZ172" s="92"/>
      <c r="BA172" s="92"/>
      <c r="BB172" s="92"/>
      <c r="BX172" s="13"/>
      <c r="BY172" s="13"/>
    </row>
    <row r="173" spans="39:77" s="549" customFormat="1">
      <c r="AM173" s="550"/>
      <c r="AN173" s="550"/>
      <c r="AO173" s="92"/>
      <c r="AP173" s="550"/>
      <c r="AQ173" s="92"/>
      <c r="AR173" s="550"/>
      <c r="AT173" s="550"/>
      <c r="AV173" s="550"/>
      <c r="AX173" s="550"/>
      <c r="AY173" s="92"/>
      <c r="AZ173" s="92"/>
      <c r="BA173" s="92"/>
      <c r="BB173" s="92"/>
      <c r="BX173" s="13"/>
      <c r="BY173" s="13"/>
    </row>
    <row r="174" spans="39:77" s="549" customFormat="1">
      <c r="AM174" s="550"/>
      <c r="AN174" s="550"/>
      <c r="AO174" s="92"/>
      <c r="AP174" s="550"/>
      <c r="AQ174" s="92"/>
      <c r="AR174" s="550"/>
      <c r="AT174" s="550"/>
      <c r="AV174" s="550"/>
      <c r="AX174" s="550"/>
      <c r="AY174" s="92"/>
      <c r="AZ174" s="92"/>
      <c r="BA174" s="92"/>
      <c r="BB174" s="92"/>
      <c r="BX174" s="13"/>
      <c r="BY174" s="13"/>
    </row>
    <row r="175" spans="39:77" s="549" customFormat="1">
      <c r="AM175" s="550"/>
      <c r="AN175" s="550"/>
      <c r="AO175" s="92"/>
      <c r="AP175" s="550"/>
      <c r="AQ175" s="92"/>
      <c r="AR175" s="550"/>
      <c r="AT175" s="550"/>
      <c r="AV175" s="550"/>
      <c r="AX175" s="550"/>
      <c r="AY175" s="92"/>
      <c r="AZ175" s="92"/>
      <c r="BA175" s="92"/>
      <c r="BB175" s="92"/>
      <c r="BX175" s="13"/>
      <c r="BY175" s="13"/>
    </row>
    <row r="176" spans="39:77" s="549" customFormat="1">
      <c r="AM176" s="550"/>
      <c r="AN176" s="550"/>
      <c r="AO176" s="92"/>
      <c r="AP176" s="550"/>
      <c r="AQ176" s="92"/>
      <c r="AR176" s="550"/>
      <c r="AT176" s="550"/>
      <c r="AV176" s="550"/>
      <c r="AX176" s="550"/>
      <c r="AY176" s="92"/>
      <c r="AZ176" s="92"/>
      <c r="BA176" s="92"/>
      <c r="BB176" s="92"/>
      <c r="BX176" s="13"/>
      <c r="BY176" s="13"/>
    </row>
    <row r="177" spans="17:77" s="549" customFormat="1">
      <c r="AM177" s="550"/>
      <c r="AN177" s="550"/>
      <c r="AO177" s="92"/>
      <c r="AP177" s="550"/>
      <c r="AQ177" s="92"/>
      <c r="AR177" s="550"/>
      <c r="AT177" s="550"/>
      <c r="AV177" s="550"/>
      <c r="AX177" s="550"/>
      <c r="AY177" s="92"/>
      <c r="AZ177" s="92"/>
      <c r="BA177" s="92"/>
      <c r="BB177" s="92"/>
      <c r="BX177" s="13"/>
      <c r="BY177" s="13"/>
    </row>
    <row r="178" spans="17:77" s="549" customFormat="1">
      <c r="AM178" s="550"/>
      <c r="AN178" s="550"/>
      <c r="AO178" s="92"/>
      <c r="AP178" s="550"/>
      <c r="AQ178" s="92"/>
      <c r="AR178" s="550"/>
      <c r="AT178" s="550"/>
      <c r="AV178" s="550"/>
      <c r="AX178" s="550"/>
      <c r="AY178" s="92"/>
      <c r="AZ178" s="92"/>
      <c r="BA178" s="92"/>
      <c r="BB178" s="92"/>
      <c r="BX178" s="13"/>
      <c r="BY178" s="13"/>
    </row>
    <row r="179" spans="17:77" s="549" customFormat="1">
      <c r="AM179" s="550"/>
      <c r="AN179" s="550"/>
      <c r="AO179" s="92"/>
      <c r="AP179" s="550"/>
      <c r="AQ179" s="92"/>
      <c r="AR179" s="550"/>
      <c r="AT179" s="550"/>
      <c r="AV179" s="550"/>
      <c r="AX179" s="550"/>
      <c r="AY179" s="92"/>
      <c r="AZ179" s="92"/>
      <c r="BA179" s="92"/>
      <c r="BB179" s="92"/>
      <c r="BX179" s="13"/>
      <c r="BY179" s="13"/>
    </row>
    <row r="180" spans="17:77">
      <c r="BX180" s="13"/>
      <c r="BY180" s="13"/>
    </row>
    <row r="181" spans="17:77">
      <c r="BX181" s="13"/>
      <c r="BY181" s="13"/>
    </row>
    <row r="182" spans="17:77">
      <c r="BX182" s="13"/>
      <c r="BY182" s="13"/>
    </row>
    <row r="183" spans="17:77">
      <c r="BX183" s="13"/>
      <c r="BY183" s="13"/>
    </row>
    <row r="184" spans="17:77">
      <c r="BX184" s="13"/>
      <c r="BY184" s="13"/>
    </row>
    <row r="185" spans="17:77">
      <c r="BX185" s="13"/>
      <c r="BY185" s="13"/>
    </row>
    <row r="186" spans="17:77">
      <c r="BX186" s="13"/>
      <c r="BY186" s="13"/>
    </row>
    <row r="187" spans="17:77">
      <c r="Q187" s="284" t="s">
        <v>96</v>
      </c>
      <c r="BX187" s="13"/>
      <c r="BY187" s="13"/>
    </row>
    <row r="188" spans="17:77">
      <c r="Q188" s="3" t="s">
        <v>97</v>
      </c>
      <c r="BX188" s="13"/>
      <c r="BY188" s="13"/>
    </row>
    <row r="189" spans="17:77">
      <c r="Q189" s="3" t="s">
        <v>98</v>
      </c>
      <c r="BX189" s="13"/>
      <c r="BY189" s="13"/>
    </row>
    <row r="190" spans="17:77">
      <c r="BX190" s="13"/>
      <c r="BY190" s="13"/>
    </row>
    <row r="191" spans="17:77">
      <c r="BX191" s="13"/>
      <c r="BY191" s="13"/>
    </row>
    <row r="192" spans="17:77">
      <c r="BX192" s="13"/>
      <c r="BY192" s="13"/>
    </row>
    <row r="193" spans="76:77">
      <c r="BX193" s="13"/>
      <c r="BY193" s="13"/>
    </row>
    <row r="194" spans="76:77">
      <c r="BX194" s="13"/>
      <c r="BY194" s="13"/>
    </row>
    <row r="195" spans="76:77">
      <c r="BX195" s="13"/>
      <c r="BY195" s="13"/>
    </row>
    <row r="196" spans="76:77">
      <c r="BX196" s="13"/>
      <c r="BY196" s="13"/>
    </row>
    <row r="197" spans="76:77">
      <c r="BX197" s="13"/>
      <c r="BY197" s="13"/>
    </row>
    <row r="198" spans="76:77">
      <c r="BX198" s="13"/>
      <c r="BY198" s="13"/>
    </row>
    <row r="199" spans="76:77">
      <c r="BX199" s="13"/>
      <c r="BY199" s="13"/>
    </row>
    <row r="200" spans="76:77">
      <c r="BX200" s="13"/>
      <c r="BY200" s="13"/>
    </row>
    <row r="201" spans="76:77">
      <c r="BX201" s="13"/>
      <c r="BY201" s="13"/>
    </row>
    <row r="202" spans="76:77">
      <c r="BX202" s="13"/>
      <c r="BY202" s="13"/>
    </row>
    <row r="203" spans="76:77">
      <c r="BX203" s="13"/>
      <c r="BY203" s="13"/>
    </row>
    <row r="204" spans="76:77">
      <c r="BX204" s="13"/>
      <c r="BY204" s="13"/>
    </row>
    <row r="205" spans="76:77">
      <c r="BX205" s="13"/>
      <c r="BY205" s="13"/>
    </row>
    <row r="206" spans="76:77">
      <c r="BX206" s="13"/>
      <c r="BY206" s="13"/>
    </row>
    <row r="207" spans="76:77">
      <c r="BX207" s="13"/>
      <c r="BY207" s="13"/>
    </row>
    <row r="208" spans="76:77">
      <c r="BX208" s="13"/>
      <c r="BY208" s="13"/>
    </row>
    <row r="209" spans="76:77">
      <c r="BX209" s="13"/>
      <c r="BY209" s="13"/>
    </row>
    <row r="210" spans="76:77">
      <c r="BX210" s="13"/>
      <c r="BY210" s="13"/>
    </row>
    <row r="211" spans="76:77">
      <c r="BX211" s="13"/>
      <c r="BY211" s="13"/>
    </row>
    <row r="212" spans="76:77">
      <c r="BX212" s="13"/>
      <c r="BY212" s="13"/>
    </row>
    <row r="213" spans="76:77">
      <c r="BX213" s="13"/>
      <c r="BY213" s="13"/>
    </row>
    <row r="214" spans="76:77">
      <c r="BX214" s="13"/>
      <c r="BY214" s="13"/>
    </row>
    <row r="215" spans="76:77">
      <c r="BX215" s="13"/>
      <c r="BY215" s="13"/>
    </row>
    <row r="216" spans="76:77">
      <c r="BX216" s="13"/>
      <c r="BY216" s="13"/>
    </row>
    <row r="217" spans="76:77">
      <c r="BX217" s="13"/>
      <c r="BY217" s="13"/>
    </row>
    <row r="218" spans="76:77">
      <c r="BX218" s="13"/>
      <c r="BY218" s="13"/>
    </row>
    <row r="219" spans="76:77">
      <c r="BX219" s="13"/>
      <c r="BY219" s="13"/>
    </row>
    <row r="220" spans="76:77">
      <c r="BX220" s="13"/>
      <c r="BY220" s="13"/>
    </row>
    <row r="221" spans="76:77">
      <c r="BX221" s="13"/>
      <c r="BY221" s="13"/>
    </row>
    <row r="222" spans="76:77">
      <c r="BX222" s="13"/>
      <c r="BY222" s="13"/>
    </row>
    <row r="223" spans="76:77">
      <c r="BX223" s="13"/>
      <c r="BY223" s="13"/>
    </row>
    <row r="224" spans="76:77">
      <c r="BX224" s="13"/>
      <c r="BY224" s="13"/>
    </row>
    <row r="225" spans="76:77">
      <c r="BX225" s="13"/>
      <c r="BY225" s="13"/>
    </row>
    <row r="226" spans="76:77">
      <c r="BX226" s="13"/>
      <c r="BY226" s="13"/>
    </row>
    <row r="227" spans="76:77">
      <c r="BX227" s="13"/>
      <c r="BY227" s="13"/>
    </row>
    <row r="228" spans="76:77">
      <c r="BX228" s="13"/>
      <c r="BY228" s="13"/>
    </row>
    <row r="229" spans="76:77">
      <c r="BX229" s="13"/>
      <c r="BY229" s="13"/>
    </row>
    <row r="230" spans="76:77">
      <c r="BX230" s="13"/>
      <c r="BY230" s="13"/>
    </row>
    <row r="252" spans="41:75">
      <c r="AO252" s="159"/>
      <c r="AQ252" s="159"/>
      <c r="AS252" s="14"/>
      <c r="AU252" s="14"/>
      <c r="AW252" s="14"/>
      <c r="AY252" s="159"/>
      <c r="BW252" s="14"/>
    </row>
    <row r="253" spans="41:75">
      <c r="AO253" s="159"/>
      <c r="AQ253" s="159"/>
      <c r="AS253" s="14"/>
      <c r="AU253" s="14"/>
      <c r="AW253" s="14"/>
      <c r="AY253" s="159"/>
      <c r="AZ253" s="159"/>
      <c r="BA253" s="159"/>
      <c r="BB253" s="159"/>
      <c r="BC253" s="14"/>
      <c r="BD253" s="14"/>
      <c r="BE253" s="14"/>
      <c r="BF253" s="14"/>
      <c r="BG253" s="14"/>
      <c r="BH253" s="14"/>
      <c r="BI253" s="14"/>
      <c r="BJ253" s="14"/>
      <c r="BK253" s="14"/>
      <c r="BL253" s="14"/>
      <c r="BM253" s="14"/>
      <c r="BN253" s="14"/>
      <c r="BO253" s="14"/>
      <c r="BP253" s="14"/>
      <c r="BQ253" s="14"/>
      <c r="BR253" s="14"/>
      <c r="BS253" s="14"/>
      <c r="BT253" s="14"/>
      <c r="BU253" s="14"/>
      <c r="BV253" s="14"/>
      <c r="BW253" s="14"/>
    </row>
    <row r="254" spans="41:75">
      <c r="AO254" s="159"/>
      <c r="AQ254" s="159"/>
      <c r="AS254" s="14"/>
      <c r="AU254" s="14"/>
      <c r="AW254" s="14"/>
      <c r="AY254" s="159"/>
      <c r="AZ254" s="159"/>
      <c r="BA254" s="159"/>
      <c r="BB254" s="159"/>
      <c r="BC254" s="14"/>
      <c r="BD254" s="14"/>
      <c r="BE254" s="14"/>
      <c r="BF254" s="14"/>
      <c r="BG254" s="14"/>
      <c r="BH254" s="14"/>
      <c r="BI254" s="14"/>
      <c r="BJ254" s="14"/>
      <c r="BK254" s="14"/>
      <c r="BL254" s="14"/>
      <c r="BM254" s="14"/>
      <c r="BN254" s="14"/>
      <c r="BO254" s="14"/>
      <c r="BP254" s="14"/>
      <c r="BQ254" s="14"/>
      <c r="BR254" s="14"/>
      <c r="BS254" s="14"/>
      <c r="BT254" s="14"/>
      <c r="BU254" s="14"/>
      <c r="BV254" s="14"/>
      <c r="BW254" s="14"/>
    </row>
    <row r="255" spans="41:75">
      <c r="AO255" s="159"/>
      <c r="AQ255" s="159"/>
      <c r="AS255" s="14"/>
      <c r="AU255" s="14"/>
      <c r="AW255" s="14"/>
      <c r="AY255" s="159"/>
      <c r="AZ255" s="159"/>
      <c r="BA255" s="159"/>
      <c r="BB255" s="159"/>
      <c r="BC255" s="14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S255" s="14"/>
      <c r="BT255" s="14"/>
      <c r="BU255" s="14"/>
      <c r="BV255" s="14"/>
      <c r="BW255" s="14"/>
    </row>
    <row r="256" spans="41:75">
      <c r="AO256" s="159"/>
      <c r="AQ256" s="159"/>
      <c r="AS256" s="14"/>
      <c r="AU256" s="14"/>
      <c r="AW256" s="14"/>
      <c r="AY256" s="159"/>
      <c r="AZ256" s="159"/>
      <c r="BA256" s="159"/>
      <c r="BB256" s="159"/>
      <c r="BC256" s="14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/>
      <c r="BS256" s="14"/>
      <c r="BT256" s="14"/>
      <c r="BU256" s="14"/>
      <c r="BV256" s="14"/>
      <c r="BW256" s="14"/>
    </row>
    <row r="257" spans="41:75">
      <c r="AO257" s="159"/>
      <c r="AQ257" s="159"/>
      <c r="AS257" s="14"/>
      <c r="AU257" s="14"/>
      <c r="AW257" s="14"/>
      <c r="AY257" s="159"/>
      <c r="AZ257" s="159"/>
      <c r="BA257" s="159"/>
      <c r="BB257" s="159"/>
      <c r="BC257" s="14"/>
      <c r="BD257" s="14"/>
      <c r="BE257" s="14"/>
      <c r="BF257" s="14"/>
      <c r="BG257" s="14"/>
      <c r="BH257" s="14"/>
      <c r="BI257" s="14"/>
      <c r="BJ257" s="14"/>
      <c r="BK257" s="14"/>
      <c r="BL257" s="14"/>
      <c r="BM257" s="14"/>
      <c r="BN257" s="14"/>
      <c r="BO257" s="14"/>
      <c r="BP257" s="14"/>
      <c r="BQ257" s="14"/>
      <c r="BR257" s="14"/>
      <c r="BS257" s="14"/>
      <c r="BT257" s="14"/>
      <c r="BU257" s="14"/>
      <c r="BV257" s="14"/>
      <c r="BW257" s="14"/>
    </row>
    <row r="258" spans="41:75">
      <c r="AO258" s="159"/>
      <c r="AQ258" s="159"/>
      <c r="AS258" s="14"/>
      <c r="AU258" s="14"/>
      <c r="AW258" s="14"/>
      <c r="AY258" s="159"/>
      <c r="AZ258" s="159"/>
      <c r="BA258" s="159"/>
      <c r="BB258" s="159"/>
      <c r="BC258" s="14"/>
      <c r="BD258" s="14"/>
      <c r="BE258" s="14"/>
      <c r="BF258" s="14"/>
      <c r="BG258" s="14"/>
      <c r="BH258" s="14"/>
      <c r="BI258" s="14"/>
      <c r="BJ258" s="14"/>
      <c r="BK258" s="14"/>
      <c r="BL258" s="14"/>
      <c r="BM258" s="14"/>
      <c r="BN258" s="14"/>
      <c r="BO258" s="14"/>
      <c r="BP258" s="14"/>
      <c r="BQ258" s="14"/>
      <c r="BR258" s="14"/>
      <c r="BS258" s="14"/>
      <c r="BT258" s="14"/>
      <c r="BU258" s="14"/>
      <c r="BV258" s="14"/>
      <c r="BW258" s="14"/>
    </row>
    <row r="259" spans="41:75">
      <c r="AO259" s="159"/>
      <c r="AQ259" s="159"/>
      <c r="AS259" s="14"/>
      <c r="AU259" s="14"/>
      <c r="AW259" s="14"/>
      <c r="AY259" s="159"/>
      <c r="AZ259" s="159"/>
      <c r="BA259" s="159"/>
      <c r="BB259" s="159"/>
      <c r="BC259" s="14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S259" s="14"/>
      <c r="BT259" s="14"/>
      <c r="BU259" s="14"/>
      <c r="BV259" s="14"/>
      <c r="BW259" s="14"/>
    </row>
    <row r="260" spans="41:75">
      <c r="AO260" s="159"/>
      <c r="AQ260" s="159"/>
      <c r="AS260" s="14"/>
      <c r="AU260" s="14"/>
      <c r="AW260" s="14"/>
      <c r="AY260" s="159"/>
      <c r="AZ260" s="159"/>
      <c r="BA260" s="159"/>
      <c r="BB260" s="159"/>
      <c r="BC260" s="14"/>
      <c r="BD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/>
      <c r="BR260" s="14"/>
      <c r="BS260" s="14"/>
      <c r="BT260" s="14"/>
      <c r="BU260" s="14"/>
      <c r="BV260" s="14"/>
      <c r="BW260" s="14"/>
    </row>
    <row r="261" spans="41:75">
      <c r="AO261" s="159"/>
      <c r="AQ261" s="159"/>
      <c r="AS261" s="14"/>
      <c r="AU261" s="14"/>
      <c r="AW261" s="14"/>
      <c r="AY261" s="159"/>
      <c r="AZ261" s="159"/>
      <c r="BA261" s="159"/>
      <c r="BB261" s="159"/>
      <c r="BC261" s="14"/>
      <c r="BD261" s="14"/>
      <c r="BE261" s="14"/>
      <c r="BF261" s="14"/>
      <c r="BG261" s="14"/>
      <c r="BH261" s="14"/>
      <c r="BI261" s="14"/>
      <c r="BJ261" s="14"/>
      <c r="BK261" s="14"/>
      <c r="BL261" s="14"/>
      <c r="BM261" s="14"/>
      <c r="BN261" s="14"/>
      <c r="BO261" s="14"/>
      <c r="BP261" s="14"/>
      <c r="BQ261" s="14"/>
      <c r="BR261" s="14"/>
      <c r="BS261" s="14"/>
      <c r="BT261" s="14"/>
      <c r="BU261" s="14"/>
      <c r="BV261" s="14"/>
      <c r="BW261" s="14"/>
    </row>
    <row r="262" spans="41:75">
      <c r="AO262" s="159"/>
      <c r="AQ262" s="159"/>
      <c r="AS262" s="14"/>
      <c r="AU262" s="14"/>
      <c r="AW262" s="14"/>
      <c r="AY262" s="159"/>
      <c r="AZ262" s="159"/>
      <c r="BA262" s="159"/>
      <c r="BB262" s="159"/>
      <c r="BC262" s="14"/>
      <c r="BD262" s="14"/>
      <c r="BE262" s="14"/>
      <c r="BF262" s="14"/>
      <c r="BG262" s="14"/>
      <c r="BH262" s="14"/>
      <c r="BI262" s="14"/>
      <c r="BJ262" s="14"/>
      <c r="BK262" s="14"/>
      <c r="BL262" s="14"/>
      <c r="BM262" s="14"/>
      <c r="BN262" s="14"/>
      <c r="BO262" s="14"/>
      <c r="BP262" s="14"/>
      <c r="BQ262" s="14"/>
      <c r="BR262" s="14"/>
      <c r="BS262" s="14"/>
      <c r="BT262" s="14"/>
      <c r="BU262" s="14"/>
      <c r="BV262" s="14"/>
      <c r="BW262" s="14"/>
    </row>
    <row r="263" spans="41:75">
      <c r="AO263" s="159"/>
      <c r="AQ263" s="159"/>
      <c r="AS263" s="14"/>
      <c r="AU263" s="14"/>
      <c r="AW263" s="14"/>
      <c r="AY263" s="159"/>
      <c r="AZ263" s="159"/>
      <c r="BA263" s="159"/>
      <c r="BB263" s="159"/>
      <c r="BC263" s="14"/>
      <c r="BD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/>
      <c r="BS263" s="14"/>
      <c r="BT263" s="14"/>
      <c r="BU263" s="14"/>
      <c r="BV263" s="14"/>
      <c r="BW263" s="14"/>
    </row>
    <row r="264" spans="41:75">
      <c r="AO264" s="159"/>
      <c r="AQ264" s="159"/>
      <c r="AS264" s="14"/>
      <c r="AU264" s="14"/>
      <c r="AW264" s="14"/>
      <c r="AY264" s="159"/>
      <c r="AZ264" s="159"/>
      <c r="BA264" s="159"/>
      <c r="BB264" s="159"/>
      <c r="BC264" s="14"/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Q264" s="14"/>
      <c r="BR264" s="14"/>
      <c r="BS264" s="14"/>
      <c r="BT264" s="14"/>
      <c r="BU264" s="14"/>
      <c r="BV264" s="14"/>
      <c r="BW264" s="14"/>
    </row>
    <row r="265" spans="41:75">
      <c r="AO265" s="159"/>
      <c r="AQ265" s="159"/>
      <c r="AS265" s="14"/>
      <c r="AU265" s="14"/>
      <c r="AW265" s="14"/>
      <c r="AY265" s="159"/>
      <c r="AZ265" s="159"/>
      <c r="BA265" s="159"/>
      <c r="BB265" s="159"/>
      <c r="BC265" s="14"/>
      <c r="BD265" s="14"/>
      <c r="BE265" s="14"/>
      <c r="BF265" s="14"/>
      <c r="BG265" s="14"/>
      <c r="BH265" s="14"/>
      <c r="BI265" s="14"/>
      <c r="BJ265" s="14"/>
      <c r="BK265" s="14"/>
      <c r="BL265" s="14"/>
      <c r="BM265" s="14"/>
      <c r="BN265" s="14"/>
      <c r="BO265" s="14"/>
      <c r="BP265" s="14"/>
      <c r="BQ265" s="14"/>
      <c r="BR265" s="14"/>
      <c r="BS265" s="14"/>
      <c r="BT265" s="14"/>
      <c r="BU265" s="14"/>
      <c r="BV265" s="14"/>
      <c r="BW265" s="14"/>
    </row>
    <row r="266" spans="41:75">
      <c r="AO266" s="159"/>
      <c r="AQ266" s="159"/>
      <c r="AS266" s="14"/>
      <c r="AU266" s="14"/>
      <c r="AW266" s="14"/>
      <c r="AY266" s="159"/>
      <c r="AZ266" s="159"/>
      <c r="BA266" s="159"/>
      <c r="BB266" s="159"/>
      <c r="BC266" s="14"/>
      <c r="BD266" s="14"/>
      <c r="BE266" s="14"/>
      <c r="BF266" s="14"/>
      <c r="BG266" s="14"/>
      <c r="BH266" s="14"/>
      <c r="BI266" s="14"/>
      <c r="BJ266" s="14"/>
      <c r="BK266" s="14"/>
      <c r="BL266" s="14"/>
      <c r="BM266" s="14"/>
      <c r="BN266" s="14"/>
      <c r="BO266" s="14"/>
      <c r="BP266" s="14"/>
      <c r="BQ266" s="14"/>
      <c r="BR266" s="14"/>
      <c r="BS266" s="14"/>
      <c r="BT266" s="14"/>
      <c r="BU266" s="14"/>
      <c r="BV266" s="14"/>
      <c r="BW266" s="14"/>
    </row>
    <row r="267" spans="41:75">
      <c r="AO267" s="159"/>
      <c r="AQ267" s="159"/>
      <c r="AS267" s="14"/>
      <c r="AU267" s="14"/>
      <c r="AW267" s="14"/>
      <c r="AY267" s="159"/>
      <c r="AZ267" s="159"/>
      <c r="BA267" s="159"/>
      <c r="BB267" s="159"/>
      <c r="BC267" s="14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/>
      <c r="BS267" s="14"/>
      <c r="BT267" s="14"/>
      <c r="BU267" s="14"/>
      <c r="BV267" s="14"/>
      <c r="BW267" s="14"/>
    </row>
    <row r="268" spans="41:75">
      <c r="AO268" s="159"/>
      <c r="AQ268" s="159"/>
      <c r="AS268" s="14"/>
      <c r="AU268" s="14"/>
      <c r="AW268" s="14"/>
      <c r="AY268" s="159"/>
      <c r="AZ268" s="159"/>
      <c r="BA268" s="159"/>
      <c r="BB268" s="159"/>
      <c r="BC268" s="14"/>
      <c r="BD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4"/>
      <c r="BP268" s="14"/>
      <c r="BQ268" s="14"/>
      <c r="BR268" s="14"/>
      <c r="BS268" s="14"/>
      <c r="BT268" s="14"/>
      <c r="BU268" s="14"/>
      <c r="BV268" s="14"/>
      <c r="BW268" s="14"/>
    </row>
    <row r="269" spans="41:75">
      <c r="AO269" s="159"/>
      <c r="AQ269" s="159"/>
      <c r="AS269" s="14"/>
      <c r="AU269" s="14"/>
      <c r="AW269" s="14"/>
      <c r="AY269" s="159"/>
      <c r="AZ269" s="159"/>
      <c r="BA269" s="159"/>
      <c r="BB269" s="159"/>
      <c r="BC269" s="14"/>
      <c r="BD269" s="14"/>
      <c r="BE269" s="14"/>
      <c r="BF269" s="14"/>
      <c r="BG269" s="14"/>
      <c r="BH269" s="14"/>
      <c r="BI269" s="14"/>
      <c r="BJ269" s="14"/>
      <c r="BK269" s="14"/>
      <c r="BL269" s="14"/>
      <c r="BM269" s="14"/>
      <c r="BN269" s="14"/>
      <c r="BO269" s="14"/>
      <c r="BP269" s="14"/>
      <c r="BQ269" s="14"/>
      <c r="BR269" s="14"/>
      <c r="BS269" s="14"/>
      <c r="BT269" s="14"/>
      <c r="BU269" s="14"/>
      <c r="BV269" s="14"/>
      <c r="BW269" s="14"/>
    </row>
    <row r="270" spans="41:75">
      <c r="AO270" s="159"/>
      <c r="AQ270" s="159"/>
      <c r="AS270" s="14"/>
      <c r="AU270" s="14"/>
      <c r="AW270" s="14"/>
      <c r="AY270" s="159"/>
      <c r="AZ270" s="159"/>
      <c r="BA270" s="159"/>
      <c r="BB270" s="159"/>
      <c r="BC270" s="14"/>
      <c r="BD270" s="14"/>
      <c r="BE270" s="14"/>
      <c r="BF270" s="14"/>
      <c r="BG270" s="14"/>
      <c r="BH270" s="14"/>
      <c r="BI270" s="14"/>
      <c r="BJ270" s="14"/>
      <c r="BK270" s="14"/>
      <c r="BL270" s="14"/>
      <c r="BM270" s="14"/>
      <c r="BN270" s="14"/>
      <c r="BO270" s="14"/>
      <c r="BP270" s="14"/>
      <c r="BQ270" s="14"/>
      <c r="BR270" s="14"/>
      <c r="BS270" s="14"/>
      <c r="BT270" s="14"/>
      <c r="BU270" s="14"/>
      <c r="BV270" s="14"/>
      <c r="BW270" s="14"/>
    </row>
    <row r="271" spans="41:75">
      <c r="AO271" s="159"/>
      <c r="AQ271" s="159"/>
      <c r="AS271" s="14"/>
      <c r="AU271" s="14"/>
      <c r="AW271" s="14"/>
      <c r="AY271" s="159"/>
      <c r="AZ271" s="159"/>
      <c r="BA271" s="159"/>
      <c r="BB271" s="159"/>
      <c r="BC271" s="14"/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/>
      <c r="BS271" s="14"/>
      <c r="BT271" s="14"/>
      <c r="BU271" s="14"/>
      <c r="BV271" s="14"/>
      <c r="BW271" s="14"/>
    </row>
    <row r="272" spans="41:75">
      <c r="AO272" s="159"/>
      <c r="AQ272" s="159"/>
      <c r="AS272" s="14"/>
      <c r="AU272" s="14"/>
      <c r="AW272" s="14"/>
      <c r="AY272" s="159"/>
      <c r="AZ272" s="159"/>
      <c r="BA272" s="159"/>
      <c r="BB272" s="159"/>
      <c r="BC272" s="14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/>
      <c r="BR272" s="14"/>
      <c r="BS272" s="14"/>
      <c r="BT272" s="14"/>
      <c r="BU272" s="14"/>
      <c r="BV272" s="14"/>
      <c r="BW272" s="14"/>
    </row>
    <row r="273" spans="41:75">
      <c r="AO273" s="159"/>
      <c r="AQ273" s="159"/>
      <c r="AS273" s="14"/>
      <c r="AU273" s="14"/>
      <c r="AW273" s="14"/>
      <c r="AY273" s="159"/>
      <c r="AZ273" s="159"/>
      <c r="BA273" s="159"/>
      <c r="BB273" s="159"/>
      <c r="BC273" s="14"/>
      <c r="BD273" s="14"/>
      <c r="BE273" s="14"/>
      <c r="BF273" s="14"/>
      <c r="BG273" s="14"/>
      <c r="BH273" s="14"/>
      <c r="BI273" s="14"/>
      <c r="BJ273" s="14"/>
      <c r="BK273" s="14"/>
      <c r="BL273" s="14"/>
      <c r="BM273" s="14"/>
      <c r="BN273" s="14"/>
      <c r="BO273" s="14"/>
      <c r="BP273" s="14"/>
      <c r="BQ273" s="14"/>
      <c r="BR273" s="14"/>
      <c r="BS273" s="14"/>
      <c r="BT273" s="14"/>
      <c r="BU273" s="14"/>
      <c r="BV273" s="14"/>
      <c r="BW273" s="14"/>
    </row>
    <row r="274" spans="41:75">
      <c r="AO274" s="159"/>
      <c r="AQ274" s="159"/>
      <c r="AS274" s="14"/>
      <c r="AU274" s="14"/>
      <c r="AW274" s="14"/>
      <c r="AY274" s="159"/>
      <c r="AZ274" s="159"/>
      <c r="BA274" s="159"/>
      <c r="BB274" s="159"/>
      <c r="BC274" s="14"/>
      <c r="BD274" s="14"/>
      <c r="BE274" s="14"/>
      <c r="BF274" s="14"/>
      <c r="BG274" s="14"/>
      <c r="BH274" s="14"/>
      <c r="BI274" s="14"/>
      <c r="BJ274" s="14"/>
      <c r="BK274" s="14"/>
      <c r="BL274" s="14"/>
      <c r="BM274" s="14"/>
      <c r="BN274" s="14"/>
      <c r="BO274" s="14"/>
      <c r="BP274" s="14"/>
      <c r="BQ274" s="14"/>
      <c r="BR274" s="14"/>
      <c r="BS274" s="14"/>
      <c r="BT274" s="14"/>
      <c r="BU274" s="14"/>
      <c r="BV274" s="14"/>
      <c r="BW274" s="14"/>
    </row>
    <row r="275" spans="41:75">
      <c r="AO275" s="159"/>
      <c r="AQ275" s="159"/>
      <c r="AS275" s="14"/>
      <c r="AU275" s="14"/>
      <c r="AW275" s="14"/>
      <c r="AY275" s="159"/>
      <c r="AZ275" s="159"/>
      <c r="BA275" s="159"/>
      <c r="BB275" s="159"/>
      <c r="BC275" s="14"/>
      <c r="BD275" s="14"/>
      <c r="BE275" s="14"/>
      <c r="BF275" s="14"/>
      <c r="BG275" s="14"/>
      <c r="BH275" s="14"/>
      <c r="BI275" s="14"/>
      <c r="BJ275" s="14"/>
      <c r="BK275" s="14"/>
      <c r="BL275" s="14"/>
      <c r="BM275" s="14"/>
      <c r="BN275" s="14"/>
      <c r="BO275" s="14"/>
      <c r="BP275" s="14"/>
      <c r="BQ275" s="14"/>
      <c r="BR275" s="14"/>
      <c r="BS275" s="14"/>
      <c r="BT275" s="14"/>
      <c r="BU275" s="14"/>
      <c r="BV275" s="14"/>
      <c r="BW275" s="14"/>
    </row>
    <row r="276" spans="41:75">
      <c r="AO276" s="159"/>
      <c r="AQ276" s="159"/>
      <c r="AS276" s="14"/>
      <c r="AU276" s="14"/>
      <c r="AW276" s="14"/>
      <c r="AY276" s="159"/>
      <c r="AZ276" s="159"/>
      <c r="BA276" s="159"/>
      <c r="BB276" s="159"/>
      <c r="BC276" s="14"/>
      <c r="BD276" s="14"/>
      <c r="BE276" s="14"/>
      <c r="BF276" s="14"/>
      <c r="BG276" s="14"/>
      <c r="BH276" s="14"/>
      <c r="BI276" s="14"/>
      <c r="BJ276" s="14"/>
      <c r="BK276" s="14"/>
      <c r="BL276" s="14"/>
      <c r="BM276" s="14"/>
      <c r="BN276" s="14"/>
      <c r="BO276" s="14"/>
      <c r="BP276" s="14"/>
      <c r="BQ276" s="14"/>
      <c r="BR276" s="14"/>
      <c r="BS276" s="14"/>
      <c r="BT276" s="14"/>
      <c r="BU276" s="14"/>
      <c r="BV276" s="14"/>
      <c r="BW276" s="14"/>
    </row>
    <row r="277" spans="41:75">
      <c r="AO277" s="159"/>
      <c r="AQ277" s="159"/>
      <c r="AS277" s="14"/>
      <c r="AU277" s="14"/>
      <c r="AW277" s="14"/>
      <c r="AY277" s="159"/>
      <c r="AZ277" s="159"/>
      <c r="BA277" s="159"/>
      <c r="BB277" s="159"/>
      <c r="BC277" s="14"/>
      <c r="BD277" s="14"/>
      <c r="BE277" s="14"/>
      <c r="BF277" s="14"/>
      <c r="BG277" s="14"/>
      <c r="BH277" s="14"/>
      <c r="BI277" s="14"/>
      <c r="BJ277" s="14"/>
      <c r="BK277" s="14"/>
      <c r="BL277" s="14"/>
      <c r="BM277" s="14"/>
      <c r="BN277" s="14"/>
      <c r="BO277" s="14"/>
      <c r="BP277" s="14"/>
      <c r="BQ277" s="14"/>
      <c r="BR277" s="14"/>
      <c r="BS277" s="14"/>
      <c r="BT277" s="14"/>
      <c r="BU277" s="14"/>
      <c r="BV277" s="14"/>
      <c r="BW277" s="14"/>
    </row>
    <row r="278" spans="41:75">
      <c r="AO278" s="159"/>
      <c r="AQ278" s="159"/>
      <c r="AS278" s="14"/>
      <c r="AU278" s="14"/>
      <c r="AW278" s="14"/>
      <c r="AY278" s="159"/>
      <c r="AZ278" s="159"/>
      <c r="BA278" s="159"/>
      <c r="BB278" s="159"/>
      <c r="BC278" s="14"/>
      <c r="BD278" s="14"/>
      <c r="BE278" s="14"/>
      <c r="BF278" s="14"/>
      <c r="BG278" s="14"/>
      <c r="BH278" s="14"/>
      <c r="BI278" s="14"/>
      <c r="BJ278" s="14"/>
      <c r="BK278" s="14"/>
      <c r="BL278" s="14"/>
      <c r="BM278" s="14"/>
      <c r="BN278" s="14"/>
      <c r="BO278" s="14"/>
      <c r="BP278" s="14"/>
      <c r="BQ278" s="14"/>
      <c r="BR278" s="14"/>
      <c r="BS278" s="14"/>
      <c r="BT278" s="14"/>
      <c r="BU278" s="14"/>
      <c r="BV278" s="14"/>
      <c r="BW278" s="14"/>
    </row>
    <row r="279" spans="41:75">
      <c r="AO279" s="159"/>
      <c r="AQ279" s="159"/>
      <c r="AS279" s="14"/>
      <c r="AU279" s="14"/>
      <c r="AW279" s="14"/>
      <c r="AY279" s="159"/>
      <c r="AZ279" s="159"/>
      <c r="BA279" s="159"/>
      <c r="BB279" s="159"/>
      <c r="BC279" s="14"/>
      <c r="BD279" s="14"/>
      <c r="BE279" s="14"/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Q279" s="14"/>
      <c r="BR279" s="14"/>
      <c r="BS279" s="14"/>
      <c r="BT279" s="14"/>
      <c r="BU279" s="14"/>
      <c r="BV279" s="14"/>
      <c r="BW279" s="14"/>
    </row>
    <row r="280" spans="41:75">
      <c r="AO280" s="159"/>
      <c r="AQ280" s="159"/>
      <c r="AS280" s="14"/>
      <c r="AU280" s="14"/>
      <c r="AW280" s="14"/>
      <c r="AY280" s="159"/>
      <c r="AZ280" s="159"/>
      <c r="BA280" s="159"/>
      <c r="BB280" s="159"/>
      <c r="BC280" s="14"/>
      <c r="BD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S280" s="14"/>
      <c r="BT280" s="14"/>
      <c r="BU280" s="14"/>
      <c r="BV280" s="14"/>
      <c r="BW280" s="14"/>
    </row>
    <row r="281" spans="41:75">
      <c r="AO281" s="159"/>
      <c r="AQ281" s="159"/>
      <c r="AS281" s="14"/>
      <c r="AU281" s="14"/>
      <c r="AW281" s="14"/>
      <c r="AY281" s="159"/>
      <c r="AZ281" s="159"/>
      <c r="BA281" s="159"/>
      <c r="BB281" s="159"/>
      <c r="BC281" s="14"/>
      <c r="BD281" s="14"/>
      <c r="BE281" s="14"/>
      <c r="BF281" s="14"/>
      <c r="BG281" s="14"/>
      <c r="BH281" s="14"/>
      <c r="BI281" s="14"/>
      <c r="BJ281" s="14"/>
      <c r="BK281" s="14"/>
      <c r="BL281" s="14"/>
      <c r="BM281" s="14"/>
      <c r="BN281" s="14"/>
      <c r="BO281" s="14"/>
      <c r="BP281" s="14"/>
      <c r="BQ281" s="14"/>
      <c r="BR281" s="14"/>
      <c r="BS281" s="14"/>
      <c r="BT281" s="14"/>
      <c r="BU281" s="14"/>
      <c r="BV281" s="14"/>
      <c r="BW281" s="14"/>
    </row>
    <row r="282" spans="41:75">
      <c r="AO282" s="159"/>
      <c r="AQ282" s="159"/>
      <c r="AS282" s="14"/>
      <c r="AU282" s="14"/>
      <c r="AW282" s="14"/>
      <c r="AY282" s="159"/>
      <c r="AZ282" s="159"/>
      <c r="BA282" s="159"/>
      <c r="BB282" s="159"/>
      <c r="BC282" s="14"/>
      <c r="BD282" s="14"/>
      <c r="BE282" s="14"/>
      <c r="BF282" s="14"/>
      <c r="BG282" s="14"/>
      <c r="BH282" s="14"/>
      <c r="BI282" s="14"/>
      <c r="BJ282" s="14"/>
      <c r="BK282" s="14"/>
      <c r="BL282" s="14"/>
      <c r="BM282" s="14"/>
      <c r="BN282" s="14"/>
      <c r="BO282" s="14"/>
      <c r="BP282" s="14"/>
      <c r="BQ282" s="14"/>
      <c r="BR282" s="14"/>
      <c r="BS282" s="14"/>
      <c r="BT282" s="14"/>
      <c r="BU282" s="14"/>
      <c r="BV282" s="14"/>
      <c r="BW282" s="14"/>
    </row>
    <row r="283" spans="41:75">
      <c r="AO283" s="159"/>
      <c r="AQ283" s="159"/>
      <c r="AS283" s="14"/>
      <c r="AU283" s="14"/>
      <c r="AW283" s="14"/>
      <c r="AY283" s="159"/>
      <c r="AZ283" s="159"/>
      <c r="BA283" s="159"/>
      <c r="BB283" s="159"/>
      <c r="BC283" s="14"/>
      <c r="BD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/>
      <c r="BS283" s="14"/>
      <c r="BT283" s="14"/>
      <c r="BU283" s="14"/>
      <c r="BV283" s="14"/>
      <c r="BW283" s="14"/>
    </row>
    <row r="284" spans="41:75">
      <c r="AO284" s="159"/>
      <c r="AQ284" s="159"/>
      <c r="AS284" s="14"/>
      <c r="AU284" s="14"/>
      <c r="AW284" s="14"/>
      <c r="AY284" s="159"/>
      <c r="AZ284" s="159"/>
      <c r="BA284" s="159"/>
      <c r="BB284" s="159"/>
      <c r="BC284" s="14"/>
      <c r="BD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S284" s="14"/>
      <c r="BT284" s="14"/>
      <c r="BU284" s="14"/>
      <c r="BV284" s="14"/>
      <c r="BW284" s="14"/>
    </row>
    <row r="285" spans="41:75">
      <c r="AO285" s="159"/>
      <c r="AQ285" s="159"/>
      <c r="AS285" s="14"/>
      <c r="AU285" s="14"/>
      <c r="AW285" s="14"/>
      <c r="AY285" s="159"/>
      <c r="AZ285" s="159"/>
      <c r="BA285" s="159"/>
      <c r="BB285" s="159"/>
      <c r="BC285" s="14"/>
      <c r="BD285" s="14"/>
      <c r="BE285" s="14"/>
      <c r="BF285" s="14"/>
      <c r="BG285" s="14"/>
      <c r="BH285" s="14"/>
      <c r="BI285" s="14"/>
      <c r="BJ285" s="14"/>
      <c r="BK285" s="14"/>
      <c r="BL285" s="14"/>
      <c r="BM285" s="14"/>
      <c r="BN285" s="14"/>
      <c r="BO285" s="14"/>
      <c r="BP285" s="14"/>
      <c r="BQ285" s="14"/>
      <c r="BR285" s="14"/>
      <c r="BS285" s="14"/>
      <c r="BT285" s="14"/>
      <c r="BU285" s="14"/>
      <c r="BV285" s="14"/>
      <c r="BW285" s="14"/>
    </row>
    <row r="286" spans="41:75">
      <c r="AO286" s="159"/>
      <c r="AQ286" s="159"/>
      <c r="AS286" s="14"/>
      <c r="AU286" s="14"/>
      <c r="AW286" s="14"/>
      <c r="AY286" s="159"/>
      <c r="AZ286" s="159"/>
      <c r="BA286" s="159"/>
      <c r="BB286" s="159"/>
      <c r="BC286" s="14"/>
      <c r="BD286" s="14"/>
      <c r="BE286" s="14"/>
      <c r="BF286" s="14"/>
      <c r="BG286" s="14"/>
      <c r="BH286" s="14"/>
      <c r="BI286" s="14"/>
      <c r="BJ286" s="14"/>
      <c r="BK286" s="14"/>
      <c r="BL286" s="14"/>
      <c r="BM286" s="14"/>
      <c r="BN286" s="14"/>
      <c r="BO286" s="14"/>
      <c r="BP286" s="14"/>
      <c r="BQ286" s="14"/>
      <c r="BR286" s="14"/>
      <c r="BS286" s="14"/>
      <c r="BT286" s="14"/>
      <c r="BU286" s="14"/>
      <c r="BV286" s="14"/>
      <c r="BW286" s="14"/>
    </row>
    <row r="287" spans="41:75">
      <c r="AO287" s="159"/>
      <c r="AQ287" s="159"/>
      <c r="AS287" s="14"/>
      <c r="AU287" s="14"/>
      <c r="AW287" s="14"/>
      <c r="AY287" s="159"/>
      <c r="AZ287" s="159"/>
      <c r="BA287" s="159"/>
      <c r="BB287" s="159"/>
      <c r="BC287" s="14"/>
      <c r="BD287" s="14"/>
      <c r="BE287" s="14"/>
      <c r="BF287" s="14"/>
      <c r="BG287" s="14"/>
      <c r="BH287" s="14"/>
      <c r="BI287" s="14"/>
      <c r="BJ287" s="14"/>
      <c r="BK287" s="14"/>
      <c r="BL287" s="14"/>
      <c r="BM287" s="14"/>
      <c r="BN287" s="14"/>
      <c r="BO287" s="14"/>
      <c r="BP287" s="14"/>
      <c r="BQ287" s="14"/>
      <c r="BR287" s="14"/>
      <c r="BS287" s="14"/>
      <c r="BT287" s="14"/>
      <c r="BU287" s="14"/>
      <c r="BV287" s="14"/>
      <c r="BW287" s="14"/>
    </row>
    <row r="288" spans="41:75">
      <c r="AO288" s="159"/>
      <c r="AQ288" s="159"/>
      <c r="AS288" s="14"/>
      <c r="AU288" s="14"/>
      <c r="AW288" s="14"/>
      <c r="AY288" s="159"/>
      <c r="AZ288" s="159"/>
      <c r="BA288" s="159"/>
      <c r="BB288" s="159"/>
      <c r="BC288" s="14"/>
      <c r="BD288" s="14"/>
      <c r="BE288" s="14"/>
      <c r="BF288" s="14"/>
      <c r="BG288" s="14"/>
      <c r="BH288" s="14"/>
      <c r="BI288" s="14"/>
      <c r="BJ288" s="14"/>
      <c r="BK288" s="14"/>
      <c r="BL288" s="14"/>
      <c r="BM288" s="14"/>
      <c r="BN288" s="14"/>
      <c r="BO288" s="14"/>
      <c r="BP288" s="14"/>
      <c r="BQ288" s="14"/>
      <c r="BR288" s="14"/>
      <c r="BS288" s="14"/>
      <c r="BT288" s="14"/>
      <c r="BU288" s="14"/>
      <c r="BV288" s="14"/>
      <c r="BW288" s="14"/>
    </row>
    <row r="289" spans="41:75">
      <c r="AO289" s="159"/>
      <c r="AQ289" s="159"/>
      <c r="AS289" s="14"/>
      <c r="AU289" s="14"/>
      <c r="AW289" s="14"/>
      <c r="AY289" s="159"/>
      <c r="AZ289" s="159"/>
      <c r="BA289" s="159"/>
      <c r="BB289" s="159"/>
      <c r="BC289" s="14"/>
      <c r="BD289" s="14"/>
      <c r="BE289" s="14"/>
      <c r="BF289" s="14"/>
      <c r="BG289" s="14"/>
      <c r="BH289" s="14"/>
      <c r="BI289" s="14"/>
      <c r="BJ289" s="14"/>
      <c r="BK289" s="14"/>
      <c r="BL289" s="14"/>
      <c r="BM289" s="14"/>
      <c r="BN289" s="14"/>
      <c r="BO289" s="14"/>
      <c r="BP289" s="14"/>
      <c r="BQ289" s="14"/>
      <c r="BR289" s="14"/>
      <c r="BS289" s="14"/>
      <c r="BT289" s="14"/>
      <c r="BU289" s="14"/>
      <c r="BV289" s="14"/>
      <c r="BW289" s="14"/>
    </row>
    <row r="290" spans="41:75">
      <c r="AO290" s="159"/>
      <c r="AQ290" s="159"/>
      <c r="AS290" s="14"/>
      <c r="AU290" s="14"/>
      <c r="AW290" s="14"/>
      <c r="AY290" s="159"/>
      <c r="AZ290" s="159"/>
      <c r="BA290" s="159"/>
      <c r="BB290" s="159"/>
      <c r="BC290" s="14"/>
      <c r="BD290" s="14"/>
      <c r="BE290" s="14"/>
      <c r="BF290" s="14"/>
      <c r="BG290" s="14"/>
      <c r="BH290" s="14"/>
      <c r="BI290" s="14"/>
      <c r="BJ290" s="14"/>
      <c r="BK290" s="14"/>
      <c r="BL290" s="14"/>
      <c r="BM290" s="14"/>
      <c r="BN290" s="14"/>
      <c r="BO290" s="14"/>
      <c r="BP290" s="14"/>
      <c r="BQ290" s="14"/>
      <c r="BR290" s="14"/>
      <c r="BS290" s="14"/>
      <c r="BT290" s="14"/>
      <c r="BU290" s="14"/>
      <c r="BV290" s="14"/>
      <c r="BW290" s="14"/>
    </row>
    <row r="291" spans="41:75">
      <c r="AO291" s="159"/>
      <c r="AQ291" s="159"/>
      <c r="AS291" s="14"/>
      <c r="AU291" s="14"/>
      <c r="AW291" s="14"/>
      <c r="AY291" s="159"/>
      <c r="AZ291" s="159"/>
      <c r="BA291" s="159"/>
      <c r="BB291" s="159"/>
      <c r="BC291" s="14"/>
      <c r="BD291" s="14"/>
      <c r="BE291" s="14"/>
      <c r="BF291" s="14"/>
      <c r="BG291" s="14"/>
      <c r="BH291" s="14"/>
      <c r="BI291" s="14"/>
      <c r="BJ291" s="14"/>
      <c r="BK291" s="14"/>
      <c r="BL291" s="14"/>
      <c r="BM291" s="14"/>
      <c r="BN291" s="14"/>
      <c r="BO291" s="14"/>
      <c r="BP291" s="14"/>
      <c r="BQ291" s="14"/>
      <c r="BR291" s="14"/>
      <c r="BS291" s="14"/>
      <c r="BT291" s="14"/>
      <c r="BU291" s="14"/>
      <c r="BV291" s="14"/>
      <c r="BW291" s="14"/>
    </row>
    <row r="292" spans="41:75">
      <c r="AO292" s="159"/>
      <c r="AQ292" s="159"/>
      <c r="AS292" s="14"/>
      <c r="AU292" s="14"/>
      <c r="AW292" s="14"/>
      <c r="AY292" s="159"/>
      <c r="AZ292" s="159"/>
      <c r="BA292" s="159"/>
      <c r="BB292" s="159"/>
      <c r="BC292" s="14"/>
      <c r="BD292" s="14"/>
      <c r="BE292" s="14"/>
      <c r="BF292" s="14"/>
      <c r="BG292" s="14"/>
      <c r="BH292" s="14"/>
      <c r="BI292" s="14"/>
      <c r="BJ292" s="14"/>
      <c r="BK292" s="14"/>
      <c r="BL292" s="14"/>
      <c r="BM292" s="14"/>
      <c r="BN292" s="14"/>
      <c r="BO292" s="14"/>
      <c r="BP292" s="14"/>
      <c r="BQ292" s="14"/>
      <c r="BR292" s="14"/>
      <c r="BS292" s="14"/>
      <c r="BT292" s="14"/>
      <c r="BU292" s="14"/>
      <c r="BV292" s="14"/>
      <c r="BW292" s="14"/>
    </row>
    <row r="293" spans="41:75">
      <c r="AO293" s="159"/>
      <c r="AQ293" s="159"/>
      <c r="AS293" s="14"/>
      <c r="AU293" s="14"/>
      <c r="AW293" s="14"/>
      <c r="AY293" s="159"/>
      <c r="AZ293" s="159"/>
      <c r="BA293" s="159"/>
      <c r="BB293" s="159"/>
      <c r="BC293" s="14"/>
      <c r="BD293" s="14"/>
      <c r="BE293" s="14"/>
      <c r="BF293" s="14"/>
      <c r="BG293" s="14"/>
      <c r="BH293" s="14"/>
      <c r="BI293" s="14"/>
      <c r="BJ293" s="14"/>
      <c r="BK293" s="14"/>
      <c r="BL293" s="14"/>
      <c r="BM293" s="14"/>
      <c r="BN293" s="14"/>
      <c r="BO293" s="14"/>
      <c r="BP293" s="14"/>
      <c r="BQ293" s="14"/>
      <c r="BR293" s="14"/>
      <c r="BS293" s="14"/>
      <c r="BT293" s="14"/>
      <c r="BU293" s="14"/>
      <c r="BV293" s="14"/>
      <c r="BW293" s="14"/>
    </row>
    <row r="294" spans="41:75">
      <c r="AO294" s="159"/>
      <c r="AQ294" s="159"/>
      <c r="AS294" s="14"/>
      <c r="AU294" s="14"/>
      <c r="AW294" s="14"/>
      <c r="AY294" s="159"/>
      <c r="AZ294" s="159"/>
      <c r="BA294" s="159"/>
      <c r="BB294" s="159"/>
      <c r="BC294" s="14"/>
      <c r="BD294" s="14"/>
      <c r="BE294" s="14"/>
      <c r="BF294" s="14"/>
      <c r="BG294" s="14"/>
      <c r="BH294" s="14"/>
      <c r="BI294" s="14"/>
      <c r="BJ294" s="14"/>
      <c r="BK294" s="14"/>
      <c r="BL294" s="14"/>
      <c r="BM294" s="14"/>
      <c r="BN294" s="14"/>
      <c r="BO294" s="14"/>
      <c r="BP294" s="14"/>
      <c r="BQ294" s="14"/>
      <c r="BR294" s="14"/>
      <c r="BS294" s="14"/>
      <c r="BT294" s="14"/>
      <c r="BU294" s="14"/>
      <c r="BV294" s="14"/>
      <c r="BW294" s="14"/>
    </row>
    <row r="295" spans="41:75">
      <c r="AO295" s="159"/>
      <c r="AQ295" s="159"/>
      <c r="AS295" s="14"/>
      <c r="AU295" s="14"/>
      <c r="AW295" s="14"/>
      <c r="AY295" s="159"/>
      <c r="AZ295" s="159"/>
      <c r="BA295" s="159"/>
      <c r="BB295" s="159"/>
      <c r="BC295" s="14"/>
      <c r="BD295" s="14"/>
      <c r="BE295" s="14"/>
      <c r="BF295" s="14"/>
      <c r="BG295" s="14"/>
      <c r="BH295" s="14"/>
      <c r="BI295" s="14"/>
      <c r="BJ295" s="14"/>
      <c r="BK295" s="14"/>
      <c r="BL295" s="14"/>
      <c r="BM295" s="14"/>
      <c r="BN295" s="14"/>
      <c r="BO295" s="14"/>
      <c r="BP295" s="14"/>
      <c r="BQ295" s="14"/>
      <c r="BR295" s="14"/>
      <c r="BS295" s="14"/>
      <c r="BT295" s="14"/>
      <c r="BU295" s="14"/>
      <c r="BV295" s="14"/>
      <c r="BW295" s="14"/>
    </row>
    <row r="296" spans="41:75">
      <c r="AO296" s="159"/>
      <c r="AQ296" s="159"/>
      <c r="AS296" s="14"/>
      <c r="AU296" s="14"/>
      <c r="AW296" s="14"/>
      <c r="AY296" s="159"/>
      <c r="AZ296" s="159"/>
      <c r="BA296" s="159"/>
      <c r="BB296" s="159"/>
      <c r="BC296" s="14"/>
      <c r="BD296" s="14"/>
      <c r="BE296" s="14"/>
      <c r="BF296" s="14"/>
      <c r="BG296" s="14"/>
      <c r="BH296" s="14"/>
      <c r="BI296" s="14"/>
      <c r="BJ296" s="14"/>
      <c r="BK296" s="14"/>
      <c r="BL296" s="14"/>
      <c r="BM296" s="14"/>
      <c r="BN296" s="14"/>
      <c r="BO296" s="14"/>
      <c r="BP296" s="14"/>
      <c r="BQ296" s="14"/>
      <c r="BR296" s="14"/>
      <c r="BS296" s="14"/>
      <c r="BT296" s="14"/>
      <c r="BU296" s="14"/>
      <c r="BV296" s="14"/>
      <c r="BW296" s="14"/>
    </row>
    <row r="297" spans="41:75">
      <c r="AO297" s="159"/>
      <c r="AQ297" s="159"/>
      <c r="AS297" s="14"/>
      <c r="AU297" s="14"/>
      <c r="AW297" s="14"/>
      <c r="AY297" s="159"/>
      <c r="AZ297" s="159"/>
      <c r="BA297" s="159"/>
      <c r="BB297" s="159"/>
      <c r="BC297" s="14"/>
      <c r="BD297" s="14"/>
      <c r="BE297" s="14"/>
      <c r="BF297" s="14"/>
      <c r="BG297" s="14"/>
      <c r="BH297" s="14"/>
      <c r="BI297" s="14"/>
      <c r="BJ297" s="14"/>
      <c r="BK297" s="14"/>
      <c r="BL297" s="14"/>
      <c r="BM297" s="14"/>
      <c r="BN297" s="14"/>
      <c r="BO297" s="14"/>
      <c r="BP297" s="14"/>
      <c r="BQ297" s="14"/>
      <c r="BR297" s="14"/>
      <c r="BS297" s="14"/>
      <c r="BT297" s="14"/>
      <c r="BU297" s="14"/>
      <c r="BV297" s="14"/>
      <c r="BW297" s="14"/>
    </row>
    <row r="298" spans="41:75">
      <c r="AO298" s="159"/>
      <c r="AQ298" s="159"/>
      <c r="AS298" s="14"/>
      <c r="AU298" s="14"/>
      <c r="AW298" s="14"/>
      <c r="AY298" s="159"/>
      <c r="AZ298" s="159"/>
      <c r="BA298" s="159"/>
      <c r="BB298" s="159"/>
      <c r="BC298" s="14"/>
      <c r="BD298" s="14"/>
      <c r="BE298" s="14"/>
      <c r="BF298" s="14"/>
      <c r="BG298" s="14"/>
      <c r="BH298" s="14"/>
      <c r="BI298" s="14"/>
      <c r="BJ298" s="14"/>
      <c r="BK298" s="14"/>
      <c r="BL298" s="14"/>
      <c r="BM298" s="14"/>
      <c r="BN298" s="14"/>
      <c r="BO298" s="14"/>
      <c r="BP298" s="14"/>
      <c r="BQ298" s="14"/>
      <c r="BR298" s="14"/>
      <c r="BS298" s="14"/>
      <c r="BT298" s="14"/>
      <c r="BU298" s="14"/>
      <c r="BV298" s="14"/>
      <c r="BW298" s="14"/>
    </row>
    <row r="299" spans="41:75">
      <c r="AO299" s="159"/>
      <c r="AQ299" s="159"/>
      <c r="AS299" s="14"/>
      <c r="AU299" s="14"/>
      <c r="AW299" s="14"/>
      <c r="AY299" s="159"/>
      <c r="AZ299" s="159"/>
      <c r="BA299" s="159"/>
      <c r="BB299" s="159"/>
      <c r="BC299" s="14"/>
      <c r="BD299" s="14"/>
      <c r="BE299" s="14"/>
      <c r="BF299" s="14"/>
      <c r="BG299" s="14"/>
      <c r="BH299" s="14"/>
      <c r="BI299" s="14"/>
      <c r="BJ299" s="14"/>
      <c r="BK299" s="14"/>
      <c r="BL299" s="14"/>
      <c r="BM299" s="14"/>
      <c r="BN299" s="14"/>
      <c r="BO299" s="14"/>
      <c r="BP299" s="14"/>
      <c r="BQ299" s="14"/>
      <c r="BR299" s="14"/>
      <c r="BS299" s="14"/>
      <c r="BT299" s="14"/>
      <c r="BU299" s="14"/>
      <c r="BV299" s="14"/>
      <c r="BW299" s="14"/>
    </row>
    <row r="300" spans="41:75">
      <c r="AO300" s="159"/>
      <c r="AQ300" s="159"/>
      <c r="AS300" s="14"/>
      <c r="AU300" s="14"/>
      <c r="AW300" s="14"/>
      <c r="AY300" s="159"/>
      <c r="AZ300" s="159"/>
      <c r="BA300" s="159"/>
      <c r="BB300" s="159"/>
      <c r="BC300" s="14"/>
      <c r="BD300" s="14"/>
      <c r="BE300" s="14"/>
      <c r="BF300" s="14"/>
      <c r="BG300" s="14"/>
      <c r="BH300" s="14"/>
      <c r="BI300" s="14"/>
      <c r="BJ300" s="14"/>
      <c r="BK300" s="14"/>
      <c r="BL300" s="14"/>
      <c r="BM300" s="14"/>
      <c r="BN300" s="14"/>
      <c r="BO300" s="14"/>
      <c r="BP300" s="14"/>
      <c r="BQ300" s="14"/>
      <c r="BR300" s="14"/>
      <c r="BS300" s="14"/>
      <c r="BT300" s="14"/>
      <c r="BU300" s="14"/>
      <c r="BV300" s="14"/>
      <c r="BW300" s="14"/>
    </row>
    <row r="301" spans="41:75">
      <c r="AO301" s="159"/>
      <c r="AQ301" s="159"/>
      <c r="AS301" s="14"/>
      <c r="AU301" s="14"/>
      <c r="AW301" s="14"/>
      <c r="AY301" s="159"/>
      <c r="AZ301" s="159"/>
      <c r="BA301" s="159"/>
      <c r="BB301" s="159"/>
      <c r="BC301" s="14"/>
      <c r="BD301" s="14"/>
      <c r="BE301" s="14"/>
      <c r="BF301" s="14"/>
      <c r="BG301" s="14"/>
      <c r="BH301" s="14"/>
      <c r="BI301" s="14"/>
      <c r="BJ301" s="14"/>
      <c r="BK301" s="14"/>
      <c r="BL301" s="14"/>
      <c r="BM301" s="14"/>
      <c r="BN301" s="14"/>
      <c r="BO301" s="14"/>
      <c r="BP301" s="14"/>
      <c r="BQ301" s="14"/>
      <c r="BR301" s="14"/>
      <c r="BS301" s="14"/>
      <c r="BT301" s="14"/>
      <c r="BU301" s="14"/>
      <c r="BV301" s="14"/>
      <c r="BW301" s="14"/>
    </row>
    <row r="302" spans="41:75">
      <c r="AO302" s="159"/>
      <c r="AQ302" s="159"/>
      <c r="AS302" s="14"/>
      <c r="AU302" s="14"/>
      <c r="AW302" s="14"/>
      <c r="AY302" s="159"/>
      <c r="AZ302" s="159"/>
      <c r="BA302" s="159"/>
      <c r="BB302" s="159"/>
      <c r="BC302" s="14"/>
      <c r="BD302" s="14"/>
      <c r="BE302" s="14"/>
      <c r="BF302" s="14"/>
      <c r="BG302" s="14"/>
      <c r="BH302" s="14"/>
      <c r="BI302" s="14"/>
      <c r="BJ302" s="14"/>
      <c r="BK302" s="14"/>
      <c r="BL302" s="14"/>
      <c r="BM302" s="14"/>
      <c r="BN302" s="14"/>
      <c r="BO302" s="14"/>
      <c r="BP302" s="14"/>
      <c r="BQ302" s="14"/>
      <c r="BR302" s="14"/>
      <c r="BS302" s="14"/>
      <c r="BT302" s="14"/>
      <c r="BU302" s="14"/>
      <c r="BV302" s="14"/>
      <c r="BW302" s="14"/>
    </row>
    <row r="303" spans="41:75">
      <c r="AO303" s="159"/>
      <c r="AQ303" s="159"/>
      <c r="AS303" s="14"/>
      <c r="AU303" s="14"/>
      <c r="AW303" s="14"/>
      <c r="AY303" s="159"/>
      <c r="AZ303" s="159"/>
      <c r="BA303" s="159"/>
      <c r="BB303" s="159"/>
      <c r="BC303" s="14"/>
      <c r="BD303" s="14"/>
      <c r="BE303" s="14"/>
      <c r="BF303" s="14"/>
      <c r="BG303" s="14"/>
      <c r="BH303" s="14"/>
      <c r="BI303" s="14"/>
      <c r="BJ303" s="14"/>
      <c r="BK303" s="14"/>
      <c r="BL303" s="14"/>
      <c r="BM303" s="14"/>
      <c r="BN303" s="14"/>
      <c r="BO303" s="14"/>
      <c r="BP303" s="14"/>
      <c r="BQ303" s="14"/>
      <c r="BR303" s="14"/>
      <c r="BS303" s="14"/>
      <c r="BT303" s="14"/>
      <c r="BU303" s="14"/>
      <c r="BV303" s="14"/>
      <c r="BW303" s="14"/>
    </row>
    <row r="304" spans="41:75">
      <c r="AO304" s="159"/>
      <c r="AQ304" s="159"/>
      <c r="AS304" s="14"/>
      <c r="AU304" s="14"/>
      <c r="AW304" s="14"/>
      <c r="AY304" s="159"/>
      <c r="AZ304" s="159"/>
      <c r="BA304" s="159"/>
      <c r="BB304" s="159"/>
      <c r="BC304" s="14"/>
      <c r="BD304" s="14"/>
      <c r="BE304" s="14"/>
      <c r="BF304" s="14"/>
      <c r="BG304" s="14"/>
      <c r="BH304" s="14"/>
      <c r="BI304" s="14"/>
      <c r="BJ304" s="14"/>
      <c r="BK304" s="14"/>
      <c r="BL304" s="14"/>
      <c r="BM304" s="14"/>
      <c r="BN304" s="14"/>
      <c r="BO304" s="14"/>
      <c r="BP304" s="14"/>
      <c r="BQ304" s="14"/>
      <c r="BR304" s="14"/>
      <c r="BS304" s="14"/>
      <c r="BT304" s="14"/>
      <c r="BU304" s="14"/>
      <c r="BV304" s="14"/>
      <c r="BW304" s="14"/>
    </row>
    <row r="305" spans="41:75">
      <c r="AO305" s="159"/>
      <c r="AQ305" s="159"/>
      <c r="AS305" s="14"/>
      <c r="AU305" s="14"/>
      <c r="AW305" s="14"/>
      <c r="AY305" s="159"/>
      <c r="AZ305" s="159"/>
      <c r="BA305" s="159"/>
      <c r="BB305" s="159"/>
      <c r="BC305" s="14"/>
      <c r="BD305" s="14"/>
      <c r="BE305" s="14"/>
      <c r="BF305" s="14"/>
      <c r="BG305" s="14"/>
      <c r="BH305" s="14"/>
      <c r="BI305" s="14"/>
      <c r="BJ305" s="14"/>
      <c r="BK305" s="14"/>
      <c r="BL305" s="14"/>
      <c r="BM305" s="14"/>
      <c r="BN305" s="14"/>
      <c r="BO305" s="14"/>
      <c r="BP305" s="14"/>
      <c r="BQ305" s="14"/>
      <c r="BR305" s="14"/>
      <c r="BS305" s="14"/>
      <c r="BT305" s="14"/>
      <c r="BU305" s="14"/>
      <c r="BV305" s="14"/>
      <c r="BW305" s="14"/>
    </row>
    <row r="306" spans="41:75">
      <c r="AO306" s="159"/>
      <c r="AQ306" s="159"/>
      <c r="AS306" s="14"/>
      <c r="AU306" s="14"/>
      <c r="AW306" s="14"/>
      <c r="AY306" s="159"/>
      <c r="AZ306" s="159"/>
      <c r="BA306" s="159"/>
      <c r="BB306" s="159"/>
      <c r="BC306" s="14"/>
      <c r="BD306" s="14"/>
      <c r="BE306" s="14"/>
      <c r="BF306" s="14"/>
      <c r="BG306" s="14"/>
      <c r="BH306" s="14"/>
      <c r="BI306" s="14"/>
      <c r="BJ306" s="14"/>
      <c r="BK306" s="14"/>
      <c r="BL306" s="14"/>
      <c r="BM306" s="14"/>
      <c r="BN306" s="14"/>
      <c r="BO306" s="14"/>
      <c r="BP306" s="14"/>
      <c r="BQ306" s="14"/>
      <c r="BR306" s="14"/>
      <c r="BS306" s="14"/>
      <c r="BT306" s="14"/>
      <c r="BU306" s="14"/>
      <c r="BV306" s="14"/>
      <c r="BW306" s="14"/>
    </row>
    <row r="307" spans="41:75">
      <c r="AO307" s="159"/>
      <c r="AQ307" s="159"/>
      <c r="AS307" s="14"/>
      <c r="AU307" s="14"/>
      <c r="AW307" s="14"/>
      <c r="AY307" s="159"/>
      <c r="AZ307" s="159"/>
      <c r="BA307" s="159"/>
      <c r="BB307" s="159"/>
      <c r="BC307" s="14"/>
      <c r="BD307" s="14"/>
      <c r="BE307" s="14"/>
      <c r="BF307" s="14"/>
      <c r="BG307" s="14"/>
      <c r="BH307" s="14"/>
      <c r="BI307" s="14"/>
      <c r="BJ307" s="14"/>
      <c r="BK307" s="14"/>
      <c r="BL307" s="14"/>
      <c r="BM307" s="14"/>
      <c r="BN307" s="14"/>
      <c r="BO307" s="14"/>
      <c r="BP307" s="14"/>
      <c r="BQ307" s="14"/>
      <c r="BR307" s="14"/>
      <c r="BS307" s="14"/>
      <c r="BT307" s="14"/>
      <c r="BU307" s="14"/>
      <c r="BV307" s="14"/>
      <c r="BW307" s="14"/>
    </row>
    <row r="308" spans="41:75">
      <c r="AO308" s="159"/>
      <c r="AQ308" s="159"/>
      <c r="AS308" s="14"/>
      <c r="AU308" s="14"/>
      <c r="AW308" s="14"/>
      <c r="AY308" s="159"/>
      <c r="AZ308" s="159"/>
      <c r="BA308" s="159"/>
      <c r="BB308" s="159"/>
      <c r="BC308" s="14"/>
      <c r="BD308" s="14"/>
      <c r="BE308" s="14"/>
      <c r="BF308" s="14"/>
      <c r="BG308" s="14"/>
      <c r="BH308" s="14"/>
      <c r="BI308" s="14"/>
      <c r="BJ308" s="14"/>
      <c r="BK308" s="14"/>
      <c r="BL308" s="14"/>
      <c r="BM308" s="14"/>
      <c r="BN308" s="14"/>
      <c r="BO308" s="14"/>
      <c r="BP308" s="14"/>
      <c r="BQ308" s="14"/>
      <c r="BR308" s="14"/>
      <c r="BS308" s="14"/>
      <c r="BT308" s="14"/>
      <c r="BU308" s="14"/>
      <c r="BV308" s="14"/>
      <c r="BW308" s="14"/>
    </row>
    <row r="309" spans="41:75">
      <c r="AO309" s="159"/>
      <c r="AQ309" s="159"/>
      <c r="AS309" s="14"/>
      <c r="AU309" s="14"/>
      <c r="AW309" s="14"/>
      <c r="AY309" s="159"/>
      <c r="AZ309" s="159"/>
      <c r="BA309" s="159"/>
      <c r="BB309" s="159"/>
      <c r="BC309" s="14"/>
      <c r="BD309" s="14"/>
      <c r="BE309" s="14"/>
      <c r="BF309" s="14"/>
      <c r="BG309" s="14"/>
      <c r="BH309" s="14"/>
      <c r="BI309" s="14"/>
      <c r="BJ309" s="14"/>
      <c r="BK309" s="14"/>
      <c r="BL309" s="14"/>
      <c r="BM309" s="14"/>
      <c r="BN309" s="14"/>
      <c r="BO309" s="14"/>
      <c r="BP309" s="14"/>
      <c r="BQ309" s="14"/>
      <c r="BR309" s="14"/>
      <c r="BS309" s="14"/>
      <c r="BT309" s="14"/>
      <c r="BU309" s="14"/>
      <c r="BV309" s="14"/>
      <c r="BW309" s="14"/>
    </row>
    <row r="310" spans="41:75">
      <c r="AO310" s="159"/>
      <c r="AQ310" s="159"/>
      <c r="AS310" s="14"/>
      <c r="AU310" s="14"/>
      <c r="AW310" s="14"/>
      <c r="AY310" s="159"/>
      <c r="AZ310" s="159"/>
      <c r="BA310" s="159"/>
      <c r="BB310" s="159"/>
      <c r="BC310" s="14"/>
      <c r="BD310" s="14"/>
      <c r="BE310" s="14"/>
      <c r="BF310" s="14"/>
      <c r="BG310" s="14"/>
      <c r="BH310" s="14"/>
      <c r="BI310" s="14"/>
      <c r="BJ310" s="14"/>
      <c r="BK310" s="14"/>
      <c r="BL310" s="14"/>
      <c r="BM310" s="14"/>
      <c r="BN310" s="14"/>
      <c r="BO310" s="14"/>
      <c r="BP310" s="14"/>
      <c r="BQ310" s="14"/>
      <c r="BR310" s="14"/>
      <c r="BS310" s="14"/>
      <c r="BT310" s="14"/>
      <c r="BU310" s="14"/>
      <c r="BV310" s="14"/>
      <c r="BW310" s="14"/>
    </row>
    <row r="311" spans="41:75">
      <c r="AO311" s="159"/>
      <c r="AQ311" s="159"/>
      <c r="AS311" s="14"/>
      <c r="AU311" s="14"/>
      <c r="AW311" s="14"/>
      <c r="AY311" s="159"/>
      <c r="AZ311" s="159"/>
      <c r="BA311" s="159"/>
      <c r="BB311" s="159"/>
      <c r="BC311" s="14"/>
      <c r="BD311" s="14"/>
      <c r="BE311" s="14"/>
      <c r="BF311" s="14"/>
      <c r="BG311" s="14"/>
      <c r="BH311" s="14"/>
      <c r="BI311" s="14"/>
      <c r="BJ311" s="14"/>
      <c r="BK311" s="14"/>
      <c r="BL311" s="14"/>
      <c r="BM311" s="14"/>
      <c r="BN311" s="14"/>
      <c r="BO311" s="14"/>
      <c r="BP311" s="14"/>
      <c r="BQ311" s="14"/>
      <c r="BR311" s="14"/>
      <c r="BS311" s="14"/>
      <c r="BT311" s="14"/>
      <c r="BU311" s="14"/>
      <c r="BV311" s="14"/>
      <c r="BW311" s="14"/>
    </row>
    <row r="312" spans="41:75">
      <c r="AO312" s="159"/>
      <c r="AQ312" s="159"/>
      <c r="AS312" s="14"/>
      <c r="AU312" s="14"/>
      <c r="AW312" s="14"/>
      <c r="AY312" s="159"/>
      <c r="AZ312" s="159"/>
      <c r="BA312" s="159"/>
      <c r="BB312" s="159"/>
      <c r="BC312" s="14"/>
      <c r="BD312" s="14"/>
      <c r="BE312" s="14"/>
      <c r="BF312" s="14"/>
      <c r="BG312" s="14"/>
      <c r="BH312" s="14"/>
      <c r="BI312" s="14"/>
      <c r="BJ312" s="14"/>
      <c r="BK312" s="14"/>
      <c r="BL312" s="14"/>
      <c r="BM312" s="14"/>
      <c r="BN312" s="14"/>
      <c r="BO312" s="14"/>
      <c r="BP312" s="14"/>
      <c r="BQ312" s="14"/>
      <c r="BR312" s="14"/>
      <c r="BS312" s="14"/>
      <c r="BT312" s="14"/>
      <c r="BU312" s="14"/>
      <c r="BV312" s="14"/>
      <c r="BW312" s="14"/>
    </row>
    <row r="313" spans="41:75">
      <c r="AO313" s="159"/>
      <c r="AQ313" s="159"/>
      <c r="AS313" s="14"/>
      <c r="AU313" s="14"/>
      <c r="AW313" s="14"/>
      <c r="AY313" s="159"/>
      <c r="AZ313" s="159"/>
      <c r="BA313" s="159"/>
      <c r="BB313" s="159"/>
      <c r="BC313" s="14"/>
      <c r="BD313" s="14"/>
      <c r="BE313" s="14"/>
      <c r="BF313" s="14"/>
      <c r="BG313" s="14"/>
      <c r="BH313" s="14"/>
      <c r="BI313" s="14"/>
      <c r="BJ313" s="14"/>
      <c r="BK313" s="14"/>
      <c r="BL313" s="14"/>
      <c r="BM313" s="14"/>
      <c r="BN313" s="14"/>
      <c r="BO313" s="14"/>
      <c r="BP313" s="14"/>
      <c r="BQ313" s="14"/>
      <c r="BR313" s="14"/>
      <c r="BS313" s="14"/>
      <c r="BT313" s="14"/>
      <c r="BU313" s="14"/>
      <c r="BV313" s="14"/>
      <c r="BW313" s="14"/>
    </row>
    <row r="314" spans="41:75">
      <c r="AO314" s="159"/>
      <c r="AQ314" s="159"/>
      <c r="AS314" s="14"/>
      <c r="AU314" s="14"/>
      <c r="AW314" s="14"/>
      <c r="AY314" s="159"/>
      <c r="AZ314" s="159"/>
      <c r="BA314" s="159"/>
      <c r="BB314" s="159"/>
      <c r="BC314" s="14"/>
      <c r="BD314" s="14"/>
      <c r="BE314" s="14"/>
      <c r="BF314" s="14"/>
      <c r="BG314" s="14"/>
      <c r="BH314" s="14"/>
      <c r="BI314" s="14"/>
      <c r="BJ314" s="14"/>
      <c r="BK314" s="14"/>
      <c r="BL314" s="14"/>
      <c r="BM314" s="14"/>
      <c r="BN314" s="14"/>
      <c r="BO314" s="14"/>
      <c r="BP314" s="14"/>
      <c r="BQ314" s="14"/>
      <c r="BR314" s="14"/>
      <c r="BS314" s="14"/>
      <c r="BT314" s="14"/>
      <c r="BU314" s="14"/>
      <c r="BV314" s="14"/>
      <c r="BW314" s="14"/>
    </row>
    <row r="315" spans="41:75">
      <c r="AO315" s="159"/>
      <c r="AQ315" s="159"/>
      <c r="AS315" s="14"/>
      <c r="AU315" s="14"/>
      <c r="AW315" s="14"/>
      <c r="AY315" s="159"/>
      <c r="AZ315" s="159"/>
      <c r="BA315" s="159"/>
      <c r="BB315" s="159"/>
      <c r="BC315" s="14"/>
      <c r="BD315" s="14"/>
      <c r="BE315" s="14"/>
      <c r="BF315" s="14"/>
      <c r="BG315" s="14"/>
      <c r="BH315" s="14"/>
      <c r="BI315" s="14"/>
      <c r="BJ315" s="14"/>
      <c r="BK315" s="14"/>
      <c r="BL315" s="14"/>
      <c r="BM315" s="14"/>
      <c r="BN315" s="14"/>
      <c r="BO315" s="14"/>
      <c r="BP315" s="14"/>
      <c r="BQ315" s="14"/>
      <c r="BR315" s="14"/>
      <c r="BS315" s="14"/>
      <c r="BT315" s="14"/>
      <c r="BU315" s="14"/>
      <c r="BV315" s="14"/>
      <c r="BW315" s="14"/>
    </row>
    <row r="316" spans="41:75">
      <c r="AO316" s="159"/>
      <c r="AQ316" s="159"/>
      <c r="AS316" s="14"/>
      <c r="AU316" s="14"/>
      <c r="AW316" s="14"/>
      <c r="AY316" s="159"/>
      <c r="AZ316" s="159"/>
      <c r="BA316" s="159"/>
      <c r="BB316" s="159"/>
      <c r="BC316" s="14"/>
      <c r="BD316" s="14"/>
      <c r="BE316" s="14"/>
      <c r="BF316" s="14"/>
      <c r="BG316" s="14"/>
      <c r="BH316" s="14"/>
      <c r="BI316" s="14"/>
      <c r="BJ316" s="14"/>
      <c r="BK316" s="14"/>
      <c r="BL316" s="14"/>
      <c r="BM316" s="14"/>
      <c r="BN316" s="14"/>
      <c r="BO316" s="14"/>
      <c r="BP316" s="14"/>
      <c r="BQ316" s="14"/>
      <c r="BR316" s="14"/>
      <c r="BS316" s="14"/>
      <c r="BT316" s="14"/>
      <c r="BU316" s="14"/>
      <c r="BV316" s="14"/>
      <c r="BW316" s="14"/>
    </row>
    <row r="317" spans="41:75">
      <c r="AO317" s="159"/>
      <c r="AQ317" s="159"/>
      <c r="AS317" s="14"/>
      <c r="AU317" s="14"/>
      <c r="AW317" s="14"/>
      <c r="AY317" s="159"/>
      <c r="AZ317" s="159"/>
      <c r="BA317" s="159"/>
      <c r="BB317" s="159"/>
      <c r="BC317" s="14"/>
      <c r="BD317" s="14"/>
      <c r="BE317" s="14"/>
      <c r="BF317" s="14"/>
      <c r="BG317" s="14"/>
      <c r="BH317" s="14"/>
      <c r="BI317" s="14"/>
      <c r="BJ317" s="14"/>
      <c r="BK317" s="14"/>
      <c r="BL317" s="14"/>
      <c r="BM317" s="14"/>
      <c r="BN317" s="14"/>
      <c r="BO317" s="14"/>
      <c r="BP317" s="14"/>
      <c r="BQ317" s="14"/>
      <c r="BR317" s="14"/>
      <c r="BS317" s="14"/>
      <c r="BT317" s="14"/>
      <c r="BU317" s="14"/>
      <c r="BV317" s="14"/>
      <c r="BW317" s="14"/>
    </row>
    <row r="318" spans="41:75">
      <c r="AO318" s="159"/>
      <c r="AQ318" s="159"/>
      <c r="AS318" s="14"/>
      <c r="AU318" s="14"/>
      <c r="AW318" s="14"/>
      <c r="AY318" s="159"/>
      <c r="AZ318" s="159"/>
      <c r="BA318" s="159"/>
      <c r="BB318" s="159"/>
      <c r="BC318" s="14"/>
      <c r="BD318" s="14"/>
      <c r="BE318" s="14"/>
      <c r="BF318" s="14"/>
      <c r="BG318" s="14"/>
      <c r="BH318" s="14"/>
      <c r="BI318" s="14"/>
      <c r="BJ318" s="14"/>
      <c r="BK318" s="14"/>
      <c r="BL318" s="14"/>
      <c r="BM318" s="14"/>
      <c r="BN318" s="14"/>
      <c r="BO318" s="14"/>
      <c r="BP318" s="14"/>
      <c r="BQ318" s="14"/>
      <c r="BR318" s="14"/>
      <c r="BS318" s="14"/>
      <c r="BT318" s="14"/>
      <c r="BU318" s="14"/>
      <c r="BV318" s="14"/>
      <c r="BW318" s="14"/>
    </row>
    <row r="319" spans="41:75">
      <c r="AO319" s="159"/>
      <c r="AQ319" s="159"/>
      <c r="AS319" s="14"/>
      <c r="AU319" s="14"/>
      <c r="AW319" s="14"/>
      <c r="AY319" s="159"/>
      <c r="AZ319" s="159"/>
      <c r="BA319" s="159"/>
      <c r="BB319" s="159"/>
      <c r="BC319" s="14"/>
      <c r="BD319" s="14"/>
      <c r="BE319" s="14"/>
      <c r="BF319" s="14"/>
      <c r="BG319" s="14"/>
      <c r="BH319" s="14"/>
      <c r="BI319" s="14"/>
      <c r="BJ319" s="14"/>
      <c r="BK319" s="14"/>
      <c r="BL319" s="14"/>
      <c r="BM319" s="14"/>
      <c r="BN319" s="14"/>
      <c r="BO319" s="14"/>
      <c r="BP319" s="14"/>
      <c r="BQ319" s="14"/>
      <c r="BR319" s="14"/>
      <c r="BS319" s="14"/>
      <c r="BT319" s="14"/>
      <c r="BU319" s="14"/>
      <c r="BV319" s="14"/>
      <c r="BW319" s="14"/>
    </row>
    <row r="320" spans="41:75">
      <c r="AO320" s="159"/>
      <c r="AQ320" s="159"/>
      <c r="AS320" s="14"/>
      <c r="AU320" s="14"/>
      <c r="AW320" s="14"/>
      <c r="AY320" s="159"/>
      <c r="AZ320" s="159"/>
      <c r="BA320" s="159"/>
      <c r="BB320" s="159"/>
      <c r="BC320" s="14"/>
      <c r="BD320" s="14"/>
      <c r="BE320" s="14"/>
      <c r="BF320" s="14"/>
      <c r="BG320" s="14"/>
      <c r="BH320" s="14"/>
      <c r="BI320" s="14"/>
      <c r="BJ320" s="14"/>
      <c r="BK320" s="14"/>
      <c r="BL320" s="14"/>
      <c r="BM320" s="14"/>
      <c r="BN320" s="14"/>
      <c r="BO320" s="14"/>
      <c r="BP320" s="14"/>
      <c r="BQ320" s="14"/>
      <c r="BR320" s="14"/>
      <c r="BS320" s="14"/>
      <c r="BT320" s="14"/>
      <c r="BU320" s="14"/>
      <c r="BV320" s="14"/>
      <c r="BW320" s="14"/>
    </row>
    <row r="321" spans="33:75">
      <c r="AO321" s="159"/>
      <c r="AQ321" s="159"/>
      <c r="AS321" s="14"/>
      <c r="AU321" s="14"/>
      <c r="AW321" s="14"/>
      <c r="AY321" s="159"/>
      <c r="AZ321" s="159"/>
      <c r="BA321" s="159"/>
      <c r="BB321" s="159"/>
      <c r="BC321" s="14"/>
      <c r="BD321" s="14"/>
      <c r="BE321" s="14"/>
      <c r="BF321" s="14"/>
      <c r="BG321" s="14"/>
      <c r="BH321" s="14"/>
      <c r="BI321" s="14"/>
      <c r="BJ321" s="14"/>
      <c r="BK321" s="14"/>
      <c r="BL321" s="14"/>
      <c r="BM321" s="14"/>
      <c r="BN321" s="14"/>
      <c r="BO321" s="14"/>
      <c r="BP321" s="14"/>
      <c r="BQ321" s="14"/>
      <c r="BR321" s="14"/>
      <c r="BS321" s="14"/>
      <c r="BT321" s="14"/>
      <c r="BU321" s="14"/>
      <c r="BV321" s="14"/>
      <c r="BW321" s="14"/>
    </row>
    <row r="322" spans="33:75">
      <c r="AO322" s="159"/>
      <c r="AQ322" s="159"/>
      <c r="AS322" s="14"/>
      <c r="AU322" s="14"/>
      <c r="AW322" s="14"/>
      <c r="AY322" s="159"/>
      <c r="AZ322" s="159"/>
      <c r="BA322" s="159"/>
      <c r="BB322" s="159"/>
      <c r="BC322" s="14"/>
      <c r="BD322" s="14"/>
      <c r="BE322" s="14"/>
      <c r="BF322" s="14"/>
      <c r="BG322" s="14"/>
      <c r="BH322" s="14"/>
      <c r="BI322" s="14"/>
      <c r="BJ322" s="14"/>
      <c r="BK322" s="14"/>
      <c r="BL322" s="14"/>
      <c r="BM322" s="14"/>
      <c r="BN322" s="14"/>
      <c r="BO322" s="14"/>
      <c r="BP322" s="14"/>
      <c r="BQ322" s="14"/>
      <c r="BR322" s="14"/>
      <c r="BS322" s="14"/>
      <c r="BT322" s="14"/>
      <c r="BU322" s="14"/>
      <c r="BV322" s="14"/>
      <c r="BW322" s="14"/>
    </row>
    <row r="323" spans="33:75">
      <c r="AO323" s="159"/>
      <c r="AQ323" s="159"/>
      <c r="AS323" s="14"/>
      <c r="AU323" s="14"/>
      <c r="AW323" s="14"/>
      <c r="AY323" s="159"/>
      <c r="AZ323" s="159"/>
      <c r="BA323" s="159"/>
      <c r="BB323" s="159"/>
      <c r="BC323" s="14"/>
      <c r="BD323" s="14"/>
      <c r="BE323" s="14"/>
      <c r="BF323" s="14"/>
      <c r="BG323" s="14"/>
      <c r="BH323" s="14"/>
      <c r="BI323" s="14"/>
      <c r="BJ323" s="14"/>
      <c r="BK323" s="14"/>
      <c r="BL323" s="14"/>
      <c r="BM323" s="14"/>
      <c r="BN323" s="14"/>
      <c r="BO323" s="14"/>
      <c r="BP323" s="14"/>
      <c r="BQ323" s="14"/>
      <c r="BR323" s="14"/>
      <c r="BS323" s="14"/>
      <c r="BT323" s="14"/>
      <c r="BU323" s="14"/>
      <c r="BV323" s="14"/>
      <c r="BW323" s="14"/>
    </row>
    <row r="324" spans="33:75">
      <c r="AO324" s="159"/>
      <c r="AQ324" s="159"/>
      <c r="AS324" s="14"/>
      <c r="AU324" s="14"/>
      <c r="AW324" s="14"/>
      <c r="AY324" s="159"/>
      <c r="AZ324" s="159"/>
      <c r="BA324" s="159"/>
      <c r="BB324" s="159"/>
      <c r="BC324" s="14"/>
      <c r="BD324" s="14"/>
      <c r="BE324" s="14"/>
      <c r="BF324" s="14"/>
      <c r="BG324" s="14"/>
      <c r="BH324" s="14"/>
      <c r="BI324" s="14"/>
      <c r="BJ324" s="14"/>
      <c r="BK324" s="14"/>
      <c r="BL324" s="14"/>
      <c r="BM324" s="14"/>
      <c r="BN324" s="14"/>
      <c r="BO324" s="14"/>
      <c r="BP324" s="14"/>
      <c r="BQ324" s="14"/>
      <c r="BR324" s="14"/>
      <c r="BS324" s="14"/>
      <c r="BT324" s="14"/>
      <c r="BU324" s="14"/>
      <c r="BV324" s="14"/>
      <c r="BW324" s="14"/>
    </row>
    <row r="325" spans="33:75">
      <c r="AO325" s="159"/>
      <c r="AQ325" s="159"/>
      <c r="AS325" s="14"/>
      <c r="AU325" s="14"/>
      <c r="AW325" s="14"/>
      <c r="AY325" s="159"/>
      <c r="AZ325" s="159"/>
      <c r="BA325" s="159"/>
      <c r="BB325" s="159"/>
      <c r="BC325" s="14"/>
      <c r="BD325" s="14"/>
      <c r="BE325" s="14"/>
      <c r="BF325" s="14"/>
      <c r="BG325" s="14"/>
      <c r="BH325" s="14"/>
      <c r="BI325" s="14"/>
      <c r="BJ325" s="14"/>
      <c r="BK325" s="14"/>
      <c r="BL325" s="14"/>
      <c r="BM325" s="14"/>
      <c r="BN325" s="14"/>
      <c r="BO325" s="14"/>
      <c r="BP325" s="14"/>
      <c r="BQ325" s="14"/>
      <c r="BR325" s="14"/>
      <c r="BS325" s="14"/>
      <c r="BT325" s="14"/>
      <c r="BU325" s="14"/>
      <c r="BV325" s="14"/>
      <c r="BW325" s="14"/>
    </row>
    <row r="326" spans="33:75">
      <c r="AO326" s="159"/>
      <c r="AQ326" s="159"/>
      <c r="AS326" s="14"/>
      <c r="AU326" s="14"/>
      <c r="AW326" s="14"/>
      <c r="AY326" s="159"/>
      <c r="AZ326" s="159"/>
      <c r="BA326" s="159"/>
      <c r="BB326" s="159"/>
      <c r="BC326" s="14"/>
      <c r="BD326" s="14"/>
      <c r="BE326" s="14"/>
      <c r="BF326" s="14"/>
      <c r="BG326" s="14"/>
      <c r="BH326" s="14"/>
      <c r="BI326" s="14"/>
      <c r="BJ326" s="14"/>
      <c r="BK326" s="14"/>
      <c r="BL326" s="14"/>
      <c r="BM326" s="14"/>
      <c r="BN326" s="14"/>
      <c r="BO326" s="14"/>
      <c r="BP326" s="14"/>
      <c r="BQ326" s="14"/>
      <c r="BR326" s="14"/>
      <c r="BS326" s="14"/>
      <c r="BT326" s="14"/>
      <c r="BU326" s="14"/>
      <c r="BV326" s="14"/>
      <c r="BW326" s="14"/>
    </row>
    <row r="327" spans="33:75">
      <c r="AO327" s="159"/>
      <c r="AQ327" s="159"/>
      <c r="AS327" s="14"/>
      <c r="AU327" s="14"/>
      <c r="AW327" s="14"/>
      <c r="AY327" s="159"/>
      <c r="AZ327" s="159"/>
      <c r="BA327" s="159"/>
      <c r="BB327" s="159"/>
      <c r="BC327" s="14"/>
      <c r="BD327" s="14"/>
      <c r="BE327" s="14"/>
      <c r="BF327" s="14"/>
      <c r="BG327" s="14"/>
      <c r="BH327" s="14"/>
      <c r="BI327" s="14"/>
      <c r="BJ327" s="14"/>
      <c r="BK327" s="14"/>
      <c r="BL327" s="14"/>
      <c r="BM327" s="14"/>
      <c r="BN327" s="14"/>
      <c r="BO327" s="14"/>
      <c r="BP327" s="14"/>
      <c r="BQ327" s="14"/>
      <c r="BR327" s="14"/>
      <c r="BS327" s="14"/>
      <c r="BT327" s="14"/>
      <c r="BU327" s="14"/>
      <c r="BV327" s="14"/>
      <c r="BW327" s="14"/>
    </row>
    <row r="328" spans="33:75">
      <c r="AG328" s="35"/>
      <c r="AH328" s="35"/>
      <c r="AI328" s="35"/>
      <c r="AJ328" s="35"/>
      <c r="AK328" s="35"/>
      <c r="AL328" s="35"/>
      <c r="AM328" s="77"/>
      <c r="AN328" s="77"/>
      <c r="AO328" s="161"/>
      <c r="AP328" s="77"/>
      <c r="AQ328" s="161"/>
      <c r="AR328" s="77"/>
      <c r="AS328" s="35"/>
      <c r="AT328" s="77"/>
      <c r="AU328" s="35"/>
      <c r="AV328" s="77"/>
      <c r="AW328" s="35"/>
      <c r="AX328" s="77"/>
      <c r="AY328" s="161"/>
      <c r="AZ328" s="161"/>
      <c r="BA328" s="161"/>
      <c r="BB328" s="161"/>
      <c r="BC328" s="35"/>
      <c r="BD328" s="35"/>
      <c r="BE328" s="35"/>
      <c r="BF328" s="35"/>
      <c r="BG328" s="35"/>
      <c r="BH328" s="35"/>
    </row>
    <row r="329" spans="33:75">
      <c r="AG329" s="35"/>
      <c r="AH329" s="35"/>
      <c r="AI329" s="35"/>
      <c r="AJ329" s="35"/>
      <c r="AK329" s="35"/>
      <c r="AL329" s="35"/>
      <c r="AM329" s="77"/>
      <c r="AN329" s="77"/>
      <c r="AO329" s="161"/>
      <c r="AP329" s="77"/>
      <c r="AQ329" s="161"/>
      <c r="AR329" s="77"/>
      <c r="AS329" s="35"/>
      <c r="AT329" s="77"/>
      <c r="AU329" s="35"/>
      <c r="AV329" s="77"/>
      <c r="AW329" s="35"/>
      <c r="AX329" s="77"/>
      <c r="AY329" s="161"/>
      <c r="AZ329" s="161"/>
      <c r="BA329" s="161"/>
      <c r="BB329" s="161"/>
      <c r="BC329" s="35"/>
      <c r="BD329" s="35"/>
      <c r="BE329" s="35"/>
      <c r="BF329" s="35"/>
      <c r="BG329" s="35"/>
      <c r="BH329" s="35"/>
    </row>
    <row r="330" spans="33:75">
      <c r="AG330" s="35"/>
      <c r="AH330" s="35"/>
      <c r="AI330" s="35"/>
      <c r="AJ330" s="35"/>
      <c r="AK330" s="35"/>
      <c r="AL330" s="35"/>
      <c r="AM330" s="77"/>
      <c r="AN330" s="77"/>
      <c r="AO330" s="161"/>
      <c r="AP330" s="77"/>
      <c r="AQ330" s="161"/>
      <c r="AR330" s="77"/>
      <c r="AS330" s="35"/>
      <c r="AT330" s="77"/>
      <c r="AU330" s="35"/>
      <c r="AV330" s="77"/>
      <c r="AW330" s="35"/>
      <c r="AX330" s="77"/>
      <c r="AY330" s="161"/>
      <c r="AZ330" s="161"/>
      <c r="BA330" s="161"/>
      <c r="BB330" s="161"/>
      <c r="BC330" s="35"/>
      <c r="BD330" s="35"/>
      <c r="BE330" s="35"/>
      <c r="BF330" s="35"/>
      <c r="BG330" s="35"/>
      <c r="BH330" s="35"/>
    </row>
    <row r="331" spans="33:75">
      <c r="AG331" s="35"/>
      <c r="AH331" s="35"/>
      <c r="AI331" s="35"/>
      <c r="AJ331" s="35"/>
      <c r="AK331" s="35"/>
      <c r="AL331" s="35"/>
      <c r="AM331" s="77"/>
      <c r="AN331" s="77"/>
      <c r="AO331" s="161"/>
      <c r="AP331" s="77"/>
      <c r="AQ331" s="161"/>
      <c r="AR331" s="77"/>
      <c r="AS331" s="35"/>
      <c r="AT331" s="77"/>
      <c r="AU331" s="35"/>
      <c r="AV331" s="77"/>
      <c r="AW331" s="35"/>
      <c r="AX331" s="77"/>
      <c r="AY331" s="161"/>
      <c r="AZ331" s="161"/>
      <c r="BA331" s="161"/>
      <c r="BB331" s="161"/>
      <c r="BC331" s="35"/>
      <c r="BD331" s="35"/>
      <c r="BE331" s="35"/>
      <c r="BF331" s="35"/>
      <c r="BG331" s="35"/>
      <c r="BH331" s="35"/>
    </row>
    <row r="332" spans="33:75">
      <c r="AG332" s="35"/>
      <c r="AH332" s="35"/>
      <c r="AI332" s="35"/>
      <c r="AJ332" s="35"/>
      <c r="AK332" s="35"/>
      <c r="AL332" s="35"/>
      <c r="AM332" s="77"/>
      <c r="AN332" s="77"/>
      <c r="AO332" s="161"/>
      <c r="AP332" s="77"/>
      <c r="AQ332" s="161"/>
      <c r="AR332" s="77"/>
      <c r="AS332" s="35"/>
      <c r="AT332" s="77"/>
      <c r="AU332" s="35"/>
      <c r="AV332" s="77"/>
      <c r="AW332" s="35"/>
      <c r="AX332" s="77"/>
      <c r="AY332" s="161"/>
      <c r="AZ332" s="161"/>
      <c r="BA332" s="161"/>
      <c r="BB332" s="161"/>
      <c r="BC332" s="35"/>
      <c r="BD332" s="35"/>
      <c r="BE332" s="35"/>
      <c r="BF332" s="35"/>
      <c r="BG332" s="35"/>
      <c r="BH332" s="35"/>
    </row>
    <row r="333" spans="33:75">
      <c r="AG333" s="35"/>
      <c r="AH333" s="35"/>
      <c r="AI333" s="35"/>
      <c r="AJ333" s="35"/>
      <c r="AK333" s="35"/>
      <c r="AL333" s="35"/>
      <c r="AM333" s="77"/>
      <c r="AN333" s="77"/>
      <c r="AO333" s="161"/>
      <c r="AP333" s="77"/>
      <c r="AQ333" s="161"/>
      <c r="AR333" s="77"/>
      <c r="AS333" s="35"/>
      <c r="AT333" s="77"/>
      <c r="AU333" s="35"/>
      <c r="AV333" s="77"/>
      <c r="AW333" s="35"/>
      <c r="AX333" s="77"/>
      <c r="AY333" s="161"/>
      <c r="AZ333" s="161"/>
      <c r="BA333" s="161"/>
      <c r="BB333" s="161"/>
      <c r="BC333" s="35"/>
      <c r="BD333" s="35"/>
      <c r="BE333" s="35"/>
      <c r="BF333" s="35"/>
      <c r="BG333" s="35"/>
      <c r="BH333" s="35"/>
    </row>
    <row r="334" spans="33:75">
      <c r="AG334" s="35"/>
      <c r="AH334" s="35"/>
      <c r="AI334" s="35"/>
      <c r="AJ334" s="35"/>
      <c r="AK334" s="35"/>
      <c r="AL334" s="35"/>
      <c r="AM334" s="77"/>
      <c r="AN334" s="77"/>
      <c r="AO334" s="161"/>
      <c r="AP334" s="77"/>
      <c r="AQ334" s="161"/>
      <c r="AR334" s="77"/>
      <c r="AS334" s="35"/>
      <c r="AT334" s="77"/>
      <c r="AU334" s="35"/>
      <c r="AV334" s="77"/>
      <c r="AW334" s="35"/>
      <c r="AX334" s="77"/>
      <c r="AY334" s="161"/>
      <c r="AZ334" s="161"/>
      <c r="BA334" s="161"/>
      <c r="BB334" s="161"/>
      <c r="BC334" s="35"/>
      <c r="BD334" s="35"/>
      <c r="BE334" s="35"/>
      <c r="BF334" s="35"/>
      <c r="BG334" s="35"/>
      <c r="BH334" s="35"/>
    </row>
    <row r="335" spans="33:75">
      <c r="AG335" s="35"/>
      <c r="AH335" s="35"/>
      <c r="AI335" s="35"/>
      <c r="AJ335" s="35"/>
      <c r="AK335" s="35"/>
      <c r="AL335" s="35"/>
      <c r="AM335" s="77"/>
      <c r="AN335" s="77"/>
      <c r="AO335" s="161"/>
      <c r="AP335" s="77"/>
      <c r="AQ335" s="161"/>
      <c r="AR335" s="77"/>
      <c r="AS335" s="35"/>
      <c r="AT335" s="77"/>
      <c r="AU335" s="35"/>
      <c r="AV335" s="77"/>
      <c r="AW335" s="35"/>
      <c r="AX335" s="77"/>
      <c r="AY335" s="161"/>
      <c r="AZ335" s="161"/>
      <c r="BA335" s="161"/>
      <c r="BB335" s="161"/>
      <c r="BC335" s="35"/>
      <c r="BD335" s="35"/>
      <c r="BE335" s="35"/>
      <c r="BF335" s="35"/>
      <c r="BG335" s="35"/>
      <c r="BH335" s="35"/>
    </row>
    <row r="336" spans="33:75">
      <c r="AG336" s="35"/>
      <c r="AH336" s="35"/>
      <c r="AI336" s="35"/>
      <c r="AJ336" s="35"/>
      <c r="AK336" s="35"/>
      <c r="AL336" s="35"/>
      <c r="AM336" s="77"/>
      <c r="AN336" s="77"/>
      <c r="AO336" s="161"/>
      <c r="AP336" s="77"/>
      <c r="AQ336" s="161"/>
      <c r="AR336" s="77"/>
      <c r="AS336" s="35"/>
      <c r="AT336" s="77"/>
      <c r="AU336" s="35"/>
      <c r="AV336" s="77"/>
      <c r="AW336" s="35"/>
      <c r="AX336" s="77"/>
      <c r="AY336" s="161"/>
      <c r="AZ336" s="161"/>
      <c r="BA336" s="161"/>
      <c r="BB336" s="161"/>
      <c r="BC336" s="35"/>
      <c r="BD336" s="35"/>
      <c r="BE336" s="35"/>
      <c r="BF336" s="35"/>
      <c r="BG336" s="35"/>
      <c r="BH336" s="35"/>
    </row>
    <row r="337" spans="17:60">
      <c r="Q337" s="3" t="s">
        <v>645</v>
      </c>
      <c r="AG337" s="35"/>
      <c r="AH337" s="35"/>
      <c r="AI337" s="35"/>
      <c r="AJ337" s="35"/>
      <c r="AK337" s="35"/>
      <c r="AL337" s="35"/>
      <c r="AM337" s="77"/>
      <c r="AN337" s="77"/>
      <c r="AO337" s="161"/>
      <c r="AP337" s="77"/>
      <c r="AQ337" s="161"/>
      <c r="AR337" s="77"/>
      <c r="AS337" s="35"/>
      <c r="AT337" s="77"/>
      <c r="AU337" s="35"/>
      <c r="AV337" s="77"/>
      <c r="AW337" s="35"/>
      <c r="AX337" s="77"/>
      <c r="AY337" s="161"/>
      <c r="AZ337" s="161"/>
      <c r="BA337" s="161"/>
      <c r="BB337" s="161"/>
      <c r="BC337" s="35"/>
      <c r="BD337" s="35"/>
      <c r="BE337" s="35"/>
      <c r="BF337" s="35"/>
      <c r="BG337" s="35"/>
      <c r="BH337" s="35"/>
    </row>
    <row r="338" spans="17:60">
      <c r="AG338" s="35"/>
      <c r="AH338" s="35"/>
      <c r="AI338" s="35"/>
      <c r="AJ338" s="35"/>
      <c r="AK338" s="35"/>
      <c r="AL338" s="35"/>
      <c r="AM338" s="77"/>
      <c r="AN338" s="77"/>
      <c r="AO338" s="161"/>
      <c r="AP338" s="77"/>
      <c r="AQ338" s="161"/>
      <c r="AR338" s="77"/>
      <c r="AS338" s="35"/>
      <c r="AT338" s="77"/>
      <c r="AU338" s="35"/>
      <c r="AV338" s="77"/>
      <c r="AW338" s="35"/>
      <c r="AX338" s="77"/>
      <c r="AY338" s="161"/>
      <c r="AZ338" s="161"/>
      <c r="BA338" s="161"/>
      <c r="BB338" s="161"/>
      <c r="BC338" s="35"/>
      <c r="BD338" s="35"/>
      <c r="BE338" s="35"/>
      <c r="BF338" s="35"/>
      <c r="BG338" s="35"/>
      <c r="BH338" s="35"/>
    </row>
    <row r="339" spans="17:60">
      <c r="AG339" s="35"/>
      <c r="AH339" s="35"/>
      <c r="AI339" s="35"/>
      <c r="AJ339" s="35"/>
      <c r="AK339" s="35"/>
      <c r="AL339" s="35"/>
      <c r="AM339" s="77"/>
      <c r="AN339" s="77"/>
      <c r="AO339" s="161"/>
      <c r="AP339" s="77"/>
      <c r="AQ339" s="161"/>
      <c r="AR339" s="77"/>
      <c r="AS339" s="35"/>
      <c r="AT339" s="77"/>
      <c r="AU339" s="35"/>
      <c r="AV339" s="77"/>
      <c r="AW339" s="35"/>
      <c r="AX339" s="77"/>
      <c r="AY339" s="161"/>
      <c r="AZ339" s="161"/>
      <c r="BA339" s="161"/>
      <c r="BB339" s="161"/>
      <c r="BC339" s="35"/>
      <c r="BD339" s="35"/>
      <c r="BE339" s="35"/>
      <c r="BF339" s="35"/>
      <c r="BG339" s="35"/>
      <c r="BH339" s="35"/>
    </row>
    <row r="340" spans="17:60">
      <c r="AG340" s="35"/>
      <c r="AH340" s="35"/>
      <c r="AI340" s="35"/>
      <c r="AJ340" s="35"/>
      <c r="AK340" s="35"/>
      <c r="AL340" s="35"/>
      <c r="AM340" s="77"/>
      <c r="AN340" s="77"/>
      <c r="AO340" s="161"/>
      <c r="AP340" s="77"/>
      <c r="AQ340" s="161"/>
      <c r="AR340" s="77"/>
      <c r="AS340" s="35"/>
      <c r="AT340" s="77"/>
      <c r="AU340" s="35"/>
      <c r="AV340" s="77"/>
      <c r="AW340" s="35"/>
      <c r="AX340" s="77"/>
      <c r="AY340" s="161"/>
      <c r="AZ340" s="161"/>
      <c r="BA340" s="161"/>
      <c r="BB340" s="161"/>
      <c r="BC340" s="35"/>
      <c r="BD340" s="35"/>
      <c r="BE340" s="35"/>
      <c r="BF340" s="35"/>
      <c r="BG340" s="35"/>
      <c r="BH340" s="35"/>
    </row>
    <row r="341" spans="17:60">
      <c r="AG341" s="35"/>
      <c r="AH341" s="35"/>
      <c r="AI341" s="35"/>
      <c r="AJ341" s="35"/>
      <c r="AK341" s="35"/>
      <c r="AL341" s="35"/>
      <c r="AM341" s="77"/>
      <c r="AN341" s="77"/>
      <c r="AO341" s="161"/>
      <c r="AP341" s="77"/>
      <c r="AQ341" s="161"/>
      <c r="AR341" s="77"/>
      <c r="AS341" s="35"/>
      <c r="AT341" s="77"/>
      <c r="AU341" s="35"/>
      <c r="AV341" s="77"/>
      <c r="AW341" s="35"/>
      <c r="AX341" s="77"/>
      <c r="AY341" s="161"/>
      <c r="AZ341" s="161"/>
      <c r="BA341" s="161"/>
      <c r="BB341" s="161"/>
      <c r="BC341" s="35"/>
      <c r="BD341" s="35"/>
      <c r="BE341" s="35"/>
      <c r="BF341" s="35"/>
      <c r="BG341" s="35"/>
      <c r="BH341" s="35"/>
    </row>
    <row r="342" spans="17:60">
      <c r="AG342" s="35"/>
      <c r="AH342" s="35"/>
      <c r="AI342" s="35"/>
      <c r="AJ342" s="35"/>
      <c r="AK342" s="35"/>
      <c r="AL342" s="35"/>
      <c r="AM342" s="77"/>
      <c r="AN342" s="77"/>
      <c r="AO342" s="161"/>
      <c r="AP342" s="77"/>
      <c r="AQ342" s="161"/>
      <c r="AR342" s="77"/>
      <c r="AS342" s="35"/>
      <c r="AT342" s="77"/>
      <c r="AU342" s="35"/>
      <c r="AV342" s="77"/>
      <c r="AW342" s="35"/>
      <c r="AX342" s="77"/>
      <c r="AY342" s="161"/>
      <c r="AZ342" s="161"/>
      <c r="BA342" s="161"/>
      <c r="BB342" s="161"/>
      <c r="BC342" s="35"/>
      <c r="BD342" s="35"/>
      <c r="BE342" s="35"/>
      <c r="BF342" s="35"/>
      <c r="BG342" s="35"/>
      <c r="BH342" s="35"/>
    </row>
    <row r="343" spans="17:60">
      <c r="AG343" s="35"/>
      <c r="AH343" s="35"/>
      <c r="AI343" s="35"/>
      <c r="AJ343" s="35"/>
      <c r="AK343" s="35"/>
      <c r="AL343" s="35"/>
      <c r="AM343" s="77"/>
      <c r="AN343" s="77"/>
      <c r="AO343" s="161"/>
      <c r="AP343" s="77"/>
      <c r="AQ343" s="161"/>
      <c r="AR343" s="77"/>
      <c r="AS343" s="35"/>
      <c r="AT343" s="77"/>
      <c r="AU343" s="35"/>
      <c r="AV343" s="77"/>
      <c r="AW343" s="35"/>
      <c r="AX343" s="77"/>
      <c r="AY343" s="161"/>
      <c r="AZ343" s="161"/>
      <c r="BA343" s="161"/>
      <c r="BB343" s="161"/>
      <c r="BC343" s="35"/>
      <c r="BD343" s="35"/>
      <c r="BE343" s="35"/>
      <c r="BF343" s="35"/>
      <c r="BG343" s="35"/>
      <c r="BH343" s="35"/>
    </row>
    <row r="344" spans="17:60">
      <c r="AG344" s="35"/>
      <c r="AH344" s="35"/>
      <c r="AI344" s="35"/>
      <c r="AJ344" s="35"/>
      <c r="AK344" s="35"/>
      <c r="AL344" s="35"/>
      <c r="AM344" s="77"/>
      <c r="AN344" s="77"/>
      <c r="AO344" s="161"/>
      <c r="AP344" s="77"/>
      <c r="AQ344" s="161"/>
      <c r="AR344" s="77"/>
      <c r="AS344" s="35"/>
      <c r="AT344" s="77"/>
      <c r="AU344" s="35"/>
      <c r="AV344" s="77"/>
      <c r="AW344" s="35"/>
      <c r="AX344" s="77"/>
      <c r="AY344" s="161"/>
      <c r="AZ344" s="161"/>
      <c r="BA344" s="161"/>
      <c r="BB344" s="161"/>
      <c r="BC344" s="35"/>
      <c r="BD344" s="35"/>
      <c r="BE344" s="35"/>
      <c r="BF344" s="35"/>
      <c r="BG344" s="35"/>
      <c r="BH344" s="35"/>
    </row>
    <row r="345" spans="17:60">
      <c r="AG345" s="35"/>
      <c r="AH345" s="35"/>
      <c r="AI345" s="35"/>
      <c r="AJ345" s="35"/>
      <c r="AK345" s="35"/>
      <c r="AL345" s="35"/>
      <c r="AM345" s="77"/>
      <c r="AN345" s="77"/>
      <c r="AO345" s="161"/>
      <c r="AP345" s="77"/>
      <c r="AQ345" s="161"/>
      <c r="AR345" s="77"/>
      <c r="AS345" s="35"/>
      <c r="AT345" s="77"/>
      <c r="AU345" s="35"/>
      <c r="AV345" s="77"/>
      <c r="AW345" s="35"/>
      <c r="AX345" s="77"/>
      <c r="AY345" s="161"/>
      <c r="AZ345" s="161"/>
      <c r="BA345" s="161"/>
      <c r="BB345" s="161"/>
      <c r="BC345" s="35"/>
      <c r="BD345" s="35"/>
      <c r="BE345" s="35"/>
      <c r="BF345" s="35"/>
      <c r="BG345" s="35"/>
      <c r="BH345" s="35"/>
    </row>
    <row r="346" spans="17:60">
      <c r="AG346" s="35"/>
      <c r="AH346" s="35"/>
      <c r="AI346" s="35"/>
      <c r="AJ346" s="35"/>
      <c r="AK346" s="35"/>
      <c r="AL346" s="35"/>
      <c r="AM346" s="77"/>
      <c r="AN346" s="77"/>
      <c r="AO346" s="161"/>
      <c r="AP346" s="77"/>
      <c r="AQ346" s="161"/>
      <c r="AR346" s="77"/>
      <c r="AS346" s="35"/>
      <c r="AT346" s="77"/>
      <c r="AU346" s="35"/>
      <c r="AV346" s="77"/>
      <c r="AW346" s="35"/>
      <c r="AX346" s="77"/>
      <c r="AY346" s="161"/>
      <c r="AZ346" s="161"/>
      <c r="BA346" s="161"/>
      <c r="BB346" s="161"/>
      <c r="BC346" s="35"/>
      <c r="BD346" s="35"/>
      <c r="BE346" s="35"/>
      <c r="BF346" s="35"/>
      <c r="BG346" s="35"/>
      <c r="BH346" s="35"/>
    </row>
    <row r="347" spans="17:60">
      <c r="AG347" s="35"/>
      <c r="AH347" s="35"/>
      <c r="AI347" s="35"/>
      <c r="AJ347" s="35"/>
      <c r="AK347" s="35"/>
      <c r="AL347" s="35"/>
      <c r="AM347" s="77"/>
      <c r="AN347" s="77"/>
      <c r="AO347" s="161"/>
      <c r="AP347" s="77"/>
      <c r="AQ347" s="161"/>
      <c r="AR347" s="77"/>
      <c r="AS347" s="35"/>
      <c r="AT347" s="77"/>
      <c r="AU347" s="35"/>
      <c r="AV347" s="77"/>
      <c r="AW347" s="35"/>
      <c r="AX347" s="77"/>
      <c r="AY347" s="161"/>
      <c r="AZ347" s="161"/>
      <c r="BA347" s="161"/>
      <c r="BB347" s="161"/>
      <c r="BC347" s="35"/>
      <c r="BD347" s="35"/>
      <c r="BE347" s="35"/>
      <c r="BF347" s="35"/>
      <c r="BG347" s="35"/>
      <c r="BH347" s="35"/>
    </row>
    <row r="348" spans="17:60">
      <c r="AG348" s="35"/>
      <c r="AH348" s="35"/>
      <c r="AI348" s="35"/>
      <c r="AJ348" s="35"/>
      <c r="AK348" s="35"/>
      <c r="AL348" s="35"/>
      <c r="AM348" s="77"/>
      <c r="AN348" s="77"/>
      <c r="AO348" s="161"/>
      <c r="AP348" s="77"/>
      <c r="AQ348" s="161"/>
      <c r="AR348" s="77"/>
      <c r="AS348" s="35"/>
      <c r="AT348" s="77"/>
      <c r="AU348" s="35"/>
      <c r="AV348" s="77"/>
      <c r="AW348" s="35"/>
      <c r="AX348" s="77"/>
      <c r="AY348" s="161"/>
      <c r="AZ348" s="161"/>
      <c r="BA348" s="161"/>
      <c r="BB348" s="161"/>
      <c r="BC348" s="35"/>
      <c r="BD348" s="35"/>
      <c r="BE348" s="35"/>
      <c r="BF348" s="35"/>
      <c r="BG348" s="35"/>
      <c r="BH348" s="35"/>
    </row>
    <row r="349" spans="17:60">
      <c r="AG349" s="35"/>
      <c r="AH349" s="35"/>
      <c r="AI349" s="35"/>
      <c r="AJ349" s="35"/>
      <c r="AK349" s="35"/>
      <c r="AL349" s="35"/>
      <c r="AM349" s="77"/>
      <c r="AN349" s="77"/>
      <c r="AO349" s="161"/>
      <c r="AP349" s="77"/>
      <c r="AQ349" s="161"/>
      <c r="AR349" s="77"/>
      <c r="AS349" s="35"/>
      <c r="AT349" s="77"/>
      <c r="AU349" s="35"/>
      <c r="AV349" s="77"/>
      <c r="AW349" s="35"/>
      <c r="AX349" s="77"/>
      <c r="AY349" s="161"/>
      <c r="AZ349" s="161"/>
      <c r="BA349" s="161"/>
      <c r="BB349" s="161"/>
      <c r="BC349" s="35"/>
      <c r="BD349" s="35"/>
      <c r="BE349" s="35"/>
      <c r="BF349" s="35"/>
      <c r="BG349" s="35"/>
      <c r="BH349" s="35"/>
    </row>
    <row r="350" spans="17:60">
      <c r="AG350" s="35"/>
      <c r="AH350" s="35"/>
      <c r="AI350" s="35"/>
      <c r="AJ350" s="35"/>
      <c r="AK350" s="35"/>
      <c r="AL350" s="35"/>
      <c r="AM350" s="77"/>
      <c r="AN350" s="77"/>
      <c r="AO350" s="161"/>
      <c r="AP350" s="77"/>
      <c r="AQ350" s="161"/>
      <c r="AR350" s="77"/>
      <c r="AS350" s="35"/>
      <c r="AT350" s="77"/>
      <c r="AU350" s="35"/>
      <c r="AV350" s="77"/>
      <c r="AW350" s="35"/>
      <c r="AX350" s="77"/>
      <c r="AY350" s="161"/>
      <c r="AZ350" s="161"/>
      <c r="BA350" s="161"/>
      <c r="BB350" s="161"/>
      <c r="BC350" s="35"/>
      <c r="BD350" s="35"/>
      <c r="BE350" s="35"/>
      <c r="BF350" s="35"/>
      <c r="BG350" s="35"/>
      <c r="BH350" s="35"/>
    </row>
    <row r="351" spans="17:60">
      <c r="AG351" s="35"/>
      <c r="AH351" s="35"/>
      <c r="AI351" s="35"/>
      <c r="AJ351" s="35"/>
      <c r="AK351" s="35"/>
      <c r="AL351" s="35"/>
      <c r="AM351" s="77"/>
      <c r="AN351" s="77"/>
      <c r="AO351" s="161"/>
      <c r="AP351" s="77"/>
      <c r="AQ351" s="161"/>
      <c r="AR351" s="77"/>
      <c r="AS351" s="35"/>
      <c r="AT351" s="77"/>
      <c r="AU351" s="35"/>
      <c r="AV351" s="77"/>
      <c r="AW351" s="35"/>
      <c r="AX351" s="77"/>
      <c r="AY351" s="161"/>
      <c r="AZ351" s="161"/>
      <c r="BA351" s="161"/>
      <c r="BB351" s="161"/>
      <c r="BC351" s="35"/>
      <c r="BD351" s="35"/>
      <c r="BE351" s="35"/>
      <c r="BF351" s="35"/>
      <c r="BG351" s="35"/>
      <c r="BH351" s="35"/>
    </row>
    <row r="352" spans="17:60">
      <c r="AG352" s="35"/>
      <c r="AH352" s="35"/>
      <c r="AI352" s="35"/>
      <c r="AJ352" s="35"/>
      <c r="AK352" s="35"/>
      <c r="AL352" s="35"/>
      <c r="AM352" s="77"/>
      <c r="AN352" s="77"/>
      <c r="AO352" s="161"/>
      <c r="AP352" s="77"/>
      <c r="AQ352" s="161"/>
      <c r="AR352" s="77"/>
      <c r="AS352" s="35"/>
      <c r="AT352" s="77"/>
      <c r="AU352" s="35"/>
      <c r="AV352" s="77"/>
      <c r="AW352" s="35"/>
      <c r="AX352" s="77"/>
      <c r="AY352" s="161"/>
      <c r="AZ352" s="161"/>
      <c r="BA352" s="161"/>
      <c r="BB352" s="161"/>
      <c r="BC352" s="35"/>
      <c r="BD352" s="35"/>
      <c r="BE352" s="35"/>
      <c r="BF352" s="35"/>
      <c r="BG352" s="35"/>
      <c r="BH352" s="35"/>
    </row>
    <row r="353" spans="33:60">
      <c r="AG353" s="35"/>
      <c r="AH353" s="35"/>
      <c r="AI353" s="35"/>
      <c r="AJ353" s="35"/>
      <c r="AK353" s="35"/>
      <c r="AL353" s="35"/>
      <c r="AM353" s="77"/>
      <c r="AN353" s="77"/>
      <c r="AO353" s="161"/>
      <c r="AP353" s="77"/>
      <c r="AQ353" s="161"/>
      <c r="AR353" s="77"/>
      <c r="AS353" s="35"/>
      <c r="AT353" s="77"/>
      <c r="AU353" s="35"/>
      <c r="AV353" s="77"/>
      <c r="AW353" s="35"/>
      <c r="AX353" s="77"/>
      <c r="AY353" s="161"/>
      <c r="AZ353" s="161"/>
      <c r="BA353" s="161"/>
      <c r="BB353" s="161"/>
      <c r="BC353" s="35"/>
      <c r="BD353" s="35"/>
      <c r="BE353" s="35"/>
      <c r="BF353" s="35"/>
      <c r="BG353" s="35"/>
      <c r="BH353" s="35"/>
    </row>
    <row r="354" spans="33:60">
      <c r="AG354" s="35"/>
      <c r="AH354" s="35"/>
      <c r="AI354" s="35"/>
      <c r="AJ354" s="35"/>
      <c r="AK354" s="35"/>
      <c r="AL354" s="35"/>
      <c r="AM354" s="77"/>
      <c r="AN354" s="77"/>
      <c r="AO354" s="161"/>
      <c r="AP354" s="77"/>
      <c r="AQ354" s="161"/>
      <c r="AR354" s="77"/>
      <c r="AS354" s="35"/>
      <c r="AT354" s="77"/>
      <c r="AU354" s="35"/>
      <c r="AV354" s="77"/>
      <c r="AW354" s="35"/>
      <c r="AX354" s="77"/>
      <c r="AY354" s="161"/>
      <c r="AZ354" s="161"/>
      <c r="BA354" s="161"/>
      <c r="BB354" s="161"/>
      <c r="BC354" s="35"/>
      <c r="BD354" s="35"/>
      <c r="BE354" s="35"/>
      <c r="BF354" s="35"/>
      <c r="BG354" s="35"/>
      <c r="BH354" s="35"/>
    </row>
    <row r="355" spans="33:60">
      <c r="AG355" s="35"/>
      <c r="AH355" s="35"/>
      <c r="AI355" s="35"/>
      <c r="AJ355" s="35"/>
      <c r="AK355" s="35"/>
      <c r="AL355" s="35"/>
      <c r="AM355" s="77"/>
      <c r="AN355" s="77"/>
      <c r="AO355" s="161"/>
      <c r="AP355" s="77"/>
      <c r="AQ355" s="161"/>
      <c r="AR355" s="77"/>
      <c r="AS355" s="35"/>
      <c r="AT355" s="77"/>
      <c r="AU355" s="35"/>
      <c r="AV355" s="77"/>
      <c r="AW355" s="35"/>
      <c r="AX355" s="77"/>
      <c r="AY355" s="161"/>
      <c r="AZ355" s="161"/>
      <c r="BA355" s="161"/>
      <c r="BB355" s="161"/>
      <c r="BC355" s="35"/>
      <c r="BD355" s="35"/>
      <c r="BE355" s="35"/>
      <c r="BF355" s="35"/>
      <c r="BG355" s="35"/>
      <c r="BH355" s="35"/>
    </row>
    <row r="356" spans="33:60">
      <c r="AY356" s="161"/>
      <c r="AZ356" s="161"/>
      <c r="BA356" s="161"/>
      <c r="BB356" s="161"/>
      <c r="BC356" s="35"/>
      <c r="BD356" s="35"/>
      <c r="BE356" s="35"/>
      <c r="BF356" s="35"/>
      <c r="BG356" s="35"/>
      <c r="BH356" s="35"/>
    </row>
    <row r="357" spans="33:60">
      <c r="AY357" s="161"/>
      <c r="AZ357" s="161"/>
      <c r="BA357" s="161"/>
      <c r="BB357" s="161"/>
      <c r="BC357" s="35"/>
      <c r="BD357" s="35"/>
    </row>
    <row r="358" spans="33:60">
      <c r="AY358" s="161"/>
      <c r="AZ358" s="161"/>
      <c r="BA358" s="161"/>
      <c r="BB358" s="161"/>
      <c r="BC358" s="35"/>
      <c r="BD358" s="35"/>
    </row>
    <row r="359" spans="33:60">
      <c r="AY359" s="161"/>
      <c r="AZ359" s="161"/>
      <c r="BA359" s="161"/>
      <c r="BB359" s="161"/>
      <c r="BC359" s="35"/>
      <c r="BD359" s="35"/>
    </row>
    <row r="360" spans="33:60">
      <c r="AY360" s="161"/>
      <c r="AZ360" s="161"/>
      <c r="BA360" s="161"/>
      <c r="BB360" s="161"/>
      <c r="BC360" s="35"/>
      <c r="BD360" s="35"/>
    </row>
    <row r="361" spans="33:60">
      <c r="AY361" s="161"/>
      <c r="AZ361" s="161"/>
      <c r="BA361" s="161"/>
      <c r="BB361" s="161"/>
      <c r="BC361" s="35"/>
      <c r="BD361" s="35"/>
    </row>
    <row r="362" spans="33:60">
      <c r="AY362" s="161"/>
      <c r="AZ362" s="161"/>
      <c r="BA362" s="161"/>
      <c r="BB362" s="161"/>
      <c r="BC362" s="35"/>
      <c r="BD362" s="35"/>
    </row>
    <row r="363" spans="33:60">
      <c r="AY363" s="161"/>
      <c r="AZ363" s="161"/>
      <c r="BA363" s="161"/>
      <c r="BB363" s="161"/>
      <c r="BC363" s="35"/>
      <c r="BD363" s="35"/>
    </row>
    <row r="364" spans="33:60">
      <c r="AY364" s="161"/>
      <c r="AZ364" s="161"/>
      <c r="BA364" s="161"/>
      <c r="BB364" s="161"/>
      <c r="BC364" s="35"/>
      <c r="BD364" s="35"/>
    </row>
    <row r="365" spans="33:60">
      <c r="AY365" s="161"/>
      <c r="AZ365" s="161"/>
      <c r="BA365" s="161"/>
      <c r="BB365" s="161"/>
      <c r="BC365" s="35"/>
      <c r="BD365" s="35"/>
    </row>
    <row r="366" spans="33:60">
      <c r="AY366" s="161"/>
      <c r="AZ366" s="161"/>
      <c r="BA366" s="161"/>
      <c r="BB366" s="161"/>
      <c r="BC366" s="35"/>
      <c r="BD366" s="35"/>
    </row>
    <row r="367" spans="33:60">
      <c r="AY367" s="161"/>
      <c r="AZ367" s="161"/>
      <c r="BA367" s="161"/>
      <c r="BB367" s="161"/>
      <c r="BC367" s="35"/>
      <c r="BD367" s="35"/>
    </row>
    <row r="368" spans="33:60">
      <c r="AY368" s="161"/>
      <c r="AZ368" s="161"/>
      <c r="BA368" s="161"/>
      <c r="BB368" s="161"/>
      <c r="BC368" s="35"/>
      <c r="BD368" s="35"/>
    </row>
    <row r="369" spans="51:56">
      <c r="AY369" s="161"/>
      <c r="AZ369" s="161"/>
      <c r="BA369" s="161"/>
      <c r="BB369" s="161"/>
      <c r="BC369" s="35"/>
      <c r="BD369" s="35"/>
    </row>
    <row r="370" spans="51:56">
      <c r="AY370" s="161"/>
      <c r="AZ370" s="161"/>
      <c r="BA370" s="161"/>
      <c r="BB370" s="161"/>
      <c r="BC370" s="35"/>
      <c r="BD370" s="35"/>
    </row>
    <row r="371" spans="51:56">
      <c r="AY371" s="161"/>
      <c r="AZ371" s="161"/>
      <c r="BA371" s="161"/>
      <c r="BB371" s="161"/>
      <c r="BC371" s="35"/>
      <c r="BD371" s="35"/>
    </row>
    <row r="372" spans="51:56">
      <c r="AY372" s="161"/>
      <c r="AZ372" s="161"/>
      <c r="BA372" s="161"/>
      <c r="BB372" s="161"/>
      <c r="BC372" s="35"/>
      <c r="BD372" s="35"/>
    </row>
    <row r="373" spans="51:56">
      <c r="AY373" s="161"/>
      <c r="AZ373" s="161"/>
      <c r="BA373" s="161"/>
      <c r="BB373" s="161"/>
      <c r="BC373" s="35"/>
      <c r="BD373" s="35"/>
    </row>
    <row r="374" spans="51:56">
      <c r="AY374" s="161"/>
      <c r="AZ374" s="161"/>
      <c r="BA374" s="161"/>
      <c r="BB374" s="161"/>
      <c r="BC374" s="35"/>
      <c r="BD374" s="35"/>
    </row>
    <row r="375" spans="51:56">
      <c r="AY375" s="161"/>
      <c r="AZ375" s="161"/>
      <c r="BA375" s="161"/>
      <c r="BB375" s="161"/>
      <c r="BC375" s="35"/>
      <c r="BD375" s="35"/>
    </row>
    <row r="376" spans="51:56">
      <c r="AY376" s="161"/>
      <c r="AZ376" s="161"/>
      <c r="BA376" s="161"/>
      <c r="BB376" s="161"/>
      <c r="BC376" s="35"/>
      <c r="BD376" s="35"/>
    </row>
    <row r="377" spans="51:56">
      <c r="AY377" s="161"/>
      <c r="AZ377" s="161"/>
      <c r="BA377" s="161"/>
      <c r="BB377" s="161"/>
      <c r="BC377" s="35"/>
      <c r="BD377" s="35"/>
    </row>
    <row r="378" spans="51:56">
      <c r="AY378" s="161"/>
      <c r="AZ378" s="161"/>
      <c r="BA378" s="161"/>
      <c r="BB378" s="161"/>
      <c r="BC378" s="35"/>
      <c r="BD378" s="35"/>
    </row>
    <row r="379" spans="51:56">
      <c r="AZ379" s="161"/>
      <c r="BA379" s="161"/>
      <c r="BB379" s="161"/>
      <c r="BC379" s="35"/>
      <c r="BD379" s="35"/>
    </row>
    <row r="1965" spans="39:39">
      <c r="AM1965" s="92"/>
    </row>
    <row r="1966" spans="39:39">
      <c r="AM1966" s="92"/>
    </row>
    <row r="1967" spans="39:39">
      <c r="AM1967" s="92"/>
    </row>
    <row r="1968" spans="39:39">
      <c r="AM1968" s="92"/>
    </row>
    <row r="1969" spans="39:39">
      <c r="AM1969" s="92"/>
    </row>
  </sheetData>
  <conditionalFormatting sqref="BO26:BO28 BY103:BZ103">
    <cfRule type="cellIs" dxfId="118" priority="16" stopIfTrue="1" operator="lessThan">
      <formula>0</formula>
    </cfRule>
  </conditionalFormatting>
  <conditionalFormatting sqref="BY80:BZ80">
    <cfRule type="cellIs" dxfId="117" priority="17" stopIfTrue="1" operator="greaterThan">
      <formula>0</formula>
    </cfRule>
  </conditionalFormatting>
  <conditionalFormatting sqref="BY57:BZ57">
    <cfRule type="cellIs" dxfId="116" priority="18" stopIfTrue="1" operator="greaterThan">
      <formula>0</formula>
    </cfRule>
    <cfRule type="cellIs" dxfId="115" priority="19" stopIfTrue="1" operator="lessThan">
      <formula>0</formula>
    </cfRule>
  </conditionalFormatting>
  <conditionalFormatting sqref="BY80:BZ80">
    <cfRule type="cellIs" dxfId="114" priority="15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O203"/>
  <sheetViews>
    <sheetView zoomScale="88" zoomScaleNormal="88" workbookViewId="0">
      <pane xSplit="6" ySplit="9" topLeftCell="G10" activePane="bottomRight" state="frozen"/>
      <selection pane="topRight" activeCell="G1" sqref="G1"/>
      <selection pane="bottomLeft" activeCell="A10" sqref="A10"/>
      <selection pane="bottomRight"/>
    </sheetView>
  </sheetViews>
  <sheetFormatPr baseColWidth="10" defaultRowHeight="15"/>
  <cols>
    <col min="1" max="1" width="1.36328125" customWidth="1"/>
    <col min="2" max="2" width="5.6328125" customWidth="1"/>
    <col min="3" max="3" width="2.90625" customWidth="1"/>
    <col min="4" max="4" width="7.08984375" customWidth="1"/>
    <col min="5" max="5" width="2.90625" customWidth="1"/>
    <col min="6" max="6" width="8.36328125" customWidth="1"/>
    <col min="7" max="7" width="6.54296875" customWidth="1"/>
    <col min="8" max="8" width="4.54296875" customWidth="1"/>
    <col min="9" max="9" width="7.08984375" style="316" customWidth="1"/>
    <col min="10" max="10" width="6.6328125" customWidth="1"/>
    <col min="11" max="11" width="5.453125" style="92" customWidth="1"/>
    <col min="12" max="13" width="5.36328125" style="92" customWidth="1"/>
    <col min="14" max="14" width="1.08984375" style="92" customWidth="1"/>
    <col min="15" max="15" width="6.26953125" style="92" customWidth="1"/>
    <col min="16" max="16" width="1.26953125" style="92" customWidth="1"/>
    <col min="17" max="17" width="5.6328125" style="92" customWidth="1"/>
    <col min="18" max="18" width="4.453125" style="398" customWidth="1"/>
    <col min="19" max="19" width="1.54296875" style="398" customWidth="1"/>
    <col min="20" max="20" width="6" style="398" customWidth="1"/>
    <col min="21" max="21" width="1" style="398" customWidth="1"/>
    <col min="22" max="22" width="6.36328125" style="398" customWidth="1"/>
    <col min="23" max="23" width="1.90625" customWidth="1"/>
    <col min="24" max="24" width="6.6328125" customWidth="1"/>
    <col min="25" max="25" width="6" customWidth="1"/>
    <col min="26" max="26" width="0.90625" customWidth="1"/>
    <col min="27" max="27" width="6.1796875" customWidth="1"/>
    <col min="28" max="28" width="5.54296875" style="33" customWidth="1"/>
    <col min="29" max="29" width="6.36328125" style="11" customWidth="1"/>
    <col min="30" max="30" width="3.81640625" style="11" customWidth="1"/>
    <col min="31" max="31" width="4.6328125" style="11" customWidth="1"/>
    <col min="32" max="32" width="4.453125" style="11" customWidth="1"/>
    <col min="33" max="33" width="4.90625" style="11" customWidth="1"/>
    <col min="34" max="34" width="6.36328125" style="92" customWidth="1"/>
    <col min="35" max="35" width="4.81640625" customWidth="1"/>
    <col min="36" max="36" width="6.90625" customWidth="1"/>
    <col min="37" max="37" width="6.6328125" style="11" customWidth="1"/>
    <col min="38" max="38" width="5.6328125" style="11" customWidth="1"/>
    <col min="39" max="39" width="6.81640625" style="11" customWidth="1"/>
    <col min="40" max="40" width="1.26953125" style="92" customWidth="1"/>
    <col min="41" max="41" width="5.1796875" style="11" customWidth="1"/>
    <col min="50" max="50" width="14" customWidth="1"/>
    <col min="51" max="51" width="12.54296875" customWidth="1"/>
    <col min="52" max="52" width="10.90625" customWidth="1"/>
  </cols>
  <sheetData>
    <row r="1" spans="1:67">
      <c r="A1" s="47"/>
      <c r="B1" s="47"/>
      <c r="C1" s="47"/>
      <c r="D1" s="47"/>
      <c r="E1" s="47"/>
      <c r="F1" s="47"/>
      <c r="G1" s="47"/>
      <c r="H1" s="47"/>
      <c r="I1" s="319"/>
      <c r="J1" s="47"/>
      <c r="K1" s="89"/>
      <c r="L1" s="89"/>
      <c r="M1" s="89"/>
      <c r="N1" s="89"/>
      <c r="O1" s="89"/>
      <c r="P1" s="89"/>
      <c r="Q1" s="89"/>
      <c r="R1" s="400"/>
      <c r="S1" s="400"/>
      <c r="T1" s="400"/>
      <c r="U1" s="400"/>
      <c r="V1" s="400"/>
      <c r="W1" s="47"/>
      <c r="X1" s="47"/>
      <c r="Y1" s="47"/>
      <c r="Z1" s="47"/>
      <c r="AA1" s="47"/>
      <c r="AB1" s="402"/>
      <c r="AC1" s="71"/>
      <c r="AD1" s="71"/>
      <c r="AE1" s="71"/>
      <c r="AF1" s="71"/>
      <c r="AG1" s="71"/>
      <c r="AH1" s="89"/>
      <c r="AI1" s="47"/>
      <c r="AJ1" s="47"/>
      <c r="AK1" s="71"/>
      <c r="AL1" s="71"/>
      <c r="AM1" s="71"/>
      <c r="AN1" s="89"/>
      <c r="AO1" s="71"/>
      <c r="AP1" s="47"/>
      <c r="AQ1" s="4"/>
    </row>
    <row r="2" spans="1:67" s="183" customFormat="1" ht="31.8">
      <c r="A2" s="182"/>
      <c r="B2" s="182"/>
      <c r="C2" s="140" t="s">
        <v>424</v>
      </c>
      <c r="D2" s="140"/>
      <c r="E2" s="182"/>
      <c r="F2" s="182"/>
      <c r="G2" s="140" t="s">
        <v>431</v>
      </c>
      <c r="H2" s="182"/>
      <c r="I2" s="324"/>
      <c r="J2" s="182"/>
      <c r="K2" s="182"/>
      <c r="L2" s="182"/>
      <c r="M2" s="182"/>
      <c r="N2" s="140" t="str">
        <f>+År!B2</f>
        <v>UNG SAU :</v>
      </c>
      <c r="O2" s="140"/>
      <c r="P2" s="140"/>
      <c r="Q2" s="182"/>
      <c r="R2" s="404"/>
      <c r="S2" s="404"/>
      <c r="T2" s="418"/>
      <c r="U2" s="418"/>
      <c r="V2" s="418"/>
      <c r="W2" s="193"/>
      <c r="X2" s="193"/>
      <c r="Y2" s="193"/>
      <c r="Z2" s="193"/>
      <c r="AA2" s="193"/>
      <c r="AB2" s="418"/>
      <c r="AC2" s="182"/>
      <c r="AD2" s="193"/>
      <c r="AE2" s="198"/>
      <c r="AF2" s="198"/>
      <c r="AG2" s="198"/>
      <c r="AH2" s="198"/>
      <c r="AI2" s="198"/>
      <c r="AJ2" s="198"/>
      <c r="AK2" s="198"/>
      <c r="AL2" s="193"/>
      <c r="AM2" s="182"/>
      <c r="AN2" s="182"/>
      <c r="AO2" s="198"/>
      <c r="AP2" s="198"/>
      <c r="AQ2" s="4"/>
      <c r="AR2" s="4"/>
      <c r="AS2" s="4"/>
      <c r="AT2" s="4"/>
      <c r="AU2" s="4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>
      <c r="A3" s="47"/>
      <c r="B3" s="47"/>
      <c r="C3" s="47"/>
      <c r="D3" s="47"/>
      <c r="E3" s="47"/>
      <c r="F3" s="47"/>
      <c r="G3" s="47"/>
      <c r="H3" s="47"/>
      <c r="I3" s="319"/>
      <c r="J3" s="47"/>
      <c r="K3" s="89"/>
      <c r="L3" s="89"/>
      <c r="M3" s="89"/>
      <c r="N3" s="89"/>
      <c r="O3" s="89"/>
      <c r="P3" s="89"/>
      <c r="Q3" s="89"/>
      <c r="R3" s="400"/>
      <c r="S3" s="400"/>
      <c r="T3" s="400"/>
      <c r="U3" s="400"/>
      <c r="V3" s="400"/>
      <c r="W3" s="47"/>
      <c r="X3" s="47"/>
      <c r="Y3" s="47"/>
      <c r="Z3" s="47"/>
      <c r="AA3" s="47"/>
      <c r="AB3" s="402"/>
      <c r="AC3" s="71"/>
      <c r="AD3" s="71"/>
      <c r="AE3" s="71"/>
      <c r="AF3" s="71"/>
      <c r="AG3" s="71"/>
      <c r="AH3" s="89"/>
      <c r="AI3" s="47"/>
      <c r="AJ3" s="47"/>
      <c r="AK3" s="71"/>
      <c r="AL3" s="71"/>
      <c r="AM3" s="71"/>
      <c r="AN3" s="89"/>
      <c r="AO3" s="71"/>
      <c r="AP3" s="47"/>
      <c r="AQ3" s="4"/>
    </row>
    <row r="4" spans="1:67">
      <c r="A4" s="47"/>
      <c r="B4" s="47"/>
      <c r="C4" s="47"/>
      <c r="D4" s="47"/>
      <c r="E4" s="47"/>
      <c r="F4" s="47"/>
      <c r="G4" s="47"/>
      <c r="H4" s="47"/>
      <c r="I4" s="319"/>
      <c r="J4" s="47"/>
      <c r="K4" s="89"/>
      <c r="L4" s="89"/>
      <c r="M4" s="89"/>
      <c r="N4" s="89"/>
      <c r="O4" s="89"/>
      <c r="P4" s="89"/>
      <c r="Q4" s="89"/>
      <c r="R4" s="400"/>
      <c r="S4" s="400"/>
      <c r="T4" s="400"/>
      <c r="U4" s="400"/>
      <c r="V4" s="400"/>
      <c r="W4" s="47"/>
      <c r="X4" s="47"/>
      <c r="Y4" s="47"/>
      <c r="Z4" s="47"/>
      <c r="AA4" s="47"/>
      <c r="AB4" s="402"/>
      <c r="AC4" s="71"/>
      <c r="AD4" s="71"/>
      <c r="AE4" s="71"/>
      <c r="AF4" s="71"/>
      <c r="AG4" s="71"/>
      <c r="AH4" s="89"/>
      <c r="AI4" s="47"/>
      <c r="AJ4" s="47"/>
      <c r="AK4" s="71"/>
      <c r="AL4" s="71"/>
      <c r="AM4" s="71"/>
      <c r="AN4" s="89"/>
      <c r="AO4" s="71"/>
      <c r="AP4" s="47"/>
      <c r="AQ4" s="4"/>
    </row>
    <row r="5" spans="1:67" s="187" customFormat="1" ht="19.8">
      <c r="A5" s="185"/>
      <c r="B5" s="185"/>
      <c r="C5" s="185"/>
      <c r="D5" s="185"/>
      <c r="E5" s="181" t="s">
        <v>5</v>
      </c>
      <c r="F5" s="185"/>
      <c r="G5" s="184">
        <f>+År!Q2</f>
        <v>49</v>
      </c>
      <c r="H5" s="181"/>
      <c r="I5" s="346"/>
      <c r="J5" s="185"/>
      <c r="K5" s="181" t="s">
        <v>425</v>
      </c>
      <c r="L5" s="202"/>
      <c r="M5" s="202"/>
      <c r="N5" s="202"/>
      <c r="O5" s="202"/>
      <c r="P5" s="202"/>
      <c r="Q5" s="181"/>
      <c r="R5" s="566">
        <f>SUM(I10:I17)</f>
        <v>43028</v>
      </c>
      <c r="S5" s="568"/>
      <c r="T5" s="568"/>
      <c r="U5" s="400"/>
      <c r="V5" s="400"/>
      <c r="W5" s="47"/>
      <c r="X5" s="47"/>
      <c r="Y5" s="402"/>
      <c r="Z5" s="204"/>
      <c r="AA5" s="204"/>
      <c r="AB5" s="204"/>
      <c r="AC5" s="204"/>
      <c r="AD5" s="204"/>
      <c r="AE5" s="204"/>
      <c r="AF5" s="202"/>
      <c r="AG5" s="185"/>
      <c r="AH5" s="185"/>
      <c r="AI5" s="204"/>
      <c r="AJ5" s="204"/>
      <c r="AK5" s="204"/>
      <c r="AL5" s="202"/>
      <c r="AM5" s="204"/>
      <c r="AN5" s="204"/>
      <c r="AO5" s="204"/>
      <c r="AP5" s="204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</row>
    <row r="6" spans="1:67" ht="15" customHeight="1">
      <c r="A6" s="52"/>
      <c r="B6" s="52"/>
      <c r="C6" s="52"/>
      <c r="D6" s="52"/>
      <c r="E6" s="52"/>
      <c r="F6" s="52"/>
      <c r="G6" s="52"/>
      <c r="H6" s="52"/>
      <c r="I6" s="326"/>
      <c r="J6" s="47"/>
      <c r="K6" s="203"/>
      <c r="L6" s="203"/>
      <c r="M6" s="89"/>
      <c r="N6" s="89"/>
      <c r="O6" s="89"/>
      <c r="P6" s="89"/>
      <c r="Q6" s="89"/>
      <c r="R6" s="400"/>
      <c r="S6" s="400"/>
      <c r="T6" s="400"/>
      <c r="U6" s="400"/>
      <c r="V6" s="400"/>
      <c r="W6" s="47"/>
      <c r="X6" s="47"/>
      <c r="Y6" s="47"/>
      <c r="Z6" s="47"/>
      <c r="AA6" s="47"/>
      <c r="AB6" s="402"/>
      <c r="AC6" s="71"/>
      <c r="AD6" s="71"/>
      <c r="AE6" s="71"/>
      <c r="AF6" s="71"/>
      <c r="AG6" s="71"/>
      <c r="AH6" s="89"/>
      <c r="AI6" s="47"/>
      <c r="AJ6" s="47"/>
      <c r="AK6" s="71"/>
      <c r="AL6" s="71"/>
      <c r="AM6" s="71"/>
      <c r="AN6" s="89"/>
      <c r="AO6" s="71"/>
      <c r="AP6" s="47"/>
      <c r="AQ6" s="4"/>
    </row>
    <row r="7" spans="1:67" ht="17.399999999999999">
      <c r="A7" s="61"/>
      <c r="B7" s="47"/>
      <c r="C7" s="47"/>
      <c r="D7" s="47"/>
      <c r="E7" s="47"/>
      <c r="F7" s="47"/>
      <c r="G7" s="52" t="s">
        <v>2</v>
      </c>
      <c r="H7" s="52"/>
      <c r="I7" s="319"/>
      <c r="J7" s="52"/>
      <c r="K7" s="94" t="s">
        <v>505</v>
      </c>
      <c r="L7" s="94"/>
      <c r="M7" s="89"/>
      <c r="N7" s="94"/>
      <c r="O7" s="94"/>
      <c r="P7" s="94"/>
      <c r="Q7" s="89"/>
      <c r="R7" s="403"/>
      <c r="S7" s="403"/>
      <c r="T7" s="403"/>
      <c r="U7" s="403"/>
      <c r="V7" s="403"/>
      <c r="W7" s="52"/>
      <c r="X7" s="47"/>
      <c r="Y7" s="52"/>
      <c r="Z7" s="52"/>
      <c r="AA7" s="52" t="s">
        <v>22</v>
      </c>
      <c r="AB7" s="405"/>
      <c r="AC7" s="201" t="s">
        <v>403</v>
      </c>
      <c r="AD7" s="72"/>
      <c r="AE7" s="72" t="s">
        <v>508</v>
      </c>
      <c r="AF7" s="71"/>
      <c r="AG7" s="71"/>
      <c r="AH7" s="94" t="s">
        <v>426</v>
      </c>
      <c r="AI7" s="47"/>
      <c r="AJ7" s="47"/>
      <c r="AK7" s="72" t="s">
        <v>422</v>
      </c>
      <c r="AL7" s="201"/>
      <c r="AM7" s="201"/>
      <c r="AN7" s="89"/>
      <c r="AO7" s="72" t="s">
        <v>2</v>
      </c>
      <c r="AP7" s="47"/>
      <c r="AQ7" s="4"/>
    </row>
    <row r="8" spans="1:67" ht="15.6">
      <c r="A8" s="47"/>
      <c r="B8" s="47"/>
      <c r="C8" s="47"/>
      <c r="D8" s="47"/>
      <c r="E8" s="47"/>
      <c r="F8" s="47"/>
      <c r="G8" s="52" t="s">
        <v>484</v>
      </c>
      <c r="H8" s="118"/>
      <c r="I8" s="326" t="s">
        <v>2</v>
      </c>
      <c r="J8" s="118"/>
      <c r="K8" s="94" t="s">
        <v>534</v>
      </c>
      <c r="L8" s="178"/>
      <c r="M8" s="94" t="s">
        <v>1</v>
      </c>
      <c r="N8" s="94"/>
      <c r="O8" s="403" t="s">
        <v>2</v>
      </c>
      <c r="P8" s="94"/>
      <c r="Q8" s="94" t="s">
        <v>22</v>
      </c>
      <c r="R8" s="415"/>
      <c r="S8" s="415"/>
      <c r="T8" s="415" t="s">
        <v>22</v>
      </c>
      <c r="U8" s="415"/>
      <c r="V8" s="415" t="s">
        <v>22</v>
      </c>
      <c r="W8" s="118"/>
      <c r="X8" s="52" t="s">
        <v>22</v>
      </c>
      <c r="Y8" s="118"/>
      <c r="Z8" s="118"/>
      <c r="AA8" s="52" t="s">
        <v>486</v>
      </c>
      <c r="AB8" s="419"/>
      <c r="AC8" s="72" t="s">
        <v>488</v>
      </c>
      <c r="AD8" s="175"/>
      <c r="AE8" s="72" t="s">
        <v>535</v>
      </c>
      <c r="AF8" s="72"/>
      <c r="AG8" s="72"/>
      <c r="AH8" s="94" t="s">
        <v>415</v>
      </c>
      <c r="AI8" s="52" t="s">
        <v>482</v>
      </c>
      <c r="AJ8" s="52" t="s">
        <v>413</v>
      </c>
      <c r="AK8" s="72" t="s">
        <v>1</v>
      </c>
      <c r="AL8" s="72" t="s">
        <v>1</v>
      </c>
      <c r="AM8" s="72" t="s">
        <v>0</v>
      </c>
      <c r="AN8" s="89"/>
      <c r="AO8" s="72" t="s">
        <v>430</v>
      </c>
      <c r="AP8" s="47"/>
      <c r="AQ8" s="5"/>
    </row>
    <row r="9" spans="1:67" ht="15.6">
      <c r="A9" s="47"/>
      <c r="B9" s="52" t="s">
        <v>89</v>
      </c>
      <c r="C9" s="52" t="s">
        <v>424</v>
      </c>
      <c r="D9" s="48"/>
      <c r="E9" s="52" t="s">
        <v>432</v>
      </c>
      <c r="F9" s="52"/>
      <c r="G9" s="53" t="s">
        <v>485</v>
      </c>
      <c r="H9" s="118" t="s">
        <v>487</v>
      </c>
      <c r="I9" s="327" t="s">
        <v>8</v>
      </c>
      <c r="J9" s="118" t="s">
        <v>487</v>
      </c>
      <c r="K9" s="95" t="s">
        <v>403</v>
      </c>
      <c r="L9" s="178" t="s">
        <v>487</v>
      </c>
      <c r="M9" s="95" t="s">
        <v>403</v>
      </c>
      <c r="N9" s="94"/>
      <c r="O9" s="403" t="s">
        <v>658</v>
      </c>
      <c r="P9" s="94"/>
      <c r="Q9" s="95" t="s">
        <v>44</v>
      </c>
      <c r="R9" s="415" t="s">
        <v>487</v>
      </c>
      <c r="S9" s="415"/>
      <c r="T9" s="415" t="s">
        <v>658</v>
      </c>
      <c r="U9" s="415"/>
      <c r="V9" s="415" t="s">
        <v>662</v>
      </c>
      <c r="W9" s="118"/>
      <c r="X9" s="53" t="s">
        <v>0</v>
      </c>
      <c r="Y9" s="118" t="s">
        <v>487</v>
      </c>
      <c r="Z9" s="118"/>
      <c r="AA9" s="53" t="s">
        <v>414</v>
      </c>
      <c r="AB9" s="419" t="s">
        <v>487</v>
      </c>
      <c r="AC9" s="73" t="s">
        <v>489</v>
      </c>
      <c r="AD9" s="175" t="s">
        <v>487</v>
      </c>
      <c r="AE9" s="73" t="s">
        <v>523</v>
      </c>
      <c r="AF9" s="73" t="s">
        <v>525</v>
      </c>
      <c r="AG9" s="73" t="s">
        <v>521</v>
      </c>
      <c r="AH9" s="95" t="s">
        <v>1</v>
      </c>
      <c r="AI9" s="53" t="s">
        <v>483</v>
      </c>
      <c r="AJ9" s="53" t="s">
        <v>414</v>
      </c>
      <c r="AK9" s="73" t="s">
        <v>0</v>
      </c>
      <c r="AL9" s="73" t="s">
        <v>509</v>
      </c>
      <c r="AM9" s="73" t="s">
        <v>509</v>
      </c>
      <c r="AN9" s="89"/>
      <c r="AO9" s="73" t="s">
        <v>68</v>
      </c>
      <c r="AP9" s="47"/>
      <c r="AQ9" s="5"/>
    </row>
    <row r="10" spans="1:67" ht="15.6">
      <c r="A10" s="47"/>
      <c r="B10" s="54">
        <f>+'Ark1'!C293</f>
        <v>2024</v>
      </c>
      <c r="C10" s="54">
        <f>+'Ark1'!G293</f>
        <v>1</v>
      </c>
      <c r="D10" s="55" t="s">
        <v>435</v>
      </c>
      <c r="E10" s="55">
        <f>+'Ark1'!H293</f>
        <v>1</v>
      </c>
      <c r="F10" s="55" t="s">
        <v>76</v>
      </c>
      <c r="G10" s="54">
        <f>+'Ark1'!Q293</f>
        <v>1479</v>
      </c>
      <c r="H10" s="54">
        <f t="shared" ref="H10:H17" si="0">+G10-G19</f>
        <v>-142</v>
      </c>
      <c r="I10" s="329">
        <f>+'Ark1'!R293</f>
        <v>8003</v>
      </c>
      <c r="J10" s="54">
        <f t="shared" ref="J10:J17" si="1">+I10-I19</f>
        <v>-1715</v>
      </c>
      <c r="K10" s="179">
        <f>+'Ark1'!AG293</f>
        <v>62.414338588488576</v>
      </c>
      <c r="L10" s="157">
        <f t="shared" ref="L10:L17" si="2">+K10-K19</f>
        <v>-1.0896257104047748</v>
      </c>
      <c r="M10" s="179">
        <f>+'Ark1'!AH293</f>
        <v>4.0359865050606007</v>
      </c>
      <c r="N10" s="94"/>
      <c r="O10" s="432">
        <f>+'Ark1'!AI293</f>
        <v>7962</v>
      </c>
      <c r="P10" s="94"/>
      <c r="Q10" s="157">
        <f>+'Ark1'!U293</f>
        <v>28.372397850806003</v>
      </c>
      <c r="R10" s="476">
        <f t="shared" ref="R10:R17" si="3">+Q10-Q19</f>
        <v>-4.9808364464677624E-2</v>
      </c>
      <c r="S10" s="415"/>
      <c r="T10" s="396">
        <f>+IF(O10=0,"",'Ark1'!AJ293)</f>
        <v>110.74701080130644</v>
      </c>
      <c r="U10" s="415"/>
      <c r="V10" s="396">
        <f>+IF(O10=0,"",'Ark1'!AK293)</f>
        <v>20.510506947628599</v>
      </c>
      <c r="W10" s="118"/>
      <c r="X10" s="56">
        <f>+'Ark1'!S293</f>
        <v>7.58740472322879</v>
      </c>
      <c r="Y10" s="56">
        <f t="shared" ref="Y10:Y17" si="4">+X10-X19</f>
        <v>0.21345946700322838</v>
      </c>
      <c r="Z10" s="118"/>
      <c r="AA10" s="56">
        <f>+'Ark1'!T293</f>
        <v>5.9280269898787985</v>
      </c>
      <c r="AB10" s="475">
        <f t="shared" ref="AB10:AB17" si="5">+AA10-AA19</f>
        <v>-0.16695140073655335</v>
      </c>
      <c r="AC10" s="74">
        <f>+'Ark1'!W293</f>
        <v>9.2465325502936384</v>
      </c>
      <c r="AD10" s="74">
        <f t="shared" ref="AD10:AD17" si="6">+AC10-AC19</f>
        <v>-2.731240654069401</v>
      </c>
      <c r="AE10" s="74">
        <f>+'Ark1'!X293</f>
        <v>95.851555666625018</v>
      </c>
      <c r="AF10" s="74">
        <f>+'Ark1'!Y293</f>
        <v>75.434212170436084</v>
      </c>
      <c r="AG10" s="74">
        <f>+'Ark1'!Z293</f>
        <v>7.4608848191614356</v>
      </c>
      <c r="AH10" s="157">
        <f>+'Ark1'!Z293</f>
        <v>7.4608848191614356</v>
      </c>
      <c r="AI10" s="56">
        <f>+'Ark1'!AB293</f>
        <v>1.9431680267101847</v>
      </c>
      <c r="AJ10" s="56">
        <f>+'Ark1'!AC293</f>
        <v>80.529046998754822</v>
      </c>
      <c r="AK10" s="74">
        <f>+'Ark1'!AD293</f>
        <v>49.777155230555323</v>
      </c>
      <c r="AL10" s="74">
        <f>+'Ark1'!AE293</f>
        <v>66.347055074278444</v>
      </c>
      <c r="AM10" s="74">
        <f>+'Ark1'!AF293</f>
        <v>60.523330560387201</v>
      </c>
      <c r="AN10" s="89"/>
      <c r="AO10" s="74">
        <f>+'Ark1'!AF293</f>
        <v>60.523330560387201</v>
      </c>
      <c r="AP10" s="47"/>
      <c r="AQ10" s="5"/>
    </row>
    <row r="11" spans="1:67" ht="15.6">
      <c r="A11" s="47"/>
      <c r="B11" s="54">
        <f>+'Ark1'!C294</f>
        <v>2024</v>
      </c>
      <c r="C11" s="54">
        <f>+'Ark1'!G294</f>
        <v>1</v>
      </c>
      <c r="D11" s="55" t="s">
        <v>435</v>
      </c>
      <c r="E11" s="55">
        <f>+'Ark1'!H294</f>
        <v>2</v>
      </c>
      <c r="F11" s="55" t="s">
        <v>7</v>
      </c>
      <c r="G11" s="54">
        <f>+'Ark1'!Q294</f>
        <v>945</v>
      </c>
      <c r="H11" s="54">
        <f t="shared" si="0"/>
        <v>-71</v>
      </c>
      <c r="I11" s="329">
        <f>+'Ark1'!R294</f>
        <v>5220</v>
      </c>
      <c r="J11" s="54">
        <f t="shared" si="1"/>
        <v>-846</v>
      </c>
      <c r="K11" s="179">
        <f>+'Ark1'!AG294</f>
        <v>37.585661411511445</v>
      </c>
      <c r="L11" s="157">
        <f t="shared" si="2"/>
        <v>1.0896257104048246</v>
      </c>
      <c r="M11" s="179">
        <f>+'Ark1'!AH294</f>
        <v>6.9540229885057485</v>
      </c>
      <c r="N11" s="94"/>
      <c r="O11" s="432">
        <f>+'Ark1'!AI294</f>
        <v>5201</v>
      </c>
      <c r="P11" s="94"/>
      <c r="Q11" s="157">
        <f>+'Ark1'!U294</f>
        <v>26.194865900383142</v>
      </c>
      <c r="R11" s="476">
        <f t="shared" si="3"/>
        <v>2.6468274270406766E-2</v>
      </c>
      <c r="S11" s="415"/>
      <c r="T11" s="396">
        <f>+IF(O11=0,"",'Ark1'!AJ294)</f>
        <v>108.86143049413606</v>
      </c>
      <c r="U11" s="415"/>
      <c r="V11" s="396">
        <f>+IF(O11=0,"",'Ark1'!AK294)</f>
        <v>19.706850602390197</v>
      </c>
      <c r="W11" s="118"/>
      <c r="X11" s="56">
        <f>+'Ark1'!S294</f>
        <v>7.2402298850574702</v>
      </c>
      <c r="Y11" s="56">
        <f t="shared" si="4"/>
        <v>0.24896710892822416</v>
      </c>
      <c r="Z11" s="118"/>
      <c r="AA11" s="56">
        <f>+'Ark1'!T294</f>
        <v>6.0929118773946351</v>
      </c>
      <c r="AB11" s="475">
        <f t="shared" si="5"/>
        <v>-0.21618802369339551</v>
      </c>
      <c r="AC11" s="74">
        <f>+'Ark1'!W294</f>
        <v>12.222222222222221</v>
      </c>
      <c r="AD11" s="74">
        <f t="shared" si="6"/>
        <v>-2.2518958127266782</v>
      </c>
      <c r="AE11" s="74">
        <f>+'Ark1'!X294</f>
        <v>88.716475095785455</v>
      </c>
      <c r="AF11" s="74">
        <f>+'Ark1'!Y294</f>
        <v>64.827586206896555</v>
      </c>
      <c r="AG11" s="74">
        <f>+'Ark1'!Z294</f>
        <v>8.0668269957246075</v>
      </c>
      <c r="AH11" s="157">
        <f>+'Ark1'!Z294</f>
        <v>8.0668269957246075</v>
      </c>
      <c r="AI11" s="56">
        <f>+'Ark1'!AB294</f>
        <v>2.0507889211547248</v>
      </c>
      <c r="AJ11" s="56">
        <f>+'Ark1'!AC294</f>
        <v>81.051363192281357</v>
      </c>
      <c r="AK11" s="74">
        <f>+'Ark1'!AD294</f>
        <v>46.703220397475434</v>
      </c>
      <c r="AL11" s="74">
        <f>+'Ark1'!AE294</f>
        <v>67.793849802059185</v>
      </c>
      <c r="AM11" s="74">
        <f>+'Ark1'!AF294</f>
        <v>39.476669439612799</v>
      </c>
      <c r="AN11" s="89"/>
      <c r="AO11" s="74">
        <f>+'Ark1'!AF294</f>
        <v>39.476669439612799</v>
      </c>
      <c r="AP11" s="47"/>
      <c r="AQ11" s="5"/>
      <c r="AS11" s="2"/>
      <c r="AT11" s="2"/>
      <c r="AU11" s="2"/>
    </row>
    <row r="12" spans="1:67" ht="15.6">
      <c r="A12" s="47"/>
      <c r="B12" s="54">
        <f>+'Ark1'!C295</f>
        <v>2024</v>
      </c>
      <c r="C12" s="54">
        <f>+'Ark1'!G295</f>
        <v>2</v>
      </c>
      <c r="D12" s="55" t="s">
        <v>109</v>
      </c>
      <c r="E12" s="55">
        <f>+'Ark1'!H295</f>
        <v>1</v>
      </c>
      <c r="F12" s="55" t="s">
        <v>76</v>
      </c>
      <c r="G12" s="54">
        <f>+'Ark1'!Q295</f>
        <v>2310</v>
      </c>
      <c r="H12" s="54">
        <f t="shared" si="0"/>
        <v>-32</v>
      </c>
      <c r="I12" s="329">
        <f>+'Ark1'!R295</f>
        <v>10523</v>
      </c>
      <c r="J12" s="54">
        <f t="shared" si="1"/>
        <v>-622</v>
      </c>
      <c r="K12" s="179">
        <f>+'Ark1'!AG295</f>
        <v>64.344241220886246</v>
      </c>
      <c r="L12" s="157">
        <f t="shared" si="2"/>
        <v>0.67397919704893638</v>
      </c>
      <c r="M12" s="179">
        <f>+'Ark1'!AH295</f>
        <v>3.2120117837118696</v>
      </c>
      <c r="N12" s="94"/>
      <c r="O12" s="432">
        <f>+'Ark1'!AI295</f>
        <v>10249</v>
      </c>
      <c r="P12" s="94"/>
      <c r="Q12" s="157">
        <f>+'Ark1'!U295</f>
        <v>26.755421457759237</v>
      </c>
      <c r="R12" s="476">
        <f t="shared" si="3"/>
        <v>-0.38252380917679574</v>
      </c>
      <c r="S12" s="415"/>
      <c r="T12" s="396">
        <f>+IF(O12=0,"",'Ark1'!AJ295)</f>
        <v>108.05110742511414</v>
      </c>
      <c r="U12" s="415"/>
      <c r="V12" s="396">
        <f>+IF(O12=0,"",'Ark1'!AK295)</f>
        <v>20.421963189806604</v>
      </c>
      <c r="W12" s="118"/>
      <c r="X12" s="56">
        <f>+'Ark1'!S295</f>
        <v>7.4583293737527327</v>
      </c>
      <c r="Y12" s="56">
        <f t="shared" si="4"/>
        <v>-1.4079778333406345E-2</v>
      </c>
      <c r="Z12" s="118"/>
      <c r="AA12" s="56">
        <f>+'Ark1'!T295</f>
        <v>6.0730780195761644</v>
      </c>
      <c r="AB12" s="475">
        <f t="shared" si="5"/>
        <v>-0.11480892524214159</v>
      </c>
      <c r="AC12" s="74">
        <f>+'Ark1'!W295</f>
        <v>11.337071177420881</v>
      </c>
      <c r="AD12" s="74">
        <f t="shared" si="6"/>
        <v>-0.69523030306364042</v>
      </c>
      <c r="AE12" s="74">
        <f>+'Ark1'!X295</f>
        <v>86.78133612087808</v>
      </c>
      <c r="AF12" s="74">
        <f>+'Ark1'!Y295</f>
        <v>66.720516962843305</v>
      </c>
      <c r="AG12" s="74">
        <f>+'Ark1'!Z295</f>
        <v>8.7420165081136716</v>
      </c>
      <c r="AH12" s="157">
        <f>+'Ark1'!Z295</f>
        <v>8.7420165081136716</v>
      </c>
      <c r="AI12" s="56">
        <f>+'Ark1'!AB295</f>
        <v>2.21230829503879</v>
      </c>
      <c r="AJ12" s="56">
        <f>+'Ark1'!AC295</f>
        <v>80.62916136971198</v>
      </c>
      <c r="AK12" s="74">
        <f>+'Ark1'!AD295</f>
        <v>35.930821233682259</v>
      </c>
      <c r="AL12" s="74">
        <f>+'Ark1'!AE295</f>
        <v>56.275636169994605</v>
      </c>
      <c r="AM12" s="74">
        <f>+'Ark1'!AF295</f>
        <v>60.696775682067262</v>
      </c>
      <c r="AN12" s="89"/>
      <c r="AO12" s="74">
        <f>+'Ark1'!AF295</f>
        <v>60.696775682067262</v>
      </c>
      <c r="AP12" s="47"/>
      <c r="AQ12" s="5"/>
      <c r="AS12" s="2"/>
      <c r="AT12" s="2"/>
      <c r="AU12" s="4"/>
      <c r="AV12" s="4"/>
      <c r="AW12" s="4"/>
    </row>
    <row r="13" spans="1:67" ht="15.6">
      <c r="A13" s="47"/>
      <c r="B13" s="54">
        <f>+'Ark1'!C296</f>
        <v>2024</v>
      </c>
      <c r="C13" s="54">
        <f>+'Ark1'!G296</f>
        <v>2</v>
      </c>
      <c r="D13" s="55" t="s">
        <v>109</v>
      </c>
      <c r="E13" s="55">
        <f>+'Ark1'!H296</f>
        <v>2</v>
      </c>
      <c r="F13" s="55" t="s">
        <v>7</v>
      </c>
      <c r="G13" s="54">
        <f>+'Ark1'!Q296</f>
        <v>1363</v>
      </c>
      <c r="H13" s="54">
        <f t="shared" si="0"/>
        <v>-112</v>
      </c>
      <c r="I13" s="329">
        <f>+'Ark1'!R296</f>
        <v>6814</v>
      </c>
      <c r="J13" s="54">
        <f t="shared" si="1"/>
        <v>-512</v>
      </c>
      <c r="K13" s="179">
        <f>+'Ark1'!AG296</f>
        <v>35.655758779113739</v>
      </c>
      <c r="L13" s="157">
        <f t="shared" si="2"/>
        <v>-0.6739791970489506</v>
      </c>
      <c r="M13" s="179">
        <f>+'Ark1'!AH296</f>
        <v>4.1385383034928092</v>
      </c>
      <c r="N13" s="94"/>
      <c r="O13" s="432">
        <f>+'Ark1'!AI296</f>
        <v>6785</v>
      </c>
      <c r="P13" s="94"/>
      <c r="Q13" s="157">
        <f>+'Ark1'!U296</f>
        <v>22.896507191077237</v>
      </c>
      <c r="R13" s="476">
        <f t="shared" si="3"/>
        <v>-0.66026321569327351</v>
      </c>
      <c r="S13" s="415"/>
      <c r="T13" s="396">
        <f>+IF(O13=0,"",'Ark1'!AJ296)</f>
        <v>105.24916728076639</v>
      </c>
      <c r="U13" s="415"/>
      <c r="V13" s="396">
        <f>+IF(O13=0,"",'Ark1'!AK296)</f>
        <v>18.605361710444651</v>
      </c>
      <c r="W13" s="118"/>
      <c r="X13" s="56">
        <f>+'Ark1'!S296</f>
        <v>6.7218960962723813</v>
      </c>
      <c r="Y13" s="56">
        <f t="shared" si="4"/>
        <v>-0.30130892693264233</v>
      </c>
      <c r="Z13" s="118"/>
      <c r="AA13" s="56">
        <f>+'Ark1'!T296</f>
        <v>6.2450836513061354</v>
      </c>
      <c r="AB13" s="475">
        <f t="shared" si="5"/>
        <v>-0.20987130364881956</v>
      </c>
      <c r="AC13" s="74">
        <f>+'Ark1'!W296</f>
        <v>11.799236865277372</v>
      </c>
      <c r="AD13" s="74">
        <f t="shared" si="6"/>
        <v>-0.8406757746352671</v>
      </c>
      <c r="AE13" s="74">
        <f>+'Ark1'!X296</f>
        <v>70.678015849721191</v>
      </c>
      <c r="AF13" s="74">
        <f>+'Ark1'!Y296</f>
        <v>45.685353683592595</v>
      </c>
      <c r="AG13" s="74">
        <f>+'Ark1'!Z296</f>
        <v>9.4727751408271033</v>
      </c>
      <c r="AH13" s="157">
        <f>+'Ark1'!Z296</f>
        <v>9.4727751408271033</v>
      </c>
      <c r="AI13" s="56">
        <f>+'Ark1'!AB296</f>
        <v>2.0799513405017702</v>
      </c>
      <c r="AJ13" s="56">
        <f>+'Ark1'!AC296</f>
        <v>85.406934071878851</v>
      </c>
      <c r="AK13" s="74">
        <f>+'Ark1'!AD296</f>
        <v>54.569352994461518</v>
      </c>
      <c r="AL13" s="74">
        <f>+'Ark1'!AE296</f>
        <v>74.080303801646224</v>
      </c>
      <c r="AM13" s="74">
        <f>+'Ark1'!AF296</f>
        <v>39.303224317932745</v>
      </c>
      <c r="AN13" s="89"/>
      <c r="AO13" s="74">
        <f>+'Ark1'!AF296</f>
        <v>39.303224317932745</v>
      </c>
      <c r="AP13" s="47"/>
      <c r="AQ13" s="5"/>
      <c r="AS13" s="1"/>
      <c r="AT13" s="1"/>
      <c r="AU13" s="11"/>
      <c r="AV13" s="11"/>
      <c r="AW13" s="11"/>
    </row>
    <row r="14" spans="1:67" ht="15.6">
      <c r="A14" s="47"/>
      <c r="B14" s="54">
        <f>+'Ark1'!C297</f>
        <v>2024</v>
      </c>
      <c r="C14" s="54">
        <f>+'Ark1'!G297</f>
        <v>3</v>
      </c>
      <c r="D14" s="55" t="s">
        <v>586</v>
      </c>
      <c r="E14" s="55">
        <f>+'Ark1'!H297</f>
        <v>1</v>
      </c>
      <c r="F14" s="55" t="s">
        <v>76</v>
      </c>
      <c r="G14" s="54">
        <f>+'Ark1'!Q297</f>
        <v>760</v>
      </c>
      <c r="H14" s="54">
        <f t="shared" si="0"/>
        <v>-77</v>
      </c>
      <c r="I14" s="329">
        <f>+'Ark1'!R297</f>
        <v>4127</v>
      </c>
      <c r="J14" s="54">
        <f t="shared" si="1"/>
        <v>-779</v>
      </c>
      <c r="K14" s="179">
        <f>+'Ark1'!AG297</f>
        <v>63.15088961792469</v>
      </c>
      <c r="L14" s="157">
        <f t="shared" si="2"/>
        <v>-4.1821012191191613</v>
      </c>
      <c r="M14" s="179">
        <f>+'Ark1'!AH297</f>
        <v>3.5134480251999034</v>
      </c>
      <c r="N14" s="94"/>
      <c r="O14" s="432">
        <f>+'Ark1'!AI297</f>
        <v>4064</v>
      </c>
      <c r="P14" s="94"/>
      <c r="Q14" s="157">
        <f>+'Ark1'!U297</f>
        <v>25.028471044342194</v>
      </c>
      <c r="R14" s="476">
        <f t="shared" si="3"/>
        <v>-0.16366103882128513</v>
      </c>
      <c r="S14" s="415"/>
      <c r="T14" s="396">
        <f>+IF(O14=0,"",'Ark1'!AJ297)</f>
        <v>107.07475393700798</v>
      </c>
      <c r="U14" s="415"/>
      <c r="V14" s="396">
        <f>+IF(O14=0,"",'Ark1'!AK297)</f>
        <v>19.585370478480577</v>
      </c>
      <c r="W14" s="118"/>
      <c r="X14" s="56">
        <f>+'Ark1'!S297</f>
        <v>7.1373879331233363</v>
      </c>
      <c r="Y14" s="56">
        <f t="shared" si="4"/>
        <v>2.0999836914611159E-2</v>
      </c>
      <c r="Z14" s="118"/>
      <c r="AA14" s="56">
        <f>+'Ark1'!T297</f>
        <v>6.1078265083595822</v>
      </c>
      <c r="AB14" s="475">
        <f t="shared" si="5"/>
        <v>-0.1655122604948831</v>
      </c>
      <c r="AC14" s="74">
        <f>+'Ark1'!W297</f>
        <v>9.0865035134480294</v>
      </c>
      <c r="AD14" s="74">
        <f t="shared" si="6"/>
        <v>-2.1446420226302418</v>
      </c>
      <c r="AE14" s="74">
        <f>+'Ark1'!X297</f>
        <v>82.21468378967775</v>
      </c>
      <c r="AF14" s="74">
        <f>+'Ark1'!Y297</f>
        <v>58.032469105888062</v>
      </c>
      <c r="AG14" s="74">
        <f>+'Ark1'!Z297</f>
        <v>8.6412726541114235</v>
      </c>
      <c r="AH14" s="157">
        <f>+'Ark1'!Z297</f>
        <v>8.6412726541114235</v>
      </c>
      <c r="AI14" s="56">
        <f>+'Ark1'!AB297</f>
        <v>2.0822101314922277</v>
      </c>
      <c r="AJ14" s="56">
        <f>+'Ark1'!AC297</f>
        <v>81.792551895349291</v>
      </c>
      <c r="AK14" s="74">
        <f>+'Ark1'!AD297</f>
        <v>34.317397044765102</v>
      </c>
      <c r="AL14" s="74">
        <f>+'Ark1'!AE297</f>
        <v>54.338591302217615</v>
      </c>
      <c r="AM14" s="74">
        <f>+'Ark1'!AF297</f>
        <v>61.059328303003412</v>
      </c>
      <c r="AN14" s="89"/>
      <c r="AO14" s="74">
        <f>+'Ark1'!AF297</f>
        <v>61.059328303003412</v>
      </c>
      <c r="AP14" s="47"/>
      <c r="AQ14" s="5"/>
      <c r="AS14" s="1"/>
      <c r="AT14" s="1"/>
      <c r="AU14" s="11"/>
      <c r="AV14" s="11"/>
      <c r="AW14" s="11"/>
    </row>
    <row r="15" spans="1:67" ht="15.6">
      <c r="A15" s="47"/>
      <c r="B15" s="54">
        <f>+'Ark1'!C298</f>
        <v>2024</v>
      </c>
      <c r="C15" s="54">
        <f>+'Ark1'!G298</f>
        <v>3</v>
      </c>
      <c r="D15" s="55" t="s">
        <v>586</v>
      </c>
      <c r="E15" s="55">
        <f>+'Ark1'!H298</f>
        <v>2</v>
      </c>
      <c r="F15" s="55" t="s">
        <v>7</v>
      </c>
      <c r="G15" s="54">
        <f>+'Ark1'!Q298</f>
        <v>461</v>
      </c>
      <c r="H15" s="54">
        <f t="shared" si="0"/>
        <v>-38</v>
      </c>
      <c r="I15" s="329">
        <f>+'Ark1'!R298</f>
        <v>2632</v>
      </c>
      <c r="J15" s="54">
        <f t="shared" si="1"/>
        <v>45</v>
      </c>
      <c r="K15" s="179">
        <f>+'Ark1'!AG298</f>
        <v>36.849110382075331</v>
      </c>
      <c r="L15" s="157">
        <f t="shared" si="2"/>
        <v>4.1821012191191755</v>
      </c>
      <c r="M15" s="179">
        <f>+'Ark1'!AH298</f>
        <v>11.43617021276596</v>
      </c>
      <c r="N15" s="94"/>
      <c r="O15" s="432">
        <f>+'Ark1'!AI298</f>
        <v>2567</v>
      </c>
      <c r="P15" s="94"/>
      <c r="Q15" s="157">
        <f>+'Ark1'!U298</f>
        <v>22.899734042553224</v>
      </c>
      <c r="R15" s="476">
        <f t="shared" si="3"/>
        <v>-0.27834867874560132</v>
      </c>
      <c r="S15" s="415"/>
      <c r="T15" s="396">
        <f>+IF(O15=0,"",'Ark1'!AJ298)</f>
        <v>104.97292559407884</v>
      </c>
      <c r="U15" s="415"/>
      <c r="V15" s="396">
        <f>+IF(O15=0,"",'Ark1'!AK298)</f>
        <v>18.814924304022405</v>
      </c>
      <c r="W15" s="118"/>
      <c r="X15" s="56">
        <f>+'Ark1'!S298</f>
        <v>6.8225683890577509</v>
      </c>
      <c r="Y15" s="56">
        <f t="shared" si="4"/>
        <v>-0.15539836780347649</v>
      </c>
      <c r="Z15" s="118"/>
      <c r="AA15" s="56">
        <f>+'Ark1'!T298</f>
        <v>6.0250759878419444</v>
      </c>
      <c r="AB15" s="475">
        <f t="shared" si="5"/>
        <v>-8.6636420352875554E-2</v>
      </c>
      <c r="AC15" s="74">
        <f>+'Ark1'!W298</f>
        <v>7.2568389057750755</v>
      </c>
      <c r="AD15" s="74">
        <f t="shared" si="6"/>
        <v>-2.9866864131271269</v>
      </c>
      <c r="AE15" s="74">
        <f>+'Ark1'!X298</f>
        <v>73.062310030395139</v>
      </c>
      <c r="AF15" s="74">
        <f>+'Ark1'!Y298</f>
        <v>49.27811550151975</v>
      </c>
      <c r="AG15" s="74">
        <f>+'Ark1'!Z298</f>
        <v>8.7227676491570385</v>
      </c>
      <c r="AH15" s="157">
        <f>+'Ark1'!Z298</f>
        <v>8.7227676491570385</v>
      </c>
      <c r="AI15" s="56">
        <f>+'Ark1'!AB298</f>
        <v>1.7549696029549222</v>
      </c>
      <c r="AJ15" s="56">
        <f>+'Ark1'!AC298</f>
        <v>83.640464991980011</v>
      </c>
      <c r="AK15" s="74">
        <f>+'Ark1'!AD298</f>
        <v>44.099045224986952</v>
      </c>
      <c r="AL15" s="74">
        <f>+'Ark1'!AE298</f>
        <v>65.18047380149109</v>
      </c>
      <c r="AM15" s="74">
        <f>+'Ark1'!AF298</f>
        <v>38.940671696996588</v>
      </c>
      <c r="AN15" s="89"/>
      <c r="AO15" s="74">
        <f>+'Ark1'!AF298</f>
        <v>38.940671696996588</v>
      </c>
      <c r="AP15" s="47"/>
      <c r="AQ15" s="5"/>
      <c r="AS15" s="1"/>
      <c r="AT15" s="1"/>
      <c r="AU15" s="11"/>
      <c r="AV15" s="11"/>
      <c r="AW15" s="11"/>
    </row>
    <row r="16" spans="1:67" ht="15.6">
      <c r="A16" s="47"/>
      <c r="B16" s="54">
        <f>+'Ark1'!C299</f>
        <v>2024</v>
      </c>
      <c r="C16" s="54">
        <f>+'Ark1'!G299</f>
        <v>4</v>
      </c>
      <c r="D16" s="55" t="s">
        <v>110</v>
      </c>
      <c r="E16" s="55">
        <f>+'Ark1'!H299</f>
        <v>1</v>
      </c>
      <c r="F16" s="55" t="s">
        <v>76</v>
      </c>
      <c r="G16" s="54">
        <f>+'Ark1'!Q299</f>
        <v>678</v>
      </c>
      <c r="H16" s="54">
        <f t="shared" si="0"/>
        <v>-31</v>
      </c>
      <c r="I16" s="329">
        <f>+'Ark1'!R299</f>
        <v>4700</v>
      </c>
      <c r="J16" s="54">
        <f t="shared" si="1"/>
        <v>-766</v>
      </c>
      <c r="K16" s="179">
        <f>+'Ark1'!AG299</f>
        <v>82.345483803633599</v>
      </c>
      <c r="L16" s="157">
        <f t="shared" si="2"/>
        <v>5.3538716928988492</v>
      </c>
      <c r="M16" s="179">
        <f>+'Ark1'!AH299</f>
        <v>4.2978723404255321</v>
      </c>
      <c r="N16" s="94"/>
      <c r="O16" s="432">
        <f>+'Ark1'!AI299</f>
        <v>4402</v>
      </c>
      <c r="P16" s="94"/>
      <c r="Q16" s="157">
        <f>+'Ark1'!U299</f>
        <v>26.271765957446775</v>
      </c>
      <c r="R16" s="476">
        <f t="shared" si="3"/>
        <v>0.45967301928359205</v>
      </c>
      <c r="S16" s="415"/>
      <c r="T16" s="396">
        <f>+IF(O16=0,"",'Ark1'!AJ299)</f>
        <v>107.86985461154045</v>
      </c>
      <c r="U16" s="415"/>
      <c r="V16" s="396">
        <f>+IF(O16=0,"",'Ark1'!AK299)</f>
        <v>20.157598034899987</v>
      </c>
      <c r="W16" s="118"/>
      <c r="X16" s="56">
        <f>+'Ark1'!S299</f>
        <v>7.3672340425531884</v>
      </c>
      <c r="Y16" s="56">
        <f t="shared" si="4"/>
        <v>0.16269690387773839</v>
      </c>
      <c r="Z16" s="118"/>
      <c r="AA16" s="56">
        <f>+'Ark1'!T299</f>
        <v>5.8944680851063822</v>
      </c>
      <c r="AB16" s="475">
        <f t="shared" si="5"/>
        <v>-0.19499404442160984</v>
      </c>
      <c r="AC16" s="74">
        <f>+'Ark1'!W299</f>
        <v>9.7021276595744705</v>
      </c>
      <c r="AD16" s="74">
        <f t="shared" si="6"/>
        <v>-0.59790893025355984</v>
      </c>
      <c r="AE16" s="74">
        <f>+'Ark1'!X299</f>
        <v>85.382978723404236</v>
      </c>
      <c r="AF16" s="74">
        <f>+'Ark1'!Y299</f>
        <v>65.510638297872362</v>
      </c>
      <c r="AG16" s="74">
        <f>+'Ark1'!Z299</f>
        <v>9.0447838893365304</v>
      </c>
      <c r="AH16" s="157">
        <f>+'Ark1'!Z299</f>
        <v>9.0447838893365304</v>
      </c>
      <c r="AI16" s="56">
        <f>+'Ark1'!AB299</f>
        <v>2.0253529332688145</v>
      </c>
      <c r="AJ16" s="56">
        <f>+'Ark1'!AC299</f>
        <v>81.700171898127905</v>
      </c>
      <c r="AK16" s="74">
        <f>+'Ark1'!AD299</f>
        <v>40.529975623516798</v>
      </c>
      <c r="AL16" s="74">
        <f>+'Ark1'!AE299</f>
        <v>54.983519820580177</v>
      </c>
      <c r="AM16" s="74">
        <f>+'Ark1'!AF299</f>
        <v>82.326151690313523</v>
      </c>
      <c r="AN16" s="89"/>
      <c r="AO16" s="74">
        <f>+'Ark1'!AF299</f>
        <v>82.326151690313523</v>
      </c>
      <c r="AP16" s="47"/>
      <c r="AQ16" s="5"/>
      <c r="AS16" s="1"/>
      <c r="AT16" s="1"/>
      <c r="AU16" s="11"/>
      <c r="AV16" s="11"/>
      <c r="AW16" s="11"/>
    </row>
    <row r="17" spans="1:49" ht="15.6">
      <c r="A17" s="47"/>
      <c r="B17" s="54">
        <f>+'Ark1'!C300</f>
        <v>2024</v>
      </c>
      <c r="C17" s="54">
        <f>+'Ark1'!G300</f>
        <v>4</v>
      </c>
      <c r="D17" s="55" t="s">
        <v>110</v>
      </c>
      <c r="E17" s="55">
        <f>+'Ark1'!H300</f>
        <v>2</v>
      </c>
      <c r="F17" s="55" t="s">
        <v>7</v>
      </c>
      <c r="G17" s="54">
        <f>+'Ark1'!Q300</f>
        <v>187</v>
      </c>
      <c r="H17" s="54">
        <f t="shared" si="0"/>
        <v>-34</v>
      </c>
      <c r="I17" s="329">
        <f>+'Ark1'!R300</f>
        <v>1009</v>
      </c>
      <c r="J17" s="54">
        <f t="shared" si="1"/>
        <v>-514</v>
      </c>
      <c r="K17" s="179">
        <f>+'Ark1'!AG300</f>
        <v>17.654516196366426</v>
      </c>
      <c r="L17" s="157">
        <f t="shared" si="2"/>
        <v>-5.3538716928988066</v>
      </c>
      <c r="M17" s="179">
        <f>+'Ark1'!AH300</f>
        <v>0.79286422200198192</v>
      </c>
      <c r="N17" s="94"/>
      <c r="O17" s="432">
        <f>+'Ark1'!AI300</f>
        <v>843</v>
      </c>
      <c r="P17" s="94"/>
      <c r="Q17" s="157">
        <f>+'Ark1'!U300</f>
        <v>26.236868186323122</v>
      </c>
      <c r="R17" s="476">
        <f t="shared" si="3"/>
        <v>-1.4475704216873737</v>
      </c>
      <c r="S17" s="415"/>
      <c r="T17" s="396">
        <f>+IF(O17=0,"",'Ark1'!AJ300)</f>
        <v>108.30142348754453</v>
      </c>
      <c r="U17" s="415"/>
      <c r="V17" s="396">
        <f>+IF(O17=0,"",'Ark1'!AK300)</f>
        <v>19.383929337865311</v>
      </c>
      <c r="W17" s="118"/>
      <c r="X17" s="56">
        <f>+'Ark1'!S300</f>
        <v>7.2596630327056495</v>
      </c>
      <c r="Y17" s="56">
        <f t="shared" si="4"/>
        <v>-0.19732974470735076</v>
      </c>
      <c r="Z17" s="118"/>
      <c r="AA17" s="56">
        <f>+'Ark1'!T300</f>
        <v>6.0931615460852351</v>
      </c>
      <c r="AB17" s="475">
        <f t="shared" si="5"/>
        <v>-0.24958303697451534</v>
      </c>
      <c r="AC17" s="74">
        <f>+'Ark1'!W300</f>
        <v>7.7304261645193266</v>
      </c>
      <c r="AD17" s="74">
        <f t="shared" si="6"/>
        <v>1.0987781014858422</v>
      </c>
      <c r="AE17" s="74">
        <f>+'Ark1'!X300</f>
        <v>86.422200198216018</v>
      </c>
      <c r="AF17" s="74">
        <f>+'Ark1'!Y300</f>
        <v>65.411298315163521</v>
      </c>
      <c r="AG17" s="74">
        <f>+'Ark1'!Z300</f>
        <v>8.3488311558236443</v>
      </c>
      <c r="AH17" s="157">
        <f>+'Ark1'!Z300</f>
        <v>8.3488311558236443</v>
      </c>
      <c r="AI17" s="56">
        <f>+'Ark1'!AB300</f>
        <v>1.8338418771514713</v>
      </c>
      <c r="AJ17" s="56">
        <f>+'Ark1'!AC300</f>
        <v>85.01446165542977</v>
      </c>
      <c r="AK17" s="74">
        <f>+'Ark1'!AD300</f>
        <v>58.140216180363282</v>
      </c>
      <c r="AL17" s="74">
        <f>+'Ark1'!AE300</f>
        <v>71.569834285938285</v>
      </c>
      <c r="AM17" s="74">
        <f>+'Ark1'!AF300</f>
        <v>17.673848309686459</v>
      </c>
      <c r="AN17" s="89"/>
      <c r="AO17" s="74">
        <f>+'Ark1'!AF300</f>
        <v>17.673848309686459</v>
      </c>
      <c r="AP17" s="47"/>
      <c r="AQ17" s="5"/>
      <c r="AS17" s="1"/>
      <c r="AT17" s="1"/>
      <c r="AU17" s="11"/>
      <c r="AV17" s="11"/>
      <c r="AW17" s="11"/>
    </row>
    <row r="18" spans="1:49" ht="15.6">
      <c r="A18" s="47"/>
      <c r="B18" s="47"/>
      <c r="C18" s="47"/>
      <c r="D18" s="47"/>
      <c r="E18" s="47"/>
      <c r="F18" s="47"/>
      <c r="G18" s="47"/>
      <c r="H18" s="47"/>
      <c r="I18" s="319"/>
      <c r="J18" s="47"/>
      <c r="K18" s="47"/>
      <c r="L18" s="47"/>
      <c r="M18" s="47"/>
      <c r="N18" s="47"/>
      <c r="O18" s="433"/>
      <c r="P18" s="47"/>
      <c r="Q18" s="47"/>
      <c r="R18" s="402"/>
      <c r="S18" s="415"/>
      <c r="T18" s="89"/>
      <c r="U18" s="89"/>
      <c r="V18" s="89"/>
      <c r="W18" s="47"/>
      <c r="X18" s="47"/>
      <c r="Y18" s="47"/>
      <c r="Z18" s="47"/>
      <c r="AA18" s="47"/>
      <c r="AB18" s="402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89"/>
      <c r="AO18" s="47"/>
      <c r="AP18" s="47"/>
      <c r="AQ18" s="5"/>
      <c r="AS18" s="1"/>
      <c r="AT18" s="1"/>
      <c r="AU18" s="11"/>
      <c r="AV18" s="11"/>
      <c r="AW18" s="11"/>
    </row>
    <row r="19" spans="1:49" ht="15.6">
      <c r="A19" s="47"/>
      <c r="B19">
        <f>+'Ark1'!C301</f>
        <v>2023</v>
      </c>
      <c r="C19">
        <f>+'Ark1'!G301</f>
        <v>1</v>
      </c>
      <c r="D19" s="3" t="str">
        <f t="shared" ref="D19:D26" si="7">+D10</f>
        <v>Øst</v>
      </c>
      <c r="E19" s="3">
        <f>+'Ark1'!H301</f>
        <v>1</v>
      </c>
      <c r="F19" s="3" t="s">
        <v>76</v>
      </c>
      <c r="G19">
        <f>+'Ark1'!Q301</f>
        <v>1621</v>
      </c>
      <c r="I19" s="316">
        <f>+'Ark1'!R301</f>
        <v>9718</v>
      </c>
      <c r="K19" s="197">
        <f>+'Ark1'!AG301</f>
        <v>63.503964298893351</v>
      </c>
      <c r="M19" s="197">
        <f>+'Ark1'!AH301</f>
        <v>4.332167112574604</v>
      </c>
      <c r="N19" s="94"/>
      <c r="O19" s="432">
        <f>+'Ark1'!AI301</f>
        <v>6131</v>
      </c>
      <c r="P19" s="94"/>
      <c r="Q19" s="92">
        <f>+'Ark1'!U301</f>
        <v>28.42220621527068</v>
      </c>
      <c r="S19" s="415"/>
      <c r="T19" s="396">
        <f>+IF(O19=0,"",'Ark1'!AJ301)</f>
        <v>110.51079758603788</v>
      </c>
      <c r="U19" s="415"/>
      <c r="V19" s="396">
        <f>+IF(O19=0,"",'Ark1'!AK301)</f>
        <v>20.080887870303247</v>
      </c>
      <c r="W19" s="118"/>
      <c r="X19" s="1">
        <f>+'Ark1'!S301</f>
        <v>7.3739452562255616</v>
      </c>
      <c r="Z19" s="118"/>
      <c r="AA19" s="1">
        <f>+'Ark1'!T301</f>
        <v>6.0949783906153518</v>
      </c>
      <c r="AC19" s="11">
        <f>+'Ark1'!W301</f>
        <v>11.977773204363039</v>
      </c>
      <c r="AE19" s="11">
        <f>+'Ark1'!X301</f>
        <v>94.84461823420456</v>
      </c>
      <c r="AF19" s="11">
        <f>+'Ark1'!Y301</f>
        <v>75.746038279481382</v>
      </c>
      <c r="AG19" s="11">
        <f>+'Ark1'!Z301</f>
        <v>7.7518915224101121</v>
      </c>
      <c r="AH19" s="92">
        <f>+'Ark1'!Z301</f>
        <v>7.7518915224101121</v>
      </c>
      <c r="AI19" s="1">
        <f>+'Ark1'!AB301</f>
        <v>2.1592146148972886</v>
      </c>
      <c r="AJ19" s="1">
        <f>+'Ark1'!AC301</f>
        <v>68.752619462085747</v>
      </c>
      <c r="AK19" s="11">
        <f>+'Ark1'!AD301</f>
        <v>51.662594554629763</v>
      </c>
      <c r="AL19" s="11">
        <f>+'Ark1'!AE301</f>
        <v>52.011897931906113</v>
      </c>
      <c r="AM19" s="11">
        <f>+'Ark1'!AF301</f>
        <v>61.568677141409026</v>
      </c>
      <c r="AN19" s="89"/>
      <c r="AO19" s="11">
        <f>+'Ark1'!AF301</f>
        <v>61.568677141409026</v>
      </c>
      <c r="AP19" s="47"/>
      <c r="AQ19" s="5"/>
      <c r="AS19" s="1"/>
      <c r="AT19" s="1"/>
      <c r="AU19" s="11"/>
      <c r="AV19" s="11"/>
      <c r="AW19" s="11"/>
    </row>
    <row r="20" spans="1:49" ht="15.6">
      <c r="A20" s="47"/>
      <c r="B20">
        <f>+'Ark1'!C302</f>
        <v>2023</v>
      </c>
      <c r="C20">
        <f>+'Ark1'!G302</f>
        <v>1</v>
      </c>
      <c r="D20" s="3" t="str">
        <f t="shared" si="7"/>
        <v>Øst</v>
      </c>
      <c r="E20" s="3">
        <f>+'Ark1'!H302</f>
        <v>2</v>
      </c>
      <c r="F20" s="3" t="s">
        <v>7</v>
      </c>
      <c r="G20">
        <f>+'Ark1'!Q302</f>
        <v>1016</v>
      </c>
      <c r="I20" s="316">
        <f>+'Ark1'!R302</f>
        <v>6066</v>
      </c>
      <c r="K20" s="197">
        <f>+'Ark1'!AG302</f>
        <v>36.496035701106621</v>
      </c>
      <c r="M20" s="197">
        <f>+'Ark1'!AH302</f>
        <v>7.2535443455324771</v>
      </c>
      <c r="N20" s="94"/>
      <c r="O20" s="432">
        <f>+'Ark1'!AI302</f>
        <v>2569</v>
      </c>
      <c r="P20" s="94"/>
      <c r="Q20" s="92">
        <f>+'Ark1'!U302</f>
        <v>26.168397626112736</v>
      </c>
      <c r="S20" s="415"/>
      <c r="T20" s="396">
        <f>+IF(O20=0,"",'Ark1'!AJ302)</f>
        <v>109.14671078240571</v>
      </c>
      <c r="U20" s="415"/>
      <c r="V20" s="396">
        <f>+IF(O20=0,"",'Ark1'!AK302)</f>
        <v>19.207858242370275</v>
      </c>
      <c r="W20" s="118"/>
      <c r="X20" s="1">
        <f>+'Ark1'!S302</f>
        <v>6.9912627761292461</v>
      </c>
      <c r="Z20" s="118"/>
      <c r="AA20" s="1">
        <f>+'Ark1'!T302</f>
        <v>6.3090999010880306</v>
      </c>
      <c r="AC20" s="11">
        <f>+'Ark1'!W302</f>
        <v>14.4741180349489</v>
      </c>
      <c r="AE20" s="11">
        <f>+'Ark1'!X302</f>
        <v>90.108803165182977</v>
      </c>
      <c r="AF20" s="11">
        <f>+'Ark1'!Y302</f>
        <v>65.743488295417066</v>
      </c>
      <c r="AG20" s="11">
        <f>+'Ark1'!Z302</f>
        <v>7.6865657104366543</v>
      </c>
      <c r="AH20" s="92">
        <f>+'Ark1'!Z302</f>
        <v>7.6865657104366543</v>
      </c>
      <c r="AI20" s="1">
        <f>+'Ark1'!AB302</f>
        <v>2.0853625205971329</v>
      </c>
      <c r="AJ20" s="1">
        <f>+'Ark1'!AC302</f>
        <v>66.56355552350297</v>
      </c>
      <c r="AK20" s="11">
        <f>+'Ark1'!AD302</f>
        <v>47.020330281463394</v>
      </c>
      <c r="AL20" s="11">
        <f>+'Ark1'!AE302</f>
        <v>52.302314016965092</v>
      </c>
      <c r="AM20" s="11">
        <f>+'Ark1'!AF302</f>
        <v>38.431322858590995</v>
      </c>
      <c r="AN20" s="89"/>
      <c r="AO20" s="11">
        <f>+'Ark1'!AF302</f>
        <v>38.431322858590995</v>
      </c>
      <c r="AP20" s="47"/>
      <c r="AQ20" s="5"/>
      <c r="AS20" s="1"/>
      <c r="AT20" s="1"/>
      <c r="AU20" s="11"/>
      <c r="AV20" s="11"/>
      <c r="AW20" s="11"/>
    </row>
    <row r="21" spans="1:49" ht="15.6">
      <c r="A21" s="47"/>
      <c r="B21">
        <f>+'Ark1'!C303</f>
        <v>2023</v>
      </c>
      <c r="C21">
        <f>+'Ark1'!G303</f>
        <v>2</v>
      </c>
      <c r="D21" s="3" t="str">
        <f t="shared" si="7"/>
        <v>Vest</v>
      </c>
      <c r="E21" s="3">
        <f>+'Ark1'!H303</f>
        <v>1</v>
      </c>
      <c r="F21" s="3" t="s">
        <v>76</v>
      </c>
      <c r="G21">
        <f>+'Ark1'!Q303</f>
        <v>2342</v>
      </c>
      <c r="I21" s="316">
        <f>+'Ark1'!R303</f>
        <v>11145</v>
      </c>
      <c r="K21" s="197">
        <f>+'Ark1'!AG303</f>
        <v>63.67026202383731</v>
      </c>
      <c r="M21" s="197">
        <f>+'Ark1'!AH303</f>
        <v>1.7048003589053389</v>
      </c>
      <c r="N21" s="94"/>
      <c r="O21" s="432">
        <f>+'Ark1'!AI303</f>
        <v>2595</v>
      </c>
      <c r="P21" s="94"/>
      <c r="Q21" s="92">
        <f>+'Ark1'!U303</f>
        <v>27.137945266936033</v>
      </c>
      <c r="S21" s="415"/>
      <c r="T21" s="396">
        <f>+IF(O21=0,"",'Ark1'!AJ303)</f>
        <v>111.96859344894024</v>
      </c>
      <c r="U21" s="415"/>
      <c r="V21" s="396">
        <f>+IF(O21=0,"",'Ark1'!AK303)</f>
        <v>20.66936338784814</v>
      </c>
      <c r="W21" s="118"/>
      <c r="X21" s="1">
        <f>+'Ark1'!S303</f>
        <v>7.4724091520861391</v>
      </c>
      <c r="Z21" s="118"/>
      <c r="AA21" s="1">
        <f>+'Ark1'!T303</f>
        <v>6.187886944818306</v>
      </c>
      <c r="AC21" s="11">
        <f>+'Ark1'!W303</f>
        <v>12.032301480484522</v>
      </c>
      <c r="AE21" s="11">
        <f>+'Ark1'!X303</f>
        <v>87.52803947958725</v>
      </c>
      <c r="AF21" s="11">
        <f>+'Ark1'!Y303</f>
        <v>67.465231045311796</v>
      </c>
      <c r="AG21" s="11">
        <f>+'Ark1'!Z303</f>
        <v>8.7869231877208946</v>
      </c>
      <c r="AH21" s="92">
        <f>+'Ark1'!Z303</f>
        <v>8.7869231877208946</v>
      </c>
      <c r="AI21" s="1">
        <f>+'Ark1'!AB303</f>
        <v>2.2187779858158403</v>
      </c>
      <c r="AJ21" s="1">
        <f>+'Ark1'!AC303</f>
        <v>72.548457196993681</v>
      </c>
      <c r="AK21" s="11">
        <f>+'Ark1'!AD303</f>
        <v>40.109184251595501</v>
      </c>
      <c r="AL21" s="11">
        <f>+'Ark1'!AE303</f>
        <v>44.993860710373447</v>
      </c>
      <c r="AM21" s="11">
        <f>+'Ark1'!AF303</f>
        <v>60.337826863732325</v>
      </c>
      <c r="AN21" s="89"/>
      <c r="AO21" s="11">
        <f>+'Ark1'!AF303</f>
        <v>60.337826863732325</v>
      </c>
      <c r="AP21" s="47"/>
      <c r="AQ21" s="5"/>
      <c r="AS21" s="1"/>
      <c r="AT21" s="1"/>
      <c r="AU21" s="11"/>
      <c r="AV21" s="11"/>
      <c r="AW21" s="11"/>
    </row>
    <row r="22" spans="1:49" ht="15.6">
      <c r="A22" s="47"/>
      <c r="B22">
        <f>+'Ark1'!C304</f>
        <v>2023</v>
      </c>
      <c r="C22">
        <f>+'Ark1'!G304</f>
        <v>2</v>
      </c>
      <c r="D22" s="3" t="str">
        <f t="shared" si="7"/>
        <v>Vest</v>
      </c>
      <c r="E22" s="3">
        <f>+'Ark1'!H304</f>
        <v>2</v>
      </c>
      <c r="F22" s="3" t="s">
        <v>7</v>
      </c>
      <c r="G22">
        <f>+'Ark1'!Q304</f>
        <v>1475</v>
      </c>
      <c r="I22" s="316">
        <f>+'Ark1'!R304</f>
        <v>7326</v>
      </c>
      <c r="K22" s="197">
        <f>+'Ark1'!AG304</f>
        <v>36.32973797616269</v>
      </c>
      <c r="M22" s="197">
        <f>+'Ark1'!AH304</f>
        <v>3.5217035217035222</v>
      </c>
      <c r="N22" s="94"/>
      <c r="O22" s="432">
        <f>+'Ark1'!AI304</f>
        <v>2023</v>
      </c>
      <c r="P22" s="94"/>
      <c r="Q22" s="92">
        <f>+'Ark1'!U304</f>
        <v>23.556770406770511</v>
      </c>
      <c r="S22" s="415"/>
      <c r="T22" s="396">
        <f>+IF(O22=0,"",'Ark1'!AJ304)</f>
        <v>109.7224913494809</v>
      </c>
      <c r="U22" s="415"/>
      <c r="V22" s="396">
        <f>+IF(O22=0,"",'Ark1'!AK304)</f>
        <v>19.518230034845903</v>
      </c>
      <c r="W22" s="118"/>
      <c r="X22" s="1">
        <f>+'Ark1'!S304</f>
        <v>7.0232050232050236</v>
      </c>
      <c r="Z22" s="118"/>
      <c r="AA22" s="1">
        <f>+'Ark1'!T304</f>
        <v>6.454954954954955</v>
      </c>
      <c r="AC22" s="11">
        <f>+'Ark1'!W304</f>
        <v>12.639912639912639</v>
      </c>
      <c r="AE22" s="11">
        <f>+'Ark1'!X304</f>
        <v>75.771225771225758</v>
      </c>
      <c r="AF22" s="11">
        <f>+'Ark1'!Y304</f>
        <v>49.494949494949488</v>
      </c>
      <c r="AG22" s="11">
        <f>+'Ark1'!Z304</f>
        <v>9.0424334033894649</v>
      </c>
      <c r="AH22" s="92">
        <f>+'Ark1'!Z304</f>
        <v>9.0424334033894649</v>
      </c>
      <c r="AI22" s="1">
        <f>+'Ark1'!AB304</f>
        <v>2.0157256160240924</v>
      </c>
      <c r="AJ22" s="1">
        <f>+'Ark1'!AC304</f>
        <v>70.947798137085201</v>
      </c>
      <c r="AK22" s="11">
        <f>+'Ark1'!AD304</f>
        <v>49.706246374331243</v>
      </c>
      <c r="AL22" s="11">
        <f>+'Ark1'!AE304</f>
        <v>60.069728630682128</v>
      </c>
      <c r="AM22" s="11">
        <f>+'Ark1'!AF304</f>
        <v>39.662173136267661</v>
      </c>
      <c r="AN22" s="89"/>
      <c r="AO22" s="11">
        <f>+'Ark1'!AF304</f>
        <v>39.662173136267661</v>
      </c>
      <c r="AP22" s="47"/>
      <c r="AQ22" s="5"/>
      <c r="AS22" s="1"/>
      <c r="AT22" s="1"/>
      <c r="AU22" s="11"/>
      <c r="AV22" s="11"/>
      <c r="AW22" s="11"/>
    </row>
    <row r="23" spans="1:49" ht="15.6">
      <c r="A23" s="47"/>
      <c r="B23">
        <f>+'Ark1'!C305</f>
        <v>2023</v>
      </c>
      <c r="C23">
        <f>+'Ark1'!G305</f>
        <v>3</v>
      </c>
      <c r="D23" s="3" t="str">
        <f t="shared" si="7"/>
        <v>Midt</v>
      </c>
      <c r="E23" s="3">
        <f>+'Ark1'!H305</f>
        <v>1</v>
      </c>
      <c r="F23" s="3" t="s">
        <v>76</v>
      </c>
      <c r="G23">
        <f>+'Ark1'!Q305</f>
        <v>837</v>
      </c>
      <c r="I23" s="316">
        <f>+'Ark1'!R305</f>
        <v>4906</v>
      </c>
      <c r="K23" s="197">
        <f>+'Ark1'!AG305</f>
        <v>67.332990837043852</v>
      </c>
      <c r="M23" s="197">
        <f>+'Ark1'!AH305</f>
        <v>4.1581736649001222</v>
      </c>
      <c r="N23" s="94"/>
      <c r="O23" s="432">
        <f>+'Ark1'!AI305</f>
        <v>16</v>
      </c>
      <c r="P23" s="94"/>
      <c r="Q23" s="92">
        <f>+'Ark1'!U305</f>
        <v>25.192132083163479</v>
      </c>
      <c r="S23" s="415"/>
      <c r="T23" s="396">
        <f>+IF(O23=0,"",'Ark1'!AJ305)</f>
        <v>106.91874999999997</v>
      </c>
      <c r="U23" s="415"/>
      <c r="V23" s="396">
        <f>+IF(O23=0,"",'Ark1'!AK305)</f>
        <v>22.199609008716596</v>
      </c>
      <c r="W23" s="118"/>
      <c r="X23" s="1">
        <f>+'Ark1'!S305</f>
        <v>7.1163880962087251</v>
      </c>
      <c r="Z23" s="118"/>
      <c r="AA23" s="1">
        <f>+'Ark1'!T305</f>
        <v>6.2733387688544653</v>
      </c>
      <c r="AC23" s="11">
        <f>+'Ark1'!W305</f>
        <v>11.231145536078271</v>
      </c>
      <c r="AE23" s="11">
        <f>+'Ark1'!X305</f>
        <v>84.631064003261287</v>
      </c>
      <c r="AF23" s="11">
        <f>+'Ark1'!Y305</f>
        <v>59.294741133306161</v>
      </c>
      <c r="AG23" s="11">
        <f>+'Ark1'!Z305</f>
        <v>8.272944674979458</v>
      </c>
      <c r="AH23" s="92">
        <f>+'Ark1'!Z305</f>
        <v>8.272944674979458</v>
      </c>
      <c r="AI23" s="1">
        <f>+'Ark1'!AB305</f>
        <v>1.9340140265745205</v>
      </c>
      <c r="AJ23" s="1">
        <f>+'Ark1'!AC305</f>
        <v>72.763907943276507</v>
      </c>
      <c r="AK23" s="11">
        <f>+'Ark1'!AD305</f>
        <v>38.778877800239194</v>
      </c>
      <c r="AL23" s="11">
        <f>+'Ark1'!AE305</f>
        <v>46.535818818802817</v>
      </c>
      <c r="AM23" s="11">
        <f>+'Ark1'!AF305</f>
        <v>65.474442813292399</v>
      </c>
      <c r="AN23" s="89"/>
      <c r="AO23" s="11">
        <f>+'Ark1'!AF305</f>
        <v>65.474442813292399</v>
      </c>
      <c r="AP23" s="47"/>
      <c r="AQ23" s="5"/>
      <c r="AS23" s="13"/>
      <c r="AT23" s="13"/>
      <c r="AU23" s="11"/>
      <c r="AV23" s="11"/>
      <c r="AW23" s="11"/>
    </row>
    <row r="24" spans="1:49" ht="16.5" customHeight="1">
      <c r="A24" s="47"/>
      <c r="B24">
        <f>+'Ark1'!C306</f>
        <v>2023</v>
      </c>
      <c r="C24">
        <f>+'Ark1'!G306</f>
        <v>3</v>
      </c>
      <c r="D24" s="3" t="str">
        <f t="shared" si="7"/>
        <v>Midt</v>
      </c>
      <c r="E24" s="3">
        <f>+'Ark1'!H306</f>
        <v>2</v>
      </c>
      <c r="F24" s="3" t="s">
        <v>7</v>
      </c>
      <c r="G24">
        <f>+'Ark1'!Q306</f>
        <v>499</v>
      </c>
      <c r="I24" s="316">
        <f>+'Ark1'!R306</f>
        <v>2587</v>
      </c>
      <c r="K24" s="197">
        <f>+'Ark1'!AG306</f>
        <v>32.667009162956155</v>
      </c>
      <c r="M24" s="197">
        <f>+'Ark1'!AH306</f>
        <v>5.1410900657131826</v>
      </c>
      <c r="N24" s="94"/>
      <c r="O24" s="432">
        <f>+'Ark1'!AI306</f>
        <v>927</v>
      </c>
      <c r="P24" s="94"/>
      <c r="Q24" s="92">
        <f>+'Ark1'!U306</f>
        <v>23.178082721298825</v>
      </c>
      <c r="S24" s="415"/>
      <c r="T24" s="396">
        <f>+IF(O24=0,"",'Ark1'!AJ306)</f>
        <v>108.72578209277243</v>
      </c>
      <c r="U24" s="415"/>
      <c r="V24" s="396">
        <f>+IF(O24=0,"",'Ark1'!AK306)</f>
        <v>18.917629080092141</v>
      </c>
      <c r="W24" s="118"/>
      <c r="X24" s="1">
        <f>+'Ark1'!S306</f>
        <v>6.9779667568612274</v>
      </c>
      <c r="Z24" s="118"/>
      <c r="AA24" s="1">
        <f>+'Ark1'!T306</f>
        <v>6.11171240819482</v>
      </c>
      <c r="AC24" s="11">
        <f>+'Ark1'!W306</f>
        <v>10.243525318902202</v>
      </c>
      <c r="AE24" s="11">
        <f>+'Ark1'!X306</f>
        <v>75.879396984924611</v>
      </c>
      <c r="AF24" s="11">
        <f>+'Ark1'!Y306</f>
        <v>49.78739853111712</v>
      </c>
      <c r="AG24" s="11">
        <f>+'Ark1'!Z306</f>
        <v>8.4999808383398108</v>
      </c>
      <c r="AH24" s="92">
        <f>+'Ark1'!Z306</f>
        <v>8.4999808383398108</v>
      </c>
      <c r="AI24" s="1">
        <f>+'Ark1'!AB306</f>
        <v>1.9342412419541724</v>
      </c>
      <c r="AJ24" s="1">
        <f>+'Ark1'!AC306</f>
        <v>73.761411910444721</v>
      </c>
      <c r="AK24" s="11">
        <f>+'Ark1'!AD306</f>
        <v>43.610788969884624</v>
      </c>
      <c r="AL24" s="11">
        <f>+'Ark1'!AE306</f>
        <v>54.123059293927007</v>
      </c>
      <c r="AM24" s="11">
        <f>+'Ark1'!AF306</f>
        <v>34.525557186707609</v>
      </c>
      <c r="AN24" s="89"/>
      <c r="AO24" s="11">
        <f>+'Ark1'!AF306</f>
        <v>34.525557186707609</v>
      </c>
      <c r="AP24" s="47"/>
      <c r="AQ24" s="5"/>
      <c r="AS24" s="13"/>
      <c r="AT24" s="13"/>
      <c r="AU24" s="11"/>
      <c r="AV24" s="11"/>
      <c r="AW24" s="11"/>
    </row>
    <row r="25" spans="1:49" ht="16.5" customHeight="1">
      <c r="A25" s="47"/>
      <c r="B25">
        <f>+'Ark1'!C307</f>
        <v>2023</v>
      </c>
      <c r="C25">
        <f>+'Ark1'!G307</f>
        <v>4</v>
      </c>
      <c r="D25" s="3" t="str">
        <f t="shared" si="7"/>
        <v>Nord</v>
      </c>
      <c r="E25" s="3">
        <f>+'Ark1'!H307</f>
        <v>1</v>
      </c>
      <c r="F25" s="3" t="s">
        <v>76</v>
      </c>
      <c r="G25">
        <f>+'Ark1'!Q307</f>
        <v>709</v>
      </c>
      <c r="I25" s="316">
        <f>+'Ark1'!R307</f>
        <v>5466</v>
      </c>
      <c r="K25" s="197">
        <f>+'Ark1'!AG307</f>
        <v>76.991612110734749</v>
      </c>
      <c r="M25" s="197">
        <f>+'Ark1'!AH307</f>
        <v>3.3113794365166478</v>
      </c>
      <c r="N25" s="94"/>
      <c r="O25" s="432">
        <f>+'Ark1'!AI307</f>
        <v>597</v>
      </c>
      <c r="P25" s="94"/>
      <c r="Q25" s="92">
        <f>+'Ark1'!U307</f>
        <v>25.812092938163183</v>
      </c>
      <c r="S25" s="415"/>
      <c r="T25" s="396">
        <f>+IF(O25=0,"",'Ark1'!AJ307)</f>
        <v>108.38140703517594</v>
      </c>
      <c r="U25" s="415"/>
      <c r="V25" s="396">
        <f>+IF(O25=0,"",'Ark1'!AK307)</f>
        <v>19.687630623427076</v>
      </c>
      <c r="W25" s="118"/>
      <c r="X25" s="1">
        <f>+'Ark1'!S307</f>
        <v>7.20453713867545</v>
      </c>
      <c r="Z25" s="118"/>
      <c r="AA25" s="1">
        <f>+'Ark1'!T307</f>
        <v>6.089462129527992</v>
      </c>
      <c r="AC25" s="11">
        <f>+'Ark1'!W307</f>
        <v>10.30003658982803</v>
      </c>
      <c r="AE25" s="11">
        <f>+'Ark1'!X307</f>
        <v>84.723746798390067</v>
      </c>
      <c r="AF25" s="11">
        <f>+'Ark1'!Y307</f>
        <v>62.769849981705086</v>
      </c>
      <c r="AG25" s="11">
        <f>+'Ark1'!Z307</f>
        <v>8.6085049574696448</v>
      </c>
      <c r="AH25" s="92">
        <f>+'Ark1'!Z307</f>
        <v>8.6085049574696448</v>
      </c>
      <c r="AI25" s="1">
        <f>+'Ark1'!AB307</f>
        <v>1.9244442661145191</v>
      </c>
      <c r="AJ25" s="1">
        <f>+'Ark1'!AC307</f>
        <v>72.380125000524117</v>
      </c>
      <c r="AK25" s="11">
        <f>+'Ark1'!AD307</f>
        <v>33.405626056257958</v>
      </c>
      <c r="AL25" s="11">
        <f>+'Ark1'!AE307</f>
        <v>41.394641263332055</v>
      </c>
      <c r="AM25" s="11">
        <f>+'Ark1'!AF307</f>
        <v>78.208613535555855</v>
      </c>
      <c r="AN25" s="89"/>
      <c r="AO25" s="11">
        <f>+'Ark1'!AF307</f>
        <v>78.208613535555855</v>
      </c>
      <c r="AP25" s="47"/>
      <c r="AQ25" s="5"/>
      <c r="AS25" s="13"/>
      <c r="AT25" s="13"/>
      <c r="AU25" s="11"/>
      <c r="AV25" s="11"/>
      <c r="AW25" s="11"/>
    </row>
    <row r="26" spans="1:49" ht="15.6">
      <c r="A26" s="47"/>
      <c r="B26">
        <f>+'Ark1'!C308</f>
        <v>2023</v>
      </c>
      <c r="C26">
        <f>+'Ark1'!G308</f>
        <v>4</v>
      </c>
      <c r="D26" s="3" t="str">
        <f t="shared" si="7"/>
        <v>Nord</v>
      </c>
      <c r="E26" s="3">
        <f>+'Ark1'!H308</f>
        <v>2</v>
      </c>
      <c r="F26" s="3" t="s">
        <v>7</v>
      </c>
      <c r="G26">
        <f>+'Ark1'!Q308</f>
        <v>221</v>
      </c>
      <c r="I26" s="316">
        <f>+'Ark1'!R308</f>
        <v>1523</v>
      </c>
      <c r="K26" s="197">
        <f>+'Ark1'!AG308</f>
        <v>23.008387889265233</v>
      </c>
      <c r="M26" s="197">
        <f>+'Ark1'!AH308</f>
        <v>1.8384766907419563</v>
      </c>
      <c r="N26" s="94"/>
      <c r="O26" s="432">
        <f>+'Ark1'!AI308</f>
        <v>0</v>
      </c>
      <c r="P26" s="94"/>
      <c r="Q26" s="92">
        <f>+'Ark1'!U308</f>
        <v>27.684438608010495</v>
      </c>
      <c r="S26" s="415"/>
      <c r="T26" s="396" t="str">
        <f>+IF(O26=0,"",'Ark1'!AJ308)</f>
        <v/>
      </c>
      <c r="U26" s="415"/>
      <c r="V26" s="396" t="str">
        <f>+IF(O26=0,"",'Ark1'!AK308)</f>
        <v/>
      </c>
      <c r="W26" s="118"/>
      <c r="X26" s="1">
        <f>+'Ark1'!S308</f>
        <v>7.4569927774130003</v>
      </c>
      <c r="Z26" s="118"/>
      <c r="AA26" s="1">
        <f>+'Ark1'!T308</f>
        <v>6.3427445830597504</v>
      </c>
      <c r="AC26" s="11">
        <f>+'Ark1'!W308</f>
        <v>6.6316480630334844</v>
      </c>
      <c r="AE26" s="11">
        <f>+'Ark1'!X308</f>
        <v>89.166119500984934</v>
      </c>
      <c r="AF26" s="11">
        <f>+'Ark1'!Y308</f>
        <v>71.63493105712412</v>
      </c>
      <c r="AG26" s="11">
        <f>+'Ark1'!Z308</f>
        <v>8.4015624502464075</v>
      </c>
      <c r="AH26" s="92">
        <f>+'Ark1'!Z308</f>
        <v>8.4015624502464075</v>
      </c>
      <c r="AI26" s="1">
        <f>+'Ark1'!AB308</f>
        <v>1.6979937425094704</v>
      </c>
      <c r="AJ26" s="1">
        <f>+'Ark1'!AC308</f>
        <v>79.374254967249286</v>
      </c>
      <c r="AK26" s="11">
        <f>+'Ark1'!AD308</f>
        <v>55.59132132342603</v>
      </c>
      <c r="AL26" s="11">
        <f>+'Ark1'!AE308</f>
        <v>56.415826371653012</v>
      </c>
      <c r="AM26" s="11">
        <f>+'Ark1'!AF308</f>
        <v>21.791386464444127</v>
      </c>
      <c r="AN26" s="89"/>
      <c r="AO26" s="11">
        <f>+'Ark1'!AF308</f>
        <v>21.791386464444127</v>
      </c>
      <c r="AP26" s="47"/>
      <c r="AS26" s="13"/>
      <c r="AT26" s="13"/>
      <c r="AU26" s="11"/>
      <c r="AV26" s="11"/>
      <c r="AW26" s="11"/>
    </row>
    <row r="27" spans="1:49" s="553" customFormat="1" ht="15.6">
      <c r="A27" s="47"/>
      <c r="B27" s="47"/>
      <c r="C27" s="47"/>
      <c r="D27" s="47"/>
      <c r="E27" s="47"/>
      <c r="F27" s="47"/>
      <c r="G27" s="47"/>
      <c r="H27" s="47"/>
      <c r="I27" s="319"/>
      <c r="J27" s="47"/>
      <c r="K27" s="47"/>
      <c r="L27" s="47"/>
      <c r="M27" s="47"/>
      <c r="N27" s="94"/>
      <c r="O27" s="94"/>
      <c r="P27" s="94"/>
      <c r="Q27" s="47"/>
      <c r="R27" s="402"/>
      <c r="S27" s="402"/>
      <c r="T27" s="400"/>
      <c r="U27" s="400"/>
      <c r="V27" s="400"/>
      <c r="W27" s="47"/>
      <c r="X27" s="47"/>
      <c r="Y27" s="47"/>
      <c r="Z27" s="47"/>
      <c r="AA27" s="47"/>
      <c r="AB27" s="402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89"/>
      <c r="AO27" s="47"/>
      <c r="AP27" s="47"/>
    </row>
    <row r="28" spans="1:49" ht="17.25" customHeight="1">
      <c r="A28" s="47"/>
      <c r="B28" s="54">
        <f>+'Ark1'!C309</f>
        <v>2022</v>
      </c>
      <c r="C28" s="54">
        <f>+'Ark1'!G309</f>
        <v>1</v>
      </c>
      <c r="D28" s="55" t="str">
        <f>+D19</f>
        <v>Øst</v>
      </c>
      <c r="E28" s="55">
        <f>+'Ark1'!H309</f>
        <v>1</v>
      </c>
      <c r="F28" s="55" t="s">
        <v>76</v>
      </c>
      <c r="G28" s="54">
        <f>+'Ark1'!Q309</f>
        <v>1700</v>
      </c>
      <c r="H28" s="54"/>
      <c r="I28" s="329">
        <f>+'Ark1'!R309</f>
        <v>10160</v>
      </c>
      <c r="J28" s="54"/>
      <c r="K28" s="179">
        <f>+'Ark1'!AG309</f>
        <v>62.298336317280558</v>
      </c>
      <c r="L28" s="157"/>
      <c r="M28" s="179">
        <f>+'Ark1'!AH309</f>
        <v>4.0649606299212593</v>
      </c>
      <c r="N28" s="94"/>
      <c r="O28" s="432">
        <f>+'Ark1'!AI309</f>
        <v>0</v>
      </c>
      <c r="P28" s="94"/>
      <c r="Q28" s="92">
        <f>+'Ark1'!U309</f>
        <v>28.520359251968419</v>
      </c>
      <c r="S28" s="415"/>
      <c r="T28" s="396" t="str">
        <f>+IF(O28=0,"",'Ark1'!AJ309)</f>
        <v/>
      </c>
      <c r="U28" s="415"/>
      <c r="V28" s="396" t="str">
        <f>+IF(O28=0,"",'Ark1'!AK309)</f>
        <v/>
      </c>
      <c r="W28" s="118"/>
      <c r="X28" s="56">
        <f>+'Ark1'!S309</f>
        <v>7.1408464566929153</v>
      </c>
      <c r="Y28" s="54"/>
      <c r="Z28" s="54"/>
      <c r="AA28" s="56">
        <f>+'Ark1'!T309</f>
        <v>6.2586614173228368</v>
      </c>
      <c r="AB28" s="420"/>
      <c r="AC28" s="74">
        <f>+'Ark1'!W309</f>
        <v>12.5</v>
      </c>
      <c r="AD28" s="74"/>
      <c r="AE28" s="74">
        <f>+'Ark1'!X309</f>
        <v>95.639763779527556</v>
      </c>
      <c r="AF28" s="74">
        <f>+'Ark1'!Y309</f>
        <v>76.417322834645702</v>
      </c>
      <c r="AG28" s="74">
        <f>+'Ark1'!Z309</f>
        <v>7.7092624011996689</v>
      </c>
      <c r="AH28" s="157">
        <f>+'Ark1'!Z309</f>
        <v>7.7092624011996689</v>
      </c>
      <c r="AI28" s="56">
        <f>+'Ark1'!AB309</f>
        <v>2.1345083197897186</v>
      </c>
      <c r="AJ28" s="56">
        <f>+'Ark1'!AC309</f>
        <v>66.350031273281388</v>
      </c>
      <c r="AK28" s="74">
        <f>+'Ark1'!AD309</f>
        <v>52.930659793236408</v>
      </c>
      <c r="AL28" s="74">
        <f>+'Ark1'!AE309</f>
        <v>52.273720604958818</v>
      </c>
      <c r="AM28" s="74">
        <f>+'Ark1'!AF309</f>
        <v>60.849254357070102</v>
      </c>
      <c r="AN28" s="89"/>
      <c r="AO28" s="74">
        <f>+'Ark1'!AF309</f>
        <v>60.849254357070102</v>
      </c>
      <c r="AP28" s="47"/>
      <c r="AQ28" s="5"/>
      <c r="AS28" s="13"/>
      <c r="AT28" s="13"/>
      <c r="AU28" s="11"/>
      <c r="AV28" s="11"/>
      <c r="AW28" s="11"/>
    </row>
    <row r="29" spans="1:49" ht="15.6">
      <c r="A29" s="47"/>
      <c r="B29" s="54">
        <f>+'Ark1'!C310</f>
        <v>2022</v>
      </c>
      <c r="C29" s="54">
        <f>+'Ark1'!G310</f>
        <v>1</v>
      </c>
      <c r="D29" s="55" t="str">
        <f t="shared" ref="D29:D35" si="8">+D20</f>
        <v>Øst</v>
      </c>
      <c r="E29" s="55">
        <f>+'Ark1'!H310</f>
        <v>2</v>
      </c>
      <c r="F29" s="55" t="s">
        <v>7</v>
      </c>
      <c r="G29" s="54">
        <f>+'Ark1'!Q310</f>
        <v>1015</v>
      </c>
      <c r="H29" s="54"/>
      <c r="I29" s="329">
        <f>+'Ark1'!R310</f>
        <v>6537</v>
      </c>
      <c r="J29" s="54"/>
      <c r="K29" s="179">
        <f>+'Ark1'!AG310</f>
        <v>37.701663682719456</v>
      </c>
      <c r="L29" s="157"/>
      <c r="M29" s="179">
        <f>+'Ark1'!AH310</f>
        <v>5.002294630564478</v>
      </c>
      <c r="N29" s="94"/>
      <c r="O29" s="432">
        <f>+'Ark1'!AI310</f>
        <v>467</v>
      </c>
      <c r="P29" s="94"/>
      <c r="Q29" s="92">
        <f>+'Ark1'!U310</f>
        <v>26.825898730304377</v>
      </c>
      <c r="S29" s="415"/>
      <c r="T29" s="396">
        <f>+IF(O29=0,"",'Ark1'!AJ310)</f>
        <v>105.42847965738756</v>
      </c>
      <c r="U29" s="415"/>
      <c r="V29" s="396">
        <f>+IF(O29=0,"",'Ark1'!AK310)</f>
        <v>18.419883312755125</v>
      </c>
      <c r="W29" s="118"/>
      <c r="X29" s="56">
        <f>+'Ark1'!S310</f>
        <v>6.7791035643261424</v>
      </c>
      <c r="Y29" s="54"/>
      <c r="Z29" s="54"/>
      <c r="AA29" s="56">
        <f>+'Ark1'!T310</f>
        <v>6.3622456784457704</v>
      </c>
      <c r="AB29" s="420"/>
      <c r="AC29" s="74">
        <f>+'Ark1'!W310</f>
        <v>15.358727244913574</v>
      </c>
      <c r="AD29" s="74"/>
      <c r="AE29" s="74">
        <f>+'Ark1'!X310</f>
        <v>91.203916169496708</v>
      </c>
      <c r="AF29" s="74">
        <f>+'Ark1'!Y310</f>
        <v>68.60945387792566</v>
      </c>
      <c r="AG29" s="74">
        <f>+'Ark1'!Z310</f>
        <v>7.8494623544699644</v>
      </c>
      <c r="AH29" s="157">
        <f>+'Ark1'!Z310</f>
        <v>7.8494623544699644</v>
      </c>
      <c r="AI29" s="56">
        <f>+'Ark1'!AB310</f>
        <v>2.1392620537308473</v>
      </c>
      <c r="AJ29" s="56">
        <f>+'Ark1'!AC310</f>
        <v>68.968726755012199</v>
      </c>
      <c r="AK29" s="74">
        <f>+'Ark1'!AD310</f>
        <v>50.218396965678885</v>
      </c>
      <c r="AL29" s="74">
        <f>+'Ark1'!AE310</f>
        <v>53.301278669327665</v>
      </c>
      <c r="AM29" s="74">
        <f>+'Ark1'!AF310</f>
        <v>39.150745642929856</v>
      </c>
      <c r="AN29" s="89"/>
      <c r="AO29" s="74">
        <f>+'Ark1'!AF310</f>
        <v>39.150745642929856</v>
      </c>
      <c r="AP29" s="47"/>
      <c r="AS29" s="13"/>
      <c r="AT29" s="13"/>
      <c r="AU29" s="11"/>
      <c r="AV29" s="11"/>
      <c r="AW29" s="11"/>
    </row>
    <row r="30" spans="1:49" ht="15.6">
      <c r="A30" s="47"/>
      <c r="B30" s="54">
        <f>+'Ark1'!C311</f>
        <v>2022</v>
      </c>
      <c r="C30" s="54">
        <f>+'Ark1'!G311</f>
        <v>2</v>
      </c>
      <c r="D30" s="55" t="str">
        <f t="shared" si="8"/>
        <v>Vest</v>
      </c>
      <c r="E30" s="55">
        <f>+'Ark1'!H311</f>
        <v>1</v>
      </c>
      <c r="F30" s="55" t="s">
        <v>76</v>
      </c>
      <c r="G30" s="54">
        <f>+'Ark1'!Q311</f>
        <v>2392</v>
      </c>
      <c r="H30" s="54"/>
      <c r="I30" s="329">
        <f>+'Ark1'!R311</f>
        <v>11532</v>
      </c>
      <c r="J30" s="54"/>
      <c r="K30" s="179">
        <f>+'Ark1'!AG311</f>
        <v>63.819353051603649</v>
      </c>
      <c r="L30" s="157"/>
      <c r="M30" s="179">
        <f>+'Ark1'!AH311</f>
        <v>2.6014568158168574</v>
      </c>
      <c r="N30" s="94"/>
      <c r="O30" s="432">
        <f>+'Ark1'!AI311</f>
        <v>0</v>
      </c>
      <c r="P30" s="94"/>
      <c r="Q30" s="92">
        <f>+'Ark1'!U311</f>
        <v>27.650429240374457</v>
      </c>
      <c r="S30" s="415"/>
      <c r="T30" s="396" t="str">
        <f>+IF(O30=0,"",'Ark1'!AJ311)</f>
        <v/>
      </c>
      <c r="U30" s="415"/>
      <c r="V30" s="396" t="str">
        <f>+IF(O30=0,"",'Ark1'!AK311)</f>
        <v/>
      </c>
      <c r="W30" s="118"/>
      <c r="X30" s="56">
        <f>+'Ark1'!S311</f>
        <v>7.3204994797086353</v>
      </c>
      <c r="Y30" s="54"/>
      <c r="Z30" s="54"/>
      <c r="AA30" s="56">
        <f>+'Ark1'!T311</f>
        <v>6.2126257370794322</v>
      </c>
      <c r="AB30" s="420"/>
      <c r="AC30" s="74">
        <f>+'Ark1'!W311</f>
        <v>13.111342351716962</v>
      </c>
      <c r="AD30" s="74"/>
      <c r="AE30" s="74">
        <f>+'Ark1'!X311</f>
        <v>87.417620534165778</v>
      </c>
      <c r="AF30" s="74">
        <f>+'Ark1'!Y311</f>
        <v>69.164065209850861</v>
      </c>
      <c r="AG30" s="74">
        <f>+'Ark1'!Z311</f>
        <v>9.2625430279740719</v>
      </c>
      <c r="AH30" s="157">
        <f>+'Ark1'!Z311</f>
        <v>9.2625430279740719</v>
      </c>
      <c r="AI30" s="56">
        <f>+'Ark1'!AB311</f>
        <v>2.1064425910961524</v>
      </c>
      <c r="AJ30" s="56">
        <f>+'Ark1'!AC311</f>
        <v>74.120270344428718</v>
      </c>
      <c r="AK30" s="74">
        <f>+'Ark1'!AD311</f>
        <v>52.095143431493206</v>
      </c>
      <c r="AL30" s="74">
        <f>+'Ark1'!AE311</f>
        <v>55.679251282377251</v>
      </c>
      <c r="AM30" s="74">
        <f>+'Ark1'!AF311</f>
        <v>60.745891276864718</v>
      </c>
      <c r="AN30" s="89"/>
      <c r="AO30" s="74">
        <f>+'Ark1'!AF311</f>
        <v>60.745891276864718</v>
      </c>
      <c r="AP30" s="47"/>
      <c r="AS30" s="13"/>
      <c r="AT30" s="13"/>
      <c r="AU30" s="11"/>
      <c r="AV30" s="11"/>
      <c r="AW30" s="11"/>
    </row>
    <row r="31" spans="1:49" ht="21">
      <c r="A31" s="47"/>
      <c r="B31" s="54">
        <f>+'Ark1'!C312</f>
        <v>2022</v>
      </c>
      <c r="C31" s="54">
        <f>+'Ark1'!G312</f>
        <v>2</v>
      </c>
      <c r="D31" s="55" t="str">
        <f t="shared" si="8"/>
        <v>Vest</v>
      </c>
      <c r="E31" s="55">
        <f>+'Ark1'!H312</f>
        <v>2</v>
      </c>
      <c r="F31" s="55" t="s">
        <v>7</v>
      </c>
      <c r="G31" s="54">
        <f>+'Ark1'!Q312</f>
        <v>1568</v>
      </c>
      <c r="H31" s="54"/>
      <c r="I31" s="329">
        <f>+'Ark1'!R312</f>
        <v>7452</v>
      </c>
      <c r="J31" s="54"/>
      <c r="K31" s="179">
        <f>+'Ark1'!AG312</f>
        <v>36.180646948396365</v>
      </c>
      <c r="L31" s="157"/>
      <c r="M31" s="179">
        <f>+'Ark1'!AH312</f>
        <v>2.8851315083199145</v>
      </c>
      <c r="N31" s="94"/>
      <c r="O31" s="432">
        <f>+'Ark1'!AI312</f>
        <v>1734</v>
      </c>
      <c r="P31" s="94"/>
      <c r="Q31" s="92">
        <f>+'Ark1'!U312</f>
        <v>24.258145464304945</v>
      </c>
      <c r="S31" s="415"/>
      <c r="T31" s="396">
        <f>+IF(O31=0,"",'Ark1'!AJ312)</f>
        <v>110.89429065743983</v>
      </c>
      <c r="U31" s="415"/>
      <c r="V31" s="396">
        <f>+IF(O31=0,"",'Ark1'!AK312)</f>
        <v>19.556809936384305</v>
      </c>
      <c r="W31" s="118"/>
      <c r="X31" s="56">
        <f>+'Ark1'!S312</f>
        <v>6.908078368223296</v>
      </c>
      <c r="Y31" s="54"/>
      <c r="Z31" s="54"/>
      <c r="AA31" s="56">
        <f>+'Ark1'!T312</f>
        <v>6.3698336017176604</v>
      </c>
      <c r="AB31" s="420"/>
      <c r="AC31" s="74">
        <f>+'Ark1'!W312</f>
        <v>11.956521739130435</v>
      </c>
      <c r="AD31" s="74"/>
      <c r="AE31" s="74">
        <f>+'Ark1'!X312</f>
        <v>77.697262479871156</v>
      </c>
      <c r="AF31" s="74">
        <f>+'Ark1'!Y312</f>
        <v>52.40203972088031</v>
      </c>
      <c r="AG31" s="74">
        <f>+'Ark1'!Z312</f>
        <v>9.238454339860084</v>
      </c>
      <c r="AH31" s="157">
        <f>+'Ark1'!Z312</f>
        <v>9.238454339860084</v>
      </c>
      <c r="AI31" s="56">
        <f>+'Ark1'!AB312</f>
        <v>1.9579838689686524</v>
      </c>
      <c r="AJ31" s="56">
        <f>+'Ark1'!AC312</f>
        <v>71.402988281465241</v>
      </c>
      <c r="AK31" s="74">
        <f>+'Ark1'!AD312</f>
        <v>54.082639507027679</v>
      </c>
      <c r="AL31" s="74">
        <f>+'Ark1'!AE312</f>
        <v>62.184467092556865</v>
      </c>
      <c r="AM31" s="74">
        <f>+'Ark1'!AF312</f>
        <v>39.254108723135282</v>
      </c>
      <c r="AN31" s="89"/>
      <c r="AO31" s="74">
        <f>+'Ark1'!AF312</f>
        <v>39.254108723135282</v>
      </c>
      <c r="AP31" s="47"/>
      <c r="AS31" s="57"/>
      <c r="AT31" s="57"/>
      <c r="AU31" s="11"/>
      <c r="AV31" s="11"/>
      <c r="AW31" s="11"/>
    </row>
    <row r="32" spans="1:49" ht="15.6">
      <c r="A32" s="47"/>
      <c r="B32" s="54">
        <f>+'Ark1'!C313</f>
        <v>2022</v>
      </c>
      <c r="C32" s="54">
        <f>+'Ark1'!G313</f>
        <v>3</v>
      </c>
      <c r="D32" s="55" t="str">
        <f t="shared" si="8"/>
        <v>Midt</v>
      </c>
      <c r="E32" s="55">
        <f>+'Ark1'!H313</f>
        <v>1</v>
      </c>
      <c r="F32" s="55" t="s">
        <v>76</v>
      </c>
      <c r="G32" s="54">
        <f>+'Ark1'!Q313</f>
        <v>883</v>
      </c>
      <c r="H32" s="54"/>
      <c r="I32" s="329">
        <f>+'Ark1'!R313</f>
        <v>5726</v>
      </c>
      <c r="J32" s="54"/>
      <c r="K32" s="179">
        <f>+'Ark1'!AG313</f>
        <v>71.424990182624811</v>
      </c>
      <c r="L32" s="157"/>
      <c r="M32" s="179">
        <f>+'Ark1'!AH313</f>
        <v>4.6629409710094301</v>
      </c>
      <c r="N32" s="94"/>
      <c r="O32" s="432">
        <f>+'Ark1'!AI313</f>
        <v>0</v>
      </c>
      <c r="P32" s="94"/>
      <c r="Q32" s="92">
        <f>+'Ark1'!U313</f>
        <v>25.824624519734478</v>
      </c>
      <c r="S32" s="415"/>
      <c r="T32" s="396" t="str">
        <f>+IF(O32=0,"",'Ark1'!AJ313)</f>
        <v/>
      </c>
      <c r="U32" s="415"/>
      <c r="V32" s="396" t="str">
        <f>+IF(O32=0,"",'Ark1'!AK313)</f>
        <v/>
      </c>
      <c r="W32" s="118"/>
      <c r="X32" s="56">
        <f>+'Ark1'!S313</f>
        <v>6.8700663639538959</v>
      </c>
      <c r="Y32" s="54"/>
      <c r="Z32" s="54"/>
      <c r="AA32" s="56">
        <f>+'Ark1'!T313</f>
        <v>6.1865176388403791</v>
      </c>
      <c r="AB32" s="420"/>
      <c r="AC32" s="74">
        <f>+'Ark1'!W313</f>
        <v>11.124694376528122</v>
      </c>
      <c r="AD32" s="74"/>
      <c r="AE32" s="74">
        <f>+'Ark1'!X313</f>
        <v>83.705902899056937</v>
      </c>
      <c r="AF32" s="74">
        <f>+'Ark1'!Y313</f>
        <v>60.740482011875635</v>
      </c>
      <c r="AG32" s="74">
        <f>+'Ark1'!Z313</f>
        <v>8.8644264267596782</v>
      </c>
      <c r="AH32" s="157">
        <f>+'Ark1'!Z313</f>
        <v>8.8644264267596782</v>
      </c>
      <c r="AI32" s="56">
        <f>+'Ark1'!AB313</f>
        <v>2.0568585235692503</v>
      </c>
      <c r="AJ32" s="56">
        <f>+'Ark1'!AC313</f>
        <v>70.946912292497515</v>
      </c>
      <c r="AK32" s="74">
        <f>+'Ark1'!AD313</f>
        <v>40.151466479068993</v>
      </c>
      <c r="AL32" s="74">
        <f>+'Ark1'!AE313</f>
        <v>49.45922092876981</v>
      </c>
      <c r="AM32" s="74">
        <f>+'Ark1'!AF313</f>
        <v>69.566273842789457</v>
      </c>
      <c r="AN32" s="89"/>
      <c r="AO32" s="74">
        <f>+'Ark1'!AF313</f>
        <v>69.566273842789457</v>
      </c>
      <c r="AP32" s="47"/>
      <c r="AQ32" s="4"/>
    </row>
    <row r="33" spans="1:49" ht="15.6">
      <c r="A33" s="47"/>
      <c r="B33" s="54">
        <f>+'Ark1'!C314</f>
        <v>2022</v>
      </c>
      <c r="C33" s="54">
        <f>+'Ark1'!G314</f>
        <v>3</v>
      </c>
      <c r="D33" s="55" t="str">
        <f t="shared" si="8"/>
        <v>Midt</v>
      </c>
      <c r="E33" s="55">
        <f>+'Ark1'!H314</f>
        <v>2</v>
      </c>
      <c r="F33" s="55" t="s">
        <v>7</v>
      </c>
      <c r="G33" s="54">
        <f>+'Ark1'!Q314</f>
        <v>495</v>
      </c>
      <c r="H33" s="54"/>
      <c r="I33" s="329">
        <f>+'Ark1'!R314</f>
        <v>2505</v>
      </c>
      <c r="J33" s="54"/>
      <c r="K33" s="179">
        <f>+'Ark1'!AG314</f>
        <v>28.575009817375197</v>
      </c>
      <c r="L33" s="157"/>
      <c r="M33" s="179">
        <f>+'Ark1'!AH314</f>
        <v>5.0299401197604761</v>
      </c>
      <c r="N33" s="94"/>
      <c r="O33" s="432">
        <f>+'Ark1'!AI314</f>
        <v>557</v>
      </c>
      <c r="P33" s="94"/>
      <c r="Q33" s="92">
        <f>+'Ark1'!U314</f>
        <v>23.616407185628795</v>
      </c>
      <c r="S33" s="415"/>
      <c r="T33" s="396">
        <f>+IF(O33=0,"",'Ark1'!AJ314)</f>
        <v>108.50897666068218</v>
      </c>
      <c r="U33" s="415"/>
      <c r="V33" s="396">
        <f>+IF(O33=0,"",'Ark1'!AK314)</f>
        <v>18.8803376563156</v>
      </c>
      <c r="W33" s="118"/>
      <c r="X33" s="56">
        <f>+'Ark1'!S314</f>
        <v>6.780838323353291</v>
      </c>
      <c r="Y33" s="54"/>
      <c r="Z33" s="54"/>
      <c r="AA33" s="56">
        <f>+'Ark1'!T314</f>
        <v>6.3269461077844316</v>
      </c>
      <c r="AB33" s="420"/>
      <c r="AC33" s="74">
        <f>+'Ark1'!W314</f>
        <v>12.53493013972056</v>
      </c>
      <c r="AD33" s="74"/>
      <c r="AE33" s="74">
        <f>+'Ark1'!X314</f>
        <v>81.15768463073853</v>
      </c>
      <c r="AF33" s="74">
        <f>+'Ark1'!Y314</f>
        <v>51.217564870259473</v>
      </c>
      <c r="AG33" s="74">
        <f>+'Ark1'!Z314</f>
        <v>8.0794976144844668</v>
      </c>
      <c r="AH33" s="157">
        <f>+'Ark1'!Z314</f>
        <v>8.0794976144844668</v>
      </c>
      <c r="AI33" s="56">
        <f>+'Ark1'!AB314</f>
        <v>1.9846950461562951</v>
      </c>
      <c r="AJ33" s="56">
        <f>+'Ark1'!AC314</f>
        <v>73.869968027760379</v>
      </c>
      <c r="AK33" s="74">
        <f>+'Ark1'!AD314</f>
        <v>41.236174242440192</v>
      </c>
      <c r="AL33" s="74">
        <f>+'Ark1'!AE314</f>
        <v>50.295253960888211</v>
      </c>
      <c r="AM33" s="74">
        <f>+'Ark1'!AF314</f>
        <v>30.433726157210547</v>
      </c>
      <c r="AN33" s="89"/>
      <c r="AO33" s="74">
        <f>+'Ark1'!AF314</f>
        <v>30.433726157210547</v>
      </c>
      <c r="AP33" s="47"/>
      <c r="AQ33" s="18"/>
      <c r="AS33" s="1"/>
      <c r="AT33" s="5"/>
    </row>
    <row r="34" spans="1:49" ht="15.6">
      <c r="A34" s="47"/>
      <c r="B34" s="54">
        <f>+'Ark1'!C315</f>
        <v>2022</v>
      </c>
      <c r="C34" s="54">
        <f>+'Ark1'!G315</f>
        <v>4</v>
      </c>
      <c r="D34" s="55" t="str">
        <f t="shared" si="8"/>
        <v>Nord</v>
      </c>
      <c r="E34" s="55">
        <f>+'Ark1'!H315</f>
        <v>1</v>
      </c>
      <c r="F34" s="55" t="s">
        <v>76</v>
      </c>
      <c r="G34" s="54">
        <f>+'Ark1'!Q315</f>
        <v>763</v>
      </c>
      <c r="H34" s="54"/>
      <c r="I34" s="329">
        <f>+'Ark1'!R315</f>
        <v>6145</v>
      </c>
      <c r="J34" s="54"/>
      <c r="K34" s="179">
        <f>+'Ark1'!AG315</f>
        <v>80.066158578010544</v>
      </c>
      <c r="L34" s="157"/>
      <c r="M34" s="179">
        <f>+'Ark1'!AH315</f>
        <v>3.3685923515052889</v>
      </c>
      <c r="N34" s="94"/>
      <c r="O34" s="432">
        <f>+'Ark1'!AI315</f>
        <v>424</v>
      </c>
      <c r="P34" s="94"/>
      <c r="Q34" s="92">
        <f>+'Ark1'!U315</f>
        <v>26.370691619202606</v>
      </c>
      <c r="S34" s="415"/>
      <c r="T34" s="396">
        <f>+IF(O34=0,"",'Ark1'!AJ315)</f>
        <v>109.31509433962265</v>
      </c>
      <c r="U34" s="415"/>
      <c r="V34" s="396">
        <f>+IF(O34=0,"",'Ark1'!AK315)</f>
        <v>20.169528438631623</v>
      </c>
      <c r="W34" s="118"/>
      <c r="X34" s="56">
        <f>+'Ark1'!S315</f>
        <v>6.9690805532953615</v>
      </c>
      <c r="Y34" s="54"/>
      <c r="Z34" s="54"/>
      <c r="AA34" s="56">
        <f>+'Ark1'!T315</f>
        <v>6.0987794955248189</v>
      </c>
      <c r="AB34" s="420"/>
      <c r="AC34" s="74">
        <f>+'Ark1'!W315</f>
        <v>13.067534580960128</v>
      </c>
      <c r="AD34" s="74"/>
      <c r="AE34" s="74">
        <f>+'Ark1'!X315</f>
        <v>86.053702196908063</v>
      </c>
      <c r="AF34" s="74">
        <f>+'Ark1'!Y315</f>
        <v>64.816924328722507</v>
      </c>
      <c r="AG34" s="74">
        <f>+'Ark1'!Z315</f>
        <v>8.7017926135059849</v>
      </c>
      <c r="AH34" s="157">
        <f>+'Ark1'!Z315</f>
        <v>8.7017926135059849</v>
      </c>
      <c r="AI34" s="56">
        <f>+'Ark1'!AB315</f>
        <v>2.1527903381961062</v>
      </c>
      <c r="AJ34" s="56">
        <f>+'Ark1'!AC315</f>
        <v>72.287689352998143</v>
      </c>
      <c r="AK34" s="74">
        <f>+'Ark1'!AD315</f>
        <v>34.210138433494897</v>
      </c>
      <c r="AL34" s="74">
        <f>+'Ark1'!AE315</f>
        <v>39.086603341882494</v>
      </c>
      <c r="AM34" s="74">
        <f>+'Ark1'!AF315</f>
        <v>81.444665341285614</v>
      </c>
      <c r="AN34" s="89"/>
      <c r="AO34" s="74">
        <f>+'Ark1'!AF315</f>
        <v>81.444665341285614</v>
      </c>
      <c r="AP34" s="47"/>
      <c r="AQ34" s="18"/>
    </row>
    <row r="35" spans="1:49" ht="15.6">
      <c r="A35" s="47"/>
      <c r="B35" s="54">
        <f>+'Ark1'!C316</f>
        <v>2022</v>
      </c>
      <c r="C35" s="54">
        <f>+'Ark1'!G316</f>
        <v>4</v>
      </c>
      <c r="D35" s="55" t="str">
        <f t="shared" si="8"/>
        <v>Nord</v>
      </c>
      <c r="E35" s="55">
        <f>+'Ark1'!H316</f>
        <v>2</v>
      </c>
      <c r="F35" s="55" t="s">
        <v>7</v>
      </c>
      <c r="G35" s="54">
        <f>+'Ark1'!Q316</f>
        <v>213</v>
      </c>
      <c r="H35" s="54"/>
      <c r="I35" s="329">
        <f>+'Ark1'!R316</f>
        <v>1400</v>
      </c>
      <c r="J35" s="54"/>
      <c r="K35" s="179">
        <f>+'Ark1'!AG316</f>
        <v>19.933841421989445</v>
      </c>
      <c r="L35" s="157"/>
      <c r="M35" s="179">
        <f>+'Ark1'!AH316</f>
        <v>3.4285714285714279</v>
      </c>
      <c r="N35" s="94"/>
      <c r="O35" s="432">
        <f>+'Ark1'!AI316</f>
        <v>0</v>
      </c>
      <c r="P35" s="94"/>
      <c r="Q35" s="92">
        <f>+'Ark1'!U316</f>
        <v>28.817571428571441</v>
      </c>
      <c r="S35" s="415"/>
      <c r="T35" s="396" t="str">
        <f>+IF(O35=0,"",'Ark1'!AJ316)</f>
        <v/>
      </c>
      <c r="U35" s="415"/>
      <c r="V35" s="396" t="str">
        <f>+IF(O35=0,"",'Ark1'!AK316)</f>
        <v/>
      </c>
      <c r="W35" s="118"/>
      <c r="X35" s="56">
        <f>+'Ark1'!S316</f>
        <v>7.7542857142857153</v>
      </c>
      <c r="Y35" s="54"/>
      <c r="Z35" s="54"/>
      <c r="AA35" s="56">
        <f>+'Ark1'!T316</f>
        <v>6.5871428571428563</v>
      </c>
      <c r="AB35" s="420"/>
      <c r="AC35" s="74">
        <f>+'Ark1'!W316</f>
        <v>9.6428571428571388</v>
      </c>
      <c r="AD35" s="74"/>
      <c r="AE35" s="74">
        <f>+'Ark1'!X316</f>
        <v>94.214285714285694</v>
      </c>
      <c r="AF35" s="74">
        <f>+'Ark1'!Y316</f>
        <v>79.142857142857125</v>
      </c>
      <c r="AG35" s="74">
        <f>+'Ark1'!Z316</f>
        <v>7.6335185550707711</v>
      </c>
      <c r="AH35" s="157">
        <f>+'Ark1'!Z316</f>
        <v>7.6335185550707711</v>
      </c>
      <c r="AI35" s="56">
        <f>+'Ark1'!AB316</f>
        <v>1.7294442896550339</v>
      </c>
      <c r="AJ35" s="56">
        <f>+'Ark1'!AC316</f>
        <v>74.132713467109511</v>
      </c>
      <c r="AK35" s="74">
        <f>+'Ark1'!AD316</f>
        <v>49.660947059543318</v>
      </c>
      <c r="AL35" s="74">
        <f>+'Ark1'!AE316</f>
        <v>54.657575963190865</v>
      </c>
      <c r="AM35" s="74">
        <f>+'Ark1'!AF316</f>
        <v>18.555334658714376</v>
      </c>
      <c r="AN35" s="89"/>
      <c r="AO35" s="74">
        <f>+'Ark1'!AF316</f>
        <v>18.555334658714376</v>
      </c>
      <c r="AP35" s="47"/>
      <c r="AQ35" s="18"/>
    </row>
    <row r="36" spans="1:49" ht="15.6">
      <c r="A36" s="47"/>
      <c r="B36" s="47"/>
      <c r="C36" s="47"/>
      <c r="D36" s="47"/>
      <c r="E36" s="47"/>
      <c r="F36" s="47"/>
      <c r="G36" s="47"/>
      <c r="H36" s="47"/>
      <c r="I36" s="319"/>
      <c r="J36" s="47"/>
      <c r="K36" s="47"/>
      <c r="L36" s="47"/>
      <c r="M36" s="47"/>
      <c r="N36" s="94"/>
      <c r="O36" s="94"/>
      <c r="P36" s="94"/>
      <c r="Q36" s="47"/>
      <c r="R36" s="402"/>
      <c r="S36" s="402"/>
      <c r="T36" s="400"/>
      <c r="U36" s="400"/>
      <c r="V36" s="400"/>
      <c r="W36" s="47"/>
      <c r="X36" s="47"/>
      <c r="Y36" s="47"/>
      <c r="Z36" s="47"/>
      <c r="AA36" s="47"/>
      <c r="AB36" s="402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89"/>
      <c r="AO36" s="47"/>
      <c r="AP36" s="47"/>
    </row>
    <row r="37" spans="1:49" ht="15.6">
      <c r="A37" s="47"/>
      <c r="B37" s="47"/>
      <c r="C37" s="47"/>
      <c r="D37" s="47"/>
      <c r="E37" s="47"/>
      <c r="F37" s="47"/>
      <c r="G37" s="47"/>
      <c r="H37" s="47"/>
      <c r="I37" s="319"/>
      <c r="J37" s="47"/>
      <c r="K37" s="89"/>
      <c r="L37" s="89"/>
      <c r="M37" s="89"/>
      <c r="N37" s="94"/>
      <c r="O37" s="94"/>
      <c r="P37" s="94"/>
      <c r="Q37" s="89"/>
      <c r="R37" s="400"/>
      <c r="S37" s="400"/>
      <c r="T37" s="400"/>
      <c r="U37" s="400"/>
      <c r="V37" s="400"/>
      <c r="W37" s="47"/>
      <c r="X37" s="47"/>
      <c r="Y37" s="47"/>
      <c r="Z37" s="47"/>
      <c r="AA37" s="47"/>
      <c r="AB37" s="402"/>
      <c r="AC37" s="71"/>
      <c r="AD37" s="71"/>
      <c r="AE37" s="71"/>
      <c r="AF37" s="71"/>
      <c r="AG37" s="71"/>
      <c r="AH37" s="89"/>
      <c r="AI37" s="47"/>
      <c r="AJ37" s="47"/>
      <c r="AK37" s="71"/>
      <c r="AL37" s="71"/>
      <c r="AM37" s="71"/>
      <c r="AN37" s="89"/>
      <c r="AO37" s="71"/>
      <c r="AP37" s="47"/>
    </row>
    <row r="38" spans="1:49">
      <c r="A38" s="47"/>
      <c r="B38" s="47"/>
      <c r="C38" s="47"/>
      <c r="D38" s="47"/>
      <c r="E38" s="47"/>
      <c r="F38" s="47"/>
      <c r="G38" s="47"/>
      <c r="H38" s="47"/>
      <c r="I38" s="319"/>
      <c r="J38" s="47"/>
      <c r="K38" s="89"/>
      <c r="L38" s="89"/>
      <c r="M38" s="89"/>
      <c r="N38" s="89"/>
      <c r="O38" s="89"/>
      <c r="P38" s="89"/>
      <c r="Q38" s="89"/>
      <c r="R38" s="400"/>
      <c r="S38" s="400"/>
      <c r="T38" s="400"/>
      <c r="U38" s="400"/>
      <c r="V38" s="400"/>
      <c r="W38" s="47"/>
      <c r="X38" s="47"/>
      <c r="Y38" s="47"/>
      <c r="Z38" s="47"/>
      <c r="AA38" s="47"/>
      <c r="AB38" s="402"/>
      <c r="AC38" s="71"/>
      <c r="AD38" s="71"/>
      <c r="AE38" s="71"/>
      <c r="AF38" s="71"/>
      <c r="AG38" s="71"/>
      <c r="AH38" s="89"/>
      <c r="AI38" s="47"/>
      <c r="AJ38" s="47"/>
      <c r="AK38" s="71"/>
      <c r="AL38" s="71"/>
      <c r="AM38" s="71"/>
      <c r="AN38" s="89"/>
      <c r="AO38" s="71"/>
      <c r="AP38" s="47"/>
    </row>
    <row r="39" spans="1:49">
      <c r="G39" s="14"/>
      <c r="H39" s="14"/>
      <c r="I39" s="362"/>
      <c r="J39" s="14"/>
      <c r="K39" s="159"/>
      <c r="W39" s="3"/>
      <c r="X39" s="3"/>
      <c r="Y39" s="3"/>
      <c r="Z39" s="3"/>
      <c r="AA39" s="3"/>
      <c r="AD39" s="205"/>
      <c r="AJ39" s="1"/>
      <c r="AP39" s="1"/>
      <c r="AQ39" s="1"/>
      <c r="AR39" s="1"/>
      <c r="AS39" s="1"/>
      <c r="AT39" s="1"/>
      <c r="AU39" s="1"/>
      <c r="AV39" s="1"/>
    </row>
    <row r="40" spans="1:49">
      <c r="G40" s="14"/>
      <c r="H40" s="14"/>
      <c r="I40" s="362"/>
      <c r="J40" s="14"/>
      <c r="K40" s="159"/>
      <c r="L40" s="159"/>
      <c r="W40" s="3"/>
      <c r="X40" s="3"/>
      <c r="Y40" s="3"/>
      <c r="Z40" s="3"/>
      <c r="AA40" s="3"/>
      <c r="AD40" s="205"/>
      <c r="AJ40" s="1"/>
      <c r="AP40" s="1"/>
      <c r="AQ40" s="1"/>
      <c r="AR40" s="1"/>
      <c r="AS40" s="1"/>
      <c r="AT40" s="1"/>
      <c r="AU40" s="1"/>
      <c r="AV40" s="1"/>
      <c r="AW40" s="14"/>
    </row>
    <row r="41" spans="1:49">
      <c r="G41" s="14"/>
      <c r="H41" s="14"/>
      <c r="I41" s="362"/>
      <c r="J41" s="14"/>
      <c r="K41" s="159"/>
      <c r="L41" s="159"/>
      <c r="W41" s="3"/>
      <c r="X41" s="3"/>
      <c r="Y41" s="3"/>
      <c r="Z41" s="3"/>
      <c r="AA41" s="3"/>
      <c r="AD41" s="205"/>
      <c r="AJ41" s="1"/>
      <c r="AP41" s="1"/>
      <c r="AQ41" s="1"/>
      <c r="AR41" s="1"/>
      <c r="AS41" s="1"/>
      <c r="AT41" s="1"/>
      <c r="AU41" s="1"/>
      <c r="AV41" s="1"/>
      <c r="AW41" s="14"/>
    </row>
    <row r="42" spans="1:49">
      <c r="G42" s="14"/>
      <c r="H42" s="14"/>
      <c r="I42" s="362"/>
      <c r="J42" s="14"/>
      <c r="K42" s="159"/>
      <c r="L42" s="159"/>
      <c r="W42" s="3"/>
      <c r="X42" s="3"/>
      <c r="Y42" s="3"/>
      <c r="Z42" s="3"/>
      <c r="AA42" s="3"/>
      <c r="AD42" s="205"/>
      <c r="AJ42" s="1"/>
      <c r="AP42" s="1"/>
      <c r="AQ42" s="1"/>
      <c r="AR42" s="1"/>
      <c r="AS42" s="1"/>
      <c r="AT42" s="1"/>
      <c r="AU42" s="1"/>
      <c r="AV42" s="1"/>
      <c r="AW42" s="14"/>
    </row>
    <row r="43" spans="1:49">
      <c r="G43" s="14"/>
      <c r="H43" s="14"/>
      <c r="I43" s="362"/>
      <c r="J43" s="14"/>
      <c r="K43" s="159"/>
      <c r="L43" s="159"/>
      <c r="W43" s="3"/>
      <c r="X43" s="3"/>
      <c r="Y43" s="3"/>
      <c r="Z43" s="3"/>
      <c r="AA43" s="3"/>
      <c r="AD43" s="205"/>
      <c r="AJ43" s="1"/>
      <c r="AP43" s="1"/>
      <c r="AQ43" s="1"/>
      <c r="AR43" s="1"/>
      <c r="AS43" s="1"/>
      <c r="AT43" s="1"/>
      <c r="AU43" s="1"/>
      <c r="AV43" s="1"/>
      <c r="AW43" s="14"/>
    </row>
    <row r="44" spans="1:49">
      <c r="G44" s="14"/>
      <c r="H44" s="14"/>
      <c r="I44" s="362"/>
      <c r="J44" s="14"/>
      <c r="K44" s="159"/>
      <c r="L44" s="159"/>
      <c r="W44" s="3"/>
      <c r="X44" s="3"/>
      <c r="Y44" s="3"/>
      <c r="Z44" s="3"/>
      <c r="AA44" s="3"/>
      <c r="AD44" s="205"/>
      <c r="AJ44" s="1"/>
      <c r="AP44" s="1"/>
      <c r="AQ44" s="1"/>
      <c r="AR44" s="1"/>
      <c r="AS44" s="1"/>
      <c r="AT44" s="1"/>
      <c r="AU44" s="1"/>
      <c r="AV44" s="1"/>
      <c r="AW44" s="14"/>
    </row>
    <row r="45" spans="1:49">
      <c r="G45" s="14"/>
      <c r="H45" s="14"/>
      <c r="I45" s="362"/>
      <c r="J45" s="14"/>
      <c r="K45" s="159"/>
      <c r="L45" s="159"/>
      <c r="W45" s="3"/>
      <c r="X45" s="3"/>
      <c r="Y45" s="3"/>
      <c r="Z45" s="3"/>
      <c r="AA45" s="3"/>
      <c r="AD45" s="205"/>
      <c r="AJ45" s="1"/>
      <c r="AP45" s="1"/>
      <c r="AQ45" s="1"/>
      <c r="AR45" s="1"/>
      <c r="AS45" s="1"/>
      <c r="AT45" s="1"/>
      <c r="AU45" s="1"/>
      <c r="AV45" s="1"/>
      <c r="AW45" s="14"/>
    </row>
    <row r="46" spans="1:49">
      <c r="G46" s="14"/>
      <c r="H46" s="14"/>
      <c r="I46" s="362"/>
      <c r="J46" s="14"/>
      <c r="K46" s="159"/>
      <c r="L46" s="159"/>
      <c r="W46" s="3"/>
      <c r="X46" s="3"/>
      <c r="Y46" s="3"/>
      <c r="Z46" s="3"/>
      <c r="AA46" s="3"/>
      <c r="AD46" s="205"/>
      <c r="AJ46" s="1"/>
      <c r="AP46" s="1"/>
      <c r="AQ46" s="1"/>
      <c r="AR46" s="1"/>
      <c r="AS46" s="1"/>
      <c r="AT46" s="1"/>
      <c r="AU46" s="1"/>
      <c r="AV46" s="1"/>
      <c r="AW46" s="14"/>
    </row>
    <row r="47" spans="1:49">
      <c r="G47" s="14"/>
      <c r="H47" s="14"/>
      <c r="I47" s="362"/>
      <c r="J47" s="14"/>
      <c r="K47" s="159"/>
      <c r="L47" s="159"/>
      <c r="W47" s="3"/>
      <c r="X47" s="3"/>
      <c r="Y47" s="3"/>
      <c r="Z47" s="3"/>
      <c r="AA47" s="3"/>
      <c r="AD47" s="205"/>
      <c r="AJ47" s="1"/>
      <c r="AP47" s="1"/>
      <c r="AQ47" s="1"/>
      <c r="AR47" s="1"/>
      <c r="AS47" s="1"/>
      <c r="AT47" s="1"/>
      <c r="AU47" s="1"/>
      <c r="AV47" s="1"/>
      <c r="AW47" s="14"/>
    </row>
    <row r="48" spans="1:49">
      <c r="G48" s="14"/>
      <c r="H48" s="14"/>
      <c r="I48" s="362"/>
      <c r="J48" s="14"/>
      <c r="K48" s="159"/>
      <c r="L48" s="159"/>
      <c r="W48" s="3"/>
      <c r="X48" s="3"/>
      <c r="Y48" s="3"/>
      <c r="Z48" s="3"/>
      <c r="AA48" s="3"/>
      <c r="AD48" s="205"/>
      <c r="AJ48" s="1"/>
      <c r="AP48" s="1"/>
      <c r="AQ48" s="1"/>
      <c r="AR48" s="1"/>
      <c r="AS48" s="1"/>
      <c r="AT48" s="1"/>
      <c r="AU48" s="1"/>
      <c r="AV48" s="1"/>
      <c r="AW48" s="14"/>
    </row>
    <row r="49" spans="7:49">
      <c r="G49" s="14"/>
      <c r="H49" s="14"/>
      <c r="I49" s="362"/>
      <c r="J49" s="14"/>
      <c r="K49" s="159"/>
      <c r="L49" s="159"/>
      <c r="W49" s="3"/>
      <c r="X49" s="3"/>
      <c r="Y49" s="3"/>
      <c r="Z49" s="3"/>
      <c r="AA49" s="3"/>
      <c r="AD49" s="205"/>
      <c r="AJ49" s="1"/>
      <c r="AP49" s="1"/>
      <c r="AQ49" s="1"/>
      <c r="AR49" s="1"/>
      <c r="AS49" s="1"/>
      <c r="AT49" s="1"/>
      <c r="AU49" s="1"/>
      <c r="AV49" s="1"/>
      <c r="AW49" s="14"/>
    </row>
    <row r="50" spans="7:49">
      <c r="G50" s="14"/>
      <c r="H50" s="14"/>
      <c r="I50" s="362"/>
      <c r="J50" s="14"/>
      <c r="K50" s="159"/>
      <c r="L50" s="159"/>
      <c r="W50" s="3"/>
      <c r="X50" s="3"/>
      <c r="Y50" s="3"/>
      <c r="Z50" s="3"/>
      <c r="AA50" s="3"/>
      <c r="AD50" s="205"/>
      <c r="AJ50" s="1"/>
      <c r="AP50" s="1"/>
      <c r="AQ50" s="1"/>
      <c r="AR50" s="1"/>
      <c r="AS50" s="1"/>
      <c r="AT50" s="1"/>
      <c r="AU50" s="1"/>
      <c r="AV50" s="1"/>
      <c r="AW50" s="14"/>
    </row>
    <row r="51" spans="7:49">
      <c r="G51" s="14"/>
      <c r="H51" s="14"/>
      <c r="I51" s="362"/>
      <c r="J51" s="14"/>
      <c r="K51" s="159"/>
      <c r="L51" s="159"/>
      <c r="W51" s="3"/>
      <c r="X51" s="3"/>
      <c r="Y51" s="3"/>
      <c r="Z51" s="3"/>
      <c r="AA51" s="3"/>
      <c r="AD51" s="205"/>
      <c r="AJ51" s="1"/>
      <c r="AP51" s="1"/>
      <c r="AQ51" s="1"/>
      <c r="AR51" s="1"/>
      <c r="AS51" s="1"/>
      <c r="AT51" s="1"/>
      <c r="AU51" s="1"/>
      <c r="AV51" s="1"/>
      <c r="AW51" s="14"/>
    </row>
    <row r="52" spans="7:49">
      <c r="G52" s="14"/>
      <c r="H52" s="14"/>
      <c r="I52" s="362"/>
      <c r="J52" s="14"/>
      <c r="K52" s="159"/>
      <c r="L52" s="159"/>
      <c r="W52" s="3"/>
      <c r="X52" s="3"/>
      <c r="Y52" s="3"/>
      <c r="Z52" s="3"/>
      <c r="AA52" s="3"/>
      <c r="AD52" s="205"/>
      <c r="AJ52" s="1"/>
      <c r="AP52" s="1"/>
      <c r="AQ52" s="1"/>
      <c r="AR52" s="1"/>
      <c r="AS52" s="1"/>
      <c r="AT52" s="1"/>
      <c r="AU52" s="1"/>
      <c r="AV52" s="1"/>
      <c r="AW52" s="14"/>
    </row>
    <row r="53" spans="7:49">
      <c r="G53" s="14"/>
      <c r="H53" s="14"/>
      <c r="I53" s="362"/>
      <c r="J53" s="14"/>
      <c r="K53" s="159"/>
      <c r="L53" s="159"/>
      <c r="W53" s="3"/>
      <c r="X53" s="3"/>
      <c r="Y53" s="3"/>
      <c r="Z53" s="3"/>
      <c r="AA53" s="3"/>
      <c r="AD53" s="205"/>
      <c r="AJ53" s="1"/>
      <c r="AP53" s="1"/>
      <c r="AQ53" s="1"/>
      <c r="AR53" s="1"/>
      <c r="AS53" s="1"/>
      <c r="AT53" s="1"/>
      <c r="AU53" s="1"/>
      <c r="AV53" s="1"/>
      <c r="AW53" s="14"/>
    </row>
    <row r="54" spans="7:49">
      <c r="G54" s="14"/>
      <c r="H54" s="14"/>
      <c r="I54" s="362"/>
      <c r="J54" s="14"/>
      <c r="K54" s="159"/>
      <c r="L54" s="159"/>
      <c r="W54" s="3"/>
      <c r="X54" s="3"/>
      <c r="Y54" s="3"/>
      <c r="Z54" s="3"/>
      <c r="AA54" s="3"/>
      <c r="AD54" s="205"/>
      <c r="AJ54" s="1"/>
      <c r="AP54" s="1"/>
      <c r="AQ54" s="1"/>
      <c r="AR54" s="1"/>
      <c r="AS54" s="1"/>
      <c r="AT54" s="1"/>
      <c r="AU54" s="1"/>
      <c r="AV54" s="1"/>
      <c r="AW54" s="14"/>
    </row>
    <row r="55" spans="7:49">
      <c r="G55" s="14"/>
      <c r="H55" s="14"/>
      <c r="I55" s="362"/>
      <c r="J55" s="14"/>
      <c r="K55" s="159"/>
      <c r="L55" s="159"/>
      <c r="W55" s="3"/>
      <c r="X55" s="3"/>
      <c r="Y55" s="3"/>
      <c r="Z55" s="3"/>
      <c r="AA55" s="3"/>
      <c r="AD55" s="205"/>
      <c r="AJ55" s="1"/>
      <c r="AP55" s="1"/>
      <c r="AQ55" s="1"/>
      <c r="AR55" s="1"/>
      <c r="AS55" s="1"/>
      <c r="AT55" s="1"/>
      <c r="AU55" s="1"/>
      <c r="AV55" s="1"/>
      <c r="AW55" s="14"/>
    </row>
    <row r="56" spans="7:49">
      <c r="G56" s="14"/>
      <c r="H56" s="14"/>
      <c r="I56" s="362"/>
      <c r="J56" s="14"/>
      <c r="K56" s="159"/>
      <c r="L56" s="159"/>
      <c r="W56" s="3"/>
      <c r="X56" s="3"/>
      <c r="Y56" s="3"/>
      <c r="Z56" s="3"/>
      <c r="AA56" s="3"/>
      <c r="AD56" s="205"/>
      <c r="AJ56" s="1"/>
      <c r="AP56" s="1"/>
      <c r="AQ56" s="1"/>
      <c r="AR56" s="1"/>
      <c r="AS56" s="1"/>
      <c r="AT56" s="1"/>
      <c r="AU56" s="1"/>
      <c r="AV56" s="1"/>
      <c r="AW56" s="14"/>
    </row>
    <row r="57" spans="7:49">
      <c r="G57" s="14"/>
      <c r="H57" s="14"/>
      <c r="I57" s="362"/>
      <c r="J57" s="14"/>
      <c r="K57" s="159"/>
      <c r="L57" s="159"/>
      <c r="W57" s="3"/>
      <c r="X57" s="3"/>
      <c r="Y57" s="3"/>
      <c r="Z57" s="3"/>
      <c r="AA57" s="3"/>
      <c r="AD57" s="205"/>
      <c r="AJ57" s="1"/>
      <c r="AP57" s="1"/>
      <c r="AQ57" s="1"/>
      <c r="AR57" s="1"/>
      <c r="AS57" s="1"/>
      <c r="AT57" s="1"/>
      <c r="AU57" s="1"/>
      <c r="AV57" s="1"/>
      <c r="AW57" s="14"/>
    </row>
    <row r="58" spans="7:49">
      <c r="G58" s="14"/>
      <c r="H58" s="14"/>
      <c r="I58" s="362"/>
      <c r="J58" s="14"/>
      <c r="K58" s="159"/>
      <c r="L58" s="159"/>
      <c r="W58" s="3"/>
      <c r="X58" s="3"/>
      <c r="Y58" s="3"/>
      <c r="Z58" s="3"/>
      <c r="AA58" s="3"/>
      <c r="AD58" s="205"/>
      <c r="AJ58" s="1"/>
      <c r="AP58" s="1"/>
      <c r="AQ58" s="1"/>
      <c r="AR58" s="1"/>
      <c r="AS58" s="1"/>
      <c r="AT58" s="1"/>
      <c r="AU58" s="1"/>
      <c r="AV58" s="1"/>
      <c r="AW58" s="14"/>
    </row>
    <row r="59" spans="7:49">
      <c r="G59" s="14"/>
      <c r="H59" s="14"/>
      <c r="I59" s="362"/>
      <c r="J59" s="14"/>
      <c r="K59" s="159"/>
      <c r="L59" s="159"/>
      <c r="W59" s="3"/>
      <c r="X59" s="3"/>
      <c r="Y59" s="3"/>
      <c r="Z59" s="3"/>
      <c r="AA59" s="3"/>
      <c r="AD59" s="205"/>
      <c r="AJ59" s="1"/>
      <c r="AP59" s="1"/>
      <c r="AQ59" s="1"/>
      <c r="AR59" s="1"/>
      <c r="AS59" s="1"/>
      <c r="AT59" s="1"/>
      <c r="AU59" s="1"/>
      <c r="AV59" s="1"/>
      <c r="AW59" s="14"/>
    </row>
    <row r="60" spans="7:49">
      <c r="G60" s="14"/>
      <c r="H60" s="14"/>
      <c r="I60" s="362"/>
      <c r="J60" s="14"/>
      <c r="K60" s="159"/>
      <c r="L60" s="159"/>
      <c r="W60" s="3"/>
      <c r="X60" s="3"/>
      <c r="Y60" s="3"/>
      <c r="Z60" s="3"/>
      <c r="AA60" s="3"/>
      <c r="AD60" s="205"/>
      <c r="AJ60" s="1"/>
      <c r="AP60" s="1"/>
      <c r="AQ60" s="1"/>
      <c r="AR60" s="1"/>
      <c r="AS60" s="1"/>
      <c r="AT60" s="1"/>
      <c r="AU60" s="1"/>
      <c r="AV60" s="1"/>
      <c r="AW60" s="14"/>
    </row>
    <row r="61" spans="7:49">
      <c r="G61" s="14"/>
      <c r="H61" s="14"/>
      <c r="I61" s="362"/>
      <c r="J61" s="14"/>
      <c r="K61" s="159"/>
      <c r="L61" s="159"/>
      <c r="W61" s="3"/>
      <c r="X61" s="3"/>
      <c r="Y61" s="3"/>
      <c r="Z61" s="3"/>
      <c r="AA61" s="3"/>
      <c r="AD61" s="205"/>
      <c r="AJ61" s="1"/>
      <c r="AP61" s="1"/>
      <c r="AQ61" s="1"/>
      <c r="AR61" s="1"/>
      <c r="AS61" s="1"/>
      <c r="AT61" s="1"/>
      <c r="AU61" s="1"/>
      <c r="AV61" s="1"/>
      <c r="AW61" s="14"/>
    </row>
    <row r="62" spans="7:49">
      <c r="G62" s="14"/>
      <c r="H62" s="14"/>
      <c r="I62" s="362"/>
      <c r="J62" s="14"/>
      <c r="K62" s="159"/>
      <c r="L62" s="159"/>
      <c r="W62" s="3"/>
      <c r="X62" s="3"/>
      <c r="Y62" s="3"/>
      <c r="Z62" s="3"/>
      <c r="AA62" s="3"/>
      <c r="AD62" s="205"/>
      <c r="AJ62" s="1"/>
      <c r="AP62" s="1"/>
      <c r="AQ62" s="1"/>
      <c r="AR62" s="1"/>
      <c r="AS62" s="1"/>
      <c r="AT62" s="1"/>
      <c r="AU62" s="1"/>
      <c r="AV62" s="1"/>
      <c r="AW62" s="14"/>
    </row>
    <row r="63" spans="7:49">
      <c r="G63" s="14"/>
      <c r="H63" s="14"/>
      <c r="I63" s="362"/>
      <c r="J63" s="14"/>
      <c r="K63" s="159"/>
      <c r="L63" s="159"/>
      <c r="W63" s="3"/>
      <c r="X63" s="3"/>
      <c r="Y63" s="3"/>
      <c r="Z63" s="3"/>
      <c r="AA63" s="3"/>
      <c r="AD63" s="205"/>
      <c r="AJ63" s="1"/>
      <c r="AP63" s="1"/>
      <c r="AQ63" s="1"/>
      <c r="AR63" s="1"/>
      <c r="AS63" s="1"/>
      <c r="AT63" s="1"/>
      <c r="AU63" s="1"/>
      <c r="AV63" s="1"/>
      <c r="AW63" s="14"/>
    </row>
    <row r="64" spans="7:49">
      <c r="G64" s="14"/>
      <c r="H64" s="14"/>
      <c r="I64" s="362"/>
      <c r="J64" s="14"/>
      <c r="K64" s="159"/>
      <c r="L64" s="159"/>
      <c r="W64" s="3"/>
      <c r="X64" s="3"/>
      <c r="Y64" s="3"/>
      <c r="Z64" s="3"/>
      <c r="AA64" s="3"/>
      <c r="AD64" s="205"/>
      <c r="AJ64" s="1"/>
      <c r="AP64" s="1"/>
      <c r="AQ64" s="1"/>
      <c r="AR64" s="1"/>
      <c r="AS64" s="1"/>
      <c r="AT64" s="1"/>
      <c r="AU64" s="1"/>
      <c r="AV64" s="1"/>
      <c r="AW64" s="14"/>
    </row>
    <row r="65" spans="7:49">
      <c r="G65" s="14"/>
      <c r="H65" s="14"/>
      <c r="I65" s="362"/>
      <c r="J65" s="14"/>
      <c r="K65" s="159"/>
      <c r="L65" s="159"/>
      <c r="W65" s="3"/>
      <c r="X65" s="3"/>
      <c r="Y65" s="3"/>
      <c r="Z65" s="3"/>
      <c r="AA65" s="3"/>
      <c r="AD65" s="205"/>
      <c r="AJ65" s="1"/>
      <c r="AP65" s="1"/>
      <c r="AQ65" s="1"/>
      <c r="AR65" s="1"/>
      <c r="AS65" s="1"/>
      <c r="AT65" s="1"/>
      <c r="AU65" s="1"/>
      <c r="AV65" s="1"/>
      <c r="AW65" s="14"/>
    </row>
    <row r="66" spans="7:49">
      <c r="G66" s="14"/>
      <c r="H66" s="14"/>
      <c r="I66" s="362"/>
      <c r="J66" s="14"/>
      <c r="K66" s="159"/>
      <c r="L66" s="159"/>
      <c r="W66" s="3"/>
      <c r="X66" s="3"/>
      <c r="Y66" s="3"/>
      <c r="Z66" s="3"/>
      <c r="AA66" s="3"/>
      <c r="AD66" s="205"/>
      <c r="AJ66" s="1"/>
      <c r="AP66" s="1"/>
      <c r="AQ66" s="1"/>
      <c r="AR66" s="1"/>
      <c r="AS66" s="1"/>
      <c r="AT66" s="1"/>
      <c r="AU66" s="1"/>
      <c r="AV66" s="1"/>
      <c r="AW66" s="14"/>
    </row>
    <row r="67" spans="7:49">
      <c r="G67" s="14"/>
      <c r="H67" s="14"/>
      <c r="I67" s="362"/>
      <c r="J67" s="14"/>
      <c r="K67" s="159"/>
      <c r="L67" s="159"/>
      <c r="W67" s="3"/>
      <c r="X67" s="3"/>
      <c r="Y67" s="3"/>
      <c r="Z67" s="3"/>
      <c r="AA67" s="3"/>
      <c r="AD67" s="205"/>
      <c r="AJ67" s="1"/>
      <c r="AP67" s="1"/>
      <c r="AQ67" s="1"/>
      <c r="AR67" s="1"/>
      <c r="AS67" s="1"/>
      <c r="AT67" s="1"/>
      <c r="AU67" s="1"/>
      <c r="AV67" s="1"/>
      <c r="AW67" s="14"/>
    </row>
    <row r="68" spans="7:49">
      <c r="G68" s="14"/>
      <c r="H68" s="14"/>
      <c r="I68" s="362"/>
      <c r="J68" s="14"/>
      <c r="K68" s="159"/>
      <c r="L68" s="159"/>
      <c r="W68" s="3"/>
      <c r="X68" s="3"/>
      <c r="Y68" s="3"/>
      <c r="Z68" s="3"/>
      <c r="AA68" s="3"/>
      <c r="AD68" s="205"/>
      <c r="AJ68" s="1"/>
      <c r="AP68" s="1"/>
      <c r="AQ68" s="1"/>
      <c r="AR68" s="1"/>
      <c r="AS68" s="1"/>
      <c r="AT68" s="1"/>
      <c r="AU68" s="1"/>
      <c r="AV68" s="1"/>
      <c r="AW68" s="14"/>
    </row>
    <row r="69" spans="7:49">
      <c r="G69" s="14"/>
      <c r="H69" s="14"/>
      <c r="I69" s="362"/>
      <c r="J69" s="14"/>
      <c r="K69" s="159"/>
      <c r="L69" s="159"/>
      <c r="W69" s="3"/>
      <c r="X69" s="3"/>
      <c r="Y69" s="3"/>
      <c r="Z69" s="3"/>
      <c r="AA69" s="3"/>
      <c r="AD69" s="205"/>
      <c r="AJ69" s="1"/>
      <c r="AP69" s="1"/>
      <c r="AQ69" s="1"/>
      <c r="AR69" s="1"/>
      <c r="AS69" s="1"/>
      <c r="AT69" s="1"/>
      <c r="AU69" s="1"/>
      <c r="AV69" s="1"/>
      <c r="AW69" s="14"/>
    </row>
    <row r="70" spans="7:49">
      <c r="G70" s="14"/>
      <c r="H70" s="14"/>
      <c r="I70" s="362"/>
      <c r="J70" s="14"/>
      <c r="K70" s="159"/>
      <c r="L70" s="159"/>
      <c r="W70" s="3"/>
      <c r="X70" s="3"/>
      <c r="Y70" s="3"/>
      <c r="Z70" s="3"/>
      <c r="AA70" s="3"/>
      <c r="AD70" s="205"/>
      <c r="AJ70" s="1"/>
      <c r="AP70" s="1"/>
      <c r="AQ70" s="1"/>
      <c r="AR70" s="1"/>
      <c r="AS70" s="1"/>
      <c r="AT70" s="1"/>
      <c r="AU70" s="1"/>
      <c r="AV70" s="1"/>
      <c r="AW70" s="14"/>
    </row>
    <row r="71" spans="7:49">
      <c r="G71" s="14"/>
      <c r="H71" s="14"/>
      <c r="I71" s="362"/>
      <c r="J71" s="14"/>
      <c r="K71" s="159"/>
      <c r="L71" s="159"/>
      <c r="W71" s="3"/>
      <c r="X71" s="3"/>
      <c r="Y71" s="3"/>
      <c r="Z71" s="3"/>
      <c r="AA71" s="3"/>
      <c r="AD71" s="205"/>
      <c r="AJ71" s="1"/>
      <c r="AP71" s="1"/>
      <c r="AQ71" s="1"/>
      <c r="AR71" s="1"/>
      <c r="AS71" s="1"/>
      <c r="AT71" s="1"/>
      <c r="AU71" s="1"/>
      <c r="AV71" s="1"/>
      <c r="AW71" s="14"/>
    </row>
    <row r="72" spans="7:49">
      <c r="G72" s="14"/>
      <c r="H72" s="14"/>
      <c r="I72" s="362"/>
      <c r="J72" s="14"/>
      <c r="K72" s="159"/>
      <c r="L72" s="159"/>
      <c r="W72" s="3"/>
      <c r="X72" s="3"/>
      <c r="Y72" s="3"/>
      <c r="Z72" s="3"/>
      <c r="AA72" s="3"/>
      <c r="AD72" s="205"/>
      <c r="AJ72" s="1"/>
      <c r="AP72" s="1"/>
      <c r="AQ72" s="1"/>
      <c r="AR72" s="1"/>
      <c r="AS72" s="1"/>
      <c r="AT72" s="1"/>
      <c r="AU72" s="1"/>
      <c r="AV72" s="1"/>
      <c r="AW72" s="14"/>
    </row>
    <row r="73" spans="7:49">
      <c r="G73" s="14"/>
      <c r="H73" s="14"/>
      <c r="I73" s="362"/>
      <c r="J73" s="14"/>
      <c r="K73" s="159"/>
      <c r="L73" s="159"/>
      <c r="W73" s="3"/>
      <c r="X73" s="3"/>
      <c r="Y73" s="3"/>
      <c r="Z73" s="3"/>
      <c r="AA73" s="3"/>
      <c r="AD73" s="205"/>
      <c r="AJ73" s="1"/>
      <c r="AP73" s="1"/>
      <c r="AQ73" s="1"/>
      <c r="AR73" s="1"/>
      <c r="AS73" s="1"/>
      <c r="AT73" s="1"/>
      <c r="AU73" s="1"/>
      <c r="AV73" s="1"/>
      <c r="AW73" s="14"/>
    </row>
    <row r="74" spans="7:49">
      <c r="G74" s="14"/>
      <c r="H74" s="14"/>
      <c r="I74" s="362"/>
      <c r="J74" s="14"/>
      <c r="K74" s="159"/>
      <c r="L74" s="159"/>
      <c r="W74" s="3"/>
      <c r="X74" s="3"/>
      <c r="Y74" s="3"/>
      <c r="Z74" s="3"/>
      <c r="AA74" s="3"/>
      <c r="AD74" s="205"/>
      <c r="AJ74" s="1"/>
      <c r="AP74" s="1"/>
      <c r="AQ74" s="1"/>
      <c r="AR74" s="1"/>
      <c r="AS74" s="1"/>
      <c r="AT74" s="1"/>
      <c r="AU74" s="1"/>
      <c r="AV74" s="1"/>
      <c r="AW74" s="14"/>
    </row>
    <row r="75" spans="7:49">
      <c r="G75" s="14"/>
      <c r="H75" s="14"/>
      <c r="I75" s="362"/>
      <c r="J75" s="14"/>
      <c r="K75" s="159"/>
      <c r="L75" s="159"/>
      <c r="W75" s="3"/>
      <c r="X75" s="3"/>
      <c r="Y75" s="3"/>
      <c r="Z75" s="3"/>
      <c r="AA75" s="3"/>
      <c r="AD75" s="205"/>
      <c r="AJ75" s="1"/>
      <c r="AP75" s="1"/>
      <c r="AQ75" s="1"/>
      <c r="AR75" s="1"/>
      <c r="AS75" s="1"/>
      <c r="AT75" s="1"/>
      <c r="AU75" s="1"/>
      <c r="AV75" s="1"/>
      <c r="AW75" s="14"/>
    </row>
    <row r="76" spans="7:49">
      <c r="G76" s="14"/>
      <c r="H76" s="14"/>
      <c r="I76" s="362"/>
      <c r="J76" s="14"/>
      <c r="K76" s="159"/>
      <c r="L76" s="159"/>
      <c r="M76" s="159"/>
      <c r="N76" s="159"/>
      <c r="O76" s="159"/>
      <c r="P76" s="159"/>
      <c r="Q76" s="159"/>
      <c r="W76" s="14"/>
      <c r="X76" s="14"/>
      <c r="Y76" s="14"/>
      <c r="Z76" s="14"/>
      <c r="AA76" s="14"/>
      <c r="AC76" s="75"/>
      <c r="AD76" s="75"/>
      <c r="AE76" s="75"/>
      <c r="AF76" s="75"/>
      <c r="AG76" s="75"/>
      <c r="AH76" s="159"/>
      <c r="AI76" s="14"/>
      <c r="AJ76" s="14"/>
      <c r="AK76" s="75"/>
      <c r="AL76" s="75"/>
      <c r="AM76" s="75"/>
      <c r="AN76" s="159"/>
      <c r="AO76" s="75"/>
      <c r="AP76" s="14"/>
      <c r="AQ76" s="14"/>
      <c r="AR76" s="14"/>
      <c r="AS76" s="14"/>
      <c r="AT76" s="14"/>
      <c r="AU76" s="14"/>
      <c r="AV76" s="14"/>
      <c r="AW76" s="14"/>
    </row>
    <row r="77" spans="7:49">
      <c r="G77" s="14"/>
      <c r="H77" s="14"/>
      <c r="I77" s="362"/>
      <c r="J77" s="14"/>
      <c r="K77" s="159"/>
      <c r="L77" s="159"/>
      <c r="M77" s="159"/>
      <c r="N77" s="159"/>
      <c r="O77" s="159"/>
      <c r="P77" s="159"/>
      <c r="Q77" s="159"/>
      <c r="W77" s="14"/>
      <c r="X77" s="14"/>
      <c r="Y77" s="14"/>
      <c r="Z77" s="14"/>
      <c r="AA77" s="14"/>
      <c r="AC77" s="75"/>
      <c r="AD77" s="75"/>
      <c r="AE77" s="75"/>
      <c r="AF77" s="75"/>
      <c r="AG77" s="75"/>
      <c r="AH77" s="159"/>
      <c r="AI77" s="14"/>
      <c r="AJ77" s="14"/>
      <c r="AK77" s="75"/>
      <c r="AL77" s="75"/>
      <c r="AM77" s="75"/>
      <c r="AN77" s="159"/>
      <c r="AO77" s="75"/>
      <c r="AP77" s="14"/>
      <c r="AQ77" s="14"/>
      <c r="AR77" s="14"/>
      <c r="AS77" s="14"/>
      <c r="AT77" s="14"/>
      <c r="AU77" s="14"/>
      <c r="AV77" s="14"/>
      <c r="AW77" s="14"/>
    </row>
    <row r="78" spans="7:49">
      <c r="G78" s="14"/>
      <c r="H78" s="14"/>
      <c r="I78" s="362"/>
      <c r="J78" s="14"/>
      <c r="K78" s="159"/>
      <c r="L78" s="159"/>
      <c r="M78" s="159"/>
      <c r="N78" s="159"/>
      <c r="O78" s="159"/>
      <c r="P78" s="159"/>
      <c r="Q78" s="159"/>
      <c r="W78" s="14"/>
      <c r="X78" s="14"/>
      <c r="Y78" s="14"/>
      <c r="Z78" s="14"/>
      <c r="AA78" s="14"/>
      <c r="AC78" s="75"/>
      <c r="AD78" s="75"/>
      <c r="AE78" s="75"/>
      <c r="AF78" s="75"/>
      <c r="AG78" s="75"/>
      <c r="AH78" s="159"/>
      <c r="AI78" s="14"/>
      <c r="AJ78" s="14"/>
      <c r="AK78" s="75"/>
      <c r="AL78" s="75"/>
      <c r="AM78" s="75"/>
      <c r="AN78" s="159"/>
      <c r="AO78" s="75"/>
      <c r="AP78" s="14"/>
      <c r="AQ78" s="14"/>
      <c r="AR78" s="14"/>
      <c r="AS78" s="14"/>
      <c r="AT78" s="14"/>
      <c r="AU78" s="14"/>
      <c r="AV78" s="14"/>
      <c r="AW78" s="14"/>
    </row>
    <row r="79" spans="7:49">
      <c r="G79" s="14"/>
      <c r="H79" s="14"/>
      <c r="I79" s="362"/>
      <c r="J79" s="14"/>
      <c r="K79" s="159"/>
      <c r="L79" s="159"/>
      <c r="M79" s="159"/>
      <c r="N79" s="159"/>
      <c r="O79" s="159"/>
      <c r="P79" s="159"/>
      <c r="Q79" s="159"/>
      <c r="W79" s="14"/>
      <c r="X79" s="14"/>
      <c r="Y79" s="14"/>
      <c r="Z79" s="14"/>
      <c r="AA79" s="14"/>
      <c r="AC79" s="75"/>
      <c r="AD79" s="75"/>
      <c r="AE79" s="75"/>
      <c r="AF79" s="75"/>
      <c r="AG79" s="75"/>
      <c r="AH79" s="159"/>
      <c r="AI79" s="14"/>
      <c r="AJ79" s="14"/>
      <c r="AK79" s="75"/>
      <c r="AL79" s="75"/>
      <c r="AM79" s="75"/>
      <c r="AN79" s="159"/>
      <c r="AO79" s="75"/>
      <c r="AP79" s="14"/>
      <c r="AQ79" s="14"/>
      <c r="AR79" s="14"/>
      <c r="AS79" s="14"/>
      <c r="AT79" s="14"/>
      <c r="AU79" s="14"/>
      <c r="AV79" s="14"/>
      <c r="AW79" s="14"/>
    </row>
    <row r="80" spans="7:49">
      <c r="G80" s="14"/>
      <c r="H80" s="14"/>
      <c r="I80" s="362"/>
      <c r="J80" s="14"/>
      <c r="K80" s="159"/>
      <c r="L80" s="159"/>
      <c r="M80" s="159"/>
      <c r="N80" s="159"/>
      <c r="O80" s="159"/>
      <c r="P80" s="159"/>
      <c r="Q80" s="159"/>
      <c r="W80" s="14"/>
      <c r="X80" s="14"/>
      <c r="Y80" s="14"/>
      <c r="Z80" s="14"/>
      <c r="AA80" s="14"/>
      <c r="AC80" s="75"/>
      <c r="AD80" s="75"/>
      <c r="AE80" s="75"/>
      <c r="AF80" s="75"/>
      <c r="AG80" s="75"/>
      <c r="AH80" s="159"/>
      <c r="AI80" s="14"/>
      <c r="AJ80" s="14"/>
      <c r="AK80" s="75"/>
      <c r="AL80" s="75"/>
      <c r="AM80" s="75"/>
      <c r="AN80" s="159"/>
      <c r="AO80" s="75"/>
      <c r="AP80" s="14"/>
      <c r="AQ80" s="14"/>
      <c r="AR80" s="14"/>
      <c r="AS80" s="14"/>
      <c r="AT80" s="14"/>
      <c r="AU80" s="14"/>
      <c r="AV80" s="14"/>
      <c r="AW80" s="14"/>
    </row>
    <row r="81" spans="7:49">
      <c r="G81" s="14"/>
      <c r="H81" s="14"/>
      <c r="I81" s="362"/>
      <c r="J81" s="14"/>
      <c r="K81" s="159"/>
      <c r="L81" s="159"/>
      <c r="M81" s="159"/>
      <c r="N81" s="159"/>
      <c r="O81" s="159"/>
      <c r="P81" s="159"/>
      <c r="Q81" s="159"/>
      <c r="W81" s="14"/>
      <c r="X81" s="14"/>
      <c r="Y81" s="14"/>
      <c r="Z81" s="14"/>
      <c r="AA81" s="14"/>
      <c r="AC81" s="75"/>
      <c r="AD81" s="75"/>
      <c r="AE81" s="75"/>
      <c r="AF81" s="75"/>
      <c r="AG81" s="75"/>
      <c r="AH81" s="159"/>
      <c r="AI81" s="14"/>
      <c r="AJ81" s="14"/>
      <c r="AK81" s="75"/>
      <c r="AL81" s="75"/>
      <c r="AM81" s="75"/>
      <c r="AN81" s="159"/>
      <c r="AO81" s="75"/>
      <c r="AP81" s="14"/>
      <c r="AQ81" s="14"/>
      <c r="AR81" s="14"/>
      <c r="AS81" s="14"/>
      <c r="AT81" s="14"/>
      <c r="AU81" s="14"/>
      <c r="AV81" s="14"/>
      <c r="AW81" s="14"/>
    </row>
    <row r="82" spans="7:49">
      <c r="G82" s="14"/>
      <c r="H82" s="14"/>
      <c r="I82" s="362"/>
      <c r="J82" s="14"/>
      <c r="K82" s="159"/>
      <c r="L82" s="159"/>
      <c r="M82" s="159"/>
      <c r="N82" s="159"/>
      <c r="O82" s="159"/>
      <c r="P82" s="159"/>
      <c r="Q82" s="159"/>
      <c r="W82" s="14"/>
      <c r="X82" s="14"/>
      <c r="Y82" s="14"/>
      <c r="Z82" s="14"/>
      <c r="AA82" s="14"/>
      <c r="AC82" s="75"/>
      <c r="AD82" s="75"/>
      <c r="AE82" s="75"/>
      <c r="AF82" s="75"/>
      <c r="AG82" s="75"/>
      <c r="AH82" s="159"/>
      <c r="AI82" s="14"/>
      <c r="AJ82" s="14"/>
      <c r="AK82" s="75"/>
      <c r="AL82" s="75"/>
      <c r="AM82" s="75"/>
      <c r="AN82" s="159"/>
      <c r="AO82" s="75"/>
      <c r="AP82" s="14"/>
      <c r="AQ82" s="14"/>
      <c r="AR82" s="14"/>
      <c r="AS82" s="14"/>
      <c r="AT82" s="14"/>
      <c r="AU82" s="14"/>
      <c r="AV82" s="14"/>
      <c r="AW82" s="14"/>
    </row>
    <row r="83" spans="7:49">
      <c r="G83" s="14"/>
      <c r="H83" s="14"/>
      <c r="I83" s="362"/>
      <c r="J83" s="14"/>
      <c r="K83" s="159"/>
      <c r="L83" s="159"/>
      <c r="M83" s="159"/>
      <c r="N83" s="159"/>
      <c r="O83" s="159"/>
      <c r="P83" s="159"/>
      <c r="Q83" s="159"/>
      <c r="W83" s="14"/>
      <c r="X83" s="14"/>
      <c r="Y83" s="14"/>
      <c r="Z83" s="14"/>
      <c r="AA83" s="14"/>
      <c r="AC83" s="75"/>
      <c r="AD83" s="75"/>
      <c r="AE83" s="75"/>
      <c r="AF83" s="75"/>
      <c r="AG83" s="75"/>
      <c r="AH83" s="159"/>
      <c r="AI83" s="14"/>
      <c r="AJ83" s="14"/>
      <c r="AK83" s="75"/>
      <c r="AL83" s="75"/>
      <c r="AM83" s="75"/>
      <c r="AN83" s="159"/>
      <c r="AO83" s="75"/>
      <c r="AP83" s="14"/>
      <c r="AQ83" s="14"/>
      <c r="AR83" s="14"/>
      <c r="AS83" s="14"/>
      <c r="AT83" s="14"/>
      <c r="AU83" s="14"/>
      <c r="AV83" s="14"/>
      <c r="AW83" s="14"/>
    </row>
    <row r="84" spans="7:49">
      <c r="G84" s="14"/>
      <c r="H84" s="14"/>
      <c r="I84" s="362"/>
      <c r="J84" s="14"/>
      <c r="K84" s="159"/>
      <c r="L84" s="159"/>
      <c r="M84" s="159"/>
      <c r="N84" s="159"/>
      <c r="O84" s="159"/>
      <c r="P84" s="159"/>
      <c r="Q84" s="159"/>
      <c r="W84" s="14"/>
      <c r="X84" s="14"/>
      <c r="Y84" s="14"/>
      <c r="Z84" s="14"/>
      <c r="AA84" s="14"/>
      <c r="AC84" s="75"/>
      <c r="AD84" s="75"/>
      <c r="AE84" s="75"/>
      <c r="AF84" s="75"/>
      <c r="AG84" s="75"/>
      <c r="AH84" s="159"/>
      <c r="AI84" s="14"/>
      <c r="AJ84" s="14"/>
      <c r="AK84" s="75"/>
      <c r="AL84" s="75"/>
      <c r="AM84" s="75"/>
      <c r="AN84" s="159"/>
      <c r="AO84" s="75"/>
      <c r="AP84" s="14"/>
      <c r="AQ84" s="14"/>
      <c r="AR84" s="14"/>
      <c r="AS84" s="14"/>
      <c r="AT84" s="14"/>
      <c r="AU84" s="14"/>
      <c r="AV84" s="14"/>
      <c r="AW84" s="14"/>
    </row>
    <row r="85" spans="7:49">
      <c r="G85" s="14"/>
      <c r="H85" s="14"/>
      <c r="I85" s="362"/>
      <c r="J85" s="14"/>
      <c r="K85" s="159"/>
      <c r="L85" s="159"/>
      <c r="M85" s="159"/>
      <c r="N85" s="159"/>
      <c r="O85" s="159"/>
      <c r="P85" s="159"/>
      <c r="Q85" s="159"/>
      <c r="W85" s="14"/>
      <c r="X85" s="14"/>
      <c r="Y85" s="14"/>
      <c r="Z85" s="14"/>
      <c r="AA85" s="14"/>
      <c r="AC85" s="75"/>
      <c r="AD85" s="75"/>
      <c r="AE85" s="75"/>
      <c r="AF85" s="75"/>
      <c r="AG85" s="75"/>
      <c r="AH85" s="159"/>
      <c r="AI85" s="14"/>
      <c r="AJ85" s="14"/>
      <c r="AK85" s="75"/>
      <c r="AL85" s="75"/>
      <c r="AM85" s="75"/>
      <c r="AN85" s="159"/>
      <c r="AO85" s="75"/>
      <c r="AP85" s="14"/>
      <c r="AQ85" s="14"/>
      <c r="AR85" s="14"/>
      <c r="AS85" s="14"/>
      <c r="AT85" s="14"/>
      <c r="AU85" s="14"/>
      <c r="AV85" s="14"/>
      <c r="AW85" s="14"/>
    </row>
    <row r="86" spans="7:49">
      <c r="G86" s="14"/>
      <c r="H86" s="14"/>
      <c r="I86" s="362"/>
      <c r="J86" s="14"/>
      <c r="K86" s="159"/>
      <c r="L86" s="159"/>
      <c r="M86" s="159"/>
      <c r="N86" s="159"/>
      <c r="O86" s="159"/>
      <c r="P86" s="159"/>
      <c r="Q86" s="159"/>
      <c r="W86" s="14"/>
      <c r="X86" s="14"/>
      <c r="Y86" s="14"/>
      <c r="Z86" s="14"/>
      <c r="AA86" s="14"/>
      <c r="AC86" s="75"/>
      <c r="AD86" s="75"/>
      <c r="AE86" s="75"/>
      <c r="AF86" s="75"/>
      <c r="AG86" s="75"/>
      <c r="AH86" s="159"/>
      <c r="AI86" s="14"/>
      <c r="AJ86" s="14"/>
      <c r="AK86" s="75"/>
      <c r="AL86" s="75"/>
      <c r="AM86" s="75"/>
      <c r="AN86" s="159"/>
      <c r="AO86" s="75"/>
      <c r="AP86" s="14"/>
      <c r="AQ86" s="14"/>
      <c r="AR86" s="14"/>
      <c r="AS86" s="14"/>
      <c r="AT86" s="14"/>
      <c r="AU86" s="14"/>
      <c r="AV86" s="14"/>
      <c r="AW86" s="14"/>
    </row>
    <row r="87" spans="7:49">
      <c r="G87" s="14"/>
      <c r="H87" s="14"/>
      <c r="I87" s="362"/>
      <c r="J87" s="14"/>
      <c r="K87" s="159"/>
      <c r="L87" s="159"/>
      <c r="M87" s="159"/>
      <c r="N87" s="159"/>
      <c r="O87" s="159"/>
      <c r="P87" s="159"/>
      <c r="Q87" s="159"/>
      <c r="W87" s="14"/>
      <c r="X87" s="14"/>
      <c r="Y87" s="14"/>
      <c r="Z87" s="14"/>
      <c r="AA87" s="14"/>
      <c r="AC87" s="75"/>
      <c r="AD87" s="75"/>
      <c r="AE87" s="75"/>
      <c r="AF87" s="75"/>
      <c r="AG87" s="75"/>
      <c r="AH87" s="159"/>
      <c r="AI87" s="14"/>
      <c r="AJ87" s="14"/>
      <c r="AK87" s="75"/>
      <c r="AL87" s="75"/>
      <c r="AM87" s="75"/>
      <c r="AN87" s="159"/>
      <c r="AO87" s="75"/>
      <c r="AP87" s="14"/>
      <c r="AQ87" s="14"/>
      <c r="AR87" s="14"/>
      <c r="AS87" s="14"/>
      <c r="AT87" s="14"/>
      <c r="AU87" s="14"/>
      <c r="AV87" s="14"/>
      <c r="AW87" s="14"/>
    </row>
    <row r="88" spans="7:49">
      <c r="G88" s="14"/>
      <c r="H88" s="14"/>
      <c r="I88" s="362"/>
      <c r="J88" s="14"/>
      <c r="K88" s="159"/>
      <c r="L88" s="159"/>
      <c r="M88" s="159"/>
      <c r="N88" s="159"/>
      <c r="O88" s="159"/>
      <c r="P88" s="159"/>
      <c r="Q88" s="159"/>
      <c r="W88" s="14"/>
      <c r="X88" s="14"/>
      <c r="Y88" s="14"/>
      <c r="Z88" s="14"/>
      <c r="AA88" s="14"/>
      <c r="AC88" s="75"/>
      <c r="AD88" s="75"/>
      <c r="AE88" s="75"/>
      <c r="AF88" s="75"/>
      <c r="AG88" s="75"/>
      <c r="AH88" s="159"/>
      <c r="AI88" s="14"/>
      <c r="AJ88" s="14"/>
      <c r="AK88" s="75"/>
      <c r="AL88" s="75"/>
      <c r="AM88" s="75"/>
      <c r="AN88" s="159"/>
      <c r="AO88" s="75"/>
      <c r="AP88" s="14"/>
      <c r="AQ88" s="14"/>
      <c r="AR88" s="14"/>
      <c r="AS88" s="14"/>
      <c r="AT88" s="14"/>
      <c r="AU88" s="14"/>
      <c r="AV88" s="14"/>
      <c r="AW88" s="14"/>
    </row>
    <row r="89" spans="7:49">
      <c r="G89" s="14"/>
      <c r="H89" s="14"/>
      <c r="I89" s="362"/>
      <c r="J89" s="14"/>
      <c r="K89" s="159"/>
      <c r="L89" s="159"/>
      <c r="M89" s="159"/>
      <c r="N89" s="159"/>
      <c r="O89" s="159"/>
      <c r="P89" s="159"/>
      <c r="Q89" s="159"/>
      <c r="W89" s="14"/>
      <c r="X89" s="14"/>
      <c r="Y89" s="14"/>
      <c r="Z89" s="14"/>
      <c r="AA89" s="14"/>
      <c r="AC89" s="75"/>
      <c r="AD89" s="75"/>
      <c r="AE89" s="75"/>
      <c r="AF89" s="75"/>
      <c r="AG89" s="75"/>
      <c r="AH89" s="159"/>
      <c r="AI89" s="14"/>
      <c r="AJ89" s="14"/>
      <c r="AK89" s="75"/>
      <c r="AL89" s="75"/>
      <c r="AM89" s="75"/>
      <c r="AN89" s="159"/>
      <c r="AO89" s="75"/>
      <c r="AP89" s="14"/>
      <c r="AQ89" s="14"/>
      <c r="AR89" s="14"/>
      <c r="AS89" s="14"/>
      <c r="AT89" s="14"/>
      <c r="AU89" s="14"/>
      <c r="AV89" s="14"/>
      <c r="AW89" s="14"/>
    </row>
    <row r="90" spans="7:49">
      <c r="G90" s="14"/>
      <c r="H90" s="14"/>
      <c r="I90" s="362"/>
      <c r="J90" s="14"/>
      <c r="K90" s="159"/>
      <c r="L90" s="159"/>
      <c r="M90" s="159"/>
      <c r="N90" s="159"/>
      <c r="O90" s="159"/>
      <c r="P90" s="159"/>
      <c r="Q90" s="159"/>
      <c r="W90" s="14"/>
      <c r="X90" s="14"/>
      <c r="Y90" s="14"/>
      <c r="Z90" s="14"/>
      <c r="AA90" s="14"/>
      <c r="AC90" s="75"/>
      <c r="AD90" s="75"/>
      <c r="AE90" s="75"/>
      <c r="AF90" s="75"/>
      <c r="AG90" s="75"/>
      <c r="AH90" s="159"/>
      <c r="AI90" s="14"/>
      <c r="AJ90" s="14"/>
      <c r="AK90" s="75"/>
      <c r="AL90" s="75"/>
      <c r="AM90" s="75"/>
      <c r="AN90" s="159"/>
      <c r="AO90" s="75"/>
      <c r="AP90" s="14"/>
      <c r="AQ90" s="14"/>
      <c r="AR90" s="14"/>
      <c r="AS90" s="14"/>
      <c r="AT90" s="14"/>
      <c r="AU90" s="14"/>
      <c r="AV90" s="14"/>
      <c r="AW90" s="14"/>
    </row>
    <row r="91" spans="7:49">
      <c r="G91" s="14"/>
      <c r="H91" s="14"/>
      <c r="I91" s="362"/>
      <c r="J91" s="14"/>
      <c r="K91" s="159"/>
      <c r="L91" s="159"/>
      <c r="M91" s="159"/>
      <c r="N91" s="159"/>
      <c r="O91" s="159"/>
      <c r="P91" s="159"/>
      <c r="Q91" s="159"/>
      <c r="W91" s="14"/>
      <c r="X91" s="14"/>
      <c r="Y91" s="14"/>
      <c r="Z91" s="14"/>
      <c r="AA91" s="14"/>
      <c r="AC91" s="75"/>
      <c r="AD91" s="75"/>
      <c r="AE91" s="75"/>
      <c r="AF91" s="75"/>
      <c r="AG91" s="75"/>
      <c r="AH91" s="159"/>
      <c r="AI91" s="14"/>
      <c r="AJ91" s="14"/>
      <c r="AK91" s="75"/>
      <c r="AL91" s="75"/>
      <c r="AM91" s="75"/>
      <c r="AN91" s="159"/>
      <c r="AO91" s="75"/>
      <c r="AP91" s="14"/>
      <c r="AQ91" s="14"/>
      <c r="AR91" s="14"/>
      <c r="AS91" s="14"/>
      <c r="AT91" s="14"/>
      <c r="AU91" s="14"/>
      <c r="AV91" s="14"/>
      <c r="AW91" s="14"/>
    </row>
    <row r="92" spans="7:49">
      <c r="G92" s="14"/>
      <c r="H92" s="14"/>
      <c r="I92" s="362"/>
      <c r="J92" s="14"/>
      <c r="K92" s="159"/>
      <c r="L92" s="159"/>
      <c r="M92" s="159"/>
      <c r="N92" s="159"/>
      <c r="O92" s="159"/>
      <c r="P92" s="159"/>
      <c r="Q92" s="159"/>
      <c r="W92" s="14"/>
      <c r="X92" s="14"/>
      <c r="Y92" s="14"/>
      <c r="Z92" s="14"/>
      <c r="AA92" s="14"/>
      <c r="AC92" s="75"/>
      <c r="AD92" s="75"/>
      <c r="AE92" s="75"/>
      <c r="AF92" s="75"/>
      <c r="AG92" s="75"/>
      <c r="AH92" s="159"/>
      <c r="AI92" s="14"/>
      <c r="AJ92" s="14"/>
      <c r="AK92" s="75"/>
      <c r="AL92" s="75"/>
      <c r="AM92" s="75"/>
      <c r="AN92" s="159"/>
      <c r="AO92" s="75"/>
      <c r="AP92" s="14"/>
      <c r="AQ92" s="14"/>
      <c r="AR92" s="14"/>
      <c r="AS92" s="14"/>
      <c r="AT92" s="14"/>
      <c r="AU92" s="14"/>
      <c r="AV92" s="14"/>
      <c r="AW92" s="14"/>
    </row>
    <row r="93" spans="7:49">
      <c r="G93" s="14"/>
      <c r="H93" s="14"/>
      <c r="I93" s="362"/>
      <c r="J93" s="14"/>
      <c r="K93" s="159"/>
      <c r="L93" s="159"/>
      <c r="M93" s="159"/>
      <c r="N93" s="159"/>
      <c r="O93" s="159"/>
      <c r="P93" s="159"/>
      <c r="Q93" s="159"/>
      <c r="W93" s="14"/>
      <c r="X93" s="14"/>
      <c r="Y93" s="14"/>
      <c r="Z93" s="14"/>
      <c r="AA93" s="14"/>
      <c r="AC93" s="75"/>
      <c r="AD93" s="75"/>
      <c r="AE93" s="75"/>
      <c r="AF93" s="75"/>
      <c r="AG93" s="75"/>
      <c r="AH93" s="159"/>
      <c r="AI93" s="14"/>
      <c r="AJ93" s="14"/>
      <c r="AK93" s="75"/>
      <c r="AL93" s="75"/>
      <c r="AM93" s="75"/>
      <c r="AN93" s="159"/>
      <c r="AO93" s="75"/>
      <c r="AP93" s="14"/>
      <c r="AQ93" s="14"/>
      <c r="AR93" s="14"/>
      <c r="AS93" s="14"/>
      <c r="AT93" s="14"/>
      <c r="AU93" s="14"/>
      <c r="AV93" s="14"/>
      <c r="AW93" s="14"/>
    </row>
    <row r="94" spans="7:49">
      <c r="G94" s="14"/>
      <c r="H94" s="14"/>
      <c r="I94" s="362"/>
      <c r="J94" s="14"/>
      <c r="K94" s="159"/>
      <c r="L94" s="159"/>
      <c r="M94" s="159"/>
      <c r="N94" s="159"/>
      <c r="O94" s="159"/>
      <c r="P94" s="159"/>
      <c r="Q94" s="159"/>
      <c r="W94" s="14"/>
      <c r="X94" s="14"/>
      <c r="Y94" s="14"/>
      <c r="Z94" s="14"/>
      <c r="AA94" s="14"/>
      <c r="AC94" s="75"/>
      <c r="AD94" s="75"/>
      <c r="AE94" s="75"/>
      <c r="AF94" s="75"/>
      <c r="AG94" s="75"/>
      <c r="AH94" s="159"/>
      <c r="AI94" s="14"/>
      <c r="AJ94" s="14"/>
      <c r="AK94" s="75"/>
      <c r="AL94" s="75"/>
      <c r="AM94" s="75"/>
      <c r="AN94" s="159"/>
      <c r="AO94" s="75"/>
      <c r="AP94" s="14"/>
      <c r="AQ94" s="14"/>
      <c r="AR94" s="14"/>
      <c r="AS94" s="14"/>
      <c r="AT94" s="14"/>
      <c r="AU94" s="14"/>
      <c r="AV94" s="14"/>
      <c r="AW94" s="14"/>
    </row>
    <row r="95" spans="7:49">
      <c r="G95" s="14"/>
      <c r="H95" s="14"/>
      <c r="I95" s="362"/>
      <c r="J95" s="14"/>
      <c r="K95" s="159"/>
      <c r="L95" s="159"/>
      <c r="M95" s="159"/>
      <c r="N95" s="159"/>
      <c r="O95" s="159"/>
      <c r="P95" s="159"/>
      <c r="Q95" s="159"/>
      <c r="W95" s="14"/>
      <c r="X95" s="14"/>
      <c r="Y95" s="14"/>
      <c r="Z95" s="14"/>
      <c r="AA95" s="14"/>
      <c r="AC95" s="75"/>
      <c r="AD95" s="75"/>
      <c r="AE95" s="75"/>
      <c r="AF95" s="75"/>
      <c r="AG95" s="75"/>
      <c r="AH95" s="159"/>
      <c r="AI95" s="14"/>
      <c r="AJ95" s="14"/>
      <c r="AK95" s="75"/>
      <c r="AL95" s="75"/>
      <c r="AM95" s="75"/>
      <c r="AN95" s="159"/>
      <c r="AO95" s="75"/>
      <c r="AP95" s="14"/>
      <c r="AQ95" s="14"/>
      <c r="AR95" s="14"/>
      <c r="AS95" s="14"/>
      <c r="AT95" s="14"/>
      <c r="AU95" s="14"/>
      <c r="AV95" s="14"/>
      <c r="AW95" s="14"/>
    </row>
    <row r="96" spans="7:49">
      <c r="G96" s="14"/>
      <c r="H96" s="14"/>
      <c r="I96" s="362"/>
      <c r="J96" s="14"/>
      <c r="K96" s="159"/>
      <c r="L96" s="159"/>
      <c r="M96" s="159"/>
      <c r="N96" s="159"/>
      <c r="O96" s="159"/>
      <c r="P96" s="159"/>
      <c r="Q96" s="159"/>
      <c r="W96" s="14"/>
      <c r="X96" s="14"/>
      <c r="Y96" s="14"/>
      <c r="Z96" s="14"/>
      <c r="AA96" s="14"/>
      <c r="AC96" s="75"/>
      <c r="AD96" s="75"/>
      <c r="AE96" s="75"/>
      <c r="AF96" s="75"/>
      <c r="AG96" s="75"/>
      <c r="AH96" s="159"/>
      <c r="AI96" s="14"/>
      <c r="AJ96" s="14"/>
      <c r="AK96" s="75"/>
      <c r="AL96" s="75"/>
      <c r="AM96" s="75"/>
      <c r="AN96" s="159"/>
      <c r="AO96" s="75"/>
      <c r="AP96" s="14"/>
      <c r="AQ96" s="14"/>
      <c r="AR96" s="14"/>
      <c r="AS96" s="14"/>
      <c r="AT96" s="14"/>
      <c r="AU96" s="14"/>
      <c r="AV96" s="14"/>
      <c r="AW96" s="14"/>
    </row>
    <row r="97" spans="7:49">
      <c r="G97" s="14"/>
      <c r="H97" s="14"/>
      <c r="I97" s="362"/>
      <c r="J97" s="14"/>
      <c r="K97" s="159"/>
      <c r="L97" s="159"/>
      <c r="M97" s="159"/>
      <c r="N97" s="159"/>
      <c r="O97" s="159"/>
      <c r="P97" s="159"/>
      <c r="Q97" s="159"/>
      <c r="W97" s="14"/>
      <c r="X97" s="14"/>
      <c r="Y97" s="14"/>
      <c r="Z97" s="14"/>
      <c r="AA97" s="14"/>
      <c r="AC97" s="75"/>
      <c r="AD97" s="75"/>
      <c r="AE97" s="75"/>
      <c r="AF97" s="75"/>
      <c r="AG97" s="75"/>
      <c r="AH97" s="159"/>
      <c r="AI97" s="14"/>
      <c r="AJ97" s="14"/>
      <c r="AK97" s="75"/>
      <c r="AL97" s="75"/>
      <c r="AM97" s="75"/>
      <c r="AN97" s="159"/>
      <c r="AO97" s="75"/>
      <c r="AP97" s="14"/>
      <c r="AQ97" s="14"/>
      <c r="AR97" s="14"/>
      <c r="AS97" s="14"/>
      <c r="AT97" s="14"/>
      <c r="AU97" s="14"/>
      <c r="AV97" s="14"/>
      <c r="AW97" s="14"/>
    </row>
    <row r="98" spans="7:49">
      <c r="G98" s="14"/>
      <c r="H98" s="14"/>
      <c r="I98" s="362"/>
      <c r="J98" s="14"/>
      <c r="K98" s="159"/>
      <c r="L98" s="159"/>
      <c r="M98" s="159"/>
      <c r="N98" s="159"/>
      <c r="O98" s="159"/>
      <c r="P98" s="159"/>
      <c r="Q98" s="159"/>
      <c r="W98" s="14"/>
      <c r="X98" s="14"/>
      <c r="Y98" s="14"/>
      <c r="Z98" s="14"/>
      <c r="AA98" s="14"/>
      <c r="AC98" s="75"/>
      <c r="AD98" s="75"/>
      <c r="AE98" s="75"/>
      <c r="AF98" s="75"/>
      <c r="AG98" s="75"/>
      <c r="AH98" s="159"/>
      <c r="AI98" s="14"/>
      <c r="AJ98" s="14"/>
      <c r="AK98" s="75"/>
      <c r="AL98" s="75"/>
      <c r="AM98" s="75"/>
      <c r="AN98" s="159"/>
      <c r="AO98" s="75"/>
      <c r="AP98" s="14"/>
      <c r="AQ98" s="14"/>
      <c r="AR98" s="14"/>
      <c r="AS98" s="14"/>
      <c r="AT98" s="14"/>
      <c r="AU98" s="14"/>
      <c r="AV98" s="14"/>
      <c r="AW98" s="14"/>
    </row>
    <row r="99" spans="7:49">
      <c r="G99" s="14"/>
      <c r="H99" s="14"/>
      <c r="I99" s="362"/>
      <c r="J99" s="14"/>
      <c r="K99" s="159"/>
      <c r="L99" s="159"/>
      <c r="M99" s="159"/>
      <c r="N99" s="159"/>
      <c r="O99" s="159"/>
      <c r="P99" s="159"/>
      <c r="Q99" s="159"/>
      <c r="W99" s="14"/>
      <c r="X99" s="14"/>
      <c r="Y99" s="14"/>
      <c r="Z99" s="14"/>
      <c r="AA99" s="14"/>
      <c r="AC99" s="75"/>
      <c r="AD99" s="75"/>
      <c r="AE99" s="75"/>
      <c r="AF99" s="75"/>
      <c r="AG99" s="75"/>
      <c r="AH99" s="159"/>
      <c r="AI99" s="14"/>
      <c r="AJ99" s="14"/>
      <c r="AK99" s="75"/>
      <c r="AL99" s="75"/>
      <c r="AM99" s="75"/>
      <c r="AN99" s="159"/>
      <c r="AO99" s="75"/>
      <c r="AP99" s="14"/>
      <c r="AQ99" s="14"/>
      <c r="AR99" s="14"/>
      <c r="AS99" s="14"/>
      <c r="AT99" s="14"/>
      <c r="AU99" s="14"/>
      <c r="AV99" s="14"/>
      <c r="AW99" s="14"/>
    </row>
    <row r="100" spans="7:49">
      <c r="G100" s="14"/>
      <c r="H100" s="14"/>
      <c r="I100" s="362"/>
      <c r="J100" s="14"/>
      <c r="K100" s="159"/>
      <c r="L100" s="159"/>
      <c r="M100" s="159"/>
      <c r="N100" s="159"/>
      <c r="O100" s="159"/>
      <c r="P100" s="159"/>
      <c r="Q100" s="159"/>
      <c r="W100" s="14"/>
      <c r="X100" s="14"/>
      <c r="Y100" s="14"/>
      <c r="Z100" s="14"/>
      <c r="AA100" s="14"/>
      <c r="AC100" s="75"/>
      <c r="AD100" s="75"/>
      <c r="AE100" s="75"/>
      <c r="AF100" s="75"/>
      <c r="AG100" s="75"/>
      <c r="AH100" s="159"/>
      <c r="AI100" s="14"/>
      <c r="AJ100" s="14"/>
      <c r="AK100" s="75"/>
      <c r="AL100" s="75"/>
      <c r="AM100" s="75"/>
      <c r="AN100" s="159"/>
      <c r="AO100" s="75"/>
      <c r="AP100" s="14"/>
      <c r="AQ100" s="14"/>
      <c r="AR100" s="14"/>
      <c r="AS100" s="14"/>
      <c r="AT100" s="14"/>
      <c r="AU100" s="14"/>
      <c r="AV100" s="14"/>
      <c r="AW100" s="14"/>
    </row>
    <row r="101" spans="7:49">
      <c r="G101" s="14"/>
      <c r="H101" s="14"/>
      <c r="I101" s="362"/>
      <c r="J101" s="14"/>
      <c r="K101" s="159"/>
      <c r="L101" s="159"/>
      <c r="M101" s="159"/>
      <c r="N101" s="159"/>
      <c r="O101" s="159"/>
      <c r="P101" s="159"/>
      <c r="Q101" s="159"/>
      <c r="W101" s="14"/>
      <c r="X101" s="14"/>
      <c r="Y101" s="14"/>
      <c r="Z101" s="14"/>
      <c r="AA101" s="14"/>
      <c r="AC101" s="75"/>
      <c r="AD101" s="75"/>
      <c r="AE101" s="75"/>
      <c r="AF101" s="75"/>
      <c r="AG101" s="75"/>
      <c r="AH101" s="159"/>
      <c r="AI101" s="14"/>
      <c r="AJ101" s="14"/>
      <c r="AK101" s="75"/>
      <c r="AL101" s="75"/>
      <c r="AM101" s="75"/>
      <c r="AN101" s="159"/>
      <c r="AO101" s="75"/>
      <c r="AP101" s="14"/>
      <c r="AQ101" s="14"/>
      <c r="AR101" s="14"/>
      <c r="AS101" s="14"/>
      <c r="AT101" s="14"/>
      <c r="AU101" s="14"/>
      <c r="AV101" s="14"/>
      <c r="AW101" s="14"/>
    </row>
    <row r="102" spans="7:49">
      <c r="G102" s="14"/>
      <c r="H102" s="14"/>
      <c r="I102" s="362"/>
      <c r="J102" s="14"/>
      <c r="K102" s="159"/>
      <c r="L102" s="159"/>
      <c r="M102" s="159"/>
      <c r="N102" s="159"/>
      <c r="O102" s="159"/>
      <c r="P102" s="159"/>
      <c r="Q102" s="159"/>
      <c r="W102" s="14"/>
      <c r="X102" s="14"/>
      <c r="Y102" s="14"/>
      <c r="Z102" s="14"/>
      <c r="AA102" s="14"/>
      <c r="AC102" s="75"/>
      <c r="AD102" s="75"/>
      <c r="AE102" s="75"/>
      <c r="AF102" s="75"/>
      <c r="AG102" s="75"/>
      <c r="AH102" s="159"/>
      <c r="AI102" s="14"/>
      <c r="AJ102" s="14"/>
      <c r="AK102" s="75"/>
      <c r="AL102" s="75"/>
      <c r="AM102" s="75"/>
      <c r="AN102" s="159"/>
      <c r="AO102" s="75"/>
      <c r="AP102" s="14"/>
      <c r="AQ102" s="14"/>
      <c r="AR102" s="14"/>
      <c r="AS102" s="14"/>
      <c r="AT102" s="14"/>
      <c r="AU102" s="14"/>
      <c r="AV102" s="14"/>
      <c r="AW102" s="14"/>
    </row>
    <row r="103" spans="7:49">
      <c r="G103" s="14"/>
      <c r="H103" s="14"/>
      <c r="I103" s="362"/>
      <c r="J103" s="14"/>
      <c r="K103" s="159"/>
      <c r="L103" s="159"/>
      <c r="M103" s="159"/>
      <c r="N103" s="159"/>
      <c r="O103" s="159"/>
      <c r="P103" s="159"/>
      <c r="Q103" s="159"/>
      <c r="W103" s="14"/>
      <c r="X103" s="14"/>
      <c r="Y103" s="14"/>
      <c r="Z103" s="14"/>
      <c r="AA103" s="14"/>
      <c r="AC103" s="75"/>
      <c r="AD103" s="75"/>
      <c r="AE103" s="75"/>
      <c r="AF103" s="75"/>
      <c r="AG103" s="75"/>
      <c r="AH103" s="159"/>
      <c r="AI103" s="14"/>
      <c r="AJ103" s="14"/>
      <c r="AK103" s="75"/>
      <c r="AL103" s="75"/>
      <c r="AM103" s="75"/>
      <c r="AN103" s="159"/>
      <c r="AO103" s="75"/>
      <c r="AP103" s="14"/>
      <c r="AQ103" s="14"/>
      <c r="AR103" s="14"/>
      <c r="AS103" s="14"/>
      <c r="AT103" s="14"/>
      <c r="AU103" s="14"/>
      <c r="AV103" s="14"/>
      <c r="AW103" s="14"/>
    </row>
    <row r="104" spans="7:49">
      <c r="G104" s="14"/>
      <c r="H104" s="14"/>
      <c r="I104" s="362"/>
      <c r="J104" s="14"/>
      <c r="K104" s="159"/>
      <c r="L104" s="159"/>
      <c r="M104" s="159"/>
      <c r="N104" s="159"/>
      <c r="O104" s="159"/>
      <c r="P104" s="159"/>
      <c r="Q104" s="159"/>
      <c r="W104" s="14"/>
      <c r="X104" s="14"/>
      <c r="Y104" s="14"/>
      <c r="Z104" s="14"/>
      <c r="AA104" s="14"/>
      <c r="AC104" s="75"/>
      <c r="AD104" s="75"/>
      <c r="AE104" s="75"/>
      <c r="AF104" s="75"/>
      <c r="AG104" s="75"/>
      <c r="AH104" s="159"/>
      <c r="AI104" s="14"/>
      <c r="AJ104" s="14"/>
      <c r="AK104" s="75"/>
      <c r="AL104" s="75"/>
      <c r="AM104" s="75"/>
      <c r="AN104" s="159"/>
      <c r="AO104" s="75"/>
      <c r="AP104" s="14"/>
      <c r="AQ104" s="14"/>
      <c r="AR104" s="14"/>
      <c r="AS104" s="14"/>
      <c r="AT104" s="14"/>
      <c r="AU104" s="14"/>
      <c r="AV104" s="14"/>
      <c r="AW104" s="14"/>
    </row>
    <row r="105" spans="7:49">
      <c r="G105" s="14"/>
      <c r="H105" s="14"/>
      <c r="I105" s="362"/>
      <c r="J105" s="14"/>
      <c r="K105" s="159"/>
      <c r="L105" s="159"/>
      <c r="M105" s="159"/>
      <c r="N105" s="159"/>
      <c r="O105" s="159"/>
      <c r="P105" s="159"/>
      <c r="Q105" s="159"/>
      <c r="W105" s="14"/>
      <c r="X105" s="14"/>
      <c r="Y105" s="14"/>
      <c r="Z105" s="14"/>
      <c r="AA105" s="14"/>
      <c r="AC105" s="75"/>
      <c r="AD105" s="75"/>
      <c r="AE105" s="75"/>
      <c r="AF105" s="75"/>
      <c r="AG105" s="75"/>
      <c r="AH105" s="159"/>
      <c r="AI105" s="14"/>
      <c r="AJ105" s="14"/>
      <c r="AK105" s="75"/>
      <c r="AL105" s="75"/>
      <c r="AM105" s="75"/>
      <c r="AN105" s="159"/>
      <c r="AO105" s="75"/>
      <c r="AP105" s="14"/>
      <c r="AQ105" s="14"/>
      <c r="AR105" s="14"/>
      <c r="AS105" s="14"/>
      <c r="AT105" s="14"/>
      <c r="AU105" s="14"/>
      <c r="AV105" s="14"/>
      <c r="AW105" s="14"/>
    </row>
    <row r="106" spans="7:49">
      <c r="G106" s="14"/>
      <c r="H106" s="14"/>
      <c r="I106" s="362"/>
      <c r="J106" s="14"/>
      <c r="K106" s="159"/>
      <c r="L106" s="159"/>
      <c r="M106" s="159"/>
      <c r="N106" s="159"/>
      <c r="O106" s="159"/>
      <c r="P106" s="159"/>
      <c r="Q106" s="159"/>
      <c r="W106" s="14"/>
      <c r="X106" s="14"/>
      <c r="Y106" s="14"/>
      <c r="Z106" s="14"/>
      <c r="AA106" s="14"/>
      <c r="AC106" s="75"/>
      <c r="AD106" s="75"/>
      <c r="AE106" s="75"/>
      <c r="AF106" s="75"/>
      <c r="AG106" s="75"/>
      <c r="AH106" s="159"/>
      <c r="AI106" s="14"/>
      <c r="AJ106" s="14"/>
      <c r="AK106" s="75"/>
      <c r="AL106" s="75"/>
      <c r="AM106" s="75"/>
      <c r="AN106" s="159"/>
      <c r="AO106" s="75"/>
      <c r="AP106" s="14"/>
      <c r="AQ106" s="14"/>
      <c r="AR106" s="14"/>
      <c r="AS106" s="14"/>
      <c r="AT106" s="14"/>
      <c r="AU106" s="14"/>
      <c r="AV106" s="14"/>
      <c r="AW106" s="14"/>
    </row>
    <row r="107" spans="7:49">
      <c r="G107" s="14"/>
      <c r="H107" s="14"/>
      <c r="I107" s="362"/>
      <c r="J107" s="14"/>
      <c r="K107" s="159"/>
      <c r="L107" s="159"/>
      <c r="M107" s="159"/>
      <c r="N107" s="159"/>
      <c r="O107" s="159"/>
      <c r="P107" s="159"/>
      <c r="Q107" s="159"/>
      <c r="W107" s="14"/>
      <c r="X107" s="14"/>
      <c r="Y107" s="14"/>
      <c r="Z107" s="14"/>
      <c r="AA107" s="14"/>
      <c r="AC107" s="75"/>
      <c r="AD107" s="75"/>
      <c r="AE107" s="75"/>
      <c r="AF107" s="75"/>
      <c r="AG107" s="75"/>
      <c r="AH107" s="159"/>
      <c r="AI107" s="14"/>
      <c r="AJ107" s="14"/>
      <c r="AK107" s="75"/>
      <c r="AL107" s="75"/>
      <c r="AM107" s="75"/>
      <c r="AN107" s="159"/>
      <c r="AO107" s="75"/>
      <c r="AP107" s="14"/>
      <c r="AQ107" s="14"/>
      <c r="AR107" s="14"/>
      <c r="AS107" s="14"/>
      <c r="AT107" s="14"/>
      <c r="AU107" s="14"/>
      <c r="AV107" s="14"/>
      <c r="AW107" s="14"/>
    </row>
    <row r="108" spans="7:49">
      <c r="G108" s="14"/>
      <c r="H108" s="14"/>
      <c r="I108" s="362"/>
      <c r="J108" s="14"/>
      <c r="K108" s="159"/>
      <c r="L108" s="159"/>
      <c r="M108" s="159"/>
      <c r="N108" s="159"/>
      <c r="O108" s="159"/>
      <c r="P108" s="159"/>
      <c r="Q108" s="159"/>
      <c r="W108" s="14"/>
      <c r="X108" s="14"/>
      <c r="Y108" s="14"/>
      <c r="Z108" s="14"/>
      <c r="AA108" s="14"/>
      <c r="AC108" s="75"/>
      <c r="AD108" s="75"/>
      <c r="AE108" s="75"/>
      <c r="AF108" s="75"/>
      <c r="AG108" s="75"/>
      <c r="AH108" s="159"/>
      <c r="AI108" s="14"/>
      <c r="AJ108" s="14"/>
      <c r="AK108" s="75"/>
      <c r="AL108" s="75"/>
      <c r="AM108" s="75"/>
      <c r="AN108" s="159"/>
      <c r="AO108" s="75"/>
      <c r="AP108" s="14"/>
      <c r="AQ108" s="14"/>
      <c r="AR108" s="14"/>
      <c r="AS108" s="14"/>
      <c r="AT108" s="14"/>
      <c r="AU108" s="14"/>
      <c r="AV108" s="14"/>
      <c r="AW108" s="14"/>
    </row>
    <row r="109" spans="7:49">
      <c r="G109" s="14"/>
      <c r="H109" s="14"/>
      <c r="I109" s="362"/>
      <c r="J109" s="14"/>
      <c r="K109" s="159"/>
      <c r="L109" s="159"/>
      <c r="M109" s="159"/>
      <c r="N109" s="159"/>
      <c r="O109" s="159"/>
      <c r="P109" s="159"/>
      <c r="Q109" s="159"/>
      <c r="W109" s="14"/>
      <c r="X109" s="14"/>
      <c r="Y109" s="14"/>
      <c r="Z109" s="14"/>
      <c r="AA109" s="14"/>
      <c r="AC109" s="75"/>
      <c r="AD109" s="75"/>
      <c r="AE109" s="75"/>
      <c r="AF109" s="75"/>
      <c r="AG109" s="75"/>
      <c r="AH109" s="159"/>
      <c r="AI109" s="14"/>
      <c r="AJ109" s="14"/>
      <c r="AK109" s="75"/>
      <c r="AL109" s="75"/>
      <c r="AM109" s="75"/>
      <c r="AN109" s="159"/>
      <c r="AO109" s="75"/>
      <c r="AP109" s="14"/>
      <c r="AQ109" s="14"/>
      <c r="AR109" s="14"/>
      <c r="AS109" s="14"/>
      <c r="AT109" s="14"/>
      <c r="AU109" s="14"/>
      <c r="AV109" s="14"/>
      <c r="AW109" s="14"/>
    </row>
    <row r="110" spans="7:49">
      <c r="G110" s="14"/>
      <c r="H110" s="14"/>
      <c r="I110" s="362"/>
      <c r="J110" s="14"/>
      <c r="K110" s="159"/>
      <c r="L110" s="159"/>
      <c r="M110" s="159"/>
      <c r="N110" s="159"/>
      <c r="O110" s="159"/>
      <c r="P110" s="159"/>
      <c r="Q110" s="159"/>
      <c r="W110" s="14"/>
      <c r="X110" s="14"/>
      <c r="Y110" s="14"/>
      <c r="Z110" s="14"/>
      <c r="AA110" s="14"/>
      <c r="AC110" s="75"/>
      <c r="AD110" s="75"/>
      <c r="AE110" s="75"/>
      <c r="AF110" s="75"/>
      <c r="AG110" s="75"/>
      <c r="AH110" s="159"/>
      <c r="AI110" s="14"/>
      <c r="AJ110" s="14"/>
      <c r="AK110" s="75"/>
      <c r="AL110" s="75"/>
      <c r="AM110" s="75"/>
      <c r="AN110" s="159"/>
      <c r="AO110" s="75"/>
      <c r="AP110" s="14"/>
      <c r="AQ110" s="14"/>
      <c r="AR110" s="14"/>
      <c r="AS110" s="14"/>
      <c r="AT110" s="14"/>
      <c r="AU110" s="14"/>
      <c r="AV110" s="14"/>
      <c r="AW110" s="14"/>
    </row>
    <row r="111" spans="7:49">
      <c r="G111" s="14"/>
      <c r="H111" s="14"/>
      <c r="I111" s="362"/>
      <c r="J111" s="14"/>
      <c r="K111" s="159"/>
      <c r="L111" s="159"/>
      <c r="M111" s="159"/>
      <c r="N111" s="159"/>
      <c r="O111" s="159"/>
      <c r="P111" s="159"/>
      <c r="Q111" s="159"/>
      <c r="W111" s="14"/>
      <c r="X111" s="14"/>
      <c r="Y111" s="14"/>
      <c r="Z111" s="14"/>
      <c r="AA111" s="14"/>
      <c r="AC111" s="75"/>
      <c r="AD111" s="75"/>
      <c r="AE111" s="75"/>
      <c r="AF111" s="75"/>
      <c r="AG111" s="75"/>
      <c r="AH111" s="159"/>
      <c r="AI111" s="14"/>
      <c r="AJ111" s="14"/>
      <c r="AK111" s="75"/>
      <c r="AL111" s="75"/>
      <c r="AM111" s="75"/>
      <c r="AN111" s="159"/>
      <c r="AO111" s="75"/>
      <c r="AP111" s="14"/>
      <c r="AQ111" s="14"/>
      <c r="AR111" s="14"/>
      <c r="AS111" s="14"/>
      <c r="AT111" s="14"/>
      <c r="AU111" s="14"/>
      <c r="AV111" s="14"/>
      <c r="AW111" s="14"/>
    </row>
    <row r="112" spans="7:49">
      <c r="G112" s="14"/>
      <c r="H112" s="14"/>
      <c r="I112" s="362"/>
      <c r="J112" s="14"/>
      <c r="K112" s="159"/>
      <c r="L112" s="159"/>
      <c r="M112" s="159"/>
      <c r="N112" s="159"/>
      <c r="O112" s="159"/>
      <c r="P112" s="159"/>
      <c r="Q112" s="159"/>
      <c r="W112" s="14"/>
      <c r="X112" s="14"/>
      <c r="Y112" s="14"/>
      <c r="Z112" s="14"/>
      <c r="AA112" s="14"/>
      <c r="AC112" s="75"/>
      <c r="AD112" s="75"/>
      <c r="AE112" s="75"/>
      <c r="AF112" s="75"/>
      <c r="AG112" s="75"/>
      <c r="AH112" s="159"/>
      <c r="AI112" s="14"/>
      <c r="AJ112" s="14"/>
      <c r="AK112" s="75"/>
      <c r="AL112" s="75"/>
      <c r="AM112" s="75"/>
      <c r="AN112" s="159"/>
      <c r="AO112" s="75"/>
      <c r="AP112" s="14"/>
      <c r="AQ112" s="14"/>
      <c r="AR112" s="14"/>
      <c r="AS112" s="14"/>
      <c r="AT112" s="14"/>
      <c r="AU112" s="14"/>
      <c r="AV112" s="14"/>
      <c r="AW112" s="14"/>
    </row>
    <row r="113" spans="7:49">
      <c r="G113" s="14"/>
      <c r="H113" s="14"/>
      <c r="I113" s="362"/>
      <c r="J113" s="14"/>
      <c r="K113" s="159"/>
      <c r="L113" s="159"/>
      <c r="M113" s="159"/>
      <c r="N113" s="159"/>
      <c r="O113" s="159"/>
      <c r="P113" s="159"/>
      <c r="Q113" s="159"/>
      <c r="W113" s="14"/>
      <c r="X113" s="14"/>
      <c r="Y113" s="14"/>
      <c r="Z113" s="14"/>
      <c r="AA113" s="14"/>
      <c r="AC113" s="75"/>
      <c r="AD113" s="75"/>
      <c r="AE113" s="75"/>
      <c r="AF113" s="75"/>
      <c r="AG113" s="75"/>
      <c r="AH113" s="159"/>
      <c r="AI113" s="14"/>
      <c r="AJ113" s="14"/>
      <c r="AK113" s="75"/>
      <c r="AL113" s="75"/>
      <c r="AM113" s="75"/>
      <c r="AN113" s="159"/>
      <c r="AO113" s="75"/>
      <c r="AP113" s="14"/>
      <c r="AQ113" s="14"/>
      <c r="AR113" s="14"/>
      <c r="AS113" s="14"/>
      <c r="AT113" s="14"/>
      <c r="AU113" s="14"/>
      <c r="AV113" s="14"/>
      <c r="AW113" s="14"/>
    </row>
    <row r="114" spans="7:49">
      <c r="G114" s="14"/>
      <c r="H114" s="14"/>
      <c r="I114" s="362"/>
      <c r="J114" s="14"/>
      <c r="K114" s="159"/>
      <c r="L114" s="159"/>
      <c r="M114" s="159"/>
      <c r="N114" s="159"/>
      <c r="O114" s="159"/>
      <c r="P114" s="159"/>
      <c r="Q114" s="159"/>
      <c r="W114" s="14"/>
      <c r="X114" s="14"/>
      <c r="Y114" s="14"/>
      <c r="Z114" s="14"/>
      <c r="AA114" s="14"/>
      <c r="AC114" s="75"/>
      <c r="AD114" s="75"/>
      <c r="AE114" s="75"/>
      <c r="AF114" s="75"/>
      <c r="AG114" s="75"/>
      <c r="AH114" s="159"/>
      <c r="AI114" s="14"/>
      <c r="AJ114" s="14"/>
      <c r="AK114" s="75"/>
      <c r="AL114" s="75"/>
      <c r="AM114" s="75"/>
      <c r="AN114" s="159"/>
      <c r="AO114" s="75"/>
      <c r="AP114" s="14"/>
      <c r="AQ114" s="14"/>
      <c r="AR114" s="14"/>
      <c r="AS114" s="14"/>
      <c r="AT114" s="14"/>
      <c r="AU114" s="14"/>
      <c r="AV114" s="14"/>
      <c r="AW114" s="14"/>
    </row>
    <row r="115" spans="7:49">
      <c r="G115" s="14"/>
      <c r="H115" s="14"/>
      <c r="I115" s="362"/>
      <c r="J115" s="14"/>
      <c r="K115" s="159"/>
      <c r="L115" s="159"/>
      <c r="M115" s="159"/>
      <c r="N115" s="159"/>
      <c r="O115" s="159"/>
      <c r="P115" s="159"/>
      <c r="Q115" s="159"/>
      <c r="W115" s="14"/>
      <c r="X115" s="14"/>
      <c r="Y115" s="14"/>
      <c r="Z115" s="14"/>
      <c r="AA115" s="14"/>
      <c r="AC115" s="75"/>
      <c r="AD115" s="75"/>
      <c r="AE115" s="75"/>
      <c r="AF115" s="75"/>
      <c r="AG115" s="75"/>
      <c r="AH115" s="159"/>
      <c r="AI115" s="14"/>
      <c r="AJ115" s="14"/>
      <c r="AK115" s="75"/>
      <c r="AL115" s="75"/>
      <c r="AM115" s="75"/>
      <c r="AN115" s="159"/>
      <c r="AO115" s="75"/>
      <c r="AP115" s="14"/>
      <c r="AQ115" s="14"/>
      <c r="AR115" s="14"/>
      <c r="AS115" s="14"/>
      <c r="AT115" s="14"/>
      <c r="AU115" s="14"/>
      <c r="AV115" s="14"/>
      <c r="AW115" s="14"/>
    </row>
    <row r="116" spans="7:49">
      <c r="G116" s="14"/>
      <c r="H116" s="14"/>
      <c r="I116" s="362"/>
      <c r="J116" s="14"/>
      <c r="K116" s="159"/>
      <c r="L116" s="159"/>
      <c r="M116" s="159"/>
      <c r="N116" s="159"/>
      <c r="O116" s="159"/>
      <c r="P116" s="159"/>
      <c r="Q116" s="159"/>
      <c r="W116" s="14"/>
      <c r="X116" s="14"/>
      <c r="Y116" s="14"/>
      <c r="Z116" s="14"/>
      <c r="AA116" s="14"/>
      <c r="AC116" s="75"/>
      <c r="AD116" s="75"/>
      <c r="AE116" s="75"/>
      <c r="AF116" s="75"/>
      <c r="AG116" s="75"/>
      <c r="AH116" s="159"/>
      <c r="AI116" s="14"/>
      <c r="AJ116" s="14"/>
      <c r="AK116" s="75"/>
      <c r="AL116" s="75"/>
      <c r="AM116" s="75"/>
      <c r="AN116" s="159"/>
      <c r="AO116" s="75"/>
      <c r="AP116" s="14"/>
      <c r="AQ116" s="14"/>
      <c r="AR116" s="14"/>
      <c r="AS116" s="14"/>
      <c r="AT116" s="14"/>
      <c r="AU116" s="14"/>
      <c r="AV116" s="14"/>
      <c r="AW116" s="14"/>
    </row>
    <row r="117" spans="7:49">
      <c r="G117" s="14"/>
      <c r="H117" s="14"/>
      <c r="I117" s="362"/>
      <c r="J117" s="14"/>
      <c r="K117" s="159"/>
      <c r="L117" s="159"/>
      <c r="M117" s="159"/>
      <c r="N117" s="159"/>
      <c r="O117" s="159"/>
      <c r="P117" s="159"/>
      <c r="Q117" s="159"/>
      <c r="W117" s="14"/>
      <c r="X117" s="14"/>
      <c r="Y117" s="14"/>
      <c r="Z117" s="14"/>
      <c r="AA117" s="14"/>
      <c r="AC117" s="75"/>
      <c r="AD117" s="75"/>
      <c r="AE117" s="75"/>
      <c r="AF117" s="75"/>
      <c r="AG117" s="75"/>
      <c r="AH117" s="159"/>
      <c r="AI117" s="14"/>
      <c r="AJ117" s="14"/>
      <c r="AK117" s="75"/>
      <c r="AL117" s="75"/>
      <c r="AM117" s="75"/>
      <c r="AN117" s="159"/>
      <c r="AO117" s="75"/>
      <c r="AP117" s="14"/>
      <c r="AQ117" s="14"/>
      <c r="AR117" s="14"/>
      <c r="AS117" s="14"/>
      <c r="AT117" s="14"/>
      <c r="AU117" s="14"/>
      <c r="AV117" s="14"/>
      <c r="AW117" s="14"/>
    </row>
    <row r="118" spans="7:49">
      <c r="G118" s="14"/>
      <c r="H118" s="14"/>
      <c r="I118" s="362"/>
      <c r="J118" s="14"/>
      <c r="K118" s="159"/>
      <c r="L118" s="159"/>
      <c r="M118" s="159"/>
      <c r="N118" s="159"/>
      <c r="O118" s="159"/>
      <c r="P118" s="159"/>
      <c r="Q118" s="159"/>
      <c r="W118" s="14"/>
      <c r="X118" s="14"/>
      <c r="Y118" s="14"/>
      <c r="Z118" s="14"/>
      <c r="AA118" s="14"/>
      <c r="AC118" s="75"/>
      <c r="AD118" s="75"/>
      <c r="AE118" s="75"/>
      <c r="AF118" s="75"/>
      <c r="AG118" s="75"/>
      <c r="AH118" s="159"/>
      <c r="AI118" s="14"/>
      <c r="AJ118" s="14"/>
      <c r="AK118" s="75"/>
      <c r="AL118" s="75"/>
      <c r="AM118" s="75"/>
      <c r="AN118" s="159"/>
      <c r="AO118" s="75"/>
      <c r="AP118" s="14"/>
      <c r="AQ118" s="14"/>
      <c r="AR118" s="14"/>
      <c r="AS118" s="14"/>
      <c r="AT118" s="14"/>
      <c r="AU118" s="14"/>
      <c r="AV118" s="14"/>
      <c r="AW118" s="14"/>
    </row>
    <row r="119" spans="7:49">
      <c r="G119" s="14"/>
      <c r="H119" s="14"/>
      <c r="I119" s="362"/>
      <c r="J119" s="14"/>
      <c r="K119" s="159"/>
      <c r="L119" s="159"/>
      <c r="M119" s="159"/>
      <c r="N119" s="159"/>
      <c r="O119" s="159"/>
      <c r="P119" s="159"/>
      <c r="Q119" s="159"/>
      <c r="W119" s="14"/>
      <c r="X119" s="14"/>
      <c r="Y119" s="14"/>
      <c r="Z119" s="14"/>
      <c r="AA119" s="14"/>
      <c r="AC119" s="75"/>
      <c r="AD119" s="75"/>
      <c r="AE119" s="75"/>
      <c r="AF119" s="75"/>
      <c r="AG119" s="75"/>
      <c r="AH119" s="159"/>
      <c r="AI119" s="14"/>
      <c r="AJ119" s="14"/>
      <c r="AK119" s="75"/>
      <c r="AL119" s="75"/>
      <c r="AM119" s="75"/>
      <c r="AN119" s="159"/>
      <c r="AO119" s="75"/>
      <c r="AP119" s="14"/>
      <c r="AQ119" s="14"/>
      <c r="AR119" s="14"/>
      <c r="AS119" s="14"/>
      <c r="AT119" s="14"/>
      <c r="AU119" s="14"/>
      <c r="AV119" s="14"/>
      <c r="AW119" s="14"/>
    </row>
    <row r="120" spans="7:49">
      <c r="G120" s="14"/>
      <c r="H120" s="14"/>
      <c r="I120" s="362"/>
      <c r="J120" s="14"/>
      <c r="K120" s="159"/>
      <c r="L120" s="159"/>
      <c r="M120" s="159"/>
      <c r="N120" s="159"/>
      <c r="O120" s="159"/>
      <c r="P120" s="159"/>
      <c r="Q120" s="159"/>
      <c r="W120" s="14"/>
      <c r="X120" s="14"/>
      <c r="Y120" s="14"/>
      <c r="Z120" s="14"/>
      <c r="AA120" s="14"/>
      <c r="AC120" s="75"/>
      <c r="AD120" s="75"/>
      <c r="AE120" s="75"/>
      <c r="AF120" s="75"/>
      <c r="AG120" s="75"/>
      <c r="AH120" s="159"/>
      <c r="AI120" s="14"/>
      <c r="AJ120" s="14"/>
      <c r="AK120" s="75"/>
      <c r="AL120" s="75"/>
      <c r="AM120" s="75"/>
      <c r="AN120" s="159"/>
      <c r="AO120" s="75"/>
      <c r="AP120" s="14"/>
      <c r="AQ120" s="14"/>
      <c r="AR120" s="14"/>
      <c r="AS120" s="14"/>
      <c r="AT120" s="14"/>
      <c r="AU120" s="14"/>
      <c r="AV120" s="14"/>
      <c r="AW120" s="14"/>
    </row>
    <row r="121" spans="7:49">
      <c r="G121" s="14"/>
      <c r="H121" s="14"/>
      <c r="I121" s="362"/>
      <c r="J121" s="14"/>
      <c r="K121" s="159"/>
      <c r="L121" s="159"/>
      <c r="M121" s="159"/>
      <c r="N121" s="159"/>
      <c r="O121" s="159"/>
      <c r="P121" s="159"/>
      <c r="Q121" s="159"/>
      <c r="W121" s="14"/>
      <c r="X121" s="14"/>
      <c r="Y121" s="14"/>
      <c r="Z121" s="14"/>
      <c r="AA121" s="14"/>
      <c r="AC121" s="75"/>
      <c r="AD121" s="75"/>
      <c r="AE121" s="75"/>
      <c r="AF121" s="75"/>
      <c r="AG121" s="75"/>
      <c r="AH121" s="159"/>
      <c r="AI121" s="14"/>
      <c r="AJ121" s="14"/>
      <c r="AK121" s="75"/>
      <c r="AL121" s="75"/>
      <c r="AM121" s="75"/>
      <c r="AN121" s="159"/>
      <c r="AO121" s="75"/>
      <c r="AP121" s="14"/>
      <c r="AQ121" s="14"/>
      <c r="AR121" s="14"/>
      <c r="AS121" s="14"/>
      <c r="AT121" s="14"/>
      <c r="AU121" s="14"/>
      <c r="AV121" s="14"/>
      <c r="AW121" s="14"/>
    </row>
    <row r="122" spans="7:49">
      <c r="G122" s="14"/>
      <c r="H122" s="14"/>
      <c r="I122" s="362"/>
      <c r="J122" s="14"/>
      <c r="K122" s="159"/>
      <c r="L122" s="159"/>
      <c r="M122" s="159"/>
      <c r="N122" s="159"/>
      <c r="O122" s="159"/>
      <c r="P122" s="159"/>
      <c r="Q122" s="159"/>
      <c r="W122" s="14"/>
      <c r="X122" s="14"/>
      <c r="Y122" s="14"/>
      <c r="Z122" s="14"/>
      <c r="AA122" s="14"/>
      <c r="AC122" s="75"/>
      <c r="AD122" s="75"/>
      <c r="AE122" s="75"/>
      <c r="AF122" s="75"/>
      <c r="AG122" s="75"/>
      <c r="AH122" s="159"/>
      <c r="AI122" s="14"/>
      <c r="AJ122" s="14"/>
      <c r="AK122" s="75"/>
      <c r="AL122" s="75"/>
      <c r="AM122" s="75"/>
      <c r="AN122" s="159"/>
      <c r="AO122" s="75"/>
      <c r="AP122" s="14"/>
      <c r="AQ122" s="14"/>
      <c r="AR122" s="14"/>
      <c r="AS122" s="14"/>
      <c r="AT122" s="14"/>
      <c r="AU122" s="14"/>
      <c r="AV122" s="14"/>
      <c r="AW122" s="14"/>
    </row>
    <row r="123" spans="7:49">
      <c r="G123" s="14"/>
      <c r="H123" s="14"/>
      <c r="I123" s="362"/>
      <c r="J123" s="14"/>
      <c r="K123" s="159"/>
      <c r="L123" s="159"/>
      <c r="M123" s="159"/>
      <c r="N123" s="159"/>
      <c r="O123" s="159"/>
      <c r="P123" s="159"/>
      <c r="Q123" s="159"/>
      <c r="W123" s="14"/>
      <c r="X123" s="14"/>
      <c r="Y123" s="14"/>
      <c r="Z123" s="14"/>
      <c r="AA123" s="14"/>
      <c r="AC123" s="75"/>
      <c r="AD123" s="75"/>
      <c r="AE123" s="75"/>
      <c r="AF123" s="75"/>
      <c r="AG123" s="75"/>
      <c r="AH123" s="159"/>
      <c r="AI123" s="14"/>
      <c r="AJ123" s="14"/>
      <c r="AK123" s="75"/>
      <c r="AL123" s="75"/>
      <c r="AM123" s="75"/>
      <c r="AN123" s="159"/>
      <c r="AO123" s="75"/>
      <c r="AP123" s="14"/>
      <c r="AQ123" s="14"/>
      <c r="AR123" s="14"/>
      <c r="AS123" s="14"/>
      <c r="AT123" s="14"/>
      <c r="AU123" s="14"/>
      <c r="AV123" s="14"/>
      <c r="AW123" s="14"/>
    </row>
    <row r="124" spans="7:49">
      <c r="G124" s="14"/>
      <c r="H124" s="14"/>
      <c r="I124" s="362"/>
      <c r="J124" s="14"/>
      <c r="K124" s="159"/>
      <c r="L124" s="159"/>
      <c r="M124" s="159"/>
      <c r="N124" s="159"/>
      <c r="O124" s="159"/>
      <c r="P124" s="159"/>
      <c r="Q124" s="159"/>
      <c r="W124" s="14"/>
      <c r="X124" s="14"/>
      <c r="Y124" s="14"/>
      <c r="Z124" s="14"/>
      <c r="AA124" s="14"/>
      <c r="AC124" s="75"/>
      <c r="AD124" s="75"/>
      <c r="AE124" s="75"/>
      <c r="AF124" s="75"/>
      <c r="AG124" s="75"/>
      <c r="AH124" s="159"/>
      <c r="AI124" s="14"/>
      <c r="AJ124" s="14"/>
      <c r="AK124" s="75"/>
      <c r="AL124" s="75"/>
      <c r="AM124" s="75"/>
      <c r="AN124" s="159"/>
      <c r="AO124" s="75"/>
      <c r="AP124" s="14"/>
      <c r="AQ124" s="14"/>
      <c r="AR124" s="14"/>
      <c r="AS124" s="14"/>
      <c r="AT124" s="14"/>
      <c r="AU124" s="14"/>
      <c r="AV124" s="14"/>
      <c r="AW124" s="14"/>
    </row>
    <row r="125" spans="7:49">
      <c r="G125" s="14"/>
      <c r="H125" s="14"/>
      <c r="I125" s="362"/>
      <c r="J125" s="14"/>
      <c r="K125" s="159"/>
      <c r="L125" s="159"/>
      <c r="M125" s="159"/>
      <c r="N125" s="159"/>
      <c r="O125" s="159"/>
      <c r="P125" s="159"/>
      <c r="Q125" s="159"/>
      <c r="W125" s="14"/>
      <c r="X125" s="14"/>
      <c r="Y125" s="14"/>
      <c r="Z125" s="14"/>
      <c r="AA125" s="14"/>
      <c r="AC125" s="75"/>
      <c r="AD125" s="75"/>
      <c r="AE125" s="75"/>
      <c r="AF125" s="75"/>
      <c r="AG125" s="75"/>
      <c r="AH125" s="159"/>
      <c r="AI125" s="14"/>
      <c r="AJ125" s="14"/>
      <c r="AK125" s="75"/>
      <c r="AL125" s="75"/>
      <c r="AM125" s="75"/>
      <c r="AN125" s="159"/>
      <c r="AO125" s="75"/>
      <c r="AP125" s="14"/>
      <c r="AQ125" s="14"/>
      <c r="AR125" s="14"/>
      <c r="AS125" s="14"/>
      <c r="AT125" s="14"/>
      <c r="AU125" s="14"/>
      <c r="AV125" s="14"/>
      <c r="AW125" s="14"/>
    </row>
    <row r="126" spans="7:49">
      <c r="G126" s="14"/>
      <c r="H126" s="14"/>
      <c r="I126" s="362"/>
      <c r="J126" s="14"/>
      <c r="K126" s="159"/>
      <c r="L126" s="159"/>
      <c r="M126" s="159"/>
      <c r="N126" s="159"/>
      <c r="O126" s="159"/>
      <c r="P126" s="159"/>
      <c r="Q126" s="159"/>
      <c r="W126" s="14"/>
      <c r="X126" s="14"/>
      <c r="Y126" s="14"/>
      <c r="Z126" s="14"/>
      <c r="AA126" s="14"/>
      <c r="AC126" s="75"/>
      <c r="AD126" s="75"/>
      <c r="AE126" s="75"/>
      <c r="AF126" s="75"/>
      <c r="AG126" s="75"/>
      <c r="AH126" s="159"/>
      <c r="AI126" s="14"/>
      <c r="AJ126" s="14"/>
      <c r="AK126" s="75"/>
      <c r="AL126" s="75"/>
      <c r="AM126" s="75"/>
      <c r="AN126" s="159"/>
      <c r="AO126" s="75"/>
      <c r="AP126" s="14"/>
      <c r="AQ126" s="14"/>
      <c r="AR126" s="14"/>
      <c r="AS126" s="14"/>
      <c r="AT126" s="14"/>
      <c r="AU126" s="14"/>
      <c r="AV126" s="14"/>
      <c r="AW126" s="14"/>
    </row>
    <row r="127" spans="7:49">
      <c r="G127" s="14"/>
      <c r="H127" s="14"/>
      <c r="I127" s="362"/>
      <c r="J127" s="14"/>
      <c r="K127" s="159"/>
      <c r="L127" s="159"/>
      <c r="M127" s="159"/>
      <c r="N127" s="159"/>
      <c r="O127" s="159"/>
      <c r="P127" s="159"/>
      <c r="Q127" s="159"/>
      <c r="W127" s="14"/>
      <c r="X127" s="14"/>
      <c r="Y127" s="14"/>
      <c r="Z127" s="14"/>
      <c r="AA127" s="14"/>
      <c r="AC127" s="75"/>
      <c r="AD127" s="75"/>
      <c r="AE127" s="75"/>
      <c r="AF127" s="75"/>
      <c r="AG127" s="75"/>
      <c r="AH127" s="159"/>
      <c r="AI127" s="14"/>
      <c r="AJ127" s="14"/>
      <c r="AK127" s="75"/>
      <c r="AL127" s="75"/>
      <c r="AM127" s="75"/>
      <c r="AN127" s="159"/>
      <c r="AO127" s="75"/>
      <c r="AP127" s="14"/>
      <c r="AQ127" s="14"/>
      <c r="AR127" s="14"/>
      <c r="AS127" s="14"/>
      <c r="AT127" s="14"/>
      <c r="AU127" s="14"/>
      <c r="AV127" s="14"/>
      <c r="AW127" s="14"/>
    </row>
    <row r="128" spans="7:49">
      <c r="G128" s="14"/>
      <c r="H128" s="14"/>
      <c r="I128" s="362"/>
      <c r="J128" s="14"/>
      <c r="K128" s="159"/>
      <c r="L128" s="159"/>
      <c r="M128" s="159"/>
      <c r="N128" s="159"/>
      <c r="O128" s="159"/>
      <c r="P128" s="159"/>
      <c r="Q128" s="159"/>
      <c r="W128" s="14"/>
      <c r="X128" s="14"/>
      <c r="Y128" s="14"/>
      <c r="Z128" s="14"/>
      <c r="AA128" s="14"/>
      <c r="AC128" s="75"/>
      <c r="AD128" s="75"/>
      <c r="AE128" s="75"/>
      <c r="AF128" s="75"/>
      <c r="AG128" s="75"/>
      <c r="AH128" s="159"/>
      <c r="AI128" s="14"/>
      <c r="AJ128" s="14"/>
      <c r="AK128" s="75"/>
      <c r="AL128" s="75"/>
      <c r="AM128" s="75"/>
      <c r="AN128" s="159"/>
      <c r="AO128" s="75"/>
      <c r="AP128" s="14"/>
      <c r="AQ128" s="14"/>
      <c r="AR128" s="14"/>
      <c r="AS128" s="14"/>
      <c r="AT128" s="14"/>
      <c r="AU128" s="14"/>
      <c r="AV128" s="14"/>
      <c r="AW128" s="14"/>
    </row>
    <row r="129" spans="7:49">
      <c r="G129" s="14"/>
      <c r="H129" s="14"/>
      <c r="I129" s="362"/>
      <c r="J129" s="14"/>
      <c r="K129" s="159"/>
      <c r="L129" s="159"/>
      <c r="M129" s="159"/>
      <c r="N129" s="159"/>
      <c r="O129" s="159"/>
      <c r="P129" s="159"/>
      <c r="Q129" s="159"/>
      <c r="W129" s="14"/>
      <c r="X129" s="14"/>
      <c r="Y129" s="14"/>
      <c r="Z129" s="14"/>
      <c r="AA129" s="14"/>
      <c r="AC129" s="75"/>
      <c r="AD129" s="75"/>
      <c r="AE129" s="75"/>
      <c r="AF129" s="75"/>
      <c r="AG129" s="75"/>
      <c r="AH129" s="159"/>
      <c r="AI129" s="14"/>
      <c r="AJ129" s="14"/>
      <c r="AK129" s="75"/>
      <c r="AL129" s="75"/>
      <c r="AM129" s="75"/>
      <c r="AN129" s="159"/>
      <c r="AO129" s="75"/>
      <c r="AP129" s="14"/>
      <c r="AQ129" s="14"/>
      <c r="AR129" s="14"/>
      <c r="AS129" s="14"/>
      <c r="AT129" s="14"/>
      <c r="AU129" s="14"/>
      <c r="AV129" s="14"/>
      <c r="AW129" s="14"/>
    </row>
    <row r="130" spans="7:49">
      <c r="G130" s="14"/>
      <c r="H130" s="14"/>
      <c r="I130" s="362"/>
      <c r="J130" s="14"/>
      <c r="K130" s="159"/>
      <c r="L130" s="159"/>
      <c r="M130" s="159"/>
      <c r="N130" s="159"/>
      <c r="O130" s="159"/>
      <c r="P130" s="159"/>
      <c r="Q130" s="159"/>
      <c r="W130" s="14"/>
      <c r="X130" s="14"/>
      <c r="Y130" s="14"/>
      <c r="Z130" s="14"/>
      <c r="AA130" s="14"/>
      <c r="AC130" s="75"/>
      <c r="AD130" s="75"/>
      <c r="AE130" s="75"/>
      <c r="AF130" s="75"/>
      <c r="AG130" s="75"/>
      <c r="AH130" s="159"/>
      <c r="AI130" s="14"/>
      <c r="AJ130" s="14"/>
      <c r="AK130" s="75"/>
      <c r="AL130" s="75"/>
      <c r="AM130" s="75"/>
      <c r="AN130" s="159"/>
      <c r="AO130" s="75"/>
      <c r="AP130" s="14"/>
      <c r="AQ130" s="14"/>
      <c r="AR130" s="14"/>
      <c r="AS130" s="14"/>
      <c r="AT130" s="14"/>
      <c r="AU130" s="14"/>
      <c r="AV130" s="14"/>
      <c r="AW130" s="14"/>
    </row>
    <row r="131" spans="7:49">
      <c r="G131" s="14"/>
      <c r="H131" s="14"/>
      <c r="I131" s="362"/>
      <c r="J131" s="14"/>
      <c r="K131" s="159"/>
      <c r="L131" s="159"/>
      <c r="M131" s="159"/>
      <c r="N131" s="159"/>
      <c r="O131" s="159"/>
      <c r="P131" s="159"/>
      <c r="Q131" s="159"/>
      <c r="W131" s="14"/>
      <c r="X131" s="14"/>
      <c r="Y131" s="14"/>
      <c r="Z131" s="14"/>
      <c r="AA131" s="14"/>
      <c r="AC131" s="75"/>
      <c r="AD131" s="75"/>
      <c r="AE131" s="75"/>
      <c r="AF131" s="75"/>
      <c r="AG131" s="75"/>
      <c r="AH131" s="159"/>
      <c r="AI131" s="14"/>
      <c r="AJ131" s="14"/>
      <c r="AK131" s="75"/>
      <c r="AL131" s="75"/>
      <c r="AM131" s="75"/>
      <c r="AN131" s="159"/>
      <c r="AO131" s="75"/>
      <c r="AP131" s="14"/>
      <c r="AQ131" s="14"/>
      <c r="AR131" s="14"/>
      <c r="AS131" s="14"/>
      <c r="AT131" s="14"/>
      <c r="AU131" s="14"/>
      <c r="AV131" s="14"/>
      <c r="AW131" s="14"/>
    </row>
    <row r="132" spans="7:49">
      <c r="G132" s="14"/>
      <c r="H132" s="14"/>
      <c r="I132" s="362"/>
      <c r="J132" s="14"/>
      <c r="K132" s="159"/>
      <c r="L132" s="159"/>
      <c r="M132" s="159"/>
      <c r="N132" s="159"/>
      <c r="O132" s="159"/>
      <c r="P132" s="159"/>
      <c r="Q132" s="159"/>
      <c r="W132" s="14"/>
      <c r="X132" s="14"/>
      <c r="Y132" s="14"/>
      <c r="Z132" s="14"/>
      <c r="AA132" s="14"/>
      <c r="AC132" s="75"/>
      <c r="AD132" s="75"/>
      <c r="AE132" s="75"/>
      <c r="AF132" s="75"/>
      <c r="AG132" s="75"/>
      <c r="AH132" s="159"/>
      <c r="AI132" s="14"/>
      <c r="AJ132" s="14"/>
      <c r="AK132" s="75"/>
      <c r="AL132" s="75"/>
      <c r="AM132" s="75"/>
      <c r="AN132" s="159"/>
      <c r="AO132" s="75"/>
      <c r="AP132" s="14"/>
      <c r="AQ132" s="14"/>
      <c r="AR132" s="14"/>
      <c r="AS132" s="14"/>
      <c r="AT132" s="14"/>
      <c r="AU132" s="14"/>
      <c r="AV132" s="14"/>
      <c r="AW132" s="14"/>
    </row>
    <row r="133" spans="7:49">
      <c r="G133" s="14"/>
      <c r="H133" s="14"/>
      <c r="I133" s="362"/>
      <c r="J133" s="14"/>
      <c r="K133" s="159"/>
      <c r="L133" s="159"/>
      <c r="M133" s="159"/>
      <c r="N133" s="159"/>
      <c r="O133" s="159"/>
      <c r="P133" s="159"/>
      <c r="Q133" s="159"/>
      <c r="W133" s="14"/>
      <c r="X133" s="14"/>
      <c r="Y133" s="14"/>
      <c r="Z133" s="14"/>
      <c r="AA133" s="14"/>
      <c r="AC133" s="75"/>
      <c r="AD133" s="75"/>
      <c r="AE133" s="75"/>
      <c r="AF133" s="75"/>
      <c r="AG133" s="75"/>
      <c r="AH133" s="159"/>
      <c r="AI133" s="14"/>
      <c r="AJ133" s="14"/>
      <c r="AK133" s="75"/>
      <c r="AL133" s="75"/>
      <c r="AM133" s="75"/>
      <c r="AN133" s="159"/>
      <c r="AO133" s="75"/>
      <c r="AP133" s="14"/>
      <c r="AQ133" s="14"/>
      <c r="AR133" s="14"/>
      <c r="AS133" s="14"/>
      <c r="AT133" s="14"/>
      <c r="AU133" s="14"/>
      <c r="AV133" s="14"/>
      <c r="AW133" s="14"/>
    </row>
    <row r="134" spans="7:49">
      <c r="G134" s="14"/>
      <c r="H134" s="14"/>
      <c r="I134" s="362"/>
      <c r="J134" s="14"/>
      <c r="K134" s="159"/>
      <c r="L134" s="159"/>
      <c r="M134" s="159"/>
      <c r="N134" s="159"/>
      <c r="O134" s="159"/>
      <c r="P134" s="159"/>
      <c r="Q134" s="159"/>
      <c r="W134" s="14"/>
      <c r="X134" s="14"/>
      <c r="Y134" s="14"/>
      <c r="Z134" s="14"/>
      <c r="AA134" s="14"/>
      <c r="AC134" s="75"/>
      <c r="AD134" s="75"/>
      <c r="AE134" s="75"/>
      <c r="AF134" s="75"/>
      <c r="AG134" s="75"/>
      <c r="AH134" s="159"/>
      <c r="AI134" s="14"/>
      <c r="AJ134" s="14"/>
      <c r="AK134" s="75"/>
      <c r="AL134" s="75"/>
      <c r="AM134" s="75"/>
      <c r="AN134" s="159"/>
      <c r="AO134" s="75"/>
      <c r="AP134" s="14"/>
      <c r="AQ134" s="14"/>
      <c r="AR134" s="14"/>
      <c r="AS134" s="14"/>
      <c r="AT134" s="14"/>
      <c r="AU134" s="14"/>
      <c r="AV134" s="14"/>
      <c r="AW134" s="14"/>
    </row>
    <row r="135" spans="7:49">
      <c r="G135" s="14"/>
      <c r="H135" s="14"/>
      <c r="I135" s="362"/>
      <c r="J135" s="14"/>
      <c r="K135" s="159"/>
      <c r="L135" s="159"/>
      <c r="M135" s="159"/>
      <c r="N135" s="159"/>
      <c r="O135" s="159"/>
      <c r="P135" s="159"/>
      <c r="Q135" s="159"/>
      <c r="W135" s="14"/>
      <c r="X135" s="14"/>
      <c r="Y135" s="14"/>
      <c r="Z135" s="14"/>
      <c r="AA135" s="14"/>
      <c r="AC135" s="75"/>
      <c r="AD135" s="75"/>
      <c r="AE135" s="75"/>
      <c r="AF135" s="75"/>
      <c r="AG135" s="75"/>
      <c r="AH135" s="159"/>
      <c r="AI135" s="14"/>
      <c r="AJ135" s="14"/>
      <c r="AK135" s="75"/>
      <c r="AL135" s="75"/>
      <c r="AM135" s="75"/>
      <c r="AN135" s="159"/>
      <c r="AO135" s="75"/>
      <c r="AP135" s="14"/>
      <c r="AQ135" s="14"/>
      <c r="AR135" s="14"/>
      <c r="AS135" s="14"/>
      <c r="AT135" s="14"/>
      <c r="AU135" s="14"/>
      <c r="AV135" s="14"/>
      <c r="AW135" s="14"/>
    </row>
    <row r="136" spans="7:49">
      <c r="G136" s="14"/>
      <c r="H136" s="14"/>
      <c r="I136" s="362"/>
      <c r="J136" s="14"/>
      <c r="K136" s="159"/>
      <c r="L136" s="159"/>
      <c r="M136" s="159"/>
      <c r="N136" s="159"/>
      <c r="O136" s="159"/>
      <c r="P136" s="159"/>
      <c r="Q136" s="159"/>
      <c r="W136" s="14"/>
      <c r="X136" s="14"/>
      <c r="Y136" s="14"/>
      <c r="Z136" s="14"/>
      <c r="AA136" s="14"/>
      <c r="AC136" s="75"/>
      <c r="AD136" s="75"/>
      <c r="AE136" s="75"/>
      <c r="AF136" s="75"/>
      <c r="AG136" s="75"/>
      <c r="AH136" s="159"/>
      <c r="AI136" s="14"/>
      <c r="AJ136" s="14"/>
      <c r="AK136" s="75"/>
      <c r="AL136" s="75"/>
      <c r="AM136" s="75"/>
      <c r="AN136" s="159"/>
      <c r="AO136" s="75"/>
      <c r="AP136" s="14"/>
      <c r="AQ136" s="14"/>
      <c r="AR136" s="14"/>
      <c r="AS136" s="14"/>
      <c r="AT136" s="14"/>
      <c r="AU136" s="14"/>
      <c r="AV136" s="14"/>
      <c r="AW136" s="14"/>
    </row>
    <row r="137" spans="7:49">
      <c r="G137" s="14"/>
      <c r="H137" s="14"/>
      <c r="I137" s="362"/>
      <c r="J137" s="14"/>
      <c r="K137" s="159"/>
      <c r="L137" s="159"/>
      <c r="M137" s="159"/>
      <c r="N137" s="159"/>
      <c r="O137" s="159"/>
      <c r="P137" s="159"/>
      <c r="Q137" s="159"/>
      <c r="W137" s="14"/>
      <c r="X137" s="14"/>
      <c r="Y137" s="14"/>
      <c r="Z137" s="14"/>
      <c r="AA137" s="14"/>
      <c r="AC137" s="75"/>
      <c r="AD137" s="75"/>
      <c r="AE137" s="75"/>
      <c r="AF137" s="75"/>
      <c r="AG137" s="75"/>
      <c r="AH137" s="159"/>
      <c r="AI137" s="14"/>
      <c r="AJ137" s="14"/>
      <c r="AK137" s="75"/>
      <c r="AL137" s="75"/>
      <c r="AM137" s="75"/>
      <c r="AN137" s="159"/>
      <c r="AO137" s="75"/>
      <c r="AP137" s="14"/>
      <c r="AQ137" s="14"/>
      <c r="AR137" s="14"/>
      <c r="AS137" s="14"/>
      <c r="AT137" s="14"/>
      <c r="AU137" s="14"/>
      <c r="AV137" s="14"/>
      <c r="AW137" s="14"/>
    </row>
    <row r="138" spans="7:49">
      <c r="G138" s="14"/>
      <c r="H138" s="14"/>
      <c r="I138" s="362"/>
      <c r="J138" s="14"/>
      <c r="K138" s="159"/>
      <c r="L138" s="159"/>
      <c r="M138" s="159"/>
      <c r="N138" s="159"/>
      <c r="O138" s="159"/>
      <c r="P138" s="159"/>
      <c r="Q138" s="159"/>
      <c r="W138" s="14"/>
      <c r="X138" s="14"/>
      <c r="Y138" s="14"/>
      <c r="Z138" s="14"/>
      <c r="AA138" s="14"/>
      <c r="AC138" s="75"/>
      <c r="AD138" s="75"/>
      <c r="AE138" s="75"/>
      <c r="AF138" s="75"/>
      <c r="AG138" s="75"/>
      <c r="AH138" s="159"/>
      <c r="AI138" s="14"/>
      <c r="AJ138" s="14"/>
      <c r="AK138" s="75"/>
      <c r="AL138" s="75"/>
      <c r="AM138" s="75"/>
      <c r="AN138" s="159"/>
      <c r="AO138" s="75"/>
      <c r="AP138" s="14"/>
      <c r="AQ138" s="14"/>
      <c r="AR138" s="14"/>
      <c r="AS138" s="14"/>
      <c r="AT138" s="14"/>
      <c r="AU138" s="14"/>
      <c r="AV138" s="14"/>
      <c r="AW138" s="14"/>
    </row>
    <row r="139" spans="7:49">
      <c r="G139" s="14"/>
      <c r="H139" s="14"/>
      <c r="I139" s="362"/>
      <c r="J139" s="14"/>
      <c r="K139" s="159"/>
      <c r="L139" s="159"/>
      <c r="M139" s="159"/>
      <c r="N139" s="159"/>
      <c r="O139" s="159"/>
      <c r="P139" s="159"/>
      <c r="Q139" s="159"/>
      <c r="W139" s="14"/>
      <c r="X139" s="14"/>
      <c r="Y139" s="14"/>
      <c r="Z139" s="14"/>
      <c r="AA139" s="14"/>
      <c r="AC139" s="75"/>
      <c r="AD139" s="75"/>
      <c r="AE139" s="75"/>
      <c r="AF139" s="75"/>
      <c r="AG139" s="75"/>
      <c r="AH139" s="159"/>
      <c r="AI139" s="14"/>
      <c r="AJ139" s="14"/>
      <c r="AK139" s="75"/>
      <c r="AL139" s="75"/>
      <c r="AM139" s="75"/>
      <c r="AN139" s="159"/>
      <c r="AO139" s="75"/>
      <c r="AP139" s="14"/>
      <c r="AQ139" s="14"/>
      <c r="AR139" s="14"/>
      <c r="AS139" s="14"/>
      <c r="AT139" s="14"/>
      <c r="AU139" s="14"/>
      <c r="AV139" s="14"/>
      <c r="AW139" s="14"/>
    </row>
    <row r="140" spans="7:49">
      <c r="G140" s="14"/>
      <c r="H140" s="14"/>
      <c r="I140" s="362"/>
      <c r="J140" s="14"/>
      <c r="K140" s="159"/>
      <c r="L140" s="159"/>
      <c r="M140" s="159"/>
      <c r="N140" s="159"/>
      <c r="O140" s="159"/>
      <c r="P140" s="159"/>
      <c r="Q140" s="159"/>
      <c r="W140" s="14"/>
      <c r="X140" s="14"/>
      <c r="Y140" s="14"/>
      <c r="Z140" s="14"/>
      <c r="AA140" s="14"/>
      <c r="AC140" s="75"/>
      <c r="AD140" s="75"/>
      <c r="AE140" s="75"/>
      <c r="AF140" s="75"/>
      <c r="AG140" s="75"/>
      <c r="AH140" s="159"/>
      <c r="AI140" s="14"/>
      <c r="AJ140" s="14"/>
      <c r="AK140" s="75"/>
      <c r="AL140" s="75"/>
      <c r="AM140" s="75"/>
      <c r="AN140" s="159"/>
      <c r="AO140" s="75"/>
      <c r="AP140" s="14"/>
      <c r="AQ140" s="14"/>
      <c r="AR140" s="14"/>
      <c r="AS140" s="14"/>
      <c r="AT140" s="14"/>
      <c r="AU140" s="14"/>
      <c r="AV140" s="14"/>
      <c r="AW140" s="14"/>
    </row>
    <row r="141" spans="7:49">
      <c r="G141" s="14"/>
      <c r="H141" s="14"/>
      <c r="I141" s="362"/>
      <c r="J141" s="14"/>
      <c r="K141" s="159"/>
      <c r="L141" s="159"/>
      <c r="M141" s="159"/>
      <c r="N141" s="159"/>
      <c r="O141" s="159"/>
      <c r="P141" s="159"/>
      <c r="Q141" s="159"/>
      <c r="W141" s="14"/>
      <c r="X141" s="14"/>
      <c r="Y141" s="14"/>
      <c r="Z141" s="14"/>
      <c r="AA141" s="14"/>
      <c r="AC141" s="75"/>
      <c r="AD141" s="75"/>
      <c r="AE141" s="75"/>
      <c r="AF141" s="75"/>
      <c r="AG141" s="75"/>
      <c r="AH141" s="159"/>
      <c r="AI141" s="14"/>
      <c r="AJ141" s="14"/>
      <c r="AK141" s="75"/>
      <c r="AL141" s="75"/>
      <c r="AM141" s="75"/>
      <c r="AN141" s="159"/>
      <c r="AO141" s="75"/>
      <c r="AP141" s="14"/>
      <c r="AQ141" s="14"/>
      <c r="AR141" s="14"/>
      <c r="AS141" s="14"/>
      <c r="AT141" s="14"/>
      <c r="AU141" s="14"/>
      <c r="AV141" s="14"/>
      <c r="AW141" s="14"/>
    </row>
    <row r="142" spans="7:49">
      <c r="G142" s="14"/>
      <c r="H142" s="14"/>
      <c r="I142" s="362"/>
      <c r="J142" s="14"/>
      <c r="K142" s="159"/>
      <c r="L142" s="159"/>
      <c r="M142" s="159"/>
      <c r="N142" s="159"/>
      <c r="O142" s="159"/>
      <c r="P142" s="159"/>
      <c r="Q142" s="159"/>
      <c r="W142" s="14"/>
      <c r="X142" s="14"/>
      <c r="Y142" s="14"/>
      <c r="Z142" s="14"/>
      <c r="AA142" s="14"/>
      <c r="AC142" s="75"/>
      <c r="AD142" s="75"/>
      <c r="AE142" s="75"/>
      <c r="AF142" s="75"/>
      <c r="AG142" s="75"/>
      <c r="AH142" s="159"/>
      <c r="AI142" s="14"/>
      <c r="AJ142" s="14"/>
      <c r="AK142" s="75"/>
      <c r="AL142" s="75"/>
      <c r="AM142" s="75"/>
      <c r="AN142" s="159"/>
      <c r="AO142" s="75"/>
      <c r="AP142" s="14"/>
      <c r="AQ142" s="14"/>
      <c r="AR142" s="14"/>
      <c r="AS142" s="14"/>
      <c r="AT142" s="14"/>
      <c r="AU142" s="14"/>
      <c r="AV142" s="14"/>
      <c r="AW142" s="14"/>
    </row>
    <row r="143" spans="7:49">
      <c r="G143" s="14"/>
      <c r="H143" s="14"/>
      <c r="I143" s="362"/>
      <c r="J143" s="14"/>
      <c r="K143" s="159"/>
      <c r="L143" s="159"/>
      <c r="M143" s="159"/>
      <c r="N143" s="159"/>
      <c r="O143" s="159"/>
      <c r="P143" s="159"/>
      <c r="Q143" s="159"/>
      <c r="W143" s="14"/>
      <c r="X143" s="14"/>
      <c r="Y143" s="14"/>
      <c r="Z143" s="14"/>
      <c r="AA143" s="14"/>
      <c r="AC143" s="75"/>
      <c r="AD143" s="75"/>
      <c r="AE143" s="75"/>
      <c r="AF143" s="75"/>
      <c r="AG143" s="75"/>
      <c r="AH143" s="159"/>
      <c r="AI143" s="14"/>
      <c r="AJ143" s="14"/>
      <c r="AK143" s="75"/>
      <c r="AL143" s="75"/>
      <c r="AM143" s="75"/>
      <c r="AN143" s="159"/>
      <c r="AO143" s="75"/>
      <c r="AP143" s="14"/>
      <c r="AQ143" s="14"/>
      <c r="AR143" s="14"/>
      <c r="AS143" s="14"/>
      <c r="AT143" s="14"/>
      <c r="AU143" s="14"/>
      <c r="AV143" s="14"/>
      <c r="AW143" s="14"/>
    </row>
    <row r="144" spans="7:49">
      <c r="G144" s="14"/>
      <c r="H144" s="14"/>
      <c r="I144" s="362"/>
      <c r="J144" s="14"/>
      <c r="K144" s="159"/>
      <c r="L144" s="159"/>
      <c r="M144" s="159"/>
      <c r="N144" s="159"/>
      <c r="O144" s="159"/>
      <c r="P144" s="159"/>
      <c r="Q144" s="159"/>
      <c r="W144" s="14"/>
      <c r="X144" s="14"/>
      <c r="Y144" s="14"/>
      <c r="Z144" s="14"/>
      <c r="AA144" s="14"/>
      <c r="AC144" s="75"/>
      <c r="AD144" s="75"/>
      <c r="AE144" s="75"/>
      <c r="AF144" s="75"/>
      <c r="AG144" s="75"/>
      <c r="AH144" s="159"/>
      <c r="AI144" s="14"/>
      <c r="AJ144" s="14"/>
      <c r="AK144" s="75"/>
      <c r="AL144" s="75"/>
      <c r="AM144" s="75"/>
      <c r="AN144" s="159"/>
      <c r="AO144" s="75"/>
      <c r="AP144" s="14"/>
      <c r="AQ144" s="14"/>
      <c r="AR144" s="14"/>
      <c r="AS144" s="14"/>
      <c r="AT144" s="14"/>
      <c r="AU144" s="14"/>
      <c r="AV144" s="14"/>
      <c r="AW144" s="14"/>
    </row>
    <row r="145" spans="1:49">
      <c r="A145" s="31"/>
      <c r="B145" s="31"/>
      <c r="C145" s="31"/>
      <c r="D145" s="31"/>
      <c r="E145" s="31"/>
      <c r="F145" s="31"/>
      <c r="G145" s="31"/>
      <c r="H145" s="31"/>
      <c r="I145" s="342"/>
      <c r="J145" s="31"/>
      <c r="K145" s="160"/>
      <c r="L145" s="159"/>
      <c r="M145" s="159"/>
      <c r="N145" s="159"/>
      <c r="O145" s="159"/>
      <c r="P145" s="159"/>
      <c r="Q145" s="159"/>
      <c r="W145" s="14"/>
      <c r="X145" s="14"/>
      <c r="Y145" s="14"/>
      <c r="Z145" s="14"/>
      <c r="AA145" s="14"/>
      <c r="AC145" s="75"/>
      <c r="AD145" s="75"/>
      <c r="AE145" s="75"/>
      <c r="AF145" s="75"/>
      <c r="AG145" s="75"/>
      <c r="AH145" s="159"/>
      <c r="AI145" s="14"/>
      <c r="AJ145" s="14"/>
      <c r="AK145" s="75"/>
      <c r="AL145" s="75"/>
      <c r="AM145" s="75"/>
      <c r="AN145" s="159"/>
      <c r="AO145" s="75"/>
      <c r="AP145" s="14"/>
      <c r="AQ145" s="14"/>
      <c r="AR145" s="14"/>
      <c r="AS145" s="14"/>
      <c r="AT145" s="14"/>
      <c r="AU145" s="14"/>
      <c r="AV145" s="14"/>
      <c r="AW145" s="14"/>
    </row>
    <row r="146" spans="1:49">
      <c r="A146" s="35"/>
      <c r="B146" s="35"/>
      <c r="C146" s="35"/>
      <c r="D146" s="35"/>
      <c r="E146" s="35"/>
      <c r="F146" s="35"/>
      <c r="G146" s="35"/>
      <c r="H146" s="35"/>
      <c r="I146" s="343"/>
      <c r="J146" s="35"/>
      <c r="K146" s="161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31"/>
      <c r="X146" s="31"/>
      <c r="Y146" s="31"/>
      <c r="Z146" s="31"/>
      <c r="AA146" s="31"/>
      <c r="AB146" s="31"/>
      <c r="AC146" s="76"/>
      <c r="AD146" s="76"/>
      <c r="AE146" s="76"/>
      <c r="AF146" s="76"/>
      <c r="AG146" s="76"/>
      <c r="AH146" s="160"/>
      <c r="AI146" s="31"/>
      <c r="AK146" s="76"/>
      <c r="AM146" s="76"/>
      <c r="AO146" s="76"/>
    </row>
    <row r="147" spans="1:49">
      <c r="A147" s="35"/>
      <c r="B147" s="35"/>
      <c r="C147" s="35"/>
      <c r="D147" s="35"/>
      <c r="E147" s="35"/>
      <c r="F147" s="35"/>
      <c r="G147" s="35"/>
      <c r="H147" s="35"/>
      <c r="I147" s="343"/>
      <c r="J147" s="35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35"/>
      <c r="X147" s="35"/>
      <c r="Y147" s="35"/>
      <c r="Z147" s="35"/>
      <c r="AA147" s="35"/>
      <c r="AB147" s="35"/>
      <c r="AC147" s="77"/>
      <c r="AD147" s="77"/>
      <c r="AE147" s="77"/>
      <c r="AF147" s="77"/>
      <c r="AG147" s="77"/>
      <c r="AH147" s="161"/>
      <c r="AI147" s="35"/>
      <c r="AK147" s="77"/>
      <c r="AM147" s="77"/>
      <c r="AO147" s="77"/>
    </row>
    <row r="148" spans="1:49">
      <c r="A148" s="35"/>
      <c r="B148" s="35"/>
      <c r="C148" s="35"/>
      <c r="D148" s="35"/>
      <c r="E148" s="35"/>
      <c r="F148" s="35"/>
      <c r="G148" s="35"/>
      <c r="H148" s="35"/>
      <c r="I148" s="343"/>
      <c r="J148" s="35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35"/>
      <c r="X148" s="35"/>
      <c r="Y148" s="35"/>
      <c r="Z148" s="35"/>
      <c r="AA148" s="35"/>
      <c r="AB148" s="35"/>
      <c r="AC148" s="77"/>
      <c r="AD148" s="77"/>
      <c r="AE148" s="77"/>
      <c r="AF148" s="77"/>
      <c r="AG148" s="77"/>
      <c r="AH148" s="161"/>
      <c r="AI148" s="35"/>
      <c r="AK148" s="77"/>
      <c r="AM148" s="77"/>
      <c r="AO148" s="77"/>
    </row>
    <row r="149" spans="1:49">
      <c r="A149" s="35"/>
      <c r="B149" s="35"/>
      <c r="C149" s="35"/>
      <c r="D149" s="35"/>
      <c r="E149" s="35"/>
      <c r="F149" s="35"/>
      <c r="G149" s="35"/>
      <c r="H149" s="35"/>
      <c r="I149" s="343"/>
      <c r="J149" s="35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35"/>
      <c r="X149" s="35"/>
      <c r="Y149" s="35"/>
      <c r="Z149" s="35"/>
      <c r="AA149" s="35"/>
      <c r="AB149" s="35"/>
      <c r="AC149" s="77"/>
      <c r="AD149" s="77"/>
      <c r="AE149" s="77"/>
      <c r="AF149" s="77"/>
      <c r="AG149" s="77"/>
      <c r="AH149" s="161"/>
      <c r="AI149" s="35"/>
      <c r="AK149" s="77"/>
      <c r="AM149" s="77"/>
      <c r="AO149" s="77"/>
    </row>
    <row r="150" spans="1:49">
      <c r="A150" s="35"/>
      <c r="B150" s="35"/>
      <c r="C150" s="35"/>
      <c r="D150" s="35"/>
      <c r="E150" s="35"/>
      <c r="F150" s="35"/>
      <c r="G150" s="35"/>
      <c r="H150" s="35"/>
      <c r="I150" s="343"/>
      <c r="J150" s="35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35"/>
      <c r="X150" s="35"/>
      <c r="Y150" s="35"/>
      <c r="Z150" s="35"/>
      <c r="AA150" s="35"/>
      <c r="AB150" s="35"/>
      <c r="AC150" s="77"/>
      <c r="AD150" s="77"/>
      <c r="AE150" s="77"/>
      <c r="AF150" s="77"/>
      <c r="AG150" s="77"/>
      <c r="AH150" s="161"/>
      <c r="AI150" s="35"/>
      <c r="AK150" s="77"/>
      <c r="AM150" s="77"/>
      <c r="AO150" s="77"/>
    </row>
    <row r="151" spans="1:49">
      <c r="A151" s="35"/>
      <c r="B151" s="35"/>
      <c r="C151" s="35"/>
      <c r="D151" s="35"/>
      <c r="E151" s="35"/>
      <c r="F151" s="35"/>
      <c r="G151" s="35"/>
      <c r="H151" s="35"/>
      <c r="I151" s="343"/>
      <c r="J151" s="35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35"/>
      <c r="X151" s="35"/>
      <c r="Y151" s="35"/>
      <c r="Z151" s="35"/>
      <c r="AA151" s="35"/>
      <c r="AB151" s="35"/>
      <c r="AC151" s="77"/>
      <c r="AD151" s="77"/>
      <c r="AE151" s="77"/>
      <c r="AF151" s="77"/>
      <c r="AG151" s="77"/>
      <c r="AH151" s="161"/>
      <c r="AI151" s="35"/>
      <c r="AK151" s="77"/>
      <c r="AM151" s="77"/>
      <c r="AO151" s="77"/>
    </row>
    <row r="152" spans="1:49">
      <c r="A152" s="35"/>
      <c r="B152" s="35"/>
      <c r="C152" s="35"/>
      <c r="D152" s="35"/>
      <c r="E152" s="35"/>
      <c r="F152" s="35"/>
      <c r="G152" s="35"/>
      <c r="H152" s="35"/>
      <c r="I152" s="343"/>
      <c r="J152" s="35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35"/>
      <c r="X152" s="35"/>
      <c r="Y152" s="35"/>
      <c r="Z152" s="35"/>
      <c r="AA152" s="35"/>
      <c r="AB152" s="35"/>
      <c r="AC152" s="77"/>
      <c r="AD152" s="77"/>
      <c r="AE152" s="77"/>
      <c r="AF152" s="77"/>
      <c r="AG152" s="77"/>
      <c r="AH152" s="161"/>
      <c r="AI152" s="35"/>
      <c r="AK152" s="77"/>
      <c r="AM152" s="77"/>
      <c r="AO152" s="77"/>
    </row>
    <row r="153" spans="1:49">
      <c r="A153" s="35"/>
      <c r="B153" s="35"/>
      <c r="C153" s="35"/>
      <c r="D153" s="35"/>
      <c r="E153" s="35"/>
      <c r="F153" s="35"/>
      <c r="G153" s="35"/>
      <c r="H153" s="35"/>
      <c r="I153" s="343"/>
      <c r="J153" s="35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35"/>
      <c r="X153" s="35"/>
      <c r="Y153" s="35"/>
      <c r="Z153" s="35"/>
      <c r="AA153" s="35"/>
      <c r="AB153" s="35"/>
      <c r="AC153" s="77"/>
      <c r="AD153" s="77"/>
      <c r="AE153" s="77"/>
      <c r="AF153" s="77"/>
      <c r="AG153" s="77"/>
      <c r="AH153" s="161"/>
      <c r="AI153" s="35"/>
      <c r="AK153" s="77"/>
      <c r="AM153" s="77"/>
      <c r="AO153" s="77"/>
    </row>
    <row r="154" spans="1:49">
      <c r="A154" s="35"/>
      <c r="B154" s="35"/>
      <c r="C154" s="35"/>
      <c r="D154" s="35"/>
      <c r="E154" s="35"/>
      <c r="F154" s="35"/>
      <c r="G154" s="35"/>
      <c r="H154" s="35"/>
      <c r="I154" s="343"/>
      <c r="J154" s="35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35"/>
      <c r="X154" s="35"/>
      <c r="Y154" s="35"/>
      <c r="Z154" s="35"/>
      <c r="AA154" s="35"/>
      <c r="AB154" s="35"/>
      <c r="AC154" s="77"/>
      <c r="AD154" s="77"/>
      <c r="AE154" s="77"/>
      <c r="AF154" s="77"/>
      <c r="AG154" s="77"/>
      <c r="AH154" s="161"/>
      <c r="AI154" s="35"/>
      <c r="AK154" s="77"/>
      <c r="AM154" s="77"/>
      <c r="AO154" s="77"/>
    </row>
    <row r="155" spans="1:49">
      <c r="A155" s="35"/>
      <c r="B155" s="35"/>
      <c r="C155" s="35"/>
      <c r="D155" s="35"/>
      <c r="E155" s="35"/>
      <c r="F155" s="35"/>
      <c r="G155" s="35"/>
      <c r="H155" s="35"/>
      <c r="I155" s="343"/>
      <c r="J155" s="35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35"/>
      <c r="X155" s="35"/>
      <c r="Y155" s="35"/>
      <c r="Z155" s="35"/>
      <c r="AA155" s="35"/>
      <c r="AB155" s="35"/>
      <c r="AC155" s="77"/>
      <c r="AD155" s="77"/>
      <c r="AE155" s="77"/>
      <c r="AF155" s="77"/>
      <c r="AG155" s="77"/>
      <c r="AH155" s="161"/>
      <c r="AI155" s="35"/>
      <c r="AK155" s="77"/>
      <c r="AM155" s="77"/>
      <c r="AO155" s="77"/>
    </row>
    <row r="156" spans="1:49">
      <c r="A156" s="35"/>
      <c r="B156" s="35"/>
      <c r="C156" s="35"/>
      <c r="D156" s="35"/>
      <c r="E156" s="35"/>
      <c r="F156" s="35"/>
      <c r="G156" s="35"/>
      <c r="H156" s="35"/>
      <c r="I156" s="343"/>
      <c r="J156" s="35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35"/>
      <c r="X156" s="35"/>
      <c r="Y156" s="35"/>
      <c r="Z156" s="35"/>
      <c r="AA156" s="35"/>
      <c r="AB156" s="35"/>
      <c r="AC156" s="77"/>
      <c r="AD156" s="77"/>
      <c r="AE156" s="77"/>
      <c r="AF156" s="77"/>
      <c r="AG156" s="77"/>
      <c r="AH156" s="161"/>
      <c r="AI156" s="35"/>
      <c r="AK156" s="77"/>
      <c r="AM156" s="77"/>
      <c r="AO156" s="77"/>
    </row>
    <row r="157" spans="1:49">
      <c r="A157" s="35"/>
      <c r="B157" s="35"/>
      <c r="C157" s="35"/>
      <c r="D157" s="35"/>
      <c r="E157" s="35"/>
      <c r="F157" s="35"/>
      <c r="G157" s="35"/>
      <c r="H157" s="35"/>
      <c r="I157" s="343"/>
      <c r="J157" s="35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35"/>
      <c r="X157" s="35"/>
      <c r="Y157" s="35"/>
      <c r="Z157" s="35"/>
      <c r="AA157" s="35"/>
      <c r="AB157" s="35"/>
      <c r="AC157" s="77"/>
      <c r="AD157" s="77"/>
      <c r="AE157" s="77"/>
      <c r="AF157" s="77"/>
      <c r="AG157" s="77"/>
      <c r="AH157" s="161"/>
      <c r="AI157" s="35"/>
      <c r="AK157" s="77"/>
      <c r="AM157" s="77"/>
      <c r="AO157" s="77"/>
    </row>
    <row r="158" spans="1:49">
      <c r="A158" s="35"/>
      <c r="B158" s="35"/>
      <c r="C158" s="35"/>
      <c r="D158" s="35"/>
      <c r="E158" s="35"/>
      <c r="F158" s="35"/>
      <c r="G158" s="35"/>
      <c r="H158" s="35"/>
      <c r="I158" s="343"/>
      <c r="J158" s="35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35"/>
      <c r="X158" s="35"/>
      <c r="Y158" s="35"/>
      <c r="Z158" s="35"/>
      <c r="AA158" s="35"/>
      <c r="AB158" s="35"/>
      <c r="AC158" s="77"/>
      <c r="AD158" s="77"/>
      <c r="AE158" s="77"/>
      <c r="AF158" s="77"/>
      <c r="AG158" s="77"/>
      <c r="AH158" s="161"/>
      <c r="AI158" s="35"/>
      <c r="AK158" s="77"/>
      <c r="AM158" s="77"/>
      <c r="AO158" s="77"/>
    </row>
    <row r="159" spans="1:49">
      <c r="A159" s="35"/>
      <c r="B159" s="35"/>
      <c r="C159" s="35"/>
      <c r="D159" s="35"/>
      <c r="E159" s="35"/>
      <c r="F159" s="35"/>
      <c r="G159" s="35"/>
      <c r="H159" s="35"/>
      <c r="I159" s="343"/>
      <c r="J159" s="35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35"/>
      <c r="X159" s="35"/>
      <c r="Y159" s="35"/>
      <c r="Z159" s="35"/>
      <c r="AA159" s="35"/>
      <c r="AB159" s="35"/>
      <c r="AC159" s="77"/>
      <c r="AD159" s="77"/>
      <c r="AE159" s="77"/>
      <c r="AF159" s="77"/>
      <c r="AG159" s="77"/>
      <c r="AH159" s="161"/>
      <c r="AI159" s="35"/>
      <c r="AK159" s="77"/>
      <c r="AM159" s="77"/>
      <c r="AO159" s="77"/>
    </row>
    <row r="160" spans="1:49">
      <c r="A160" s="35"/>
      <c r="B160" s="35"/>
      <c r="C160" s="35"/>
      <c r="D160" s="35"/>
      <c r="E160" s="35"/>
      <c r="F160" s="35"/>
      <c r="G160" s="35"/>
      <c r="H160" s="35"/>
      <c r="I160" s="343"/>
      <c r="J160" s="35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35"/>
      <c r="X160" s="35"/>
      <c r="Y160" s="35"/>
      <c r="Z160" s="35"/>
      <c r="AA160" s="35"/>
      <c r="AB160" s="35"/>
      <c r="AC160" s="77"/>
      <c r="AD160" s="77"/>
      <c r="AE160" s="77"/>
      <c r="AF160" s="77"/>
      <c r="AG160" s="77"/>
      <c r="AH160" s="161"/>
      <c r="AI160" s="35"/>
      <c r="AK160" s="77"/>
      <c r="AM160" s="77"/>
      <c r="AO160" s="77"/>
    </row>
    <row r="161" spans="1:41">
      <c r="A161" s="35"/>
      <c r="B161" s="35"/>
      <c r="C161" s="35"/>
      <c r="D161" s="35"/>
      <c r="E161" s="35"/>
      <c r="F161" s="35"/>
      <c r="G161" s="35"/>
      <c r="H161" s="35"/>
      <c r="I161" s="343"/>
      <c r="J161" s="35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35"/>
      <c r="X161" s="35"/>
      <c r="Y161" s="35"/>
      <c r="Z161" s="35"/>
      <c r="AA161" s="35"/>
      <c r="AB161" s="35"/>
      <c r="AC161" s="77"/>
      <c r="AD161" s="77"/>
      <c r="AE161" s="77"/>
      <c r="AF161" s="77"/>
      <c r="AG161" s="77"/>
      <c r="AH161" s="161"/>
      <c r="AI161" s="35"/>
      <c r="AK161" s="77"/>
      <c r="AM161" s="77"/>
      <c r="AO161" s="77"/>
    </row>
    <row r="162" spans="1:41">
      <c r="A162" s="35"/>
      <c r="B162" s="35"/>
      <c r="C162" s="35"/>
      <c r="D162" s="35"/>
      <c r="E162" s="35"/>
      <c r="F162" s="35"/>
      <c r="G162" s="35"/>
      <c r="H162" s="35"/>
      <c r="I162" s="343"/>
      <c r="J162" s="35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35"/>
      <c r="X162" s="35"/>
      <c r="Y162" s="35"/>
      <c r="Z162" s="35"/>
      <c r="AA162" s="35"/>
      <c r="AB162" s="35"/>
      <c r="AC162" s="77"/>
      <c r="AD162" s="77"/>
      <c r="AE162" s="77"/>
      <c r="AF162" s="77"/>
      <c r="AG162" s="77"/>
      <c r="AH162" s="161"/>
      <c r="AI162" s="35"/>
      <c r="AK162" s="77"/>
      <c r="AM162" s="77"/>
      <c r="AO162" s="77"/>
    </row>
    <row r="163" spans="1:41">
      <c r="A163" s="35"/>
      <c r="B163" s="35"/>
      <c r="C163" s="35"/>
      <c r="D163" s="35"/>
      <c r="E163" s="35"/>
      <c r="F163" s="35"/>
      <c r="G163" s="35"/>
      <c r="H163" s="35"/>
      <c r="I163" s="343"/>
      <c r="J163" s="35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35"/>
      <c r="X163" s="35"/>
      <c r="Y163" s="35"/>
      <c r="Z163" s="35"/>
      <c r="AA163" s="35"/>
      <c r="AB163" s="35"/>
      <c r="AC163" s="77"/>
      <c r="AD163" s="77"/>
      <c r="AE163" s="77"/>
      <c r="AF163" s="77"/>
      <c r="AG163" s="77"/>
      <c r="AH163" s="161"/>
      <c r="AI163" s="35"/>
      <c r="AK163" s="77"/>
      <c r="AM163" s="77"/>
      <c r="AO163" s="77"/>
    </row>
    <row r="164" spans="1:41">
      <c r="A164" s="35"/>
      <c r="B164" s="35"/>
      <c r="C164" s="35"/>
      <c r="D164" s="35"/>
      <c r="E164" s="35"/>
      <c r="F164" s="35"/>
      <c r="G164" s="35"/>
      <c r="H164" s="35"/>
      <c r="I164" s="343"/>
      <c r="J164" s="35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35"/>
      <c r="X164" s="35"/>
      <c r="Y164" s="35"/>
      <c r="Z164" s="35"/>
      <c r="AA164" s="35"/>
      <c r="AB164" s="35"/>
      <c r="AC164" s="77"/>
      <c r="AD164" s="77"/>
      <c r="AE164" s="77"/>
      <c r="AF164" s="77"/>
      <c r="AG164" s="77"/>
      <c r="AH164" s="161"/>
      <c r="AI164" s="35"/>
      <c r="AK164" s="77"/>
      <c r="AM164" s="77"/>
      <c r="AO164" s="77"/>
    </row>
    <row r="165" spans="1:41">
      <c r="A165" s="35"/>
      <c r="B165" s="35"/>
      <c r="C165" s="35"/>
      <c r="D165" s="35"/>
      <c r="E165" s="35"/>
      <c r="F165" s="35"/>
      <c r="G165" s="35"/>
      <c r="H165" s="35"/>
      <c r="I165" s="343"/>
      <c r="J165" s="35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35"/>
      <c r="X165" s="35"/>
      <c r="Y165" s="35"/>
      <c r="Z165" s="35"/>
      <c r="AA165" s="35"/>
      <c r="AB165" s="35"/>
      <c r="AC165" s="77"/>
      <c r="AD165" s="77"/>
      <c r="AE165" s="77"/>
      <c r="AF165" s="77"/>
      <c r="AG165" s="77"/>
      <c r="AH165" s="161"/>
      <c r="AI165" s="35"/>
      <c r="AK165" s="77"/>
      <c r="AM165" s="77"/>
      <c r="AO165" s="77"/>
    </row>
    <row r="166" spans="1:41">
      <c r="A166" s="35"/>
      <c r="B166" s="35"/>
      <c r="C166" s="35"/>
      <c r="D166" s="35"/>
      <c r="E166" s="35"/>
      <c r="F166" s="35"/>
      <c r="G166" s="35"/>
      <c r="H166" s="35"/>
      <c r="I166" s="343"/>
      <c r="J166" s="35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35"/>
      <c r="X166" s="35"/>
      <c r="Y166" s="35"/>
      <c r="Z166" s="35"/>
      <c r="AA166" s="35"/>
      <c r="AB166" s="35"/>
      <c r="AC166" s="77"/>
      <c r="AD166" s="77"/>
      <c r="AE166" s="77"/>
      <c r="AF166" s="77"/>
      <c r="AG166" s="77"/>
      <c r="AH166" s="161"/>
      <c r="AI166" s="35"/>
      <c r="AK166" s="77"/>
      <c r="AM166" s="77"/>
      <c r="AO166" s="77"/>
    </row>
    <row r="167" spans="1:41">
      <c r="A167" s="35"/>
      <c r="B167" s="35"/>
      <c r="C167" s="35"/>
      <c r="D167" s="35"/>
      <c r="E167" s="35"/>
      <c r="F167" s="35"/>
      <c r="G167" s="35"/>
      <c r="H167" s="35"/>
      <c r="I167" s="343"/>
      <c r="J167" s="35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35"/>
      <c r="X167" s="35"/>
      <c r="Y167" s="35"/>
      <c r="Z167" s="35"/>
      <c r="AA167" s="35"/>
      <c r="AB167" s="35"/>
      <c r="AC167" s="77"/>
      <c r="AD167" s="77"/>
      <c r="AE167" s="77"/>
      <c r="AF167" s="77"/>
      <c r="AG167" s="77"/>
      <c r="AH167" s="161"/>
      <c r="AI167" s="35"/>
      <c r="AK167" s="77"/>
      <c r="AM167" s="77"/>
      <c r="AO167" s="77"/>
    </row>
    <row r="168" spans="1:41">
      <c r="A168" s="35"/>
      <c r="B168" s="35"/>
      <c r="C168" s="35"/>
      <c r="D168" s="35"/>
      <c r="E168" s="35"/>
      <c r="F168" s="35"/>
      <c r="G168" s="35"/>
      <c r="H168" s="35"/>
      <c r="I168" s="343"/>
      <c r="J168" s="35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35"/>
      <c r="X168" s="35"/>
      <c r="Y168" s="35"/>
      <c r="Z168" s="35"/>
      <c r="AA168" s="35"/>
      <c r="AB168" s="35"/>
      <c r="AC168" s="77"/>
      <c r="AD168" s="77"/>
      <c r="AE168" s="77"/>
      <c r="AF168" s="77"/>
      <c r="AG168" s="77"/>
      <c r="AH168" s="161"/>
      <c r="AI168" s="35"/>
      <c r="AK168" s="77"/>
      <c r="AM168" s="77"/>
      <c r="AO168" s="77"/>
    </row>
    <row r="169" spans="1:41">
      <c r="A169" s="35"/>
      <c r="B169" s="35"/>
      <c r="C169" s="35"/>
      <c r="D169" s="35"/>
      <c r="E169" s="35"/>
      <c r="F169" s="35"/>
      <c r="G169" s="35"/>
      <c r="H169" s="35"/>
      <c r="I169" s="343"/>
      <c r="J169" s="35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35"/>
      <c r="X169" s="35"/>
      <c r="Y169" s="35"/>
      <c r="Z169" s="35"/>
      <c r="AA169" s="35"/>
      <c r="AB169" s="35"/>
      <c r="AC169" s="77"/>
      <c r="AD169" s="77"/>
      <c r="AE169" s="77"/>
      <c r="AF169" s="77"/>
      <c r="AG169" s="77"/>
      <c r="AH169" s="161"/>
      <c r="AI169" s="35"/>
      <c r="AK169" s="77"/>
      <c r="AM169" s="77"/>
      <c r="AO169" s="77"/>
    </row>
    <row r="170" spans="1:41">
      <c r="A170" s="35"/>
      <c r="B170" s="35"/>
      <c r="C170" s="35"/>
      <c r="D170" s="35"/>
      <c r="E170" s="35"/>
      <c r="F170" s="35"/>
      <c r="G170" s="35"/>
      <c r="H170" s="35"/>
      <c r="I170" s="343"/>
      <c r="J170" s="35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35"/>
      <c r="X170" s="35"/>
      <c r="Y170" s="35"/>
      <c r="Z170" s="35"/>
      <c r="AA170" s="35"/>
      <c r="AB170" s="35"/>
      <c r="AC170" s="77"/>
      <c r="AD170" s="77"/>
      <c r="AE170" s="77"/>
      <c r="AF170" s="77"/>
      <c r="AG170" s="77"/>
      <c r="AH170" s="161"/>
      <c r="AI170" s="35"/>
      <c r="AK170" s="77"/>
      <c r="AM170" s="77"/>
      <c r="AO170" s="77"/>
    </row>
    <row r="171" spans="1:41">
      <c r="A171" s="35"/>
      <c r="B171" s="35"/>
      <c r="C171" s="35"/>
      <c r="D171" s="35"/>
      <c r="E171" s="35"/>
      <c r="F171" s="35"/>
      <c r="G171" s="35"/>
      <c r="H171" s="35"/>
      <c r="I171" s="343"/>
      <c r="J171" s="35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35"/>
      <c r="X171" s="35"/>
      <c r="Y171" s="35"/>
      <c r="Z171" s="35"/>
      <c r="AA171" s="35"/>
      <c r="AB171" s="35"/>
      <c r="AC171" s="77"/>
      <c r="AD171" s="77"/>
      <c r="AE171" s="77"/>
      <c r="AF171" s="77"/>
      <c r="AG171" s="77"/>
      <c r="AH171" s="161"/>
      <c r="AI171" s="35"/>
      <c r="AK171" s="77"/>
      <c r="AM171" s="77"/>
      <c r="AO171" s="77"/>
    </row>
    <row r="172" spans="1:41">
      <c r="A172" s="35"/>
      <c r="B172" s="35"/>
      <c r="C172" s="35"/>
      <c r="D172" s="35"/>
      <c r="E172" s="35"/>
      <c r="F172" s="35"/>
      <c r="G172" s="35"/>
      <c r="H172" s="35"/>
      <c r="I172" s="343"/>
      <c r="J172" s="35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35"/>
      <c r="X172" s="35"/>
      <c r="Y172" s="35"/>
      <c r="Z172" s="35"/>
      <c r="AA172" s="35"/>
      <c r="AB172" s="35"/>
      <c r="AC172" s="77"/>
      <c r="AD172" s="77"/>
      <c r="AE172" s="77"/>
      <c r="AF172" s="77"/>
      <c r="AG172" s="77"/>
      <c r="AH172" s="161"/>
      <c r="AI172" s="35"/>
      <c r="AK172" s="77"/>
      <c r="AM172" s="77"/>
      <c r="AO172" s="77"/>
    </row>
    <row r="173" spans="1:41">
      <c r="A173" s="35"/>
      <c r="B173" s="35"/>
      <c r="C173" s="35"/>
      <c r="D173" s="35"/>
      <c r="E173" s="35"/>
      <c r="F173" s="35"/>
      <c r="G173" s="35"/>
      <c r="H173" s="35"/>
      <c r="I173" s="343"/>
      <c r="J173" s="35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35"/>
      <c r="X173" s="35"/>
      <c r="Y173" s="35"/>
      <c r="Z173" s="35"/>
      <c r="AA173" s="35"/>
      <c r="AB173" s="35"/>
      <c r="AC173" s="77"/>
      <c r="AD173" s="77"/>
      <c r="AE173" s="77"/>
      <c r="AF173" s="77"/>
      <c r="AG173" s="77"/>
      <c r="AH173" s="161"/>
      <c r="AI173" s="35"/>
      <c r="AK173" s="77"/>
      <c r="AM173" s="77"/>
      <c r="AO173" s="77"/>
    </row>
    <row r="174" spans="1:41">
      <c r="A174" s="35"/>
      <c r="B174" s="35"/>
      <c r="C174" s="35"/>
      <c r="D174" s="35"/>
      <c r="E174" s="35"/>
      <c r="F174" s="35"/>
      <c r="G174" s="35"/>
      <c r="H174" s="35"/>
      <c r="I174" s="343"/>
      <c r="J174" s="35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35"/>
      <c r="X174" s="35"/>
      <c r="Y174" s="35"/>
      <c r="Z174" s="35"/>
      <c r="AA174" s="35"/>
      <c r="AB174" s="35"/>
      <c r="AC174" s="77"/>
      <c r="AD174" s="77"/>
      <c r="AE174" s="77"/>
      <c r="AF174" s="77"/>
      <c r="AG174" s="77"/>
      <c r="AH174" s="161"/>
      <c r="AI174" s="35"/>
      <c r="AK174" s="77"/>
      <c r="AM174" s="77"/>
      <c r="AO174" s="77"/>
    </row>
    <row r="175" spans="1:41">
      <c r="A175" s="35"/>
      <c r="B175" s="35"/>
      <c r="C175" s="35"/>
      <c r="D175" s="35"/>
      <c r="E175" s="35"/>
      <c r="F175" s="35"/>
      <c r="G175" s="35"/>
      <c r="H175" s="35"/>
      <c r="I175" s="343"/>
      <c r="J175" s="35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35"/>
      <c r="X175" s="35"/>
      <c r="Y175" s="35"/>
      <c r="Z175" s="35"/>
      <c r="AA175" s="35"/>
      <c r="AB175" s="35"/>
      <c r="AC175" s="77"/>
      <c r="AD175" s="77"/>
      <c r="AE175" s="77"/>
      <c r="AF175" s="77"/>
      <c r="AG175" s="77"/>
      <c r="AH175" s="161"/>
      <c r="AI175" s="35"/>
      <c r="AK175" s="77"/>
      <c r="AM175" s="77"/>
      <c r="AO175" s="77"/>
    </row>
    <row r="176" spans="1:41">
      <c r="A176" s="35"/>
      <c r="B176" s="35"/>
      <c r="C176" s="35"/>
      <c r="D176" s="35"/>
      <c r="E176" s="35"/>
      <c r="F176" s="35"/>
      <c r="G176" s="35"/>
      <c r="H176" s="35"/>
      <c r="I176" s="343"/>
      <c r="J176" s="35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35"/>
      <c r="X176" s="35"/>
      <c r="Y176" s="35"/>
      <c r="Z176" s="35"/>
      <c r="AA176" s="35"/>
      <c r="AB176" s="35"/>
      <c r="AC176" s="77"/>
      <c r="AD176" s="77"/>
      <c r="AE176" s="77"/>
      <c r="AF176" s="77"/>
      <c r="AG176" s="77"/>
      <c r="AH176" s="161"/>
      <c r="AI176" s="35"/>
      <c r="AK176" s="77"/>
      <c r="AM176" s="77"/>
      <c r="AO176" s="77"/>
    </row>
    <row r="177" spans="1:41">
      <c r="A177" s="35"/>
      <c r="B177" s="35"/>
      <c r="C177" s="35"/>
      <c r="D177" s="35"/>
      <c r="E177" s="35"/>
      <c r="F177" s="35"/>
      <c r="G177" s="35"/>
      <c r="H177" s="35"/>
      <c r="I177" s="343"/>
      <c r="J177" s="35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35"/>
      <c r="X177" s="35"/>
      <c r="Y177" s="35"/>
      <c r="Z177" s="35"/>
      <c r="AA177" s="35"/>
      <c r="AB177" s="35"/>
      <c r="AC177" s="77"/>
      <c r="AD177" s="77"/>
      <c r="AE177" s="77"/>
      <c r="AF177" s="77"/>
      <c r="AG177" s="77"/>
      <c r="AH177" s="161"/>
      <c r="AI177" s="35"/>
      <c r="AK177" s="77"/>
      <c r="AM177" s="77"/>
      <c r="AO177" s="77"/>
    </row>
    <row r="178" spans="1:41">
      <c r="A178" s="35"/>
      <c r="B178" s="35"/>
      <c r="C178" s="35"/>
      <c r="D178" s="35"/>
      <c r="E178" s="35"/>
      <c r="F178" s="35"/>
      <c r="G178" s="35"/>
      <c r="H178" s="35"/>
      <c r="I178" s="343"/>
      <c r="J178" s="35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35"/>
      <c r="X178" s="35"/>
      <c r="Y178" s="35"/>
      <c r="Z178" s="35"/>
      <c r="AA178" s="35"/>
      <c r="AB178" s="35"/>
      <c r="AC178" s="77"/>
      <c r="AD178" s="77"/>
      <c r="AE178" s="77"/>
      <c r="AF178" s="77"/>
      <c r="AG178" s="77"/>
      <c r="AH178" s="161"/>
      <c r="AI178" s="35"/>
      <c r="AK178" s="77"/>
      <c r="AM178" s="77"/>
      <c r="AO178" s="77"/>
    </row>
    <row r="179" spans="1:41">
      <c r="A179" s="35"/>
      <c r="B179" s="35"/>
      <c r="C179" s="35"/>
      <c r="D179" s="35"/>
      <c r="E179" s="35"/>
      <c r="F179" s="35"/>
      <c r="G179" s="35"/>
      <c r="H179" s="35"/>
      <c r="I179" s="343"/>
      <c r="J179" s="35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35"/>
      <c r="X179" s="35"/>
      <c r="Y179" s="35"/>
      <c r="Z179" s="35"/>
      <c r="AA179" s="35"/>
      <c r="AB179" s="35"/>
      <c r="AC179" s="77"/>
      <c r="AD179" s="77"/>
      <c r="AE179" s="77"/>
      <c r="AF179" s="77"/>
      <c r="AG179" s="77"/>
      <c r="AH179" s="161"/>
      <c r="AI179" s="35"/>
      <c r="AK179" s="77"/>
      <c r="AM179" s="77"/>
      <c r="AO179" s="77"/>
    </row>
    <row r="180" spans="1:41"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35"/>
      <c r="X180" s="35"/>
      <c r="Y180" s="35"/>
      <c r="Z180" s="35"/>
      <c r="AA180" s="35"/>
      <c r="AB180" s="35"/>
      <c r="AC180" s="77"/>
      <c r="AD180" s="77"/>
      <c r="AE180" s="77"/>
      <c r="AF180" s="77"/>
      <c r="AG180" s="77"/>
      <c r="AH180" s="161"/>
      <c r="AI180" s="35"/>
      <c r="AK180" s="77"/>
      <c r="AM180" s="77"/>
      <c r="AO180" s="77"/>
    </row>
    <row r="181" spans="1:41"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35"/>
      <c r="X181" s="35"/>
      <c r="Y181" s="35"/>
      <c r="Z181" s="35"/>
      <c r="AA181" s="35"/>
      <c r="AB181" s="35"/>
      <c r="AC181" s="77"/>
      <c r="AE181" s="77"/>
      <c r="AG181" s="77"/>
      <c r="AI181" s="35"/>
      <c r="AK181" s="77"/>
      <c r="AM181" s="77"/>
      <c r="AO181" s="77"/>
    </row>
    <row r="182" spans="1:41"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35"/>
      <c r="X182" s="35"/>
      <c r="Y182" s="35"/>
      <c r="Z182" s="35"/>
      <c r="AA182" s="35"/>
      <c r="AB182" s="35"/>
      <c r="AC182" s="77"/>
      <c r="AE182" s="77"/>
      <c r="AG182" s="77"/>
      <c r="AI182" s="35"/>
      <c r="AK182" s="77"/>
      <c r="AM182" s="77"/>
      <c r="AO182" s="77"/>
    </row>
    <row r="183" spans="1:41"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35"/>
      <c r="X183" s="35"/>
      <c r="Y183" s="35"/>
      <c r="Z183" s="35"/>
      <c r="AA183" s="35"/>
      <c r="AB183" s="35"/>
      <c r="AC183" s="77"/>
      <c r="AE183" s="77"/>
      <c r="AG183" s="77"/>
      <c r="AI183" s="35"/>
      <c r="AK183" s="77"/>
      <c r="AM183" s="77"/>
      <c r="AO183" s="77"/>
    </row>
    <row r="184" spans="1:41"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35"/>
      <c r="X184" s="35"/>
      <c r="Y184" s="35"/>
      <c r="Z184" s="35"/>
      <c r="AA184" s="35"/>
      <c r="AB184" s="35"/>
      <c r="AC184" s="77"/>
      <c r="AE184" s="77"/>
      <c r="AG184" s="77"/>
      <c r="AI184" s="35"/>
      <c r="AK184" s="77"/>
      <c r="AM184" s="77"/>
      <c r="AO184" s="77"/>
    </row>
    <row r="185" spans="1:41"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35"/>
      <c r="X185" s="35"/>
      <c r="Y185" s="35"/>
      <c r="Z185" s="35"/>
      <c r="AA185" s="35"/>
      <c r="AB185" s="35"/>
      <c r="AC185" s="77"/>
      <c r="AE185" s="77"/>
      <c r="AG185" s="77"/>
      <c r="AI185" s="35"/>
      <c r="AK185" s="77"/>
      <c r="AM185" s="77"/>
      <c r="AO185" s="77"/>
    </row>
    <row r="186" spans="1:41"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35"/>
      <c r="X186" s="35"/>
      <c r="Y186" s="35"/>
      <c r="Z186" s="35"/>
      <c r="AA186" s="35"/>
      <c r="AB186" s="35"/>
      <c r="AC186" s="77"/>
      <c r="AE186" s="77"/>
      <c r="AG186" s="77"/>
      <c r="AI186" s="35"/>
      <c r="AK186" s="77"/>
      <c r="AM186" s="77"/>
      <c r="AO186" s="77"/>
    </row>
    <row r="187" spans="1:41"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35"/>
      <c r="X187" s="35"/>
      <c r="Y187" s="35"/>
      <c r="Z187" s="35"/>
      <c r="AA187" s="35"/>
      <c r="AB187" s="35"/>
      <c r="AC187" s="77"/>
      <c r="AE187" s="77"/>
      <c r="AG187" s="77"/>
      <c r="AI187" s="35"/>
      <c r="AK187" s="77"/>
      <c r="AM187" s="77"/>
      <c r="AO187" s="77"/>
    </row>
    <row r="188" spans="1:41"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35"/>
      <c r="X188" s="35"/>
      <c r="Y188" s="35"/>
      <c r="Z188" s="35"/>
      <c r="AA188" s="35"/>
      <c r="AB188" s="35"/>
      <c r="AC188" s="77"/>
      <c r="AE188" s="77"/>
      <c r="AG188" s="77"/>
      <c r="AI188" s="35"/>
      <c r="AK188" s="77"/>
      <c r="AM188" s="77"/>
      <c r="AO188" s="77"/>
    </row>
    <row r="189" spans="1:41"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35"/>
      <c r="X189" s="35"/>
      <c r="Y189" s="35"/>
      <c r="Z189" s="35"/>
      <c r="AA189" s="35"/>
      <c r="AB189" s="35"/>
      <c r="AC189" s="77"/>
      <c r="AE189" s="77"/>
      <c r="AG189" s="77"/>
      <c r="AI189" s="35"/>
      <c r="AK189" s="77"/>
      <c r="AM189" s="77"/>
      <c r="AO189" s="77"/>
    </row>
    <row r="190" spans="1:41"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35"/>
      <c r="X190" s="35"/>
      <c r="Y190" s="35"/>
      <c r="Z190" s="35"/>
      <c r="AA190" s="35"/>
      <c r="AB190" s="35"/>
      <c r="AC190" s="77"/>
      <c r="AE190" s="77"/>
      <c r="AG190" s="77"/>
      <c r="AI190" s="35"/>
      <c r="AK190" s="77"/>
      <c r="AM190" s="77"/>
      <c r="AO190" s="77"/>
    </row>
    <row r="191" spans="1:41"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35"/>
      <c r="X191" s="35"/>
      <c r="Y191" s="35"/>
      <c r="Z191" s="35"/>
      <c r="AA191" s="35"/>
      <c r="AB191" s="35"/>
      <c r="AC191" s="77"/>
      <c r="AE191" s="77"/>
      <c r="AG191" s="77"/>
      <c r="AI191" s="35"/>
      <c r="AK191" s="77"/>
      <c r="AM191" s="77"/>
      <c r="AO191" s="77"/>
    </row>
    <row r="192" spans="1:41"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35"/>
      <c r="X192" s="35"/>
      <c r="Y192" s="35"/>
      <c r="Z192" s="35"/>
      <c r="AA192" s="35"/>
      <c r="AB192" s="35"/>
      <c r="AC192" s="77"/>
      <c r="AE192" s="77"/>
      <c r="AG192" s="77"/>
      <c r="AI192" s="35"/>
      <c r="AK192" s="77"/>
      <c r="AM192" s="77"/>
      <c r="AO192" s="77"/>
    </row>
    <row r="193" spans="12:41"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35"/>
      <c r="X193" s="35"/>
      <c r="Y193" s="35"/>
      <c r="Z193" s="35"/>
      <c r="AA193" s="35"/>
      <c r="AB193" s="35"/>
      <c r="AC193" s="77"/>
      <c r="AE193" s="77"/>
      <c r="AG193" s="77"/>
      <c r="AI193" s="35"/>
      <c r="AK193" s="77"/>
      <c r="AM193" s="77"/>
      <c r="AO193" s="77"/>
    </row>
    <row r="194" spans="12:41"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35"/>
      <c r="X194" s="35"/>
      <c r="Y194" s="35"/>
      <c r="Z194" s="35"/>
      <c r="AA194" s="35"/>
      <c r="AB194" s="35"/>
      <c r="AC194" s="77"/>
      <c r="AE194" s="77"/>
      <c r="AG194" s="77"/>
      <c r="AI194" s="35"/>
      <c r="AK194" s="77"/>
      <c r="AM194" s="77"/>
      <c r="AO194" s="77"/>
    </row>
    <row r="195" spans="12:41"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35"/>
      <c r="X195" s="35"/>
      <c r="Y195" s="35"/>
      <c r="Z195" s="35"/>
      <c r="AA195" s="35"/>
      <c r="AB195" s="35"/>
      <c r="AC195" s="77"/>
      <c r="AE195" s="77"/>
      <c r="AG195" s="77"/>
      <c r="AI195" s="35"/>
      <c r="AK195" s="77"/>
      <c r="AM195" s="77"/>
      <c r="AO195" s="77"/>
    </row>
    <row r="196" spans="12:41"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35"/>
      <c r="X196" s="35"/>
      <c r="Y196" s="35"/>
      <c r="Z196" s="35"/>
      <c r="AA196" s="35"/>
      <c r="AB196" s="35"/>
      <c r="AC196" s="77"/>
      <c r="AE196" s="77"/>
      <c r="AG196" s="77"/>
      <c r="AI196" s="35"/>
      <c r="AK196" s="77"/>
      <c r="AM196" s="77"/>
      <c r="AO196" s="77"/>
    </row>
    <row r="197" spans="12:41"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35"/>
      <c r="X197" s="35"/>
      <c r="Y197" s="35"/>
      <c r="Z197" s="35"/>
      <c r="AA197" s="35"/>
      <c r="AB197" s="35"/>
      <c r="AC197" s="77"/>
      <c r="AE197" s="77"/>
      <c r="AG197" s="77"/>
      <c r="AI197" s="35"/>
      <c r="AK197" s="77"/>
      <c r="AM197" s="77"/>
      <c r="AO197" s="77"/>
    </row>
    <row r="198" spans="12:41"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35"/>
      <c r="X198" s="35"/>
      <c r="Y198" s="35"/>
      <c r="Z198" s="35"/>
      <c r="AA198" s="35"/>
      <c r="AB198" s="35"/>
      <c r="AC198" s="77"/>
      <c r="AE198" s="77"/>
      <c r="AG198" s="77"/>
      <c r="AI198" s="35"/>
      <c r="AK198" s="77"/>
      <c r="AM198" s="77"/>
      <c r="AO198" s="77"/>
    </row>
    <row r="199" spans="12:41"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35"/>
      <c r="X199" s="35"/>
      <c r="Y199" s="35"/>
      <c r="Z199" s="35"/>
      <c r="AA199" s="35"/>
      <c r="AB199" s="35"/>
      <c r="AC199" s="77"/>
      <c r="AE199" s="77"/>
      <c r="AG199" s="77"/>
      <c r="AI199" s="35"/>
      <c r="AK199" s="77"/>
      <c r="AM199" s="77"/>
      <c r="AO199" s="77"/>
    </row>
    <row r="200" spans="12:41"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35"/>
      <c r="X200" s="35"/>
      <c r="Y200" s="35"/>
      <c r="Z200" s="35"/>
      <c r="AA200" s="35"/>
      <c r="AB200" s="35"/>
      <c r="AC200" s="77"/>
      <c r="AE200" s="77"/>
      <c r="AG200" s="77"/>
      <c r="AI200" s="35"/>
      <c r="AK200" s="77"/>
      <c r="AM200" s="77"/>
      <c r="AO200" s="77"/>
    </row>
    <row r="201" spans="12:41"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35"/>
      <c r="X201" s="35"/>
      <c r="Y201" s="35"/>
      <c r="Z201" s="35"/>
      <c r="AA201" s="35"/>
      <c r="AB201" s="35"/>
      <c r="AC201" s="77"/>
      <c r="AE201" s="77"/>
      <c r="AG201" s="77"/>
      <c r="AI201" s="35"/>
      <c r="AK201" s="77"/>
      <c r="AM201" s="77"/>
      <c r="AO201" s="77"/>
    </row>
    <row r="202" spans="12:41"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35"/>
      <c r="X202" s="35"/>
      <c r="Y202" s="35"/>
      <c r="Z202" s="35"/>
      <c r="AA202" s="35"/>
      <c r="AB202" s="35"/>
      <c r="AC202" s="77"/>
      <c r="AE202" s="77"/>
      <c r="AG202" s="77"/>
      <c r="AI202" s="35"/>
      <c r="AK202" s="77"/>
      <c r="AM202" s="77"/>
      <c r="AO202" s="77"/>
    </row>
    <row r="203" spans="12:41"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35"/>
      <c r="X203" s="35"/>
      <c r="Y203" s="35"/>
      <c r="Z203" s="35"/>
      <c r="AA203" s="35"/>
      <c r="AB203" s="35"/>
      <c r="AC203" s="77"/>
      <c r="AE203" s="77"/>
      <c r="AG203" s="77"/>
      <c r="AI203" s="35"/>
      <c r="AK203" s="77"/>
      <c r="AM203" s="77"/>
      <c r="AO203" s="77"/>
    </row>
  </sheetData>
  <mergeCells count="1">
    <mergeCell ref="R5:T5"/>
  </mergeCells>
  <conditionalFormatting sqref="H10:H17">
    <cfRule type="cellIs" dxfId="113" priority="17" operator="lessThan">
      <formula>0</formula>
    </cfRule>
    <cfRule type="cellIs" dxfId="112" priority="18" operator="greaterThan">
      <formula>0</formula>
    </cfRule>
  </conditionalFormatting>
  <conditionalFormatting sqref="J10:J17">
    <cfRule type="cellIs" dxfId="111" priority="15" operator="lessThan">
      <formula>0</formula>
    </cfRule>
    <cfRule type="cellIs" dxfId="110" priority="16" operator="greaterThan">
      <formula>0</formula>
    </cfRule>
  </conditionalFormatting>
  <conditionalFormatting sqref="L10:L17">
    <cfRule type="cellIs" dxfId="109" priority="13" operator="lessThan">
      <formula>0</formula>
    </cfRule>
    <cfRule type="cellIs" dxfId="108" priority="14" operator="greaterThan">
      <formula>0</formula>
    </cfRule>
  </conditionalFormatting>
  <conditionalFormatting sqref="Y10:Y17">
    <cfRule type="cellIs" dxfId="107" priority="9" operator="lessThan">
      <formula>0</formula>
    </cfRule>
    <cfRule type="cellIs" dxfId="106" priority="10" operator="greaterThan">
      <formula>0</formula>
    </cfRule>
  </conditionalFormatting>
  <conditionalFormatting sqref="AB10:AB17">
    <cfRule type="cellIs" dxfId="105" priority="7" operator="lessThan">
      <formula>0</formula>
    </cfRule>
    <cfRule type="cellIs" dxfId="104" priority="8" operator="greaterThan">
      <formula>0</formula>
    </cfRule>
  </conditionalFormatting>
  <conditionalFormatting sqref="R10:R17">
    <cfRule type="cellIs" dxfId="103" priority="5" operator="lessThan">
      <formula>0</formula>
    </cfRule>
    <cfRule type="cellIs" dxfId="102" priority="6" operator="greaterThan">
      <formula>0</formula>
    </cfRule>
  </conditionalFormatting>
  <conditionalFormatting sqref="AD10:AD17">
    <cfRule type="cellIs" dxfId="101" priority="1" operator="lessThan">
      <formula>0</formula>
    </cfRule>
    <cfRule type="cellIs" dxfId="100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E51D7B-82EA-4367-B2C4-43054076439C}">
  <dimension ref="Q1:AS347"/>
  <sheetViews>
    <sheetView topLeftCell="A313" zoomScale="92" zoomScaleNormal="92" workbookViewId="0">
      <selection activeCell="A322" sqref="A322"/>
    </sheetView>
  </sheetViews>
  <sheetFormatPr baseColWidth="10" defaultRowHeight="15"/>
  <cols>
    <col min="29" max="29" width="14" customWidth="1"/>
    <col min="30" max="30" width="12.54296875" customWidth="1"/>
    <col min="31" max="31" width="10.90625" customWidth="1"/>
  </cols>
  <sheetData>
    <row r="1" s="553" customFormat="1"/>
    <row r="2" s="553" customFormat="1"/>
    <row r="3" s="553" customFormat="1"/>
    <row r="4" s="553" customFormat="1"/>
    <row r="5" s="553" customFormat="1"/>
    <row r="6" s="553" customFormat="1"/>
    <row r="7" s="553" customFormat="1"/>
    <row r="8" s="553" customFormat="1"/>
    <row r="9" s="553" customFormat="1"/>
    <row r="10" s="553" customFormat="1"/>
    <row r="11" s="553" customFormat="1"/>
    <row r="12" s="553" customFormat="1"/>
    <row r="13" s="553" customFormat="1"/>
    <row r="14" s="553" customFormat="1"/>
    <row r="15" s="553" customFormat="1"/>
    <row r="16" s="553" customFormat="1"/>
    <row r="17" s="553" customFormat="1"/>
    <row r="18" s="553" customFormat="1"/>
    <row r="19" s="553" customFormat="1"/>
    <row r="20" s="553" customFormat="1"/>
    <row r="21" s="553" customFormat="1"/>
    <row r="22" s="553" customFormat="1"/>
    <row r="23" s="553" customFormat="1"/>
    <row r="24" s="553" customFormat="1"/>
    <row r="25" s="553" customFormat="1"/>
    <row r="26" s="553" customFormat="1"/>
    <row r="27" s="553" customFormat="1"/>
    <row r="28" s="553" customFormat="1"/>
    <row r="29" s="553" customFormat="1"/>
    <row r="30" s="553" customFormat="1"/>
    <row r="31" s="553" customFormat="1"/>
    <row r="32" s="553" customFormat="1"/>
    <row r="33" spans="22:45" ht="19.8">
      <c r="V33" s="187"/>
    </row>
    <row r="34" spans="22:45" s="183" customFormat="1" ht="31.8">
      <c r="V34" s="187"/>
      <c r="W34" s="4"/>
      <c r="X34" s="4"/>
      <c r="Y34" s="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</row>
    <row r="35" spans="22:45" ht="19.8">
      <c r="V35" s="187"/>
    </row>
    <row r="36" spans="22:45" ht="19.8">
      <c r="V36" s="187"/>
    </row>
    <row r="37" spans="22:45" s="187" customFormat="1" ht="19.8">
      <c r="W37" s="4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</row>
    <row r="38" spans="22:45" ht="15" customHeight="1"/>
    <row r="43" spans="22:45" ht="15.6">
      <c r="X43" s="2"/>
      <c r="Y43" s="2"/>
      <c r="Z43" s="2"/>
    </row>
    <row r="44" spans="22:45" ht="15.6">
      <c r="X44" s="2"/>
      <c r="Y44" s="2"/>
      <c r="Z44" s="4"/>
      <c r="AA44" s="4"/>
      <c r="AB44" s="4"/>
    </row>
    <row r="45" spans="22:45">
      <c r="X45" s="1"/>
      <c r="Y45" s="1"/>
      <c r="Z45" s="11"/>
      <c r="AA45" s="11"/>
      <c r="AB45" s="11"/>
    </row>
    <row r="46" spans="22:45">
      <c r="X46" s="1"/>
      <c r="Y46" s="1"/>
      <c r="Z46" s="11"/>
      <c r="AA46" s="11"/>
      <c r="AB46" s="11"/>
    </row>
    <row r="47" spans="22:45">
      <c r="X47" s="1"/>
      <c r="Y47" s="1"/>
      <c r="Z47" s="11"/>
      <c r="AA47" s="11"/>
      <c r="AB47" s="11"/>
    </row>
    <row r="48" spans="22:45">
      <c r="X48" s="1"/>
      <c r="Y48" s="1"/>
      <c r="Z48" s="11"/>
      <c r="AA48" s="11"/>
      <c r="AB48" s="11"/>
    </row>
    <row r="49" spans="24:28">
      <c r="X49" s="1"/>
      <c r="Y49" s="1"/>
      <c r="Z49" s="11"/>
      <c r="AA49" s="11"/>
      <c r="AB49" s="11"/>
    </row>
    <row r="50" spans="24:28">
      <c r="X50" s="1"/>
      <c r="Y50" s="1"/>
      <c r="Z50" s="11"/>
      <c r="AA50" s="11"/>
      <c r="AB50" s="11"/>
    </row>
    <row r="51" spans="24:28">
      <c r="X51" s="1"/>
      <c r="Y51" s="1"/>
      <c r="Z51" s="11"/>
      <c r="AA51" s="11"/>
      <c r="AB51" s="11"/>
    </row>
    <row r="52" spans="24:28">
      <c r="X52" s="1"/>
      <c r="Y52" s="1"/>
      <c r="Z52" s="11"/>
      <c r="AA52" s="11"/>
      <c r="AB52" s="11"/>
    </row>
    <row r="53" spans="24:28">
      <c r="X53" s="1"/>
      <c r="Y53" s="1"/>
      <c r="Z53" s="11"/>
      <c r="AA53" s="11"/>
      <c r="AB53" s="11"/>
    </row>
    <row r="54" spans="24:28">
      <c r="X54" s="1"/>
      <c r="Y54" s="1"/>
      <c r="Z54" s="11"/>
      <c r="AA54" s="11"/>
      <c r="AB54" s="11"/>
    </row>
    <row r="55" spans="24:28">
      <c r="X55" s="13"/>
      <c r="Y55" s="13"/>
      <c r="Z55" s="11"/>
      <c r="AA55" s="11"/>
      <c r="AB55" s="11"/>
    </row>
    <row r="56" spans="24:28" ht="16.5" customHeight="1">
      <c r="X56" s="13"/>
      <c r="Y56" s="13"/>
      <c r="Z56" s="11"/>
      <c r="AA56" s="11"/>
      <c r="AB56" s="11"/>
    </row>
    <row r="57" spans="24:28" ht="16.5" customHeight="1">
      <c r="X57" s="13"/>
      <c r="Y57" s="13"/>
      <c r="Z57" s="11"/>
      <c r="AA57" s="11"/>
      <c r="AB57" s="11"/>
    </row>
    <row r="58" spans="24:28">
      <c r="X58" s="13"/>
      <c r="Y58" s="13"/>
      <c r="Z58" s="11"/>
      <c r="AA58" s="11"/>
      <c r="AB58" s="11"/>
    </row>
    <row r="59" spans="24:28">
      <c r="X59" s="13"/>
      <c r="Y59" s="13"/>
      <c r="Z59" s="11"/>
      <c r="AA59" s="11"/>
      <c r="AB59" s="11"/>
    </row>
    <row r="60" spans="24:28" ht="17.25" customHeight="1">
      <c r="X60" s="13"/>
      <c r="Y60" s="13"/>
      <c r="Z60" s="11"/>
      <c r="AA60" s="11"/>
      <c r="AB60" s="11"/>
    </row>
    <row r="61" spans="24:28">
      <c r="X61" s="13"/>
      <c r="Y61" s="13"/>
      <c r="Z61" s="11"/>
      <c r="AA61" s="11"/>
      <c r="AB61" s="11"/>
    </row>
    <row r="62" spans="24:28">
      <c r="X62" s="13"/>
      <c r="Y62" s="13"/>
      <c r="Z62" s="11"/>
      <c r="AA62" s="11"/>
      <c r="AB62" s="11"/>
    </row>
    <row r="63" spans="24:28" ht="21">
      <c r="X63" s="57"/>
      <c r="Y63" s="57"/>
      <c r="Z63" s="11"/>
      <c r="AA63" s="11"/>
      <c r="AB63" s="11"/>
    </row>
    <row r="65" spans="24:25" ht="15.6">
      <c r="X65" s="1"/>
      <c r="Y65" s="5"/>
    </row>
    <row r="135" s="553" customFormat="1"/>
    <row r="136" s="553" customFormat="1"/>
    <row r="137" s="553" customFormat="1"/>
    <row r="138" s="553" customFormat="1"/>
    <row r="139" s="553" customFormat="1"/>
    <row r="140" s="553" customFormat="1"/>
    <row r="141" s="553" customFormat="1"/>
    <row r="142" s="553" customFormat="1"/>
    <row r="143" s="553" customFormat="1"/>
    <row r="144" s="553" customFormat="1"/>
    <row r="145" s="553" customFormat="1"/>
    <row r="146" s="553" customFormat="1"/>
    <row r="147" s="553" customFormat="1"/>
    <row r="148" s="553" customFormat="1"/>
    <row r="149" s="553" customFormat="1"/>
    <row r="150" s="553" customFormat="1"/>
    <row r="151" s="553" customFormat="1"/>
    <row r="152" s="553" customFormat="1"/>
    <row r="153" s="553" customFormat="1"/>
    <row r="154" s="553" customFormat="1"/>
    <row r="155" s="553" customFormat="1"/>
    <row r="156" s="553" customFormat="1"/>
    <row r="157" s="553" customFormat="1"/>
    <row r="158" s="553" customFormat="1"/>
    <row r="159" s="553" customFormat="1"/>
    <row r="160" s="553" customFormat="1"/>
    <row r="161" s="553" customFormat="1"/>
    <row r="162" s="553" customFormat="1"/>
    <row r="163" s="553" customFormat="1"/>
    <row r="164" s="553" customFormat="1"/>
    <row r="165" s="553" customFormat="1"/>
    <row r="166" s="553" customFormat="1"/>
    <row r="167" s="553" customFormat="1"/>
    <row r="168" s="553" customFormat="1"/>
    <row r="169" s="553" customFormat="1"/>
    <row r="170" s="553" customFormat="1"/>
    <row r="171" s="553" customFormat="1"/>
    <row r="172" s="553" customFormat="1"/>
    <row r="173" s="553" customFormat="1"/>
    <row r="174" s="553" customFormat="1"/>
    <row r="175" s="553" customFormat="1"/>
    <row r="176" s="553" customFormat="1"/>
    <row r="177" s="553" customFormat="1"/>
    <row r="178" s="553" customFormat="1"/>
    <row r="179" s="553" customFormat="1"/>
    <row r="180" s="553" customFormat="1"/>
    <row r="181" s="553" customFormat="1"/>
    <row r="182" s="553" customFormat="1"/>
    <row r="183" s="553" customFormat="1"/>
    <row r="184" s="553" customFormat="1"/>
    <row r="185" s="553" customFormat="1"/>
    <row r="186" s="553" customFormat="1"/>
    <row r="187" s="553" customFormat="1"/>
    <row r="188" s="553" customFormat="1"/>
    <row r="189" s="553" customFormat="1"/>
    <row r="190" s="553" customFormat="1"/>
    <row r="191" s="553" customFormat="1"/>
    <row r="192" s="553" customFormat="1"/>
    <row r="193" s="553" customFormat="1"/>
    <row r="194" s="553" customFormat="1"/>
    <row r="195" s="553" customFormat="1"/>
    <row r="196" s="553" customFormat="1"/>
    <row r="197" s="553" customFormat="1"/>
    <row r="198" s="553" customFormat="1"/>
    <row r="199" s="553" customFormat="1"/>
    <row r="200" s="553" customFormat="1"/>
    <row r="201" s="553" customFormat="1"/>
    <row r="202" s="553" customFormat="1"/>
    <row r="203" s="553" customFormat="1"/>
    <row r="204" s="553" customFormat="1"/>
    <row r="272" spans="23:28">
      <c r="W272" s="1"/>
      <c r="X272" s="1"/>
      <c r="Y272" s="1"/>
      <c r="Z272" s="1"/>
      <c r="AA272" s="1"/>
      <c r="AB272" s="14"/>
    </row>
    <row r="273" spans="23:28">
      <c r="W273" s="1"/>
      <c r="X273" s="1"/>
      <c r="Y273" s="1"/>
      <c r="Z273" s="1"/>
      <c r="AA273" s="1"/>
      <c r="AB273" s="14"/>
    </row>
    <row r="274" spans="23:28">
      <c r="W274" s="1"/>
      <c r="X274" s="1"/>
      <c r="Y274" s="1"/>
      <c r="Z274" s="1"/>
      <c r="AA274" s="1"/>
      <c r="AB274" s="14"/>
    </row>
    <row r="275" spans="23:28">
      <c r="W275" s="1"/>
      <c r="X275" s="1"/>
      <c r="Y275" s="1"/>
      <c r="Z275" s="1"/>
      <c r="AA275" s="1"/>
      <c r="AB275" s="14"/>
    </row>
    <row r="276" spans="23:28">
      <c r="W276" s="1"/>
      <c r="X276" s="1"/>
      <c r="Y276" s="1"/>
      <c r="Z276" s="1"/>
      <c r="AA276" s="1"/>
      <c r="AB276" s="14"/>
    </row>
    <row r="277" spans="23:28">
      <c r="W277" s="1"/>
      <c r="X277" s="1"/>
      <c r="Y277" s="1"/>
      <c r="Z277" s="1"/>
      <c r="AA277" s="1"/>
      <c r="AB277" s="14"/>
    </row>
    <row r="278" spans="23:28">
      <c r="W278" s="14"/>
      <c r="X278" s="14"/>
      <c r="Y278" s="14"/>
      <c r="Z278" s="14"/>
      <c r="AA278" s="14"/>
      <c r="AB278" s="14"/>
    </row>
    <row r="279" spans="23:28">
      <c r="W279" s="14"/>
      <c r="X279" s="14"/>
      <c r="Y279" s="14"/>
      <c r="Z279" s="14"/>
      <c r="AA279" s="14"/>
      <c r="AB279" s="14"/>
    </row>
    <row r="280" spans="23:28">
      <c r="W280" s="14"/>
      <c r="X280" s="14"/>
      <c r="Y280" s="14"/>
      <c r="Z280" s="14"/>
      <c r="AA280" s="14"/>
      <c r="AB280" s="14"/>
    </row>
    <row r="281" spans="23:28">
      <c r="W281" s="14"/>
      <c r="X281" s="14"/>
      <c r="Y281" s="14"/>
      <c r="Z281" s="14"/>
      <c r="AA281" s="14"/>
      <c r="AB281" s="14"/>
    </row>
    <row r="282" spans="23:28">
      <c r="W282" s="14"/>
      <c r="X282" s="14"/>
      <c r="Y282" s="14"/>
      <c r="Z282" s="14"/>
      <c r="AA282" s="14"/>
      <c r="AB282" s="14"/>
    </row>
    <row r="283" spans="23:28">
      <c r="W283" s="14"/>
      <c r="X283" s="14"/>
      <c r="Y283" s="14"/>
      <c r="Z283" s="14"/>
      <c r="AA283" s="14"/>
      <c r="AB283" s="14"/>
    </row>
    <row r="284" spans="23:28">
      <c r="W284" s="14"/>
      <c r="X284" s="14"/>
      <c r="Y284" s="14"/>
      <c r="Z284" s="14"/>
      <c r="AA284" s="14"/>
      <c r="AB284" s="14"/>
    </row>
    <row r="285" spans="23:28">
      <c r="W285" s="14"/>
      <c r="X285" s="14"/>
      <c r="Y285" s="14"/>
      <c r="Z285" s="14"/>
      <c r="AA285" s="14"/>
      <c r="AB285" s="14"/>
    </row>
    <row r="286" spans="23:28">
      <c r="W286" s="14"/>
      <c r="X286" s="14"/>
      <c r="Y286" s="14"/>
      <c r="Z286" s="14"/>
      <c r="AA286" s="14"/>
      <c r="AB286" s="14"/>
    </row>
    <row r="287" spans="23:28">
      <c r="W287" s="14"/>
      <c r="X287" s="14"/>
      <c r="Y287" s="14"/>
      <c r="Z287" s="14"/>
      <c r="AA287" s="14"/>
      <c r="AB287" s="14"/>
    </row>
    <row r="288" spans="23:28">
      <c r="W288" s="14"/>
      <c r="X288" s="14"/>
      <c r="Y288" s="14"/>
      <c r="Z288" s="14"/>
      <c r="AA288" s="14"/>
      <c r="AB288" s="14"/>
    </row>
    <row r="289" spans="23:28">
      <c r="W289" s="14"/>
      <c r="X289" s="14"/>
      <c r="Y289" s="14"/>
      <c r="Z289" s="14"/>
      <c r="AA289" s="14"/>
      <c r="AB289" s="14"/>
    </row>
    <row r="290" spans="23:28">
      <c r="W290" s="14"/>
      <c r="X290" s="14"/>
      <c r="Y290" s="14"/>
      <c r="Z290" s="14"/>
      <c r="AA290" s="14"/>
      <c r="AB290" s="14"/>
    </row>
    <row r="291" spans="23:28">
      <c r="W291" s="14"/>
      <c r="X291" s="14"/>
      <c r="Y291" s="14"/>
      <c r="Z291" s="14"/>
      <c r="AA291" s="14"/>
      <c r="AB291" s="14"/>
    </row>
    <row r="292" spans="23:28">
      <c r="W292" s="14"/>
      <c r="X292" s="14"/>
      <c r="Y292" s="14"/>
      <c r="Z292" s="14"/>
      <c r="AA292" s="14"/>
      <c r="AB292" s="14"/>
    </row>
    <row r="293" spans="23:28">
      <c r="W293" s="14"/>
      <c r="X293" s="14"/>
      <c r="Y293" s="14"/>
      <c r="Z293" s="14"/>
      <c r="AA293" s="14"/>
      <c r="AB293" s="14"/>
    </row>
    <row r="294" spans="23:28">
      <c r="W294" s="14"/>
      <c r="X294" s="14"/>
      <c r="Y294" s="14"/>
      <c r="Z294" s="14"/>
      <c r="AA294" s="14"/>
      <c r="AB294" s="14"/>
    </row>
    <row r="295" spans="23:28">
      <c r="W295" s="14"/>
      <c r="X295" s="14"/>
      <c r="Y295" s="14"/>
      <c r="Z295" s="14"/>
      <c r="AA295" s="14"/>
      <c r="AB295" s="14"/>
    </row>
    <row r="296" spans="23:28">
      <c r="W296" s="14"/>
      <c r="X296" s="14"/>
      <c r="Y296" s="14"/>
      <c r="Z296" s="14"/>
      <c r="AA296" s="14"/>
      <c r="AB296" s="14"/>
    </row>
    <row r="297" spans="23:28">
      <c r="W297" s="14"/>
      <c r="X297" s="14"/>
      <c r="Y297" s="14"/>
      <c r="Z297" s="14"/>
      <c r="AA297" s="14"/>
      <c r="AB297" s="14"/>
    </row>
    <row r="298" spans="23:28">
      <c r="W298" s="14"/>
      <c r="X298" s="14"/>
      <c r="Y298" s="14"/>
      <c r="Z298" s="14"/>
      <c r="AA298" s="14"/>
      <c r="AB298" s="14"/>
    </row>
    <row r="299" spans="23:28">
      <c r="W299" s="14"/>
      <c r="X299" s="14"/>
      <c r="Y299" s="14"/>
      <c r="Z299" s="14"/>
      <c r="AA299" s="14"/>
      <c r="AB299" s="14"/>
    </row>
    <row r="300" spans="23:28">
      <c r="W300" s="14"/>
      <c r="X300" s="14"/>
      <c r="Y300" s="14"/>
      <c r="Z300" s="14"/>
      <c r="AA300" s="14"/>
      <c r="AB300" s="14"/>
    </row>
    <row r="301" spans="23:28">
      <c r="W301" s="14"/>
      <c r="X301" s="14"/>
      <c r="Y301" s="14"/>
      <c r="Z301" s="14"/>
      <c r="AA301" s="14"/>
      <c r="AB301" s="14"/>
    </row>
    <row r="302" spans="23:28">
      <c r="W302" s="14"/>
      <c r="X302" s="14"/>
      <c r="Y302" s="14"/>
      <c r="Z302" s="14"/>
      <c r="AA302" s="14"/>
      <c r="AB302" s="14"/>
    </row>
    <row r="303" spans="23:28">
      <c r="W303" s="14"/>
      <c r="X303" s="14"/>
      <c r="Y303" s="14"/>
      <c r="Z303" s="14"/>
      <c r="AA303" s="14"/>
      <c r="AB303" s="14"/>
    </row>
    <row r="304" spans="23:28">
      <c r="W304" s="14"/>
      <c r="X304" s="14"/>
      <c r="Y304" s="14"/>
      <c r="Z304" s="14"/>
      <c r="AA304" s="14"/>
      <c r="AB304" s="14"/>
    </row>
    <row r="305" spans="23:28">
      <c r="W305" s="14"/>
      <c r="X305" s="14"/>
      <c r="Y305" s="14"/>
      <c r="Z305" s="14"/>
      <c r="AA305" s="14"/>
      <c r="AB305" s="14"/>
    </row>
    <row r="306" spans="23:28">
      <c r="W306" s="14"/>
      <c r="X306" s="14"/>
      <c r="Y306" s="14"/>
      <c r="Z306" s="14"/>
      <c r="AA306" s="14"/>
      <c r="AB306" s="14"/>
    </row>
    <row r="307" spans="23:28">
      <c r="W307" s="14"/>
      <c r="X307" s="14"/>
      <c r="Y307" s="14"/>
      <c r="Z307" s="14"/>
      <c r="AA307" s="14"/>
      <c r="AB307" s="14"/>
    </row>
    <row r="308" spans="23:28">
      <c r="W308" s="14"/>
      <c r="X308" s="14"/>
      <c r="Y308" s="14"/>
      <c r="Z308" s="14"/>
      <c r="AA308" s="14"/>
      <c r="AB308" s="14"/>
    </row>
    <row r="309" spans="23:28">
      <c r="W309" s="14"/>
      <c r="X309" s="14"/>
      <c r="Y309" s="14"/>
      <c r="Z309" s="14"/>
      <c r="AA309" s="14"/>
      <c r="AB309" s="14"/>
    </row>
    <row r="310" spans="23:28">
      <c r="W310" s="14"/>
      <c r="X310" s="14"/>
      <c r="Y310" s="14"/>
      <c r="Z310" s="14"/>
      <c r="AA310" s="14"/>
      <c r="AB310" s="14"/>
    </row>
    <row r="311" spans="23:28">
      <c r="W311" s="14"/>
      <c r="X311" s="14"/>
      <c r="Y311" s="14"/>
      <c r="Z311" s="14"/>
      <c r="AA311" s="14"/>
      <c r="AB311" s="14"/>
    </row>
    <row r="312" spans="23:28">
      <c r="W312" s="14"/>
      <c r="X312" s="14"/>
      <c r="Y312" s="14"/>
      <c r="Z312" s="14"/>
      <c r="AA312" s="14"/>
      <c r="AB312" s="14"/>
    </row>
    <row r="313" spans="23:28">
      <c r="W313" s="14"/>
      <c r="X313" s="14"/>
      <c r="Y313" s="14"/>
      <c r="Z313" s="14"/>
      <c r="AA313" s="14"/>
      <c r="AB313" s="14"/>
    </row>
    <row r="314" spans="23:28">
      <c r="W314" s="14"/>
      <c r="X314" s="14"/>
      <c r="Y314" s="14"/>
      <c r="Z314" s="14"/>
      <c r="AA314" s="14"/>
      <c r="AB314" s="14"/>
    </row>
    <row r="315" spans="23:28">
      <c r="W315" s="14"/>
      <c r="X315" s="14"/>
      <c r="Y315" s="14"/>
      <c r="Z315" s="14"/>
      <c r="AA315" s="14"/>
      <c r="AB315" s="14"/>
    </row>
    <row r="316" spans="23:28">
      <c r="W316" s="14"/>
      <c r="X316" s="14"/>
      <c r="Y316" s="14"/>
      <c r="Z316" s="14"/>
      <c r="AA316" s="14"/>
      <c r="AB316" s="14"/>
    </row>
    <row r="317" spans="23:28">
      <c r="W317" s="14"/>
      <c r="X317" s="14"/>
      <c r="Y317" s="14"/>
      <c r="Z317" s="14"/>
      <c r="AA317" s="14"/>
      <c r="AB317" s="14"/>
    </row>
    <row r="318" spans="23:28">
      <c r="W318" s="14"/>
      <c r="X318" s="14"/>
      <c r="Y318" s="14"/>
      <c r="Z318" s="14"/>
      <c r="AA318" s="14"/>
      <c r="AB318" s="14"/>
    </row>
    <row r="319" spans="23:28">
      <c r="W319" s="14"/>
      <c r="X319" s="14"/>
      <c r="Y319" s="14"/>
      <c r="Z319" s="14"/>
      <c r="AA319" s="14"/>
      <c r="AB319" s="14"/>
    </row>
    <row r="320" spans="23:28">
      <c r="W320" s="14"/>
      <c r="X320" s="14"/>
      <c r="Y320" s="14"/>
      <c r="Z320" s="14"/>
      <c r="AA320" s="14"/>
      <c r="AB320" s="14"/>
    </row>
    <row r="321" spans="17:28">
      <c r="W321" s="14"/>
      <c r="X321" s="14"/>
      <c r="Y321" s="14"/>
      <c r="Z321" s="14"/>
      <c r="AA321" s="14"/>
      <c r="AB321" s="14"/>
    </row>
    <row r="322" spans="17:28">
      <c r="W322" s="14"/>
      <c r="X322" s="14"/>
      <c r="Y322" s="14"/>
      <c r="Z322" s="14"/>
      <c r="AA322" s="14"/>
      <c r="AB322" s="14"/>
    </row>
    <row r="323" spans="17:28">
      <c r="W323" s="14"/>
      <c r="X323" s="14"/>
      <c r="Y323" s="14"/>
      <c r="Z323" s="14"/>
      <c r="AA323" s="14"/>
      <c r="AB323" s="14"/>
    </row>
    <row r="324" spans="17:28">
      <c r="W324" s="14"/>
      <c r="X324" s="14"/>
      <c r="Y324" s="14"/>
      <c r="Z324" s="14"/>
      <c r="AA324" s="14"/>
      <c r="AB324" s="14"/>
    </row>
    <row r="325" spans="17:28">
      <c r="W325" s="14"/>
      <c r="X325" s="14"/>
      <c r="Y325" s="14"/>
      <c r="Z325" s="14"/>
      <c r="AA325" s="14"/>
      <c r="AB325" s="14"/>
    </row>
    <row r="326" spans="17:28">
      <c r="W326" s="14"/>
      <c r="X326" s="14"/>
      <c r="Y326" s="14"/>
      <c r="Z326" s="14"/>
      <c r="AA326" s="14"/>
      <c r="AB326" s="14"/>
    </row>
    <row r="327" spans="17:28">
      <c r="W327" s="14"/>
      <c r="X327" s="14"/>
      <c r="Y327" s="14"/>
      <c r="Z327" s="14"/>
      <c r="AA327" s="14"/>
      <c r="AB327" s="14"/>
    </row>
    <row r="328" spans="17:28">
      <c r="W328" s="14"/>
      <c r="X328" s="14"/>
      <c r="Y328" s="14"/>
      <c r="Z328" s="14"/>
      <c r="AA328" s="14"/>
      <c r="AB328" s="14"/>
    </row>
    <row r="329" spans="17:28">
      <c r="W329" s="14"/>
      <c r="X329" s="14"/>
      <c r="Y329" s="14"/>
      <c r="Z329" s="14"/>
      <c r="AA329" s="14"/>
      <c r="AB329" s="14"/>
    </row>
    <row r="330" spans="17:28">
      <c r="Q330" s="3" t="s">
        <v>645</v>
      </c>
      <c r="W330" s="14"/>
      <c r="X330" s="14"/>
      <c r="Y330" s="14"/>
      <c r="Z330" s="14"/>
      <c r="AA330" s="14"/>
      <c r="AB330" s="14"/>
    </row>
    <row r="331" spans="17:28">
      <c r="W331" s="14"/>
      <c r="X331" s="14"/>
      <c r="Y331" s="14"/>
      <c r="Z331" s="14"/>
      <c r="AA331" s="14"/>
      <c r="AB331" s="14"/>
    </row>
    <row r="332" spans="17:28">
      <c r="W332" s="14"/>
      <c r="X332" s="14"/>
      <c r="Y332" s="14"/>
      <c r="Z332" s="14"/>
      <c r="AA332" s="14"/>
      <c r="AB332" s="14"/>
    </row>
    <row r="333" spans="17:28">
      <c r="W333" s="14"/>
      <c r="X333" s="14"/>
      <c r="Y333" s="14"/>
      <c r="Z333" s="14"/>
      <c r="AA333" s="14"/>
      <c r="AB333" s="14"/>
    </row>
    <row r="334" spans="17:28">
      <c r="W334" s="14"/>
      <c r="X334" s="14"/>
      <c r="Y334" s="14"/>
      <c r="Z334" s="14"/>
      <c r="AA334" s="14"/>
      <c r="AB334" s="14"/>
    </row>
    <row r="335" spans="17:28">
      <c r="W335" s="14"/>
      <c r="X335" s="14"/>
      <c r="Y335" s="14"/>
      <c r="Z335" s="14"/>
      <c r="AA335" s="14"/>
      <c r="AB335" s="14"/>
    </row>
    <row r="336" spans="17:28">
      <c r="W336" s="14"/>
      <c r="X336" s="14"/>
      <c r="Y336" s="14"/>
      <c r="Z336" s="14"/>
      <c r="AA336" s="14"/>
      <c r="AB336" s="14"/>
    </row>
    <row r="337" spans="23:28">
      <c r="W337" s="14"/>
      <c r="X337" s="14"/>
      <c r="Y337" s="14"/>
      <c r="Z337" s="14"/>
      <c r="AA337" s="14"/>
      <c r="AB337" s="14"/>
    </row>
    <row r="338" spans="23:28">
      <c r="W338" s="14"/>
      <c r="X338" s="14"/>
      <c r="Y338" s="14"/>
      <c r="Z338" s="14"/>
      <c r="AA338" s="14"/>
      <c r="AB338" s="14"/>
    </row>
    <row r="339" spans="23:28">
      <c r="W339" s="14"/>
      <c r="X339" s="14"/>
      <c r="Y339" s="14"/>
      <c r="Z339" s="14"/>
      <c r="AA339" s="14"/>
      <c r="AB339" s="14"/>
    </row>
    <row r="340" spans="23:28">
      <c r="W340" s="14"/>
      <c r="X340" s="14"/>
      <c r="Y340" s="14"/>
      <c r="Z340" s="14"/>
      <c r="AA340" s="14"/>
      <c r="AB340" s="14"/>
    </row>
    <row r="341" spans="23:28">
      <c r="W341" s="14"/>
      <c r="X341" s="14"/>
      <c r="Y341" s="14"/>
      <c r="Z341" s="14"/>
      <c r="AA341" s="14"/>
      <c r="AB341" s="14"/>
    </row>
    <row r="342" spans="23:28">
      <c r="W342" s="14"/>
      <c r="X342" s="14"/>
      <c r="Y342" s="14"/>
      <c r="Z342" s="14"/>
      <c r="AA342" s="14"/>
      <c r="AB342" s="14"/>
    </row>
    <row r="343" spans="23:28">
      <c r="W343" s="14"/>
      <c r="X343" s="14"/>
      <c r="Y343" s="14"/>
      <c r="Z343" s="14"/>
      <c r="AA343" s="14"/>
      <c r="AB343" s="14"/>
    </row>
    <row r="344" spans="23:28">
      <c r="W344" s="14"/>
      <c r="X344" s="14"/>
      <c r="Y344" s="14"/>
      <c r="Z344" s="14"/>
      <c r="AA344" s="14"/>
      <c r="AB344" s="14"/>
    </row>
    <row r="345" spans="23:28">
      <c r="W345" s="14"/>
      <c r="X345" s="14"/>
      <c r="Y345" s="14"/>
      <c r="Z345" s="14"/>
      <c r="AA345" s="14"/>
      <c r="AB345" s="14"/>
    </row>
    <row r="346" spans="23:28">
      <c r="W346" s="14"/>
      <c r="X346" s="14"/>
      <c r="Y346" s="14"/>
      <c r="Z346" s="14"/>
      <c r="AA346" s="14"/>
      <c r="AB346" s="14"/>
    </row>
    <row r="347" spans="23:28">
      <c r="W347" s="14"/>
      <c r="X347" s="14"/>
      <c r="Y347" s="14"/>
      <c r="Z347" s="14"/>
      <c r="AA347" s="14"/>
      <c r="AB347" s="14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E237"/>
  <sheetViews>
    <sheetView zoomScale="89" zoomScaleNormal="89" workbookViewId="0">
      <selection activeCell="E2" sqref="E2"/>
    </sheetView>
  </sheetViews>
  <sheetFormatPr baseColWidth="10" defaultRowHeight="15"/>
  <cols>
    <col min="1" max="1" width="1.54296875" customWidth="1"/>
    <col min="2" max="2" width="5.81640625" customWidth="1"/>
    <col min="3" max="3" width="4.08984375" customWidth="1"/>
    <col min="4" max="4" width="8.453125" customWidth="1"/>
    <col min="5" max="5" width="10" customWidth="1"/>
    <col min="6" max="6" width="7.08984375" customWidth="1"/>
    <col min="7" max="7" width="5.1796875" customWidth="1"/>
    <col min="8" max="8" width="7.81640625" customWidth="1"/>
    <col min="9" max="9" width="6.81640625" customWidth="1"/>
    <col min="10" max="10" width="4.1796875" style="11" customWidth="1"/>
    <col min="11" max="11" width="4.1796875" style="92" customWidth="1"/>
    <col min="12" max="12" width="4.54296875" style="11" customWidth="1"/>
    <col min="13" max="13" width="1" style="92" customWidth="1"/>
    <col min="14" max="14" width="6.81640625" style="92" customWidth="1"/>
    <col min="15" max="15" width="2.26953125" style="92" customWidth="1"/>
    <col min="16" max="16" width="5.453125" customWidth="1"/>
    <col min="17" max="17" width="5.81640625" customWidth="1"/>
    <col min="18" max="18" width="1.81640625" customWidth="1"/>
    <col min="19" max="19" width="5.81640625" style="92" customWidth="1"/>
    <col min="20" max="20" width="1.26953125" style="92" customWidth="1"/>
    <col min="21" max="21" width="5.81640625" customWidth="1"/>
    <col min="22" max="22" width="1.54296875" customWidth="1"/>
    <col min="23" max="23" width="6.08984375" customWidth="1"/>
    <col min="24" max="24" width="5.36328125" customWidth="1"/>
    <col min="25" max="25" width="5.54296875" style="92" customWidth="1"/>
    <col min="26" max="26" width="5.453125" style="92" customWidth="1"/>
    <col min="27" max="28" width="5.08984375" style="92" customWidth="1"/>
    <col min="29" max="29" width="4.1796875" style="11" customWidth="1"/>
    <col min="30" max="30" width="4.08984375" style="11" customWidth="1"/>
    <col min="31" max="31" width="5.08984375" style="11" customWidth="1"/>
    <col min="32" max="32" width="5.08984375" style="92" customWidth="1"/>
    <col min="33" max="33" width="5.453125" customWidth="1"/>
    <col min="34" max="34" width="5.81640625" customWidth="1"/>
    <col min="35" max="35" width="5.90625" style="11" customWidth="1"/>
    <col min="36" max="36" width="4.81640625" style="11" customWidth="1"/>
    <col min="37" max="37" width="5.08984375" style="11" customWidth="1"/>
    <col min="38" max="38" width="8.90625" style="92" customWidth="1"/>
    <col min="39" max="39" width="5.453125" style="11" customWidth="1"/>
    <col min="48" max="48" width="14" customWidth="1"/>
    <col min="49" max="49" width="12.54296875" customWidth="1"/>
    <col min="50" max="50" width="10.90625" customWidth="1"/>
  </cols>
  <sheetData>
    <row r="1" spans="1:57">
      <c r="A1" s="47"/>
      <c r="B1" s="47"/>
      <c r="C1" s="47"/>
      <c r="D1" s="47"/>
      <c r="E1" s="47"/>
      <c r="F1" s="47"/>
      <c r="G1" s="47"/>
      <c r="H1" s="47"/>
      <c r="I1" s="47"/>
      <c r="J1" s="71"/>
      <c r="K1" s="89"/>
      <c r="L1" s="71"/>
      <c r="M1" s="89"/>
      <c r="N1" s="89"/>
      <c r="O1" s="89"/>
      <c r="P1" s="47"/>
      <c r="Q1" s="47"/>
      <c r="R1" s="47"/>
      <c r="S1" s="89"/>
      <c r="T1" s="89"/>
      <c r="U1" s="47"/>
      <c r="V1" s="47"/>
      <c r="W1" s="47"/>
      <c r="X1" s="47"/>
      <c r="Y1" s="89"/>
      <c r="Z1" s="89"/>
      <c r="AA1" s="89"/>
      <c r="AB1" s="89"/>
      <c r="AC1" s="71"/>
      <c r="AD1" s="71"/>
      <c r="AE1" s="71"/>
      <c r="AF1" s="89"/>
      <c r="AG1" s="47"/>
      <c r="AH1" s="47"/>
      <c r="AI1" s="71"/>
      <c r="AJ1" s="71"/>
      <c r="AK1" s="71"/>
      <c r="AL1" s="89"/>
      <c r="AM1" s="71"/>
      <c r="AN1" s="47"/>
    </row>
    <row r="2" spans="1:57" s="183" customFormat="1" ht="31.8">
      <c r="A2" s="182"/>
      <c r="B2" s="182"/>
      <c r="C2" s="140" t="s">
        <v>443</v>
      </c>
      <c r="D2" s="182"/>
      <c r="E2" s="182"/>
      <c r="F2" s="182"/>
      <c r="G2" s="182"/>
      <c r="H2" s="182"/>
      <c r="I2" s="182"/>
      <c r="J2" s="198"/>
      <c r="K2" s="172" t="str">
        <f>+År!B2</f>
        <v>UNG SAU :</v>
      </c>
      <c r="L2" s="198"/>
      <c r="M2" s="193"/>
      <c r="N2" s="193"/>
      <c r="O2" s="193"/>
      <c r="P2" s="182"/>
      <c r="Q2" s="182"/>
      <c r="R2" s="182"/>
      <c r="S2" s="193"/>
      <c r="T2" s="193"/>
      <c r="U2" s="182"/>
      <c r="V2" s="182"/>
      <c r="W2" s="182"/>
      <c r="X2" s="182"/>
      <c r="Y2" s="193"/>
      <c r="Z2" s="193"/>
      <c r="AA2" s="193"/>
      <c r="AB2" s="193"/>
      <c r="AC2" s="198"/>
      <c r="AD2" s="198"/>
      <c r="AE2" s="198"/>
      <c r="AF2" s="193"/>
      <c r="AG2" s="182"/>
      <c r="AH2" s="182"/>
      <c r="AI2" s="198"/>
      <c r="AJ2" s="198"/>
      <c r="AK2" s="198"/>
      <c r="AL2" s="193"/>
      <c r="AM2" s="198"/>
      <c r="AN2" s="182"/>
      <c r="AO2"/>
      <c r="AP2"/>
      <c r="AQ2"/>
      <c r="AR2"/>
      <c r="AS2"/>
      <c r="AT2"/>
      <c r="AU2"/>
      <c r="AV2"/>
      <c r="AW2"/>
      <c r="AX2"/>
      <c r="AY2"/>
    </row>
    <row r="3" spans="1:57" ht="21">
      <c r="A3" s="47"/>
      <c r="B3" s="47"/>
      <c r="C3" s="63"/>
      <c r="D3" s="47"/>
      <c r="E3" s="47"/>
      <c r="F3" s="47"/>
      <c r="G3" s="47"/>
      <c r="H3" s="47"/>
      <c r="I3" s="47"/>
      <c r="J3" s="71"/>
      <c r="K3" s="89"/>
      <c r="L3" s="71"/>
      <c r="M3" s="89"/>
      <c r="N3" s="89"/>
      <c r="O3" s="89"/>
      <c r="P3" s="47"/>
      <c r="Q3" s="47"/>
      <c r="R3" s="47"/>
      <c r="S3" s="89"/>
      <c r="T3" s="89"/>
      <c r="U3" s="47"/>
      <c r="V3" s="47"/>
      <c r="W3" s="47"/>
      <c r="X3" s="47"/>
      <c r="Y3" s="89"/>
      <c r="Z3" s="89"/>
      <c r="AA3" s="89"/>
      <c r="AB3" s="89"/>
      <c r="AC3" s="71"/>
      <c r="AD3" s="71"/>
      <c r="AE3" s="71"/>
      <c r="AF3" s="89"/>
      <c r="AG3" s="47"/>
      <c r="AH3" s="47"/>
      <c r="AI3" s="71"/>
      <c r="AJ3" s="71"/>
      <c r="AK3" s="71"/>
      <c r="AL3" s="89"/>
      <c r="AM3" s="71"/>
      <c r="AN3" s="47"/>
    </row>
    <row r="4" spans="1:57">
      <c r="A4" s="47"/>
      <c r="B4" s="47"/>
      <c r="C4" s="47"/>
      <c r="D4" s="47"/>
      <c r="E4" s="47"/>
      <c r="F4" s="47"/>
      <c r="G4" s="47"/>
      <c r="H4" s="47"/>
      <c r="I4" s="47"/>
      <c r="J4" s="71"/>
      <c r="K4" s="89"/>
      <c r="L4" s="71"/>
      <c r="M4" s="89"/>
      <c r="N4" s="89"/>
      <c r="O4" s="89"/>
      <c r="P4" s="47"/>
      <c r="Q4" s="47"/>
      <c r="R4" s="47"/>
      <c r="S4" s="89"/>
      <c r="T4" s="89"/>
      <c r="U4" s="47"/>
      <c r="V4" s="47"/>
      <c r="W4" s="47"/>
      <c r="X4" s="47"/>
      <c r="Y4" s="89"/>
      <c r="Z4" s="89"/>
      <c r="AA4" s="89"/>
      <c r="AB4" s="89"/>
      <c r="AC4" s="71"/>
      <c r="AD4" s="71"/>
      <c r="AE4" s="71"/>
      <c r="AF4" s="89"/>
      <c r="AG4" s="47"/>
      <c r="AH4" s="47"/>
      <c r="AI4" s="71"/>
      <c r="AJ4" s="71"/>
      <c r="AK4" s="71"/>
      <c r="AL4" s="89"/>
      <c r="AM4" s="71"/>
      <c r="AN4" s="47"/>
    </row>
    <row r="5" spans="1:57" s="187" customFormat="1" ht="19.8">
      <c r="A5" s="185"/>
      <c r="B5" s="185"/>
      <c r="C5" s="185"/>
      <c r="D5" s="181" t="s">
        <v>5</v>
      </c>
      <c r="E5" s="181"/>
      <c r="F5" s="184">
        <f>+År!Q2</f>
        <v>49</v>
      </c>
      <c r="G5" s="185"/>
      <c r="H5" s="181"/>
      <c r="I5" s="185"/>
      <c r="J5" s="204"/>
      <c r="K5" s="206" t="s">
        <v>425</v>
      </c>
      <c r="L5" s="204"/>
      <c r="M5" s="202"/>
      <c r="N5" s="202"/>
      <c r="O5" s="202"/>
      <c r="P5" s="202"/>
      <c r="Q5" s="202"/>
      <c r="R5" s="202"/>
      <c r="S5" s="202"/>
      <c r="T5" s="202"/>
      <c r="U5" s="202"/>
      <c r="V5" s="202"/>
      <c r="W5" s="202"/>
      <c r="X5" s="566">
        <f>SUM(H11:H16)</f>
        <v>43028</v>
      </c>
      <c r="Y5" s="568"/>
      <c r="Z5" s="568"/>
      <c r="AA5" s="206"/>
      <c r="AB5" s="202"/>
      <c r="AC5" s="202"/>
      <c r="AD5" s="202"/>
      <c r="AE5" s="204"/>
      <c r="AF5" s="204"/>
      <c r="AG5" s="204"/>
      <c r="AH5" s="202"/>
      <c r="AI5" s="185"/>
      <c r="AJ5" s="185"/>
      <c r="AK5" s="204"/>
      <c r="AL5" s="204"/>
      <c r="AM5" s="204"/>
      <c r="AN5" s="202"/>
      <c r="AO5" s="4"/>
      <c r="AP5" s="4"/>
      <c r="AQ5" s="4"/>
      <c r="AR5"/>
      <c r="AS5"/>
      <c r="AT5"/>
      <c r="AU5"/>
      <c r="AV5"/>
      <c r="AW5"/>
      <c r="AX5"/>
      <c r="AY5"/>
      <c r="AZ5"/>
      <c r="BA5"/>
      <c r="BB5"/>
      <c r="BD5" s="186"/>
      <c r="BE5" s="186"/>
    </row>
    <row r="6" spans="1:57" ht="16.5" customHeight="1">
      <c r="A6" s="52"/>
      <c r="B6" s="52"/>
      <c r="C6" s="52"/>
      <c r="D6" s="52"/>
      <c r="E6" s="52"/>
      <c r="F6" s="52"/>
      <c r="G6" s="52"/>
      <c r="H6" s="52"/>
      <c r="I6" s="52"/>
      <c r="J6" s="71"/>
      <c r="K6" s="177"/>
      <c r="L6" s="200"/>
      <c r="M6" s="89"/>
      <c r="N6" s="89"/>
      <c r="O6" s="89"/>
      <c r="P6" s="47"/>
      <c r="Q6" s="47"/>
      <c r="R6" s="47"/>
      <c r="S6" s="89"/>
      <c r="T6" s="89"/>
      <c r="U6" s="47"/>
      <c r="V6" s="47"/>
      <c r="W6" s="47"/>
      <c r="X6" s="47"/>
      <c r="Y6" s="89"/>
      <c r="Z6" s="89"/>
      <c r="AA6" s="89"/>
      <c r="AB6" s="89"/>
      <c r="AC6" s="71"/>
      <c r="AD6" s="71"/>
      <c r="AE6" s="71"/>
      <c r="AF6" s="89"/>
      <c r="AG6" s="47"/>
      <c r="AH6" s="47"/>
      <c r="AI6" s="71"/>
      <c r="AJ6" s="71"/>
      <c r="AK6" s="71"/>
      <c r="AL6" s="89"/>
      <c r="AM6" s="71"/>
      <c r="AN6" s="47"/>
    </row>
    <row r="7" spans="1:57" ht="16.5" customHeight="1">
      <c r="A7" s="52"/>
      <c r="B7" s="52"/>
      <c r="C7" s="52"/>
      <c r="D7" s="52"/>
      <c r="E7" s="52"/>
      <c r="F7" s="52"/>
      <c r="G7" s="52"/>
      <c r="H7" s="52"/>
      <c r="I7" s="52"/>
      <c r="J7" s="71"/>
      <c r="K7" s="177"/>
      <c r="L7" s="200"/>
      <c r="M7" s="89"/>
      <c r="N7" s="89"/>
      <c r="O7" s="89"/>
      <c r="P7" s="47"/>
      <c r="Q7" s="47"/>
      <c r="R7" s="47"/>
      <c r="S7" s="89"/>
      <c r="T7" s="89"/>
      <c r="U7" s="47"/>
      <c r="V7" s="47"/>
      <c r="W7" s="52" t="s">
        <v>22</v>
      </c>
      <c r="X7" s="47"/>
      <c r="Y7" s="89"/>
      <c r="Z7" s="89"/>
      <c r="AA7" s="89"/>
      <c r="AB7" s="89"/>
      <c r="AC7" s="71"/>
      <c r="AD7" s="71"/>
      <c r="AE7" s="71"/>
      <c r="AF7" s="89"/>
      <c r="AG7" s="47"/>
      <c r="AH7" s="47"/>
      <c r="AI7" s="71"/>
      <c r="AJ7" s="71"/>
      <c r="AK7" s="71"/>
      <c r="AL7" s="89"/>
      <c r="AM7" s="71"/>
      <c r="AN7" s="47"/>
    </row>
    <row r="8" spans="1:57" ht="15.6">
      <c r="A8" s="47"/>
      <c r="B8" s="47"/>
      <c r="C8" s="47"/>
      <c r="D8" s="47"/>
      <c r="E8" s="47"/>
      <c r="F8" s="52" t="s">
        <v>2</v>
      </c>
      <c r="G8" s="52"/>
      <c r="H8" s="47"/>
      <c r="I8" s="52"/>
      <c r="J8" s="71"/>
      <c r="K8" s="94"/>
      <c r="L8" s="71"/>
      <c r="M8" s="94"/>
      <c r="N8" s="94"/>
      <c r="O8" s="94"/>
      <c r="P8" s="52" t="s">
        <v>22</v>
      </c>
      <c r="Q8" s="52"/>
      <c r="R8" s="52"/>
      <c r="S8" s="94"/>
      <c r="T8" s="94"/>
      <c r="U8" s="52"/>
      <c r="V8" s="52"/>
      <c r="W8" s="52" t="s">
        <v>486</v>
      </c>
      <c r="X8" s="52"/>
      <c r="Y8" s="89"/>
      <c r="Z8" s="94"/>
      <c r="AA8" s="94" t="s">
        <v>45</v>
      </c>
      <c r="AB8" s="94"/>
      <c r="AC8" s="72" t="s">
        <v>508</v>
      </c>
      <c r="AD8" s="71"/>
      <c r="AE8" s="71"/>
      <c r="AF8" s="94" t="s">
        <v>426</v>
      </c>
      <c r="AG8" s="47"/>
      <c r="AH8" s="47"/>
      <c r="AI8" s="72" t="s">
        <v>422</v>
      </c>
      <c r="AJ8" s="201"/>
      <c r="AK8" s="201"/>
      <c r="AL8" s="94" t="s">
        <v>77</v>
      </c>
      <c r="AM8" s="72" t="s">
        <v>2</v>
      </c>
      <c r="AN8" s="47"/>
    </row>
    <row r="9" spans="1:57" ht="15.6">
      <c r="A9" s="47"/>
      <c r="B9" s="47"/>
      <c r="C9" s="47"/>
      <c r="D9" s="47"/>
      <c r="E9" s="47"/>
      <c r="F9" s="52" t="s">
        <v>484</v>
      </c>
      <c r="G9" s="118"/>
      <c r="H9" s="72" t="s">
        <v>2</v>
      </c>
      <c r="I9" s="118"/>
      <c r="J9" s="72" t="s">
        <v>2</v>
      </c>
      <c r="K9" s="178"/>
      <c r="L9" s="72" t="s">
        <v>1</v>
      </c>
      <c r="M9" s="94"/>
      <c r="N9" s="94" t="s">
        <v>2</v>
      </c>
      <c r="O9" s="94"/>
      <c r="P9" s="53" t="s">
        <v>0</v>
      </c>
      <c r="Q9" s="118"/>
      <c r="R9" s="118"/>
      <c r="S9" s="415" t="s">
        <v>22</v>
      </c>
      <c r="T9" s="415"/>
      <c r="U9" s="419" t="s">
        <v>22</v>
      </c>
      <c r="V9" s="419"/>
      <c r="W9" s="53" t="s">
        <v>414</v>
      </c>
      <c r="X9" s="118"/>
      <c r="Y9" s="94" t="s">
        <v>22</v>
      </c>
      <c r="Z9" s="178"/>
      <c r="AA9" s="94" t="s">
        <v>4</v>
      </c>
      <c r="AB9" s="178"/>
      <c r="AC9" s="72" t="s">
        <v>535</v>
      </c>
      <c r="AD9" s="72"/>
      <c r="AE9" s="72"/>
      <c r="AF9" s="94"/>
      <c r="AG9" s="52" t="s">
        <v>482</v>
      </c>
      <c r="AH9" s="52" t="s">
        <v>413</v>
      </c>
      <c r="AI9" s="72" t="s">
        <v>1</v>
      </c>
      <c r="AJ9" s="72" t="s">
        <v>1</v>
      </c>
      <c r="AK9" s="72" t="s">
        <v>427</v>
      </c>
      <c r="AL9" s="94" t="s">
        <v>428</v>
      </c>
      <c r="AM9" s="72" t="s">
        <v>430</v>
      </c>
      <c r="AN9" s="47"/>
    </row>
    <row r="10" spans="1:57" ht="15.6">
      <c r="A10" s="47"/>
      <c r="B10" s="52" t="s">
        <v>89</v>
      </c>
      <c r="C10" s="52" t="s">
        <v>424</v>
      </c>
      <c r="D10" s="48"/>
      <c r="E10" s="52" t="s">
        <v>432</v>
      </c>
      <c r="F10" s="53" t="s">
        <v>485</v>
      </c>
      <c r="G10" s="118" t="s">
        <v>487</v>
      </c>
      <c r="H10" s="73" t="s">
        <v>8</v>
      </c>
      <c r="I10" s="118" t="s">
        <v>487</v>
      </c>
      <c r="J10" s="73" t="s">
        <v>403</v>
      </c>
      <c r="K10" s="178" t="s">
        <v>487</v>
      </c>
      <c r="L10" s="73" t="s">
        <v>403</v>
      </c>
      <c r="M10" s="94"/>
      <c r="N10" s="94" t="s">
        <v>658</v>
      </c>
      <c r="O10" s="94"/>
      <c r="P10" s="53"/>
      <c r="Q10" s="118" t="s">
        <v>487</v>
      </c>
      <c r="R10" s="118"/>
      <c r="S10" s="415" t="s">
        <v>658</v>
      </c>
      <c r="T10" s="415"/>
      <c r="U10" s="419" t="s">
        <v>662</v>
      </c>
      <c r="V10" s="419"/>
      <c r="W10" s="53"/>
      <c r="X10" s="118" t="s">
        <v>487</v>
      </c>
      <c r="Y10" s="95" t="s">
        <v>44</v>
      </c>
      <c r="Z10" s="178" t="s">
        <v>487</v>
      </c>
      <c r="AA10" s="95"/>
      <c r="AB10" s="178" t="s">
        <v>487</v>
      </c>
      <c r="AC10" s="73" t="s">
        <v>523</v>
      </c>
      <c r="AD10" s="73" t="s">
        <v>520</v>
      </c>
      <c r="AE10" s="73" t="s">
        <v>521</v>
      </c>
      <c r="AF10" s="95" t="s">
        <v>1</v>
      </c>
      <c r="AG10" s="53" t="s">
        <v>483</v>
      </c>
      <c r="AH10" s="53" t="s">
        <v>517</v>
      </c>
      <c r="AI10" s="73" t="s">
        <v>43</v>
      </c>
      <c r="AJ10" s="73" t="s">
        <v>509</v>
      </c>
      <c r="AK10" s="73" t="s">
        <v>509</v>
      </c>
      <c r="AL10" s="95" t="s">
        <v>429</v>
      </c>
      <c r="AM10" s="73" t="s">
        <v>540</v>
      </c>
      <c r="AN10" s="47"/>
    </row>
    <row r="11" spans="1:57" ht="15.6">
      <c r="A11" s="47"/>
      <c r="B11" s="54">
        <f>+'Ark1'!C317</f>
        <v>2024</v>
      </c>
      <c r="C11" s="54">
        <f>+'Ark1'!I317</f>
        <v>6</v>
      </c>
      <c r="D11" s="55" t="s">
        <v>76</v>
      </c>
      <c r="E11" s="55" t="s">
        <v>435</v>
      </c>
      <c r="F11" s="54">
        <f>+'Ark1'!Q317</f>
        <v>1014</v>
      </c>
      <c r="G11" s="54">
        <f t="shared" ref="G11:G16" si="0">+F11-F18</f>
        <v>-168</v>
      </c>
      <c r="H11" s="54">
        <f>+'Ark1'!R317</f>
        <v>5539</v>
      </c>
      <c r="I11" s="54">
        <f t="shared" ref="I11:I16" si="1">+H11-H18</f>
        <v>-1626</v>
      </c>
      <c r="J11" s="273">
        <f>+'Ark1'!AG317</f>
        <v>13.946059689805312</v>
      </c>
      <c r="K11" s="157">
        <f t="shared" ref="K11:K16" si="2">+J11-J18</f>
        <v>-1.8511674606114887</v>
      </c>
      <c r="L11" s="273">
        <f>+'Ark1'!AH317</f>
        <v>4.3690196786423527</v>
      </c>
      <c r="M11" s="94"/>
      <c r="N11" s="434">
        <f>+'Ark1'!AI317</f>
        <v>5535</v>
      </c>
      <c r="O11" s="94"/>
      <c r="P11" s="56">
        <f>+'Ark1'!S317</f>
        <v>7.5242823614370815</v>
      </c>
      <c r="Q11" s="56">
        <f t="shared" ref="Q11:Q16" si="3">+P11-P18</f>
        <v>0.27543379200233087</v>
      </c>
      <c r="R11" s="118"/>
      <c r="S11" s="435">
        <f>+IF(N11=0,"",'Ark1'!AJ317)</f>
        <v>110.65333333333356</v>
      </c>
      <c r="T11" s="415"/>
      <c r="U11" s="436">
        <f>+IF(N11=0,"",'Ark1'!AK317)</f>
        <v>20.345650363864397</v>
      </c>
      <c r="V11" s="419"/>
      <c r="W11" s="56">
        <f>+'Ark1'!T317</f>
        <v>5.8835529879039532</v>
      </c>
      <c r="X11" s="56">
        <f t="shared" ref="X11:X16" si="4">+W11-W18</f>
        <v>-0.15831721446869196</v>
      </c>
      <c r="Y11" s="157">
        <f>+'Ark1'!U317</f>
        <v>28.070391767467044</v>
      </c>
      <c r="Z11" s="157">
        <f t="shared" ref="Z11:Z16" si="5">+Y11-Y18</f>
        <v>-7.9768734975434796E-2</v>
      </c>
      <c r="AA11" s="157">
        <f>+'Ark1'!W317</f>
        <v>9.261599566708794</v>
      </c>
      <c r="AB11" s="157">
        <f t="shared" ref="AB11:AB16" si="6">+AA11-AA18</f>
        <v>-2.5457975023770416</v>
      </c>
      <c r="AC11" s="74">
        <f>+'Ark1'!X317</f>
        <v>95.576818920382721</v>
      </c>
      <c r="AD11" s="74">
        <f>+'Ark1'!Y317</f>
        <v>73.605343924896189</v>
      </c>
      <c r="AE11" s="74">
        <f>+'Ark1'!Z317</f>
        <v>7.5091019482320416</v>
      </c>
      <c r="AF11" s="157">
        <f>+'Ark1'!Z317</f>
        <v>7.5091019482320416</v>
      </c>
      <c r="AG11" s="56">
        <f>+'Ark1'!AB317</f>
        <v>1.9505482111707639</v>
      </c>
      <c r="AH11" s="56">
        <f>+'Ark1'!AC317</f>
        <v>79.824071821105605</v>
      </c>
      <c r="AI11" s="74">
        <f>+'Ark1'!AD317</f>
        <v>46.210736677710528</v>
      </c>
      <c r="AJ11" s="74">
        <f>+'Ark1'!AE317</f>
        <v>65.387629883158127</v>
      </c>
      <c r="AK11" s="74">
        <f>+'Ark1'!AF317</f>
        <v>12.873012921818351</v>
      </c>
      <c r="AL11" s="157">
        <f t="shared" ref="AL11:AL30" si="7">+Y11/P11</f>
        <v>3.7306404011805068</v>
      </c>
      <c r="AM11" s="74">
        <f t="shared" ref="AM11:AM30" si="8">+H11/F11</f>
        <v>5.4625246548323467</v>
      </c>
      <c r="AN11" s="47"/>
    </row>
    <row r="12" spans="1:57" ht="15.6">
      <c r="A12" s="47"/>
      <c r="B12" s="54">
        <f>+'Ark1'!C318</f>
        <v>2024</v>
      </c>
      <c r="C12" s="54">
        <f>+'Ark1'!I318</f>
        <v>24</v>
      </c>
      <c r="D12" s="55" t="s">
        <v>76</v>
      </c>
      <c r="E12" s="55" t="s">
        <v>109</v>
      </c>
      <c r="F12" s="54">
        <f>+'Ark1'!Q318</f>
        <v>2832</v>
      </c>
      <c r="G12" s="54">
        <f t="shared" si="0"/>
        <v>-35</v>
      </c>
      <c r="H12" s="54">
        <f>+'Ark1'!R318</f>
        <v>12734</v>
      </c>
      <c r="I12" s="54">
        <f t="shared" si="1"/>
        <v>-878</v>
      </c>
      <c r="J12" s="273">
        <f>+'Ark1'!AG318</f>
        <v>30.444061045107578</v>
      </c>
      <c r="K12" s="157">
        <f t="shared" si="2"/>
        <v>1.497172449386543</v>
      </c>
      <c r="L12" s="273">
        <f>+'Ark1'!AH318</f>
        <v>2.9919899481702528</v>
      </c>
      <c r="M12" s="94"/>
      <c r="N12" s="434">
        <f>+'Ark1'!AI318</f>
        <v>12415</v>
      </c>
      <c r="O12" s="94"/>
      <c r="P12" s="56">
        <f>+'Ark1'!S318</f>
        <v>7.4388251923983022</v>
      </c>
      <c r="Q12" s="56">
        <f t="shared" si="3"/>
        <v>-4.1192439103312495E-2</v>
      </c>
      <c r="R12" s="118"/>
      <c r="S12" s="435">
        <f>+IF(N12=0,"",'Ark1'!AJ318)</f>
        <v>108.01992750704768</v>
      </c>
      <c r="T12" s="415"/>
      <c r="U12" s="436">
        <f>+IF(N12=0,"",'Ark1'!AK318)</f>
        <v>20.373360950206543</v>
      </c>
      <c r="V12" s="419"/>
      <c r="W12" s="56">
        <f>+'Ark1'!T318</f>
        <v>6.0426417465054181</v>
      </c>
      <c r="X12" s="56">
        <f t="shared" si="4"/>
        <v>-0.14410524144638792</v>
      </c>
      <c r="Y12" s="157">
        <f>+'Ark1'!U318</f>
        <v>26.654224909690662</v>
      </c>
      <c r="Z12" s="157">
        <f t="shared" si="5"/>
        <v>-0.4974206971269588</v>
      </c>
      <c r="AA12" s="157">
        <f>+'Ark1'!W318</f>
        <v>10.790010994188783</v>
      </c>
      <c r="AB12" s="157">
        <f t="shared" si="6"/>
        <v>-1.0010557116589958</v>
      </c>
      <c r="AC12" s="74">
        <f>+'Ark1'!X318</f>
        <v>86.649913617088146</v>
      </c>
      <c r="AD12" s="74">
        <f>+'Ark1'!Y318</f>
        <v>66.34207633108214</v>
      </c>
      <c r="AE12" s="74">
        <f>+'Ark1'!Z318</f>
        <v>8.6646291140103138</v>
      </c>
      <c r="AF12" s="157">
        <f>+'Ark1'!Z318</f>
        <v>8.6646291140103138</v>
      </c>
      <c r="AG12" s="56">
        <f>+'Ark1'!AB318</f>
        <v>2.1768057415275659</v>
      </c>
      <c r="AH12" s="56">
        <f>+'Ark1'!AC318</f>
        <v>80.768752881681152</v>
      </c>
      <c r="AI12" s="74">
        <f>+'Ark1'!AD318</f>
        <v>35.77559307548951</v>
      </c>
      <c r="AJ12" s="74">
        <f>+'Ark1'!AE318</f>
        <v>56.725433445084946</v>
      </c>
      <c r="AK12" s="74">
        <f>+'Ark1'!AF318</f>
        <v>29.594682532304535</v>
      </c>
      <c r="AL12" s="157">
        <f t="shared" si="7"/>
        <v>3.5831229018432209</v>
      </c>
      <c r="AM12" s="74">
        <f t="shared" si="8"/>
        <v>4.4964689265536721</v>
      </c>
      <c r="AN12" s="47"/>
      <c r="AP12" s="2"/>
      <c r="AQ12" s="2"/>
      <c r="AR12" s="2"/>
    </row>
    <row r="13" spans="1:57" ht="15.6">
      <c r="A13" s="47"/>
      <c r="B13" s="54">
        <f>+'Ark1'!C319</f>
        <v>2024</v>
      </c>
      <c r="C13" s="54">
        <f>+'Ark1'!I319</f>
        <v>49</v>
      </c>
      <c r="D13" s="55" t="s">
        <v>76</v>
      </c>
      <c r="E13" s="55" t="s">
        <v>110</v>
      </c>
      <c r="F13" s="54">
        <f>+'Ark1'!Q319</f>
        <v>1435</v>
      </c>
      <c r="G13" s="54">
        <f t="shared" si="0"/>
        <v>-103</v>
      </c>
      <c r="H13" s="54">
        <f>+'Ark1'!R319</f>
        <v>9080</v>
      </c>
      <c r="I13" s="54">
        <f t="shared" si="1"/>
        <v>-1378</v>
      </c>
      <c r="J13" s="273">
        <f>+'Ark1'!AG319</f>
        <v>21.570437369745004</v>
      </c>
      <c r="K13" s="157">
        <f t="shared" si="2"/>
        <v>0.262403505816728</v>
      </c>
      <c r="L13" s="273">
        <f>+'Ark1'!AH319</f>
        <v>4.2400881057268709</v>
      </c>
      <c r="M13" s="94"/>
      <c r="N13" s="434">
        <f>+'Ark1'!AI319</f>
        <v>8727</v>
      </c>
      <c r="O13" s="94"/>
      <c r="P13" s="56">
        <f>+'Ark1'!S319</f>
        <v>7.3661894273127748</v>
      </c>
      <c r="Q13" s="56">
        <f t="shared" si="3"/>
        <v>0.14903509570061146</v>
      </c>
      <c r="R13" s="118"/>
      <c r="S13" s="435">
        <f>+IF(N13=0,"",'Ark1'!AJ319)</f>
        <v>108.35851953706916</v>
      </c>
      <c r="T13" s="415"/>
      <c r="U13" s="436">
        <f>+IF(N13=0,"",'Ark1'!AK319)</f>
        <v>20.097352843212768</v>
      </c>
      <c r="V13" s="419"/>
      <c r="W13" s="56">
        <f>+'Ark1'!T319</f>
        <v>6.0268722466960361</v>
      </c>
      <c r="X13" s="56">
        <f t="shared" si="4"/>
        <v>-0.16484701128828227</v>
      </c>
      <c r="Y13" s="157">
        <f>+'Ark1'!U319</f>
        <v>26.485088105726874</v>
      </c>
      <c r="Z13" s="157">
        <f t="shared" si="5"/>
        <v>0.47085976378779293</v>
      </c>
      <c r="AA13" s="157">
        <f>+'Ark1'!W319</f>
        <v>9.6585903083700408</v>
      </c>
      <c r="AB13" s="157">
        <f t="shared" si="6"/>
        <v>-1.5098931492700416</v>
      </c>
      <c r="AC13" s="74">
        <f>+'Ark1'!X319</f>
        <v>86.795154185022042</v>
      </c>
      <c r="AD13" s="74">
        <f>+'Ark1'!Y319</f>
        <v>66.156387665198238</v>
      </c>
      <c r="AE13" s="74">
        <f>+'Ark1'!Z319</f>
        <v>8.7674991846358257</v>
      </c>
      <c r="AF13" s="157">
        <f>+'Ark1'!Z319</f>
        <v>8.7674991846358257</v>
      </c>
      <c r="AG13" s="56">
        <f>+'Ark1'!AB319</f>
        <v>2.0342183762274151</v>
      </c>
      <c r="AH13" s="56">
        <f>+'Ark1'!AC319</f>
        <v>82.15888935539661</v>
      </c>
      <c r="AI13" s="74">
        <f>+'Ark1'!AD319</f>
        <v>41.589699794364989</v>
      </c>
      <c r="AJ13" s="74">
        <f>+'Ark1'!AE319</f>
        <v>55.890781552853163</v>
      </c>
      <c r="AK13" s="74">
        <f>+'Ark1'!AF319</f>
        <v>21.102537882309193</v>
      </c>
      <c r="AL13" s="157">
        <f t="shared" si="7"/>
        <v>3.5954937579427382</v>
      </c>
      <c r="AM13" s="74">
        <f t="shared" si="8"/>
        <v>6.3275261324041816</v>
      </c>
      <c r="AN13" s="47"/>
      <c r="AP13" s="2"/>
      <c r="AQ13" s="2"/>
      <c r="AR13" s="4"/>
      <c r="AS13" s="4"/>
      <c r="AT13" s="4"/>
    </row>
    <row r="14" spans="1:57" ht="15.6">
      <c r="A14" s="47"/>
      <c r="B14" s="54">
        <f>+'Ark1'!C320</f>
        <v>2024</v>
      </c>
      <c r="C14" s="54">
        <f>+'Ark1'!I320</f>
        <v>80</v>
      </c>
      <c r="D14" s="55" t="s">
        <v>7</v>
      </c>
      <c r="E14" s="55" t="s">
        <v>6</v>
      </c>
      <c r="F14" s="54">
        <f>+'Ark1'!Q320</f>
        <v>1757</v>
      </c>
      <c r="G14" s="54">
        <f t="shared" si="0"/>
        <v>-47</v>
      </c>
      <c r="H14" s="54">
        <f>+'Ark1'!R320</f>
        <v>9004</v>
      </c>
      <c r="I14" s="54">
        <f t="shared" si="1"/>
        <v>-306</v>
      </c>
      <c r="J14" s="273">
        <f>+'Ark1'!AG320</f>
        <v>19.029411672372049</v>
      </c>
      <c r="K14" s="157">
        <f t="shared" si="2"/>
        <v>1.5462720502412388</v>
      </c>
      <c r="L14" s="273">
        <f>+'Ark1'!AH320</f>
        <v>5.4198134162594389</v>
      </c>
      <c r="M14" s="94"/>
      <c r="N14" s="434">
        <f>+'Ark1'!AI320</f>
        <v>8975</v>
      </c>
      <c r="O14" s="94"/>
      <c r="P14" s="56">
        <f>+'Ark1'!S320</f>
        <v>6.8059751221679212</v>
      </c>
      <c r="Q14" s="56">
        <f t="shared" si="3"/>
        <v>-0.20573271886322875</v>
      </c>
      <c r="R14" s="118"/>
      <c r="S14" s="435">
        <f>+IF(N14=0,"",'Ark1'!AJ320)</f>
        <v>106.0890807799443</v>
      </c>
      <c r="T14" s="415"/>
      <c r="U14" s="436">
        <f>+IF(N14=0,"",'Ark1'!AK320)</f>
        <v>18.777010149922024</v>
      </c>
      <c r="V14" s="419"/>
      <c r="W14" s="56">
        <f>+'Ark1'!T320</f>
        <v>6.1990226565970685</v>
      </c>
      <c r="X14" s="56">
        <f t="shared" si="4"/>
        <v>-0.28475822417629271</v>
      </c>
      <c r="Y14" s="157">
        <f>+'Ark1'!U320</f>
        <v>23.562327854286966</v>
      </c>
      <c r="Z14" s="157">
        <f t="shared" si="5"/>
        <v>-0.41418127568084273</v>
      </c>
      <c r="AA14" s="157">
        <f>+'Ark1'!W320</f>
        <v>12.016881386050642</v>
      </c>
      <c r="AB14" s="157">
        <f t="shared" si="6"/>
        <v>-1.5062120618548356</v>
      </c>
      <c r="AC14" s="74">
        <f>+'Ark1'!X320</f>
        <v>74.611283873833855</v>
      </c>
      <c r="AD14" s="74">
        <f>+'Ark1'!Y320</f>
        <v>49.444691248334067</v>
      </c>
      <c r="AE14" s="74">
        <f>+'Ark1'!Z320</f>
        <v>9.2662462034907591</v>
      </c>
      <c r="AF14" s="157">
        <f>+'Ark1'!Z320</f>
        <v>9.2662462034907591</v>
      </c>
      <c r="AG14" s="56">
        <f>+'Ark1'!AB320</f>
        <v>2.0755754047261012</v>
      </c>
      <c r="AH14" s="56">
        <f>+'Ark1'!AC320</f>
        <v>84.873769035059581</v>
      </c>
      <c r="AI14" s="74">
        <f>+'Ark1'!AD320</f>
        <v>51.86368146334155</v>
      </c>
      <c r="AJ14" s="74">
        <f>+'Ark1'!AE320</f>
        <v>72.151269862592997</v>
      </c>
      <c r="AK14" s="74">
        <f>+'Ark1'!AF320</f>
        <v>20.925908710607047</v>
      </c>
      <c r="AL14" s="157">
        <f t="shared" si="7"/>
        <v>3.4620061683066528</v>
      </c>
      <c r="AM14" s="74">
        <f t="shared" si="8"/>
        <v>5.1246442800227658</v>
      </c>
      <c r="AN14" s="47"/>
      <c r="AP14" s="1"/>
      <c r="AQ14" s="1"/>
      <c r="AR14" s="11"/>
      <c r="AS14" s="11"/>
      <c r="AT14" s="11"/>
    </row>
    <row r="15" spans="1:57" ht="15.6">
      <c r="A15" s="47"/>
      <c r="B15" s="54">
        <f>+'Ark1'!C321</f>
        <v>2024</v>
      </c>
      <c r="C15" s="54">
        <f>+'Ark1'!I321</f>
        <v>81</v>
      </c>
      <c r="D15" s="55" t="s">
        <v>7</v>
      </c>
      <c r="E15" s="55" t="s">
        <v>3</v>
      </c>
      <c r="F15" s="54">
        <f>+'Ark1'!Q321</f>
        <v>93</v>
      </c>
      <c r="G15" s="54">
        <f t="shared" si="0"/>
        <v>-16</v>
      </c>
      <c r="H15" s="54">
        <f>+'Ark1'!R321</f>
        <v>863</v>
      </c>
      <c r="I15" s="54">
        <f t="shared" si="1"/>
        <v>158</v>
      </c>
      <c r="J15" s="273">
        <f>+'Ark1'!AG321</f>
        <v>1.5021609939361205</v>
      </c>
      <c r="K15" s="157">
        <f t="shared" si="2"/>
        <v>0.29619793247308324</v>
      </c>
      <c r="L15" s="273">
        <f>+'Ark1'!AH321</f>
        <v>26.303592120509848</v>
      </c>
      <c r="M15" s="94"/>
      <c r="N15" s="434">
        <f>+'Ark1'!AI321</f>
        <v>862</v>
      </c>
      <c r="O15" s="94"/>
      <c r="P15" s="56">
        <f>+'Ark1'!S321</f>
        <v>6.1923522595596783</v>
      </c>
      <c r="Q15" s="56">
        <f t="shared" si="3"/>
        <v>-0.42750589646868864</v>
      </c>
      <c r="R15" s="118"/>
      <c r="S15" s="435">
        <f>+IF(N15=0,"",'Ark1'!AJ321)</f>
        <v>100.93816705336418</v>
      </c>
      <c r="T15" s="415"/>
      <c r="U15" s="436">
        <f>+IF(N15=0,"",'Ark1'!AK321)</f>
        <v>17.680611549422618</v>
      </c>
      <c r="V15" s="419"/>
      <c r="W15" s="56">
        <f>+'Ark1'!T321</f>
        <v>5.862108922363845</v>
      </c>
      <c r="X15" s="56">
        <f t="shared" si="4"/>
        <v>-4.4274056359561165E-2</v>
      </c>
      <c r="Y15" s="157">
        <f>+'Ark1'!U321</f>
        <v>19.405909617612977</v>
      </c>
      <c r="Z15" s="157">
        <f t="shared" si="5"/>
        <v>-2.4345159143019366</v>
      </c>
      <c r="AA15" s="157">
        <f>+'Ark1'!W321</f>
        <v>4.5191193511008123</v>
      </c>
      <c r="AB15" s="157">
        <f t="shared" si="6"/>
        <v>-4.2752068900339388</v>
      </c>
      <c r="AC15" s="74">
        <f>+'Ark1'!X321</f>
        <v>55.967555040556192</v>
      </c>
      <c r="AD15" s="74">
        <f>+'Ark1'!Y321</f>
        <v>33.024333719582849</v>
      </c>
      <c r="AE15" s="74">
        <f>+'Ark1'!Z321</f>
        <v>8.5572098216402512</v>
      </c>
      <c r="AF15" s="157">
        <f>+'Ark1'!Z321</f>
        <v>8.5572098216402512</v>
      </c>
      <c r="AG15" s="56">
        <f>+'Ark1'!AB321</f>
        <v>1.6313097346845549</v>
      </c>
      <c r="AH15" s="56">
        <f>+'Ark1'!AC321</f>
        <v>83.419516621935983</v>
      </c>
      <c r="AI15" s="74">
        <f>+'Ark1'!AD321</f>
        <v>46.897126390461743</v>
      </c>
      <c r="AJ15" s="74">
        <f>+'Ark1'!AE321</f>
        <v>73.307879474268987</v>
      </c>
      <c r="AK15" s="74">
        <f>+'Ark1'!AF321</f>
        <v>2.0056707260388578</v>
      </c>
      <c r="AL15" s="157">
        <f t="shared" si="7"/>
        <v>3.1338510479041899</v>
      </c>
      <c r="AM15" s="74">
        <f t="shared" si="8"/>
        <v>9.279569892473118</v>
      </c>
      <c r="AN15" s="47"/>
      <c r="AP15" s="1"/>
      <c r="AQ15" s="1"/>
      <c r="AR15" s="11"/>
      <c r="AS15" s="11"/>
      <c r="AT15" s="11"/>
    </row>
    <row r="16" spans="1:57" ht="15.6">
      <c r="A16" s="47"/>
      <c r="B16" s="54">
        <f>+'Ark1'!C322</f>
        <v>2024</v>
      </c>
      <c r="C16" s="54">
        <f>+'Ark1'!I322</f>
        <v>83</v>
      </c>
      <c r="D16" s="55" t="s">
        <v>7</v>
      </c>
      <c r="E16" s="55" t="s">
        <v>436</v>
      </c>
      <c r="F16" s="54">
        <f>+'Ark1'!Q322</f>
        <v>1110</v>
      </c>
      <c r="G16" s="54">
        <f t="shared" si="0"/>
        <v>-196</v>
      </c>
      <c r="H16" s="54">
        <f>+'Ark1'!R322</f>
        <v>5808</v>
      </c>
      <c r="I16" s="54">
        <f t="shared" si="1"/>
        <v>-1679</v>
      </c>
      <c r="J16" s="273">
        <f>+'Ark1'!AG322</f>
        <v>13.507869229033924</v>
      </c>
      <c r="K16" s="157">
        <f t="shared" si="2"/>
        <v>-1.7508784773061148</v>
      </c>
      <c r="L16" s="273">
        <f>+'Ark1'!AH322</f>
        <v>4.1150137741046837</v>
      </c>
      <c r="M16" s="94"/>
      <c r="N16" s="434">
        <f>+'Ark1'!AI322</f>
        <v>5559</v>
      </c>
      <c r="O16" s="94"/>
      <c r="P16" s="56">
        <f>+'Ark1'!S322</f>
        <v>7.2751377410468301</v>
      </c>
      <c r="Q16" s="56">
        <f t="shared" si="3"/>
        <v>0.15292590720149857</v>
      </c>
      <c r="R16" s="118"/>
      <c r="S16" s="435">
        <f>+IF(N16=0,"",'Ark1'!AJ322)</f>
        <v>108.27654254362268</v>
      </c>
      <c r="T16" s="415"/>
      <c r="U16" s="436">
        <f>+IF(N16=0,"",'Ark1'!AK322)</f>
        <v>19.717020877404703</v>
      </c>
      <c r="V16" s="419"/>
      <c r="W16" s="56">
        <f>+'Ark1'!T322</f>
        <v>6.1105371900826446</v>
      </c>
      <c r="X16" s="56">
        <f t="shared" si="4"/>
        <v>-0.10062883102060294</v>
      </c>
      <c r="Y16" s="157">
        <f>+'Ark1'!U322</f>
        <v>25.9291666666666</v>
      </c>
      <c r="Z16" s="157">
        <f t="shared" si="5"/>
        <v>-9.2030074351058033E-2</v>
      </c>
      <c r="AA16" s="157">
        <f>+'Ark1'!W322</f>
        <v>10.158402203856751</v>
      </c>
      <c r="AB16" s="157">
        <f t="shared" si="6"/>
        <v>-1.1812531988412616</v>
      </c>
      <c r="AC16" s="74">
        <f>+'Ark1'!X322</f>
        <v>86.794077134986239</v>
      </c>
      <c r="AD16" s="74">
        <f>+'Ark1'!Y322</f>
        <v>63.99793388429751</v>
      </c>
      <c r="AE16" s="74">
        <f>+'Ark1'!Z322</f>
        <v>8.147408061523862</v>
      </c>
      <c r="AF16" s="157">
        <f>+'Ark1'!Z322</f>
        <v>8.147408061523862</v>
      </c>
      <c r="AG16" s="56">
        <f>+'Ark1'!AB322</f>
        <v>1.9403570254873064</v>
      </c>
      <c r="AH16" s="56">
        <f>+'Ark1'!AC322</f>
        <v>81.653138504758473</v>
      </c>
      <c r="AI16" s="74">
        <f>+'Ark1'!AD322</f>
        <v>47.091621973860349</v>
      </c>
      <c r="AJ16" s="74">
        <f>+'Ark1'!AE322</f>
        <v>66.661735396802712</v>
      </c>
      <c r="AK16" s="74">
        <f>+'Ark1'!AF322</f>
        <v>13.498187226922008</v>
      </c>
      <c r="AL16" s="157">
        <f t="shared" si="7"/>
        <v>3.5640791404364003</v>
      </c>
      <c r="AM16" s="74">
        <f t="shared" si="8"/>
        <v>5.2324324324324323</v>
      </c>
      <c r="AN16" s="47"/>
      <c r="AP16" s="1"/>
      <c r="AQ16" s="1"/>
      <c r="AR16" s="11"/>
      <c r="AS16" s="11"/>
      <c r="AT16" s="11"/>
    </row>
    <row r="17" spans="1:46">
      <c r="A17" s="47"/>
      <c r="B17" s="47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15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P17" s="1"/>
      <c r="AQ17" s="1"/>
      <c r="AR17" s="11"/>
      <c r="AS17" s="11"/>
      <c r="AT17" s="11"/>
    </row>
    <row r="18" spans="1:46" ht="15.6">
      <c r="A18" s="47"/>
      <c r="B18">
        <f>+'Ark1'!C323</f>
        <v>2023</v>
      </c>
      <c r="C18">
        <f>+'Ark1'!I323</f>
        <v>6</v>
      </c>
      <c r="D18" s="3" t="s">
        <v>76</v>
      </c>
      <c r="E18" s="3" t="s">
        <v>435</v>
      </c>
      <c r="F18">
        <f>+'Ark1'!Q323</f>
        <v>1182</v>
      </c>
      <c r="H18" s="11">
        <f>+'Ark1'!R323</f>
        <v>7165</v>
      </c>
      <c r="J18" s="205">
        <f>+'Ark1'!AG323</f>
        <v>15.7972271504168</v>
      </c>
      <c r="L18" s="205">
        <f>+'Ark1'!AH323</f>
        <v>4.5638520586182851</v>
      </c>
      <c r="M18" s="94"/>
      <c r="N18" s="434">
        <f>+'Ark1'!AI323</f>
        <v>5268</v>
      </c>
      <c r="O18" s="94"/>
      <c r="P18" s="1">
        <f>+'Ark1'!S323</f>
        <v>7.2488485694347506</v>
      </c>
      <c r="R18" s="118"/>
      <c r="S18" s="435">
        <f>+IF(N18=0,"",'Ark1'!AJ323)</f>
        <v>110.50392938496528</v>
      </c>
      <c r="T18" s="415"/>
      <c r="U18" s="436">
        <f>+IF(N18=0,"",'Ark1'!AK323)</f>
        <v>20.12266590065942</v>
      </c>
      <c r="V18" s="419"/>
      <c r="W18" s="1">
        <f>+'Ark1'!T323</f>
        <v>6.0418702023726452</v>
      </c>
      <c r="Y18" s="92">
        <f>+'Ark1'!U323</f>
        <v>28.150160502442478</v>
      </c>
      <c r="AA18" s="92">
        <f>+'Ark1'!W323</f>
        <v>11.807397069085836</v>
      </c>
      <c r="AC18" s="11">
        <f>+'Ark1'!X323</f>
        <v>94.319609211444501</v>
      </c>
      <c r="AD18" s="11">
        <f>+'Ark1'!Y323</f>
        <v>74.375436147941386</v>
      </c>
      <c r="AE18" s="11">
        <f>+'Ark1'!Z323</f>
        <v>7.8118716562651853</v>
      </c>
      <c r="AF18" s="92">
        <f>+'Ark1'!Z323</f>
        <v>7.8118716562651853</v>
      </c>
      <c r="AG18" s="1">
        <f>+'Ark1'!AB323</f>
        <v>2.2024359710239745</v>
      </c>
      <c r="AH18" s="1">
        <f>+'Ark1'!AC323</f>
        <v>67.764606760293347</v>
      </c>
      <c r="AI18" s="11">
        <f>+'Ark1'!AD323</f>
        <v>49.291106368404485</v>
      </c>
      <c r="AJ18" s="11">
        <f>+'Ark1'!AE323</f>
        <v>50.533709125393642</v>
      </c>
      <c r="AK18" s="11">
        <f>+'Ark1'!AF323</f>
        <v>14.701356259104996</v>
      </c>
      <c r="AL18" s="92">
        <f t="shared" si="7"/>
        <v>3.8833975124186608</v>
      </c>
      <c r="AM18" s="11">
        <f t="shared" si="8"/>
        <v>6.0617597292724197</v>
      </c>
      <c r="AN18" s="47"/>
      <c r="AP18" s="1"/>
      <c r="AQ18" s="1"/>
      <c r="AR18" s="11"/>
      <c r="AS18" s="11"/>
      <c r="AT18" s="11"/>
    </row>
    <row r="19" spans="1:46" ht="15.6">
      <c r="A19" s="47"/>
      <c r="B19">
        <f>+'Ark1'!C324</f>
        <v>2023</v>
      </c>
      <c r="C19">
        <f>+'Ark1'!I324</f>
        <v>24</v>
      </c>
      <c r="D19" s="3" t="s">
        <v>76</v>
      </c>
      <c r="E19" s="3" t="s">
        <v>109</v>
      </c>
      <c r="F19">
        <f>+'Ark1'!Q324</f>
        <v>2867</v>
      </c>
      <c r="H19" s="11">
        <f>+'Ark1'!R324</f>
        <v>13612</v>
      </c>
      <c r="J19" s="205">
        <f>+'Ark1'!AG324</f>
        <v>28.946888595721035</v>
      </c>
      <c r="L19" s="205">
        <f>+'Ark1'!AH324</f>
        <v>2.0717014399059654</v>
      </c>
      <c r="M19" s="94"/>
      <c r="N19" s="434">
        <f>+'Ark1'!AI324</f>
        <v>3473</v>
      </c>
      <c r="O19" s="94"/>
      <c r="P19" s="1">
        <f>+'Ark1'!S324</f>
        <v>7.4800176315016147</v>
      </c>
      <c r="R19" s="118"/>
      <c r="S19" s="435">
        <f>+IF(N19=0,"",'Ark1'!AJ324)</f>
        <v>111.59297437374045</v>
      </c>
      <c r="T19" s="415"/>
      <c r="U19" s="436">
        <f>+IF(N19=0,"",'Ark1'!AK324)</f>
        <v>20.466610251665525</v>
      </c>
      <c r="V19" s="419"/>
      <c r="W19" s="1">
        <f>+'Ark1'!T324</f>
        <v>6.186746987951806</v>
      </c>
      <c r="Y19" s="92">
        <f>+'Ark1'!U324</f>
        <v>27.15164560681762</v>
      </c>
      <c r="AA19" s="92">
        <f>+'Ark1'!W324</f>
        <v>11.791066705847779</v>
      </c>
      <c r="AC19" s="11">
        <f>+'Ark1'!X324</f>
        <v>87.915074933881854</v>
      </c>
      <c r="AD19" s="11">
        <f>+'Ark1'!Y324</f>
        <v>67.778430796356147</v>
      </c>
      <c r="AE19" s="11">
        <f>+'Ark1'!Z324</f>
        <v>8.6958605654653205</v>
      </c>
      <c r="AF19" s="92">
        <f>+'Ark1'!Z324</f>
        <v>8.6958605654653205</v>
      </c>
      <c r="AG19" s="1">
        <f>+'Ark1'!AB324</f>
        <v>2.197781739647239</v>
      </c>
      <c r="AH19" s="1">
        <f>+'Ark1'!AC324</f>
        <v>72.457686995231498</v>
      </c>
      <c r="AI19" s="11">
        <f>+'Ark1'!AD324</f>
        <v>40.353745103540952</v>
      </c>
      <c r="AJ19" s="11">
        <f>+'Ark1'!AE324</f>
        <v>45.510952887181837</v>
      </c>
      <c r="AK19" s="11">
        <f>+'Ark1'!AF324</f>
        <v>27.929499148490876</v>
      </c>
      <c r="AL19" s="92">
        <f t="shared" si="7"/>
        <v>3.6298905890903526</v>
      </c>
      <c r="AM19" s="11">
        <f t="shared" si="8"/>
        <v>4.747820020927799</v>
      </c>
      <c r="AN19" s="47"/>
      <c r="AP19" s="1"/>
      <c r="AQ19" s="1"/>
      <c r="AR19" s="11"/>
      <c r="AS19" s="11"/>
      <c r="AT19" s="11"/>
    </row>
    <row r="20" spans="1:46" ht="15.6">
      <c r="A20" s="47"/>
      <c r="B20">
        <f>+'Ark1'!C325</f>
        <v>2023</v>
      </c>
      <c r="C20">
        <f>+'Ark1'!I325</f>
        <v>49</v>
      </c>
      <c r="D20" s="3" t="s">
        <v>76</v>
      </c>
      <c r="E20" s="3" t="s">
        <v>110</v>
      </c>
      <c r="F20">
        <f>+'Ark1'!Q325</f>
        <v>1538</v>
      </c>
      <c r="H20" s="11">
        <f>+'Ark1'!R325</f>
        <v>10458</v>
      </c>
      <c r="J20" s="205">
        <f>+'Ark1'!AG325</f>
        <v>21.308033863928276</v>
      </c>
      <c r="L20" s="205">
        <f>+'Ark1'!AH325</f>
        <v>3.7005163511187606</v>
      </c>
      <c r="M20" s="94"/>
      <c r="N20" s="434">
        <f>+'Ark1'!AI325</f>
        <v>598</v>
      </c>
      <c r="O20" s="94"/>
      <c r="P20" s="1">
        <f>+'Ark1'!S325</f>
        <v>7.2171543316121634</v>
      </c>
      <c r="R20" s="118"/>
      <c r="S20" s="435">
        <f>+IF(N20=0,"",'Ark1'!AJ325)</f>
        <v>108.39046822742482</v>
      </c>
      <c r="T20" s="415"/>
      <c r="U20" s="436">
        <f>+IF(N20=0,"",'Ark1'!AK325)</f>
        <v>19.690450471425695</v>
      </c>
      <c r="V20" s="419"/>
      <c r="W20" s="1">
        <f>+'Ark1'!T325</f>
        <v>6.1917192579843183</v>
      </c>
      <c r="Y20" s="92">
        <f>+'Ark1'!U325</f>
        <v>26.014228341939081</v>
      </c>
      <c r="AA20" s="92">
        <f>+'Ark1'!W325</f>
        <v>11.168483457640082</v>
      </c>
      <c r="AC20" s="11">
        <f>+'Ark1'!X325</f>
        <v>86.34538152610439</v>
      </c>
      <c r="AD20" s="11">
        <f>+'Ark1'!Y325</f>
        <v>63.731114935934222</v>
      </c>
      <c r="AE20" s="11">
        <f>+'Ark1'!Z325</f>
        <v>8.4256030212122983</v>
      </c>
      <c r="AF20" s="92">
        <f>+'Ark1'!Z325</f>
        <v>8.4256030212122983</v>
      </c>
      <c r="AG20" s="1">
        <f>+'Ark1'!AB325</f>
        <v>1.9132706547108296</v>
      </c>
      <c r="AH20" s="1">
        <f>+'Ark1'!AC325</f>
        <v>73.011365256352718</v>
      </c>
      <c r="AI20" s="11">
        <f>+'Ark1'!AD325</f>
        <v>39.133903939304446</v>
      </c>
      <c r="AJ20" s="11">
        <f>+'Ark1'!AE325</f>
        <v>45.411789871922686</v>
      </c>
      <c r="AK20" s="11">
        <f>+'Ark1'!AF325</f>
        <v>21.458029833596648</v>
      </c>
      <c r="AL20" s="92">
        <f t="shared" si="7"/>
        <v>3.6044993839182649</v>
      </c>
      <c r="AM20" s="11">
        <f t="shared" si="8"/>
        <v>6.7997399219765926</v>
      </c>
      <c r="AN20" s="47"/>
      <c r="AP20" s="1"/>
      <c r="AQ20" s="1"/>
      <c r="AR20" s="11"/>
      <c r="AS20" s="11"/>
      <c r="AT20" s="11"/>
    </row>
    <row r="21" spans="1:46" ht="15.6">
      <c r="A21" s="47"/>
      <c r="B21">
        <f>+'Ark1'!C326</f>
        <v>2023</v>
      </c>
      <c r="C21">
        <f>+'Ark1'!I326</f>
        <v>80</v>
      </c>
      <c r="D21" s="3" t="s">
        <v>7</v>
      </c>
      <c r="E21" s="3" t="s">
        <v>6</v>
      </c>
      <c r="F21">
        <f>+'Ark1'!Q326</f>
        <v>1804</v>
      </c>
      <c r="H21" s="11">
        <f>+'Ark1'!R326</f>
        <v>9310</v>
      </c>
      <c r="J21" s="205">
        <f>+'Ark1'!AG326</f>
        <v>17.48313962213081</v>
      </c>
      <c r="L21" s="205">
        <f>+'Ark1'!AH326</f>
        <v>5.4242749731471518</v>
      </c>
      <c r="M21" s="94"/>
      <c r="N21" s="434">
        <f>+'Ark1'!AI326</f>
        <v>4121</v>
      </c>
      <c r="O21" s="94"/>
      <c r="P21" s="1">
        <f>+'Ark1'!S326</f>
        <v>7.01170784103115</v>
      </c>
      <c r="R21" s="118"/>
      <c r="S21" s="435">
        <f>+IF(N21=0,"",'Ark1'!AJ326)</f>
        <v>109.21412278573167</v>
      </c>
      <c r="T21" s="415"/>
      <c r="U21" s="436">
        <f>+IF(N21=0,"",'Ark1'!AK326)</f>
        <v>19.249571716555721</v>
      </c>
      <c r="V21" s="419"/>
      <c r="W21" s="1">
        <f>+'Ark1'!T326</f>
        <v>6.4837808807733612</v>
      </c>
      <c r="Y21" s="92">
        <f>+'Ark1'!U326</f>
        <v>23.976509129967809</v>
      </c>
      <c r="AA21" s="92">
        <f>+'Ark1'!W326</f>
        <v>13.523093447905477</v>
      </c>
      <c r="AC21" s="11">
        <f>+'Ark1'!X326</f>
        <v>78.249194414607942</v>
      </c>
      <c r="AD21" s="11">
        <f>+'Ark1'!Y326</f>
        <v>52.212674543501613</v>
      </c>
      <c r="AE21" s="11">
        <f>+'Ark1'!Z326</f>
        <v>8.8392105186850234</v>
      </c>
      <c r="AF21" s="92">
        <f>+'Ark1'!Z326</f>
        <v>8.8392105186850234</v>
      </c>
      <c r="AG21" s="1">
        <f>+'Ark1'!AB326</f>
        <v>2.0263317858212453</v>
      </c>
      <c r="AH21" s="1">
        <f>+'Ark1'!AC326</f>
        <v>68.756749308650399</v>
      </c>
      <c r="AI21" s="11">
        <f>+'Ark1'!AD326</f>
        <v>49.185496904350579</v>
      </c>
      <c r="AJ21" s="11">
        <f>+'Ark1'!AE326</f>
        <v>58.564241820952986</v>
      </c>
      <c r="AK21" s="11">
        <f>+'Ark1'!AF326</f>
        <v>19.102529905410673</v>
      </c>
      <c r="AL21" s="92">
        <f t="shared" si="7"/>
        <v>3.4194963158136655</v>
      </c>
      <c r="AM21" s="11">
        <f t="shared" si="8"/>
        <v>5.1607538802660757</v>
      </c>
      <c r="AN21" s="47"/>
      <c r="AP21" s="1"/>
      <c r="AQ21" s="1"/>
      <c r="AR21" s="11"/>
      <c r="AS21" s="11"/>
      <c r="AT21" s="11"/>
    </row>
    <row r="22" spans="1:46" ht="15.6">
      <c r="A22" s="47"/>
      <c r="B22">
        <f>+'Ark1'!C327</f>
        <v>2023</v>
      </c>
      <c r="C22">
        <f>+'Ark1'!I327</f>
        <v>81</v>
      </c>
      <c r="D22" s="3" t="s">
        <v>7</v>
      </c>
      <c r="E22" s="3" t="s">
        <v>3</v>
      </c>
      <c r="F22">
        <f>+'Ark1'!Q327</f>
        <v>109</v>
      </c>
      <c r="H22" s="11">
        <f>+'Ark1'!R327</f>
        <v>705</v>
      </c>
      <c r="J22" s="205">
        <f>+'Ark1'!AG327</f>
        <v>1.2059630614630372</v>
      </c>
      <c r="L22" s="205">
        <f>+'Ark1'!AH327</f>
        <v>8.085106382978724</v>
      </c>
      <c r="M22" s="94"/>
      <c r="N22" s="434">
        <f>+'Ark1'!AI327</f>
        <v>0</v>
      </c>
      <c r="O22" s="94"/>
      <c r="P22" s="1">
        <f>+'Ark1'!S327</f>
        <v>6.6198581560283669</v>
      </c>
      <c r="R22" s="118"/>
      <c r="S22" s="435" t="str">
        <f>+IF(N22=0,"",'Ark1'!AJ327)</f>
        <v/>
      </c>
      <c r="T22" s="415"/>
      <c r="U22" s="436" t="str">
        <f>+IF(N22=0,"",'Ark1'!AK327)</f>
        <v/>
      </c>
      <c r="V22" s="419"/>
      <c r="W22" s="1">
        <f>+'Ark1'!T327</f>
        <v>5.9063829787234061</v>
      </c>
      <c r="Y22" s="92">
        <f>+'Ark1'!U327</f>
        <v>21.840425531914914</v>
      </c>
      <c r="AA22" s="92">
        <f>+'Ark1'!W327</f>
        <v>8.7943262411347511</v>
      </c>
      <c r="AC22" s="11">
        <f>+'Ark1'!X327</f>
        <v>69.219858156028394</v>
      </c>
      <c r="AD22" s="11">
        <f>+'Ark1'!Y327</f>
        <v>42.695035460992905</v>
      </c>
      <c r="AE22" s="11">
        <f>+'Ark1'!Z327</f>
        <v>8.2083055906798261</v>
      </c>
      <c r="AF22" s="92">
        <f>+'Ark1'!Z327</f>
        <v>8.2083055906798261</v>
      </c>
      <c r="AG22" s="1">
        <f>+'Ark1'!AB327</f>
        <v>1.9218125592527924</v>
      </c>
      <c r="AH22" s="1">
        <f>+'Ark1'!AC327</f>
        <v>70.516189782797099</v>
      </c>
      <c r="AI22" s="11">
        <f>+'Ark1'!AD327</f>
        <v>55.721859217883882</v>
      </c>
      <c r="AJ22" s="11">
        <f>+'Ark1'!AE327</f>
        <v>60.476449150949605</v>
      </c>
      <c r="AK22" s="11">
        <f>+'Ark1'!AF327</f>
        <v>1.4465395900445253</v>
      </c>
      <c r="AL22" s="92">
        <f t="shared" si="7"/>
        <v>3.2992286265266806</v>
      </c>
      <c r="AM22" s="11">
        <f t="shared" si="8"/>
        <v>6.4678899082568808</v>
      </c>
      <c r="AN22" s="47"/>
      <c r="AP22" s="1"/>
      <c r="AQ22" s="1"/>
      <c r="AR22" s="11"/>
      <c r="AS22" s="11"/>
      <c r="AT22" s="11"/>
    </row>
    <row r="23" spans="1:46" ht="15.6">
      <c r="A23" s="47"/>
      <c r="B23">
        <f>+'Ark1'!C328</f>
        <v>2023</v>
      </c>
      <c r="C23">
        <f>+'Ark1'!I328</f>
        <v>83</v>
      </c>
      <c r="D23" s="3" t="s">
        <v>7</v>
      </c>
      <c r="E23" s="3" t="s">
        <v>436</v>
      </c>
      <c r="F23">
        <f>+'Ark1'!Q328</f>
        <v>1306</v>
      </c>
      <c r="H23" s="11">
        <f>+'Ark1'!R328</f>
        <v>7487</v>
      </c>
      <c r="J23" s="205">
        <f>+'Ark1'!AG328</f>
        <v>15.258747706340039</v>
      </c>
      <c r="L23" s="205">
        <f>+'Ark1'!AH328</f>
        <v>3.9668759182583138</v>
      </c>
      <c r="M23" s="94"/>
      <c r="N23" s="434">
        <f>+'Ark1'!AI328</f>
        <v>1398</v>
      </c>
      <c r="O23" s="94"/>
      <c r="P23" s="1">
        <f>+'Ark1'!S328</f>
        <v>7.1222118338453315</v>
      </c>
      <c r="R23" s="118"/>
      <c r="S23" s="435">
        <f>+IF(N23=0,"",'Ark1'!AJ328)</f>
        <v>109.50207439198851</v>
      </c>
      <c r="T23" s="415"/>
      <c r="U23" s="436">
        <f>+IF(N23=0,"",'Ark1'!AK328)</f>
        <v>19.34157675140316</v>
      </c>
      <c r="V23" s="419"/>
      <c r="W23" s="1">
        <f>+'Ark1'!T328</f>
        <v>6.2111660211032476</v>
      </c>
      <c r="Y23" s="92">
        <f>+'Ark1'!U328</f>
        <v>26.021196741017658</v>
      </c>
      <c r="AA23" s="92">
        <f>+'Ark1'!W328</f>
        <v>11.339655402698012</v>
      </c>
      <c r="AC23" s="11">
        <f>+'Ark1'!X328</f>
        <v>87.685321223453982</v>
      </c>
      <c r="AD23" s="11">
        <f>+'Ark1'!Y328</f>
        <v>64.525176973420614</v>
      </c>
      <c r="AE23" s="11">
        <f>+'Ark1'!Z328</f>
        <v>8.1345817720406473</v>
      </c>
      <c r="AF23" s="92">
        <f>+'Ark1'!Z328</f>
        <v>8.1345817720406473</v>
      </c>
      <c r="AG23" s="1">
        <f>+'Ark1'!AB328</f>
        <v>1.9739571460807717</v>
      </c>
      <c r="AH23" s="1">
        <f>+'Ark1'!AC328</f>
        <v>70.998430922168453</v>
      </c>
      <c r="AI23" s="11">
        <f>+'Ark1'!AD328</f>
        <v>46.203933482950625</v>
      </c>
      <c r="AJ23" s="11">
        <f>+'Ark1'!AE328</f>
        <v>52.859140233363718</v>
      </c>
      <c r="AK23" s="11">
        <f>+'Ark1'!AF328</f>
        <v>15.362045263352282</v>
      </c>
      <c r="AL23" s="92">
        <f t="shared" si="7"/>
        <v>3.6535274923111398</v>
      </c>
      <c r="AM23" s="11">
        <f t="shared" si="8"/>
        <v>5.7327718223583464</v>
      </c>
      <c r="AN23" s="47"/>
      <c r="AP23" s="1"/>
      <c r="AQ23" s="1"/>
      <c r="AR23" s="11"/>
      <c r="AS23" s="11"/>
      <c r="AT23" s="11"/>
    </row>
    <row r="24" spans="1:46" ht="15.6">
      <c r="A24" s="47"/>
      <c r="B24" s="47"/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94"/>
      <c r="N24" s="94"/>
      <c r="O24" s="94"/>
      <c r="P24" s="47"/>
      <c r="Q24" s="47"/>
      <c r="R24" s="118"/>
      <c r="S24" s="89"/>
      <c r="T24" s="415"/>
      <c r="U24" s="47"/>
      <c r="V24" s="419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P24" s="1"/>
      <c r="AQ24" s="1"/>
      <c r="AR24" s="11"/>
      <c r="AS24" s="11"/>
      <c r="AT24" s="11"/>
    </row>
    <row r="25" spans="1:46" ht="15.6">
      <c r="A25" s="47"/>
      <c r="B25" s="54">
        <f>+'Ark1'!C329</f>
        <v>2022</v>
      </c>
      <c r="C25" s="54">
        <f>+'Ark1'!I329</f>
        <v>6</v>
      </c>
      <c r="D25" s="55" t="s">
        <v>76</v>
      </c>
      <c r="E25" s="55" t="s">
        <v>435</v>
      </c>
      <c r="F25" s="54">
        <f>+'Ark1'!Q329</f>
        <v>1330</v>
      </c>
      <c r="G25" s="54"/>
      <c r="H25" s="74">
        <f>+'Ark1'!R329</f>
        <v>7784</v>
      </c>
      <c r="I25" s="54"/>
      <c r="J25" s="273">
        <f>+'Ark1'!AG329</f>
        <v>16.165555561700614</v>
      </c>
      <c r="K25" s="157"/>
      <c r="L25" s="273">
        <f>+'Ark1'!AH329</f>
        <v>3.956834532374101</v>
      </c>
      <c r="M25" s="94"/>
      <c r="N25" s="94"/>
      <c r="O25" s="94"/>
      <c r="P25" s="56">
        <f>+'Ark1'!S329</f>
        <v>7.0856885919835557</v>
      </c>
      <c r="Q25" s="54"/>
      <c r="R25" s="118"/>
      <c r="S25" s="157"/>
      <c r="T25" s="415"/>
      <c r="U25" s="54"/>
      <c r="V25" s="419"/>
      <c r="W25" s="56">
        <f>+'Ark1'!T329</f>
        <v>6.2637461459403907</v>
      </c>
      <c r="X25" s="54"/>
      <c r="Y25" s="157">
        <f>+'Ark1'!U329</f>
        <v>28.53867677286744</v>
      </c>
      <c r="Z25" s="157"/>
      <c r="AA25" s="157">
        <f>+'Ark1'!W329</f>
        <v>12.859712230215823</v>
      </c>
      <c r="AB25" s="157"/>
      <c r="AC25" s="74">
        <f>+'Ark1'!X329</f>
        <v>96.62127440904419</v>
      </c>
      <c r="AD25" s="74">
        <f>+'Ark1'!Y329</f>
        <v>76.811408016443977</v>
      </c>
      <c r="AE25" s="74">
        <f>+'Ark1'!Z329</f>
        <v>7.4790435616093154</v>
      </c>
      <c r="AF25" s="157">
        <f>+'Ark1'!Z329</f>
        <v>7.4790435616093154</v>
      </c>
      <c r="AG25" s="56">
        <f>+'Ark1'!AB329</f>
        <v>2.1837344013313778</v>
      </c>
      <c r="AH25" s="56">
        <f>+'Ark1'!AC329</f>
        <v>65.515376699316406</v>
      </c>
      <c r="AI25" s="74">
        <f>+'Ark1'!AD329</f>
        <v>52.776563204185592</v>
      </c>
      <c r="AJ25" s="74">
        <f>+'Ark1'!AE329</f>
        <v>51.474634693105045</v>
      </c>
      <c r="AK25" s="74">
        <f>+'Ark1'!AF329</f>
        <v>15.12719357910488</v>
      </c>
      <c r="AL25" s="157">
        <f t="shared" si="7"/>
        <v>4.0276504396700235</v>
      </c>
      <c r="AM25" s="74">
        <f t="shared" si="8"/>
        <v>5.8526315789473689</v>
      </c>
      <c r="AN25" s="47"/>
      <c r="AP25" s="13"/>
      <c r="AQ25" s="13"/>
      <c r="AR25" s="11"/>
      <c r="AS25" s="11"/>
      <c r="AT25" s="11"/>
    </row>
    <row r="26" spans="1:46" ht="16.5" customHeight="1">
      <c r="A26" s="47"/>
      <c r="B26" s="54">
        <f>+'Ark1'!C330</f>
        <v>2022</v>
      </c>
      <c r="C26" s="54">
        <f>+'Ark1'!I330</f>
        <v>24</v>
      </c>
      <c r="D26" s="55" t="s">
        <v>76</v>
      </c>
      <c r="E26" s="55" t="s">
        <v>109</v>
      </c>
      <c r="F26" s="54">
        <f>+'Ark1'!Q330</f>
        <v>2937</v>
      </c>
      <c r="G26" s="54"/>
      <c r="H26" s="74">
        <f>+'Ark1'!R330</f>
        <v>14248</v>
      </c>
      <c r="I26" s="54"/>
      <c r="J26" s="273">
        <f>+'Ark1'!AG330</f>
        <v>28.323450160662119</v>
      </c>
      <c r="K26" s="157"/>
      <c r="L26" s="273">
        <f>+'Ark1'!AH330</f>
        <v>2.7863559797866362</v>
      </c>
      <c r="M26" s="94"/>
      <c r="N26" s="94"/>
      <c r="O26" s="94"/>
      <c r="P26" s="56">
        <f>+'Ark1'!S330</f>
        <v>7.2773722627737252</v>
      </c>
      <c r="Q26" s="54"/>
      <c r="R26" s="118"/>
      <c r="S26" s="157"/>
      <c r="T26" s="415"/>
      <c r="U26" s="54"/>
      <c r="V26" s="419"/>
      <c r="W26" s="56">
        <f>+'Ark1'!T330</f>
        <v>6.1980628860190894</v>
      </c>
      <c r="X26" s="54"/>
      <c r="Y26" s="157">
        <f>+'Ark1'!U330</f>
        <v>27.317331555305941</v>
      </c>
      <c r="Z26" s="157"/>
      <c r="AA26" s="157">
        <f>+'Ark1'!W330</f>
        <v>12.584222346996071</v>
      </c>
      <c r="AB26" s="157"/>
      <c r="AC26" s="74">
        <f>+'Ark1'!X330</f>
        <v>86.426165075800114</v>
      </c>
      <c r="AD26" s="74">
        <f>+'Ark1'!Y330</f>
        <v>68.086749017405978</v>
      </c>
      <c r="AE26" s="74">
        <f>+'Ark1'!Z330</f>
        <v>9.2662772347805777</v>
      </c>
      <c r="AF26" s="157">
        <f>+'Ark1'!Z330</f>
        <v>9.2662772347805777</v>
      </c>
      <c r="AG26" s="56">
        <f>+'Ark1'!AB330</f>
        <v>2.0790299908735275</v>
      </c>
      <c r="AH26" s="56">
        <f>+'Ark1'!AC330</f>
        <v>74.059823140288401</v>
      </c>
      <c r="AI26" s="74">
        <f>+'Ark1'!AD330</f>
        <v>50.288739394229843</v>
      </c>
      <c r="AJ26" s="74">
        <f>+'Ark1'!AE330</f>
        <v>54.989986716189691</v>
      </c>
      <c r="AK26" s="74">
        <f>+'Ark1'!AF330</f>
        <v>27.689138503993632</v>
      </c>
      <c r="AL26" s="157">
        <f t="shared" si="7"/>
        <v>3.7537356299668132</v>
      </c>
      <c r="AM26" s="74">
        <f t="shared" si="8"/>
        <v>4.8512087163772559</v>
      </c>
      <c r="AN26" s="47"/>
      <c r="AP26" s="13"/>
      <c r="AQ26" s="13"/>
      <c r="AR26" s="11"/>
      <c r="AS26" s="11"/>
      <c r="AT26" s="11"/>
    </row>
    <row r="27" spans="1:46" ht="16.5" customHeight="1">
      <c r="A27" s="47"/>
      <c r="B27" s="54">
        <f>+'Ark1'!C331</f>
        <v>2022</v>
      </c>
      <c r="C27" s="54">
        <f>+'Ark1'!I331</f>
        <v>49</v>
      </c>
      <c r="D27" s="55" t="s">
        <v>76</v>
      </c>
      <c r="E27" s="55" t="s">
        <v>110</v>
      </c>
      <c r="F27" s="54">
        <f>+'Ark1'!Q331</f>
        <v>1603</v>
      </c>
      <c r="G27" s="54"/>
      <c r="H27" s="74">
        <f>+'Ark1'!R331</f>
        <v>11531</v>
      </c>
      <c r="I27" s="54"/>
      <c r="J27" s="273">
        <f>+'Ark1'!AG331</f>
        <v>22.354218594317167</v>
      </c>
      <c r="K27" s="157"/>
      <c r="L27" s="273">
        <f>+'Ark1'!AH331</f>
        <v>4.1800364235538989</v>
      </c>
      <c r="M27" s="94"/>
      <c r="N27" s="94"/>
      <c r="O27" s="94"/>
      <c r="P27" s="56">
        <f>+'Ark1'!S331</f>
        <v>6.9630561096175514</v>
      </c>
      <c r="Q27" s="54"/>
      <c r="R27" s="118"/>
      <c r="S27" s="157"/>
      <c r="T27" s="415"/>
      <c r="U27" s="54"/>
      <c r="V27" s="419"/>
      <c r="W27" s="56">
        <f>+'Ark1'!T331</f>
        <v>6.1630387650680785</v>
      </c>
      <c r="X27" s="54"/>
      <c r="Y27" s="157">
        <f>+'Ark1'!U331</f>
        <v>26.640265371607036</v>
      </c>
      <c r="Z27" s="157"/>
      <c r="AA27" s="157">
        <f>+'Ark1'!W331</f>
        <v>12.384008325383748</v>
      </c>
      <c r="AB27" s="157"/>
      <c r="AC27" s="74">
        <f>+'Ark1'!X331</f>
        <v>87.104327465094116</v>
      </c>
      <c r="AD27" s="74">
        <f>+'Ark1'!Y331</f>
        <v>65.224178301968607</v>
      </c>
      <c r="AE27" s="74">
        <f>+'Ark1'!Z331</f>
        <v>8.6712482310192076</v>
      </c>
      <c r="AF27" s="157">
        <f>+'Ark1'!Z331</f>
        <v>8.6712482310192076</v>
      </c>
      <c r="AG27" s="56">
        <f>+'Ark1'!AB331</f>
        <v>2.1135793537616818</v>
      </c>
      <c r="AH27" s="56">
        <f>+'Ark1'!AC331</f>
        <v>71.653911829499236</v>
      </c>
      <c r="AI27" s="74">
        <f>+'Ark1'!AD331</f>
        <v>39.015432146638346</v>
      </c>
      <c r="AJ27" s="74">
        <f>+'Ark1'!AE331</f>
        <v>44.291588443221045</v>
      </c>
      <c r="AK27" s="74">
        <f>+'Ark1'!AF331</f>
        <v>22.409001690732076</v>
      </c>
      <c r="AL27" s="157">
        <f t="shared" si="7"/>
        <v>3.825944377327481</v>
      </c>
      <c r="AM27" s="74">
        <f t="shared" si="8"/>
        <v>7.1933873986275731</v>
      </c>
      <c r="AN27" s="47"/>
      <c r="AP27" s="13"/>
      <c r="AQ27" s="13"/>
      <c r="AR27" s="11"/>
      <c r="AS27" s="11"/>
      <c r="AT27" s="11"/>
    </row>
    <row r="28" spans="1:46" ht="15.6">
      <c r="A28" s="47"/>
      <c r="B28" s="54">
        <f>+'Ark1'!C332</f>
        <v>2022</v>
      </c>
      <c r="C28" s="54">
        <f>+'Ark1'!I332</f>
        <v>80</v>
      </c>
      <c r="D28" s="55" t="s">
        <v>7</v>
      </c>
      <c r="E28" s="55" t="s">
        <v>6</v>
      </c>
      <c r="F28" s="54">
        <f>+'Ark1'!Q332</f>
        <v>1903</v>
      </c>
      <c r="G28" s="54"/>
      <c r="H28" s="74">
        <f>+'Ark1'!R332</f>
        <v>9968</v>
      </c>
      <c r="I28" s="54"/>
      <c r="J28" s="273">
        <f>+'Ark1'!AG332</f>
        <v>17.903086885662503</v>
      </c>
      <c r="K28" s="157"/>
      <c r="L28" s="273">
        <f>+'Ark1'!AH332</f>
        <v>4.5947030497592305</v>
      </c>
      <c r="M28" s="94"/>
      <c r="N28" s="94"/>
      <c r="O28" s="94"/>
      <c r="P28" s="56">
        <f>+'Ark1'!S332</f>
        <v>6.8408908507223147</v>
      </c>
      <c r="Q28" s="54"/>
      <c r="R28" s="118"/>
      <c r="S28" s="157"/>
      <c r="T28" s="415"/>
      <c r="U28" s="54"/>
      <c r="V28" s="419"/>
      <c r="W28" s="56">
        <f>+'Ark1'!T332</f>
        <v>6.4486356340288919</v>
      </c>
      <c r="X28" s="54"/>
      <c r="Y28" s="157">
        <f>+'Ark1'!U332</f>
        <v>24.681179775280913</v>
      </c>
      <c r="Z28" s="157"/>
      <c r="AA28" s="157">
        <f>+'Ark1'!W332</f>
        <v>14.235553772070627</v>
      </c>
      <c r="AB28" s="157"/>
      <c r="AC28" s="74">
        <f>+'Ark1'!X332</f>
        <v>80.547752808988761</v>
      </c>
      <c r="AD28" s="74">
        <f>+'Ark1'!Y332</f>
        <v>55.216693418940622</v>
      </c>
      <c r="AE28" s="74">
        <f>+'Ark1'!Z332</f>
        <v>8.9551108180651546</v>
      </c>
      <c r="AF28" s="157">
        <f>+'Ark1'!Z332</f>
        <v>8.9551108180651546</v>
      </c>
      <c r="AG28" s="56">
        <f>+'Ark1'!AB332</f>
        <v>2.038102672702383</v>
      </c>
      <c r="AH28" s="56">
        <f>+'Ark1'!AC332</f>
        <v>70.574433185181206</v>
      </c>
      <c r="AI28" s="74">
        <f>+'Ark1'!AD332</f>
        <v>54.65601948692035</v>
      </c>
      <c r="AJ28" s="74">
        <f>+'Ark1'!AE332</f>
        <v>59.991269881676722</v>
      </c>
      <c r="AK28" s="74">
        <f>+'Ark1'!AF332</f>
        <v>19.371514079717045</v>
      </c>
      <c r="AL28" s="157">
        <f t="shared" si="7"/>
        <v>3.6078897199002791</v>
      </c>
      <c r="AM28" s="74">
        <f t="shared" si="8"/>
        <v>5.2380451918024171</v>
      </c>
      <c r="AN28" s="47"/>
      <c r="AP28" s="13"/>
      <c r="AQ28" s="13"/>
      <c r="AR28" s="11"/>
      <c r="AS28" s="11"/>
      <c r="AT28" s="11"/>
    </row>
    <row r="29" spans="1:46" ht="17.25" customHeight="1">
      <c r="A29" s="47"/>
      <c r="B29" s="54">
        <f>+'Ark1'!C333</f>
        <v>2022</v>
      </c>
      <c r="C29" s="54">
        <f>+'Ark1'!I333</f>
        <v>81</v>
      </c>
      <c r="D29" s="55" t="s">
        <v>7</v>
      </c>
      <c r="E29" s="55" t="s">
        <v>3</v>
      </c>
      <c r="F29" s="54">
        <f>+'Ark1'!Q333</f>
        <v>123</v>
      </c>
      <c r="G29" s="54"/>
      <c r="H29" s="74">
        <f>+'Ark1'!R333</f>
        <v>742</v>
      </c>
      <c r="I29" s="54"/>
      <c r="J29" s="273">
        <f>+'Ark1'!AG333</f>
        <v>1.2707144206511547</v>
      </c>
      <c r="K29" s="157"/>
      <c r="L29" s="273">
        <f>+'Ark1'!AH333</f>
        <v>11.051212938005389</v>
      </c>
      <c r="M29" s="94"/>
      <c r="N29" s="94"/>
      <c r="O29" s="94"/>
      <c r="P29" s="56">
        <f>+'Ark1'!S333</f>
        <v>6.5121293800539091</v>
      </c>
      <c r="Q29" s="54"/>
      <c r="R29" s="118"/>
      <c r="S29" s="157"/>
      <c r="T29" s="415"/>
      <c r="U29" s="54"/>
      <c r="V29" s="419"/>
      <c r="W29" s="56">
        <f>+'Ark1'!T333</f>
        <v>6.1482479784366566</v>
      </c>
      <c r="X29" s="54"/>
      <c r="Y29" s="157">
        <f>+'Ark1'!U333</f>
        <v>23.533692722371967</v>
      </c>
      <c r="Z29" s="157"/>
      <c r="AA29" s="157">
        <f>+'Ark1'!W333</f>
        <v>10.242587601078167</v>
      </c>
      <c r="AB29" s="157"/>
      <c r="AC29" s="74">
        <f>+'Ark1'!X333</f>
        <v>78.301886792452819</v>
      </c>
      <c r="AD29" s="74">
        <f>+'Ark1'!Y333</f>
        <v>49.056603773584911</v>
      </c>
      <c r="AE29" s="74">
        <f>+'Ark1'!Z333</f>
        <v>8.6382866863707601</v>
      </c>
      <c r="AF29" s="157">
        <f>+'Ark1'!Z333</f>
        <v>8.6382866863707601</v>
      </c>
      <c r="AG29" s="56">
        <f>+'Ark1'!AB333</f>
        <v>1.8761134061219995</v>
      </c>
      <c r="AH29" s="56">
        <f>+'Ark1'!AC333</f>
        <v>69.308210543864547</v>
      </c>
      <c r="AI29" s="74">
        <f>+'Ark1'!AD333</f>
        <v>43.595236301196707</v>
      </c>
      <c r="AJ29" s="74">
        <f>+'Ark1'!AE333</f>
        <v>54.744839148544621</v>
      </c>
      <c r="AK29" s="74">
        <f>+'Ark1'!AF333</f>
        <v>1.4419806829002855</v>
      </c>
      <c r="AL29" s="157">
        <f t="shared" si="7"/>
        <v>3.6138245033112577</v>
      </c>
      <c r="AM29" s="74">
        <f t="shared" si="8"/>
        <v>6.0325203252032518</v>
      </c>
      <c r="AN29" s="47"/>
      <c r="AP29" s="13"/>
      <c r="AQ29" s="13"/>
      <c r="AR29" s="11"/>
      <c r="AS29" s="11"/>
      <c r="AT29" s="11"/>
    </row>
    <row r="30" spans="1:46" ht="15.6">
      <c r="A30" s="47"/>
      <c r="B30" s="54">
        <f>+'Ark1'!C334</f>
        <v>2022</v>
      </c>
      <c r="C30" s="54">
        <f>+'Ark1'!I334</f>
        <v>83</v>
      </c>
      <c r="D30" s="55" t="s">
        <v>7</v>
      </c>
      <c r="E30" s="55" t="s">
        <v>436</v>
      </c>
      <c r="F30" s="54">
        <f>+'Ark1'!Q334</f>
        <v>1277</v>
      </c>
      <c r="G30" s="54"/>
      <c r="H30" s="74">
        <f>+'Ark1'!R334</f>
        <v>7184</v>
      </c>
      <c r="I30" s="54"/>
      <c r="J30" s="273">
        <f>+'Ark1'!AG334</f>
        <v>13.982974377006425</v>
      </c>
      <c r="K30" s="157"/>
      <c r="L30" s="273">
        <f>+'Ark1'!AH334</f>
        <v>2.4498886414253889</v>
      </c>
      <c r="M30" s="94"/>
      <c r="N30" s="94"/>
      <c r="O30" s="94"/>
      <c r="P30" s="56">
        <f>+'Ark1'!S334</f>
        <v>7.0453786191536754</v>
      </c>
      <c r="Q30" s="54"/>
      <c r="R30" s="118"/>
      <c r="S30" s="157"/>
      <c r="T30" s="415"/>
      <c r="U30" s="54"/>
      <c r="V30" s="419"/>
      <c r="W30" s="56">
        <f>+'Ark1'!T334</f>
        <v>6.3038697104677039</v>
      </c>
      <c r="X30" s="54"/>
      <c r="Y30" s="157">
        <f>+'Ark1'!U334</f>
        <v>26.747257795100158</v>
      </c>
      <c r="Z30" s="157"/>
      <c r="AA30" s="157">
        <f>+'Ark1'!W334</f>
        <v>11.81792873051225</v>
      </c>
      <c r="AB30" s="157"/>
      <c r="AC30" s="74">
        <f>+'Ark1'!X334</f>
        <v>90.395322939866404</v>
      </c>
      <c r="AD30" s="74">
        <f>+'Ark1'!Y334</f>
        <v>68.388084632516708</v>
      </c>
      <c r="AE30" s="74">
        <f>+'Ark1'!Z334</f>
        <v>7.9644972415746755</v>
      </c>
      <c r="AF30" s="157">
        <f>+'Ark1'!Z334</f>
        <v>7.9644972415746755</v>
      </c>
      <c r="AG30" s="56">
        <f>+'Ark1'!AB334</f>
        <v>1.9904998624468753</v>
      </c>
      <c r="AH30" s="56">
        <f>+'Ark1'!AC334</f>
        <v>69.249792712941598</v>
      </c>
      <c r="AI30" s="74">
        <f>+'Ark1'!AD334</f>
        <v>44.90955233956727</v>
      </c>
      <c r="AJ30" s="74">
        <f>+'Ark1'!AE334</f>
        <v>52.201852888128279</v>
      </c>
      <c r="AK30" s="74">
        <f>+'Ark1'!AF334</f>
        <v>13.961171463552089</v>
      </c>
      <c r="AL30" s="157">
        <f t="shared" si="7"/>
        <v>3.7964258900699317</v>
      </c>
      <c r="AM30" s="74">
        <f t="shared" si="8"/>
        <v>5.6256851996867656</v>
      </c>
      <c r="AN30" s="47"/>
      <c r="AP30" s="13"/>
      <c r="AQ30" s="13"/>
      <c r="AR30" s="11"/>
      <c r="AS30" s="11"/>
      <c r="AT30" s="11"/>
    </row>
    <row r="31" spans="1:46" ht="15.6">
      <c r="A31" s="47"/>
      <c r="B31" s="47"/>
      <c r="C31" s="47"/>
      <c r="D31" s="47"/>
      <c r="E31" s="47"/>
      <c r="F31" s="47"/>
      <c r="G31" s="47"/>
      <c r="H31" s="47"/>
      <c r="I31" s="47"/>
      <c r="J31" s="71"/>
      <c r="K31" s="89"/>
      <c r="L31" s="71"/>
      <c r="M31" s="89"/>
      <c r="N31" s="89"/>
      <c r="O31" s="89"/>
      <c r="P31" s="47"/>
      <c r="Q31" s="47"/>
      <c r="R31" s="118"/>
      <c r="S31" s="89"/>
      <c r="T31" s="415"/>
      <c r="U31" s="47"/>
      <c r="V31" s="419"/>
      <c r="W31" s="47"/>
      <c r="X31" s="47"/>
      <c r="Y31" s="89"/>
      <c r="Z31" s="89"/>
      <c r="AA31" s="89"/>
      <c r="AB31" s="89"/>
      <c r="AC31" s="71"/>
      <c r="AD31" s="71"/>
      <c r="AE31" s="71"/>
      <c r="AF31" s="89"/>
      <c r="AG31" s="47"/>
      <c r="AH31" s="47"/>
      <c r="AI31" s="71"/>
      <c r="AJ31" s="71"/>
      <c r="AK31" s="71"/>
      <c r="AL31" s="89"/>
      <c r="AM31" s="71"/>
      <c r="AN31" s="47"/>
    </row>
    <row r="32" spans="1:46" ht="15.6">
      <c r="A32" s="47"/>
      <c r="B32" s="47"/>
      <c r="C32" s="47"/>
      <c r="D32" s="47"/>
      <c r="E32" s="47"/>
      <c r="F32" s="47"/>
      <c r="G32" s="47"/>
      <c r="H32" s="47"/>
      <c r="I32" s="47"/>
      <c r="J32" s="71"/>
      <c r="K32" s="89"/>
      <c r="L32" s="71"/>
      <c r="M32" s="89"/>
      <c r="N32" s="89"/>
      <c r="O32" s="89"/>
      <c r="P32" s="47"/>
      <c r="Q32" s="47"/>
      <c r="R32" s="118"/>
      <c r="S32" s="89"/>
      <c r="T32" s="415"/>
      <c r="U32" s="47"/>
      <c r="V32" s="47"/>
      <c r="W32" s="47"/>
      <c r="X32" s="47"/>
      <c r="Y32" s="89"/>
      <c r="Z32" s="89"/>
      <c r="AA32" s="89"/>
      <c r="AB32" s="89"/>
      <c r="AC32" s="71"/>
      <c r="AD32" s="71"/>
      <c r="AE32" s="71"/>
      <c r="AF32" s="89"/>
      <c r="AG32" s="47"/>
      <c r="AH32" s="47"/>
      <c r="AI32" s="71"/>
      <c r="AJ32" s="71"/>
      <c r="AK32" s="71"/>
      <c r="AL32" s="89"/>
      <c r="AM32" s="71"/>
      <c r="AN32" s="47"/>
    </row>
    <row r="33" spans="17:49">
      <c r="Q33" s="3"/>
      <c r="R33" s="3"/>
      <c r="S33" s="59"/>
      <c r="T33" s="59"/>
      <c r="U33" s="3"/>
      <c r="V33" s="3"/>
      <c r="W33" s="3"/>
      <c r="X33" s="3"/>
      <c r="Y33" s="59"/>
      <c r="AA33" s="59"/>
      <c r="AB33" s="197"/>
      <c r="AC33" s="16"/>
      <c r="AD33" s="205"/>
      <c r="AE33" s="16"/>
      <c r="AG33" s="3"/>
      <c r="AH33" s="1"/>
      <c r="AI33" s="16"/>
      <c r="AK33" s="16"/>
      <c r="AM33" s="16"/>
      <c r="AN33" s="1"/>
      <c r="AO33" s="1"/>
      <c r="AP33" s="1"/>
      <c r="AQ33" s="1"/>
      <c r="AR33" s="1"/>
      <c r="AS33" s="1"/>
      <c r="AT33" s="1"/>
      <c r="AV33" s="13"/>
      <c r="AW33" s="13"/>
    </row>
    <row r="34" spans="17:49">
      <c r="Q34" s="3"/>
      <c r="R34" s="3"/>
      <c r="S34" s="59"/>
      <c r="T34" s="59"/>
      <c r="U34" s="3"/>
      <c r="V34" s="3"/>
      <c r="W34" s="3"/>
      <c r="X34" s="3"/>
      <c r="Y34" s="59"/>
      <c r="AA34" s="59"/>
      <c r="AB34" s="197"/>
      <c r="AC34" s="16"/>
      <c r="AD34" s="205"/>
      <c r="AE34" s="16"/>
      <c r="AG34" s="3"/>
      <c r="AH34" s="1"/>
      <c r="AI34" s="16"/>
      <c r="AK34" s="16"/>
      <c r="AM34" s="16"/>
      <c r="AN34" s="1"/>
      <c r="AO34" s="1"/>
      <c r="AP34" s="1"/>
      <c r="AQ34" s="1"/>
      <c r="AR34" s="1"/>
      <c r="AS34" s="1"/>
      <c r="AT34" s="1"/>
      <c r="AV34" s="13"/>
      <c r="AW34" s="13"/>
    </row>
    <row r="35" spans="17:49">
      <c r="Q35" s="3"/>
      <c r="R35" s="3"/>
      <c r="S35" s="59"/>
      <c r="T35" s="59"/>
      <c r="U35" s="3"/>
      <c r="V35" s="3"/>
      <c r="W35" s="3"/>
      <c r="X35" s="3"/>
      <c r="Y35" s="59"/>
      <c r="AA35" s="59"/>
      <c r="AB35" s="197"/>
      <c r="AC35" s="16"/>
      <c r="AD35" s="205"/>
      <c r="AE35" s="16"/>
      <c r="AG35" s="3"/>
      <c r="AH35" s="1"/>
      <c r="AI35" s="16"/>
      <c r="AK35" s="16"/>
      <c r="AM35" s="16"/>
      <c r="AN35" s="1"/>
      <c r="AO35" s="1"/>
      <c r="AP35" s="1"/>
      <c r="AQ35" s="1"/>
      <c r="AR35" s="1"/>
      <c r="AS35" s="1"/>
      <c r="AT35" s="1"/>
      <c r="AV35" s="13"/>
      <c r="AW35" s="13"/>
    </row>
    <row r="36" spans="17:49">
      <c r="Q36" s="3"/>
      <c r="R36" s="3"/>
      <c r="S36" s="59"/>
      <c r="T36" s="59"/>
      <c r="U36" s="3"/>
      <c r="V36" s="3"/>
      <c r="W36" s="3"/>
      <c r="X36" s="3"/>
      <c r="Y36" s="59"/>
      <c r="AA36" s="59"/>
      <c r="AB36" s="197"/>
      <c r="AC36" s="16"/>
      <c r="AD36" s="205"/>
      <c r="AE36" s="16"/>
      <c r="AG36" s="3"/>
      <c r="AH36" s="1"/>
      <c r="AI36" s="16"/>
      <c r="AK36" s="16"/>
      <c r="AM36" s="16"/>
      <c r="AN36" s="1"/>
      <c r="AO36" s="1"/>
      <c r="AP36" s="1"/>
      <c r="AQ36" s="1"/>
      <c r="AR36" s="1"/>
      <c r="AS36" s="1"/>
      <c r="AT36" s="1"/>
      <c r="AV36" s="13"/>
      <c r="AW36" s="13"/>
    </row>
    <row r="37" spans="17:49">
      <c r="Q37" s="3"/>
      <c r="R37" s="3"/>
      <c r="S37" s="59"/>
      <c r="T37" s="59"/>
      <c r="U37" s="3"/>
      <c r="V37" s="3"/>
      <c r="W37" s="3"/>
      <c r="X37" s="3"/>
      <c r="Y37" s="59"/>
      <c r="AA37" s="59"/>
      <c r="AB37" s="197"/>
      <c r="AC37" s="16"/>
      <c r="AD37" s="205"/>
      <c r="AE37" s="16"/>
      <c r="AG37" s="3"/>
      <c r="AH37" s="1"/>
      <c r="AI37" s="16"/>
      <c r="AK37" s="16"/>
      <c r="AM37" s="16"/>
      <c r="AN37" s="1"/>
      <c r="AO37" s="1"/>
      <c r="AP37" s="1"/>
      <c r="AQ37" s="1"/>
      <c r="AR37" s="1"/>
      <c r="AS37" s="1"/>
      <c r="AT37" s="1"/>
      <c r="AV37" s="13"/>
      <c r="AW37" s="13"/>
    </row>
    <row r="38" spans="17:49">
      <c r="Q38" s="3"/>
      <c r="R38" s="3"/>
      <c r="S38" s="59"/>
      <c r="T38" s="59"/>
      <c r="U38" s="3"/>
      <c r="V38" s="3"/>
      <c r="W38" s="3"/>
      <c r="X38" s="3"/>
      <c r="Y38" s="59"/>
      <c r="AA38" s="59"/>
      <c r="AB38" s="197"/>
      <c r="AC38" s="16"/>
      <c r="AD38" s="205"/>
      <c r="AE38" s="16"/>
      <c r="AG38" s="3"/>
      <c r="AH38" s="1"/>
      <c r="AI38" s="16"/>
      <c r="AK38" s="16"/>
      <c r="AM38" s="16"/>
      <c r="AN38" s="1"/>
      <c r="AO38" s="1"/>
      <c r="AP38" s="1"/>
      <c r="AQ38" s="1"/>
      <c r="AR38" s="1"/>
      <c r="AS38" s="1"/>
      <c r="AT38" s="1"/>
      <c r="AV38" s="13"/>
      <c r="AW38" s="13"/>
    </row>
    <row r="39" spans="17:49">
      <c r="Q39" s="3"/>
      <c r="R39" s="3"/>
      <c r="S39" s="59"/>
      <c r="T39" s="59"/>
      <c r="U39" s="3"/>
      <c r="V39" s="3"/>
      <c r="W39" s="3"/>
      <c r="X39" s="3"/>
      <c r="Y39" s="59"/>
      <c r="AA39" s="59"/>
      <c r="AB39" s="197"/>
      <c r="AC39" s="16"/>
      <c r="AD39" s="205"/>
      <c r="AE39" s="16"/>
      <c r="AG39" s="3"/>
      <c r="AH39" s="1"/>
      <c r="AI39" s="16"/>
      <c r="AK39" s="16"/>
      <c r="AM39" s="16"/>
      <c r="AN39" s="1"/>
      <c r="AO39" s="1"/>
      <c r="AP39" s="1"/>
      <c r="AQ39" s="1"/>
      <c r="AR39" s="1"/>
      <c r="AS39" s="1"/>
      <c r="AT39" s="1"/>
      <c r="AV39" s="13"/>
      <c r="AW39" s="13"/>
    </row>
    <row r="40" spans="17:49">
      <c r="Q40" s="3"/>
      <c r="R40" s="3"/>
      <c r="S40" s="59"/>
      <c r="T40" s="59"/>
      <c r="U40" s="3"/>
      <c r="V40" s="3"/>
      <c r="W40" s="3"/>
      <c r="X40" s="3"/>
      <c r="Y40" s="59"/>
      <c r="AA40" s="59"/>
      <c r="AB40" s="197"/>
      <c r="AC40" s="16"/>
      <c r="AD40" s="205"/>
      <c r="AE40" s="16"/>
      <c r="AG40" s="3"/>
      <c r="AH40" s="1"/>
      <c r="AI40" s="16"/>
      <c r="AK40" s="16"/>
      <c r="AM40" s="16"/>
      <c r="AN40" s="1"/>
      <c r="AO40" s="1"/>
      <c r="AP40" s="1"/>
      <c r="AQ40" s="1"/>
      <c r="AR40" s="1"/>
      <c r="AS40" s="1"/>
      <c r="AT40" s="1"/>
      <c r="AV40" s="13"/>
      <c r="AW40" s="13"/>
    </row>
    <row r="41" spans="17:49">
      <c r="Q41" s="3"/>
      <c r="R41" s="3"/>
      <c r="S41" s="59"/>
      <c r="T41" s="59"/>
      <c r="U41" s="3"/>
      <c r="V41" s="3"/>
      <c r="W41" s="3"/>
      <c r="X41" s="3"/>
      <c r="Y41" s="59"/>
      <c r="AA41" s="59"/>
      <c r="AB41" s="197"/>
      <c r="AC41" s="16"/>
      <c r="AD41" s="205"/>
      <c r="AE41" s="16"/>
      <c r="AG41" s="3"/>
      <c r="AH41" s="1"/>
      <c r="AI41" s="16"/>
      <c r="AK41" s="16"/>
      <c r="AM41" s="16"/>
      <c r="AN41" s="1"/>
      <c r="AO41" s="1"/>
      <c r="AP41" s="1"/>
      <c r="AQ41" s="1"/>
      <c r="AR41" s="1"/>
      <c r="AS41" s="1"/>
      <c r="AT41" s="1"/>
      <c r="AV41" s="13"/>
      <c r="AW41" s="13"/>
    </row>
    <row r="42" spans="17:49">
      <c r="Q42" s="3"/>
      <c r="R42" s="3"/>
      <c r="S42" s="59"/>
      <c r="T42" s="59"/>
      <c r="U42" s="3"/>
      <c r="V42" s="3"/>
      <c r="W42" s="3"/>
      <c r="X42" s="3"/>
      <c r="Y42" s="59"/>
      <c r="AA42" s="59"/>
      <c r="AB42" s="197"/>
      <c r="AC42" s="16"/>
      <c r="AD42" s="205"/>
      <c r="AE42" s="16"/>
      <c r="AG42" s="3"/>
      <c r="AH42" s="1"/>
      <c r="AI42" s="16"/>
      <c r="AK42" s="16"/>
      <c r="AM42" s="16"/>
      <c r="AN42" s="1"/>
      <c r="AO42" s="1"/>
      <c r="AP42" s="1"/>
      <c r="AQ42" s="1"/>
      <c r="AR42" s="1"/>
      <c r="AS42" s="1"/>
      <c r="AT42" s="1"/>
      <c r="AV42" s="13"/>
      <c r="AW42" s="13"/>
    </row>
    <row r="43" spans="17:49">
      <c r="Q43" s="3"/>
      <c r="R43" s="3"/>
      <c r="S43" s="59"/>
      <c r="T43" s="59"/>
      <c r="U43" s="3"/>
      <c r="V43" s="3"/>
      <c r="W43" s="3"/>
      <c r="X43" s="3"/>
      <c r="Y43" s="59"/>
      <c r="AA43" s="59"/>
      <c r="AB43" s="197"/>
      <c r="AC43" s="16"/>
      <c r="AD43" s="205"/>
      <c r="AE43" s="16"/>
      <c r="AG43" s="3"/>
      <c r="AH43" s="1"/>
      <c r="AI43" s="16"/>
      <c r="AK43" s="16"/>
      <c r="AM43" s="16"/>
      <c r="AN43" s="1"/>
      <c r="AO43" s="1"/>
      <c r="AP43" s="1"/>
      <c r="AQ43" s="1"/>
      <c r="AR43" s="1"/>
      <c r="AS43" s="1"/>
      <c r="AT43" s="1"/>
      <c r="AV43" s="13"/>
      <c r="AW43" s="13"/>
    </row>
    <row r="44" spans="17:49">
      <c r="Q44" s="3"/>
      <c r="R44" s="3"/>
      <c r="S44" s="59"/>
      <c r="T44" s="59"/>
      <c r="U44" s="3"/>
      <c r="V44" s="3"/>
      <c r="W44" s="3"/>
      <c r="X44" s="3"/>
      <c r="Y44" s="59"/>
      <c r="AA44" s="59"/>
      <c r="AB44" s="197"/>
      <c r="AC44" s="16"/>
      <c r="AD44" s="205"/>
      <c r="AE44" s="16"/>
      <c r="AG44" s="3"/>
      <c r="AH44" s="1"/>
      <c r="AI44" s="16"/>
      <c r="AK44" s="16"/>
      <c r="AM44" s="16"/>
      <c r="AN44" s="1"/>
      <c r="AO44" s="1"/>
      <c r="AP44" s="1"/>
      <c r="AQ44" s="1"/>
      <c r="AR44" s="1"/>
      <c r="AS44" s="1"/>
      <c r="AT44" s="1"/>
      <c r="AV44" s="13"/>
      <c r="AW44" s="13"/>
    </row>
    <row r="45" spans="17:49">
      <c r="Q45" s="3"/>
      <c r="R45" s="3"/>
      <c r="S45" s="59"/>
      <c r="T45" s="59"/>
      <c r="U45" s="3"/>
      <c r="V45" s="3"/>
      <c r="W45" s="3"/>
      <c r="X45" s="3"/>
      <c r="Y45" s="59"/>
      <c r="AA45" s="59"/>
      <c r="AB45" s="197"/>
      <c r="AC45" s="16"/>
      <c r="AD45" s="205"/>
      <c r="AE45" s="16"/>
      <c r="AG45" s="3"/>
      <c r="AH45" s="1"/>
      <c r="AI45" s="16"/>
      <c r="AK45" s="16"/>
      <c r="AM45" s="16"/>
      <c r="AN45" s="1"/>
      <c r="AO45" s="1"/>
      <c r="AP45" s="1"/>
      <c r="AQ45" s="1"/>
      <c r="AR45" s="1"/>
      <c r="AS45" s="1"/>
      <c r="AT45" s="1"/>
      <c r="AV45" s="13"/>
      <c r="AW45" s="13"/>
    </row>
    <row r="46" spans="17:49">
      <c r="Q46" s="3"/>
      <c r="R46" s="3"/>
      <c r="S46" s="59"/>
      <c r="T46" s="59"/>
      <c r="U46" s="3"/>
      <c r="V46" s="3"/>
      <c r="W46" s="3"/>
      <c r="X46" s="3"/>
      <c r="Y46" s="59"/>
      <c r="AA46" s="59"/>
      <c r="AB46" s="197"/>
      <c r="AC46" s="16"/>
      <c r="AD46" s="205"/>
      <c r="AE46" s="16"/>
      <c r="AG46" s="3"/>
      <c r="AH46" s="1"/>
      <c r="AI46" s="16"/>
      <c r="AK46" s="16"/>
      <c r="AM46" s="16"/>
      <c r="AN46" s="1"/>
      <c r="AO46" s="1"/>
      <c r="AP46" s="1"/>
      <c r="AQ46" s="1"/>
      <c r="AR46" s="1"/>
      <c r="AS46" s="1"/>
      <c r="AT46" s="1"/>
      <c r="AV46" s="13"/>
      <c r="AW46" s="13"/>
    </row>
    <row r="47" spans="17:49">
      <c r="AV47" s="13"/>
      <c r="AW47" s="13"/>
    </row>
    <row r="48" spans="17:49">
      <c r="AV48" s="13"/>
      <c r="AW48" s="13"/>
    </row>
    <row r="49" spans="17:49">
      <c r="Q49" s="3"/>
      <c r="R49" s="3"/>
      <c r="S49" s="59"/>
      <c r="T49" s="59"/>
      <c r="U49" s="3"/>
      <c r="V49" s="3"/>
      <c r="W49" s="3"/>
      <c r="X49" s="3"/>
      <c r="Y49" s="59"/>
      <c r="AA49" s="59"/>
      <c r="AB49" s="197"/>
      <c r="AC49" s="16"/>
      <c r="AD49" s="205"/>
      <c r="AE49" s="16"/>
      <c r="AG49" s="3"/>
      <c r="AH49" s="1"/>
      <c r="AI49" s="16"/>
      <c r="AK49" s="16"/>
      <c r="AM49" s="16"/>
      <c r="AN49" s="1"/>
      <c r="AO49" s="1"/>
      <c r="AP49" s="1"/>
      <c r="AQ49" s="1"/>
      <c r="AR49" s="1"/>
      <c r="AS49" s="1"/>
      <c r="AT49" s="1"/>
      <c r="AV49" s="13"/>
      <c r="AW49" s="13"/>
    </row>
    <row r="50" spans="17:49">
      <c r="Q50" s="3"/>
      <c r="R50" s="3"/>
      <c r="S50" s="59"/>
      <c r="T50" s="59"/>
      <c r="U50" s="3"/>
      <c r="V50" s="3"/>
      <c r="W50" s="3"/>
      <c r="X50" s="3"/>
      <c r="Y50" s="59"/>
      <c r="AA50" s="59"/>
      <c r="AB50" s="197"/>
      <c r="AC50" s="16"/>
      <c r="AD50" s="205"/>
      <c r="AE50" s="16"/>
      <c r="AG50" s="3"/>
      <c r="AH50" s="1"/>
      <c r="AI50" s="16"/>
      <c r="AK50" s="16"/>
      <c r="AM50" s="16"/>
      <c r="AN50" s="1"/>
      <c r="AO50" s="1"/>
      <c r="AP50" s="1"/>
      <c r="AQ50" s="1"/>
      <c r="AR50" s="1"/>
      <c r="AS50" s="1"/>
      <c r="AT50" s="1"/>
      <c r="AV50" s="13"/>
      <c r="AW50" s="13"/>
    </row>
    <row r="51" spans="17:49">
      <c r="Q51" s="3"/>
      <c r="R51" s="3"/>
      <c r="S51" s="59"/>
      <c r="T51" s="59"/>
      <c r="U51" s="3"/>
      <c r="V51" s="3"/>
      <c r="W51" s="3"/>
      <c r="X51" s="3"/>
      <c r="Y51" s="59"/>
      <c r="AA51" s="59"/>
      <c r="AB51" s="197"/>
      <c r="AC51" s="16"/>
      <c r="AD51" s="205"/>
      <c r="AE51" s="16"/>
      <c r="AG51" s="3"/>
      <c r="AH51" s="1"/>
      <c r="AI51" s="16"/>
      <c r="AK51" s="16"/>
      <c r="AM51" s="16"/>
      <c r="AN51" s="1"/>
      <c r="AO51" s="1"/>
      <c r="AP51" s="1"/>
      <c r="AQ51" s="1"/>
      <c r="AR51" s="1"/>
      <c r="AS51" s="1"/>
      <c r="AT51" s="1"/>
      <c r="AV51" s="13"/>
      <c r="AW51" s="13"/>
    </row>
    <row r="52" spans="17:49">
      <c r="Q52" s="3"/>
      <c r="R52" s="3"/>
      <c r="S52" s="59"/>
      <c r="T52" s="59"/>
      <c r="U52" s="3"/>
      <c r="V52" s="3"/>
      <c r="W52" s="3"/>
      <c r="X52" s="3"/>
      <c r="Y52" s="59"/>
      <c r="AA52" s="59"/>
      <c r="AB52" s="197"/>
      <c r="AC52" s="16"/>
      <c r="AD52" s="205"/>
      <c r="AE52" s="16"/>
      <c r="AG52" s="3"/>
      <c r="AH52" s="1"/>
      <c r="AI52" s="16"/>
      <c r="AK52" s="16"/>
      <c r="AM52" s="16"/>
      <c r="AN52" s="1"/>
      <c r="AO52" s="1"/>
      <c r="AP52" s="1"/>
      <c r="AQ52" s="1"/>
      <c r="AR52" s="1"/>
      <c r="AS52" s="1"/>
      <c r="AT52" s="1"/>
    </row>
    <row r="53" spans="17:49">
      <c r="Q53" s="3"/>
      <c r="R53" s="3"/>
      <c r="S53" s="59"/>
      <c r="T53" s="59"/>
      <c r="U53" s="3"/>
      <c r="V53" s="3"/>
      <c r="W53" s="3"/>
      <c r="X53" s="3"/>
      <c r="Y53" s="59"/>
      <c r="AA53" s="59"/>
      <c r="AB53" s="197"/>
      <c r="AC53" s="16"/>
      <c r="AD53" s="205"/>
      <c r="AE53" s="16"/>
      <c r="AG53" s="3"/>
      <c r="AH53" s="1"/>
      <c r="AI53" s="16"/>
      <c r="AK53" s="16"/>
      <c r="AM53" s="16"/>
      <c r="AN53" s="1"/>
      <c r="AO53" s="1"/>
      <c r="AP53" s="1"/>
      <c r="AQ53" s="1"/>
      <c r="AR53" s="1"/>
      <c r="AS53" s="1"/>
      <c r="AT53" s="1"/>
    </row>
    <row r="54" spans="17:49">
      <c r="Q54" s="3"/>
      <c r="R54" s="3"/>
      <c r="S54" s="59"/>
      <c r="T54" s="59"/>
      <c r="U54" s="3"/>
      <c r="V54" s="3"/>
      <c r="W54" s="3"/>
      <c r="X54" s="3"/>
      <c r="Y54" s="59"/>
      <c r="AA54" s="59"/>
      <c r="AB54" s="197"/>
      <c r="AC54" s="16"/>
      <c r="AD54" s="205"/>
      <c r="AE54" s="16"/>
      <c r="AG54" s="3"/>
      <c r="AH54" s="1"/>
      <c r="AI54" s="16"/>
      <c r="AK54" s="16"/>
      <c r="AM54" s="16"/>
      <c r="AN54" s="1"/>
      <c r="AO54" s="1"/>
      <c r="AP54" s="1"/>
      <c r="AQ54" s="1"/>
      <c r="AR54" s="1"/>
      <c r="AS54" s="1"/>
      <c r="AT54" s="1"/>
    </row>
    <row r="55" spans="17:49">
      <c r="Q55" s="3"/>
      <c r="R55" s="3"/>
      <c r="S55" s="59"/>
      <c r="T55" s="59"/>
      <c r="U55" s="3"/>
      <c r="V55" s="3"/>
      <c r="W55" s="3"/>
      <c r="X55" s="3"/>
      <c r="Y55" s="59"/>
      <c r="AA55" s="59"/>
      <c r="AB55" s="197"/>
      <c r="AC55" s="16"/>
      <c r="AD55" s="205"/>
      <c r="AE55" s="16"/>
      <c r="AG55" s="3"/>
      <c r="AH55" s="1"/>
      <c r="AI55" s="16"/>
      <c r="AK55" s="16"/>
      <c r="AM55" s="16"/>
      <c r="AN55" s="1"/>
      <c r="AO55" s="1"/>
      <c r="AP55" s="1"/>
      <c r="AQ55" s="1"/>
      <c r="AR55" s="1"/>
      <c r="AS55" s="1"/>
      <c r="AT55" s="1"/>
    </row>
    <row r="56" spans="17:49">
      <c r="Q56" s="3"/>
      <c r="R56" s="3"/>
      <c r="S56" s="59"/>
      <c r="T56" s="59"/>
      <c r="U56" s="3"/>
      <c r="V56" s="3"/>
      <c r="W56" s="3"/>
      <c r="X56" s="3"/>
      <c r="Y56" s="59"/>
      <c r="AA56" s="59"/>
      <c r="AB56" s="197"/>
      <c r="AC56" s="16"/>
      <c r="AD56" s="205"/>
      <c r="AE56" s="16"/>
      <c r="AG56" s="3"/>
      <c r="AH56" s="1"/>
      <c r="AI56" s="16"/>
      <c r="AK56" s="16"/>
      <c r="AM56" s="16"/>
      <c r="AN56" s="1"/>
      <c r="AO56" s="1"/>
      <c r="AP56" s="1"/>
      <c r="AQ56" s="1"/>
      <c r="AR56" s="1"/>
      <c r="AS56" s="1"/>
      <c r="AT56" s="1"/>
    </row>
    <row r="57" spans="17:49">
      <c r="Q57" s="3"/>
      <c r="R57" s="3"/>
      <c r="S57" s="59"/>
      <c r="T57" s="59"/>
      <c r="U57" s="3"/>
      <c r="V57" s="3"/>
      <c r="W57" s="3"/>
      <c r="X57" s="3"/>
      <c r="Y57" s="59"/>
      <c r="AA57" s="59"/>
      <c r="AB57" s="197"/>
      <c r="AC57" s="16"/>
      <c r="AD57" s="205"/>
      <c r="AE57" s="16"/>
      <c r="AG57" s="3"/>
      <c r="AH57" s="1"/>
      <c r="AI57" s="16"/>
      <c r="AK57" s="16"/>
      <c r="AM57" s="16"/>
      <c r="AN57" s="1"/>
      <c r="AO57" s="1"/>
      <c r="AP57" s="1"/>
      <c r="AQ57" s="1"/>
      <c r="AR57" s="1"/>
      <c r="AS57" s="1"/>
      <c r="AT57" s="1"/>
    </row>
    <row r="58" spans="17:49">
      <c r="Q58" s="3"/>
      <c r="R58" s="3"/>
      <c r="S58" s="59"/>
      <c r="T58" s="59"/>
      <c r="U58" s="3"/>
      <c r="V58" s="3"/>
      <c r="W58" s="3"/>
      <c r="X58" s="3"/>
      <c r="Y58" s="59"/>
      <c r="AA58" s="59"/>
      <c r="AB58" s="197"/>
      <c r="AC58" s="16"/>
      <c r="AD58" s="205"/>
      <c r="AE58" s="16"/>
      <c r="AG58" s="3"/>
      <c r="AH58" s="1"/>
      <c r="AI58" s="16"/>
      <c r="AK58" s="16"/>
      <c r="AM58" s="16"/>
      <c r="AN58" s="1"/>
      <c r="AO58" s="1"/>
      <c r="AP58" s="1"/>
      <c r="AQ58" s="1"/>
      <c r="AR58" s="1"/>
      <c r="AS58" s="1"/>
      <c r="AT58" s="1"/>
    </row>
    <row r="59" spans="17:49">
      <c r="Q59" s="3"/>
      <c r="R59" s="3"/>
      <c r="S59" s="59"/>
      <c r="T59" s="59"/>
      <c r="U59" s="3"/>
      <c r="V59" s="3"/>
      <c r="W59" s="3"/>
      <c r="X59" s="3"/>
      <c r="Y59" s="59"/>
      <c r="AA59" s="59"/>
      <c r="AB59" s="197"/>
      <c r="AC59" s="16"/>
      <c r="AD59" s="205"/>
      <c r="AE59" s="16"/>
      <c r="AG59" s="3"/>
      <c r="AH59" s="1"/>
      <c r="AI59" s="16"/>
      <c r="AK59" s="16"/>
      <c r="AM59" s="16"/>
      <c r="AN59" s="1"/>
      <c r="AO59" s="1"/>
      <c r="AP59" s="1"/>
      <c r="AQ59" s="1"/>
      <c r="AR59" s="1"/>
      <c r="AS59" s="1"/>
      <c r="AT59" s="1"/>
    </row>
    <row r="60" spans="17:49">
      <c r="Q60" s="3"/>
      <c r="R60" s="3"/>
      <c r="S60" s="59"/>
      <c r="T60" s="59"/>
      <c r="U60" s="3"/>
      <c r="V60" s="3"/>
      <c r="W60" s="3"/>
      <c r="X60" s="3"/>
      <c r="Y60" s="59"/>
      <c r="AA60" s="59"/>
      <c r="AB60" s="197"/>
      <c r="AC60" s="16"/>
      <c r="AD60" s="205"/>
      <c r="AE60" s="16"/>
      <c r="AG60" s="3"/>
      <c r="AH60" s="1"/>
      <c r="AI60" s="16"/>
      <c r="AK60" s="16"/>
      <c r="AM60" s="16"/>
      <c r="AN60" s="1"/>
      <c r="AO60" s="1"/>
      <c r="AP60" s="1"/>
      <c r="AQ60" s="1"/>
      <c r="AR60" s="1"/>
      <c r="AS60" s="1"/>
      <c r="AT60" s="1"/>
    </row>
    <row r="61" spans="17:49">
      <c r="Q61" s="3"/>
      <c r="R61" s="3"/>
      <c r="S61" s="59"/>
      <c r="T61" s="59"/>
      <c r="U61" s="3"/>
      <c r="V61" s="3"/>
      <c r="W61" s="3"/>
      <c r="X61" s="3"/>
      <c r="Y61" s="59"/>
      <c r="AA61" s="59"/>
      <c r="AB61" s="197"/>
      <c r="AC61" s="16"/>
      <c r="AD61" s="205"/>
      <c r="AE61" s="16"/>
      <c r="AG61" s="3"/>
      <c r="AH61" s="1"/>
      <c r="AI61" s="16"/>
      <c r="AK61" s="16"/>
      <c r="AM61" s="16"/>
      <c r="AN61" s="1"/>
      <c r="AO61" s="1"/>
      <c r="AP61" s="1"/>
      <c r="AQ61" s="1"/>
      <c r="AR61" s="1"/>
      <c r="AS61" s="1"/>
      <c r="AT61" s="1"/>
    </row>
    <row r="62" spans="17:49">
      <c r="Q62" s="3"/>
      <c r="R62" s="3"/>
      <c r="S62" s="59"/>
      <c r="T62" s="59"/>
      <c r="U62" s="3"/>
      <c r="V62" s="3"/>
      <c r="W62" s="3"/>
      <c r="X62" s="3"/>
      <c r="Y62" s="59"/>
      <c r="AA62" s="59"/>
      <c r="AB62" s="197"/>
      <c r="AC62" s="16"/>
      <c r="AD62" s="205"/>
      <c r="AE62" s="16"/>
      <c r="AG62" s="3"/>
      <c r="AH62" s="1"/>
      <c r="AI62" s="16"/>
      <c r="AK62" s="16"/>
      <c r="AM62" s="16"/>
      <c r="AN62" s="1"/>
      <c r="AO62" s="1"/>
      <c r="AP62" s="1"/>
      <c r="AQ62" s="1"/>
      <c r="AR62" s="1"/>
      <c r="AS62" s="1"/>
      <c r="AT62" s="1"/>
    </row>
    <row r="63" spans="17:49">
      <c r="Q63" s="3"/>
      <c r="R63" s="3"/>
      <c r="S63" s="59"/>
      <c r="T63" s="59"/>
      <c r="U63" s="3"/>
      <c r="V63" s="3"/>
      <c r="W63" s="3"/>
      <c r="X63" s="3"/>
      <c r="Y63" s="59"/>
      <c r="AA63" s="59"/>
      <c r="AB63" s="197"/>
      <c r="AC63" s="16"/>
      <c r="AD63" s="205"/>
      <c r="AE63" s="16"/>
      <c r="AG63" s="3"/>
      <c r="AH63" s="1"/>
      <c r="AI63" s="16"/>
      <c r="AK63" s="16"/>
      <c r="AM63" s="16"/>
      <c r="AN63" s="1"/>
      <c r="AO63" s="1"/>
      <c r="AP63" s="1"/>
      <c r="AQ63" s="1"/>
      <c r="AR63" s="1"/>
      <c r="AS63" s="1"/>
      <c r="AT63" s="1"/>
    </row>
    <row r="64" spans="17:49">
      <c r="Q64" s="3"/>
      <c r="R64" s="3"/>
      <c r="S64" s="59"/>
      <c r="T64" s="59"/>
      <c r="U64" s="3"/>
      <c r="V64" s="3"/>
      <c r="W64" s="3"/>
      <c r="X64" s="3"/>
      <c r="Y64" s="59"/>
      <c r="AA64" s="59"/>
      <c r="AB64" s="197"/>
      <c r="AC64" s="16"/>
      <c r="AD64" s="205"/>
      <c r="AE64" s="16"/>
      <c r="AG64" s="3"/>
      <c r="AH64" s="1"/>
      <c r="AI64" s="16"/>
      <c r="AK64" s="16"/>
      <c r="AM64" s="16"/>
      <c r="AN64" s="1"/>
      <c r="AO64" s="1"/>
      <c r="AP64" s="1"/>
      <c r="AQ64" s="1"/>
      <c r="AR64" s="1"/>
      <c r="AS64" s="1"/>
      <c r="AT64" s="1"/>
    </row>
    <row r="65" spans="7:47">
      <c r="Q65" s="3"/>
      <c r="R65" s="3"/>
      <c r="S65" s="59"/>
      <c r="T65" s="59"/>
      <c r="U65" s="3"/>
      <c r="V65" s="3"/>
      <c r="W65" s="3"/>
      <c r="X65" s="3"/>
      <c r="Y65" s="59"/>
      <c r="AA65" s="59"/>
      <c r="AB65" s="197"/>
      <c r="AC65" s="16"/>
      <c r="AD65" s="205"/>
      <c r="AE65" s="16"/>
      <c r="AG65" s="3"/>
      <c r="AH65" s="1"/>
      <c r="AI65" s="16"/>
      <c r="AK65" s="16"/>
      <c r="AM65" s="16"/>
      <c r="AN65" s="1"/>
      <c r="AO65" s="1"/>
      <c r="AP65" s="1"/>
      <c r="AQ65" s="1"/>
      <c r="AR65" s="1"/>
      <c r="AS65" s="1"/>
      <c r="AT65" s="1"/>
    </row>
    <row r="66" spans="7:47">
      <c r="Q66" s="3"/>
      <c r="R66" s="3"/>
      <c r="S66" s="59"/>
      <c r="T66" s="59"/>
      <c r="U66" s="3"/>
      <c r="V66" s="3"/>
      <c r="W66" s="3"/>
      <c r="X66" s="3"/>
      <c r="Y66" s="59"/>
      <c r="AA66" s="59"/>
      <c r="AB66" s="197"/>
      <c r="AC66" s="16"/>
      <c r="AD66" s="205"/>
      <c r="AE66" s="16"/>
      <c r="AG66" s="3"/>
      <c r="AH66" s="1"/>
      <c r="AI66" s="16"/>
      <c r="AK66" s="16"/>
      <c r="AM66" s="16"/>
      <c r="AN66" s="1"/>
      <c r="AO66" s="1"/>
      <c r="AP66" s="1"/>
      <c r="AQ66" s="1"/>
      <c r="AR66" s="1"/>
      <c r="AS66" s="1"/>
      <c r="AT66" s="1"/>
    </row>
    <row r="67" spans="7:47">
      <c r="Q67" s="3"/>
      <c r="R67" s="3"/>
      <c r="S67" s="59"/>
      <c r="T67" s="59"/>
      <c r="U67" s="3"/>
      <c r="V67" s="3"/>
      <c r="W67" s="3"/>
      <c r="X67" s="3"/>
      <c r="Y67" s="59"/>
      <c r="AA67" s="59"/>
      <c r="AB67" s="197"/>
      <c r="AC67" s="16"/>
      <c r="AD67" s="205"/>
      <c r="AE67" s="16"/>
      <c r="AG67" s="3"/>
      <c r="AH67" s="1"/>
      <c r="AI67" s="16"/>
      <c r="AK67" s="16"/>
      <c r="AM67" s="16"/>
      <c r="AN67" s="1"/>
      <c r="AO67" s="1"/>
      <c r="AP67" s="1"/>
      <c r="AQ67" s="1"/>
      <c r="AR67" s="1"/>
      <c r="AS67" s="1"/>
      <c r="AT67" s="1"/>
    </row>
    <row r="68" spans="7:47">
      <c r="Q68" s="3"/>
      <c r="R68" s="3"/>
      <c r="S68" s="59"/>
      <c r="T68" s="59"/>
      <c r="U68" s="3"/>
      <c r="V68" s="3"/>
      <c r="W68" s="3"/>
      <c r="X68" s="3"/>
      <c r="Y68" s="59"/>
      <c r="AA68" s="59"/>
      <c r="AB68" s="197"/>
      <c r="AC68" s="16"/>
      <c r="AD68" s="205"/>
      <c r="AE68" s="16"/>
      <c r="AG68" s="3"/>
      <c r="AH68" s="1"/>
      <c r="AI68" s="16"/>
      <c r="AK68" s="16"/>
      <c r="AM68" s="16"/>
      <c r="AN68" s="1"/>
      <c r="AO68" s="1"/>
      <c r="AP68" s="1"/>
      <c r="AQ68" s="1"/>
      <c r="AR68" s="1"/>
      <c r="AS68" s="1"/>
      <c r="AT68" s="1"/>
    </row>
    <row r="69" spans="7:47">
      <c r="Q69" s="3"/>
      <c r="R69" s="3"/>
      <c r="S69" s="59"/>
      <c r="T69" s="59"/>
      <c r="U69" s="3"/>
      <c r="V69" s="3"/>
      <c r="W69" s="3"/>
      <c r="X69" s="3"/>
      <c r="Y69" s="59"/>
      <c r="AA69" s="59"/>
      <c r="AB69" s="197"/>
      <c r="AC69" s="16"/>
      <c r="AD69" s="205"/>
      <c r="AE69" s="16"/>
      <c r="AG69" s="3"/>
      <c r="AH69" s="1"/>
      <c r="AI69" s="16"/>
      <c r="AK69" s="16"/>
      <c r="AM69" s="16"/>
      <c r="AN69" s="1"/>
      <c r="AO69" s="1"/>
      <c r="AP69" s="1"/>
      <c r="AQ69" s="1"/>
      <c r="AR69" s="1"/>
      <c r="AS69" s="1"/>
      <c r="AT69" s="1"/>
    </row>
    <row r="70" spans="7:47">
      <c r="Q70" s="3"/>
      <c r="R70" s="3"/>
      <c r="S70" s="59"/>
      <c r="T70" s="59"/>
      <c r="U70" s="3"/>
      <c r="V70" s="3"/>
      <c r="W70" s="3"/>
      <c r="X70" s="3"/>
      <c r="Y70" s="59"/>
      <c r="AA70" s="59"/>
      <c r="AB70" s="197"/>
      <c r="AC70" s="16"/>
      <c r="AD70" s="205"/>
      <c r="AE70" s="16"/>
      <c r="AG70" s="3"/>
      <c r="AH70" s="1"/>
      <c r="AI70" s="16"/>
      <c r="AK70" s="16"/>
      <c r="AM70" s="16"/>
      <c r="AN70" s="1"/>
      <c r="AO70" s="1"/>
      <c r="AP70" s="1"/>
      <c r="AQ70" s="1"/>
      <c r="AR70" s="1"/>
      <c r="AS70" s="1"/>
      <c r="AT70" s="1"/>
    </row>
    <row r="71" spans="7:47">
      <c r="Q71" s="3"/>
      <c r="R71" s="3"/>
      <c r="S71" s="59"/>
      <c r="T71" s="59"/>
      <c r="U71" s="3"/>
      <c r="V71" s="3"/>
      <c r="W71" s="3"/>
      <c r="X71" s="3"/>
      <c r="Y71" s="59"/>
      <c r="AA71" s="59"/>
      <c r="AB71" s="197"/>
      <c r="AC71" s="16"/>
      <c r="AD71" s="205"/>
      <c r="AE71" s="16"/>
      <c r="AG71" s="3"/>
      <c r="AH71" s="1"/>
      <c r="AI71" s="16"/>
      <c r="AK71" s="16"/>
      <c r="AM71" s="16"/>
      <c r="AN71" s="1"/>
      <c r="AO71" s="1"/>
      <c r="AP71" s="1"/>
      <c r="AQ71" s="1"/>
      <c r="AR71" s="1"/>
      <c r="AS71" s="1"/>
      <c r="AT71" s="1"/>
    </row>
    <row r="72" spans="7:47">
      <c r="Q72" s="3"/>
      <c r="R72" s="3"/>
      <c r="S72" s="59"/>
      <c r="T72" s="59"/>
      <c r="U72" s="3"/>
      <c r="V72" s="3"/>
      <c r="W72" s="3"/>
      <c r="X72" s="3"/>
      <c r="Y72" s="59"/>
      <c r="AA72" s="59"/>
      <c r="AB72" s="197"/>
      <c r="AC72" s="16"/>
      <c r="AD72" s="205"/>
      <c r="AE72" s="16"/>
      <c r="AG72" s="3"/>
      <c r="AH72" s="1"/>
      <c r="AI72" s="16"/>
      <c r="AK72" s="16"/>
      <c r="AM72" s="16"/>
      <c r="AN72" s="1"/>
      <c r="AO72" s="1"/>
      <c r="AP72" s="1"/>
      <c r="AQ72" s="1"/>
      <c r="AR72" s="1"/>
      <c r="AS72" s="1"/>
      <c r="AT72" s="1"/>
    </row>
    <row r="73" spans="7:47">
      <c r="G73" s="14"/>
      <c r="H73" s="14"/>
      <c r="I73" s="14"/>
      <c r="J73" s="75"/>
      <c r="K73" s="159"/>
      <c r="L73" s="75"/>
      <c r="Q73" s="3"/>
      <c r="R73" s="3"/>
      <c r="S73" s="59"/>
      <c r="T73" s="59"/>
      <c r="U73" s="3"/>
      <c r="V73" s="3"/>
      <c r="W73" s="3"/>
      <c r="X73" s="3"/>
      <c r="Y73" s="59"/>
      <c r="AA73" s="59"/>
      <c r="AB73" s="197"/>
      <c r="AC73" s="16"/>
      <c r="AD73" s="205"/>
      <c r="AE73" s="16"/>
      <c r="AG73" s="3"/>
      <c r="AH73" s="1"/>
      <c r="AI73" s="16"/>
      <c r="AK73" s="16"/>
      <c r="AM73" s="16"/>
      <c r="AN73" s="1"/>
      <c r="AO73" s="1"/>
      <c r="AP73" s="1"/>
      <c r="AQ73" s="1"/>
      <c r="AR73" s="1"/>
      <c r="AS73" s="1"/>
      <c r="AT73" s="1"/>
      <c r="AU73" s="14"/>
    </row>
    <row r="74" spans="7:47">
      <c r="G74" s="14"/>
      <c r="H74" s="14"/>
      <c r="I74" s="14"/>
      <c r="J74" s="75"/>
      <c r="K74" s="159"/>
      <c r="L74" s="75"/>
      <c r="Q74" s="3"/>
      <c r="R74" s="3"/>
      <c r="S74" s="59"/>
      <c r="T74" s="59"/>
      <c r="U74" s="3"/>
      <c r="V74" s="3"/>
      <c r="W74" s="3"/>
      <c r="X74" s="3"/>
      <c r="Y74" s="59"/>
      <c r="AA74" s="59"/>
      <c r="AB74" s="197"/>
      <c r="AC74" s="16"/>
      <c r="AD74" s="205"/>
      <c r="AE74" s="16"/>
      <c r="AG74" s="3"/>
      <c r="AH74" s="1"/>
      <c r="AI74" s="16"/>
      <c r="AK74" s="16"/>
      <c r="AM74" s="16"/>
      <c r="AN74" s="1"/>
      <c r="AO74" s="1"/>
      <c r="AP74" s="1"/>
      <c r="AQ74" s="1"/>
      <c r="AR74" s="1"/>
      <c r="AS74" s="1"/>
      <c r="AT74" s="1"/>
      <c r="AU74" s="14"/>
    </row>
    <row r="75" spans="7:47">
      <c r="G75" s="14"/>
      <c r="H75" s="14"/>
      <c r="I75" s="14"/>
      <c r="J75" s="75"/>
      <c r="K75" s="159"/>
      <c r="L75" s="75"/>
      <c r="Q75" s="3"/>
      <c r="R75" s="3"/>
      <c r="S75" s="59"/>
      <c r="T75" s="59"/>
      <c r="U75" s="3"/>
      <c r="V75" s="3"/>
      <c r="W75" s="3"/>
      <c r="X75" s="3"/>
      <c r="Y75" s="59"/>
      <c r="AA75" s="59"/>
      <c r="AB75" s="197"/>
      <c r="AC75" s="16"/>
      <c r="AD75" s="205"/>
      <c r="AE75" s="16"/>
      <c r="AG75" s="3"/>
      <c r="AH75" s="1"/>
      <c r="AI75" s="16"/>
      <c r="AK75" s="16"/>
      <c r="AM75" s="16"/>
      <c r="AN75" s="1"/>
      <c r="AO75" s="1"/>
      <c r="AP75" s="1"/>
      <c r="AQ75" s="1"/>
      <c r="AR75" s="1"/>
      <c r="AS75" s="1"/>
      <c r="AT75" s="1"/>
      <c r="AU75" s="14"/>
    </row>
    <row r="76" spans="7:47">
      <c r="G76" s="14"/>
      <c r="H76" s="14"/>
      <c r="I76" s="14"/>
      <c r="J76" s="75"/>
      <c r="K76" s="159"/>
      <c r="L76" s="75"/>
      <c r="Q76" s="3"/>
      <c r="R76" s="3"/>
      <c r="S76" s="59"/>
      <c r="T76" s="59"/>
      <c r="U76" s="3"/>
      <c r="V76" s="3"/>
      <c r="W76" s="3"/>
      <c r="X76" s="3"/>
      <c r="Y76" s="59"/>
      <c r="AA76" s="59"/>
      <c r="AB76" s="197"/>
      <c r="AC76" s="16"/>
      <c r="AD76" s="205"/>
      <c r="AE76" s="16"/>
      <c r="AG76" s="3"/>
      <c r="AH76" s="1"/>
      <c r="AI76" s="16"/>
      <c r="AK76" s="16"/>
      <c r="AM76" s="16"/>
      <c r="AN76" s="1"/>
      <c r="AO76" s="1"/>
      <c r="AP76" s="1"/>
      <c r="AQ76" s="1"/>
      <c r="AR76" s="1"/>
      <c r="AS76" s="1"/>
      <c r="AT76" s="1"/>
      <c r="AU76" s="14"/>
    </row>
    <row r="77" spans="7:47">
      <c r="G77" s="14"/>
      <c r="H77" s="14"/>
      <c r="I77" s="14"/>
      <c r="J77" s="75"/>
      <c r="K77" s="159"/>
      <c r="L77" s="75"/>
      <c r="Q77" s="3"/>
      <c r="R77" s="3"/>
      <c r="S77" s="59"/>
      <c r="T77" s="59"/>
      <c r="U77" s="3"/>
      <c r="V77" s="3"/>
      <c r="W77" s="3"/>
      <c r="X77" s="3"/>
      <c r="Y77" s="59"/>
      <c r="AA77" s="59"/>
      <c r="AB77" s="197"/>
      <c r="AC77" s="16"/>
      <c r="AD77" s="205"/>
      <c r="AE77" s="16"/>
      <c r="AG77" s="3"/>
      <c r="AH77" s="1"/>
      <c r="AI77" s="16"/>
      <c r="AK77" s="16"/>
      <c r="AM77" s="16"/>
      <c r="AN77" s="1"/>
      <c r="AO77" s="1"/>
      <c r="AP77" s="1"/>
      <c r="AQ77" s="1"/>
      <c r="AR77" s="1"/>
      <c r="AS77" s="1"/>
      <c r="AT77" s="1"/>
      <c r="AU77" s="14"/>
    </row>
    <row r="78" spans="7:47">
      <c r="G78" s="14"/>
      <c r="H78" s="14"/>
      <c r="I78" s="14"/>
      <c r="J78" s="75"/>
      <c r="K78" s="159"/>
      <c r="L78" s="75"/>
      <c r="Q78" s="3"/>
      <c r="R78" s="3"/>
      <c r="S78" s="59"/>
      <c r="T78" s="59"/>
      <c r="U78" s="3"/>
      <c r="V78" s="3"/>
      <c r="W78" s="3"/>
      <c r="X78" s="3"/>
      <c r="Y78" s="59"/>
      <c r="AA78" s="59"/>
      <c r="AB78" s="197"/>
      <c r="AC78" s="16"/>
      <c r="AD78" s="205"/>
      <c r="AE78" s="16"/>
      <c r="AG78" s="3"/>
      <c r="AH78" s="1"/>
      <c r="AI78" s="16"/>
      <c r="AK78" s="16"/>
      <c r="AM78" s="16"/>
      <c r="AN78" s="1"/>
      <c r="AO78" s="1"/>
      <c r="AP78" s="1"/>
      <c r="AQ78" s="1"/>
      <c r="AR78" s="1"/>
      <c r="AS78" s="1"/>
      <c r="AT78" s="1"/>
      <c r="AU78" s="14"/>
    </row>
    <row r="79" spans="7:47">
      <c r="G79" s="14"/>
      <c r="H79" s="14"/>
      <c r="I79" s="14"/>
      <c r="J79" s="75"/>
      <c r="K79" s="159"/>
      <c r="L79" s="75"/>
      <c r="Q79" s="3"/>
      <c r="R79" s="3"/>
      <c r="S79" s="59"/>
      <c r="T79" s="59"/>
      <c r="U79" s="3"/>
      <c r="V79" s="3"/>
      <c r="W79" s="3"/>
      <c r="X79" s="3"/>
      <c r="Y79" s="59"/>
      <c r="AA79" s="59"/>
      <c r="AB79" s="197"/>
      <c r="AC79" s="16"/>
      <c r="AD79" s="205"/>
      <c r="AE79" s="16"/>
      <c r="AG79" s="3"/>
      <c r="AH79" s="1"/>
      <c r="AI79" s="16"/>
      <c r="AK79" s="16"/>
      <c r="AM79" s="16"/>
      <c r="AN79" s="1"/>
      <c r="AO79" s="1"/>
      <c r="AP79" s="1"/>
      <c r="AQ79" s="1"/>
      <c r="AR79" s="1"/>
      <c r="AS79" s="1"/>
      <c r="AT79" s="1"/>
      <c r="AU79" s="14"/>
    </row>
    <row r="80" spans="7:47">
      <c r="G80" s="14"/>
      <c r="H80" s="14"/>
      <c r="I80" s="14"/>
      <c r="J80" s="75"/>
      <c r="K80" s="159"/>
      <c r="L80" s="75"/>
      <c r="Q80" s="3"/>
      <c r="R80" s="3"/>
      <c r="S80" s="59"/>
      <c r="T80" s="59"/>
      <c r="U80" s="3"/>
      <c r="V80" s="3"/>
      <c r="W80" s="3"/>
      <c r="X80" s="3"/>
      <c r="Y80" s="59"/>
      <c r="AA80" s="59"/>
      <c r="AB80" s="197"/>
      <c r="AC80" s="16"/>
      <c r="AD80" s="205"/>
      <c r="AE80" s="16"/>
      <c r="AG80" s="3"/>
      <c r="AH80" s="1"/>
      <c r="AI80" s="16"/>
      <c r="AK80" s="16"/>
      <c r="AM80" s="16"/>
      <c r="AN80" s="1"/>
      <c r="AO80" s="1"/>
      <c r="AP80" s="1"/>
      <c r="AQ80" s="1"/>
      <c r="AR80" s="1"/>
      <c r="AS80" s="1"/>
      <c r="AT80" s="1"/>
      <c r="AU80" s="14"/>
    </row>
    <row r="81" spans="7:47">
      <c r="G81" s="14"/>
      <c r="H81" s="14"/>
      <c r="I81" s="14"/>
      <c r="J81" s="75"/>
      <c r="K81" s="159"/>
      <c r="L81" s="75"/>
      <c r="Q81" s="3"/>
      <c r="R81" s="3"/>
      <c r="S81" s="59"/>
      <c r="T81" s="59"/>
      <c r="U81" s="3"/>
      <c r="V81" s="3"/>
      <c r="W81" s="3"/>
      <c r="X81" s="3"/>
      <c r="Y81" s="59"/>
      <c r="AA81" s="59"/>
      <c r="AB81" s="197"/>
      <c r="AC81" s="16"/>
      <c r="AD81" s="205"/>
      <c r="AE81" s="16"/>
      <c r="AG81" s="3"/>
      <c r="AH81" s="1"/>
      <c r="AI81" s="16"/>
      <c r="AK81" s="16"/>
      <c r="AM81" s="16"/>
      <c r="AN81" s="1"/>
      <c r="AO81" s="1"/>
      <c r="AP81" s="1"/>
      <c r="AQ81" s="1"/>
      <c r="AR81" s="1"/>
      <c r="AS81" s="1"/>
      <c r="AT81" s="1"/>
      <c r="AU81" s="14"/>
    </row>
    <row r="82" spans="7:47">
      <c r="G82" s="14"/>
      <c r="H82" s="14"/>
      <c r="I82" s="14"/>
      <c r="J82" s="75"/>
      <c r="K82" s="159"/>
      <c r="L82" s="75"/>
      <c r="Q82" s="3"/>
      <c r="R82" s="3"/>
      <c r="S82" s="59"/>
      <c r="T82" s="59"/>
      <c r="U82" s="3"/>
      <c r="V82" s="3"/>
      <c r="W82" s="3"/>
      <c r="X82" s="3"/>
      <c r="Y82" s="59"/>
      <c r="AA82" s="59"/>
      <c r="AB82" s="197"/>
      <c r="AC82" s="16"/>
      <c r="AD82" s="205"/>
      <c r="AE82" s="16"/>
      <c r="AG82" s="3"/>
      <c r="AH82" s="1"/>
      <c r="AI82" s="16"/>
      <c r="AK82" s="16"/>
      <c r="AM82" s="16"/>
      <c r="AN82" s="1"/>
      <c r="AO82" s="1"/>
      <c r="AP82" s="1"/>
      <c r="AQ82" s="1"/>
      <c r="AR82" s="1"/>
      <c r="AS82" s="1"/>
      <c r="AT82" s="1"/>
      <c r="AU82" s="14"/>
    </row>
    <row r="83" spans="7:47">
      <c r="G83" s="14"/>
      <c r="H83" s="14"/>
      <c r="I83" s="14"/>
      <c r="J83" s="75"/>
      <c r="K83" s="159"/>
      <c r="L83" s="75"/>
      <c r="Q83" s="3"/>
      <c r="R83" s="3"/>
      <c r="S83" s="59"/>
      <c r="T83" s="59"/>
      <c r="U83" s="3"/>
      <c r="V83" s="3"/>
      <c r="W83" s="3"/>
      <c r="X83" s="3"/>
      <c r="Y83" s="59"/>
      <c r="AA83" s="59"/>
      <c r="AB83" s="197"/>
      <c r="AC83" s="16"/>
      <c r="AD83" s="205"/>
      <c r="AE83" s="16"/>
      <c r="AG83" s="3"/>
      <c r="AH83" s="1"/>
      <c r="AI83" s="16"/>
      <c r="AK83" s="16"/>
      <c r="AM83" s="16"/>
      <c r="AN83" s="1"/>
      <c r="AO83" s="1"/>
      <c r="AP83" s="1"/>
      <c r="AQ83" s="1"/>
      <c r="AR83" s="1"/>
      <c r="AS83" s="1"/>
      <c r="AT83" s="1"/>
      <c r="AU83" s="14"/>
    </row>
    <row r="84" spans="7:47">
      <c r="G84" s="14"/>
      <c r="H84" s="14"/>
      <c r="I84" s="14"/>
      <c r="J84" s="75"/>
      <c r="K84" s="159"/>
      <c r="L84" s="75"/>
      <c r="Q84" s="3"/>
      <c r="R84" s="3"/>
      <c r="S84" s="59"/>
      <c r="T84" s="59"/>
      <c r="U84" s="3"/>
      <c r="V84" s="3"/>
      <c r="W84" s="3"/>
      <c r="X84" s="3"/>
      <c r="Y84" s="59"/>
      <c r="AA84" s="59"/>
      <c r="AB84" s="197"/>
      <c r="AC84" s="16"/>
      <c r="AD84" s="205"/>
      <c r="AE84" s="16"/>
      <c r="AG84" s="3"/>
      <c r="AH84" s="1"/>
      <c r="AI84" s="16"/>
      <c r="AK84" s="16"/>
      <c r="AM84" s="16"/>
      <c r="AN84" s="1"/>
      <c r="AO84" s="1"/>
      <c r="AP84" s="1"/>
      <c r="AQ84" s="1"/>
      <c r="AR84" s="1"/>
      <c r="AS84" s="1"/>
      <c r="AT84" s="1"/>
      <c r="AU84" s="14"/>
    </row>
    <row r="85" spans="7:47">
      <c r="G85" s="14"/>
      <c r="H85" s="14"/>
      <c r="I85" s="14"/>
      <c r="J85" s="75"/>
      <c r="K85" s="159"/>
      <c r="L85" s="75"/>
      <c r="Q85" s="3"/>
      <c r="R85" s="3"/>
      <c r="S85" s="59"/>
      <c r="T85" s="59"/>
      <c r="U85" s="3"/>
      <c r="V85" s="3"/>
      <c r="W85" s="3"/>
      <c r="X85" s="3"/>
      <c r="Y85" s="59"/>
      <c r="AA85" s="59"/>
      <c r="AB85" s="197"/>
      <c r="AC85" s="16"/>
      <c r="AD85" s="205"/>
      <c r="AE85" s="16"/>
      <c r="AG85" s="3"/>
      <c r="AH85" s="1"/>
      <c r="AI85" s="16"/>
      <c r="AK85" s="16"/>
      <c r="AM85" s="16"/>
      <c r="AN85" s="1"/>
      <c r="AO85" s="1"/>
      <c r="AP85" s="1"/>
      <c r="AQ85" s="1"/>
      <c r="AR85" s="1"/>
      <c r="AS85" s="1"/>
      <c r="AT85" s="1"/>
      <c r="AU85" s="14"/>
    </row>
    <row r="86" spans="7:47">
      <c r="G86" s="14"/>
      <c r="H86" s="14"/>
      <c r="I86" s="14"/>
      <c r="J86" s="75"/>
      <c r="K86" s="159"/>
      <c r="L86" s="75"/>
      <c r="Q86" s="3"/>
      <c r="R86" s="3"/>
      <c r="S86" s="59"/>
      <c r="T86" s="59"/>
      <c r="U86" s="3"/>
      <c r="V86" s="3"/>
      <c r="W86" s="3"/>
      <c r="X86" s="3"/>
      <c r="Y86" s="59"/>
      <c r="AA86" s="59"/>
      <c r="AB86" s="197"/>
      <c r="AC86" s="16"/>
      <c r="AD86" s="205"/>
      <c r="AE86" s="16"/>
      <c r="AG86" s="3"/>
      <c r="AH86" s="1"/>
      <c r="AI86" s="16"/>
      <c r="AK86" s="16"/>
      <c r="AM86" s="16"/>
      <c r="AN86" s="1"/>
      <c r="AO86" s="1"/>
      <c r="AP86" s="1"/>
      <c r="AQ86" s="1"/>
      <c r="AR86" s="1"/>
      <c r="AS86" s="1"/>
      <c r="AT86" s="1"/>
      <c r="AU86" s="14"/>
    </row>
    <row r="87" spans="7:47">
      <c r="G87" s="14"/>
      <c r="H87" s="14"/>
      <c r="I87" s="14"/>
      <c r="J87" s="75"/>
      <c r="K87" s="159"/>
      <c r="L87" s="75"/>
      <c r="Q87" s="3"/>
      <c r="R87" s="3"/>
      <c r="S87" s="59"/>
      <c r="T87" s="59"/>
      <c r="U87" s="3"/>
      <c r="V87" s="3"/>
      <c r="W87" s="3"/>
      <c r="X87" s="3"/>
      <c r="Y87" s="59"/>
      <c r="AA87" s="59"/>
      <c r="AB87" s="197"/>
      <c r="AC87" s="16"/>
      <c r="AD87" s="205"/>
      <c r="AE87" s="16"/>
      <c r="AG87" s="3"/>
      <c r="AH87" s="1"/>
      <c r="AI87" s="16"/>
      <c r="AK87" s="16"/>
      <c r="AM87" s="16"/>
      <c r="AN87" s="1"/>
      <c r="AO87" s="1"/>
      <c r="AP87" s="1"/>
      <c r="AQ87" s="1"/>
      <c r="AR87" s="1"/>
      <c r="AS87" s="1"/>
      <c r="AT87" s="1"/>
      <c r="AU87" s="14"/>
    </row>
    <row r="88" spans="7:47">
      <c r="G88" s="14"/>
      <c r="H88" s="14"/>
      <c r="I88" s="14"/>
      <c r="J88" s="75"/>
      <c r="K88" s="159"/>
      <c r="L88" s="75"/>
      <c r="Q88" s="3"/>
      <c r="R88" s="3"/>
      <c r="S88" s="59"/>
      <c r="T88" s="59"/>
      <c r="U88" s="3"/>
      <c r="V88" s="3"/>
      <c r="W88" s="3"/>
      <c r="X88" s="3"/>
      <c r="Y88" s="59"/>
      <c r="AA88" s="59"/>
      <c r="AB88" s="197"/>
      <c r="AC88" s="16"/>
      <c r="AD88" s="205"/>
      <c r="AE88" s="16"/>
      <c r="AG88" s="3"/>
      <c r="AH88" s="1"/>
      <c r="AI88" s="16"/>
      <c r="AK88" s="16"/>
      <c r="AM88" s="16"/>
      <c r="AN88" s="1"/>
      <c r="AO88" s="1"/>
      <c r="AP88" s="1"/>
      <c r="AQ88" s="1"/>
      <c r="AR88" s="1"/>
      <c r="AS88" s="1"/>
      <c r="AT88" s="1"/>
      <c r="AU88" s="14"/>
    </row>
    <row r="89" spans="7:47">
      <c r="G89" s="14"/>
      <c r="H89" s="14"/>
      <c r="I89" s="14"/>
      <c r="J89" s="75"/>
      <c r="K89" s="159"/>
      <c r="L89" s="75"/>
      <c r="Q89" s="3"/>
      <c r="R89" s="3"/>
      <c r="S89" s="59"/>
      <c r="T89" s="59"/>
      <c r="U89" s="3"/>
      <c r="V89" s="3"/>
      <c r="W89" s="3"/>
      <c r="X89" s="3"/>
      <c r="Y89" s="59"/>
      <c r="AA89" s="59"/>
      <c r="AB89" s="197"/>
      <c r="AC89" s="16"/>
      <c r="AD89" s="205"/>
      <c r="AE89" s="16"/>
      <c r="AG89" s="3"/>
      <c r="AH89" s="1"/>
      <c r="AI89" s="16"/>
      <c r="AK89" s="16"/>
      <c r="AM89" s="16"/>
      <c r="AN89" s="1"/>
      <c r="AO89" s="1"/>
      <c r="AP89" s="1"/>
      <c r="AQ89" s="1"/>
      <c r="AR89" s="1"/>
      <c r="AS89" s="1"/>
      <c r="AT89" s="1"/>
      <c r="AU89" s="14"/>
    </row>
    <row r="90" spans="7:47">
      <c r="G90" s="14"/>
      <c r="H90" s="14"/>
      <c r="I90" s="14"/>
      <c r="J90" s="75"/>
      <c r="K90" s="159"/>
      <c r="L90" s="75"/>
      <c r="Q90" s="3"/>
      <c r="R90" s="3"/>
      <c r="S90" s="59"/>
      <c r="T90" s="59"/>
      <c r="U90" s="3"/>
      <c r="V90" s="3"/>
      <c r="W90" s="3"/>
      <c r="X90" s="3"/>
      <c r="Y90" s="59"/>
      <c r="AA90" s="59"/>
      <c r="AB90" s="197"/>
      <c r="AC90" s="16"/>
      <c r="AD90" s="205"/>
      <c r="AE90" s="16"/>
      <c r="AG90" s="3"/>
      <c r="AH90" s="1"/>
      <c r="AI90" s="16"/>
      <c r="AK90" s="16"/>
      <c r="AM90" s="16"/>
      <c r="AN90" s="1"/>
      <c r="AO90" s="1"/>
      <c r="AP90" s="1"/>
      <c r="AQ90" s="1"/>
      <c r="AR90" s="1"/>
      <c r="AS90" s="1"/>
      <c r="AT90" s="1"/>
      <c r="AU90" s="14"/>
    </row>
    <row r="91" spans="7:47">
      <c r="G91" s="14"/>
      <c r="H91" s="14"/>
      <c r="I91" s="14"/>
      <c r="J91" s="75"/>
      <c r="K91" s="159"/>
      <c r="L91" s="75"/>
      <c r="Q91" s="3"/>
      <c r="R91" s="3"/>
      <c r="S91" s="59"/>
      <c r="T91" s="59"/>
      <c r="U91" s="3"/>
      <c r="V91" s="3"/>
      <c r="W91" s="3"/>
      <c r="X91" s="3"/>
      <c r="Y91" s="59"/>
      <c r="AA91" s="59"/>
      <c r="AB91" s="197"/>
      <c r="AC91" s="16"/>
      <c r="AD91" s="205"/>
      <c r="AE91" s="16"/>
      <c r="AG91" s="3"/>
      <c r="AH91" s="1"/>
      <c r="AI91" s="16"/>
      <c r="AK91" s="16"/>
      <c r="AM91" s="16"/>
      <c r="AN91" s="1"/>
      <c r="AO91" s="1"/>
      <c r="AP91" s="1"/>
      <c r="AQ91" s="1"/>
      <c r="AR91" s="1"/>
      <c r="AS91" s="1"/>
      <c r="AT91" s="1"/>
      <c r="AU91" s="14"/>
    </row>
    <row r="92" spans="7:47">
      <c r="G92" s="14"/>
      <c r="H92" s="14"/>
      <c r="I92" s="14"/>
      <c r="J92" s="75"/>
      <c r="K92" s="159"/>
      <c r="L92" s="75"/>
      <c r="Q92" s="3"/>
      <c r="R92" s="3"/>
      <c r="S92" s="59"/>
      <c r="T92" s="59"/>
      <c r="U92" s="3"/>
      <c r="V92" s="3"/>
      <c r="W92" s="3"/>
      <c r="X92" s="3"/>
      <c r="Y92" s="59"/>
      <c r="AA92" s="59"/>
      <c r="AB92" s="197"/>
      <c r="AC92" s="16"/>
      <c r="AD92" s="205"/>
      <c r="AE92" s="16"/>
      <c r="AG92" s="3"/>
      <c r="AH92" s="1"/>
      <c r="AI92" s="16"/>
      <c r="AK92" s="16"/>
      <c r="AM92" s="16"/>
      <c r="AN92" s="1"/>
      <c r="AO92" s="1"/>
      <c r="AP92" s="1"/>
      <c r="AQ92" s="1"/>
      <c r="AR92" s="1"/>
      <c r="AS92" s="1"/>
      <c r="AT92" s="1"/>
      <c r="AU92" s="14"/>
    </row>
    <row r="93" spans="7:47">
      <c r="G93" s="14"/>
      <c r="H93" s="14"/>
      <c r="I93" s="14"/>
      <c r="J93" s="75"/>
      <c r="K93" s="159"/>
      <c r="L93" s="75"/>
      <c r="Q93" s="3"/>
      <c r="R93" s="3"/>
      <c r="S93" s="59"/>
      <c r="T93" s="59"/>
      <c r="U93" s="3"/>
      <c r="V93" s="3"/>
      <c r="W93" s="3"/>
      <c r="X93" s="3"/>
      <c r="Y93" s="59"/>
      <c r="AA93" s="59"/>
      <c r="AB93" s="197"/>
      <c r="AC93" s="16"/>
      <c r="AD93" s="205"/>
      <c r="AE93" s="16"/>
      <c r="AG93" s="3"/>
      <c r="AH93" s="1"/>
      <c r="AI93" s="16"/>
      <c r="AK93" s="16"/>
      <c r="AM93" s="16"/>
      <c r="AN93" s="1"/>
      <c r="AO93" s="1"/>
      <c r="AP93" s="1"/>
      <c r="AQ93" s="1"/>
      <c r="AR93" s="1"/>
      <c r="AS93" s="1"/>
      <c r="AT93" s="1"/>
      <c r="AU93" s="14"/>
    </row>
    <row r="94" spans="7:47">
      <c r="G94" s="14"/>
      <c r="H94" s="14"/>
      <c r="I94" s="14"/>
      <c r="J94" s="75"/>
      <c r="K94" s="159"/>
      <c r="L94" s="75"/>
      <c r="Q94" s="3"/>
      <c r="R94" s="3"/>
      <c r="S94" s="59"/>
      <c r="T94" s="59"/>
      <c r="U94" s="3"/>
      <c r="V94" s="3"/>
      <c r="W94" s="3"/>
      <c r="X94" s="3"/>
      <c r="Y94" s="59"/>
      <c r="AA94" s="59"/>
      <c r="AB94" s="197"/>
      <c r="AC94" s="16"/>
      <c r="AD94" s="205"/>
      <c r="AE94" s="16"/>
      <c r="AG94" s="3"/>
      <c r="AH94" s="1"/>
      <c r="AI94" s="16"/>
      <c r="AK94" s="16"/>
      <c r="AM94" s="16"/>
      <c r="AN94" s="1"/>
      <c r="AO94" s="1"/>
      <c r="AP94" s="1"/>
      <c r="AQ94" s="1"/>
      <c r="AR94" s="1"/>
      <c r="AS94" s="1"/>
      <c r="AT94" s="1"/>
      <c r="AU94" s="14"/>
    </row>
    <row r="95" spans="7:47">
      <c r="G95" s="14"/>
      <c r="H95" s="14"/>
      <c r="I95" s="14"/>
      <c r="J95" s="75"/>
      <c r="K95" s="159"/>
      <c r="L95" s="75"/>
      <c r="Q95" s="3"/>
      <c r="R95" s="3"/>
      <c r="S95" s="59"/>
      <c r="T95" s="59"/>
      <c r="U95" s="3"/>
      <c r="V95" s="3"/>
      <c r="W95" s="3"/>
      <c r="X95" s="3"/>
      <c r="Y95" s="59"/>
      <c r="AA95" s="59"/>
      <c r="AB95" s="197"/>
      <c r="AC95" s="16"/>
      <c r="AD95" s="205"/>
      <c r="AE95" s="16"/>
      <c r="AG95" s="3"/>
      <c r="AH95" s="1"/>
      <c r="AI95" s="16"/>
      <c r="AK95" s="16"/>
      <c r="AM95" s="16"/>
      <c r="AN95" s="1"/>
      <c r="AO95" s="1"/>
      <c r="AP95" s="1"/>
      <c r="AQ95" s="1"/>
      <c r="AR95" s="1"/>
      <c r="AS95" s="1"/>
      <c r="AT95" s="1"/>
      <c r="AU95" s="14"/>
    </row>
    <row r="96" spans="7:47">
      <c r="G96" s="14"/>
      <c r="H96" s="14"/>
      <c r="I96" s="14"/>
      <c r="J96" s="75"/>
      <c r="K96" s="159"/>
      <c r="L96" s="75"/>
      <c r="Q96" s="3"/>
      <c r="R96" s="3"/>
      <c r="S96" s="59"/>
      <c r="T96" s="59"/>
      <c r="U96" s="3"/>
      <c r="V96" s="3"/>
      <c r="W96" s="3"/>
      <c r="X96" s="3"/>
      <c r="Y96" s="59"/>
      <c r="AA96" s="59"/>
      <c r="AB96" s="197"/>
      <c r="AC96" s="16"/>
      <c r="AD96" s="205"/>
      <c r="AE96" s="16"/>
      <c r="AG96" s="3"/>
      <c r="AH96" s="1"/>
      <c r="AI96" s="16"/>
      <c r="AK96" s="16"/>
      <c r="AM96" s="16"/>
      <c r="AN96" s="1"/>
      <c r="AO96" s="1"/>
      <c r="AP96" s="1"/>
      <c r="AQ96" s="1"/>
      <c r="AR96" s="1"/>
      <c r="AS96" s="1"/>
      <c r="AT96" s="1"/>
      <c r="AU96" s="14"/>
    </row>
    <row r="97" spans="7:47">
      <c r="G97" s="14"/>
      <c r="H97" s="14"/>
      <c r="I97" s="14"/>
      <c r="J97" s="75"/>
      <c r="K97" s="159"/>
      <c r="L97" s="75"/>
      <c r="Q97" s="3"/>
      <c r="R97" s="3"/>
      <c r="S97" s="59"/>
      <c r="T97" s="59"/>
      <c r="U97" s="3"/>
      <c r="V97" s="3"/>
      <c r="W97" s="3"/>
      <c r="X97" s="3"/>
      <c r="Y97" s="59"/>
      <c r="AA97" s="59"/>
      <c r="AB97" s="197"/>
      <c r="AC97" s="16"/>
      <c r="AD97" s="205"/>
      <c r="AE97" s="16"/>
      <c r="AG97" s="3"/>
      <c r="AH97" s="1"/>
      <c r="AI97" s="16"/>
      <c r="AK97" s="16"/>
      <c r="AM97" s="16"/>
      <c r="AN97" s="1"/>
      <c r="AO97" s="1"/>
      <c r="AP97" s="1"/>
      <c r="AQ97" s="1"/>
      <c r="AR97" s="1"/>
      <c r="AS97" s="1"/>
      <c r="AT97" s="1"/>
      <c r="AU97" s="14"/>
    </row>
    <row r="98" spans="7:47">
      <c r="G98" s="14"/>
      <c r="H98" s="14"/>
      <c r="I98" s="14"/>
      <c r="J98" s="75"/>
      <c r="K98" s="159"/>
      <c r="L98" s="75"/>
      <c r="Q98" s="3"/>
      <c r="R98" s="3"/>
      <c r="S98" s="59"/>
      <c r="T98" s="59"/>
      <c r="U98" s="3"/>
      <c r="V98" s="3"/>
      <c r="W98" s="3"/>
      <c r="X98" s="3"/>
      <c r="Y98" s="59"/>
      <c r="AA98" s="59"/>
      <c r="AB98" s="197"/>
      <c r="AC98" s="16"/>
      <c r="AD98" s="205"/>
      <c r="AE98" s="16"/>
      <c r="AG98" s="3"/>
      <c r="AH98" s="1"/>
      <c r="AI98" s="16"/>
      <c r="AK98" s="16"/>
      <c r="AM98" s="16"/>
      <c r="AN98" s="1"/>
      <c r="AO98" s="1"/>
      <c r="AP98" s="1"/>
      <c r="AQ98" s="1"/>
      <c r="AR98" s="1"/>
      <c r="AS98" s="1"/>
      <c r="AT98" s="1"/>
      <c r="AU98" s="14"/>
    </row>
    <row r="99" spans="7:47">
      <c r="G99" s="14"/>
      <c r="H99" s="14"/>
      <c r="I99" s="14"/>
      <c r="J99" s="75"/>
      <c r="K99" s="159"/>
      <c r="L99" s="75"/>
      <c r="Q99" s="3"/>
      <c r="R99" s="3"/>
      <c r="S99" s="59"/>
      <c r="T99" s="59"/>
      <c r="U99" s="3"/>
      <c r="V99" s="3"/>
      <c r="W99" s="3"/>
      <c r="X99" s="3"/>
      <c r="Y99" s="59"/>
      <c r="AA99" s="59"/>
      <c r="AB99" s="197"/>
      <c r="AC99" s="16"/>
      <c r="AD99" s="205"/>
      <c r="AE99" s="16"/>
      <c r="AG99" s="3"/>
      <c r="AH99" s="1"/>
      <c r="AI99" s="16"/>
      <c r="AK99" s="16"/>
      <c r="AM99" s="16"/>
      <c r="AN99" s="1"/>
      <c r="AO99" s="1"/>
      <c r="AP99" s="1"/>
      <c r="AQ99" s="1"/>
      <c r="AR99" s="1"/>
      <c r="AS99" s="1"/>
      <c r="AT99" s="1"/>
      <c r="AU99" s="14"/>
    </row>
    <row r="100" spans="7:47">
      <c r="G100" s="14"/>
      <c r="H100" s="14"/>
      <c r="I100" s="14"/>
      <c r="J100" s="75"/>
      <c r="K100" s="159"/>
      <c r="L100" s="75"/>
      <c r="Q100" s="3"/>
      <c r="R100" s="3"/>
      <c r="S100" s="59"/>
      <c r="T100" s="59"/>
      <c r="U100" s="3"/>
      <c r="V100" s="3"/>
      <c r="W100" s="3"/>
      <c r="X100" s="3"/>
      <c r="Y100" s="59"/>
      <c r="AA100" s="59"/>
      <c r="AB100" s="197"/>
      <c r="AC100" s="16"/>
      <c r="AD100" s="205"/>
      <c r="AE100" s="16"/>
      <c r="AG100" s="3"/>
      <c r="AH100" s="1"/>
      <c r="AI100" s="16"/>
      <c r="AK100" s="16"/>
      <c r="AM100" s="16"/>
      <c r="AN100" s="1"/>
      <c r="AO100" s="1"/>
      <c r="AP100" s="1"/>
      <c r="AQ100" s="1"/>
      <c r="AR100" s="1"/>
      <c r="AS100" s="1"/>
      <c r="AT100" s="1"/>
      <c r="AU100" s="14"/>
    </row>
    <row r="101" spans="7:47">
      <c r="G101" s="14"/>
      <c r="H101" s="14"/>
      <c r="I101" s="14"/>
      <c r="J101" s="75"/>
      <c r="K101" s="159"/>
      <c r="L101" s="75"/>
      <c r="Q101" s="3"/>
      <c r="R101" s="3"/>
      <c r="S101" s="59"/>
      <c r="T101" s="59"/>
      <c r="U101" s="3"/>
      <c r="V101" s="3"/>
      <c r="W101" s="3"/>
      <c r="X101" s="3"/>
      <c r="Y101" s="59"/>
      <c r="AA101" s="59"/>
      <c r="AB101" s="197"/>
      <c r="AC101" s="16"/>
      <c r="AD101" s="205"/>
      <c r="AE101" s="16"/>
      <c r="AG101" s="3"/>
      <c r="AH101" s="1"/>
      <c r="AI101" s="16"/>
      <c r="AK101" s="16"/>
      <c r="AM101" s="16"/>
      <c r="AN101" s="1"/>
      <c r="AO101" s="1"/>
      <c r="AP101" s="1"/>
      <c r="AQ101" s="1"/>
      <c r="AR101" s="1"/>
      <c r="AS101" s="1"/>
      <c r="AT101" s="1"/>
      <c r="AU101" s="14"/>
    </row>
    <row r="102" spans="7:47">
      <c r="G102" s="14"/>
      <c r="H102" s="14"/>
      <c r="I102" s="14"/>
      <c r="J102" s="75"/>
      <c r="K102" s="159"/>
      <c r="L102" s="75"/>
      <c r="Q102" s="3"/>
      <c r="R102" s="3"/>
      <c r="S102" s="59"/>
      <c r="T102" s="59"/>
      <c r="U102" s="3"/>
      <c r="V102" s="3"/>
      <c r="W102" s="3"/>
      <c r="X102" s="3"/>
      <c r="Y102" s="59"/>
      <c r="AA102" s="59"/>
      <c r="AB102" s="197"/>
      <c r="AC102" s="16"/>
      <c r="AD102" s="205"/>
      <c r="AE102" s="16"/>
      <c r="AG102" s="3"/>
      <c r="AH102" s="1"/>
      <c r="AI102" s="16"/>
      <c r="AK102" s="16"/>
      <c r="AM102" s="16"/>
      <c r="AN102" s="1"/>
      <c r="AO102" s="1"/>
      <c r="AP102" s="1"/>
      <c r="AQ102" s="1"/>
      <c r="AR102" s="1"/>
      <c r="AS102" s="1"/>
      <c r="AT102" s="1"/>
      <c r="AU102" s="14"/>
    </row>
    <row r="103" spans="7:47">
      <c r="G103" s="14"/>
      <c r="H103" s="14"/>
      <c r="I103" s="14"/>
      <c r="J103" s="75"/>
      <c r="K103" s="159"/>
      <c r="L103" s="75"/>
      <c r="Q103" s="3"/>
      <c r="R103" s="3"/>
      <c r="S103" s="59"/>
      <c r="T103" s="59"/>
      <c r="U103" s="3"/>
      <c r="V103" s="3"/>
      <c r="W103" s="3"/>
      <c r="X103" s="3"/>
      <c r="Y103" s="59"/>
      <c r="AA103" s="59"/>
      <c r="AB103" s="197"/>
      <c r="AC103" s="16"/>
      <c r="AD103" s="205"/>
      <c r="AE103" s="16"/>
      <c r="AG103" s="3"/>
      <c r="AH103" s="1"/>
      <c r="AI103" s="16"/>
      <c r="AK103" s="16"/>
      <c r="AM103" s="16"/>
      <c r="AN103" s="1"/>
      <c r="AO103" s="1"/>
      <c r="AP103" s="1"/>
      <c r="AQ103" s="1"/>
      <c r="AR103" s="1"/>
      <c r="AS103" s="1"/>
      <c r="AT103" s="1"/>
      <c r="AU103" s="14"/>
    </row>
    <row r="104" spans="7:47">
      <c r="G104" s="14"/>
      <c r="H104" s="14"/>
      <c r="I104" s="14"/>
      <c r="J104" s="75"/>
      <c r="K104" s="159"/>
      <c r="L104" s="75"/>
      <c r="Q104" s="3"/>
      <c r="R104" s="3"/>
      <c r="S104" s="59"/>
      <c r="T104" s="59"/>
      <c r="U104" s="3"/>
      <c r="V104" s="3"/>
      <c r="W104" s="3"/>
      <c r="X104" s="3"/>
      <c r="Y104" s="59"/>
      <c r="AA104" s="59"/>
      <c r="AB104" s="197"/>
      <c r="AC104" s="16"/>
      <c r="AD104" s="205"/>
      <c r="AE104" s="16"/>
      <c r="AG104" s="3"/>
      <c r="AH104" s="1"/>
      <c r="AI104" s="16"/>
      <c r="AK104" s="16"/>
      <c r="AM104" s="16"/>
      <c r="AN104" s="1"/>
      <c r="AO104" s="1"/>
      <c r="AP104" s="1"/>
      <c r="AQ104" s="1"/>
      <c r="AR104" s="1"/>
      <c r="AS104" s="1"/>
      <c r="AT104" s="1"/>
      <c r="AU104" s="14"/>
    </row>
    <row r="105" spans="7:47">
      <c r="G105" s="14"/>
      <c r="H105" s="14"/>
      <c r="I105" s="14"/>
      <c r="J105" s="75"/>
      <c r="K105" s="159"/>
      <c r="L105" s="75"/>
      <c r="Q105" s="3"/>
      <c r="R105" s="3"/>
      <c r="S105" s="59"/>
      <c r="T105" s="59"/>
      <c r="U105" s="3"/>
      <c r="V105" s="3"/>
      <c r="W105" s="3"/>
      <c r="X105" s="3"/>
      <c r="Y105" s="59"/>
      <c r="AA105" s="59"/>
      <c r="AB105" s="197"/>
      <c r="AC105" s="16"/>
      <c r="AD105" s="205"/>
      <c r="AE105" s="16"/>
      <c r="AG105" s="3"/>
      <c r="AH105" s="1"/>
      <c r="AI105" s="16"/>
      <c r="AK105" s="16"/>
      <c r="AM105" s="16"/>
      <c r="AN105" s="1"/>
      <c r="AO105" s="1"/>
      <c r="AP105" s="1"/>
      <c r="AQ105" s="1"/>
      <c r="AR105" s="1"/>
      <c r="AS105" s="1"/>
      <c r="AT105" s="1"/>
      <c r="AU105" s="14"/>
    </row>
    <row r="106" spans="7:47">
      <c r="G106" s="14"/>
      <c r="H106" s="14"/>
      <c r="I106" s="14"/>
      <c r="J106" s="75"/>
      <c r="K106" s="159"/>
      <c r="L106" s="75"/>
      <c r="Q106" s="3"/>
      <c r="R106" s="3"/>
      <c r="S106" s="59"/>
      <c r="T106" s="59"/>
      <c r="U106" s="3"/>
      <c r="V106" s="3"/>
      <c r="W106" s="3"/>
      <c r="X106" s="3"/>
      <c r="Y106" s="59"/>
      <c r="AA106" s="59"/>
      <c r="AB106" s="197"/>
      <c r="AC106" s="16"/>
      <c r="AD106" s="205"/>
      <c r="AE106" s="16"/>
      <c r="AG106" s="3"/>
      <c r="AH106" s="1"/>
      <c r="AI106" s="16"/>
      <c r="AK106" s="16"/>
      <c r="AM106" s="16"/>
      <c r="AN106" s="1"/>
      <c r="AO106" s="1"/>
      <c r="AP106" s="1"/>
      <c r="AQ106" s="1"/>
      <c r="AR106" s="1"/>
      <c r="AS106" s="1"/>
      <c r="AT106" s="1"/>
      <c r="AU106" s="14"/>
    </row>
    <row r="107" spans="7:47">
      <c r="G107" s="14"/>
      <c r="H107" s="14"/>
      <c r="I107" s="14"/>
      <c r="J107" s="75"/>
      <c r="K107" s="159"/>
      <c r="L107" s="75"/>
      <c r="Q107" s="3"/>
      <c r="R107" s="3"/>
      <c r="S107" s="59"/>
      <c r="T107" s="59"/>
      <c r="U107" s="3"/>
      <c r="V107" s="3"/>
      <c r="W107" s="3"/>
      <c r="X107" s="3"/>
      <c r="Y107" s="59"/>
      <c r="AA107" s="59"/>
      <c r="AB107" s="197"/>
      <c r="AC107" s="16"/>
      <c r="AD107" s="205"/>
      <c r="AE107" s="16"/>
      <c r="AG107" s="3"/>
      <c r="AH107" s="1"/>
      <c r="AI107" s="16"/>
      <c r="AK107" s="16"/>
      <c r="AM107" s="16"/>
      <c r="AN107" s="1"/>
      <c r="AO107" s="1"/>
      <c r="AP107" s="1"/>
      <c r="AQ107" s="1"/>
      <c r="AR107" s="1"/>
      <c r="AS107" s="1"/>
      <c r="AT107" s="1"/>
      <c r="AU107" s="14"/>
    </row>
    <row r="108" spans="7:47">
      <c r="G108" s="14"/>
      <c r="H108" s="14"/>
      <c r="I108" s="14"/>
      <c r="J108" s="75"/>
      <c r="K108" s="159"/>
      <c r="L108" s="75"/>
      <c r="Q108" s="3"/>
      <c r="R108" s="3"/>
      <c r="S108" s="59"/>
      <c r="T108" s="59"/>
      <c r="U108" s="3"/>
      <c r="V108" s="3"/>
      <c r="W108" s="3"/>
      <c r="X108" s="3"/>
      <c r="Y108" s="59"/>
      <c r="AA108" s="59"/>
      <c r="AB108" s="197"/>
      <c r="AC108" s="16"/>
      <c r="AD108" s="205"/>
      <c r="AE108" s="16"/>
      <c r="AG108" s="3"/>
      <c r="AH108" s="1"/>
      <c r="AI108" s="16"/>
      <c r="AK108" s="16"/>
      <c r="AM108" s="16"/>
      <c r="AN108" s="1"/>
      <c r="AO108" s="1"/>
      <c r="AP108" s="1"/>
      <c r="AQ108" s="1"/>
      <c r="AR108" s="1"/>
      <c r="AS108" s="1"/>
      <c r="AT108" s="1"/>
      <c r="AU108" s="14"/>
    </row>
    <row r="109" spans="7:47">
      <c r="G109" s="14"/>
      <c r="H109" s="14"/>
      <c r="I109" s="14"/>
      <c r="J109" s="75"/>
      <c r="K109" s="159"/>
      <c r="L109" s="75"/>
      <c r="Q109" s="3"/>
      <c r="R109" s="3"/>
      <c r="S109" s="59"/>
      <c r="T109" s="59"/>
      <c r="U109" s="3"/>
      <c r="V109" s="3"/>
      <c r="W109" s="3"/>
      <c r="X109" s="3"/>
      <c r="Y109" s="59"/>
      <c r="AA109" s="59"/>
      <c r="AB109" s="197"/>
      <c r="AC109" s="16"/>
      <c r="AD109" s="205"/>
      <c r="AE109" s="16"/>
      <c r="AG109" s="3"/>
      <c r="AH109" s="1"/>
      <c r="AI109" s="16"/>
      <c r="AK109" s="16"/>
      <c r="AM109" s="16"/>
      <c r="AN109" s="1"/>
      <c r="AO109" s="1"/>
      <c r="AP109" s="1"/>
      <c r="AQ109" s="1"/>
      <c r="AR109" s="1"/>
      <c r="AS109" s="1"/>
      <c r="AT109" s="1"/>
      <c r="AU109" s="14"/>
    </row>
    <row r="110" spans="7:47">
      <c r="G110" s="14"/>
      <c r="H110" s="14"/>
      <c r="I110" s="14"/>
      <c r="J110" s="75"/>
      <c r="K110" s="159"/>
      <c r="L110" s="75"/>
      <c r="M110" s="159"/>
      <c r="N110" s="159"/>
      <c r="O110" s="159"/>
      <c r="P110" s="14"/>
      <c r="Q110" s="14"/>
      <c r="R110" s="14"/>
      <c r="S110" s="159"/>
      <c r="T110" s="159"/>
      <c r="U110" s="14"/>
      <c r="V110" s="14"/>
      <c r="W110" s="14"/>
      <c r="X110" s="14"/>
      <c r="Y110" s="159"/>
      <c r="Z110" s="159"/>
      <c r="AA110" s="159"/>
      <c r="AB110" s="159"/>
      <c r="AC110" s="75"/>
      <c r="AD110" s="75"/>
      <c r="AE110" s="75"/>
      <c r="AF110" s="159"/>
      <c r="AG110" s="14"/>
      <c r="AH110" s="14"/>
      <c r="AI110" s="75"/>
      <c r="AJ110" s="75"/>
      <c r="AK110" s="75"/>
      <c r="AL110" s="159"/>
      <c r="AM110" s="75"/>
      <c r="AN110" s="14"/>
      <c r="AO110" s="14"/>
      <c r="AP110" s="14"/>
      <c r="AQ110" s="14"/>
      <c r="AR110" s="14"/>
      <c r="AS110" s="14"/>
      <c r="AT110" s="14"/>
      <c r="AU110" s="14"/>
    </row>
    <row r="111" spans="7:47">
      <c r="G111" s="14"/>
      <c r="H111" s="14"/>
      <c r="I111" s="14"/>
      <c r="J111" s="75"/>
      <c r="K111" s="159"/>
      <c r="L111" s="75"/>
      <c r="M111" s="159"/>
      <c r="N111" s="159"/>
      <c r="O111" s="159"/>
      <c r="P111" s="14"/>
      <c r="Q111" s="14"/>
      <c r="R111" s="14"/>
      <c r="S111" s="159"/>
      <c r="T111" s="159"/>
      <c r="U111" s="14"/>
      <c r="V111" s="14"/>
      <c r="W111" s="14"/>
      <c r="X111" s="14"/>
      <c r="Y111" s="159"/>
      <c r="Z111" s="159"/>
      <c r="AA111" s="159"/>
      <c r="AB111" s="159"/>
      <c r="AC111" s="75"/>
      <c r="AD111" s="75"/>
      <c r="AE111" s="75"/>
      <c r="AF111" s="159"/>
      <c r="AG111" s="14"/>
      <c r="AH111" s="14"/>
      <c r="AI111" s="75"/>
      <c r="AJ111" s="75"/>
      <c r="AK111" s="75"/>
      <c r="AL111" s="159"/>
      <c r="AM111" s="75"/>
      <c r="AN111" s="14"/>
      <c r="AO111" s="14"/>
      <c r="AP111" s="14"/>
      <c r="AQ111" s="14"/>
      <c r="AR111" s="14"/>
      <c r="AS111" s="14"/>
      <c r="AT111" s="14"/>
      <c r="AU111" s="14"/>
    </row>
    <row r="112" spans="7:47">
      <c r="G112" s="14"/>
      <c r="H112" s="14"/>
      <c r="I112" s="14"/>
      <c r="J112" s="75"/>
      <c r="K112" s="159"/>
      <c r="L112" s="75"/>
      <c r="M112" s="159"/>
      <c r="N112" s="159"/>
      <c r="O112" s="159"/>
      <c r="P112" s="14"/>
      <c r="Q112" s="14"/>
      <c r="R112" s="14"/>
      <c r="S112" s="159"/>
      <c r="T112" s="159"/>
      <c r="U112" s="14"/>
      <c r="V112" s="14"/>
      <c r="W112" s="14"/>
      <c r="X112" s="14"/>
      <c r="Y112" s="159"/>
      <c r="Z112" s="159"/>
      <c r="AA112" s="159"/>
      <c r="AB112" s="159"/>
      <c r="AC112" s="75"/>
      <c r="AD112" s="75"/>
      <c r="AE112" s="75"/>
      <c r="AF112" s="159"/>
      <c r="AG112" s="14"/>
      <c r="AH112" s="14"/>
      <c r="AI112" s="75"/>
      <c r="AJ112" s="75"/>
      <c r="AK112" s="75"/>
      <c r="AL112" s="159"/>
      <c r="AM112" s="75"/>
      <c r="AN112" s="14"/>
      <c r="AO112" s="14"/>
      <c r="AP112" s="14"/>
      <c r="AQ112" s="14"/>
      <c r="AR112" s="14"/>
      <c r="AS112" s="14"/>
      <c r="AT112" s="14"/>
      <c r="AU112" s="14"/>
    </row>
    <row r="113" spans="7:47">
      <c r="G113" s="14"/>
      <c r="H113" s="14"/>
      <c r="I113" s="14"/>
      <c r="J113" s="75"/>
      <c r="K113" s="159"/>
      <c r="L113" s="75"/>
      <c r="M113" s="159"/>
      <c r="N113" s="159"/>
      <c r="O113" s="159"/>
      <c r="P113" s="14"/>
      <c r="Q113" s="14"/>
      <c r="R113" s="14"/>
      <c r="S113" s="159"/>
      <c r="T113" s="159"/>
      <c r="U113" s="14"/>
      <c r="V113" s="14"/>
      <c r="W113" s="14"/>
      <c r="X113" s="14"/>
      <c r="Y113" s="159"/>
      <c r="Z113" s="159"/>
      <c r="AA113" s="159"/>
      <c r="AB113" s="159"/>
      <c r="AC113" s="75"/>
      <c r="AD113" s="75"/>
      <c r="AE113" s="75"/>
      <c r="AF113" s="159"/>
      <c r="AG113" s="14"/>
      <c r="AH113" s="14"/>
      <c r="AI113" s="75"/>
      <c r="AJ113" s="75"/>
      <c r="AK113" s="75"/>
      <c r="AL113" s="159"/>
      <c r="AM113" s="75"/>
      <c r="AN113" s="14"/>
      <c r="AO113" s="14"/>
      <c r="AP113" s="14"/>
      <c r="AQ113" s="14"/>
      <c r="AR113" s="14"/>
      <c r="AS113" s="14"/>
      <c r="AT113" s="14"/>
      <c r="AU113" s="14"/>
    </row>
    <row r="114" spans="7:47">
      <c r="G114" s="14"/>
      <c r="H114" s="14"/>
      <c r="I114" s="14"/>
      <c r="J114" s="75"/>
      <c r="K114" s="159"/>
      <c r="L114" s="75"/>
      <c r="M114" s="159"/>
      <c r="N114" s="159"/>
      <c r="O114" s="159"/>
      <c r="P114" s="14"/>
      <c r="Q114" s="14"/>
      <c r="R114" s="14"/>
      <c r="S114" s="159"/>
      <c r="T114" s="159"/>
      <c r="U114" s="14"/>
      <c r="V114" s="14"/>
      <c r="W114" s="14"/>
      <c r="X114" s="14"/>
      <c r="Y114" s="159"/>
      <c r="Z114" s="159"/>
      <c r="AA114" s="159"/>
      <c r="AB114" s="159"/>
      <c r="AC114" s="75"/>
      <c r="AD114" s="75"/>
      <c r="AE114" s="75"/>
      <c r="AF114" s="159"/>
      <c r="AG114" s="14"/>
      <c r="AH114" s="14"/>
      <c r="AI114" s="75"/>
      <c r="AJ114" s="75"/>
      <c r="AK114" s="75"/>
      <c r="AL114" s="159"/>
      <c r="AM114" s="75"/>
      <c r="AN114" s="14"/>
      <c r="AO114" s="14"/>
      <c r="AP114" s="14"/>
      <c r="AQ114" s="14"/>
      <c r="AR114" s="14"/>
      <c r="AS114" s="14"/>
      <c r="AT114" s="14"/>
      <c r="AU114" s="14"/>
    </row>
    <row r="115" spans="7:47">
      <c r="G115" s="14"/>
      <c r="H115" s="14"/>
      <c r="I115" s="14"/>
      <c r="J115" s="75"/>
      <c r="K115" s="159"/>
      <c r="L115" s="75"/>
      <c r="M115" s="159"/>
      <c r="N115" s="159"/>
      <c r="O115" s="159"/>
      <c r="P115" s="14"/>
      <c r="Q115" s="14"/>
      <c r="R115" s="14"/>
      <c r="S115" s="159"/>
      <c r="T115" s="159"/>
      <c r="U115" s="14"/>
      <c r="V115" s="14"/>
      <c r="W115" s="14"/>
      <c r="X115" s="14"/>
      <c r="Y115" s="159"/>
      <c r="Z115" s="159"/>
      <c r="AA115" s="159"/>
      <c r="AB115" s="159"/>
      <c r="AC115" s="75"/>
      <c r="AD115" s="75"/>
      <c r="AE115" s="75"/>
      <c r="AF115" s="159"/>
      <c r="AG115" s="14"/>
      <c r="AH115" s="14"/>
      <c r="AI115" s="75"/>
      <c r="AJ115" s="75"/>
      <c r="AK115" s="75"/>
      <c r="AL115" s="159"/>
      <c r="AM115" s="75"/>
      <c r="AN115" s="14"/>
      <c r="AO115" s="14"/>
      <c r="AP115" s="14"/>
      <c r="AQ115" s="14"/>
      <c r="AR115" s="14"/>
      <c r="AS115" s="14"/>
      <c r="AT115" s="14"/>
      <c r="AU115" s="14"/>
    </row>
    <row r="116" spans="7:47">
      <c r="G116" s="14"/>
      <c r="H116" s="14"/>
      <c r="I116" s="14"/>
      <c r="J116" s="75"/>
      <c r="K116" s="159"/>
      <c r="L116" s="75"/>
      <c r="M116" s="159"/>
      <c r="N116" s="159"/>
      <c r="O116" s="159"/>
      <c r="P116" s="14"/>
      <c r="Q116" s="14"/>
      <c r="R116" s="14"/>
      <c r="S116" s="159"/>
      <c r="T116" s="159"/>
      <c r="U116" s="14"/>
      <c r="V116" s="14"/>
      <c r="W116" s="14"/>
      <c r="X116" s="14"/>
      <c r="Y116" s="159"/>
      <c r="Z116" s="159"/>
      <c r="AA116" s="159"/>
      <c r="AB116" s="159"/>
      <c r="AC116" s="75"/>
      <c r="AD116" s="75"/>
      <c r="AE116" s="75"/>
      <c r="AF116" s="159"/>
      <c r="AG116" s="14"/>
      <c r="AH116" s="14"/>
      <c r="AI116" s="75"/>
      <c r="AJ116" s="75"/>
      <c r="AK116" s="75"/>
      <c r="AL116" s="159"/>
      <c r="AM116" s="75"/>
      <c r="AN116" s="14"/>
      <c r="AO116" s="14"/>
      <c r="AP116" s="14"/>
      <c r="AQ116" s="14"/>
      <c r="AR116" s="14"/>
      <c r="AS116" s="14"/>
      <c r="AT116" s="14"/>
      <c r="AU116" s="14"/>
    </row>
    <row r="117" spans="7:47">
      <c r="G117" s="14"/>
      <c r="H117" s="14"/>
      <c r="I117" s="14"/>
      <c r="J117" s="75"/>
      <c r="K117" s="159"/>
      <c r="L117" s="75"/>
      <c r="M117" s="159"/>
      <c r="N117" s="159"/>
      <c r="O117" s="159"/>
      <c r="P117" s="14"/>
      <c r="Q117" s="14"/>
      <c r="R117" s="14"/>
      <c r="S117" s="159"/>
      <c r="T117" s="159"/>
      <c r="U117" s="14"/>
      <c r="V117" s="14"/>
      <c r="W117" s="14"/>
      <c r="X117" s="14"/>
      <c r="Y117" s="159"/>
      <c r="Z117" s="159"/>
      <c r="AA117" s="159"/>
      <c r="AB117" s="159"/>
      <c r="AC117" s="75"/>
      <c r="AD117" s="75"/>
      <c r="AE117" s="75"/>
      <c r="AF117" s="159"/>
      <c r="AG117" s="14"/>
      <c r="AH117" s="14"/>
      <c r="AI117" s="75"/>
      <c r="AJ117" s="75"/>
      <c r="AK117" s="75"/>
      <c r="AL117" s="159"/>
      <c r="AM117" s="75"/>
      <c r="AN117" s="14"/>
      <c r="AO117" s="14"/>
      <c r="AP117" s="14"/>
      <c r="AQ117" s="14"/>
      <c r="AR117" s="14"/>
      <c r="AS117" s="14"/>
      <c r="AT117" s="14"/>
      <c r="AU117" s="14"/>
    </row>
    <row r="118" spans="7:47">
      <c r="G118" s="14"/>
      <c r="H118" s="14"/>
      <c r="I118" s="14"/>
      <c r="J118" s="75"/>
      <c r="K118" s="159"/>
      <c r="L118" s="75"/>
      <c r="M118" s="159"/>
      <c r="N118" s="159"/>
      <c r="O118" s="159"/>
      <c r="P118" s="14"/>
      <c r="Q118" s="14"/>
      <c r="R118" s="14"/>
      <c r="S118" s="159"/>
      <c r="T118" s="159"/>
      <c r="U118" s="14"/>
      <c r="V118" s="14"/>
      <c r="W118" s="14"/>
      <c r="X118" s="14"/>
      <c r="Y118" s="159"/>
      <c r="Z118" s="159"/>
      <c r="AA118" s="159"/>
      <c r="AB118" s="159"/>
      <c r="AC118" s="75"/>
      <c r="AD118" s="75"/>
      <c r="AE118" s="75"/>
      <c r="AF118" s="159"/>
      <c r="AG118" s="14"/>
      <c r="AH118" s="14"/>
      <c r="AI118" s="75"/>
      <c r="AJ118" s="75"/>
      <c r="AK118" s="75"/>
      <c r="AL118" s="159"/>
      <c r="AM118" s="75"/>
      <c r="AN118" s="14"/>
      <c r="AO118" s="14"/>
      <c r="AP118" s="14"/>
      <c r="AQ118" s="14"/>
      <c r="AR118" s="14"/>
      <c r="AS118" s="14"/>
      <c r="AT118" s="14"/>
      <c r="AU118" s="14"/>
    </row>
    <row r="119" spans="7:47">
      <c r="G119" s="14"/>
      <c r="H119" s="14"/>
      <c r="I119" s="14"/>
      <c r="J119" s="75"/>
      <c r="K119" s="159"/>
      <c r="L119" s="75"/>
      <c r="M119" s="159"/>
      <c r="N119" s="159"/>
      <c r="O119" s="159"/>
      <c r="P119" s="14"/>
      <c r="Q119" s="14"/>
      <c r="R119" s="14"/>
      <c r="S119" s="159"/>
      <c r="T119" s="159"/>
      <c r="U119" s="14"/>
      <c r="V119" s="14"/>
      <c r="W119" s="14"/>
      <c r="X119" s="14"/>
      <c r="Y119" s="159"/>
      <c r="Z119" s="159"/>
      <c r="AA119" s="159"/>
      <c r="AB119" s="159"/>
      <c r="AC119" s="75"/>
      <c r="AD119" s="75"/>
      <c r="AE119" s="75"/>
      <c r="AF119" s="159"/>
      <c r="AG119" s="14"/>
      <c r="AH119" s="14"/>
      <c r="AI119" s="75"/>
      <c r="AJ119" s="75"/>
      <c r="AK119" s="75"/>
      <c r="AL119" s="159"/>
      <c r="AM119" s="75"/>
      <c r="AN119" s="14"/>
      <c r="AO119" s="14"/>
      <c r="AP119" s="14"/>
      <c r="AQ119" s="14"/>
      <c r="AR119" s="14"/>
      <c r="AS119" s="14"/>
      <c r="AT119" s="14"/>
      <c r="AU119" s="14"/>
    </row>
    <row r="120" spans="7:47">
      <c r="G120" s="14"/>
      <c r="H120" s="14"/>
      <c r="I120" s="14"/>
      <c r="J120" s="75"/>
      <c r="K120" s="159"/>
      <c r="L120" s="75"/>
      <c r="M120" s="159"/>
      <c r="N120" s="159"/>
      <c r="O120" s="159"/>
      <c r="P120" s="14"/>
      <c r="Q120" s="14"/>
      <c r="R120" s="14"/>
      <c r="S120" s="159"/>
      <c r="T120" s="159"/>
      <c r="U120" s="14"/>
      <c r="V120" s="14"/>
      <c r="W120" s="14"/>
      <c r="X120" s="14"/>
      <c r="Y120" s="159"/>
      <c r="Z120" s="159"/>
      <c r="AA120" s="159"/>
      <c r="AB120" s="159"/>
      <c r="AC120" s="75"/>
      <c r="AD120" s="75"/>
      <c r="AE120" s="75"/>
      <c r="AF120" s="159"/>
      <c r="AG120" s="14"/>
      <c r="AH120" s="14"/>
      <c r="AI120" s="75"/>
      <c r="AJ120" s="75"/>
      <c r="AK120" s="75"/>
      <c r="AL120" s="159"/>
      <c r="AM120" s="75"/>
      <c r="AN120" s="14"/>
      <c r="AO120" s="14"/>
      <c r="AP120" s="14"/>
      <c r="AQ120" s="14"/>
      <c r="AR120" s="14"/>
      <c r="AS120" s="14"/>
      <c r="AT120" s="14"/>
      <c r="AU120" s="14"/>
    </row>
    <row r="121" spans="7:47">
      <c r="G121" s="14"/>
      <c r="H121" s="14"/>
      <c r="I121" s="14"/>
      <c r="J121" s="75"/>
      <c r="K121" s="159"/>
      <c r="L121" s="75"/>
      <c r="M121" s="159"/>
      <c r="N121" s="159"/>
      <c r="O121" s="159"/>
      <c r="P121" s="14"/>
      <c r="Q121" s="14"/>
      <c r="R121" s="14"/>
      <c r="S121" s="159"/>
      <c r="T121" s="159"/>
      <c r="U121" s="14"/>
      <c r="V121" s="14"/>
      <c r="W121" s="14"/>
      <c r="X121" s="14"/>
      <c r="Y121" s="159"/>
      <c r="Z121" s="159"/>
      <c r="AA121" s="159"/>
      <c r="AB121" s="159"/>
      <c r="AC121" s="75"/>
      <c r="AD121" s="75"/>
      <c r="AE121" s="75"/>
      <c r="AF121" s="159"/>
      <c r="AG121" s="14"/>
      <c r="AH121" s="14"/>
      <c r="AI121" s="75"/>
      <c r="AJ121" s="75"/>
      <c r="AK121" s="75"/>
      <c r="AL121" s="159"/>
      <c r="AM121" s="75"/>
      <c r="AN121" s="14"/>
      <c r="AO121" s="14"/>
      <c r="AP121" s="14"/>
      <c r="AQ121" s="14"/>
      <c r="AR121" s="14"/>
      <c r="AS121" s="14"/>
      <c r="AT121" s="14"/>
      <c r="AU121" s="14"/>
    </row>
    <row r="122" spans="7:47">
      <c r="G122" s="14"/>
      <c r="H122" s="14"/>
      <c r="I122" s="14"/>
      <c r="J122" s="75"/>
      <c r="K122" s="159"/>
      <c r="L122" s="75"/>
      <c r="M122" s="159"/>
      <c r="N122" s="159"/>
      <c r="O122" s="159"/>
      <c r="P122" s="14"/>
      <c r="Q122" s="14"/>
      <c r="R122" s="14"/>
      <c r="S122" s="159"/>
      <c r="T122" s="159"/>
      <c r="U122" s="14"/>
      <c r="V122" s="14"/>
      <c r="W122" s="14"/>
      <c r="X122" s="14"/>
      <c r="Y122" s="159"/>
      <c r="Z122" s="159"/>
      <c r="AA122" s="159"/>
      <c r="AB122" s="159"/>
      <c r="AC122" s="75"/>
      <c r="AD122" s="75"/>
      <c r="AE122" s="75"/>
      <c r="AF122" s="159"/>
      <c r="AG122" s="14"/>
      <c r="AH122" s="14"/>
      <c r="AI122" s="75"/>
      <c r="AJ122" s="75"/>
      <c r="AK122" s="75"/>
      <c r="AL122" s="159"/>
      <c r="AM122" s="75"/>
      <c r="AN122" s="14"/>
      <c r="AO122" s="14"/>
      <c r="AP122" s="14"/>
      <c r="AQ122" s="14"/>
      <c r="AR122" s="14"/>
      <c r="AS122" s="14"/>
      <c r="AT122" s="14"/>
      <c r="AU122" s="14"/>
    </row>
    <row r="123" spans="7:47">
      <c r="G123" s="14"/>
      <c r="H123" s="14"/>
      <c r="I123" s="14"/>
      <c r="J123" s="75"/>
      <c r="K123" s="159"/>
      <c r="L123" s="75"/>
      <c r="M123" s="159"/>
      <c r="N123" s="159"/>
      <c r="O123" s="159"/>
      <c r="P123" s="14"/>
      <c r="Q123" s="14"/>
      <c r="R123" s="14"/>
      <c r="S123" s="159"/>
      <c r="T123" s="159"/>
      <c r="U123" s="14"/>
      <c r="V123" s="14"/>
      <c r="W123" s="14"/>
      <c r="X123" s="14"/>
      <c r="Y123" s="159"/>
      <c r="Z123" s="159"/>
      <c r="AA123" s="159"/>
      <c r="AB123" s="159"/>
      <c r="AC123" s="75"/>
      <c r="AD123" s="75"/>
      <c r="AE123" s="75"/>
      <c r="AF123" s="159"/>
      <c r="AG123" s="14"/>
      <c r="AH123" s="14"/>
      <c r="AI123" s="75"/>
      <c r="AJ123" s="75"/>
      <c r="AK123" s="75"/>
      <c r="AL123" s="159"/>
      <c r="AM123" s="75"/>
      <c r="AN123" s="14"/>
      <c r="AO123" s="14"/>
      <c r="AP123" s="14"/>
      <c r="AQ123" s="14"/>
      <c r="AR123" s="14"/>
      <c r="AS123" s="14"/>
      <c r="AT123" s="14"/>
      <c r="AU123" s="14"/>
    </row>
    <row r="124" spans="7:47">
      <c r="G124" s="14"/>
      <c r="H124" s="14"/>
      <c r="I124" s="14"/>
      <c r="J124" s="75"/>
      <c r="K124" s="159"/>
      <c r="L124" s="75"/>
      <c r="M124" s="159"/>
      <c r="N124" s="159"/>
      <c r="O124" s="159"/>
      <c r="P124" s="14"/>
      <c r="Q124" s="14"/>
      <c r="R124" s="14"/>
      <c r="S124" s="159"/>
      <c r="T124" s="159"/>
      <c r="U124" s="14"/>
      <c r="V124" s="14"/>
      <c r="W124" s="14"/>
      <c r="X124" s="14"/>
      <c r="Y124" s="159"/>
      <c r="Z124" s="159"/>
      <c r="AA124" s="159"/>
      <c r="AB124" s="159"/>
      <c r="AC124" s="75"/>
      <c r="AD124" s="75"/>
      <c r="AE124" s="75"/>
      <c r="AF124" s="159"/>
      <c r="AG124" s="14"/>
      <c r="AH124" s="14"/>
      <c r="AI124" s="75"/>
      <c r="AJ124" s="75"/>
      <c r="AK124" s="75"/>
      <c r="AL124" s="159"/>
      <c r="AM124" s="75"/>
      <c r="AN124" s="14"/>
      <c r="AO124" s="14"/>
      <c r="AP124" s="14"/>
      <c r="AQ124" s="14"/>
      <c r="AR124" s="14"/>
      <c r="AS124" s="14"/>
      <c r="AT124" s="14"/>
      <c r="AU124" s="14"/>
    </row>
    <row r="125" spans="7:47">
      <c r="G125" s="14"/>
      <c r="H125" s="14"/>
      <c r="I125" s="14"/>
      <c r="J125" s="75"/>
      <c r="K125" s="159"/>
      <c r="L125" s="75"/>
      <c r="M125" s="159"/>
      <c r="N125" s="159"/>
      <c r="O125" s="159"/>
      <c r="P125" s="14"/>
      <c r="Q125" s="14"/>
      <c r="R125" s="14"/>
      <c r="S125" s="159"/>
      <c r="T125" s="159"/>
      <c r="U125" s="14"/>
      <c r="V125" s="14"/>
      <c r="W125" s="14"/>
      <c r="X125" s="14"/>
      <c r="Y125" s="159"/>
      <c r="Z125" s="159"/>
      <c r="AA125" s="159"/>
      <c r="AB125" s="159"/>
      <c r="AC125" s="75"/>
      <c r="AD125" s="75"/>
      <c r="AE125" s="75"/>
      <c r="AF125" s="159"/>
      <c r="AG125" s="14"/>
      <c r="AH125" s="14"/>
      <c r="AI125" s="75"/>
      <c r="AJ125" s="75"/>
      <c r="AK125" s="75"/>
      <c r="AL125" s="159"/>
      <c r="AM125" s="75"/>
      <c r="AN125" s="14"/>
      <c r="AO125" s="14"/>
      <c r="AP125" s="14"/>
      <c r="AQ125" s="14"/>
      <c r="AR125" s="14"/>
      <c r="AS125" s="14"/>
      <c r="AT125" s="14"/>
      <c r="AU125" s="14"/>
    </row>
    <row r="126" spans="7:47">
      <c r="G126" s="14"/>
      <c r="H126" s="14"/>
      <c r="I126" s="14"/>
      <c r="J126" s="75"/>
      <c r="K126" s="159"/>
      <c r="L126" s="75"/>
      <c r="M126" s="159"/>
      <c r="N126" s="159"/>
      <c r="O126" s="159"/>
      <c r="P126" s="14"/>
      <c r="Q126" s="14"/>
      <c r="R126" s="14"/>
      <c r="S126" s="159"/>
      <c r="T126" s="159"/>
      <c r="U126" s="14"/>
      <c r="V126" s="14"/>
      <c r="W126" s="14"/>
      <c r="X126" s="14"/>
      <c r="Y126" s="159"/>
      <c r="Z126" s="159"/>
      <c r="AA126" s="159"/>
      <c r="AB126" s="159"/>
      <c r="AC126" s="75"/>
      <c r="AD126" s="75"/>
      <c r="AE126" s="75"/>
      <c r="AF126" s="159"/>
      <c r="AG126" s="14"/>
      <c r="AH126" s="14"/>
      <c r="AI126" s="75"/>
      <c r="AJ126" s="75"/>
      <c r="AK126" s="75"/>
      <c r="AL126" s="159"/>
      <c r="AM126" s="75"/>
      <c r="AN126" s="14"/>
      <c r="AO126" s="14"/>
      <c r="AP126" s="14"/>
      <c r="AQ126" s="14"/>
      <c r="AR126" s="14"/>
      <c r="AS126" s="14"/>
      <c r="AT126" s="14"/>
      <c r="AU126" s="14"/>
    </row>
    <row r="127" spans="7:47">
      <c r="G127" s="14"/>
      <c r="H127" s="14"/>
      <c r="I127" s="14"/>
      <c r="J127" s="75"/>
      <c r="K127" s="159"/>
      <c r="L127" s="75"/>
      <c r="M127" s="159"/>
      <c r="N127" s="159"/>
      <c r="O127" s="159"/>
      <c r="P127" s="14"/>
      <c r="Q127" s="14"/>
      <c r="R127" s="14"/>
      <c r="S127" s="159"/>
      <c r="T127" s="159"/>
      <c r="U127" s="14"/>
      <c r="V127" s="14"/>
      <c r="W127" s="14"/>
      <c r="X127" s="14"/>
      <c r="Y127" s="159"/>
      <c r="Z127" s="159"/>
      <c r="AA127" s="159"/>
      <c r="AB127" s="159"/>
      <c r="AC127" s="75"/>
      <c r="AD127" s="75"/>
      <c r="AE127" s="75"/>
      <c r="AF127" s="159"/>
      <c r="AG127" s="14"/>
      <c r="AH127" s="14"/>
      <c r="AI127" s="75"/>
      <c r="AJ127" s="75"/>
      <c r="AK127" s="75"/>
      <c r="AL127" s="159"/>
      <c r="AM127" s="75"/>
      <c r="AN127" s="14"/>
      <c r="AO127" s="14"/>
      <c r="AP127" s="14"/>
      <c r="AQ127" s="14"/>
      <c r="AR127" s="14"/>
      <c r="AS127" s="14"/>
      <c r="AT127" s="14"/>
      <c r="AU127" s="14"/>
    </row>
    <row r="128" spans="7:47">
      <c r="G128" s="14"/>
      <c r="H128" s="14"/>
      <c r="I128" s="14"/>
      <c r="J128" s="75"/>
      <c r="K128" s="159"/>
      <c r="L128" s="75"/>
      <c r="M128" s="159"/>
      <c r="N128" s="159"/>
      <c r="O128" s="159"/>
      <c r="P128" s="14"/>
      <c r="Q128" s="14"/>
      <c r="R128" s="14"/>
      <c r="S128" s="159"/>
      <c r="T128" s="159"/>
      <c r="U128" s="14"/>
      <c r="V128" s="14"/>
      <c r="W128" s="14"/>
      <c r="X128" s="14"/>
      <c r="Y128" s="159"/>
      <c r="Z128" s="159"/>
      <c r="AA128" s="159"/>
      <c r="AB128" s="159"/>
      <c r="AC128" s="75"/>
      <c r="AD128" s="75"/>
      <c r="AE128" s="75"/>
      <c r="AF128" s="159"/>
      <c r="AG128" s="14"/>
      <c r="AH128" s="14"/>
      <c r="AI128" s="75"/>
      <c r="AJ128" s="75"/>
      <c r="AK128" s="75"/>
      <c r="AL128" s="159"/>
      <c r="AM128" s="75"/>
      <c r="AN128" s="14"/>
      <c r="AO128" s="14"/>
      <c r="AP128" s="14"/>
      <c r="AQ128" s="14"/>
      <c r="AR128" s="14"/>
      <c r="AS128" s="14"/>
      <c r="AT128" s="14"/>
      <c r="AU128" s="14"/>
    </row>
    <row r="129" spans="7:47">
      <c r="G129" s="14"/>
      <c r="H129" s="14"/>
      <c r="I129" s="14"/>
      <c r="J129" s="75"/>
      <c r="K129" s="159"/>
      <c r="L129" s="75"/>
      <c r="M129" s="159"/>
      <c r="N129" s="159"/>
      <c r="O129" s="159"/>
      <c r="P129" s="14"/>
      <c r="Q129" s="14"/>
      <c r="R129" s="14"/>
      <c r="S129" s="159"/>
      <c r="T129" s="159"/>
      <c r="U129" s="14"/>
      <c r="V129" s="14"/>
      <c r="W129" s="14"/>
      <c r="X129" s="14"/>
      <c r="Y129" s="159"/>
      <c r="Z129" s="159"/>
      <c r="AA129" s="159"/>
      <c r="AB129" s="159"/>
      <c r="AC129" s="75"/>
      <c r="AD129" s="75"/>
      <c r="AE129" s="75"/>
      <c r="AF129" s="159"/>
      <c r="AG129" s="14"/>
      <c r="AH129" s="14"/>
      <c r="AI129" s="75"/>
      <c r="AJ129" s="75"/>
      <c r="AK129" s="75"/>
      <c r="AL129" s="159"/>
      <c r="AM129" s="75"/>
      <c r="AN129" s="14"/>
      <c r="AO129" s="14"/>
      <c r="AP129" s="14"/>
      <c r="AQ129" s="14"/>
      <c r="AR129" s="14"/>
      <c r="AS129" s="14"/>
      <c r="AT129" s="14"/>
      <c r="AU129" s="14"/>
    </row>
    <row r="130" spans="7:47">
      <c r="G130" s="14"/>
      <c r="H130" s="14"/>
      <c r="I130" s="14"/>
      <c r="J130" s="75"/>
      <c r="K130" s="159"/>
      <c r="L130" s="75"/>
      <c r="M130" s="159"/>
      <c r="N130" s="159"/>
      <c r="O130" s="159"/>
      <c r="P130" s="14"/>
      <c r="Q130" s="14"/>
      <c r="R130" s="14"/>
      <c r="S130" s="159"/>
      <c r="T130" s="159"/>
      <c r="U130" s="14"/>
      <c r="V130" s="14"/>
      <c r="W130" s="14"/>
      <c r="X130" s="14"/>
      <c r="Y130" s="159"/>
      <c r="Z130" s="159"/>
      <c r="AA130" s="159"/>
      <c r="AB130" s="159"/>
      <c r="AC130" s="75"/>
      <c r="AD130" s="75"/>
      <c r="AE130" s="75"/>
      <c r="AF130" s="159"/>
      <c r="AG130" s="14"/>
      <c r="AH130" s="14"/>
      <c r="AI130" s="75"/>
      <c r="AJ130" s="75"/>
      <c r="AK130" s="75"/>
      <c r="AL130" s="159"/>
      <c r="AM130" s="75"/>
      <c r="AN130" s="14"/>
      <c r="AO130" s="14"/>
      <c r="AP130" s="14"/>
      <c r="AQ130" s="14"/>
      <c r="AR130" s="14"/>
      <c r="AS130" s="14"/>
      <c r="AT130" s="14"/>
      <c r="AU130" s="14"/>
    </row>
    <row r="131" spans="7:47">
      <c r="G131" s="14"/>
      <c r="H131" s="14"/>
      <c r="I131" s="14"/>
      <c r="J131" s="75"/>
      <c r="K131" s="159"/>
      <c r="L131" s="75"/>
      <c r="M131" s="159"/>
      <c r="N131" s="159"/>
      <c r="O131" s="159"/>
      <c r="P131" s="14"/>
      <c r="Q131" s="14"/>
      <c r="R131" s="14"/>
      <c r="S131" s="159"/>
      <c r="T131" s="159"/>
      <c r="U131" s="14"/>
      <c r="V131" s="14"/>
      <c r="W131" s="14"/>
      <c r="X131" s="14"/>
      <c r="Y131" s="159"/>
      <c r="Z131" s="159"/>
      <c r="AA131" s="159"/>
      <c r="AB131" s="159"/>
      <c r="AC131" s="75"/>
      <c r="AD131" s="75"/>
      <c r="AE131" s="75"/>
      <c r="AF131" s="159"/>
      <c r="AG131" s="14"/>
      <c r="AH131" s="14"/>
      <c r="AI131" s="75"/>
      <c r="AJ131" s="75"/>
      <c r="AK131" s="75"/>
      <c r="AL131" s="159"/>
      <c r="AM131" s="75"/>
      <c r="AN131" s="14"/>
      <c r="AO131" s="14"/>
      <c r="AP131" s="14"/>
      <c r="AQ131" s="14"/>
      <c r="AR131" s="14"/>
      <c r="AS131" s="14"/>
      <c r="AT131" s="14"/>
      <c r="AU131" s="14"/>
    </row>
    <row r="132" spans="7:47">
      <c r="G132" s="14"/>
      <c r="H132" s="14"/>
      <c r="I132" s="14"/>
      <c r="J132" s="75"/>
      <c r="K132" s="159"/>
      <c r="L132" s="75"/>
      <c r="M132" s="159"/>
      <c r="N132" s="159"/>
      <c r="O132" s="159"/>
      <c r="P132" s="14"/>
      <c r="Q132" s="14"/>
      <c r="R132" s="14"/>
      <c r="S132" s="159"/>
      <c r="T132" s="159"/>
      <c r="U132" s="14"/>
      <c r="V132" s="14"/>
      <c r="W132" s="14"/>
      <c r="X132" s="14"/>
      <c r="Y132" s="159"/>
      <c r="Z132" s="159"/>
      <c r="AA132" s="159"/>
      <c r="AB132" s="159"/>
      <c r="AC132" s="75"/>
      <c r="AD132" s="75"/>
      <c r="AE132" s="75"/>
      <c r="AF132" s="159"/>
      <c r="AG132" s="14"/>
      <c r="AH132" s="14"/>
      <c r="AI132" s="75"/>
      <c r="AJ132" s="75"/>
      <c r="AK132" s="75"/>
      <c r="AL132" s="159"/>
      <c r="AM132" s="75"/>
      <c r="AN132" s="14"/>
      <c r="AO132" s="14"/>
      <c r="AP132" s="14"/>
      <c r="AQ132" s="14"/>
      <c r="AR132" s="14"/>
      <c r="AS132" s="14"/>
      <c r="AT132" s="14"/>
      <c r="AU132" s="14"/>
    </row>
    <row r="133" spans="7:47">
      <c r="G133" s="14"/>
      <c r="H133" s="14"/>
      <c r="I133" s="14"/>
      <c r="J133" s="75"/>
      <c r="K133" s="159"/>
      <c r="L133" s="75"/>
      <c r="M133" s="159"/>
      <c r="N133" s="159"/>
      <c r="O133" s="159"/>
      <c r="P133" s="14"/>
      <c r="Q133" s="14"/>
      <c r="R133" s="14"/>
      <c r="S133" s="159"/>
      <c r="T133" s="159"/>
      <c r="U133" s="14"/>
      <c r="V133" s="14"/>
      <c r="W133" s="14"/>
      <c r="X133" s="14"/>
      <c r="Y133" s="159"/>
      <c r="Z133" s="159"/>
      <c r="AA133" s="159"/>
      <c r="AB133" s="159"/>
      <c r="AC133" s="75"/>
      <c r="AD133" s="75"/>
      <c r="AE133" s="75"/>
      <c r="AF133" s="159"/>
      <c r="AG133" s="14"/>
      <c r="AH133" s="14"/>
      <c r="AI133" s="75"/>
      <c r="AJ133" s="75"/>
      <c r="AK133" s="75"/>
      <c r="AL133" s="159"/>
      <c r="AM133" s="75"/>
      <c r="AN133" s="14"/>
      <c r="AO133" s="14"/>
      <c r="AP133" s="14"/>
      <c r="AQ133" s="14"/>
      <c r="AR133" s="14"/>
      <c r="AS133" s="14"/>
      <c r="AT133" s="14"/>
      <c r="AU133" s="14"/>
    </row>
    <row r="134" spans="7:47">
      <c r="G134" s="14"/>
      <c r="H134" s="14"/>
      <c r="I134" s="14"/>
      <c r="J134" s="75"/>
      <c r="K134" s="159"/>
      <c r="L134" s="75"/>
      <c r="M134" s="159"/>
      <c r="N134" s="159"/>
      <c r="O134" s="159"/>
      <c r="P134" s="14"/>
      <c r="Q134" s="14"/>
      <c r="R134" s="14"/>
      <c r="S134" s="159"/>
      <c r="T134" s="159"/>
      <c r="U134" s="14"/>
      <c r="V134" s="14"/>
      <c r="W134" s="14"/>
      <c r="X134" s="14"/>
      <c r="Y134" s="159"/>
      <c r="Z134" s="159"/>
      <c r="AA134" s="159"/>
      <c r="AB134" s="159"/>
      <c r="AC134" s="75"/>
      <c r="AD134" s="75"/>
      <c r="AE134" s="75"/>
      <c r="AF134" s="159"/>
      <c r="AG134" s="14"/>
      <c r="AH134" s="14"/>
      <c r="AI134" s="75"/>
      <c r="AJ134" s="75"/>
      <c r="AK134" s="75"/>
      <c r="AL134" s="159"/>
      <c r="AM134" s="75"/>
      <c r="AN134" s="14"/>
      <c r="AO134" s="14"/>
      <c r="AP134" s="14"/>
      <c r="AQ134" s="14"/>
      <c r="AR134" s="14"/>
      <c r="AS134" s="14"/>
      <c r="AT134" s="14"/>
      <c r="AU134" s="14"/>
    </row>
    <row r="135" spans="7:47">
      <c r="G135" s="14"/>
      <c r="H135" s="14"/>
      <c r="I135" s="14"/>
      <c r="J135" s="75"/>
      <c r="K135" s="159"/>
      <c r="L135" s="75"/>
      <c r="M135" s="159"/>
      <c r="N135" s="159"/>
      <c r="O135" s="159"/>
      <c r="P135" s="14"/>
      <c r="Q135" s="14"/>
      <c r="R135" s="14"/>
      <c r="S135" s="159"/>
      <c r="T135" s="159"/>
      <c r="U135" s="14"/>
      <c r="V135" s="14"/>
      <c r="W135" s="14"/>
      <c r="X135" s="14"/>
      <c r="Y135" s="159"/>
      <c r="Z135" s="159"/>
      <c r="AA135" s="159"/>
      <c r="AB135" s="159"/>
      <c r="AC135" s="75"/>
      <c r="AD135" s="75"/>
      <c r="AE135" s="75"/>
      <c r="AF135" s="159"/>
      <c r="AG135" s="14"/>
      <c r="AH135" s="14"/>
      <c r="AI135" s="75"/>
      <c r="AJ135" s="75"/>
      <c r="AK135" s="75"/>
      <c r="AL135" s="159"/>
      <c r="AM135" s="75"/>
      <c r="AN135" s="14"/>
      <c r="AO135" s="14"/>
      <c r="AP135" s="14"/>
      <c r="AQ135" s="14"/>
      <c r="AR135" s="14"/>
      <c r="AS135" s="14"/>
      <c r="AT135" s="14"/>
      <c r="AU135" s="14"/>
    </row>
    <row r="136" spans="7:47">
      <c r="G136" s="14"/>
      <c r="H136" s="14"/>
      <c r="I136" s="14"/>
      <c r="J136" s="75"/>
      <c r="K136" s="159"/>
      <c r="L136" s="75"/>
      <c r="M136" s="159"/>
      <c r="N136" s="159"/>
      <c r="O136" s="159"/>
      <c r="P136" s="14"/>
      <c r="Q136" s="14"/>
      <c r="R136" s="14"/>
      <c r="S136" s="159"/>
      <c r="T136" s="159"/>
      <c r="U136" s="14"/>
      <c r="V136" s="14"/>
      <c r="W136" s="14"/>
      <c r="X136" s="14"/>
      <c r="Y136" s="159"/>
      <c r="Z136" s="159"/>
      <c r="AA136" s="159"/>
      <c r="AB136" s="159"/>
      <c r="AC136" s="75"/>
      <c r="AD136" s="75"/>
      <c r="AE136" s="75"/>
      <c r="AF136" s="159"/>
      <c r="AG136" s="14"/>
      <c r="AH136" s="14"/>
      <c r="AI136" s="75"/>
      <c r="AJ136" s="75"/>
      <c r="AK136" s="75"/>
      <c r="AL136" s="159"/>
      <c r="AM136" s="75"/>
      <c r="AN136" s="14"/>
      <c r="AO136" s="14"/>
      <c r="AP136" s="14"/>
      <c r="AQ136" s="14"/>
      <c r="AR136" s="14"/>
      <c r="AS136" s="14"/>
      <c r="AT136" s="14"/>
      <c r="AU136" s="14"/>
    </row>
    <row r="137" spans="7:47">
      <c r="G137" s="14"/>
      <c r="H137" s="14"/>
      <c r="I137" s="14"/>
      <c r="J137" s="75"/>
      <c r="K137" s="159"/>
      <c r="L137" s="75"/>
      <c r="M137" s="159"/>
      <c r="N137" s="159"/>
      <c r="O137" s="159"/>
      <c r="P137" s="14"/>
      <c r="Q137" s="14"/>
      <c r="R137" s="14"/>
      <c r="S137" s="159"/>
      <c r="T137" s="159"/>
      <c r="U137" s="14"/>
      <c r="V137" s="14"/>
      <c r="W137" s="14"/>
      <c r="X137" s="14"/>
      <c r="Y137" s="159"/>
      <c r="Z137" s="159"/>
      <c r="AA137" s="159"/>
      <c r="AB137" s="159"/>
      <c r="AC137" s="75"/>
      <c r="AD137" s="75"/>
      <c r="AE137" s="75"/>
      <c r="AF137" s="159"/>
      <c r="AG137" s="14"/>
      <c r="AH137" s="14"/>
      <c r="AI137" s="75"/>
      <c r="AJ137" s="75"/>
      <c r="AK137" s="75"/>
      <c r="AL137" s="159"/>
      <c r="AM137" s="75"/>
      <c r="AN137" s="14"/>
      <c r="AO137" s="14"/>
      <c r="AP137" s="14"/>
      <c r="AQ137" s="14"/>
      <c r="AR137" s="14"/>
      <c r="AS137" s="14"/>
      <c r="AT137" s="14"/>
      <c r="AU137" s="14"/>
    </row>
    <row r="138" spans="7:47">
      <c r="G138" s="14"/>
      <c r="H138" s="14"/>
      <c r="I138" s="14"/>
      <c r="J138" s="75"/>
      <c r="K138" s="159"/>
      <c r="L138" s="75"/>
      <c r="M138" s="159"/>
      <c r="N138" s="159"/>
      <c r="O138" s="159"/>
      <c r="P138" s="14"/>
      <c r="Q138" s="14"/>
      <c r="R138" s="14"/>
      <c r="S138" s="159"/>
      <c r="T138" s="159"/>
      <c r="U138" s="14"/>
      <c r="V138" s="14"/>
      <c r="W138" s="14"/>
      <c r="X138" s="14"/>
      <c r="Y138" s="159"/>
      <c r="Z138" s="159"/>
      <c r="AA138" s="159"/>
      <c r="AB138" s="159"/>
      <c r="AC138" s="75"/>
      <c r="AD138" s="75"/>
      <c r="AE138" s="75"/>
      <c r="AF138" s="159"/>
      <c r="AG138" s="14"/>
      <c r="AH138" s="14"/>
      <c r="AI138" s="75"/>
      <c r="AJ138" s="75"/>
      <c r="AK138" s="75"/>
      <c r="AL138" s="159"/>
      <c r="AM138" s="75"/>
      <c r="AN138" s="14"/>
      <c r="AO138" s="14"/>
      <c r="AP138" s="14"/>
      <c r="AQ138" s="14"/>
      <c r="AR138" s="14"/>
      <c r="AS138" s="14"/>
      <c r="AT138" s="14"/>
      <c r="AU138" s="14"/>
    </row>
    <row r="139" spans="7:47">
      <c r="G139" s="14"/>
      <c r="H139" s="14"/>
      <c r="I139" s="14"/>
      <c r="J139" s="75"/>
      <c r="K139" s="159"/>
      <c r="L139" s="75"/>
      <c r="M139" s="159"/>
      <c r="N139" s="159"/>
      <c r="O139" s="159"/>
      <c r="P139" s="14"/>
      <c r="Q139" s="14"/>
      <c r="R139" s="14"/>
      <c r="S139" s="159"/>
      <c r="T139" s="159"/>
      <c r="U139" s="14"/>
      <c r="V139" s="14"/>
      <c r="W139" s="14"/>
      <c r="X139" s="14"/>
      <c r="Y139" s="159"/>
      <c r="Z139" s="159"/>
      <c r="AA139" s="159"/>
      <c r="AB139" s="159"/>
      <c r="AC139" s="75"/>
      <c r="AD139" s="75"/>
      <c r="AE139" s="75"/>
      <c r="AF139" s="159"/>
      <c r="AG139" s="14"/>
      <c r="AH139" s="14"/>
      <c r="AI139" s="75"/>
      <c r="AJ139" s="75"/>
      <c r="AK139" s="75"/>
      <c r="AL139" s="159"/>
      <c r="AM139" s="75"/>
      <c r="AN139" s="14"/>
      <c r="AO139" s="14"/>
      <c r="AP139" s="14"/>
      <c r="AQ139" s="14"/>
      <c r="AR139" s="14"/>
      <c r="AS139" s="14"/>
      <c r="AT139" s="14"/>
      <c r="AU139" s="14"/>
    </row>
    <row r="140" spans="7:47">
      <c r="G140" s="14"/>
      <c r="H140" s="14"/>
      <c r="I140" s="14"/>
      <c r="J140" s="75"/>
      <c r="K140" s="159"/>
      <c r="L140" s="75"/>
      <c r="M140" s="159"/>
      <c r="N140" s="159"/>
      <c r="O140" s="159"/>
      <c r="P140" s="14"/>
      <c r="Q140" s="14"/>
      <c r="R140" s="14"/>
      <c r="S140" s="159"/>
      <c r="T140" s="159"/>
      <c r="U140" s="14"/>
      <c r="V140" s="14"/>
      <c r="W140" s="14"/>
      <c r="X140" s="14"/>
      <c r="Y140" s="159"/>
      <c r="Z140" s="159"/>
      <c r="AA140" s="159"/>
      <c r="AB140" s="159"/>
      <c r="AC140" s="75"/>
      <c r="AD140" s="75"/>
      <c r="AE140" s="75"/>
      <c r="AF140" s="159"/>
      <c r="AG140" s="14"/>
      <c r="AH140" s="14"/>
      <c r="AI140" s="75"/>
      <c r="AJ140" s="75"/>
      <c r="AK140" s="75"/>
      <c r="AL140" s="159"/>
      <c r="AM140" s="75"/>
      <c r="AN140" s="14"/>
      <c r="AO140" s="14"/>
      <c r="AP140" s="14"/>
      <c r="AQ140" s="14"/>
      <c r="AR140" s="14"/>
      <c r="AS140" s="14"/>
      <c r="AT140" s="14"/>
      <c r="AU140" s="14"/>
    </row>
    <row r="141" spans="7:47">
      <c r="G141" s="14"/>
      <c r="H141" s="14"/>
      <c r="I141" s="14"/>
      <c r="J141" s="75"/>
      <c r="K141" s="159"/>
      <c r="L141" s="75"/>
      <c r="M141" s="159"/>
      <c r="N141" s="159"/>
      <c r="O141" s="159"/>
      <c r="P141" s="14"/>
      <c r="Q141" s="14"/>
      <c r="R141" s="14"/>
      <c r="S141" s="159"/>
      <c r="T141" s="159"/>
      <c r="U141" s="14"/>
      <c r="V141" s="14"/>
      <c r="W141" s="14"/>
      <c r="X141" s="14"/>
      <c r="Y141" s="159"/>
      <c r="Z141" s="159"/>
      <c r="AA141" s="159"/>
      <c r="AB141" s="159"/>
      <c r="AC141" s="75"/>
      <c r="AD141" s="75"/>
      <c r="AE141" s="75"/>
      <c r="AF141" s="159"/>
      <c r="AG141" s="14"/>
      <c r="AH141" s="14"/>
      <c r="AI141" s="75"/>
      <c r="AJ141" s="75"/>
      <c r="AK141" s="75"/>
      <c r="AL141" s="159"/>
      <c r="AM141" s="75"/>
      <c r="AN141" s="14"/>
      <c r="AO141" s="14"/>
      <c r="AP141" s="14"/>
      <c r="AQ141" s="14"/>
      <c r="AR141" s="14"/>
      <c r="AS141" s="14"/>
      <c r="AT141" s="14"/>
      <c r="AU141" s="14"/>
    </row>
    <row r="142" spans="7:47">
      <c r="G142" s="14"/>
      <c r="H142" s="14"/>
      <c r="I142" s="14"/>
      <c r="J142" s="75"/>
      <c r="K142" s="159"/>
      <c r="L142" s="75"/>
      <c r="M142" s="159"/>
      <c r="N142" s="159"/>
      <c r="O142" s="159"/>
      <c r="P142" s="14"/>
      <c r="Q142" s="14"/>
      <c r="R142" s="14"/>
      <c r="S142" s="159"/>
      <c r="T142" s="159"/>
      <c r="U142" s="14"/>
      <c r="V142" s="14"/>
      <c r="W142" s="14"/>
      <c r="X142" s="14"/>
      <c r="Y142" s="159"/>
      <c r="Z142" s="159"/>
      <c r="AA142" s="159"/>
      <c r="AB142" s="159"/>
      <c r="AC142" s="75"/>
      <c r="AD142" s="75"/>
      <c r="AE142" s="75"/>
      <c r="AF142" s="159"/>
      <c r="AG142" s="14"/>
      <c r="AH142" s="14"/>
      <c r="AI142" s="75"/>
      <c r="AJ142" s="75"/>
      <c r="AK142" s="75"/>
      <c r="AL142" s="159"/>
      <c r="AM142" s="75"/>
      <c r="AN142" s="14"/>
      <c r="AO142" s="14"/>
      <c r="AP142" s="14"/>
      <c r="AQ142" s="14"/>
      <c r="AR142" s="14"/>
      <c r="AS142" s="14"/>
      <c r="AT142" s="14"/>
      <c r="AU142" s="14"/>
    </row>
    <row r="143" spans="7:47">
      <c r="G143" s="14"/>
      <c r="H143" s="14"/>
      <c r="I143" s="14"/>
      <c r="J143" s="75"/>
      <c r="K143" s="159"/>
      <c r="L143" s="75"/>
      <c r="M143" s="159"/>
      <c r="N143" s="159"/>
      <c r="O143" s="159"/>
      <c r="P143" s="14"/>
      <c r="Q143" s="14"/>
      <c r="R143" s="14"/>
      <c r="S143" s="159"/>
      <c r="T143" s="159"/>
      <c r="U143" s="14"/>
      <c r="V143" s="14"/>
      <c r="W143" s="14"/>
      <c r="X143" s="14"/>
      <c r="Y143" s="159"/>
      <c r="Z143" s="159"/>
      <c r="AA143" s="159"/>
      <c r="AB143" s="159"/>
      <c r="AC143" s="75"/>
      <c r="AD143" s="75"/>
      <c r="AE143" s="75"/>
      <c r="AF143" s="159"/>
      <c r="AG143" s="14"/>
      <c r="AH143" s="14"/>
      <c r="AI143" s="75"/>
      <c r="AJ143" s="75"/>
      <c r="AK143" s="75"/>
      <c r="AL143" s="159"/>
      <c r="AM143" s="75"/>
      <c r="AN143" s="14"/>
      <c r="AO143" s="14"/>
      <c r="AP143" s="14"/>
      <c r="AQ143" s="14"/>
      <c r="AR143" s="14"/>
      <c r="AS143" s="14"/>
      <c r="AT143" s="14"/>
      <c r="AU143" s="14"/>
    </row>
    <row r="144" spans="7:47">
      <c r="G144" s="14"/>
      <c r="H144" s="14"/>
      <c r="I144" s="14"/>
      <c r="J144" s="75"/>
      <c r="K144" s="159"/>
      <c r="L144" s="75"/>
      <c r="M144" s="159"/>
      <c r="N144" s="159"/>
      <c r="O144" s="159"/>
      <c r="P144" s="14"/>
      <c r="Q144" s="14"/>
      <c r="R144" s="14"/>
      <c r="S144" s="159"/>
      <c r="T144" s="159"/>
      <c r="U144" s="14"/>
      <c r="V144" s="14"/>
      <c r="W144" s="14"/>
      <c r="X144" s="14"/>
      <c r="Y144" s="159"/>
      <c r="Z144" s="159"/>
      <c r="AA144" s="159"/>
      <c r="AB144" s="159"/>
      <c r="AC144" s="75"/>
      <c r="AD144" s="75"/>
      <c r="AE144" s="75"/>
      <c r="AF144" s="159"/>
      <c r="AG144" s="14"/>
      <c r="AH144" s="14"/>
      <c r="AI144" s="75"/>
      <c r="AJ144" s="75"/>
      <c r="AK144" s="75"/>
      <c r="AL144" s="159"/>
      <c r="AM144" s="75"/>
      <c r="AN144" s="14"/>
      <c r="AO144" s="14"/>
      <c r="AP144" s="14"/>
      <c r="AQ144" s="14"/>
      <c r="AR144" s="14"/>
      <c r="AS144" s="14"/>
      <c r="AT144" s="14"/>
      <c r="AU144" s="14"/>
    </row>
    <row r="145" spans="7:47">
      <c r="G145" s="14"/>
      <c r="H145" s="14"/>
      <c r="I145" s="14"/>
      <c r="J145" s="75"/>
      <c r="K145" s="159"/>
      <c r="L145" s="75"/>
      <c r="M145" s="159"/>
      <c r="N145" s="159"/>
      <c r="O145" s="159"/>
      <c r="P145" s="14"/>
      <c r="Q145" s="14"/>
      <c r="R145" s="14"/>
      <c r="S145" s="159"/>
      <c r="T145" s="159"/>
      <c r="U145" s="14"/>
      <c r="V145" s="14"/>
      <c r="W145" s="14"/>
      <c r="X145" s="14"/>
      <c r="Y145" s="159"/>
      <c r="Z145" s="159"/>
      <c r="AA145" s="159"/>
      <c r="AB145" s="159"/>
      <c r="AC145" s="75"/>
      <c r="AD145" s="75"/>
      <c r="AE145" s="75"/>
      <c r="AF145" s="159"/>
      <c r="AG145" s="14"/>
      <c r="AH145" s="14"/>
      <c r="AI145" s="75"/>
      <c r="AJ145" s="75"/>
      <c r="AK145" s="75"/>
      <c r="AL145" s="159"/>
      <c r="AM145" s="75"/>
      <c r="AN145" s="14"/>
      <c r="AO145" s="14"/>
      <c r="AP145" s="14"/>
      <c r="AQ145" s="14"/>
      <c r="AR145" s="14"/>
      <c r="AS145" s="14"/>
      <c r="AT145" s="14"/>
      <c r="AU145" s="14"/>
    </row>
    <row r="146" spans="7:47">
      <c r="G146" s="14"/>
      <c r="H146" s="14"/>
      <c r="I146" s="14"/>
      <c r="J146" s="75"/>
      <c r="K146" s="159"/>
      <c r="L146" s="75"/>
      <c r="M146" s="159"/>
      <c r="N146" s="159"/>
      <c r="O146" s="159"/>
      <c r="P146" s="14"/>
      <c r="Q146" s="14"/>
      <c r="R146" s="14"/>
      <c r="S146" s="159"/>
      <c r="T146" s="159"/>
      <c r="U146" s="14"/>
      <c r="V146" s="14"/>
      <c r="W146" s="14"/>
      <c r="X146" s="14"/>
      <c r="Y146" s="159"/>
      <c r="Z146" s="159"/>
      <c r="AA146" s="159"/>
      <c r="AB146" s="159"/>
      <c r="AC146" s="75"/>
      <c r="AD146" s="75"/>
      <c r="AE146" s="75"/>
      <c r="AF146" s="159"/>
      <c r="AG146" s="14"/>
      <c r="AH146" s="14"/>
      <c r="AI146" s="75"/>
      <c r="AJ146" s="75"/>
      <c r="AK146" s="75"/>
      <c r="AL146" s="159"/>
      <c r="AM146" s="75"/>
      <c r="AN146" s="14"/>
      <c r="AO146" s="14"/>
      <c r="AP146" s="14"/>
      <c r="AQ146" s="14"/>
      <c r="AR146" s="14"/>
      <c r="AS146" s="14"/>
      <c r="AT146" s="14"/>
      <c r="AU146" s="14"/>
    </row>
    <row r="147" spans="7:47">
      <c r="G147" s="14"/>
      <c r="H147" s="14"/>
      <c r="I147" s="14"/>
      <c r="J147" s="75"/>
      <c r="K147" s="159"/>
      <c r="L147" s="75"/>
      <c r="M147" s="159"/>
      <c r="N147" s="159"/>
      <c r="O147" s="159"/>
      <c r="P147" s="14"/>
      <c r="Q147" s="14"/>
      <c r="R147" s="14"/>
      <c r="S147" s="159"/>
      <c r="T147" s="159"/>
      <c r="U147" s="14"/>
      <c r="V147" s="14"/>
      <c r="W147" s="14"/>
      <c r="X147" s="14"/>
      <c r="Y147" s="159"/>
      <c r="Z147" s="159"/>
      <c r="AA147" s="159"/>
      <c r="AB147" s="159"/>
      <c r="AC147" s="75"/>
      <c r="AD147" s="75"/>
      <c r="AE147" s="75"/>
      <c r="AF147" s="159"/>
      <c r="AG147" s="14"/>
      <c r="AH147" s="14"/>
      <c r="AI147" s="75"/>
      <c r="AJ147" s="75"/>
      <c r="AK147" s="75"/>
      <c r="AL147" s="159"/>
      <c r="AM147" s="75"/>
      <c r="AN147" s="14"/>
      <c r="AO147" s="14"/>
      <c r="AP147" s="14"/>
      <c r="AQ147" s="14"/>
      <c r="AR147" s="14"/>
      <c r="AS147" s="14"/>
      <c r="AT147" s="14"/>
      <c r="AU147" s="14"/>
    </row>
    <row r="148" spans="7:47">
      <c r="G148" s="14"/>
      <c r="H148" s="14"/>
      <c r="I148" s="14"/>
      <c r="J148" s="75"/>
      <c r="K148" s="159"/>
      <c r="L148" s="75"/>
      <c r="M148" s="159"/>
      <c r="N148" s="159"/>
      <c r="O148" s="159"/>
      <c r="P148" s="14"/>
      <c r="Q148" s="14"/>
      <c r="R148" s="14"/>
      <c r="S148" s="159"/>
      <c r="T148" s="159"/>
      <c r="U148" s="14"/>
      <c r="V148" s="14"/>
      <c r="W148" s="14"/>
      <c r="X148" s="14"/>
      <c r="Y148" s="159"/>
      <c r="Z148" s="159"/>
      <c r="AA148" s="159"/>
      <c r="AB148" s="159"/>
      <c r="AC148" s="75"/>
      <c r="AD148" s="75"/>
      <c r="AE148" s="75"/>
      <c r="AF148" s="159"/>
      <c r="AG148" s="14"/>
      <c r="AH148" s="14"/>
      <c r="AI148" s="75"/>
      <c r="AJ148" s="75"/>
      <c r="AK148" s="75"/>
      <c r="AL148" s="159"/>
      <c r="AM148" s="75"/>
      <c r="AN148" s="14"/>
      <c r="AO148" s="14"/>
      <c r="AP148" s="14"/>
      <c r="AQ148" s="14"/>
      <c r="AR148" s="14"/>
      <c r="AS148" s="14"/>
      <c r="AT148" s="14"/>
      <c r="AU148" s="14"/>
    </row>
    <row r="149" spans="7:47">
      <c r="G149" s="14"/>
      <c r="H149" s="14"/>
      <c r="I149" s="14"/>
      <c r="J149" s="75"/>
      <c r="K149" s="159"/>
      <c r="L149" s="75"/>
      <c r="M149" s="159"/>
      <c r="N149" s="159"/>
      <c r="O149" s="159"/>
      <c r="P149" s="14"/>
      <c r="Q149" s="14"/>
      <c r="R149" s="14"/>
      <c r="S149" s="159"/>
      <c r="T149" s="159"/>
      <c r="U149" s="14"/>
      <c r="V149" s="14"/>
      <c r="W149" s="14"/>
      <c r="X149" s="14"/>
      <c r="Y149" s="159"/>
      <c r="Z149" s="159"/>
      <c r="AA149" s="159"/>
      <c r="AB149" s="159"/>
      <c r="AC149" s="75"/>
      <c r="AD149" s="75"/>
      <c r="AE149" s="75"/>
      <c r="AF149" s="159"/>
      <c r="AG149" s="14"/>
      <c r="AH149" s="14"/>
      <c r="AI149" s="75"/>
      <c r="AJ149" s="75"/>
      <c r="AK149" s="75"/>
      <c r="AL149" s="159"/>
      <c r="AM149" s="75"/>
      <c r="AN149" s="14"/>
      <c r="AO149" s="14"/>
      <c r="AP149" s="14"/>
      <c r="AQ149" s="14"/>
      <c r="AR149" s="14"/>
      <c r="AS149" s="14"/>
      <c r="AT149" s="14"/>
      <c r="AU149" s="14"/>
    </row>
    <row r="150" spans="7:47">
      <c r="G150" s="14"/>
      <c r="H150" s="14"/>
      <c r="I150" s="14"/>
      <c r="J150" s="75"/>
      <c r="K150" s="159"/>
      <c r="L150" s="75"/>
      <c r="M150" s="159"/>
      <c r="N150" s="159"/>
      <c r="O150" s="159"/>
      <c r="P150" s="14"/>
      <c r="Q150" s="14"/>
      <c r="R150" s="14"/>
      <c r="S150" s="159"/>
      <c r="T150" s="159"/>
      <c r="U150" s="14"/>
      <c r="V150" s="14"/>
      <c r="W150" s="14"/>
      <c r="X150" s="14"/>
      <c r="Y150" s="159"/>
      <c r="Z150" s="159"/>
      <c r="AA150" s="159"/>
      <c r="AB150" s="159"/>
      <c r="AC150" s="75"/>
      <c r="AD150" s="75"/>
      <c r="AE150" s="75"/>
      <c r="AF150" s="159"/>
      <c r="AG150" s="14"/>
      <c r="AH150" s="14"/>
      <c r="AI150" s="75"/>
      <c r="AJ150" s="75"/>
      <c r="AK150" s="75"/>
      <c r="AL150" s="159"/>
      <c r="AM150" s="75"/>
      <c r="AN150" s="14"/>
      <c r="AO150" s="14"/>
      <c r="AP150" s="14"/>
      <c r="AQ150" s="14"/>
      <c r="AR150" s="14"/>
      <c r="AS150" s="14"/>
      <c r="AT150" s="14"/>
      <c r="AU150" s="14"/>
    </row>
    <row r="151" spans="7:47">
      <c r="G151" s="14"/>
      <c r="H151" s="14"/>
      <c r="I151" s="14"/>
      <c r="J151" s="75"/>
      <c r="K151" s="159"/>
      <c r="L151" s="75"/>
      <c r="M151" s="159"/>
      <c r="N151" s="159"/>
      <c r="O151" s="159"/>
      <c r="P151" s="14"/>
      <c r="Q151" s="14"/>
      <c r="R151" s="14"/>
      <c r="S151" s="159"/>
      <c r="T151" s="159"/>
      <c r="U151" s="14"/>
      <c r="V151" s="14"/>
      <c r="W151" s="14"/>
      <c r="X151" s="14"/>
      <c r="Y151" s="159"/>
      <c r="Z151" s="159"/>
      <c r="AA151" s="159"/>
      <c r="AB151" s="159"/>
      <c r="AC151" s="75"/>
      <c r="AD151" s="75"/>
      <c r="AE151" s="75"/>
      <c r="AF151" s="159"/>
      <c r="AG151" s="14"/>
      <c r="AH151" s="14"/>
      <c r="AI151" s="75"/>
      <c r="AJ151" s="75"/>
      <c r="AK151" s="75"/>
      <c r="AL151" s="159"/>
      <c r="AM151" s="75"/>
      <c r="AN151" s="14"/>
      <c r="AO151" s="14"/>
      <c r="AP151" s="14"/>
      <c r="AQ151" s="14"/>
      <c r="AR151" s="14"/>
      <c r="AS151" s="14"/>
      <c r="AT151" s="14"/>
      <c r="AU151" s="14"/>
    </row>
    <row r="152" spans="7:47">
      <c r="G152" s="14"/>
      <c r="H152" s="14"/>
      <c r="I152" s="14"/>
      <c r="J152" s="75"/>
      <c r="K152" s="159"/>
      <c r="L152" s="75"/>
      <c r="M152" s="159"/>
      <c r="N152" s="159"/>
      <c r="O152" s="159"/>
      <c r="P152" s="14"/>
      <c r="Q152" s="14"/>
      <c r="R152" s="14"/>
      <c r="S152" s="159"/>
      <c r="T152" s="159"/>
      <c r="U152" s="14"/>
      <c r="V152" s="14"/>
      <c r="W152" s="14"/>
      <c r="X152" s="14"/>
      <c r="Y152" s="159"/>
      <c r="Z152" s="159"/>
      <c r="AA152" s="159"/>
      <c r="AB152" s="159"/>
      <c r="AC152" s="75"/>
      <c r="AD152" s="75"/>
      <c r="AE152" s="75"/>
      <c r="AF152" s="159"/>
      <c r="AG152" s="14"/>
      <c r="AH152" s="14"/>
      <c r="AI152" s="75"/>
      <c r="AJ152" s="75"/>
      <c r="AK152" s="75"/>
      <c r="AL152" s="159"/>
      <c r="AM152" s="75"/>
      <c r="AN152" s="14"/>
      <c r="AO152" s="14"/>
      <c r="AP152" s="14"/>
      <c r="AQ152" s="14"/>
      <c r="AR152" s="14"/>
      <c r="AS152" s="14"/>
      <c r="AT152" s="14"/>
      <c r="AU152" s="14"/>
    </row>
    <row r="153" spans="7:47">
      <c r="G153" s="14"/>
      <c r="H153" s="14"/>
      <c r="I153" s="14"/>
      <c r="J153" s="75"/>
      <c r="K153" s="159"/>
      <c r="L153" s="75"/>
      <c r="M153" s="159"/>
      <c r="N153" s="159"/>
      <c r="O153" s="159"/>
      <c r="P153" s="14"/>
      <c r="Q153" s="14"/>
      <c r="R153" s="14"/>
      <c r="S153" s="159"/>
      <c r="T153" s="159"/>
      <c r="U153" s="14"/>
      <c r="V153" s="14"/>
      <c r="W153" s="14"/>
      <c r="X153" s="14"/>
      <c r="Y153" s="159"/>
      <c r="Z153" s="159"/>
      <c r="AA153" s="159"/>
      <c r="AB153" s="159"/>
      <c r="AC153" s="75"/>
      <c r="AD153" s="75"/>
      <c r="AE153" s="75"/>
      <c r="AF153" s="159"/>
      <c r="AG153" s="14"/>
      <c r="AH153" s="14"/>
      <c r="AI153" s="75"/>
      <c r="AJ153" s="75"/>
      <c r="AK153" s="75"/>
      <c r="AL153" s="159"/>
      <c r="AM153" s="75"/>
      <c r="AN153" s="14"/>
      <c r="AO153" s="14"/>
      <c r="AP153" s="14"/>
      <c r="AQ153" s="14"/>
      <c r="AR153" s="14"/>
      <c r="AS153" s="14"/>
      <c r="AT153" s="14"/>
      <c r="AU153" s="14"/>
    </row>
    <row r="154" spans="7:47">
      <c r="G154" s="14"/>
      <c r="H154" s="14"/>
      <c r="I154" s="14"/>
      <c r="J154" s="75"/>
      <c r="K154" s="159"/>
      <c r="L154" s="75"/>
      <c r="M154" s="159"/>
      <c r="N154" s="159"/>
      <c r="O154" s="159"/>
      <c r="P154" s="14"/>
      <c r="Q154" s="14"/>
      <c r="R154" s="14"/>
      <c r="S154" s="159"/>
      <c r="T154" s="159"/>
      <c r="U154" s="14"/>
      <c r="V154" s="14"/>
      <c r="W154" s="14"/>
      <c r="X154" s="14"/>
      <c r="Y154" s="159"/>
      <c r="Z154" s="159"/>
      <c r="AA154" s="159"/>
      <c r="AB154" s="159"/>
      <c r="AC154" s="75"/>
      <c r="AD154" s="75"/>
      <c r="AE154" s="75"/>
      <c r="AF154" s="159"/>
      <c r="AG154" s="14"/>
      <c r="AH154" s="14"/>
      <c r="AI154" s="75"/>
      <c r="AJ154" s="75"/>
      <c r="AK154" s="75"/>
      <c r="AL154" s="159"/>
      <c r="AM154" s="75"/>
      <c r="AN154" s="14"/>
      <c r="AO154" s="14"/>
      <c r="AP154" s="14"/>
      <c r="AQ154" s="14"/>
      <c r="AR154" s="14"/>
      <c r="AS154" s="14"/>
      <c r="AT154" s="14"/>
      <c r="AU154" s="14"/>
    </row>
    <row r="155" spans="7:47">
      <c r="G155" s="14"/>
      <c r="H155" s="14"/>
      <c r="I155" s="14"/>
      <c r="J155" s="75"/>
      <c r="K155" s="159"/>
      <c r="L155" s="75"/>
      <c r="M155" s="159"/>
      <c r="N155" s="159"/>
      <c r="O155" s="159"/>
      <c r="P155" s="14"/>
      <c r="Q155" s="14"/>
      <c r="R155" s="14"/>
      <c r="S155" s="159"/>
      <c r="T155" s="159"/>
      <c r="U155" s="14"/>
      <c r="V155" s="14"/>
      <c r="W155" s="14"/>
      <c r="X155" s="14"/>
      <c r="Y155" s="159"/>
      <c r="Z155" s="159"/>
      <c r="AA155" s="159"/>
      <c r="AB155" s="159"/>
      <c r="AC155" s="75"/>
      <c r="AD155" s="75"/>
      <c r="AE155" s="75"/>
      <c r="AF155" s="159"/>
      <c r="AG155" s="14"/>
      <c r="AH155" s="14"/>
      <c r="AI155" s="75"/>
      <c r="AJ155" s="75"/>
      <c r="AK155" s="75"/>
      <c r="AL155" s="159"/>
      <c r="AM155" s="75"/>
      <c r="AN155" s="14"/>
      <c r="AO155" s="14"/>
      <c r="AP155" s="14"/>
      <c r="AQ155" s="14"/>
      <c r="AR155" s="14"/>
      <c r="AS155" s="14"/>
      <c r="AT155" s="14"/>
      <c r="AU155" s="14"/>
    </row>
    <row r="156" spans="7:47">
      <c r="G156" s="14"/>
      <c r="H156" s="14"/>
      <c r="I156" s="14"/>
      <c r="J156" s="75"/>
      <c r="K156" s="159"/>
      <c r="L156" s="75"/>
      <c r="M156" s="159"/>
      <c r="N156" s="159"/>
      <c r="O156" s="159"/>
      <c r="P156" s="14"/>
      <c r="Q156" s="14"/>
      <c r="R156" s="14"/>
      <c r="S156" s="159"/>
      <c r="T156" s="159"/>
      <c r="U156" s="14"/>
      <c r="V156" s="14"/>
      <c r="W156" s="14"/>
      <c r="X156" s="14"/>
      <c r="Y156" s="159"/>
      <c r="Z156" s="159"/>
      <c r="AA156" s="159"/>
      <c r="AB156" s="159"/>
      <c r="AC156" s="75"/>
      <c r="AD156" s="75"/>
      <c r="AE156" s="75"/>
      <c r="AF156" s="159"/>
      <c r="AG156" s="14"/>
      <c r="AH156" s="14"/>
      <c r="AI156" s="75"/>
      <c r="AJ156" s="75"/>
      <c r="AK156" s="75"/>
      <c r="AL156" s="159"/>
      <c r="AM156" s="75"/>
      <c r="AN156" s="14"/>
      <c r="AO156" s="14"/>
      <c r="AP156" s="14"/>
      <c r="AQ156" s="14"/>
      <c r="AR156" s="14"/>
      <c r="AS156" s="14"/>
      <c r="AT156" s="14"/>
      <c r="AU156" s="14"/>
    </row>
    <row r="157" spans="7:47">
      <c r="G157" s="14"/>
      <c r="H157" s="14"/>
      <c r="I157" s="14"/>
      <c r="J157" s="75"/>
      <c r="K157" s="159"/>
      <c r="L157" s="75"/>
      <c r="M157" s="159"/>
      <c r="N157" s="159"/>
      <c r="O157" s="159"/>
      <c r="P157" s="14"/>
      <c r="Q157" s="14"/>
      <c r="R157" s="14"/>
      <c r="S157" s="159"/>
      <c r="T157" s="159"/>
      <c r="U157" s="14"/>
      <c r="V157" s="14"/>
      <c r="W157" s="14"/>
      <c r="X157" s="14"/>
      <c r="Y157" s="159"/>
      <c r="Z157" s="159"/>
      <c r="AA157" s="159"/>
      <c r="AB157" s="159"/>
      <c r="AC157" s="75"/>
      <c r="AD157" s="75"/>
      <c r="AE157" s="75"/>
      <c r="AF157" s="159"/>
      <c r="AG157" s="14"/>
      <c r="AH157" s="14"/>
      <c r="AI157" s="75"/>
      <c r="AJ157" s="75"/>
      <c r="AK157" s="75"/>
      <c r="AL157" s="159"/>
      <c r="AM157" s="75"/>
      <c r="AN157" s="14"/>
      <c r="AO157" s="14"/>
      <c r="AP157" s="14"/>
      <c r="AQ157" s="14"/>
      <c r="AR157" s="14"/>
      <c r="AS157" s="14"/>
      <c r="AT157" s="14"/>
      <c r="AU157" s="14"/>
    </row>
    <row r="158" spans="7:47">
      <c r="G158" s="14"/>
      <c r="H158" s="14"/>
      <c r="I158" s="14"/>
      <c r="J158" s="75"/>
      <c r="K158" s="159"/>
      <c r="L158" s="75"/>
      <c r="M158" s="159"/>
      <c r="N158" s="159"/>
      <c r="O158" s="159"/>
      <c r="P158" s="14"/>
      <c r="Q158" s="14"/>
      <c r="R158" s="14"/>
      <c r="S158" s="159"/>
      <c r="T158" s="159"/>
      <c r="U158" s="14"/>
      <c r="V158" s="14"/>
      <c r="W158" s="14"/>
      <c r="X158" s="14"/>
      <c r="Y158" s="159"/>
      <c r="Z158" s="159"/>
      <c r="AA158" s="159"/>
      <c r="AB158" s="159"/>
      <c r="AC158" s="75"/>
      <c r="AD158" s="75"/>
      <c r="AE158" s="75"/>
      <c r="AF158" s="159"/>
      <c r="AG158" s="14"/>
      <c r="AH158" s="14"/>
      <c r="AI158" s="75"/>
      <c r="AJ158" s="75"/>
      <c r="AK158" s="75"/>
      <c r="AL158" s="159"/>
      <c r="AM158" s="75"/>
      <c r="AN158" s="14"/>
      <c r="AO158" s="14"/>
      <c r="AP158" s="14"/>
      <c r="AQ158" s="14"/>
      <c r="AR158" s="14"/>
      <c r="AS158" s="14"/>
      <c r="AT158" s="14"/>
      <c r="AU158" s="14"/>
    </row>
    <row r="159" spans="7:47">
      <c r="G159" s="14"/>
      <c r="H159" s="14"/>
      <c r="I159" s="14"/>
      <c r="J159" s="75"/>
      <c r="K159" s="159"/>
      <c r="L159" s="75"/>
      <c r="M159" s="159"/>
      <c r="N159" s="159"/>
      <c r="O159" s="159"/>
      <c r="P159" s="14"/>
      <c r="Q159" s="14"/>
      <c r="R159" s="14"/>
      <c r="S159" s="159"/>
      <c r="T159" s="159"/>
      <c r="U159" s="14"/>
      <c r="V159" s="14"/>
      <c r="W159" s="14"/>
      <c r="X159" s="14"/>
      <c r="Y159" s="159"/>
      <c r="Z159" s="159"/>
      <c r="AA159" s="159"/>
      <c r="AB159" s="159"/>
      <c r="AC159" s="75"/>
      <c r="AD159" s="75"/>
      <c r="AE159" s="75"/>
      <c r="AF159" s="159"/>
      <c r="AG159" s="14"/>
      <c r="AH159" s="14"/>
      <c r="AI159" s="75"/>
      <c r="AJ159" s="75"/>
      <c r="AK159" s="75"/>
      <c r="AL159" s="159"/>
      <c r="AM159" s="75"/>
      <c r="AN159" s="14"/>
      <c r="AO159" s="14"/>
      <c r="AP159" s="14"/>
      <c r="AQ159" s="14"/>
      <c r="AR159" s="14"/>
      <c r="AS159" s="14"/>
      <c r="AT159" s="14"/>
      <c r="AU159" s="14"/>
    </row>
    <row r="160" spans="7:47">
      <c r="G160" s="14"/>
      <c r="H160" s="14"/>
      <c r="I160" s="14"/>
      <c r="J160" s="75"/>
      <c r="K160" s="159"/>
      <c r="L160" s="75"/>
      <c r="M160" s="159"/>
      <c r="N160" s="159"/>
      <c r="O160" s="159"/>
      <c r="P160" s="14"/>
      <c r="Q160" s="14"/>
      <c r="R160" s="14"/>
      <c r="S160" s="159"/>
      <c r="T160" s="159"/>
      <c r="U160" s="14"/>
      <c r="V160" s="14"/>
      <c r="W160" s="14"/>
      <c r="X160" s="14"/>
      <c r="Y160" s="159"/>
      <c r="Z160" s="159"/>
      <c r="AA160" s="159"/>
      <c r="AB160" s="159"/>
      <c r="AC160" s="75"/>
      <c r="AD160" s="75"/>
      <c r="AE160" s="75"/>
      <c r="AF160" s="159"/>
      <c r="AG160" s="14"/>
      <c r="AH160" s="14"/>
      <c r="AI160" s="75"/>
      <c r="AJ160" s="75"/>
      <c r="AK160" s="75"/>
      <c r="AL160" s="159"/>
      <c r="AM160" s="75"/>
      <c r="AN160" s="14"/>
      <c r="AO160" s="14"/>
      <c r="AP160" s="14"/>
      <c r="AQ160" s="14"/>
      <c r="AR160" s="14"/>
      <c r="AS160" s="14"/>
      <c r="AT160" s="14"/>
      <c r="AU160" s="14"/>
    </row>
    <row r="161" spans="7:47">
      <c r="G161" s="14"/>
      <c r="H161" s="14"/>
      <c r="I161" s="14"/>
      <c r="J161" s="75"/>
      <c r="K161" s="159"/>
      <c r="L161" s="75"/>
      <c r="M161" s="159"/>
      <c r="N161" s="159"/>
      <c r="O161" s="159"/>
      <c r="P161" s="14"/>
      <c r="Q161" s="14"/>
      <c r="R161" s="14"/>
      <c r="S161" s="159"/>
      <c r="T161" s="159"/>
      <c r="U161" s="14"/>
      <c r="V161" s="14"/>
      <c r="W161" s="14"/>
      <c r="X161" s="14"/>
      <c r="Y161" s="159"/>
      <c r="Z161" s="159"/>
      <c r="AA161" s="159"/>
      <c r="AB161" s="159"/>
      <c r="AC161" s="75"/>
      <c r="AD161" s="75"/>
      <c r="AE161" s="75"/>
      <c r="AF161" s="159"/>
      <c r="AG161" s="14"/>
      <c r="AH161" s="14"/>
      <c r="AI161" s="75"/>
      <c r="AJ161" s="75"/>
      <c r="AK161" s="75"/>
      <c r="AL161" s="159"/>
      <c r="AM161" s="75"/>
      <c r="AN161" s="14"/>
      <c r="AO161" s="14"/>
      <c r="AP161" s="14"/>
      <c r="AQ161" s="14"/>
      <c r="AR161" s="14"/>
      <c r="AS161" s="14"/>
      <c r="AT161" s="14"/>
      <c r="AU161" s="14"/>
    </row>
    <row r="162" spans="7:47">
      <c r="G162" s="14"/>
      <c r="H162" s="14"/>
      <c r="I162" s="14"/>
      <c r="J162" s="75"/>
      <c r="K162" s="159"/>
      <c r="L162" s="75"/>
      <c r="M162" s="159"/>
      <c r="N162" s="159"/>
      <c r="O162" s="159"/>
      <c r="P162" s="14"/>
      <c r="Q162" s="14"/>
      <c r="R162" s="14"/>
      <c r="S162" s="159"/>
      <c r="T162" s="159"/>
      <c r="U162" s="14"/>
      <c r="V162" s="14"/>
      <c r="W162" s="14"/>
      <c r="X162" s="14"/>
      <c r="Y162" s="159"/>
      <c r="Z162" s="159"/>
      <c r="AA162" s="159"/>
      <c r="AB162" s="159"/>
      <c r="AC162" s="75"/>
      <c r="AD162" s="75"/>
      <c r="AE162" s="75"/>
      <c r="AF162" s="159"/>
      <c r="AG162" s="14"/>
      <c r="AH162" s="14"/>
      <c r="AI162" s="75"/>
      <c r="AJ162" s="75"/>
      <c r="AK162" s="75"/>
      <c r="AL162" s="159"/>
      <c r="AM162" s="75"/>
      <c r="AN162" s="14"/>
      <c r="AO162" s="14"/>
      <c r="AP162" s="14"/>
      <c r="AQ162" s="14"/>
      <c r="AR162" s="14"/>
      <c r="AS162" s="14"/>
      <c r="AT162" s="14"/>
      <c r="AU162" s="14"/>
    </row>
    <row r="163" spans="7:47">
      <c r="G163" s="14"/>
      <c r="H163" s="14"/>
      <c r="I163" s="14"/>
      <c r="J163" s="75"/>
      <c r="K163" s="159"/>
      <c r="L163" s="75"/>
      <c r="M163" s="159"/>
      <c r="N163" s="159"/>
      <c r="O163" s="159"/>
      <c r="P163" s="14"/>
      <c r="Q163" s="14"/>
      <c r="R163" s="14"/>
      <c r="S163" s="159"/>
      <c r="T163" s="159"/>
      <c r="U163" s="14"/>
      <c r="V163" s="14"/>
      <c r="W163" s="14"/>
      <c r="X163" s="14"/>
      <c r="Y163" s="159"/>
      <c r="Z163" s="159"/>
      <c r="AA163" s="159"/>
      <c r="AB163" s="159"/>
      <c r="AC163" s="75"/>
      <c r="AD163" s="75"/>
      <c r="AE163" s="75"/>
      <c r="AF163" s="159"/>
      <c r="AG163" s="14"/>
      <c r="AH163" s="14"/>
      <c r="AI163" s="75"/>
      <c r="AJ163" s="75"/>
      <c r="AK163" s="75"/>
      <c r="AL163" s="159"/>
      <c r="AM163" s="75"/>
      <c r="AN163" s="14"/>
      <c r="AO163" s="14"/>
      <c r="AP163" s="14"/>
      <c r="AQ163" s="14"/>
      <c r="AR163" s="14"/>
      <c r="AS163" s="14"/>
      <c r="AT163" s="14"/>
      <c r="AU163" s="14"/>
    </row>
    <row r="164" spans="7:47">
      <c r="G164" s="14"/>
      <c r="H164" s="14"/>
      <c r="I164" s="14"/>
      <c r="J164" s="75"/>
      <c r="K164" s="159"/>
      <c r="L164" s="75"/>
      <c r="M164" s="159"/>
      <c r="N164" s="159"/>
      <c r="O164" s="159"/>
      <c r="P164" s="14"/>
      <c r="Q164" s="14"/>
      <c r="R164" s="14"/>
      <c r="S164" s="159"/>
      <c r="T164" s="159"/>
      <c r="U164" s="14"/>
      <c r="V164" s="14"/>
      <c r="W164" s="14"/>
      <c r="X164" s="14"/>
      <c r="Y164" s="159"/>
      <c r="Z164" s="159"/>
      <c r="AA164" s="159"/>
      <c r="AB164" s="159"/>
      <c r="AC164" s="75"/>
      <c r="AD164" s="75"/>
      <c r="AE164" s="75"/>
      <c r="AF164" s="159"/>
      <c r="AG164" s="14"/>
      <c r="AH164" s="14"/>
      <c r="AI164" s="75"/>
      <c r="AJ164" s="75"/>
      <c r="AK164" s="75"/>
      <c r="AL164" s="159"/>
      <c r="AM164" s="75"/>
      <c r="AN164" s="14"/>
      <c r="AO164" s="14"/>
      <c r="AP164" s="14"/>
      <c r="AQ164" s="14"/>
      <c r="AR164" s="14"/>
      <c r="AS164" s="14"/>
      <c r="AT164" s="14"/>
      <c r="AU164" s="14"/>
    </row>
    <row r="165" spans="7:47">
      <c r="G165" s="14"/>
      <c r="H165" s="14"/>
      <c r="I165" s="14"/>
      <c r="J165" s="75"/>
      <c r="K165" s="159"/>
      <c r="L165" s="75"/>
      <c r="M165" s="159"/>
      <c r="N165" s="159"/>
      <c r="O165" s="159"/>
      <c r="P165" s="14"/>
      <c r="Q165" s="14"/>
      <c r="R165" s="14"/>
      <c r="S165" s="159"/>
      <c r="T165" s="159"/>
      <c r="U165" s="14"/>
      <c r="V165" s="14"/>
      <c r="W165" s="14"/>
      <c r="X165" s="14"/>
      <c r="Y165" s="159"/>
      <c r="Z165" s="159"/>
      <c r="AA165" s="159"/>
      <c r="AB165" s="159"/>
      <c r="AC165" s="75"/>
      <c r="AD165" s="75"/>
      <c r="AE165" s="75"/>
      <c r="AF165" s="159"/>
      <c r="AG165" s="14"/>
      <c r="AH165" s="14"/>
      <c r="AI165" s="75"/>
      <c r="AJ165" s="75"/>
      <c r="AK165" s="75"/>
      <c r="AL165" s="159"/>
      <c r="AM165" s="75"/>
      <c r="AN165" s="14"/>
      <c r="AO165" s="14"/>
      <c r="AP165" s="14"/>
      <c r="AQ165" s="14"/>
      <c r="AR165" s="14"/>
      <c r="AS165" s="14"/>
      <c r="AT165" s="14"/>
      <c r="AU165" s="14"/>
    </row>
    <row r="166" spans="7:47">
      <c r="G166" s="14"/>
      <c r="H166" s="14"/>
      <c r="I166" s="14"/>
      <c r="J166" s="75"/>
      <c r="K166" s="159"/>
      <c r="L166" s="75"/>
      <c r="M166" s="159"/>
      <c r="N166" s="159"/>
      <c r="O166" s="159"/>
      <c r="P166" s="14"/>
      <c r="Q166" s="14"/>
      <c r="R166" s="14"/>
      <c r="S166" s="159"/>
      <c r="T166" s="159"/>
      <c r="U166" s="14"/>
      <c r="V166" s="14"/>
      <c r="W166" s="14"/>
      <c r="X166" s="14"/>
      <c r="Y166" s="159"/>
      <c r="Z166" s="159"/>
      <c r="AA166" s="159"/>
      <c r="AB166" s="159"/>
      <c r="AC166" s="75"/>
      <c r="AD166" s="75"/>
      <c r="AE166" s="75"/>
      <c r="AF166" s="159"/>
      <c r="AG166" s="14"/>
      <c r="AH166" s="14"/>
      <c r="AI166" s="75"/>
      <c r="AJ166" s="75"/>
      <c r="AK166" s="75"/>
      <c r="AL166" s="159"/>
      <c r="AM166" s="75"/>
      <c r="AN166" s="14"/>
      <c r="AO166" s="14"/>
      <c r="AP166" s="14"/>
      <c r="AQ166" s="14"/>
      <c r="AR166" s="14"/>
      <c r="AS166" s="14"/>
      <c r="AT166" s="14"/>
      <c r="AU166" s="14"/>
    </row>
    <row r="167" spans="7:47">
      <c r="G167" s="14"/>
      <c r="H167" s="14"/>
      <c r="I167" s="14"/>
      <c r="J167" s="75"/>
      <c r="K167" s="159"/>
      <c r="L167" s="75"/>
      <c r="M167" s="159"/>
      <c r="N167" s="159"/>
      <c r="O167" s="159"/>
      <c r="P167" s="14"/>
      <c r="Q167" s="14"/>
      <c r="R167" s="14"/>
      <c r="S167" s="159"/>
      <c r="T167" s="159"/>
      <c r="U167" s="14"/>
      <c r="V167" s="14"/>
      <c r="W167" s="14"/>
      <c r="X167" s="14"/>
      <c r="Y167" s="159"/>
      <c r="Z167" s="159"/>
      <c r="AA167" s="159"/>
      <c r="AB167" s="159"/>
      <c r="AC167" s="75"/>
      <c r="AD167" s="75"/>
      <c r="AE167" s="75"/>
      <c r="AF167" s="159"/>
      <c r="AG167" s="14"/>
      <c r="AH167" s="14"/>
      <c r="AI167" s="75"/>
      <c r="AJ167" s="75"/>
      <c r="AK167" s="75"/>
      <c r="AL167" s="159"/>
      <c r="AM167" s="75"/>
      <c r="AN167" s="14"/>
      <c r="AO167" s="14"/>
      <c r="AP167" s="14"/>
      <c r="AQ167" s="14"/>
      <c r="AR167" s="14"/>
      <c r="AS167" s="14"/>
      <c r="AT167" s="14"/>
      <c r="AU167" s="14"/>
    </row>
    <row r="168" spans="7:47">
      <c r="G168" s="14"/>
      <c r="H168" s="14"/>
      <c r="I168" s="14"/>
      <c r="J168" s="75"/>
      <c r="K168" s="159"/>
      <c r="L168" s="75"/>
      <c r="M168" s="159"/>
      <c r="N168" s="159"/>
      <c r="O168" s="159"/>
      <c r="P168" s="14"/>
      <c r="Q168" s="14"/>
      <c r="R168" s="14"/>
      <c r="S168" s="159"/>
      <c r="T168" s="159"/>
      <c r="U168" s="14"/>
      <c r="V168" s="14"/>
      <c r="W168" s="14"/>
      <c r="X168" s="14"/>
      <c r="Y168" s="159"/>
      <c r="Z168" s="159"/>
      <c r="AA168" s="159"/>
      <c r="AB168" s="159"/>
      <c r="AC168" s="75"/>
      <c r="AD168" s="75"/>
      <c r="AE168" s="75"/>
      <c r="AF168" s="159"/>
      <c r="AG168" s="14"/>
      <c r="AH168" s="14"/>
      <c r="AI168" s="75"/>
      <c r="AJ168" s="75"/>
      <c r="AK168" s="75"/>
      <c r="AL168" s="159"/>
      <c r="AM168" s="75"/>
      <c r="AN168" s="14"/>
      <c r="AO168" s="14"/>
      <c r="AP168" s="14"/>
      <c r="AQ168" s="14"/>
      <c r="AR168" s="14"/>
      <c r="AS168" s="14"/>
      <c r="AT168" s="14"/>
      <c r="AU168" s="14"/>
    </row>
    <row r="169" spans="7:47">
      <c r="G169" s="14"/>
      <c r="H169" s="14"/>
      <c r="I169" s="14"/>
      <c r="J169" s="75"/>
      <c r="K169" s="159"/>
      <c r="L169" s="75"/>
      <c r="M169" s="159"/>
      <c r="N169" s="159"/>
      <c r="O169" s="159"/>
      <c r="P169" s="14"/>
      <c r="Q169" s="14"/>
      <c r="R169" s="14"/>
      <c r="S169" s="159"/>
      <c r="T169" s="159"/>
      <c r="U169" s="14"/>
      <c r="V169" s="14"/>
      <c r="W169" s="14"/>
      <c r="X169" s="14"/>
      <c r="Y169" s="159"/>
      <c r="Z169" s="159"/>
      <c r="AA169" s="159"/>
      <c r="AB169" s="159"/>
      <c r="AC169" s="75"/>
      <c r="AD169" s="75"/>
      <c r="AE169" s="75"/>
      <c r="AF169" s="159"/>
      <c r="AG169" s="14"/>
      <c r="AH169" s="14"/>
      <c r="AI169" s="75"/>
      <c r="AJ169" s="75"/>
      <c r="AK169" s="75"/>
      <c r="AL169" s="159"/>
      <c r="AM169" s="75"/>
      <c r="AN169" s="14"/>
      <c r="AO169" s="14"/>
      <c r="AP169" s="14"/>
      <c r="AQ169" s="14"/>
      <c r="AR169" s="14"/>
      <c r="AS169" s="14"/>
      <c r="AT169" s="14"/>
      <c r="AU169" s="14"/>
    </row>
    <row r="170" spans="7:47">
      <c r="G170" s="14"/>
      <c r="H170" s="14"/>
      <c r="I170" s="14"/>
      <c r="J170" s="75"/>
      <c r="K170" s="159"/>
      <c r="L170" s="75"/>
      <c r="M170" s="159"/>
      <c r="N170" s="159"/>
      <c r="O170" s="159"/>
      <c r="P170" s="14"/>
      <c r="Q170" s="14"/>
      <c r="R170" s="14"/>
      <c r="S170" s="159"/>
      <c r="T170" s="159"/>
      <c r="U170" s="14"/>
      <c r="V170" s="14"/>
      <c r="W170" s="14"/>
      <c r="X170" s="14"/>
      <c r="Y170" s="159"/>
      <c r="Z170" s="159"/>
      <c r="AA170" s="159"/>
      <c r="AB170" s="159"/>
      <c r="AC170" s="75"/>
      <c r="AD170" s="75"/>
      <c r="AE170" s="75"/>
      <c r="AF170" s="159"/>
      <c r="AG170" s="14"/>
      <c r="AH170" s="14"/>
      <c r="AI170" s="75"/>
      <c r="AJ170" s="75"/>
      <c r="AK170" s="75"/>
      <c r="AL170" s="159"/>
      <c r="AM170" s="75"/>
      <c r="AN170" s="14"/>
      <c r="AO170" s="14"/>
      <c r="AP170" s="14"/>
      <c r="AQ170" s="14"/>
      <c r="AR170" s="14"/>
      <c r="AS170" s="14"/>
      <c r="AT170" s="14"/>
      <c r="AU170" s="14"/>
    </row>
    <row r="171" spans="7:47">
      <c r="G171" s="14"/>
      <c r="H171" s="14"/>
      <c r="I171" s="14"/>
      <c r="J171" s="75"/>
      <c r="K171" s="159"/>
      <c r="L171" s="75"/>
      <c r="M171" s="159"/>
      <c r="N171" s="159"/>
      <c r="O171" s="159"/>
      <c r="P171" s="14"/>
      <c r="Q171" s="14"/>
      <c r="R171" s="14"/>
      <c r="S171" s="159"/>
      <c r="T171" s="159"/>
      <c r="U171" s="14"/>
      <c r="V171" s="14"/>
      <c r="W171" s="14"/>
      <c r="X171" s="14"/>
      <c r="Y171" s="159"/>
      <c r="Z171" s="159"/>
      <c r="AA171" s="159"/>
      <c r="AB171" s="159"/>
      <c r="AC171" s="75"/>
      <c r="AD171" s="75"/>
      <c r="AE171" s="75"/>
      <c r="AF171" s="159"/>
      <c r="AG171" s="14"/>
      <c r="AH171" s="14"/>
      <c r="AI171" s="75"/>
      <c r="AJ171" s="75"/>
      <c r="AK171" s="75"/>
      <c r="AL171" s="159"/>
      <c r="AM171" s="75"/>
      <c r="AN171" s="14"/>
      <c r="AO171" s="14"/>
      <c r="AP171" s="14"/>
      <c r="AQ171" s="14"/>
      <c r="AR171" s="14"/>
      <c r="AS171" s="14"/>
      <c r="AT171" s="14"/>
      <c r="AU171" s="14"/>
    </row>
    <row r="172" spans="7:47">
      <c r="G172" s="14"/>
      <c r="H172" s="14"/>
      <c r="I172" s="14"/>
      <c r="J172" s="75"/>
      <c r="K172" s="159"/>
      <c r="L172" s="75"/>
      <c r="M172" s="159"/>
      <c r="N172" s="159"/>
      <c r="O172" s="159"/>
      <c r="P172" s="14"/>
      <c r="Q172" s="14"/>
      <c r="R172" s="14"/>
      <c r="S172" s="159"/>
      <c r="T172" s="159"/>
      <c r="U172" s="14"/>
      <c r="V172" s="14"/>
      <c r="W172" s="14"/>
      <c r="X172" s="14"/>
      <c r="Y172" s="159"/>
      <c r="Z172" s="159"/>
      <c r="AA172" s="159"/>
      <c r="AB172" s="159"/>
      <c r="AC172" s="75"/>
      <c r="AD172" s="75"/>
      <c r="AE172" s="75"/>
      <c r="AF172" s="159"/>
      <c r="AG172" s="14"/>
      <c r="AH172" s="14"/>
      <c r="AI172" s="75"/>
      <c r="AJ172" s="75"/>
      <c r="AK172" s="75"/>
      <c r="AL172" s="159"/>
      <c r="AM172" s="75"/>
      <c r="AN172" s="14"/>
      <c r="AO172" s="14"/>
      <c r="AP172" s="14"/>
      <c r="AQ172" s="14"/>
      <c r="AR172" s="14"/>
      <c r="AS172" s="14"/>
      <c r="AT172" s="14"/>
      <c r="AU172" s="14"/>
    </row>
    <row r="173" spans="7:47">
      <c r="G173" s="14"/>
      <c r="H173" s="14"/>
      <c r="I173" s="14"/>
      <c r="J173" s="75"/>
      <c r="K173" s="159"/>
      <c r="L173" s="75"/>
      <c r="M173" s="159"/>
      <c r="N173" s="159"/>
      <c r="O173" s="159"/>
      <c r="P173" s="14"/>
      <c r="Q173" s="14"/>
      <c r="R173" s="14"/>
      <c r="S173" s="159"/>
      <c r="T173" s="159"/>
      <c r="U173" s="14"/>
      <c r="V173" s="14"/>
      <c r="W173" s="14"/>
      <c r="X173" s="14"/>
      <c r="Y173" s="159"/>
      <c r="Z173" s="159"/>
      <c r="AA173" s="159"/>
      <c r="AB173" s="159"/>
      <c r="AC173" s="75"/>
      <c r="AD173" s="75"/>
      <c r="AE173" s="75"/>
      <c r="AF173" s="159"/>
      <c r="AG173" s="14"/>
      <c r="AH173" s="14"/>
      <c r="AI173" s="75"/>
      <c r="AJ173" s="75"/>
      <c r="AK173" s="75"/>
      <c r="AL173" s="159"/>
      <c r="AM173" s="75"/>
      <c r="AN173" s="14"/>
      <c r="AO173" s="14"/>
      <c r="AP173" s="14"/>
      <c r="AQ173" s="14"/>
      <c r="AR173" s="14"/>
      <c r="AS173" s="14"/>
      <c r="AT173" s="14"/>
      <c r="AU173" s="14"/>
    </row>
    <row r="174" spans="7:47">
      <c r="G174" s="14"/>
      <c r="H174" s="14"/>
      <c r="I174" s="14"/>
      <c r="J174" s="75"/>
      <c r="K174" s="159"/>
      <c r="L174" s="75"/>
      <c r="M174" s="159"/>
      <c r="N174" s="159"/>
      <c r="O174" s="159"/>
      <c r="P174" s="14"/>
      <c r="Q174" s="14"/>
      <c r="R174" s="14"/>
      <c r="S174" s="159"/>
      <c r="T174" s="159"/>
      <c r="U174" s="14"/>
      <c r="V174" s="14"/>
      <c r="W174" s="14"/>
      <c r="X174" s="14"/>
      <c r="Y174" s="159"/>
      <c r="Z174" s="159"/>
      <c r="AA174" s="159"/>
      <c r="AB174" s="159"/>
      <c r="AC174" s="75"/>
      <c r="AD174" s="75"/>
      <c r="AE174" s="75"/>
      <c r="AF174" s="159"/>
      <c r="AG174" s="14"/>
      <c r="AH174" s="14"/>
      <c r="AI174" s="75"/>
      <c r="AJ174" s="75"/>
      <c r="AK174" s="75"/>
      <c r="AL174" s="159"/>
      <c r="AM174" s="75"/>
      <c r="AN174" s="14"/>
      <c r="AO174" s="14"/>
      <c r="AP174" s="14"/>
      <c r="AQ174" s="14"/>
      <c r="AR174" s="14"/>
      <c r="AS174" s="14"/>
      <c r="AT174" s="14"/>
      <c r="AU174" s="14"/>
    </row>
    <row r="175" spans="7:47">
      <c r="G175" s="14"/>
      <c r="H175" s="14"/>
      <c r="I175" s="14"/>
      <c r="J175" s="75"/>
      <c r="K175" s="159"/>
      <c r="L175" s="75"/>
      <c r="M175" s="159"/>
      <c r="N175" s="159"/>
      <c r="O175" s="159"/>
      <c r="P175" s="14"/>
      <c r="Q175" s="14"/>
      <c r="R175" s="14"/>
      <c r="S175" s="159"/>
      <c r="T175" s="159"/>
      <c r="U175" s="14"/>
      <c r="V175" s="14"/>
      <c r="W175" s="14"/>
      <c r="X175" s="14"/>
      <c r="Y175" s="159"/>
      <c r="Z175" s="159"/>
      <c r="AA175" s="159"/>
      <c r="AB175" s="159"/>
      <c r="AC175" s="75"/>
      <c r="AD175" s="75"/>
      <c r="AE175" s="75"/>
      <c r="AF175" s="159"/>
      <c r="AG175" s="14"/>
      <c r="AH175" s="14"/>
      <c r="AI175" s="75"/>
      <c r="AJ175" s="75"/>
      <c r="AK175" s="75"/>
      <c r="AL175" s="159"/>
      <c r="AM175" s="75"/>
      <c r="AN175" s="14"/>
      <c r="AO175" s="14"/>
      <c r="AP175" s="14"/>
      <c r="AQ175" s="14"/>
      <c r="AR175" s="14"/>
      <c r="AS175" s="14"/>
      <c r="AT175" s="14"/>
      <c r="AU175" s="14"/>
    </row>
    <row r="176" spans="7:47">
      <c r="G176" s="14"/>
      <c r="H176" s="14"/>
      <c r="I176" s="14"/>
      <c r="J176" s="75"/>
      <c r="K176" s="159"/>
      <c r="L176" s="75"/>
      <c r="M176" s="159"/>
      <c r="N176" s="159"/>
      <c r="O176" s="159"/>
      <c r="P176" s="14"/>
      <c r="Q176" s="14"/>
      <c r="R176" s="14"/>
      <c r="S176" s="159"/>
      <c r="T176" s="159"/>
      <c r="U176" s="14"/>
      <c r="V176" s="14"/>
      <c r="W176" s="14"/>
      <c r="X176" s="14"/>
      <c r="Y176" s="159"/>
      <c r="Z176" s="159"/>
      <c r="AA176" s="159"/>
      <c r="AB176" s="159"/>
      <c r="AC176" s="75"/>
      <c r="AD176" s="75"/>
      <c r="AE176" s="75"/>
      <c r="AF176" s="159"/>
      <c r="AG176" s="14"/>
      <c r="AH176" s="14"/>
      <c r="AI176" s="75"/>
      <c r="AJ176" s="75"/>
      <c r="AK176" s="75"/>
      <c r="AL176" s="159"/>
      <c r="AM176" s="75"/>
      <c r="AN176" s="14"/>
      <c r="AO176" s="14"/>
      <c r="AP176" s="14"/>
      <c r="AQ176" s="14"/>
      <c r="AR176" s="14"/>
      <c r="AS176" s="14"/>
      <c r="AT176" s="14"/>
      <c r="AU176" s="14"/>
    </row>
    <row r="177" spans="1:47">
      <c r="G177" s="14"/>
      <c r="H177" s="14"/>
      <c r="I177" s="14"/>
      <c r="J177" s="75"/>
      <c r="K177" s="159"/>
      <c r="L177" s="75"/>
      <c r="M177" s="159"/>
      <c r="N177" s="159"/>
      <c r="O177" s="159"/>
      <c r="P177" s="14"/>
      <c r="Q177" s="14"/>
      <c r="R177" s="14"/>
      <c r="S177" s="159"/>
      <c r="T177" s="159"/>
      <c r="U177" s="14"/>
      <c r="V177" s="14"/>
      <c r="W177" s="14"/>
      <c r="X177" s="14"/>
      <c r="Y177" s="159"/>
      <c r="Z177" s="159"/>
      <c r="AA177" s="159"/>
      <c r="AB177" s="159"/>
      <c r="AC177" s="75"/>
      <c r="AD177" s="75"/>
      <c r="AE177" s="75"/>
      <c r="AF177" s="159"/>
      <c r="AG177" s="14"/>
      <c r="AH177" s="14"/>
      <c r="AI177" s="75"/>
      <c r="AJ177" s="75"/>
      <c r="AK177" s="75"/>
      <c r="AL177" s="159"/>
      <c r="AM177" s="75"/>
      <c r="AN177" s="14"/>
      <c r="AO177" s="14"/>
      <c r="AP177" s="14"/>
      <c r="AQ177" s="14"/>
      <c r="AR177" s="14"/>
      <c r="AS177" s="14"/>
      <c r="AT177" s="14"/>
      <c r="AU177" s="14"/>
    </row>
    <row r="178" spans="1:47">
      <c r="G178" s="14"/>
      <c r="H178" s="14"/>
      <c r="I178" s="14"/>
      <c r="J178" s="75"/>
      <c r="K178" s="159"/>
      <c r="L178" s="75"/>
      <c r="M178" s="159"/>
      <c r="N178" s="159"/>
      <c r="O178" s="159"/>
      <c r="P178" s="14"/>
      <c r="Q178" s="14"/>
      <c r="R178" s="14"/>
      <c r="S178" s="159"/>
      <c r="T178" s="159"/>
      <c r="U178" s="14"/>
      <c r="V178" s="14"/>
      <c r="W178" s="14"/>
      <c r="X178" s="14"/>
      <c r="Y178" s="159"/>
      <c r="Z178" s="159"/>
      <c r="AA178" s="159"/>
      <c r="AB178" s="159"/>
      <c r="AC178" s="75"/>
      <c r="AD178" s="75"/>
      <c r="AE178" s="75"/>
      <c r="AF178" s="159"/>
      <c r="AG178" s="14"/>
      <c r="AH178" s="14"/>
      <c r="AI178" s="75"/>
      <c r="AJ178" s="75"/>
      <c r="AK178" s="75"/>
      <c r="AL178" s="159"/>
      <c r="AM178" s="75"/>
      <c r="AN178" s="14"/>
      <c r="AO178" s="14"/>
      <c r="AP178" s="14"/>
      <c r="AQ178" s="14"/>
      <c r="AR178" s="14"/>
      <c r="AS178" s="14"/>
      <c r="AT178" s="14"/>
      <c r="AU178" s="14"/>
    </row>
    <row r="179" spans="1:47">
      <c r="A179" s="31"/>
      <c r="B179" s="31"/>
      <c r="C179" s="31"/>
      <c r="D179" s="31"/>
      <c r="E179" s="31"/>
      <c r="F179" s="31"/>
      <c r="G179" s="31"/>
      <c r="H179" s="31"/>
      <c r="I179" s="31"/>
      <c r="J179" s="76"/>
      <c r="K179" s="160"/>
      <c r="L179" s="76"/>
      <c r="M179" s="159"/>
      <c r="N179" s="159"/>
      <c r="O179" s="159"/>
      <c r="P179" s="14"/>
      <c r="Q179" s="14"/>
      <c r="R179" s="14"/>
      <c r="S179" s="159"/>
      <c r="T179" s="159"/>
      <c r="U179" s="14"/>
      <c r="V179" s="14"/>
      <c r="W179" s="14"/>
      <c r="X179" s="14"/>
      <c r="Y179" s="159"/>
      <c r="Z179" s="159"/>
      <c r="AA179" s="159"/>
      <c r="AB179" s="159"/>
      <c r="AC179" s="75"/>
      <c r="AD179" s="75"/>
      <c r="AE179" s="75"/>
      <c r="AF179" s="159"/>
      <c r="AG179" s="14"/>
      <c r="AH179" s="14"/>
      <c r="AI179" s="75"/>
      <c r="AJ179" s="75"/>
      <c r="AK179" s="75"/>
      <c r="AL179" s="159"/>
      <c r="AM179" s="75"/>
      <c r="AN179" s="14"/>
      <c r="AO179" s="14"/>
      <c r="AP179" s="14"/>
      <c r="AQ179" s="14"/>
      <c r="AR179" s="14"/>
      <c r="AS179" s="14"/>
      <c r="AT179" s="14"/>
    </row>
    <row r="180" spans="1:47">
      <c r="A180" s="35"/>
      <c r="B180" s="35"/>
      <c r="C180" s="35"/>
      <c r="D180" s="35"/>
      <c r="E180" s="35"/>
      <c r="F180" s="35"/>
      <c r="G180" s="35"/>
      <c r="H180" s="35"/>
      <c r="I180" s="35"/>
      <c r="J180" s="77"/>
      <c r="K180" s="161"/>
      <c r="L180" s="77"/>
      <c r="M180" s="160"/>
      <c r="N180" s="160"/>
      <c r="O180" s="160"/>
      <c r="P180" s="31"/>
      <c r="Q180" s="31"/>
      <c r="R180" s="31"/>
      <c r="S180" s="160"/>
      <c r="T180" s="160"/>
      <c r="U180" s="31"/>
      <c r="V180" s="31"/>
      <c r="W180" s="31"/>
      <c r="X180" s="31"/>
      <c r="Y180" s="160"/>
      <c r="Z180" s="160"/>
      <c r="AA180" s="160"/>
      <c r="AB180" s="160"/>
      <c r="AC180" s="76"/>
      <c r="AD180" s="76"/>
      <c r="AE180" s="76"/>
      <c r="AF180" s="160"/>
      <c r="AG180" s="31"/>
      <c r="AH180" s="31"/>
      <c r="AI180" s="76"/>
      <c r="AK180" s="76"/>
      <c r="AM180" s="76"/>
    </row>
    <row r="181" spans="1:47">
      <c r="A181" s="35"/>
      <c r="B181" s="35"/>
      <c r="C181" s="35"/>
      <c r="D181" s="35"/>
      <c r="E181" s="35"/>
      <c r="F181" s="35"/>
      <c r="G181" s="35"/>
      <c r="H181" s="35"/>
      <c r="I181" s="35"/>
      <c r="J181" s="77"/>
      <c r="K181" s="161"/>
      <c r="L181" s="77"/>
      <c r="M181" s="161"/>
      <c r="N181" s="161"/>
      <c r="O181" s="161"/>
      <c r="P181" s="35"/>
      <c r="Q181" s="35"/>
      <c r="R181" s="35"/>
      <c r="S181" s="161"/>
      <c r="T181" s="161"/>
      <c r="U181" s="35"/>
      <c r="V181" s="35"/>
      <c r="W181" s="35"/>
      <c r="X181" s="35"/>
      <c r="Y181" s="161"/>
      <c r="Z181" s="161"/>
      <c r="AA181" s="161"/>
      <c r="AB181" s="161"/>
      <c r="AC181" s="77"/>
      <c r="AD181" s="77"/>
      <c r="AE181" s="77"/>
      <c r="AF181" s="161"/>
      <c r="AG181" s="35"/>
      <c r="AH181" s="35"/>
      <c r="AI181" s="77"/>
      <c r="AK181" s="77"/>
      <c r="AM181" s="77"/>
    </row>
    <row r="182" spans="1:47">
      <c r="A182" s="35"/>
      <c r="B182" s="35"/>
      <c r="C182" s="35"/>
      <c r="D182" s="35"/>
      <c r="E182" s="35"/>
      <c r="F182" s="35"/>
      <c r="G182" s="35"/>
      <c r="H182" s="35"/>
      <c r="I182" s="35"/>
      <c r="J182" s="77"/>
      <c r="K182" s="161"/>
      <c r="L182" s="77"/>
      <c r="M182" s="161"/>
      <c r="N182" s="161"/>
      <c r="O182" s="161"/>
      <c r="P182" s="35"/>
      <c r="Q182" s="35"/>
      <c r="R182" s="35"/>
      <c r="S182" s="161"/>
      <c r="T182" s="161"/>
      <c r="U182" s="35"/>
      <c r="V182" s="35"/>
      <c r="W182" s="35"/>
      <c r="X182" s="35"/>
      <c r="Y182" s="161"/>
      <c r="Z182" s="161"/>
      <c r="AA182" s="161"/>
      <c r="AB182" s="161"/>
      <c r="AC182" s="77"/>
      <c r="AD182" s="77"/>
      <c r="AE182" s="77"/>
      <c r="AF182" s="161"/>
      <c r="AG182" s="35"/>
      <c r="AH182" s="35"/>
      <c r="AI182" s="77"/>
      <c r="AK182" s="77"/>
      <c r="AM182" s="77"/>
    </row>
    <row r="183" spans="1:47">
      <c r="A183" s="35"/>
      <c r="B183" s="35"/>
      <c r="C183" s="35"/>
      <c r="D183" s="35"/>
      <c r="E183" s="35"/>
      <c r="F183" s="35"/>
      <c r="G183" s="35"/>
      <c r="H183" s="35"/>
      <c r="I183" s="35"/>
      <c r="J183" s="77"/>
      <c r="K183" s="161"/>
      <c r="L183" s="77"/>
      <c r="M183" s="161"/>
      <c r="N183" s="161"/>
      <c r="O183" s="161"/>
      <c r="P183" s="35"/>
      <c r="Q183" s="35"/>
      <c r="R183" s="35"/>
      <c r="S183" s="161"/>
      <c r="T183" s="161"/>
      <c r="U183" s="35"/>
      <c r="V183" s="35"/>
      <c r="W183" s="35"/>
      <c r="X183" s="35"/>
      <c r="Y183" s="161"/>
      <c r="Z183" s="161"/>
      <c r="AA183" s="161"/>
      <c r="AB183" s="161"/>
      <c r="AC183" s="77"/>
      <c r="AD183" s="77"/>
      <c r="AE183" s="77"/>
      <c r="AF183" s="161"/>
      <c r="AG183" s="35"/>
      <c r="AH183" s="35"/>
      <c r="AI183" s="77"/>
      <c r="AK183" s="77"/>
      <c r="AM183" s="77"/>
    </row>
    <row r="184" spans="1:47">
      <c r="A184" s="35"/>
      <c r="B184" s="35"/>
      <c r="C184" s="35"/>
      <c r="D184" s="35"/>
      <c r="E184" s="35"/>
      <c r="F184" s="35"/>
      <c r="G184" s="35"/>
      <c r="H184" s="35"/>
      <c r="I184" s="35"/>
      <c r="J184" s="77"/>
      <c r="K184" s="161"/>
      <c r="L184" s="77"/>
      <c r="M184" s="161"/>
      <c r="N184" s="161"/>
      <c r="O184" s="161"/>
      <c r="P184" s="35"/>
      <c r="Q184" s="35"/>
      <c r="R184" s="35"/>
      <c r="S184" s="161"/>
      <c r="T184" s="161"/>
      <c r="U184" s="35"/>
      <c r="V184" s="35"/>
      <c r="W184" s="35"/>
      <c r="X184" s="35"/>
      <c r="Y184" s="161"/>
      <c r="Z184" s="161"/>
      <c r="AA184" s="161"/>
      <c r="AB184" s="161"/>
      <c r="AC184" s="77"/>
      <c r="AD184" s="77"/>
      <c r="AE184" s="77"/>
      <c r="AF184" s="161"/>
      <c r="AG184" s="35"/>
      <c r="AH184" s="35"/>
      <c r="AI184" s="77"/>
      <c r="AK184" s="77"/>
      <c r="AM184" s="77"/>
    </row>
    <row r="185" spans="1:47">
      <c r="A185" s="35"/>
      <c r="B185" s="35"/>
      <c r="C185" s="35"/>
      <c r="D185" s="35"/>
      <c r="E185" s="35"/>
      <c r="F185" s="35"/>
      <c r="G185" s="35"/>
      <c r="H185" s="35"/>
      <c r="I185" s="35"/>
      <c r="J185" s="77"/>
      <c r="K185" s="161"/>
      <c r="L185" s="77"/>
      <c r="M185" s="161"/>
      <c r="N185" s="161"/>
      <c r="O185" s="161"/>
      <c r="P185" s="35"/>
      <c r="Q185" s="35"/>
      <c r="R185" s="35"/>
      <c r="S185" s="161"/>
      <c r="T185" s="161"/>
      <c r="U185" s="35"/>
      <c r="V185" s="35"/>
      <c r="W185" s="35"/>
      <c r="X185" s="35"/>
      <c r="Y185" s="161"/>
      <c r="Z185" s="161"/>
      <c r="AA185" s="161"/>
      <c r="AB185" s="161"/>
      <c r="AC185" s="77"/>
      <c r="AD185" s="77"/>
      <c r="AE185" s="77"/>
      <c r="AF185" s="161"/>
      <c r="AG185" s="35"/>
      <c r="AH185" s="35"/>
      <c r="AI185" s="77"/>
      <c r="AK185" s="77"/>
      <c r="AM185" s="77"/>
    </row>
    <row r="186" spans="1:47">
      <c r="A186" s="35"/>
      <c r="B186" s="35"/>
      <c r="C186" s="35"/>
      <c r="D186" s="35"/>
      <c r="E186" s="35"/>
      <c r="F186" s="35"/>
      <c r="G186" s="35"/>
      <c r="H186" s="35"/>
      <c r="I186" s="35"/>
      <c r="J186" s="77"/>
      <c r="K186" s="161"/>
      <c r="L186" s="77"/>
      <c r="M186" s="161"/>
      <c r="N186" s="161"/>
      <c r="O186" s="161"/>
      <c r="P186" s="35"/>
      <c r="Q186" s="35"/>
      <c r="R186" s="35"/>
      <c r="S186" s="161"/>
      <c r="T186" s="161"/>
      <c r="U186" s="35"/>
      <c r="V186" s="35"/>
      <c r="W186" s="35"/>
      <c r="X186" s="35"/>
      <c r="Y186" s="161"/>
      <c r="Z186" s="161"/>
      <c r="AA186" s="161"/>
      <c r="AB186" s="161"/>
      <c r="AC186" s="77"/>
      <c r="AD186" s="77"/>
      <c r="AE186" s="77"/>
      <c r="AF186" s="161"/>
      <c r="AG186" s="35"/>
      <c r="AH186" s="35"/>
      <c r="AI186" s="77"/>
      <c r="AK186" s="77"/>
      <c r="AM186" s="77"/>
    </row>
    <row r="187" spans="1:47">
      <c r="A187" s="35"/>
      <c r="B187" s="35"/>
      <c r="C187" s="35"/>
      <c r="D187" s="35"/>
      <c r="E187" s="35"/>
      <c r="F187" s="35"/>
      <c r="G187" s="35"/>
      <c r="H187" s="35"/>
      <c r="I187" s="35"/>
      <c r="J187" s="77"/>
      <c r="K187" s="161"/>
      <c r="L187" s="77"/>
      <c r="M187" s="161"/>
      <c r="N187" s="161"/>
      <c r="O187" s="161"/>
      <c r="P187" s="35"/>
      <c r="Q187" s="35"/>
      <c r="R187" s="35"/>
      <c r="S187" s="161"/>
      <c r="T187" s="161"/>
      <c r="U187" s="35"/>
      <c r="V187" s="35"/>
      <c r="W187" s="35"/>
      <c r="X187" s="35"/>
      <c r="Y187" s="161"/>
      <c r="Z187" s="161"/>
      <c r="AA187" s="161"/>
      <c r="AB187" s="161"/>
      <c r="AC187" s="77"/>
      <c r="AD187" s="77"/>
      <c r="AE187" s="77"/>
      <c r="AF187" s="161"/>
      <c r="AG187" s="35"/>
      <c r="AH187" s="35"/>
      <c r="AI187" s="77"/>
      <c r="AK187" s="77"/>
      <c r="AM187" s="77"/>
    </row>
    <row r="188" spans="1:47">
      <c r="A188" s="35"/>
      <c r="B188" s="35"/>
      <c r="C188" s="35"/>
      <c r="D188" s="35"/>
      <c r="E188" s="35"/>
      <c r="F188" s="35"/>
      <c r="G188" s="35"/>
      <c r="H188" s="35"/>
      <c r="I188" s="35"/>
      <c r="J188" s="77"/>
      <c r="K188" s="161"/>
      <c r="L188" s="77"/>
      <c r="M188" s="161"/>
      <c r="N188" s="161"/>
      <c r="O188" s="161"/>
      <c r="P188" s="35"/>
      <c r="Q188" s="35"/>
      <c r="R188" s="35"/>
      <c r="S188" s="161"/>
      <c r="T188" s="161"/>
      <c r="U188" s="35"/>
      <c r="V188" s="35"/>
      <c r="W188" s="35"/>
      <c r="X188" s="35"/>
      <c r="Y188" s="161"/>
      <c r="Z188" s="161"/>
      <c r="AA188" s="161"/>
      <c r="AB188" s="161"/>
      <c r="AC188" s="77"/>
      <c r="AD188" s="77"/>
      <c r="AE188" s="77"/>
      <c r="AF188" s="161"/>
      <c r="AG188" s="35"/>
      <c r="AH188" s="35"/>
      <c r="AI188" s="77"/>
      <c r="AK188" s="77"/>
      <c r="AM188" s="77"/>
    </row>
    <row r="189" spans="1:47">
      <c r="A189" s="35"/>
      <c r="B189" s="35"/>
      <c r="C189" s="35"/>
      <c r="D189" s="35"/>
      <c r="E189" s="35"/>
      <c r="F189" s="35"/>
      <c r="G189" s="35"/>
      <c r="H189" s="35"/>
      <c r="I189" s="35"/>
      <c r="J189" s="77"/>
      <c r="K189" s="161"/>
      <c r="L189" s="77"/>
      <c r="M189" s="161"/>
      <c r="N189" s="161"/>
      <c r="O189" s="161"/>
      <c r="P189" s="35"/>
      <c r="Q189" s="35"/>
      <c r="R189" s="35"/>
      <c r="S189" s="161"/>
      <c r="T189" s="161"/>
      <c r="U189" s="35"/>
      <c r="V189" s="35"/>
      <c r="W189" s="35"/>
      <c r="X189" s="35"/>
      <c r="Y189" s="161"/>
      <c r="Z189" s="161"/>
      <c r="AA189" s="161"/>
      <c r="AB189" s="161"/>
      <c r="AC189" s="77"/>
      <c r="AD189" s="77"/>
      <c r="AE189" s="77"/>
      <c r="AF189" s="161"/>
      <c r="AG189" s="35"/>
      <c r="AH189" s="35"/>
      <c r="AI189" s="77"/>
      <c r="AK189" s="77"/>
      <c r="AM189" s="77"/>
    </row>
    <row r="190" spans="1:47">
      <c r="A190" s="35"/>
      <c r="B190" s="35"/>
      <c r="C190" s="35"/>
      <c r="D190" s="35"/>
      <c r="E190" s="35"/>
      <c r="F190" s="35"/>
      <c r="G190" s="35"/>
      <c r="H190" s="35"/>
      <c r="I190" s="35"/>
      <c r="J190" s="77"/>
      <c r="K190" s="161"/>
      <c r="L190" s="77"/>
      <c r="M190" s="161"/>
      <c r="N190" s="161"/>
      <c r="O190" s="161"/>
      <c r="P190" s="35"/>
      <c r="Q190" s="35"/>
      <c r="R190" s="35"/>
      <c r="S190" s="161"/>
      <c r="T190" s="161"/>
      <c r="U190" s="35"/>
      <c r="V190" s="35"/>
      <c r="W190" s="35"/>
      <c r="X190" s="35"/>
      <c r="Y190" s="161"/>
      <c r="Z190" s="161"/>
      <c r="AA190" s="161"/>
      <c r="AB190" s="161"/>
      <c r="AC190" s="77"/>
      <c r="AD190" s="77"/>
      <c r="AE190" s="77"/>
      <c r="AF190" s="161"/>
      <c r="AG190" s="35"/>
      <c r="AH190" s="35"/>
      <c r="AI190" s="77"/>
      <c r="AK190" s="77"/>
      <c r="AM190" s="77"/>
    </row>
    <row r="191" spans="1:47">
      <c r="A191" s="35"/>
      <c r="B191" s="35"/>
      <c r="C191" s="35"/>
      <c r="D191" s="35"/>
      <c r="E191" s="35"/>
      <c r="F191" s="35"/>
      <c r="G191" s="35"/>
      <c r="H191" s="35"/>
      <c r="I191" s="35"/>
      <c r="J191" s="77"/>
      <c r="K191" s="161"/>
      <c r="L191" s="77"/>
      <c r="M191" s="161"/>
      <c r="N191" s="161"/>
      <c r="O191" s="161"/>
      <c r="P191" s="35"/>
      <c r="Q191" s="35"/>
      <c r="R191" s="35"/>
      <c r="S191" s="161"/>
      <c r="T191" s="161"/>
      <c r="U191" s="35"/>
      <c r="V191" s="35"/>
      <c r="W191" s="35"/>
      <c r="X191" s="35"/>
      <c r="Y191" s="161"/>
      <c r="Z191" s="161"/>
      <c r="AA191" s="161"/>
      <c r="AB191" s="161"/>
      <c r="AC191" s="77"/>
      <c r="AD191" s="77"/>
      <c r="AE191" s="77"/>
      <c r="AF191" s="161"/>
      <c r="AG191" s="35"/>
      <c r="AH191" s="35"/>
      <c r="AI191" s="77"/>
      <c r="AK191" s="77"/>
      <c r="AM191" s="77"/>
    </row>
    <row r="192" spans="1:47">
      <c r="A192" s="35"/>
      <c r="B192" s="35"/>
      <c r="C192" s="35"/>
      <c r="D192" s="35"/>
      <c r="E192" s="35"/>
      <c r="F192" s="35"/>
      <c r="G192" s="35"/>
      <c r="H192" s="35"/>
      <c r="I192" s="35"/>
      <c r="J192" s="77"/>
      <c r="K192" s="161"/>
      <c r="L192" s="77"/>
      <c r="M192" s="161"/>
      <c r="N192" s="161"/>
      <c r="O192" s="161"/>
      <c r="P192" s="35"/>
      <c r="Q192" s="35"/>
      <c r="R192" s="35"/>
      <c r="S192" s="161"/>
      <c r="T192" s="161"/>
      <c r="U192" s="35"/>
      <c r="V192" s="35"/>
      <c r="W192" s="35"/>
      <c r="X192" s="35"/>
      <c r="Y192" s="161"/>
      <c r="Z192" s="161"/>
      <c r="AA192" s="161"/>
      <c r="AB192" s="161"/>
      <c r="AC192" s="77"/>
      <c r="AD192" s="77"/>
      <c r="AE192" s="77"/>
      <c r="AF192" s="161"/>
      <c r="AG192" s="35"/>
      <c r="AH192" s="35"/>
      <c r="AI192" s="77"/>
      <c r="AK192" s="77"/>
      <c r="AM192" s="77"/>
    </row>
    <row r="193" spans="1:39">
      <c r="A193" s="35"/>
      <c r="B193" s="35"/>
      <c r="C193" s="35"/>
      <c r="D193" s="35"/>
      <c r="E193" s="35"/>
      <c r="F193" s="35"/>
      <c r="G193" s="35"/>
      <c r="H193" s="35"/>
      <c r="I193" s="35"/>
      <c r="J193" s="77"/>
      <c r="K193" s="161"/>
      <c r="L193" s="77"/>
      <c r="M193" s="161"/>
      <c r="N193" s="161"/>
      <c r="O193" s="161"/>
      <c r="P193" s="35"/>
      <c r="Q193" s="35"/>
      <c r="R193" s="35"/>
      <c r="S193" s="161"/>
      <c r="T193" s="161"/>
      <c r="U193" s="35"/>
      <c r="V193" s="35"/>
      <c r="W193" s="35"/>
      <c r="X193" s="35"/>
      <c r="Y193" s="161"/>
      <c r="Z193" s="161"/>
      <c r="AA193" s="161"/>
      <c r="AB193" s="161"/>
      <c r="AC193" s="77"/>
      <c r="AD193" s="77"/>
      <c r="AE193" s="77"/>
      <c r="AF193" s="161"/>
      <c r="AG193" s="35"/>
      <c r="AH193" s="35"/>
      <c r="AI193" s="77"/>
      <c r="AK193" s="77"/>
      <c r="AM193" s="77"/>
    </row>
    <row r="194" spans="1:39">
      <c r="A194" s="35"/>
      <c r="B194" s="35"/>
      <c r="C194" s="35"/>
      <c r="D194" s="35"/>
      <c r="E194" s="35"/>
      <c r="F194" s="35"/>
      <c r="G194" s="35"/>
      <c r="H194" s="35"/>
      <c r="I194" s="35"/>
      <c r="J194" s="77"/>
      <c r="K194" s="161"/>
      <c r="L194" s="77"/>
      <c r="M194" s="161"/>
      <c r="N194" s="161"/>
      <c r="O194" s="161"/>
      <c r="P194" s="35"/>
      <c r="Q194" s="35"/>
      <c r="R194" s="35"/>
      <c r="S194" s="161"/>
      <c r="T194" s="161"/>
      <c r="U194" s="35"/>
      <c r="V194" s="35"/>
      <c r="W194" s="35"/>
      <c r="X194" s="35"/>
      <c r="Y194" s="161"/>
      <c r="Z194" s="161"/>
      <c r="AA194" s="161"/>
      <c r="AB194" s="161"/>
      <c r="AC194" s="77"/>
      <c r="AD194" s="77"/>
      <c r="AE194" s="77"/>
      <c r="AF194" s="161"/>
      <c r="AG194" s="35"/>
      <c r="AH194" s="35"/>
      <c r="AI194" s="77"/>
      <c r="AK194" s="77"/>
      <c r="AM194" s="77"/>
    </row>
    <row r="195" spans="1:39">
      <c r="A195" s="35"/>
      <c r="B195" s="35"/>
      <c r="C195" s="35"/>
      <c r="D195" s="35"/>
      <c r="E195" s="35"/>
      <c r="F195" s="35"/>
      <c r="G195" s="35"/>
      <c r="H195" s="35"/>
      <c r="I195" s="35"/>
      <c r="J195" s="77"/>
      <c r="K195" s="161"/>
      <c r="L195" s="77"/>
      <c r="M195" s="161"/>
      <c r="N195" s="161"/>
      <c r="O195" s="161"/>
      <c r="P195" s="35"/>
      <c r="Q195" s="35"/>
      <c r="R195" s="35"/>
      <c r="S195" s="161"/>
      <c r="T195" s="161"/>
      <c r="U195" s="35"/>
      <c r="V195" s="35"/>
      <c r="W195" s="35"/>
      <c r="X195" s="35"/>
      <c r="Y195" s="161"/>
      <c r="Z195" s="161"/>
      <c r="AA195" s="161"/>
      <c r="AB195" s="161"/>
      <c r="AC195" s="77"/>
      <c r="AD195" s="77"/>
      <c r="AE195" s="77"/>
      <c r="AF195" s="161"/>
      <c r="AG195" s="35"/>
      <c r="AH195" s="35"/>
      <c r="AI195" s="77"/>
      <c r="AK195" s="77"/>
      <c r="AM195" s="77"/>
    </row>
    <row r="196" spans="1:39">
      <c r="A196" s="35"/>
      <c r="B196" s="35"/>
      <c r="C196" s="35"/>
      <c r="D196" s="35"/>
      <c r="E196" s="35"/>
      <c r="F196" s="35"/>
      <c r="G196" s="35"/>
      <c r="H196" s="35"/>
      <c r="I196" s="35"/>
      <c r="J196" s="77"/>
      <c r="K196" s="161"/>
      <c r="L196" s="77"/>
      <c r="M196" s="161"/>
      <c r="N196" s="161"/>
      <c r="O196" s="161"/>
      <c r="P196" s="35"/>
      <c r="Q196" s="35"/>
      <c r="R196" s="35"/>
      <c r="S196" s="161"/>
      <c r="T196" s="161"/>
      <c r="U196" s="35"/>
      <c r="V196" s="35"/>
      <c r="W196" s="35"/>
      <c r="X196" s="35"/>
      <c r="Y196" s="161"/>
      <c r="Z196" s="161"/>
      <c r="AA196" s="161"/>
      <c r="AB196" s="161"/>
      <c r="AC196" s="77"/>
      <c r="AD196" s="77"/>
      <c r="AE196" s="77"/>
      <c r="AF196" s="161"/>
      <c r="AG196" s="35"/>
      <c r="AH196" s="35"/>
      <c r="AI196" s="77"/>
      <c r="AK196" s="77"/>
      <c r="AM196" s="77"/>
    </row>
    <row r="197" spans="1:39">
      <c r="A197" s="35"/>
      <c r="B197" s="35"/>
      <c r="C197" s="35"/>
      <c r="D197" s="35"/>
      <c r="E197" s="35"/>
      <c r="F197" s="35"/>
      <c r="G197" s="35"/>
      <c r="H197" s="35"/>
      <c r="I197" s="35"/>
      <c r="J197" s="77"/>
      <c r="K197" s="161"/>
      <c r="L197" s="77"/>
      <c r="M197" s="161"/>
      <c r="N197" s="161"/>
      <c r="O197" s="161"/>
      <c r="P197" s="35"/>
      <c r="Q197" s="35"/>
      <c r="R197" s="35"/>
      <c r="S197" s="161"/>
      <c r="T197" s="161"/>
      <c r="U197" s="35"/>
      <c r="V197" s="35"/>
      <c r="W197" s="35"/>
      <c r="X197" s="35"/>
      <c r="Y197" s="161"/>
      <c r="Z197" s="161"/>
      <c r="AA197" s="161"/>
      <c r="AB197" s="161"/>
      <c r="AC197" s="77"/>
      <c r="AD197" s="77"/>
      <c r="AE197" s="77"/>
      <c r="AF197" s="161"/>
      <c r="AG197" s="35"/>
      <c r="AH197" s="35"/>
      <c r="AI197" s="77"/>
      <c r="AK197" s="77"/>
      <c r="AM197" s="77"/>
    </row>
    <row r="198" spans="1:39">
      <c r="A198" s="35"/>
      <c r="B198" s="35"/>
      <c r="C198" s="35"/>
      <c r="D198" s="35"/>
      <c r="E198" s="35"/>
      <c r="F198" s="35"/>
      <c r="G198" s="35"/>
      <c r="H198" s="35"/>
      <c r="I198" s="35"/>
      <c r="J198" s="77"/>
      <c r="K198" s="161"/>
      <c r="L198" s="77"/>
      <c r="M198" s="161"/>
      <c r="N198" s="161"/>
      <c r="O198" s="161"/>
      <c r="P198" s="35"/>
      <c r="Q198" s="35"/>
      <c r="R198" s="35"/>
      <c r="S198" s="161"/>
      <c r="T198" s="161"/>
      <c r="U198" s="35"/>
      <c r="V198" s="35"/>
      <c r="W198" s="35"/>
      <c r="X198" s="35"/>
      <c r="Y198" s="161"/>
      <c r="Z198" s="161"/>
      <c r="AA198" s="161"/>
      <c r="AB198" s="161"/>
      <c r="AC198" s="77"/>
      <c r="AD198" s="77"/>
      <c r="AE198" s="77"/>
      <c r="AF198" s="161"/>
      <c r="AG198" s="35"/>
      <c r="AH198" s="35"/>
      <c r="AI198" s="77"/>
      <c r="AK198" s="77"/>
      <c r="AM198" s="77"/>
    </row>
    <row r="199" spans="1:39">
      <c r="A199" s="35"/>
      <c r="B199" s="35"/>
      <c r="C199" s="35"/>
      <c r="D199" s="35"/>
      <c r="E199" s="35"/>
      <c r="F199" s="35"/>
      <c r="G199" s="35"/>
      <c r="H199" s="35"/>
      <c r="I199" s="35"/>
      <c r="J199" s="77"/>
      <c r="K199" s="161"/>
      <c r="L199" s="77"/>
      <c r="M199" s="161"/>
      <c r="N199" s="161"/>
      <c r="O199" s="161"/>
      <c r="P199" s="35"/>
      <c r="Q199" s="35"/>
      <c r="R199" s="35"/>
      <c r="S199" s="161"/>
      <c r="T199" s="161"/>
      <c r="U199" s="35"/>
      <c r="V199" s="35"/>
      <c r="W199" s="35"/>
      <c r="X199" s="35"/>
      <c r="Y199" s="161"/>
      <c r="Z199" s="161"/>
      <c r="AA199" s="161"/>
      <c r="AB199" s="161"/>
      <c r="AC199" s="77"/>
      <c r="AD199" s="77"/>
      <c r="AE199" s="77"/>
      <c r="AF199" s="161"/>
      <c r="AG199" s="35"/>
      <c r="AH199" s="35"/>
      <c r="AI199" s="77"/>
      <c r="AK199" s="77"/>
      <c r="AM199" s="77"/>
    </row>
    <row r="200" spans="1:39">
      <c r="A200" s="35"/>
      <c r="B200" s="35"/>
      <c r="C200" s="35"/>
      <c r="D200" s="35"/>
      <c r="E200" s="35"/>
      <c r="F200" s="35"/>
      <c r="G200" s="35"/>
      <c r="H200" s="35"/>
      <c r="I200" s="35"/>
      <c r="J200" s="77"/>
      <c r="K200" s="161"/>
      <c r="L200" s="77"/>
      <c r="M200" s="161"/>
      <c r="N200" s="161"/>
      <c r="O200" s="161"/>
      <c r="P200" s="35"/>
      <c r="Q200" s="35"/>
      <c r="R200" s="35"/>
      <c r="S200" s="161"/>
      <c r="T200" s="161"/>
      <c r="U200" s="35"/>
      <c r="V200" s="35"/>
      <c r="W200" s="35"/>
      <c r="X200" s="35"/>
      <c r="Y200" s="161"/>
      <c r="Z200" s="161"/>
      <c r="AA200" s="161"/>
      <c r="AB200" s="161"/>
      <c r="AC200" s="77"/>
      <c r="AD200" s="77"/>
      <c r="AE200" s="77"/>
      <c r="AF200" s="161"/>
      <c r="AG200" s="35"/>
      <c r="AH200" s="35"/>
      <c r="AI200" s="77"/>
      <c r="AK200" s="77"/>
      <c r="AM200" s="77"/>
    </row>
    <row r="201" spans="1:39">
      <c r="A201" s="35"/>
      <c r="B201" s="35"/>
      <c r="C201" s="35"/>
      <c r="D201" s="35"/>
      <c r="E201" s="35"/>
      <c r="F201" s="35"/>
      <c r="G201" s="35"/>
      <c r="H201" s="35"/>
      <c r="I201" s="35"/>
      <c r="J201" s="77"/>
      <c r="K201" s="161"/>
      <c r="L201" s="77"/>
      <c r="M201" s="161"/>
      <c r="N201" s="161"/>
      <c r="O201" s="161"/>
      <c r="P201" s="35"/>
      <c r="Q201" s="35"/>
      <c r="R201" s="35"/>
      <c r="S201" s="161"/>
      <c r="T201" s="161"/>
      <c r="U201" s="35"/>
      <c r="V201" s="35"/>
      <c r="W201" s="35"/>
      <c r="X201" s="35"/>
      <c r="Y201" s="161"/>
      <c r="Z201" s="161"/>
      <c r="AA201" s="161"/>
      <c r="AB201" s="161"/>
      <c r="AC201" s="77"/>
      <c r="AD201" s="77"/>
      <c r="AE201" s="77"/>
      <c r="AF201" s="161"/>
      <c r="AG201" s="35"/>
      <c r="AH201" s="35"/>
      <c r="AI201" s="77"/>
      <c r="AK201" s="77"/>
      <c r="AM201" s="77"/>
    </row>
    <row r="202" spans="1:39">
      <c r="A202" s="35"/>
      <c r="B202" s="35"/>
      <c r="C202" s="35"/>
      <c r="D202" s="35"/>
      <c r="E202" s="35"/>
      <c r="F202" s="35"/>
      <c r="G202" s="35"/>
      <c r="H202" s="35"/>
      <c r="I202" s="35"/>
      <c r="J202" s="77"/>
      <c r="K202" s="161"/>
      <c r="L202" s="77"/>
      <c r="M202" s="161"/>
      <c r="N202" s="161"/>
      <c r="O202" s="161"/>
      <c r="P202" s="35"/>
      <c r="Q202" s="35"/>
      <c r="R202" s="35"/>
      <c r="S202" s="161"/>
      <c r="T202" s="161"/>
      <c r="U202" s="35"/>
      <c r="V202" s="35"/>
      <c r="W202" s="35"/>
      <c r="X202" s="35"/>
      <c r="Y202" s="161"/>
      <c r="Z202" s="161"/>
      <c r="AA202" s="161"/>
      <c r="AB202" s="161"/>
      <c r="AC202" s="77"/>
      <c r="AD202" s="77"/>
      <c r="AE202" s="77"/>
      <c r="AF202" s="161"/>
      <c r="AG202" s="35"/>
      <c r="AH202" s="35"/>
      <c r="AI202" s="77"/>
      <c r="AK202" s="77"/>
      <c r="AM202" s="77"/>
    </row>
    <row r="203" spans="1:39">
      <c r="A203" s="35"/>
      <c r="B203" s="35"/>
      <c r="C203" s="35"/>
      <c r="D203" s="35"/>
      <c r="E203" s="35"/>
      <c r="F203" s="35"/>
      <c r="G203" s="35"/>
      <c r="H203" s="35"/>
      <c r="I203" s="35"/>
      <c r="J203" s="77"/>
      <c r="K203" s="161"/>
      <c r="L203" s="77"/>
      <c r="M203" s="161"/>
      <c r="N203" s="161"/>
      <c r="O203" s="161"/>
      <c r="P203" s="35"/>
      <c r="Q203" s="35"/>
      <c r="R203" s="35"/>
      <c r="S203" s="161"/>
      <c r="T203" s="161"/>
      <c r="U203" s="35"/>
      <c r="V203" s="35"/>
      <c r="W203" s="35"/>
      <c r="X203" s="35"/>
      <c r="Y203" s="161"/>
      <c r="Z203" s="161"/>
      <c r="AA203" s="161"/>
      <c r="AB203" s="161"/>
      <c r="AC203" s="77"/>
      <c r="AD203" s="77"/>
      <c r="AE203" s="77"/>
      <c r="AF203" s="161"/>
      <c r="AG203" s="35"/>
      <c r="AH203" s="35"/>
      <c r="AI203" s="77"/>
      <c r="AK203" s="77"/>
      <c r="AM203" s="77"/>
    </row>
    <row r="204" spans="1:39">
      <c r="A204" s="35"/>
      <c r="B204" s="35"/>
      <c r="C204" s="35"/>
      <c r="D204" s="35"/>
      <c r="E204" s="35"/>
      <c r="F204" s="35"/>
      <c r="G204" s="35"/>
      <c r="H204" s="35"/>
      <c r="I204" s="35"/>
      <c r="J204" s="77"/>
      <c r="K204" s="161"/>
      <c r="L204" s="77"/>
      <c r="M204" s="161"/>
      <c r="N204" s="161"/>
      <c r="O204" s="161"/>
      <c r="P204" s="35"/>
      <c r="Q204" s="35"/>
      <c r="R204" s="35"/>
      <c r="S204" s="161"/>
      <c r="T204" s="161"/>
      <c r="U204" s="35"/>
      <c r="V204" s="35"/>
      <c r="W204" s="35"/>
      <c r="X204" s="35"/>
      <c r="Y204" s="161"/>
      <c r="Z204" s="161"/>
      <c r="AA204" s="161"/>
      <c r="AB204" s="161"/>
      <c r="AC204" s="77"/>
      <c r="AD204" s="77"/>
      <c r="AE204" s="77"/>
      <c r="AF204" s="161"/>
      <c r="AG204" s="35"/>
      <c r="AH204" s="35"/>
      <c r="AI204" s="77"/>
      <c r="AK204" s="77"/>
      <c r="AM204" s="77"/>
    </row>
    <row r="205" spans="1:39">
      <c r="A205" s="35"/>
      <c r="B205" s="35"/>
      <c r="C205" s="35"/>
      <c r="D205" s="35"/>
      <c r="E205" s="35"/>
      <c r="F205" s="35"/>
      <c r="G205" s="35"/>
      <c r="H205" s="35"/>
      <c r="I205" s="35"/>
      <c r="J205" s="77"/>
      <c r="K205" s="161"/>
      <c r="L205" s="77"/>
      <c r="M205" s="161"/>
      <c r="N205" s="161"/>
      <c r="O205" s="161"/>
      <c r="P205" s="35"/>
      <c r="Q205" s="35"/>
      <c r="R205" s="35"/>
      <c r="S205" s="161"/>
      <c r="T205" s="161"/>
      <c r="U205" s="35"/>
      <c r="V205" s="35"/>
      <c r="W205" s="35"/>
      <c r="X205" s="35"/>
      <c r="Y205" s="161"/>
      <c r="Z205" s="161"/>
      <c r="AA205" s="161"/>
      <c r="AB205" s="161"/>
      <c r="AC205" s="77"/>
      <c r="AD205" s="77"/>
      <c r="AE205" s="77"/>
      <c r="AF205" s="161"/>
      <c r="AG205" s="35"/>
      <c r="AH205" s="35"/>
      <c r="AI205" s="77"/>
      <c r="AK205" s="77"/>
      <c r="AM205" s="77"/>
    </row>
    <row r="206" spans="1:39">
      <c r="A206" s="35"/>
      <c r="B206" s="35"/>
      <c r="C206" s="35"/>
      <c r="D206" s="35"/>
      <c r="E206" s="35"/>
      <c r="F206" s="35"/>
      <c r="G206" s="35"/>
      <c r="H206" s="35"/>
      <c r="I206" s="35"/>
      <c r="J206" s="77"/>
      <c r="K206" s="161"/>
      <c r="L206" s="77"/>
      <c r="M206" s="161"/>
      <c r="N206" s="161"/>
      <c r="O206" s="161"/>
      <c r="P206" s="35"/>
      <c r="Q206" s="35"/>
      <c r="R206" s="35"/>
      <c r="S206" s="161"/>
      <c r="T206" s="161"/>
      <c r="U206" s="35"/>
      <c r="V206" s="35"/>
      <c r="W206" s="35"/>
      <c r="X206" s="35"/>
      <c r="Y206" s="161"/>
      <c r="Z206" s="161"/>
      <c r="AA206" s="161"/>
      <c r="AB206" s="161"/>
      <c r="AC206" s="77"/>
      <c r="AD206" s="77"/>
      <c r="AE206" s="77"/>
      <c r="AF206" s="161"/>
      <c r="AG206" s="35"/>
      <c r="AH206" s="35"/>
      <c r="AI206" s="77"/>
      <c r="AK206" s="77"/>
      <c r="AM206" s="77"/>
    </row>
    <row r="207" spans="1:39">
      <c r="A207" s="35"/>
      <c r="B207" s="35"/>
      <c r="C207" s="35"/>
      <c r="D207" s="35"/>
      <c r="E207" s="35"/>
      <c r="F207" s="35"/>
      <c r="G207" s="35"/>
      <c r="H207" s="35"/>
      <c r="I207" s="35"/>
      <c r="J207" s="77"/>
      <c r="K207" s="161"/>
      <c r="L207" s="77"/>
      <c r="M207" s="161"/>
      <c r="N207" s="161"/>
      <c r="O207" s="161"/>
      <c r="P207" s="35"/>
      <c r="Q207" s="35"/>
      <c r="R207" s="35"/>
      <c r="S207" s="161"/>
      <c r="T207" s="161"/>
      <c r="U207" s="35"/>
      <c r="V207" s="35"/>
      <c r="W207" s="35"/>
      <c r="X207" s="35"/>
      <c r="Y207" s="161"/>
      <c r="Z207" s="161"/>
      <c r="AA207" s="161"/>
      <c r="AB207" s="161"/>
      <c r="AC207" s="77"/>
      <c r="AD207" s="77"/>
      <c r="AE207" s="77"/>
      <c r="AF207" s="161"/>
      <c r="AG207" s="35"/>
      <c r="AH207" s="35"/>
      <c r="AI207" s="77"/>
      <c r="AK207" s="77"/>
      <c r="AM207" s="77"/>
    </row>
    <row r="208" spans="1:39">
      <c r="A208" s="35"/>
      <c r="B208" s="35"/>
      <c r="C208" s="35"/>
      <c r="D208" s="35"/>
      <c r="E208" s="35"/>
      <c r="F208" s="35"/>
      <c r="G208" s="35"/>
      <c r="H208" s="35"/>
      <c r="I208" s="35"/>
      <c r="J208" s="77"/>
      <c r="K208" s="161"/>
      <c r="L208" s="77"/>
      <c r="M208" s="161"/>
      <c r="N208" s="161"/>
      <c r="O208" s="161"/>
      <c r="P208" s="35"/>
      <c r="Q208" s="35"/>
      <c r="R208" s="35"/>
      <c r="S208" s="161"/>
      <c r="T208" s="161"/>
      <c r="U208" s="35"/>
      <c r="V208" s="35"/>
      <c r="W208" s="35"/>
      <c r="X208" s="35"/>
      <c r="Y208" s="161"/>
      <c r="Z208" s="161"/>
      <c r="AA208" s="161"/>
      <c r="AB208" s="161"/>
      <c r="AC208" s="77"/>
      <c r="AD208" s="77"/>
      <c r="AE208" s="77"/>
      <c r="AF208" s="161"/>
      <c r="AG208" s="35"/>
      <c r="AH208" s="35"/>
      <c r="AI208" s="77"/>
      <c r="AK208" s="77"/>
      <c r="AM208" s="77"/>
    </row>
    <row r="209" spans="1:39">
      <c r="A209" s="35"/>
      <c r="B209" s="35"/>
      <c r="C209" s="35"/>
      <c r="D209" s="35"/>
      <c r="E209" s="35"/>
      <c r="F209" s="35"/>
      <c r="G209" s="35"/>
      <c r="H209" s="35"/>
      <c r="I209" s="35"/>
      <c r="J209" s="77"/>
      <c r="K209" s="161"/>
      <c r="L209" s="77"/>
      <c r="M209" s="161"/>
      <c r="N209" s="161"/>
      <c r="O209" s="161"/>
      <c r="P209" s="35"/>
      <c r="Q209" s="35"/>
      <c r="R209" s="35"/>
      <c r="S209" s="161"/>
      <c r="T209" s="161"/>
      <c r="U209" s="35"/>
      <c r="V209" s="35"/>
      <c r="W209" s="35"/>
      <c r="X209" s="35"/>
      <c r="Y209" s="161"/>
      <c r="Z209" s="161"/>
      <c r="AA209" s="161"/>
      <c r="AB209" s="161"/>
      <c r="AC209" s="77"/>
      <c r="AD209" s="77"/>
      <c r="AE209" s="77"/>
      <c r="AF209" s="161"/>
      <c r="AG209" s="35"/>
      <c r="AH209" s="35"/>
      <c r="AI209" s="77"/>
      <c r="AK209" s="77"/>
      <c r="AM209" s="77"/>
    </row>
    <row r="210" spans="1:39">
      <c r="A210" s="35"/>
      <c r="B210" s="35"/>
      <c r="C210" s="35"/>
      <c r="D210" s="35"/>
      <c r="E210" s="35"/>
      <c r="F210" s="35"/>
      <c r="G210" s="35"/>
      <c r="H210" s="35"/>
      <c r="I210" s="35"/>
      <c r="J210" s="77"/>
      <c r="K210" s="161"/>
      <c r="L210" s="77"/>
      <c r="M210" s="161"/>
      <c r="N210" s="161"/>
      <c r="O210" s="161"/>
      <c r="P210" s="35"/>
      <c r="Q210" s="35"/>
      <c r="R210" s="35"/>
      <c r="S210" s="161"/>
      <c r="T210" s="161"/>
      <c r="U210" s="35"/>
      <c r="V210" s="35"/>
      <c r="W210" s="35"/>
      <c r="X210" s="35"/>
      <c r="Y210" s="161"/>
      <c r="Z210" s="161"/>
      <c r="AA210" s="161"/>
      <c r="AB210" s="161"/>
      <c r="AC210" s="77"/>
      <c r="AD210" s="77"/>
      <c r="AE210" s="77"/>
      <c r="AF210" s="161"/>
      <c r="AG210" s="35"/>
      <c r="AH210" s="35"/>
      <c r="AI210" s="77"/>
      <c r="AK210" s="77"/>
      <c r="AM210" s="77"/>
    </row>
    <row r="211" spans="1:39">
      <c r="A211" s="35"/>
      <c r="B211" s="35"/>
      <c r="C211" s="35"/>
      <c r="D211" s="35"/>
      <c r="E211" s="35"/>
      <c r="F211" s="35"/>
      <c r="G211" s="35"/>
      <c r="H211" s="35"/>
      <c r="I211" s="35"/>
      <c r="J211" s="77"/>
      <c r="K211" s="161"/>
      <c r="L211" s="77"/>
      <c r="M211" s="161"/>
      <c r="N211" s="161"/>
      <c r="O211" s="161"/>
      <c r="P211" s="35"/>
      <c r="Q211" s="35"/>
      <c r="R211" s="35"/>
      <c r="S211" s="161"/>
      <c r="T211" s="161"/>
      <c r="U211" s="35"/>
      <c r="V211" s="35"/>
      <c r="W211" s="35"/>
      <c r="X211" s="35"/>
      <c r="Y211" s="161"/>
      <c r="Z211" s="161"/>
      <c r="AA211" s="161"/>
      <c r="AB211" s="161"/>
      <c r="AC211" s="77"/>
      <c r="AD211" s="77"/>
      <c r="AE211" s="77"/>
      <c r="AF211" s="161"/>
      <c r="AG211" s="35"/>
      <c r="AH211" s="35"/>
      <c r="AI211" s="77"/>
      <c r="AK211" s="77"/>
      <c r="AM211" s="77"/>
    </row>
    <row r="212" spans="1:39">
      <c r="A212" s="35"/>
      <c r="B212" s="35"/>
      <c r="C212" s="35"/>
      <c r="D212" s="35"/>
      <c r="E212" s="35"/>
      <c r="F212" s="35"/>
      <c r="G212" s="35"/>
      <c r="H212" s="35"/>
      <c r="I212" s="35"/>
      <c r="J212" s="77"/>
      <c r="K212" s="161"/>
      <c r="L212" s="77"/>
      <c r="M212" s="161"/>
      <c r="N212" s="161"/>
      <c r="O212" s="161"/>
      <c r="P212" s="35"/>
      <c r="Q212" s="35"/>
      <c r="R212" s="35"/>
      <c r="S212" s="161"/>
      <c r="T212" s="161"/>
      <c r="U212" s="35"/>
      <c r="V212" s="35"/>
      <c r="W212" s="35"/>
      <c r="X212" s="35"/>
      <c r="Y212" s="161"/>
      <c r="Z212" s="161"/>
      <c r="AA212" s="161"/>
      <c r="AB212" s="161"/>
      <c r="AC212" s="77"/>
      <c r="AD212" s="77"/>
      <c r="AE212" s="77"/>
      <c r="AF212" s="161"/>
      <c r="AG212" s="35"/>
      <c r="AH212" s="35"/>
      <c r="AI212" s="77"/>
      <c r="AK212" s="77"/>
      <c r="AM212" s="77"/>
    </row>
    <row r="213" spans="1:39">
      <c r="A213" s="35"/>
      <c r="B213" s="35"/>
      <c r="C213" s="35"/>
      <c r="D213" s="35"/>
      <c r="E213" s="35"/>
      <c r="F213" s="35"/>
      <c r="G213" s="35"/>
      <c r="H213" s="35"/>
      <c r="I213" s="35"/>
      <c r="J213" s="77"/>
      <c r="K213" s="161"/>
      <c r="L213" s="77"/>
      <c r="M213" s="161"/>
      <c r="N213" s="161"/>
      <c r="O213" s="161"/>
      <c r="P213" s="35"/>
      <c r="Q213" s="35"/>
      <c r="R213" s="35"/>
      <c r="S213" s="161"/>
      <c r="T213" s="161"/>
      <c r="U213" s="35"/>
      <c r="V213" s="35"/>
      <c r="W213" s="35"/>
      <c r="X213" s="35"/>
      <c r="Y213" s="161"/>
      <c r="Z213" s="161"/>
      <c r="AA213" s="161"/>
      <c r="AB213" s="161"/>
      <c r="AC213" s="77"/>
      <c r="AD213" s="77"/>
      <c r="AE213" s="77"/>
      <c r="AF213" s="161"/>
      <c r="AG213" s="35"/>
      <c r="AH213" s="35"/>
      <c r="AI213" s="77"/>
      <c r="AK213" s="77"/>
      <c r="AM213" s="77"/>
    </row>
    <row r="214" spans="1:39">
      <c r="L214" s="77"/>
      <c r="M214" s="161"/>
      <c r="N214" s="161"/>
      <c r="O214" s="161"/>
      <c r="P214" s="35"/>
      <c r="Q214" s="35"/>
      <c r="R214" s="35"/>
      <c r="S214" s="161"/>
      <c r="T214" s="161"/>
      <c r="U214" s="35"/>
      <c r="V214" s="35"/>
      <c r="W214" s="35"/>
      <c r="X214" s="35"/>
      <c r="Y214" s="161"/>
      <c r="Z214" s="161"/>
      <c r="AA214" s="161"/>
      <c r="AB214" s="161"/>
      <c r="AC214" s="77"/>
      <c r="AD214" s="77"/>
      <c r="AE214" s="77"/>
      <c r="AF214" s="161"/>
      <c r="AG214" s="35"/>
      <c r="AH214" s="35"/>
      <c r="AI214" s="77"/>
      <c r="AK214" s="77"/>
      <c r="AM214" s="77"/>
    </row>
    <row r="215" spans="1:39">
      <c r="L215" s="77"/>
      <c r="M215" s="161"/>
      <c r="N215" s="161"/>
      <c r="O215" s="161"/>
      <c r="P215" s="35"/>
      <c r="Q215" s="35"/>
      <c r="R215" s="35"/>
      <c r="S215" s="161"/>
      <c r="T215" s="161"/>
      <c r="U215" s="35"/>
      <c r="V215" s="35"/>
      <c r="W215" s="35"/>
      <c r="X215" s="35"/>
      <c r="Y215" s="161"/>
      <c r="Z215" s="161"/>
      <c r="AA215" s="161"/>
      <c r="AC215" s="77"/>
      <c r="AE215" s="77"/>
      <c r="AG215" s="35"/>
      <c r="AI215" s="77"/>
      <c r="AK215" s="77"/>
      <c r="AM215" s="77"/>
    </row>
    <row r="216" spans="1:39">
      <c r="L216" s="77"/>
      <c r="M216" s="161"/>
      <c r="N216" s="161"/>
      <c r="O216" s="161"/>
      <c r="P216" s="35"/>
      <c r="Q216" s="35"/>
      <c r="R216" s="35"/>
      <c r="S216" s="161"/>
      <c r="T216" s="161"/>
      <c r="U216" s="35"/>
      <c r="V216" s="35"/>
      <c r="W216" s="35"/>
      <c r="X216" s="35"/>
      <c r="Y216" s="161"/>
      <c r="Z216" s="161"/>
      <c r="AA216" s="161"/>
      <c r="AC216" s="77"/>
      <c r="AE216" s="77"/>
      <c r="AG216" s="35"/>
      <c r="AI216" s="77"/>
      <c r="AK216" s="77"/>
      <c r="AM216" s="77"/>
    </row>
    <row r="217" spans="1:39">
      <c r="L217" s="77"/>
      <c r="M217" s="161"/>
      <c r="N217" s="161"/>
      <c r="O217" s="161"/>
      <c r="P217" s="35"/>
      <c r="Q217" s="35"/>
      <c r="R217" s="35"/>
      <c r="S217" s="161"/>
      <c r="T217" s="161"/>
      <c r="U217" s="35"/>
      <c r="V217" s="35"/>
      <c r="W217" s="35"/>
      <c r="X217" s="35"/>
      <c r="Y217" s="161"/>
      <c r="Z217" s="161"/>
      <c r="AA217" s="161"/>
      <c r="AC217" s="77"/>
      <c r="AE217" s="77"/>
      <c r="AG217" s="35"/>
      <c r="AI217" s="77"/>
      <c r="AK217" s="77"/>
      <c r="AM217" s="77"/>
    </row>
    <row r="218" spans="1:39">
      <c r="L218" s="77"/>
      <c r="M218" s="161"/>
      <c r="N218" s="161"/>
      <c r="O218" s="161"/>
      <c r="P218" s="35"/>
      <c r="Q218" s="35"/>
      <c r="R218" s="35"/>
      <c r="S218" s="161"/>
      <c r="T218" s="161"/>
      <c r="U218" s="35"/>
      <c r="V218" s="35"/>
      <c r="W218" s="35"/>
      <c r="X218" s="35"/>
      <c r="Y218" s="161"/>
      <c r="Z218" s="161"/>
      <c r="AA218" s="161"/>
      <c r="AC218" s="77"/>
      <c r="AE218" s="77"/>
      <c r="AG218" s="35"/>
      <c r="AI218" s="77"/>
      <c r="AK218" s="77"/>
      <c r="AM218" s="77"/>
    </row>
    <row r="219" spans="1:39">
      <c r="L219" s="77"/>
      <c r="M219" s="161"/>
      <c r="N219" s="161"/>
      <c r="O219" s="161"/>
      <c r="P219" s="35"/>
      <c r="Q219" s="35"/>
      <c r="R219" s="35"/>
      <c r="S219" s="161"/>
      <c r="T219" s="161"/>
      <c r="U219" s="35"/>
      <c r="V219" s="35"/>
      <c r="W219" s="35"/>
      <c r="X219" s="35"/>
      <c r="Y219" s="161"/>
      <c r="Z219" s="161"/>
      <c r="AA219" s="161"/>
      <c r="AC219" s="77"/>
      <c r="AE219" s="77"/>
      <c r="AG219" s="35"/>
      <c r="AI219" s="77"/>
      <c r="AK219" s="77"/>
      <c r="AM219" s="77"/>
    </row>
    <row r="220" spans="1:39">
      <c r="L220" s="77"/>
      <c r="M220" s="161"/>
      <c r="N220" s="161"/>
      <c r="O220" s="161"/>
      <c r="P220" s="35"/>
      <c r="Q220" s="35"/>
      <c r="R220" s="35"/>
      <c r="S220" s="161"/>
      <c r="T220" s="161"/>
      <c r="U220" s="35"/>
      <c r="V220" s="35"/>
      <c r="W220" s="35"/>
      <c r="X220" s="35"/>
      <c r="Y220" s="161"/>
      <c r="Z220" s="161"/>
      <c r="AA220" s="161"/>
      <c r="AC220" s="77"/>
      <c r="AE220" s="77"/>
      <c r="AG220" s="35"/>
      <c r="AI220" s="77"/>
      <c r="AK220" s="77"/>
      <c r="AM220" s="77"/>
    </row>
    <row r="221" spans="1:39">
      <c r="L221" s="77"/>
      <c r="M221" s="161"/>
      <c r="N221" s="161"/>
      <c r="O221" s="161"/>
      <c r="P221" s="35"/>
      <c r="Q221" s="35"/>
      <c r="R221" s="35"/>
      <c r="S221" s="161"/>
      <c r="T221" s="161"/>
      <c r="U221" s="35"/>
      <c r="V221" s="35"/>
      <c r="W221" s="35"/>
      <c r="X221" s="35"/>
      <c r="Y221" s="161"/>
      <c r="Z221" s="161"/>
      <c r="AA221" s="161"/>
      <c r="AC221" s="77"/>
      <c r="AE221" s="77"/>
      <c r="AG221" s="35"/>
      <c r="AI221" s="77"/>
      <c r="AK221" s="77"/>
      <c r="AM221" s="77"/>
    </row>
    <row r="222" spans="1:39">
      <c r="L222" s="77"/>
      <c r="M222" s="161"/>
      <c r="N222" s="161"/>
      <c r="O222" s="161"/>
      <c r="P222" s="35"/>
      <c r="Q222" s="35"/>
      <c r="R222" s="35"/>
      <c r="S222" s="161"/>
      <c r="T222" s="161"/>
      <c r="U222" s="35"/>
      <c r="V222" s="35"/>
      <c r="W222" s="35"/>
      <c r="X222" s="35"/>
      <c r="Y222" s="161"/>
      <c r="Z222" s="161"/>
      <c r="AA222" s="161"/>
      <c r="AC222" s="77"/>
      <c r="AE222" s="77"/>
      <c r="AG222" s="35"/>
      <c r="AI222" s="77"/>
      <c r="AK222" s="77"/>
      <c r="AM222" s="77"/>
    </row>
    <row r="223" spans="1:39">
      <c r="L223" s="77"/>
      <c r="M223" s="161"/>
      <c r="N223" s="161"/>
      <c r="O223" s="161"/>
      <c r="P223" s="35"/>
      <c r="Q223" s="35"/>
      <c r="R223" s="35"/>
      <c r="S223" s="161"/>
      <c r="T223" s="161"/>
      <c r="U223" s="35"/>
      <c r="V223" s="35"/>
      <c r="W223" s="35"/>
      <c r="X223" s="35"/>
      <c r="Y223" s="161"/>
      <c r="Z223" s="161"/>
      <c r="AA223" s="161"/>
      <c r="AC223" s="77"/>
      <c r="AE223" s="77"/>
      <c r="AG223" s="35"/>
      <c r="AI223" s="77"/>
      <c r="AK223" s="77"/>
      <c r="AM223" s="77"/>
    </row>
    <row r="224" spans="1:39">
      <c r="L224" s="77"/>
      <c r="M224" s="161"/>
      <c r="N224" s="161"/>
      <c r="O224" s="161"/>
      <c r="P224" s="35"/>
      <c r="Q224" s="35"/>
      <c r="R224" s="35"/>
      <c r="S224" s="161"/>
      <c r="T224" s="161"/>
      <c r="U224" s="35"/>
      <c r="V224" s="35"/>
      <c r="W224" s="35"/>
      <c r="X224" s="35"/>
      <c r="Y224" s="161"/>
      <c r="Z224" s="161"/>
      <c r="AA224" s="161"/>
      <c r="AC224" s="77"/>
      <c r="AE224" s="77"/>
      <c r="AG224" s="35"/>
      <c r="AI224" s="77"/>
      <c r="AK224" s="77"/>
      <c r="AM224" s="77"/>
    </row>
    <row r="225" spans="12:39">
      <c r="L225" s="77"/>
      <c r="M225" s="161"/>
      <c r="N225" s="161"/>
      <c r="O225" s="161"/>
      <c r="P225" s="35"/>
      <c r="Q225" s="35"/>
      <c r="R225" s="35"/>
      <c r="S225" s="161"/>
      <c r="T225" s="161"/>
      <c r="U225" s="35"/>
      <c r="V225" s="35"/>
      <c r="W225" s="35"/>
      <c r="X225" s="35"/>
      <c r="Y225" s="161"/>
      <c r="Z225" s="161"/>
      <c r="AA225" s="161"/>
      <c r="AC225" s="77"/>
      <c r="AE225" s="77"/>
      <c r="AG225" s="35"/>
      <c r="AI225" s="77"/>
      <c r="AK225" s="77"/>
      <c r="AM225" s="77"/>
    </row>
    <row r="226" spans="12:39">
      <c r="L226" s="77"/>
      <c r="M226" s="161"/>
      <c r="N226" s="161"/>
      <c r="O226" s="161"/>
      <c r="P226" s="35"/>
      <c r="Q226" s="35"/>
      <c r="R226" s="35"/>
      <c r="S226" s="161"/>
      <c r="T226" s="161"/>
      <c r="U226" s="35"/>
      <c r="V226" s="35"/>
      <c r="W226" s="35"/>
      <c r="X226" s="35"/>
      <c r="Y226" s="161"/>
      <c r="Z226" s="161"/>
      <c r="AA226" s="161"/>
      <c r="AC226" s="77"/>
      <c r="AE226" s="77"/>
      <c r="AG226" s="35"/>
      <c r="AI226" s="77"/>
      <c r="AK226" s="77"/>
      <c r="AM226" s="77"/>
    </row>
    <row r="227" spans="12:39">
      <c r="L227" s="77"/>
      <c r="M227" s="161"/>
      <c r="N227" s="161"/>
      <c r="O227" s="161"/>
      <c r="P227" s="35"/>
      <c r="Q227" s="35"/>
      <c r="R227" s="35"/>
      <c r="S227" s="161"/>
      <c r="T227" s="161"/>
      <c r="U227" s="35"/>
      <c r="V227" s="35"/>
      <c r="W227" s="35"/>
      <c r="X227" s="35"/>
      <c r="Y227" s="161"/>
      <c r="Z227" s="161"/>
      <c r="AA227" s="161"/>
      <c r="AC227" s="77"/>
      <c r="AE227" s="77"/>
      <c r="AG227" s="35"/>
      <c r="AI227" s="77"/>
      <c r="AK227" s="77"/>
      <c r="AM227" s="77"/>
    </row>
    <row r="228" spans="12:39">
      <c r="L228" s="77"/>
      <c r="M228" s="161"/>
      <c r="N228" s="161"/>
      <c r="O228" s="161"/>
      <c r="P228" s="35"/>
      <c r="Q228" s="35"/>
      <c r="R228" s="35"/>
      <c r="S228" s="161"/>
      <c r="T228" s="161"/>
      <c r="U228" s="35"/>
      <c r="V228" s="35"/>
      <c r="W228" s="35"/>
      <c r="X228" s="35"/>
      <c r="Y228" s="161"/>
      <c r="Z228" s="161"/>
      <c r="AA228" s="161"/>
      <c r="AC228" s="77"/>
      <c r="AE228" s="77"/>
      <c r="AG228" s="35"/>
      <c r="AI228" s="77"/>
      <c r="AK228" s="77"/>
      <c r="AM228" s="77"/>
    </row>
    <row r="229" spans="12:39">
      <c r="L229" s="77"/>
      <c r="M229" s="161"/>
      <c r="N229" s="161"/>
      <c r="O229" s="161"/>
      <c r="P229" s="35"/>
      <c r="Q229" s="35"/>
      <c r="R229" s="35"/>
      <c r="S229" s="161"/>
      <c r="T229" s="161"/>
      <c r="U229" s="35"/>
      <c r="V229" s="35"/>
      <c r="W229" s="35"/>
      <c r="X229" s="35"/>
      <c r="Y229" s="161"/>
      <c r="Z229" s="161"/>
      <c r="AA229" s="161"/>
      <c r="AC229" s="77"/>
      <c r="AE229" s="77"/>
      <c r="AG229" s="35"/>
      <c r="AI229" s="77"/>
      <c r="AK229" s="77"/>
      <c r="AM229" s="77"/>
    </row>
    <row r="230" spans="12:39">
      <c r="L230" s="77"/>
      <c r="M230" s="161"/>
      <c r="N230" s="161"/>
      <c r="O230" s="161"/>
      <c r="P230" s="35"/>
      <c r="Q230" s="35"/>
      <c r="R230" s="35"/>
      <c r="S230" s="161"/>
      <c r="T230" s="161"/>
      <c r="U230" s="35"/>
      <c r="V230" s="35"/>
      <c r="W230" s="35"/>
      <c r="X230" s="35"/>
      <c r="Y230" s="161"/>
      <c r="Z230" s="161"/>
      <c r="AA230" s="161"/>
      <c r="AC230" s="77"/>
      <c r="AE230" s="77"/>
      <c r="AG230" s="35"/>
      <c r="AI230" s="77"/>
      <c r="AK230" s="77"/>
      <c r="AM230" s="77"/>
    </row>
    <row r="231" spans="12:39">
      <c r="L231" s="77"/>
      <c r="M231" s="161"/>
      <c r="N231" s="161"/>
      <c r="O231" s="161"/>
      <c r="P231" s="35"/>
      <c r="Q231" s="35"/>
      <c r="R231" s="35"/>
      <c r="S231" s="161"/>
      <c r="T231" s="161"/>
      <c r="U231" s="35"/>
      <c r="V231" s="35"/>
      <c r="W231" s="35"/>
      <c r="X231" s="35"/>
      <c r="Y231" s="161"/>
      <c r="Z231" s="161"/>
      <c r="AA231" s="161"/>
      <c r="AC231" s="77"/>
      <c r="AE231" s="77"/>
      <c r="AG231" s="35"/>
      <c r="AI231" s="77"/>
      <c r="AK231" s="77"/>
      <c r="AM231" s="77"/>
    </row>
    <row r="232" spans="12:39">
      <c r="L232" s="77"/>
      <c r="M232" s="161"/>
      <c r="N232" s="161"/>
      <c r="O232" s="161"/>
      <c r="P232" s="35"/>
      <c r="Q232" s="35"/>
      <c r="R232" s="35"/>
      <c r="S232" s="161"/>
      <c r="T232" s="161"/>
      <c r="U232" s="35"/>
      <c r="V232" s="35"/>
      <c r="W232" s="35"/>
      <c r="X232" s="35"/>
      <c r="Y232" s="161"/>
      <c r="Z232" s="161"/>
      <c r="AA232" s="161"/>
      <c r="AC232" s="77"/>
      <c r="AE232" s="77"/>
      <c r="AG232" s="35"/>
      <c r="AI232" s="77"/>
      <c r="AK232" s="77"/>
      <c r="AM232" s="77"/>
    </row>
    <row r="233" spans="12:39">
      <c r="L233" s="77"/>
      <c r="M233" s="161"/>
      <c r="N233" s="161"/>
      <c r="O233" s="161"/>
      <c r="P233" s="35"/>
      <c r="Q233" s="35"/>
      <c r="R233" s="35"/>
      <c r="S233" s="161"/>
      <c r="T233" s="161"/>
      <c r="U233" s="35"/>
      <c r="V233" s="35"/>
      <c r="W233" s="35"/>
      <c r="X233" s="35"/>
      <c r="Y233" s="161"/>
      <c r="Z233" s="161"/>
      <c r="AA233" s="161"/>
      <c r="AC233" s="77"/>
      <c r="AE233" s="77"/>
      <c r="AG233" s="35"/>
      <c r="AI233" s="77"/>
      <c r="AK233" s="77"/>
      <c r="AM233" s="77"/>
    </row>
    <row r="234" spans="12:39">
      <c r="L234" s="77"/>
      <c r="M234" s="161"/>
      <c r="N234" s="161"/>
      <c r="O234" s="161"/>
      <c r="P234" s="35"/>
      <c r="Q234" s="35"/>
      <c r="R234" s="35"/>
      <c r="S234" s="161"/>
      <c r="T234" s="161"/>
      <c r="U234" s="35"/>
      <c r="V234" s="35"/>
      <c r="W234" s="35"/>
      <c r="X234" s="35"/>
      <c r="Y234" s="161"/>
      <c r="Z234" s="161"/>
      <c r="AA234" s="161"/>
      <c r="AC234" s="77"/>
      <c r="AE234" s="77"/>
      <c r="AG234" s="35"/>
      <c r="AI234" s="77"/>
      <c r="AK234" s="77"/>
      <c r="AM234" s="77"/>
    </row>
    <row r="235" spans="12:39">
      <c r="L235" s="77"/>
      <c r="M235" s="161"/>
      <c r="N235" s="161"/>
      <c r="O235" s="161"/>
      <c r="P235" s="35"/>
      <c r="Q235" s="35"/>
      <c r="R235" s="35"/>
      <c r="S235" s="161"/>
      <c r="T235" s="161"/>
      <c r="U235" s="35"/>
      <c r="V235" s="35"/>
      <c r="W235" s="35"/>
      <c r="X235" s="35"/>
      <c r="Y235" s="161"/>
      <c r="Z235" s="161"/>
      <c r="AA235" s="161"/>
      <c r="AC235" s="77"/>
      <c r="AE235" s="77"/>
      <c r="AG235" s="35"/>
      <c r="AI235" s="77"/>
      <c r="AK235" s="77"/>
      <c r="AM235" s="77"/>
    </row>
    <row r="236" spans="12:39">
      <c r="L236" s="77"/>
      <c r="M236" s="161"/>
      <c r="N236" s="161"/>
      <c r="O236" s="161"/>
      <c r="P236" s="35"/>
      <c r="Q236" s="35"/>
      <c r="R236" s="35"/>
      <c r="S236" s="161"/>
      <c r="T236" s="161"/>
      <c r="U236" s="35"/>
      <c r="V236" s="35"/>
      <c r="W236" s="35"/>
      <c r="X236" s="35"/>
      <c r="Y236" s="161"/>
      <c r="Z236" s="161"/>
      <c r="AA236" s="161"/>
      <c r="AC236" s="77"/>
      <c r="AE236" s="77"/>
      <c r="AG236" s="35"/>
      <c r="AI236" s="77"/>
      <c r="AK236" s="77"/>
      <c r="AM236" s="77"/>
    </row>
    <row r="237" spans="12:39">
      <c r="M237" s="161"/>
      <c r="N237" s="161"/>
      <c r="O237" s="161"/>
      <c r="P237" s="35"/>
      <c r="Q237" s="35"/>
      <c r="R237" s="35"/>
      <c r="S237" s="161"/>
      <c r="T237" s="161"/>
      <c r="U237" s="35"/>
      <c r="V237" s="35"/>
      <c r="W237" s="35"/>
      <c r="X237" s="35"/>
      <c r="Y237" s="161"/>
      <c r="Z237" s="161"/>
      <c r="AA237" s="161"/>
      <c r="AC237" s="77"/>
      <c r="AE237" s="77"/>
      <c r="AG237" s="35"/>
      <c r="AI237" s="77"/>
      <c r="AK237" s="77"/>
      <c r="AM237" s="77"/>
    </row>
  </sheetData>
  <mergeCells count="1">
    <mergeCell ref="X5:Z5"/>
  </mergeCells>
  <conditionalFormatting sqref="G11:G16">
    <cfRule type="cellIs" dxfId="99" priority="17" operator="lessThan">
      <formula>0</formula>
    </cfRule>
    <cfRule type="cellIs" dxfId="98" priority="18" operator="greaterThan">
      <formula>0</formula>
    </cfRule>
  </conditionalFormatting>
  <conditionalFormatting sqref="I11:I16">
    <cfRule type="cellIs" dxfId="97" priority="15" operator="lessThan">
      <formula>0</formula>
    </cfRule>
    <cfRule type="cellIs" dxfId="96" priority="16" operator="greaterThan">
      <formula>0</formula>
    </cfRule>
  </conditionalFormatting>
  <conditionalFormatting sqref="K11:K16">
    <cfRule type="cellIs" dxfId="95" priority="13" operator="lessThan">
      <formula>0</formula>
    </cfRule>
    <cfRule type="cellIs" dxfId="94" priority="14" operator="greaterThan">
      <formula>0</formula>
    </cfRule>
  </conditionalFormatting>
  <conditionalFormatting sqref="Q11:Q16">
    <cfRule type="cellIs" dxfId="93" priority="9" operator="lessThan">
      <formula>0</formula>
    </cfRule>
    <cfRule type="cellIs" dxfId="92" priority="10" operator="greaterThan">
      <formula>0</formula>
    </cfRule>
  </conditionalFormatting>
  <conditionalFormatting sqref="X11:X16">
    <cfRule type="cellIs" dxfId="91" priority="7" operator="lessThan">
      <formula>0</formula>
    </cfRule>
    <cfRule type="cellIs" dxfId="90" priority="8" operator="greaterThan">
      <formula>0</formula>
    </cfRule>
  </conditionalFormatting>
  <conditionalFormatting sqref="Z11:Z16">
    <cfRule type="cellIs" dxfId="89" priority="5" operator="lessThan">
      <formula>0</formula>
    </cfRule>
    <cfRule type="cellIs" dxfId="88" priority="6" operator="greaterThan">
      <formula>0</formula>
    </cfRule>
  </conditionalFormatting>
  <conditionalFormatting sqref="AB11:AB16">
    <cfRule type="cellIs" dxfId="87" priority="1" operator="lessThan">
      <formula>0</formula>
    </cfRule>
    <cfRule type="cellIs" dxfId="86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88754-24F4-401D-8CD0-38D807BB46F5}">
  <dimension ref="P2:AI246"/>
  <sheetViews>
    <sheetView zoomScale="95" zoomScaleNormal="95" workbookViewId="0">
      <selection activeCell="A8" sqref="A8"/>
    </sheetView>
  </sheetViews>
  <sheetFormatPr baseColWidth="10" defaultRowHeight="15"/>
  <cols>
    <col min="16" max="16" width="6.7265625" customWidth="1"/>
    <col min="27" max="27" width="14" customWidth="1"/>
    <col min="28" max="28" width="12.54296875" customWidth="1"/>
    <col min="29" max="29" width="10.90625" customWidth="1"/>
  </cols>
  <sheetData>
    <row r="2" spans="22:35" s="183" customFormat="1" ht="31.8">
      <c r="V2"/>
      <c r="W2"/>
      <c r="X2"/>
      <c r="Y2"/>
      <c r="Z2"/>
      <c r="AA2"/>
      <c r="AB2"/>
      <c r="AC2"/>
      <c r="AD2"/>
    </row>
    <row r="5" spans="22:35" s="187" customFormat="1" ht="19.8">
      <c r="V5"/>
      <c r="W5"/>
      <c r="X5"/>
      <c r="Y5"/>
      <c r="Z5"/>
      <c r="AA5"/>
      <c r="AB5"/>
      <c r="AC5"/>
      <c r="AD5"/>
      <c r="AE5"/>
      <c r="AF5"/>
      <c r="AH5" s="186"/>
      <c r="AI5" s="186"/>
    </row>
    <row r="6" spans="22:35" ht="16.5" customHeight="1"/>
    <row r="7" spans="22:35" ht="16.5" customHeight="1"/>
    <row r="12" spans="22:35" ht="15.6">
      <c r="V12" s="2"/>
      <c r="W12" s="2"/>
    </row>
    <row r="13" spans="22:35" ht="15.6">
      <c r="V13" s="2"/>
      <c r="W13" s="4"/>
      <c r="X13" s="4"/>
      <c r="Y13" s="4"/>
    </row>
    <row r="14" spans="22:35">
      <c r="V14" s="1"/>
      <c r="W14" s="11"/>
      <c r="X14" s="11"/>
      <c r="Y14" s="11"/>
    </row>
    <row r="15" spans="22:35">
      <c r="V15" s="1"/>
      <c r="W15" s="11"/>
      <c r="X15" s="11"/>
      <c r="Y15" s="11"/>
    </row>
    <row r="16" spans="22:35">
      <c r="V16" s="1"/>
      <c r="W16" s="11"/>
      <c r="X16" s="11"/>
      <c r="Y16" s="11"/>
    </row>
    <row r="17" spans="22:25">
      <c r="V17" s="1"/>
      <c r="W17" s="11"/>
      <c r="X17" s="11"/>
      <c r="Y17" s="11"/>
    </row>
    <row r="18" spans="22:25">
      <c r="V18" s="1"/>
      <c r="W18" s="11"/>
      <c r="X18" s="11"/>
      <c r="Y18" s="11"/>
    </row>
    <row r="19" spans="22:25">
      <c r="V19" s="1"/>
      <c r="W19" s="11"/>
      <c r="X19" s="11"/>
      <c r="Y19" s="11"/>
    </row>
    <row r="20" spans="22:25">
      <c r="V20" s="1"/>
      <c r="W20" s="11"/>
      <c r="X20" s="11"/>
      <c r="Y20" s="11"/>
    </row>
    <row r="21" spans="22:25">
      <c r="V21" s="1"/>
      <c r="W21" s="11"/>
      <c r="X21" s="11"/>
      <c r="Y21" s="11"/>
    </row>
    <row r="22" spans="22:25">
      <c r="V22" s="1"/>
      <c r="W22" s="11"/>
      <c r="X22" s="11"/>
      <c r="Y22" s="11"/>
    </row>
    <row r="23" spans="22:25">
      <c r="V23" s="13"/>
      <c r="W23" s="11"/>
      <c r="X23" s="11"/>
      <c r="Y23" s="11"/>
    </row>
    <row r="24" spans="22:25" ht="16.5" customHeight="1">
      <c r="V24" s="13"/>
      <c r="W24" s="11"/>
      <c r="X24" s="11"/>
      <c r="Y24" s="11"/>
    </row>
    <row r="25" spans="22:25" ht="16.5" customHeight="1">
      <c r="V25" s="13"/>
      <c r="W25" s="11"/>
      <c r="X25" s="11"/>
      <c r="Y25" s="11"/>
    </row>
    <row r="26" spans="22:25">
      <c r="V26" s="13"/>
      <c r="W26" s="11"/>
      <c r="X26" s="11"/>
      <c r="Y26" s="11"/>
    </row>
    <row r="27" spans="22:25" ht="17.25" customHeight="1">
      <c r="V27" s="13"/>
      <c r="W27" s="11"/>
      <c r="X27" s="11"/>
      <c r="Y27" s="11"/>
    </row>
    <row r="28" spans="22:25">
      <c r="V28" s="13"/>
      <c r="W28" s="11"/>
      <c r="X28" s="11"/>
      <c r="Y28" s="11"/>
    </row>
    <row r="29" spans="22:25">
      <c r="V29" s="13"/>
      <c r="W29" s="11"/>
      <c r="X29" s="11"/>
      <c r="Y29" s="11"/>
    </row>
    <row r="30" spans="22:25" ht="21">
      <c r="V30" s="57"/>
      <c r="W30" s="11"/>
      <c r="X30" s="11"/>
      <c r="Y30" s="11"/>
    </row>
    <row r="32" spans="22:25" ht="15.6">
      <c r="V32" s="5"/>
    </row>
    <row r="105" spans="16:17">
      <c r="P105">
        <v>3</v>
      </c>
      <c r="Q105" s="3" t="s">
        <v>30</v>
      </c>
    </row>
    <row r="106" spans="16:17">
      <c r="P106">
        <v>4</v>
      </c>
      <c r="Q106" s="3" t="s">
        <v>31</v>
      </c>
    </row>
    <row r="107" spans="16:17">
      <c r="P107">
        <v>5</v>
      </c>
      <c r="Q107" s="284" t="s">
        <v>401</v>
      </c>
    </row>
    <row r="108" spans="16:17">
      <c r="P108">
        <v>6</v>
      </c>
      <c r="Q108" s="3" t="s">
        <v>32</v>
      </c>
    </row>
    <row r="109" spans="16:17">
      <c r="P109">
        <v>7</v>
      </c>
      <c r="Q109" s="3" t="s">
        <v>33</v>
      </c>
    </row>
    <row r="110" spans="16:17">
      <c r="P110">
        <v>8</v>
      </c>
      <c r="Q110" s="284" t="s">
        <v>34</v>
      </c>
    </row>
    <row r="111" spans="16:17">
      <c r="P111">
        <v>9</v>
      </c>
      <c r="Q111" s="3" t="s">
        <v>35</v>
      </c>
    </row>
    <row r="133" spans="16:28">
      <c r="V133" s="1"/>
      <c r="W133" s="1"/>
      <c r="X133" s="1"/>
      <c r="Y133" s="1"/>
      <c r="AA133" s="13"/>
      <c r="AB133" s="13"/>
    </row>
    <row r="134" spans="16:28">
      <c r="V134" s="1"/>
      <c r="W134" s="1"/>
      <c r="X134" s="1"/>
      <c r="Y134" s="1"/>
      <c r="AA134" s="13"/>
      <c r="AB134" s="13"/>
    </row>
    <row r="135" spans="16:28">
      <c r="V135" s="1"/>
      <c r="W135" s="1"/>
      <c r="X135" s="1"/>
      <c r="Y135" s="1"/>
      <c r="AA135" s="13"/>
      <c r="AB135" s="13"/>
    </row>
    <row r="136" spans="16:28">
      <c r="V136" s="1"/>
      <c r="W136" s="1"/>
      <c r="X136" s="1"/>
      <c r="Y136" s="1"/>
      <c r="AA136" s="13"/>
      <c r="AB136" s="13"/>
    </row>
    <row r="137" spans="16:28">
      <c r="V137" s="1"/>
      <c r="W137" s="1"/>
      <c r="X137" s="1"/>
      <c r="Y137" s="1"/>
      <c r="AA137" s="13"/>
      <c r="AB137" s="13"/>
    </row>
    <row r="138" spans="16:28">
      <c r="P138">
        <v>5</v>
      </c>
      <c r="Q138" s="284" t="s">
        <v>96</v>
      </c>
      <c r="V138" s="1"/>
      <c r="W138" s="1"/>
      <c r="X138" s="1"/>
      <c r="Y138" s="1"/>
      <c r="AA138" s="13"/>
      <c r="AB138" s="13"/>
    </row>
    <row r="139" spans="16:28">
      <c r="P139">
        <v>6</v>
      </c>
      <c r="Q139" s="3" t="s">
        <v>97</v>
      </c>
      <c r="V139" s="1"/>
      <c r="W139" s="1"/>
      <c r="X139" s="1"/>
      <c r="Y139" s="1"/>
      <c r="AA139" s="13"/>
      <c r="AB139" s="13"/>
    </row>
    <row r="140" spans="16:28">
      <c r="P140">
        <v>7</v>
      </c>
      <c r="Q140" s="3" t="s">
        <v>98</v>
      </c>
      <c r="V140" s="1"/>
      <c r="W140" s="1"/>
      <c r="X140" s="1"/>
      <c r="Y140" s="1"/>
      <c r="AA140" s="13"/>
      <c r="AB140" s="13"/>
    </row>
    <row r="141" spans="16:28">
      <c r="V141" s="1"/>
      <c r="W141" s="1"/>
      <c r="X141" s="1"/>
      <c r="Y141" s="1"/>
      <c r="AA141" s="13"/>
      <c r="AB141" s="13"/>
    </row>
    <row r="142" spans="16:28">
      <c r="V142" s="1"/>
      <c r="W142" s="1"/>
      <c r="X142" s="1"/>
      <c r="Y142" s="1"/>
      <c r="AA142" s="13"/>
      <c r="AB142" s="13"/>
    </row>
    <row r="143" spans="16:28">
      <c r="V143" s="1"/>
      <c r="W143" s="1"/>
      <c r="X143" s="1"/>
      <c r="Y143" s="1"/>
      <c r="AA143" s="13"/>
      <c r="AB143" s="13"/>
    </row>
    <row r="144" spans="16:28">
      <c r="V144" s="1"/>
      <c r="W144" s="1"/>
      <c r="X144" s="1"/>
      <c r="Y144" s="1"/>
      <c r="AA144" s="13"/>
      <c r="AB144" s="13"/>
    </row>
    <row r="145" spans="22:28">
      <c r="V145" s="1"/>
      <c r="W145" s="1"/>
      <c r="X145" s="1"/>
      <c r="Y145" s="1"/>
      <c r="AA145" s="13"/>
      <c r="AB145" s="13"/>
    </row>
    <row r="146" spans="22:28">
      <c r="V146" s="1"/>
      <c r="W146" s="1"/>
      <c r="X146" s="1"/>
      <c r="Y146" s="1"/>
      <c r="AA146" s="13"/>
      <c r="AB146" s="13"/>
    </row>
    <row r="147" spans="22:28">
      <c r="AA147" s="13"/>
      <c r="AB147" s="13"/>
    </row>
    <row r="148" spans="22:28">
      <c r="AA148" s="13"/>
      <c r="AB148" s="13"/>
    </row>
    <row r="149" spans="22:28">
      <c r="V149" s="1"/>
      <c r="W149" s="1"/>
      <c r="X149" s="1"/>
      <c r="Y149" s="1"/>
      <c r="AA149" s="13"/>
      <c r="AB149" s="13"/>
    </row>
    <row r="150" spans="22:28">
      <c r="V150" s="1"/>
      <c r="W150" s="1"/>
      <c r="X150" s="1"/>
      <c r="Y150" s="1"/>
      <c r="AA150" s="13"/>
      <c r="AB150" s="13"/>
    </row>
    <row r="151" spans="22:28">
      <c r="V151" s="1"/>
      <c r="W151" s="1"/>
      <c r="X151" s="1"/>
      <c r="Y151" s="1"/>
      <c r="AA151" s="13"/>
      <c r="AB151" s="13"/>
    </row>
    <row r="152" spans="22:28">
      <c r="V152" s="1"/>
      <c r="W152" s="1"/>
      <c r="X152" s="1"/>
      <c r="Y152" s="1"/>
    </row>
    <row r="153" spans="22:28">
      <c r="V153" s="1"/>
      <c r="W153" s="1"/>
      <c r="X153" s="1"/>
      <c r="Y153" s="1"/>
    </row>
    <row r="154" spans="22:28">
      <c r="V154" s="1"/>
      <c r="W154" s="1"/>
      <c r="X154" s="1"/>
      <c r="Y154" s="1"/>
    </row>
    <row r="155" spans="22:28">
      <c r="V155" s="1"/>
      <c r="W155" s="1"/>
      <c r="X155" s="1"/>
      <c r="Y155" s="1"/>
    </row>
    <row r="156" spans="22:28">
      <c r="V156" s="1"/>
      <c r="W156" s="1"/>
      <c r="X156" s="1"/>
      <c r="Y156" s="1"/>
    </row>
    <row r="157" spans="22:28">
      <c r="V157" s="1"/>
      <c r="W157" s="1"/>
      <c r="X157" s="1"/>
      <c r="Y157" s="1"/>
    </row>
    <row r="158" spans="22:28">
      <c r="V158" s="1"/>
      <c r="W158" s="1"/>
      <c r="X158" s="1"/>
      <c r="Y158" s="1"/>
    </row>
    <row r="159" spans="22:28">
      <c r="V159" s="1"/>
      <c r="W159" s="1"/>
      <c r="X159" s="1"/>
      <c r="Y159" s="1"/>
    </row>
    <row r="160" spans="22:28">
      <c r="V160" s="1"/>
      <c r="W160" s="1"/>
      <c r="X160" s="1"/>
      <c r="Y160" s="1"/>
    </row>
    <row r="161" spans="22:26">
      <c r="V161" s="1"/>
      <c r="W161" s="1"/>
      <c r="X161" s="1"/>
      <c r="Y161" s="1"/>
    </row>
    <row r="162" spans="22:26">
      <c r="V162" s="1"/>
      <c r="W162" s="1"/>
      <c r="X162" s="1"/>
      <c r="Y162" s="1"/>
    </row>
    <row r="163" spans="22:26">
      <c r="V163" s="1"/>
      <c r="W163" s="1"/>
      <c r="X163" s="1"/>
      <c r="Y163" s="1"/>
    </row>
    <row r="164" spans="22:26">
      <c r="V164" s="1"/>
      <c r="W164" s="1"/>
      <c r="X164" s="1"/>
      <c r="Y164" s="1"/>
    </row>
    <row r="165" spans="22:26">
      <c r="V165" s="1"/>
      <c r="W165" s="1"/>
      <c r="X165" s="1"/>
      <c r="Y165" s="1"/>
    </row>
    <row r="166" spans="22:26">
      <c r="V166" s="1"/>
      <c r="W166" s="1"/>
      <c r="X166" s="1"/>
      <c r="Y166" s="1"/>
    </row>
    <row r="167" spans="22:26">
      <c r="V167" s="1"/>
      <c r="W167" s="1"/>
      <c r="X167" s="1"/>
      <c r="Y167" s="1"/>
    </row>
    <row r="168" spans="22:26">
      <c r="V168" s="1"/>
      <c r="W168" s="1"/>
      <c r="X168" s="1"/>
      <c r="Y168" s="1"/>
    </row>
    <row r="169" spans="22:26">
      <c r="V169" s="1"/>
      <c r="W169" s="1"/>
      <c r="X169" s="1"/>
      <c r="Y169" s="1"/>
    </row>
    <row r="170" spans="22:26">
      <c r="V170" s="1"/>
      <c r="W170" s="1"/>
      <c r="X170" s="1"/>
      <c r="Y170" s="1"/>
    </row>
    <row r="171" spans="22:26">
      <c r="V171" s="1"/>
      <c r="W171" s="1"/>
      <c r="X171" s="1"/>
      <c r="Y171" s="1"/>
    </row>
    <row r="172" spans="22:26">
      <c r="V172" s="1"/>
      <c r="W172" s="1"/>
      <c r="X172" s="1"/>
      <c r="Y172" s="1"/>
    </row>
    <row r="173" spans="22:26">
      <c r="V173" s="1"/>
      <c r="W173" s="1"/>
      <c r="X173" s="1"/>
      <c r="Y173" s="1"/>
      <c r="Z173" s="14"/>
    </row>
    <row r="174" spans="22:26">
      <c r="V174" s="1"/>
      <c r="W174" s="1"/>
      <c r="X174" s="1"/>
      <c r="Y174" s="1"/>
      <c r="Z174" s="14"/>
    </row>
    <row r="175" spans="22:26">
      <c r="V175" s="1"/>
      <c r="W175" s="1"/>
      <c r="X175" s="1"/>
      <c r="Y175" s="1"/>
      <c r="Z175" s="14"/>
    </row>
    <row r="176" spans="22:26">
      <c r="V176" s="1"/>
      <c r="W176" s="1"/>
      <c r="X176" s="1"/>
      <c r="Y176" s="1"/>
      <c r="Z176" s="14"/>
    </row>
    <row r="177" spans="22:26">
      <c r="V177" s="1"/>
      <c r="W177" s="1"/>
      <c r="X177" s="1"/>
      <c r="Y177" s="1"/>
      <c r="Z177" s="14"/>
    </row>
    <row r="178" spans="22:26">
      <c r="V178" s="1"/>
      <c r="W178" s="1"/>
      <c r="X178" s="1"/>
      <c r="Y178" s="1"/>
      <c r="Z178" s="14"/>
    </row>
    <row r="179" spans="22:26">
      <c r="V179" s="1"/>
      <c r="W179" s="1"/>
      <c r="X179" s="1"/>
      <c r="Y179" s="1"/>
      <c r="Z179" s="14"/>
    </row>
    <row r="180" spans="22:26">
      <c r="V180" s="1"/>
      <c r="W180" s="1"/>
      <c r="X180" s="1"/>
      <c r="Y180" s="1"/>
      <c r="Z180" s="14"/>
    </row>
    <row r="181" spans="22:26">
      <c r="V181" s="1"/>
      <c r="W181" s="1"/>
      <c r="X181" s="1"/>
      <c r="Y181" s="1"/>
      <c r="Z181" s="14"/>
    </row>
    <row r="182" spans="22:26">
      <c r="V182" s="1"/>
      <c r="W182" s="1"/>
      <c r="X182" s="1"/>
      <c r="Y182" s="1"/>
      <c r="Z182" s="14"/>
    </row>
    <row r="183" spans="22:26">
      <c r="V183" s="1"/>
      <c r="W183" s="1"/>
      <c r="X183" s="1"/>
      <c r="Y183" s="1"/>
      <c r="Z183" s="14"/>
    </row>
    <row r="184" spans="22:26">
      <c r="V184" s="1"/>
      <c r="W184" s="1"/>
      <c r="X184" s="1"/>
      <c r="Y184" s="1"/>
      <c r="Z184" s="14"/>
    </row>
    <row r="185" spans="22:26">
      <c r="V185" s="1"/>
      <c r="W185" s="1"/>
      <c r="X185" s="1"/>
      <c r="Y185" s="1"/>
      <c r="Z185" s="14"/>
    </row>
    <row r="186" spans="22:26">
      <c r="V186" s="1"/>
      <c r="W186" s="1"/>
      <c r="X186" s="1"/>
      <c r="Y186" s="1"/>
      <c r="Z186" s="14"/>
    </row>
    <row r="187" spans="22:26">
      <c r="V187" s="1"/>
      <c r="W187" s="1"/>
      <c r="X187" s="1"/>
      <c r="Y187" s="1"/>
      <c r="Z187" s="14"/>
    </row>
    <row r="188" spans="22:26">
      <c r="V188" s="1"/>
      <c r="W188" s="1"/>
      <c r="X188" s="1"/>
      <c r="Y188" s="1"/>
      <c r="Z188" s="14"/>
    </row>
    <row r="189" spans="22:26">
      <c r="V189" s="1"/>
      <c r="W189" s="1"/>
      <c r="X189" s="1"/>
      <c r="Y189" s="1"/>
      <c r="Z189" s="14"/>
    </row>
    <row r="190" spans="22:26">
      <c r="V190" s="1"/>
      <c r="W190" s="1"/>
      <c r="X190" s="1"/>
      <c r="Y190" s="1"/>
      <c r="Z190" s="14"/>
    </row>
    <row r="191" spans="22:26">
      <c r="V191" s="1"/>
      <c r="W191" s="1"/>
      <c r="X191" s="1"/>
      <c r="Y191" s="1"/>
      <c r="Z191" s="14"/>
    </row>
    <row r="192" spans="22:26">
      <c r="V192" s="1"/>
      <c r="W192" s="1"/>
      <c r="X192" s="1"/>
      <c r="Y192" s="1"/>
      <c r="Z192" s="14"/>
    </row>
    <row r="193" spans="22:26">
      <c r="V193" s="1"/>
      <c r="W193" s="1"/>
      <c r="X193" s="1"/>
      <c r="Y193" s="1"/>
      <c r="Z193" s="14"/>
    </row>
    <row r="194" spans="22:26">
      <c r="V194" s="1"/>
      <c r="W194" s="1"/>
      <c r="X194" s="1"/>
      <c r="Y194" s="1"/>
      <c r="Z194" s="14"/>
    </row>
    <row r="195" spans="22:26">
      <c r="V195" s="1"/>
      <c r="W195" s="1"/>
      <c r="X195" s="1"/>
      <c r="Y195" s="1"/>
      <c r="Z195" s="14"/>
    </row>
    <row r="196" spans="22:26">
      <c r="V196" s="1"/>
      <c r="W196" s="1"/>
      <c r="X196" s="1"/>
      <c r="Y196" s="1"/>
      <c r="Z196" s="14"/>
    </row>
    <row r="197" spans="22:26">
      <c r="V197" s="14"/>
      <c r="W197" s="14"/>
      <c r="X197" s="14"/>
      <c r="Y197" s="14"/>
      <c r="Z197" s="14"/>
    </row>
    <row r="198" spans="22:26">
      <c r="V198" s="14"/>
      <c r="W198" s="14"/>
      <c r="X198" s="14"/>
      <c r="Y198" s="14"/>
      <c r="Z198" s="14"/>
    </row>
    <row r="199" spans="22:26">
      <c r="V199" s="14"/>
      <c r="W199" s="14"/>
      <c r="X199" s="14"/>
      <c r="Y199" s="14"/>
      <c r="Z199" s="14"/>
    </row>
    <row r="200" spans="22:26">
      <c r="V200" s="14"/>
      <c r="W200" s="14"/>
      <c r="X200" s="14"/>
      <c r="Y200" s="14"/>
      <c r="Z200" s="14"/>
    </row>
    <row r="201" spans="22:26">
      <c r="V201" s="14"/>
      <c r="W201" s="14"/>
      <c r="X201" s="14"/>
      <c r="Y201" s="14"/>
      <c r="Z201" s="14"/>
    </row>
    <row r="202" spans="22:26">
      <c r="V202" s="14"/>
      <c r="W202" s="14"/>
      <c r="X202" s="14"/>
      <c r="Y202" s="14"/>
      <c r="Z202" s="14"/>
    </row>
    <row r="203" spans="22:26">
      <c r="V203" s="14"/>
      <c r="W203" s="14"/>
      <c r="X203" s="14"/>
      <c r="Y203" s="14"/>
      <c r="Z203" s="14"/>
    </row>
    <row r="204" spans="22:26">
      <c r="V204" s="14"/>
      <c r="W204" s="14"/>
      <c r="X204" s="14"/>
      <c r="Y204" s="14"/>
      <c r="Z204" s="14"/>
    </row>
    <row r="205" spans="22:26">
      <c r="V205" s="14"/>
      <c r="W205" s="14"/>
      <c r="X205" s="14"/>
      <c r="Y205" s="14"/>
      <c r="Z205" s="14"/>
    </row>
    <row r="206" spans="22:26">
      <c r="V206" s="14"/>
      <c r="W206" s="14"/>
      <c r="X206" s="14"/>
      <c r="Y206" s="14"/>
      <c r="Z206" s="14"/>
    </row>
    <row r="207" spans="22:26">
      <c r="V207" s="14"/>
      <c r="W207" s="14"/>
      <c r="X207" s="14"/>
      <c r="Y207" s="14"/>
      <c r="Z207" s="14"/>
    </row>
    <row r="208" spans="22:26">
      <c r="V208" s="14"/>
      <c r="W208" s="14"/>
      <c r="X208" s="14"/>
      <c r="Y208" s="14"/>
      <c r="Z208" s="14"/>
    </row>
    <row r="209" spans="17:26">
      <c r="V209" s="14"/>
      <c r="W209" s="14"/>
      <c r="X209" s="14"/>
      <c r="Y209" s="14"/>
      <c r="Z209" s="14"/>
    </row>
    <row r="210" spans="17:26">
      <c r="V210" s="14"/>
      <c r="W210" s="14"/>
      <c r="X210" s="14"/>
      <c r="Y210" s="14"/>
      <c r="Z210" s="14"/>
    </row>
    <row r="211" spans="17:26">
      <c r="V211" s="14"/>
      <c r="W211" s="14"/>
      <c r="X211" s="14"/>
      <c r="Y211" s="14"/>
      <c r="Z211" s="14"/>
    </row>
    <row r="212" spans="17:26">
      <c r="V212" s="14"/>
      <c r="W212" s="14"/>
      <c r="X212" s="14"/>
      <c r="Y212" s="14"/>
      <c r="Z212" s="14"/>
    </row>
    <row r="213" spans="17:26">
      <c r="V213" s="14"/>
      <c r="W213" s="14"/>
      <c r="X213" s="14"/>
      <c r="Y213" s="14"/>
      <c r="Z213" s="14"/>
    </row>
    <row r="214" spans="17:26">
      <c r="V214" s="14"/>
      <c r="W214" s="14"/>
      <c r="X214" s="14"/>
      <c r="Y214" s="14"/>
      <c r="Z214" s="14"/>
    </row>
    <row r="215" spans="17:26">
      <c r="V215" s="14"/>
      <c r="W215" s="14"/>
      <c r="X215" s="14"/>
      <c r="Y215" s="14"/>
      <c r="Z215" s="14"/>
    </row>
    <row r="216" spans="17:26">
      <c r="V216" s="14"/>
      <c r="W216" s="14"/>
      <c r="X216" s="14"/>
      <c r="Y216" s="14"/>
      <c r="Z216" s="14"/>
    </row>
    <row r="217" spans="17:26">
      <c r="V217" s="14"/>
      <c r="W217" s="14"/>
      <c r="X217" s="14"/>
      <c r="Y217" s="14"/>
      <c r="Z217" s="14"/>
    </row>
    <row r="218" spans="17:26">
      <c r="Q218" s="3" t="s">
        <v>645</v>
      </c>
      <c r="V218" s="14"/>
      <c r="W218" s="14"/>
      <c r="X218" s="14"/>
      <c r="Y218" s="14"/>
      <c r="Z218" s="14"/>
    </row>
    <row r="219" spans="17:26">
      <c r="V219" s="14"/>
      <c r="W219" s="14"/>
      <c r="X219" s="14"/>
      <c r="Y219" s="14"/>
      <c r="Z219" s="14"/>
    </row>
    <row r="220" spans="17:26">
      <c r="V220" s="14"/>
      <c r="W220" s="14"/>
      <c r="X220" s="14"/>
      <c r="Y220" s="14"/>
      <c r="Z220" s="14"/>
    </row>
    <row r="221" spans="17:26">
      <c r="V221" s="14"/>
      <c r="W221" s="14"/>
      <c r="X221" s="14"/>
      <c r="Y221" s="14"/>
      <c r="Z221" s="14"/>
    </row>
    <row r="222" spans="17:26">
      <c r="V222" s="14"/>
      <c r="W222" s="14"/>
      <c r="X222" s="14"/>
      <c r="Y222" s="14"/>
      <c r="Z222" s="14"/>
    </row>
    <row r="223" spans="17:26">
      <c r="V223" s="14"/>
      <c r="W223" s="14"/>
      <c r="X223" s="14"/>
      <c r="Y223" s="14"/>
      <c r="Z223" s="14"/>
    </row>
    <row r="224" spans="17:26">
      <c r="V224" s="14"/>
      <c r="W224" s="14"/>
      <c r="X224" s="14"/>
      <c r="Y224" s="14"/>
      <c r="Z224" s="14"/>
    </row>
    <row r="225" spans="22:26">
      <c r="V225" s="14"/>
      <c r="W225" s="14"/>
      <c r="X225" s="14"/>
      <c r="Y225" s="14"/>
      <c r="Z225" s="14"/>
    </row>
    <row r="226" spans="22:26">
      <c r="V226" s="14"/>
      <c r="W226" s="14"/>
      <c r="X226" s="14"/>
      <c r="Y226" s="14"/>
      <c r="Z226" s="14"/>
    </row>
    <row r="227" spans="22:26">
      <c r="V227" s="14"/>
      <c r="W227" s="14"/>
      <c r="X227" s="14"/>
      <c r="Y227" s="14"/>
      <c r="Z227" s="14"/>
    </row>
    <row r="228" spans="22:26">
      <c r="V228" s="14"/>
      <c r="W228" s="14"/>
      <c r="X228" s="14"/>
      <c r="Y228" s="14"/>
      <c r="Z228" s="14"/>
    </row>
    <row r="229" spans="22:26">
      <c r="V229" s="14"/>
      <c r="W229" s="14"/>
      <c r="X229" s="14"/>
      <c r="Y229" s="14"/>
      <c r="Z229" s="14"/>
    </row>
    <row r="230" spans="22:26">
      <c r="V230" s="14"/>
      <c r="W230" s="14"/>
      <c r="X230" s="14"/>
      <c r="Y230" s="14"/>
      <c r="Z230" s="14"/>
    </row>
    <row r="231" spans="22:26">
      <c r="V231" s="14"/>
      <c r="W231" s="14"/>
      <c r="X231" s="14"/>
      <c r="Y231" s="14"/>
      <c r="Z231" s="14"/>
    </row>
    <row r="232" spans="22:26">
      <c r="V232" s="14"/>
      <c r="W232" s="14"/>
      <c r="X232" s="14"/>
      <c r="Y232" s="14"/>
      <c r="Z232" s="14"/>
    </row>
    <row r="233" spans="22:26">
      <c r="V233" s="14"/>
      <c r="W233" s="14"/>
      <c r="X233" s="14"/>
      <c r="Y233" s="14"/>
      <c r="Z233" s="14"/>
    </row>
    <row r="234" spans="22:26">
      <c r="V234" s="14"/>
      <c r="W234" s="14"/>
      <c r="X234" s="14"/>
      <c r="Y234" s="14"/>
      <c r="Z234" s="14"/>
    </row>
    <row r="235" spans="22:26">
      <c r="V235" s="14"/>
      <c r="W235" s="14"/>
      <c r="X235" s="14"/>
      <c r="Y235" s="14"/>
      <c r="Z235" s="14"/>
    </row>
    <row r="236" spans="22:26">
      <c r="V236" s="14"/>
      <c r="W236" s="14"/>
      <c r="X236" s="14"/>
      <c r="Y236" s="14"/>
      <c r="Z236" s="14"/>
    </row>
    <row r="237" spans="22:26">
      <c r="V237" s="14"/>
      <c r="W237" s="14"/>
      <c r="X237" s="14"/>
      <c r="Y237" s="14"/>
      <c r="Z237" s="14"/>
    </row>
    <row r="238" spans="22:26">
      <c r="V238" s="14"/>
      <c r="W238" s="14"/>
      <c r="X238" s="14"/>
      <c r="Y238" s="14"/>
      <c r="Z238" s="14"/>
    </row>
    <row r="239" spans="22:26">
      <c r="V239" s="14"/>
      <c r="W239" s="14"/>
      <c r="X239" s="14"/>
      <c r="Y239" s="14"/>
      <c r="Z239" s="14"/>
    </row>
    <row r="240" spans="22:26">
      <c r="V240" s="14"/>
      <c r="W240" s="14"/>
      <c r="X240" s="14"/>
      <c r="Y240" s="14"/>
      <c r="Z240" s="14"/>
    </row>
    <row r="241" spans="22:26">
      <c r="V241" s="14"/>
      <c r="W241" s="14"/>
      <c r="X241" s="14"/>
      <c r="Y241" s="14"/>
      <c r="Z241" s="14"/>
    </row>
    <row r="242" spans="22:26">
      <c r="V242" s="14"/>
      <c r="W242" s="14"/>
      <c r="X242" s="14"/>
      <c r="Y242" s="14"/>
      <c r="Z242" s="14"/>
    </row>
    <row r="243" spans="22:26">
      <c r="V243" s="14"/>
      <c r="W243" s="14"/>
      <c r="X243" s="14"/>
      <c r="Y243" s="14"/>
      <c r="Z243" s="14"/>
    </row>
    <row r="244" spans="22:26">
      <c r="V244" s="14"/>
      <c r="W244" s="14"/>
      <c r="X244" s="14"/>
      <c r="Y244" s="14"/>
      <c r="Z244" s="14"/>
    </row>
    <row r="245" spans="22:26">
      <c r="V245" s="14"/>
      <c r="W245" s="14"/>
      <c r="X245" s="14"/>
      <c r="Y245" s="14"/>
      <c r="Z245" s="14"/>
    </row>
    <row r="246" spans="22:26">
      <c r="V246" s="14"/>
      <c r="W246" s="14"/>
      <c r="X246" s="14"/>
      <c r="Y246" s="14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G319"/>
  <sheetViews>
    <sheetView zoomScale="86" zoomScaleNormal="86" workbookViewId="0">
      <selection activeCell="P1" sqref="P1"/>
    </sheetView>
  </sheetViews>
  <sheetFormatPr baseColWidth="10" defaultRowHeight="15.6"/>
  <cols>
    <col min="1" max="1" width="2.6328125" style="164" customWidth="1"/>
    <col min="2" max="2" width="5.6328125" customWidth="1"/>
    <col min="3" max="3" width="4" customWidth="1"/>
    <col min="4" max="4" width="10.453125" customWidth="1"/>
    <col min="5" max="5" width="6.54296875" style="305" customWidth="1"/>
    <col min="6" max="6" width="4.90625" customWidth="1"/>
    <col min="7" max="7" width="7.36328125" style="305" customWidth="1"/>
    <col min="8" max="8" width="6.453125" style="316" customWidth="1"/>
    <col min="9" max="9" width="5.54296875" style="92" customWidth="1"/>
    <col min="10" max="10" width="5.1796875" style="92" customWidth="1"/>
    <col min="11" max="11" width="5.81640625" style="92" customWidth="1"/>
    <col min="12" max="12" width="1.6328125" style="92" customWidth="1"/>
    <col min="13" max="13" width="6.54296875" style="92" customWidth="1"/>
    <col min="14" max="14" width="1.453125" style="92" customWidth="1"/>
    <col min="15" max="15" width="7" style="92" customWidth="1"/>
    <col min="16" max="16" width="5.6328125" style="92" customWidth="1"/>
    <col min="17" max="17" width="1.54296875" customWidth="1"/>
    <col min="18" max="18" width="7" style="92" customWidth="1"/>
    <col min="19" max="19" width="1" style="92" customWidth="1"/>
    <col min="20" max="20" width="8.26953125" customWidth="1"/>
    <col min="21" max="21" width="2.08984375" customWidth="1"/>
    <col min="22" max="22" width="6.90625" customWidth="1"/>
    <col min="23" max="23" width="5.81640625" customWidth="1"/>
    <col min="24" max="24" width="1.54296875" style="519" customWidth="1"/>
    <col min="25" max="25" width="7.453125" customWidth="1"/>
    <col min="26" max="26" width="5.6328125" customWidth="1"/>
    <col min="27" max="27" width="5.453125" style="11" customWidth="1"/>
    <col min="28" max="28" width="2" style="11" customWidth="1"/>
    <col min="29" max="29" width="4.6328125" customWidth="1"/>
    <col min="30" max="30" width="5" customWidth="1"/>
    <col min="31" max="31" width="4.54296875" style="11" customWidth="1"/>
    <col min="32" max="32" width="2.90625" style="11" customWidth="1"/>
    <col min="33" max="33" width="5.1796875" style="92" customWidth="1"/>
    <col min="34" max="34" width="4.90625" customWidth="1"/>
    <col min="35" max="35" width="5" customWidth="1"/>
    <col min="36" max="36" width="2.90625" customWidth="1"/>
    <col min="37" max="37" width="8.90625" customWidth="1"/>
    <col min="38" max="38" width="6.6328125" style="11" customWidth="1"/>
    <col min="39" max="40" width="10.6328125" customWidth="1"/>
    <col min="41" max="41" width="10.54296875" customWidth="1"/>
    <col min="43" max="43" width="9.08984375" customWidth="1"/>
    <col min="44" max="44" width="10.81640625" customWidth="1"/>
    <col min="55" max="55" width="14" customWidth="1"/>
    <col min="56" max="56" width="12.54296875" customWidth="1"/>
    <col min="57" max="57" width="10.90625" customWidth="1"/>
  </cols>
  <sheetData>
    <row r="1" spans="1:59">
      <c r="A1" s="162"/>
      <c r="B1" s="47"/>
      <c r="C1" s="47"/>
      <c r="D1" s="47"/>
      <c r="E1" s="326"/>
      <c r="F1" s="47"/>
      <c r="G1" s="326"/>
      <c r="H1" s="319"/>
      <c r="I1" s="89"/>
      <c r="J1" s="89"/>
      <c r="K1" s="89"/>
      <c r="L1" s="89"/>
      <c r="M1" s="89"/>
      <c r="N1" s="89"/>
      <c r="O1" s="89"/>
      <c r="P1" s="89"/>
      <c r="Q1" s="47"/>
      <c r="R1" s="89"/>
      <c r="S1" s="89"/>
      <c r="T1" s="47"/>
      <c r="U1" s="47"/>
      <c r="V1" s="47"/>
      <c r="W1" s="47"/>
      <c r="X1" s="47"/>
      <c r="Y1" s="47"/>
      <c r="Z1" s="47"/>
      <c r="AA1" s="71"/>
      <c r="AB1" s="71"/>
      <c r="AC1" s="47"/>
      <c r="AD1" s="47"/>
      <c r="AE1" s="71"/>
      <c r="AF1" s="71"/>
      <c r="AG1" s="89"/>
      <c r="AH1" s="47"/>
      <c r="AI1" s="47"/>
      <c r="AJ1" s="47"/>
      <c r="AK1" s="47"/>
      <c r="AL1" s="71"/>
      <c r="AM1" s="47"/>
      <c r="AN1" s="2"/>
      <c r="AO1" s="5"/>
      <c r="AP1" s="5"/>
    </row>
    <row r="2" spans="1:59" ht="31.8">
      <c r="A2" s="162"/>
      <c r="B2" s="47"/>
      <c r="C2" s="47"/>
      <c r="D2" s="140" t="s">
        <v>437</v>
      </c>
      <c r="E2" s="320"/>
      <c r="F2" s="140"/>
      <c r="G2" s="320"/>
      <c r="H2" s="320"/>
      <c r="I2" s="172"/>
      <c r="J2" s="172" t="str">
        <f>+År!B2</f>
        <v>UNG SAU :</v>
      </c>
      <c r="K2" s="89"/>
      <c r="L2" s="89"/>
      <c r="M2" s="89"/>
      <c r="N2" s="89"/>
      <c r="O2" s="89"/>
      <c r="P2" s="89"/>
      <c r="Q2" s="47"/>
      <c r="R2" s="89"/>
      <c r="S2" s="89"/>
      <c r="T2" s="47"/>
      <c r="U2" s="47"/>
      <c r="V2" s="47"/>
      <c r="W2" s="47"/>
      <c r="X2" s="47"/>
      <c r="Y2" s="47"/>
      <c r="Z2" s="47"/>
      <c r="AA2" s="71"/>
      <c r="AB2" s="71"/>
      <c r="AC2" s="47"/>
      <c r="AD2" s="47"/>
      <c r="AE2" s="71"/>
      <c r="AF2" s="71"/>
      <c r="AG2" s="89"/>
      <c r="AH2" s="47"/>
      <c r="AI2" s="47"/>
      <c r="AJ2" s="47"/>
      <c r="AK2" s="47"/>
      <c r="AL2" s="71"/>
      <c r="AM2" s="47"/>
      <c r="AN2" s="2"/>
      <c r="AO2" s="5"/>
      <c r="AP2" s="5"/>
    </row>
    <row r="3" spans="1:59" ht="18" customHeight="1">
      <c r="A3" s="162"/>
      <c r="B3" s="47"/>
      <c r="C3" s="47"/>
      <c r="D3" s="140"/>
      <c r="E3" s="320"/>
      <c r="F3" s="140"/>
      <c r="G3" s="320"/>
      <c r="H3" s="320"/>
      <c r="I3" s="172"/>
      <c r="J3" s="172"/>
      <c r="K3" s="89"/>
      <c r="L3" s="89"/>
      <c r="M3" s="89"/>
      <c r="N3" s="89"/>
      <c r="O3" s="89"/>
      <c r="P3" s="89"/>
      <c r="Q3" s="47"/>
      <c r="R3" s="89"/>
      <c r="S3" s="89"/>
      <c r="T3" s="47"/>
      <c r="U3" s="47"/>
      <c r="V3" s="47"/>
      <c r="W3" s="47"/>
      <c r="X3" s="47"/>
      <c r="Y3" s="47"/>
      <c r="Z3" s="47"/>
      <c r="AA3" s="71"/>
      <c r="AB3" s="71"/>
      <c r="AC3" s="47"/>
      <c r="AD3" s="47"/>
      <c r="AE3" s="71"/>
      <c r="AF3" s="71"/>
      <c r="AG3" s="89"/>
      <c r="AH3" s="47"/>
      <c r="AI3" s="47"/>
      <c r="AJ3" s="47"/>
      <c r="AK3" s="47"/>
      <c r="AL3" s="71"/>
      <c r="AM3" s="47"/>
      <c r="AN3" s="2"/>
      <c r="AO3" s="5"/>
      <c r="AP3" s="5"/>
    </row>
    <row r="4" spans="1:59" ht="24.6">
      <c r="A4" s="162"/>
      <c r="B4" s="47"/>
      <c r="C4" s="47"/>
      <c r="D4" s="47"/>
      <c r="E4" s="326"/>
      <c r="F4" s="142" t="s">
        <v>5</v>
      </c>
      <c r="G4" s="355"/>
      <c r="H4" s="360">
        <f>+År!Q2</f>
        <v>49</v>
      </c>
      <c r="I4" s="145"/>
      <c r="J4" s="145"/>
      <c r="K4" s="574">
        <f>+År!I2</f>
        <v>2024</v>
      </c>
      <c r="L4" s="574"/>
      <c r="M4" s="575"/>
      <c r="N4" s="89"/>
      <c r="O4" s="145"/>
      <c r="P4" s="145"/>
      <c r="Q4" s="141"/>
      <c r="R4" s="145"/>
      <c r="S4" s="145"/>
      <c r="T4" s="141"/>
      <c r="U4" s="141"/>
      <c r="V4" s="141"/>
      <c r="W4" s="141"/>
      <c r="X4" s="141"/>
      <c r="Y4" s="189" t="s">
        <v>425</v>
      </c>
      <c r="Z4" s="141"/>
      <c r="AA4" s="170"/>
      <c r="AB4" s="170"/>
      <c r="AC4" s="576">
        <f>SUM(G9:G33)</f>
        <v>43028</v>
      </c>
      <c r="AD4" s="568"/>
      <c r="AE4" s="568"/>
      <c r="AF4" s="568"/>
      <c r="AG4" s="568"/>
      <c r="AH4" s="47"/>
      <c r="AI4" s="47"/>
      <c r="AJ4" s="47"/>
      <c r="AK4" s="47"/>
      <c r="AL4" s="71"/>
      <c r="AM4" s="47"/>
      <c r="AN4" s="2"/>
      <c r="AO4" s="5"/>
      <c r="AP4" s="5"/>
      <c r="BG4" s="5"/>
    </row>
    <row r="5" spans="1:59" ht="13.5" customHeight="1">
      <c r="A5" s="162"/>
      <c r="B5" s="47"/>
      <c r="C5" s="47"/>
      <c r="D5" s="47"/>
      <c r="E5" s="326"/>
      <c r="F5" s="52"/>
      <c r="G5" s="326"/>
      <c r="H5" s="326"/>
      <c r="I5" s="94"/>
      <c r="J5" s="94"/>
      <c r="K5" s="94"/>
      <c r="L5" s="94"/>
      <c r="M5" s="94"/>
      <c r="N5" s="94"/>
      <c r="O5" s="89"/>
      <c r="P5" s="177"/>
      <c r="Q5" s="47"/>
      <c r="R5" s="94"/>
      <c r="S5" s="94"/>
      <c r="T5" s="52"/>
      <c r="U5" s="52"/>
      <c r="V5" s="52"/>
      <c r="W5" s="52"/>
      <c r="X5" s="52"/>
      <c r="Y5" s="52"/>
      <c r="Z5" s="63"/>
      <c r="AA5" s="71"/>
      <c r="AB5" s="71"/>
      <c r="AC5" s="47"/>
      <c r="AD5" s="47"/>
      <c r="AE5" s="71"/>
      <c r="AF5" s="71"/>
      <c r="AG5" s="89"/>
      <c r="AH5" s="47"/>
      <c r="AI5" s="47"/>
      <c r="AJ5" s="47"/>
      <c r="AK5" s="47"/>
      <c r="AL5" s="71"/>
      <c r="AM5" s="47"/>
      <c r="AN5" s="2"/>
      <c r="AO5" s="5"/>
      <c r="AP5" s="5"/>
    </row>
    <row r="6" spans="1:59" ht="17.25" customHeight="1">
      <c r="A6" s="163"/>
      <c r="B6" s="47"/>
      <c r="C6" s="47"/>
      <c r="D6" s="47"/>
      <c r="E6" s="326" t="s">
        <v>2</v>
      </c>
      <c r="F6" s="52"/>
      <c r="G6" s="326"/>
      <c r="H6" s="326"/>
      <c r="I6" s="89"/>
      <c r="J6" s="94"/>
      <c r="K6" s="89"/>
      <c r="L6" s="89"/>
      <c r="M6" s="94"/>
      <c r="N6" s="94"/>
      <c r="O6" s="89"/>
      <c r="P6" s="94"/>
      <c r="Q6" s="47"/>
      <c r="R6" s="94"/>
      <c r="S6" s="94"/>
      <c r="T6" s="52"/>
      <c r="U6" s="52"/>
      <c r="V6" s="47"/>
      <c r="W6" s="52"/>
      <c r="X6" s="52"/>
      <c r="Y6" s="52" t="s">
        <v>22</v>
      </c>
      <c r="Z6" s="52"/>
      <c r="AA6" s="71"/>
      <c r="AB6" s="71"/>
      <c r="AC6" s="47"/>
      <c r="AD6" s="47"/>
      <c r="AE6" s="71"/>
      <c r="AF6" s="71"/>
      <c r="AG6" s="94" t="s">
        <v>426</v>
      </c>
      <c r="AH6" s="47"/>
      <c r="AI6" s="47"/>
      <c r="AJ6" s="47"/>
      <c r="AK6" s="52" t="s">
        <v>80</v>
      </c>
      <c r="AL6" s="72" t="s">
        <v>526</v>
      </c>
      <c r="AM6" s="47"/>
      <c r="AN6" s="2"/>
      <c r="AO6" s="5"/>
      <c r="AP6" s="5"/>
    </row>
    <row r="7" spans="1:59">
      <c r="A7" s="162"/>
      <c r="B7" s="47"/>
      <c r="C7" s="47"/>
      <c r="D7" s="47"/>
      <c r="E7" s="326" t="s">
        <v>484</v>
      </c>
      <c r="F7" s="118"/>
      <c r="G7" s="326" t="s">
        <v>2</v>
      </c>
      <c r="H7" s="341"/>
      <c r="I7" s="94" t="s">
        <v>2</v>
      </c>
      <c r="J7" s="178"/>
      <c r="K7" s="94" t="s">
        <v>1</v>
      </c>
      <c r="L7" s="94"/>
      <c r="M7" s="178" t="s">
        <v>2</v>
      </c>
      <c r="N7" s="178"/>
      <c r="O7" s="94" t="s">
        <v>22</v>
      </c>
      <c r="P7" s="178"/>
      <c r="Q7" s="47"/>
      <c r="R7" s="178" t="s">
        <v>22</v>
      </c>
      <c r="S7" s="89"/>
      <c r="T7" s="118" t="s">
        <v>22</v>
      </c>
      <c r="U7" s="47"/>
      <c r="V7" s="52" t="s">
        <v>22</v>
      </c>
      <c r="W7" s="118"/>
      <c r="X7" s="118"/>
      <c r="Y7" s="52" t="s">
        <v>486</v>
      </c>
      <c r="Z7" s="118"/>
      <c r="AA7" s="72" t="s">
        <v>522</v>
      </c>
      <c r="AB7" s="72"/>
      <c r="AC7" s="52" t="s">
        <v>524</v>
      </c>
      <c r="AD7" s="52"/>
      <c r="AE7" s="72"/>
      <c r="AF7" s="72"/>
      <c r="AG7" s="94"/>
      <c r="AH7" s="52" t="s">
        <v>482</v>
      </c>
      <c r="AI7" s="52" t="s">
        <v>413</v>
      </c>
      <c r="AJ7" s="52"/>
      <c r="AK7" s="52" t="s">
        <v>428</v>
      </c>
      <c r="AL7" s="72" t="s">
        <v>69</v>
      </c>
      <c r="AM7" s="47"/>
      <c r="AN7" s="4"/>
      <c r="AO7" s="4"/>
      <c r="AP7" s="4"/>
      <c r="AQ7" s="4"/>
      <c r="AR7" s="4"/>
    </row>
    <row r="8" spans="1:59">
      <c r="A8" s="162"/>
      <c r="B8" s="52" t="s">
        <v>89</v>
      </c>
      <c r="C8" s="52" t="s">
        <v>437</v>
      </c>
      <c r="D8" s="48"/>
      <c r="E8" s="327" t="s">
        <v>485</v>
      </c>
      <c r="F8" s="118" t="s">
        <v>487</v>
      </c>
      <c r="G8" s="327" t="s">
        <v>8</v>
      </c>
      <c r="H8" s="341" t="s">
        <v>487</v>
      </c>
      <c r="I8" s="95" t="s">
        <v>403</v>
      </c>
      <c r="J8" s="178" t="s">
        <v>487</v>
      </c>
      <c r="K8" s="95" t="s">
        <v>403</v>
      </c>
      <c r="L8" s="47"/>
      <c r="M8" s="178" t="s">
        <v>658</v>
      </c>
      <c r="N8" s="178"/>
      <c r="O8" s="95" t="s">
        <v>44</v>
      </c>
      <c r="P8" s="178" t="s">
        <v>487</v>
      </c>
      <c r="Q8" s="47"/>
      <c r="R8" s="178" t="s">
        <v>658</v>
      </c>
      <c r="S8" s="89"/>
      <c r="T8" s="118" t="s">
        <v>665</v>
      </c>
      <c r="U8" s="47"/>
      <c r="V8" s="53" t="s">
        <v>0</v>
      </c>
      <c r="W8" s="118" t="s">
        <v>487</v>
      </c>
      <c r="X8" s="118"/>
      <c r="Y8" s="53" t="s">
        <v>414</v>
      </c>
      <c r="Z8" s="118" t="s">
        <v>487</v>
      </c>
      <c r="AA8" s="73" t="s">
        <v>489</v>
      </c>
      <c r="AB8" s="73"/>
      <c r="AC8" s="53" t="s">
        <v>523</v>
      </c>
      <c r="AD8" s="53" t="s">
        <v>520</v>
      </c>
      <c r="AE8" s="73" t="s">
        <v>521</v>
      </c>
      <c r="AF8" s="73"/>
      <c r="AG8" s="95" t="s">
        <v>1</v>
      </c>
      <c r="AH8" s="53" t="s">
        <v>483</v>
      </c>
      <c r="AI8" s="53" t="s">
        <v>517</v>
      </c>
      <c r="AJ8" s="53"/>
      <c r="AK8" s="53" t="s">
        <v>429</v>
      </c>
      <c r="AL8" s="73" t="s">
        <v>540</v>
      </c>
      <c r="AM8" s="47"/>
      <c r="AN8" s="4"/>
      <c r="AO8" s="59"/>
      <c r="AP8" s="59"/>
      <c r="AQ8" s="1"/>
      <c r="AR8" s="5"/>
    </row>
    <row r="9" spans="1:59">
      <c r="A9" s="162">
        <v>1</v>
      </c>
      <c r="B9" s="54">
        <f>+'Ark1'!C335</f>
        <v>2024</v>
      </c>
      <c r="C9" s="54">
        <f>+'Ark1'!J335</f>
        <v>103</v>
      </c>
      <c r="D9" s="64" t="str">
        <f>VLOOKUP(C9,RNR!$A$1:$B$25,2)</f>
        <v>Rudshøgda</v>
      </c>
      <c r="E9" s="328">
        <f>+IF(G9=0,"",'Ark1'!Q335)</f>
        <v>10</v>
      </c>
      <c r="F9" s="329">
        <f t="shared" ref="F9:F33" si="0">+E9-E35</f>
        <v>-248</v>
      </c>
      <c r="G9" s="328">
        <f>+'Ark1'!R335</f>
        <v>30</v>
      </c>
      <c r="H9" s="329">
        <f t="shared" ref="H9:H33" si="1">+G9-G35</f>
        <v>-1200</v>
      </c>
      <c r="I9" s="179">
        <f>+IF(G9=0,"",'Ark1'!AG335)</f>
        <v>7.6564259577595953E-2</v>
      </c>
      <c r="J9" s="157">
        <f t="shared" ref="J9:J33" si="2">+I9-I35</f>
        <v>-2.7274653135580782</v>
      </c>
      <c r="K9" s="179">
        <f>+'Ark1'!AH335</f>
        <v>20</v>
      </c>
      <c r="L9" s="47"/>
      <c r="M9" s="434">
        <f>+'Ark1'!AI335</f>
        <v>30</v>
      </c>
      <c r="N9" s="178"/>
      <c r="O9" s="286">
        <f>+IF(G9=0,"",'Ark1'!U335)</f>
        <v>28.453333333333322</v>
      </c>
      <c r="P9" s="157">
        <f t="shared" ref="P9:P33" si="3">+IF(G9=0,"",O9-O35)</f>
        <v>-0.65341463414635115</v>
      </c>
      <c r="Q9" s="47"/>
      <c r="R9" s="122">
        <f>+IF(M9=0,"",'Ark1'!AJ335)</f>
        <v>113.59666666666671</v>
      </c>
      <c r="S9" s="89"/>
      <c r="T9" s="70">
        <f>+IF(M9=0,"",'Ark1'!AK335)</f>
        <v>19.198475655815425</v>
      </c>
      <c r="U9" s="47"/>
      <c r="V9" s="307">
        <f>+IF(G9=0,"",'Ark1'!S335)</f>
        <v>7.3</v>
      </c>
      <c r="W9" s="56">
        <f t="shared" ref="W9:W33" si="4">+IF(G9=0,"",V9-V35)</f>
        <v>-0.4097560975609742</v>
      </c>
      <c r="X9" s="118"/>
      <c r="Y9" s="56">
        <f>+IF(G9=0,"",'Ark1'!T335)</f>
        <v>6.6666666666666687</v>
      </c>
      <c r="Z9" s="56">
        <f t="shared" ref="Z9:Z33" si="5">+IF(G9=0,"",Y9-Y35)</f>
        <v>0.16097560975610037</v>
      </c>
      <c r="AA9" s="74">
        <f>+IF(G9=0,"",'Ark1'!W335)</f>
        <v>10</v>
      </c>
      <c r="AB9" s="73"/>
      <c r="AC9" s="74">
        <f>+IF(G9=0,"",'Ark1'!X335)</f>
        <v>100</v>
      </c>
      <c r="AD9" s="74">
        <f>+IF(G9=0,"",'Ark1'!Y335)</f>
        <v>76.666666666666686</v>
      </c>
      <c r="AE9" s="74">
        <f>+IF(G9=0,"",'Ark1'!Z335)</f>
        <v>6.0744675120997744</v>
      </c>
      <c r="AF9" s="73"/>
      <c r="AG9" s="74">
        <f>+IF(G9=0,"",'Ark1'!Z335)</f>
        <v>6.0744675120997744</v>
      </c>
      <c r="AH9" s="74">
        <f>+IF(G9=0,"",'Ark1'!AB335)</f>
        <v>1.6397831834998438</v>
      </c>
      <c r="AI9" s="74">
        <f>+IF(G9=0,"",'Ark1'!AC335)</f>
        <v>85.811014981683584</v>
      </c>
      <c r="AJ9" s="53"/>
      <c r="AK9" s="56">
        <f t="shared" ref="AK9:AK33" si="6">+IF(G9=0,"",O9/V9)</f>
        <v>3.8977168949771674</v>
      </c>
      <c r="AL9" s="74">
        <f>+IF(G9=0,"",G9/E9)</f>
        <v>3</v>
      </c>
      <c r="AM9" s="47"/>
      <c r="AN9" s="4"/>
      <c r="AO9" s="59"/>
      <c r="AP9" s="59"/>
      <c r="AQ9" s="1"/>
      <c r="AR9" s="5"/>
    </row>
    <row r="10" spans="1:59">
      <c r="A10" s="162">
        <f>1+A9</f>
        <v>2</v>
      </c>
      <c r="B10" s="54">
        <f>+'Ark1'!C336</f>
        <v>2024</v>
      </c>
      <c r="C10" s="54">
        <f>+'Ark1'!J336</f>
        <v>106</v>
      </c>
      <c r="D10" s="64" t="str">
        <f>VLOOKUP(C10,RNR!$A$1:$B$25,2)</f>
        <v>Furuseth</v>
      </c>
      <c r="E10" s="328">
        <f>+IF(G10=0,"",'Ark1'!Q336)</f>
        <v>277</v>
      </c>
      <c r="F10" s="329">
        <f t="shared" si="0"/>
        <v>1</v>
      </c>
      <c r="G10" s="328">
        <f>+'Ark1'!R336</f>
        <v>1699</v>
      </c>
      <c r="H10" s="329">
        <f t="shared" si="1"/>
        <v>-234</v>
      </c>
      <c r="I10" s="179">
        <f>+IF(G10=0,"",'Ark1'!AG336)</f>
        <v>4.2035985022610038</v>
      </c>
      <c r="J10" s="157">
        <f t="shared" si="2"/>
        <v>5.8578732220672336E-2</v>
      </c>
      <c r="K10" s="179">
        <f>+'Ark1'!AH336</f>
        <v>0.11771630370806357</v>
      </c>
      <c r="L10" s="47"/>
      <c r="M10" s="434">
        <f>+'Ark1'!AI336</f>
        <v>1688</v>
      </c>
      <c r="N10" s="178"/>
      <c r="O10" s="286">
        <f>+IF(G10=0,"",'Ark1'!U336)</f>
        <v>27.583931724543849</v>
      </c>
      <c r="P10" s="157">
        <f t="shared" si="3"/>
        <v>0.2053492103172303</v>
      </c>
      <c r="Q10" s="47"/>
      <c r="R10" s="122">
        <f>+IF(M10=0,"",'Ark1'!AJ336)</f>
        <v>110.13554502369652</v>
      </c>
      <c r="S10" s="89"/>
      <c r="T10" s="70">
        <f>+IF(M10=0,"",'Ark1'!AK336)</f>
        <v>20.295240321510065</v>
      </c>
      <c r="U10" s="47"/>
      <c r="V10" s="307">
        <f>+IF(G10=0,"",'Ark1'!S336)</f>
        <v>7.4290759270158899</v>
      </c>
      <c r="W10" s="56">
        <f t="shared" si="4"/>
        <v>0.63807747900761047</v>
      </c>
      <c r="X10" s="118"/>
      <c r="Y10" s="56">
        <f>+IF(G10=0,"",'Ark1'!T336)</f>
        <v>5.9170100058858139</v>
      </c>
      <c r="Z10" s="56">
        <f t="shared" si="5"/>
        <v>-0.35872719018247423</v>
      </c>
      <c r="AA10" s="74">
        <f>+IF(G10=0,"",'Ark1'!W336)</f>
        <v>11.477339611536197</v>
      </c>
      <c r="AB10" s="73"/>
      <c r="AC10" s="74">
        <f>+IF(G10=0,"",'Ark1'!X336)</f>
        <v>94.231901118304862</v>
      </c>
      <c r="AD10" s="74">
        <f>+IF(G10=0,"",'Ark1'!Y336)</f>
        <v>74.220129487934074</v>
      </c>
      <c r="AE10" s="74">
        <f>+IF(G10=0,"",'Ark1'!Z336)</f>
        <v>7.1636824938243988</v>
      </c>
      <c r="AF10" s="73"/>
      <c r="AG10" s="74">
        <f>+IF(G10=0,"",'Ark1'!Z336)</f>
        <v>7.1636824938243988</v>
      </c>
      <c r="AH10" s="74">
        <f>+IF(G10=0,"",'Ark1'!AB336)</f>
        <v>2.1096067170879875</v>
      </c>
      <c r="AI10" s="74">
        <f>+IF(G10=0,"",'Ark1'!AC336)</f>
        <v>77.035806740154044</v>
      </c>
      <c r="AJ10" s="53"/>
      <c r="AK10" s="56">
        <f t="shared" si="6"/>
        <v>3.7129694184756783</v>
      </c>
      <c r="AL10" s="74">
        <f t="shared" ref="AL10:AL30" si="7">+IF(G10=0,"",G10/E10)</f>
        <v>6.1335740072202167</v>
      </c>
      <c r="AM10" s="47"/>
      <c r="AN10" s="4"/>
      <c r="AO10" s="59"/>
      <c r="AP10" s="59"/>
      <c r="AQ10" s="1"/>
      <c r="AR10" s="5"/>
    </row>
    <row r="11" spans="1:59">
      <c r="A11" s="162">
        <f>1+A10</f>
        <v>3</v>
      </c>
      <c r="B11" s="54">
        <f>+'Ark1'!C337</f>
        <v>2024</v>
      </c>
      <c r="C11" s="54">
        <f>+'Ark1'!J337</f>
        <v>110</v>
      </c>
      <c r="D11" s="64" t="str">
        <f>VLOOKUP(C11,RNR!$A$1:$B$25,2)</f>
        <v>Gol</v>
      </c>
      <c r="E11" s="328">
        <f>+IF(G11=0,"",'Ark1'!Q337)</f>
        <v>1008</v>
      </c>
      <c r="F11" s="329">
        <f t="shared" si="0"/>
        <v>-6</v>
      </c>
      <c r="G11" s="328">
        <f>+'Ark1'!R337</f>
        <v>5509</v>
      </c>
      <c r="H11" s="329">
        <f t="shared" si="1"/>
        <v>-426</v>
      </c>
      <c r="I11" s="179">
        <f>+IF(G11=0,"",'Ark1'!AG337)</f>
        <v>13.869495430227715</v>
      </c>
      <c r="J11" s="157">
        <f t="shared" si="2"/>
        <v>0.87629785294658546</v>
      </c>
      <c r="K11" s="179">
        <f>+'Ark1'!AH337</f>
        <v>4.2838990742421492</v>
      </c>
      <c r="L11" s="47"/>
      <c r="M11" s="434">
        <f>+'Ark1'!AI337</f>
        <v>5505</v>
      </c>
      <c r="N11" s="178"/>
      <c r="O11" s="286">
        <f>+IF(G11=0,"",'Ark1'!U337)</f>
        <v>28.06830640769649</v>
      </c>
      <c r="P11" s="157">
        <f t="shared" si="3"/>
        <v>0.11639402353465655</v>
      </c>
      <c r="Q11" s="47"/>
      <c r="R11" s="122">
        <f>+IF(M11=0,"",'Ark1'!AJ337)</f>
        <v>110.63729336966408</v>
      </c>
      <c r="S11" s="89"/>
      <c r="T11" s="70">
        <f>+IF(M11=0,"",'Ark1'!AK337)</f>
        <v>20.351901997150765</v>
      </c>
      <c r="U11" s="47"/>
      <c r="V11" s="307">
        <f>+IF(G11=0,"",'Ark1'!S337)</f>
        <v>7.5255037211835187</v>
      </c>
      <c r="W11" s="56">
        <f t="shared" si="4"/>
        <v>0.37217600425007102</v>
      </c>
      <c r="X11" s="118"/>
      <c r="Y11" s="56">
        <f>+IF(G11=0,"",'Ark1'!T337)</f>
        <v>5.8792884371029226</v>
      </c>
      <c r="Z11" s="56">
        <f t="shared" si="5"/>
        <v>-6.6457139982166957E-2</v>
      </c>
      <c r="AA11" s="74">
        <f>+IF(G11=0,"",'Ark1'!W337)</f>
        <v>9.2575785078961736</v>
      </c>
      <c r="AB11" s="73"/>
      <c r="AC11" s="74">
        <f>+IF(G11=0,"",'Ark1'!X337)</f>
        <v>95.552731893265573</v>
      </c>
      <c r="AD11" s="74">
        <f>+IF(G11=0,"",'Ark1'!Y337)</f>
        <v>73.588673080413884</v>
      </c>
      <c r="AE11" s="74">
        <f>+IF(G11=0,"",'Ark1'!Z337)</f>
        <v>7.5161114090438064</v>
      </c>
      <c r="AF11" s="73"/>
      <c r="AG11" s="74">
        <f>+IF(G11=0,"",'Ark1'!Z337)</f>
        <v>7.5161114090438064</v>
      </c>
      <c r="AH11" s="74">
        <f>+IF(G11=0,"",'Ark1'!AB337)</f>
        <v>1.9512448521818979</v>
      </c>
      <c r="AI11" s="74">
        <f>+IF(G11=0,"",'Ark1'!AC337)</f>
        <v>79.811765127299367</v>
      </c>
      <c r="AJ11" s="53"/>
      <c r="AK11" s="56">
        <f t="shared" si="6"/>
        <v>3.7297578271986094</v>
      </c>
      <c r="AL11" s="74">
        <f t="shared" si="7"/>
        <v>5.4652777777777777</v>
      </c>
      <c r="AM11" s="47"/>
      <c r="AN11" s="4"/>
      <c r="AO11" s="59"/>
      <c r="AP11" s="59"/>
      <c r="AQ11" s="1"/>
      <c r="AR11" s="5"/>
      <c r="AT11" s="2"/>
      <c r="AU11" s="2"/>
      <c r="AV11" s="2"/>
    </row>
    <row r="12" spans="1:59">
      <c r="A12" s="162">
        <f t="shared" ref="A12:A36" si="8">1+A11</f>
        <v>4</v>
      </c>
      <c r="B12" s="54">
        <f>+'Ark1'!C338</f>
        <v>2024</v>
      </c>
      <c r="C12" s="54">
        <f>+'Ark1'!J338</f>
        <v>111</v>
      </c>
      <c r="D12" s="64" t="str">
        <f>VLOOKUP(C12,RNR!$A$1:$B$25,2)</f>
        <v>Forus</v>
      </c>
      <c r="E12" s="328">
        <f>+IF(G12=0,"",'Ark1'!Q338)</f>
        <v>856</v>
      </c>
      <c r="F12" s="329">
        <f t="shared" si="0"/>
        <v>-36</v>
      </c>
      <c r="G12" s="328">
        <f>+'Ark1'!R338</f>
        <v>3899</v>
      </c>
      <c r="H12" s="329">
        <f t="shared" si="1"/>
        <v>-625</v>
      </c>
      <c r="I12" s="179">
        <f>+IF(G12=0,"",'Ark1'!AG338)</f>
        <v>10.243061924573983</v>
      </c>
      <c r="J12" s="157">
        <f t="shared" si="2"/>
        <v>-3.208014370965806E-2</v>
      </c>
      <c r="K12" s="179">
        <f>+'Ark1'!AH338</f>
        <v>0.84637086432418573</v>
      </c>
      <c r="L12" s="47"/>
      <c r="M12" s="434">
        <f>+'Ark1'!AI338</f>
        <v>3873</v>
      </c>
      <c r="N12" s="178"/>
      <c r="O12" s="286">
        <f>+IF(G12=0,"",'Ark1'!U338)</f>
        <v>29.289022826365759</v>
      </c>
      <c r="P12" s="157">
        <f t="shared" si="3"/>
        <v>0.29012804298818295</v>
      </c>
      <c r="Q12" s="47"/>
      <c r="R12" s="122">
        <f>+IF(M12=0,"",'Ark1'!AJ338)</f>
        <v>111.01902917634878</v>
      </c>
      <c r="S12" s="89"/>
      <c r="T12" s="70">
        <f>+IF(M12=0,"",'Ark1'!AK338)</f>
        <v>21.044713567786111</v>
      </c>
      <c r="U12" s="47"/>
      <c r="V12" s="307">
        <f>+IF(G12=0,"",'Ark1'!S338)</f>
        <v>7.7096691459348516</v>
      </c>
      <c r="W12" s="56">
        <f t="shared" si="4"/>
        <v>-1.2258351854713467E-2</v>
      </c>
      <c r="X12" s="118"/>
      <c r="Y12" s="56">
        <f>+IF(G12=0,"",'Ark1'!T338)</f>
        <v>5.9333162349320316</v>
      </c>
      <c r="Z12" s="56">
        <f t="shared" si="5"/>
        <v>-0.3237571514516997</v>
      </c>
      <c r="AA12" s="74">
        <f>+IF(G12=0,"",'Ark1'!W338)</f>
        <v>12.156963323929215</v>
      </c>
      <c r="AB12" s="73"/>
      <c r="AC12" s="74">
        <f>+IF(G12=0,"",'Ark1'!X338)</f>
        <v>95.152603231597823</v>
      </c>
      <c r="AD12" s="74">
        <f>+IF(G12=0,"",'Ark1'!Y338)</f>
        <v>78.712490382149284</v>
      </c>
      <c r="AE12" s="74">
        <f>+IF(G12=0,"",'Ark1'!Z338)</f>
        <v>7.960670672276402</v>
      </c>
      <c r="AF12" s="73"/>
      <c r="AG12" s="74">
        <f>+IF(G12=0,"",'Ark1'!Z338)</f>
        <v>7.960670672276402</v>
      </c>
      <c r="AH12" s="74">
        <f>+IF(G12=0,"",'Ark1'!AB338)</f>
        <v>2.1023236220231234</v>
      </c>
      <c r="AI12" s="74">
        <f>+IF(G12=0,"",'Ark1'!AC338)</f>
        <v>80.229684579796626</v>
      </c>
      <c r="AJ12" s="53"/>
      <c r="AK12" s="56">
        <f t="shared" si="6"/>
        <v>3.7989986693280153</v>
      </c>
      <c r="AL12" s="74">
        <f t="shared" si="7"/>
        <v>4.5549065420560746</v>
      </c>
      <c r="AM12" s="47"/>
      <c r="AN12" s="4"/>
      <c r="AO12" s="59"/>
      <c r="AP12" s="59"/>
      <c r="AQ12" s="1"/>
      <c r="AR12" s="5"/>
      <c r="AT12" s="2"/>
      <c r="AU12" s="2"/>
      <c r="AV12" s="4"/>
      <c r="AW12" s="4"/>
      <c r="AX12" s="4"/>
    </row>
    <row r="13" spans="1:59">
      <c r="A13" s="162">
        <f t="shared" si="8"/>
        <v>5</v>
      </c>
      <c r="B13" s="54">
        <f>+'Ark1'!C339</f>
        <v>2024</v>
      </c>
      <c r="C13" s="54">
        <f>+'Ark1'!J339</f>
        <v>116</v>
      </c>
      <c r="D13" s="64" t="str">
        <f>VLOOKUP(C13,RNR!$A$1:$B$25,2)</f>
        <v>Sandeid</v>
      </c>
      <c r="E13" s="328">
        <f>+IF(G13=0,"",'Ark1'!Q339)</f>
        <v>777</v>
      </c>
      <c r="F13" s="329">
        <f t="shared" si="0"/>
        <v>-29</v>
      </c>
      <c r="G13" s="328">
        <f>+'Ark1'!R339</f>
        <v>3017</v>
      </c>
      <c r="H13" s="329">
        <f t="shared" si="1"/>
        <v>-503</v>
      </c>
      <c r="I13" s="179">
        <f>+IF(G13=0,"",'Ark1'!AG339)</f>
        <v>6.9762813144547735</v>
      </c>
      <c r="J13" s="157">
        <f t="shared" si="2"/>
        <v>-0.24470985990846827</v>
      </c>
      <c r="K13" s="179">
        <f>+'Ark1'!AH339</f>
        <v>1.723566456745111</v>
      </c>
      <c r="L13" s="47"/>
      <c r="M13" s="434">
        <f>+'Ark1'!AI339</f>
        <v>2776</v>
      </c>
      <c r="N13" s="178"/>
      <c r="O13" s="286">
        <f>+IF(G13=0,"",'Ark1'!U339)</f>
        <v>25.779648657606881</v>
      </c>
      <c r="P13" s="157">
        <f t="shared" si="3"/>
        <v>-0.41245361512032375</v>
      </c>
      <c r="Q13" s="47"/>
      <c r="R13" s="122">
        <f>+IF(M13=0,"",'Ark1'!AJ339)</f>
        <v>106.90907780979856</v>
      </c>
      <c r="S13" s="89"/>
      <c r="T13" s="70">
        <f>+IF(M13=0,"",'Ark1'!AK339)</f>
        <v>19.747743117914137</v>
      </c>
      <c r="U13" s="47"/>
      <c r="V13" s="307">
        <f>+IF(G13=0,"",'Ark1'!S339)</f>
        <v>7.2565462379847521</v>
      </c>
      <c r="W13" s="56">
        <f t="shared" si="4"/>
        <v>-0.12498785292433734</v>
      </c>
      <c r="X13" s="118"/>
      <c r="Y13" s="56">
        <f>+IF(G13=0,"",'Ark1'!T339)</f>
        <v>6.0401060656281071</v>
      </c>
      <c r="Z13" s="56">
        <f t="shared" si="5"/>
        <v>0.19607197471901738</v>
      </c>
      <c r="AA13" s="74">
        <f>+IF(G13=0,"",'Ark1'!W339)</f>
        <v>11.070599933708982</v>
      </c>
      <c r="AB13" s="73"/>
      <c r="AC13" s="74">
        <f>+IF(G13=0,"",'Ark1'!X339)</f>
        <v>82.333443818362611</v>
      </c>
      <c r="AD13" s="74">
        <f>+IF(G13=0,"",'Ark1'!Y339)</f>
        <v>61.915810407689754</v>
      </c>
      <c r="AE13" s="74">
        <f>+IF(G13=0,"",'Ark1'!Z339)</f>
        <v>8.9589786315097104</v>
      </c>
      <c r="AF13" s="73"/>
      <c r="AG13" s="74">
        <f>+IF(G13=0,"",'Ark1'!Z339)</f>
        <v>8.9589786315097104</v>
      </c>
      <c r="AH13" s="74">
        <f>+IF(G13=0,"",'Ark1'!AB339)</f>
        <v>2.4300725552579761</v>
      </c>
      <c r="AI13" s="74">
        <f>+IF(G13=0,"",'Ark1'!AC339)</f>
        <v>82.076641255320311</v>
      </c>
      <c r="AJ13" s="53"/>
      <c r="AK13" s="56">
        <f t="shared" si="6"/>
        <v>3.5526058557529789</v>
      </c>
      <c r="AL13" s="74">
        <f t="shared" si="7"/>
        <v>3.8828828828828827</v>
      </c>
      <c r="AM13" s="47"/>
      <c r="AN13" s="4"/>
      <c r="AO13" s="59"/>
      <c r="AP13" s="59"/>
      <c r="AQ13" s="1"/>
      <c r="AR13" s="5"/>
      <c r="AT13" s="1"/>
      <c r="AU13" s="1"/>
      <c r="AV13" s="11"/>
      <c r="AW13" s="11"/>
      <c r="AX13" s="11"/>
    </row>
    <row r="14" spans="1:59">
      <c r="A14" s="162">
        <f t="shared" si="8"/>
        <v>6</v>
      </c>
      <c r="B14" s="54">
        <f>+'Ark1'!C340</f>
        <v>2024</v>
      </c>
      <c r="C14" s="54">
        <f>+'Ark1'!J340</f>
        <v>117</v>
      </c>
      <c r="D14" s="64" t="str">
        <f>VLOOKUP(C14,RNR!$A$1:$B$25,2)</f>
        <v>Jæren</v>
      </c>
      <c r="E14" s="328">
        <f>+IF(G14=0,"",'Ark1'!Q340)</f>
        <v>444</v>
      </c>
      <c r="F14" s="329">
        <f t="shared" si="0"/>
        <v>-2</v>
      </c>
      <c r="G14" s="328">
        <f>+'Ark1'!R340</f>
        <v>2211</v>
      </c>
      <c r="H14" s="329">
        <f t="shared" si="1"/>
        <v>-204</v>
      </c>
      <c r="I14" s="179">
        <f>+IF(G14=0,"",'Ark1'!AG340)</f>
        <v>5.1340749075797856</v>
      </c>
      <c r="J14" s="157">
        <f t="shared" si="2"/>
        <v>0.2938220340237736</v>
      </c>
      <c r="K14" s="179">
        <f>+'Ark1'!AH340</f>
        <v>6.2415196743554962</v>
      </c>
      <c r="L14" s="47"/>
      <c r="M14" s="434">
        <f>+'Ark1'!AI340</f>
        <v>2210</v>
      </c>
      <c r="N14" s="178"/>
      <c r="O14" s="286">
        <f>+IF(G14=0,"",'Ark1'!U340)</f>
        <v>25.888195386702879</v>
      </c>
      <c r="P14" s="157">
        <f t="shared" si="3"/>
        <v>0.29838172210659764</v>
      </c>
      <c r="Q14" s="47"/>
      <c r="R14" s="122">
        <f>+IF(M14=0,"",'Ark1'!AJ340)</f>
        <v>108.07981900452472</v>
      </c>
      <c r="S14" s="89"/>
      <c r="T14" s="70">
        <f>+IF(M14=0,"",'Ark1'!AK340)</f>
        <v>19.630630286835888</v>
      </c>
      <c r="U14" s="47"/>
      <c r="V14" s="307">
        <f>+IF(G14=0,"",'Ark1'!S340)</f>
        <v>7.2066938037087311</v>
      </c>
      <c r="W14" s="56">
        <f t="shared" si="4"/>
        <v>-0.71752979877574052</v>
      </c>
      <c r="X14" s="118"/>
      <c r="Y14" s="56">
        <f>+IF(G14=0,"",'Ark1'!T340)</f>
        <v>6.4825870646766157</v>
      </c>
      <c r="Z14" s="56">
        <f t="shared" si="5"/>
        <v>2.5858286208707781E-2</v>
      </c>
      <c r="AA14" s="74">
        <f>+IF(G14=0,"",'Ark1'!W340)</f>
        <v>19.493441881501589</v>
      </c>
      <c r="AB14" s="73"/>
      <c r="AC14" s="74">
        <f>+IF(G14=0,"",'Ark1'!X340)</f>
        <v>82.08955223880595</v>
      </c>
      <c r="AD14" s="74">
        <f>+IF(G14=0,"",'Ark1'!Y340)</f>
        <v>60.289461781999101</v>
      </c>
      <c r="AE14" s="74">
        <f>+IF(G14=0,"",'Ark1'!Z340)</f>
        <v>9.5206491265965791</v>
      </c>
      <c r="AF14" s="73"/>
      <c r="AG14" s="74">
        <f>+IF(G14=0,"",'Ark1'!Z340)</f>
        <v>9.5206491265965791</v>
      </c>
      <c r="AH14" s="74">
        <f>+IF(G14=0,"",'Ark1'!AB340)</f>
        <v>2.4805055948994501</v>
      </c>
      <c r="AI14" s="74">
        <f>+IF(G14=0,"",'Ark1'!AC340)</f>
        <v>84.142061440862093</v>
      </c>
      <c r="AJ14" s="53"/>
      <c r="AK14" s="56">
        <f t="shared" si="6"/>
        <v>3.5922430023848406</v>
      </c>
      <c r="AL14" s="74">
        <f t="shared" si="7"/>
        <v>4.9797297297297298</v>
      </c>
      <c r="AM14" s="47"/>
      <c r="AN14" s="4"/>
      <c r="AO14" s="59"/>
      <c r="AP14" s="59"/>
      <c r="AQ14" s="1"/>
      <c r="AR14" s="5"/>
      <c r="AT14" s="1"/>
      <c r="AU14" s="1"/>
      <c r="AV14" s="11"/>
      <c r="AW14" s="11"/>
      <c r="AX14" s="11"/>
    </row>
    <row r="15" spans="1:59">
      <c r="A15" s="162">
        <f t="shared" si="8"/>
        <v>7</v>
      </c>
      <c r="B15" s="54">
        <f>+'Ark1'!C341</f>
        <v>2024</v>
      </c>
      <c r="C15" s="54">
        <f>+'Ark1'!J341</f>
        <v>134</v>
      </c>
      <c r="D15" s="64" t="str">
        <f>VLOOKUP(C15,RNR!$A$1:$B$25,2)</f>
        <v>Førde</v>
      </c>
      <c r="E15" s="328">
        <f>+IF(G15=0,"",'Ark1'!Q341)</f>
        <v>1162</v>
      </c>
      <c r="F15" s="329">
        <f t="shared" si="0"/>
        <v>57</v>
      </c>
      <c r="G15" s="328">
        <f>+'Ark1'!R341</f>
        <v>5145</v>
      </c>
      <c r="H15" s="329">
        <f t="shared" si="1"/>
        <v>373</v>
      </c>
      <c r="I15" s="179">
        <f>+IF(G15=0,"",'Ark1'!AG341)</f>
        <v>11.388386468325521</v>
      </c>
      <c r="J15" s="157">
        <f t="shared" si="2"/>
        <v>1.8209933598473587</v>
      </c>
      <c r="K15" s="179">
        <f>+'Ark1'!AH341</f>
        <v>5.7531584062196304</v>
      </c>
      <c r="L15" s="47"/>
      <c r="M15" s="434">
        <f>+'Ark1'!AI341</f>
        <v>5100</v>
      </c>
      <c r="N15" s="178"/>
      <c r="O15" s="286">
        <f>+IF(G15=0,"",'Ark1'!U341)</f>
        <v>24.677725947521871</v>
      </c>
      <c r="P15" s="157">
        <f t="shared" si="3"/>
        <v>-0.92047187309842471</v>
      </c>
      <c r="Q15" s="47"/>
      <c r="R15" s="122">
        <f>+IF(M15=0,"",'Ark1'!AJ341)</f>
        <v>105.80494117647063</v>
      </c>
      <c r="S15" s="89"/>
      <c r="T15" s="70">
        <f>+IF(M15=0,"",'Ark1'!AK341)</f>
        <v>20.082715127021537</v>
      </c>
      <c r="U15" s="47"/>
      <c r="V15" s="307">
        <f>+IF(G15=0,"",'Ark1'!S341)</f>
        <v>7.2851311953352749</v>
      </c>
      <c r="W15" s="56">
        <f t="shared" si="4"/>
        <v>1.5432955603507104E-2</v>
      </c>
      <c r="X15" s="118"/>
      <c r="Y15" s="56">
        <f>+IF(G15=0,"",'Ark1'!T341)</f>
        <v>6.1327502429543248</v>
      </c>
      <c r="Z15" s="56">
        <f t="shared" si="5"/>
        <v>-0.21678873441365454</v>
      </c>
      <c r="AA15" s="74">
        <f>+IF(G15=0,"",'Ark1'!W341)</f>
        <v>9.2905733722060244</v>
      </c>
      <c r="AB15" s="73"/>
      <c r="AC15" s="74">
        <f>+IF(G15=0,"",'Ark1'!X341)</f>
        <v>81.341107871720112</v>
      </c>
      <c r="AD15" s="74">
        <f>+IF(G15=0,"",'Ark1'!Y341)</f>
        <v>57.201166180758008</v>
      </c>
      <c r="AE15" s="74">
        <f>+IF(G15=0,"",'Ark1'!Z341)</f>
        <v>8.4655213070267337</v>
      </c>
      <c r="AF15" s="73"/>
      <c r="AG15" s="74">
        <f>+IF(G15=0,"",'Ark1'!Z341)</f>
        <v>8.4655213070267337</v>
      </c>
      <c r="AH15" s="74">
        <f>+IF(G15=0,"",'Ark1'!AB341)</f>
        <v>2.0892771537268504</v>
      </c>
      <c r="AI15" s="74">
        <f>+IF(G15=0,"",'Ark1'!AC341)</f>
        <v>80.942570184459328</v>
      </c>
      <c r="AJ15" s="53"/>
      <c r="AK15" s="56">
        <f t="shared" si="6"/>
        <v>3.3874099567792557</v>
      </c>
      <c r="AL15" s="74">
        <f t="shared" si="7"/>
        <v>4.427710843373494</v>
      </c>
      <c r="AM15" s="47"/>
      <c r="AN15" s="4"/>
      <c r="AO15" s="59"/>
      <c r="AP15" s="59"/>
      <c r="AQ15" s="1"/>
      <c r="AR15" s="5"/>
      <c r="AT15" s="1"/>
      <c r="AU15" s="1"/>
      <c r="AV15" s="11"/>
      <c r="AW15" s="11"/>
      <c r="AX15" s="11"/>
    </row>
    <row r="16" spans="1:59">
      <c r="A16" s="162">
        <f t="shared" si="8"/>
        <v>8</v>
      </c>
      <c r="B16" s="54">
        <f>+'Ark1'!C342</f>
        <v>2024</v>
      </c>
      <c r="C16" s="54">
        <f>+'Ark1'!J342</f>
        <v>141</v>
      </c>
      <c r="D16" s="64" t="str">
        <f>VLOOKUP(C16,RNR!$A$1:$B$25,2)</f>
        <v>Ølen</v>
      </c>
      <c r="E16" s="328">
        <f>+IF(G16=0,"",'Ark1'!Q342)</f>
        <v>1039</v>
      </c>
      <c r="F16" s="329">
        <f t="shared" si="0"/>
        <v>-26</v>
      </c>
      <c r="G16" s="328">
        <f>+'Ark1'!R342</f>
        <v>5244</v>
      </c>
      <c r="H16" s="329">
        <f t="shared" si="1"/>
        <v>74</v>
      </c>
      <c r="I16" s="179">
        <f>+IF(G16=0,"",'Ark1'!AG342)</f>
        <v>10.162174331688476</v>
      </c>
      <c r="J16" s="157">
        <f t="shared" si="2"/>
        <v>1.0689817983444527</v>
      </c>
      <c r="K16" s="179">
        <f>+'Ark1'!AH342</f>
        <v>4.5957284515636916</v>
      </c>
      <c r="L16" s="47"/>
      <c r="M16" s="434">
        <f>+'Ark1'!AI342</f>
        <v>5219</v>
      </c>
      <c r="N16" s="178"/>
      <c r="O16" s="286">
        <f>+IF(G16=0,"",'Ark1'!U342)</f>
        <v>21.604900839054196</v>
      </c>
      <c r="P16" s="157">
        <f t="shared" si="3"/>
        <v>-0.85159819382782942</v>
      </c>
      <c r="Q16" s="47"/>
      <c r="R16" s="122">
        <f>+IF(M16=0,"",'Ark1'!AJ342)</f>
        <v>104.1083157693043</v>
      </c>
      <c r="S16" s="89"/>
      <c r="T16" s="70">
        <f>+IF(M16=0,"",'Ark1'!AK342)</f>
        <v>18.131505653439174</v>
      </c>
      <c r="U16" s="47"/>
      <c r="V16" s="307">
        <f>+IF(G16=0,"",'Ark1'!S342)</f>
        <v>6.5026697177726955</v>
      </c>
      <c r="W16" s="56">
        <f t="shared" si="4"/>
        <v>-0.13427418938397651</v>
      </c>
      <c r="X16" s="118"/>
      <c r="Y16" s="56">
        <f>+IF(G16=0,"",'Ark1'!T342)</f>
        <v>6.0896262395118228</v>
      </c>
      <c r="Z16" s="56">
        <f t="shared" si="5"/>
        <v>-0.44635054965645704</v>
      </c>
      <c r="AA16" s="74">
        <f>+IF(G16=0,"",'Ark1'!W342)</f>
        <v>8.1617086193745241</v>
      </c>
      <c r="AB16" s="73"/>
      <c r="AC16" s="74">
        <f>+IF(G16=0,"",'Ark1'!X342)</f>
        <v>66.228070175438603</v>
      </c>
      <c r="AD16" s="74">
        <f>+IF(G16=0,"",'Ark1'!Y342)</f>
        <v>39.645308924485136</v>
      </c>
      <c r="AE16" s="74">
        <f>+IF(G16=0,"",'Ark1'!Z342)</f>
        <v>9.0445944095711113</v>
      </c>
      <c r="AF16" s="73"/>
      <c r="AG16" s="74">
        <f>+IF(G16=0,"",'Ark1'!Z342)</f>
        <v>9.0445944095711113</v>
      </c>
      <c r="AH16" s="74">
        <f>+IF(G16=0,"",'Ark1'!AB342)</f>
        <v>1.8639804928007817</v>
      </c>
      <c r="AI16" s="74">
        <f>+IF(G16=0,"",'Ark1'!AC342)</f>
        <v>85.141465697664358</v>
      </c>
      <c r="AJ16" s="53"/>
      <c r="AK16" s="56">
        <f t="shared" si="6"/>
        <v>3.3224662756598287</v>
      </c>
      <c r="AL16" s="74">
        <f t="shared" si="7"/>
        <v>5.0471607314725695</v>
      </c>
      <c r="AM16" s="47"/>
      <c r="AN16" s="4"/>
      <c r="AO16" s="59"/>
      <c r="AP16" s="59"/>
      <c r="AQ16" s="1"/>
      <c r="AR16" s="5"/>
      <c r="AT16" s="1"/>
      <c r="AU16" s="1"/>
      <c r="AV16" s="11"/>
      <c r="AW16" s="11"/>
      <c r="AX16" s="11"/>
    </row>
    <row r="17" spans="1:50">
      <c r="A17" s="162">
        <f t="shared" si="8"/>
        <v>9</v>
      </c>
      <c r="B17" s="54">
        <f>+'Ark1'!C343</f>
        <v>2024</v>
      </c>
      <c r="C17" s="54">
        <f>+'Ark1'!J343</f>
        <v>143</v>
      </c>
      <c r="D17" s="64" t="str">
        <f>VLOOKUP(C17,RNR!$A$1:$B$25,2)</f>
        <v>Nordfjord</v>
      </c>
      <c r="E17" s="328" t="str">
        <f>+IF(G17=0,"",'Ark1'!Q343)</f>
        <v/>
      </c>
      <c r="F17" s="329" t="e">
        <f t="shared" si="0"/>
        <v>#VALUE!</v>
      </c>
      <c r="G17" s="328">
        <f>+'Ark1'!R343</f>
        <v>0</v>
      </c>
      <c r="H17" s="329">
        <f t="shared" si="1"/>
        <v>-956</v>
      </c>
      <c r="I17" s="179" t="str">
        <f>+IF(G17=0,"",'Ark1'!AG343)</f>
        <v/>
      </c>
      <c r="J17" s="157" t="e">
        <f t="shared" si="2"/>
        <v>#VALUE!</v>
      </c>
      <c r="K17" s="179">
        <f>+'Ark1'!AH343</f>
        <v>0</v>
      </c>
      <c r="L17" s="47"/>
      <c r="M17" s="434">
        <f>+'Ark1'!AI343</f>
        <v>0</v>
      </c>
      <c r="N17" s="178"/>
      <c r="O17" s="286" t="str">
        <f>+IF(G17=0,"",'Ark1'!U343)</f>
        <v/>
      </c>
      <c r="P17" s="157" t="str">
        <f t="shared" si="3"/>
        <v/>
      </c>
      <c r="Q17" s="47"/>
      <c r="R17" s="122" t="str">
        <f>+IF(M17=0,"",'Ark1'!AJ343)</f>
        <v/>
      </c>
      <c r="S17" s="89"/>
      <c r="T17" s="70" t="str">
        <f>+IF(M17=0,"",'Ark1'!AK343)</f>
        <v/>
      </c>
      <c r="U17" s="47"/>
      <c r="V17" s="307" t="str">
        <f>+IF(G17=0,"",'Ark1'!S343)</f>
        <v/>
      </c>
      <c r="W17" s="56" t="str">
        <f t="shared" si="4"/>
        <v/>
      </c>
      <c r="X17" s="118"/>
      <c r="Y17" s="56" t="str">
        <f>+IF(G17=0,"",'Ark1'!T343)</f>
        <v/>
      </c>
      <c r="Z17" s="56" t="str">
        <f t="shared" si="5"/>
        <v/>
      </c>
      <c r="AA17" s="74" t="str">
        <f>+IF(G17=0,"",'Ark1'!W343)</f>
        <v/>
      </c>
      <c r="AB17" s="73"/>
      <c r="AC17" s="74" t="str">
        <f>+IF(G17=0,"",'Ark1'!X343)</f>
        <v/>
      </c>
      <c r="AD17" s="74" t="str">
        <f>+IF(G17=0,"",'Ark1'!Y343)</f>
        <v/>
      </c>
      <c r="AE17" s="74" t="str">
        <f>+IF(G17=0,"",'Ark1'!Z343)</f>
        <v/>
      </c>
      <c r="AF17" s="73"/>
      <c r="AG17" s="74" t="str">
        <f>+IF(G17=0,"",'Ark1'!Z343)</f>
        <v/>
      </c>
      <c r="AH17" s="74" t="str">
        <f>+IF(G17=0,"",'Ark1'!AB343)</f>
        <v/>
      </c>
      <c r="AI17" s="74" t="str">
        <f>+IF(G17=0,"",'Ark1'!AC343)</f>
        <v/>
      </c>
      <c r="AJ17" s="53"/>
      <c r="AK17" s="56" t="str">
        <f t="shared" si="6"/>
        <v/>
      </c>
      <c r="AL17" s="74" t="str">
        <f t="shared" si="7"/>
        <v/>
      </c>
      <c r="AM17" s="47"/>
      <c r="AN17" s="4"/>
      <c r="AO17" s="59"/>
      <c r="AP17" s="59"/>
      <c r="AQ17" s="1"/>
      <c r="AR17" s="5"/>
      <c r="AT17" s="1"/>
      <c r="AU17" s="1"/>
      <c r="AV17" s="11"/>
      <c r="AW17" s="11"/>
      <c r="AX17" s="11"/>
    </row>
    <row r="18" spans="1:50">
      <c r="A18" s="162">
        <f t="shared" si="8"/>
        <v>10</v>
      </c>
      <c r="B18" s="54">
        <f>+'Ark1'!C344</f>
        <v>2024</v>
      </c>
      <c r="C18" s="54">
        <f>+'Ark1'!J344</f>
        <v>147</v>
      </c>
      <c r="D18" s="64" t="str">
        <f>VLOOKUP(C18,RNR!$A$1:$B$25,2)</f>
        <v>Midt-Norge</v>
      </c>
      <c r="E18" s="328">
        <f>+IF(G18=0,"",'Ark1'!Q344)</f>
        <v>93</v>
      </c>
      <c r="F18" s="329">
        <f t="shared" si="0"/>
        <v>-16</v>
      </c>
      <c r="G18" s="328">
        <f>+'Ark1'!R344</f>
        <v>863</v>
      </c>
      <c r="H18" s="329">
        <f t="shared" si="1"/>
        <v>158</v>
      </c>
      <c r="I18" s="179">
        <f>+IF(G18=0,"",'Ark1'!AG344)</f>
        <v>1.5021609939361205</v>
      </c>
      <c r="J18" s="157">
        <f t="shared" si="2"/>
        <v>0.29619793247308368</v>
      </c>
      <c r="K18" s="179">
        <f>+'Ark1'!AH344</f>
        <v>26.303592120509848</v>
      </c>
      <c r="L18" s="47"/>
      <c r="M18" s="434">
        <f>+'Ark1'!AI344</f>
        <v>862</v>
      </c>
      <c r="N18" s="178"/>
      <c r="O18" s="286">
        <f>+IF(G18=0,"",'Ark1'!U344)</f>
        <v>19.405909617612977</v>
      </c>
      <c r="P18" s="157">
        <f t="shared" si="3"/>
        <v>-2.4345159143019366</v>
      </c>
      <c r="Q18" s="47"/>
      <c r="R18" s="122">
        <f>+IF(M18=0,"",'Ark1'!AJ344)</f>
        <v>100.93816705336418</v>
      </c>
      <c r="S18" s="89"/>
      <c r="T18" s="70">
        <f>+IF(M18=0,"",'Ark1'!AK344)</f>
        <v>17.680611549422618</v>
      </c>
      <c r="U18" s="47"/>
      <c r="V18" s="307">
        <f>+IF(G18=0,"",'Ark1'!S344)</f>
        <v>6.1923522595596783</v>
      </c>
      <c r="W18" s="56">
        <f t="shared" si="4"/>
        <v>-0.42750589646868864</v>
      </c>
      <c r="X18" s="118"/>
      <c r="Y18" s="56">
        <f>+IF(G18=0,"",'Ark1'!T344)</f>
        <v>5.862108922363845</v>
      </c>
      <c r="Z18" s="56">
        <f t="shared" si="5"/>
        <v>-4.4274056359561165E-2</v>
      </c>
      <c r="AA18" s="74">
        <f>+IF(G18=0,"",'Ark1'!W344)</f>
        <v>4.5191193511008123</v>
      </c>
      <c r="AB18" s="73"/>
      <c r="AC18" s="74">
        <f>+IF(G18=0,"",'Ark1'!X344)</f>
        <v>55.967555040556192</v>
      </c>
      <c r="AD18" s="74">
        <f>+IF(G18=0,"",'Ark1'!Y344)</f>
        <v>33.024333719582849</v>
      </c>
      <c r="AE18" s="74">
        <f>+IF(G18=0,"",'Ark1'!Z344)</f>
        <v>8.5572098216402512</v>
      </c>
      <c r="AF18" s="73"/>
      <c r="AG18" s="74">
        <f>+IF(G18=0,"",'Ark1'!Z344)</f>
        <v>8.5572098216402512</v>
      </c>
      <c r="AH18" s="74">
        <f>+IF(G18=0,"",'Ark1'!AB344)</f>
        <v>1.6313097346845549</v>
      </c>
      <c r="AI18" s="74">
        <f>+IF(G18=0,"",'Ark1'!AC344)</f>
        <v>83.419516621935983</v>
      </c>
      <c r="AJ18" s="53"/>
      <c r="AK18" s="56">
        <f t="shared" si="6"/>
        <v>3.1338510479041899</v>
      </c>
      <c r="AL18" s="74">
        <f t="shared" si="7"/>
        <v>9.279569892473118</v>
      </c>
      <c r="AM18" s="47"/>
      <c r="AN18" s="4"/>
      <c r="AO18" s="59"/>
      <c r="AP18" s="59"/>
      <c r="AQ18" s="1"/>
      <c r="AR18" s="5"/>
      <c r="AT18" s="1"/>
      <c r="AU18" s="1"/>
      <c r="AV18" s="11"/>
      <c r="AW18" s="11"/>
      <c r="AX18" s="11"/>
    </row>
    <row r="19" spans="1:50">
      <c r="A19" s="162">
        <f t="shared" si="8"/>
        <v>11</v>
      </c>
      <c r="B19" s="54">
        <f>+'Ark1'!C345</f>
        <v>2024</v>
      </c>
      <c r="C19" s="54">
        <f>+'Ark1'!J345</f>
        <v>155</v>
      </c>
      <c r="D19" s="64" t="str">
        <f>VLOOKUP(C19,RNR!$A$1:$B$25,2)</f>
        <v>Målselv</v>
      </c>
      <c r="E19" s="328">
        <f>+IF(G19=0,"",'Ark1'!Q345)</f>
        <v>299</v>
      </c>
      <c r="F19" s="329">
        <f t="shared" si="0"/>
        <v>-15</v>
      </c>
      <c r="G19" s="328">
        <f>+'Ark1'!R345</f>
        <v>2144</v>
      </c>
      <c r="H19" s="329">
        <f t="shared" si="1"/>
        <v>-319</v>
      </c>
      <c r="I19" s="179">
        <f>+IF(G19=0,"",'Ark1'!AG345)</f>
        <v>5.4959971046224316</v>
      </c>
      <c r="J19" s="157">
        <f t="shared" si="2"/>
        <v>0.11302756655621593</v>
      </c>
      <c r="K19" s="179">
        <f>+'Ark1'!AH345</f>
        <v>4.6641791044776131</v>
      </c>
      <c r="L19" s="47"/>
      <c r="M19" s="434">
        <f>+'Ark1'!AI345</f>
        <v>2034</v>
      </c>
      <c r="N19" s="178"/>
      <c r="O19" s="286">
        <f>+IF(G19=0,"",'Ark1'!U345)</f>
        <v>28.579197761194081</v>
      </c>
      <c r="P19" s="157">
        <f t="shared" si="3"/>
        <v>0.67473166293991937</v>
      </c>
      <c r="Q19" s="47"/>
      <c r="R19" s="122">
        <f>+IF(M19=0,"",'Ark1'!AJ345)</f>
        <v>109.66563421828918</v>
      </c>
      <c r="S19" s="89"/>
      <c r="T19" s="70">
        <f>+IF(M19=0,"",'Ark1'!AK345)</f>
        <v>21.061864169545537</v>
      </c>
      <c r="U19" s="47"/>
      <c r="V19" s="307">
        <f>+IF(G19=0,"",'Ark1'!S345)</f>
        <v>7.6977611940298516</v>
      </c>
      <c r="W19" s="56">
        <f t="shared" si="4"/>
        <v>0.13503281400549039</v>
      </c>
      <c r="X19" s="118"/>
      <c r="Y19" s="56">
        <f>+IF(G19=0,"",'Ark1'!T345)</f>
        <v>5.6501865671641793</v>
      </c>
      <c r="Z19" s="56">
        <f t="shared" si="5"/>
        <v>-2.4600278146419186E-2</v>
      </c>
      <c r="AA19" s="74">
        <f>+IF(G19=0,"",'Ark1'!W345)</f>
        <v>7.4626865671641811</v>
      </c>
      <c r="AB19" s="73"/>
      <c r="AC19" s="74">
        <f>+IF(G19=0,"",'Ark1'!X345)</f>
        <v>91.791044776119378</v>
      </c>
      <c r="AD19" s="74">
        <f>+IF(G19=0,"",'Ark1'!Y345)</f>
        <v>76.958955223880608</v>
      </c>
      <c r="AE19" s="74">
        <f>+IF(G19=0,"",'Ark1'!Z345)</f>
        <v>8.4415122362064547</v>
      </c>
      <c r="AF19" s="73"/>
      <c r="AG19" s="74">
        <f>+IF(G19=0,"",'Ark1'!Z345)</f>
        <v>8.4415122362064547</v>
      </c>
      <c r="AH19" s="74">
        <f>+IF(G19=0,"",'Ark1'!AB345)</f>
        <v>1.9061027194600464</v>
      </c>
      <c r="AI19" s="74">
        <f>+IF(G19=0,"",'Ark1'!AC345)</f>
        <v>81.453926574820997</v>
      </c>
      <c r="AJ19" s="53"/>
      <c r="AK19" s="56">
        <f t="shared" si="6"/>
        <v>3.7126635967038357</v>
      </c>
      <c r="AL19" s="74">
        <f t="shared" si="7"/>
        <v>7.1705685618729094</v>
      </c>
      <c r="AM19" s="47"/>
      <c r="AN19" s="4"/>
      <c r="AO19" s="59"/>
      <c r="AP19" s="59"/>
      <c r="AQ19" s="1"/>
      <c r="AR19" s="5"/>
      <c r="AT19" s="1"/>
      <c r="AU19" s="1"/>
      <c r="AV19" s="11"/>
      <c r="AW19" s="11"/>
      <c r="AX19" s="11"/>
    </row>
    <row r="20" spans="1:50">
      <c r="A20" s="162">
        <f t="shared" si="8"/>
        <v>12</v>
      </c>
      <c r="B20" s="54">
        <f>+'Ark1'!C346</f>
        <v>2024</v>
      </c>
      <c r="C20" s="54">
        <f>+'Ark1'!J346</f>
        <v>160</v>
      </c>
      <c r="D20" s="64" t="str">
        <f>VLOOKUP(C20,RNR!$A$1:$B$25,2)</f>
        <v>Oslo</v>
      </c>
      <c r="E20" s="328">
        <f>+IF(G20=0,"",'Ark1'!Q346)</f>
        <v>276</v>
      </c>
      <c r="F20" s="329">
        <f t="shared" si="0"/>
        <v>-20</v>
      </c>
      <c r="G20" s="328">
        <f>+'Ark1'!R346</f>
        <v>1549</v>
      </c>
      <c r="H20" s="329">
        <f t="shared" si="1"/>
        <v>-176</v>
      </c>
      <c r="I20" s="179">
        <f>+IF(G20=0,"",'Ark1'!AG346)</f>
        <v>3.7331624331038151</v>
      </c>
      <c r="J20" s="157">
        <f t="shared" si="2"/>
        <v>0.18346821787307066</v>
      </c>
      <c r="K20" s="179">
        <f>+'Ark1'!AH346</f>
        <v>7.036797934151064</v>
      </c>
      <c r="L20" s="47"/>
      <c r="M20" s="434">
        <f>+'Ark1'!AI346</f>
        <v>1546</v>
      </c>
      <c r="N20" s="178"/>
      <c r="O20" s="286">
        <f>+IF(G20=0,"",'Ark1'!U346)</f>
        <v>26.86914138153648</v>
      </c>
      <c r="P20" s="157">
        <f t="shared" si="3"/>
        <v>0.59563413515968122</v>
      </c>
      <c r="Q20" s="47"/>
      <c r="R20" s="122">
        <f>+IF(M20=0,"",'Ark1'!AJ346)</f>
        <v>109.9300129366105</v>
      </c>
      <c r="S20" s="89"/>
      <c r="T20" s="70">
        <f>+IF(M20=0,"",'Ark1'!AK346)</f>
        <v>19.735863619885642</v>
      </c>
      <c r="U20" s="47"/>
      <c r="V20" s="307">
        <f>+IF(G20=0,"",'Ark1'!S346)</f>
        <v>7.2608134280180767</v>
      </c>
      <c r="W20" s="56">
        <f t="shared" si="4"/>
        <v>0.40342212367025088</v>
      </c>
      <c r="X20" s="118"/>
      <c r="Y20" s="56">
        <f>+IF(G20=0,"",'Ark1'!T346)</f>
        <v>6.1646223369916058</v>
      </c>
      <c r="Z20" s="56">
        <f t="shared" si="5"/>
        <v>-0.2005950543127426</v>
      </c>
      <c r="AA20" s="74">
        <f>+IF(G20=0,"",'Ark1'!W346)</f>
        <v>14.396384764364104</v>
      </c>
      <c r="AB20" s="73"/>
      <c r="AC20" s="74">
        <f>+IF(G20=0,"",'Ark1'!X346)</f>
        <v>92.317624273724974</v>
      </c>
      <c r="AD20" s="74">
        <f>+IF(G20=0,"",'Ark1'!Y346)</f>
        <v>67.140090380890896</v>
      </c>
      <c r="AE20" s="74">
        <f>+IF(G20=0,"",'Ark1'!Z346)</f>
        <v>7.8200717132112256</v>
      </c>
      <c r="AF20" s="73"/>
      <c r="AG20" s="74">
        <f>+IF(G20=0,"",'Ark1'!Z346)</f>
        <v>7.8200717132112256</v>
      </c>
      <c r="AH20" s="74">
        <f>+IF(G20=0,"",'Ark1'!AB346)</f>
        <v>2.0833226466109247</v>
      </c>
      <c r="AI20" s="74">
        <f>+IF(G20=0,"",'Ark1'!AC346)</f>
        <v>81.161899220578562</v>
      </c>
      <c r="AJ20" s="53"/>
      <c r="AK20" s="56">
        <f t="shared" si="6"/>
        <v>3.700569040633058</v>
      </c>
      <c r="AL20" s="74">
        <f t="shared" si="7"/>
        <v>5.61231884057971</v>
      </c>
      <c r="AM20" s="47"/>
      <c r="AN20" s="4"/>
      <c r="AO20" s="59"/>
      <c r="AP20" s="59"/>
      <c r="AQ20" s="1"/>
      <c r="AR20" s="5"/>
      <c r="AT20" s="1"/>
      <c r="AU20" s="1"/>
      <c r="AV20" s="11"/>
      <c r="AW20" s="11"/>
      <c r="AX20" s="11"/>
    </row>
    <row r="21" spans="1:50">
      <c r="A21" s="162">
        <f t="shared" si="8"/>
        <v>13</v>
      </c>
      <c r="B21" s="54">
        <f>+'Ark1'!C347</f>
        <v>2024</v>
      </c>
      <c r="C21" s="54">
        <f>+'Ark1'!J347</f>
        <v>171</v>
      </c>
      <c r="D21" s="64" t="str">
        <f>VLOOKUP(C21,RNR!$A$1:$B$25,2)</f>
        <v>Prima</v>
      </c>
      <c r="E21" s="328">
        <f>+IF(G21=0,"",'Ark1'!Q347)</f>
        <v>105</v>
      </c>
      <c r="F21" s="329">
        <f t="shared" si="0"/>
        <v>-9</v>
      </c>
      <c r="G21" s="328">
        <f>+'Ark1'!R347</f>
        <v>673</v>
      </c>
      <c r="H21" s="329">
        <f t="shared" si="1"/>
        <v>-123</v>
      </c>
      <c r="I21" s="179">
        <f>+IF(G21=0,"",'Ark1'!AG347)</f>
        <v>1.8363313377532364</v>
      </c>
      <c r="J21" s="157">
        <f t="shared" si="2"/>
        <v>-4.7030906842623121E-2</v>
      </c>
      <c r="K21" s="179">
        <f>+'Ark1'!AH347</f>
        <v>0</v>
      </c>
      <c r="L21" s="47"/>
      <c r="M21" s="434">
        <f>+'Ark1'!AI347</f>
        <v>666</v>
      </c>
      <c r="N21" s="178"/>
      <c r="O21" s="286">
        <f>+IF(G21=0,"",'Ark1'!U347)</f>
        <v>30.420356612184243</v>
      </c>
      <c r="P21" s="157">
        <f t="shared" si="3"/>
        <v>0.21131138605356625</v>
      </c>
      <c r="Q21" s="47"/>
      <c r="R21" s="122">
        <f>+IF(M21=0,"",'Ark1'!AJ347)</f>
        <v>112.17102102102093</v>
      </c>
      <c r="S21" s="89"/>
      <c r="T21" s="70">
        <f>+IF(M21=0,"",'Ark1'!AK347)</f>
        <v>21.3025803387991</v>
      </c>
      <c r="U21" s="47"/>
      <c r="V21" s="307">
        <f>+IF(G21=0,"",'Ark1'!S347)</f>
        <v>7.8618127786032685</v>
      </c>
      <c r="W21" s="56">
        <f t="shared" si="4"/>
        <v>6.030524091482814E-2</v>
      </c>
      <c r="X21" s="118"/>
      <c r="Y21" s="56">
        <f>+IF(G21=0,"",'Ark1'!T347)</f>
        <v>5.9985141158989608</v>
      </c>
      <c r="Z21" s="56">
        <f t="shared" si="5"/>
        <v>-0.32811904993018359</v>
      </c>
      <c r="AA21" s="74">
        <f>+IF(G21=0,"",'Ark1'!W347)</f>
        <v>13.075780089153048</v>
      </c>
      <c r="AB21" s="73"/>
      <c r="AC21" s="74">
        <f>+IF(G21=0,"",'Ark1'!X347)</f>
        <v>97.325408618127781</v>
      </c>
      <c r="AD21" s="74">
        <f>+IF(G21=0,"",'Ark1'!Y347)</f>
        <v>84.398216939078736</v>
      </c>
      <c r="AE21" s="74">
        <f>+IF(G21=0,"",'Ark1'!Z347)</f>
        <v>7.6159341754413505</v>
      </c>
      <c r="AF21" s="73"/>
      <c r="AG21" s="74">
        <f>+IF(G21=0,"",'Ark1'!Z347)</f>
        <v>7.6159341754413505</v>
      </c>
      <c r="AH21" s="74">
        <f>+IF(G21=0,"",'Ark1'!AB347)</f>
        <v>2.0188555870347655</v>
      </c>
      <c r="AI21" s="74">
        <f>+IF(G21=0,"",'Ark1'!AC347)</f>
        <v>78.804894384792476</v>
      </c>
      <c r="AJ21" s="53"/>
      <c r="AK21" s="56">
        <f t="shared" si="6"/>
        <v>3.8693819693819687</v>
      </c>
      <c r="AL21" s="74">
        <f t="shared" si="7"/>
        <v>6.4095238095238098</v>
      </c>
      <c r="AM21" s="47"/>
      <c r="AN21" s="4"/>
      <c r="AO21" s="59"/>
      <c r="AP21" s="59"/>
      <c r="AQ21" s="1"/>
      <c r="AR21" s="5"/>
      <c r="AT21" s="1"/>
      <c r="AU21" s="1"/>
      <c r="AV21" s="11"/>
      <c r="AW21" s="11"/>
      <c r="AX21" s="11"/>
    </row>
    <row r="22" spans="1:50">
      <c r="A22" s="162">
        <f t="shared" si="8"/>
        <v>14</v>
      </c>
      <c r="B22" s="54">
        <f>+'Ark1'!C348</f>
        <v>2024</v>
      </c>
      <c r="C22" s="54">
        <f>+'Ark1'!J348</f>
        <v>175</v>
      </c>
      <c r="D22" s="64" t="str">
        <f>VLOOKUP(C22,RNR!$A$1:$B$25,2)</f>
        <v>Ole Ringdal</v>
      </c>
      <c r="E22" s="328">
        <f>+IF(G22=0,"",'Ark1'!Q348)</f>
        <v>206</v>
      </c>
      <c r="F22" s="329">
        <f t="shared" si="0"/>
        <v>16</v>
      </c>
      <c r="G22" s="328">
        <f>+'Ark1'!R348</f>
        <v>866</v>
      </c>
      <c r="H22" s="329">
        <f t="shared" si="1"/>
        <v>-13</v>
      </c>
      <c r="I22" s="179">
        <f>+IF(G22=0,"",'Ark1'!AG348)</f>
        <v>1.8582081218570057</v>
      </c>
      <c r="J22" s="157">
        <f t="shared" si="2"/>
        <v>0.34504266286343332</v>
      </c>
      <c r="K22" s="179">
        <f>+'Ark1'!AH348</f>
        <v>4.3879907621247112</v>
      </c>
      <c r="L22" s="47"/>
      <c r="M22" s="434">
        <f>+'Ark1'!AI348</f>
        <v>800</v>
      </c>
      <c r="N22" s="178"/>
      <c r="O22" s="286">
        <f>+IF(G22=0,"",'Ark1'!U348)</f>
        <v>23.922401847575056</v>
      </c>
      <c r="P22" s="157">
        <f t="shared" si="3"/>
        <v>1.9431071945602802</v>
      </c>
      <c r="Q22" s="47"/>
      <c r="R22" s="122">
        <f>+IF(M22=0,"",'Ark1'!AJ348)</f>
        <v>105.28312499999998</v>
      </c>
      <c r="S22" s="89"/>
      <c r="T22" s="70">
        <f>+IF(M22=0,"",'Ark1'!AK348)</f>
        <v>19.615537758050859</v>
      </c>
      <c r="U22" s="47"/>
      <c r="V22" s="307">
        <f>+IF(G22=0,"",'Ark1'!S348)</f>
        <v>7.1200923787528883</v>
      </c>
      <c r="W22" s="56">
        <f t="shared" si="4"/>
        <v>0.15080910230237432</v>
      </c>
      <c r="X22" s="118"/>
      <c r="Y22" s="56">
        <f>+IF(G22=0,"",'Ark1'!T348)</f>
        <v>6.0427251732101617</v>
      </c>
      <c r="Z22" s="56">
        <f t="shared" si="5"/>
        <v>-0.55454445136321695</v>
      </c>
      <c r="AA22" s="74">
        <f>+IF(G22=0,"",'Ark1'!W348)</f>
        <v>8.5450346420323307</v>
      </c>
      <c r="AB22" s="73"/>
      <c r="AC22" s="74">
        <f>+IF(G22=0,"",'Ark1'!X348)</f>
        <v>74.826789838337177</v>
      </c>
      <c r="AD22" s="74">
        <f>+IF(G22=0,"",'Ark1'!Y348)</f>
        <v>52.771362586605072</v>
      </c>
      <c r="AE22" s="74">
        <f>+IF(G22=0,"",'Ark1'!Z348)</f>
        <v>8.9442309457182354</v>
      </c>
      <c r="AF22" s="73"/>
      <c r="AG22" s="74">
        <f>+IF(G22=0,"",'Ark1'!Z348)</f>
        <v>8.9442309457182354</v>
      </c>
      <c r="AH22" s="74">
        <f>+IF(G22=0,"",'Ark1'!AB348)</f>
        <v>1.9003522125807448</v>
      </c>
      <c r="AI22" s="74">
        <f>+IF(G22=0,"",'Ark1'!AC348)</f>
        <v>83.343194624901443</v>
      </c>
      <c r="AJ22" s="53"/>
      <c r="AK22" s="56">
        <f t="shared" si="6"/>
        <v>3.3598443074927009</v>
      </c>
      <c r="AL22" s="74">
        <f t="shared" si="7"/>
        <v>4.2038834951456314</v>
      </c>
      <c r="AM22" s="47"/>
      <c r="AN22" s="4"/>
      <c r="AO22" s="59"/>
      <c r="AP22" s="59"/>
      <c r="AQ22" s="1"/>
      <c r="AR22" s="5"/>
      <c r="AT22" s="13"/>
      <c r="AU22" s="13"/>
      <c r="AV22" s="11"/>
      <c r="AW22" s="11"/>
      <c r="AX22" s="11"/>
    </row>
    <row r="23" spans="1:50" ht="16.5" customHeight="1">
      <c r="A23" s="162">
        <f t="shared" si="8"/>
        <v>15</v>
      </c>
      <c r="B23" s="54">
        <f>+'Ark1'!C349</f>
        <v>2024</v>
      </c>
      <c r="C23" s="54">
        <f>+'Ark1'!J349</f>
        <v>177</v>
      </c>
      <c r="D23" s="64" t="str">
        <f>VLOOKUP(C23,RNR!$A$1:$B$25,2)</f>
        <v>Slakthuset</v>
      </c>
      <c r="E23" s="328">
        <f>+IF(G23=0,"",'Ark1'!Q349)</f>
        <v>214</v>
      </c>
      <c r="F23" s="329">
        <f t="shared" si="0"/>
        <v>18</v>
      </c>
      <c r="G23" s="328">
        <f>+'Ark1'!R349</f>
        <v>1108</v>
      </c>
      <c r="H23" s="329">
        <f t="shared" si="1"/>
        <v>137</v>
      </c>
      <c r="I23" s="179">
        <f>+IF(G23=0,"",'Ark1'!AG349)</f>
        <v>2.6081719072133711</v>
      </c>
      <c r="J23" s="157">
        <f t="shared" si="2"/>
        <v>0.68857790342070802</v>
      </c>
      <c r="K23" s="179">
        <f>+'Ark1'!AH349</f>
        <v>3.1588447653429599</v>
      </c>
      <c r="L23" s="47"/>
      <c r="M23" s="434">
        <f>+'Ark1'!AI349</f>
        <v>1106</v>
      </c>
      <c r="N23" s="178"/>
      <c r="O23" s="286">
        <f>+IF(G23=0,"",'Ark1'!U349)</f>
        <v>26.243682310469296</v>
      </c>
      <c r="P23" s="157">
        <f t="shared" si="3"/>
        <v>1.0026936389965968</v>
      </c>
      <c r="Q23" s="47"/>
      <c r="R23" s="122">
        <f>+IF(M23=0,"",'Ark1'!AJ349)</f>
        <v>109.02613019891503</v>
      </c>
      <c r="S23" s="89"/>
      <c r="T23" s="70">
        <f>+IF(M23=0,"",'Ark1'!AK349)</f>
        <v>19.700695068974682</v>
      </c>
      <c r="U23" s="47"/>
      <c r="V23" s="307">
        <f>+IF(G23=0,"",'Ark1'!S349)</f>
        <v>7.3619133574007218</v>
      </c>
      <c r="W23" s="56">
        <f t="shared" si="4"/>
        <v>0.19610491249856032</v>
      </c>
      <c r="X23" s="118"/>
      <c r="Y23" s="56">
        <f>+IF(G23=0,"",'Ark1'!T349)</f>
        <v>6.3312274368231058</v>
      </c>
      <c r="Z23" s="56">
        <f t="shared" si="5"/>
        <v>0.43730364691579293</v>
      </c>
      <c r="AA23" s="74">
        <f>+IF(G23=0,"",'Ark1'!W349)</f>
        <v>9.7472924187725614</v>
      </c>
      <c r="AB23" s="73"/>
      <c r="AC23" s="74">
        <f>+IF(G23=0,"",'Ark1'!X349)</f>
        <v>89.711191335740082</v>
      </c>
      <c r="AD23" s="74">
        <f>+IF(G23=0,"",'Ark1'!Y349)</f>
        <v>65.072202166064997</v>
      </c>
      <c r="AE23" s="74">
        <f>+IF(G23=0,"",'Ark1'!Z349)</f>
        <v>7.8539652759681582</v>
      </c>
      <c r="AF23" s="73"/>
      <c r="AG23" s="74">
        <f>+IF(G23=0,"",'Ark1'!Z349)</f>
        <v>7.8539652759681582</v>
      </c>
      <c r="AH23" s="74">
        <f>+IF(G23=0,"",'Ark1'!AB349)</f>
        <v>1.6805962955336129</v>
      </c>
      <c r="AI23" s="74">
        <f>+IF(G23=0,"",'Ark1'!AC349)</f>
        <v>85.348390449496236</v>
      </c>
      <c r="AJ23" s="53"/>
      <c r="AK23" s="56">
        <f t="shared" si="6"/>
        <v>3.5647909770749027</v>
      </c>
      <c r="AL23" s="74">
        <f t="shared" si="7"/>
        <v>5.1775700934579438</v>
      </c>
      <c r="AM23" s="47"/>
      <c r="AN23" s="4"/>
      <c r="AO23" s="59"/>
      <c r="AP23" s="59"/>
      <c r="AQ23" s="1"/>
      <c r="AR23" s="5"/>
      <c r="AT23" s="13"/>
      <c r="AU23" s="13"/>
      <c r="AV23" s="11"/>
      <c r="AW23" s="11"/>
      <c r="AX23" s="11"/>
    </row>
    <row r="24" spans="1:50" ht="16.5" customHeight="1">
      <c r="A24" s="162">
        <f t="shared" si="8"/>
        <v>16</v>
      </c>
      <c r="B24" s="54">
        <f>+'Ark1'!C350</f>
        <v>2024</v>
      </c>
      <c r="C24" s="54">
        <f>+'Ark1'!J350</f>
        <v>178</v>
      </c>
      <c r="D24" s="64" t="str">
        <f>VLOOKUP(C24,RNR!$A$1:$B$25,2)</f>
        <v>Røros</v>
      </c>
      <c r="E24" s="328">
        <f>+IF(G24=0,"",'Ark1'!Q350)</f>
        <v>101</v>
      </c>
      <c r="F24" s="329">
        <f t="shared" si="0"/>
        <v>-2</v>
      </c>
      <c r="G24" s="328">
        <f>+'Ark1'!R350</f>
        <v>593</v>
      </c>
      <c r="H24" s="329">
        <f t="shared" si="1"/>
        <v>-28</v>
      </c>
      <c r="I24" s="179">
        <f>+IF(G24=0,"",'Ark1'!AG350)</f>
        <v>1.4937834144556299</v>
      </c>
      <c r="J24" s="157">
        <f t="shared" si="2"/>
        <v>0.18821826010332288</v>
      </c>
      <c r="K24" s="179">
        <f>+'Ark1'!AH350</f>
        <v>6.0708263069139949</v>
      </c>
      <c r="L24" s="47"/>
      <c r="M24" s="434">
        <f>+'Ark1'!AI350</f>
        <v>592</v>
      </c>
      <c r="N24" s="178"/>
      <c r="O24" s="286">
        <f>+IF(G24=0,"",'Ark1'!U350)</f>
        <v>28.084148397976392</v>
      </c>
      <c r="P24" s="157">
        <f t="shared" si="3"/>
        <v>1.2416363206816889</v>
      </c>
      <c r="Q24" s="47"/>
      <c r="R24" s="122">
        <f>+IF(M24=0,"",'Ark1'!AJ350)</f>
        <v>110.9684121621621</v>
      </c>
      <c r="S24" s="89"/>
      <c r="T24" s="70">
        <f>+IF(M24=0,"",'Ark1'!AK350)</f>
        <v>20.146611431860073</v>
      </c>
      <c r="U24" s="47"/>
      <c r="V24" s="307">
        <f>+IF(G24=0,"",'Ark1'!S350)</f>
        <v>7.6408094435075906</v>
      </c>
      <c r="W24" s="56">
        <f t="shared" si="4"/>
        <v>1.4400425794222294E-2</v>
      </c>
      <c r="X24" s="118"/>
      <c r="Y24" s="56">
        <f>+IF(G24=0,"",'Ark1'!T350)</f>
        <v>6.2630691399662739</v>
      </c>
      <c r="Z24" s="56">
        <f t="shared" si="5"/>
        <v>0.29205464721264995</v>
      </c>
      <c r="AA24" s="74">
        <f>+IF(G24=0,"",'Ark1'!W350)</f>
        <v>11.635750421585158</v>
      </c>
      <c r="AB24" s="73"/>
      <c r="AC24" s="74">
        <f>+IF(G24=0,"",'Ark1'!X350)</f>
        <v>95.615514333895433</v>
      </c>
      <c r="AD24" s="74">
        <f>+IF(G24=0,"",'Ark1'!Y350)</f>
        <v>75.548060708263051</v>
      </c>
      <c r="AE24" s="74">
        <f>+IF(G24=0,"",'Ark1'!Z350)</f>
        <v>7.2934527911752305</v>
      </c>
      <c r="AF24" s="73"/>
      <c r="AG24" s="74">
        <f>+IF(G24=0,"",'Ark1'!Z350)</f>
        <v>7.2934527911752305</v>
      </c>
      <c r="AH24" s="74">
        <f>+IF(G24=0,"",'Ark1'!AB350)</f>
        <v>1.9517628189560157</v>
      </c>
      <c r="AI24" s="74">
        <f>+IF(G24=0,"",'Ark1'!AC350)</f>
        <v>79.465237953498303</v>
      </c>
      <c r="AJ24" s="53"/>
      <c r="AK24" s="56">
        <f t="shared" si="6"/>
        <v>3.6755462370337666</v>
      </c>
      <c r="AL24" s="74">
        <f t="shared" si="7"/>
        <v>5.8712871287128712</v>
      </c>
      <c r="AM24" s="47"/>
      <c r="AN24" s="4"/>
      <c r="AO24" s="59"/>
      <c r="AP24" s="59"/>
      <c r="AQ24" s="1"/>
      <c r="AR24" s="5"/>
      <c r="AT24" s="13"/>
      <c r="AU24" s="13"/>
      <c r="AV24" s="11"/>
      <c r="AW24" s="11"/>
      <c r="AX24" s="11"/>
    </row>
    <row r="25" spans="1:50">
      <c r="A25" s="162">
        <f t="shared" si="8"/>
        <v>17</v>
      </c>
      <c r="B25" s="54">
        <f>+'Ark1'!C351</f>
        <v>2024</v>
      </c>
      <c r="C25" s="54">
        <f>+'Ark1'!J351</f>
        <v>181</v>
      </c>
      <c r="D25" s="64" t="str">
        <f>VLOOKUP(C25,RNR!$A$1:$B$25,2)</f>
        <v>Horns</v>
      </c>
      <c r="E25" s="328">
        <f>+IF(G25=0,"",'Ark1'!Q351)</f>
        <v>187</v>
      </c>
      <c r="F25" s="329">
        <f t="shared" si="0"/>
        <v>-12</v>
      </c>
      <c r="G25" s="328">
        <f>+'Ark1'!R351</f>
        <v>1009</v>
      </c>
      <c r="H25" s="329">
        <f t="shared" si="1"/>
        <v>-376</v>
      </c>
      <c r="I25" s="179">
        <f>+IF(G25=0,"",'Ark1'!AG351)</f>
        <v>2.3745145780197969</v>
      </c>
      <c r="J25" s="157">
        <f t="shared" si="2"/>
        <v>-0.62821792006679589</v>
      </c>
      <c r="K25" s="179">
        <f>+'Ark1'!AH351</f>
        <v>0.79286422200198192</v>
      </c>
      <c r="L25" s="47"/>
      <c r="M25" s="434">
        <f>+'Ark1'!AI351</f>
        <v>843</v>
      </c>
      <c r="N25" s="178"/>
      <c r="O25" s="286">
        <f>+IF(G25=0,"",'Ark1'!U351)</f>
        <v>26.236868186323122</v>
      </c>
      <c r="P25" s="157">
        <f t="shared" si="3"/>
        <v>-1.4442148461678457</v>
      </c>
      <c r="Q25" s="47"/>
      <c r="R25" s="122">
        <f>+IF(M25=0,"",'Ark1'!AJ351)</f>
        <v>108.30142348754453</v>
      </c>
      <c r="S25" s="89"/>
      <c r="T25" s="70">
        <f>+IF(M25=0,"",'Ark1'!AK351)</f>
        <v>19.383929337865311</v>
      </c>
      <c r="U25" s="47"/>
      <c r="V25" s="307">
        <f>+IF(G25=0,"",'Ark1'!S351)</f>
        <v>7.2596630327056495</v>
      </c>
      <c r="W25" s="56">
        <f t="shared" si="4"/>
        <v>-0.17571602866619074</v>
      </c>
      <c r="X25" s="118"/>
      <c r="Y25" s="56">
        <f>+IF(G25=0,"",'Ark1'!T351)</f>
        <v>6.0931615460852351</v>
      </c>
      <c r="Z25" s="56">
        <f t="shared" si="5"/>
        <v>-0.24907672106278156</v>
      </c>
      <c r="AA25" s="74">
        <f>+IF(G25=0,"",'Ark1'!W351)</f>
        <v>7.7304261645193266</v>
      </c>
      <c r="AB25" s="73"/>
      <c r="AC25" s="74">
        <f>+IF(G25=0,"",'Ark1'!X351)</f>
        <v>86.422200198216018</v>
      </c>
      <c r="AD25" s="74">
        <f>+IF(G25=0,"",'Ark1'!Y351)</f>
        <v>65.411298315163521</v>
      </c>
      <c r="AE25" s="74">
        <f>+IF(G25=0,"",'Ark1'!Z351)</f>
        <v>8.3488311558236443</v>
      </c>
      <c r="AF25" s="73"/>
      <c r="AG25" s="74">
        <f>+IF(G25=0,"",'Ark1'!Z351)</f>
        <v>8.3488311558236443</v>
      </c>
      <c r="AH25" s="74">
        <f>+IF(G25=0,"",'Ark1'!AB351)</f>
        <v>1.8338418771514713</v>
      </c>
      <c r="AI25" s="74">
        <f>+IF(G25=0,"",'Ark1'!AC351)</f>
        <v>85.01446165542977</v>
      </c>
      <c r="AJ25" s="53"/>
      <c r="AK25" s="56">
        <f t="shared" si="6"/>
        <v>3.6140614334471031</v>
      </c>
      <c r="AL25" s="74">
        <f t="shared" si="7"/>
        <v>5.3957219251336896</v>
      </c>
      <c r="AM25" s="47"/>
      <c r="AN25" s="2"/>
      <c r="AO25" s="59"/>
      <c r="AP25" s="59"/>
      <c r="AQ25" s="1"/>
      <c r="AT25" s="13"/>
      <c r="AU25" s="13"/>
      <c r="AV25" s="11"/>
      <c r="AW25" s="11"/>
      <c r="AX25" s="11"/>
    </row>
    <row r="26" spans="1:50" ht="17.25" customHeight="1">
      <c r="A26" s="162">
        <f t="shared" si="8"/>
        <v>18</v>
      </c>
      <c r="B26" s="54">
        <f>+'Ark1'!C352</f>
        <v>2024</v>
      </c>
      <c r="C26" s="54">
        <f>+'Ark1'!J352</f>
        <v>262</v>
      </c>
      <c r="D26" s="64" t="str">
        <f>VLOOKUP(C26,RNR!$A$1:$B$25,2)</f>
        <v>Strilalam</v>
      </c>
      <c r="E26" s="328" t="str">
        <f>+IF(G26=0,"",'Ark1'!Q352)</f>
        <v/>
      </c>
      <c r="F26" s="329" t="e">
        <f t="shared" si="0"/>
        <v>#VALUE!</v>
      </c>
      <c r="G26" s="328">
        <f>+'Ark1'!R352</f>
        <v>0</v>
      </c>
      <c r="H26" s="329">
        <f t="shared" si="1"/>
        <v>0</v>
      </c>
      <c r="I26" s="179" t="str">
        <f>+IF(G26=0,"",'Ark1'!AG352)</f>
        <v/>
      </c>
      <c r="J26" s="157" t="e">
        <f t="shared" si="2"/>
        <v>#VALUE!</v>
      </c>
      <c r="K26" s="179">
        <f>+'Ark1'!AH352</f>
        <v>0</v>
      </c>
      <c r="L26" s="47"/>
      <c r="M26" s="434">
        <f>+'Ark1'!AI352</f>
        <v>0</v>
      </c>
      <c r="N26" s="178"/>
      <c r="O26" s="286" t="str">
        <f>+IF(G26=0,"",'Ark1'!U352)</f>
        <v/>
      </c>
      <c r="P26" s="157" t="str">
        <f t="shared" si="3"/>
        <v/>
      </c>
      <c r="Q26" s="47"/>
      <c r="R26" s="122" t="str">
        <f>+IF(M26=0,"",'Ark1'!AJ352)</f>
        <v/>
      </c>
      <c r="S26" s="89"/>
      <c r="T26" s="70" t="str">
        <f>+IF(M26=0,"",'Ark1'!AK352)</f>
        <v/>
      </c>
      <c r="U26" s="47"/>
      <c r="V26" s="307" t="str">
        <f>+IF(G26=0,"",'Ark1'!S352)</f>
        <v/>
      </c>
      <c r="W26" s="56" t="str">
        <f t="shared" si="4"/>
        <v/>
      </c>
      <c r="X26" s="118"/>
      <c r="Y26" s="56" t="str">
        <f>+IF(G26=0,"",'Ark1'!T352)</f>
        <v/>
      </c>
      <c r="Z26" s="56" t="str">
        <f t="shared" si="5"/>
        <v/>
      </c>
      <c r="AA26" s="74" t="str">
        <f>+IF(G26=0,"",'Ark1'!W352)</f>
        <v/>
      </c>
      <c r="AB26" s="73"/>
      <c r="AC26" s="74" t="str">
        <f>+IF(G26=0,"",'Ark1'!X352)</f>
        <v/>
      </c>
      <c r="AD26" s="74" t="str">
        <f>+IF(G26=0,"",'Ark1'!Y352)</f>
        <v/>
      </c>
      <c r="AE26" s="74" t="str">
        <f>+IF(G26=0,"",'Ark1'!Z352)</f>
        <v/>
      </c>
      <c r="AF26" s="73"/>
      <c r="AG26" s="74" t="str">
        <f>+IF(G26=0,"",'Ark1'!Z352)</f>
        <v/>
      </c>
      <c r="AH26" s="74" t="str">
        <f>+IF(G26=0,"",'Ark1'!AB352)</f>
        <v/>
      </c>
      <c r="AI26" s="74" t="str">
        <f>+IF(G26=0,"",'Ark1'!AC352)</f>
        <v/>
      </c>
      <c r="AJ26" s="53"/>
      <c r="AK26" s="56" t="str">
        <f t="shared" si="6"/>
        <v/>
      </c>
      <c r="AL26" s="74" t="str">
        <f t="shared" si="7"/>
        <v/>
      </c>
      <c r="AM26" s="47"/>
      <c r="AN26" s="2"/>
      <c r="AO26" s="59"/>
      <c r="AP26" s="59"/>
      <c r="AQ26" s="1"/>
      <c r="AR26" s="5"/>
      <c r="AT26" s="13"/>
      <c r="AU26" s="13"/>
      <c r="AV26" s="11"/>
      <c r="AW26" s="11"/>
      <c r="AX26" s="11"/>
    </row>
    <row r="27" spans="1:50">
      <c r="A27" s="162">
        <f t="shared" si="8"/>
        <v>19</v>
      </c>
      <c r="B27" s="54">
        <f>+'Ark1'!C353</f>
        <v>2024</v>
      </c>
      <c r="C27" s="54">
        <f>+'Ark1'!J353</f>
        <v>267</v>
      </c>
      <c r="D27" s="64" t="str">
        <f>VLOOKUP(C27,RNR!$A$1:$B$25,2)</f>
        <v>Dalpro</v>
      </c>
      <c r="E27" s="328">
        <f>+IF(G27=0,"",'Ark1'!Q353)</f>
        <v>3</v>
      </c>
      <c r="F27" s="329">
        <f t="shared" si="0"/>
        <v>-3</v>
      </c>
      <c r="G27" s="328">
        <f>+'Ark1'!R353</f>
        <v>4</v>
      </c>
      <c r="H27" s="329">
        <f t="shared" si="1"/>
        <v>-8</v>
      </c>
      <c r="I27" s="179">
        <f>+IF(G27=0,"",'Ark1'!AG353)</f>
        <v>5.7943429811535821E-3</v>
      </c>
      <c r="J27" s="157">
        <f t="shared" si="2"/>
        <v>-5.711159452937666E-3</v>
      </c>
      <c r="K27" s="179">
        <f>+'Ark1'!AH353</f>
        <v>50</v>
      </c>
      <c r="L27" s="47"/>
      <c r="M27" s="434">
        <f>+'Ark1'!AI353</f>
        <v>4</v>
      </c>
      <c r="N27" s="178"/>
      <c r="O27" s="286">
        <f>+IF(G27=0,"",'Ark1'!U353)</f>
        <v>16.149999999999999</v>
      </c>
      <c r="P27" s="157">
        <f t="shared" si="3"/>
        <v>3.9083333333333279</v>
      </c>
      <c r="Q27" s="47"/>
      <c r="R27" s="122">
        <f>+IF(M27=0,"",'Ark1'!AJ353)</f>
        <v>98.424999999999983</v>
      </c>
      <c r="S27" s="89"/>
      <c r="T27" s="70">
        <f>+IF(M27=0,"",'Ark1'!AK353)</f>
        <v>16.904706279667185</v>
      </c>
      <c r="U27" s="47"/>
      <c r="V27" s="307">
        <f>+IF(G27=0,"",'Ark1'!S353)</f>
        <v>5</v>
      </c>
      <c r="W27" s="56">
        <f t="shared" si="4"/>
        <v>0.16666666666666785</v>
      </c>
      <c r="X27" s="118"/>
      <c r="Y27" s="56">
        <f>+IF(G27=0,"",'Ark1'!T353)</f>
        <v>5</v>
      </c>
      <c r="Z27" s="56">
        <f t="shared" si="5"/>
        <v>8.3333333333332149E-2</v>
      </c>
      <c r="AA27" s="74">
        <f>+IF(G27=0,"",'Ark1'!W353)</f>
        <v>0</v>
      </c>
      <c r="AB27" s="73"/>
      <c r="AC27" s="74">
        <f>+IF(G27=0,"",'Ark1'!X353)</f>
        <v>75</v>
      </c>
      <c r="AD27" s="74">
        <f>+IF(G27=0,"",'Ark1'!Y353)</f>
        <v>0</v>
      </c>
      <c r="AE27" s="74">
        <f>+IF(G27=0,"",'Ark1'!Z353)</f>
        <v>2.0621590627301409</v>
      </c>
      <c r="AF27" s="73"/>
      <c r="AG27" s="74">
        <f>+IF(G27=0,"",'Ark1'!Z353)</f>
        <v>2.0621590627301409</v>
      </c>
      <c r="AH27" s="74">
        <f>+IF(G27=0,"",'Ark1'!AB353)</f>
        <v>0</v>
      </c>
      <c r="AI27" s="74">
        <f>+IF(G27=0,"",'Ark1'!AC353)</f>
        <v>0</v>
      </c>
      <c r="AJ27" s="53"/>
      <c r="AK27" s="56">
        <f t="shared" si="6"/>
        <v>3.2299999999999995</v>
      </c>
      <c r="AL27" s="74">
        <f t="shared" si="7"/>
        <v>1.3333333333333333</v>
      </c>
      <c r="AM27" s="47"/>
      <c r="AN27" s="14"/>
      <c r="AO27" s="59"/>
      <c r="AP27" s="59"/>
      <c r="AQ27" s="1"/>
      <c r="AT27" s="13"/>
      <c r="AU27" s="13"/>
      <c r="AV27" s="11"/>
      <c r="AW27" s="11"/>
      <c r="AX27" s="11"/>
    </row>
    <row r="28" spans="1:50">
      <c r="A28" s="162">
        <f t="shared" si="8"/>
        <v>20</v>
      </c>
      <c r="B28" s="54">
        <f>+'Ark1'!C354</f>
        <v>2024</v>
      </c>
      <c r="C28" s="54">
        <f>+'Ark1'!J354</f>
        <v>309</v>
      </c>
      <c r="D28" s="64" t="str">
        <f>VLOOKUP(C28,RNR!$A$1:$B$25,2)</f>
        <v>Malvik</v>
      </c>
      <c r="E28" s="328">
        <f>+IF(G28=0,"",'Ark1'!Q354)</f>
        <v>740</v>
      </c>
      <c r="F28" s="329">
        <f t="shared" si="0"/>
        <v>-65</v>
      </c>
      <c r="G28" s="328">
        <f>+'Ark1'!R354</f>
        <v>4112</v>
      </c>
      <c r="H28" s="329">
        <f t="shared" si="1"/>
        <v>-591</v>
      </c>
      <c r="I28" s="179">
        <f>+IF(G28=0,"",'Ark1'!AG354)</f>
        <v>9.8800813181323033</v>
      </c>
      <c r="J28" s="157">
        <f t="shared" si="2"/>
        <v>0.19262840923740576</v>
      </c>
      <c r="K28" s="179">
        <f>+'Ark1'!AH354</f>
        <v>4.158560311284047</v>
      </c>
      <c r="L28" s="47"/>
      <c r="M28" s="434">
        <f>+'Ark1'!AI354</f>
        <v>4108</v>
      </c>
      <c r="N28" s="178"/>
      <c r="O28" s="286">
        <f>+IF(G28=0,"",'Ark1'!U354)</f>
        <v>26.787718871595345</v>
      </c>
      <c r="P28" s="157">
        <f t="shared" si="3"/>
        <v>0.48801655392577814</v>
      </c>
      <c r="Q28" s="47"/>
      <c r="R28" s="122">
        <f>+IF(M28=0,"",'Ark1'!AJ354)</f>
        <v>108.93188899707908</v>
      </c>
      <c r="S28" s="89"/>
      <c r="T28" s="70">
        <f>+IF(M28=0,"",'Ark1'!AK354)</f>
        <v>20.099357497395754</v>
      </c>
      <c r="U28" s="47"/>
      <c r="V28" s="307">
        <f>+IF(G28=0,"",'Ark1'!S354)</f>
        <v>7.3981031128404675</v>
      </c>
      <c r="W28" s="56">
        <f t="shared" si="4"/>
        <v>0.14464787150514713</v>
      </c>
      <c r="X28" s="118"/>
      <c r="Y28" s="56">
        <f>+IF(G28=0,"",'Ark1'!T354)</f>
        <v>6.2149805447470809</v>
      </c>
      <c r="Z28" s="56">
        <f t="shared" si="5"/>
        <v>-0.10290165810216312</v>
      </c>
      <c r="AA28" s="74">
        <f>+IF(G28=0,"",'Ark1'!W354)</f>
        <v>9.8005836575875502</v>
      </c>
      <c r="AB28" s="73"/>
      <c r="AC28" s="74">
        <f>+IF(G28=0,"",'Ark1'!X354)</f>
        <v>88.351167315175104</v>
      </c>
      <c r="AD28" s="74">
        <f>+IF(G28=0,"",'Ark1'!Y354)</f>
        <v>67.120622568093367</v>
      </c>
      <c r="AE28" s="74">
        <f>+IF(G28=0,"",'Ark1'!Z354)</f>
        <v>8.4726670543785101</v>
      </c>
      <c r="AF28" s="73"/>
      <c r="AG28" s="74">
        <f>+IF(G28=0,"",'Ark1'!Z354)</f>
        <v>8.4726670543785101</v>
      </c>
      <c r="AH28" s="74">
        <f>+IF(G28=0,"",'Ark1'!AB354)</f>
        <v>2.0276515760895353</v>
      </c>
      <c r="AI28" s="74">
        <f>+IF(G28=0,"",'Ark1'!AC354)</f>
        <v>82.946971717659011</v>
      </c>
      <c r="AJ28" s="53"/>
      <c r="AK28" s="56">
        <f t="shared" si="6"/>
        <v>3.6208901745504765</v>
      </c>
      <c r="AL28" s="74">
        <f t="shared" si="7"/>
        <v>5.5567567567567568</v>
      </c>
      <c r="AM28" s="47"/>
      <c r="AN28" s="2"/>
      <c r="AO28" s="59"/>
      <c r="AP28" s="59"/>
      <c r="AQ28" s="1"/>
      <c r="AT28" s="13"/>
      <c r="AU28" s="13"/>
      <c r="AV28" s="11"/>
      <c r="AW28" s="11"/>
      <c r="AX28" s="11"/>
    </row>
    <row r="29" spans="1:50" ht="17.399999999999999" customHeight="1">
      <c r="A29" s="162">
        <f t="shared" si="8"/>
        <v>21</v>
      </c>
      <c r="B29" s="54">
        <f>+'Ark1'!C355</f>
        <v>2024</v>
      </c>
      <c r="C29" s="54">
        <f>+'Ark1'!J355</f>
        <v>470</v>
      </c>
      <c r="D29" s="64" t="str">
        <f>VLOOKUP(C29,RNR!$A$1:$B$25,2)</f>
        <v>Jens Eide</v>
      </c>
      <c r="E29" s="328">
        <f>+IF(G29=0,"",'Ark1'!Q355)</f>
        <v>125</v>
      </c>
      <c r="F29" s="329">
        <f t="shared" si="0"/>
        <v>-14</v>
      </c>
      <c r="G29" s="328">
        <f>+'Ark1'!R355</f>
        <v>529</v>
      </c>
      <c r="H29" s="329">
        <f t="shared" si="1"/>
        <v>-61</v>
      </c>
      <c r="I29" s="179">
        <f>+IF(G29=0,"",'Ark1'!AG355)</f>
        <v>0.9637983622459978</v>
      </c>
      <c r="J29" s="157">
        <f t="shared" si="2"/>
        <v>-4.6140601251465352E-3</v>
      </c>
      <c r="K29" s="179">
        <f>+'Ark1'!AH355</f>
        <v>22.3062381852552</v>
      </c>
      <c r="L29" s="47"/>
      <c r="M29" s="434">
        <f>+'Ark1'!AI355</f>
        <v>526</v>
      </c>
      <c r="N29" s="178"/>
      <c r="O29" s="286">
        <f>+IF(G29=0,"",'Ark1'!U355)</f>
        <v>20.312287334593563</v>
      </c>
      <c r="P29" s="157">
        <f t="shared" si="3"/>
        <v>-0.64449232642338217</v>
      </c>
      <c r="Q29" s="47"/>
      <c r="R29" s="122">
        <f>+IF(M29=0,"",'Ark1'!AJ355)</f>
        <v>102.2927756653992</v>
      </c>
      <c r="S29" s="89"/>
      <c r="T29" s="70">
        <f>+IF(M29=0,"",'Ark1'!AK355)</f>
        <v>18.121842618739159</v>
      </c>
      <c r="U29" s="47"/>
      <c r="V29" s="307">
        <f>+IF(G29=0,"",'Ark1'!S355)</f>
        <v>6.4896030245746692</v>
      </c>
      <c r="W29" s="56">
        <f t="shared" si="4"/>
        <v>-4.5990195764314734E-2</v>
      </c>
      <c r="X29" s="118"/>
      <c r="Y29" s="56">
        <f>+IF(G29=0,"",'Ark1'!T355)</f>
        <v>6.2514177693761805</v>
      </c>
      <c r="Z29" s="56">
        <f t="shared" si="5"/>
        <v>-5.7056806895005252E-2</v>
      </c>
      <c r="AA29" s="74">
        <f>+IF(G29=0,"",'Ark1'!W355)</f>
        <v>12.476370510396976</v>
      </c>
      <c r="AB29" s="73"/>
      <c r="AC29" s="74">
        <f>+IF(G29=0,"",'Ark1'!X355)</f>
        <v>67.296786389413995</v>
      </c>
      <c r="AD29" s="74">
        <f>+IF(G29=0,"",'Ark1'!Y355)</f>
        <v>32.136105860113432</v>
      </c>
      <c r="AE29" s="74">
        <f>+IF(G29=0,"",'Ark1'!Z355)</f>
        <v>7.6128026347230611</v>
      </c>
      <c r="AF29" s="73"/>
      <c r="AG29" s="74">
        <f>+IF(G29=0,"",'Ark1'!Z355)</f>
        <v>7.6128026347230611</v>
      </c>
      <c r="AH29" s="74">
        <f>+IF(G29=0,"",'Ark1'!AB355)</f>
        <v>2.0603197930577055</v>
      </c>
      <c r="AI29" s="74">
        <f>+IF(G29=0,"",'Ark1'!AC355)</f>
        <v>77.57656459436582</v>
      </c>
      <c r="AJ29" s="53"/>
      <c r="AK29" s="56">
        <f t="shared" si="6"/>
        <v>3.1299737838625092</v>
      </c>
      <c r="AL29" s="74">
        <f t="shared" si="7"/>
        <v>4.2320000000000002</v>
      </c>
      <c r="AM29" s="47"/>
      <c r="AN29" s="4"/>
      <c r="AO29" s="59"/>
      <c r="AP29" s="59"/>
      <c r="AQ29" s="1"/>
      <c r="AT29" s="57"/>
      <c r="AU29" s="57"/>
      <c r="AV29" s="11"/>
      <c r="AW29" s="11"/>
      <c r="AX29" s="11"/>
    </row>
    <row r="30" spans="1:50" ht="17.399999999999999" customHeight="1">
      <c r="A30" s="162">
        <f t="shared" si="8"/>
        <v>22</v>
      </c>
      <c r="B30" s="54">
        <f>+'Ark1'!C356</f>
        <v>2024</v>
      </c>
      <c r="C30" s="54">
        <f>+'Ark1'!J356</f>
        <v>629</v>
      </c>
      <c r="D30" s="64" t="str">
        <f>VLOOKUP(C30,RNR!$A$1:$B$25,2)</f>
        <v>Bø</v>
      </c>
      <c r="E30" s="328" t="str">
        <f>+IF(G30=0,"",'Ark1'!Q356)</f>
        <v/>
      </c>
      <c r="F30" s="329" t="e">
        <f t="shared" si="0"/>
        <v>#VALUE!</v>
      </c>
      <c r="G30" s="328">
        <f>+'Ark1'!R356</f>
        <v>0</v>
      </c>
      <c r="H30" s="329">
        <f t="shared" si="1"/>
        <v>-140</v>
      </c>
      <c r="I30" s="179" t="str">
        <f>+IF(G30=0,"",'Ark1'!AG356)</f>
        <v/>
      </c>
      <c r="J30" s="157" t="e">
        <f t="shared" si="2"/>
        <v>#VALUE!</v>
      </c>
      <c r="K30" s="179">
        <f>+'Ark1'!AH356</f>
        <v>0</v>
      </c>
      <c r="L30" s="47"/>
      <c r="M30" s="434">
        <f>+'Ark1'!AI356</f>
        <v>0</v>
      </c>
      <c r="N30" s="178"/>
      <c r="O30" s="286" t="str">
        <f>+IF(G30=0,"",'Ark1'!U356)</f>
        <v/>
      </c>
      <c r="P30" s="157" t="str">
        <f t="shared" si="3"/>
        <v/>
      </c>
      <c r="Q30" s="47"/>
      <c r="R30" s="122" t="str">
        <f>+IF(M30=0,"",'Ark1'!AJ356)</f>
        <v/>
      </c>
      <c r="S30" s="89"/>
      <c r="T30" s="70" t="str">
        <f>+IF(M30=0,"",'Ark1'!AK356)</f>
        <v/>
      </c>
      <c r="U30" s="47"/>
      <c r="V30" s="307" t="str">
        <f>+IF(G30=0,"",'Ark1'!S356)</f>
        <v/>
      </c>
      <c r="W30" s="56" t="str">
        <f t="shared" si="4"/>
        <v/>
      </c>
      <c r="X30" s="118"/>
      <c r="Y30" s="56" t="str">
        <f>+IF(G30=0,"",'Ark1'!T356)</f>
        <v/>
      </c>
      <c r="Z30" s="56" t="str">
        <f t="shared" si="5"/>
        <v/>
      </c>
      <c r="AA30" s="74" t="str">
        <f>+IF(G30=0,"",'Ark1'!W356)</f>
        <v/>
      </c>
      <c r="AB30" s="73"/>
      <c r="AC30" s="74" t="str">
        <f>+IF(G30=0,"",'Ark1'!X356)</f>
        <v/>
      </c>
      <c r="AD30" s="74" t="str">
        <f>+IF(G30=0,"",'Ark1'!Y356)</f>
        <v/>
      </c>
      <c r="AE30" s="74" t="str">
        <f>+IF(G30=0,"",'Ark1'!Z356)</f>
        <v/>
      </c>
      <c r="AF30" s="73"/>
      <c r="AG30" s="74" t="str">
        <f>+IF(G30=0,"",'Ark1'!Z356)</f>
        <v/>
      </c>
      <c r="AH30" s="74" t="str">
        <f>+IF(G30=0,"",'Ark1'!AB356)</f>
        <v/>
      </c>
      <c r="AI30" s="74" t="str">
        <f>+IF(G30=0,"",'Ark1'!AC356)</f>
        <v/>
      </c>
      <c r="AJ30" s="53"/>
      <c r="AK30" s="56" t="str">
        <f t="shared" si="6"/>
        <v/>
      </c>
      <c r="AL30" s="74" t="str">
        <f t="shared" si="7"/>
        <v/>
      </c>
      <c r="AM30" s="47"/>
      <c r="AN30" s="4"/>
      <c r="AO30" s="59"/>
      <c r="AP30" s="59"/>
      <c r="AQ30" s="1"/>
      <c r="AT30" s="57"/>
      <c r="AU30" s="57"/>
      <c r="AV30" s="11"/>
      <c r="AW30" s="11"/>
      <c r="AX30" s="11"/>
    </row>
    <row r="31" spans="1:50">
      <c r="A31" s="162">
        <f t="shared" si="8"/>
        <v>23</v>
      </c>
      <c r="B31" s="54">
        <f>+'Ark1'!C357</f>
        <v>2024</v>
      </c>
      <c r="C31" s="54">
        <f>+'Ark1'!J357</f>
        <v>643</v>
      </c>
      <c r="D31" s="64" t="str">
        <f>VLOOKUP(C31,RNR!$A$1:$B$25,2)</f>
        <v>Bjerka</v>
      </c>
      <c r="E31" s="328">
        <f>+IF(G31=0,"",'Ark1'!Q357)</f>
        <v>375</v>
      </c>
      <c r="F31" s="329">
        <f t="shared" si="0"/>
        <v>9</v>
      </c>
      <c r="G31" s="328">
        <f>+'Ark1'!R357</f>
        <v>2215</v>
      </c>
      <c r="H31" s="329">
        <f t="shared" si="1"/>
        <v>-471</v>
      </c>
      <c r="I31" s="179">
        <f>+IF(G31=0,"",'Ark1'!AG357)</f>
        <v>4.9260705519560011</v>
      </c>
      <c r="J31" s="157">
        <f t="shared" si="2"/>
        <v>-8.3561488134840545E-2</v>
      </c>
      <c r="K31" s="179">
        <f>+'Ark1'!AH357</f>
        <v>4.1534988713318306</v>
      </c>
      <c r="L31" s="47"/>
      <c r="M31" s="434">
        <f>+'Ark1'!AI357</f>
        <v>1977</v>
      </c>
      <c r="N31" s="178"/>
      <c r="O31" s="286">
        <f>+IF(G31=0,"",'Ark1'!U357)</f>
        <v>24.794492099322728</v>
      </c>
      <c r="P31" s="157">
        <f t="shared" si="3"/>
        <v>0.98138711049173111</v>
      </c>
      <c r="Q31" s="47"/>
      <c r="R31" s="122">
        <f>+IF(M31=0,"",'Ark1'!AJ357)</f>
        <v>106.49903894790086</v>
      </c>
      <c r="S31" s="89"/>
      <c r="T31" s="70">
        <f>+IF(M31=0,"",'Ark1'!AK357)</f>
        <v>19.62085319573848</v>
      </c>
      <c r="U31" s="47"/>
      <c r="V31" s="307">
        <f>+IF(G31=0,"",'Ark1'!S357)</f>
        <v>7.157110609480811</v>
      </c>
      <c r="W31" s="56">
        <f t="shared" si="4"/>
        <v>0.43559162213903679</v>
      </c>
      <c r="X31" s="118"/>
      <c r="Y31" s="56">
        <f>+IF(G31=0,"",'Ark1'!T357)</f>
        <v>5.9683972911963883</v>
      </c>
      <c r="Z31" s="56">
        <f t="shared" si="5"/>
        <v>-0.30449920917591111</v>
      </c>
      <c r="AA31" s="74">
        <f>+IF(G31=0,"",'Ark1'!W357)</f>
        <v>9.9774266365688504</v>
      </c>
      <c r="AB31" s="73"/>
      <c r="AC31" s="74">
        <f>+IF(G31=0,"",'Ark1'!X357)</f>
        <v>82.257336343115142</v>
      </c>
      <c r="AD31" s="74">
        <f>+IF(G31=0,"",'Ark1'!Y357)</f>
        <v>57.742663656884886</v>
      </c>
      <c r="AE31" s="74">
        <f>+IF(G31=0,"",'Ark1'!Z357)</f>
        <v>8.8952761654894807</v>
      </c>
      <c r="AF31" s="73"/>
      <c r="AG31" s="74">
        <f>+IF(G31=0,"",'Ark1'!Z357)</f>
        <v>8.8952761654894807</v>
      </c>
      <c r="AH31" s="74">
        <f>+IF(G31=0,"",'Ark1'!AB357)</f>
        <v>2.0499174470394252</v>
      </c>
      <c r="AI31" s="74">
        <f>+IF(G31=0,"",'Ark1'!AC357)</f>
        <v>78.648482355412497</v>
      </c>
      <c r="AJ31" s="53"/>
      <c r="AK31" s="56">
        <f t="shared" si="6"/>
        <v>3.4643159023528578</v>
      </c>
      <c r="AL31" s="74">
        <f t="shared" ref="AL31:AL33" si="9">+IF(G31=0,"",G31/E31)</f>
        <v>5.9066666666666663</v>
      </c>
      <c r="AM31" s="47"/>
      <c r="AN31" s="4"/>
      <c r="AO31" s="59"/>
      <c r="AP31" s="59"/>
      <c r="AQ31" s="1"/>
      <c r="AR31" s="4"/>
    </row>
    <row r="32" spans="1:50">
      <c r="A32" s="162">
        <f t="shared" si="8"/>
        <v>24</v>
      </c>
      <c r="B32" s="54">
        <f>+'Ark1'!C358</f>
        <v>2024</v>
      </c>
      <c r="C32" s="54">
        <f>+'Ark1'!J358</f>
        <v>704</v>
      </c>
      <c r="D32" s="64" t="str">
        <f>VLOOKUP(C32,RNR!$A$1:$B$25,2)</f>
        <v>Øre Vilt</v>
      </c>
      <c r="E32" s="328" t="str">
        <f>+IF(G32=0,"",'Ark1'!Q358)</f>
        <v/>
      </c>
      <c r="F32" s="329" t="e">
        <f t="shared" si="0"/>
        <v>#VALUE!</v>
      </c>
      <c r="G32" s="328">
        <f>+'Ark1'!R358</f>
        <v>0</v>
      </c>
      <c r="H32" s="329">
        <f t="shared" si="1"/>
        <v>0</v>
      </c>
      <c r="I32" s="179" t="str">
        <f>+IF(G32=0,"",'Ark1'!AG358)</f>
        <v/>
      </c>
      <c r="J32" s="157" t="e">
        <f t="shared" si="2"/>
        <v>#VALUE!</v>
      </c>
      <c r="K32" s="179">
        <f>+'Ark1'!AH358</f>
        <v>0</v>
      </c>
      <c r="L32" s="47"/>
      <c r="M32" s="434">
        <f>+'Ark1'!AI358</f>
        <v>0</v>
      </c>
      <c r="N32" s="178"/>
      <c r="O32" s="286" t="str">
        <f>+IF(G32=0,"",'Ark1'!U358)</f>
        <v/>
      </c>
      <c r="P32" s="157" t="str">
        <f t="shared" si="3"/>
        <v/>
      </c>
      <c r="Q32" s="47"/>
      <c r="R32" s="122" t="str">
        <f>+IF(M32=0,"",'Ark1'!AJ358)</f>
        <v/>
      </c>
      <c r="S32" s="89"/>
      <c r="T32" s="70" t="str">
        <f>+IF(M32=0,"",'Ark1'!AK358)</f>
        <v/>
      </c>
      <c r="U32" s="47"/>
      <c r="V32" s="307" t="str">
        <f>+IF(G32=0,"",'Ark1'!S358)</f>
        <v/>
      </c>
      <c r="W32" s="56" t="str">
        <f t="shared" si="4"/>
        <v/>
      </c>
      <c r="X32" s="118"/>
      <c r="Y32" s="56" t="str">
        <f>+IF(G32=0,"",'Ark1'!T358)</f>
        <v/>
      </c>
      <c r="Z32" s="56" t="str">
        <f t="shared" si="5"/>
        <v/>
      </c>
      <c r="AA32" s="74" t="str">
        <f>+IF(G32=0,"",'Ark1'!W358)</f>
        <v/>
      </c>
      <c r="AB32" s="73"/>
      <c r="AC32" s="74" t="str">
        <f>+IF(G32=0,"",'Ark1'!X358)</f>
        <v/>
      </c>
      <c r="AD32" s="74" t="str">
        <f>+IF(G32=0,"",'Ark1'!Y358)</f>
        <v/>
      </c>
      <c r="AE32" s="74" t="str">
        <f>+IF(G32=0,"",'Ark1'!Z358)</f>
        <v/>
      </c>
      <c r="AF32" s="73"/>
      <c r="AG32" s="74" t="str">
        <f>+IF(G32=0,"",'Ark1'!Z358)</f>
        <v/>
      </c>
      <c r="AH32" s="74" t="str">
        <f>+IF(G32=0,"",'Ark1'!AB358)</f>
        <v/>
      </c>
      <c r="AI32" s="74" t="str">
        <f>+IF(G32=0,"",'Ark1'!AC358)</f>
        <v/>
      </c>
      <c r="AJ32" s="53"/>
      <c r="AK32" s="56" t="str">
        <f t="shared" si="6"/>
        <v/>
      </c>
      <c r="AL32" s="74" t="str">
        <f t="shared" si="9"/>
        <v/>
      </c>
      <c r="AM32" s="47"/>
      <c r="AN32" s="4"/>
      <c r="AO32" s="59"/>
      <c r="AP32" s="59"/>
      <c r="AQ32" s="1"/>
      <c r="AR32" s="18"/>
      <c r="AT32" s="1"/>
      <c r="AU32" s="5"/>
    </row>
    <row r="33" spans="1:47">
      <c r="A33" s="162">
        <f t="shared" si="8"/>
        <v>25</v>
      </c>
      <c r="B33" s="54">
        <f>+'Ark1'!C359</f>
        <v>2024</v>
      </c>
      <c r="C33" s="54">
        <f>+'Ark1'!J359</f>
        <v>802</v>
      </c>
      <c r="D33" s="64" t="str">
        <f>VLOOKUP(C33,RNR!$A$1:$B$25,2)</f>
        <v>Karasjok</v>
      </c>
      <c r="E33" s="328">
        <f>+IF(G33=0,"",'Ark1'!Q359)</f>
        <v>73</v>
      </c>
      <c r="F33" s="329">
        <f t="shared" si="0"/>
        <v>-4</v>
      </c>
      <c r="G33" s="328">
        <f>+'Ark1'!R359</f>
        <v>609</v>
      </c>
      <c r="H33" s="329">
        <f t="shared" si="1"/>
        <v>12</v>
      </c>
      <c r="I33" s="179">
        <f>+IF(G33=0,"",'Ark1'!AG359)</f>
        <v>1.2682883950342652</v>
      </c>
      <c r="J33" s="157">
        <f t="shared" si="2"/>
        <v>6.3249533222163645E-2</v>
      </c>
      <c r="K33" s="179">
        <f>+'Ark1'!AH359</f>
        <v>3.612479474548441</v>
      </c>
      <c r="L33" s="47"/>
      <c r="M33" s="434">
        <f>+'Ark1'!AI359</f>
        <v>608</v>
      </c>
      <c r="N33" s="178"/>
      <c r="O33" s="286">
        <f>+IF(G33=0,"",'Ark1'!U359)</f>
        <v>23.218226600985226</v>
      </c>
      <c r="P33" s="157">
        <f t="shared" si="3"/>
        <v>-2.5534651913095772</v>
      </c>
      <c r="Q33" s="47"/>
      <c r="R33" s="122">
        <f>+IF(M33=0,"",'Ark1'!AJ359)</f>
        <v>106.15805921052632</v>
      </c>
      <c r="S33" s="89"/>
      <c r="T33" s="70">
        <f>+IF(M33=0,"",'Ark1'!AK359)</f>
        <v>18.406544695040225</v>
      </c>
      <c r="U33" s="47"/>
      <c r="V33" s="307">
        <f>+IF(G33=0,"",'Ark1'!S359)</f>
        <v>6.7438423645320205</v>
      </c>
      <c r="W33" s="56">
        <f t="shared" si="4"/>
        <v>-0.97642564216814876</v>
      </c>
      <c r="X33" s="118"/>
      <c r="Y33" s="56">
        <f>+IF(G33=0,"",'Ark1'!T359)</f>
        <v>6.2955665024630552</v>
      </c>
      <c r="Z33" s="56">
        <f t="shared" si="5"/>
        <v>-0.67595778564414655</v>
      </c>
      <c r="AA33" s="74">
        <f>+IF(G33=0,"",'Ark1'!W359)</f>
        <v>15.270935960591135</v>
      </c>
      <c r="AB33" s="73"/>
      <c r="AC33" s="74">
        <f>+IF(G33=0,"",'Ark1'!X359)</f>
        <v>75.205254515599364</v>
      </c>
      <c r="AD33" s="74">
        <f>+IF(G33=0,"",'Ark1'!Y359)</f>
        <v>52.216748768472897</v>
      </c>
      <c r="AE33" s="74">
        <f>+IF(G33=0,"",'Ark1'!Z359)</f>
        <v>9.2523558163455899</v>
      </c>
      <c r="AF33" s="73"/>
      <c r="AG33" s="74">
        <f>+IF(G33=0,"",'Ark1'!Z359)</f>
        <v>9.2523558163455899</v>
      </c>
      <c r="AH33" s="74">
        <f>+IF(G33=0,"",'Ark1'!AB359)</f>
        <v>2.2447889041580171</v>
      </c>
      <c r="AI33" s="74">
        <f>+IF(G33=0,"",'Ark1'!AC359)</f>
        <v>87.050422397141105</v>
      </c>
      <c r="AJ33" s="53"/>
      <c r="AK33" s="56">
        <f t="shared" si="6"/>
        <v>3.4428780131482837</v>
      </c>
      <c r="AL33" s="74">
        <f t="shared" si="9"/>
        <v>8.3424657534246567</v>
      </c>
      <c r="AM33" s="47"/>
      <c r="AN33" s="4"/>
      <c r="AO33" s="59"/>
      <c r="AP33" s="59"/>
      <c r="AQ33" s="1"/>
      <c r="AR33" s="18"/>
      <c r="AT33" s="1"/>
      <c r="AU33" s="5"/>
    </row>
    <row r="34" spans="1:47">
      <c r="A34" s="162"/>
      <c r="B34" s="162"/>
      <c r="C34" s="162"/>
      <c r="D34" s="162"/>
      <c r="E34" s="162"/>
      <c r="F34" s="162"/>
      <c r="G34" s="162"/>
      <c r="H34" s="162"/>
      <c r="I34" s="162"/>
      <c r="J34" s="162"/>
      <c r="K34" s="162"/>
      <c r="L34" s="162"/>
      <c r="M34" s="162"/>
      <c r="N34" s="162"/>
      <c r="O34" s="162"/>
      <c r="P34" s="162"/>
      <c r="Q34" s="47"/>
      <c r="R34" s="162"/>
      <c r="S34" s="89"/>
      <c r="T34" s="162"/>
      <c r="U34" s="47"/>
      <c r="V34" s="162"/>
      <c r="W34" s="162"/>
      <c r="X34" s="118"/>
      <c r="Y34" s="162"/>
      <c r="Z34" s="162"/>
      <c r="AA34" s="162"/>
      <c r="AB34" s="162"/>
      <c r="AC34" s="162"/>
      <c r="AD34" s="162"/>
      <c r="AE34" s="162"/>
      <c r="AF34" s="162"/>
      <c r="AG34" s="162"/>
      <c r="AH34" s="162"/>
      <c r="AI34" s="162"/>
      <c r="AJ34" s="162"/>
      <c r="AK34" s="162"/>
      <c r="AL34" s="162"/>
      <c r="AM34" s="47"/>
      <c r="AN34" s="4"/>
      <c r="AO34" s="59"/>
      <c r="AP34" s="59"/>
      <c r="AQ34" s="1"/>
      <c r="AR34" s="18"/>
      <c r="AT34" s="1"/>
      <c r="AU34" s="5"/>
    </row>
    <row r="35" spans="1:47">
      <c r="A35" s="162">
        <v>1</v>
      </c>
      <c r="B35" s="79">
        <f>+'Ark1'!C360</f>
        <v>2023</v>
      </c>
      <c r="C35" s="79">
        <f>+'Ark1'!J360</f>
        <v>103</v>
      </c>
      <c r="D35" s="80" t="str">
        <f>VLOOKUP(C35,RNR!$A$1:$B$25,2)</f>
        <v>Rudshøgda</v>
      </c>
      <c r="E35" s="356">
        <f>+IF(G35=0,"",'Ark1'!Q360)</f>
        <v>258</v>
      </c>
      <c r="F35" s="79"/>
      <c r="G35" s="356">
        <f>+'Ark1'!R360</f>
        <v>1230</v>
      </c>
      <c r="H35" s="361"/>
      <c r="I35" s="180">
        <f>+IF(G35=0,"",'Ark1'!AG360)</f>
        <v>2.8040295731356744</v>
      </c>
      <c r="J35" s="158"/>
      <c r="K35" s="180">
        <f>+'Ark1'!AH360</f>
        <v>4.7154471544715459</v>
      </c>
      <c r="L35" s="47"/>
      <c r="M35" s="273">
        <f>+'Ark1'!AI360</f>
        <v>0</v>
      </c>
      <c r="N35" s="178"/>
      <c r="O35" s="158">
        <f>+'Ark1'!U360</f>
        <v>29.106747967479674</v>
      </c>
      <c r="P35" s="158"/>
      <c r="Q35" s="47"/>
      <c r="R35" s="437" t="str">
        <f>+IF(M35=0,"",'Ark1'!AJ360)</f>
        <v/>
      </c>
      <c r="S35" s="89"/>
      <c r="T35" s="307" t="str">
        <f>+IF(M35=0,"",'Ark1'!AK360)</f>
        <v/>
      </c>
      <c r="U35" s="47"/>
      <c r="V35" s="81">
        <f>+'Ark1'!S360</f>
        <v>7.709756097560974</v>
      </c>
      <c r="W35" s="79"/>
      <c r="X35" s="79"/>
      <c r="Y35" s="81">
        <f>+'Ark1'!T360</f>
        <v>6.5056910569105684</v>
      </c>
      <c r="Z35" s="79"/>
      <c r="AA35" s="82">
        <f>+IF(G35=0,"",'Ark1'!W360)</f>
        <v>13.495934959349595</v>
      </c>
      <c r="AB35" s="73"/>
      <c r="AC35" s="82">
        <f>+IF(G35=0,"",'Ark1'!X360)</f>
        <v>97.154471544715435</v>
      </c>
      <c r="AD35" s="82">
        <f>+IF(G35=0,"",'Ark1'!Y360)</f>
        <v>78.780487804878049</v>
      </c>
      <c r="AE35" s="82">
        <f>+IF(G35=0,"",'Ark1'!Z360)</f>
        <v>7.2678607577051375</v>
      </c>
      <c r="AF35" s="73"/>
      <c r="AG35" s="158">
        <f>+IF(G35=0,"",'Ark1'!Z360)</f>
        <v>7.2678607577051375</v>
      </c>
      <c r="AH35" s="81">
        <f>+IF(G35=0,"",'Ark1'!AB360)</f>
        <v>2.3212451387100543</v>
      </c>
      <c r="AI35" s="81">
        <f>+IF(G35=0,"",'Ark1'!AC360)</f>
        <v>68.433546989794863</v>
      </c>
      <c r="AJ35" s="53"/>
      <c r="AK35" s="81">
        <f t="shared" ref="AK35:AK59" si="10">+IF(G35=0,"",O35/V35)</f>
        <v>3.775313719287146</v>
      </c>
      <c r="AL35" s="82">
        <f t="shared" ref="AL35:AL36" si="11">+IF(G35=0,"",G35/E35)</f>
        <v>4.7674418604651159</v>
      </c>
      <c r="AM35" s="47"/>
      <c r="AN35" s="4"/>
      <c r="AO35" s="59"/>
      <c r="AP35" s="59"/>
      <c r="AQ35" s="1"/>
      <c r="AR35" s="18"/>
      <c r="AT35" s="1"/>
      <c r="AU35" s="5"/>
    </row>
    <row r="36" spans="1:47">
      <c r="A36" s="162">
        <f t="shared" si="8"/>
        <v>2</v>
      </c>
      <c r="B36" s="79">
        <f>+'Ark1'!C361</f>
        <v>2023</v>
      </c>
      <c r="C36" s="79">
        <f>+'Ark1'!J361</f>
        <v>106</v>
      </c>
      <c r="D36" s="80" t="str">
        <f>VLOOKUP(C36,RNR!$A$1:$B$25,2)</f>
        <v>Furuseth</v>
      </c>
      <c r="E36" s="356">
        <f>+IF(G36=0,"",'Ark1'!Q361)</f>
        <v>276</v>
      </c>
      <c r="F36" s="79"/>
      <c r="G36" s="356">
        <f>+'Ark1'!R361</f>
        <v>1933</v>
      </c>
      <c r="H36" s="361"/>
      <c r="I36" s="180">
        <f>+IF(G36=0,"",'Ark1'!AG361)</f>
        <v>4.1450197700403315</v>
      </c>
      <c r="J36" s="158"/>
      <c r="K36" s="180">
        <f>+'Ark1'!AH361</f>
        <v>0.36213140196585614</v>
      </c>
      <c r="L36" s="47"/>
      <c r="M36" s="273">
        <f>+'Ark1'!AI361</f>
        <v>427</v>
      </c>
      <c r="N36" s="178"/>
      <c r="O36" s="158">
        <f>+'Ark1'!U361</f>
        <v>27.378582514226618</v>
      </c>
      <c r="P36" s="158"/>
      <c r="Q36" s="47"/>
      <c r="R36" s="437">
        <f>+IF(M36=0,"",'Ark1'!AJ361)</f>
        <v>110.95316159250588</v>
      </c>
      <c r="S36" s="89"/>
      <c r="T36" s="307">
        <f>+IF(M36=0,"",'Ark1'!AK361)</f>
        <v>20.161492791811568</v>
      </c>
      <c r="U36" s="47"/>
      <c r="V36" s="81">
        <f>+'Ark1'!S361</f>
        <v>6.7909984480082795</v>
      </c>
      <c r="W36" s="79"/>
      <c r="X36" s="79"/>
      <c r="Y36" s="81">
        <f>+'Ark1'!T361</f>
        <v>6.2757371960682882</v>
      </c>
      <c r="Z36" s="79"/>
      <c r="AA36" s="82">
        <f>+IF(G36=0,"",'Ark1'!W361)</f>
        <v>16.244180031039829</v>
      </c>
      <c r="AB36" s="73"/>
      <c r="AC36" s="82">
        <f>+IF(G36=0,"",'Ark1'!X361)</f>
        <v>95.447490946714979</v>
      </c>
      <c r="AD36" s="82">
        <f>+IF(G36=0,"",'Ark1'!Y361)</f>
        <v>72.73667873771339</v>
      </c>
      <c r="AE36" s="82">
        <f>+IF(G36=0,"",'Ark1'!Z361)</f>
        <v>6.9010879322593617</v>
      </c>
      <c r="AF36" s="73"/>
      <c r="AG36" s="158">
        <f>+IF(G36=0,"",'Ark1'!Z361)</f>
        <v>6.9010879322593617</v>
      </c>
      <c r="AH36" s="81">
        <f>+IF(G36=0,"",'Ark1'!AB361)</f>
        <v>2.1635211181805096</v>
      </c>
      <c r="AI36" s="81">
        <f>+IF(G36=0,"",'Ark1'!AC361)</f>
        <v>72.611468513764137</v>
      </c>
      <c r="AJ36" s="53"/>
      <c r="AK36" s="81">
        <f t="shared" si="10"/>
        <v>4.0315989944389452</v>
      </c>
      <c r="AL36" s="82">
        <f t="shared" si="11"/>
        <v>7.0036231884057969</v>
      </c>
      <c r="AM36" s="47"/>
      <c r="AN36" s="4"/>
      <c r="AO36" s="59"/>
      <c r="AP36" s="59"/>
      <c r="AQ36" s="1"/>
      <c r="AR36" s="18"/>
    </row>
    <row r="37" spans="1:47">
      <c r="A37" s="162">
        <f>1+A36</f>
        <v>3</v>
      </c>
      <c r="B37" s="79">
        <f>+'Ark1'!C362</f>
        <v>2023</v>
      </c>
      <c r="C37" s="79">
        <f>+'Ark1'!J362</f>
        <v>110</v>
      </c>
      <c r="D37" s="80" t="str">
        <f>VLOOKUP(C37,RNR!$A$1:$B$25,2)</f>
        <v>Gol</v>
      </c>
      <c r="E37" s="356">
        <f>+IF(G37=0,"",'Ark1'!Q362)</f>
        <v>1014</v>
      </c>
      <c r="F37" s="79"/>
      <c r="G37" s="356">
        <f>+'Ark1'!R362</f>
        <v>5935</v>
      </c>
      <c r="H37" s="361"/>
      <c r="I37" s="180">
        <f>+IF(G37=0,"",'Ark1'!AG362)</f>
        <v>12.99319757728113</v>
      </c>
      <c r="J37" s="158"/>
      <c r="K37" s="180">
        <f>+'Ark1'!AH362</f>
        <v>4.532434709351306</v>
      </c>
      <c r="L37" s="47"/>
      <c r="M37" s="273">
        <f>+'Ark1'!AI362</f>
        <v>5268</v>
      </c>
      <c r="N37" s="178"/>
      <c r="O37" s="158">
        <f>+'Ark1'!U362</f>
        <v>27.951912384161833</v>
      </c>
      <c r="P37" s="158"/>
      <c r="Q37" s="47"/>
      <c r="R37" s="437">
        <f>+IF(M37=0,"",'Ark1'!AJ362)</f>
        <v>110.50392938496528</v>
      </c>
      <c r="S37" s="89"/>
      <c r="T37" s="307">
        <f>+IF(M37=0,"",'Ark1'!AK362)</f>
        <v>20.12266590065942</v>
      </c>
      <c r="U37" s="47"/>
      <c r="V37" s="81">
        <f>+'Ark1'!S362</f>
        <v>7.1533277169334477</v>
      </c>
      <c r="W37" s="79"/>
      <c r="X37" s="79"/>
      <c r="Y37" s="81">
        <f>+'Ark1'!T362</f>
        <v>5.9457455770850896</v>
      </c>
      <c r="Z37" s="79"/>
      <c r="AA37" s="82">
        <f>+IF(G37=0,"",'Ark1'!W362)</f>
        <v>11.457455770850881</v>
      </c>
      <c r="AB37" s="73"/>
      <c r="AC37" s="82">
        <f>+IF(G37=0,"",'Ark1'!X362)</f>
        <v>93.732097725358017</v>
      </c>
      <c r="AD37" s="82">
        <f>+IF(G37=0,"",'Ark1'!Y362)</f>
        <v>73.46251053074981</v>
      </c>
      <c r="AE37" s="82">
        <f>+IF(G37=0,"",'Ark1'!Z362)</f>
        <v>7.9054752207431376</v>
      </c>
      <c r="AF37" s="73"/>
      <c r="AG37" s="158">
        <f>+IF(G37=0,"",'Ark1'!Z362)</f>
        <v>7.9054752207431376</v>
      </c>
      <c r="AH37" s="81">
        <f>+IF(G37=0,"",'Ark1'!AB362)</f>
        <v>2.1646049884043519</v>
      </c>
      <c r="AI37" s="81">
        <f>+IF(G37=0,"",'Ark1'!AC362)</f>
        <v>67.565002439294062</v>
      </c>
      <c r="AJ37" s="53"/>
      <c r="AK37" s="81">
        <f t="shared" si="10"/>
        <v>3.9075397479684475</v>
      </c>
      <c r="AL37" s="82">
        <f t="shared" ref="AL37:AL38" si="12">+IF(G37=0,"",G37/E37)</f>
        <v>5.8530571992110456</v>
      </c>
      <c r="AM37" s="47"/>
      <c r="AN37" s="4"/>
      <c r="AO37" s="59"/>
      <c r="AP37" s="59"/>
      <c r="AQ37" s="1"/>
      <c r="AR37" s="18"/>
    </row>
    <row r="38" spans="1:47">
      <c r="A38" s="162">
        <f t="shared" ref="A38" si="13">1+A37</f>
        <v>4</v>
      </c>
      <c r="B38" s="79">
        <f>+'Ark1'!C363</f>
        <v>2023</v>
      </c>
      <c r="C38" s="79">
        <f>+'Ark1'!J363</f>
        <v>111</v>
      </c>
      <c r="D38" s="80" t="str">
        <f>VLOOKUP(C38,RNR!$A$1:$B$25,2)</f>
        <v>Forus</v>
      </c>
      <c r="E38" s="356">
        <f>+IF(G38=0,"",'Ark1'!Q363)</f>
        <v>892</v>
      </c>
      <c r="F38" s="79"/>
      <c r="G38" s="356">
        <f>+'Ark1'!R363</f>
        <v>4524</v>
      </c>
      <c r="H38" s="361"/>
      <c r="I38" s="180">
        <f>+IF(G38=0,"",'Ark1'!AG363)</f>
        <v>10.275142068283641</v>
      </c>
      <c r="J38" s="158"/>
      <c r="K38" s="180">
        <f>+'Ark1'!AH363</f>
        <v>0.99469496021220161</v>
      </c>
      <c r="L38" s="47"/>
      <c r="M38" s="273">
        <f>+'Ark1'!AI363</f>
        <v>3438</v>
      </c>
      <c r="N38" s="178"/>
      <c r="O38" s="158">
        <f>+'Ark1'!U363</f>
        <v>28.998894783377576</v>
      </c>
      <c r="P38" s="158"/>
      <c r="Q38" s="47"/>
      <c r="R38" s="437">
        <f>+IF(M38=0,"",'Ark1'!AJ363)</f>
        <v>111.66652123327538</v>
      </c>
      <c r="S38" s="89"/>
      <c r="T38" s="307">
        <f>+IF(M38=0,"",'Ark1'!AK363)</f>
        <v>20.464898299206929</v>
      </c>
      <c r="U38" s="47"/>
      <c r="V38" s="81">
        <f>+'Ark1'!S363</f>
        <v>7.7219274977895651</v>
      </c>
      <c r="W38" s="79"/>
      <c r="X38" s="79"/>
      <c r="Y38" s="81">
        <f>+'Ark1'!T363</f>
        <v>6.2570733863837313</v>
      </c>
      <c r="Z38" s="79"/>
      <c r="AA38" s="82">
        <f>+IF(G38=0,"",'Ark1'!W363)</f>
        <v>14.257294429708219</v>
      </c>
      <c r="AB38" s="73"/>
      <c r="AC38" s="82">
        <f>+IF(G38=0,"",'Ark1'!X363)</f>
        <v>94.252873563218387</v>
      </c>
      <c r="AD38" s="82">
        <f>+IF(G38=0,"",'Ark1'!Y363)</f>
        <v>76.923076923076891</v>
      </c>
      <c r="AE38" s="82">
        <f>+IF(G38=0,"",'Ark1'!Z363)</f>
        <v>8.0841405041576149</v>
      </c>
      <c r="AF38" s="73"/>
      <c r="AG38" s="158">
        <f>+IF(G38=0,"",'Ark1'!Z363)</f>
        <v>8.0841405041576149</v>
      </c>
      <c r="AH38" s="81">
        <f>+IF(G38=0,"",'Ark1'!AB363)</f>
        <v>2.2333985064277369</v>
      </c>
      <c r="AI38" s="81">
        <f>+IF(G38=0,"",'Ark1'!AC363)</f>
        <v>69.462803648707379</v>
      </c>
      <c r="AJ38" s="53"/>
      <c r="AK38" s="81">
        <f t="shared" si="10"/>
        <v>3.755395889391429</v>
      </c>
      <c r="AL38" s="82">
        <f t="shared" si="12"/>
        <v>5.071748878923767</v>
      </c>
      <c r="AM38" s="47"/>
      <c r="AN38" s="4"/>
      <c r="AO38" s="59"/>
      <c r="AP38" s="59"/>
      <c r="AQ38" s="1"/>
      <c r="AR38" s="18"/>
    </row>
    <row r="39" spans="1:47">
      <c r="A39" s="162">
        <f t="shared" ref="A39:A59" si="14">1+A38</f>
        <v>5</v>
      </c>
      <c r="B39" s="79">
        <f>+'Ark1'!C364</f>
        <v>2023</v>
      </c>
      <c r="C39" s="79">
        <f>+'Ark1'!J364</f>
        <v>116</v>
      </c>
      <c r="D39" s="80" t="str">
        <f>VLOOKUP(C39,RNR!$A$1:$B$25,2)</f>
        <v>Sandeid</v>
      </c>
      <c r="E39" s="356">
        <f>+IF(G39=0,"",'Ark1'!Q364)</f>
        <v>806</v>
      </c>
      <c r="F39" s="79"/>
      <c r="G39" s="356">
        <f>+'Ark1'!R364</f>
        <v>3520</v>
      </c>
      <c r="H39" s="361"/>
      <c r="I39" s="180">
        <f>+IF(G39=0,"",'Ark1'!AG364)</f>
        <v>7.2209911743632418</v>
      </c>
      <c r="J39" s="158"/>
      <c r="K39" s="180">
        <f>+'Ark1'!AH364</f>
        <v>1.1931818181818179</v>
      </c>
      <c r="L39" s="47"/>
      <c r="M39" s="273">
        <f>+'Ark1'!AI364</f>
        <v>0</v>
      </c>
      <c r="N39" s="178"/>
      <c r="O39" s="158">
        <f>+'Ark1'!U364</f>
        <v>26.192102272727205</v>
      </c>
      <c r="P39" s="158"/>
      <c r="Q39" s="47"/>
      <c r="R39" s="437" t="str">
        <f>+IF(M39=0,"",'Ark1'!AJ364)</f>
        <v/>
      </c>
      <c r="S39" s="89"/>
      <c r="T39" s="307" t="str">
        <f>+IF(M39=0,"",'Ark1'!AK364)</f>
        <v/>
      </c>
      <c r="U39" s="47"/>
      <c r="V39" s="81">
        <f>+'Ark1'!S364</f>
        <v>7.3815340909090894</v>
      </c>
      <c r="W39" s="79"/>
      <c r="X39" s="79"/>
      <c r="Y39" s="81">
        <f>+'Ark1'!T364</f>
        <v>5.8440340909090898</v>
      </c>
      <c r="Z39" s="79"/>
      <c r="AA39" s="82">
        <f>+IF(G39=0,"",'Ark1'!W364)</f>
        <v>7.5284090909090899</v>
      </c>
      <c r="AB39" s="73"/>
      <c r="AC39" s="82">
        <f>+IF(G39=0,"",'Ark1'!X364)</f>
        <v>84.460227272727266</v>
      </c>
      <c r="AD39" s="82">
        <f>+IF(G39=0,"",'Ark1'!Y364)</f>
        <v>62.698863636363633</v>
      </c>
      <c r="AE39" s="82">
        <f>+IF(G39=0,"",'Ark1'!Z364)</f>
        <v>8.855247552542771</v>
      </c>
      <c r="AF39" s="73"/>
      <c r="AG39" s="158">
        <f>+IF(G39=0,"",'Ark1'!Z364)</f>
        <v>8.855247552542771</v>
      </c>
      <c r="AH39" s="81">
        <f>+IF(G39=0,"",'Ark1'!AB364)</f>
        <v>2.0249421088743138</v>
      </c>
      <c r="AI39" s="81">
        <f>+IF(G39=0,"",'Ark1'!AC364)</f>
        <v>72.960504750772785</v>
      </c>
      <c r="AJ39" s="53"/>
      <c r="AK39" s="81">
        <f t="shared" si="10"/>
        <v>3.5483277527614123</v>
      </c>
      <c r="AL39" s="82">
        <f t="shared" ref="AL39:AL59" si="15">+IF(G39=0,"",G39/E39)</f>
        <v>4.3672456575682386</v>
      </c>
      <c r="AM39" s="47"/>
      <c r="AN39" s="4"/>
      <c r="AO39" s="59"/>
      <c r="AP39" s="59"/>
      <c r="AQ39" s="1"/>
      <c r="AR39" s="18"/>
    </row>
    <row r="40" spans="1:47">
      <c r="A40" s="162">
        <f t="shared" si="14"/>
        <v>6</v>
      </c>
      <c r="B40" s="79">
        <f>+'Ark1'!C365</f>
        <v>2023</v>
      </c>
      <c r="C40" s="79">
        <f>+'Ark1'!J365</f>
        <v>117</v>
      </c>
      <c r="D40" s="80" t="str">
        <f>VLOOKUP(C40,RNR!$A$1:$B$25,2)</f>
        <v>Jæren</v>
      </c>
      <c r="E40" s="356">
        <f>+IF(G40=0,"",'Ark1'!Q365)</f>
        <v>446</v>
      </c>
      <c r="F40" s="79"/>
      <c r="G40" s="356">
        <f>+'Ark1'!R365</f>
        <v>2415</v>
      </c>
      <c r="H40" s="361"/>
      <c r="I40" s="180">
        <f>+IF(G40=0,"",'Ark1'!AG365)</f>
        <v>4.840252873556012</v>
      </c>
      <c r="J40" s="158"/>
      <c r="K40" s="180">
        <f>+'Ark1'!AH365</f>
        <v>4.6376811594202891</v>
      </c>
      <c r="L40" s="47"/>
      <c r="M40" s="273">
        <f>+'Ark1'!AI365</f>
        <v>2415</v>
      </c>
      <c r="N40" s="178"/>
      <c r="O40" s="158">
        <f>+'Ark1'!U365</f>
        <v>25.589813664596281</v>
      </c>
      <c r="P40" s="158"/>
      <c r="Q40" s="47"/>
      <c r="R40" s="437">
        <f>+IF(M40=0,"",'Ark1'!AJ365)</f>
        <v>108.59002070393362</v>
      </c>
      <c r="S40" s="89"/>
      <c r="T40" s="307">
        <f>+IF(M40=0,"",'Ark1'!AK365)</f>
        <v>19.285176736131518</v>
      </c>
      <c r="U40" s="47"/>
      <c r="V40" s="81">
        <f>+'Ark1'!S365</f>
        <v>7.9242236024844717</v>
      </c>
      <c r="W40" s="79"/>
      <c r="X40" s="79"/>
      <c r="Y40" s="81">
        <f>+'Ark1'!T365</f>
        <v>6.4567287784679079</v>
      </c>
      <c r="Z40" s="79"/>
      <c r="AA40" s="82">
        <f>+IF(G40=0,"",'Ark1'!W365)</f>
        <v>15.942028985507248</v>
      </c>
      <c r="AB40" s="73"/>
      <c r="AC40" s="82">
        <f>+IF(G40=0,"",'Ark1'!X365)</f>
        <v>84.057971014492779</v>
      </c>
      <c r="AD40" s="82">
        <f>+IF(G40=0,"",'Ark1'!Y365)</f>
        <v>59.254658385093158</v>
      </c>
      <c r="AE40" s="82">
        <f>+IF(G40=0,"",'Ark1'!Z365)</f>
        <v>8.8215647080902819</v>
      </c>
      <c r="AF40" s="73"/>
      <c r="AG40" s="158">
        <f>+IF(G40=0,"",'Ark1'!Z365)</f>
        <v>8.8215647080902819</v>
      </c>
      <c r="AH40" s="81">
        <f>+IF(G40=0,"",'Ark1'!AB365)</f>
        <v>2.1461341003167536</v>
      </c>
      <c r="AI40" s="81">
        <f>+IF(G40=0,"",'Ark1'!AC365)</f>
        <v>69.656298344710422</v>
      </c>
      <c r="AJ40" s="53"/>
      <c r="AK40" s="81">
        <f t="shared" si="10"/>
        <v>3.2293149396457137</v>
      </c>
      <c r="AL40" s="82">
        <f t="shared" si="15"/>
        <v>5.4147982062780269</v>
      </c>
      <c r="AM40" s="47"/>
      <c r="AN40" s="4"/>
      <c r="AO40" s="59"/>
      <c r="AP40" s="59"/>
      <c r="AQ40" s="1"/>
      <c r="AR40" s="18"/>
    </row>
    <row r="41" spans="1:47">
      <c r="A41" s="162">
        <f t="shared" si="14"/>
        <v>7</v>
      </c>
      <c r="B41" s="79">
        <f>+'Ark1'!C366</f>
        <v>2023</v>
      </c>
      <c r="C41" s="79">
        <f>+'Ark1'!J366</f>
        <v>134</v>
      </c>
      <c r="D41" s="80" t="str">
        <f>VLOOKUP(C41,RNR!$A$1:$B$25,2)</f>
        <v>Førde</v>
      </c>
      <c r="E41" s="356">
        <f>+IF(G41=0,"",'Ark1'!Q366)</f>
        <v>1105</v>
      </c>
      <c r="F41" s="79"/>
      <c r="G41" s="356">
        <f>+'Ark1'!R366</f>
        <v>4772</v>
      </c>
      <c r="H41" s="361"/>
      <c r="I41" s="180">
        <f>+IF(G41=0,"",'Ark1'!AG366)</f>
        <v>9.5673931084781625</v>
      </c>
      <c r="J41" s="158"/>
      <c r="K41" s="180">
        <f>+'Ark1'!AH366</f>
        <v>4.0863369656328592</v>
      </c>
      <c r="L41" s="47"/>
      <c r="M41" s="273">
        <f>+'Ark1'!AI366</f>
        <v>35</v>
      </c>
      <c r="N41" s="178"/>
      <c r="O41" s="158">
        <f>+'Ark1'!U366</f>
        <v>25.598197820620296</v>
      </c>
      <c r="P41" s="158"/>
      <c r="Q41" s="47"/>
      <c r="R41" s="437">
        <f>+IF(M41=0,"",'Ark1'!AJ366)</f>
        <v>104.36857142857144</v>
      </c>
      <c r="S41" s="89"/>
      <c r="T41" s="307">
        <f>+IF(M41=0,"",'Ark1'!AK366)</f>
        <v>20.634772896026899</v>
      </c>
      <c r="U41" s="47"/>
      <c r="V41" s="81">
        <f>+'Ark1'!S366</f>
        <v>7.2696982397317678</v>
      </c>
      <c r="W41" s="79"/>
      <c r="X41" s="79"/>
      <c r="Y41" s="81">
        <f>+'Ark1'!T366</f>
        <v>6.3495389773679793</v>
      </c>
      <c r="Z41" s="79"/>
      <c r="AA41" s="82">
        <f>+IF(G41=0,"",'Ark1'!W366)</f>
        <v>11.839899413243923</v>
      </c>
      <c r="AB41" s="73"/>
      <c r="AC41" s="82">
        <f>+IF(G41=0,"",'Ark1'!X366)</f>
        <v>83.403185247275758</v>
      </c>
      <c r="AD41" s="82">
        <f>+IF(G41=0,"",'Ark1'!Y366)</f>
        <v>60.456831517183595</v>
      </c>
      <c r="AE41" s="82">
        <f>+IF(G41=0,"",'Ark1'!Z366)</f>
        <v>8.7299486995144875</v>
      </c>
      <c r="AF41" s="73"/>
      <c r="AG41" s="158">
        <f>+IF(G41=0,"",'Ark1'!Z366)</f>
        <v>8.7299486995144875</v>
      </c>
      <c r="AH41" s="81">
        <f>+IF(G41=0,"",'Ark1'!AB366)</f>
        <v>2.2405136233148575</v>
      </c>
      <c r="AI41" s="81">
        <f>+IF(G41=0,"",'Ark1'!AC366)</f>
        <v>72.602416667616879</v>
      </c>
      <c r="AJ41" s="53"/>
      <c r="AK41" s="81">
        <f t="shared" si="10"/>
        <v>3.521218759908912</v>
      </c>
      <c r="AL41" s="82">
        <f t="shared" si="15"/>
        <v>4.3185520361990948</v>
      </c>
      <c r="AM41" s="47"/>
      <c r="AN41" s="4"/>
      <c r="AO41" s="59"/>
      <c r="AP41" s="59"/>
      <c r="AQ41" s="1"/>
      <c r="AR41" s="18"/>
    </row>
    <row r="42" spans="1:47">
      <c r="A42" s="162">
        <f t="shared" si="14"/>
        <v>8</v>
      </c>
      <c r="B42" s="79">
        <f>+'Ark1'!C367</f>
        <v>2023</v>
      </c>
      <c r="C42" s="79">
        <f>+'Ark1'!J367</f>
        <v>141</v>
      </c>
      <c r="D42" s="80" t="str">
        <f>VLOOKUP(C42,RNR!$A$1:$B$25,2)</f>
        <v>Ølen</v>
      </c>
      <c r="E42" s="356">
        <f>+IF(G42=0,"",'Ark1'!Q367)</f>
        <v>1065</v>
      </c>
      <c r="F42" s="79"/>
      <c r="G42" s="356">
        <f>+'Ark1'!R367</f>
        <v>5170</v>
      </c>
      <c r="H42" s="361"/>
      <c r="I42" s="180">
        <f>+IF(G42=0,"",'Ark1'!AG367)</f>
        <v>9.0931925333440233</v>
      </c>
      <c r="J42" s="158"/>
      <c r="K42" s="180">
        <f>+'Ark1'!AH367</f>
        <v>5.3965183752417802</v>
      </c>
      <c r="L42" s="47"/>
      <c r="M42" s="273">
        <f>+'Ark1'!AI367</f>
        <v>0</v>
      </c>
      <c r="N42" s="178"/>
      <c r="O42" s="158">
        <f>+'Ark1'!U367</f>
        <v>22.456499032882025</v>
      </c>
      <c r="P42" s="158"/>
      <c r="Q42" s="47"/>
      <c r="R42" s="437" t="str">
        <f>+IF(M42=0,"",'Ark1'!AJ367)</f>
        <v/>
      </c>
      <c r="S42" s="89"/>
      <c r="T42" s="307" t="str">
        <f>+IF(M42=0,"",'Ark1'!AK367)</f>
        <v/>
      </c>
      <c r="U42" s="47"/>
      <c r="V42" s="81">
        <f>+'Ark1'!S367</f>
        <v>6.636943907156672</v>
      </c>
      <c r="W42" s="79"/>
      <c r="X42" s="79"/>
      <c r="Y42" s="81">
        <f>+'Ark1'!T367</f>
        <v>6.5359767891682798</v>
      </c>
      <c r="Z42" s="79"/>
      <c r="AA42" s="82">
        <f>+IF(G42=0,"",'Ark1'!W367)</f>
        <v>11.83752417794971</v>
      </c>
      <c r="AB42" s="73"/>
      <c r="AC42" s="82">
        <f>+IF(G42=0,"",'Ark1'!X367)</f>
        <v>71.005802707930357</v>
      </c>
      <c r="AD42" s="82">
        <f>+IF(G42=0,"",'Ark1'!Y367)</f>
        <v>44.44874274661511</v>
      </c>
      <c r="AE42" s="82">
        <f>+IF(G42=0,"",'Ark1'!Z367)</f>
        <v>8.9575220071839219</v>
      </c>
      <c r="AF42" s="73"/>
      <c r="AG42" s="158">
        <f>+IF(G42=0,"",'Ark1'!Z367)</f>
        <v>8.9575220071839219</v>
      </c>
      <c r="AH42" s="81">
        <f>+IF(G42=0,"",'Ark1'!AB367)</f>
        <v>1.9406976111774656</v>
      </c>
      <c r="AI42" s="81">
        <f>+IF(G42=0,"",'Ark1'!AC367)</f>
        <v>69.224089305313584</v>
      </c>
      <c r="AJ42" s="53"/>
      <c r="AK42" s="81">
        <f t="shared" si="10"/>
        <v>3.3835601667006698</v>
      </c>
      <c r="AL42" s="82">
        <f t="shared" si="15"/>
        <v>4.854460093896714</v>
      </c>
      <c r="AM42" s="47"/>
      <c r="AN42" s="4"/>
      <c r="AO42" s="59"/>
      <c r="AP42" s="59"/>
      <c r="AQ42" s="1"/>
      <c r="AR42" s="18"/>
    </row>
    <row r="43" spans="1:47">
      <c r="A43" s="162">
        <f t="shared" si="14"/>
        <v>9</v>
      </c>
      <c r="B43" s="79">
        <f>+'Ark1'!C368</f>
        <v>2023</v>
      </c>
      <c r="C43" s="79">
        <f>+'Ark1'!J368</f>
        <v>143</v>
      </c>
      <c r="D43" s="80" t="str">
        <f>VLOOKUP(C43,RNR!$A$1:$B$25,2)</f>
        <v>Nordfjord</v>
      </c>
      <c r="E43" s="356">
        <f>+IF(G43=0,"",'Ark1'!Q368)</f>
        <v>177</v>
      </c>
      <c r="F43" s="79"/>
      <c r="G43" s="356">
        <f>+'Ark1'!R368</f>
        <v>956</v>
      </c>
      <c r="H43" s="361"/>
      <c r="I43" s="180">
        <f>+IF(G43=0,"",'Ark1'!AG368)</f>
        <v>2.0904221274073436</v>
      </c>
      <c r="J43" s="158"/>
      <c r="K43" s="180">
        <f>+'Ark1'!AH368</f>
        <v>0.10460251046025101</v>
      </c>
      <c r="L43" s="47"/>
      <c r="M43" s="273">
        <f>+'Ark1'!AI368</f>
        <v>0</v>
      </c>
      <c r="N43" s="178"/>
      <c r="O43" s="158">
        <f>+'Ark1'!U368</f>
        <v>27.918514644351472</v>
      </c>
      <c r="P43" s="158"/>
      <c r="Q43" s="47"/>
      <c r="R43" s="437" t="str">
        <f>+IF(M43=0,"",'Ark1'!AJ368)</f>
        <v/>
      </c>
      <c r="S43" s="89"/>
      <c r="T43" s="307" t="str">
        <f>+IF(M43=0,"",'Ark1'!AK368)</f>
        <v/>
      </c>
      <c r="U43" s="47"/>
      <c r="V43" s="81">
        <f>+'Ark1'!S368</f>
        <v>7.4205020920502092</v>
      </c>
      <c r="W43" s="79"/>
      <c r="X43" s="79"/>
      <c r="Y43" s="81">
        <f>+'Ark1'!T368</f>
        <v>5.9508368200836799</v>
      </c>
      <c r="Z43" s="79"/>
      <c r="AA43" s="82">
        <f>+IF(G43=0,"",'Ark1'!W368)</f>
        <v>6.4853556485355632</v>
      </c>
      <c r="AB43" s="73"/>
      <c r="AC43" s="82">
        <f>+IF(G43=0,"",'Ark1'!X368)</f>
        <v>95.397489539748975</v>
      </c>
      <c r="AD43" s="82">
        <f>+IF(G43=0,"",'Ark1'!Y368)</f>
        <v>74.476987447698789</v>
      </c>
      <c r="AE43" s="82">
        <f>+IF(G43=0,"",'Ark1'!Z368)</f>
        <v>7.3861429040291311</v>
      </c>
      <c r="AF43" s="73"/>
      <c r="AG43" s="158">
        <f>+IF(G43=0,"",'Ark1'!Z368)</f>
        <v>7.3861429040291311</v>
      </c>
      <c r="AH43" s="81">
        <f>+IF(G43=0,"",'Ark1'!AB368)</f>
        <v>1.7980374385079099</v>
      </c>
      <c r="AI43" s="81">
        <f>+IF(G43=0,"",'Ark1'!AC368)</f>
        <v>68.183097523522562</v>
      </c>
      <c r="AJ43" s="53"/>
      <c r="AK43" s="81">
        <f t="shared" si="10"/>
        <v>3.7623484634902744</v>
      </c>
      <c r="AL43" s="82">
        <f t="shared" si="15"/>
        <v>5.4011299435028253</v>
      </c>
      <c r="AM43" s="47"/>
      <c r="AN43" s="4"/>
      <c r="AO43" s="59"/>
      <c r="AP43" s="59"/>
      <c r="AQ43" s="1"/>
      <c r="AR43" s="18"/>
    </row>
    <row r="44" spans="1:47">
      <c r="A44" s="162">
        <f t="shared" si="14"/>
        <v>10</v>
      </c>
      <c r="B44" s="79">
        <f>+'Ark1'!C369</f>
        <v>2023</v>
      </c>
      <c r="C44" s="79">
        <f>+'Ark1'!J369</f>
        <v>147</v>
      </c>
      <c r="D44" s="80" t="str">
        <f>VLOOKUP(C44,RNR!$A$1:$B$25,2)</f>
        <v>Midt-Norge</v>
      </c>
      <c r="E44" s="356">
        <f>+IF(G44=0,"",'Ark1'!Q369)</f>
        <v>109</v>
      </c>
      <c r="F44" s="79"/>
      <c r="G44" s="356">
        <f>+'Ark1'!R369</f>
        <v>705</v>
      </c>
      <c r="H44" s="361"/>
      <c r="I44" s="180">
        <f>+IF(G44=0,"",'Ark1'!AG369)</f>
        <v>1.2059630614630368</v>
      </c>
      <c r="J44" s="158"/>
      <c r="K44" s="180">
        <f>+'Ark1'!AH369</f>
        <v>8.085106382978724</v>
      </c>
      <c r="L44" s="47"/>
      <c r="M44" s="273">
        <f>+'Ark1'!AI369</f>
        <v>0</v>
      </c>
      <c r="N44" s="178"/>
      <c r="O44" s="158">
        <f>+'Ark1'!U369</f>
        <v>21.840425531914914</v>
      </c>
      <c r="P44" s="158"/>
      <c r="Q44" s="47"/>
      <c r="R44" s="437" t="str">
        <f>+IF(M44=0,"",'Ark1'!AJ369)</f>
        <v/>
      </c>
      <c r="S44" s="89"/>
      <c r="T44" s="307" t="str">
        <f>+IF(M44=0,"",'Ark1'!AK369)</f>
        <v/>
      </c>
      <c r="U44" s="47"/>
      <c r="V44" s="81">
        <f>+'Ark1'!S369</f>
        <v>6.6198581560283669</v>
      </c>
      <c r="W44" s="79"/>
      <c r="X44" s="79"/>
      <c r="Y44" s="81">
        <f>+'Ark1'!T369</f>
        <v>5.9063829787234061</v>
      </c>
      <c r="Z44" s="79"/>
      <c r="AA44" s="82">
        <f>+IF(G44=0,"",'Ark1'!W369)</f>
        <v>8.7943262411347511</v>
      </c>
      <c r="AB44" s="73"/>
      <c r="AC44" s="82">
        <f>+IF(G44=0,"",'Ark1'!X369)</f>
        <v>69.219858156028394</v>
      </c>
      <c r="AD44" s="82">
        <f>+IF(G44=0,"",'Ark1'!Y369)</f>
        <v>42.695035460992905</v>
      </c>
      <c r="AE44" s="82">
        <f>+IF(G44=0,"",'Ark1'!Z369)</f>
        <v>8.2083055906798261</v>
      </c>
      <c r="AF44" s="73"/>
      <c r="AG44" s="158">
        <f>+IF(G44=0,"",'Ark1'!Z369)</f>
        <v>8.2083055906798261</v>
      </c>
      <c r="AH44" s="81">
        <f>+IF(G44=0,"",'Ark1'!AB369)</f>
        <v>1.9218125592527924</v>
      </c>
      <c r="AI44" s="81">
        <f>+IF(G44=0,"",'Ark1'!AC369)</f>
        <v>70.516189782797099</v>
      </c>
      <c r="AJ44" s="53"/>
      <c r="AK44" s="81">
        <f t="shared" si="10"/>
        <v>3.2992286265266806</v>
      </c>
      <c r="AL44" s="82">
        <f t="shared" si="15"/>
        <v>6.4678899082568808</v>
      </c>
      <c r="AM44" s="47"/>
      <c r="AN44" s="4"/>
      <c r="AO44" s="59"/>
      <c r="AP44" s="59"/>
      <c r="AQ44" s="1"/>
      <c r="AR44" s="18"/>
    </row>
    <row r="45" spans="1:47">
      <c r="A45" s="162">
        <f t="shared" si="14"/>
        <v>11</v>
      </c>
      <c r="B45" s="79">
        <f>+'Ark1'!C370</f>
        <v>2023</v>
      </c>
      <c r="C45" s="79">
        <f>+'Ark1'!J370</f>
        <v>155</v>
      </c>
      <c r="D45" s="80" t="str">
        <f>VLOOKUP(C45,RNR!$A$1:$B$25,2)</f>
        <v>Målselv</v>
      </c>
      <c r="E45" s="356">
        <f>+IF(G45=0,"",'Ark1'!Q370)</f>
        <v>314</v>
      </c>
      <c r="F45" s="79"/>
      <c r="G45" s="356">
        <f>+'Ark1'!R370</f>
        <v>2463</v>
      </c>
      <c r="H45" s="361"/>
      <c r="I45" s="180">
        <f>+IF(G45=0,"",'Ark1'!AG370)</f>
        <v>5.3829695380662157</v>
      </c>
      <c r="J45" s="158"/>
      <c r="K45" s="180">
        <f>+'Ark1'!AH370</f>
        <v>2.273650020300447</v>
      </c>
      <c r="L45" s="47"/>
      <c r="M45" s="273">
        <f>+'Ark1'!AI370</f>
        <v>0</v>
      </c>
      <c r="N45" s="178"/>
      <c r="O45" s="158">
        <f>+'Ark1'!U370</f>
        <v>27.904466098254161</v>
      </c>
      <c r="P45" s="158"/>
      <c r="Q45" s="47"/>
      <c r="R45" s="437" t="str">
        <f>+IF(M45=0,"",'Ark1'!AJ370)</f>
        <v/>
      </c>
      <c r="S45" s="89"/>
      <c r="T45" s="307" t="str">
        <f>+IF(M45=0,"",'Ark1'!AK370)</f>
        <v/>
      </c>
      <c r="U45" s="47"/>
      <c r="V45" s="81">
        <f>+'Ark1'!S370</f>
        <v>7.5627283800243612</v>
      </c>
      <c r="W45" s="79"/>
      <c r="X45" s="79"/>
      <c r="Y45" s="81">
        <f>+'Ark1'!T370</f>
        <v>5.6747868453105985</v>
      </c>
      <c r="Z45" s="79"/>
      <c r="AA45" s="82">
        <f>+IF(G45=0,"",'Ark1'!W370)</f>
        <v>7.8359723913926116</v>
      </c>
      <c r="AB45" s="73"/>
      <c r="AC45" s="82">
        <f>+IF(G45=0,"",'Ark1'!X370)</f>
        <v>90.580592773040991</v>
      </c>
      <c r="AD45" s="82">
        <f>+IF(G45=0,"",'Ark1'!Y370)</f>
        <v>74.908647990255773</v>
      </c>
      <c r="AE45" s="82">
        <f>+IF(G45=0,"",'Ark1'!Z370)</f>
        <v>8.1479446225684224</v>
      </c>
      <c r="AF45" s="73"/>
      <c r="AG45" s="158">
        <f>+IF(G45=0,"",'Ark1'!Z370)</f>
        <v>8.1479446225684224</v>
      </c>
      <c r="AH45" s="81">
        <f>+IF(G45=0,"",'Ark1'!AB370)</f>
        <v>1.8863899430103137</v>
      </c>
      <c r="AI45" s="81">
        <f>+IF(G45=0,"",'Ark1'!AC370)</f>
        <v>70.510856801712279</v>
      </c>
      <c r="AJ45" s="53"/>
      <c r="AK45" s="81">
        <f t="shared" si="10"/>
        <v>3.6897353304343152</v>
      </c>
      <c r="AL45" s="82">
        <f t="shared" si="15"/>
        <v>7.8439490445859876</v>
      </c>
      <c r="AM45" s="47"/>
      <c r="AN45" s="4"/>
      <c r="AO45" s="59"/>
      <c r="AP45" s="59"/>
      <c r="AQ45" s="1"/>
      <c r="AR45" s="18"/>
    </row>
    <row r="46" spans="1:47">
      <c r="A46" s="162">
        <f t="shared" si="14"/>
        <v>12</v>
      </c>
      <c r="B46" s="79">
        <f>+'Ark1'!C371</f>
        <v>2023</v>
      </c>
      <c r="C46" s="79">
        <f>+'Ark1'!J371</f>
        <v>160</v>
      </c>
      <c r="D46" s="80" t="str">
        <f>VLOOKUP(C46,RNR!$A$1:$B$25,2)</f>
        <v>Oslo</v>
      </c>
      <c r="E46" s="356">
        <f>+IF(G46=0,"",'Ark1'!Q371)</f>
        <v>296</v>
      </c>
      <c r="F46" s="79"/>
      <c r="G46" s="356">
        <f>+'Ark1'!R371</f>
        <v>1725</v>
      </c>
      <c r="H46" s="361"/>
      <c r="I46" s="180">
        <f>+IF(G46=0,"",'Ark1'!AG371)</f>
        <v>3.5496942152307445</v>
      </c>
      <c r="J46" s="158"/>
      <c r="K46" s="180">
        <f>+'Ark1'!AH371</f>
        <v>6.6086956521739122</v>
      </c>
      <c r="L46" s="47"/>
      <c r="M46" s="273">
        <f>+'Ark1'!AI371</f>
        <v>1706</v>
      </c>
      <c r="N46" s="178"/>
      <c r="O46" s="158">
        <f>+'Ark1'!U371</f>
        <v>26.273507246376798</v>
      </c>
      <c r="P46" s="158"/>
      <c r="Q46" s="47"/>
      <c r="R46" s="437">
        <f>+IF(M46=0,"",'Ark1'!AJ371)</f>
        <v>110.09759671746788</v>
      </c>
      <c r="S46" s="89"/>
      <c r="T46" s="307">
        <f>+IF(M46=0,"",'Ark1'!AK371)</f>
        <v>19.199169534682653</v>
      </c>
      <c r="U46" s="47"/>
      <c r="V46" s="81">
        <f>+'Ark1'!S371</f>
        <v>6.8573913043478258</v>
      </c>
      <c r="W46" s="79"/>
      <c r="X46" s="79"/>
      <c r="Y46" s="81">
        <f>+'Ark1'!T371</f>
        <v>6.3652173913043484</v>
      </c>
      <c r="Z46" s="79"/>
      <c r="AA46" s="82">
        <f>+IF(G46=0,"",'Ark1'!W371)</f>
        <v>15.188405797101449</v>
      </c>
      <c r="AB46" s="73"/>
      <c r="AC46" s="82">
        <f>+IF(G46=0,"",'Ark1'!X371)</f>
        <v>91.826086956521749</v>
      </c>
      <c r="AD46" s="82">
        <f>+IF(G46=0,"",'Ark1'!Y371)</f>
        <v>65.623188405797109</v>
      </c>
      <c r="AE46" s="82">
        <f>+IF(G46=0,"",'Ark1'!Z371)</f>
        <v>7.5108400611289854</v>
      </c>
      <c r="AF46" s="73"/>
      <c r="AG46" s="158">
        <f>+IF(G46=0,"",'Ark1'!Z371)</f>
        <v>7.5108400611289854</v>
      </c>
      <c r="AH46" s="81">
        <f>+IF(G46=0,"",'Ark1'!AB371)</f>
        <v>2.0978820297414353</v>
      </c>
      <c r="AI46" s="81">
        <f>+IF(G46=0,"",'Ark1'!AC371)</f>
        <v>70.979421405197257</v>
      </c>
      <c r="AJ46" s="53"/>
      <c r="AK46" s="81">
        <f t="shared" si="10"/>
        <v>3.8314143207371694</v>
      </c>
      <c r="AL46" s="82">
        <f t="shared" si="15"/>
        <v>5.8277027027027026</v>
      </c>
      <c r="AM46" s="47"/>
      <c r="AN46" s="4"/>
      <c r="AO46" s="59"/>
      <c r="AP46" s="59"/>
      <c r="AQ46" s="1"/>
      <c r="AR46" s="18"/>
    </row>
    <row r="47" spans="1:47">
      <c r="A47" s="162">
        <f t="shared" si="14"/>
        <v>13</v>
      </c>
      <c r="B47" s="79">
        <f>+'Ark1'!C372</f>
        <v>2023</v>
      </c>
      <c r="C47" s="79">
        <f>+'Ark1'!J372</f>
        <v>171</v>
      </c>
      <c r="D47" s="80" t="str">
        <f>VLOOKUP(C47,RNR!$A$1:$B$25,2)</f>
        <v>Prima</v>
      </c>
      <c r="E47" s="356">
        <f>+IF(G47=0,"",'Ark1'!Q372)</f>
        <v>114</v>
      </c>
      <c r="F47" s="79"/>
      <c r="G47" s="356">
        <f>+'Ark1'!R372</f>
        <v>796</v>
      </c>
      <c r="H47" s="361"/>
      <c r="I47" s="180">
        <f>+IF(G47=0,"",'Ark1'!AG372)</f>
        <v>1.8833622445958595</v>
      </c>
      <c r="J47" s="158"/>
      <c r="K47" s="180">
        <f>+'Ark1'!AH372</f>
        <v>0</v>
      </c>
      <c r="L47" s="47"/>
      <c r="M47" s="273">
        <f>+'Ark1'!AI372</f>
        <v>0</v>
      </c>
      <c r="N47" s="178"/>
      <c r="O47" s="158">
        <f>+'Ark1'!U372</f>
        <v>30.209045226130677</v>
      </c>
      <c r="P47" s="158"/>
      <c r="Q47" s="47"/>
      <c r="R47" s="437" t="str">
        <f>+IF(M47=0,"",'Ark1'!AJ372)</f>
        <v/>
      </c>
      <c r="S47" s="89"/>
      <c r="T47" s="307" t="str">
        <f>+IF(M47=0,"",'Ark1'!AK372)</f>
        <v/>
      </c>
      <c r="U47" s="47"/>
      <c r="V47" s="81">
        <f>+'Ark1'!S372</f>
        <v>7.8015075376884404</v>
      </c>
      <c r="W47" s="79"/>
      <c r="X47" s="79"/>
      <c r="Y47" s="81">
        <f>+'Ark1'!T372</f>
        <v>6.3266331658291444</v>
      </c>
      <c r="Z47" s="79"/>
      <c r="AA47" s="82">
        <f>+IF(G47=0,"",'Ark1'!W372)</f>
        <v>16.331658291457288</v>
      </c>
      <c r="AB47" s="73"/>
      <c r="AC47" s="82">
        <f>+IF(G47=0,"",'Ark1'!X372)</f>
        <v>94.221105527638201</v>
      </c>
      <c r="AD47" s="82">
        <f>+IF(G47=0,"",'Ark1'!Y372)</f>
        <v>82.1608040201005</v>
      </c>
      <c r="AE47" s="82">
        <f>+IF(G47=0,"",'Ark1'!Z372)</f>
        <v>8.4109908708852519</v>
      </c>
      <c r="AF47" s="73"/>
      <c r="AG47" s="158">
        <f>+IF(G47=0,"",'Ark1'!Z372)</f>
        <v>8.4109908708852519</v>
      </c>
      <c r="AH47" s="81">
        <f>+IF(G47=0,"",'Ark1'!AB372)</f>
        <v>2.3017022804971439</v>
      </c>
      <c r="AI47" s="81">
        <f>+IF(G47=0,"",'Ark1'!AC372)</f>
        <v>76.441126440185613</v>
      </c>
      <c r="AJ47" s="53"/>
      <c r="AK47" s="81">
        <f t="shared" si="10"/>
        <v>3.8722061191626449</v>
      </c>
      <c r="AL47" s="82">
        <f t="shared" si="15"/>
        <v>6.9824561403508776</v>
      </c>
      <c r="AM47" s="47"/>
      <c r="AN47" s="4"/>
      <c r="AO47" s="59"/>
      <c r="AP47" s="59"/>
      <c r="AQ47" s="1"/>
      <c r="AR47" s="18"/>
    </row>
    <row r="48" spans="1:47">
      <c r="A48" s="162">
        <f t="shared" si="14"/>
        <v>14</v>
      </c>
      <c r="B48" s="79">
        <f>+'Ark1'!C373</f>
        <v>2023</v>
      </c>
      <c r="C48" s="79">
        <f>+'Ark1'!J373</f>
        <v>175</v>
      </c>
      <c r="D48" s="80" t="str">
        <f>VLOOKUP(C48,RNR!$A$1:$B$25,2)</f>
        <v>Ole Ringdal</v>
      </c>
      <c r="E48" s="356">
        <f>+IF(G48=0,"",'Ark1'!Q373)</f>
        <v>190</v>
      </c>
      <c r="F48" s="79"/>
      <c r="G48" s="356">
        <f>+'Ark1'!R373</f>
        <v>879</v>
      </c>
      <c r="H48" s="361"/>
      <c r="I48" s="180">
        <f>+IF(G48=0,"",'Ark1'!AG373)</f>
        <v>1.5131654589935724</v>
      </c>
      <c r="J48" s="158"/>
      <c r="K48" s="180">
        <f>+'Ark1'!AH373</f>
        <v>4.2093287827076198</v>
      </c>
      <c r="L48" s="47"/>
      <c r="M48" s="273">
        <f>+'Ark1'!AI373</f>
        <v>0</v>
      </c>
      <c r="N48" s="178"/>
      <c r="O48" s="158">
        <f>+'Ark1'!U373</f>
        <v>21.979294653014776</v>
      </c>
      <c r="P48" s="158"/>
      <c r="Q48" s="47"/>
      <c r="R48" s="437" t="str">
        <f>+IF(M48=0,"",'Ark1'!AJ373)</f>
        <v/>
      </c>
      <c r="S48" s="89"/>
      <c r="T48" s="307" t="str">
        <f>+IF(M48=0,"",'Ark1'!AK373)</f>
        <v/>
      </c>
      <c r="U48" s="47"/>
      <c r="V48" s="81">
        <f>+'Ark1'!S373</f>
        <v>6.9692832764505139</v>
      </c>
      <c r="W48" s="79"/>
      <c r="X48" s="79"/>
      <c r="Y48" s="81">
        <f>+'Ark1'!T373</f>
        <v>6.5972696245733786</v>
      </c>
      <c r="Z48" s="79"/>
      <c r="AA48" s="82">
        <f>+IF(G48=0,"",'Ark1'!W373)</f>
        <v>14.448236632536975</v>
      </c>
      <c r="AB48" s="73"/>
      <c r="AC48" s="82">
        <f>+IF(G48=0,"",'Ark1'!X373)</f>
        <v>70.64846416382251</v>
      </c>
      <c r="AD48" s="82">
        <f>+IF(G48=0,"",'Ark1'!Y373)</f>
        <v>44.368600682593872</v>
      </c>
      <c r="AE48" s="82">
        <f>+IF(G48=0,"",'Ark1'!Z373)</f>
        <v>9.1586114051175489</v>
      </c>
      <c r="AF48" s="73"/>
      <c r="AG48" s="158">
        <f>+IF(G48=0,"",'Ark1'!Z373)</f>
        <v>9.1586114051175489</v>
      </c>
      <c r="AH48" s="81">
        <f>+IF(G48=0,"",'Ark1'!AB373)</f>
        <v>2.0162687147948555</v>
      </c>
      <c r="AI48" s="81">
        <f>+IF(G48=0,"",'Ark1'!AC373)</f>
        <v>74.530234878881572</v>
      </c>
      <c r="AJ48" s="53"/>
      <c r="AK48" s="81">
        <f t="shared" si="10"/>
        <v>3.1537381651975158</v>
      </c>
      <c r="AL48" s="82">
        <f t="shared" si="15"/>
        <v>4.6263157894736846</v>
      </c>
      <c r="AM48" s="47"/>
      <c r="AN48" s="4"/>
      <c r="AO48" s="59"/>
      <c r="AP48" s="59"/>
      <c r="AQ48" s="1"/>
      <c r="AR48" s="18"/>
    </row>
    <row r="49" spans="1:44">
      <c r="A49" s="162">
        <f t="shared" si="14"/>
        <v>15</v>
      </c>
      <c r="B49" s="79">
        <f>+'Ark1'!C374</f>
        <v>2023</v>
      </c>
      <c r="C49" s="79">
        <f>+'Ark1'!J374</f>
        <v>177</v>
      </c>
      <c r="D49" s="80" t="str">
        <f>VLOOKUP(C49,RNR!$A$1:$B$25,2)</f>
        <v>Slakthuset</v>
      </c>
      <c r="E49" s="356">
        <f>+IF(G49=0,"",'Ark1'!Q374)</f>
        <v>196</v>
      </c>
      <c r="F49" s="79"/>
      <c r="G49" s="356">
        <f>+'Ark1'!R374</f>
        <v>971</v>
      </c>
      <c r="H49" s="361"/>
      <c r="I49" s="180">
        <f>+IF(G49=0,"",'Ark1'!AG374)</f>
        <v>1.9195940037926631</v>
      </c>
      <c r="J49" s="158"/>
      <c r="K49" s="180">
        <f>+'Ark1'!AH374</f>
        <v>4.5314109165808443</v>
      </c>
      <c r="L49" s="47"/>
      <c r="M49" s="273">
        <f>+'Ark1'!AI374</f>
        <v>971</v>
      </c>
      <c r="N49" s="178"/>
      <c r="O49" s="158">
        <f>+'Ark1'!U374</f>
        <v>25.240988671472699</v>
      </c>
      <c r="P49" s="158"/>
      <c r="Q49" s="47"/>
      <c r="R49" s="437">
        <f>+IF(M49=0,"",'Ark1'!AJ374)</f>
        <v>108.86395468589095</v>
      </c>
      <c r="S49" s="89"/>
      <c r="T49" s="307">
        <f>+IF(M49=0,"",'Ark1'!AK374)</f>
        <v>18.981016350523277</v>
      </c>
      <c r="U49" s="47"/>
      <c r="V49" s="81">
        <f>+'Ark1'!S374</f>
        <v>7.1658084449021615</v>
      </c>
      <c r="W49" s="79"/>
      <c r="X49" s="79"/>
      <c r="Y49" s="81">
        <f>+'Ark1'!T374</f>
        <v>5.8939237899073129</v>
      </c>
      <c r="Z49" s="79"/>
      <c r="AA49" s="82">
        <f>+IF(G49=0,"",'Ark1'!W374)</f>
        <v>8.6508753861997949</v>
      </c>
      <c r="AB49" s="73"/>
      <c r="AC49" s="82">
        <f>+IF(G49=0,"",'Ark1'!X374)</f>
        <v>85.066941297631274</v>
      </c>
      <c r="AD49" s="82">
        <f>+IF(G49=0,"",'Ark1'!Y374)</f>
        <v>58.908341915550977</v>
      </c>
      <c r="AE49" s="82">
        <f>+IF(G49=0,"",'Ark1'!Z374)</f>
        <v>7.8947236711846225</v>
      </c>
      <c r="AF49" s="73"/>
      <c r="AG49" s="158">
        <f>+IF(G49=0,"",'Ark1'!Z374)</f>
        <v>7.8947236711846225</v>
      </c>
      <c r="AH49" s="81">
        <f>+IF(G49=0,"",'Ark1'!AB374)</f>
        <v>1.8530110632079928</v>
      </c>
      <c r="AI49" s="81">
        <f>+IF(G49=0,"",'Ark1'!AC374)</f>
        <v>78.243805537537213</v>
      </c>
      <c r="AJ49" s="53"/>
      <c r="AK49" s="81">
        <f t="shared" si="10"/>
        <v>3.5224202356999132</v>
      </c>
      <c r="AL49" s="82">
        <f t="shared" si="15"/>
        <v>4.954081632653061</v>
      </c>
      <c r="AM49" s="47"/>
      <c r="AN49" s="13"/>
      <c r="AO49" s="59"/>
      <c r="AP49" s="59"/>
      <c r="AQ49" s="1"/>
      <c r="AR49" s="18"/>
    </row>
    <row r="50" spans="1:44">
      <c r="A50" s="162">
        <f t="shared" si="14"/>
        <v>16</v>
      </c>
      <c r="B50" s="79">
        <f>+'Ark1'!C375</f>
        <v>2023</v>
      </c>
      <c r="C50" s="79">
        <f>+'Ark1'!J375</f>
        <v>178</v>
      </c>
      <c r="D50" s="80" t="str">
        <f>VLOOKUP(C50,RNR!$A$1:$B$25,2)</f>
        <v>Røros</v>
      </c>
      <c r="E50" s="356">
        <f>+IF(G50=0,"",'Ark1'!Q375)</f>
        <v>103</v>
      </c>
      <c r="F50" s="79"/>
      <c r="G50" s="356">
        <f>+'Ark1'!R375</f>
        <v>621</v>
      </c>
      <c r="H50" s="361"/>
      <c r="I50" s="180">
        <f>+IF(G50=0,"",'Ark1'!AG375)</f>
        <v>1.305565154352307</v>
      </c>
      <c r="J50" s="158"/>
      <c r="K50" s="180">
        <f>+'Ark1'!AH375</f>
        <v>7.0853462157809997</v>
      </c>
      <c r="L50" s="47"/>
      <c r="M50" s="273">
        <f>+'Ark1'!AI375</f>
        <v>0</v>
      </c>
      <c r="N50" s="178"/>
      <c r="O50" s="158">
        <f>+'Ark1'!U375</f>
        <v>26.842512077294703</v>
      </c>
      <c r="P50" s="158"/>
      <c r="Q50" s="47"/>
      <c r="R50" s="437" t="str">
        <f>+IF(M50=0,"",'Ark1'!AJ375)</f>
        <v/>
      </c>
      <c r="S50" s="89"/>
      <c r="T50" s="307" t="str">
        <f>+IF(M50=0,"",'Ark1'!AK375)</f>
        <v/>
      </c>
      <c r="U50" s="47"/>
      <c r="V50" s="81">
        <f>+'Ark1'!S375</f>
        <v>7.6264090177133683</v>
      </c>
      <c r="W50" s="79"/>
      <c r="X50" s="79"/>
      <c r="Y50" s="81">
        <f>+'Ark1'!T375</f>
        <v>5.9710144927536239</v>
      </c>
      <c r="Z50" s="79"/>
      <c r="AA50" s="82">
        <f>+IF(G50=0,"",'Ark1'!W375)</f>
        <v>11.272141706924316</v>
      </c>
      <c r="AB50" s="73"/>
      <c r="AC50" s="82">
        <f>+IF(G50=0,"",'Ark1'!X375)</f>
        <v>93.075684380032186</v>
      </c>
      <c r="AD50" s="82">
        <f>+IF(G50=0,"",'Ark1'!Y375)</f>
        <v>70.048309178743978</v>
      </c>
      <c r="AE50" s="82">
        <f>+IF(G50=0,"",'Ark1'!Z375)</f>
        <v>7.3289993430635647</v>
      </c>
      <c r="AF50" s="73"/>
      <c r="AG50" s="158">
        <f>+IF(G50=0,"",'Ark1'!Z375)</f>
        <v>7.3289993430635647</v>
      </c>
      <c r="AH50" s="81">
        <f>+IF(G50=0,"",'Ark1'!AB375)</f>
        <v>2.0349119795915724</v>
      </c>
      <c r="AI50" s="81">
        <f>+IF(G50=0,"",'Ark1'!AC375)</f>
        <v>71.169317388275516</v>
      </c>
      <c r="AJ50" s="53"/>
      <c r="AK50" s="81">
        <f t="shared" si="10"/>
        <v>3.519679054054055</v>
      </c>
      <c r="AL50" s="82">
        <f t="shared" si="15"/>
        <v>6.0291262135922334</v>
      </c>
      <c r="AM50" s="47"/>
      <c r="AN50" s="5"/>
      <c r="AO50" s="59"/>
      <c r="AP50" s="59"/>
      <c r="AQ50" s="1"/>
    </row>
    <row r="51" spans="1:44">
      <c r="A51" s="162">
        <f t="shared" si="14"/>
        <v>17</v>
      </c>
      <c r="B51" s="79">
        <f>+'Ark1'!C376</f>
        <v>2023</v>
      </c>
      <c r="C51" s="79">
        <f>+'Ark1'!J376</f>
        <v>181</v>
      </c>
      <c r="D51" s="80" t="str">
        <f>VLOOKUP(C51,RNR!$A$1:$B$25,2)</f>
        <v>Horns</v>
      </c>
      <c r="E51" s="356">
        <f>+IF(G51=0,"",'Ark1'!Q376)</f>
        <v>199</v>
      </c>
      <c r="F51" s="79"/>
      <c r="G51" s="356">
        <f>+'Ark1'!R376</f>
        <v>1385</v>
      </c>
      <c r="H51" s="361"/>
      <c r="I51" s="180">
        <f>+IF(G51=0,"",'Ark1'!AG376)</f>
        <v>3.0027324980865928</v>
      </c>
      <c r="J51" s="158"/>
      <c r="K51" s="180">
        <f>+'Ark1'!AH376</f>
        <v>0.21660649819494576</v>
      </c>
      <c r="L51" s="47"/>
      <c r="M51" s="273">
        <f>+'Ark1'!AI376</f>
        <v>0</v>
      </c>
      <c r="N51" s="178"/>
      <c r="O51" s="158">
        <f>+'Ark1'!U376</f>
        <v>27.681083032490967</v>
      </c>
      <c r="P51" s="158"/>
      <c r="Q51" s="47"/>
      <c r="R51" s="437" t="str">
        <f>+IF(M51=0,"",'Ark1'!AJ376)</f>
        <v/>
      </c>
      <c r="S51" s="89"/>
      <c r="T51" s="307" t="str">
        <f>+IF(M51=0,"",'Ark1'!AK376)</f>
        <v/>
      </c>
      <c r="U51" s="47"/>
      <c r="V51" s="81">
        <f>+'Ark1'!S376</f>
        <v>7.4353790613718402</v>
      </c>
      <c r="W51" s="79"/>
      <c r="X51" s="79"/>
      <c r="Y51" s="81">
        <f>+'Ark1'!T376</f>
        <v>6.3422382671480166</v>
      </c>
      <c r="Z51" s="79"/>
      <c r="AA51" s="82">
        <f>+IF(G51=0,"",'Ark1'!W376)</f>
        <v>6.6425992779783423</v>
      </c>
      <c r="AB51" s="73"/>
      <c r="AC51" s="82">
        <f>+IF(G51=0,"",'Ark1'!X376)</f>
        <v>89.602888086642594</v>
      </c>
      <c r="AD51" s="82">
        <f>+IF(G51=0,"",'Ark1'!Y376)</f>
        <v>71.985559566786989</v>
      </c>
      <c r="AE51" s="82">
        <f>+IF(G51=0,"",'Ark1'!Z376)</f>
        <v>8.2821832336558217</v>
      </c>
      <c r="AF51" s="73"/>
      <c r="AG51" s="158">
        <f>+IF(G51=0,"",'Ark1'!Z376)</f>
        <v>8.2821832336558217</v>
      </c>
      <c r="AH51" s="81">
        <f>+IF(G51=0,"",'Ark1'!AB376)</f>
        <v>1.7188231767415312</v>
      </c>
      <c r="AI51" s="81">
        <f>+IF(G51=0,"",'Ark1'!AC376)</f>
        <v>79.823286946972786</v>
      </c>
      <c r="AJ51" s="53"/>
      <c r="AK51" s="81">
        <f t="shared" si="10"/>
        <v>3.7228879394057093</v>
      </c>
      <c r="AL51" s="82">
        <f t="shared" si="15"/>
        <v>6.9597989949748742</v>
      </c>
      <c r="AM51" s="47"/>
      <c r="AN51" s="13"/>
      <c r="AO51" s="59"/>
      <c r="AP51" s="59"/>
      <c r="AQ51" s="1"/>
      <c r="AR51" s="18"/>
    </row>
    <row r="52" spans="1:44">
      <c r="A52" s="162">
        <f t="shared" si="14"/>
        <v>18</v>
      </c>
      <c r="B52" s="79">
        <f>+'Ark1'!C377</f>
        <v>2023</v>
      </c>
      <c r="C52" s="79">
        <f>+'Ark1'!J377</f>
        <v>262</v>
      </c>
      <c r="D52" s="80" t="str">
        <f>VLOOKUP(C52,RNR!$A$1:$B$25,2)</f>
        <v>Strilalam</v>
      </c>
      <c r="E52" s="356" t="str">
        <f>+IF(G52=0,"",'Ark1'!Q377)</f>
        <v/>
      </c>
      <c r="F52" s="79"/>
      <c r="G52" s="356">
        <f>+'Ark1'!R377</f>
        <v>0</v>
      </c>
      <c r="H52" s="361"/>
      <c r="I52" s="180" t="str">
        <f>+IF(G52=0,"",'Ark1'!AG377)</f>
        <v/>
      </c>
      <c r="J52" s="158"/>
      <c r="K52" s="180">
        <f>+'Ark1'!AH377</f>
        <v>0</v>
      </c>
      <c r="L52" s="47"/>
      <c r="M52" s="273">
        <f>+'Ark1'!AI377</f>
        <v>0</v>
      </c>
      <c r="N52" s="178"/>
      <c r="O52" s="158">
        <f>+'Ark1'!U377</f>
        <v>0</v>
      </c>
      <c r="P52" s="158"/>
      <c r="Q52" s="47"/>
      <c r="R52" s="437" t="str">
        <f>+IF(M52=0,"",'Ark1'!AJ377)</f>
        <v/>
      </c>
      <c r="S52" s="89"/>
      <c r="T52" s="307" t="str">
        <f>+IF(M52=0,"",'Ark1'!AK377)</f>
        <v/>
      </c>
      <c r="U52" s="47"/>
      <c r="V52" s="81">
        <f>+'Ark1'!S377</f>
        <v>0</v>
      </c>
      <c r="W52" s="79"/>
      <c r="X52" s="79"/>
      <c r="Y52" s="81">
        <f>+'Ark1'!T377</f>
        <v>0</v>
      </c>
      <c r="Z52" s="79"/>
      <c r="AA52" s="82" t="str">
        <f>+IF(G52=0,"",'Ark1'!W377)</f>
        <v/>
      </c>
      <c r="AB52" s="73"/>
      <c r="AC52" s="82" t="str">
        <f>+IF(G52=0,"",'Ark1'!X377)</f>
        <v/>
      </c>
      <c r="AD52" s="82" t="str">
        <f>+IF(G52=0,"",'Ark1'!Y377)</f>
        <v/>
      </c>
      <c r="AE52" s="82" t="str">
        <f>+IF(G52=0,"",'Ark1'!Z377)</f>
        <v/>
      </c>
      <c r="AF52" s="73"/>
      <c r="AG52" s="158" t="str">
        <f>+IF(G52=0,"",'Ark1'!Z377)</f>
        <v/>
      </c>
      <c r="AH52" s="81" t="str">
        <f>+IF(G52=0,"",'Ark1'!AB377)</f>
        <v/>
      </c>
      <c r="AI52" s="81" t="str">
        <f>+IF(G52=0,"",'Ark1'!AC377)</f>
        <v/>
      </c>
      <c r="AJ52" s="53"/>
      <c r="AK52" s="81" t="str">
        <f t="shared" si="10"/>
        <v/>
      </c>
      <c r="AL52" s="82" t="str">
        <f t="shared" si="15"/>
        <v/>
      </c>
      <c r="AM52" s="47"/>
      <c r="AN52" s="13"/>
      <c r="AO52" s="59"/>
      <c r="AP52" s="59"/>
      <c r="AQ52" s="1"/>
    </row>
    <row r="53" spans="1:44">
      <c r="A53" s="162">
        <f t="shared" si="14"/>
        <v>19</v>
      </c>
      <c r="B53" s="79">
        <f>+'Ark1'!C378</f>
        <v>2023</v>
      </c>
      <c r="C53" s="79">
        <f>+'Ark1'!J378</f>
        <v>267</v>
      </c>
      <c r="D53" s="80" t="str">
        <f>VLOOKUP(C53,RNR!$A$1:$B$25,2)</f>
        <v>Dalpro</v>
      </c>
      <c r="E53" s="356">
        <f>+IF(G53=0,"",'Ark1'!Q378)</f>
        <v>6</v>
      </c>
      <c r="F53" s="79"/>
      <c r="G53" s="356">
        <f>+'Ark1'!R378</f>
        <v>12</v>
      </c>
      <c r="H53" s="361"/>
      <c r="I53" s="180">
        <f>+IF(G53=0,"",'Ark1'!AG378)</f>
        <v>1.1505502434091248E-2</v>
      </c>
      <c r="J53" s="158"/>
      <c r="K53" s="180">
        <f>+'Ark1'!AH378</f>
        <v>50</v>
      </c>
      <c r="L53" s="47"/>
      <c r="M53" s="273">
        <f>+'Ark1'!AI378</f>
        <v>0</v>
      </c>
      <c r="N53" s="178"/>
      <c r="O53" s="158">
        <f>+'Ark1'!U378</f>
        <v>12.241666666666671</v>
      </c>
      <c r="P53" s="158"/>
      <c r="Q53" s="47"/>
      <c r="R53" s="437" t="str">
        <f>+IF(M53=0,"",'Ark1'!AJ378)</f>
        <v/>
      </c>
      <c r="S53" s="89"/>
      <c r="T53" s="307" t="str">
        <f>+IF(M53=0,"",'Ark1'!AK378)</f>
        <v/>
      </c>
      <c r="U53" s="47"/>
      <c r="V53" s="81">
        <f>+'Ark1'!S378</f>
        <v>4.8333333333333321</v>
      </c>
      <c r="W53" s="79"/>
      <c r="X53" s="79"/>
      <c r="Y53" s="81">
        <f>+'Ark1'!T378</f>
        <v>4.9166666666666679</v>
      </c>
      <c r="Z53" s="79"/>
      <c r="AA53" s="82">
        <f>+IF(G53=0,"",'Ark1'!W378)</f>
        <v>0</v>
      </c>
      <c r="AB53" s="73"/>
      <c r="AC53" s="82">
        <f>+IF(G53=0,"",'Ark1'!X378)</f>
        <v>0</v>
      </c>
      <c r="AD53" s="82">
        <f>+IF(G53=0,"",'Ark1'!Y378)</f>
        <v>0</v>
      </c>
      <c r="AE53" s="82">
        <f>+IF(G53=0,"",'Ark1'!Z378)</f>
        <v>2.2998037355874938</v>
      </c>
      <c r="AF53" s="73"/>
      <c r="AG53" s="158">
        <f>+IF(G53=0,"",'Ark1'!Z378)</f>
        <v>2.2998037355874938</v>
      </c>
      <c r="AH53" s="81">
        <f>+IF(G53=0,"",'Ark1'!AB378)</f>
        <v>1.6051133570215175</v>
      </c>
      <c r="AI53" s="81">
        <f>+IF(G53=0,"",'Ark1'!AC378)</f>
        <v>89.185946194937941</v>
      </c>
      <c r="AJ53" s="53"/>
      <c r="AK53" s="81">
        <f t="shared" si="10"/>
        <v>2.5327586206896568</v>
      </c>
      <c r="AL53" s="82">
        <f t="shared" si="15"/>
        <v>2</v>
      </c>
      <c r="AM53" s="47"/>
      <c r="AN53" s="2"/>
      <c r="AO53" s="59"/>
      <c r="AP53" s="59"/>
      <c r="AQ53" s="1"/>
    </row>
    <row r="54" spans="1:44">
      <c r="A54" s="162">
        <f t="shared" si="14"/>
        <v>20</v>
      </c>
      <c r="B54" s="79">
        <f>+'Ark1'!C379</f>
        <v>2023</v>
      </c>
      <c r="C54" s="79">
        <f>+'Ark1'!J379</f>
        <v>309</v>
      </c>
      <c r="D54" s="80" t="str">
        <f>VLOOKUP(C54,RNR!$A$1:$B$25,2)</f>
        <v>Malvik</v>
      </c>
      <c r="E54" s="356">
        <f>+IF(G54=0,"",'Ark1'!Q379)</f>
        <v>805</v>
      </c>
      <c r="F54" s="79"/>
      <c r="G54" s="356">
        <f>+'Ark1'!R379</f>
        <v>4703</v>
      </c>
      <c r="H54" s="361"/>
      <c r="I54" s="180">
        <f>+IF(G54=0,"",'Ark1'!AG379)</f>
        <v>9.6874529088948975</v>
      </c>
      <c r="J54" s="158"/>
      <c r="K54" s="180">
        <f>+'Ark1'!AH379</f>
        <v>4.2526047203912407</v>
      </c>
      <c r="L54" s="47"/>
      <c r="M54" s="273">
        <f>+'Ark1'!AI379</f>
        <v>1</v>
      </c>
      <c r="N54" s="178"/>
      <c r="O54" s="158">
        <f>+'Ark1'!U379</f>
        <v>26.299702317669567</v>
      </c>
      <c r="P54" s="158"/>
      <c r="Q54" s="47"/>
      <c r="R54" s="437">
        <f>+IF(M54=0,"",'Ark1'!AJ379)</f>
        <v>113.8</v>
      </c>
      <c r="S54" s="89"/>
      <c r="T54" s="307">
        <f>+IF(M54=0,"",'Ark1'!AK379)</f>
        <v>21.373899726603529</v>
      </c>
      <c r="U54" s="47"/>
      <c r="V54" s="81">
        <f>+'Ark1'!S379</f>
        <v>7.2534552413353204</v>
      </c>
      <c r="W54" s="79"/>
      <c r="X54" s="79"/>
      <c r="Y54" s="81">
        <f>+'Ark1'!T379</f>
        <v>6.3178822028492441</v>
      </c>
      <c r="Z54" s="79"/>
      <c r="AA54" s="82">
        <f>+IF(G54=0,"",'Ark1'!W379)</f>
        <v>12.290027641930685</v>
      </c>
      <c r="AB54" s="73"/>
      <c r="AC54" s="82">
        <f>+IF(G54=0,"",'Ark1'!X379)</f>
        <v>88.347863066127999</v>
      </c>
      <c r="AD54" s="82">
        <f>+IF(G54=0,"",'Ark1'!Y379)</f>
        <v>64.767169891558581</v>
      </c>
      <c r="AE54" s="82">
        <f>+IF(G54=0,"",'Ark1'!Z379)</f>
        <v>8.2124693156777049</v>
      </c>
      <c r="AF54" s="73"/>
      <c r="AG54" s="158">
        <f>+IF(G54=0,"",'Ark1'!Z379)</f>
        <v>8.2124693156777049</v>
      </c>
      <c r="AH54" s="81">
        <f>+IF(G54=0,"",'Ark1'!AB379)</f>
        <v>1.8995487286387192</v>
      </c>
      <c r="AI54" s="81">
        <f>+IF(G54=0,"",'Ark1'!AC379)</f>
        <v>73.536948908302321</v>
      </c>
      <c r="AJ54" s="53"/>
      <c r="AK54" s="81">
        <f t="shared" si="10"/>
        <v>3.6258171371617838</v>
      </c>
      <c r="AL54" s="82">
        <f t="shared" si="15"/>
        <v>5.8422360248447207</v>
      </c>
      <c r="AM54" s="47"/>
      <c r="AN54" s="4"/>
      <c r="AO54" s="59"/>
      <c r="AP54" s="59"/>
      <c r="AQ54" s="1"/>
    </row>
    <row r="55" spans="1:44">
      <c r="A55" s="162">
        <f t="shared" si="14"/>
        <v>21</v>
      </c>
      <c r="B55" s="79">
        <f>+'Ark1'!C380</f>
        <v>2023</v>
      </c>
      <c r="C55" s="79">
        <f>+'Ark1'!J380</f>
        <v>470</v>
      </c>
      <c r="D55" s="80" t="str">
        <f>VLOOKUP(C55,RNR!$A$1:$B$25,2)</f>
        <v>Jens Eide</v>
      </c>
      <c r="E55" s="356">
        <f>+IF(G55=0,"",'Ark1'!Q380)</f>
        <v>139</v>
      </c>
      <c r="F55" s="79"/>
      <c r="G55" s="356">
        <f>+'Ark1'!R380</f>
        <v>590</v>
      </c>
      <c r="H55" s="361"/>
      <c r="I55" s="180">
        <f>+IF(G55=0,"",'Ark1'!AG380)</f>
        <v>0.96841242237114433</v>
      </c>
      <c r="J55" s="158"/>
      <c r="K55" s="180">
        <f>+'Ark1'!AH380</f>
        <v>22.033898305084747</v>
      </c>
      <c r="L55" s="47"/>
      <c r="M55" s="273">
        <f>+'Ark1'!AI380</f>
        <v>0</v>
      </c>
      <c r="N55" s="178"/>
      <c r="O55" s="158">
        <f>+'Ark1'!U380</f>
        <v>20.956779661016945</v>
      </c>
      <c r="P55" s="158"/>
      <c r="Q55" s="47"/>
      <c r="R55" s="437" t="str">
        <f>+IF(M55=0,"",'Ark1'!AJ380)</f>
        <v/>
      </c>
      <c r="S55" s="89"/>
      <c r="T55" s="307" t="str">
        <f>+IF(M55=0,"",'Ark1'!AK380)</f>
        <v/>
      </c>
      <c r="U55" s="47"/>
      <c r="V55" s="81">
        <f>+'Ark1'!S380</f>
        <v>6.5355932203389839</v>
      </c>
      <c r="W55" s="79"/>
      <c r="X55" s="79"/>
      <c r="Y55" s="81">
        <f>+'Ark1'!T380</f>
        <v>6.3084745762711858</v>
      </c>
      <c r="Z55" s="79"/>
      <c r="AA55" s="82">
        <f>+IF(G55=0,"",'Ark1'!W380)</f>
        <v>15.423728813559322</v>
      </c>
      <c r="AB55" s="73"/>
      <c r="AC55" s="82">
        <f>+IF(G55=0,"",'Ark1'!X380)</f>
        <v>71.694915254237301</v>
      </c>
      <c r="AD55" s="82">
        <f>+IF(G55=0,"",'Ark1'!Y380)</f>
        <v>38.135593220338976</v>
      </c>
      <c r="AE55" s="82">
        <f>+IF(G55=0,"",'Ark1'!Z380)</f>
        <v>7.3525975902623486</v>
      </c>
      <c r="AF55" s="73"/>
      <c r="AG55" s="158">
        <f>+IF(G55=0,"",'Ark1'!Z380)</f>
        <v>7.3525975902623486</v>
      </c>
      <c r="AH55" s="81">
        <f>+IF(G55=0,"",'Ark1'!AB380)</f>
        <v>2.1565264078278088</v>
      </c>
      <c r="AI55" s="81">
        <f>+IF(G55=0,"",'Ark1'!AC380)</f>
        <v>68.098839073422198</v>
      </c>
      <c r="AJ55" s="53"/>
      <c r="AK55" s="81">
        <f t="shared" si="10"/>
        <v>3.206561203319501</v>
      </c>
      <c r="AL55" s="82">
        <f t="shared" si="15"/>
        <v>4.2446043165467628</v>
      </c>
      <c r="AM55" s="47"/>
      <c r="AN55" s="4"/>
      <c r="AO55" s="59"/>
      <c r="AP55" s="59"/>
      <c r="AQ55" s="1"/>
      <c r="AR55" s="4"/>
    </row>
    <row r="56" spans="1:44">
      <c r="A56" s="162">
        <f t="shared" si="14"/>
        <v>22</v>
      </c>
      <c r="B56" s="79">
        <f>+'Ark1'!C381</f>
        <v>2023</v>
      </c>
      <c r="C56" s="79">
        <f>+'Ark1'!J381</f>
        <v>629</v>
      </c>
      <c r="D56" s="80" t="str">
        <f>VLOOKUP(C56,RNR!$A$1:$B$25,2)</f>
        <v>Bø</v>
      </c>
      <c r="E56" s="356">
        <f>+IF(G56=0,"",'Ark1'!Q381)</f>
        <v>28</v>
      </c>
      <c r="F56" s="79"/>
      <c r="G56" s="356">
        <f>+'Ark1'!R381</f>
        <v>140</v>
      </c>
      <c r="H56" s="361"/>
      <c r="I56" s="180">
        <f>+IF(G56=0,"",'Ark1'!AG381)</f>
        <v>0.30233076886205301</v>
      </c>
      <c r="J56" s="158"/>
      <c r="K56" s="180">
        <f>+'Ark1'!AH381</f>
        <v>17.857142857142861</v>
      </c>
      <c r="L56" s="47"/>
      <c r="M56" s="273">
        <f>+'Ark1'!AI381</f>
        <v>0</v>
      </c>
      <c r="N56" s="178"/>
      <c r="O56" s="158">
        <f>+'Ark1'!U381</f>
        <v>27.572142857142833</v>
      </c>
      <c r="P56" s="158"/>
      <c r="Q56" s="47"/>
      <c r="R56" s="437" t="str">
        <f>+IF(M56=0,"",'Ark1'!AJ381)</f>
        <v/>
      </c>
      <c r="S56" s="89"/>
      <c r="T56" s="307" t="str">
        <f>+IF(M56=0,"",'Ark1'!AK381)</f>
        <v/>
      </c>
      <c r="U56" s="47"/>
      <c r="V56" s="81">
        <f>+'Ark1'!S381</f>
        <v>7.65</v>
      </c>
      <c r="W56" s="79"/>
      <c r="X56" s="79"/>
      <c r="Y56" s="81">
        <f>+'Ark1'!T381</f>
        <v>6.3428571428571408</v>
      </c>
      <c r="Z56" s="79"/>
      <c r="AA56" s="82">
        <f>+IF(G56=0,"",'Ark1'!W381)</f>
        <v>6.4285714285714306</v>
      </c>
      <c r="AB56" s="73"/>
      <c r="AC56" s="82">
        <f>+IF(G56=0,"",'Ark1'!X381)</f>
        <v>85</v>
      </c>
      <c r="AD56" s="82">
        <f>+IF(G56=0,"",'Ark1'!Y381)</f>
        <v>67.14285714285711</v>
      </c>
      <c r="AE56" s="82">
        <f>+IF(G56=0,"",'Ark1'!Z381)</f>
        <v>9.5264898936532827</v>
      </c>
      <c r="AF56" s="73"/>
      <c r="AG56" s="158">
        <f>+IF(G56=0,"",'Ark1'!Z381)</f>
        <v>9.5264898936532827</v>
      </c>
      <c r="AH56" s="81">
        <f>+IF(G56=0,"",'Ark1'!AB381)</f>
        <v>1.4627343698480262</v>
      </c>
      <c r="AI56" s="81">
        <f>+IF(G56=0,"",'Ark1'!AC381)</f>
        <v>78.736447523729211</v>
      </c>
      <c r="AJ56" s="53"/>
      <c r="AK56" s="81">
        <f t="shared" si="10"/>
        <v>3.6042016806722654</v>
      </c>
      <c r="AL56" s="82">
        <f t="shared" si="15"/>
        <v>5</v>
      </c>
      <c r="AM56" s="47"/>
      <c r="AN56" s="4"/>
      <c r="AO56" s="59"/>
      <c r="AP56" s="59"/>
      <c r="AQ56" s="1"/>
      <c r="AR56" s="5"/>
    </row>
    <row r="57" spans="1:44">
      <c r="A57" s="162">
        <f t="shared" si="14"/>
        <v>23</v>
      </c>
      <c r="B57" s="79">
        <f>+'Ark1'!C382</f>
        <v>2023</v>
      </c>
      <c r="C57" s="79">
        <f>+'Ark1'!J382</f>
        <v>643</v>
      </c>
      <c r="D57" s="80" t="str">
        <f>VLOOKUP(C57,RNR!$A$1:$B$25,2)</f>
        <v>Bjerka</v>
      </c>
      <c r="E57" s="356">
        <f>+IF(G57=0,"",'Ark1'!Q382)</f>
        <v>366</v>
      </c>
      <c r="F57" s="79"/>
      <c r="G57" s="356">
        <f>+'Ark1'!R382</f>
        <v>2686</v>
      </c>
      <c r="H57" s="361"/>
      <c r="I57" s="180">
        <f>+IF(G57=0,"",'Ark1'!AG382)</f>
        <v>5.0096320400908416</v>
      </c>
      <c r="J57" s="158"/>
      <c r="K57" s="180">
        <f>+'Ark1'!AH382</f>
        <v>3.9836187639612808</v>
      </c>
      <c r="L57" s="47"/>
      <c r="M57" s="273">
        <f>+'Ark1'!AI382</f>
        <v>0</v>
      </c>
      <c r="N57" s="178"/>
      <c r="O57" s="158">
        <f>+'Ark1'!U382</f>
        <v>23.813104988830997</v>
      </c>
      <c r="P57" s="158"/>
      <c r="Q57" s="47"/>
      <c r="R57" s="437" t="str">
        <f>+IF(M57=0,"",'Ark1'!AJ382)</f>
        <v/>
      </c>
      <c r="S57" s="89"/>
      <c r="T57" s="307" t="str">
        <f>+IF(M57=0,"",'Ark1'!AK382)</f>
        <v/>
      </c>
      <c r="U57" s="47"/>
      <c r="V57" s="81">
        <f>+'Ark1'!S382</f>
        <v>6.7215189873417742</v>
      </c>
      <c r="W57" s="79"/>
      <c r="X57" s="79"/>
      <c r="Y57" s="81">
        <f>+'Ark1'!T382</f>
        <v>6.2728965003722994</v>
      </c>
      <c r="Z57" s="79"/>
      <c r="AA57" s="82">
        <f>+IF(G57=0,"",'Ark1'!W382)</f>
        <v>10.536113179448993</v>
      </c>
      <c r="AB57" s="73"/>
      <c r="AC57" s="82">
        <f>+IF(G57=0,"",'Ark1'!X382)</f>
        <v>78.704393149664938</v>
      </c>
      <c r="AD57" s="82">
        <f>+IF(G57=0,"",'Ark1'!Y382)</f>
        <v>51.898734177215189</v>
      </c>
      <c r="AE57" s="82">
        <f>+IF(G57=0,"",'Ark1'!Z382)</f>
        <v>8.6402497719834148</v>
      </c>
      <c r="AF57" s="73"/>
      <c r="AG57" s="158">
        <f>+IF(G57=0,"",'Ark1'!Z382)</f>
        <v>8.6402497719834148</v>
      </c>
      <c r="AH57" s="81">
        <f>+IF(G57=0,"",'Ark1'!AB382)</f>
        <v>1.8095229668466373</v>
      </c>
      <c r="AI57" s="81">
        <f>+IF(G57=0,"",'Ark1'!AC382)</f>
        <v>72.883488285086045</v>
      </c>
      <c r="AJ57" s="53"/>
      <c r="AK57" s="81">
        <f t="shared" si="10"/>
        <v>3.5428159964550812</v>
      </c>
      <c r="AL57" s="82">
        <f t="shared" si="15"/>
        <v>7.3387978142076502</v>
      </c>
      <c r="AM57" s="47"/>
      <c r="AN57" s="4"/>
      <c r="AO57" s="59"/>
      <c r="AP57" s="59"/>
      <c r="AQ57" s="1"/>
      <c r="AR57" s="5"/>
    </row>
    <row r="58" spans="1:44">
      <c r="A58" s="162">
        <f t="shared" si="14"/>
        <v>24</v>
      </c>
      <c r="B58" s="79">
        <f>+'Ark1'!C383</f>
        <v>2023</v>
      </c>
      <c r="C58" s="79">
        <f>+'Ark1'!J383</f>
        <v>704</v>
      </c>
      <c r="D58" s="80" t="str">
        <f>VLOOKUP(C58,RNR!$A$1:$B$25,2)</f>
        <v>Øre Vilt</v>
      </c>
      <c r="E58" s="356" t="str">
        <f>+IF(G58=0,"",'Ark1'!Q383)</f>
        <v/>
      </c>
      <c r="F58" s="79"/>
      <c r="G58" s="356">
        <f>+'Ark1'!R383</f>
        <v>0</v>
      </c>
      <c r="H58" s="361"/>
      <c r="I58" s="180" t="str">
        <f>+IF(G58=0,"",'Ark1'!AG383)</f>
        <v/>
      </c>
      <c r="J58" s="158"/>
      <c r="K58" s="180">
        <f>+'Ark1'!AH383</f>
        <v>0</v>
      </c>
      <c r="L58" s="47"/>
      <c r="M58" s="273">
        <f>+'Ark1'!AI383</f>
        <v>0</v>
      </c>
      <c r="N58" s="178"/>
      <c r="O58" s="158">
        <f>+'Ark1'!U383</f>
        <v>0</v>
      </c>
      <c r="P58" s="158"/>
      <c r="Q58" s="47"/>
      <c r="R58" s="437" t="str">
        <f>+IF(M58=0,"",'Ark1'!AJ383)</f>
        <v/>
      </c>
      <c r="S58" s="89"/>
      <c r="T58" s="307" t="str">
        <f>+IF(M58=0,"",'Ark1'!AK383)</f>
        <v/>
      </c>
      <c r="U58" s="47"/>
      <c r="V58" s="81">
        <f>+'Ark1'!S383</f>
        <v>0</v>
      </c>
      <c r="W58" s="79"/>
      <c r="X58" s="79"/>
      <c r="Y58" s="81">
        <f>+'Ark1'!T383</f>
        <v>0</v>
      </c>
      <c r="Z58" s="79"/>
      <c r="AA58" s="82" t="str">
        <f>+IF(G58=0,"",'Ark1'!W383)</f>
        <v/>
      </c>
      <c r="AB58" s="73"/>
      <c r="AC58" s="82" t="str">
        <f>+IF(G58=0,"",'Ark1'!X383)</f>
        <v/>
      </c>
      <c r="AD58" s="82" t="str">
        <f>+IF(G58=0,"",'Ark1'!Y383)</f>
        <v/>
      </c>
      <c r="AE58" s="82" t="str">
        <f>+IF(G58=0,"",'Ark1'!Z383)</f>
        <v/>
      </c>
      <c r="AF58" s="73"/>
      <c r="AG58" s="158" t="str">
        <f>+IF(G58=0,"",'Ark1'!Z383)</f>
        <v/>
      </c>
      <c r="AH58" s="81" t="str">
        <f>+IF(G58=0,"",'Ark1'!AB383)</f>
        <v/>
      </c>
      <c r="AI58" s="81" t="str">
        <f>+IF(G58=0,"",'Ark1'!AC383)</f>
        <v/>
      </c>
      <c r="AJ58" s="53"/>
      <c r="AK58" s="81" t="str">
        <f t="shared" si="10"/>
        <v/>
      </c>
      <c r="AL58" s="82" t="str">
        <f t="shared" si="15"/>
        <v/>
      </c>
      <c r="AM58" s="47"/>
      <c r="AN58" s="4"/>
      <c r="AO58" s="59"/>
      <c r="AP58" s="59"/>
      <c r="AQ58" s="1"/>
      <c r="AR58" s="5"/>
    </row>
    <row r="59" spans="1:44">
      <c r="A59" s="162">
        <f t="shared" si="14"/>
        <v>25</v>
      </c>
      <c r="B59" s="79">
        <f>+'Ark1'!C384</f>
        <v>2023</v>
      </c>
      <c r="C59" s="79">
        <f>+'Ark1'!J384</f>
        <v>802</v>
      </c>
      <c r="D59" s="80" t="str">
        <f>VLOOKUP(C59,RNR!$A$1:$B$25,2)</f>
        <v>Karasjok</v>
      </c>
      <c r="E59" s="356">
        <f>+IF(G59=0,"",'Ark1'!Q384)</f>
        <v>77</v>
      </c>
      <c r="F59" s="79"/>
      <c r="G59" s="356">
        <f>+'Ark1'!R384</f>
        <v>597</v>
      </c>
      <c r="H59" s="361"/>
      <c r="I59" s="180">
        <f>+IF(G59=0,"",'Ark1'!AG384)</f>
        <v>1.2050388618121015</v>
      </c>
      <c r="J59" s="158"/>
      <c r="K59" s="180">
        <f>+'Ark1'!AH384</f>
        <v>4.0201005025125625</v>
      </c>
      <c r="L59" s="47"/>
      <c r="M59" s="273">
        <f>+'Ark1'!AI384</f>
        <v>597</v>
      </c>
      <c r="N59" s="178"/>
      <c r="O59" s="158">
        <f>+'Ark1'!U384</f>
        <v>25.771691792294803</v>
      </c>
      <c r="P59" s="158"/>
      <c r="Q59" s="47"/>
      <c r="R59" s="437">
        <f>+IF(M59=0,"",'Ark1'!AJ384)</f>
        <v>108.38140703517594</v>
      </c>
      <c r="S59" s="89"/>
      <c r="T59" s="307">
        <f>+IF(M59=0,"",'Ark1'!AK384)</f>
        <v>19.687630623427076</v>
      </c>
      <c r="U59" s="47"/>
      <c r="V59" s="81">
        <f>+'Ark1'!S384</f>
        <v>7.7202680067001692</v>
      </c>
      <c r="W59" s="79"/>
      <c r="X59" s="79"/>
      <c r="Y59" s="81">
        <f>+'Ark1'!T384</f>
        <v>6.9715242881072017</v>
      </c>
      <c r="Z59" s="79"/>
      <c r="AA59" s="82">
        <f>+IF(G59=0,"",'Ark1'!W384)</f>
        <v>18.760469011725295</v>
      </c>
      <c r="AB59" s="73"/>
      <c r="AC59" s="82">
        <f>+IF(G59=0,"",'Ark1'!X384)</f>
        <v>87.269681742043502</v>
      </c>
      <c r="AD59" s="82">
        <f>+IF(G59=0,"",'Ark1'!Y384)</f>
        <v>62.144053601340048</v>
      </c>
      <c r="AE59" s="82">
        <f>+IF(G59=0,"",'Ark1'!Z384)</f>
        <v>7.9936712394811105</v>
      </c>
      <c r="AF59" s="73"/>
      <c r="AG59" s="158">
        <f>+IF(G59=0,"",'Ark1'!Z384)</f>
        <v>7.9936712394811105</v>
      </c>
      <c r="AH59" s="81">
        <f>+IF(G59=0,"",'Ark1'!AB384)</f>
        <v>2.0790556067381289</v>
      </c>
      <c r="AI59" s="81">
        <f>+IF(G59=0,"",'Ark1'!AC384)</f>
        <v>71.105380846620179</v>
      </c>
      <c r="AJ59" s="53"/>
      <c r="AK59" s="81">
        <f t="shared" si="10"/>
        <v>3.3381861575178986</v>
      </c>
      <c r="AL59" s="82">
        <f t="shared" si="15"/>
        <v>7.7532467532467528</v>
      </c>
      <c r="AM59" s="47"/>
      <c r="AN59" s="4"/>
      <c r="AO59" s="59"/>
      <c r="AP59" s="59"/>
      <c r="AQ59" s="1"/>
      <c r="AR59" s="5"/>
    </row>
    <row r="60" spans="1:44">
      <c r="A60" s="47"/>
      <c r="B60" s="47"/>
      <c r="C60" s="47"/>
      <c r="D60" s="47"/>
      <c r="E60" s="47"/>
      <c r="F60" s="47"/>
      <c r="G60" s="47"/>
      <c r="H60" s="47"/>
      <c r="I60" s="47"/>
      <c r="J60" s="47"/>
      <c r="K60" s="47"/>
      <c r="L60" s="47"/>
      <c r="M60" s="178"/>
      <c r="N60" s="178"/>
      <c r="O60" s="47"/>
      <c r="P60" s="47"/>
      <c r="Q60" s="47"/>
      <c r="R60" s="89"/>
      <c r="S60" s="89"/>
      <c r="T60" s="47"/>
      <c r="U60" s="47"/>
      <c r="V60" s="47"/>
      <c r="W60" s="47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"/>
      <c r="AO60" s="59"/>
      <c r="AP60" s="59"/>
      <c r="AQ60" s="1"/>
      <c r="AR60" s="5"/>
    </row>
    <row r="61" spans="1:44">
      <c r="A61" s="47"/>
      <c r="B61" s="47"/>
      <c r="C61" s="47"/>
      <c r="D61" s="47"/>
      <c r="E61" s="47"/>
      <c r="F61" s="47"/>
      <c r="G61" s="47"/>
      <c r="H61" s="47"/>
      <c r="I61" s="89">
        <f>SUM(I37:I59)</f>
        <v>93.028010141759665</v>
      </c>
      <c r="J61" s="89"/>
      <c r="K61" s="89">
        <f>SUM(K37:K59)</f>
        <v>156.10296011631073</v>
      </c>
      <c r="L61" s="89"/>
      <c r="M61" s="178"/>
      <c r="N61" s="178"/>
      <c r="O61" s="47"/>
      <c r="P61" s="47"/>
      <c r="Q61" s="47"/>
      <c r="R61" s="89"/>
      <c r="S61" s="89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"/>
      <c r="AO61" s="59"/>
      <c r="AP61" s="59"/>
      <c r="AQ61" s="1"/>
      <c r="AR61" s="5"/>
    </row>
    <row r="62" spans="1:44">
      <c r="A62"/>
      <c r="O62" s="59"/>
      <c r="P62" s="59"/>
      <c r="Y62" s="3"/>
      <c r="Z62" s="3"/>
      <c r="AA62" s="16"/>
      <c r="AB62" s="16"/>
      <c r="AC62" s="3"/>
      <c r="AD62" s="3"/>
      <c r="AE62" s="16"/>
      <c r="AF62" s="16"/>
      <c r="AG62" s="59"/>
      <c r="AI62" s="3"/>
      <c r="AJ62" s="3"/>
      <c r="AK62" s="60"/>
      <c r="AM62" s="1"/>
      <c r="AN62" s="4"/>
      <c r="AO62" s="59"/>
      <c r="AP62" s="59"/>
      <c r="AQ62" s="1"/>
      <c r="AR62" s="5"/>
    </row>
    <row r="63" spans="1:44">
      <c r="A63"/>
      <c r="O63" s="59"/>
      <c r="P63" s="59"/>
      <c r="Y63" s="3"/>
      <c r="Z63" s="3"/>
      <c r="AA63" s="16"/>
      <c r="AB63" s="16"/>
      <c r="AC63" s="3"/>
      <c r="AD63" s="3"/>
      <c r="AE63" s="16"/>
      <c r="AF63" s="16"/>
      <c r="AG63" s="59"/>
      <c r="AI63" s="3"/>
      <c r="AJ63" s="3"/>
      <c r="AK63" s="60"/>
      <c r="AM63" s="1"/>
      <c r="AN63" s="4"/>
      <c r="AO63" s="59"/>
      <c r="AP63" s="59"/>
      <c r="AQ63" s="1"/>
      <c r="AR63" s="5"/>
    </row>
    <row r="64" spans="1:44">
      <c r="A64"/>
      <c r="O64" s="59"/>
      <c r="P64" s="59"/>
      <c r="Y64" s="3"/>
      <c r="Z64" s="3"/>
      <c r="AA64" s="16"/>
      <c r="AB64" s="16"/>
      <c r="AC64" s="3"/>
      <c r="AD64" s="3"/>
      <c r="AE64" s="16"/>
      <c r="AF64" s="16"/>
      <c r="AG64" s="59"/>
      <c r="AI64" s="3"/>
      <c r="AJ64" s="3"/>
      <c r="AK64" s="60"/>
      <c r="AM64" s="1"/>
      <c r="AN64" s="4"/>
      <c r="AO64" s="59"/>
      <c r="AP64" s="59"/>
      <c r="AQ64" s="1"/>
      <c r="AR64" s="5"/>
    </row>
    <row r="65" spans="1:59">
      <c r="A65"/>
      <c r="O65" s="59"/>
      <c r="P65" s="59"/>
      <c r="Y65" s="3"/>
      <c r="Z65" s="3"/>
      <c r="AA65" s="16"/>
      <c r="AB65" s="16"/>
      <c r="AC65" s="3"/>
      <c r="AD65" s="3"/>
      <c r="AE65" s="16"/>
      <c r="AF65" s="16"/>
      <c r="AG65" s="59"/>
      <c r="AI65" s="3"/>
      <c r="AJ65" s="3"/>
      <c r="AK65" s="60"/>
      <c r="AM65" s="1"/>
      <c r="AN65" s="4"/>
      <c r="AO65" s="59"/>
      <c r="AP65" s="59"/>
      <c r="AQ65" s="1"/>
      <c r="AR65" s="5"/>
    </row>
    <row r="66" spans="1:59">
      <c r="A66"/>
      <c r="O66" s="59"/>
      <c r="P66" s="59"/>
      <c r="Y66" s="3"/>
      <c r="Z66" s="3"/>
      <c r="AA66" s="16"/>
      <c r="AB66" s="16"/>
      <c r="AC66" s="3"/>
      <c r="AD66" s="3"/>
      <c r="AE66" s="16"/>
      <c r="AF66" s="16"/>
      <c r="AG66" s="59"/>
      <c r="AI66" s="3"/>
      <c r="AJ66" s="3"/>
      <c r="AK66" s="60"/>
      <c r="AM66" s="1"/>
      <c r="AN66" s="4"/>
      <c r="AO66" s="59"/>
      <c r="AP66" s="59"/>
      <c r="AQ66" s="1"/>
      <c r="AR66" s="5"/>
    </row>
    <row r="67" spans="1:59">
      <c r="A67"/>
      <c r="O67" s="59"/>
      <c r="P67" s="59"/>
      <c r="Y67" s="3"/>
      <c r="Z67" s="3"/>
      <c r="AA67" s="16"/>
      <c r="AB67" s="16"/>
      <c r="AC67" s="3"/>
      <c r="AD67" s="3"/>
      <c r="AE67" s="16"/>
      <c r="AF67" s="16"/>
      <c r="AG67" s="59"/>
      <c r="AI67" s="3"/>
      <c r="AJ67" s="3"/>
      <c r="AK67" s="60"/>
      <c r="AM67" s="1"/>
      <c r="AN67" s="4"/>
      <c r="AO67" s="59"/>
      <c r="AP67" s="59"/>
      <c r="AQ67" s="1"/>
      <c r="AR67" s="5"/>
    </row>
    <row r="68" spans="1:59">
      <c r="A68"/>
      <c r="O68" s="59"/>
      <c r="P68" s="59"/>
      <c r="Y68" s="3"/>
      <c r="Z68" s="3"/>
      <c r="AA68" s="16"/>
      <c r="AB68" s="16"/>
      <c r="AC68" s="3"/>
      <c r="AD68" s="3"/>
      <c r="AE68" s="16"/>
      <c r="AF68" s="16"/>
      <c r="AG68" s="59"/>
      <c r="AI68" s="3"/>
      <c r="AJ68" s="3"/>
      <c r="AK68" s="60"/>
      <c r="AM68" s="1"/>
      <c r="AN68" s="4"/>
      <c r="AO68" s="59"/>
      <c r="AP68" s="59"/>
      <c r="AQ68" s="1"/>
      <c r="AR68" s="5"/>
    </row>
    <row r="69" spans="1:59">
      <c r="A69"/>
      <c r="O69" s="59"/>
      <c r="P69" s="59"/>
      <c r="Y69" s="3"/>
      <c r="Z69" s="3"/>
      <c r="AA69" s="16"/>
      <c r="AB69" s="16"/>
      <c r="AC69" s="3"/>
      <c r="AD69" s="3"/>
      <c r="AE69" s="16"/>
      <c r="AF69" s="16"/>
      <c r="AG69" s="59"/>
      <c r="AI69" s="3"/>
      <c r="AJ69" s="3"/>
      <c r="AK69" s="60"/>
      <c r="AM69" s="1"/>
      <c r="AN69" s="1"/>
      <c r="AO69" s="59"/>
      <c r="AP69" s="59"/>
      <c r="AQ69" s="1"/>
      <c r="AR69" s="5"/>
    </row>
    <row r="70" spans="1:59">
      <c r="O70" s="59"/>
      <c r="P70" s="59"/>
      <c r="Y70" s="3"/>
      <c r="Z70" s="3"/>
      <c r="AA70" s="16"/>
      <c r="AB70" s="16"/>
      <c r="AC70" s="3"/>
      <c r="AD70" s="3"/>
      <c r="AE70" s="16"/>
      <c r="AF70" s="16"/>
      <c r="AG70" s="59"/>
      <c r="AI70" s="3"/>
      <c r="AJ70" s="3"/>
      <c r="AK70" s="60"/>
      <c r="AM70" s="1"/>
      <c r="AN70" s="1"/>
      <c r="AO70" s="59"/>
      <c r="AP70" s="59"/>
      <c r="AQ70" s="1"/>
      <c r="AR70" s="1"/>
      <c r="AS70" s="1"/>
      <c r="AT70" s="1"/>
      <c r="AU70" s="1"/>
      <c r="AV70" s="1"/>
      <c r="AW70" s="1"/>
      <c r="AX70" s="1"/>
      <c r="AY70" s="1"/>
      <c r="AZ70" s="13"/>
      <c r="BA70" s="13"/>
      <c r="BB70" s="13"/>
      <c r="BC70" s="13"/>
      <c r="BD70" s="5"/>
      <c r="BE70" s="5"/>
    </row>
    <row r="71" spans="1:59">
      <c r="O71" s="59"/>
      <c r="P71" s="59"/>
      <c r="Y71" s="3"/>
      <c r="Z71" s="3"/>
      <c r="AA71" s="16"/>
      <c r="AB71" s="16"/>
      <c r="AC71" s="3"/>
      <c r="AD71" s="3"/>
      <c r="AE71" s="16"/>
      <c r="AF71" s="16"/>
      <c r="AG71" s="59"/>
      <c r="AI71" s="3"/>
      <c r="AJ71" s="3"/>
      <c r="AK71" s="60"/>
      <c r="AM71" s="1"/>
      <c r="AN71" s="1"/>
      <c r="AO71" s="59"/>
      <c r="AP71" s="59"/>
      <c r="AQ71" s="1"/>
      <c r="AR71" s="1"/>
      <c r="AS71" s="1"/>
      <c r="AT71" s="1"/>
      <c r="AU71" s="1"/>
      <c r="AV71" s="1"/>
      <c r="AW71" s="1"/>
      <c r="AX71" s="1"/>
      <c r="AY71" s="1"/>
      <c r="AZ71" s="13"/>
      <c r="BA71" s="13"/>
      <c r="BB71" s="13"/>
      <c r="BC71" s="13"/>
      <c r="BD71" s="5"/>
      <c r="BE71" s="5"/>
    </row>
    <row r="72" spans="1:59">
      <c r="O72" s="59"/>
      <c r="P72" s="59"/>
      <c r="Y72" s="3"/>
      <c r="Z72" s="3"/>
      <c r="AA72" s="16"/>
      <c r="AB72" s="16"/>
      <c r="AC72" s="3"/>
      <c r="AD72" s="3"/>
      <c r="AE72" s="16"/>
      <c r="AF72" s="16"/>
      <c r="AG72" s="59"/>
      <c r="AI72" s="3"/>
      <c r="AJ72" s="3"/>
      <c r="AK72" s="60"/>
      <c r="AM72" s="1"/>
      <c r="AN72" s="1"/>
      <c r="AO72" s="59"/>
      <c r="AP72" s="59"/>
      <c r="AQ72" s="1"/>
      <c r="AR72" s="1"/>
      <c r="AS72" s="1"/>
      <c r="AT72" s="1"/>
      <c r="AU72" s="1"/>
      <c r="AV72" s="1"/>
      <c r="AW72" s="1"/>
      <c r="AX72" s="1"/>
      <c r="AY72" s="1"/>
      <c r="AZ72" s="13"/>
      <c r="BA72" s="13"/>
      <c r="BB72" s="13"/>
      <c r="BC72" s="13"/>
      <c r="BD72" s="5"/>
      <c r="BE72" s="5"/>
    </row>
    <row r="73" spans="1:59">
      <c r="O73" s="59"/>
      <c r="P73" s="59"/>
      <c r="Y73" s="3"/>
      <c r="Z73" s="3"/>
      <c r="AA73" s="16"/>
      <c r="AB73" s="16"/>
      <c r="AC73" s="3"/>
      <c r="AD73" s="3"/>
      <c r="AE73" s="16"/>
      <c r="AF73" s="16"/>
      <c r="AG73" s="59"/>
      <c r="AI73" s="3"/>
      <c r="AJ73" s="3"/>
      <c r="AK73" s="60"/>
      <c r="AM73" s="1"/>
      <c r="AN73" s="1"/>
      <c r="AO73" s="59"/>
      <c r="AP73" s="59"/>
      <c r="AQ73" s="1"/>
      <c r="AR73" s="1"/>
      <c r="AS73" s="1"/>
      <c r="AT73" s="1"/>
      <c r="AU73" s="1"/>
      <c r="AV73" s="1"/>
      <c r="AW73" s="1"/>
      <c r="AX73" s="1"/>
      <c r="AY73" s="1"/>
      <c r="AZ73" s="13"/>
      <c r="BA73" s="13"/>
      <c r="BB73" s="13"/>
      <c r="BC73" s="13"/>
      <c r="BD73" s="5"/>
      <c r="BE73" s="5"/>
    </row>
    <row r="74" spans="1:59">
      <c r="O74" s="59"/>
      <c r="P74" s="59"/>
      <c r="Y74" s="3"/>
      <c r="Z74" s="3"/>
      <c r="AA74" s="16"/>
      <c r="AB74" s="16"/>
      <c r="AC74" s="3"/>
      <c r="AD74" s="3"/>
      <c r="AE74" s="16"/>
      <c r="AF74" s="16"/>
      <c r="AG74" s="59"/>
      <c r="AI74" s="3"/>
      <c r="AJ74" s="3"/>
      <c r="AK74" s="60"/>
      <c r="AM74" s="1"/>
      <c r="AN74" s="1"/>
      <c r="AO74" s="59"/>
      <c r="AP74" s="59"/>
      <c r="AQ74" s="1"/>
      <c r="AR74" s="1"/>
      <c r="AS74" s="1"/>
      <c r="AT74" s="1"/>
      <c r="AU74" s="1"/>
      <c r="AV74" s="1"/>
      <c r="AW74" s="1"/>
      <c r="AX74" s="1"/>
      <c r="AY74" s="1"/>
      <c r="AZ74" s="13"/>
      <c r="BA74" s="13"/>
      <c r="BB74" s="13"/>
      <c r="BC74" s="13"/>
      <c r="BD74" s="5"/>
      <c r="BE74" s="5"/>
    </row>
    <row r="75" spans="1:59">
      <c r="O75" s="59"/>
      <c r="P75" s="59"/>
      <c r="Y75" s="3"/>
      <c r="Z75" s="3"/>
      <c r="AA75" s="16"/>
      <c r="AB75" s="16"/>
      <c r="AC75" s="3"/>
      <c r="AD75" s="3"/>
      <c r="AE75" s="16"/>
      <c r="AF75" s="16"/>
      <c r="AG75" s="59"/>
      <c r="AI75" s="3"/>
      <c r="AJ75" s="3"/>
      <c r="AK75" s="60"/>
      <c r="AM75" s="1"/>
      <c r="AN75" s="1"/>
      <c r="AO75" s="59"/>
      <c r="AP75" s="59"/>
      <c r="AQ75" s="1"/>
      <c r="AR75" s="1"/>
      <c r="AS75" s="1"/>
      <c r="AT75" s="1"/>
      <c r="AU75" s="1"/>
      <c r="AV75" s="1"/>
      <c r="AW75" s="1"/>
      <c r="AX75" s="1"/>
      <c r="AY75" s="1"/>
      <c r="AZ75" s="5"/>
      <c r="BA75" s="5"/>
      <c r="BB75" s="5"/>
      <c r="BC75" s="5"/>
      <c r="BD75" s="5"/>
      <c r="BE75" s="5"/>
    </row>
    <row r="76" spans="1:59">
      <c r="O76" s="59"/>
      <c r="P76" s="59"/>
      <c r="Y76" s="3"/>
      <c r="Z76" s="3"/>
      <c r="AA76" s="16"/>
      <c r="AB76" s="16"/>
      <c r="AC76" s="3"/>
      <c r="AD76" s="3"/>
      <c r="AE76" s="16"/>
      <c r="AF76" s="16"/>
      <c r="AG76" s="59"/>
      <c r="AI76" s="3"/>
      <c r="AJ76" s="3"/>
      <c r="AK76" s="60"/>
      <c r="AM76" s="1"/>
      <c r="AN76" s="1"/>
      <c r="AO76" s="59"/>
      <c r="AP76" s="59"/>
      <c r="AQ76" s="1"/>
      <c r="AR76" s="1"/>
      <c r="AS76" s="1"/>
      <c r="AT76" s="1"/>
      <c r="AU76" s="1"/>
      <c r="AV76" s="1"/>
      <c r="AW76" s="1"/>
      <c r="AX76" s="1"/>
      <c r="AY76" s="1"/>
      <c r="BC76" s="2"/>
      <c r="BD76" s="13"/>
    </row>
    <row r="77" spans="1:59">
      <c r="O77" s="59"/>
      <c r="P77" s="59"/>
      <c r="Y77" s="3"/>
      <c r="Z77" s="3"/>
      <c r="AA77" s="16"/>
      <c r="AB77" s="16"/>
      <c r="AC77" s="3"/>
      <c r="AD77" s="3"/>
      <c r="AE77" s="16"/>
      <c r="AF77" s="16"/>
      <c r="AG77" s="59"/>
      <c r="AI77" s="3"/>
      <c r="AJ77" s="3"/>
      <c r="AK77" s="60"/>
      <c r="AM77" s="1"/>
      <c r="AN77" s="1"/>
      <c r="AO77" s="59"/>
      <c r="AP77" s="59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C77" s="4"/>
      <c r="BD77" s="5"/>
      <c r="BE77" s="5"/>
      <c r="BG77" s="5"/>
    </row>
    <row r="78" spans="1:59">
      <c r="O78" s="59"/>
      <c r="P78" s="59"/>
      <c r="Y78" s="3"/>
      <c r="Z78" s="3"/>
      <c r="AA78" s="16"/>
      <c r="AB78" s="16"/>
      <c r="AC78" s="3"/>
      <c r="AD78" s="3"/>
      <c r="AE78" s="16"/>
      <c r="AF78" s="16"/>
      <c r="AG78" s="59"/>
      <c r="AI78" s="3"/>
      <c r="AJ78" s="3"/>
      <c r="AK78" s="60"/>
      <c r="AM78" s="1"/>
      <c r="AN78" s="1"/>
      <c r="AO78" s="59"/>
      <c r="AP78" s="59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C78" s="4"/>
      <c r="BD78" s="13"/>
    </row>
    <row r="79" spans="1:59">
      <c r="O79" s="59"/>
      <c r="P79" s="59"/>
      <c r="Y79" s="3"/>
      <c r="Z79" s="3"/>
      <c r="AA79" s="16"/>
      <c r="AB79" s="16"/>
      <c r="AC79" s="3"/>
      <c r="AD79" s="3"/>
      <c r="AE79" s="16"/>
      <c r="AF79" s="16"/>
      <c r="AG79" s="59"/>
      <c r="AI79" s="3"/>
      <c r="AJ79" s="3"/>
      <c r="AK79" s="60"/>
      <c r="AM79" s="1"/>
      <c r="AN79" s="1"/>
      <c r="AO79" s="59"/>
      <c r="AP79" s="59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C79" s="4"/>
      <c r="BD79" s="13"/>
    </row>
    <row r="80" spans="1:59">
      <c r="O80" s="59"/>
      <c r="P80" s="59"/>
      <c r="Y80" s="3"/>
      <c r="Z80" s="3"/>
      <c r="AA80" s="16"/>
      <c r="AB80" s="16"/>
      <c r="AC80" s="3"/>
      <c r="AD80" s="3"/>
      <c r="AE80" s="16"/>
      <c r="AF80" s="16"/>
      <c r="AG80" s="59"/>
      <c r="AI80" s="3"/>
      <c r="AJ80" s="3"/>
      <c r="AK80" s="60"/>
      <c r="AM80" s="1"/>
      <c r="AN80" s="1"/>
      <c r="AO80" s="59"/>
      <c r="AP80" s="59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C80" s="4"/>
      <c r="BD80" s="5"/>
      <c r="BE80" s="5"/>
      <c r="BG80" s="2"/>
    </row>
    <row r="81" spans="15:59">
      <c r="O81" s="59"/>
      <c r="P81" s="59"/>
      <c r="Y81" s="3"/>
      <c r="Z81" s="3"/>
      <c r="AA81" s="16"/>
      <c r="AB81" s="16"/>
      <c r="AC81" s="3"/>
      <c r="AD81" s="3"/>
      <c r="AE81" s="16"/>
      <c r="AF81" s="16"/>
      <c r="AG81" s="59"/>
      <c r="AI81" s="3"/>
      <c r="AJ81" s="3"/>
      <c r="AK81" s="60"/>
      <c r="AM81" s="1"/>
      <c r="AN81" s="1"/>
      <c r="AO81" s="59"/>
      <c r="AP81" s="59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C81" s="4"/>
      <c r="BD81" s="4"/>
      <c r="BE81" s="4"/>
      <c r="BF81" s="4"/>
      <c r="BG81" s="4"/>
    </row>
    <row r="82" spans="15:59">
      <c r="O82" s="59"/>
      <c r="P82" s="59"/>
      <c r="Y82" s="3"/>
      <c r="Z82" s="3"/>
      <c r="AA82" s="16"/>
      <c r="AB82" s="16"/>
      <c r="AC82" s="3"/>
      <c r="AD82" s="3"/>
      <c r="AE82" s="16"/>
      <c r="AF82" s="16"/>
      <c r="AG82" s="59"/>
      <c r="AI82" s="3"/>
      <c r="AJ82" s="3"/>
      <c r="AK82" s="60"/>
      <c r="AM82" s="1"/>
      <c r="AN82" s="1"/>
      <c r="AO82" s="59"/>
      <c r="AP82" s="59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C82" s="4"/>
      <c r="BD82" s="13"/>
      <c r="BE82" s="13"/>
      <c r="BF82" s="1"/>
      <c r="BG82" s="5"/>
    </row>
    <row r="83" spans="15:59">
      <c r="O83" s="59"/>
      <c r="P83" s="59"/>
      <c r="Y83" s="3"/>
      <c r="Z83" s="3"/>
      <c r="AA83" s="16"/>
      <c r="AB83" s="16"/>
      <c r="AC83" s="3"/>
      <c r="AD83" s="3"/>
      <c r="AE83" s="16"/>
      <c r="AF83" s="16"/>
      <c r="AG83" s="59"/>
      <c r="AI83" s="3"/>
      <c r="AJ83" s="3"/>
      <c r="AK83" s="60"/>
      <c r="AM83" s="1"/>
      <c r="AN83" s="1"/>
      <c r="AO83" s="59"/>
      <c r="AP83" s="59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C83" s="4"/>
      <c r="BD83" s="13"/>
      <c r="BE83" s="13"/>
      <c r="BF83" s="1"/>
      <c r="BG83" s="5"/>
    </row>
    <row r="84" spans="15:59">
      <c r="O84" s="59"/>
      <c r="P84" s="59"/>
      <c r="Y84" s="3"/>
      <c r="Z84" s="3"/>
      <c r="AA84" s="16"/>
      <c r="AB84" s="16"/>
      <c r="AC84" s="3"/>
      <c r="AD84" s="3"/>
      <c r="AE84" s="16"/>
      <c r="AF84" s="16"/>
      <c r="AG84" s="59"/>
      <c r="AI84" s="3"/>
      <c r="AJ84" s="3"/>
      <c r="AK84" s="60"/>
      <c r="AM84" s="1"/>
      <c r="AN84" s="1"/>
      <c r="AO84" s="59"/>
      <c r="AP84" s="59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C84" s="4"/>
      <c r="BD84" s="13"/>
      <c r="BE84" s="13"/>
      <c r="BF84" s="1"/>
      <c r="BG84" s="5"/>
    </row>
    <row r="85" spans="15:59">
      <c r="O85" s="59"/>
      <c r="P85" s="59"/>
      <c r="Y85" s="3"/>
      <c r="Z85" s="3"/>
      <c r="AA85" s="16"/>
      <c r="AB85" s="16"/>
      <c r="AC85" s="3"/>
      <c r="AD85" s="3"/>
      <c r="AE85" s="16"/>
      <c r="AF85" s="16"/>
      <c r="AG85" s="59"/>
      <c r="AI85" s="3"/>
      <c r="AJ85" s="3"/>
      <c r="AK85" s="60"/>
      <c r="AM85" s="1"/>
      <c r="AN85" s="1"/>
      <c r="AO85" s="59"/>
      <c r="AP85" s="59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C85" s="4"/>
      <c r="BD85" s="13"/>
      <c r="BE85" s="13"/>
      <c r="BF85" s="1"/>
      <c r="BG85" s="5"/>
    </row>
    <row r="86" spans="15:59">
      <c r="O86" s="59"/>
      <c r="P86" s="59"/>
      <c r="Y86" s="3"/>
      <c r="Z86" s="3"/>
      <c r="AA86" s="16"/>
      <c r="AB86" s="16"/>
      <c r="AC86" s="3"/>
      <c r="AD86" s="3"/>
      <c r="AE86" s="16"/>
      <c r="AF86" s="16"/>
      <c r="AG86" s="59"/>
      <c r="AI86" s="3"/>
      <c r="AJ86" s="3"/>
      <c r="AK86" s="60"/>
      <c r="AM86" s="1"/>
      <c r="AN86" s="1"/>
      <c r="AO86" s="59"/>
      <c r="AP86" s="59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C86" s="4"/>
      <c r="BD86" s="13"/>
      <c r="BE86" s="13"/>
      <c r="BF86" s="13"/>
      <c r="BG86" s="5"/>
    </row>
    <row r="87" spans="15:59">
      <c r="O87" s="59"/>
      <c r="P87" s="59"/>
      <c r="Y87" s="3"/>
      <c r="Z87" s="3"/>
      <c r="AA87" s="16"/>
      <c r="AB87" s="16"/>
      <c r="AC87" s="3"/>
      <c r="AD87" s="3"/>
      <c r="AE87" s="16"/>
      <c r="AF87" s="16"/>
      <c r="AG87" s="59"/>
      <c r="AI87" s="3"/>
      <c r="AJ87" s="3"/>
      <c r="AK87" s="60"/>
      <c r="AM87" s="1"/>
      <c r="AN87" s="1"/>
      <c r="AO87" s="59"/>
      <c r="AP87" s="59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C87" s="4"/>
      <c r="BD87" s="13"/>
      <c r="BE87" s="13"/>
      <c r="BF87" s="13"/>
      <c r="BG87" s="5"/>
    </row>
    <row r="88" spans="15:59">
      <c r="O88" s="59"/>
      <c r="P88" s="59"/>
      <c r="Y88" s="3"/>
      <c r="Z88" s="3"/>
      <c r="AA88" s="16"/>
      <c r="AB88" s="16"/>
      <c r="AC88" s="3"/>
      <c r="AD88" s="3"/>
      <c r="AE88" s="16"/>
      <c r="AF88" s="16"/>
      <c r="AG88" s="59"/>
      <c r="AI88" s="3"/>
      <c r="AJ88" s="3"/>
      <c r="AK88" s="60"/>
      <c r="AM88" s="1"/>
      <c r="AN88" s="1"/>
      <c r="AO88" s="59"/>
      <c r="AP88" s="59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C88" s="4"/>
      <c r="BD88" s="13"/>
      <c r="BE88" s="13"/>
      <c r="BF88" s="13"/>
      <c r="BG88" s="5"/>
    </row>
    <row r="89" spans="15:59">
      <c r="O89" s="59"/>
      <c r="P89" s="59"/>
      <c r="Y89" s="3"/>
      <c r="Z89" s="3"/>
      <c r="AA89" s="16"/>
      <c r="AB89" s="16"/>
      <c r="AC89" s="3"/>
      <c r="AD89" s="3"/>
      <c r="AE89" s="16"/>
      <c r="AF89" s="16"/>
      <c r="AG89" s="59"/>
      <c r="AI89" s="3"/>
      <c r="AJ89" s="3"/>
      <c r="AK89" s="60"/>
      <c r="AM89" s="1"/>
      <c r="AN89" s="1"/>
      <c r="AO89" s="59"/>
      <c r="AP89" s="59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C89" s="4"/>
      <c r="BD89" s="13"/>
      <c r="BE89" s="13"/>
      <c r="BF89" s="13"/>
      <c r="BG89" s="5"/>
    </row>
    <row r="90" spans="15:59">
      <c r="O90" s="59"/>
      <c r="P90" s="59"/>
      <c r="Y90" s="3"/>
      <c r="Z90" s="3"/>
      <c r="AA90" s="16"/>
      <c r="AB90" s="16"/>
      <c r="AC90" s="3"/>
      <c r="AD90" s="3"/>
      <c r="AE90" s="16"/>
      <c r="AF90" s="16"/>
      <c r="AG90" s="59"/>
      <c r="AI90" s="3"/>
      <c r="AJ90" s="3"/>
      <c r="AK90" s="60"/>
      <c r="AM90" s="1"/>
      <c r="AN90" s="1"/>
      <c r="AO90" s="59"/>
      <c r="AP90" s="59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C90" s="4"/>
      <c r="BD90" s="13"/>
      <c r="BE90" s="13"/>
      <c r="BF90" s="5"/>
      <c r="BG90" s="5"/>
    </row>
    <row r="91" spans="15:59">
      <c r="O91" s="59"/>
      <c r="P91" s="59"/>
      <c r="Y91" s="3"/>
      <c r="Z91" s="3"/>
      <c r="AA91" s="16"/>
      <c r="AB91" s="16"/>
      <c r="AC91" s="3"/>
      <c r="AD91" s="3"/>
      <c r="AE91" s="16"/>
      <c r="AF91" s="16"/>
      <c r="AG91" s="59"/>
      <c r="AI91" s="3"/>
      <c r="AJ91" s="3"/>
      <c r="AK91" s="60"/>
      <c r="AM91" s="1"/>
      <c r="AN91" s="1"/>
      <c r="AO91" s="59"/>
      <c r="AP91" s="59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C91" s="4"/>
      <c r="BD91" s="13"/>
      <c r="BE91" s="13"/>
      <c r="BF91" s="5"/>
      <c r="BG91" s="5"/>
    </row>
    <row r="92" spans="15:59">
      <c r="O92" s="59"/>
      <c r="P92" s="59"/>
      <c r="Y92" s="3"/>
      <c r="Z92" s="3"/>
      <c r="AA92" s="16"/>
      <c r="AB92" s="16"/>
      <c r="AC92" s="3"/>
      <c r="AD92" s="3"/>
      <c r="AE92" s="16"/>
      <c r="AF92" s="16"/>
      <c r="AG92" s="59"/>
      <c r="AI92" s="3"/>
      <c r="AJ92" s="3"/>
      <c r="AK92" s="60"/>
      <c r="AM92" s="1"/>
      <c r="AN92" s="1"/>
      <c r="AO92" s="59"/>
      <c r="AP92" s="59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C92" s="4"/>
      <c r="BD92" s="13"/>
      <c r="BE92" s="13"/>
      <c r="BF92" s="5"/>
      <c r="BG92" s="5"/>
    </row>
    <row r="93" spans="15:59">
      <c r="O93" s="59"/>
      <c r="P93" s="59"/>
      <c r="Y93" s="3"/>
      <c r="Z93" s="3"/>
      <c r="AA93" s="16"/>
      <c r="AB93" s="16"/>
      <c r="AC93" s="3"/>
      <c r="AD93" s="3"/>
      <c r="AE93" s="16"/>
      <c r="AF93" s="16"/>
      <c r="AG93" s="59"/>
      <c r="AI93" s="3"/>
      <c r="AJ93" s="3"/>
      <c r="AK93" s="60"/>
      <c r="AM93" s="1"/>
      <c r="AN93" s="1"/>
      <c r="AO93" s="59"/>
      <c r="AP93" s="59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C93" s="4"/>
      <c r="BD93" s="13"/>
      <c r="BE93" s="13"/>
      <c r="BF93" s="5"/>
      <c r="BG93" s="5"/>
    </row>
    <row r="94" spans="15:59">
      <c r="AM94" s="1"/>
      <c r="AN94" s="1"/>
      <c r="AO94" s="59"/>
      <c r="AP94" s="59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C94" s="4"/>
      <c r="BD94" s="13"/>
      <c r="BE94" s="13"/>
      <c r="BF94" s="5"/>
      <c r="BG94" s="5"/>
    </row>
    <row r="95" spans="15:59">
      <c r="AM95" s="1"/>
      <c r="AN95" s="1"/>
      <c r="AO95" s="59"/>
      <c r="AP95" s="59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C95" s="13"/>
      <c r="BD95" s="13"/>
      <c r="BE95" s="13"/>
      <c r="BF95" s="5"/>
      <c r="BG95" s="5"/>
    </row>
    <row r="96" spans="15:59">
      <c r="O96" s="59"/>
      <c r="P96" s="59"/>
      <c r="Y96" s="3"/>
      <c r="Z96" s="3"/>
      <c r="AA96" s="16"/>
      <c r="AB96" s="16"/>
      <c r="AC96" s="3"/>
      <c r="AD96" s="3"/>
      <c r="AE96" s="16"/>
      <c r="AF96" s="16"/>
      <c r="AG96" s="59"/>
      <c r="AI96" s="3"/>
      <c r="AJ96" s="3"/>
      <c r="AK96" s="60"/>
      <c r="AM96" s="1"/>
      <c r="AN96" s="1"/>
      <c r="AO96" s="59"/>
      <c r="AP96" s="59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C96" s="5"/>
      <c r="BD96" s="13"/>
      <c r="BE96" s="13"/>
      <c r="BF96" s="5"/>
      <c r="BG96" s="5"/>
    </row>
    <row r="97" spans="15:59">
      <c r="O97" s="59"/>
      <c r="P97" s="59"/>
      <c r="Y97" s="3"/>
      <c r="Z97" s="3"/>
      <c r="AA97" s="16"/>
      <c r="AB97" s="16"/>
      <c r="AC97" s="3"/>
      <c r="AD97" s="3"/>
      <c r="AE97" s="16"/>
      <c r="AF97" s="16"/>
      <c r="AG97" s="59"/>
      <c r="AI97" s="3"/>
      <c r="AJ97" s="3"/>
      <c r="AK97" s="60"/>
      <c r="AM97" s="1"/>
      <c r="AN97" s="1"/>
      <c r="AO97" s="59"/>
      <c r="AP97" s="59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C97" s="13"/>
      <c r="BD97" s="13"/>
      <c r="BE97" s="13"/>
      <c r="BF97" s="5"/>
      <c r="BG97" s="5"/>
    </row>
    <row r="98" spans="15:59">
      <c r="O98" s="59"/>
      <c r="P98" s="59"/>
      <c r="Y98" s="3"/>
      <c r="Z98" s="3"/>
      <c r="AA98" s="16"/>
      <c r="AB98" s="16"/>
      <c r="AC98" s="3"/>
      <c r="AD98" s="3"/>
      <c r="AE98" s="16"/>
      <c r="AF98" s="16"/>
      <c r="AG98" s="59"/>
      <c r="AI98" s="3"/>
      <c r="AJ98" s="3"/>
      <c r="AK98" s="60"/>
      <c r="AM98" s="1"/>
      <c r="AN98" s="1"/>
      <c r="AO98" s="59"/>
      <c r="AP98" s="59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C98" s="13"/>
      <c r="BD98" s="5"/>
      <c r="BE98" s="5"/>
      <c r="BF98" s="5"/>
      <c r="BG98" s="5"/>
    </row>
    <row r="99" spans="15:59">
      <c r="O99" s="59"/>
      <c r="P99" s="59"/>
      <c r="Y99" s="3"/>
      <c r="Z99" s="3"/>
      <c r="AA99" s="16"/>
      <c r="AB99" s="16"/>
      <c r="AC99" s="3"/>
      <c r="AD99" s="3"/>
      <c r="AE99" s="16"/>
      <c r="AF99" s="16"/>
      <c r="AG99" s="59"/>
      <c r="AI99" s="3"/>
      <c r="AJ99" s="3"/>
      <c r="AK99" s="60"/>
      <c r="AM99" s="1"/>
      <c r="AN99" s="1"/>
      <c r="AO99" s="59"/>
      <c r="AP99" s="59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C99" s="13"/>
      <c r="BD99" s="13"/>
    </row>
    <row r="100" spans="15:59">
      <c r="O100" s="59"/>
      <c r="P100" s="59"/>
      <c r="Y100" s="3"/>
      <c r="Z100" s="3"/>
      <c r="AA100" s="16"/>
      <c r="AB100" s="16"/>
      <c r="AC100" s="3"/>
      <c r="AD100" s="3"/>
      <c r="AE100" s="16"/>
      <c r="AF100" s="16"/>
      <c r="AG100" s="59"/>
      <c r="AI100" s="3"/>
      <c r="AJ100" s="3"/>
      <c r="AK100" s="60"/>
      <c r="AM100" s="1"/>
      <c r="AN100" s="1"/>
      <c r="AO100" s="59"/>
      <c r="AP100" s="59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C100" s="13"/>
      <c r="BD100" s="5"/>
      <c r="BE100" s="5"/>
      <c r="BG100" s="5"/>
    </row>
    <row r="101" spans="15:59">
      <c r="O101" s="59"/>
      <c r="P101" s="59"/>
      <c r="Y101" s="3"/>
      <c r="Z101" s="3"/>
      <c r="AA101" s="16"/>
      <c r="AB101" s="16"/>
      <c r="AC101" s="3"/>
      <c r="AD101" s="3"/>
      <c r="AE101" s="16"/>
      <c r="AF101" s="16"/>
      <c r="AG101" s="59"/>
      <c r="AI101" s="3"/>
      <c r="AJ101" s="3"/>
      <c r="AK101" s="60"/>
      <c r="AM101" s="1"/>
      <c r="AN101" s="1"/>
      <c r="AO101" s="59"/>
      <c r="AP101" s="59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C101" s="13"/>
      <c r="BD101" s="13"/>
    </row>
    <row r="102" spans="15:59">
      <c r="O102" s="59"/>
      <c r="P102" s="59"/>
      <c r="Y102" s="3"/>
      <c r="Z102" s="3"/>
      <c r="AA102" s="16"/>
      <c r="AB102" s="16"/>
      <c r="AC102" s="3"/>
      <c r="AD102" s="3"/>
      <c r="AE102" s="16"/>
      <c r="AF102" s="16"/>
      <c r="AG102" s="59"/>
      <c r="AI102" s="3"/>
      <c r="AJ102" s="3"/>
      <c r="AK102" s="60"/>
      <c r="AM102" s="1"/>
      <c r="AN102" s="1"/>
      <c r="AO102" s="59"/>
      <c r="AP102" s="59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C102" s="13"/>
      <c r="BD102" s="13"/>
    </row>
    <row r="103" spans="15:59">
      <c r="O103" s="59"/>
      <c r="P103" s="59"/>
      <c r="Y103" s="3"/>
      <c r="Z103" s="3"/>
      <c r="AA103" s="16"/>
      <c r="AB103" s="16"/>
      <c r="AC103" s="3"/>
      <c r="AD103" s="3"/>
      <c r="AE103" s="16"/>
      <c r="AF103" s="16"/>
      <c r="AG103" s="59"/>
      <c r="AI103" s="3"/>
      <c r="AJ103" s="3"/>
      <c r="AK103" s="60"/>
      <c r="AM103" s="1"/>
      <c r="AN103" s="1"/>
      <c r="AO103" s="59"/>
      <c r="AP103" s="59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C103" s="13"/>
      <c r="BD103" s="13"/>
    </row>
    <row r="104" spans="15:59">
      <c r="O104" s="59"/>
      <c r="P104" s="59"/>
      <c r="Y104" s="3"/>
      <c r="Z104" s="3"/>
      <c r="AA104" s="16"/>
      <c r="AB104" s="16"/>
      <c r="AC104" s="3"/>
      <c r="AD104" s="3"/>
      <c r="AE104" s="16"/>
      <c r="AF104" s="16"/>
      <c r="AG104" s="59"/>
      <c r="AI104" s="3"/>
      <c r="AJ104" s="3"/>
      <c r="AK104" s="60"/>
      <c r="AO104" s="59"/>
      <c r="AP104" s="59"/>
      <c r="AQ104" s="1"/>
      <c r="AY104" s="1"/>
      <c r="AZ104" s="1"/>
      <c r="BA104" s="1"/>
      <c r="BC104" s="13"/>
      <c r="BD104" s="13"/>
    </row>
    <row r="105" spans="15:59">
      <c r="O105" s="59"/>
      <c r="P105" s="59"/>
      <c r="Y105" s="3"/>
      <c r="Z105" s="3"/>
      <c r="AA105" s="16"/>
      <c r="AB105" s="16"/>
      <c r="AC105" s="3"/>
      <c r="AD105" s="3"/>
      <c r="AE105" s="16"/>
      <c r="AF105" s="16"/>
      <c r="AG105" s="59"/>
      <c r="AI105" s="3"/>
      <c r="AJ105" s="3"/>
      <c r="AK105" s="60"/>
      <c r="AO105" s="59"/>
      <c r="AP105" s="59"/>
      <c r="AQ105" s="1"/>
      <c r="AY105" s="1"/>
      <c r="AZ105" s="1"/>
      <c r="BA105" s="1"/>
      <c r="BC105" s="13"/>
      <c r="BD105" s="13"/>
    </row>
    <row r="106" spans="15:59">
      <c r="O106" s="59"/>
      <c r="P106" s="59"/>
      <c r="Y106" s="3"/>
      <c r="Z106" s="3"/>
      <c r="AA106" s="16"/>
      <c r="AB106" s="16"/>
      <c r="AC106" s="3"/>
      <c r="AD106" s="3"/>
      <c r="AE106" s="16"/>
      <c r="AF106" s="16"/>
      <c r="AG106" s="59"/>
      <c r="AI106" s="3"/>
      <c r="AJ106" s="3"/>
      <c r="AK106" s="60"/>
      <c r="AM106" s="1"/>
      <c r="AN106" s="1"/>
      <c r="AO106" s="59"/>
      <c r="AP106" s="59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C106" s="13"/>
      <c r="BD106" s="13"/>
    </row>
    <row r="107" spans="15:59">
      <c r="O107" s="59"/>
      <c r="P107" s="59"/>
      <c r="Y107" s="3"/>
      <c r="Z107" s="3"/>
      <c r="AA107" s="16"/>
      <c r="AB107" s="16"/>
      <c r="AC107" s="3"/>
      <c r="AD107" s="3"/>
      <c r="AE107" s="16"/>
      <c r="AF107" s="16"/>
      <c r="AG107" s="59"/>
      <c r="AI107" s="3"/>
      <c r="AJ107" s="3"/>
      <c r="AK107" s="60"/>
      <c r="AM107" s="1"/>
      <c r="AN107" s="1"/>
      <c r="AO107" s="59"/>
      <c r="AP107" s="59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C107" s="13"/>
      <c r="BD107" s="13"/>
    </row>
    <row r="108" spans="15:59">
      <c r="O108" s="59"/>
      <c r="P108" s="59"/>
      <c r="Y108" s="3"/>
      <c r="Z108" s="3"/>
      <c r="AA108" s="16"/>
      <c r="AB108" s="16"/>
      <c r="AC108" s="3"/>
      <c r="AD108" s="3"/>
      <c r="AE108" s="16"/>
      <c r="AF108" s="16"/>
      <c r="AG108" s="59"/>
      <c r="AI108" s="3"/>
      <c r="AJ108" s="3"/>
      <c r="AK108" s="60"/>
      <c r="AM108" s="1"/>
      <c r="AN108" s="1"/>
      <c r="AO108" s="59"/>
      <c r="AP108" s="59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C108" s="13"/>
      <c r="BD108" s="13"/>
    </row>
    <row r="109" spans="15:59">
      <c r="O109" s="59"/>
      <c r="P109" s="59"/>
      <c r="Y109" s="3"/>
      <c r="Z109" s="3"/>
      <c r="AA109" s="16"/>
      <c r="AB109" s="16"/>
      <c r="AC109" s="3"/>
      <c r="AD109" s="3"/>
      <c r="AE109" s="16"/>
      <c r="AF109" s="16"/>
      <c r="AG109" s="59"/>
      <c r="AI109" s="3"/>
      <c r="AJ109" s="3"/>
      <c r="AK109" s="60"/>
      <c r="AM109" s="1"/>
      <c r="AN109" s="1"/>
      <c r="AO109" s="59"/>
      <c r="AP109" s="59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C109" s="13"/>
      <c r="BD109" s="13"/>
    </row>
    <row r="110" spans="15:59">
      <c r="O110" s="59"/>
      <c r="P110" s="59"/>
      <c r="Y110" s="3"/>
      <c r="Z110" s="3"/>
      <c r="AA110" s="16"/>
      <c r="AB110" s="16"/>
      <c r="AC110" s="3"/>
      <c r="AD110" s="3"/>
      <c r="AE110" s="16"/>
      <c r="AF110" s="16"/>
      <c r="AG110" s="59"/>
      <c r="AI110" s="3"/>
      <c r="AJ110" s="3"/>
      <c r="AK110" s="60"/>
      <c r="AM110" s="1"/>
      <c r="AN110" s="1"/>
      <c r="AO110" s="59"/>
      <c r="AP110" s="59"/>
      <c r="AQ110" s="1"/>
      <c r="AR110" s="1"/>
      <c r="AS110" s="1"/>
      <c r="AT110" s="1"/>
      <c r="AU110" s="1"/>
      <c r="AV110" s="1"/>
      <c r="AW110" s="1"/>
      <c r="AX110" s="1"/>
      <c r="BA110" s="1"/>
      <c r="BC110" s="13"/>
      <c r="BD110" s="13"/>
    </row>
    <row r="111" spans="15:59">
      <c r="O111" s="59"/>
      <c r="P111" s="59"/>
      <c r="Y111" s="3"/>
      <c r="Z111" s="3"/>
      <c r="AA111" s="16"/>
      <c r="AB111" s="16"/>
      <c r="AC111" s="3"/>
      <c r="AD111" s="3"/>
      <c r="AE111" s="16"/>
      <c r="AF111" s="16"/>
      <c r="AG111" s="59"/>
      <c r="AI111" s="3"/>
      <c r="AJ111" s="3"/>
      <c r="AK111" s="60"/>
      <c r="AM111" s="1"/>
      <c r="AN111" s="1"/>
      <c r="AO111" s="59"/>
      <c r="AP111" s="59"/>
      <c r="AQ111" s="1"/>
      <c r="AR111" s="1"/>
      <c r="AS111" s="1"/>
      <c r="AT111" s="1"/>
      <c r="AU111" s="1"/>
      <c r="AV111" s="1"/>
      <c r="AW111" s="1"/>
      <c r="AX111" s="1"/>
      <c r="BA111" s="1"/>
      <c r="BC111" s="13"/>
      <c r="BD111" s="13"/>
    </row>
    <row r="112" spans="15:59">
      <c r="O112" s="59"/>
      <c r="P112" s="59"/>
      <c r="Y112" s="3"/>
      <c r="Z112" s="3"/>
      <c r="AA112" s="16"/>
      <c r="AB112" s="16"/>
      <c r="AC112" s="3"/>
      <c r="AD112" s="3"/>
      <c r="AE112" s="16"/>
      <c r="AF112" s="16"/>
      <c r="AG112" s="59"/>
      <c r="AI112" s="3"/>
      <c r="AJ112" s="3"/>
      <c r="AK112" s="60"/>
      <c r="AM112" s="1"/>
      <c r="AN112" s="1"/>
      <c r="AO112" s="59"/>
      <c r="AP112" s="59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C112" s="13"/>
      <c r="BD112" s="13"/>
    </row>
    <row r="113" spans="15:56">
      <c r="O113" s="59"/>
      <c r="P113" s="59"/>
      <c r="Y113" s="3"/>
      <c r="Z113" s="3"/>
      <c r="AA113" s="16"/>
      <c r="AB113" s="16"/>
      <c r="AC113" s="3"/>
      <c r="AD113" s="3"/>
      <c r="AE113" s="16"/>
      <c r="AF113" s="16"/>
      <c r="AG113" s="59"/>
      <c r="AI113" s="3"/>
      <c r="AJ113" s="3"/>
      <c r="AK113" s="60"/>
      <c r="AM113" s="1"/>
      <c r="AN113" s="1"/>
      <c r="AO113" s="59"/>
      <c r="AP113" s="59"/>
      <c r="AQ113" s="1"/>
      <c r="AR113" s="1"/>
      <c r="AS113" s="1"/>
      <c r="AT113" s="13" t="s">
        <v>455</v>
      </c>
      <c r="AU113" s="1"/>
      <c r="AV113" s="1"/>
      <c r="AW113" s="1"/>
      <c r="AX113" s="1"/>
      <c r="AY113" s="1"/>
      <c r="AZ113" s="1"/>
      <c r="BA113" s="1"/>
      <c r="BC113" s="13"/>
      <c r="BD113" s="13"/>
    </row>
    <row r="114" spans="15:56">
      <c r="O114" s="59"/>
      <c r="P114" s="59"/>
      <c r="Y114" s="3"/>
      <c r="Z114" s="3"/>
      <c r="AA114" s="16"/>
      <c r="AB114" s="16"/>
      <c r="AC114" s="3"/>
      <c r="AD114" s="3"/>
      <c r="AE114" s="16"/>
      <c r="AF114" s="16"/>
      <c r="AG114" s="59"/>
      <c r="AI114" s="3"/>
      <c r="AJ114" s="3"/>
      <c r="AK114" s="60"/>
      <c r="AM114" s="1"/>
      <c r="AN114" s="1"/>
      <c r="AO114" s="59"/>
      <c r="AP114" s="59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C114" s="13"/>
      <c r="BD114" s="13"/>
    </row>
    <row r="115" spans="15:56">
      <c r="O115" s="59"/>
      <c r="P115" s="59"/>
      <c r="Y115" s="3"/>
      <c r="Z115" s="3"/>
      <c r="AA115" s="16"/>
      <c r="AB115" s="16"/>
      <c r="AC115" s="3"/>
      <c r="AD115" s="3"/>
      <c r="AE115" s="16"/>
      <c r="AF115" s="16"/>
      <c r="AG115" s="59"/>
      <c r="AI115" s="3"/>
      <c r="AJ115" s="3"/>
      <c r="AK115" s="60"/>
      <c r="AM115" s="1"/>
      <c r="AN115" s="1"/>
      <c r="AO115" s="59"/>
      <c r="AP115" s="59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C115" s="13"/>
      <c r="BD115" s="13"/>
    </row>
    <row r="116" spans="15:56">
      <c r="O116" s="59"/>
      <c r="P116" s="59"/>
      <c r="Y116" s="3"/>
      <c r="Z116" s="3"/>
      <c r="AA116" s="16"/>
      <c r="AB116" s="16"/>
      <c r="AC116" s="3"/>
      <c r="AD116" s="3"/>
      <c r="AE116" s="16"/>
      <c r="AF116" s="16"/>
      <c r="AG116" s="59"/>
      <c r="AI116" s="3"/>
      <c r="AJ116" s="3"/>
      <c r="AK116" s="60"/>
      <c r="AM116" s="1"/>
      <c r="AN116" s="1"/>
      <c r="AO116" s="59"/>
      <c r="AP116" s="59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C116" s="13"/>
      <c r="BD116" s="13"/>
    </row>
    <row r="117" spans="15:56">
      <c r="O117" s="59"/>
      <c r="P117" s="59"/>
      <c r="Y117" s="3"/>
      <c r="Z117" s="3"/>
      <c r="AA117" s="16"/>
      <c r="AB117" s="16"/>
      <c r="AC117" s="3"/>
      <c r="AD117" s="3"/>
      <c r="AE117" s="16"/>
      <c r="AF117" s="16"/>
      <c r="AG117" s="59"/>
      <c r="AI117" s="3"/>
      <c r="AJ117" s="3"/>
      <c r="AK117" s="60"/>
      <c r="AM117" s="1"/>
      <c r="AN117" s="1"/>
      <c r="AO117" s="59"/>
      <c r="AP117" s="59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C117" s="13"/>
      <c r="BD117" s="13"/>
    </row>
    <row r="118" spans="15:56">
      <c r="O118" s="59"/>
      <c r="P118" s="59"/>
      <c r="Y118" s="3"/>
      <c r="Z118" s="3"/>
      <c r="AA118" s="16"/>
      <c r="AB118" s="16"/>
      <c r="AC118" s="3"/>
      <c r="AD118" s="3"/>
      <c r="AE118" s="16"/>
      <c r="AF118" s="16"/>
      <c r="AG118" s="59"/>
      <c r="AI118" s="3"/>
      <c r="AJ118" s="3"/>
      <c r="AK118" s="60"/>
      <c r="AM118" s="1"/>
      <c r="AN118" s="1"/>
      <c r="AO118" s="59"/>
      <c r="AP118" s="59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C118" s="13"/>
      <c r="BD118" s="13"/>
    </row>
    <row r="119" spans="15:56">
      <c r="O119" s="59"/>
      <c r="P119" s="59"/>
      <c r="Y119" s="3"/>
      <c r="Z119" s="3"/>
      <c r="AA119" s="16"/>
      <c r="AB119" s="16"/>
      <c r="AC119" s="3"/>
      <c r="AD119" s="3"/>
      <c r="AE119" s="16"/>
      <c r="AF119" s="16"/>
      <c r="AG119" s="59"/>
      <c r="AI119" s="3"/>
      <c r="AJ119" s="3"/>
      <c r="AK119" s="60"/>
      <c r="AM119" s="1"/>
      <c r="AN119" s="1"/>
      <c r="AO119" s="59"/>
      <c r="AP119" s="59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C119" s="13"/>
      <c r="BD119" s="13"/>
    </row>
    <row r="120" spans="15:56">
      <c r="O120" s="59"/>
      <c r="P120" s="59"/>
      <c r="Y120" s="3"/>
      <c r="Z120" s="3"/>
      <c r="AA120" s="16"/>
      <c r="AB120" s="16"/>
      <c r="AC120" s="3"/>
      <c r="AD120" s="3"/>
      <c r="AE120" s="16"/>
      <c r="AF120" s="16"/>
      <c r="AG120" s="59"/>
      <c r="AI120" s="3"/>
      <c r="AJ120" s="3"/>
      <c r="AK120" s="60"/>
      <c r="AM120" s="1"/>
      <c r="AN120" s="1"/>
      <c r="AO120" s="59"/>
      <c r="AP120" s="59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C120" s="13"/>
      <c r="BD120" s="13"/>
    </row>
    <row r="121" spans="15:56">
      <c r="O121" s="59"/>
      <c r="P121" s="59"/>
      <c r="Y121" s="3"/>
      <c r="Z121" s="3"/>
      <c r="AA121" s="16"/>
      <c r="AB121" s="16"/>
      <c r="AC121" s="3"/>
      <c r="AD121" s="3"/>
      <c r="AE121" s="16"/>
      <c r="AF121" s="16"/>
      <c r="AG121" s="59"/>
      <c r="AI121" s="3"/>
      <c r="AJ121" s="3"/>
      <c r="AK121" s="60"/>
      <c r="AM121" s="1"/>
      <c r="AN121" s="1"/>
      <c r="AO121" s="59"/>
      <c r="AP121" s="59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C121" s="13"/>
      <c r="BD121" s="13"/>
    </row>
    <row r="122" spans="15:56">
      <c r="O122" s="59"/>
      <c r="P122" s="59"/>
      <c r="Y122" s="3"/>
      <c r="Z122" s="3"/>
      <c r="AA122" s="16"/>
      <c r="AB122" s="16"/>
      <c r="AC122" s="3"/>
      <c r="AD122" s="3"/>
      <c r="AE122" s="16"/>
      <c r="AF122" s="16"/>
      <c r="AG122" s="59"/>
      <c r="AI122" s="3"/>
      <c r="AJ122" s="3"/>
      <c r="AK122" s="60"/>
      <c r="AM122" s="1"/>
      <c r="AN122" s="1"/>
      <c r="AO122" s="59"/>
      <c r="AP122" s="59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C122" s="13"/>
      <c r="BD122" s="13"/>
    </row>
    <row r="123" spans="15:56">
      <c r="O123" s="59"/>
      <c r="P123" s="59"/>
      <c r="Y123" s="3"/>
      <c r="Z123" s="3"/>
      <c r="AA123" s="16"/>
      <c r="AB123" s="16"/>
      <c r="AC123" s="3"/>
      <c r="AD123" s="3"/>
      <c r="AE123" s="16"/>
      <c r="AF123" s="16"/>
      <c r="AG123" s="59"/>
      <c r="AI123" s="3"/>
      <c r="AJ123" s="3"/>
      <c r="AK123" s="60"/>
      <c r="AM123" s="1"/>
      <c r="AN123" s="1"/>
      <c r="AO123" s="59"/>
      <c r="AP123" s="59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C123" s="13"/>
      <c r="BD123" s="13"/>
    </row>
    <row r="124" spans="15:56">
      <c r="O124" s="59"/>
      <c r="P124" s="59"/>
      <c r="Y124" s="3"/>
      <c r="Z124" s="3"/>
      <c r="AA124" s="16"/>
      <c r="AB124" s="16"/>
      <c r="AC124" s="3"/>
      <c r="AD124" s="3"/>
      <c r="AE124" s="16"/>
      <c r="AF124" s="16"/>
      <c r="AG124" s="59"/>
      <c r="AI124" s="3"/>
      <c r="AJ124" s="3"/>
      <c r="AK124" s="60"/>
      <c r="AM124" s="1"/>
      <c r="AN124" s="1"/>
      <c r="AO124" s="59"/>
      <c r="AP124" s="59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C124" s="13"/>
      <c r="BD124" s="13"/>
    </row>
    <row r="125" spans="15:56">
      <c r="O125" s="59"/>
      <c r="P125" s="59"/>
      <c r="Y125" s="3"/>
      <c r="Z125" s="3"/>
      <c r="AA125" s="16"/>
      <c r="AB125" s="16"/>
      <c r="AC125" s="3"/>
      <c r="AD125" s="3"/>
      <c r="AE125" s="16"/>
      <c r="AF125" s="16"/>
      <c r="AG125" s="59"/>
      <c r="AI125" s="3"/>
      <c r="AJ125" s="3"/>
      <c r="AK125" s="60"/>
      <c r="AM125" s="1"/>
      <c r="AN125" s="1"/>
      <c r="AO125" s="59"/>
      <c r="AP125" s="59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C125" s="13"/>
      <c r="BD125" s="13"/>
    </row>
    <row r="126" spans="15:56">
      <c r="O126" s="59"/>
      <c r="P126" s="59"/>
      <c r="Y126" s="3"/>
      <c r="Z126" s="3"/>
      <c r="AA126" s="16"/>
      <c r="AB126" s="16"/>
      <c r="AC126" s="3"/>
      <c r="AD126" s="3"/>
      <c r="AE126" s="16"/>
      <c r="AF126" s="16"/>
      <c r="AG126" s="59"/>
      <c r="AI126" s="3"/>
      <c r="AJ126" s="3"/>
      <c r="AK126" s="60"/>
      <c r="AM126" s="1"/>
      <c r="AN126" s="1"/>
      <c r="AO126" s="59"/>
      <c r="AP126" s="59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C126" s="13"/>
      <c r="BD126" s="13"/>
    </row>
    <row r="127" spans="15:56">
      <c r="O127" s="59"/>
      <c r="P127" s="59"/>
      <c r="Y127" s="3"/>
      <c r="Z127" s="3"/>
      <c r="AA127" s="16"/>
      <c r="AB127" s="16"/>
      <c r="AC127" s="3"/>
      <c r="AD127" s="3"/>
      <c r="AE127" s="16"/>
      <c r="AF127" s="16"/>
      <c r="AG127" s="59"/>
      <c r="AI127" s="3"/>
      <c r="AJ127" s="3"/>
      <c r="AK127" s="60"/>
      <c r="AM127" s="1"/>
      <c r="AN127" s="1"/>
      <c r="AO127" s="59"/>
      <c r="AP127" s="59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C127" s="13"/>
      <c r="BD127" s="13"/>
    </row>
    <row r="128" spans="15:56">
      <c r="AM128" s="1"/>
      <c r="AN128" s="1"/>
      <c r="AO128" s="59"/>
      <c r="AP128" s="59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C128" s="13"/>
      <c r="BD128" s="13"/>
    </row>
    <row r="129" spans="15:56">
      <c r="AM129" s="1"/>
      <c r="AN129" s="1"/>
      <c r="AO129" s="59"/>
      <c r="AP129" s="59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C129" s="13"/>
      <c r="BD129" s="13"/>
    </row>
    <row r="130" spans="15:56">
      <c r="O130" s="59"/>
      <c r="P130" s="59"/>
      <c r="Y130" s="3"/>
      <c r="Z130" s="3"/>
      <c r="AA130" s="16"/>
      <c r="AB130" s="16"/>
      <c r="AC130" s="3"/>
      <c r="AD130" s="3"/>
      <c r="AE130" s="16"/>
      <c r="AF130" s="16"/>
      <c r="AG130" s="59"/>
      <c r="AI130" s="3"/>
      <c r="AJ130" s="3"/>
      <c r="AK130" s="60"/>
      <c r="AM130" s="1"/>
      <c r="AN130" s="1"/>
      <c r="AO130" s="59"/>
      <c r="AP130" s="59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C130" s="13"/>
      <c r="BD130" s="13"/>
    </row>
    <row r="131" spans="15:56">
      <c r="O131" s="59"/>
      <c r="P131" s="59"/>
      <c r="Y131" s="3"/>
      <c r="Z131" s="3"/>
      <c r="AA131" s="16"/>
      <c r="AB131" s="16"/>
      <c r="AC131" s="3"/>
      <c r="AD131" s="3"/>
      <c r="AE131" s="16"/>
      <c r="AF131" s="16"/>
      <c r="AG131" s="59"/>
      <c r="AI131" s="3"/>
      <c r="AJ131" s="3"/>
      <c r="AK131" s="60"/>
      <c r="AM131" s="1"/>
      <c r="AN131" s="1"/>
      <c r="AO131" s="59"/>
      <c r="AP131" s="59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C131" s="13"/>
      <c r="BD131" s="13"/>
    </row>
    <row r="132" spans="15:56">
      <c r="O132" s="59"/>
      <c r="P132" s="59"/>
      <c r="Y132" s="3"/>
      <c r="Z132" s="3"/>
      <c r="AA132" s="16"/>
      <c r="AB132" s="16"/>
      <c r="AC132" s="3"/>
      <c r="AD132" s="3"/>
      <c r="AE132" s="16"/>
      <c r="AF132" s="16"/>
      <c r="AG132" s="59"/>
      <c r="AI132" s="3"/>
      <c r="AJ132" s="3"/>
      <c r="AK132" s="60"/>
      <c r="AM132" s="1"/>
      <c r="AN132" s="1"/>
      <c r="AO132" s="59"/>
      <c r="AP132" s="59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C132" s="13"/>
      <c r="BD132" s="13"/>
    </row>
    <row r="133" spans="15:56">
      <c r="O133" s="59"/>
      <c r="P133" s="59"/>
      <c r="Y133" s="3"/>
      <c r="Z133" s="3"/>
      <c r="AA133" s="16"/>
      <c r="AB133" s="16"/>
      <c r="AC133" s="3"/>
      <c r="AD133" s="3"/>
      <c r="AE133" s="16"/>
      <c r="AF133" s="16"/>
      <c r="AG133" s="59"/>
      <c r="AI133" s="3"/>
      <c r="AJ133" s="3"/>
      <c r="AK133" s="60"/>
      <c r="AM133" s="1"/>
      <c r="AN133" s="1"/>
      <c r="AO133" s="59"/>
      <c r="AP133" s="59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C133" s="13"/>
      <c r="BD133" s="13"/>
    </row>
    <row r="134" spans="15:56">
      <c r="O134" s="59"/>
      <c r="P134" s="59"/>
      <c r="Y134" s="3"/>
      <c r="Z134" s="3"/>
      <c r="AA134" s="16"/>
      <c r="AB134" s="16"/>
      <c r="AC134" s="3"/>
      <c r="AD134" s="3"/>
      <c r="AE134" s="16"/>
      <c r="AF134" s="16"/>
      <c r="AG134" s="59"/>
      <c r="AI134" s="3"/>
      <c r="AJ134" s="3"/>
      <c r="AK134" s="60"/>
      <c r="AM134" s="1"/>
      <c r="AN134" s="1"/>
      <c r="AO134" s="59"/>
      <c r="AP134" s="59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C134" s="13"/>
      <c r="BD134" s="13"/>
    </row>
    <row r="135" spans="15:56">
      <c r="O135" s="59"/>
      <c r="P135" s="59"/>
      <c r="Y135" s="3"/>
      <c r="Z135" s="3"/>
      <c r="AA135" s="16"/>
      <c r="AB135" s="16"/>
      <c r="AC135" s="3"/>
      <c r="AD135" s="3"/>
      <c r="AE135" s="16"/>
      <c r="AF135" s="16"/>
      <c r="AG135" s="59"/>
      <c r="AI135" s="3"/>
      <c r="AJ135" s="3"/>
      <c r="AK135" s="60"/>
      <c r="AM135" s="1"/>
      <c r="AN135" s="1"/>
      <c r="AO135" s="59"/>
      <c r="AP135" s="59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C135" s="13"/>
      <c r="BD135" s="13"/>
    </row>
    <row r="136" spans="15:56">
      <c r="O136" s="59"/>
      <c r="P136" s="59"/>
      <c r="Y136" s="3"/>
      <c r="Z136" s="3"/>
      <c r="AA136" s="16"/>
      <c r="AB136" s="16"/>
      <c r="AC136" s="3"/>
      <c r="AD136" s="3"/>
      <c r="AE136" s="16"/>
      <c r="AF136" s="16"/>
      <c r="AG136" s="59"/>
      <c r="AI136" s="3"/>
      <c r="AJ136" s="3"/>
      <c r="AK136" s="60"/>
      <c r="AM136" s="1"/>
      <c r="AN136" s="1"/>
      <c r="AO136" s="59"/>
      <c r="AP136" s="59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C136" s="13"/>
      <c r="BD136" s="13"/>
    </row>
    <row r="137" spans="15:56">
      <c r="O137" s="59"/>
      <c r="P137" s="59"/>
      <c r="Y137" s="3"/>
      <c r="Z137" s="3"/>
      <c r="AA137" s="16"/>
      <c r="AB137" s="16"/>
      <c r="AC137" s="3"/>
      <c r="AD137" s="3"/>
      <c r="AE137" s="16"/>
      <c r="AF137" s="16"/>
      <c r="AG137" s="59"/>
      <c r="AI137" s="3"/>
      <c r="AJ137" s="3"/>
      <c r="AK137" s="60"/>
      <c r="AM137" s="1"/>
      <c r="AN137" s="1"/>
      <c r="AO137" s="59"/>
      <c r="AP137" s="59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C137" s="13"/>
      <c r="BD137" s="13"/>
    </row>
    <row r="138" spans="15:56">
      <c r="O138" s="59"/>
      <c r="P138" s="59"/>
      <c r="Y138" s="3"/>
      <c r="Z138" s="3"/>
      <c r="AA138" s="16"/>
      <c r="AB138" s="16"/>
      <c r="AC138" s="3"/>
      <c r="AD138" s="3"/>
      <c r="AE138" s="16"/>
      <c r="AF138" s="16"/>
      <c r="AG138" s="59"/>
      <c r="AI138" s="3"/>
      <c r="AJ138" s="3"/>
      <c r="AK138" s="60"/>
      <c r="AO138" s="59"/>
      <c r="AP138" s="59"/>
      <c r="AQ138" s="1"/>
      <c r="AY138" s="1"/>
      <c r="AZ138" s="1"/>
      <c r="BA138" s="1"/>
      <c r="BC138" s="13"/>
      <c r="BD138" s="13"/>
    </row>
    <row r="139" spans="15:56">
      <c r="O139" s="59"/>
      <c r="P139" s="59"/>
      <c r="Y139" s="3"/>
      <c r="Z139" s="3"/>
      <c r="AA139" s="16"/>
      <c r="AB139" s="16"/>
      <c r="AC139" s="3"/>
      <c r="AD139" s="3"/>
      <c r="AE139" s="16"/>
      <c r="AF139" s="16"/>
      <c r="AG139" s="59"/>
      <c r="AI139" s="3"/>
      <c r="AJ139" s="3"/>
      <c r="AK139" s="60"/>
      <c r="AO139" s="59"/>
      <c r="AP139" s="59"/>
      <c r="AQ139" s="1"/>
      <c r="AY139" s="1"/>
      <c r="AZ139" s="1"/>
      <c r="BA139" s="1"/>
      <c r="BC139" s="13"/>
      <c r="BD139" s="13"/>
    </row>
    <row r="140" spans="15:56">
      <c r="O140" s="59"/>
      <c r="P140" s="59"/>
      <c r="Y140" s="3"/>
      <c r="Z140" s="3"/>
      <c r="AA140" s="16"/>
      <c r="AB140" s="16"/>
      <c r="AC140" s="3"/>
      <c r="AD140" s="3"/>
      <c r="AE140" s="16"/>
      <c r="AF140" s="16"/>
      <c r="AG140" s="59"/>
      <c r="AI140" s="3"/>
      <c r="AJ140" s="3"/>
      <c r="AK140" s="60"/>
      <c r="AM140" s="1"/>
      <c r="AN140" s="1"/>
      <c r="AO140" s="59"/>
      <c r="AP140" s="59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C140" s="13"/>
      <c r="BD140" s="13"/>
    </row>
    <row r="141" spans="15:56">
      <c r="O141" s="59"/>
      <c r="P141" s="59"/>
      <c r="Y141" s="3"/>
      <c r="Z141" s="3"/>
      <c r="AA141" s="16"/>
      <c r="AB141" s="16"/>
      <c r="AC141" s="3"/>
      <c r="AD141" s="3"/>
      <c r="AE141" s="16"/>
      <c r="AF141" s="16"/>
      <c r="AG141" s="59"/>
      <c r="AI141" s="3"/>
      <c r="AJ141" s="3"/>
      <c r="AK141" s="60"/>
      <c r="AM141" s="1"/>
      <c r="AN141" s="1"/>
      <c r="AO141" s="59"/>
      <c r="AP141" s="59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C141" s="13"/>
      <c r="BD141" s="13"/>
    </row>
    <row r="142" spans="15:56">
      <c r="O142" s="59"/>
      <c r="P142" s="59"/>
      <c r="Y142" s="3"/>
      <c r="Z142" s="3"/>
      <c r="AA142" s="16"/>
      <c r="AB142" s="16"/>
      <c r="AC142" s="3"/>
      <c r="AD142" s="3"/>
      <c r="AE142" s="16"/>
      <c r="AF142" s="16"/>
      <c r="AG142" s="59"/>
      <c r="AI142" s="3"/>
      <c r="AJ142" s="3"/>
      <c r="AK142" s="60"/>
      <c r="AM142" s="1"/>
      <c r="AN142" s="1"/>
      <c r="AO142" s="59"/>
      <c r="AP142" s="59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C142" s="13"/>
      <c r="BD142" s="13"/>
    </row>
    <row r="143" spans="15:56">
      <c r="O143" s="59"/>
      <c r="P143" s="59"/>
      <c r="Y143" s="3"/>
      <c r="Z143" s="3"/>
      <c r="AA143" s="16"/>
      <c r="AB143" s="16"/>
      <c r="AC143" s="3"/>
      <c r="AD143" s="3"/>
      <c r="AE143" s="16"/>
      <c r="AF143" s="16"/>
      <c r="AG143" s="59"/>
      <c r="AI143" s="3"/>
      <c r="AJ143" s="3"/>
      <c r="AK143" s="60"/>
      <c r="AM143" s="1"/>
      <c r="AN143" s="1"/>
      <c r="AO143" s="59"/>
      <c r="AP143" s="59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C143" s="13"/>
      <c r="BD143" s="13"/>
    </row>
    <row r="144" spans="15:56">
      <c r="O144" s="59"/>
      <c r="P144" s="59"/>
      <c r="Y144" s="3"/>
      <c r="Z144" s="3"/>
      <c r="AA144" s="16"/>
      <c r="AB144" s="16"/>
      <c r="AC144" s="3"/>
      <c r="AD144" s="3"/>
      <c r="AE144" s="16"/>
      <c r="AF144" s="16"/>
      <c r="AG144" s="59"/>
      <c r="AI144" s="3"/>
      <c r="AJ144" s="3"/>
      <c r="AK144" s="60"/>
      <c r="AM144" s="1"/>
      <c r="AN144" s="1"/>
      <c r="AO144" s="59"/>
      <c r="AP144" s="59"/>
      <c r="AQ144" s="1"/>
      <c r="AR144" s="1"/>
      <c r="AS144" s="1"/>
      <c r="AT144" s="1"/>
      <c r="AU144" s="1"/>
      <c r="AV144" s="1"/>
      <c r="AW144" s="1"/>
      <c r="AX144" s="1"/>
      <c r="BA144" s="1"/>
      <c r="BC144" s="13"/>
      <c r="BD144" s="13"/>
    </row>
    <row r="145" spans="13:56">
      <c r="O145" s="59"/>
      <c r="P145" s="59"/>
      <c r="Y145" s="3"/>
      <c r="Z145" s="3"/>
      <c r="AA145" s="16"/>
      <c r="AB145" s="16"/>
      <c r="AC145" s="3"/>
      <c r="AD145" s="3"/>
      <c r="AE145" s="16"/>
      <c r="AF145" s="16"/>
      <c r="AG145" s="59"/>
      <c r="AI145" s="3"/>
      <c r="AJ145" s="3"/>
      <c r="AK145" s="60"/>
      <c r="AM145" s="1"/>
      <c r="AN145" s="1"/>
      <c r="AO145" s="59"/>
      <c r="AP145" s="59"/>
      <c r="AQ145" s="1"/>
      <c r="AR145" s="1"/>
      <c r="AS145" s="1"/>
      <c r="AT145" s="1"/>
      <c r="AU145" s="1"/>
      <c r="AV145" s="1"/>
      <c r="AW145" s="1"/>
      <c r="AX145" s="1"/>
      <c r="BA145" s="1"/>
      <c r="BC145" s="13"/>
      <c r="BD145" s="13"/>
    </row>
    <row r="146" spans="13:56">
      <c r="O146" s="59"/>
      <c r="P146" s="59"/>
      <c r="Y146" s="3"/>
      <c r="Z146" s="3"/>
      <c r="AA146" s="16"/>
      <c r="AB146" s="16"/>
      <c r="AC146" s="3"/>
      <c r="AD146" s="3"/>
      <c r="AE146" s="16"/>
      <c r="AF146" s="16"/>
      <c r="AG146" s="59"/>
      <c r="AI146" s="3"/>
      <c r="AJ146" s="3"/>
      <c r="AK146" s="60"/>
      <c r="AM146" s="1"/>
      <c r="AN146" s="1"/>
      <c r="AO146" s="59"/>
      <c r="AP146" s="59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C146" s="13"/>
      <c r="BD146" s="13"/>
    </row>
    <row r="147" spans="13:56">
      <c r="O147" s="59"/>
      <c r="P147" s="59"/>
      <c r="Y147" s="3"/>
      <c r="Z147" s="3"/>
      <c r="AA147" s="16"/>
      <c r="AB147" s="16"/>
      <c r="AC147" s="3"/>
      <c r="AD147" s="3"/>
      <c r="AE147" s="16"/>
      <c r="AF147" s="16"/>
      <c r="AG147" s="59"/>
      <c r="AI147" s="3"/>
      <c r="AJ147" s="3"/>
      <c r="AK147" s="60"/>
      <c r="AM147" s="1"/>
      <c r="AN147" s="1"/>
      <c r="AO147" s="59"/>
      <c r="AP147" s="59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C147" s="13"/>
      <c r="BD147" s="13"/>
    </row>
    <row r="148" spans="13:56">
      <c r="O148" s="59"/>
      <c r="P148" s="59"/>
      <c r="Y148" s="3"/>
      <c r="Z148" s="3"/>
      <c r="AA148" s="16"/>
      <c r="AB148" s="16"/>
      <c r="AC148" s="3"/>
      <c r="AD148" s="3"/>
      <c r="AE148" s="16"/>
      <c r="AF148" s="16"/>
      <c r="AG148" s="59"/>
      <c r="AI148" s="3"/>
      <c r="AJ148" s="3"/>
      <c r="AK148" s="60"/>
      <c r="AM148" s="1"/>
      <c r="AN148" s="1"/>
      <c r="AO148" s="59"/>
      <c r="AP148" s="59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C148" s="13"/>
      <c r="BD148" s="13"/>
    </row>
    <row r="149" spans="13:56">
      <c r="O149" s="59"/>
      <c r="P149" s="59"/>
      <c r="Y149" s="3"/>
      <c r="Z149" s="3"/>
      <c r="AA149" s="16"/>
      <c r="AB149" s="16"/>
      <c r="AC149" s="3"/>
      <c r="AD149" s="3"/>
      <c r="AE149" s="16"/>
      <c r="AF149" s="16"/>
      <c r="AG149" s="59"/>
      <c r="AI149" s="3"/>
      <c r="AJ149" s="3"/>
      <c r="AK149" s="60"/>
      <c r="AM149" s="1"/>
      <c r="AN149" s="1"/>
      <c r="AO149" s="59"/>
      <c r="AP149" s="59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C149" s="13"/>
      <c r="BD149" s="13"/>
    </row>
    <row r="150" spans="13:56">
      <c r="O150" s="59"/>
      <c r="P150" s="59"/>
      <c r="Y150" s="3"/>
      <c r="Z150" s="3"/>
      <c r="AA150" s="16"/>
      <c r="AB150" s="16"/>
      <c r="AC150" s="3"/>
      <c r="AD150" s="3"/>
      <c r="AE150" s="16"/>
      <c r="AF150" s="16"/>
      <c r="AG150" s="59"/>
      <c r="AI150" s="3"/>
      <c r="AJ150" s="3"/>
      <c r="AK150" s="60"/>
      <c r="AM150" s="1"/>
      <c r="AN150" s="1"/>
      <c r="AO150" s="59"/>
      <c r="AP150" s="59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C150" s="13"/>
      <c r="BD150" s="13"/>
    </row>
    <row r="151" spans="13:56">
      <c r="O151" s="59"/>
      <c r="P151" s="59"/>
      <c r="Y151" s="3"/>
      <c r="Z151" s="3"/>
      <c r="AA151" s="16"/>
      <c r="AB151" s="16"/>
      <c r="AC151" s="3"/>
      <c r="AD151" s="3"/>
      <c r="AE151" s="16"/>
      <c r="AF151" s="16"/>
      <c r="AG151" s="59"/>
      <c r="AI151" s="3"/>
      <c r="AJ151" s="3"/>
      <c r="AK151" s="60"/>
      <c r="AM151" s="1"/>
      <c r="AN151" s="1"/>
      <c r="AO151" s="59"/>
      <c r="AP151" s="59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C151" s="13"/>
      <c r="BD151" s="13"/>
    </row>
    <row r="152" spans="13:56">
      <c r="O152" s="59"/>
      <c r="P152" s="59"/>
      <c r="Y152" s="3"/>
      <c r="Z152" s="3"/>
      <c r="AA152" s="16"/>
      <c r="AB152" s="16"/>
      <c r="AC152" s="3"/>
      <c r="AD152" s="3"/>
      <c r="AE152" s="16"/>
      <c r="AF152" s="16"/>
      <c r="AG152" s="59"/>
      <c r="AI152" s="3"/>
      <c r="AJ152" s="3"/>
      <c r="AK152" s="60"/>
      <c r="AM152" s="1"/>
      <c r="AN152" s="1"/>
      <c r="AO152" s="59"/>
      <c r="AP152" s="59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D152" s="13"/>
    </row>
    <row r="153" spans="13:56">
      <c r="O153" s="59"/>
      <c r="P153" s="59"/>
      <c r="Y153" s="3"/>
      <c r="Z153" s="3"/>
      <c r="AA153" s="16"/>
      <c r="AB153" s="16"/>
      <c r="AC153" s="3"/>
      <c r="AD153" s="3"/>
      <c r="AE153" s="16"/>
      <c r="AF153" s="16"/>
      <c r="AG153" s="59"/>
      <c r="AI153" s="3"/>
      <c r="AJ153" s="3"/>
      <c r="AK153" s="60"/>
      <c r="AM153" s="1"/>
      <c r="AN153" s="1"/>
      <c r="AO153" s="59"/>
      <c r="AP153" s="59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D153" s="13"/>
    </row>
    <row r="154" spans="13:56">
      <c r="O154" s="59"/>
      <c r="P154" s="59"/>
      <c r="Y154" s="3"/>
      <c r="Z154" s="3"/>
      <c r="AA154" s="16"/>
      <c r="AB154" s="16"/>
      <c r="AC154" s="3"/>
      <c r="AD154" s="3"/>
      <c r="AE154" s="16"/>
      <c r="AF154" s="16"/>
      <c r="AG154" s="59"/>
      <c r="AI154" s="3"/>
      <c r="AJ154" s="3"/>
      <c r="AK154" s="60"/>
      <c r="AM154" s="1"/>
      <c r="AN154" s="1"/>
      <c r="AO154" s="59"/>
      <c r="AP154" s="59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D154" s="13"/>
    </row>
    <row r="155" spans="13:56">
      <c r="O155" s="59"/>
      <c r="P155" s="59"/>
      <c r="Y155" s="3"/>
      <c r="Z155" s="3"/>
      <c r="AA155" s="16"/>
      <c r="AB155" s="16"/>
      <c r="AC155" s="3"/>
      <c r="AD155" s="3"/>
      <c r="AE155" s="16"/>
      <c r="AF155" s="16"/>
      <c r="AG155" s="59"/>
      <c r="AI155" s="3"/>
      <c r="AJ155" s="3"/>
      <c r="AK155" s="60"/>
      <c r="AM155" s="1"/>
      <c r="AN155" s="1"/>
      <c r="AO155" s="59"/>
      <c r="AP155" s="59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D155" s="13"/>
    </row>
    <row r="156" spans="13:56">
      <c r="M156" s="159"/>
      <c r="N156" s="159"/>
      <c r="O156" s="59"/>
      <c r="P156" s="59"/>
      <c r="Y156" s="3"/>
      <c r="Z156" s="3"/>
      <c r="AA156" s="16"/>
      <c r="AB156" s="16"/>
      <c r="AC156" s="3"/>
      <c r="AD156" s="3"/>
      <c r="AE156" s="16"/>
      <c r="AF156" s="16"/>
      <c r="AG156" s="59"/>
      <c r="AI156" s="3"/>
      <c r="AJ156" s="3"/>
      <c r="AK156" s="60"/>
      <c r="AM156" s="1"/>
      <c r="AN156" s="1"/>
      <c r="AO156" s="59"/>
      <c r="AP156" s="59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</row>
    <row r="157" spans="13:56">
      <c r="M157" s="159"/>
      <c r="N157" s="159"/>
      <c r="O157" s="59"/>
      <c r="P157" s="59"/>
      <c r="Y157" s="3"/>
      <c r="Z157" s="3"/>
      <c r="AA157" s="16"/>
      <c r="AB157" s="16"/>
      <c r="AC157" s="3"/>
      <c r="AD157" s="3"/>
      <c r="AE157" s="16"/>
      <c r="AF157" s="16"/>
      <c r="AG157" s="59"/>
      <c r="AI157" s="3"/>
      <c r="AJ157" s="3"/>
      <c r="AK157" s="60"/>
      <c r="AM157" s="1"/>
      <c r="AN157" s="1"/>
      <c r="AO157" s="59"/>
      <c r="AP157" s="59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</row>
    <row r="158" spans="13:56">
      <c r="M158" s="159"/>
      <c r="N158" s="159"/>
      <c r="O158" s="59"/>
      <c r="P158" s="59"/>
      <c r="Y158" s="3"/>
      <c r="Z158" s="3"/>
      <c r="AA158" s="16"/>
      <c r="AB158" s="16"/>
      <c r="AC158" s="3"/>
      <c r="AD158" s="3"/>
      <c r="AE158" s="16"/>
      <c r="AF158" s="16"/>
      <c r="AG158" s="59"/>
      <c r="AI158" s="3"/>
      <c r="AJ158" s="3"/>
      <c r="AK158" s="60"/>
      <c r="AM158" s="1"/>
      <c r="AN158" s="1"/>
      <c r="AO158" s="59"/>
      <c r="AP158" s="59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</row>
    <row r="159" spans="13:56">
      <c r="M159" s="159"/>
      <c r="N159" s="159"/>
      <c r="O159" s="59"/>
      <c r="P159" s="59"/>
      <c r="Y159" s="3"/>
      <c r="Z159" s="3"/>
      <c r="AA159" s="16"/>
      <c r="AB159" s="16"/>
      <c r="AC159" s="3"/>
      <c r="AD159" s="3"/>
      <c r="AE159" s="16"/>
      <c r="AF159" s="16"/>
      <c r="AG159" s="59"/>
      <c r="AI159" s="3"/>
      <c r="AJ159" s="3"/>
      <c r="AK159" s="60"/>
      <c r="AM159" s="1"/>
      <c r="AN159" s="1"/>
      <c r="AO159" s="59"/>
      <c r="AP159" s="59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</row>
    <row r="160" spans="13:56">
      <c r="M160" s="159"/>
      <c r="N160" s="159"/>
      <c r="O160" s="59"/>
      <c r="P160" s="59"/>
      <c r="Y160" s="3"/>
      <c r="Z160" s="3"/>
      <c r="AA160" s="16"/>
      <c r="AB160" s="16"/>
      <c r="AC160" s="3"/>
      <c r="AD160" s="3"/>
      <c r="AE160" s="16"/>
      <c r="AF160" s="16"/>
      <c r="AG160" s="59"/>
      <c r="AI160" s="3"/>
      <c r="AJ160" s="3"/>
      <c r="AK160" s="60"/>
      <c r="AM160" s="1"/>
      <c r="AN160" s="1"/>
      <c r="AO160" s="59"/>
      <c r="AP160" s="59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</row>
    <row r="161" spans="7:54">
      <c r="M161" s="159"/>
      <c r="N161" s="159"/>
      <c r="O161" s="59"/>
      <c r="P161" s="59"/>
      <c r="Y161" s="3"/>
      <c r="Z161" s="3"/>
      <c r="AA161" s="16"/>
      <c r="AB161" s="16"/>
      <c r="AC161" s="3"/>
      <c r="AD161" s="3"/>
      <c r="AE161" s="16"/>
      <c r="AF161" s="16"/>
      <c r="AG161" s="59"/>
      <c r="AI161" s="3"/>
      <c r="AJ161" s="3"/>
      <c r="AK161" s="60"/>
      <c r="AM161" s="1"/>
      <c r="AN161" s="1"/>
      <c r="AO161" s="59"/>
      <c r="AP161" s="59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</row>
    <row r="162" spans="7:54">
      <c r="M162" s="159"/>
      <c r="N162" s="159"/>
      <c r="O162" s="59"/>
      <c r="P162" s="59"/>
      <c r="Y162" s="3"/>
      <c r="Z162" s="3"/>
      <c r="AA162" s="16"/>
      <c r="AB162" s="16"/>
      <c r="AC162" s="3"/>
      <c r="AD162" s="3"/>
      <c r="AE162" s="16"/>
      <c r="AF162" s="16"/>
      <c r="AG162" s="59"/>
      <c r="AI162" s="3"/>
      <c r="AJ162" s="3"/>
      <c r="AK162" s="60"/>
      <c r="AM162" s="1"/>
      <c r="AN162" s="1"/>
      <c r="AO162" s="59"/>
      <c r="AP162" s="59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</row>
    <row r="163" spans="7:54">
      <c r="M163" s="159"/>
      <c r="N163" s="159"/>
      <c r="O163" s="59"/>
      <c r="P163" s="59"/>
      <c r="Y163" s="3"/>
      <c r="Z163" s="3"/>
      <c r="AA163" s="16"/>
      <c r="AB163" s="16"/>
      <c r="AC163" s="3"/>
      <c r="AD163" s="3"/>
      <c r="AE163" s="16"/>
      <c r="AF163" s="16"/>
      <c r="AG163" s="59"/>
      <c r="AI163" s="3"/>
      <c r="AJ163" s="3"/>
      <c r="AK163" s="60"/>
      <c r="AM163" s="1"/>
      <c r="AN163" s="1"/>
      <c r="AO163" s="59"/>
      <c r="AP163" s="59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</row>
    <row r="164" spans="7:54">
      <c r="M164" s="159"/>
      <c r="N164" s="159"/>
      <c r="O164" s="59"/>
      <c r="P164" s="59"/>
      <c r="Y164" s="3"/>
      <c r="Z164" s="3"/>
      <c r="AA164" s="16"/>
      <c r="AB164" s="16"/>
      <c r="AC164" s="3"/>
      <c r="AD164" s="3"/>
      <c r="AE164" s="16"/>
      <c r="AF164" s="16"/>
      <c r="AG164" s="59"/>
      <c r="AI164" s="3"/>
      <c r="AJ164" s="3"/>
      <c r="AK164" s="60"/>
      <c r="AM164" s="1"/>
      <c r="AN164" s="1"/>
      <c r="AO164" s="59"/>
      <c r="AP164" s="59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</row>
    <row r="165" spans="7:54">
      <c r="M165" s="159"/>
      <c r="N165" s="159"/>
      <c r="O165" s="59"/>
      <c r="P165" s="59"/>
      <c r="Y165" s="3"/>
      <c r="Z165" s="3"/>
      <c r="AA165" s="16"/>
      <c r="AB165" s="16"/>
      <c r="AC165" s="3"/>
      <c r="AD165" s="3"/>
      <c r="AE165" s="16"/>
      <c r="AF165" s="16"/>
      <c r="AG165" s="59"/>
      <c r="AI165" s="3"/>
      <c r="AJ165" s="3"/>
      <c r="AK165" s="60"/>
      <c r="AM165" s="1"/>
      <c r="AN165" s="1"/>
      <c r="AO165" s="59"/>
      <c r="AP165" s="59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</row>
    <row r="166" spans="7:54">
      <c r="M166" s="159"/>
      <c r="N166" s="159"/>
      <c r="O166" s="59"/>
      <c r="P166" s="59"/>
      <c r="Y166" s="3"/>
      <c r="Z166" s="3"/>
      <c r="AA166" s="16"/>
      <c r="AB166" s="16"/>
      <c r="AC166" s="3"/>
      <c r="AD166" s="3"/>
      <c r="AE166" s="16"/>
      <c r="AF166" s="16"/>
      <c r="AG166" s="59"/>
      <c r="AI166" s="3"/>
      <c r="AJ166" s="3"/>
      <c r="AK166" s="60"/>
      <c r="AM166" s="1"/>
      <c r="AN166" s="1"/>
      <c r="AO166" s="59"/>
      <c r="AP166" s="59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</row>
    <row r="167" spans="7:54">
      <c r="G167" s="357"/>
      <c r="H167" s="362"/>
      <c r="I167" s="159"/>
      <c r="J167" s="159"/>
      <c r="K167" s="159"/>
      <c r="L167" s="159"/>
      <c r="M167" s="159"/>
      <c r="N167" s="159"/>
      <c r="O167" s="59"/>
      <c r="P167" s="59"/>
      <c r="Y167" s="3"/>
      <c r="Z167" s="3"/>
      <c r="AA167" s="16"/>
      <c r="AB167" s="16"/>
      <c r="AC167" s="3"/>
      <c r="AD167" s="3"/>
      <c r="AE167" s="16"/>
      <c r="AF167" s="16"/>
      <c r="AG167" s="59"/>
      <c r="AI167" s="3"/>
      <c r="AJ167" s="3"/>
      <c r="AK167" s="60"/>
      <c r="AM167" s="1"/>
      <c r="AN167" s="1"/>
      <c r="AO167" s="59"/>
      <c r="AP167" s="59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</row>
    <row r="168" spans="7:54">
      <c r="G168" s="357"/>
      <c r="H168" s="362"/>
      <c r="I168" s="159"/>
      <c r="J168" s="159"/>
      <c r="K168" s="159"/>
      <c r="L168" s="159"/>
      <c r="M168" s="159"/>
      <c r="N168" s="159"/>
      <c r="O168" s="59"/>
      <c r="P168" s="59"/>
      <c r="Y168" s="3"/>
      <c r="Z168" s="3"/>
      <c r="AA168" s="16"/>
      <c r="AB168" s="16"/>
      <c r="AC168" s="3"/>
      <c r="AD168" s="3"/>
      <c r="AE168" s="16"/>
      <c r="AF168" s="16"/>
      <c r="AG168" s="59"/>
      <c r="AI168" s="3"/>
      <c r="AJ168" s="3"/>
      <c r="AK168" s="60"/>
      <c r="AM168" s="1"/>
      <c r="AN168" s="1"/>
      <c r="AO168" s="59"/>
      <c r="AP168" s="59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</row>
    <row r="169" spans="7:54">
      <c r="G169" s="357"/>
      <c r="H169" s="362"/>
      <c r="I169" s="159"/>
      <c r="J169" s="159"/>
      <c r="K169" s="159"/>
      <c r="L169" s="159"/>
      <c r="M169" s="159"/>
      <c r="N169" s="159"/>
      <c r="O169" s="59"/>
      <c r="P169" s="59"/>
      <c r="Y169" s="3"/>
      <c r="Z169" s="3"/>
      <c r="AA169" s="16"/>
      <c r="AB169" s="16"/>
      <c r="AC169" s="3"/>
      <c r="AD169" s="3"/>
      <c r="AE169" s="16"/>
      <c r="AF169" s="16"/>
      <c r="AG169" s="59"/>
      <c r="AI169" s="3"/>
      <c r="AJ169" s="3"/>
      <c r="AK169" s="60"/>
      <c r="AM169" s="1"/>
      <c r="AN169" s="1"/>
      <c r="AO169" s="59"/>
      <c r="AP169" s="59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</row>
    <row r="170" spans="7:54">
      <c r="G170" s="357"/>
      <c r="H170" s="362"/>
      <c r="I170" s="159"/>
      <c r="J170" s="159"/>
      <c r="K170" s="159"/>
      <c r="L170" s="159"/>
      <c r="M170" s="159"/>
      <c r="N170" s="159"/>
      <c r="O170" s="59"/>
      <c r="P170" s="59"/>
      <c r="Y170" s="3"/>
      <c r="Z170" s="3"/>
      <c r="AA170" s="16"/>
      <c r="AB170" s="16"/>
      <c r="AC170" s="3"/>
      <c r="AD170" s="3"/>
      <c r="AE170" s="16"/>
      <c r="AF170" s="16"/>
      <c r="AG170" s="59"/>
      <c r="AI170" s="3"/>
      <c r="AJ170" s="3"/>
      <c r="AK170" s="60"/>
      <c r="AM170" s="1"/>
      <c r="AN170" s="1"/>
      <c r="AO170" s="59"/>
      <c r="AP170" s="59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</row>
    <row r="171" spans="7:54">
      <c r="G171" s="357"/>
      <c r="H171" s="362"/>
      <c r="I171" s="159"/>
      <c r="J171" s="159"/>
      <c r="K171" s="159"/>
      <c r="L171" s="159"/>
      <c r="M171" s="159"/>
      <c r="N171" s="159"/>
      <c r="O171" s="59"/>
      <c r="P171" s="59"/>
      <c r="Y171" s="3"/>
      <c r="Z171" s="3"/>
      <c r="AA171" s="16"/>
      <c r="AB171" s="16"/>
      <c r="AC171" s="3"/>
      <c r="AD171" s="3"/>
      <c r="AE171" s="16"/>
      <c r="AF171" s="16"/>
      <c r="AG171" s="59"/>
      <c r="AI171" s="3"/>
      <c r="AJ171" s="3"/>
      <c r="AK171" s="60"/>
      <c r="AM171" s="1"/>
      <c r="AN171" s="1"/>
      <c r="AO171" s="59"/>
      <c r="AP171" s="59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</row>
    <row r="172" spans="7:54">
      <c r="G172" s="357"/>
      <c r="H172" s="362"/>
      <c r="I172" s="159"/>
      <c r="J172" s="159"/>
      <c r="K172" s="159"/>
      <c r="L172" s="159"/>
      <c r="M172" s="159"/>
      <c r="N172" s="159"/>
      <c r="O172" s="59"/>
      <c r="P172" s="59"/>
      <c r="Y172" s="3"/>
      <c r="Z172" s="3"/>
      <c r="AA172" s="16"/>
      <c r="AB172" s="16"/>
      <c r="AC172" s="3"/>
      <c r="AD172" s="3"/>
      <c r="AE172" s="16"/>
      <c r="AF172" s="16"/>
      <c r="AG172" s="59"/>
      <c r="AI172" s="3"/>
      <c r="AJ172" s="3"/>
      <c r="AK172" s="60"/>
      <c r="AM172" s="1"/>
      <c r="AN172" s="1"/>
      <c r="AO172" s="59"/>
      <c r="AP172" s="59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</row>
    <row r="173" spans="7:54">
      <c r="G173" s="357"/>
      <c r="H173" s="362"/>
      <c r="I173" s="159"/>
      <c r="J173" s="159"/>
      <c r="K173" s="159"/>
      <c r="L173" s="159"/>
      <c r="M173" s="159"/>
      <c r="N173" s="159"/>
      <c r="O173" s="59"/>
      <c r="P173" s="59"/>
      <c r="Y173" s="3"/>
      <c r="Z173" s="3"/>
      <c r="AA173" s="16"/>
      <c r="AB173" s="16"/>
      <c r="AC173" s="3"/>
      <c r="AD173" s="3"/>
      <c r="AE173" s="16"/>
      <c r="AF173" s="16"/>
      <c r="AG173" s="59"/>
      <c r="AI173" s="3"/>
      <c r="AJ173" s="3"/>
      <c r="AK173" s="60"/>
      <c r="AM173" s="1"/>
      <c r="AN173" s="1"/>
      <c r="AO173" s="59"/>
      <c r="AP173" s="59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</row>
    <row r="174" spans="7:54">
      <c r="G174" s="357"/>
      <c r="H174" s="362"/>
      <c r="I174" s="159"/>
      <c r="J174" s="159"/>
      <c r="K174" s="159"/>
      <c r="L174" s="159"/>
      <c r="M174" s="159"/>
      <c r="N174" s="159"/>
      <c r="O174" s="59"/>
      <c r="P174" s="59"/>
      <c r="Y174" s="3"/>
      <c r="Z174" s="3"/>
      <c r="AA174" s="16"/>
      <c r="AB174" s="16"/>
      <c r="AC174" s="3"/>
      <c r="AD174" s="3"/>
      <c r="AE174" s="16"/>
      <c r="AF174" s="16"/>
      <c r="AG174" s="59"/>
      <c r="AI174" s="3"/>
      <c r="AJ174" s="3"/>
      <c r="AK174" s="60"/>
      <c r="AM174" s="1"/>
      <c r="AN174" s="1"/>
      <c r="AO174" s="59"/>
      <c r="AP174" s="59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</row>
    <row r="175" spans="7:54">
      <c r="G175" s="357"/>
      <c r="H175" s="362"/>
      <c r="I175" s="159"/>
      <c r="J175" s="159"/>
      <c r="K175" s="159"/>
      <c r="L175" s="159"/>
      <c r="M175" s="159"/>
      <c r="N175" s="159"/>
      <c r="O175" s="59"/>
      <c r="P175" s="59"/>
      <c r="Y175" s="3"/>
      <c r="Z175" s="3"/>
      <c r="AA175" s="16"/>
      <c r="AB175" s="16"/>
      <c r="AC175" s="3"/>
      <c r="AD175" s="3"/>
      <c r="AE175" s="16"/>
      <c r="AF175" s="16"/>
      <c r="AG175" s="59"/>
      <c r="AI175" s="3"/>
      <c r="AJ175" s="3"/>
      <c r="AK175" s="60"/>
      <c r="AM175" s="1"/>
      <c r="AN175" s="1"/>
      <c r="AO175" s="59"/>
      <c r="AP175" s="59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</row>
    <row r="176" spans="7:54">
      <c r="G176" s="357"/>
      <c r="H176" s="362"/>
      <c r="I176" s="159"/>
      <c r="J176" s="159"/>
      <c r="K176" s="159"/>
      <c r="L176" s="159"/>
      <c r="M176" s="159"/>
      <c r="N176" s="159"/>
      <c r="O176" s="59"/>
      <c r="P176" s="59"/>
      <c r="Y176" s="3"/>
      <c r="Z176" s="3"/>
      <c r="AA176" s="16"/>
      <c r="AB176" s="16"/>
      <c r="AC176" s="3"/>
      <c r="AD176" s="3"/>
      <c r="AE176" s="16"/>
      <c r="AF176" s="16"/>
      <c r="AG176" s="59"/>
      <c r="AI176" s="3"/>
      <c r="AJ176" s="3"/>
      <c r="AK176" s="60"/>
      <c r="AM176" s="1"/>
      <c r="AN176" s="1"/>
      <c r="AO176" s="59"/>
      <c r="AP176" s="59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4"/>
    </row>
    <row r="177" spans="7:54">
      <c r="G177" s="357"/>
      <c r="H177" s="362"/>
      <c r="I177" s="159"/>
      <c r="J177" s="159"/>
      <c r="K177" s="159"/>
      <c r="L177" s="159"/>
      <c r="M177" s="159"/>
      <c r="N177" s="159"/>
      <c r="O177" s="59"/>
      <c r="P177" s="59"/>
      <c r="Y177" s="3"/>
      <c r="Z177" s="3"/>
      <c r="AA177" s="16"/>
      <c r="AB177" s="16"/>
      <c r="AC177" s="3"/>
      <c r="AD177" s="3"/>
      <c r="AE177" s="16"/>
      <c r="AF177" s="16"/>
      <c r="AG177" s="59"/>
      <c r="AI177" s="3"/>
      <c r="AJ177" s="3"/>
      <c r="AK177" s="60"/>
      <c r="AM177" s="1"/>
      <c r="AN177" s="1"/>
      <c r="AO177" s="59"/>
      <c r="AP177" s="59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4"/>
    </row>
    <row r="178" spans="7:54">
      <c r="G178" s="357"/>
      <c r="H178" s="362"/>
      <c r="I178" s="159"/>
      <c r="J178" s="159"/>
      <c r="K178" s="159"/>
      <c r="L178" s="159"/>
      <c r="M178" s="159"/>
      <c r="N178" s="159"/>
      <c r="O178" s="59"/>
      <c r="P178" s="59"/>
      <c r="Y178" s="3"/>
      <c r="Z178" s="3"/>
      <c r="AA178" s="16"/>
      <c r="AB178" s="16"/>
      <c r="AC178" s="3"/>
      <c r="AD178" s="3"/>
      <c r="AE178" s="16"/>
      <c r="AF178" s="16"/>
      <c r="AG178" s="59"/>
      <c r="AI178" s="3"/>
      <c r="AJ178" s="3"/>
      <c r="AK178" s="60"/>
      <c r="AM178" s="1"/>
      <c r="AN178" s="1"/>
      <c r="AO178" s="59"/>
      <c r="AP178" s="59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4"/>
    </row>
    <row r="179" spans="7:54">
      <c r="G179" s="357"/>
      <c r="H179" s="362"/>
      <c r="I179" s="159"/>
      <c r="J179" s="159"/>
      <c r="K179" s="159"/>
      <c r="L179" s="159"/>
      <c r="M179" s="159"/>
      <c r="N179" s="159"/>
      <c r="O179" s="59"/>
      <c r="P179" s="59"/>
      <c r="Y179" s="3"/>
      <c r="Z179" s="3"/>
      <c r="AA179" s="16"/>
      <c r="AB179" s="16"/>
      <c r="AC179" s="3"/>
      <c r="AD179" s="3"/>
      <c r="AE179" s="16"/>
      <c r="AF179" s="16"/>
      <c r="AG179" s="59"/>
      <c r="AI179" s="3"/>
      <c r="AJ179" s="3"/>
      <c r="AK179" s="60"/>
      <c r="AM179" s="1"/>
      <c r="AN179" s="1"/>
      <c r="AO179" s="59"/>
      <c r="AP179" s="59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4"/>
    </row>
    <row r="180" spans="7:54">
      <c r="G180" s="357"/>
      <c r="H180" s="362"/>
      <c r="I180" s="159"/>
      <c r="J180" s="159"/>
      <c r="K180" s="159"/>
      <c r="L180" s="159"/>
      <c r="M180" s="159"/>
      <c r="N180" s="159"/>
      <c r="O180" s="59"/>
      <c r="P180" s="59"/>
      <c r="Y180" s="3"/>
      <c r="Z180" s="3"/>
      <c r="AA180" s="16"/>
      <c r="AB180" s="16"/>
      <c r="AC180" s="3"/>
      <c r="AD180" s="3"/>
      <c r="AE180" s="16"/>
      <c r="AF180" s="16"/>
      <c r="AG180" s="59"/>
      <c r="AI180" s="3"/>
      <c r="AJ180" s="3"/>
      <c r="AK180" s="60"/>
      <c r="AM180" s="1"/>
      <c r="AN180" s="1"/>
      <c r="AO180" s="59"/>
      <c r="AP180" s="59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4"/>
    </row>
    <row r="181" spans="7:54">
      <c r="G181" s="357"/>
      <c r="H181" s="362"/>
      <c r="I181" s="159"/>
      <c r="J181" s="159"/>
      <c r="K181" s="159"/>
      <c r="L181" s="159"/>
      <c r="M181" s="159"/>
      <c r="N181" s="159"/>
      <c r="O181" s="59"/>
      <c r="P181" s="59"/>
      <c r="Y181" s="3"/>
      <c r="Z181" s="3"/>
      <c r="AA181" s="16"/>
      <c r="AB181" s="16"/>
      <c r="AC181" s="3"/>
      <c r="AD181" s="3"/>
      <c r="AE181" s="16"/>
      <c r="AF181" s="16"/>
      <c r="AG181" s="59"/>
      <c r="AI181" s="3"/>
      <c r="AJ181" s="3"/>
      <c r="AK181" s="60"/>
      <c r="AM181" s="1"/>
      <c r="AN181" s="1"/>
      <c r="AO181" s="59"/>
      <c r="AP181" s="59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4"/>
    </row>
    <row r="182" spans="7:54">
      <c r="G182" s="357"/>
      <c r="H182" s="362"/>
      <c r="I182" s="159"/>
      <c r="J182" s="159"/>
      <c r="K182" s="159"/>
      <c r="L182" s="159"/>
      <c r="M182" s="159"/>
      <c r="N182" s="159"/>
      <c r="O182" s="59"/>
      <c r="P182" s="59"/>
      <c r="Y182" s="3"/>
      <c r="Z182" s="3"/>
      <c r="AA182" s="16"/>
      <c r="AB182" s="16"/>
      <c r="AC182" s="3"/>
      <c r="AD182" s="3"/>
      <c r="AE182" s="16"/>
      <c r="AF182" s="16"/>
      <c r="AG182" s="59"/>
      <c r="AI182" s="3"/>
      <c r="AJ182" s="3"/>
      <c r="AK182" s="60"/>
      <c r="AM182" s="1"/>
      <c r="AN182" s="1"/>
      <c r="AO182" s="59"/>
      <c r="AP182" s="59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4"/>
    </row>
    <row r="183" spans="7:54">
      <c r="G183" s="357"/>
      <c r="H183" s="362"/>
      <c r="I183" s="159"/>
      <c r="J183" s="159"/>
      <c r="K183" s="159"/>
      <c r="L183" s="159"/>
      <c r="M183" s="159"/>
      <c r="N183" s="159"/>
      <c r="O183" s="59"/>
      <c r="P183" s="59"/>
      <c r="Y183" s="3"/>
      <c r="Z183" s="3"/>
      <c r="AA183" s="16"/>
      <c r="AB183" s="16"/>
      <c r="AC183" s="3"/>
      <c r="AD183" s="3"/>
      <c r="AE183" s="16"/>
      <c r="AF183" s="16"/>
      <c r="AG183" s="59"/>
      <c r="AI183" s="3"/>
      <c r="AJ183" s="3"/>
      <c r="AK183" s="60"/>
      <c r="AM183" s="1"/>
      <c r="AN183" s="1"/>
      <c r="AO183" s="59"/>
      <c r="AP183" s="59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4"/>
    </row>
    <row r="184" spans="7:54">
      <c r="G184" s="357"/>
      <c r="H184" s="362"/>
      <c r="I184" s="159"/>
      <c r="J184" s="159"/>
      <c r="K184" s="159"/>
      <c r="L184" s="159"/>
      <c r="M184" s="159"/>
      <c r="N184" s="159"/>
      <c r="O184" s="59"/>
      <c r="P184" s="59"/>
      <c r="Y184" s="3"/>
      <c r="Z184" s="3"/>
      <c r="AA184" s="16"/>
      <c r="AB184" s="16"/>
      <c r="AC184" s="3"/>
      <c r="AD184" s="3"/>
      <c r="AE184" s="16"/>
      <c r="AF184" s="16"/>
      <c r="AG184" s="59"/>
      <c r="AI184" s="3"/>
      <c r="AJ184" s="3"/>
      <c r="AK184" s="60"/>
      <c r="AM184" s="1"/>
      <c r="AN184" s="1"/>
      <c r="AO184" s="59"/>
      <c r="AP184" s="59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4"/>
    </row>
    <row r="185" spans="7:54">
      <c r="G185" s="357"/>
      <c r="H185" s="362"/>
      <c r="I185" s="159"/>
      <c r="J185" s="159"/>
      <c r="K185" s="159"/>
      <c r="L185" s="159"/>
      <c r="M185" s="159"/>
      <c r="N185" s="159"/>
      <c r="O185" s="59"/>
      <c r="P185" s="59"/>
      <c r="Y185" s="3"/>
      <c r="Z185" s="3"/>
      <c r="AA185" s="16"/>
      <c r="AB185" s="16"/>
      <c r="AC185" s="3"/>
      <c r="AD185" s="3"/>
      <c r="AE185" s="16"/>
      <c r="AF185" s="16"/>
      <c r="AG185" s="59"/>
      <c r="AI185" s="3"/>
      <c r="AJ185" s="3"/>
      <c r="AK185" s="60"/>
      <c r="AM185" s="1"/>
      <c r="AN185" s="1"/>
      <c r="AO185" s="59"/>
      <c r="AP185" s="59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4"/>
    </row>
    <row r="186" spans="7:54">
      <c r="G186" s="357"/>
      <c r="H186" s="362"/>
      <c r="I186" s="159"/>
      <c r="J186" s="159"/>
      <c r="K186" s="159"/>
      <c r="L186" s="159"/>
      <c r="M186" s="159"/>
      <c r="N186" s="159"/>
      <c r="O186" s="59"/>
      <c r="P186" s="59"/>
      <c r="Y186" s="3"/>
      <c r="Z186" s="3"/>
      <c r="AA186" s="16"/>
      <c r="AB186" s="16"/>
      <c r="AC186" s="3"/>
      <c r="AD186" s="3"/>
      <c r="AE186" s="16"/>
      <c r="AF186" s="16"/>
      <c r="AG186" s="59"/>
      <c r="AI186" s="3"/>
      <c r="AJ186" s="3"/>
      <c r="AK186" s="60"/>
      <c r="AM186" s="1"/>
      <c r="AN186" s="1"/>
      <c r="AO186" s="59"/>
      <c r="AP186" s="59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4"/>
    </row>
    <row r="187" spans="7:54">
      <c r="G187" s="357"/>
      <c r="H187" s="362"/>
      <c r="I187" s="159"/>
      <c r="J187" s="159"/>
      <c r="K187" s="159"/>
      <c r="L187" s="159"/>
      <c r="M187" s="159"/>
      <c r="N187" s="159"/>
      <c r="O187" s="59"/>
      <c r="P187" s="59"/>
      <c r="Y187" s="3"/>
      <c r="Z187" s="3"/>
      <c r="AA187" s="16"/>
      <c r="AB187" s="16"/>
      <c r="AC187" s="3"/>
      <c r="AD187" s="3"/>
      <c r="AE187" s="16"/>
      <c r="AF187" s="16"/>
      <c r="AG187" s="59"/>
      <c r="AI187" s="3"/>
      <c r="AJ187" s="3"/>
      <c r="AK187" s="60"/>
      <c r="AM187" s="1"/>
      <c r="AN187" s="1"/>
      <c r="AO187" s="59"/>
      <c r="AP187" s="59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4"/>
    </row>
    <row r="188" spans="7:54">
      <c r="G188" s="357"/>
      <c r="H188" s="362"/>
      <c r="I188" s="159"/>
      <c r="J188" s="159"/>
      <c r="K188" s="159"/>
      <c r="L188" s="159"/>
      <c r="M188" s="159"/>
      <c r="N188" s="159"/>
      <c r="O188" s="59"/>
      <c r="P188" s="59"/>
      <c r="Y188" s="3"/>
      <c r="Z188" s="3"/>
      <c r="AA188" s="16"/>
      <c r="AB188" s="16"/>
      <c r="AC188" s="3"/>
      <c r="AD188" s="3"/>
      <c r="AE188" s="16"/>
      <c r="AF188" s="16"/>
      <c r="AG188" s="59"/>
      <c r="AI188" s="3"/>
      <c r="AJ188" s="3"/>
      <c r="AK188" s="60"/>
      <c r="AM188" s="1"/>
      <c r="AN188" s="1"/>
      <c r="AO188" s="59"/>
      <c r="AP188" s="59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4"/>
    </row>
    <row r="189" spans="7:54">
      <c r="G189" s="357"/>
      <c r="H189" s="362"/>
      <c r="I189" s="159"/>
      <c r="J189" s="159"/>
      <c r="K189" s="159"/>
      <c r="L189" s="159"/>
      <c r="M189" s="159"/>
      <c r="N189" s="159"/>
      <c r="O189" s="59"/>
      <c r="P189" s="59"/>
      <c r="Y189" s="3"/>
      <c r="Z189" s="3"/>
      <c r="AA189" s="16"/>
      <c r="AB189" s="16"/>
      <c r="AC189" s="3"/>
      <c r="AD189" s="3"/>
      <c r="AE189" s="16"/>
      <c r="AF189" s="16"/>
      <c r="AG189" s="59"/>
      <c r="AI189" s="3"/>
      <c r="AJ189" s="3"/>
      <c r="AK189" s="60"/>
      <c r="AM189" s="1"/>
      <c r="AN189" s="1"/>
      <c r="AO189" s="59"/>
      <c r="AP189" s="59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4"/>
    </row>
    <row r="190" spans="7:54">
      <c r="G190" s="357"/>
      <c r="H190" s="362"/>
      <c r="I190" s="159"/>
      <c r="J190" s="159"/>
      <c r="K190" s="159"/>
      <c r="L190" s="159"/>
      <c r="M190" s="159"/>
      <c r="N190" s="159"/>
      <c r="O190" s="59"/>
      <c r="P190" s="59"/>
      <c r="Y190" s="3"/>
      <c r="Z190" s="3"/>
      <c r="AA190" s="16"/>
      <c r="AB190" s="16"/>
      <c r="AC190" s="3"/>
      <c r="AD190" s="3"/>
      <c r="AE190" s="16"/>
      <c r="AF190" s="16"/>
      <c r="AG190" s="59"/>
      <c r="AI190" s="3"/>
      <c r="AJ190" s="3"/>
      <c r="AK190" s="60"/>
      <c r="AM190" s="1"/>
      <c r="AN190" s="1"/>
      <c r="AO190" s="59"/>
      <c r="AP190" s="59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4"/>
    </row>
    <row r="191" spans="7:54">
      <c r="G191" s="357"/>
      <c r="H191" s="362"/>
      <c r="I191" s="159"/>
      <c r="J191" s="159"/>
      <c r="K191" s="159"/>
      <c r="L191" s="159"/>
      <c r="M191" s="159"/>
      <c r="N191" s="159"/>
      <c r="O191" s="159"/>
      <c r="P191" s="159"/>
      <c r="Q191" s="14"/>
      <c r="R191" s="159"/>
      <c r="S191" s="159"/>
      <c r="T191" s="14"/>
      <c r="U191" s="14"/>
      <c r="V191" s="14"/>
      <c r="W191" s="14"/>
      <c r="X191" s="14"/>
      <c r="Y191" s="14"/>
      <c r="Z191" s="14"/>
      <c r="AA191" s="75"/>
      <c r="AB191" s="75"/>
      <c r="AC191" s="14"/>
      <c r="AD191" s="14"/>
      <c r="AE191" s="75"/>
      <c r="AF191" s="75"/>
      <c r="AG191" s="159"/>
      <c r="AH191" s="14"/>
      <c r="AI191" s="14"/>
      <c r="AJ191" s="14"/>
      <c r="AK191" s="14"/>
      <c r="AL191" s="75"/>
      <c r="AM191" s="1"/>
      <c r="AN191" s="1"/>
      <c r="AO191" s="59"/>
      <c r="AP191" s="59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4"/>
    </row>
    <row r="192" spans="7:54">
      <c r="G192" s="357"/>
      <c r="H192" s="362"/>
      <c r="I192" s="159"/>
      <c r="J192" s="159"/>
      <c r="K192" s="159"/>
      <c r="L192" s="159"/>
      <c r="M192" s="159"/>
      <c r="N192" s="159"/>
      <c r="O192" s="159"/>
      <c r="P192" s="159"/>
      <c r="Q192" s="14"/>
      <c r="R192" s="159"/>
      <c r="S192" s="159"/>
      <c r="T192" s="14"/>
      <c r="U192" s="14"/>
      <c r="V192" s="14"/>
      <c r="W192" s="14"/>
      <c r="X192" s="14"/>
      <c r="Y192" s="14"/>
      <c r="Z192" s="14"/>
      <c r="AA192" s="75"/>
      <c r="AB192" s="75"/>
      <c r="AC192" s="14"/>
      <c r="AD192" s="14"/>
      <c r="AE192" s="75"/>
      <c r="AF192" s="75"/>
      <c r="AG192" s="159"/>
      <c r="AH192" s="14"/>
      <c r="AI192" s="14"/>
      <c r="AJ192" s="14"/>
      <c r="AK192" s="14"/>
      <c r="AL192" s="75"/>
      <c r="AM192" s="1"/>
      <c r="AN192" s="1"/>
      <c r="AO192" s="59"/>
      <c r="AP192" s="59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4"/>
    </row>
    <row r="193" spans="7:54">
      <c r="G193" s="357"/>
      <c r="H193" s="362"/>
      <c r="I193" s="159"/>
      <c r="J193" s="159"/>
      <c r="K193" s="159"/>
      <c r="L193" s="159"/>
      <c r="M193" s="159"/>
      <c r="N193" s="159"/>
      <c r="O193" s="159"/>
      <c r="P193" s="159"/>
      <c r="Q193" s="14"/>
      <c r="R193" s="159"/>
      <c r="S193" s="159"/>
      <c r="T193" s="14"/>
      <c r="U193" s="14"/>
      <c r="V193" s="14"/>
      <c r="W193" s="14"/>
      <c r="X193" s="14"/>
      <c r="Y193" s="14"/>
      <c r="Z193" s="14"/>
      <c r="AA193" s="75"/>
      <c r="AB193" s="75"/>
      <c r="AC193" s="14"/>
      <c r="AD193" s="14"/>
      <c r="AE193" s="75"/>
      <c r="AF193" s="75"/>
      <c r="AG193" s="159"/>
      <c r="AH193" s="14"/>
      <c r="AI193" s="14"/>
      <c r="AJ193" s="14"/>
      <c r="AK193" s="14"/>
      <c r="AL193" s="75"/>
      <c r="AM193" s="1"/>
      <c r="AN193" s="1"/>
      <c r="AO193" s="59"/>
      <c r="AP193" s="59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4"/>
    </row>
    <row r="194" spans="7:54">
      <c r="G194" s="357"/>
      <c r="H194" s="362"/>
      <c r="I194" s="159"/>
      <c r="J194" s="159"/>
      <c r="K194" s="159"/>
      <c r="L194" s="159"/>
      <c r="M194" s="159"/>
      <c r="N194" s="159"/>
      <c r="O194" s="159"/>
      <c r="P194" s="159"/>
      <c r="Q194" s="14"/>
      <c r="R194" s="159"/>
      <c r="S194" s="159"/>
      <c r="T194" s="14"/>
      <c r="U194" s="14"/>
      <c r="V194" s="14"/>
      <c r="W194" s="14"/>
      <c r="X194" s="14"/>
      <c r="Y194" s="14"/>
      <c r="Z194" s="14"/>
      <c r="AA194" s="75"/>
      <c r="AB194" s="75"/>
      <c r="AC194" s="14"/>
      <c r="AD194" s="14"/>
      <c r="AE194" s="75"/>
      <c r="AF194" s="75"/>
      <c r="AG194" s="159"/>
      <c r="AH194" s="14"/>
      <c r="AI194" s="14"/>
      <c r="AJ194" s="14"/>
      <c r="AK194" s="14"/>
      <c r="AL194" s="75"/>
      <c r="AM194" s="1"/>
      <c r="AN194" s="1"/>
      <c r="AO194" s="59"/>
      <c r="AP194" s="59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4"/>
    </row>
    <row r="195" spans="7:54">
      <c r="G195" s="357"/>
      <c r="H195" s="362"/>
      <c r="I195" s="159"/>
      <c r="J195" s="159"/>
      <c r="K195" s="159"/>
      <c r="L195" s="159"/>
      <c r="M195" s="159"/>
      <c r="N195" s="159"/>
      <c r="O195" s="159"/>
      <c r="P195" s="159"/>
      <c r="Q195" s="14"/>
      <c r="R195" s="159"/>
      <c r="S195" s="159"/>
      <c r="T195" s="14"/>
      <c r="U195" s="14"/>
      <c r="V195" s="14"/>
      <c r="W195" s="14"/>
      <c r="X195" s="14"/>
      <c r="Y195" s="14"/>
      <c r="Z195" s="14"/>
      <c r="AA195" s="75"/>
      <c r="AB195" s="75"/>
      <c r="AC195" s="14"/>
      <c r="AD195" s="14"/>
      <c r="AE195" s="75"/>
      <c r="AF195" s="75"/>
      <c r="AG195" s="159"/>
      <c r="AH195" s="14"/>
      <c r="AI195" s="14"/>
      <c r="AJ195" s="14"/>
      <c r="AK195" s="14"/>
      <c r="AL195" s="75"/>
      <c r="AM195" s="1"/>
      <c r="AN195" s="1"/>
      <c r="AO195" s="59"/>
      <c r="AP195" s="59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4"/>
    </row>
    <row r="196" spans="7:54">
      <c r="G196" s="357"/>
      <c r="H196" s="362"/>
      <c r="I196" s="159"/>
      <c r="J196" s="159"/>
      <c r="K196" s="159"/>
      <c r="L196" s="159"/>
      <c r="M196" s="159"/>
      <c r="N196" s="159"/>
      <c r="O196" s="159"/>
      <c r="P196" s="159"/>
      <c r="Q196" s="14"/>
      <c r="R196" s="159"/>
      <c r="S196" s="159"/>
      <c r="T196" s="14"/>
      <c r="U196" s="14"/>
      <c r="V196" s="14"/>
      <c r="W196" s="14"/>
      <c r="X196" s="14"/>
      <c r="Y196" s="14"/>
      <c r="Z196" s="14"/>
      <c r="AA196" s="75"/>
      <c r="AB196" s="75"/>
      <c r="AC196" s="14"/>
      <c r="AD196" s="14"/>
      <c r="AE196" s="75"/>
      <c r="AF196" s="75"/>
      <c r="AG196" s="159"/>
      <c r="AH196" s="14"/>
      <c r="AI196" s="14"/>
      <c r="AJ196" s="14"/>
      <c r="AK196" s="14"/>
      <c r="AL196" s="75"/>
      <c r="AM196" s="1"/>
      <c r="AN196" s="1"/>
      <c r="AO196" s="59"/>
      <c r="AP196" s="59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4"/>
    </row>
    <row r="197" spans="7:54">
      <c r="G197" s="357"/>
      <c r="H197" s="362"/>
      <c r="I197" s="159"/>
      <c r="J197" s="159"/>
      <c r="K197" s="159"/>
      <c r="L197" s="159"/>
      <c r="M197" s="159"/>
      <c r="N197" s="159"/>
      <c r="O197" s="159"/>
      <c r="P197" s="159"/>
      <c r="Q197" s="14"/>
      <c r="R197" s="159"/>
      <c r="S197" s="159"/>
      <c r="T197" s="14"/>
      <c r="U197" s="14"/>
      <c r="V197" s="14"/>
      <c r="W197" s="14"/>
      <c r="X197" s="14"/>
      <c r="Y197" s="14"/>
      <c r="Z197" s="14"/>
      <c r="AA197" s="75"/>
      <c r="AB197" s="75"/>
      <c r="AC197" s="14"/>
      <c r="AD197" s="14"/>
      <c r="AE197" s="75"/>
      <c r="AF197" s="75"/>
      <c r="AG197" s="159"/>
      <c r="AH197" s="14"/>
      <c r="AI197" s="14"/>
      <c r="AJ197" s="14"/>
      <c r="AK197" s="14"/>
      <c r="AL197" s="75"/>
      <c r="AM197" s="1"/>
      <c r="AN197" s="1"/>
      <c r="AO197" s="59"/>
      <c r="AP197" s="59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4"/>
    </row>
    <row r="198" spans="7:54">
      <c r="G198" s="357"/>
      <c r="H198" s="362"/>
      <c r="I198" s="159"/>
      <c r="J198" s="159"/>
      <c r="K198" s="159"/>
      <c r="L198" s="159"/>
      <c r="M198" s="159"/>
      <c r="N198" s="159"/>
      <c r="O198" s="159"/>
      <c r="P198" s="159"/>
      <c r="Q198" s="14"/>
      <c r="R198" s="159"/>
      <c r="S198" s="159"/>
      <c r="T198" s="14"/>
      <c r="U198" s="14"/>
      <c r="V198" s="14"/>
      <c r="W198" s="14"/>
      <c r="X198" s="14"/>
      <c r="Y198" s="14"/>
      <c r="Z198" s="14"/>
      <c r="AA198" s="75"/>
      <c r="AB198" s="75"/>
      <c r="AC198" s="14"/>
      <c r="AD198" s="14"/>
      <c r="AE198" s="75"/>
      <c r="AF198" s="75"/>
      <c r="AG198" s="159"/>
      <c r="AH198" s="14"/>
      <c r="AI198" s="14"/>
      <c r="AJ198" s="14"/>
      <c r="AK198" s="14"/>
      <c r="AL198" s="75"/>
      <c r="AM198" s="1"/>
      <c r="AN198" s="1"/>
      <c r="AO198" s="59"/>
      <c r="AP198" s="59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4"/>
    </row>
    <row r="199" spans="7:54">
      <c r="G199" s="357"/>
      <c r="H199" s="362"/>
      <c r="I199" s="159"/>
      <c r="J199" s="159"/>
      <c r="K199" s="159"/>
      <c r="L199" s="159"/>
      <c r="M199" s="159"/>
      <c r="N199" s="159"/>
      <c r="O199" s="159"/>
      <c r="P199" s="159"/>
      <c r="Q199" s="14"/>
      <c r="R199" s="159"/>
      <c r="S199" s="159"/>
      <c r="T199" s="14"/>
      <c r="U199" s="14"/>
      <c r="V199" s="14"/>
      <c r="W199" s="14"/>
      <c r="X199" s="14"/>
      <c r="Y199" s="14"/>
      <c r="Z199" s="14"/>
      <c r="AA199" s="75"/>
      <c r="AB199" s="75"/>
      <c r="AC199" s="14"/>
      <c r="AD199" s="14"/>
      <c r="AE199" s="75"/>
      <c r="AF199" s="75"/>
      <c r="AG199" s="159"/>
      <c r="AH199" s="14"/>
      <c r="AI199" s="14"/>
      <c r="AJ199" s="14"/>
      <c r="AK199" s="14"/>
      <c r="AL199" s="75"/>
      <c r="AM199" s="1"/>
      <c r="AN199" s="1"/>
      <c r="AO199" s="59"/>
      <c r="AP199" s="59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4"/>
    </row>
    <row r="200" spans="7:54">
      <c r="G200" s="357"/>
      <c r="H200" s="362"/>
      <c r="I200" s="159"/>
      <c r="J200" s="159"/>
      <c r="K200" s="159"/>
      <c r="L200" s="159"/>
      <c r="M200" s="159"/>
      <c r="N200" s="159"/>
      <c r="O200" s="159"/>
      <c r="P200" s="159"/>
      <c r="Q200" s="14"/>
      <c r="R200" s="159"/>
      <c r="S200" s="159"/>
      <c r="T200" s="14"/>
      <c r="U200" s="14"/>
      <c r="V200" s="14"/>
      <c r="W200" s="14"/>
      <c r="X200" s="14"/>
      <c r="Y200" s="14"/>
      <c r="Z200" s="14"/>
      <c r="AA200" s="75"/>
      <c r="AB200" s="75"/>
      <c r="AC200" s="14"/>
      <c r="AD200" s="14"/>
      <c r="AE200" s="75"/>
      <c r="AF200" s="75"/>
      <c r="AG200" s="159"/>
      <c r="AH200" s="14"/>
      <c r="AI200" s="14"/>
      <c r="AJ200" s="14"/>
      <c r="AK200" s="14"/>
      <c r="AL200" s="75"/>
      <c r="AM200" s="1"/>
      <c r="AN200" s="1"/>
      <c r="AO200" s="59"/>
      <c r="AP200" s="59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4"/>
    </row>
    <row r="201" spans="7:54">
      <c r="G201" s="357"/>
      <c r="H201" s="362"/>
      <c r="I201" s="159"/>
      <c r="J201" s="159"/>
      <c r="K201" s="159"/>
      <c r="L201" s="159"/>
      <c r="M201" s="159"/>
      <c r="N201" s="159"/>
      <c r="O201" s="159"/>
      <c r="P201" s="159"/>
      <c r="Q201" s="14"/>
      <c r="R201" s="159"/>
      <c r="S201" s="159"/>
      <c r="T201" s="14"/>
      <c r="U201" s="14"/>
      <c r="V201" s="14"/>
      <c r="W201" s="14"/>
      <c r="X201" s="14"/>
      <c r="Y201" s="14"/>
      <c r="Z201" s="14"/>
      <c r="AA201" s="75"/>
      <c r="AB201" s="75"/>
      <c r="AC201" s="14"/>
      <c r="AD201" s="14"/>
      <c r="AE201" s="75"/>
      <c r="AF201" s="75"/>
      <c r="AG201" s="159"/>
      <c r="AH201" s="14"/>
      <c r="AI201" s="14"/>
      <c r="AJ201" s="14"/>
      <c r="AK201" s="14"/>
      <c r="AL201" s="75"/>
      <c r="AM201" s="14"/>
      <c r="AN201" s="14"/>
      <c r="AO201" s="59"/>
      <c r="AP201" s="59"/>
      <c r="AQ201" s="1"/>
      <c r="AR201" s="14"/>
      <c r="AS201" s="14"/>
      <c r="AT201" s="14"/>
      <c r="AU201" s="14"/>
      <c r="AV201" s="14"/>
      <c r="AW201" s="14"/>
      <c r="AX201" s="14"/>
      <c r="AY201" s="1"/>
      <c r="AZ201" s="1"/>
      <c r="BA201" s="1"/>
      <c r="BB201" s="14"/>
    </row>
    <row r="202" spans="7:54">
      <c r="G202" s="357"/>
      <c r="H202" s="362"/>
      <c r="I202" s="159"/>
      <c r="J202" s="159"/>
      <c r="K202" s="159"/>
      <c r="L202" s="159"/>
      <c r="M202" s="159"/>
      <c r="N202" s="159"/>
      <c r="O202" s="159"/>
      <c r="P202" s="159"/>
      <c r="Q202" s="14"/>
      <c r="R202" s="159"/>
      <c r="S202" s="159"/>
      <c r="T202" s="14"/>
      <c r="U202" s="14"/>
      <c r="V202" s="14"/>
      <c r="W202" s="14"/>
      <c r="X202" s="14"/>
      <c r="Y202" s="14"/>
      <c r="Z202" s="14"/>
      <c r="AA202" s="75"/>
      <c r="AB202" s="75"/>
      <c r="AC202" s="14"/>
      <c r="AD202" s="14"/>
      <c r="AE202" s="75"/>
      <c r="AF202" s="75"/>
      <c r="AG202" s="159"/>
      <c r="AH202" s="14"/>
      <c r="AI202" s="14"/>
      <c r="AJ202" s="14"/>
      <c r="AK202" s="14"/>
      <c r="AL202" s="75"/>
      <c r="AM202" s="14"/>
      <c r="AN202" s="14"/>
      <c r="AO202" s="59"/>
      <c r="AP202" s="59"/>
      <c r="AQ202" s="1"/>
      <c r="AR202" s="14"/>
      <c r="AS202" s="14"/>
      <c r="AT202" s="14"/>
      <c r="AU202" s="14"/>
      <c r="AV202" s="14"/>
      <c r="AW202" s="14"/>
      <c r="AX202" s="14"/>
      <c r="AY202" s="1"/>
      <c r="AZ202" s="1"/>
      <c r="BA202" s="1"/>
      <c r="BB202" s="14"/>
    </row>
    <row r="203" spans="7:54">
      <c r="G203" s="357"/>
      <c r="H203" s="362"/>
      <c r="I203" s="159"/>
      <c r="J203" s="159"/>
      <c r="K203" s="159"/>
      <c r="L203" s="159"/>
      <c r="M203" s="159"/>
      <c r="N203" s="159"/>
      <c r="O203" s="159"/>
      <c r="P203" s="159"/>
      <c r="Q203" s="14"/>
      <c r="R203" s="159"/>
      <c r="S203" s="159"/>
      <c r="T203" s="14"/>
      <c r="U203" s="14"/>
      <c r="V203" s="14"/>
      <c r="W203" s="14"/>
      <c r="X203" s="14"/>
      <c r="Y203" s="14"/>
      <c r="Z203" s="14"/>
      <c r="AA203" s="75"/>
      <c r="AB203" s="75"/>
      <c r="AC203" s="14"/>
      <c r="AD203" s="14"/>
      <c r="AE203" s="75"/>
      <c r="AF203" s="75"/>
      <c r="AG203" s="159"/>
      <c r="AH203" s="14"/>
      <c r="AI203" s="14"/>
      <c r="AJ203" s="14"/>
      <c r="AK203" s="14"/>
      <c r="AL203" s="75"/>
      <c r="AM203" s="14"/>
      <c r="AN203" s="14"/>
      <c r="AO203" s="59"/>
      <c r="AP203" s="59"/>
      <c r="AQ203" s="1"/>
      <c r="AR203" s="14"/>
      <c r="AS203" s="14"/>
      <c r="AT203" s="14"/>
      <c r="AU203" s="14"/>
      <c r="AV203" s="14"/>
      <c r="AW203" s="14"/>
      <c r="AX203" s="14"/>
      <c r="AY203" s="1"/>
      <c r="AZ203" s="1"/>
      <c r="BA203" s="1"/>
      <c r="BB203" s="14"/>
    </row>
    <row r="204" spans="7:54">
      <c r="G204" s="357"/>
      <c r="H204" s="362"/>
      <c r="I204" s="159"/>
      <c r="J204" s="159"/>
      <c r="K204" s="159"/>
      <c r="L204" s="159"/>
      <c r="M204" s="159"/>
      <c r="N204" s="159"/>
      <c r="O204" s="159"/>
      <c r="P204" s="159"/>
      <c r="Q204" s="14"/>
      <c r="R204" s="159"/>
      <c r="S204" s="159"/>
      <c r="T204" s="14"/>
      <c r="U204" s="14"/>
      <c r="V204" s="14"/>
      <c r="W204" s="14"/>
      <c r="X204" s="14"/>
      <c r="Y204" s="14"/>
      <c r="Z204" s="14"/>
      <c r="AA204" s="75"/>
      <c r="AB204" s="75"/>
      <c r="AC204" s="14"/>
      <c r="AD204" s="14"/>
      <c r="AE204" s="75"/>
      <c r="AF204" s="75"/>
      <c r="AG204" s="159"/>
      <c r="AH204" s="14"/>
      <c r="AI204" s="14"/>
      <c r="AJ204" s="14"/>
      <c r="AK204" s="14"/>
      <c r="AL204" s="75"/>
      <c r="AM204" s="14"/>
      <c r="AN204" s="14"/>
      <c r="AO204" s="59"/>
      <c r="AP204" s="59"/>
      <c r="AQ204" s="1"/>
      <c r="AR204" s="14"/>
      <c r="AS204" s="14"/>
      <c r="AT204" s="14"/>
      <c r="AU204" s="14"/>
      <c r="AV204" s="14"/>
      <c r="AW204" s="14"/>
      <c r="AX204" s="14"/>
      <c r="AY204" s="1"/>
      <c r="AZ204" s="1"/>
      <c r="BA204" s="1"/>
      <c r="BB204" s="14"/>
    </row>
    <row r="205" spans="7:54">
      <c r="G205" s="357"/>
      <c r="H205" s="362"/>
      <c r="I205" s="159"/>
      <c r="J205" s="159"/>
      <c r="K205" s="159"/>
      <c r="L205" s="159"/>
      <c r="M205" s="159"/>
      <c r="N205" s="159"/>
      <c r="O205" s="159"/>
      <c r="P205" s="159"/>
      <c r="Q205" s="14"/>
      <c r="R205" s="159"/>
      <c r="S205" s="159"/>
      <c r="T205" s="14"/>
      <c r="U205" s="14"/>
      <c r="V205" s="14"/>
      <c r="W205" s="14"/>
      <c r="X205" s="14"/>
      <c r="Y205" s="14"/>
      <c r="Z205" s="14"/>
      <c r="AA205" s="75"/>
      <c r="AB205" s="75"/>
      <c r="AC205" s="14"/>
      <c r="AD205" s="14"/>
      <c r="AE205" s="75"/>
      <c r="AF205" s="75"/>
      <c r="AG205" s="159"/>
      <c r="AH205" s="14"/>
      <c r="AI205" s="14"/>
      <c r="AJ205" s="14"/>
      <c r="AK205" s="14"/>
      <c r="AL205" s="75"/>
      <c r="AM205" s="14"/>
      <c r="AN205" s="14"/>
      <c r="AO205" s="59"/>
      <c r="AP205" s="59"/>
      <c r="AQ205" s="1"/>
      <c r="AR205" s="14"/>
      <c r="AS205" s="14"/>
      <c r="AT205" s="14"/>
      <c r="AU205" s="14"/>
      <c r="AV205" s="14"/>
      <c r="AW205" s="14"/>
      <c r="AX205" s="14"/>
      <c r="AY205" s="1"/>
      <c r="AZ205" s="1"/>
      <c r="BA205" s="1"/>
      <c r="BB205" s="14"/>
    </row>
    <row r="206" spans="7:54">
      <c r="G206" s="357"/>
      <c r="H206" s="362"/>
      <c r="I206" s="159"/>
      <c r="J206" s="159"/>
      <c r="K206" s="159"/>
      <c r="L206" s="159"/>
      <c r="M206" s="159"/>
      <c r="N206" s="159"/>
      <c r="O206" s="159"/>
      <c r="P206" s="159"/>
      <c r="Q206" s="14"/>
      <c r="R206" s="159"/>
      <c r="S206" s="159"/>
      <c r="T206" s="14"/>
      <c r="U206" s="14"/>
      <c r="V206" s="14"/>
      <c r="W206" s="14"/>
      <c r="X206" s="14"/>
      <c r="Y206" s="14"/>
      <c r="Z206" s="14"/>
      <c r="AA206" s="75"/>
      <c r="AB206" s="75"/>
      <c r="AC206" s="14"/>
      <c r="AD206" s="14"/>
      <c r="AE206" s="75"/>
      <c r="AF206" s="75"/>
      <c r="AG206" s="159"/>
      <c r="AH206" s="14"/>
      <c r="AI206" s="14"/>
      <c r="AJ206" s="14"/>
      <c r="AK206" s="14"/>
      <c r="AL206" s="75"/>
      <c r="AM206" s="14"/>
      <c r="AN206" s="14"/>
      <c r="AO206" s="59"/>
      <c r="AP206" s="59"/>
      <c r="AQ206" s="1"/>
      <c r="AR206" s="14"/>
      <c r="AS206" s="14"/>
      <c r="AT206" s="14"/>
      <c r="AU206" s="14"/>
      <c r="AV206" s="14"/>
      <c r="AW206" s="14"/>
      <c r="AX206" s="14"/>
      <c r="AY206" s="1"/>
      <c r="AZ206" s="1"/>
      <c r="BA206" s="1"/>
      <c r="BB206" s="14"/>
    </row>
    <row r="207" spans="7:54">
      <c r="G207" s="357"/>
      <c r="H207" s="362"/>
      <c r="I207" s="159"/>
      <c r="J207" s="159"/>
      <c r="K207" s="159"/>
      <c r="L207" s="159"/>
      <c r="M207" s="159"/>
      <c r="N207" s="159"/>
      <c r="O207" s="159"/>
      <c r="P207" s="159"/>
      <c r="Q207" s="14"/>
      <c r="R207" s="159"/>
      <c r="S207" s="159"/>
      <c r="T207" s="14"/>
      <c r="U207" s="14"/>
      <c r="V207" s="14"/>
      <c r="W207" s="14"/>
      <c r="X207" s="14"/>
      <c r="Y207" s="14"/>
      <c r="Z207" s="14"/>
      <c r="AA207" s="75"/>
      <c r="AB207" s="75"/>
      <c r="AC207" s="14"/>
      <c r="AD207" s="14"/>
      <c r="AE207" s="75"/>
      <c r="AF207" s="75"/>
      <c r="AG207" s="159"/>
      <c r="AH207" s="14"/>
      <c r="AI207" s="14"/>
      <c r="AJ207" s="14"/>
      <c r="AK207" s="14"/>
      <c r="AL207" s="75"/>
      <c r="AM207" s="14"/>
      <c r="AN207" s="14"/>
      <c r="AO207" s="59"/>
      <c r="AP207" s="59"/>
      <c r="AQ207" s="1"/>
      <c r="AR207" s="14"/>
      <c r="AS207" s="14"/>
      <c r="AT207" s="14"/>
      <c r="AU207" s="14"/>
      <c r="AV207" s="14"/>
      <c r="AW207" s="14"/>
      <c r="AX207" s="14"/>
      <c r="AY207" s="14"/>
      <c r="AZ207" s="14"/>
      <c r="BA207" s="1"/>
      <c r="BB207" s="14"/>
    </row>
    <row r="208" spans="7:54">
      <c r="G208" s="357"/>
      <c r="H208" s="362"/>
      <c r="I208" s="159"/>
      <c r="J208" s="159"/>
      <c r="K208" s="159"/>
      <c r="L208" s="159"/>
      <c r="M208" s="159"/>
      <c r="N208" s="159"/>
      <c r="O208" s="159"/>
      <c r="P208" s="159"/>
      <c r="Q208" s="14"/>
      <c r="R208" s="159"/>
      <c r="S208" s="159"/>
      <c r="T208" s="14"/>
      <c r="U208" s="14"/>
      <c r="V208" s="14"/>
      <c r="W208" s="14"/>
      <c r="X208" s="14"/>
      <c r="Y208" s="14"/>
      <c r="Z208" s="14"/>
      <c r="AA208" s="75"/>
      <c r="AB208" s="75"/>
      <c r="AC208" s="14"/>
      <c r="AD208" s="14"/>
      <c r="AE208" s="75"/>
      <c r="AF208" s="75"/>
      <c r="AG208" s="159"/>
      <c r="AH208" s="14"/>
      <c r="AI208" s="14"/>
      <c r="AJ208" s="14"/>
      <c r="AK208" s="14"/>
      <c r="AL208" s="75"/>
      <c r="AM208" s="14"/>
      <c r="AN208" s="14"/>
      <c r="AO208" s="59"/>
      <c r="AP208" s="59"/>
      <c r="AQ208" s="1"/>
      <c r="AR208" s="14"/>
      <c r="AS208" s="14"/>
      <c r="AT208" s="14"/>
      <c r="AU208" s="14"/>
      <c r="AV208" s="14"/>
      <c r="AW208" s="14"/>
      <c r="AX208" s="14"/>
      <c r="AY208" s="14"/>
      <c r="AZ208" s="14"/>
      <c r="BA208" s="1"/>
      <c r="BB208" s="14"/>
    </row>
    <row r="209" spans="7:54">
      <c r="G209" s="357"/>
      <c r="H209" s="362"/>
      <c r="I209" s="159"/>
      <c r="J209" s="159"/>
      <c r="K209" s="159"/>
      <c r="L209" s="159"/>
      <c r="M209" s="159"/>
      <c r="N209" s="159"/>
      <c r="O209" s="159"/>
      <c r="P209" s="159"/>
      <c r="Q209" s="14"/>
      <c r="R209" s="159"/>
      <c r="S209" s="159"/>
      <c r="T209" s="14"/>
      <c r="U209" s="14"/>
      <c r="V209" s="14"/>
      <c r="W209" s="14"/>
      <c r="X209" s="14"/>
      <c r="Y209" s="14"/>
      <c r="Z209" s="14"/>
      <c r="AA209" s="75"/>
      <c r="AB209" s="75"/>
      <c r="AC209" s="14"/>
      <c r="AD209" s="14"/>
      <c r="AE209" s="75"/>
      <c r="AF209" s="75"/>
      <c r="AG209" s="159"/>
      <c r="AH209" s="14"/>
      <c r="AI209" s="14"/>
      <c r="AJ209" s="14"/>
      <c r="AK209" s="14"/>
      <c r="AL209" s="75"/>
      <c r="AM209" s="14"/>
      <c r="AN209" s="14"/>
      <c r="AO209" s="59"/>
      <c r="AP209" s="59"/>
      <c r="AQ209" s="1"/>
      <c r="AR209" s="14"/>
      <c r="AS209" s="14"/>
      <c r="AT209" s="14"/>
      <c r="AU209" s="14"/>
      <c r="AV209" s="14"/>
      <c r="AW209" s="14"/>
      <c r="AX209" s="14"/>
      <c r="AY209" s="14"/>
      <c r="AZ209" s="14"/>
      <c r="BA209" s="1"/>
      <c r="BB209" s="14"/>
    </row>
    <row r="210" spans="7:54">
      <c r="G210" s="357"/>
      <c r="H210" s="362"/>
      <c r="I210" s="159"/>
      <c r="J210" s="159"/>
      <c r="K210" s="159"/>
      <c r="L210" s="159"/>
      <c r="M210" s="159"/>
      <c r="N210" s="159"/>
      <c r="O210" s="159"/>
      <c r="P210" s="159"/>
      <c r="Q210" s="14"/>
      <c r="R210" s="159"/>
      <c r="S210" s="159"/>
      <c r="T210" s="14"/>
      <c r="U210" s="14"/>
      <c r="V210" s="14"/>
      <c r="W210" s="14"/>
      <c r="X210" s="14"/>
      <c r="Y210" s="14"/>
      <c r="Z210" s="14"/>
      <c r="AA210" s="75"/>
      <c r="AB210" s="75"/>
      <c r="AC210" s="14"/>
      <c r="AD210" s="14"/>
      <c r="AE210" s="75"/>
      <c r="AF210" s="75"/>
      <c r="AG210" s="159"/>
      <c r="AH210" s="14"/>
      <c r="AI210" s="14"/>
      <c r="AJ210" s="14"/>
      <c r="AK210" s="14"/>
      <c r="AL210" s="75"/>
      <c r="AM210" s="14"/>
      <c r="AN210" s="14"/>
      <c r="AO210" s="59"/>
      <c r="AP210" s="59"/>
      <c r="AQ210" s="1"/>
      <c r="AR210" s="14"/>
      <c r="AS210" s="14"/>
      <c r="AT210" s="14"/>
      <c r="AU210" s="14"/>
      <c r="AV210" s="14"/>
      <c r="AW210" s="14"/>
      <c r="AX210" s="14"/>
      <c r="AY210" s="14"/>
      <c r="AZ210" s="14"/>
      <c r="BA210" s="1"/>
      <c r="BB210" s="14"/>
    </row>
    <row r="211" spans="7:54">
      <c r="G211" s="357"/>
      <c r="H211" s="362"/>
      <c r="I211" s="159"/>
      <c r="J211" s="159"/>
      <c r="K211" s="159"/>
      <c r="L211" s="159"/>
      <c r="M211" s="159"/>
      <c r="N211" s="159"/>
      <c r="O211" s="159"/>
      <c r="P211" s="159"/>
      <c r="Q211" s="14"/>
      <c r="R211" s="159"/>
      <c r="S211" s="159"/>
      <c r="T211" s="14"/>
      <c r="U211" s="14"/>
      <c r="V211" s="14"/>
      <c r="W211" s="14"/>
      <c r="X211" s="14"/>
      <c r="Y211" s="14"/>
      <c r="Z211" s="14"/>
      <c r="AA211" s="75"/>
      <c r="AB211" s="75"/>
      <c r="AC211" s="14"/>
      <c r="AD211" s="14"/>
      <c r="AE211" s="75"/>
      <c r="AF211" s="75"/>
      <c r="AG211" s="159"/>
      <c r="AH211" s="14"/>
      <c r="AI211" s="14"/>
      <c r="AJ211" s="14"/>
      <c r="AK211" s="14"/>
      <c r="AL211" s="75"/>
      <c r="AM211" s="14"/>
      <c r="AN211" s="14"/>
      <c r="AO211" s="59"/>
      <c r="AP211" s="59"/>
      <c r="AQ211" s="1"/>
      <c r="AR211" s="14"/>
      <c r="AS211" s="14"/>
      <c r="AT211" s="14"/>
      <c r="AU211" s="14"/>
      <c r="AV211" s="14"/>
      <c r="AW211" s="14"/>
      <c r="AX211" s="14"/>
      <c r="AY211" s="14"/>
      <c r="AZ211" s="14"/>
      <c r="BA211" s="1"/>
      <c r="BB211" s="14"/>
    </row>
    <row r="212" spans="7:54">
      <c r="G212" s="357"/>
      <c r="H212" s="362"/>
      <c r="I212" s="159"/>
      <c r="J212" s="159"/>
      <c r="K212" s="159"/>
      <c r="L212" s="159"/>
      <c r="M212" s="159"/>
      <c r="N212" s="159"/>
      <c r="O212" s="159"/>
      <c r="P212" s="159"/>
      <c r="Q212" s="14"/>
      <c r="R212" s="159"/>
      <c r="S212" s="159"/>
      <c r="T212" s="14"/>
      <c r="U212" s="14"/>
      <c r="V212" s="14"/>
      <c r="W212" s="14"/>
      <c r="X212" s="14"/>
      <c r="Y212" s="14"/>
      <c r="Z212" s="14"/>
      <c r="AA212" s="75"/>
      <c r="AB212" s="75"/>
      <c r="AC212" s="14"/>
      <c r="AD212" s="14"/>
      <c r="AE212" s="75"/>
      <c r="AF212" s="75"/>
      <c r="AG212" s="159"/>
      <c r="AH212" s="14"/>
      <c r="AI212" s="14"/>
      <c r="AJ212" s="14"/>
      <c r="AK212" s="14"/>
      <c r="AL212" s="75"/>
      <c r="AM212" s="14"/>
      <c r="AN212" s="14"/>
      <c r="AO212" s="59"/>
      <c r="AP212" s="59"/>
      <c r="AQ212" s="1"/>
      <c r="AR212" s="14"/>
      <c r="AS212" s="14"/>
      <c r="AT212" s="14"/>
      <c r="AU212" s="14"/>
      <c r="AV212" s="14"/>
      <c r="AW212" s="14"/>
      <c r="AX212" s="14"/>
      <c r="AY212" s="14"/>
      <c r="AZ212" s="14"/>
      <c r="BA212" s="1"/>
      <c r="BB212" s="14"/>
    </row>
    <row r="213" spans="7:54">
      <c r="G213" s="357"/>
      <c r="H213" s="362"/>
      <c r="I213" s="159"/>
      <c r="J213" s="159"/>
      <c r="K213" s="159"/>
      <c r="L213" s="159"/>
      <c r="M213" s="159"/>
      <c r="N213" s="159"/>
      <c r="O213" s="159"/>
      <c r="P213" s="159"/>
      <c r="Q213" s="14"/>
      <c r="R213" s="159"/>
      <c r="S213" s="159"/>
      <c r="T213" s="14"/>
      <c r="U213" s="14"/>
      <c r="V213" s="14"/>
      <c r="W213" s="14"/>
      <c r="X213" s="14"/>
      <c r="Y213" s="14"/>
      <c r="Z213" s="14"/>
      <c r="AA213" s="75"/>
      <c r="AB213" s="75"/>
      <c r="AC213" s="14"/>
      <c r="AD213" s="14"/>
      <c r="AE213" s="75"/>
      <c r="AF213" s="75"/>
      <c r="AG213" s="159"/>
      <c r="AH213" s="14"/>
      <c r="AI213" s="14"/>
      <c r="AJ213" s="14"/>
      <c r="AK213" s="14"/>
      <c r="AL213" s="75"/>
      <c r="AM213" s="14"/>
      <c r="AN213" s="14"/>
      <c r="AO213" s="59"/>
      <c r="AP213" s="59"/>
      <c r="AQ213" s="1"/>
      <c r="AR213" s="14"/>
      <c r="AS213" s="14"/>
      <c r="AT213" s="14"/>
      <c r="AU213" s="14"/>
      <c r="AV213" s="14"/>
      <c r="AW213" s="14"/>
      <c r="AX213" s="14"/>
      <c r="AY213" s="14"/>
      <c r="AZ213" s="14"/>
      <c r="BA213" s="14"/>
      <c r="BB213" s="14"/>
    </row>
    <row r="214" spans="7:54">
      <c r="G214" s="357"/>
      <c r="H214" s="362"/>
      <c r="I214" s="159"/>
      <c r="J214" s="159"/>
      <c r="K214" s="159"/>
      <c r="L214" s="159"/>
      <c r="M214" s="159"/>
      <c r="N214" s="159"/>
      <c r="O214" s="159"/>
      <c r="P214" s="159"/>
      <c r="Q214" s="14"/>
      <c r="R214" s="159"/>
      <c r="S214" s="159"/>
      <c r="T214" s="14"/>
      <c r="U214" s="14"/>
      <c r="V214" s="14"/>
      <c r="W214" s="14"/>
      <c r="X214" s="14"/>
      <c r="Y214" s="14"/>
      <c r="Z214" s="14"/>
      <c r="AA214" s="75"/>
      <c r="AB214" s="75"/>
      <c r="AC214" s="14"/>
      <c r="AD214" s="14"/>
      <c r="AE214" s="75"/>
      <c r="AF214" s="75"/>
      <c r="AG214" s="159"/>
      <c r="AH214" s="14"/>
      <c r="AI214" s="14"/>
      <c r="AJ214" s="14"/>
      <c r="AK214" s="14"/>
      <c r="AL214" s="75"/>
      <c r="AM214" s="14"/>
      <c r="AN214" s="14"/>
      <c r="AO214" s="59"/>
      <c r="AP214" s="59"/>
      <c r="AQ214" s="1"/>
      <c r="AR214" s="14"/>
      <c r="AS214" s="14"/>
      <c r="AT214" s="14"/>
      <c r="AU214" s="14"/>
      <c r="AV214" s="14"/>
      <c r="AW214" s="14"/>
      <c r="AX214" s="14"/>
      <c r="AY214" s="14"/>
      <c r="AZ214" s="14"/>
      <c r="BA214" s="14"/>
      <c r="BB214" s="14"/>
    </row>
    <row r="215" spans="7:54">
      <c r="G215" s="357"/>
      <c r="H215" s="362"/>
      <c r="I215" s="159"/>
      <c r="J215" s="159"/>
      <c r="K215" s="159"/>
      <c r="L215" s="159"/>
      <c r="M215" s="159"/>
      <c r="N215" s="159"/>
      <c r="O215" s="159"/>
      <c r="P215" s="159"/>
      <c r="Q215" s="14"/>
      <c r="R215" s="159"/>
      <c r="S215" s="159"/>
      <c r="T215" s="14"/>
      <c r="U215" s="14"/>
      <c r="V215" s="14"/>
      <c r="W215" s="14"/>
      <c r="X215" s="14"/>
      <c r="Y215" s="14"/>
      <c r="Z215" s="14"/>
      <c r="AA215" s="75"/>
      <c r="AB215" s="75"/>
      <c r="AC215" s="14"/>
      <c r="AD215" s="14"/>
      <c r="AE215" s="75"/>
      <c r="AF215" s="75"/>
      <c r="AG215" s="159"/>
      <c r="AH215" s="14"/>
      <c r="AI215" s="14"/>
      <c r="AJ215" s="14"/>
      <c r="AK215" s="14"/>
      <c r="AL215" s="75"/>
      <c r="AM215" s="14"/>
      <c r="AN215" s="14"/>
      <c r="AO215" s="59"/>
      <c r="AP215" s="59"/>
      <c r="AQ215" s="1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</row>
    <row r="216" spans="7:54">
      <c r="G216" s="357"/>
      <c r="H216" s="362"/>
      <c r="I216" s="159"/>
      <c r="J216" s="159"/>
      <c r="K216" s="159"/>
      <c r="L216" s="159"/>
      <c r="M216" s="159"/>
      <c r="N216" s="159"/>
      <c r="O216" s="159"/>
      <c r="P216" s="159"/>
      <c r="Q216" s="14"/>
      <c r="R216" s="159"/>
      <c r="S216" s="159"/>
      <c r="T216" s="14"/>
      <c r="U216" s="14"/>
      <c r="V216" s="14"/>
      <c r="W216" s="14"/>
      <c r="X216" s="14"/>
      <c r="Y216" s="14"/>
      <c r="Z216" s="14"/>
      <c r="AA216" s="75"/>
      <c r="AB216" s="75"/>
      <c r="AC216" s="14"/>
      <c r="AD216" s="14"/>
      <c r="AE216" s="75"/>
      <c r="AF216" s="75"/>
      <c r="AG216" s="159"/>
      <c r="AH216" s="14"/>
      <c r="AI216" s="14"/>
      <c r="AJ216" s="14"/>
      <c r="AK216" s="14"/>
      <c r="AL216" s="75"/>
      <c r="AM216" s="14"/>
      <c r="AN216" s="14"/>
      <c r="AO216" s="59"/>
      <c r="AP216" s="59"/>
      <c r="AQ216" s="1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</row>
    <row r="217" spans="7:54">
      <c r="G217" s="357"/>
      <c r="H217" s="362"/>
      <c r="I217" s="159"/>
      <c r="J217" s="159"/>
      <c r="K217" s="159"/>
      <c r="L217" s="159"/>
      <c r="M217" s="159"/>
      <c r="N217" s="159"/>
      <c r="O217" s="159"/>
      <c r="P217" s="159"/>
      <c r="Q217" s="14"/>
      <c r="R217" s="159"/>
      <c r="S217" s="159"/>
      <c r="T217" s="14"/>
      <c r="U217" s="14"/>
      <c r="V217" s="14"/>
      <c r="W217" s="14"/>
      <c r="X217" s="14"/>
      <c r="Y217" s="14"/>
      <c r="Z217" s="14"/>
      <c r="AA217" s="75"/>
      <c r="AB217" s="75"/>
      <c r="AC217" s="14"/>
      <c r="AD217" s="14"/>
      <c r="AE217" s="75"/>
      <c r="AF217" s="75"/>
      <c r="AG217" s="159"/>
      <c r="AH217" s="14"/>
      <c r="AI217" s="14"/>
      <c r="AJ217" s="14"/>
      <c r="AK217" s="14"/>
      <c r="AL217" s="75"/>
      <c r="AM217" s="14"/>
      <c r="AN217" s="14"/>
      <c r="AO217" s="59"/>
      <c r="AP217" s="59"/>
      <c r="AQ217" s="1"/>
      <c r="AR217" s="14"/>
      <c r="AS217" s="14"/>
      <c r="AT217" s="14"/>
      <c r="AU217" s="14"/>
      <c r="AV217" s="14"/>
      <c r="AW217" s="14"/>
      <c r="AX217" s="14"/>
      <c r="AY217" s="14"/>
      <c r="AZ217" s="14"/>
      <c r="BA217" s="14"/>
      <c r="BB217" s="14"/>
    </row>
    <row r="218" spans="7:54">
      <c r="G218" s="357"/>
      <c r="H218" s="362"/>
      <c r="I218" s="159"/>
      <c r="J218" s="159"/>
      <c r="K218" s="159"/>
      <c r="L218" s="159"/>
      <c r="M218" s="159"/>
      <c r="N218" s="159"/>
      <c r="O218" s="159"/>
      <c r="P218" s="159"/>
      <c r="Q218" s="14"/>
      <c r="R218" s="159"/>
      <c r="S218" s="159"/>
      <c r="T218" s="14"/>
      <c r="U218" s="14"/>
      <c r="V218" s="14"/>
      <c r="W218" s="14"/>
      <c r="X218" s="14"/>
      <c r="Y218" s="14"/>
      <c r="Z218" s="14"/>
      <c r="AA218" s="75"/>
      <c r="AB218" s="75"/>
      <c r="AC218" s="14"/>
      <c r="AD218" s="14"/>
      <c r="AE218" s="75"/>
      <c r="AF218" s="75"/>
      <c r="AG218" s="159"/>
      <c r="AH218" s="14"/>
      <c r="AI218" s="14"/>
      <c r="AJ218" s="14"/>
      <c r="AK218" s="14"/>
      <c r="AL218" s="75"/>
      <c r="AM218" s="14"/>
      <c r="AN218" s="14"/>
      <c r="AO218" s="59"/>
      <c r="AP218" s="59"/>
      <c r="AQ218" s="1"/>
      <c r="AR218" s="14"/>
      <c r="AS218" s="14"/>
      <c r="AT218" s="14"/>
      <c r="AU218" s="14"/>
      <c r="AV218" s="14"/>
      <c r="AW218" s="14"/>
      <c r="AX218" s="14"/>
      <c r="AY218" s="14"/>
      <c r="AZ218" s="14"/>
      <c r="BA218" s="14"/>
      <c r="BB218" s="14"/>
    </row>
    <row r="219" spans="7:54">
      <c r="G219" s="357"/>
      <c r="H219" s="362"/>
      <c r="I219" s="159"/>
      <c r="J219" s="159"/>
      <c r="K219" s="159"/>
      <c r="L219" s="159"/>
      <c r="M219" s="159"/>
      <c r="N219" s="159"/>
      <c r="O219" s="159"/>
      <c r="P219" s="159"/>
      <c r="Q219" s="14"/>
      <c r="R219" s="159"/>
      <c r="S219" s="159"/>
      <c r="T219" s="14"/>
      <c r="U219" s="14"/>
      <c r="V219" s="14"/>
      <c r="W219" s="14"/>
      <c r="X219" s="14"/>
      <c r="Y219" s="14"/>
      <c r="Z219" s="14"/>
      <c r="AA219" s="75"/>
      <c r="AB219" s="75"/>
      <c r="AC219" s="14"/>
      <c r="AD219" s="14"/>
      <c r="AE219" s="75"/>
      <c r="AF219" s="75"/>
      <c r="AG219" s="159"/>
      <c r="AH219" s="14"/>
      <c r="AI219" s="14"/>
      <c r="AJ219" s="14"/>
      <c r="AK219" s="14"/>
      <c r="AL219" s="75"/>
      <c r="AM219" s="14"/>
      <c r="AN219" s="14"/>
      <c r="AO219" s="59"/>
      <c r="AP219" s="59"/>
      <c r="AQ219" s="1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</row>
    <row r="220" spans="7:54">
      <c r="G220" s="357"/>
      <c r="H220" s="362"/>
      <c r="I220" s="159"/>
      <c r="J220" s="159"/>
      <c r="K220" s="159"/>
      <c r="L220" s="159"/>
      <c r="M220" s="159"/>
      <c r="N220" s="159"/>
      <c r="O220" s="159"/>
      <c r="P220" s="159"/>
      <c r="Q220" s="14"/>
      <c r="R220" s="159"/>
      <c r="S220" s="159"/>
      <c r="T220" s="14"/>
      <c r="U220" s="14"/>
      <c r="V220" s="14"/>
      <c r="W220" s="14"/>
      <c r="X220" s="14"/>
      <c r="Y220" s="14"/>
      <c r="Z220" s="14"/>
      <c r="AA220" s="75"/>
      <c r="AB220" s="75"/>
      <c r="AC220" s="14"/>
      <c r="AD220" s="14"/>
      <c r="AE220" s="75"/>
      <c r="AF220" s="75"/>
      <c r="AG220" s="159"/>
      <c r="AH220" s="14"/>
      <c r="AI220" s="14"/>
      <c r="AJ220" s="14"/>
      <c r="AK220" s="14"/>
      <c r="AL220" s="75"/>
      <c r="AM220" s="14"/>
      <c r="AN220" s="14"/>
      <c r="AO220" s="59"/>
      <c r="AP220" s="59"/>
      <c r="AQ220" s="1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</row>
    <row r="221" spans="7:54">
      <c r="G221" s="357"/>
      <c r="H221" s="362"/>
      <c r="I221" s="159"/>
      <c r="J221" s="159"/>
      <c r="K221" s="159"/>
      <c r="L221" s="159"/>
      <c r="M221" s="159"/>
      <c r="N221" s="159"/>
      <c r="O221" s="159"/>
      <c r="P221" s="159"/>
      <c r="Q221" s="14"/>
      <c r="R221" s="159"/>
      <c r="S221" s="159"/>
      <c r="T221" s="14"/>
      <c r="U221" s="14"/>
      <c r="V221" s="14"/>
      <c r="W221" s="14"/>
      <c r="X221" s="14"/>
      <c r="Y221" s="14"/>
      <c r="Z221" s="14"/>
      <c r="AA221" s="75"/>
      <c r="AB221" s="75"/>
      <c r="AC221" s="14"/>
      <c r="AD221" s="14"/>
      <c r="AE221" s="75"/>
      <c r="AF221" s="75"/>
      <c r="AG221" s="159"/>
      <c r="AH221" s="14"/>
      <c r="AI221" s="14"/>
      <c r="AJ221" s="14"/>
      <c r="AK221" s="14"/>
      <c r="AL221" s="75"/>
      <c r="AM221" s="14"/>
      <c r="AN221" s="14"/>
      <c r="AO221" s="59"/>
      <c r="AP221" s="59"/>
      <c r="AQ221" s="1"/>
      <c r="AR221" s="14"/>
      <c r="AS221" s="14"/>
      <c r="AT221" s="14"/>
      <c r="AU221" s="14"/>
      <c r="AV221" s="14"/>
      <c r="AW221" s="14"/>
      <c r="AX221" s="14"/>
      <c r="AY221" s="14"/>
      <c r="AZ221" s="14"/>
      <c r="BA221" s="14"/>
      <c r="BB221" s="14"/>
    </row>
    <row r="222" spans="7:54">
      <c r="G222" s="357"/>
      <c r="H222" s="362"/>
      <c r="I222" s="159"/>
      <c r="J222" s="159"/>
      <c r="K222" s="159"/>
      <c r="L222" s="159"/>
      <c r="M222" s="159"/>
      <c r="N222" s="159"/>
      <c r="O222" s="159"/>
      <c r="P222" s="159"/>
      <c r="Q222" s="14"/>
      <c r="R222" s="159"/>
      <c r="S222" s="159"/>
      <c r="T222" s="14"/>
      <c r="U222" s="14"/>
      <c r="V222" s="14"/>
      <c r="W222" s="14"/>
      <c r="X222" s="14"/>
      <c r="Y222" s="14"/>
      <c r="Z222" s="14"/>
      <c r="AA222" s="75"/>
      <c r="AB222" s="75"/>
      <c r="AC222" s="14"/>
      <c r="AD222" s="14"/>
      <c r="AE222" s="75"/>
      <c r="AF222" s="75"/>
      <c r="AG222" s="159"/>
      <c r="AH222" s="14"/>
      <c r="AI222" s="14"/>
      <c r="AJ222" s="14"/>
      <c r="AK222" s="14"/>
      <c r="AL222" s="75"/>
      <c r="AM222" s="14"/>
      <c r="AN222" s="14"/>
      <c r="AO222" s="59"/>
      <c r="AP222" s="59"/>
      <c r="AQ222" s="1"/>
      <c r="AR222" s="14"/>
      <c r="AS222" s="14"/>
      <c r="AT222" s="14"/>
      <c r="AU222" s="14"/>
      <c r="AV222" s="14"/>
      <c r="AW222" s="14"/>
      <c r="AX222" s="14"/>
      <c r="AY222" s="14"/>
      <c r="AZ222" s="14"/>
      <c r="BA222" s="14"/>
      <c r="BB222" s="14"/>
    </row>
    <row r="223" spans="7:54">
      <c r="G223" s="357"/>
      <c r="H223" s="362"/>
      <c r="I223" s="159"/>
      <c r="J223" s="159"/>
      <c r="K223" s="159"/>
      <c r="L223" s="159"/>
      <c r="M223" s="159"/>
      <c r="N223" s="159"/>
      <c r="O223" s="159"/>
      <c r="P223" s="159"/>
      <c r="Q223" s="14"/>
      <c r="R223" s="159"/>
      <c r="S223" s="159"/>
      <c r="T223" s="14"/>
      <c r="U223" s="14"/>
      <c r="V223" s="14"/>
      <c r="W223" s="14"/>
      <c r="X223" s="14"/>
      <c r="Y223" s="14"/>
      <c r="Z223" s="14"/>
      <c r="AA223" s="75"/>
      <c r="AB223" s="75"/>
      <c r="AC223" s="14"/>
      <c r="AD223" s="14"/>
      <c r="AE223" s="75"/>
      <c r="AF223" s="75"/>
      <c r="AG223" s="159"/>
      <c r="AH223" s="14"/>
      <c r="AI223" s="14"/>
      <c r="AJ223" s="14"/>
      <c r="AK223" s="14"/>
      <c r="AL223" s="75"/>
      <c r="AM223" s="14"/>
      <c r="AN223" s="14"/>
      <c r="AO223" s="59"/>
      <c r="AP223" s="59"/>
      <c r="AQ223" s="1"/>
      <c r="AR223" s="14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</row>
    <row r="224" spans="7:54">
      <c r="G224" s="357"/>
      <c r="H224" s="362"/>
      <c r="I224" s="159"/>
      <c r="J224" s="159"/>
      <c r="K224" s="159"/>
      <c r="L224" s="159"/>
      <c r="M224" s="159"/>
      <c r="N224" s="159"/>
      <c r="O224" s="159"/>
      <c r="P224" s="159"/>
      <c r="Q224" s="14"/>
      <c r="R224" s="159"/>
      <c r="S224" s="159"/>
      <c r="T224" s="14"/>
      <c r="U224" s="14"/>
      <c r="V224" s="14"/>
      <c r="W224" s="14"/>
      <c r="X224" s="14"/>
      <c r="Y224" s="14"/>
      <c r="Z224" s="14"/>
      <c r="AA224" s="75"/>
      <c r="AB224" s="75"/>
      <c r="AC224" s="14"/>
      <c r="AD224" s="14"/>
      <c r="AE224" s="75"/>
      <c r="AF224" s="75"/>
      <c r="AG224" s="159"/>
      <c r="AH224" s="14"/>
      <c r="AI224" s="14"/>
      <c r="AJ224" s="14"/>
      <c r="AK224" s="14"/>
      <c r="AL224" s="75"/>
      <c r="AM224" s="14"/>
      <c r="AN224" s="14"/>
      <c r="AO224" s="59"/>
      <c r="AP224" s="59"/>
      <c r="AQ224" s="1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</row>
    <row r="225" spans="7:54">
      <c r="G225" s="357"/>
      <c r="H225" s="362"/>
      <c r="I225" s="159"/>
      <c r="J225" s="159"/>
      <c r="K225" s="159"/>
      <c r="L225" s="159"/>
      <c r="M225" s="159"/>
      <c r="N225" s="159"/>
      <c r="O225" s="159"/>
      <c r="P225" s="159"/>
      <c r="Q225" s="14"/>
      <c r="R225" s="159"/>
      <c r="S225" s="159"/>
      <c r="T225" s="14"/>
      <c r="U225" s="14"/>
      <c r="V225" s="14"/>
      <c r="W225" s="14"/>
      <c r="X225" s="14"/>
      <c r="Y225" s="14"/>
      <c r="Z225" s="14"/>
      <c r="AA225" s="75"/>
      <c r="AB225" s="75"/>
      <c r="AC225" s="14"/>
      <c r="AD225" s="14"/>
      <c r="AE225" s="75"/>
      <c r="AF225" s="75"/>
      <c r="AG225" s="159"/>
      <c r="AH225" s="14"/>
      <c r="AI225" s="14"/>
      <c r="AJ225" s="14"/>
      <c r="AK225" s="14"/>
      <c r="AL225" s="75"/>
      <c r="AM225" s="14"/>
      <c r="AN225" s="14"/>
      <c r="AO225" s="59"/>
      <c r="AP225" s="59"/>
      <c r="AQ225" s="1"/>
      <c r="AR225" s="14"/>
      <c r="AS225" s="14"/>
      <c r="AT225" s="14"/>
      <c r="AU225" s="14"/>
      <c r="AV225" s="14"/>
      <c r="AW225" s="14"/>
      <c r="AX225" s="14"/>
      <c r="AY225" s="14"/>
      <c r="AZ225" s="14"/>
      <c r="BA225" s="14"/>
      <c r="BB225" s="14"/>
    </row>
    <row r="226" spans="7:54">
      <c r="G226" s="357"/>
      <c r="H226" s="362"/>
      <c r="I226" s="159"/>
      <c r="J226" s="159"/>
      <c r="K226" s="159"/>
      <c r="L226" s="159"/>
      <c r="M226" s="159"/>
      <c r="N226" s="159"/>
      <c r="O226" s="159"/>
      <c r="P226" s="159"/>
      <c r="Q226" s="14"/>
      <c r="R226" s="159"/>
      <c r="S226" s="159"/>
      <c r="T226" s="14"/>
      <c r="U226" s="14"/>
      <c r="V226" s="14"/>
      <c r="W226" s="14"/>
      <c r="X226" s="14"/>
      <c r="Y226" s="14"/>
      <c r="Z226" s="14"/>
      <c r="AA226" s="75"/>
      <c r="AB226" s="75"/>
      <c r="AC226" s="14"/>
      <c r="AD226" s="14"/>
      <c r="AE226" s="75"/>
      <c r="AF226" s="75"/>
      <c r="AG226" s="159"/>
      <c r="AH226" s="14"/>
      <c r="AI226" s="14"/>
      <c r="AJ226" s="14"/>
      <c r="AK226" s="14"/>
      <c r="AL226" s="75"/>
      <c r="AM226" s="14"/>
      <c r="AN226" s="14"/>
      <c r="AO226" s="59"/>
      <c r="AP226" s="59"/>
      <c r="AQ226" s="1"/>
      <c r="AR226" s="14"/>
      <c r="AS226" s="14"/>
      <c r="AT226" s="14"/>
      <c r="AU226" s="14"/>
      <c r="AV226" s="14"/>
      <c r="AW226" s="14"/>
      <c r="AX226" s="14"/>
      <c r="AY226" s="14"/>
      <c r="AZ226" s="14"/>
      <c r="BA226" s="14"/>
      <c r="BB226" s="14"/>
    </row>
    <row r="227" spans="7:54">
      <c r="G227" s="357"/>
      <c r="H227" s="362"/>
      <c r="I227" s="159"/>
      <c r="J227" s="159"/>
      <c r="K227" s="159"/>
      <c r="L227" s="159"/>
      <c r="M227" s="159"/>
      <c r="N227" s="159"/>
      <c r="O227" s="159"/>
      <c r="P227" s="159"/>
      <c r="Q227" s="14"/>
      <c r="R227" s="159"/>
      <c r="S227" s="159"/>
      <c r="T227" s="14"/>
      <c r="U227" s="14"/>
      <c r="V227" s="14"/>
      <c r="W227" s="14"/>
      <c r="X227" s="14"/>
      <c r="Y227" s="14"/>
      <c r="Z227" s="14"/>
      <c r="AA227" s="75"/>
      <c r="AB227" s="75"/>
      <c r="AC227" s="14"/>
      <c r="AD227" s="14"/>
      <c r="AE227" s="75"/>
      <c r="AF227" s="75"/>
      <c r="AG227" s="159"/>
      <c r="AH227" s="14"/>
      <c r="AI227" s="14"/>
      <c r="AJ227" s="14"/>
      <c r="AK227" s="14"/>
      <c r="AL227" s="75"/>
      <c r="AM227" s="14"/>
      <c r="AN227" s="14"/>
      <c r="AO227" s="59"/>
      <c r="AP227" s="59"/>
      <c r="AQ227" s="1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</row>
    <row r="228" spans="7:54">
      <c r="G228" s="357"/>
      <c r="H228" s="362"/>
      <c r="I228" s="159"/>
      <c r="J228" s="159"/>
      <c r="K228" s="159"/>
      <c r="L228" s="159"/>
      <c r="M228" s="159"/>
      <c r="N228" s="159"/>
      <c r="O228" s="159"/>
      <c r="P228" s="159"/>
      <c r="Q228" s="14"/>
      <c r="R228" s="159"/>
      <c r="S228" s="159"/>
      <c r="T228" s="14"/>
      <c r="U228" s="14"/>
      <c r="V228" s="14"/>
      <c r="W228" s="14"/>
      <c r="X228" s="14"/>
      <c r="Y228" s="14"/>
      <c r="Z228" s="14"/>
      <c r="AA228" s="75"/>
      <c r="AB228" s="75"/>
      <c r="AC228" s="14"/>
      <c r="AD228" s="14"/>
      <c r="AE228" s="75"/>
      <c r="AF228" s="75"/>
      <c r="AG228" s="159"/>
      <c r="AH228" s="14"/>
      <c r="AI228" s="14"/>
      <c r="AJ228" s="14"/>
      <c r="AK228" s="14"/>
      <c r="AL228" s="75"/>
      <c r="AM228" s="14"/>
      <c r="AN228" s="14"/>
      <c r="AO228" s="59"/>
      <c r="AP228" s="59"/>
      <c r="AQ228" s="1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</row>
    <row r="229" spans="7:54">
      <c r="G229" s="357"/>
      <c r="H229" s="362"/>
      <c r="I229" s="159"/>
      <c r="J229" s="159"/>
      <c r="K229" s="159"/>
      <c r="L229" s="159"/>
      <c r="M229" s="159"/>
      <c r="N229" s="159"/>
      <c r="O229" s="159"/>
      <c r="P229" s="159"/>
      <c r="Q229" s="14"/>
      <c r="R229" s="159"/>
      <c r="S229" s="159"/>
      <c r="T229" s="14"/>
      <c r="U229" s="14"/>
      <c r="V229" s="14"/>
      <c r="W229" s="14"/>
      <c r="X229" s="14"/>
      <c r="Y229" s="14"/>
      <c r="Z229" s="14"/>
      <c r="AA229" s="75"/>
      <c r="AB229" s="75"/>
      <c r="AC229" s="14"/>
      <c r="AD229" s="14"/>
      <c r="AE229" s="75"/>
      <c r="AF229" s="75"/>
      <c r="AG229" s="159"/>
      <c r="AH229" s="14"/>
      <c r="AI229" s="14"/>
      <c r="AJ229" s="14"/>
      <c r="AK229" s="14"/>
      <c r="AL229" s="75"/>
      <c r="AM229" s="14"/>
      <c r="AN229" s="14"/>
      <c r="AO229" s="59"/>
      <c r="AP229" s="59"/>
      <c r="AQ229" s="1"/>
      <c r="AR229" s="14"/>
      <c r="AS229" s="14"/>
      <c r="AT229" s="14"/>
      <c r="AU229" s="14"/>
      <c r="AV229" s="14"/>
      <c r="AW229" s="14"/>
      <c r="AX229" s="14"/>
      <c r="AY229" s="14"/>
      <c r="AZ229" s="14"/>
      <c r="BA229" s="14"/>
      <c r="BB229" s="14"/>
    </row>
    <row r="230" spans="7:54">
      <c r="G230" s="357"/>
      <c r="H230" s="362"/>
      <c r="I230" s="159"/>
      <c r="J230" s="159"/>
      <c r="K230" s="159"/>
      <c r="L230" s="159"/>
      <c r="M230" s="159"/>
      <c r="N230" s="159"/>
      <c r="O230" s="159"/>
      <c r="P230" s="159"/>
      <c r="Q230" s="14"/>
      <c r="R230" s="159"/>
      <c r="S230" s="159"/>
      <c r="T230" s="14"/>
      <c r="U230" s="14"/>
      <c r="V230" s="14"/>
      <c r="W230" s="14"/>
      <c r="X230" s="14"/>
      <c r="Y230" s="14"/>
      <c r="Z230" s="14"/>
      <c r="AA230" s="75"/>
      <c r="AB230" s="75"/>
      <c r="AC230" s="14"/>
      <c r="AD230" s="14"/>
      <c r="AE230" s="75"/>
      <c r="AF230" s="75"/>
      <c r="AG230" s="159"/>
      <c r="AH230" s="14"/>
      <c r="AI230" s="14"/>
      <c r="AJ230" s="14"/>
      <c r="AK230" s="14"/>
      <c r="AL230" s="75"/>
      <c r="AM230" s="14"/>
      <c r="AN230" s="14"/>
      <c r="AO230" s="59"/>
      <c r="AP230" s="59"/>
      <c r="AQ230" s="1"/>
      <c r="AR230" s="14"/>
      <c r="AS230" s="14"/>
      <c r="AT230" s="14"/>
      <c r="AU230" s="14"/>
      <c r="AV230" s="14"/>
      <c r="AW230" s="14"/>
      <c r="AX230" s="14"/>
      <c r="AY230" s="14"/>
      <c r="AZ230" s="14"/>
      <c r="BA230" s="14"/>
      <c r="BB230" s="14"/>
    </row>
    <row r="231" spans="7:54">
      <c r="G231" s="357"/>
      <c r="H231" s="362"/>
      <c r="I231" s="159"/>
      <c r="J231" s="159"/>
      <c r="K231" s="159"/>
      <c r="L231" s="159"/>
      <c r="M231" s="159"/>
      <c r="N231" s="159"/>
      <c r="O231" s="159"/>
      <c r="P231" s="159"/>
      <c r="Q231" s="14"/>
      <c r="R231" s="159"/>
      <c r="S231" s="159"/>
      <c r="T231" s="14"/>
      <c r="U231" s="14"/>
      <c r="V231" s="14"/>
      <c r="W231" s="14"/>
      <c r="X231" s="14"/>
      <c r="Y231" s="14"/>
      <c r="Z231" s="14"/>
      <c r="AA231" s="75"/>
      <c r="AB231" s="75"/>
      <c r="AC231" s="14"/>
      <c r="AD231" s="14"/>
      <c r="AE231" s="75"/>
      <c r="AF231" s="75"/>
      <c r="AG231" s="159"/>
      <c r="AH231" s="14"/>
      <c r="AI231" s="14"/>
      <c r="AJ231" s="14"/>
      <c r="AK231" s="14"/>
      <c r="AL231" s="75"/>
      <c r="AM231" s="14"/>
      <c r="AN231" s="14"/>
      <c r="AO231" s="59"/>
      <c r="AP231" s="59"/>
      <c r="AQ231" s="1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</row>
    <row r="232" spans="7:54">
      <c r="G232" s="357"/>
      <c r="H232" s="362"/>
      <c r="I232" s="159"/>
      <c r="J232" s="159"/>
      <c r="K232" s="159"/>
      <c r="L232" s="159"/>
      <c r="M232" s="159"/>
      <c r="N232" s="159"/>
      <c r="O232" s="159"/>
      <c r="P232" s="159"/>
      <c r="Q232" s="14"/>
      <c r="R232" s="159"/>
      <c r="S232" s="159"/>
      <c r="T232" s="14"/>
      <c r="U232" s="14"/>
      <c r="V232" s="14"/>
      <c r="W232" s="14"/>
      <c r="X232" s="14"/>
      <c r="Y232" s="14"/>
      <c r="Z232" s="14"/>
      <c r="AA232" s="75"/>
      <c r="AB232" s="75"/>
      <c r="AC232" s="14"/>
      <c r="AD232" s="14"/>
      <c r="AE232" s="75"/>
      <c r="AF232" s="75"/>
      <c r="AG232" s="159"/>
      <c r="AH232" s="14"/>
      <c r="AI232" s="14"/>
      <c r="AJ232" s="14"/>
      <c r="AK232" s="14"/>
      <c r="AL232" s="75"/>
      <c r="AM232" s="14"/>
      <c r="AN232" s="14"/>
      <c r="AO232" s="59"/>
      <c r="AP232" s="59"/>
      <c r="AQ232" s="1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</row>
    <row r="233" spans="7:54">
      <c r="G233" s="357"/>
      <c r="H233" s="362"/>
      <c r="I233" s="159"/>
      <c r="J233" s="159"/>
      <c r="K233" s="159"/>
      <c r="L233" s="159"/>
      <c r="M233" s="159"/>
      <c r="N233" s="159"/>
      <c r="O233" s="159"/>
      <c r="P233" s="159"/>
      <c r="Q233" s="14"/>
      <c r="R233" s="159"/>
      <c r="S233" s="159"/>
      <c r="T233" s="14"/>
      <c r="U233" s="14"/>
      <c r="V233" s="14"/>
      <c r="W233" s="14"/>
      <c r="X233" s="14"/>
      <c r="Y233" s="14"/>
      <c r="Z233" s="14"/>
      <c r="AA233" s="75"/>
      <c r="AB233" s="75"/>
      <c r="AC233" s="14"/>
      <c r="AD233" s="14"/>
      <c r="AE233" s="75"/>
      <c r="AF233" s="75"/>
      <c r="AG233" s="159"/>
      <c r="AH233" s="14"/>
      <c r="AI233" s="14"/>
      <c r="AJ233" s="14"/>
      <c r="AK233" s="14"/>
      <c r="AL233" s="75"/>
      <c r="AM233" s="14"/>
      <c r="AN233" s="14"/>
      <c r="AO233" s="59"/>
      <c r="AP233" s="59"/>
      <c r="AQ233" s="1"/>
      <c r="AR233" s="14"/>
      <c r="AS233" s="14"/>
      <c r="AT233" s="14"/>
      <c r="AU233" s="14"/>
      <c r="AV233" s="14"/>
      <c r="AW233" s="14"/>
      <c r="AX233" s="14"/>
      <c r="AY233" s="14"/>
      <c r="AZ233" s="14"/>
      <c r="BA233" s="14"/>
      <c r="BB233" s="14"/>
    </row>
    <row r="234" spans="7:54">
      <c r="G234" s="357"/>
      <c r="H234" s="362"/>
      <c r="I234" s="159"/>
      <c r="J234" s="159"/>
      <c r="K234" s="159"/>
      <c r="L234" s="159"/>
      <c r="M234" s="159"/>
      <c r="N234" s="159"/>
      <c r="O234" s="159"/>
      <c r="P234" s="159"/>
      <c r="Q234" s="14"/>
      <c r="R234" s="159"/>
      <c r="S234" s="159"/>
      <c r="T234" s="14"/>
      <c r="U234" s="14"/>
      <c r="V234" s="14"/>
      <c r="W234" s="14"/>
      <c r="X234" s="14"/>
      <c r="Y234" s="14"/>
      <c r="Z234" s="14"/>
      <c r="AA234" s="75"/>
      <c r="AB234" s="75"/>
      <c r="AC234" s="14"/>
      <c r="AD234" s="14"/>
      <c r="AE234" s="75"/>
      <c r="AF234" s="75"/>
      <c r="AG234" s="159"/>
      <c r="AH234" s="14"/>
      <c r="AI234" s="14"/>
      <c r="AJ234" s="14"/>
      <c r="AK234" s="14"/>
      <c r="AL234" s="75"/>
      <c r="AM234" s="14"/>
      <c r="AN234" s="14"/>
      <c r="AO234" s="59"/>
      <c r="AP234" s="59"/>
      <c r="AQ234" s="1"/>
      <c r="AR234" s="14"/>
      <c r="AS234" s="14"/>
      <c r="AT234" s="14"/>
      <c r="AU234" s="14"/>
      <c r="AV234" s="14"/>
      <c r="AW234" s="14"/>
      <c r="AX234" s="14"/>
      <c r="AY234" s="14"/>
      <c r="AZ234" s="14"/>
      <c r="BA234" s="14"/>
      <c r="BB234" s="14"/>
    </row>
    <row r="235" spans="7:54">
      <c r="G235" s="357"/>
      <c r="H235" s="362"/>
      <c r="I235" s="159"/>
      <c r="J235" s="159"/>
      <c r="K235" s="159"/>
      <c r="L235" s="159"/>
      <c r="M235" s="159"/>
      <c r="N235" s="159"/>
      <c r="O235" s="159"/>
      <c r="P235" s="159"/>
      <c r="Q235" s="14"/>
      <c r="R235" s="159"/>
      <c r="S235" s="159"/>
      <c r="T235" s="14"/>
      <c r="U235" s="14"/>
      <c r="V235" s="14"/>
      <c r="W235" s="14"/>
      <c r="X235" s="14"/>
      <c r="Y235" s="14"/>
      <c r="Z235" s="14"/>
      <c r="AA235" s="75"/>
      <c r="AB235" s="75"/>
      <c r="AC235" s="14"/>
      <c r="AD235" s="14"/>
      <c r="AE235" s="75"/>
      <c r="AF235" s="75"/>
      <c r="AG235" s="159"/>
      <c r="AH235" s="14"/>
      <c r="AI235" s="14"/>
      <c r="AJ235" s="14"/>
      <c r="AK235" s="14"/>
      <c r="AL235" s="75"/>
      <c r="AM235" s="14"/>
      <c r="AN235" s="14"/>
      <c r="AO235" s="59"/>
      <c r="AP235" s="59"/>
      <c r="AQ235" s="1"/>
      <c r="AR235" s="14"/>
      <c r="AS235" s="14"/>
      <c r="AT235" s="14"/>
      <c r="AU235" s="14"/>
      <c r="AV235" s="14"/>
      <c r="AW235" s="14"/>
      <c r="AX235" s="14"/>
      <c r="AY235" s="14"/>
      <c r="AZ235" s="14"/>
      <c r="BA235" s="14"/>
      <c r="BB235" s="14"/>
    </row>
    <row r="236" spans="7:54">
      <c r="G236" s="357"/>
      <c r="H236" s="362"/>
      <c r="I236" s="159"/>
      <c r="J236" s="159"/>
      <c r="K236" s="159"/>
      <c r="L236" s="159"/>
      <c r="M236" s="159"/>
      <c r="N236" s="159"/>
      <c r="O236" s="159"/>
      <c r="P236" s="159"/>
      <c r="Q236" s="14"/>
      <c r="R236" s="159"/>
      <c r="S236" s="159"/>
      <c r="T236" s="14"/>
      <c r="U236" s="14"/>
      <c r="V236" s="14"/>
      <c r="W236" s="14"/>
      <c r="X236" s="14"/>
      <c r="Y236" s="14"/>
      <c r="Z236" s="14"/>
      <c r="AA236" s="75"/>
      <c r="AB236" s="75"/>
      <c r="AC236" s="14"/>
      <c r="AD236" s="14"/>
      <c r="AE236" s="75"/>
      <c r="AF236" s="75"/>
      <c r="AG236" s="159"/>
      <c r="AH236" s="14"/>
      <c r="AI236" s="14"/>
      <c r="AJ236" s="14"/>
      <c r="AK236" s="14"/>
      <c r="AL236" s="75"/>
      <c r="AM236" s="14"/>
      <c r="AN236" s="14"/>
      <c r="AO236" s="59"/>
      <c r="AP236" s="59"/>
      <c r="AQ236" s="1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</row>
    <row r="237" spans="7:54">
      <c r="G237" s="357"/>
      <c r="H237" s="362"/>
      <c r="I237" s="159"/>
      <c r="J237" s="159"/>
      <c r="K237" s="159"/>
      <c r="L237" s="159"/>
      <c r="M237" s="159"/>
      <c r="N237" s="159"/>
      <c r="O237" s="159"/>
      <c r="P237" s="159"/>
      <c r="Q237" s="14"/>
      <c r="R237" s="159"/>
      <c r="S237" s="159"/>
      <c r="T237" s="14"/>
      <c r="U237" s="14"/>
      <c r="V237" s="14"/>
      <c r="W237" s="14"/>
      <c r="X237" s="14"/>
      <c r="Y237" s="14"/>
      <c r="Z237" s="14"/>
      <c r="AA237" s="75"/>
      <c r="AB237" s="75"/>
      <c r="AC237" s="14"/>
      <c r="AD237" s="14"/>
      <c r="AE237" s="75"/>
      <c r="AF237" s="75"/>
      <c r="AG237" s="159"/>
      <c r="AH237" s="14"/>
      <c r="AI237" s="14"/>
      <c r="AJ237" s="14"/>
      <c r="AK237" s="14"/>
      <c r="AL237" s="75"/>
      <c r="AM237" s="14"/>
      <c r="AN237" s="14"/>
      <c r="AO237" s="59"/>
      <c r="AP237" s="59"/>
      <c r="AQ237" s="1"/>
      <c r="AR237" s="14"/>
      <c r="AS237" s="14"/>
      <c r="AT237" s="14"/>
      <c r="AU237" s="14"/>
      <c r="AV237" s="14"/>
      <c r="AW237" s="14"/>
      <c r="AX237" s="14"/>
      <c r="AY237" s="14"/>
      <c r="AZ237" s="14"/>
      <c r="BA237" s="14"/>
      <c r="BB237" s="14"/>
    </row>
    <row r="238" spans="7:54">
      <c r="G238" s="357"/>
      <c r="H238" s="362"/>
      <c r="I238" s="159"/>
      <c r="J238" s="159"/>
      <c r="K238" s="159"/>
      <c r="L238" s="159"/>
      <c r="M238" s="159"/>
      <c r="N238" s="159"/>
      <c r="O238" s="159"/>
      <c r="P238" s="159"/>
      <c r="Q238" s="14"/>
      <c r="R238" s="159"/>
      <c r="S238" s="159"/>
      <c r="T238" s="14"/>
      <c r="U238" s="14"/>
      <c r="V238" s="14"/>
      <c r="W238" s="14"/>
      <c r="X238" s="14"/>
      <c r="Y238" s="14"/>
      <c r="Z238" s="14"/>
      <c r="AA238" s="75"/>
      <c r="AB238" s="75"/>
      <c r="AC238" s="14"/>
      <c r="AD238" s="14"/>
      <c r="AE238" s="75"/>
      <c r="AF238" s="75"/>
      <c r="AG238" s="159"/>
      <c r="AH238" s="14"/>
      <c r="AI238" s="14"/>
      <c r="AJ238" s="14"/>
      <c r="AK238" s="14"/>
      <c r="AL238" s="75"/>
      <c r="AM238" s="14"/>
      <c r="AN238" s="14"/>
      <c r="AO238" s="59"/>
      <c r="AP238" s="59"/>
      <c r="AQ238" s="1"/>
      <c r="AR238" s="14"/>
      <c r="AS238" s="14"/>
      <c r="AT238" s="14"/>
      <c r="AU238" s="14"/>
      <c r="AV238" s="14"/>
      <c r="AW238" s="14"/>
      <c r="AX238" s="14"/>
      <c r="AY238" s="14"/>
      <c r="AZ238" s="14"/>
      <c r="BA238" s="14"/>
      <c r="BB238" s="14"/>
    </row>
    <row r="239" spans="7:54">
      <c r="G239" s="357"/>
      <c r="H239" s="362"/>
      <c r="I239" s="159"/>
      <c r="J239" s="159"/>
      <c r="K239" s="159"/>
      <c r="L239" s="159"/>
      <c r="M239" s="159"/>
      <c r="N239" s="159"/>
      <c r="O239" s="159"/>
      <c r="P239" s="159"/>
      <c r="Q239" s="14"/>
      <c r="R239" s="159"/>
      <c r="S239" s="159"/>
      <c r="T239" s="14"/>
      <c r="U239" s="14"/>
      <c r="V239" s="14"/>
      <c r="W239" s="14"/>
      <c r="X239" s="14"/>
      <c r="Y239" s="14"/>
      <c r="Z239" s="14"/>
      <c r="AA239" s="75"/>
      <c r="AB239" s="75"/>
      <c r="AC239" s="14"/>
      <c r="AD239" s="14"/>
      <c r="AE239" s="75"/>
      <c r="AF239" s="75"/>
      <c r="AG239" s="159"/>
      <c r="AH239" s="14"/>
      <c r="AI239" s="14"/>
      <c r="AJ239" s="14"/>
      <c r="AK239" s="14"/>
      <c r="AL239" s="75"/>
      <c r="AM239" s="14"/>
      <c r="AN239" s="14"/>
      <c r="AO239" s="59"/>
      <c r="AP239" s="59"/>
      <c r="AQ239" s="1"/>
      <c r="AR239" s="14"/>
      <c r="AS239" s="14"/>
      <c r="AT239" s="14"/>
      <c r="AU239" s="14"/>
      <c r="AV239" s="14"/>
      <c r="AW239" s="14"/>
      <c r="AX239" s="14"/>
      <c r="AY239" s="14"/>
      <c r="AZ239" s="14"/>
      <c r="BA239" s="14"/>
      <c r="BB239" s="14"/>
    </row>
    <row r="240" spans="7:54">
      <c r="G240" s="357"/>
      <c r="H240" s="362"/>
      <c r="I240" s="159"/>
      <c r="J240" s="159"/>
      <c r="K240" s="159"/>
      <c r="L240" s="159"/>
      <c r="M240" s="159"/>
      <c r="N240" s="159"/>
      <c r="O240" s="159"/>
      <c r="P240" s="159"/>
      <c r="Q240" s="14"/>
      <c r="R240" s="159"/>
      <c r="S240" s="159"/>
      <c r="T240" s="14"/>
      <c r="U240" s="14"/>
      <c r="V240" s="14"/>
      <c r="W240" s="14"/>
      <c r="X240" s="14"/>
      <c r="Y240" s="14"/>
      <c r="Z240" s="14"/>
      <c r="AA240" s="75"/>
      <c r="AB240" s="75"/>
      <c r="AC240" s="14"/>
      <c r="AD240" s="14"/>
      <c r="AE240" s="75"/>
      <c r="AF240" s="75"/>
      <c r="AG240" s="159"/>
      <c r="AH240" s="14"/>
      <c r="AI240" s="14"/>
      <c r="AJ240" s="14"/>
      <c r="AK240" s="14"/>
      <c r="AL240" s="75"/>
      <c r="AM240" s="14"/>
      <c r="AN240" s="14"/>
      <c r="AO240" s="59"/>
      <c r="AP240" s="59"/>
      <c r="AQ240" s="1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</row>
    <row r="241" spans="7:54">
      <c r="G241" s="357"/>
      <c r="H241" s="362"/>
      <c r="I241" s="159"/>
      <c r="J241" s="159"/>
      <c r="K241" s="159"/>
      <c r="L241" s="159"/>
      <c r="M241" s="159"/>
      <c r="N241" s="159"/>
      <c r="O241" s="159"/>
      <c r="P241" s="159"/>
      <c r="Q241" s="14"/>
      <c r="R241" s="159"/>
      <c r="S241" s="159"/>
      <c r="T241" s="14"/>
      <c r="U241" s="14"/>
      <c r="V241" s="14"/>
      <c r="W241" s="14"/>
      <c r="X241" s="14"/>
      <c r="Y241" s="14"/>
      <c r="Z241" s="14"/>
      <c r="AA241" s="75"/>
      <c r="AB241" s="75"/>
      <c r="AC241" s="14"/>
      <c r="AD241" s="14"/>
      <c r="AE241" s="75"/>
      <c r="AF241" s="75"/>
      <c r="AG241" s="159"/>
      <c r="AH241" s="14"/>
      <c r="AI241" s="14"/>
      <c r="AJ241" s="14"/>
      <c r="AK241" s="14"/>
      <c r="AL241" s="75"/>
      <c r="AM241" s="14"/>
      <c r="AN241" s="14"/>
      <c r="AO241" s="59"/>
      <c r="AP241" s="59"/>
      <c r="AQ241" s="1"/>
      <c r="AR241" s="14"/>
      <c r="AS241" s="14"/>
      <c r="AT241" s="14"/>
      <c r="AU241" s="14"/>
      <c r="AV241" s="14"/>
      <c r="AW241" s="14"/>
      <c r="AX241" s="14"/>
      <c r="AY241" s="14"/>
      <c r="AZ241" s="14"/>
      <c r="BA241" s="14"/>
      <c r="BB241" s="14"/>
    </row>
    <row r="242" spans="7:54">
      <c r="G242" s="357"/>
      <c r="H242" s="362"/>
      <c r="I242" s="159"/>
      <c r="J242" s="159"/>
      <c r="K242" s="159"/>
      <c r="L242" s="159"/>
      <c r="M242" s="159"/>
      <c r="N242" s="159"/>
      <c r="O242" s="159"/>
      <c r="P242" s="159"/>
      <c r="Q242" s="14"/>
      <c r="R242" s="159"/>
      <c r="S242" s="159"/>
      <c r="T242" s="14"/>
      <c r="U242" s="14"/>
      <c r="V242" s="14"/>
      <c r="W242" s="14"/>
      <c r="X242" s="14"/>
      <c r="Y242" s="14"/>
      <c r="Z242" s="14"/>
      <c r="AA242" s="75"/>
      <c r="AB242" s="75"/>
      <c r="AC242" s="14"/>
      <c r="AD242" s="14"/>
      <c r="AE242" s="75"/>
      <c r="AF242" s="75"/>
      <c r="AG242" s="159"/>
      <c r="AH242" s="14"/>
      <c r="AI242" s="14"/>
      <c r="AJ242" s="14"/>
      <c r="AK242" s="14"/>
      <c r="AL242" s="75"/>
      <c r="AM242" s="14"/>
      <c r="AN242" s="14"/>
      <c r="AO242" s="59"/>
      <c r="AP242" s="59"/>
      <c r="AQ242" s="1"/>
      <c r="AR242" s="14"/>
      <c r="AS242" s="14"/>
      <c r="AT242" s="14"/>
      <c r="AU242" s="14"/>
      <c r="AV242" s="14"/>
      <c r="AW242" s="14"/>
      <c r="AX242" s="14"/>
      <c r="AY242" s="14"/>
      <c r="AZ242" s="14"/>
      <c r="BA242" s="14"/>
      <c r="BB242" s="14"/>
    </row>
    <row r="243" spans="7:54">
      <c r="G243" s="357"/>
      <c r="H243" s="362"/>
      <c r="I243" s="159"/>
      <c r="J243" s="159"/>
      <c r="K243" s="159"/>
      <c r="L243" s="159"/>
      <c r="M243" s="159"/>
      <c r="N243" s="159"/>
      <c r="O243" s="159"/>
      <c r="P243" s="159"/>
      <c r="Q243" s="14"/>
      <c r="R243" s="159"/>
      <c r="S243" s="159"/>
      <c r="T243" s="14"/>
      <c r="U243" s="14"/>
      <c r="V243" s="14"/>
      <c r="W243" s="14"/>
      <c r="X243" s="14"/>
      <c r="Y243" s="14"/>
      <c r="Z243" s="14"/>
      <c r="AA243" s="75"/>
      <c r="AB243" s="75"/>
      <c r="AC243" s="14"/>
      <c r="AD243" s="14"/>
      <c r="AE243" s="75"/>
      <c r="AF243" s="75"/>
      <c r="AG243" s="159"/>
      <c r="AH243" s="14"/>
      <c r="AI243" s="14"/>
      <c r="AJ243" s="14"/>
      <c r="AK243" s="14"/>
      <c r="AL243" s="75"/>
      <c r="AM243" s="14"/>
      <c r="AN243" s="14"/>
      <c r="AO243" s="59"/>
      <c r="AP243" s="59"/>
      <c r="AQ243" s="1"/>
      <c r="AR243" s="14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</row>
    <row r="244" spans="7:54">
      <c r="G244" s="357"/>
      <c r="H244" s="362"/>
      <c r="I244" s="159"/>
      <c r="J244" s="159"/>
      <c r="K244" s="159"/>
      <c r="L244" s="159"/>
      <c r="M244" s="159"/>
      <c r="N244" s="159"/>
      <c r="O244" s="159"/>
      <c r="P244" s="159"/>
      <c r="Q244" s="14"/>
      <c r="R244" s="159"/>
      <c r="S244" s="159"/>
      <c r="T244" s="14"/>
      <c r="U244" s="14"/>
      <c r="V244" s="14"/>
      <c r="W244" s="14"/>
      <c r="X244" s="14"/>
      <c r="Y244" s="14"/>
      <c r="Z244" s="14"/>
      <c r="AA244" s="75"/>
      <c r="AB244" s="75"/>
      <c r="AC244" s="14"/>
      <c r="AD244" s="14"/>
      <c r="AE244" s="75"/>
      <c r="AF244" s="75"/>
      <c r="AG244" s="159"/>
      <c r="AH244" s="14"/>
      <c r="AI244" s="14"/>
      <c r="AJ244" s="14"/>
      <c r="AK244" s="14"/>
      <c r="AL244" s="75"/>
      <c r="AM244" s="14"/>
      <c r="AN244" s="14"/>
      <c r="AO244" s="59"/>
      <c r="AP244" s="59"/>
      <c r="AQ244" s="1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</row>
    <row r="245" spans="7:54">
      <c r="G245" s="357"/>
      <c r="H245" s="362"/>
      <c r="I245" s="159"/>
      <c r="J245" s="159"/>
      <c r="K245" s="159"/>
      <c r="L245" s="159"/>
      <c r="M245" s="159"/>
      <c r="N245" s="159"/>
      <c r="O245" s="159"/>
      <c r="P245" s="159"/>
      <c r="Q245" s="14"/>
      <c r="R245" s="159"/>
      <c r="S245" s="159"/>
      <c r="T245" s="14"/>
      <c r="U245" s="14"/>
      <c r="V245" s="14"/>
      <c r="W245" s="14"/>
      <c r="X245" s="14"/>
      <c r="Y245" s="14"/>
      <c r="Z245" s="14"/>
      <c r="AA245" s="75"/>
      <c r="AB245" s="75"/>
      <c r="AC245" s="14"/>
      <c r="AD245" s="14"/>
      <c r="AE245" s="75"/>
      <c r="AF245" s="75"/>
      <c r="AG245" s="159"/>
      <c r="AH245" s="14"/>
      <c r="AI245" s="14"/>
      <c r="AJ245" s="14"/>
      <c r="AK245" s="14"/>
      <c r="AL245" s="75"/>
      <c r="AM245" s="14"/>
      <c r="AN245" s="14"/>
      <c r="AO245" s="59"/>
      <c r="AP245" s="59"/>
      <c r="AQ245" s="1"/>
      <c r="AR245" s="14"/>
      <c r="AS245" s="14"/>
      <c r="AT245" s="14"/>
      <c r="AU245" s="14"/>
      <c r="AV245" s="14"/>
      <c r="AW245" s="14"/>
      <c r="AX245" s="14"/>
      <c r="AY245" s="14"/>
      <c r="AZ245" s="14"/>
      <c r="BA245" s="14"/>
      <c r="BB245" s="14"/>
    </row>
    <row r="246" spans="7:54">
      <c r="G246" s="357"/>
      <c r="H246" s="362"/>
      <c r="I246" s="159"/>
      <c r="J246" s="159"/>
      <c r="K246" s="159"/>
      <c r="L246" s="159"/>
      <c r="M246" s="159"/>
      <c r="N246" s="159"/>
      <c r="O246" s="159"/>
      <c r="P246" s="159"/>
      <c r="Q246" s="14"/>
      <c r="R246" s="159"/>
      <c r="S246" s="159"/>
      <c r="T246" s="14"/>
      <c r="U246" s="14"/>
      <c r="V246" s="14"/>
      <c r="W246" s="14"/>
      <c r="X246" s="14"/>
      <c r="Y246" s="14"/>
      <c r="Z246" s="14"/>
      <c r="AA246" s="75"/>
      <c r="AB246" s="75"/>
      <c r="AC246" s="14"/>
      <c r="AD246" s="14"/>
      <c r="AE246" s="75"/>
      <c r="AF246" s="75"/>
      <c r="AG246" s="159"/>
      <c r="AH246" s="14"/>
      <c r="AI246" s="14"/>
      <c r="AJ246" s="14"/>
      <c r="AK246" s="14"/>
      <c r="AL246" s="75"/>
      <c r="AM246" s="14"/>
      <c r="AN246" s="14"/>
      <c r="AO246" s="59"/>
      <c r="AP246" s="59"/>
      <c r="AQ246" s="1"/>
      <c r="AR246" s="14"/>
      <c r="AS246" s="14"/>
      <c r="AT246" s="14"/>
      <c r="AU246" s="14"/>
      <c r="AV246" s="14"/>
      <c r="AW246" s="14"/>
      <c r="AX246" s="14"/>
      <c r="AY246" s="14"/>
      <c r="AZ246" s="14"/>
      <c r="BA246" s="14"/>
      <c r="BB246" s="14"/>
    </row>
    <row r="247" spans="7:54">
      <c r="G247" s="357"/>
      <c r="H247" s="362"/>
      <c r="I247" s="159"/>
      <c r="J247" s="159"/>
      <c r="K247" s="159"/>
      <c r="L247" s="159"/>
      <c r="M247" s="159"/>
      <c r="N247" s="159"/>
      <c r="O247" s="159"/>
      <c r="P247" s="159"/>
      <c r="Q247" s="14"/>
      <c r="R247" s="159"/>
      <c r="S247" s="159"/>
      <c r="T247" s="14"/>
      <c r="U247" s="14"/>
      <c r="V247" s="14"/>
      <c r="W247" s="14"/>
      <c r="X247" s="14"/>
      <c r="Y247" s="14"/>
      <c r="Z247" s="14"/>
      <c r="AA247" s="75"/>
      <c r="AB247" s="75"/>
      <c r="AC247" s="14"/>
      <c r="AD247" s="14"/>
      <c r="AE247" s="75"/>
      <c r="AF247" s="75"/>
      <c r="AG247" s="159"/>
      <c r="AH247" s="14"/>
      <c r="AI247" s="14"/>
      <c r="AJ247" s="14"/>
      <c r="AK247" s="14"/>
      <c r="AL247" s="75"/>
      <c r="AM247" s="14"/>
      <c r="AN247" s="14"/>
      <c r="AO247" s="59"/>
      <c r="AP247" s="59"/>
      <c r="AQ247" s="1"/>
      <c r="AR247" s="14"/>
      <c r="AS247" s="14"/>
      <c r="AT247" s="14"/>
      <c r="AU247" s="14"/>
      <c r="AV247" s="14"/>
      <c r="AW247" s="14"/>
      <c r="AX247" s="14"/>
      <c r="AY247" s="14"/>
      <c r="AZ247" s="14"/>
      <c r="BA247" s="14"/>
      <c r="BB247" s="14"/>
    </row>
    <row r="248" spans="7:54">
      <c r="G248" s="357"/>
      <c r="H248" s="362"/>
      <c r="I248" s="159"/>
      <c r="J248" s="159"/>
      <c r="K248" s="159"/>
      <c r="L248" s="159"/>
      <c r="M248" s="159"/>
      <c r="N248" s="159"/>
      <c r="O248" s="159"/>
      <c r="P248" s="159"/>
      <c r="Q248" s="14"/>
      <c r="R248" s="159"/>
      <c r="S248" s="159"/>
      <c r="T248" s="14"/>
      <c r="U248" s="14"/>
      <c r="V248" s="14"/>
      <c r="W248" s="14"/>
      <c r="X248" s="14"/>
      <c r="Y248" s="14"/>
      <c r="Z248" s="14"/>
      <c r="AA248" s="75"/>
      <c r="AB248" s="75"/>
      <c r="AC248" s="14"/>
      <c r="AD248" s="14"/>
      <c r="AE248" s="75"/>
      <c r="AF248" s="75"/>
      <c r="AG248" s="159"/>
      <c r="AH248" s="14"/>
      <c r="AI248" s="14"/>
      <c r="AJ248" s="14"/>
      <c r="AK248" s="14"/>
      <c r="AL248" s="75"/>
      <c r="AM248" s="14"/>
      <c r="AN248" s="14"/>
      <c r="AO248" s="59"/>
      <c r="AP248" s="59"/>
      <c r="AQ248" s="1"/>
      <c r="AR248" s="14"/>
      <c r="AS248" s="14"/>
      <c r="AT248" s="14"/>
      <c r="AU248" s="14"/>
      <c r="AV248" s="14"/>
      <c r="AW248" s="14"/>
      <c r="AX248" s="14"/>
      <c r="AY248" s="14"/>
      <c r="AZ248" s="14"/>
      <c r="BA248" s="14"/>
      <c r="BB248" s="14"/>
    </row>
    <row r="249" spans="7:54">
      <c r="G249" s="357"/>
      <c r="H249" s="362"/>
      <c r="I249" s="159"/>
      <c r="J249" s="159"/>
      <c r="K249" s="159"/>
      <c r="L249" s="159"/>
      <c r="M249" s="159"/>
      <c r="N249" s="159"/>
      <c r="O249" s="159"/>
      <c r="P249" s="159"/>
      <c r="Q249" s="14"/>
      <c r="R249" s="159"/>
      <c r="S249" s="159"/>
      <c r="T249" s="14"/>
      <c r="U249" s="14"/>
      <c r="V249" s="14"/>
      <c r="W249" s="14"/>
      <c r="X249" s="14"/>
      <c r="Y249" s="14"/>
      <c r="Z249" s="14"/>
      <c r="AA249" s="75"/>
      <c r="AB249" s="75"/>
      <c r="AC249" s="14"/>
      <c r="AD249" s="14"/>
      <c r="AE249" s="75"/>
      <c r="AF249" s="75"/>
      <c r="AG249" s="159"/>
      <c r="AH249" s="14"/>
      <c r="AI249" s="14"/>
      <c r="AJ249" s="14"/>
      <c r="AK249" s="14"/>
      <c r="AL249" s="75"/>
      <c r="AM249" s="14"/>
      <c r="AN249" s="14"/>
      <c r="AO249" s="59"/>
      <c r="AP249" s="59"/>
      <c r="AQ249" s="1"/>
      <c r="AR249" s="14"/>
      <c r="AS249" s="14"/>
      <c r="AT249" s="14"/>
      <c r="AU249" s="14"/>
      <c r="AV249" s="14"/>
      <c r="AW249" s="14"/>
      <c r="AX249" s="14"/>
      <c r="AY249" s="14"/>
      <c r="AZ249" s="14"/>
      <c r="BA249" s="14"/>
      <c r="BB249" s="14"/>
    </row>
    <row r="250" spans="7:54">
      <c r="G250" s="357"/>
      <c r="H250" s="362"/>
      <c r="I250" s="159"/>
      <c r="J250" s="159"/>
      <c r="K250" s="159"/>
      <c r="L250" s="159"/>
      <c r="M250" s="159"/>
      <c r="N250" s="159"/>
      <c r="O250" s="159"/>
      <c r="P250" s="159"/>
      <c r="Q250" s="14"/>
      <c r="R250" s="159"/>
      <c r="S250" s="159"/>
      <c r="T250" s="14"/>
      <c r="U250" s="14"/>
      <c r="V250" s="14"/>
      <c r="W250" s="14"/>
      <c r="X250" s="14"/>
      <c r="Y250" s="14"/>
      <c r="Z250" s="14"/>
      <c r="AA250" s="75"/>
      <c r="AB250" s="75"/>
      <c r="AC250" s="14"/>
      <c r="AD250" s="14"/>
      <c r="AE250" s="75"/>
      <c r="AF250" s="75"/>
      <c r="AG250" s="159"/>
      <c r="AH250" s="14"/>
      <c r="AI250" s="14"/>
      <c r="AJ250" s="14"/>
      <c r="AK250" s="14"/>
      <c r="AL250" s="75"/>
      <c r="AM250" s="14"/>
      <c r="AN250" s="14"/>
      <c r="AO250" s="59"/>
      <c r="AP250" s="59"/>
      <c r="AQ250" s="1"/>
      <c r="AR250" s="14"/>
      <c r="AS250" s="14"/>
      <c r="AT250" s="14"/>
      <c r="AU250" s="14"/>
      <c r="AV250" s="14"/>
      <c r="AW250" s="14"/>
      <c r="AX250" s="14"/>
      <c r="AY250" s="14"/>
      <c r="AZ250" s="14"/>
      <c r="BA250" s="14"/>
      <c r="BB250" s="14"/>
    </row>
    <row r="251" spans="7:54">
      <c r="G251" s="357"/>
      <c r="H251" s="362"/>
      <c r="I251" s="159"/>
      <c r="J251" s="159"/>
      <c r="K251" s="159"/>
      <c r="L251" s="159"/>
      <c r="M251" s="159"/>
      <c r="N251" s="159"/>
      <c r="O251" s="159"/>
      <c r="P251" s="159"/>
      <c r="Q251" s="14"/>
      <c r="R251" s="159"/>
      <c r="S251" s="159"/>
      <c r="T251" s="14"/>
      <c r="U251" s="14"/>
      <c r="V251" s="14"/>
      <c r="W251" s="14"/>
      <c r="X251" s="14"/>
      <c r="Y251" s="14"/>
      <c r="Z251" s="14"/>
      <c r="AA251" s="75"/>
      <c r="AB251" s="75"/>
      <c r="AC251" s="14"/>
      <c r="AD251" s="14"/>
      <c r="AE251" s="75"/>
      <c r="AF251" s="75"/>
      <c r="AG251" s="159"/>
      <c r="AH251" s="14"/>
      <c r="AI251" s="14"/>
      <c r="AJ251" s="14"/>
      <c r="AK251" s="14"/>
      <c r="AL251" s="75"/>
      <c r="AM251" s="14"/>
      <c r="AN251" s="14"/>
      <c r="AO251" s="59"/>
      <c r="AP251" s="59"/>
      <c r="AQ251" s="1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</row>
    <row r="252" spans="7:54">
      <c r="G252" s="357"/>
      <c r="H252" s="362"/>
      <c r="I252" s="159"/>
      <c r="J252" s="159"/>
      <c r="K252" s="159"/>
      <c r="L252" s="159"/>
      <c r="M252" s="159"/>
      <c r="N252" s="159"/>
      <c r="O252" s="159"/>
      <c r="P252" s="159"/>
      <c r="Q252" s="14"/>
      <c r="R252" s="159"/>
      <c r="S252" s="159"/>
      <c r="T252" s="14"/>
      <c r="U252" s="14"/>
      <c r="V252" s="14"/>
      <c r="W252" s="14"/>
      <c r="X252" s="14"/>
      <c r="Y252" s="14"/>
      <c r="Z252" s="14"/>
      <c r="AA252" s="75"/>
      <c r="AB252" s="75"/>
      <c r="AC252" s="14"/>
      <c r="AD252" s="14"/>
      <c r="AE252" s="75"/>
      <c r="AF252" s="75"/>
      <c r="AG252" s="159"/>
      <c r="AH252" s="14"/>
      <c r="AI252" s="14"/>
      <c r="AJ252" s="14"/>
      <c r="AK252" s="14"/>
      <c r="AL252" s="75"/>
      <c r="AM252" s="14"/>
      <c r="AN252" s="14"/>
      <c r="AO252" s="59"/>
      <c r="AP252" s="59"/>
      <c r="AQ252" s="1"/>
      <c r="AR252" s="14"/>
      <c r="AS252" s="14"/>
      <c r="AT252" s="14"/>
      <c r="AU252" s="14"/>
      <c r="AV252" s="14"/>
      <c r="AW252" s="14"/>
      <c r="AX252" s="14"/>
      <c r="AY252" s="14"/>
      <c r="AZ252" s="14"/>
      <c r="BA252" s="14"/>
      <c r="BB252" s="14"/>
    </row>
    <row r="253" spans="7:54">
      <c r="G253" s="357"/>
      <c r="H253" s="362"/>
      <c r="I253" s="159"/>
      <c r="J253" s="159"/>
      <c r="K253" s="159"/>
      <c r="L253" s="159"/>
      <c r="M253" s="159"/>
      <c r="N253" s="159"/>
      <c r="O253" s="159"/>
      <c r="P253" s="159"/>
      <c r="Q253" s="14"/>
      <c r="R253" s="159"/>
      <c r="S253" s="159"/>
      <c r="T253" s="14"/>
      <c r="U253" s="14"/>
      <c r="V253" s="14"/>
      <c r="W253" s="14"/>
      <c r="X253" s="14"/>
      <c r="Y253" s="14"/>
      <c r="Z253" s="14"/>
      <c r="AA253" s="75"/>
      <c r="AB253" s="75"/>
      <c r="AC253" s="14"/>
      <c r="AD253" s="14"/>
      <c r="AE253" s="75"/>
      <c r="AF253" s="75"/>
      <c r="AG253" s="159"/>
      <c r="AH253" s="14"/>
      <c r="AI253" s="14"/>
      <c r="AJ253" s="14"/>
      <c r="AK253" s="14"/>
      <c r="AL253" s="75"/>
      <c r="AM253" s="14"/>
      <c r="AN253" s="14"/>
      <c r="AO253" s="59"/>
      <c r="AP253" s="59"/>
      <c r="AQ253" s="1"/>
      <c r="AR253" s="14"/>
      <c r="AS253" s="14"/>
      <c r="AT253" s="14"/>
      <c r="AU253" s="14"/>
      <c r="AV253" s="14"/>
      <c r="AW253" s="14"/>
      <c r="AX253" s="14"/>
      <c r="AY253" s="14"/>
      <c r="AZ253" s="14"/>
      <c r="BA253" s="14"/>
      <c r="BB253" s="14"/>
    </row>
    <row r="254" spans="7:54">
      <c r="G254" s="357"/>
      <c r="H254" s="362"/>
      <c r="I254" s="159"/>
      <c r="J254" s="159"/>
      <c r="K254" s="159"/>
      <c r="L254" s="159"/>
      <c r="M254" s="159"/>
      <c r="N254" s="159"/>
      <c r="O254" s="159"/>
      <c r="P254" s="159"/>
      <c r="Q254" s="14"/>
      <c r="R254" s="159"/>
      <c r="S254" s="159"/>
      <c r="T254" s="14"/>
      <c r="U254" s="14"/>
      <c r="V254" s="14"/>
      <c r="W254" s="14"/>
      <c r="X254" s="14"/>
      <c r="Y254" s="14"/>
      <c r="Z254" s="14"/>
      <c r="AA254" s="75"/>
      <c r="AB254" s="75"/>
      <c r="AC254" s="14"/>
      <c r="AD254" s="14"/>
      <c r="AE254" s="75"/>
      <c r="AF254" s="75"/>
      <c r="AG254" s="159"/>
      <c r="AH254" s="14"/>
      <c r="AI254" s="14"/>
      <c r="AJ254" s="14"/>
      <c r="AK254" s="14"/>
      <c r="AL254" s="75"/>
      <c r="AM254" s="14"/>
      <c r="AN254" s="14"/>
      <c r="AO254" s="59"/>
      <c r="AP254" s="59"/>
      <c r="AQ254" s="1"/>
      <c r="AR254" s="14"/>
      <c r="AS254" s="14"/>
      <c r="AT254" s="14"/>
      <c r="AU254" s="14"/>
      <c r="AV254" s="14"/>
      <c r="AW254" s="14"/>
      <c r="AX254" s="14"/>
      <c r="AY254" s="14"/>
      <c r="AZ254" s="14"/>
      <c r="BA254" s="14"/>
      <c r="BB254" s="14"/>
    </row>
    <row r="255" spans="7:54">
      <c r="G255" s="357"/>
      <c r="H255" s="362"/>
      <c r="I255" s="159"/>
      <c r="J255" s="159"/>
      <c r="K255" s="159"/>
      <c r="L255" s="159"/>
      <c r="M255" s="159"/>
      <c r="N255" s="159"/>
      <c r="O255" s="159"/>
      <c r="P255" s="159"/>
      <c r="Q255" s="14"/>
      <c r="R255" s="159"/>
      <c r="S255" s="159"/>
      <c r="T255" s="14"/>
      <c r="U255" s="14"/>
      <c r="V255" s="14"/>
      <c r="W255" s="14"/>
      <c r="X255" s="14"/>
      <c r="Y255" s="14"/>
      <c r="Z255" s="14"/>
      <c r="AA255" s="75"/>
      <c r="AB255" s="75"/>
      <c r="AC255" s="14"/>
      <c r="AD255" s="14"/>
      <c r="AE255" s="75"/>
      <c r="AF255" s="75"/>
      <c r="AG255" s="159"/>
      <c r="AH255" s="14"/>
      <c r="AI255" s="14"/>
      <c r="AJ255" s="14"/>
      <c r="AK255" s="14"/>
      <c r="AL255" s="75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  <c r="AZ255" s="14"/>
      <c r="BA255" s="14"/>
      <c r="BB255" s="14"/>
    </row>
    <row r="256" spans="7:54">
      <c r="G256" s="357"/>
      <c r="H256" s="362"/>
      <c r="I256" s="159"/>
      <c r="J256" s="159"/>
      <c r="K256" s="159"/>
      <c r="L256" s="159"/>
      <c r="M256" s="159"/>
      <c r="N256" s="159"/>
      <c r="O256" s="159"/>
      <c r="P256" s="159"/>
      <c r="Q256" s="14"/>
      <c r="R256" s="159"/>
      <c r="S256" s="159"/>
      <c r="T256" s="14"/>
      <c r="U256" s="14"/>
      <c r="V256" s="14"/>
      <c r="W256" s="14"/>
      <c r="X256" s="14"/>
      <c r="Y256" s="14"/>
      <c r="Z256" s="14"/>
      <c r="AA256" s="75"/>
      <c r="AB256" s="75"/>
      <c r="AC256" s="14"/>
      <c r="AD256" s="14"/>
      <c r="AE256" s="75"/>
      <c r="AF256" s="75"/>
      <c r="AG256" s="159"/>
      <c r="AH256" s="14"/>
      <c r="AI256" s="14"/>
      <c r="AJ256" s="14"/>
      <c r="AK256" s="14"/>
      <c r="AL256" s="75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</row>
    <row r="257" spans="7:54">
      <c r="G257" s="357"/>
      <c r="H257" s="362"/>
      <c r="I257" s="159"/>
      <c r="J257" s="159"/>
      <c r="K257" s="159"/>
      <c r="L257" s="159"/>
      <c r="M257" s="159"/>
      <c r="N257" s="159"/>
      <c r="O257" s="159"/>
      <c r="P257" s="159"/>
      <c r="Q257" s="14"/>
      <c r="R257" s="159"/>
      <c r="S257" s="159"/>
      <c r="T257" s="14"/>
      <c r="U257" s="14"/>
      <c r="V257" s="14"/>
      <c r="W257" s="14"/>
      <c r="X257" s="14"/>
      <c r="Y257" s="14"/>
      <c r="Z257" s="14"/>
      <c r="AA257" s="75"/>
      <c r="AB257" s="75"/>
      <c r="AC257" s="14"/>
      <c r="AD257" s="14"/>
      <c r="AE257" s="75"/>
      <c r="AF257" s="75"/>
      <c r="AG257" s="159"/>
      <c r="AH257" s="14"/>
      <c r="AI257" s="14"/>
      <c r="AJ257" s="14"/>
      <c r="AK257" s="14"/>
      <c r="AL257" s="75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  <c r="AX257" s="14"/>
      <c r="AY257" s="14"/>
      <c r="AZ257" s="14"/>
      <c r="BA257" s="14"/>
      <c r="BB257" s="14"/>
    </row>
    <row r="258" spans="7:54">
      <c r="G258" s="357"/>
      <c r="H258" s="362"/>
      <c r="I258" s="159"/>
      <c r="J258" s="159"/>
      <c r="K258" s="159"/>
      <c r="L258" s="159"/>
      <c r="M258" s="159"/>
      <c r="N258" s="159"/>
      <c r="O258" s="159"/>
      <c r="P258" s="159"/>
      <c r="Q258" s="14"/>
      <c r="R258" s="159"/>
      <c r="S258" s="159"/>
      <c r="T258" s="14"/>
      <c r="U258" s="14"/>
      <c r="V258" s="14"/>
      <c r="W258" s="14"/>
      <c r="X258" s="14"/>
      <c r="Y258" s="14"/>
      <c r="Z258" s="14"/>
      <c r="AA258" s="75"/>
      <c r="AB258" s="75"/>
      <c r="AC258" s="14"/>
      <c r="AD258" s="14"/>
      <c r="AE258" s="75"/>
      <c r="AF258" s="75"/>
      <c r="AG258" s="159"/>
      <c r="AH258" s="14"/>
      <c r="AI258" s="14"/>
      <c r="AJ258" s="14"/>
      <c r="AK258" s="14"/>
      <c r="AL258" s="75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  <c r="AX258" s="14"/>
      <c r="AY258" s="14"/>
      <c r="AZ258" s="14"/>
      <c r="BA258" s="14"/>
      <c r="BB258" s="14"/>
    </row>
    <row r="259" spans="7:54">
      <c r="G259" s="357"/>
      <c r="H259" s="362"/>
      <c r="I259" s="159"/>
      <c r="J259" s="159"/>
      <c r="K259" s="159"/>
      <c r="L259" s="159"/>
      <c r="M259" s="159"/>
      <c r="N259" s="159"/>
      <c r="O259" s="159"/>
      <c r="P259" s="159"/>
      <c r="Q259" s="14"/>
      <c r="R259" s="159"/>
      <c r="S259" s="159"/>
      <c r="T259" s="14"/>
      <c r="U259" s="14"/>
      <c r="V259" s="14"/>
      <c r="W259" s="14"/>
      <c r="X259" s="14"/>
      <c r="Y259" s="14"/>
      <c r="Z259" s="14"/>
      <c r="AA259" s="75"/>
      <c r="AB259" s="75"/>
      <c r="AC259" s="14"/>
      <c r="AD259" s="14"/>
      <c r="AE259" s="75"/>
      <c r="AF259" s="75"/>
      <c r="AG259" s="159"/>
      <c r="AH259" s="14"/>
      <c r="AI259" s="14"/>
      <c r="AJ259" s="14"/>
      <c r="AK259" s="14"/>
      <c r="AL259" s="75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  <c r="AZ259" s="14"/>
      <c r="BA259" s="14"/>
      <c r="BB259" s="14"/>
    </row>
    <row r="260" spans="7:54">
      <c r="G260" s="357"/>
      <c r="H260" s="362"/>
      <c r="I260" s="159"/>
      <c r="J260" s="159"/>
      <c r="K260" s="159"/>
      <c r="L260" s="159"/>
      <c r="M260" s="159"/>
      <c r="N260" s="159"/>
      <c r="O260" s="159"/>
      <c r="P260" s="159"/>
      <c r="Q260" s="14"/>
      <c r="R260" s="159"/>
      <c r="S260" s="159"/>
      <c r="T260" s="14"/>
      <c r="U260" s="14"/>
      <c r="V260" s="14"/>
      <c r="W260" s="14"/>
      <c r="X260" s="14"/>
      <c r="Y260" s="14"/>
      <c r="Z260" s="14"/>
      <c r="AA260" s="75"/>
      <c r="AB260" s="75"/>
      <c r="AC260" s="14"/>
      <c r="AD260" s="14"/>
      <c r="AE260" s="75"/>
      <c r="AF260" s="75"/>
      <c r="AG260" s="159"/>
      <c r="AH260" s="14"/>
      <c r="AI260" s="14"/>
      <c r="AJ260" s="14"/>
      <c r="AK260" s="14"/>
      <c r="AL260" s="75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</row>
    <row r="261" spans="7:54">
      <c r="G261" s="357"/>
      <c r="H261" s="362"/>
      <c r="I261" s="159"/>
      <c r="J261" s="159"/>
      <c r="K261" s="159"/>
      <c r="L261" s="159"/>
      <c r="M261" s="159"/>
      <c r="N261" s="159"/>
      <c r="O261" s="160"/>
      <c r="P261" s="160"/>
      <c r="Q261" s="31"/>
      <c r="R261" s="160"/>
      <c r="S261" s="160"/>
      <c r="T261" s="31"/>
      <c r="U261" s="31"/>
      <c r="V261" s="31"/>
      <c r="W261" s="31"/>
      <c r="X261" s="31"/>
      <c r="Y261" s="31"/>
      <c r="Z261" s="31"/>
      <c r="AA261" s="76"/>
      <c r="AB261" s="76"/>
      <c r="AC261" s="31"/>
      <c r="AD261" s="31"/>
      <c r="AE261" s="76"/>
      <c r="AF261" s="76"/>
      <c r="AG261" s="160"/>
      <c r="AH261" s="31"/>
      <c r="AI261" s="31"/>
      <c r="AJ261" s="31"/>
      <c r="AK261" s="31"/>
      <c r="AL261" s="76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  <c r="AX261" s="14"/>
      <c r="AY261" s="14"/>
      <c r="AZ261" s="14"/>
      <c r="BA261" s="14"/>
      <c r="BB261" s="14"/>
    </row>
    <row r="262" spans="7:54">
      <c r="G262" s="357"/>
      <c r="H262" s="362"/>
      <c r="I262" s="159"/>
      <c r="J262" s="159"/>
      <c r="K262" s="159"/>
      <c r="L262" s="159"/>
      <c r="M262" s="160"/>
      <c r="N262" s="160"/>
      <c r="O262" s="161"/>
      <c r="P262" s="161"/>
      <c r="Q262" s="35"/>
      <c r="R262" s="161"/>
      <c r="S262" s="161"/>
      <c r="T262" s="35"/>
      <c r="U262" s="35"/>
      <c r="V262" s="35"/>
      <c r="W262" s="35"/>
      <c r="X262" s="35"/>
      <c r="Y262" s="35"/>
      <c r="Z262" s="35"/>
      <c r="AA262" s="77"/>
      <c r="AB262" s="77"/>
      <c r="AC262" s="35"/>
      <c r="AD262" s="35"/>
      <c r="AE262" s="77"/>
      <c r="AF262" s="77"/>
      <c r="AG262" s="161"/>
      <c r="AH262" s="35"/>
      <c r="AI262" s="35"/>
      <c r="AJ262" s="35"/>
      <c r="AK262" s="35"/>
      <c r="AL262" s="77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  <c r="AY262" s="14"/>
      <c r="AZ262" s="14"/>
      <c r="BA262" s="14"/>
      <c r="BB262" s="14"/>
    </row>
    <row r="263" spans="7:54">
      <c r="G263" s="357"/>
      <c r="H263" s="362"/>
      <c r="I263" s="159"/>
      <c r="J263" s="159"/>
      <c r="K263" s="159"/>
      <c r="L263" s="159"/>
      <c r="M263" s="161"/>
      <c r="N263" s="161"/>
      <c r="O263" s="161"/>
      <c r="P263" s="161"/>
      <c r="Q263" s="35"/>
      <c r="R263" s="161"/>
      <c r="S263" s="161"/>
      <c r="T263" s="35"/>
      <c r="U263" s="35"/>
      <c r="V263" s="35"/>
      <c r="W263" s="35"/>
      <c r="X263" s="35"/>
      <c r="Y263" s="35"/>
      <c r="Z263" s="35"/>
      <c r="AA263" s="77"/>
      <c r="AB263" s="77"/>
      <c r="AC263" s="35"/>
      <c r="AD263" s="35"/>
      <c r="AE263" s="77"/>
      <c r="AF263" s="77"/>
      <c r="AG263" s="161"/>
      <c r="AH263" s="35"/>
      <c r="AI263" s="35"/>
      <c r="AJ263" s="35"/>
      <c r="AK263" s="35"/>
      <c r="AL263" s="77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  <c r="AZ263" s="14"/>
      <c r="BA263" s="14"/>
      <c r="BB263" s="14"/>
    </row>
    <row r="264" spans="7:54">
      <c r="G264" s="357"/>
      <c r="H264" s="362"/>
      <c r="I264" s="159"/>
      <c r="J264" s="159"/>
      <c r="K264" s="159"/>
      <c r="L264" s="159"/>
      <c r="M264" s="161"/>
      <c r="N264" s="161"/>
      <c r="O264" s="161"/>
      <c r="P264" s="161"/>
      <c r="Q264" s="35"/>
      <c r="R264" s="161"/>
      <c r="S264" s="161"/>
      <c r="T264" s="35"/>
      <c r="U264" s="35"/>
      <c r="V264" s="35"/>
      <c r="W264" s="35"/>
      <c r="X264" s="35"/>
      <c r="Y264" s="35"/>
      <c r="Z264" s="35"/>
      <c r="AA264" s="77"/>
      <c r="AB264" s="77"/>
      <c r="AC264" s="35"/>
      <c r="AD264" s="35"/>
      <c r="AE264" s="77"/>
      <c r="AF264" s="77"/>
      <c r="AG264" s="161"/>
      <c r="AH264" s="35"/>
      <c r="AI264" s="35"/>
      <c r="AJ264" s="35"/>
      <c r="AK264" s="35"/>
      <c r="AL264" s="77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/>
      <c r="BB264" s="14"/>
    </row>
    <row r="265" spans="7:54">
      <c r="G265" s="357"/>
      <c r="H265" s="362"/>
      <c r="I265" s="159"/>
      <c r="J265" s="159"/>
      <c r="K265" s="159"/>
      <c r="L265" s="159"/>
      <c r="M265" s="161"/>
      <c r="N265" s="161"/>
      <c r="O265" s="161"/>
      <c r="P265" s="161"/>
      <c r="Q265" s="35"/>
      <c r="R265" s="161"/>
      <c r="S265" s="161"/>
      <c r="T265" s="35"/>
      <c r="U265" s="35"/>
      <c r="V265" s="35"/>
      <c r="W265" s="35"/>
      <c r="X265" s="35"/>
      <c r="Y265" s="35"/>
      <c r="Z265" s="35"/>
      <c r="AA265" s="77"/>
      <c r="AB265" s="77"/>
      <c r="AC265" s="35"/>
      <c r="AD265" s="35"/>
      <c r="AE265" s="77"/>
      <c r="AF265" s="77"/>
      <c r="AG265" s="161"/>
      <c r="AH265" s="35"/>
      <c r="AI265" s="35"/>
      <c r="AJ265" s="35"/>
      <c r="AK265" s="35"/>
      <c r="AL265" s="77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  <c r="AX265" s="14"/>
      <c r="AY265" s="14"/>
      <c r="AZ265" s="14"/>
      <c r="BA265" s="14"/>
      <c r="BB265" s="14"/>
    </row>
    <row r="266" spans="7:54">
      <c r="G266" s="357"/>
      <c r="H266" s="362"/>
      <c r="I266" s="159"/>
      <c r="J266" s="159"/>
      <c r="K266" s="159"/>
      <c r="L266" s="159"/>
      <c r="M266" s="161"/>
      <c r="N266" s="161"/>
      <c r="O266" s="161"/>
      <c r="P266" s="161"/>
      <c r="Q266" s="35"/>
      <c r="R266" s="161"/>
      <c r="S266" s="161"/>
      <c r="T266" s="35"/>
      <c r="U266" s="35"/>
      <c r="V266" s="35"/>
      <c r="W266" s="35"/>
      <c r="X266" s="35"/>
      <c r="Y266" s="35"/>
      <c r="Z266" s="35"/>
      <c r="AA266" s="77"/>
      <c r="AB266" s="77"/>
      <c r="AC266" s="35"/>
      <c r="AD266" s="35"/>
      <c r="AE266" s="77"/>
      <c r="AF266" s="77"/>
      <c r="AG266" s="161"/>
      <c r="AH266" s="35"/>
      <c r="AI266" s="35"/>
      <c r="AJ266" s="35"/>
      <c r="AK266" s="35"/>
      <c r="AL266" s="77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  <c r="AX266" s="14"/>
      <c r="AY266" s="14"/>
      <c r="AZ266" s="14"/>
      <c r="BA266" s="14"/>
      <c r="BB266" s="14"/>
    </row>
    <row r="267" spans="7:54">
      <c r="G267" s="357"/>
      <c r="H267" s="362"/>
      <c r="I267" s="159"/>
      <c r="J267" s="159"/>
      <c r="K267" s="159"/>
      <c r="L267" s="159"/>
      <c r="M267" s="161"/>
      <c r="N267" s="161"/>
      <c r="O267" s="161"/>
      <c r="P267" s="161"/>
      <c r="Q267" s="35"/>
      <c r="R267" s="161"/>
      <c r="S267" s="161"/>
      <c r="T267" s="35"/>
      <c r="U267" s="35"/>
      <c r="V267" s="35"/>
      <c r="W267" s="35"/>
      <c r="X267" s="35"/>
      <c r="Y267" s="35"/>
      <c r="Z267" s="35"/>
      <c r="AA267" s="77"/>
      <c r="AB267" s="77"/>
      <c r="AC267" s="35"/>
      <c r="AD267" s="35"/>
      <c r="AE267" s="77"/>
      <c r="AF267" s="77"/>
      <c r="AG267" s="161"/>
      <c r="AH267" s="35"/>
      <c r="AI267" s="35"/>
      <c r="AJ267" s="35"/>
      <c r="AK267" s="35"/>
      <c r="AL267" s="77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  <c r="AZ267" s="14"/>
      <c r="BA267" s="14"/>
      <c r="BB267" s="14"/>
    </row>
    <row r="268" spans="7:54">
      <c r="G268" s="357"/>
      <c r="H268" s="362"/>
      <c r="I268" s="159"/>
      <c r="J268" s="159"/>
      <c r="K268" s="159"/>
      <c r="L268" s="159"/>
      <c r="M268" s="161"/>
      <c r="N268" s="161"/>
      <c r="O268" s="161"/>
      <c r="P268" s="161"/>
      <c r="Q268" s="35"/>
      <c r="R268" s="161"/>
      <c r="S268" s="161"/>
      <c r="T268" s="35"/>
      <c r="U268" s="35"/>
      <c r="V268" s="35"/>
      <c r="W268" s="35"/>
      <c r="X268" s="35"/>
      <c r="Y268" s="35"/>
      <c r="Z268" s="35"/>
      <c r="AA268" s="77"/>
      <c r="AB268" s="77"/>
      <c r="AC268" s="35"/>
      <c r="AD268" s="35"/>
      <c r="AE268" s="77"/>
      <c r="AF268" s="77"/>
      <c r="AG268" s="161"/>
      <c r="AH268" s="35"/>
      <c r="AI268" s="35"/>
      <c r="AJ268" s="35"/>
      <c r="AK268" s="35"/>
      <c r="AL268" s="77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  <c r="BB268" s="14"/>
    </row>
    <row r="269" spans="7:54">
      <c r="G269" s="357"/>
      <c r="H269" s="362"/>
      <c r="I269" s="159"/>
      <c r="J269" s="159"/>
      <c r="K269" s="159"/>
      <c r="L269" s="159"/>
      <c r="M269" s="161"/>
      <c r="N269" s="161"/>
      <c r="O269" s="161"/>
      <c r="P269" s="161"/>
      <c r="Q269" s="35"/>
      <c r="R269" s="161"/>
      <c r="S269" s="161"/>
      <c r="T269" s="35"/>
      <c r="U269" s="35"/>
      <c r="V269" s="35"/>
      <c r="W269" s="35"/>
      <c r="X269" s="35"/>
      <c r="Y269" s="35"/>
      <c r="Z269" s="35"/>
      <c r="AA269" s="77"/>
      <c r="AB269" s="77"/>
      <c r="AC269" s="35"/>
      <c r="AD269" s="35"/>
      <c r="AE269" s="77"/>
      <c r="AF269" s="77"/>
      <c r="AG269" s="161"/>
      <c r="AH269" s="35"/>
      <c r="AI269" s="35"/>
      <c r="AJ269" s="35"/>
      <c r="AK269" s="35"/>
      <c r="AL269" s="77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  <c r="AX269" s="14"/>
      <c r="AY269" s="14"/>
      <c r="AZ269" s="14"/>
      <c r="BA269" s="14"/>
      <c r="BB269" s="14"/>
    </row>
    <row r="270" spans="7:54">
      <c r="G270" s="357"/>
      <c r="H270" s="362"/>
      <c r="I270" s="159"/>
      <c r="J270" s="159"/>
      <c r="K270" s="159"/>
      <c r="L270" s="159"/>
      <c r="M270" s="161"/>
      <c r="N270" s="161"/>
      <c r="O270" s="161"/>
      <c r="P270" s="161"/>
      <c r="Q270" s="35"/>
      <c r="R270" s="161"/>
      <c r="S270" s="161"/>
      <c r="T270" s="35"/>
      <c r="U270" s="35"/>
      <c r="V270" s="35"/>
      <c r="W270" s="35"/>
      <c r="X270" s="35"/>
      <c r="Y270" s="35"/>
      <c r="Z270" s="35"/>
      <c r="AA270" s="77"/>
      <c r="AB270" s="77"/>
      <c r="AC270" s="35"/>
      <c r="AD270" s="35"/>
      <c r="AE270" s="77"/>
      <c r="AF270" s="77"/>
      <c r="AG270" s="161"/>
      <c r="AH270" s="35"/>
      <c r="AI270" s="35"/>
      <c r="AJ270" s="35"/>
      <c r="AK270" s="35"/>
      <c r="AL270" s="77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/>
      <c r="AZ270" s="14"/>
      <c r="BA270" s="14"/>
      <c r="BB270" s="14"/>
    </row>
    <row r="271" spans="7:54">
      <c r="G271" s="357"/>
      <c r="H271" s="362"/>
      <c r="I271" s="159"/>
      <c r="J271" s="159"/>
      <c r="K271" s="159"/>
      <c r="L271" s="159"/>
      <c r="M271" s="161"/>
      <c r="N271" s="161"/>
      <c r="O271" s="161"/>
      <c r="P271" s="161"/>
      <c r="Q271" s="35"/>
      <c r="R271" s="161"/>
      <c r="S271" s="161"/>
      <c r="T271" s="35"/>
      <c r="U271" s="35"/>
      <c r="V271" s="35"/>
      <c r="W271" s="35"/>
      <c r="X271" s="35"/>
      <c r="Y271" s="35"/>
      <c r="Z271" s="35"/>
      <c r="AA271" s="77"/>
      <c r="AB271" s="77"/>
      <c r="AC271" s="35"/>
      <c r="AD271" s="35"/>
      <c r="AE271" s="77"/>
      <c r="AF271" s="77"/>
      <c r="AG271" s="161"/>
      <c r="AH271" s="35"/>
      <c r="AI271" s="35"/>
      <c r="AJ271" s="35"/>
      <c r="AK271" s="35"/>
      <c r="AL271" s="77"/>
      <c r="AM271" s="31"/>
      <c r="AN271" s="31"/>
      <c r="AO271" s="31"/>
      <c r="AY271" s="14"/>
      <c r="AZ271" s="14"/>
      <c r="BA271" s="14"/>
      <c r="BB271" s="14"/>
    </row>
    <row r="272" spans="7:54">
      <c r="G272" s="357"/>
      <c r="H272" s="362"/>
      <c r="I272" s="159"/>
      <c r="J272" s="159"/>
      <c r="K272" s="159"/>
      <c r="L272" s="159"/>
      <c r="M272" s="161"/>
      <c r="N272" s="161"/>
      <c r="O272" s="161"/>
      <c r="P272" s="161"/>
      <c r="Q272" s="35"/>
      <c r="R272" s="161"/>
      <c r="S272" s="161"/>
      <c r="T272" s="35"/>
      <c r="U272" s="35"/>
      <c r="V272" s="35"/>
      <c r="W272" s="35"/>
      <c r="X272" s="35"/>
      <c r="Y272" s="35"/>
      <c r="Z272" s="35"/>
      <c r="AA272" s="77"/>
      <c r="AB272" s="77"/>
      <c r="AC272" s="35"/>
      <c r="AD272" s="35"/>
      <c r="AE272" s="77"/>
      <c r="AF272" s="77"/>
      <c r="AG272" s="161"/>
      <c r="AH272" s="35"/>
      <c r="AI272" s="35"/>
      <c r="AJ272" s="35"/>
      <c r="AK272" s="35"/>
      <c r="AL272" s="77"/>
      <c r="AM272" s="35"/>
      <c r="AN272" s="35"/>
      <c r="AO272" s="35"/>
      <c r="AY272" s="14"/>
      <c r="AZ272" s="14"/>
      <c r="BA272" s="14"/>
      <c r="BB272" s="14"/>
    </row>
    <row r="273" spans="1:54" ht="15">
      <c r="B273" s="31"/>
      <c r="C273" s="31"/>
      <c r="D273" s="31"/>
      <c r="E273" s="358"/>
      <c r="F273" s="31"/>
      <c r="G273" s="358"/>
      <c r="H273" s="342"/>
      <c r="I273" s="160"/>
      <c r="J273" s="160"/>
      <c r="K273" s="160"/>
      <c r="L273" s="160"/>
      <c r="M273" s="161"/>
      <c r="N273" s="161"/>
      <c r="O273" s="161"/>
      <c r="P273" s="161"/>
      <c r="Q273" s="35"/>
      <c r="R273" s="161"/>
      <c r="S273" s="161"/>
      <c r="T273" s="35"/>
      <c r="U273" s="35"/>
      <c r="V273" s="35"/>
      <c r="W273" s="35"/>
      <c r="X273" s="35"/>
      <c r="Y273" s="35"/>
      <c r="Z273" s="35"/>
      <c r="AA273" s="77"/>
      <c r="AB273" s="77"/>
      <c r="AC273" s="35"/>
      <c r="AD273" s="35"/>
      <c r="AE273" s="77"/>
      <c r="AF273" s="77"/>
      <c r="AG273" s="161"/>
      <c r="AH273" s="35"/>
      <c r="AI273" s="35"/>
      <c r="AJ273" s="35"/>
      <c r="AK273" s="35"/>
      <c r="AL273" s="77"/>
      <c r="AM273" s="35"/>
      <c r="AN273" s="35"/>
      <c r="AO273" s="35"/>
      <c r="AY273" s="14"/>
      <c r="AZ273" s="14"/>
      <c r="BA273" s="14"/>
      <c r="BB273" s="14"/>
    </row>
    <row r="274" spans="1:54" ht="15">
      <c r="B274" s="35"/>
      <c r="C274" s="35"/>
      <c r="D274" s="35"/>
      <c r="E274" s="359"/>
      <c r="F274" s="35"/>
      <c r="G274" s="359"/>
      <c r="H274" s="343"/>
      <c r="I274" s="161"/>
      <c r="J274" s="161"/>
      <c r="K274" s="161"/>
      <c r="L274" s="161"/>
      <c r="M274" s="161"/>
      <c r="N274" s="161"/>
      <c r="O274" s="161"/>
      <c r="P274" s="161"/>
      <c r="Q274" s="35"/>
      <c r="R274" s="161"/>
      <c r="S274" s="161"/>
      <c r="T274" s="35"/>
      <c r="U274" s="35"/>
      <c r="V274" s="35"/>
      <c r="W274" s="35"/>
      <c r="X274" s="35"/>
      <c r="Y274" s="35"/>
      <c r="Z274" s="35"/>
      <c r="AA274" s="77"/>
      <c r="AB274" s="77"/>
      <c r="AC274" s="35"/>
      <c r="AD274" s="35"/>
      <c r="AE274" s="77"/>
      <c r="AF274" s="77"/>
      <c r="AG274" s="161"/>
      <c r="AH274" s="35"/>
      <c r="AI274" s="35"/>
      <c r="AJ274" s="35"/>
      <c r="AK274" s="35"/>
      <c r="AL274" s="77"/>
      <c r="AM274" s="35"/>
      <c r="AN274" s="35"/>
      <c r="AO274" s="35"/>
      <c r="AY274" s="14"/>
      <c r="AZ274" s="14"/>
      <c r="BA274" s="14"/>
      <c r="BB274" s="14"/>
    </row>
    <row r="275" spans="1:54" ht="15">
      <c r="B275" s="35"/>
      <c r="C275" s="35"/>
      <c r="D275" s="35"/>
      <c r="E275" s="359"/>
      <c r="F275" s="35"/>
      <c r="G275" s="359"/>
      <c r="H275" s="343"/>
      <c r="I275" s="161"/>
      <c r="J275" s="161"/>
      <c r="K275" s="161"/>
      <c r="L275" s="161"/>
      <c r="M275" s="161"/>
      <c r="N275" s="161"/>
      <c r="O275" s="161"/>
      <c r="P275" s="161"/>
      <c r="Q275" s="35"/>
      <c r="R275" s="161"/>
      <c r="S275" s="161"/>
      <c r="T275" s="35"/>
      <c r="U275" s="35"/>
      <c r="V275" s="35"/>
      <c r="W275" s="35"/>
      <c r="X275" s="35"/>
      <c r="Y275" s="35"/>
      <c r="Z275" s="35"/>
      <c r="AA275" s="77"/>
      <c r="AB275" s="77"/>
      <c r="AC275" s="35"/>
      <c r="AD275" s="35"/>
      <c r="AE275" s="77"/>
      <c r="AF275" s="77"/>
      <c r="AG275" s="161"/>
      <c r="AH275" s="35"/>
      <c r="AI275" s="35"/>
      <c r="AJ275" s="35"/>
      <c r="AK275" s="35"/>
      <c r="AL275" s="77"/>
      <c r="AM275" s="35"/>
      <c r="AN275" s="35"/>
      <c r="AO275" s="35"/>
      <c r="AY275" s="14"/>
      <c r="AZ275" s="14"/>
      <c r="BA275" s="14"/>
      <c r="BB275" s="14"/>
    </row>
    <row r="276" spans="1:54" ht="15">
      <c r="B276" s="35"/>
      <c r="C276" s="35"/>
      <c r="D276" s="35"/>
      <c r="E276" s="359"/>
      <c r="F276" s="35"/>
      <c r="G276" s="359"/>
      <c r="H276" s="343"/>
      <c r="I276" s="161"/>
      <c r="J276" s="161"/>
      <c r="K276" s="161"/>
      <c r="L276" s="161"/>
      <c r="M276" s="161"/>
      <c r="N276" s="161"/>
      <c r="O276" s="161"/>
      <c r="P276" s="161"/>
      <c r="Q276" s="35"/>
      <c r="R276" s="161"/>
      <c r="S276" s="161"/>
      <c r="T276" s="35"/>
      <c r="U276" s="35"/>
      <c r="V276" s="35"/>
      <c r="W276" s="35"/>
      <c r="X276" s="35"/>
      <c r="Y276" s="35"/>
      <c r="Z276" s="35"/>
      <c r="AA276" s="77"/>
      <c r="AB276" s="77"/>
      <c r="AC276" s="35"/>
      <c r="AD276" s="35"/>
      <c r="AE276" s="77"/>
      <c r="AF276" s="77"/>
      <c r="AG276" s="161"/>
      <c r="AH276" s="35"/>
      <c r="AI276" s="35"/>
      <c r="AJ276" s="35"/>
      <c r="AK276" s="35"/>
      <c r="AL276" s="77"/>
      <c r="AM276" s="35"/>
      <c r="AN276" s="35"/>
      <c r="AO276" s="35"/>
      <c r="AY276" s="14"/>
      <c r="AZ276" s="14"/>
      <c r="BA276" s="14"/>
      <c r="BB276" s="14"/>
    </row>
    <row r="277" spans="1:54" ht="15">
      <c r="B277" s="35"/>
      <c r="C277" s="35"/>
      <c r="D277" s="35"/>
      <c r="E277" s="359"/>
      <c r="F277" s="35"/>
      <c r="G277" s="359"/>
      <c r="H277" s="343"/>
      <c r="I277" s="161"/>
      <c r="J277" s="161"/>
      <c r="K277" s="161"/>
      <c r="L277" s="161"/>
      <c r="M277" s="161"/>
      <c r="N277" s="161"/>
      <c r="O277" s="161"/>
      <c r="P277" s="161"/>
      <c r="Q277" s="35"/>
      <c r="R277" s="161"/>
      <c r="S277" s="161"/>
      <c r="T277" s="35"/>
      <c r="U277" s="35"/>
      <c r="V277" s="35"/>
      <c r="W277" s="35"/>
      <c r="X277" s="35"/>
      <c r="Y277" s="35"/>
      <c r="Z277" s="35"/>
      <c r="AA277" s="77"/>
      <c r="AB277" s="77"/>
      <c r="AC277" s="35"/>
      <c r="AD277" s="35"/>
      <c r="AE277" s="77"/>
      <c r="AF277" s="77"/>
      <c r="AG277" s="161"/>
      <c r="AH277" s="35"/>
      <c r="AI277" s="35"/>
      <c r="AJ277" s="35"/>
      <c r="AK277" s="35"/>
      <c r="AL277" s="77"/>
      <c r="AM277" s="35"/>
      <c r="AN277" s="35"/>
      <c r="AO277" s="35"/>
      <c r="BA277" s="14"/>
      <c r="BB277" s="14"/>
    </row>
    <row r="278" spans="1:54" ht="15">
      <c r="B278" s="35"/>
      <c r="C278" s="35"/>
      <c r="D278" s="35"/>
      <c r="E278" s="359"/>
      <c r="F278" s="35"/>
      <c r="G278" s="359"/>
      <c r="H278" s="343"/>
      <c r="I278" s="161"/>
      <c r="J278" s="161"/>
      <c r="K278" s="161"/>
      <c r="L278" s="161"/>
      <c r="M278" s="161"/>
      <c r="N278" s="161"/>
      <c r="O278" s="161"/>
      <c r="P278" s="161"/>
      <c r="Q278" s="35"/>
      <c r="R278" s="161"/>
      <c r="S278" s="161"/>
      <c r="T278" s="35"/>
      <c r="U278" s="35"/>
      <c r="V278" s="35"/>
      <c r="W278" s="35"/>
      <c r="X278" s="35"/>
      <c r="Y278" s="35"/>
      <c r="Z278" s="35"/>
      <c r="AA278" s="77"/>
      <c r="AB278" s="77"/>
      <c r="AC278" s="35"/>
      <c r="AD278" s="35"/>
      <c r="AE278" s="77"/>
      <c r="AF278" s="77"/>
      <c r="AG278" s="161"/>
      <c r="AH278" s="35"/>
      <c r="AI278" s="35"/>
      <c r="AJ278" s="35"/>
      <c r="AK278" s="35"/>
      <c r="AL278" s="77"/>
      <c r="AM278" s="35"/>
      <c r="AN278" s="35"/>
      <c r="AO278" s="35"/>
      <c r="BA278" s="14"/>
      <c r="BB278" s="14"/>
    </row>
    <row r="279" spans="1:54" ht="15">
      <c r="B279" s="35"/>
      <c r="C279" s="35"/>
      <c r="D279" s="35"/>
      <c r="E279" s="359"/>
      <c r="F279" s="35"/>
      <c r="G279" s="359"/>
      <c r="H279" s="343"/>
      <c r="I279" s="161"/>
      <c r="J279" s="161"/>
      <c r="K279" s="161"/>
      <c r="L279" s="161"/>
      <c r="M279" s="161"/>
      <c r="N279" s="161"/>
      <c r="O279" s="161"/>
      <c r="P279" s="161"/>
      <c r="Q279" s="35"/>
      <c r="R279" s="161"/>
      <c r="S279" s="161"/>
      <c r="T279" s="35"/>
      <c r="U279" s="35"/>
      <c r="V279" s="35"/>
      <c r="W279" s="35"/>
      <c r="X279" s="35"/>
      <c r="Y279" s="35"/>
      <c r="Z279" s="35"/>
      <c r="AA279" s="77"/>
      <c r="AB279" s="77"/>
      <c r="AC279" s="35"/>
      <c r="AD279" s="35"/>
      <c r="AE279" s="77"/>
      <c r="AF279" s="77"/>
      <c r="AG279" s="161"/>
      <c r="AH279" s="35"/>
      <c r="AI279" s="35"/>
      <c r="AJ279" s="35"/>
      <c r="AK279" s="35"/>
      <c r="AL279" s="77"/>
      <c r="AM279" s="35"/>
      <c r="AN279" s="35"/>
      <c r="AO279" s="35"/>
      <c r="BA279" s="14"/>
      <c r="BB279" s="14"/>
    </row>
    <row r="280" spans="1:54" ht="15">
      <c r="B280" s="35"/>
      <c r="C280" s="35"/>
      <c r="D280" s="35"/>
      <c r="E280" s="359"/>
      <c r="F280" s="35"/>
      <c r="G280" s="359"/>
      <c r="H280" s="343"/>
      <c r="I280" s="161"/>
      <c r="J280" s="161"/>
      <c r="K280" s="161"/>
      <c r="L280" s="161"/>
      <c r="M280" s="161"/>
      <c r="N280" s="161"/>
      <c r="O280" s="161"/>
      <c r="P280" s="161"/>
      <c r="Q280" s="35"/>
      <c r="R280" s="161"/>
      <c r="S280" s="161"/>
      <c r="T280" s="35"/>
      <c r="U280" s="35"/>
      <c r="V280" s="35"/>
      <c r="W280" s="35"/>
      <c r="X280" s="35"/>
      <c r="Y280" s="35"/>
      <c r="Z280" s="35"/>
      <c r="AA280" s="77"/>
      <c r="AB280" s="77"/>
      <c r="AC280" s="35"/>
      <c r="AD280" s="35"/>
      <c r="AE280" s="77"/>
      <c r="AF280" s="77"/>
      <c r="AG280" s="161"/>
      <c r="AH280" s="35"/>
      <c r="AI280" s="35"/>
      <c r="AJ280" s="35"/>
      <c r="AK280" s="35"/>
      <c r="AL280" s="77"/>
      <c r="AM280" s="35"/>
      <c r="AN280" s="35"/>
      <c r="AO280" s="35"/>
      <c r="BA280" s="14"/>
      <c r="BB280" s="14"/>
    </row>
    <row r="281" spans="1:54" ht="15">
      <c r="B281" s="35"/>
      <c r="C281" s="35"/>
      <c r="D281" s="35"/>
      <c r="E281" s="359"/>
      <c r="F281" s="35"/>
      <c r="G281" s="359"/>
      <c r="H281" s="343"/>
      <c r="I281" s="161"/>
      <c r="J281" s="161"/>
      <c r="K281" s="161"/>
      <c r="L281" s="161"/>
      <c r="M281" s="161"/>
      <c r="N281" s="161"/>
      <c r="O281" s="161"/>
      <c r="P281" s="161"/>
      <c r="Q281" s="35"/>
      <c r="R281" s="161"/>
      <c r="S281" s="161"/>
      <c r="T281" s="35"/>
      <c r="U281" s="35"/>
      <c r="V281" s="35"/>
      <c r="W281" s="35"/>
      <c r="X281" s="35"/>
      <c r="Y281" s="35"/>
      <c r="Z281" s="35"/>
      <c r="AA281" s="77"/>
      <c r="AB281" s="77"/>
      <c r="AC281" s="35"/>
      <c r="AD281" s="35"/>
      <c r="AE281" s="77"/>
      <c r="AF281" s="77"/>
      <c r="AG281" s="161"/>
      <c r="AH281" s="35"/>
      <c r="AI281" s="35"/>
      <c r="AJ281" s="35"/>
      <c r="AK281" s="35"/>
      <c r="AL281" s="77"/>
      <c r="AM281" s="35"/>
      <c r="AN281" s="35"/>
      <c r="AO281" s="35"/>
      <c r="BA281" s="14"/>
      <c r="BB281" s="14"/>
    </row>
    <row r="282" spans="1:54" ht="15">
      <c r="B282" s="35"/>
      <c r="C282" s="35"/>
      <c r="D282" s="35"/>
      <c r="E282" s="359"/>
      <c r="F282" s="35"/>
      <c r="G282" s="359"/>
      <c r="H282" s="343"/>
      <c r="I282" s="161"/>
      <c r="J282" s="161"/>
      <c r="K282" s="161"/>
      <c r="L282" s="161"/>
      <c r="M282" s="161"/>
      <c r="N282" s="161"/>
      <c r="O282" s="161"/>
      <c r="P282" s="161"/>
      <c r="Q282" s="35"/>
      <c r="R282" s="161"/>
      <c r="S282" s="161"/>
      <c r="T282" s="35"/>
      <c r="U282" s="35"/>
      <c r="V282" s="35"/>
      <c r="W282" s="35"/>
      <c r="X282" s="35"/>
      <c r="Y282" s="35"/>
      <c r="Z282" s="35"/>
      <c r="AA282" s="77"/>
      <c r="AB282" s="77"/>
      <c r="AC282" s="35"/>
      <c r="AD282" s="35"/>
      <c r="AE282" s="77"/>
      <c r="AF282" s="77"/>
      <c r="AG282" s="161"/>
      <c r="AH282" s="35"/>
      <c r="AI282" s="35"/>
      <c r="AJ282" s="35"/>
      <c r="AK282" s="35"/>
      <c r="AL282" s="77"/>
      <c r="AM282" s="35"/>
      <c r="AN282" s="35"/>
      <c r="AO282" s="35"/>
      <c r="BA282" s="14"/>
    </row>
    <row r="283" spans="1:54" ht="15">
      <c r="A283" s="165"/>
      <c r="B283" s="35"/>
      <c r="C283" s="35"/>
      <c r="D283" s="35"/>
      <c r="E283" s="359"/>
      <c r="F283" s="35"/>
      <c r="G283" s="359"/>
      <c r="H283" s="343"/>
      <c r="I283" s="161"/>
      <c r="J283" s="161"/>
      <c r="K283" s="161"/>
      <c r="L283" s="161"/>
      <c r="M283" s="161"/>
      <c r="N283" s="161"/>
      <c r="O283" s="161"/>
      <c r="P283" s="161"/>
      <c r="Q283" s="35"/>
      <c r="R283" s="161"/>
      <c r="S283" s="161"/>
      <c r="T283" s="35"/>
      <c r="U283" s="35"/>
      <c r="V283" s="35"/>
      <c r="W283" s="35"/>
      <c r="X283" s="35"/>
      <c r="Y283" s="35"/>
      <c r="Z283" s="35"/>
      <c r="AA283" s="77"/>
      <c r="AB283" s="77"/>
      <c r="AC283" s="35"/>
      <c r="AD283" s="35"/>
      <c r="AE283" s="77"/>
      <c r="AF283" s="77"/>
      <c r="AG283" s="161"/>
      <c r="AH283" s="35"/>
      <c r="AI283" s="35"/>
      <c r="AJ283" s="35"/>
      <c r="AK283" s="35"/>
      <c r="AL283" s="77"/>
      <c r="AM283" s="35"/>
      <c r="AN283" s="35"/>
      <c r="AO283" s="35"/>
    </row>
    <row r="284" spans="1:54" ht="15">
      <c r="A284" s="166"/>
      <c r="B284" s="35"/>
      <c r="C284" s="35"/>
      <c r="D284" s="35"/>
      <c r="E284" s="359"/>
      <c r="F284" s="35"/>
      <c r="G284" s="359"/>
      <c r="H284" s="343"/>
      <c r="I284" s="161"/>
      <c r="J284" s="161"/>
      <c r="K284" s="161"/>
      <c r="L284" s="161"/>
      <c r="M284" s="161"/>
      <c r="N284" s="161"/>
      <c r="O284" s="161"/>
      <c r="P284" s="161"/>
      <c r="Q284" s="35"/>
      <c r="R284" s="161"/>
      <c r="S284" s="161"/>
      <c r="T284" s="35"/>
      <c r="U284" s="35"/>
      <c r="V284" s="35"/>
      <c r="W284" s="35"/>
      <c r="X284" s="35"/>
      <c r="Y284" s="35"/>
      <c r="Z284" s="35"/>
      <c r="AA284" s="77"/>
      <c r="AB284" s="77"/>
      <c r="AC284" s="35"/>
      <c r="AD284" s="35"/>
      <c r="AE284" s="77"/>
      <c r="AF284" s="77"/>
      <c r="AG284" s="161"/>
      <c r="AH284" s="35"/>
      <c r="AI284" s="35"/>
      <c r="AJ284" s="35"/>
      <c r="AK284" s="35"/>
      <c r="AL284" s="77"/>
      <c r="AM284" s="35"/>
      <c r="AN284" s="35"/>
      <c r="AO284" s="35"/>
    </row>
    <row r="285" spans="1:54" ht="15">
      <c r="A285" s="166"/>
      <c r="B285" s="35"/>
      <c r="C285" s="35"/>
      <c r="D285" s="35"/>
      <c r="E285" s="359"/>
      <c r="F285" s="35"/>
      <c r="G285" s="359"/>
      <c r="H285" s="343"/>
      <c r="I285" s="161"/>
      <c r="J285" s="161"/>
      <c r="K285" s="161"/>
      <c r="L285" s="161"/>
      <c r="M285" s="161"/>
      <c r="N285" s="161"/>
      <c r="O285" s="161"/>
      <c r="P285" s="161"/>
      <c r="Q285" s="35"/>
      <c r="R285" s="161"/>
      <c r="S285" s="161"/>
      <c r="T285" s="35"/>
      <c r="U285" s="35"/>
      <c r="V285" s="35"/>
      <c r="W285" s="35"/>
      <c r="X285" s="35"/>
      <c r="Y285" s="35"/>
      <c r="Z285" s="35"/>
      <c r="AA285" s="77"/>
      <c r="AB285" s="77"/>
      <c r="AC285" s="35"/>
      <c r="AD285" s="35"/>
      <c r="AE285" s="77"/>
      <c r="AF285" s="77"/>
      <c r="AG285" s="161"/>
      <c r="AH285" s="35"/>
      <c r="AI285" s="35"/>
      <c r="AJ285" s="35"/>
      <c r="AK285" s="35"/>
      <c r="AL285" s="77"/>
      <c r="AM285" s="35"/>
      <c r="AN285" s="35"/>
      <c r="AO285" s="35"/>
    </row>
    <row r="286" spans="1:54" ht="15">
      <c r="A286" s="166"/>
      <c r="B286" s="35"/>
      <c r="C286" s="35"/>
      <c r="D286" s="35"/>
      <c r="E286" s="359"/>
      <c r="F286" s="35"/>
      <c r="G286" s="359"/>
      <c r="H286" s="343"/>
      <c r="I286" s="161"/>
      <c r="J286" s="161"/>
      <c r="K286" s="161"/>
      <c r="L286" s="161"/>
      <c r="M286" s="161"/>
      <c r="N286" s="161"/>
      <c r="O286" s="161"/>
      <c r="P286" s="161"/>
      <c r="Q286" s="35"/>
      <c r="R286" s="161"/>
      <c r="S286" s="161"/>
      <c r="T286" s="35"/>
      <c r="U286" s="35"/>
      <c r="V286" s="35"/>
      <c r="W286" s="35"/>
      <c r="X286" s="35"/>
      <c r="Y286" s="35"/>
      <c r="Z286" s="35"/>
      <c r="AA286" s="77"/>
      <c r="AB286" s="77"/>
      <c r="AC286" s="35"/>
      <c r="AD286" s="35"/>
      <c r="AE286" s="77"/>
      <c r="AF286" s="77"/>
      <c r="AG286" s="161"/>
      <c r="AH286" s="35"/>
      <c r="AI286" s="35"/>
      <c r="AJ286" s="35"/>
      <c r="AK286" s="35"/>
      <c r="AL286" s="77"/>
      <c r="AM286" s="35"/>
      <c r="AN286" s="35"/>
      <c r="AO286" s="35"/>
    </row>
    <row r="287" spans="1:54" ht="15">
      <c r="A287" s="166"/>
      <c r="B287" s="35"/>
      <c r="C287" s="35"/>
      <c r="D287" s="35"/>
      <c r="E287" s="359"/>
      <c r="F287" s="35"/>
      <c r="G287" s="359"/>
      <c r="H287" s="343"/>
      <c r="I287" s="161"/>
      <c r="J287" s="161"/>
      <c r="K287" s="161"/>
      <c r="L287" s="161"/>
      <c r="M287" s="161"/>
      <c r="N287" s="161"/>
      <c r="O287" s="161"/>
      <c r="P287" s="161"/>
      <c r="Q287" s="35"/>
      <c r="R287" s="161"/>
      <c r="S287" s="161"/>
      <c r="T287" s="35"/>
      <c r="U287" s="35"/>
      <c r="V287" s="35"/>
      <c r="W287" s="35"/>
      <c r="X287" s="35"/>
      <c r="Y287" s="35"/>
      <c r="Z287" s="35"/>
      <c r="AA287" s="77"/>
      <c r="AB287" s="77"/>
      <c r="AC287" s="35"/>
      <c r="AD287" s="35"/>
      <c r="AE287" s="77"/>
      <c r="AF287" s="77"/>
      <c r="AG287" s="161"/>
      <c r="AH287" s="35"/>
      <c r="AI287" s="35"/>
      <c r="AJ287" s="35"/>
      <c r="AK287" s="35"/>
      <c r="AL287" s="77"/>
      <c r="AM287" s="35"/>
      <c r="AN287" s="35"/>
      <c r="AO287" s="35"/>
    </row>
    <row r="288" spans="1:54" ht="15">
      <c r="A288" s="166"/>
      <c r="B288" s="35"/>
      <c r="C288" s="35"/>
      <c r="D288" s="35"/>
      <c r="E288" s="359"/>
      <c r="F288" s="35"/>
      <c r="G288" s="359"/>
      <c r="H288" s="343"/>
      <c r="I288" s="161"/>
      <c r="J288" s="161"/>
      <c r="K288" s="161"/>
      <c r="L288" s="161"/>
      <c r="M288" s="161"/>
      <c r="N288" s="161"/>
      <c r="O288" s="161"/>
      <c r="P288" s="161"/>
      <c r="Q288" s="35"/>
      <c r="R288" s="161"/>
      <c r="S288" s="161"/>
      <c r="T288" s="35"/>
      <c r="U288" s="35"/>
      <c r="V288" s="35"/>
      <c r="W288" s="35"/>
      <c r="X288" s="35"/>
      <c r="Y288" s="35"/>
      <c r="Z288" s="35"/>
      <c r="AA288" s="77"/>
      <c r="AB288" s="77"/>
      <c r="AC288" s="35"/>
      <c r="AD288" s="35"/>
      <c r="AE288" s="77"/>
      <c r="AF288" s="77"/>
      <c r="AG288" s="161"/>
      <c r="AH288" s="35"/>
      <c r="AI288" s="35"/>
      <c r="AJ288" s="35"/>
      <c r="AK288" s="35"/>
      <c r="AL288" s="77"/>
      <c r="AM288" s="35"/>
      <c r="AN288" s="35"/>
      <c r="AO288" s="35"/>
    </row>
    <row r="289" spans="1:41" ht="15">
      <c r="A289" s="166"/>
      <c r="B289" s="35"/>
      <c r="C289" s="35"/>
      <c r="D289" s="35"/>
      <c r="E289" s="359"/>
      <c r="F289" s="35"/>
      <c r="G289" s="359"/>
      <c r="H289" s="343"/>
      <c r="I289" s="161"/>
      <c r="J289" s="161"/>
      <c r="K289" s="161"/>
      <c r="L289" s="161"/>
      <c r="M289" s="161"/>
      <c r="N289" s="161"/>
      <c r="O289" s="161"/>
      <c r="P289" s="161"/>
      <c r="Q289" s="35"/>
      <c r="R289" s="161"/>
      <c r="S289" s="161"/>
      <c r="T289" s="35"/>
      <c r="U289" s="35"/>
      <c r="V289" s="35"/>
      <c r="W289" s="35"/>
      <c r="X289" s="35"/>
      <c r="Y289" s="35"/>
      <c r="Z289" s="35"/>
      <c r="AA289" s="77"/>
      <c r="AB289" s="77"/>
      <c r="AC289" s="35"/>
      <c r="AD289" s="35"/>
      <c r="AE289" s="77"/>
      <c r="AF289" s="77"/>
      <c r="AG289" s="161"/>
      <c r="AH289" s="35"/>
      <c r="AI289" s="35"/>
      <c r="AJ289" s="35"/>
      <c r="AK289" s="35"/>
      <c r="AL289" s="77"/>
      <c r="AM289" s="35"/>
      <c r="AN289" s="35"/>
      <c r="AO289" s="35"/>
    </row>
    <row r="290" spans="1:41" ht="15">
      <c r="A290" s="166"/>
      <c r="B290" s="35"/>
      <c r="C290" s="35"/>
      <c r="D290" s="35"/>
      <c r="E290" s="359"/>
      <c r="F290" s="35"/>
      <c r="G290" s="359"/>
      <c r="H290" s="343"/>
      <c r="I290" s="161"/>
      <c r="J290" s="161"/>
      <c r="K290" s="161"/>
      <c r="L290" s="161"/>
      <c r="M290" s="161"/>
      <c r="N290" s="161"/>
      <c r="O290" s="161"/>
      <c r="P290" s="161"/>
      <c r="Q290" s="35"/>
      <c r="R290" s="161"/>
      <c r="S290" s="161"/>
      <c r="T290" s="35"/>
      <c r="U290" s="35"/>
      <c r="V290" s="35"/>
      <c r="W290" s="35"/>
      <c r="X290" s="35"/>
      <c r="Y290" s="35"/>
      <c r="Z290" s="35"/>
      <c r="AA290" s="77"/>
      <c r="AB290" s="77"/>
      <c r="AC290" s="35"/>
      <c r="AD290" s="35"/>
      <c r="AE290" s="77"/>
      <c r="AF290" s="77"/>
      <c r="AG290" s="161"/>
      <c r="AH290" s="35"/>
      <c r="AI290" s="35"/>
      <c r="AJ290" s="35"/>
      <c r="AK290" s="35"/>
      <c r="AL290" s="77"/>
      <c r="AM290" s="35"/>
      <c r="AN290" s="35"/>
      <c r="AO290" s="35"/>
    </row>
    <row r="291" spans="1:41" ht="15">
      <c r="A291" s="166"/>
      <c r="B291" s="35"/>
      <c r="C291" s="35"/>
      <c r="D291" s="35"/>
      <c r="E291" s="359"/>
      <c r="F291" s="35"/>
      <c r="G291" s="359"/>
      <c r="H291" s="343"/>
      <c r="I291" s="161"/>
      <c r="J291" s="161"/>
      <c r="K291" s="161"/>
      <c r="L291" s="161"/>
      <c r="M291" s="161"/>
      <c r="N291" s="161"/>
      <c r="O291" s="161"/>
      <c r="P291" s="161"/>
      <c r="Q291" s="35"/>
      <c r="R291" s="161"/>
      <c r="S291" s="161"/>
      <c r="T291" s="35"/>
      <c r="U291" s="35"/>
      <c r="V291" s="35"/>
      <c r="W291" s="35"/>
      <c r="X291" s="35"/>
      <c r="Y291" s="35"/>
      <c r="Z291" s="35"/>
      <c r="AA291" s="77"/>
      <c r="AB291" s="77"/>
      <c r="AC291" s="35"/>
      <c r="AD291" s="35"/>
      <c r="AE291" s="77"/>
      <c r="AF291" s="77"/>
      <c r="AG291" s="161"/>
      <c r="AH291" s="35"/>
      <c r="AI291" s="35"/>
      <c r="AJ291" s="35"/>
      <c r="AK291" s="35"/>
      <c r="AL291" s="77"/>
      <c r="AM291" s="35"/>
      <c r="AN291" s="35"/>
      <c r="AO291" s="35"/>
    </row>
    <row r="292" spans="1:41" ht="15">
      <c r="A292" s="166"/>
      <c r="B292" s="35"/>
      <c r="C292" s="35"/>
      <c r="D292" s="35"/>
      <c r="E292" s="359"/>
      <c r="F292" s="35"/>
      <c r="G292" s="359"/>
      <c r="H292" s="343"/>
      <c r="I292" s="161"/>
      <c r="J292" s="161"/>
      <c r="K292" s="161"/>
      <c r="L292" s="161"/>
      <c r="M292" s="161"/>
      <c r="N292" s="161"/>
      <c r="O292" s="161"/>
      <c r="P292" s="161"/>
      <c r="Q292" s="35"/>
      <c r="R292" s="161"/>
      <c r="S292" s="161"/>
      <c r="T292" s="35"/>
      <c r="U292" s="35"/>
      <c r="V292" s="35"/>
      <c r="W292" s="35"/>
      <c r="X292" s="35"/>
      <c r="Y292" s="35"/>
      <c r="Z292" s="35"/>
      <c r="AA292" s="77"/>
      <c r="AB292" s="77"/>
      <c r="AC292" s="35"/>
      <c r="AD292" s="35"/>
      <c r="AE292" s="77"/>
      <c r="AF292" s="77"/>
      <c r="AG292" s="161"/>
      <c r="AH292" s="35"/>
      <c r="AI292" s="35"/>
      <c r="AJ292" s="35"/>
      <c r="AK292" s="35"/>
      <c r="AL292" s="77"/>
      <c r="AM292" s="35"/>
      <c r="AN292" s="35"/>
      <c r="AO292" s="35"/>
    </row>
    <row r="293" spans="1:41" ht="15">
      <c r="A293" s="166"/>
      <c r="B293" s="35"/>
      <c r="C293" s="35"/>
      <c r="D293" s="35"/>
      <c r="E293" s="359"/>
      <c r="F293" s="35"/>
      <c r="G293" s="359"/>
      <c r="H293" s="343"/>
      <c r="I293" s="161"/>
      <c r="J293" s="161"/>
      <c r="K293" s="161"/>
      <c r="L293" s="161"/>
      <c r="M293" s="161"/>
      <c r="N293" s="161"/>
      <c r="O293" s="161"/>
      <c r="P293" s="161"/>
      <c r="Q293" s="35"/>
      <c r="R293" s="161"/>
      <c r="S293" s="161"/>
      <c r="T293" s="35"/>
      <c r="U293" s="35"/>
      <c r="V293" s="35"/>
      <c r="W293" s="35"/>
      <c r="X293" s="35"/>
      <c r="Y293" s="35"/>
      <c r="Z293" s="35"/>
      <c r="AA293" s="77"/>
      <c r="AB293" s="77"/>
      <c r="AC293" s="35"/>
      <c r="AD293" s="35"/>
      <c r="AE293" s="77"/>
      <c r="AF293" s="77"/>
      <c r="AG293" s="161"/>
      <c r="AH293" s="35"/>
      <c r="AI293" s="35"/>
      <c r="AJ293" s="35"/>
      <c r="AK293" s="35"/>
      <c r="AL293" s="77"/>
      <c r="AM293" s="35"/>
      <c r="AN293" s="35"/>
      <c r="AO293" s="35"/>
    </row>
    <row r="294" spans="1:41" ht="15">
      <c r="A294" s="166"/>
      <c r="B294" s="35"/>
      <c r="C294" s="35"/>
      <c r="D294" s="35"/>
      <c r="E294" s="359"/>
      <c r="F294" s="35"/>
      <c r="G294" s="359"/>
      <c r="H294" s="343"/>
      <c r="I294" s="161"/>
      <c r="J294" s="161"/>
      <c r="K294" s="161"/>
      <c r="L294" s="161"/>
      <c r="M294" s="161"/>
      <c r="N294" s="161"/>
      <c r="O294" s="161"/>
      <c r="P294" s="161"/>
      <c r="Q294" s="35"/>
      <c r="R294" s="161"/>
      <c r="S294" s="161"/>
      <c r="T294" s="35"/>
      <c r="U294" s="35"/>
      <c r="V294" s="35"/>
      <c r="W294" s="35"/>
      <c r="X294" s="35"/>
      <c r="Y294" s="35"/>
      <c r="Z294" s="35"/>
      <c r="AA294" s="77"/>
      <c r="AB294" s="77"/>
      <c r="AC294" s="35"/>
      <c r="AD294" s="35"/>
      <c r="AE294" s="77"/>
      <c r="AF294" s="77"/>
      <c r="AG294" s="161"/>
      <c r="AH294" s="35"/>
      <c r="AI294" s="35"/>
      <c r="AJ294" s="35"/>
      <c r="AK294" s="35"/>
      <c r="AL294" s="77"/>
      <c r="AM294" s="35"/>
      <c r="AN294" s="35"/>
      <c r="AO294" s="35"/>
    </row>
    <row r="295" spans="1:41" ht="15">
      <c r="A295" s="166"/>
      <c r="B295" s="35"/>
      <c r="C295" s="35"/>
      <c r="D295" s="35"/>
      <c r="E295" s="359"/>
      <c r="F295" s="35"/>
      <c r="G295" s="359"/>
      <c r="H295" s="343"/>
      <c r="I295" s="161"/>
      <c r="J295" s="161"/>
      <c r="K295" s="161"/>
      <c r="L295" s="161"/>
      <c r="M295" s="161"/>
      <c r="N295" s="161"/>
      <c r="O295" s="161"/>
      <c r="P295" s="161"/>
      <c r="Q295" s="35"/>
      <c r="R295" s="161"/>
      <c r="S295" s="161"/>
      <c r="T295" s="35"/>
      <c r="U295" s="35"/>
      <c r="V295" s="35"/>
      <c r="W295" s="35"/>
      <c r="X295" s="35"/>
      <c r="Y295" s="35"/>
      <c r="Z295" s="35"/>
      <c r="AA295" s="77"/>
      <c r="AB295" s="77"/>
      <c r="AC295" s="35"/>
      <c r="AD295" s="35"/>
      <c r="AE295" s="77"/>
      <c r="AF295" s="77"/>
      <c r="AG295" s="161"/>
      <c r="AH295" s="35"/>
      <c r="AI295" s="35"/>
      <c r="AJ295" s="35"/>
      <c r="AK295" s="35"/>
      <c r="AL295" s="77"/>
      <c r="AM295" s="35"/>
      <c r="AN295" s="35"/>
      <c r="AO295" s="35"/>
    </row>
    <row r="296" spans="1:41" ht="15">
      <c r="A296" s="166"/>
      <c r="B296" s="35"/>
      <c r="C296" s="35"/>
      <c r="D296" s="35"/>
      <c r="E296" s="359"/>
      <c r="F296" s="35"/>
      <c r="G296" s="359"/>
      <c r="H296" s="343"/>
      <c r="I296" s="161"/>
      <c r="J296" s="161"/>
      <c r="K296" s="161"/>
      <c r="L296" s="161"/>
      <c r="M296" s="161"/>
      <c r="N296" s="161"/>
      <c r="O296" s="161"/>
      <c r="P296" s="161"/>
      <c r="Q296" s="35"/>
      <c r="R296" s="161"/>
      <c r="S296" s="161"/>
      <c r="T296" s="35"/>
      <c r="U296" s="35"/>
      <c r="V296" s="35"/>
      <c r="W296" s="35"/>
      <c r="X296" s="35"/>
      <c r="Y296" s="35"/>
      <c r="Z296" s="35"/>
      <c r="AA296" s="77"/>
      <c r="AB296" s="77"/>
      <c r="AC296" s="35"/>
      <c r="AD296" s="35"/>
      <c r="AE296" s="77"/>
      <c r="AF296" s="77"/>
      <c r="AG296" s="161"/>
      <c r="AH296" s="35"/>
      <c r="AI296" s="35"/>
      <c r="AJ296" s="35"/>
      <c r="AM296" s="35"/>
      <c r="AN296" s="35"/>
      <c r="AO296" s="35"/>
    </row>
    <row r="297" spans="1:41" ht="15">
      <c r="A297" s="166"/>
      <c r="B297" s="35"/>
      <c r="C297" s="35"/>
      <c r="D297" s="35"/>
      <c r="E297" s="359"/>
      <c r="F297" s="35"/>
      <c r="G297" s="359"/>
      <c r="H297" s="343"/>
      <c r="I297" s="161"/>
      <c r="J297" s="161"/>
      <c r="K297" s="161"/>
      <c r="L297" s="161"/>
      <c r="M297" s="161"/>
      <c r="N297" s="161"/>
      <c r="O297" s="161"/>
      <c r="P297" s="161"/>
      <c r="Q297" s="35"/>
      <c r="R297" s="161"/>
      <c r="S297" s="161"/>
      <c r="T297" s="35"/>
      <c r="U297" s="35"/>
      <c r="V297" s="35"/>
      <c r="W297" s="35"/>
      <c r="X297" s="35"/>
      <c r="Y297" s="35"/>
      <c r="Z297" s="35"/>
      <c r="AA297" s="77"/>
      <c r="AB297" s="77"/>
      <c r="AC297" s="35"/>
      <c r="AD297" s="35"/>
      <c r="AE297" s="77"/>
      <c r="AF297" s="77"/>
      <c r="AG297" s="161"/>
      <c r="AH297" s="35"/>
      <c r="AI297" s="35"/>
      <c r="AJ297" s="35"/>
      <c r="AM297" s="35"/>
      <c r="AN297" s="35"/>
      <c r="AO297" s="35"/>
    </row>
    <row r="298" spans="1:41" ht="15">
      <c r="A298" s="166"/>
      <c r="B298" s="35"/>
      <c r="C298" s="35"/>
      <c r="D298" s="35"/>
      <c r="E298" s="359"/>
      <c r="F298" s="35"/>
      <c r="G298" s="359"/>
      <c r="H298" s="343"/>
      <c r="I298" s="161"/>
      <c r="J298" s="161"/>
      <c r="K298" s="161"/>
      <c r="L298" s="161"/>
      <c r="M298" s="161"/>
      <c r="N298" s="161"/>
      <c r="O298" s="161"/>
      <c r="P298" s="161"/>
      <c r="Q298" s="35"/>
      <c r="R298" s="161"/>
      <c r="S298" s="161"/>
      <c r="T298" s="35"/>
      <c r="U298" s="35"/>
      <c r="V298" s="35"/>
      <c r="W298" s="35"/>
      <c r="X298" s="35"/>
      <c r="Y298" s="35"/>
      <c r="Z298" s="35"/>
      <c r="AA298" s="77"/>
      <c r="AB298" s="77"/>
      <c r="AC298" s="35"/>
      <c r="AD298" s="35"/>
      <c r="AE298" s="77"/>
      <c r="AF298" s="77"/>
      <c r="AG298" s="161"/>
      <c r="AH298" s="35"/>
      <c r="AI298" s="35"/>
      <c r="AJ298" s="35"/>
      <c r="AM298" s="35"/>
      <c r="AN298" s="35"/>
      <c r="AO298" s="35"/>
    </row>
    <row r="299" spans="1:41" ht="15">
      <c r="A299" s="166"/>
      <c r="B299" s="35"/>
      <c r="C299" s="35"/>
      <c r="D299" s="35"/>
      <c r="E299" s="359"/>
      <c r="F299" s="35"/>
      <c r="G299" s="359"/>
      <c r="H299" s="343"/>
      <c r="I299" s="161"/>
      <c r="J299" s="161"/>
      <c r="K299" s="161"/>
      <c r="L299" s="161"/>
      <c r="M299" s="161"/>
      <c r="N299" s="161"/>
      <c r="O299" s="161"/>
      <c r="P299" s="161"/>
      <c r="Q299" s="35"/>
      <c r="R299" s="161"/>
      <c r="S299" s="161"/>
      <c r="T299" s="35"/>
      <c r="U299" s="35"/>
      <c r="V299" s="35"/>
      <c r="W299" s="35"/>
      <c r="X299" s="35"/>
      <c r="Y299" s="35"/>
      <c r="Z299" s="35"/>
      <c r="AA299" s="77"/>
      <c r="AB299" s="77"/>
      <c r="AC299" s="35"/>
      <c r="AD299" s="35"/>
      <c r="AE299" s="77"/>
      <c r="AF299" s="77"/>
      <c r="AG299" s="161"/>
      <c r="AH299" s="35"/>
      <c r="AI299" s="35"/>
      <c r="AJ299" s="35"/>
      <c r="AM299" s="35"/>
      <c r="AN299" s="35"/>
      <c r="AO299" s="35"/>
    </row>
    <row r="300" spans="1:41" ht="15">
      <c r="A300" s="166"/>
      <c r="B300" s="35"/>
      <c r="C300" s="35"/>
      <c r="D300" s="35"/>
      <c r="E300" s="359"/>
      <c r="F300" s="35"/>
      <c r="G300" s="359"/>
      <c r="H300" s="343"/>
      <c r="I300" s="161"/>
      <c r="J300" s="161"/>
      <c r="K300" s="161"/>
      <c r="L300" s="161"/>
      <c r="M300" s="161"/>
      <c r="N300" s="161"/>
      <c r="O300" s="161"/>
      <c r="P300" s="161"/>
      <c r="Q300" s="35"/>
      <c r="R300" s="161"/>
      <c r="S300" s="161"/>
      <c r="T300" s="35"/>
      <c r="U300" s="35"/>
      <c r="V300" s="35"/>
      <c r="W300" s="35"/>
      <c r="X300" s="35"/>
      <c r="Y300" s="35"/>
      <c r="Z300" s="35"/>
      <c r="AA300" s="77"/>
      <c r="AB300" s="77"/>
      <c r="AC300" s="35"/>
      <c r="AD300" s="35"/>
      <c r="AE300" s="77"/>
      <c r="AF300" s="77"/>
      <c r="AG300" s="161"/>
      <c r="AH300" s="35"/>
      <c r="AI300" s="35"/>
      <c r="AJ300" s="35"/>
      <c r="AM300" s="35"/>
      <c r="AN300" s="35"/>
      <c r="AO300" s="35"/>
    </row>
    <row r="301" spans="1:41" ht="15">
      <c r="A301" s="166"/>
      <c r="B301" s="35"/>
      <c r="C301" s="35"/>
      <c r="D301" s="35"/>
      <c r="E301" s="359"/>
      <c r="F301" s="35"/>
      <c r="G301" s="359"/>
      <c r="H301" s="343"/>
      <c r="I301" s="161"/>
      <c r="J301" s="161"/>
      <c r="K301" s="161"/>
      <c r="L301" s="161"/>
      <c r="M301" s="161"/>
      <c r="N301" s="161"/>
      <c r="O301" s="161"/>
      <c r="P301" s="161"/>
      <c r="Q301" s="35"/>
      <c r="R301" s="161"/>
      <c r="S301" s="161"/>
      <c r="T301" s="35"/>
      <c r="U301" s="35"/>
      <c r="V301" s="35"/>
      <c r="W301" s="35"/>
      <c r="X301" s="35"/>
      <c r="Y301" s="35"/>
      <c r="Z301" s="35"/>
      <c r="AA301" s="77"/>
      <c r="AB301" s="77"/>
      <c r="AC301" s="35"/>
      <c r="AD301" s="35"/>
      <c r="AE301" s="77"/>
      <c r="AF301" s="77"/>
      <c r="AG301" s="161"/>
      <c r="AH301" s="35"/>
      <c r="AI301" s="35"/>
      <c r="AJ301" s="35"/>
      <c r="AM301" s="35"/>
      <c r="AN301" s="35"/>
      <c r="AO301" s="35"/>
    </row>
    <row r="302" spans="1:41" ht="15">
      <c r="A302" s="166"/>
      <c r="B302" s="35"/>
      <c r="C302" s="35"/>
      <c r="D302" s="35"/>
      <c r="E302" s="359"/>
      <c r="F302" s="35"/>
      <c r="G302" s="359"/>
      <c r="H302" s="343"/>
      <c r="I302" s="161"/>
      <c r="J302" s="161"/>
      <c r="K302" s="161"/>
      <c r="L302" s="161"/>
      <c r="M302" s="161"/>
      <c r="N302" s="161"/>
      <c r="O302" s="161"/>
      <c r="P302" s="161"/>
      <c r="Q302" s="35"/>
      <c r="R302" s="161"/>
      <c r="S302" s="161"/>
      <c r="T302" s="35"/>
      <c r="U302" s="35"/>
      <c r="V302" s="35"/>
      <c r="W302" s="35"/>
      <c r="X302" s="35"/>
      <c r="Y302" s="35"/>
      <c r="Z302" s="35"/>
      <c r="AA302" s="77"/>
      <c r="AB302" s="77"/>
      <c r="AC302" s="35"/>
      <c r="AD302" s="35"/>
      <c r="AE302" s="77"/>
      <c r="AF302" s="77"/>
      <c r="AG302" s="161"/>
      <c r="AH302" s="35"/>
      <c r="AI302" s="35"/>
      <c r="AJ302" s="35"/>
      <c r="AM302" s="35"/>
      <c r="AN302" s="35"/>
      <c r="AO302" s="35"/>
    </row>
    <row r="303" spans="1:41" ht="15">
      <c r="A303" s="166"/>
      <c r="B303" s="35"/>
      <c r="C303" s="35"/>
      <c r="D303" s="35"/>
      <c r="E303" s="359"/>
      <c r="F303" s="35"/>
      <c r="G303" s="359"/>
      <c r="H303" s="343"/>
      <c r="I303" s="161"/>
      <c r="J303" s="161"/>
      <c r="K303" s="161"/>
      <c r="L303" s="161"/>
      <c r="M303" s="161"/>
      <c r="N303" s="161"/>
      <c r="O303" s="161"/>
      <c r="P303" s="161"/>
      <c r="Q303" s="35"/>
      <c r="R303" s="161"/>
      <c r="S303" s="161"/>
      <c r="T303" s="35"/>
      <c r="U303" s="35"/>
      <c r="V303" s="35"/>
      <c r="W303" s="35"/>
      <c r="X303" s="35"/>
      <c r="Y303" s="35"/>
      <c r="Z303" s="35"/>
      <c r="AA303" s="77"/>
      <c r="AB303" s="77"/>
      <c r="AC303" s="35"/>
      <c r="AD303" s="35"/>
      <c r="AE303" s="77"/>
      <c r="AF303" s="77"/>
      <c r="AG303" s="161"/>
      <c r="AH303" s="35"/>
      <c r="AI303" s="35"/>
      <c r="AJ303" s="35"/>
      <c r="AM303" s="35"/>
      <c r="AN303" s="35"/>
      <c r="AO303" s="35"/>
    </row>
    <row r="304" spans="1:41" ht="15">
      <c r="A304" s="166"/>
      <c r="B304" s="35"/>
      <c r="C304" s="35"/>
      <c r="D304" s="35"/>
      <c r="E304" s="359"/>
      <c r="F304" s="35"/>
      <c r="G304" s="359"/>
      <c r="H304" s="343"/>
      <c r="I304" s="161"/>
      <c r="J304" s="161"/>
      <c r="K304" s="161"/>
      <c r="L304" s="161"/>
      <c r="M304" s="161"/>
      <c r="N304" s="161"/>
      <c r="O304" s="161"/>
      <c r="P304" s="161"/>
      <c r="Q304" s="35"/>
      <c r="R304" s="161"/>
      <c r="S304" s="161"/>
      <c r="T304" s="35"/>
      <c r="U304" s="35"/>
      <c r="V304" s="35"/>
      <c r="W304" s="35"/>
      <c r="X304" s="35"/>
      <c r="Y304" s="35"/>
      <c r="Z304" s="35"/>
      <c r="AA304" s="77"/>
      <c r="AB304" s="77"/>
      <c r="AC304" s="35"/>
      <c r="AD304" s="35"/>
      <c r="AE304" s="77"/>
      <c r="AF304" s="77"/>
      <c r="AG304" s="161"/>
      <c r="AH304" s="35"/>
      <c r="AI304" s="35"/>
      <c r="AJ304" s="35"/>
      <c r="AM304" s="35"/>
      <c r="AN304" s="35"/>
      <c r="AO304" s="35"/>
    </row>
    <row r="305" spans="1:41" ht="15">
      <c r="A305" s="166"/>
      <c r="B305" s="35"/>
      <c r="C305" s="35"/>
      <c r="D305" s="35"/>
      <c r="E305" s="359"/>
      <c r="F305" s="35"/>
      <c r="G305" s="359"/>
      <c r="H305" s="343"/>
      <c r="I305" s="161"/>
      <c r="J305" s="161"/>
      <c r="K305" s="161"/>
      <c r="L305" s="161"/>
      <c r="M305" s="161"/>
      <c r="N305" s="161"/>
      <c r="O305" s="161"/>
      <c r="P305" s="161"/>
      <c r="Q305" s="35"/>
      <c r="R305" s="161"/>
      <c r="S305" s="161"/>
      <c r="T305" s="35"/>
      <c r="U305" s="35"/>
      <c r="V305" s="35"/>
      <c r="W305" s="35"/>
      <c r="X305" s="35"/>
      <c r="Y305" s="35"/>
      <c r="Z305" s="35"/>
      <c r="AA305" s="77"/>
      <c r="AB305" s="77"/>
      <c r="AC305" s="35"/>
      <c r="AD305" s="35"/>
      <c r="AE305" s="77"/>
      <c r="AF305" s="77"/>
      <c r="AG305" s="161"/>
      <c r="AH305" s="35"/>
      <c r="AI305" s="35"/>
      <c r="AJ305" s="35"/>
      <c r="AM305" s="35"/>
      <c r="AN305" s="35"/>
      <c r="AO305" s="35"/>
    </row>
    <row r="306" spans="1:41" ht="15">
      <c r="A306" s="166"/>
      <c r="B306" s="35"/>
      <c r="C306" s="35"/>
      <c r="D306" s="35"/>
      <c r="E306" s="359"/>
      <c r="F306" s="35"/>
      <c r="G306" s="359"/>
      <c r="H306" s="343"/>
      <c r="I306" s="161"/>
      <c r="J306" s="161"/>
      <c r="K306" s="161"/>
      <c r="L306" s="161"/>
      <c r="M306" s="161"/>
      <c r="N306" s="161"/>
      <c r="O306" s="161"/>
      <c r="P306" s="161"/>
      <c r="Q306" s="35"/>
      <c r="R306" s="161"/>
      <c r="S306" s="161"/>
      <c r="T306" s="35"/>
      <c r="U306" s="35"/>
      <c r="V306" s="35"/>
      <c r="W306" s="35"/>
      <c r="X306" s="35"/>
      <c r="Y306" s="35"/>
      <c r="Z306" s="35"/>
      <c r="AA306" s="77"/>
      <c r="AB306" s="77"/>
      <c r="AC306" s="35"/>
      <c r="AD306" s="35"/>
      <c r="AE306" s="77"/>
      <c r="AF306" s="77"/>
      <c r="AG306" s="161"/>
      <c r="AH306" s="35"/>
      <c r="AI306" s="35"/>
      <c r="AJ306" s="35"/>
    </row>
    <row r="307" spans="1:41" ht="15">
      <c r="A307" s="166"/>
      <c r="B307" s="35"/>
      <c r="C307" s="35"/>
      <c r="D307" s="35"/>
      <c r="E307" s="359"/>
      <c r="F307" s="35"/>
      <c r="G307" s="359"/>
      <c r="H307" s="343"/>
      <c r="I307" s="161"/>
      <c r="J307" s="161"/>
      <c r="K307" s="161"/>
      <c r="L307" s="161"/>
      <c r="M307" s="161"/>
      <c r="N307" s="161"/>
      <c r="O307" s="161"/>
      <c r="P307" s="161"/>
      <c r="Q307" s="35"/>
      <c r="R307" s="161"/>
      <c r="S307" s="161"/>
      <c r="T307" s="35"/>
      <c r="U307" s="35"/>
      <c r="V307" s="35"/>
      <c r="W307" s="35"/>
      <c r="X307" s="35"/>
      <c r="Y307" s="35"/>
      <c r="Z307" s="35"/>
      <c r="AA307" s="77"/>
      <c r="AB307" s="77"/>
      <c r="AC307" s="35"/>
      <c r="AD307" s="35"/>
      <c r="AE307" s="77"/>
      <c r="AF307" s="77"/>
      <c r="AG307" s="161"/>
      <c r="AH307" s="35"/>
      <c r="AI307" s="35"/>
      <c r="AJ307" s="35"/>
    </row>
    <row r="308" spans="1:41">
      <c r="A308" s="166"/>
      <c r="M308" s="161"/>
      <c r="N308" s="161"/>
      <c r="O308" s="161"/>
      <c r="P308" s="161"/>
      <c r="Q308" s="35"/>
      <c r="R308" s="161"/>
      <c r="S308" s="161"/>
      <c r="T308" s="35"/>
      <c r="U308" s="35"/>
      <c r="V308" s="35"/>
      <c r="W308" s="35"/>
      <c r="X308" s="35"/>
      <c r="Y308" s="35"/>
      <c r="Z308" s="35"/>
      <c r="AA308" s="77"/>
      <c r="AB308" s="77"/>
      <c r="AC308" s="35"/>
      <c r="AD308" s="35"/>
      <c r="AE308" s="77"/>
      <c r="AF308" s="77"/>
      <c r="AG308" s="161"/>
      <c r="AH308" s="35"/>
      <c r="AI308" s="35"/>
      <c r="AJ308" s="35"/>
    </row>
    <row r="309" spans="1:41">
      <c r="A309" s="166"/>
      <c r="M309" s="161"/>
      <c r="N309" s="161"/>
      <c r="O309" s="161"/>
      <c r="P309" s="161"/>
      <c r="Q309" s="35"/>
      <c r="R309" s="161"/>
      <c r="S309" s="161"/>
      <c r="T309" s="35"/>
      <c r="U309" s="35"/>
      <c r="V309" s="35"/>
      <c r="W309" s="35"/>
      <c r="X309" s="35"/>
      <c r="Y309" s="35"/>
      <c r="Z309" s="35"/>
      <c r="AA309" s="77"/>
      <c r="AB309" s="77"/>
      <c r="AC309" s="35"/>
      <c r="AD309" s="35"/>
      <c r="AE309" s="77"/>
      <c r="AF309" s="77"/>
      <c r="AG309" s="161"/>
      <c r="AH309" s="35"/>
      <c r="AI309" s="35"/>
      <c r="AJ309" s="35"/>
    </row>
    <row r="310" spans="1:41">
      <c r="A310" s="166"/>
      <c r="M310" s="161"/>
      <c r="N310" s="161"/>
      <c r="O310" s="161"/>
      <c r="P310" s="161"/>
      <c r="Q310" s="35"/>
      <c r="R310" s="161"/>
      <c r="S310" s="161"/>
      <c r="T310" s="35"/>
      <c r="U310" s="35"/>
      <c r="V310" s="35"/>
      <c r="W310" s="35"/>
      <c r="X310" s="35"/>
      <c r="Y310" s="35"/>
      <c r="Z310" s="35"/>
      <c r="AA310" s="77"/>
      <c r="AB310" s="77"/>
      <c r="AC310" s="35"/>
      <c r="AD310" s="35"/>
      <c r="AE310" s="77"/>
      <c r="AF310" s="77"/>
      <c r="AG310" s="161"/>
      <c r="AH310" s="35"/>
      <c r="AI310" s="35"/>
      <c r="AJ310" s="35"/>
    </row>
    <row r="311" spans="1:41">
      <c r="A311" s="166"/>
      <c r="M311" s="161"/>
      <c r="N311" s="161"/>
      <c r="O311" s="161"/>
      <c r="P311" s="161"/>
      <c r="Q311" s="35"/>
      <c r="R311" s="161"/>
      <c r="S311" s="161"/>
      <c r="T311" s="35"/>
      <c r="U311" s="35"/>
      <c r="V311" s="35"/>
      <c r="W311" s="35"/>
      <c r="X311" s="35"/>
      <c r="Y311" s="35"/>
      <c r="Z311" s="35"/>
      <c r="AA311" s="77"/>
      <c r="AB311" s="77"/>
      <c r="AC311" s="35"/>
      <c r="AD311" s="35"/>
      <c r="AE311" s="77"/>
      <c r="AF311" s="77"/>
      <c r="AG311" s="161"/>
      <c r="AH311" s="35"/>
      <c r="AI311" s="35"/>
      <c r="AJ311" s="35"/>
    </row>
    <row r="312" spans="1:41">
      <c r="A312" s="166"/>
      <c r="M312" s="161"/>
      <c r="N312" s="161"/>
      <c r="O312" s="161"/>
      <c r="P312" s="161"/>
      <c r="Q312" s="35"/>
      <c r="R312" s="161"/>
      <c r="S312" s="161"/>
      <c r="T312" s="35"/>
      <c r="U312" s="35"/>
      <c r="V312" s="35"/>
      <c r="W312" s="35"/>
      <c r="X312" s="35"/>
      <c r="Y312" s="35"/>
      <c r="Z312" s="35"/>
      <c r="AA312" s="77"/>
      <c r="AB312" s="77"/>
      <c r="AC312" s="35"/>
      <c r="AD312" s="35"/>
      <c r="AE312" s="77"/>
      <c r="AF312" s="77"/>
      <c r="AG312" s="161"/>
      <c r="AH312" s="35"/>
      <c r="AI312" s="35"/>
      <c r="AJ312" s="35"/>
    </row>
    <row r="313" spans="1:41">
      <c r="A313" s="166"/>
      <c r="M313" s="161"/>
      <c r="N313" s="161"/>
      <c r="O313" s="161"/>
      <c r="P313" s="161"/>
      <c r="Q313" s="35"/>
      <c r="R313" s="161"/>
      <c r="S313" s="161"/>
      <c r="T313" s="35"/>
      <c r="U313" s="35"/>
      <c r="V313" s="35"/>
      <c r="W313" s="35"/>
      <c r="X313" s="35"/>
      <c r="Y313" s="35"/>
      <c r="Z313" s="35"/>
      <c r="AA313" s="77"/>
      <c r="AB313" s="77"/>
      <c r="AC313" s="35"/>
      <c r="AD313" s="35"/>
      <c r="AE313" s="77"/>
      <c r="AF313" s="77"/>
      <c r="AG313" s="161"/>
      <c r="AH313" s="35"/>
      <c r="AI313" s="35"/>
      <c r="AJ313" s="35"/>
    </row>
    <row r="314" spans="1:41">
      <c r="A314" s="166"/>
      <c r="M314" s="161"/>
      <c r="N314" s="161"/>
      <c r="O314" s="161"/>
      <c r="P314" s="161"/>
      <c r="Q314" s="35"/>
      <c r="R314" s="161"/>
      <c r="S314" s="161"/>
      <c r="T314" s="35"/>
      <c r="U314" s="35"/>
      <c r="V314" s="35"/>
      <c r="W314" s="35"/>
      <c r="X314" s="35"/>
      <c r="Y314" s="35"/>
      <c r="Z314" s="35"/>
      <c r="AA314" s="77"/>
      <c r="AB314" s="77"/>
      <c r="AC314" s="35"/>
      <c r="AD314" s="35"/>
      <c r="AE314" s="77"/>
      <c r="AF314" s="77"/>
      <c r="AG314" s="161"/>
      <c r="AH314" s="35"/>
      <c r="AI314" s="35"/>
      <c r="AJ314" s="35"/>
    </row>
    <row r="315" spans="1:41">
      <c r="A315" s="166"/>
      <c r="M315" s="161"/>
      <c r="N315" s="161"/>
      <c r="O315" s="161"/>
      <c r="P315" s="161"/>
      <c r="Q315" s="35"/>
      <c r="R315" s="161"/>
      <c r="S315" s="161"/>
      <c r="T315" s="35"/>
      <c r="U315" s="35"/>
      <c r="V315" s="35"/>
      <c r="W315" s="35"/>
      <c r="X315" s="35"/>
      <c r="Y315" s="35"/>
      <c r="Z315" s="35"/>
      <c r="AA315" s="77"/>
      <c r="AB315" s="77"/>
      <c r="AC315" s="35"/>
      <c r="AD315" s="35"/>
      <c r="AE315" s="77"/>
      <c r="AF315" s="77"/>
      <c r="AG315" s="161"/>
      <c r="AH315" s="35"/>
      <c r="AI315" s="35"/>
      <c r="AJ315" s="35"/>
    </row>
    <row r="316" spans="1:41">
      <c r="A316" s="166"/>
      <c r="M316" s="161"/>
      <c r="N316" s="161"/>
      <c r="O316" s="161"/>
      <c r="P316" s="161"/>
      <c r="Q316" s="35"/>
      <c r="R316" s="161"/>
      <c r="S316" s="161"/>
      <c r="T316" s="35"/>
      <c r="U316" s="35"/>
      <c r="V316" s="35"/>
      <c r="W316" s="35"/>
      <c r="X316" s="35"/>
      <c r="Y316" s="35"/>
      <c r="Z316" s="35"/>
      <c r="AA316" s="77"/>
      <c r="AB316" s="77"/>
      <c r="AC316" s="35"/>
      <c r="AD316" s="35"/>
      <c r="AE316" s="77"/>
      <c r="AF316" s="77"/>
      <c r="AG316" s="161"/>
      <c r="AH316" s="35"/>
      <c r="AI316" s="35"/>
      <c r="AJ316" s="35"/>
    </row>
    <row r="317" spans="1:41">
      <c r="A317" s="166"/>
      <c r="M317" s="161"/>
      <c r="N317" s="161"/>
      <c r="O317" s="161"/>
      <c r="P317" s="161"/>
      <c r="Q317" s="35"/>
      <c r="R317" s="161"/>
      <c r="S317" s="161"/>
      <c r="T317" s="35"/>
      <c r="U317" s="35"/>
      <c r="V317" s="35"/>
      <c r="W317" s="35"/>
      <c r="X317" s="35"/>
      <c r="Y317" s="35"/>
      <c r="Z317" s="35"/>
      <c r="AA317" s="77"/>
      <c r="AB317" s="77"/>
      <c r="AC317" s="35"/>
      <c r="AD317" s="35"/>
      <c r="AE317" s="77"/>
      <c r="AF317" s="77"/>
      <c r="AG317" s="161"/>
      <c r="AH317" s="35"/>
      <c r="AI317" s="35"/>
      <c r="AJ317" s="35"/>
    </row>
    <row r="318" spans="1:41">
      <c r="M318" s="161"/>
      <c r="N318" s="161"/>
      <c r="O318" s="161"/>
      <c r="P318" s="161"/>
      <c r="Q318" s="35"/>
      <c r="R318" s="161"/>
      <c r="S318" s="161"/>
      <c r="T318" s="35"/>
      <c r="U318" s="35"/>
      <c r="V318" s="35"/>
      <c r="W318" s="35"/>
      <c r="X318" s="35"/>
      <c r="Y318" s="35"/>
      <c r="Z318" s="35"/>
      <c r="AA318" s="77"/>
      <c r="AB318" s="77"/>
      <c r="AC318" s="35"/>
      <c r="AD318" s="35"/>
      <c r="AE318" s="77"/>
      <c r="AF318" s="77"/>
      <c r="AG318" s="161"/>
      <c r="AH318" s="35"/>
      <c r="AI318" s="35"/>
      <c r="AJ318" s="35"/>
    </row>
    <row r="319" spans="1:41">
      <c r="M319" s="161"/>
      <c r="N319" s="161"/>
    </row>
  </sheetData>
  <mergeCells count="2">
    <mergeCell ref="K4:M4"/>
    <mergeCell ref="AC4:AG4"/>
  </mergeCells>
  <conditionalFormatting sqref="BD100:BE100">
    <cfRule type="cellIs" dxfId="85" priority="29" stopIfTrue="1" operator="lessThan">
      <formula>0</formula>
    </cfRule>
  </conditionalFormatting>
  <conditionalFormatting sqref="BD77:BE77">
    <cfRule type="cellIs" dxfId="84" priority="30" stopIfTrue="1" operator="greaterThan">
      <formula>0</formula>
    </cfRule>
  </conditionalFormatting>
  <conditionalFormatting sqref="BD77:BE77">
    <cfRule type="cellIs" dxfId="83" priority="28" operator="lessThan">
      <formula>0</formula>
    </cfRule>
  </conditionalFormatting>
  <conditionalFormatting sqref="F9:F33">
    <cfRule type="cellIs" dxfId="82" priority="26" operator="lessThan">
      <formula>0</formula>
    </cfRule>
    <cfRule type="cellIs" dxfId="81" priority="27" operator="greaterThan">
      <formula>0</formula>
    </cfRule>
  </conditionalFormatting>
  <conditionalFormatting sqref="H9:H33">
    <cfRule type="cellIs" dxfId="80" priority="24" operator="lessThan">
      <formula>0</formula>
    </cfRule>
    <cfRule type="cellIs" dxfId="79" priority="25" operator="greaterThan">
      <formula>0</formula>
    </cfRule>
  </conditionalFormatting>
  <conditionalFormatting sqref="J9:J33">
    <cfRule type="cellIs" dxfId="78" priority="22" operator="lessThan">
      <formula>0</formula>
    </cfRule>
    <cfRule type="cellIs" dxfId="77" priority="23" operator="greaterThan">
      <formula>0</formula>
    </cfRule>
  </conditionalFormatting>
  <conditionalFormatting sqref="W9:W33">
    <cfRule type="cellIs" dxfId="76" priority="18" operator="lessThan">
      <formula>0</formula>
    </cfRule>
    <cfRule type="cellIs" dxfId="75" priority="19" operator="greaterThan">
      <formula>0</formula>
    </cfRule>
  </conditionalFormatting>
  <conditionalFormatting sqref="Z9:Z33">
    <cfRule type="cellIs" dxfId="74" priority="16" operator="lessThan">
      <formula>0</formula>
    </cfRule>
    <cfRule type="cellIs" dxfId="73" priority="17" operator="greaterThan">
      <formula>0</formula>
    </cfRule>
  </conditionalFormatting>
  <conditionalFormatting sqref="V9:V33">
    <cfRule type="top10" dxfId="72" priority="11" percent="1" bottom="1" rank="10"/>
    <cfRule type="top10" dxfId="71" priority="12" percent="1" rank="10"/>
    <cfRule type="top10" dxfId="70" priority="13" percent="1" rank="10"/>
  </conditionalFormatting>
  <conditionalFormatting sqref="O9:O33">
    <cfRule type="top10" dxfId="69" priority="9" percent="1" bottom="1" rank="10"/>
    <cfRule type="top10" dxfId="68" priority="10" percent="1" rank="10"/>
  </conditionalFormatting>
  <conditionalFormatting sqref="G9:G33">
    <cfRule type="cellIs" dxfId="67" priority="8" operator="greaterThan">
      <formula>4000</formula>
    </cfRule>
  </conditionalFormatting>
  <conditionalFormatting sqref="M9:M33">
    <cfRule type="cellIs" dxfId="66" priority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3EDDD8-B27B-4F03-B2D3-35411FE3FC93}">
  <dimension ref="A1:AW320"/>
  <sheetViews>
    <sheetView zoomScale="94" zoomScaleNormal="94" workbookViewId="0">
      <selection activeCell="A8" sqref="A8"/>
    </sheetView>
  </sheetViews>
  <sheetFormatPr baseColWidth="10" defaultRowHeight="15"/>
  <cols>
    <col min="1" max="1" width="2.6328125" style="164" customWidth="1"/>
    <col min="2" max="2" width="5.6328125" customWidth="1"/>
    <col min="3" max="3" width="4" customWidth="1"/>
    <col min="4" max="4" width="10.453125" customWidth="1"/>
    <col min="5" max="5" width="6.54296875" customWidth="1"/>
    <col min="6" max="6" width="5.54296875" customWidth="1"/>
    <col min="7" max="7" width="7.36328125" customWidth="1"/>
    <col min="8" max="8" width="6.453125" customWidth="1"/>
    <col min="9" max="9" width="5.54296875" style="92" customWidth="1"/>
    <col min="10" max="10" width="5.1796875" style="92" customWidth="1"/>
    <col min="11" max="11" width="5.81640625" style="92" customWidth="1"/>
    <col min="12" max="12" width="5.54296875" style="92" customWidth="1"/>
    <col min="13" max="13" width="6.90625" customWidth="1"/>
    <col min="14" max="14" width="5.08984375" customWidth="1"/>
    <col min="15" max="15" width="7.453125" customWidth="1"/>
    <col min="16" max="16" width="5.6328125" customWidth="1"/>
    <col min="17" max="17" width="7" style="92" customWidth="1"/>
    <col min="18" max="18" width="5.6328125" style="92" customWidth="1"/>
    <col min="19" max="19" width="5.1796875" style="11" customWidth="1"/>
    <col min="20" max="20" width="5.453125" style="11" customWidth="1"/>
    <col min="21" max="21" width="4.6328125" customWidth="1"/>
    <col min="22" max="22" width="5" customWidth="1"/>
    <col min="23" max="23" width="4.54296875" style="11" customWidth="1"/>
    <col min="24" max="24" width="6.36328125" customWidth="1"/>
    <col min="25" max="25" width="5" customWidth="1"/>
    <col min="26" max="26" width="6.54296875" customWidth="1"/>
    <col min="27" max="27" width="8.90625" customWidth="1"/>
    <col min="28" max="28" width="6.6328125" style="11" customWidth="1"/>
    <col min="29" max="30" width="10.6328125" customWidth="1"/>
    <col min="31" max="31" width="10.54296875" customWidth="1"/>
    <col min="33" max="33" width="9.08984375" customWidth="1"/>
    <col min="34" max="34" width="10.81640625" customWidth="1"/>
    <col min="45" max="45" width="14" customWidth="1"/>
    <col min="46" max="46" width="12.54296875" customWidth="1"/>
    <col min="47" max="47" width="10.90625" customWidth="1"/>
  </cols>
  <sheetData>
    <row r="1" spans="1:49" ht="15.6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5"/>
      <c r="AF1" s="5"/>
    </row>
    <row r="2" spans="1:49" ht="15.6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5"/>
      <c r="AF2" s="5"/>
    </row>
    <row r="3" spans="1:49" ht="18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5"/>
      <c r="AF3" s="5"/>
    </row>
    <row r="4" spans="1:49" ht="15.6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5"/>
      <c r="AF4" s="5"/>
      <c r="AW4" s="5"/>
    </row>
    <row r="5" spans="1:49" ht="13.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5"/>
      <c r="AF5" s="5"/>
    </row>
    <row r="6" spans="1:49" ht="17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5"/>
      <c r="AF6" s="5"/>
    </row>
    <row r="7" spans="1:49" ht="15.6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4"/>
      <c r="AE7" s="4"/>
      <c r="AF7" s="4"/>
      <c r="AG7" s="4"/>
      <c r="AH7" s="4"/>
    </row>
    <row r="8" spans="1:49" ht="15.6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4"/>
      <c r="AE8" s="59"/>
      <c r="AF8" s="59"/>
      <c r="AG8" s="1"/>
      <c r="AH8" s="5"/>
    </row>
    <row r="9" spans="1:49" ht="15.6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4"/>
      <c r="AE9" s="59"/>
      <c r="AF9" s="59"/>
      <c r="AG9" s="1"/>
      <c r="AH9" s="5"/>
    </row>
    <row r="10" spans="1:49" ht="15.6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4"/>
      <c r="AE10" s="59"/>
      <c r="AF10" s="59"/>
      <c r="AG10" s="1"/>
      <c r="AH10" s="5"/>
    </row>
    <row r="11" spans="1:49" ht="15.6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4"/>
      <c r="AE11" s="59"/>
      <c r="AF11" s="59"/>
      <c r="AG11" s="1"/>
      <c r="AH11" s="5"/>
      <c r="AJ11" s="2"/>
      <c r="AK11" s="2"/>
      <c r="AL11" s="2"/>
    </row>
    <row r="12" spans="1:49" ht="15.6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4"/>
      <c r="AE12" s="59"/>
      <c r="AF12" s="59"/>
      <c r="AG12" s="13"/>
      <c r="AH12" s="5"/>
      <c r="AJ12" s="2"/>
      <c r="AK12" s="2"/>
      <c r="AL12" s="4"/>
      <c r="AM12" s="4"/>
      <c r="AN12" s="4"/>
    </row>
    <row r="13" spans="1:49" ht="15.6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4"/>
      <c r="AE13" s="59"/>
      <c r="AF13" s="59"/>
      <c r="AG13" s="13"/>
      <c r="AH13" s="5"/>
      <c r="AJ13" s="1"/>
      <c r="AK13" s="1"/>
      <c r="AL13" s="11"/>
      <c r="AM13" s="11"/>
      <c r="AN13" s="11"/>
    </row>
    <row r="14" spans="1:49" ht="15.6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4"/>
      <c r="AE14" s="59"/>
      <c r="AF14" s="59"/>
      <c r="AG14" s="13"/>
      <c r="AH14" s="5"/>
      <c r="AJ14" s="1"/>
      <c r="AK14" s="1"/>
      <c r="AL14" s="11"/>
      <c r="AM14" s="11"/>
      <c r="AN14" s="11"/>
    </row>
    <row r="15" spans="1:49" ht="15.6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4"/>
      <c r="AE15" s="59"/>
      <c r="AF15" s="59"/>
      <c r="AG15" s="13"/>
      <c r="AH15" s="5"/>
      <c r="AJ15" s="1"/>
      <c r="AK15" s="1"/>
      <c r="AL15" s="11"/>
      <c r="AM15" s="11"/>
      <c r="AN15" s="11"/>
    </row>
    <row r="16" spans="1:49" ht="15.6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4"/>
      <c r="AE16" s="59"/>
      <c r="AF16" s="59"/>
      <c r="AG16" s="5"/>
      <c r="AH16" s="5"/>
      <c r="AJ16" s="1"/>
      <c r="AK16" s="1"/>
      <c r="AL16" s="11"/>
      <c r="AM16" s="11"/>
      <c r="AN16" s="11"/>
    </row>
    <row r="17" spans="1:40" ht="15.6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4"/>
      <c r="AE17" s="59"/>
      <c r="AF17" s="59"/>
      <c r="AG17" s="5"/>
      <c r="AH17" s="5"/>
      <c r="AJ17" s="1"/>
      <c r="AK17" s="1"/>
      <c r="AL17" s="11"/>
      <c r="AM17" s="11"/>
      <c r="AN17" s="11"/>
    </row>
    <row r="18" spans="1:40" ht="15.6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4"/>
      <c r="AE18" s="59"/>
      <c r="AF18" s="59"/>
      <c r="AG18" s="5"/>
      <c r="AH18" s="5"/>
      <c r="AJ18" s="1"/>
      <c r="AK18" s="1"/>
      <c r="AL18" s="11"/>
      <c r="AM18" s="11"/>
      <c r="AN18" s="11"/>
    </row>
    <row r="19" spans="1:40" ht="15.6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4"/>
      <c r="AE19" s="59"/>
      <c r="AF19" s="59"/>
      <c r="AG19" s="5"/>
      <c r="AH19" s="5"/>
      <c r="AJ19" s="1"/>
      <c r="AK19" s="1"/>
      <c r="AL19" s="11"/>
      <c r="AM19" s="11"/>
      <c r="AN19" s="11"/>
    </row>
    <row r="20" spans="1:40" ht="15.6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4"/>
      <c r="AE20" s="59"/>
      <c r="AF20" s="59"/>
      <c r="AG20" s="5"/>
      <c r="AH20" s="5"/>
      <c r="AJ20" s="1"/>
      <c r="AK20" s="1"/>
      <c r="AL20" s="11"/>
      <c r="AM20" s="11"/>
      <c r="AN20" s="11"/>
    </row>
    <row r="21" spans="1:40" ht="15.6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4"/>
      <c r="AE21" s="59"/>
      <c r="AF21" s="59"/>
      <c r="AG21" s="5"/>
      <c r="AH21" s="5"/>
      <c r="AJ21" s="1"/>
      <c r="AK21" s="1"/>
      <c r="AL21" s="11"/>
      <c r="AM21" s="11"/>
      <c r="AN21" s="11"/>
    </row>
    <row r="22" spans="1:40" ht="15.6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4"/>
      <c r="AE22" s="59"/>
      <c r="AF22" s="59"/>
      <c r="AG22" s="5"/>
      <c r="AH22" s="5"/>
      <c r="AJ22" s="13"/>
      <c r="AK22" s="13"/>
      <c r="AL22" s="11"/>
      <c r="AM22" s="11"/>
      <c r="AN22" s="11"/>
    </row>
    <row r="23" spans="1:40" ht="16.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4"/>
      <c r="AE23" s="59"/>
      <c r="AF23" s="59"/>
      <c r="AG23" s="5"/>
      <c r="AH23" s="5"/>
      <c r="AJ23" s="13"/>
      <c r="AK23" s="13"/>
      <c r="AL23" s="11"/>
      <c r="AM23" s="11"/>
      <c r="AN23" s="11"/>
    </row>
    <row r="24" spans="1:40" ht="16.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4"/>
      <c r="AE24" s="59"/>
      <c r="AF24" s="59"/>
      <c r="AG24" s="5"/>
      <c r="AH24" s="5"/>
      <c r="AJ24" s="13"/>
      <c r="AK24" s="13"/>
      <c r="AL24" s="11"/>
      <c r="AM24" s="11"/>
      <c r="AN24" s="11"/>
    </row>
    <row r="25" spans="1:40" ht="15.6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59"/>
      <c r="AF25" s="59"/>
      <c r="AJ25" s="13"/>
      <c r="AK25" s="13"/>
      <c r="AL25" s="11"/>
      <c r="AM25" s="11"/>
      <c r="AN25" s="11"/>
    </row>
    <row r="26" spans="1:40" ht="17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59"/>
      <c r="AF26" s="59"/>
      <c r="AH26" s="5"/>
      <c r="AJ26" s="13"/>
      <c r="AK26" s="13"/>
      <c r="AL26" s="11"/>
      <c r="AM26" s="11"/>
      <c r="AN26" s="11"/>
    </row>
    <row r="27" spans="1:40" ht="15.6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14"/>
      <c r="AE27" s="59"/>
      <c r="AF27" s="59"/>
      <c r="AJ27" s="13"/>
      <c r="AK27" s="13"/>
      <c r="AL27" s="11"/>
      <c r="AM27" s="11"/>
      <c r="AN27" s="11"/>
    </row>
    <row r="28" spans="1:40" ht="15.6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59"/>
      <c r="AF28" s="59"/>
      <c r="AJ28" s="13"/>
      <c r="AK28" s="13"/>
      <c r="AL28" s="11"/>
      <c r="AM28" s="11"/>
      <c r="AN28" s="11"/>
    </row>
    <row r="29" spans="1:40" ht="17.399999999999999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4"/>
      <c r="AE29" s="59"/>
      <c r="AF29" s="59"/>
      <c r="AJ29" s="57"/>
      <c r="AK29" s="57"/>
      <c r="AL29" s="11"/>
      <c r="AM29" s="11"/>
      <c r="AN29" s="11"/>
    </row>
    <row r="30" spans="1:40" ht="17.399999999999999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4"/>
      <c r="AE30" s="59"/>
      <c r="AF30" s="59"/>
      <c r="AJ30" s="57"/>
      <c r="AK30" s="57"/>
      <c r="AL30" s="11"/>
      <c r="AM30" s="11"/>
      <c r="AN30" s="11"/>
    </row>
    <row r="31" spans="1:40" ht="15.6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4"/>
      <c r="AE31" s="59"/>
      <c r="AF31" s="59"/>
      <c r="AG31" s="4"/>
      <c r="AH31" s="4"/>
    </row>
    <row r="32" spans="1:40" ht="15.6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4"/>
      <c r="AE32" s="59"/>
      <c r="AF32" s="59"/>
      <c r="AG32" s="1"/>
      <c r="AH32" s="18"/>
      <c r="AJ32" s="1"/>
      <c r="AK32" s="5"/>
    </row>
    <row r="33" spans="1:34" ht="15.6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4"/>
      <c r="AE33" s="59"/>
      <c r="AF33" s="59"/>
      <c r="AG33" s="1"/>
      <c r="AH33" s="18"/>
    </row>
    <row r="34" spans="1:34" ht="15.6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4"/>
      <c r="AE34" s="59"/>
      <c r="AF34" s="59"/>
      <c r="AG34" s="1"/>
      <c r="AH34" s="18"/>
    </row>
    <row r="35" spans="1:34" ht="15.6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4"/>
      <c r="AE35" s="59"/>
      <c r="AF35" s="59"/>
      <c r="AG35" s="1"/>
      <c r="AH35" s="18"/>
    </row>
    <row r="36" spans="1:34" ht="15.6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4"/>
      <c r="AE36" s="59"/>
      <c r="AF36" s="59"/>
      <c r="AG36" s="13"/>
      <c r="AH36" s="18"/>
    </row>
    <row r="37" spans="1:34" ht="15.6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4"/>
      <c r="AE37" s="59"/>
      <c r="AF37" s="59"/>
      <c r="AG37" s="13"/>
      <c r="AH37" s="18"/>
    </row>
    <row r="38" spans="1:34" ht="15.6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4"/>
      <c r="AE38" s="59"/>
      <c r="AF38" s="59"/>
      <c r="AG38" s="13"/>
      <c r="AH38" s="18"/>
    </row>
    <row r="39" spans="1:34" ht="15.6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4"/>
      <c r="AE39" s="59"/>
      <c r="AF39" s="59"/>
      <c r="AG39" s="13"/>
      <c r="AH39" s="18"/>
    </row>
    <row r="40" spans="1:34" ht="15.6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4"/>
      <c r="AE40" s="59"/>
      <c r="AF40" s="59"/>
      <c r="AG40" s="5"/>
      <c r="AH40" s="18"/>
    </row>
    <row r="41" spans="1:34" ht="15.6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4"/>
      <c r="AE41" s="59"/>
      <c r="AF41" s="59"/>
      <c r="AG41" s="5"/>
      <c r="AH41" s="18"/>
    </row>
    <row r="42" spans="1:34" ht="15.6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4"/>
      <c r="AE42" s="59"/>
      <c r="AF42" s="59"/>
      <c r="AG42" s="5"/>
      <c r="AH42" s="18"/>
    </row>
    <row r="43" spans="1:34" ht="15.6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4"/>
      <c r="AE43" s="59"/>
      <c r="AF43" s="59"/>
      <c r="AG43" s="5"/>
      <c r="AH43" s="18"/>
    </row>
    <row r="44" spans="1:34" ht="15.6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4"/>
      <c r="AE44" s="59"/>
      <c r="AF44" s="59"/>
      <c r="AG44" s="5"/>
      <c r="AH44" s="18"/>
    </row>
    <row r="45" spans="1:34" ht="15.6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4"/>
      <c r="AE45" s="59"/>
      <c r="AF45" s="59"/>
      <c r="AG45" s="5"/>
      <c r="AH45" s="18"/>
    </row>
    <row r="46" spans="1:34" ht="15.6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4"/>
      <c r="AE46" s="59"/>
      <c r="AF46" s="59"/>
      <c r="AG46" s="5"/>
      <c r="AH46" s="18"/>
    </row>
    <row r="47" spans="1:34" ht="15.6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4"/>
      <c r="AE47" s="59"/>
      <c r="AF47" s="59"/>
      <c r="AG47" s="5"/>
      <c r="AH47" s="18"/>
    </row>
    <row r="48" spans="1:34" ht="15.6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13"/>
      <c r="AE48" s="59"/>
      <c r="AF48" s="59"/>
      <c r="AG48" s="5"/>
      <c r="AH48" s="18"/>
    </row>
    <row r="49" spans="1:34" ht="15.6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5"/>
      <c r="AE49" s="59"/>
      <c r="AF49" s="59"/>
    </row>
    <row r="50" spans="1:34" ht="15.6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13"/>
      <c r="AE50" s="59"/>
      <c r="AF50" s="59"/>
      <c r="AH50" s="18"/>
    </row>
    <row r="51" spans="1:34" ht="15.6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13"/>
      <c r="AE51" s="59"/>
      <c r="AF51" s="59"/>
    </row>
    <row r="52" spans="1:34" ht="15.6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59"/>
      <c r="AF52" s="59"/>
    </row>
    <row r="53" spans="1:34" ht="15.6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4"/>
      <c r="AE53" s="59"/>
      <c r="AF53" s="59"/>
    </row>
    <row r="54" spans="1:34" ht="15.6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4"/>
      <c r="AE54" s="59"/>
      <c r="AF54" s="59"/>
      <c r="AG54" s="4"/>
      <c r="AH54" s="4"/>
    </row>
    <row r="55" spans="1:34" ht="15.6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4"/>
      <c r="AE55" s="59"/>
      <c r="AF55" s="59"/>
      <c r="AG55" s="1"/>
      <c r="AH55" s="5"/>
    </row>
    <row r="56" spans="1:34" ht="15.6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4"/>
      <c r="AE56" s="59"/>
      <c r="AF56" s="59"/>
      <c r="AG56" s="1"/>
      <c r="AH56" s="5"/>
    </row>
    <row r="57" spans="1:34" ht="15.6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4"/>
      <c r="AE57" s="59"/>
      <c r="AF57" s="59"/>
      <c r="AG57" s="1"/>
      <c r="AH57" s="5"/>
    </row>
    <row r="58" spans="1:34" ht="15.6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4"/>
      <c r="AE58" s="59"/>
      <c r="AF58" s="59"/>
      <c r="AG58" s="1"/>
      <c r="AH58" s="5"/>
    </row>
    <row r="59" spans="1:34" ht="15.6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4"/>
      <c r="AE59" s="59"/>
      <c r="AF59" s="59"/>
      <c r="AG59" s="1"/>
      <c r="AH59" s="5"/>
    </row>
    <row r="60" spans="1:34" ht="15.6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4"/>
      <c r="AE60" s="59"/>
      <c r="AF60" s="59"/>
      <c r="AG60" s="1"/>
      <c r="AH60" s="5"/>
    </row>
    <row r="61" spans="1:34" ht="15.6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4"/>
      <c r="AE61" s="59"/>
      <c r="AF61" s="59"/>
      <c r="AG61" s="1"/>
      <c r="AH61" s="5"/>
    </row>
    <row r="62" spans="1:34" ht="15.6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4"/>
      <c r="AE62" s="59"/>
      <c r="AF62" s="59"/>
      <c r="AG62" s="13"/>
      <c r="AH62" s="5"/>
    </row>
    <row r="63" spans="1:34" ht="15.6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4"/>
      <c r="AE63" s="59"/>
      <c r="AF63" s="59"/>
      <c r="AG63" s="13"/>
      <c r="AH63" s="5"/>
    </row>
    <row r="64" spans="1:34" ht="15.6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4"/>
      <c r="AE64" s="59"/>
      <c r="AF64" s="59"/>
      <c r="AG64" s="13"/>
      <c r="AH64" s="5"/>
    </row>
    <row r="65" spans="1:49" ht="15.6">
      <c r="A65"/>
      <c r="O65" s="3"/>
      <c r="P65" s="3"/>
      <c r="Q65" s="59"/>
      <c r="R65" s="59"/>
      <c r="S65" s="16"/>
      <c r="T65" s="16"/>
      <c r="U65" s="3"/>
      <c r="V65" s="3"/>
      <c r="W65" s="16"/>
      <c r="Y65" s="3"/>
      <c r="Z65" s="60"/>
      <c r="AA65" s="60"/>
      <c r="AC65" s="1"/>
      <c r="AD65" s="4"/>
      <c r="AE65" s="59"/>
      <c r="AF65" s="59"/>
      <c r="AG65" s="13"/>
      <c r="AH65" s="5"/>
    </row>
    <row r="66" spans="1:49" ht="15.6">
      <c r="A66"/>
      <c r="O66" s="3"/>
      <c r="P66" s="3"/>
      <c r="Q66" s="59"/>
      <c r="R66" s="59"/>
      <c r="S66" s="16"/>
      <c r="T66" s="16"/>
      <c r="U66" s="3"/>
      <c r="V66" s="3"/>
      <c r="W66" s="16"/>
      <c r="Y66" s="3"/>
      <c r="Z66" s="60"/>
      <c r="AA66" s="60"/>
      <c r="AC66" s="1"/>
      <c r="AD66" s="4"/>
      <c r="AE66" s="59"/>
      <c r="AF66" s="59"/>
      <c r="AG66" s="5"/>
      <c r="AH66" s="5"/>
    </row>
    <row r="67" spans="1:49" ht="15.6">
      <c r="A67"/>
      <c r="O67" s="3"/>
      <c r="P67" s="3"/>
      <c r="Q67" s="59"/>
      <c r="R67" s="59"/>
      <c r="S67" s="16"/>
      <c r="T67" s="16"/>
      <c r="U67" s="3"/>
      <c r="V67" s="3"/>
      <c r="W67" s="16"/>
      <c r="Y67" s="3"/>
      <c r="Z67" s="60"/>
      <c r="AA67" s="60"/>
      <c r="AC67" s="1"/>
      <c r="AD67" s="4"/>
      <c r="AE67" s="59"/>
      <c r="AF67" s="59"/>
      <c r="AG67" s="5"/>
      <c r="AH67" s="5"/>
    </row>
    <row r="68" spans="1:49" ht="15.6">
      <c r="A68"/>
      <c r="O68" s="3"/>
      <c r="P68" s="3"/>
      <c r="Q68" s="59"/>
      <c r="R68" s="59"/>
      <c r="S68" s="16"/>
      <c r="T68" s="16"/>
      <c r="U68" s="3"/>
      <c r="V68" s="3"/>
      <c r="W68" s="16"/>
      <c r="Y68" s="3"/>
      <c r="Z68" s="60"/>
      <c r="AA68" s="60"/>
      <c r="AC68" s="1"/>
      <c r="AD68" s="4"/>
      <c r="AE68" s="59"/>
      <c r="AF68" s="59"/>
      <c r="AG68" s="5"/>
      <c r="AH68" s="5"/>
    </row>
    <row r="69" spans="1:49" ht="15.6">
      <c r="A69"/>
      <c r="O69" s="3"/>
      <c r="P69" s="3"/>
      <c r="Q69" s="59"/>
      <c r="R69" s="59"/>
      <c r="S69" s="16"/>
      <c r="T69" s="16"/>
      <c r="U69" s="3"/>
      <c r="V69" s="3"/>
      <c r="W69" s="16"/>
      <c r="Y69" s="3"/>
      <c r="Z69" s="60"/>
      <c r="AA69" s="60"/>
      <c r="AC69" s="1"/>
      <c r="AD69" s="4"/>
      <c r="AE69" s="59"/>
      <c r="AF69" s="59"/>
      <c r="AG69" s="5"/>
      <c r="AH69" s="5"/>
    </row>
    <row r="70" spans="1:49" ht="15.6">
      <c r="A70"/>
      <c r="O70" s="3"/>
      <c r="P70" s="3"/>
      <c r="Q70" s="59"/>
      <c r="R70" s="59"/>
      <c r="S70" s="16"/>
      <c r="T70" s="16"/>
      <c r="U70" s="3"/>
      <c r="V70" s="3"/>
      <c r="W70" s="16"/>
      <c r="Y70" s="3"/>
      <c r="Z70" s="60"/>
      <c r="AA70" s="60"/>
      <c r="AC70" s="1"/>
      <c r="AD70" s="1"/>
      <c r="AE70" s="59"/>
      <c r="AF70" s="59"/>
      <c r="AG70" s="5"/>
      <c r="AH70" s="5"/>
    </row>
    <row r="71" spans="1:49" ht="15.6">
      <c r="O71" s="3"/>
      <c r="P71" s="3"/>
      <c r="Q71" s="59"/>
      <c r="R71" s="59"/>
      <c r="S71" s="16"/>
      <c r="T71" s="16"/>
      <c r="U71" s="3"/>
      <c r="V71" s="3"/>
      <c r="W71" s="16"/>
      <c r="Y71" s="3"/>
      <c r="Z71" s="60"/>
      <c r="AA71" s="60"/>
      <c r="AC71" s="1"/>
      <c r="AD71" s="1"/>
      <c r="AE71" s="59"/>
      <c r="AF71" s="59"/>
      <c r="AG71" s="1"/>
      <c r="AH71" s="1"/>
      <c r="AI71" s="1"/>
      <c r="AJ71" s="1"/>
      <c r="AK71" s="1"/>
      <c r="AL71" s="1"/>
      <c r="AM71" s="1"/>
      <c r="AN71" s="1"/>
      <c r="AO71" s="1"/>
      <c r="AP71" s="13"/>
      <c r="AQ71" s="13"/>
      <c r="AR71" s="13"/>
      <c r="AS71" s="13"/>
      <c r="AT71" s="5"/>
      <c r="AU71" s="5"/>
    </row>
    <row r="72" spans="1:49" ht="15.6">
      <c r="O72" s="3"/>
      <c r="P72" s="3"/>
      <c r="Q72" s="59"/>
      <c r="R72" s="59"/>
      <c r="S72" s="16"/>
      <c r="T72" s="16"/>
      <c r="U72" s="3"/>
      <c r="V72" s="3"/>
      <c r="W72" s="16"/>
      <c r="Y72" s="3"/>
      <c r="Z72" s="60"/>
      <c r="AA72" s="60"/>
      <c r="AC72" s="1"/>
      <c r="AD72" s="1"/>
      <c r="AE72" s="59"/>
      <c r="AF72" s="59"/>
      <c r="AG72" s="1"/>
      <c r="AH72" s="1"/>
      <c r="AI72" s="1"/>
      <c r="AJ72" s="1"/>
      <c r="AK72" s="1"/>
      <c r="AL72" s="1"/>
      <c r="AM72" s="1"/>
      <c r="AN72" s="1"/>
      <c r="AO72" s="1"/>
      <c r="AP72" s="13"/>
      <c r="AQ72" s="13"/>
      <c r="AR72" s="13"/>
      <c r="AS72" s="13"/>
      <c r="AT72" s="5"/>
      <c r="AU72" s="5"/>
    </row>
    <row r="73" spans="1:49" ht="15.6">
      <c r="O73" s="3"/>
      <c r="P73" s="3"/>
      <c r="Q73" s="59"/>
      <c r="R73" s="59"/>
      <c r="S73" s="16"/>
      <c r="T73" s="16"/>
      <c r="U73" s="3"/>
      <c r="V73" s="3"/>
      <c r="W73" s="16"/>
      <c r="Y73" s="3"/>
      <c r="Z73" s="60"/>
      <c r="AA73" s="60"/>
      <c r="AC73" s="1"/>
      <c r="AD73" s="1"/>
      <c r="AE73" s="59"/>
      <c r="AF73" s="59"/>
      <c r="AG73" s="1"/>
      <c r="AH73" s="1"/>
      <c r="AI73" s="1"/>
      <c r="AJ73" s="1"/>
      <c r="AK73" s="1"/>
      <c r="AL73" s="1"/>
      <c r="AM73" s="1"/>
      <c r="AN73" s="1"/>
      <c r="AO73" s="1"/>
      <c r="AP73" s="13"/>
      <c r="AQ73" s="13"/>
      <c r="AR73" s="13"/>
      <c r="AS73" s="13"/>
      <c r="AT73" s="5"/>
      <c r="AU73" s="5"/>
    </row>
    <row r="74" spans="1:49" ht="15.6">
      <c r="O74" s="3"/>
      <c r="P74" s="3"/>
      <c r="Q74" s="59"/>
      <c r="R74" s="59"/>
      <c r="S74" s="16"/>
      <c r="T74" s="16"/>
      <c r="U74" s="3"/>
      <c r="V74" s="3"/>
      <c r="W74" s="16"/>
      <c r="Y74" s="3"/>
      <c r="Z74" s="60"/>
      <c r="AA74" s="60"/>
      <c r="AC74" s="1"/>
      <c r="AD74" s="1"/>
      <c r="AE74" s="59"/>
      <c r="AF74" s="59"/>
      <c r="AG74" s="1"/>
      <c r="AH74" s="1"/>
      <c r="AI74" s="1"/>
      <c r="AJ74" s="1"/>
      <c r="AK74" s="1"/>
      <c r="AL74" s="1"/>
      <c r="AM74" s="1"/>
      <c r="AN74" s="1"/>
      <c r="AO74" s="1"/>
      <c r="AP74" s="13"/>
      <c r="AQ74" s="13"/>
      <c r="AR74" s="13"/>
      <c r="AS74" s="13"/>
      <c r="AT74" s="5"/>
      <c r="AU74" s="5"/>
    </row>
    <row r="75" spans="1:49" ht="15.6">
      <c r="O75" s="3"/>
      <c r="P75" s="3"/>
      <c r="Q75" s="59"/>
      <c r="R75" s="59"/>
      <c r="S75" s="16"/>
      <c r="T75" s="16"/>
      <c r="U75" s="3"/>
      <c r="V75" s="3"/>
      <c r="W75" s="16"/>
      <c r="Y75" s="3"/>
      <c r="Z75" s="60"/>
      <c r="AA75" s="60"/>
      <c r="AC75" s="1"/>
      <c r="AD75" s="1"/>
      <c r="AE75" s="59"/>
      <c r="AF75" s="59"/>
      <c r="AG75" s="1"/>
      <c r="AH75" s="1"/>
      <c r="AI75" s="1"/>
      <c r="AJ75" s="1"/>
      <c r="AK75" s="1"/>
      <c r="AL75" s="1"/>
      <c r="AM75" s="1"/>
      <c r="AN75" s="1"/>
      <c r="AO75" s="1"/>
      <c r="AP75" s="13"/>
      <c r="AQ75" s="13"/>
      <c r="AR75" s="13"/>
      <c r="AS75" s="13"/>
      <c r="AT75" s="5"/>
      <c r="AU75" s="5"/>
    </row>
    <row r="76" spans="1:49" ht="15.6">
      <c r="O76" s="3"/>
      <c r="P76" s="3"/>
      <c r="Q76" s="59"/>
      <c r="R76" s="59"/>
      <c r="S76" s="16"/>
      <c r="T76" s="16"/>
      <c r="U76" s="3"/>
      <c r="V76" s="3"/>
      <c r="W76" s="16"/>
      <c r="Y76" s="3"/>
      <c r="Z76" s="60"/>
      <c r="AA76" s="60"/>
      <c r="AC76" s="1"/>
      <c r="AD76" s="1"/>
      <c r="AE76" s="59"/>
      <c r="AF76" s="59"/>
      <c r="AG76" s="1"/>
      <c r="AH76" s="1"/>
      <c r="AI76" s="1"/>
      <c r="AJ76" s="1"/>
      <c r="AK76" s="1"/>
      <c r="AL76" s="1"/>
      <c r="AM76" s="1"/>
      <c r="AN76" s="1"/>
      <c r="AO76" s="1"/>
      <c r="AP76" s="5"/>
      <c r="AQ76" s="5"/>
      <c r="AR76" s="5"/>
      <c r="AS76" s="5"/>
      <c r="AT76" s="5"/>
      <c r="AU76" s="5"/>
    </row>
    <row r="77" spans="1:49" ht="15.6">
      <c r="O77" s="3"/>
      <c r="P77" s="3"/>
      <c r="Q77" s="59"/>
      <c r="R77" s="59"/>
      <c r="S77" s="16"/>
      <c r="T77" s="16"/>
      <c r="U77" s="3"/>
      <c r="V77" s="3"/>
      <c r="W77" s="16"/>
      <c r="Y77" s="3"/>
      <c r="Z77" s="60"/>
      <c r="AA77" s="60"/>
      <c r="AC77" s="1"/>
      <c r="AD77" s="1"/>
      <c r="AE77" s="59"/>
      <c r="AF77" s="59"/>
      <c r="AG77" s="1"/>
      <c r="AH77" s="1"/>
      <c r="AI77" s="1"/>
      <c r="AJ77" s="1"/>
      <c r="AK77" s="1"/>
      <c r="AL77" s="1"/>
      <c r="AM77" s="1"/>
      <c r="AN77" s="1"/>
      <c r="AO77" s="1"/>
      <c r="AS77" s="2"/>
      <c r="AT77" s="13"/>
    </row>
    <row r="78" spans="1:49" ht="15.6">
      <c r="O78" s="3"/>
      <c r="P78" s="3"/>
      <c r="Q78" s="59"/>
      <c r="R78" s="59"/>
      <c r="S78" s="16"/>
      <c r="T78" s="16"/>
      <c r="U78" s="3"/>
      <c r="V78" s="3"/>
      <c r="W78" s="16"/>
      <c r="Y78" s="3"/>
      <c r="Z78" s="60"/>
      <c r="AA78" s="60"/>
      <c r="AC78" s="1"/>
      <c r="AD78" s="1"/>
      <c r="AE78" s="59"/>
      <c r="AF78" s="59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S78" s="4"/>
      <c r="AT78" s="5"/>
      <c r="AU78" s="5"/>
      <c r="AW78" s="5"/>
    </row>
    <row r="79" spans="1:49">
      <c r="O79" s="3"/>
      <c r="P79" s="3"/>
      <c r="Q79" s="59"/>
      <c r="R79" s="59"/>
      <c r="S79" s="16"/>
      <c r="T79" s="16"/>
      <c r="U79" s="3"/>
      <c r="V79" s="3"/>
      <c r="W79" s="16"/>
      <c r="Y79" s="3"/>
      <c r="Z79" s="60"/>
      <c r="AA79" s="60"/>
      <c r="AC79" s="1"/>
      <c r="AD79" s="1"/>
      <c r="AE79" s="59"/>
      <c r="AF79" s="59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S79" s="4"/>
      <c r="AT79" s="13"/>
    </row>
    <row r="80" spans="1:49">
      <c r="O80" s="3"/>
      <c r="P80" s="3"/>
      <c r="Q80" s="59"/>
      <c r="R80" s="59"/>
      <c r="S80" s="16"/>
      <c r="T80" s="16"/>
      <c r="U80" s="3"/>
      <c r="V80" s="3"/>
      <c r="W80" s="16"/>
      <c r="Y80" s="3"/>
      <c r="Z80" s="60"/>
      <c r="AA80" s="60"/>
      <c r="AC80" s="1"/>
      <c r="AD80" s="1"/>
      <c r="AE80" s="59"/>
      <c r="AF80" s="59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S80" s="4"/>
      <c r="AT80" s="13"/>
    </row>
    <row r="81" spans="15:49" ht="15.6">
      <c r="O81" s="3"/>
      <c r="P81" s="3"/>
      <c r="Q81" s="59"/>
      <c r="R81" s="59"/>
      <c r="S81" s="16"/>
      <c r="T81" s="16"/>
      <c r="U81" s="3"/>
      <c r="V81" s="3"/>
      <c r="W81" s="16"/>
      <c r="Y81" s="3"/>
      <c r="Z81" s="60"/>
      <c r="AA81" s="60"/>
      <c r="AC81" s="1"/>
      <c r="AD81" s="1"/>
      <c r="AE81" s="59"/>
      <c r="AF81" s="59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S81" s="4"/>
      <c r="AT81" s="5"/>
      <c r="AU81" s="5"/>
      <c r="AW81" s="2"/>
    </row>
    <row r="82" spans="15:49">
      <c r="O82" s="3"/>
      <c r="P82" s="3"/>
      <c r="Q82" s="59"/>
      <c r="R82" s="59"/>
      <c r="S82" s="16"/>
      <c r="T82" s="16"/>
      <c r="U82" s="3"/>
      <c r="V82" s="3"/>
      <c r="W82" s="16"/>
      <c r="Y82" s="3"/>
      <c r="Z82" s="60"/>
      <c r="AA82" s="60"/>
      <c r="AC82" s="1"/>
      <c r="AD82" s="1"/>
      <c r="AE82" s="59"/>
      <c r="AF82" s="59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S82" s="4"/>
      <c r="AT82" s="4"/>
      <c r="AU82" s="4"/>
      <c r="AV82" s="4"/>
      <c r="AW82" s="4"/>
    </row>
    <row r="83" spans="15:49" ht="15.6">
      <c r="O83" s="3"/>
      <c r="P83" s="3"/>
      <c r="Q83" s="59"/>
      <c r="R83" s="59"/>
      <c r="S83" s="16"/>
      <c r="T83" s="16"/>
      <c r="U83" s="3"/>
      <c r="V83" s="3"/>
      <c r="W83" s="16"/>
      <c r="Y83" s="3"/>
      <c r="Z83" s="60"/>
      <c r="AA83" s="60"/>
      <c r="AC83" s="1"/>
      <c r="AD83" s="1"/>
      <c r="AE83" s="59"/>
      <c r="AF83" s="59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S83" s="4"/>
      <c r="AT83" s="13"/>
      <c r="AU83" s="13"/>
      <c r="AV83" s="1"/>
      <c r="AW83" s="5"/>
    </row>
    <row r="84" spans="15:49" ht="15.6">
      <c r="O84" s="3"/>
      <c r="P84" s="3"/>
      <c r="Q84" s="59"/>
      <c r="R84" s="59"/>
      <c r="S84" s="16"/>
      <c r="T84" s="16"/>
      <c r="U84" s="3"/>
      <c r="V84" s="3"/>
      <c r="W84" s="16"/>
      <c r="Y84" s="3"/>
      <c r="Z84" s="60"/>
      <c r="AA84" s="60"/>
      <c r="AC84" s="1"/>
      <c r="AD84" s="1"/>
      <c r="AE84" s="59"/>
      <c r="AF84" s="59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S84" s="4"/>
      <c r="AT84" s="13"/>
      <c r="AU84" s="13"/>
      <c r="AV84" s="1"/>
      <c r="AW84" s="5"/>
    </row>
    <row r="85" spans="15:49" ht="15.6">
      <c r="O85" s="3"/>
      <c r="P85" s="3"/>
      <c r="Q85" s="59"/>
      <c r="R85" s="59"/>
      <c r="S85" s="16"/>
      <c r="T85" s="16"/>
      <c r="U85" s="3"/>
      <c r="V85" s="3"/>
      <c r="W85" s="16"/>
      <c r="Y85" s="3"/>
      <c r="Z85" s="60"/>
      <c r="AA85" s="60"/>
      <c r="AC85" s="1"/>
      <c r="AD85" s="1"/>
      <c r="AE85" s="59"/>
      <c r="AF85" s="59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S85" s="4"/>
      <c r="AT85" s="13"/>
      <c r="AU85" s="13"/>
      <c r="AV85" s="1"/>
      <c r="AW85" s="5"/>
    </row>
    <row r="86" spans="15:49" ht="15.6">
      <c r="O86" s="3"/>
      <c r="P86" s="3"/>
      <c r="Q86" s="59"/>
      <c r="R86" s="59"/>
      <c r="S86" s="16"/>
      <c r="T86" s="16"/>
      <c r="U86" s="3"/>
      <c r="V86" s="3"/>
      <c r="W86" s="16"/>
      <c r="Y86" s="3"/>
      <c r="Z86" s="60"/>
      <c r="AA86" s="60"/>
      <c r="AC86" s="1"/>
      <c r="AD86" s="1"/>
      <c r="AE86" s="59"/>
      <c r="AF86" s="59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S86" s="4"/>
      <c r="AT86" s="13"/>
      <c r="AU86" s="13"/>
      <c r="AV86" s="1"/>
      <c r="AW86" s="5"/>
    </row>
    <row r="87" spans="15:49" ht="15.6">
      <c r="O87" s="3"/>
      <c r="P87" s="3"/>
      <c r="Q87" s="59"/>
      <c r="R87" s="59"/>
      <c r="S87" s="16"/>
      <c r="T87" s="16"/>
      <c r="U87" s="3"/>
      <c r="V87" s="3"/>
      <c r="W87" s="16"/>
      <c r="Y87" s="3"/>
      <c r="Z87" s="60"/>
      <c r="AA87" s="60"/>
      <c r="AC87" s="1"/>
      <c r="AD87" s="1"/>
      <c r="AE87" s="59"/>
      <c r="AF87" s="59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S87" s="4"/>
      <c r="AT87" s="13"/>
      <c r="AU87" s="13"/>
      <c r="AV87" s="13"/>
      <c r="AW87" s="5"/>
    </row>
    <row r="88" spans="15:49" ht="15.6">
      <c r="O88" s="3"/>
      <c r="P88" s="3"/>
      <c r="Q88" s="59"/>
      <c r="R88" s="59"/>
      <c r="S88" s="16"/>
      <c r="T88" s="16"/>
      <c r="U88" s="3"/>
      <c r="V88" s="3"/>
      <c r="W88" s="16"/>
      <c r="Y88" s="3"/>
      <c r="Z88" s="60"/>
      <c r="AA88" s="60"/>
      <c r="AC88" s="1"/>
      <c r="AD88" s="1"/>
      <c r="AE88" s="59"/>
      <c r="AF88" s="59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S88" s="4"/>
      <c r="AT88" s="13"/>
      <c r="AU88" s="13"/>
      <c r="AV88" s="13"/>
      <c r="AW88" s="5"/>
    </row>
    <row r="89" spans="15:49" ht="15.6">
      <c r="O89" s="3"/>
      <c r="P89" s="3"/>
      <c r="Q89" s="59"/>
      <c r="R89" s="59"/>
      <c r="S89" s="16"/>
      <c r="T89" s="16"/>
      <c r="U89" s="3"/>
      <c r="V89" s="3"/>
      <c r="W89" s="16"/>
      <c r="Y89" s="3"/>
      <c r="Z89" s="60"/>
      <c r="AA89" s="60"/>
      <c r="AC89" s="1"/>
      <c r="AD89" s="1"/>
      <c r="AE89" s="59"/>
      <c r="AF89" s="59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S89" s="4"/>
      <c r="AT89" s="13"/>
      <c r="AU89" s="13"/>
      <c r="AV89" s="13"/>
      <c r="AW89" s="5"/>
    </row>
    <row r="90" spans="15:49" ht="15.6">
      <c r="O90" s="3"/>
      <c r="P90" s="3"/>
      <c r="Q90" s="59"/>
      <c r="R90" s="59"/>
      <c r="S90" s="16"/>
      <c r="T90" s="16"/>
      <c r="U90" s="3"/>
      <c r="V90" s="3"/>
      <c r="W90" s="16"/>
      <c r="Y90" s="3"/>
      <c r="Z90" s="60"/>
      <c r="AA90" s="60"/>
      <c r="AC90" s="1"/>
      <c r="AD90" s="1"/>
      <c r="AE90" s="59"/>
      <c r="AF90" s="59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S90" s="4"/>
      <c r="AT90" s="13"/>
      <c r="AU90" s="13"/>
      <c r="AV90" s="13"/>
      <c r="AW90" s="5"/>
    </row>
    <row r="91" spans="15:49" ht="15.6">
      <c r="O91" s="3"/>
      <c r="P91" s="3"/>
      <c r="Q91" s="59"/>
      <c r="R91" s="59"/>
      <c r="S91" s="16"/>
      <c r="T91" s="16"/>
      <c r="U91" s="3"/>
      <c r="V91" s="3"/>
      <c r="W91" s="16"/>
      <c r="Y91" s="3"/>
      <c r="Z91" s="60"/>
      <c r="AA91" s="60"/>
      <c r="AC91" s="1"/>
      <c r="AD91" s="1"/>
      <c r="AE91" s="59"/>
      <c r="AF91" s="59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S91" s="4"/>
      <c r="AT91" s="13"/>
      <c r="AU91" s="13"/>
      <c r="AV91" s="5"/>
      <c r="AW91" s="5"/>
    </row>
    <row r="92" spans="15:49" ht="15.6">
      <c r="O92" s="3"/>
      <c r="P92" s="3"/>
      <c r="Q92" s="59"/>
      <c r="R92" s="59"/>
      <c r="S92" s="16"/>
      <c r="T92" s="16"/>
      <c r="U92" s="3"/>
      <c r="V92" s="3"/>
      <c r="W92" s="16"/>
      <c r="Y92" s="3"/>
      <c r="Z92" s="60"/>
      <c r="AA92" s="60"/>
      <c r="AC92" s="1"/>
      <c r="AD92" s="1"/>
      <c r="AE92" s="59"/>
      <c r="AF92" s="59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S92" s="4"/>
      <c r="AT92" s="13"/>
      <c r="AU92" s="13"/>
      <c r="AV92" s="5"/>
      <c r="AW92" s="5"/>
    </row>
    <row r="93" spans="15:49" ht="15.6">
      <c r="O93" s="3"/>
      <c r="P93" s="3"/>
      <c r="Q93" s="59"/>
      <c r="R93" s="59"/>
      <c r="S93" s="16"/>
      <c r="T93" s="16"/>
      <c r="U93" s="3"/>
      <c r="V93" s="3"/>
      <c r="W93" s="16"/>
      <c r="Y93" s="3"/>
      <c r="Z93" s="60"/>
      <c r="AA93" s="60"/>
      <c r="AC93" s="1"/>
      <c r="AD93" s="1"/>
      <c r="AE93" s="59"/>
      <c r="AF93" s="59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S93" s="4"/>
      <c r="AT93" s="13"/>
      <c r="AU93" s="13"/>
      <c r="AV93" s="5"/>
      <c r="AW93" s="5"/>
    </row>
    <row r="94" spans="15:49" ht="15.6">
      <c r="O94" s="3"/>
      <c r="P94" s="3"/>
      <c r="Q94" s="59"/>
      <c r="R94" s="59"/>
      <c r="S94" s="16"/>
      <c r="T94" s="16"/>
      <c r="U94" s="3"/>
      <c r="V94" s="3"/>
      <c r="W94" s="16"/>
      <c r="Y94" s="3"/>
      <c r="Z94" s="60"/>
      <c r="AA94" s="60"/>
      <c r="AC94" s="1"/>
      <c r="AD94" s="1"/>
      <c r="AE94" s="59"/>
      <c r="AF94" s="59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S94" s="4"/>
      <c r="AT94" s="13"/>
      <c r="AU94" s="13"/>
      <c r="AV94" s="5"/>
      <c r="AW94" s="5"/>
    </row>
    <row r="95" spans="15:49" ht="15.6">
      <c r="AC95" s="1"/>
      <c r="AD95" s="1"/>
      <c r="AE95" s="59"/>
      <c r="AF95" s="59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S95" s="4"/>
      <c r="AT95" s="13"/>
      <c r="AU95" s="13"/>
      <c r="AV95" s="5"/>
      <c r="AW95" s="5"/>
    </row>
    <row r="96" spans="15:49" ht="15.6">
      <c r="AC96" s="1"/>
      <c r="AD96" s="1"/>
      <c r="AE96" s="59"/>
      <c r="AF96" s="59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S96" s="13"/>
      <c r="AT96" s="13"/>
      <c r="AU96" s="13"/>
      <c r="AV96" s="5"/>
      <c r="AW96" s="5"/>
    </row>
    <row r="97" spans="15:49" ht="15.6">
      <c r="O97" s="3"/>
      <c r="P97" s="3"/>
      <c r="Q97" s="59"/>
      <c r="R97" s="59"/>
      <c r="S97" s="16"/>
      <c r="T97" s="16"/>
      <c r="U97" s="3"/>
      <c r="V97" s="3"/>
      <c r="W97" s="16"/>
      <c r="Y97" s="3"/>
      <c r="Z97" s="60"/>
      <c r="AA97" s="60"/>
      <c r="AC97" s="1"/>
      <c r="AD97" s="1"/>
      <c r="AE97" s="59"/>
      <c r="AF97" s="59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S97" s="5"/>
      <c r="AT97" s="13"/>
      <c r="AU97" s="13"/>
      <c r="AV97" s="5"/>
      <c r="AW97" s="5"/>
    </row>
    <row r="98" spans="15:49" ht="15.6">
      <c r="O98" s="3"/>
      <c r="P98" s="3"/>
      <c r="Q98" s="59"/>
      <c r="R98" s="59"/>
      <c r="S98" s="16"/>
      <c r="T98" s="16"/>
      <c r="U98" s="3"/>
      <c r="V98" s="3"/>
      <c r="W98" s="16"/>
      <c r="Y98" s="3"/>
      <c r="Z98" s="60"/>
      <c r="AA98" s="60"/>
      <c r="AC98" s="1"/>
      <c r="AD98" s="1"/>
      <c r="AE98" s="59"/>
      <c r="AF98" s="59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S98" s="13"/>
      <c r="AT98" s="13"/>
      <c r="AU98" s="13"/>
      <c r="AV98" s="5"/>
      <c r="AW98" s="5"/>
    </row>
    <row r="99" spans="15:49" ht="15.6">
      <c r="O99" s="3"/>
      <c r="P99" s="3"/>
      <c r="Q99" s="59"/>
      <c r="R99" s="59"/>
      <c r="S99" s="16"/>
      <c r="T99" s="16"/>
      <c r="U99" s="3"/>
      <c r="V99" s="3"/>
      <c r="W99" s="16"/>
      <c r="Y99" s="3"/>
      <c r="Z99" s="60"/>
      <c r="AA99" s="60"/>
      <c r="AC99" s="1"/>
      <c r="AD99" s="1"/>
      <c r="AE99" s="59"/>
      <c r="AF99" s="59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S99" s="13"/>
      <c r="AT99" s="5"/>
      <c r="AU99" s="5"/>
      <c r="AV99" s="5"/>
      <c r="AW99" s="5"/>
    </row>
    <row r="100" spans="15:49">
      <c r="O100" s="3"/>
      <c r="P100" s="3"/>
      <c r="Q100" s="59"/>
      <c r="R100" s="59"/>
      <c r="S100" s="16"/>
      <c r="T100" s="16"/>
      <c r="U100" s="3"/>
      <c r="V100" s="3"/>
      <c r="W100" s="16"/>
      <c r="Y100" s="3"/>
      <c r="Z100" s="60"/>
      <c r="AA100" s="60"/>
      <c r="AC100" s="1"/>
      <c r="AD100" s="1"/>
      <c r="AE100" s="59"/>
      <c r="AF100" s="59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S100" s="13"/>
      <c r="AT100" s="13"/>
    </row>
    <row r="101" spans="15:49" ht="15.6">
      <c r="O101" s="3"/>
      <c r="P101" s="3"/>
      <c r="Q101" s="59"/>
      <c r="R101" s="59"/>
      <c r="S101" s="16"/>
      <c r="T101" s="16"/>
      <c r="U101" s="3"/>
      <c r="V101" s="3"/>
      <c r="W101" s="16"/>
      <c r="Y101" s="3"/>
      <c r="Z101" s="60"/>
      <c r="AA101" s="60"/>
      <c r="AC101" s="1"/>
      <c r="AD101" s="1"/>
      <c r="AE101" s="59"/>
      <c r="AF101" s="59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S101" s="13"/>
      <c r="AT101" s="5"/>
      <c r="AU101" s="5"/>
      <c r="AW101" s="5"/>
    </row>
    <row r="102" spans="15:49">
      <c r="O102" s="3"/>
      <c r="P102" s="3"/>
      <c r="Q102" s="59"/>
      <c r="R102" s="59"/>
      <c r="S102" s="16"/>
      <c r="T102" s="16"/>
      <c r="U102" s="3"/>
      <c r="V102" s="3"/>
      <c r="W102" s="16"/>
      <c r="Y102" s="3"/>
      <c r="Z102" s="60"/>
      <c r="AA102" s="60"/>
      <c r="AC102" s="1"/>
      <c r="AD102" s="1"/>
      <c r="AE102" s="59"/>
      <c r="AF102" s="59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S102" s="13"/>
      <c r="AT102" s="13"/>
    </row>
    <row r="103" spans="15:49">
      <c r="O103" s="3"/>
      <c r="P103" s="3"/>
      <c r="Q103" s="59"/>
      <c r="R103" s="59"/>
      <c r="S103" s="16"/>
      <c r="T103" s="16"/>
      <c r="U103" s="3"/>
      <c r="V103" s="3"/>
      <c r="W103" s="16"/>
      <c r="Y103" s="3"/>
      <c r="Z103" s="60"/>
      <c r="AA103" s="60"/>
      <c r="AC103" s="1"/>
      <c r="AD103" s="1"/>
      <c r="AE103" s="59"/>
      <c r="AF103" s="59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S103" s="13"/>
      <c r="AT103" s="13"/>
    </row>
    <row r="104" spans="15:49">
      <c r="O104" s="3"/>
      <c r="P104" s="3"/>
      <c r="Q104" s="59"/>
      <c r="R104" s="59"/>
      <c r="S104" s="16"/>
      <c r="T104" s="16"/>
      <c r="U104" s="3"/>
      <c r="V104" s="3"/>
      <c r="W104" s="16"/>
      <c r="Y104" s="3"/>
      <c r="Z104" s="60"/>
      <c r="AA104" s="60"/>
      <c r="AC104" s="1"/>
      <c r="AD104" s="1"/>
      <c r="AE104" s="59"/>
      <c r="AF104" s="59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S104" s="13"/>
      <c r="AT104" s="13"/>
    </row>
    <row r="105" spans="15:49">
      <c r="O105" s="3"/>
      <c r="P105" s="3"/>
      <c r="Q105" s="59"/>
      <c r="R105" s="59"/>
      <c r="S105" s="16"/>
      <c r="T105" s="16"/>
      <c r="U105" s="3"/>
      <c r="V105" s="3"/>
      <c r="W105" s="16"/>
      <c r="Y105" s="3"/>
      <c r="Z105" s="60"/>
      <c r="AA105" s="60"/>
      <c r="AE105" s="59"/>
      <c r="AF105" s="59"/>
      <c r="AO105" s="1"/>
      <c r="AP105" s="1"/>
      <c r="AQ105" s="1"/>
      <c r="AS105" s="13"/>
      <c r="AT105" s="13"/>
    </row>
    <row r="106" spans="15:49">
      <c r="O106" s="3"/>
      <c r="P106" s="3"/>
      <c r="Q106" s="59"/>
      <c r="R106" s="59"/>
      <c r="S106" s="16"/>
      <c r="T106" s="16"/>
      <c r="U106" s="3"/>
      <c r="V106" s="3"/>
      <c r="W106" s="16"/>
      <c r="Y106" s="3"/>
      <c r="Z106" s="60"/>
      <c r="AA106" s="60"/>
      <c r="AE106" s="59"/>
      <c r="AF106" s="59"/>
      <c r="AO106" s="1"/>
      <c r="AP106" s="1"/>
      <c r="AQ106" s="1"/>
      <c r="AS106" s="13"/>
      <c r="AT106" s="13"/>
    </row>
    <row r="107" spans="15:49">
      <c r="O107" s="3"/>
      <c r="P107" s="3"/>
      <c r="Q107" s="59"/>
      <c r="R107" s="59"/>
      <c r="S107" s="16"/>
      <c r="T107" s="16"/>
      <c r="U107" s="3"/>
      <c r="V107" s="3"/>
      <c r="W107" s="16"/>
      <c r="Y107" s="3"/>
      <c r="Z107" s="60"/>
      <c r="AA107" s="60"/>
      <c r="AC107" s="1"/>
      <c r="AD107" s="1"/>
      <c r="AE107" s="59"/>
      <c r="AF107" s="59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S107" s="13"/>
      <c r="AT107" s="13"/>
    </row>
    <row r="108" spans="15:49">
      <c r="O108" s="3"/>
      <c r="P108" s="3"/>
      <c r="Q108" s="59"/>
      <c r="R108" s="59"/>
      <c r="S108" s="16"/>
      <c r="T108" s="16"/>
      <c r="U108" s="3"/>
      <c r="V108" s="3"/>
      <c r="W108" s="16"/>
      <c r="Y108" s="3"/>
      <c r="Z108" s="60"/>
      <c r="AA108" s="60"/>
      <c r="AB108" s="11">
        <v>5</v>
      </c>
      <c r="AC108" s="60" t="s">
        <v>401</v>
      </c>
      <c r="AD108" s="1"/>
      <c r="AE108" s="59"/>
      <c r="AF108" s="59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S108" s="13"/>
      <c r="AT108" s="13"/>
    </row>
    <row r="109" spans="15:49">
      <c r="O109" s="3"/>
      <c r="P109" s="3"/>
      <c r="Q109" s="59"/>
      <c r="R109" s="59"/>
      <c r="S109" s="16"/>
      <c r="T109" s="16"/>
      <c r="U109" s="3"/>
      <c r="V109" s="3"/>
      <c r="W109" s="16"/>
      <c r="Y109" s="3"/>
      <c r="Z109" s="60"/>
      <c r="AA109" s="60"/>
      <c r="AB109" s="11">
        <v>6</v>
      </c>
      <c r="AC109" s="13" t="s">
        <v>32</v>
      </c>
      <c r="AD109" s="1"/>
      <c r="AE109" s="59"/>
      <c r="AF109" s="59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S109" s="13"/>
      <c r="AT109" s="13"/>
    </row>
    <row r="110" spans="15:49">
      <c r="O110" s="3"/>
      <c r="P110" s="3"/>
      <c r="Q110" s="59"/>
      <c r="R110" s="59"/>
      <c r="S110" s="16"/>
      <c r="T110" s="16"/>
      <c r="U110" s="3"/>
      <c r="V110" s="3"/>
      <c r="W110" s="16"/>
      <c r="Y110" s="3"/>
      <c r="Z110" s="60"/>
      <c r="AA110" s="60"/>
      <c r="AB110" s="11">
        <v>7</v>
      </c>
      <c r="AC110" s="13" t="s">
        <v>33</v>
      </c>
      <c r="AD110" s="1"/>
      <c r="AE110" s="59"/>
      <c r="AF110" s="59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S110" s="13"/>
      <c r="AT110" s="13"/>
    </row>
    <row r="111" spans="15:49">
      <c r="O111" s="3"/>
      <c r="P111" s="3"/>
      <c r="Q111" s="59"/>
      <c r="R111" s="59"/>
      <c r="S111" s="16"/>
      <c r="T111" s="16"/>
      <c r="U111" s="3"/>
      <c r="V111" s="3"/>
      <c r="W111" s="16"/>
      <c r="Y111" s="3"/>
      <c r="Z111" s="60"/>
      <c r="AA111" s="60"/>
      <c r="AB111" s="11">
        <v>8</v>
      </c>
      <c r="AC111" s="60" t="s">
        <v>34</v>
      </c>
      <c r="AD111" s="1"/>
      <c r="AE111" s="59"/>
      <c r="AF111" s="59"/>
      <c r="AG111" s="1"/>
      <c r="AH111" s="1"/>
      <c r="AI111" s="1"/>
      <c r="AJ111" s="1"/>
      <c r="AK111" s="1"/>
      <c r="AL111" s="1"/>
      <c r="AM111" s="1"/>
      <c r="AN111" s="1"/>
      <c r="AQ111" s="1"/>
      <c r="AS111" s="13"/>
      <c r="AT111" s="13"/>
    </row>
    <row r="112" spans="15:49">
      <c r="O112" s="3"/>
      <c r="P112" s="3"/>
      <c r="Q112" s="59"/>
      <c r="R112" s="59"/>
      <c r="S112" s="16"/>
      <c r="T112" s="16"/>
      <c r="U112" s="3"/>
      <c r="V112" s="3"/>
      <c r="W112" s="16"/>
      <c r="Y112" s="3"/>
      <c r="Z112" s="60"/>
      <c r="AA112" s="60"/>
      <c r="AB112" s="11">
        <v>9</v>
      </c>
      <c r="AC112" s="13" t="s">
        <v>35</v>
      </c>
      <c r="AD112" s="1"/>
      <c r="AE112" s="59"/>
      <c r="AF112" s="59"/>
      <c r="AG112" s="1"/>
      <c r="AH112" s="1"/>
      <c r="AI112" s="1"/>
      <c r="AJ112" s="1"/>
      <c r="AK112" s="1"/>
      <c r="AL112" s="1"/>
      <c r="AM112" s="1"/>
      <c r="AN112" s="1"/>
      <c r="AQ112" s="1"/>
      <c r="AS112" s="13"/>
      <c r="AT112" s="13"/>
    </row>
    <row r="113" spans="15:46">
      <c r="O113" s="3"/>
      <c r="P113" s="3"/>
      <c r="Q113" s="59"/>
      <c r="R113" s="59"/>
      <c r="S113" s="16"/>
      <c r="T113" s="16"/>
      <c r="U113" s="3"/>
      <c r="V113" s="3"/>
      <c r="W113" s="16"/>
      <c r="Y113" s="3"/>
      <c r="Z113" s="60"/>
      <c r="AA113" s="60"/>
      <c r="AC113" s="1"/>
      <c r="AD113" s="1"/>
      <c r="AE113" s="59"/>
      <c r="AF113" s="59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S113" s="13"/>
      <c r="AT113" s="13"/>
    </row>
    <row r="114" spans="15:46">
      <c r="O114" s="3"/>
      <c r="P114" s="3"/>
      <c r="Q114" s="59"/>
      <c r="R114" s="59"/>
      <c r="S114" s="16"/>
      <c r="T114" s="16"/>
      <c r="U114" s="3"/>
      <c r="V114" s="3"/>
      <c r="W114" s="16"/>
      <c r="Y114" s="3"/>
      <c r="Z114" s="60"/>
      <c r="AA114" s="60"/>
      <c r="AC114" s="1"/>
      <c r="AD114" s="1"/>
      <c r="AE114" s="59"/>
      <c r="AF114" s="59"/>
      <c r="AG114" s="1"/>
      <c r="AH114" s="1"/>
      <c r="AI114" s="1"/>
      <c r="AJ114" s="13" t="s">
        <v>455</v>
      </c>
      <c r="AK114" s="1"/>
      <c r="AL114" s="1"/>
      <c r="AM114" s="1"/>
      <c r="AN114" s="1"/>
      <c r="AO114" s="1"/>
      <c r="AP114" s="1"/>
      <c r="AQ114" s="1"/>
      <c r="AS114" s="13"/>
      <c r="AT114" s="13"/>
    </row>
    <row r="115" spans="15:46">
      <c r="O115" s="3"/>
      <c r="P115" s="3"/>
      <c r="Q115" s="59"/>
      <c r="R115" s="59"/>
      <c r="S115" s="16"/>
      <c r="T115" s="16"/>
      <c r="U115" s="3"/>
      <c r="V115" s="3"/>
      <c r="W115" s="16"/>
      <c r="Y115" s="3"/>
      <c r="Z115" s="60"/>
      <c r="AA115" s="60"/>
      <c r="AC115" s="1"/>
      <c r="AD115" s="1"/>
      <c r="AE115" s="59"/>
      <c r="AF115" s="59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S115" s="13"/>
      <c r="AT115" s="13"/>
    </row>
    <row r="116" spans="15:46">
      <c r="O116" s="3"/>
      <c r="P116" s="3"/>
      <c r="Q116" s="59"/>
      <c r="R116" s="59"/>
      <c r="S116" s="16"/>
      <c r="T116" s="16"/>
      <c r="U116" s="3"/>
      <c r="V116" s="3"/>
      <c r="W116" s="16"/>
      <c r="Y116" s="3"/>
      <c r="Z116" s="60"/>
      <c r="AA116" s="60"/>
      <c r="AC116" s="1"/>
      <c r="AD116" s="1"/>
      <c r="AE116" s="59"/>
      <c r="AF116" s="59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S116" s="13"/>
      <c r="AT116" s="13"/>
    </row>
    <row r="117" spans="15:46">
      <c r="O117" s="3"/>
      <c r="P117" s="3"/>
      <c r="Q117" s="59"/>
      <c r="R117" s="59"/>
      <c r="S117" s="16"/>
      <c r="T117" s="16"/>
      <c r="U117" s="3"/>
      <c r="V117" s="3"/>
      <c r="W117" s="16"/>
      <c r="Y117" s="3"/>
      <c r="Z117" s="60"/>
      <c r="AA117" s="60"/>
      <c r="AC117" s="1"/>
      <c r="AD117" s="1"/>
      <c r="AE117" s="59"/>
      <c r="AF117" s="59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S117" s="13"/>
      <c r="AT117" s="13"/>
    </row>
    <row r="118" spans="15:46">
      <c r="O118" s="3"/>
      <c r="P118" s="3"/>
      <c r="Q118" s="59"/>
      <c r="R118" s="59"/>
      <c r="S118" s="16"/>
      <c r="T118" s="16"/>
      <c r="U118" s="3"/>
      <c r="V118" s="3"/>
      <c r="W118" s="16"/>
      <c r="Y118" s="3"/>
      <c r="Z118" s="60"/>
      <c r="AA118" s="60"/>
      <c r="AC118" s="1"/>
      <c r="AD118" s="1"/>
      <c r="AE118" s="59"/>
      <c r="AF118" s="59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S118" s="13"/>
      <c r="AT118" s="13"/>
    </row>
    <row r="119" spans="15:46">
      <c r="O119" s="3"/>
      <c r="P119" s="3"/>
      <c r="Q119" s="59"/>
      <c r="R119" s="59"/>
      <c r="S119" s="16"/>
      <c r="T119" s="16"/>
      <c r="U119" s="3"/>
      <c r="V119" s="3"/>
      <c r="W119" s="16"/>
      <c r="Y119" s="3"/>
      <c r="Z119" s="60"/>
      <c r="AA119" s="60"/>
      <c r="AC119" s="1"/>
      <c r="AD119" s="1"/>
      <c r="AE119" s="59"/>
      <c r="AF119" s="59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S119" s="13"/>
      <c r="AT119" s="13"/>
    </row>
    <row r="120" spans="15:46">
      <c r="O120" s="3"/>
      <c r="P120" s="3"/>
      <c r="Q120" s="59"/>
      <c r="R120" s="59"/>
      <c r="S120" s="16"/>
      <c r="T120" s="16"/>
      <c r="U120" s="3"/>
      <c r="V120" s="3"/>
      <c r="W120" s="16"/>
      <c r="Y120" s="3"/>
      <c r="Z120" s="60"/>
      <c r="AA120" s="60"/>
      <c r="AC120" s="1"/>
      <c r="AD120" s="1"/>
      <c r="AE120" s="59"/>
      <c r="AF120" s="59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S120" s="13"/>
      <c r="AT120" s="13"/>
    </row>
    <row r="121" spans="15:46">
      <c r="O121" s="3"/>
      <c r="P121" s="3"/>
      <c r="Q121" s="59"/>
      <c r="R121" s="59"/>
      <c r="S121" s="16"/>
      <c r="T121" s="16"/>
      <c r="U121" s="3"/>
      <c r="V121" s="3"/>
      <c r="W121" s="16"/>
      <c r="Y121" s="3"/>
      <c r="Z121" s="60"/>
      <c r="AA121" s="60"/>
      <c r="AC121" s="1"/>
      <c r="AD121" s="1"/>
      <c r="AE121" s="59"/>
      <c r="AF121" s="59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S121" s="13"/>
      <c r="AT121" s="13"/>
    </row>
    <row r="122" spans="15:46">
      <c r="O122" s="3"/>
      <c r="P122" s="3"/>
      <c r="Q122" s="59"/>
      <c r="R122" s="59"/>
      <c r="S122" s="16"/>
      <c r="T122" s="16"/>
      <c r="U122" s="3"/>
      <c r="V122" s="3"/>
      <c r="W122" s="16"/>
      <c r="Y122" s="3"/>
      <c r="Z122" s="60"/>
      <c r="AA122" s="60"/>
      <c r="AC122" s="1"/>
      <c r="AD122" s="1"/>
      <c r="AE122" s="59"/>
      <c r="AF122" s="59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S122" s="13"/>
      <c r="AT122" s="13"/>
    </row>
    <row r="123" spans="15:46">
      <c r="O123" s="3"/>
      <c r="P123" s="3"/>
      <c r="Q123" s="59"/>
      <c r="R123" s="59"/>
      <c r="S123" s="16"/>
      <c r="T123" s="16"/>
      <c r="U123" s="3"/>
      <c r="V123" s="3"/>
      <c r="W123" s="16"/>
      <c r="Y123" s="3"/>
      <c r="Z123" s="60"/>
      <c r="AA123" s="60"/>
      <c r="AC123" s="1"/>
      <c r="AD123" s="1"/>
      <c r="AE123" s="59"/>
      <c r="AF123" s="59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S123" s="13"/>
      <c r="AT123" s="13"/>
    </row>
    <row r="124" spans="15:46">
      <c r="O124" s="3"/>
      <c r="P124" s="3"/>
      <c r="Q124" s="59"/>
      <c r="R124" s="59"/>
      <c r="S124" s="16"/>
      <c r="T124" s="16"/>
      <c r="U124" s="3"/>
      <c r="V124" s="3"/>
      <c r="W124" s="16"/>
      <c r="Y124" s="3"/>
      <c r="Z124" s="60"/>
      <c r="AA124" s="60"/>
      <c r="AC124" s="1"/>
      <c r="AD124" s="1"/>
      <c r="AE124" s="59"/>
      <c r="AF124" s="59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S124" s="13"/>
      <c r="AT124" s="13"/>
    </row>
    <row r="125" spans="15:46">
      <c r="O125" s="3"/>
      <c r="P125" s="3"/>
      <c r="Q125" s="59"/>
      <c r="R125" s="59"/>
      <c r="S125" s="16"/>
      <c r="T125" s="16"/>
      <c r="U125" s="3"/>
      <c r="V125" s="3"/>
      <c r="W125" s="16"/>
      <c r="Y125" s="3"/>
      <c r="Z125" s="60"/>
      <c r="AA125" s="60"/>
      <c r="AC125" s="1"/>
      <c r="AD125" s="1"/>
      <c r="AE125" s="59"/>
      <c r="AF125" s="59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S125" s="13"/>
      <c r="AT125" s="13"/>
    </row>
    <row r="126" spans="15:46">
      <c r="O126" s="3"/>
      <c r="P126" s="3"/>
      <c r="Q126" s="59"/>
      <c r="R126" s="59"/>
      <c r="S126" s="16"/>
      <c r="T126" s="16"/>
      <c r="U126" s="3"/>
      <c r="V126" s="3"/>
      <c r="W126" s="16"/>
      <c r="Y126" s="3"/>
      <c r="Z126" s="60"/>
      <c r="AA126" s="60"/>
      <c r="AC126" s="1"/>
      <c r="AD126" s="1"/>
      <c r="AE126" s="59"/>
      <c r="AF126" s="59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S126" s="13"/>
      <c r="AT126" s="13"/>
    </row>
    <row r="127" spans="15:46">
      <c r="O127" s="3"/>
      <c r="P127" s="3"/>
      <c r="Q127" s="59"/>
      <c r="R127" s="59"/>
      <c r="S127" s="16"/>
      <c r="T127" s="16"/>
      <c r="U127" s="3"/>
      <c r="V127" s="3"/>
      <c r="W127" s="16"/>
      <c r="Y127" s="3"/>
      <c r="Z127" s="60"/>
      <c r="AA127" s="60"/>
      <c r="AC127" s="1"/>
      <c r="AD127" s="1"/>
      <c r="AE127" s="59"/>
      <c r="AF127" s="59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S127" s="13"/>
      <c r="AT127" s="13"/>
    </row>
    <row r="128" spans="15:46">
      <c r="O128" s="3"/>
      <c r="P128" s="3"/>
      <c r="Q128" s="59"/>
      <c r="R128" s="59"/>
      <c r="S128" s="16"/>
      <c r="T128" s="16"/>
      <c r="U128" s="3"/>
      <c r="V128" s="3"/>
      <c r="W128" s="16"/>
      <c r="Y128" s="3"/>
      <c r="Z128" s="60"/>
      <c r="AA128" s="60"/>
      <c r="AC128" s="1"/>
      <c r="AD128" s="1"/>
      <c r="AE128" s="59"/>
      <c r="AF128" s="59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S128" s="13"/>
      <c r="AT128" s="13"/>
    </row>
    <row r="129" spans="15:46">
      <c r="AC129" s="1"/>
      <c r="AD129" s="1"/>
      <c r="AE129" s="59"/>
      <c r="AF129" s="59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S129" s="13"/>
      <c r="AT129" s="13"/>
    </row>
    <row r="130" spans="15:46">
      <c r="AC130" s="1"/>
      <c r="AD130" s="1"/>
      <c r="AE130" s="59"/>
      <c r="AF130" s="59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S130" s="13"/>
      <c r="AT130" s="13"/>
    </row>
    <row r="131" spans="15:46">
      <c r="O131" s="3"/>
      <c r="P131" s="3"/>
      <c r="Q131" s="59"/>
      <c r="R131" s="59"/>
      <c r="S131" s="16"/>
      <c r="T131" s="16"/>
      <c r="U131" s="3"/>
      <c r="V131" s="3"/>
      <c r="W131" s="16"/>
      <c r="Y131" s="3"/>
      <c r="Z131" s="60"/>
      <c r="AA131" s="60"/>
      <c r="AC131" s="1"/>
      <c r="AD131" s="1"/>
      <c r="AE131" s="59"/>
      <c r="AF131" s="59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S131" s="13"/>
      <c r="AT131" s="13"/>
    </row>
    <row r="132" spans="15:46">
      <c r="O132" s="3"/>
      <c r="P132" s="3"/>
      <c r="Q132" s="59"/>
      <c r="R132" s="59"/>
      <c r="S132" s="16"/>
      <c r="T132" s="16"/>
      <c r="U132" s="3"/>
      <c r="V132" s="3"/>
      <c r="W132" s="16"/>
      <c r="Y132" s="3"/>
      <c r="Z132" s="60"/>
      <c r="AA132" s="60"/>
      <c r="AC132" s="1"/>
      <c r="AD132" s="1"/>
      <c r="AE132" s="59"/>
      <c r="AF132" s="59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S132" s="13"/>
      <c r="AT132" s="13"/>
    </row>
    <row r="133" spans="15:46">
      <c r="O133" s="3"/>
      <c r="P133" s="3"/>
      <c r="Q133" s="59"/>
      <c r="R133" s="59"/>
      <c r="S133" s="16"/>
      <c r="T133" s="16"/>
      <c r="U133" s="3"/>
      <c r="V133" s="3"/>
      <c r="W133" s="16"/>
      <c r="Y133" s="3"/>
      <c r="Z133" s="60"/>
      <c r="AA133" s="60"/>
      <c r="AC133" s="1"/>
      <c r="AD133" s="1"/>
      <c r="AE133" s="59"/>
      <c r="AF133" s="59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S133" s="13"/>
      <c r="AT133" s="13"/>
    </row>
    <row r="134" spans="15:46">
      <c r="O134" s="3"/>
      <c r="P134" s="3"/>
      <c r="Q134" s="59"/>
      <c r="R134" s="59"/>
      <c r="S134" s="16"/>
      <c r="T134" s="16"/>
      <c r="U134" s="3"/>
      <c r="V134" s="3"/>
      <c r="W134" s="16"/>
      <c r="Y134" s="3"/>
      <c r="Z134" s="60"/>
      <c r="AA134" s="60"/>
      <c r="AC134" s="1"/>
      <c r="AD134" s="1"/>
      <c r="AE134" s="59"/>
      <c r="AF134" s="59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S134" s="13"/>
      <c r="AT134" s="13"/>
    </row>
    <row r="135" spans="15:46">
      <c r="O135" s="3"/>
      <c r="P135" s="3"/>
      <c r="Q135" s="59"/>
      <c r="R135" s="59"/>
      <c r="S135" s="16"/>
      <c r="T135" s="16"/>
      <c r="U135" s="3"/>
      <c r="V135" s="3"/>
      <c r="W135" s="16"/>
      <c r="Y135" s="3"/>
      <c r="Z135" s="60"/>
      <c r="AA135" s="60"/>
      <c r="AC135" s="1"/>
      <c r="AD135" s="1"/>
      <c r="AE135" s="59"/>
      <c r="AF135" s="59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S135" s="13"/>
      <c r="AT135" s="13"/>
    </row>
    <row r="136" spans="15:46">
      <c r="O136" s="3"/>
      <c r="P136" s="3"/>
      <c r="Q136" s="59"/>
      <c r="R136" s="59"/>
      <c r="S136" s="16"/>
      <c r="T136" s="16"/>
      <c r="U136" s="3"/>
      <c r="V136" s="3"/>
      <c r="W136" s="16"/>
      <c r="Y136" s="3"/>
      <c r="Z136" s="60"/>
      <c r="AA136" s="60"/>
      <c r="AC136" s="1"/>
      <c r="AD136" s="1"/>
      <c r="AE136" s="59"/>
      <c r="AF136" s="59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S136" s="13"/>
      <c r="AT136" s="13"/>
    </row>
    <row r="137" spans="15:46">
      <c r="O137" s="3"/>
      <c r="P137" s="3"/>
      <c r="Q137" s="59"/>
      <c r="R137" s="59"/>
      <c r="S137" s="16"/>
      <c r="T137" s="16"/>
      <c r="U137" s="3"/>
      <c r="V137" s="3"/>
      <c r="W137" s="16"/>
      <c r="Y137" s="3"/>
      <c r="Z137" s="60"/>
      <c r="AA137" s="60"/>
      <c r="AC137" s="1"/>
      <c r="AD137" s="1"/>
      <c r="AE137" s="59"/>
      <c r="AF137" s="59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S137" s="13"/>
      <c r="AT137" s="13"/>
    </row>
    <row r="138" spans="15:46">
      <c r="O138" s="3"/>
      <c r="P138" s="3"/>
      <c r="Q138" s="59"/>
      <c r="R138" s="59"/>
      <c r="S138" s="16"/>
      <c r="T138" s="16"/>
      <c r="U138" s="3"/>
      <c r="V138" s="3"/>
      <c r="W138" s="16"/>
      <c r="Y138" s="3"/>
      <c r="Z138" s="60"/>
      <c r="AA138" s="60"/>
      <c r="AB138" s="11">
        <v>4</v>
      </c>
      <c r="AC138" s="13" t="s">
        <v>95</v>
      </c>
      <c r="AD138" s="1"/>
      <c r="AE138" s="59"/>
      <c r="AF138" s="59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S138" s="13"/>
      <c r="AT138" s="13"/>
    </row>
    <row r="139" spans="15:46">
      <c r="O139" s="3"/>
      <c r="P139" s="3"/>
      <c r="Q139" s="59"/>
      <c r="R139" s="59"/>
      <c r="S139" s="16"/>
      <c r="T139" s="16"/>
      <c r="U139" s="3"/>
      <c r="V139" s="3"/>
      <c r="W139" s="16"/>
      <c r="Y139" s="3"/>
      <c r="Z139" s="60"/>
      <c r="AA139" s="60"/>
      <c r="AB139" s="11">
        <v>5</v>
      </c>
      <c r="AC139" s="284" t="s">
        <v>96</v>
      </c>
      <c r="AE139" s="59"/>
      <c r="AF139" s="59"/>
      <c r="AO139" s="1"/>
      <c r="AP139" s="1"/>
      <c r="AQ139" s="1"/>
      <c r="AS139" s="13"/>
      <c r="AT139" s="13"/>
    </row>
    <row r="140" spans="15:46">
      <c r="O140" s="3"/>
      <c r="P140" s="3"/>
      <c r="Q140" s="59"/>
      <c r="R140" s="59"/>
      <c r="S140" s="16"/>
      <c r="T140" s="16"/>
      <c r="U140" s="3"/>
      <c r="V140" s="3"/>
      <c r="W140" s="16"/>
      <c r="Y140" s="3"/>
      <c r="Z140" s="60"/>
      <c r="AA140" s="60"/>
      <c r="AB140" s="11">
        <v>6</v>
      </c>
      <c r="AC140" s="3" t="s">
        <v>97</v>
      </c>
      <c r="AE140" s="59"/>
      <c r="AF140" s="59"/>
      <c r="AO140" s="1"/>
      <c r="AP140" s="1"/>
      <c r="AQ140" s="1"/>
      <c r="AS140" s="13"/>
      <c r="AT140" s="13"/>
    </row>
    <row r="141" spans="15:46">
      <c r="O141" s="3"/>
      <c r="P141" s="3"/>
      <c r="Q141" s="59"/>
      <c r="R141" s="59"/>
      <c r="S141" s="16"/>
      <c r="T141" s="16"/>
      <c r="U141" s="3"/>
      <c r="V141" s="3"/>
      <c r="W141" s="16"/>
      <c r="Y141" s="3"/>
      <c r="Z141" s="60"/>
      <c r="AA141" s="60"/>
      <c r="AB141" s="11">
        <v>7</v>
      </c>
      <c r="AC141" s="13" t="s">
        <v>98</v>
      </c>
      <c r="AD141" s="1"/>
      <c r="AE141" s="59"/>
      <c r="AF141" s="59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S141" s="13"/>
      <c r="AT141" s="13"/>
    </row>
    <row r="142" spans="15:46">
      <c r="O142" s="3"/>
      <c r="P142" s="3"/>
      <c r="Q142" s="59"/>
      <c r="R142" s="59"/>
      <c r="S142" s="16"/>
      <c r="T142" s="16"/>
      <c r="U142" s="3"/>
      <c r="V142" s="3"/>
      <c r="W142" s="16"/>
      <c r="Y142" s="3"/>
      <c r="Z142" s="60"/>
      <c r="AA142" s="60"/>
      <c r="AC142" s="1"/>
      <c r="AD142" s="1"/>
      <c r="AE142" s="59"/>
      <c r="AF142" s="59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S142" s="13"/>
      <c r="AT142" s="13"/>
    </row>
    <row r="143" spans="15:46">
      <c r="O143" s="3"/>
      <c r="P143" s="3"/>
      <c r="Q143" s="59"/>
      <c r="R143" s="59"/>
      <c r="S143" s="16"/>
      <c r="T143" s="16"/>
      <c r="U143" s="3"/>
      <c r="V143" s="3"/>
      <c r="W143" s="16"/>
      <c r="Y143" s="3"/>
      <c r="Z143" s="60"/>
      <c r="AA143" s="60"/>
      <c r="AC143" s="1"/>
      <c r="AD143" s="1"/>
      <c r="AE143" s="59"/>
      <c r="AF143" s="59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S143" s="13"/>
      <c r="AT143" s="13"/>
    </row>
    <row r="144" spans="15:46">
      <c r="O144" s="3"/>
      <c r="P144" s="3"/>
      <c r="Q144" s="59"/>
      <c r="R144" s="59"/>
      <c r="S144" s="16"/>
      <c r="T144" s="16"/>
      <c r="U144" s="3"/>
      <c r="V144" s="3"/>
      <c r="W144" s="16"/>
      <c r="Y144" s="3"/>
      <c r="Z144" s="60"/>
      <c r="AA144" s="60"/>
      <c r="AC144" s="1"/>
      <c r="AD144" s="1"/>
      <c r="AE144" s="59"/>
      <c r="AF144" s="59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S144" s="13"/>
      <c r="AT144" s="13"/>
    </row>
    <row r="145" spans="12:46">
      <c r="O145" s="3"/>
      <c r="P145" s="3"/>
      <c r="Q145" s="59"/>
      <c r="R145" s="59"/>
      <c r="S145" s="16"/>
      <c r="T145" s="16"/>
      <c r="U145" s="3"/>
      <c r="V145" s="3"/>
      <c r="W145" s="16"/>
      <c r="Y145" s="3"/>
      <c r="Z145" s="60"/>
      <c r="AA145" s="60"/>
      <c r="AC145" s="1"/>
      <c r="AD145" s="1"/>
      <c r="AE145" s="59"/>
      <c r="AF145" s="59"/>
      <c r="AG145" s="1"/>
      <c r="AH145" s="1"/>
      <c r="AI145" s="1"/>
      <c r="AJ145" s="1"/>
      <c r="AK145" s="1"/>
      <c r="AL145" s="1"/>
      <c r="AM145" s="1"/>
      <c r="AN145" s="1"/>
      <c r="AQ145" s="1"/>
      <c r="AS145" s="13"/>
      <c r="AT145" s="13"/>
    </row>
    <row r="146" spans="12:46">
      <c r="O146" s="3"/>
      <c r="P146" s="3"/>
      <c r="Q146" s="59"/>
      <c r="R146" s="59"/>
      <c r="S146" s="16"/>
      <c r="T146" s="16"/>
      <c r="U146" s="3"/>
      <c r="V146" s="3"/>
      <c r="W146" s="16"/>
      <c r="Y146" s="3"/>
      <c r="Z146" s="60"/>
      <c r="AA146" s="60"/>
      <c r="AC146" s="1"/>
      <c r="AD146" s="1"/>
      <c r="AE146" s="59"/>
      <c r="AF146" s="59"/>
      <c r="AG146" s="1"/>
      <c r="AH146" s="1"/>
      <c r="AI146" s="1"/>
      <c r="AJ146" s="1"/>
      <c r="AK146" s="1"/>
      <c r="AL146" s="1"/>
      <c r="AM146" s="1"/>
      <c r="AN146" s="1"/>
      <c r="AQ146" s="1"/>
      <c r="AS146" s="13"/>
      <c r="AT146" s="13"/>
    </row>
    <row r="147" spans="12:46">
      <c r="O147" s="3"/>
      <c r="P147" s="3"/>
      <c r="Q147" s="59"/>
      <c r="R147" s="59"/>
      <c r="S147" s="16"/>
      <c r="T147" s="16"/>
      <c r="U147" s="3"/>
      <c r="V147" s="3"/>
      <c r="W147" s="16"/>
      <c r="Y147" s="3"/>
      <c r="Z147" s="60"/>
      <c r="AA147" s="60"/>
      <c r="AC147" s="1"/>
      <c r="AD147" s="1"/>
      <c r="AE147" s="59"/>
      <c r="AF147" s="59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S147" s="13"/>
      <c r="AT147" s="13"/>
    </row>
    <row r="148" spans="12:46">
      <c r="O148" s="3"/>
      <c r="P148" s="3"/>
      <c r="Q148" s="59"/>
      <c r="R148" s="59"/>
      <c r="S148" s="16"/>
      <c r="T148" s="16"/>
      <c r="U148" s="3"/>
      <c r="V148" s="3"/>
      <c r="W148" s="16"/>
      <c r="Y148" s="3"/>
      <c r="Z148" s="60"/>
      <c r="AA148" s="60"/>
      <c r="AC148" s="1"/>
      <c r="AD148" s="1"/>
      <c r="AE148" s="59"/>
      <c r="AF148" s="59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S148" s="13"/>
      <c r="AT148" s="13"/>
    </row>
    <row r="149" spans="12:46">
      <c r="O149" s="3"/>
      <c r="P149" s="3"/>
      <c r="Q149" s="59"/>
      <c r="R149" s="59"/>
      <c r="S149" s="16"/>
      <c r="T149" s="16"/>
      <c r="U149" s="3"/>
      <c r="V149" s="3"/>
      <c r="W149" s="16"/>
      <c r="Y149" s="3"/>
      <c r="Z149" s="60"/>
      <c r="AA149" s="60"/>
      <c r="AC149" s="1"/>
      <c r="AD149" s="1"/>
      <c r="AE149" s="59"/>
      <c r="AF149" s="59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S149" s="13"/>
      <c r="AT149" s="13"/>
    </row>
    <row r="150" spans="12:46">
      <c r="O150" s="3"/>
      <c r="P150" s="3"/>
      <c r="Q150" s="59"/>
      <c r="R150" s="59"/>
      <c r="S150" s="16"/>
      <c r="T150" s="16"/>
      <c r="U150" s="3"/>
      <c r="V150" s="3"/>
      <c r="W150" s="16"/>
      <c r="Y150" s="3"/>
      <c r="Z150" s="60"/>
      <c r="AA150" s="60"/>
      <c r="AC150" s="1"/>
      <c r="AD150" s="1"/>
      <c r="AE150" s="59"/>
      <c r="AF150" s="59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S150" s="13"/>
      <c r="AT150" s="13"/>
    </row>
    <row r="151" spans="12:46">
      <c r="O151" s="3"/>
      <c r="P151" s="3"/>
      <c r="Q151" s="59"/>
      <c r="R151" s="59"/>
      <c r="S151" s="16"/>
      <c r="T151" s="16"/>
      <c r="U151" s="3"/>
      <c r="V151" s="3"/>
      <c r="W151" s="16"/>
      <c r="Y151" s="3"/>
      <c r="Z151" s="60"/>
      <c r="AA151" s="60"/>
      <c r="AC151" s="1"/>
      <c r="AD151" s="1"/>
      <c r="AE151" s="59"/>
      <c r="AF151" s="59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S151" s="13"/>
      <c r="AT151" s="13"/>
    </row>
    <row r="152" spans="12:46">
      <c r="O152" s="3"/>
      <c r="P152" s="3"/>
      <c r="Q152" s="59"/>
      <c r="R152" s="59"/>
      <c r="S152" s="16"/>
      <c r="T152" s="16"/>
      <c r="U152" s="3"/>
      <c r="V152" s="3"/>
      <c r="W152" s="16"/>
      <c r="Y152" s="3"/>
      <c r="Z152" s="60"/>
      <c r="AA152" s="60"/>
      <c r="AC152" s="1"/>
      <c r="AD152" s="1"/>
      <c r="AE152" s="59"/>
      <c r="AF152" s="59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S152" s="13"/>
      <c r="AT152" s="13"/>
    </row>
    <row r="153" spans="12:46">
      <c r="O153" s="3"/>
      <c r="P153" s="3"/>
      <c r="Q153" s="59"/>
      <c r="R153" s="59"/>
      <c r="S153" s="16"/>
      <c r="T153" s="16"/>
      <c r="U153" s="3"/>
      <c r="V153" s="3"/>
      <c r="W153" s="16"/>
      <c r="Y153" s="3"/>
      <c r="Z153" s="60"/>
      <c r="AA153" s="60"/>
      <c r="AC153" s="1"/>
      <c r="AD153" s="1"/>
      <c r="AE153" s="59"/>
      <c r="AF153" s="59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T153" s="13"/>
    </row>
    <row r="154" spans="12:46">
      <c r="O154" s="3"/>
      <c r="P154" s="3"/>
      <c r="Q154" s="59"/>
      <c r="R154" s="59"/>
      <c r="S154" s="16"/>
      <c r="T154" s="16"/>
      <c r="U154" s="3"/>
      <c r="V154" s="3"/>
      <c r="W154" s="16"/>
      <c r="Y154" s="3"/>
      <c r="Z154" s="60"/>
      <c r="AA154" s="60"/>
      <c r="AC154" s="1"/>
      <c r="AD154" s="1"/>
      <c r="AE154" s="59"/>
      <c r="AF154" s="59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T154" s="13"/>
    </row>
    <row r="155" spans="12:46">
      <c r="O155" s="3"/>
      <c r="P155" s="3"/>
      <c r="Q155" s="59"/>
      <c r="R155" s="59"/>
      <c r="S155" s="16"/>
      <c r="T155" s="16"/>
      <c r="U155" s="3"/>
      <c r="V155" s="3"/>
      <c r="W155" s="16"/>
      <c r="Y155" s="3"/>
      <c r="Z155" s="60"/>
      <c r="AA155" s="60"/>
      <c r="AC155" s="1"/>
      <c r="AD155" s="1"/>
      <c r="AE155" s="59"/>
      <c r="AF155" s="59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T155" s="13"/>
    </row>
    <row r="156" spans="12:46">
      <c r="O156" s="3"/>
      <c r="P156" s="3"/>
      <c r="Q156" s="59"/>
      <c r="R156" s="59"/>
      <c r="S156" s="16"/>
      <c r="T156" s="16"/>
      <c r="U156" s="3"/>
      <c r="V156" s="3"/>
      <c r="W156" s="16"/>
      <c r="Y156" s="3"/>
      <c r="Z156" s="60"/>
      <c r="AA156" s="60"/>
      <c r="AC156" s="1"/>
      <c r="AD156" s="1"/>
      <c r="AE156" s="59"/>
      <c r="AF156" s="59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T156" s="13"/>
    </row>
    <row r="157" spans="12:46">
      <c r="L157" s="159"/>
      <c r="O157" s="3"/>
      <c r="P157" s="3"/>
      <c r="Q157" s="59"/>
      <c r="R157" s="59"/>
      <c r="S157" s="16"/>
      <c r="T157" s="16"/>
      <c r="U157" s="3"/>
      <c r="V157" s="3"/>
      <c r="W157" s="16"/>
      <c r="Y157" s="3"/>
      <c r="Z157" s="60"/>
      <c r="AA157" s="60"/>
      <c r="AC157" s="1"/>
      <c r="AD157" s="1"/>
      <c r="AE157" s="59"/>
      <c r="AF157" s="59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</row>
    <row r="158" spans="12:46">
      <c r="L158" s="159"/>
      <c r="O158" s="3"/>
      <c r="P158" s="3"/>
      <c r="Q158" s="59"/>
      <c r="R158" s="59"/>
      <c r="S158" s="16"/>
      <c r="T158" s="16"/>
      <c r="U158" s="3"/>
      <c r="V158" s="3"/>
      <c r="W158" s="16"/>
      <c r="Y158" s="3"/>
      <c r="Z158" s="60"/>
      <c r="AA158" s="60"/>
      <c r="AC158" s="1"/>
      <c r="AD158" s="1"/>
      <c r="AE158" s="59"/>
      <c r="AF158" s="59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</row>
    <row r="159" spans="12:46">
      <c r="L159" s="159"/>
      <c r="O159" s="3"/>
      <c r="P159" s="3"/>
      <c r="Q159" s="59"/>
      <c r="R159" s="59"/>
      <c r="S159" s="16"/>
      <c r="T159" s="16"/>
      <c r="U159" s="3"/>
      <c r="V159" s="3"/>
      <c r="W159" s="16"/>
      <c r="Y159" s="3"/>
      <c r="Z159" s="60"/>
      <c r="AA159" s="60"/>
      <c r="AC159" s="1"/>
      <c r="AD159" s="1"/>
      <c r="AE159" s="59"/>
      <c r="AF159" s="59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</row>
    <row r="160" spans="12:46">
      <c r="L160" s="159"/>
      <c r="O160" s="3"/>
      <c r="P160" s="3"/>
      <c r="Q160" s="59"/>
      <c r="R160" s="59"/>
      <c r="S160" s="16"/>
      <c r="T160" s="16"/>
      <c r="U160" s="3"/>
      <c r="V160" s="3"/>
      <c r="W160" s="16"/>
      <c r="Y160" s="3"/>
      <c r="Z160" s="60"/>
      <c r="AA160" s="60"/>
      <c r="AC160" s="1"/>
      <c r="AD160" s="1"/>
      <c r="AE160" s="59"/>
      <c r="AF160" s="59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</row>
    <row r="161" spans="7:43">
      <c r="L161" s="159"/>
      <c r="O161" s="3"/>
      <c r="P161" s="3"/>
      <c r="Q161" s="59"/>
      <c r="R161" s="59"/>
      <c r="S161" s="16"/>
      <c r="T161" s="16"/>
      <c r="U161" s="3"/>
      <c r="V161" s="3"/>
      <c r="W161" s="16"/>
      <c r="Y161" s="3"/>
      <c r="Z161" s="60"/>
      <c r="AA161" s="60"/>
      <c r="AC161" s="1"/>
      <c r="AD161" s="1"/>
      <c r="AE161" s="59"/>
      <c r="AF161" s="59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</row>
    <row r="162" spans="7:43">
      <c r="L162" s="159"/>
      <c r="O162" s="3"/>
      <c r="P162" s="3"/>
      <c r="Q162" s="59"/>
      <c r="R162" s="59"/>
      <c r="S162" s="16"/>
      <c r="T162" s="16"/>
      <c r="U162" s="3"/>
      <c r="V162" s="3"/>
      <c r="W162" s="16"/>
      <c r="Y162" s="3"/>
      <c r="Z162" s="60"/>
      <c r="AA162" s="60"/>
      <c r="AC162" s="1"/>
      <c r="AD162" s="1"/>
      <c r="AE162" s="59"/>
      <c r="AF162" s="59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</row>
    <row r="163" spans="7:43">
      <c r="L163" s="159"/>
      <c r="O163" s="3"/>
      <c r="P163" s="3"/>
      <c r="Q163" s="59"/>
      <c r="R163" s="59"/>
      <c r="S163" s="16"/>
      <c r="T163" s="16"/>
      <c r="U163" s="3"/>
      <c r="V163" s="3"/>
      <c r="W163" s="16"/>
      <c r="Y163" s="3"/>
      <c r="Z163" s="60"/>
      <c r="AA163" s="60"/>
      <c r="AC163" s="1"/>
      <c r="AD163" s="1"/>
      <c r="AE163" s="59"/>
      <c r="AF163" s="59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</row>
    <row r="164" spans="7:43">
      <c r="L164" s="159"/>
      <c r="O164" s="3"/>
      <c r="P164" s="3"/>
      <c r="Q164" s="59"/>
      <c r="R164" s="59"/>
      <c r="S164" s="16"/>
      <c r="T164" s="16"/>
      <c r="U164" s="3"/>
      <c r="V164" s="3"/>
      <c r="W164" s="16"/>
      <c r="Y164" s="3"/>
      <c r="Z164" s="60"/>
      <c r="AA164" s="60"/>
      <c r="AC164" s="1"/>
      <c r="AD164" s="1"/>
      <c r="AE164" s="59"/>
      <c r="AF164" s="59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</row>
    <row r="165" spans="7:43">
      <c r="L165" s="159"/>
      <c r="O165" s="3"/>
      <c r="P165" s="3"/>
      <c r="Q165" s="59"/>
      <c r="R165" s="59"/>
      <c r="S165" s="16"/>
      <c r="T165" s="16"/>
      <c r="U165" s="3"/>
      <c r="V165" s="3"/>
      <c r="W165" s="16"/>
      <c r="Y165" s="3"/>
      <c r="Z165" s="60"/>
      <c r="AA165" s="60"/>
      <c r="AC165" s="1"/>
      <c r="AD165" s="1"/>
      <c r="AE165" s="59"/>
      <c r="AF165" s="59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</row>
    <row r="166" spans="7:43">
      <c r="L166" s="159"/>
      <c r="O166" s="3"/>
      <c r="P166" s="3"/>
      <c r="Q166" s="59"/>
      <c r="R166" s="59"/>
      <c r="S166" s="16"/>
      <c r="T166" s="16"/>
      <c r="U166" s="3"/>
      <c r="V166" s="3"/>
      <c r="W166" s="16"/>
      <c r="Y166" s="3"/>
      <c r="Z166" s="60"/>
      <c r="AA166" s="60"/>
      <c r="AC166" s="1"/>
      <c r="AD166" s="1"/>
      <c r="AE166" s="59"/>
      <c r="AF166" s="59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</row>
    <row r="167" spans="7:43">
      <c r="L167" s="159"/>
      <c r="O167" s="3"/>
      <c r="P167" s="3"/>
      <c r="Q167" s="59"/>
      <c r="R167" s="59"/>
      <c r="S167" s="16"/>
      <c r="T167" s="16"/>
      <c r="U167" s="3"/>
      <c r="V167" s="3"/>
      <c r="W167" s="16"/>
      <c r="Y167" s="3"/>
      <c r="Z167" s="60"/>
      <c r="AA167" s="60"/>
      <c r="AC167" s="1"/>
      <c r="AD167" s="1"/>
      <c r="AE167" s="59"/>
      <c r="AF167" s="59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</row>
    <row r="168" spans="7:43">
      <c r="G168" s="14"/>
      <c r="H168" s="14"/>
      <c r="I168" s="159"/>
      <c r="J168" s="159"/>
      <c r="K168" s="159"/>
      <c r="L168" s="159"/>
      <c r="O168" s="3"/>
      <c r="P168" s="3"/>
      <c r="Q168" s="59"/>
      <c r="R168" s="59"/>
      <c r="S168" s="16"/>
      <c r="T168" s="16"/>
      <c r="U168" s="3"/>
      <c r="V168" s="3"/>
      <c r="W168" s="16"/>
      <c r="Y168" s="3"/>
      <c r="Z168" s="60"/>
      <c r="AA168" s="60"/>
      <c r="AC168" s="1"/>
      <c r="AD168" s="1"/>
      <c r="AE168" s="59"/>
      <c r="AF168" s="59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</row>
    <row r="169" spans="7:43">
      <c r="G169" s="14"/>
      <c r="H169" s="14"/>
      <c r="I169" s="159"/>
      <c r="J169" s="159"/>
      <c r="K169" s="159"/>
      <c r="L169" s="159"/>
      <c r="O169" s="3"/>
      <c r="P169" s="3"/>
      <c r="Q169" s="59"/>
      <c r="R169" s="59"/>
      <c r="S169" s="16"/>
      <c r="T169" s="16"/>
      <c r="U169" s="3"/>
      <c r="V169" s="3"/>
      <c r="W169" s="16"/>
      <c r="Y169" s="3"/>
      <c r="Z169" s="60"/>
      <c r="AA169" s="60"/>
      <c r="AC169" s="1"/>
      <c r="AD169" s="1"/>
      <c r="AE169" s="59"/>
      <c r="AF169" s="59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</row>
    <row r="170" spans="7:43">
      <c r="G170" s="14"/>
      <c r="H170" s="14"/>
      <c r="I170" s="159"/>
      <c r="J170" s="159"/>
      <c r="K170" s="159"/>
      <c r="L170" s="159"/>
      <c r="O170" s="3"/>
      <c r="P170" s="3"/>
      <c r="Q170" s="59"/>
      <c r="R170" s="59"/>
      <c r="S170" s="16"/>
      <c r="T170" s="16"/>
      <c r="U170" s="3"/>
      <c r="V170" s="3"/>
      <c r="W170" s="16"/>
      <c r="Y170" s="3"/>
      <c r="Z170" s="60"/>
      <c r="AA170" s="60"/>
      <c r="AC170" s="1"/>
      <c r="AD170" s="1"/>
      <c r="AE170" s="59"/>
      <c r="AF170" s="59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</row>
    <row r="171" spans="7:43">
      <c r="G171" s="14"/>
      <c r="H171" s="14"/>
      <c r="I171" s="159"/>
      <c r="J171" s="159"/>
      <c r="K171" s="159"/>
      <c r="L171" s="159"/>
      <c r="O171" s="3"/>
      <c r="P171" s="3"/>
      <c r="Q171" s="59"/>
      <c r="R171" s="59"/>
      <c r="S171" s="16"/>
      <c r="T171" s="16"/>
      <c r="U171" s="3"/>
      <c r="V171" s="3"/>
      <c r="W171" s="16"/>
      <c r="Y171" s="3"/>
      <c r="Z171" s="60"/>
      <c r="AA171" s="60"/>
      <c r="AC171" s="1"/>
      <c r="AD171" s="1"/>
      <c r="AE171" s="59"/>
      <c r="AF171" s="59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</row>
    <row r="172" spans="7:43">
      <c r="G172" s="14"/>
      <c r="H172" s="14"/>
      <c r="I172" s="159"/>
      <c r="J172" s="159"/>
      <c r="K172" s="159"/>
      <c r="L172" s="159"/>
      <c r="O172" s="3"/>
      <c r="P172" s="3"/>
      <c r="Q172" s="59"/>
      <c r="R172" s="59"/>
      <c r="S172" s="16"/>
      <c r="T172" s="16"/>
      <c r="U172" s="3"/>
      <c r="V172" s="3"/>
      <c r="W172" s="16"/>
      <c r="Y172" s="3"/>
      <c r="Z172" s="60"/>
      <c r="AA172" s="60"/>
      <c r="AC172" s="1"/>
      <c r="AD172" s="1"/>
      <c r="AE172" s="59"/>
      <c r="AF172" s="59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</row>
    <row r="173" spans="7:43">
      <c r="G173" s="14"/>
      <c r="H173" s="14"/>
      <c r="I173" s="159"/>
      <c r="J173" s="159"/>
      <c r="K173" s="159"/>
      <c r="L173" s="159"/>
      <c r="O173" s="3"/>
      <c r="P173" s="3"/>
      <c r="Q173" s="59"/>
      <c r="R173" s="59"/>
      <c r="S173" s="16"/>
      <c r="T173" s="16"/>
      <c r="U173" s="3"/>
      <c r="V173" s="3"/>
      <c r="W173" s="16"/>
      <c r="Y173" s="3"/>
      <c r="Z173" s="60"/>
      <c r="AA173" s="60"/>
      <c r="AC173" s="1"/>
      <c r="AD173" s="1"/>
      <c r="AE173" s="59"/>
      <c r="AF173" s="59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</row>
    <row r="174" spans="7:43">
      <c r="G174" s="14"/>
      <c r="H174" s="14"/>
      <c r="I174" s="159"/>
      <c r="J174" s="159"/>
      <c r="K174" s="159"/>
      <c r="L174" s="159"/>
      <c r="O174" s="3"/>
      <c r="P174" s="3"/>
      <c r="Q174" s="59"/>
      <c r="R174" s="59"/>
      <c r="S174" s="16"/>
      <c r="T174" s="16"/>
      <c r="U174" s="3"/>
      <c r="V174" s="3"/>
      <c r="W174" s="16"/>
      <c r="Y174" s="3"/>
      <c r="Z174" s="60"/>
      <c r="AA174" s="60"/>
      <c r="AC174" s="1"/>
      <c r="AD174" s="1"/>
      <c r="AE174" s="59"/>
      <c r="AF174" s="59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</row>
    <row r="175" spans="7:43">
      <c r="G175" s="14"/>
      <c r="H175" s="14"/>
      <c r="I175" s="159"/>
      <c r="J175" s="159"/>
      <c r="K175" s="159"/>
      <c r="L175" s="159"/>
      <c r="O175" s="3"/>
      <c r="P175" s="3"/>
      <c r="Q175" s="59"/>
      <c r="R175" s="59"/>
      <c r="S175" s="16"/>
      <c r="T175" s="16"/>
      <c r="U175" s="3"/>
      <c r="V175" s="3"/>
      <c r="W175" s="16"/>
      <c r="Y175" s="3"/>
      <c r="Z175" s="60"/>
      <c r="AA175" s="60"/>
      <c r="AC175" s="1"/>
      <c r="AD175" s="1"/>
      <c r="AE175" s="59"/>
      <c r="AF175" s="59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</row>
    <row r="176" spans="7:43">
      <c r="G176" s="14"/>
      <c r="H176" s="14"/>
      <c r="I176" s="159"/>
      <c r="J176" s="159"/>
      <c r="K176" s="159"/>
      <c r="L176" s="159"/>
      <c r="O176" s="3"/>
      <c r="P176" s="3"/>
      <c r="Q176" s="59"/>
      <c r="R176" s="59"/>
      <c r="S176" s="16"/>
      <c r="T176" s="16"/>
      <c r="U176" s="3"/>
      <c r="V176" s="3"/>
      <c r="W176" s="16"/>
      <c r="Y176" s="3"/>
      <c r="Z176" s="60"/>
      <c r="AA176" s="60"/>
      <c r="AC176" s="1"/>
      <c r="AD176" s="1"/>
      <c r="AE176" s="59"/>
      <c r="AF176" s="59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</row>
    <row r="177" spans="7:44">
      <c r="G177" s="14"/>
      <c r="H177" s="14"/>
      <c r="I177" s="159"/>
      <c r="J177" s="159"/>
      <c r="K177" s="159"/>
      <c r="L177" s="159"/>
      <c r="O177" s="3"/>
      <c r="P177" s="3"/>
      <c r="Q177" s="59"/>
      <c r="R177" s="59"/>
      <c r="S177" s="16"/>
      <c r="T177" s="16"/>
      <c r="U177" s="3"/>
      <c r="V177" s="3"/>
      <c r="W177" s="16"/>
      <c r="Y177" s="3"/>
      <c r="Z177" s="60"/>
      <c r="AA177" s="60"/>
      <c r="AC177" s="1"/>
      <c r="AD177" s="1"/>
      <c r="AE177" s="59"/>
      <c r="AF177" s="59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4"/>
    </row>
    <row r="178" spans="7:44">
      <c r="G178" s="14"/>
      <c r="H178" s="14"/>
      <c r="I178" s="159"/>
      <c r="J178" s="159"/>
      <c r="K178" s="159"/>
      <c r="L178" s="159"/>
      <c r="O178" s="3"/>
      <c r="P178" s="3"/>
      <c r="Q178" s="59"/>
      <c r="R178" s="59"/>
      <c r="S178" s="16"/>
      <c r="T178" s="16"/>
      <c r="U178" s="3"/>
      <c r="V178" s="3"/>
      <c r="W178" s="16"/>
      <c r="Y178" s="3"/>
      <c r="Z178" s="60"/>
      <c r="AA178" s="60"/>
      <c r="AC178" s="1"/>
      <c r="AD178" s="1"/>
      <c r="AE178" s="59"/>
      <c r="AF178" s="59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4"/>
    </row>
    <row r="179" spans="7:44">
      <c r="G179" s="14"/>
      <c r="H179" s="14"/>
      <c r="I179" s="159"/>
      <c r="J179" s="159"/>
      <c r="K179" s="159"/>
      <c r="L179" s="159"/>
      <c r="O179" s="3"/>
      <c r="P179" s="3"/>
      <c r="Q179" s="59"/>
      <c r="R179" s="59"/>
      <c r="S179" s="16"/>
      <c r="T179" s="16"/>
      <c r="U179" s="3"/>
      <c r="V179" s="3"/>
      <c r="W179" s="16"/>
      <c r="Y179" s="3"/>
      <c r="Z179" s="60"/>
      <c r="AA179" s="60"/>
      <c r="AC179" s="1"/>
      <c r="AD179" s="1"/>
      <c r="AE179" s="59"/>
      <c r="AF179" s="59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4"/>
    </row>
    <row r="180" spans="7:44">
      <c r="G180" s="14"/>
      <c r="H180" s="14"/>
      <c r="I180" s="159"/>
      <c r="J180" s="159"/>
      <c r="K180" s="159"/>
      <c r="L180" s="159"/>
      <c r="O180" s="3"/>
      <c r="P180" s="3"/>
      <c r="Q180" s="59"/>
      <c r="R180" s="59"/>
      <c r="S180" s="16"/>
      <c r="T180" s="16"/>
      <c r="U180" s="3"/>
      <c r="V180" s="3"/>
      <c r="W180" s="16"/>
      <c r="Y180" s="3"/>
      <c r="Z180" s="60"/>
      <c r="AA180" s="60"/>
      <c r="AC180" s="1"/>
      <c r="AD180" s="1"/>
      <c r="AE180" s="59"/>
      <c r="AF180" s="59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4"/>
    </row>
    <row r="181" spans="7:44">
      <c r="G181" s="14"/>
      <c r="H181" s="14"/>
      <c r="I181" s="159"/>
      <c r="J181" s="159"/>
      <c r="K181" s="159"/>
      <c r="L181" s="159"/>
      <c r="O181" s="3"/>
      <c r="P181" s="3"/>
      <c r="Q181" s="59"/>
      <c r="R181" s="59"/>
      <c r="S181" s="16"/>
      <c r="T181" s="16"/>
      <c r="U181" s="3"/>
      <c r="V181" s="3"/>
      <c r="W181" s="16"/>
      <c r="Y181" s="3"/>
      <c r="Z181" s="60"/>
      <c r="AA181" s="60"/>
      <c r="AC181" s="13" t="s">
        <v>645</v>
      </c>
      <c r="AD181" s="1"/>
      <c r="AE181" s="59"/>
      <c r="AF181" s="59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4"/>
    </row>
    <row r="182" spans="7:44">
      <c r="G182" s="14"/>
      <c r="H182" s="14"/>
      <c r="I182" s="159"/>
      <c r="J182" s="159"/>
      <c r="K182" s="159"/>
      <c r="L182" s="159"/>
      <c r="O182" s="3"/>
      <c r="P182" s="3"/>
      <c r="Q182" s="59"/>
      <c r="R182" s="59"/>
      <c r="S182" s="16"/>
      <c r="T182" s="16"/>
      <c r="U182" s="3"/>
      <c r="V182" s="3"/>
      <c r="W182" s="16"/>
      <c r="Y182" s="3"/>
      <c r="Z182" s="60"/>
      <c r="AA182" s="60"/>
      <c r="AC182" s="1"/>
      <c r="AD182" s="1"/>
      <c r="AE182" s="59"/>
      <c r="AF182" s="59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4"/>
    </row>
    <row r="183" spans="7:44">
      <c r="G183" s="14"/>
      <c r="H183" s="14"/>
      <c r="I183" s="159"/>
      <c r="J183" s="159"/>
      <c r="K183" s="159"/>
      <c r="L183" s="159"/>
      <c r="O183" s="3"/>
      <c r="P183" s="3"/>
      <c r="Q183" s="59"/>
      <c r="R183" s="59"/>
      <c r="S183" s="16"/>
      <c r="T183" s="16"/>
      <c r="U183" s="3"/>
      <c r="V183" s="3"/>
      <c r="W183" s="16"/>
      <c r="Y183" s="3"/>
      <c r="Z183" s="60"/>
      <c r="AA183" s="60"/>
      <c r="AC183" s="1"/>
      <c r="AD183" s="1"/>
      <c r="AE183" s="59"/>
      <c r="AF183" s="59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4"/>
    </row>
    <row r="184" spans="7:44">
      <c r="G184" s="14"/>
      <c r="H184" s="14"/>
      <c r="I184" s="159"/>
      <c r="J184" s="159"/>
      <c r="K184" s="159"/>
      <c r="L184" s="159"/>
      <c r="O184" s="3"/>
      <c r="P184" s="3"/>
      <c r="Q184" s="59"/>
      <c r="R184" s="59"/>
      <c r="S184" s="16"/>
      <c r="T184" s="16"/>
      <c r="U184" s="3"/>
      <c r="V184" s="3"/>
      <c r="W184" s="16"/>
      <c r="Y184" s="3"/>
      <c r="Z184" s="60"/>
      <c r="AA184" s="60"/>
      <c r="AC184" s="1"/>
      <c r="AD184" s="1"/>
      <c r="AE184" s="59"/>
      <c r="AF184" s="59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4"/>
    </row>
    <row r="185" spans="7:44">
      <c r="G185" s="14"/>
      <c r="H185" s="14"/>
      <c r="I185" s="159"/>
      <c r="J185" s="159"/>
      <c r="K185" s="159"/>
      <c r="L185" s="159"/>
      <c r="O185" s="3"/>
      <c r="P185" s="3"/>
      <c r="Q185" s="59"/>
      <c r="R185" s="59"/>
      <c r="S185" s="16"/>
      <c r="T185" s="16"/>
      <c r="U185" s="3"/>
      <c r="V185" s="3"/>
      <c r="W185" s="16"/>
      <c r="Y185" s="3"/>
      <c r="Z185" s="60"/>
      <c r="AA185" s="60"/>
      <c r="AC185" s="1"/>
      <c r="AD185" s="1"/>
      <c r="AE185" s="59"/>
      <c r="AF185" s="59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4"/>
    </row>
    <row r="186" spans="7:44">
      <c r="G186" s="14"/>
      <c r="H186" s="14"/>
      <c r="I186" s="159"/>
      <c r="J186" s="159"/>
      <c r="K186" s="159"/>
      <c r="L186" s="159"/>
      <c r="O186" s="3"/>
      <c r="P186" s="3"/>
      <c r="Q186" s="59"/>
      <c r="R186" s="59"/>
      <c r="S186" s="16"/>
      <c r="T186" s="16"/>
      <c r="U186" s="3"/>
      <c r="V186" s="3"/>
      <c r="W186" s="16"/>
      <c r="Y186" s="3"/>
      <c r="Z186" s="60"/>
      <c r="AA186" s="60"/>
      <c r="AC186" s="1"/>
      <c r="AD186" s="1"/>
      <c r="AE186" s="59"/>
      <c r="AF186" s="59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4"/>
    </row>
    <row r="187" spans="7:44">
      <c r="G187" s="14"/>
      <c r="H187" s="14"/>
      <c r="I187" s="159"/>
      <c r="J187" s="159"/>
      <c r="K187" s="159"/>
      <c r="L187" s="159"/>
      <c r="O187" s="3"/>
      <c r="P187" s="3"/>
      <c r="Q187" s="59"/>
      <c r="R187" s="59"/>
      <c r="S187" s="16"/>
      <c r="T187" s="16"/>
      <c r="U187" s="3"/>
      <c r="V187" s="3"/>
      <c r="W187" s="16"/>
      <c r="Y187" s="3"/>
      <c r="Z187" s="60"/>
      <c r="AA187" s="60"/>
      <c r="AC187" s="1"/>
      <c r="AD187" s="1"/>
      <c r="AE187" s="59"/>
      <c r="AF187" s="59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4"/>
    </row>
    <row r="188" spans="7:44">
      <c r="G188" s="14"/>
      <c r="H188" s="14"/>
      <c r="I188" s="159"/>
      <c r="J188" s="159"/>
      <c r="K188" s="159"/>
      <c r="L188" s="159"/>
      <c r="O188" s="3"/>
      <c r="P188" s="3"/>
      <c r="Q188" s="59"/>
      <c r="R188" s="59"/>
      <c r="S188" s="16"/>
      <c r="T188" s="16"/>
      <c r="U188" s="3"/>
      <c r="V188" s="3"/>
      <c r="W188" s="16"/>
      <c r="Y188" s="3"/>
      <c r="Z188" s="60"/>
      <c r="AA188" s="60"/>
      <c r="AC188" s="1"/>
      <c r="AD188" s="1"/>
      <c r="AE188" s="59"/>
      <c r="AF188" s="59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4"/>
    </row>
    <row r="189" spans="7:44">
      <c r="G189" s="14"/>
      <c r="H189" s="14"/>
      <c r="I189" s="159"/>
      <c r="J189" s="159"/>
      <c r="K189" s="159"/>
      <c r="L189" s="159"/>
      <c r="O189" s="3"/>
      <c r="P189" s="3"/>
      <c r="Q189" s="59"/>
      <c r="R189" s="59"/>
      <c r="S189" s="16"/>
      <c r="T189" s="16"/>
      <c r="U189" s="3"/>
      <c r="V189" s="3"/>
      <c r="W189" s="16"/>
      <c r="Y189" s="3"/>
      <c r="Z189" s="60"/>
      <c r="AA189" s="60"/>
      <c r="AC189" s="1"/>
      <c r="AD189" s="1"/>
      <c r="AE189" s="59"/>
      <c r="AF189" s="59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4"/>
    </row>
    <row r="190" spans="7:44">
      <c r="G190" s="14"/>
      <c r="H190" s="14"/>
      <c r="I190" s="159"/>
      <c r="J190" s="159"/>
      <c r="K190" s="159"/>
      <c r="L190" s="159"/>
      <c r="O190" s="3"/>
      <c r="P190" s="3"/>
      <c r="Q190" s="59"/>
      <c r="R190" s="59"/>
      <c r="S190" s="16"/>
      <c r="T190" s="16"/>
      <c r="U190" s="3"/>
      <c r="V190" s="3"/>
      <c r="W190" s="16"/>
      <c r="Y190" s="3"/>
      <c r="Z190" s="60"/>
      <c r="AA190" s="60"/>
      <c r="AC190" s="1"/>
      <c r="AD190" s="1"/>
      <c r="AE190" s="59"/>
      <c r="AF190" s="59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4"/>
    </row>
    <row r="191" spans="7:44">
      <c r="G191" s="14"/>
      <c r="H191" s="14"/>
      <c r="I191" s="159"/>
      <c r="J191" s="159"/>
      <c r="K191" s="159"/>
      <c r="L191" s="159"/>
      <c r="O191" s="3"/>
      <c r="P191" s="3"/>
      <c r="Q191" s="59"/>
      <c r="R191" s="59"/>
      <c r="S191" s="16"/>
      <c r="T191" s="16"/>
      <c r="U191" s="3"/>
      <c r="V191" s="3"/>
      <c r="W191" s="16"/>
      <c r="Y191" s="3"/>
      <c r="Z191" s="60"/>
      <c r="AA191" s="60"/>
      <c r="AC191" s="1"/>
      <c r="AD191" s="1"/>
      <c r="AE191" s="59"/>
      <c r="AF191" s="59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4"/>
    </row>
    <row r="192" spans="7:44">
      <c r="G192" s="14"/>
      <c r="H192" s="14"/>
      <c r="I192" s="159"/>
      <c r="J192" s="159"/>
      <c r="K192" s="159"/>
      <c r="L192" s="159"/>
      <c r="M192" s="14"/>
      <c r="N192" s="14"/>
      <c r="O192" s="14"/>
      <c r="P192" s="14"/>
      <c r="Q192" s="159"/>
      <c r="R192" s="159"/>
      <c r="S192" s="75"/>
      <c r="T192" s="75"/>
      <c r="U192" s="14"/>
      <c r="V192" s="14"/>
      <c r="W192" s="75"/>
      <c r="X192" s="14"/>
      <c r="Y192" s="14"/>
      <c r="Z192" s="14"/>
      <c r="AA192" s="14"/>
      <c r="AB192" s="75"/>
      <c r="AC192" s="1"/>
      <c r="AD192" s="1"/>
      <c r="AE192" s="59"/>
      <c r="AF192" s="59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4"/>
    </row>
    <row r="193" spans="7:44">
      <c r="G193" s="14"/>
      <c r="H193" s="14"/>
      <c r="I193" s="159"/>
      <c r="J193" s="159"/>
      <c r="K193" s="159"/>
      <c r="L193" s="159"/>
      <c r="M193" s="14"/>
      <c r="N193" s="14"/>
      <c r="O193" s="14"/>
      <c r="P193" s="14"/>
      <c r="Q193" s="159"/>
      <c r="R193" s="159"/>
      <c r="S193" s="75"/>
      <c r="T193" s="75"/>
      <c r="U193" s="14"/>
      <c r="V193" s="14"/>
      <c r="W193" s="75"/>
      <c r="X193" s="14"/>
      <c r="Y193" s="14"/>
      <c r="Z193" s="14"/>
      <c r="AA193" s="14"/>
      <c r="AB193" s="75"/>
      <c r="AC193" s="1"/>
      <c r="AD193" s="1"/>
      <c r="AE193" s="59"/>
      <c r="AF193" s="59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4"/>
    </row>
    <row r="194" spans="7:44">
      <c r="G194" s="14"/>
      <c r="H194" s="14"/>
      <c r="I194" s="159"/>
      <c r="J194" s="159"/>
      <c r="K194" s="159"/>
      <c r="L194" s="159"/>
      <c r="M194" s="14"/>
      <c r="N194" s="14"/>
      <c r="O194" s="14"/>
      <c r="P194" s="14"/>
      <c r="Q194" s="159"/>
      <c r="R194" s="159"/>
      <c r="S194" s="75"/>
      <c r="T194" s="75"/>
      <c r="U194" s="14"/>
      <c r="V194" s="14"/>
      <c r="W194" s="75"/>
      <c r="X194" s="14"/>
      <c r="Y194" s="14"/>
      <c r="Z194" s="14"/>
      <c r="AA194" s="14"/>
      <c r="AB194" s="75"/>
      <c r="AC194" s="1"/>
      <c r="AD194" s="1"/>
      <c r="AE194" s="59"/>
      <c r="AF194" s="59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4"/>
    </row>
    <row r="195" spans="7:44">
      <c r="G195" s="14"/>
      <c r="H195" s="14"/>
      <c r="I195" s="159"/>
      <c r="J195" s="159"/>
      <c r="K195" s="159"/>
      <c r="L195" s="159"/>
      <c r="M195" s="14"/>
      <c r="N195" s="14"/>
      <c r="O195" s="14"/>
      <c r="P195" s="14"/>
      <c r="Q195" s="159"/>
      <c r="R195" s="159"/>
      <c r="S195" s="75"/>
      <c r="T195" s="75"/>
      <c r="U195" s="14"/>
      <c r="V195" s="14"/>
      <c r="W195" s="75"/>
      <c r="X195" s="14"/>
      <c r="Y195" s="14"/>
      <c r="Z195" s="14"/>
      <c r="AA195" s="14"/>
      <c r="AB195" s="75"/>
      <c r="AC195" s="1"/>
      <c r="AD195" s="1"/>
      <c r="AE195" s="59"/>
      <c r="AF195" s="59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4"/>
    </row>
    <row r="196" spans="7:44">
      <c r="G196" s="14"/>
      <c r="H196" s="14"/>
      <c r="I196" s="159"/>
      <c r="J196" s="159"/>
      <c r="K196" s="159"/>
      <c r="L196" s="159"/>
      <c r="M196" s="14"/>
      <c r="N196" s="14"/>
      <c r="O196" s="14"/>
      <c r="P196" s="14"/>
      <c r="Q196" s="159"/>
      <c r="R196" s="159"/>
      <c r="S196" s="75"/>
      <c r="T196" s="75"/>
      <c r="U196" s="14"/>
      <c r="V196" s="14"/>
      <c r="W196" s="75"/>
      <c r="X196" s="14"/>
      <c r="Y196" s="14"/>
      <c r="Z196" s="14"/>
      <c r="AA196" s="14"/>
      <c r="AB196" s="75"/>
      <c r="AC196" s="1"/>
      <c r="AD196" s="1"/>
      <c r="AE196" s="59"/>
      <c r="AF196" s="59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4"/>
    </row>
    <row r="197" spans="7:44">
      <c r="G197" s="14"/>
      <c r="H197" s="14"/>
      <c r="I197" s="159"/>
      <c r="J197" s="159"/>
      <c r="K197" s="159"/>
      <c r="L197" s="159"/>
      <c r="M197" s="14"/>
      <c r="N197" s="14"/>
      <c r="O197" s="14"/>
      <c r="P197" s="14"/>
      <c r="Q197" s="159"/>
      <c r="R197" s="159"/>
      <c r="S197" s="75"/>
      <c r="T197" s="75"/>
      <c r="U197" s="14"/>
      <c r="V197" s="14"/>
      <c r="W197" s="75"/>
      <c r="X197" s="14"/>
      <c r="Y197" s="14"/>
      <c r="Z197" s="14"/>
      <c r="AA197" s="14"/>
      <c r="AB197" s="75"/>
      <c r="AC197" s="1"/>
      <c r="AD197" s="1"/>
      <c r="AE197" s="59"/>
      <c r="AF197" s="59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4"/>
    </row>
    <row r="198" spans="7:44">
      <c r="G198" s="14"/>
      <c r="H198" s="14"/>
      <c r="I198" s="159"/>
      <c r="J198" s="159"/>
      <c r="K198" s="159"/>
      <c r="L198" s="159"/>
      <c r="M198" s="14"/>
      <c r="N198" s="14"/>
      <c r="O198" s="14"/>
      <c r="P198" s="14"/>
      <c r="Q198" s="159"/>
      <c r="R198" s="159"/>
      <c r="S198" s="75"/>
      <c r="T198" s="75"/>
      <c r="U198" s="14"/>
      <c r="V198" s="14"/>
      <c r="W198" s="75"/>
      <c r="X198" s="14"/>
      <c r="Y198" s="14"/>
      <c r="Z198" s="14"/>
      <c r="AA198" s="14"/>
      <c r="AB198" s="75"/>
      <c r="AC198" s="1"/>
      <c r="AD198" s="1"/>
      <c r="AE198" s="59"/>
      <c r="AF198" s="59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4"/>
    </row>
    <row r="199" spans="7:44">
      <c r="G199" s="14"/>
      <c r="H199" s="14"/>
      <c r="I199" s="159"/>
      <c r="J199" s="159"/>
      <c r="K199" s="159"/>
      <c r="L199" s="159"/>
      <c r="M199" s="14"/>
      <c r="N199" s="14"/>
      <c r="O199" s="14"/>
      <c r="P199" s="14"/>
      <c r="Q199" s="159"/>
      <c r="R199" s="159"/>
      <c r="S199" s="75"/>
      <c r="T199" s="75"/>
      <c r="U199" s="14"/>
      <c r="V199" s="14"/>
      <c r="W199" s="75"/>
      <c r="X199" s="14"/>
      <c r="Y199" s="14"/>
      <c r="Z199" s="14"/>
      <c r="AA199" s="14"/>
      <c r="AB199" s="75"/>
      <c r="AC199" s="1"/>
      <c r="AD199" s="1"/>
      <c r="AE199" s="59"/>
      <c r="AF199" s="59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4"/>
    </row>
    <row r="200" spans="7:44">
      <c r="G200" s="14"/>
      <c r="H200" s="14"/>
      <c r="I200" s="159"/>
      <c r="J200" s="159"/>
      <c r="K200" s="159"/>
      <c r="L200" s="159"/>
      <c r="M200" s="14"/>
      <c r="N200" s="14"/>
      <c r="O200" s="14"/>
      <c r="P200" s="14"/>
      <c r="Q200" s="159"/>
      <c r="R200" s="159"/>
      <c r="S200" s="75"/>
      <c r="T200" s="75"/>
      <c r="U200" s="14"/>
      <c r="V200" s="14"/>
      <c r="W200" s="75"/>
      <c r="X200" s="14"/>
      <c r="Y200" s="14"/>
      <c r="Z200" s="14"/>
      <c r="AA200" s="14"/>
      <c r="AB200" s="75"/>
      <c r="AC200" s="1"/>
      <c r="AD200" s="1"/>
      <c r="AE200" s="59"/>
      <c r="AF200" s="59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4"/>
    </row>
    <row r="201" spans="7:44">
      <c r="G201" s="14"/>
      <c r="H201" s="14"/>
      <c r="I201" s="159"/>
      <c r="J201" s="159"/>
      <c r="K201" s="159"/>
      <c r="L201" s="159"/>
      <c r="M201" s="14"/>
      <c r="N201" s="14"/>
      <c r="O201" s="14"/>
      <c r="P201" s="14"/>
      <c r="Q201" s="159"/>
      <c r="R201" s="159"/>
      <c r="S201" s="75"/>
      <c r="T201" s="75"/>
      <c r="U201" s="14"/>
      <c r="V201" s="14"/>
      <c r="W201" s="75"/>
      <c r="X201" s="14"/>
      <c r="Y201" s="14"/>
      <c r="Z201" s="14"/>
      <c r="AA201" s="14"/>
      <c r="AB201" s="75"/>
      <c r="AC201" s="1"/>
      <c r="AD201" s="1"/>
      <c r="AE201" s="59"/>
      <c r="AF201" s="59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4"/>
    </row>
    <row r="202" spans="7:44">
      <c r="G202" s="14"/>
      <c r="H202" s="14"/>
      <c r="I202" s="159"/>
      <c r="J202" s="159"/>
      <c r="K202" s="159"/>
      <c r="L202" s="159"/>
      <c r="M202" s="14"/>
      <c r="N202" s="14"/>
      <c r="O202" s="14"/>
      <c r="P202" s="14"/>
      <c r="Q202" s="159"/>
      <c r="R202" s="159"/>
      <c r="S202" s="75"/>
      <c r="T202" s="75"/>
      <c r="U202" s="14"/>
      <c r="V202" s="14"/>
      <c r="W202" s="75"/>
      <c r="X202" s="14"/>
      <c r="Y202" s="14"/>
      <c r="Z202" s="14"/>
      <c r="AA202" s="14"/>
      <c r="AB202" s="75"/>
      <c r="AC202" s="14"/>
      <c r="AD202" s="14"/>
      <c r="AE202" s="59"/>
      <c r="AF202" s="59"/>
      <c r="AG202" s="14"/>
      <c r="AH202" s="14"/>
      <c r="AI202" s="14"/>
      <c r="AJ202" s="14"/>
      <c r="AK202" s="14"/>
      <c r="AL202" s="14"/>
      <c r="AM202" s="14"/>
      <c r="AN202" s="14"/>
      <c r="AO202" s="1"/>
      <c r="AP202" s="1"/>
      <c r="AQ202" s="1"/>
      <c r="AR202" s="14"/>
    </row>
    <row r="203" spans="7:44">
      <c r="G203" s="14"/>
      <c r="H203" s="14"/>
      <c r="I203" s="159"/>
      <c r="J203" s="159"/>
      <c r="K203" s="159"/>
      <c r="L203" s="159"/>
      <c r="M203" s="14"/>
      <c r="N203" s="14"/>
      <c r="O203" s="14"/>
      <c r="P203" s="14"/>
      <c r="Q203" s="159"/>
      <c r="R203" s="159"/>
      <c r="S203" s="75"/>
      <c r="T203" s="75"/>
      <c r="U203" s="14"/>
      <c r="V203" s="14"/>
      <c r="W203" s="75"/>
      <c r="X203" s="14"/>
      <c r="Y203" s="14"/>
      <c r="Z203" s="14"/>
      <c r="AA203" s="14"/>
      <c r="AB203" s="75"/>
      <c r="AC203" s="14"/>
      <c r="AD203" s="14"/>
      <c r="AE203" s="59"/>
      <c r="AF203" s="59"/>
      <c r="AG203" s="14"/>
      <c r="AH203" s="14"/>
      <c r="AI203" s="14"/>
      <c r="AJ203" s="14"/>
      <c r="AK203" s="14"/>
      <c r="AL203" s="14"/>
      <c r="AM203" s="14"/>
      <c r="AN203" s="14"/>
      <c r="AO203" s="1"/>
      <c r="AP203" s="1"/>
      <c r="AQ203" s="1"/>
      <c r="AR203" s="14"/>
    </row>
    <row r="204" spans="7:44">
      <c r="G204" s="14"/>
      <c r="H204" s="14"/>
      <c r="I204" s="159"/>
      <c r="J204" s="159"/>
      <c r="K204" s="159"/>
      <c r="L204" s="159"/>
      <c r="M204" s="14"/>
      <c r="N204" s="14"/>
      <c r="O204" s="14"/>
      <c r="P204" s="14"/>
      <c r="Q204" s="159"/>
      <c r="R204" s="159"/>
      <c r="S204" s="75"/>
      <c r="T204" s="75"/>
      <c r="U204" s="14"/>
      <c r="V204" s="14"/>
      <c r="W204" s="75"/>
      <c r="X204" s="14"/>
      <c r="Y204" s="14"/>
      <c r="Z204" s="14"/>
      <c r="AA204" s="14"/>
      <c r="AB204" s="75"/>
      <c r="AC204" s="14"/>
      <c r="AD204" s="14"/>
      <c r="AE204" s="59"/>
      <c r="AF204" s="59"/>
      <c r="AG204" s="14"/>
      <c r="AH204" s="14"/>
      <c r="AI204" s="14"/>
      <c r="AJ204" s="14"/>
      <c r="AK204" s="14"/>
      <c r="AL204" s="14"/>
      <c r="AM204" s="14"/>
      <c r="AN204" s="14"/>
      <c r="AO204" s="1"/>
      <c r="AP204" s="1"/>
      <c r="AQ204" s="1"/>
      <c r="AR204" s="14"/>
    </row>
    <row r="205" spans="7:44">
      <c r="G205" s="14"/>
      <c r="H205" s="14"/>
      <c r="I205" s="159"/>
      <c r="J205" s="159"/>
      <c r="K205" s="159"/>
      <c r="L205" s="159"/>
      <c r="M205" s="14"/>
      <c r="N205" s="14"/>
      <c r="O205" s="14"/>
      <c r="P205" s="14"/>
      <c r="Q205" s="159"/>
      <c r="R205" s="159"/>
      <c r="S205" s="75"/>
      <c r="T205" s="75"/>
      <c r="U205" s="14"/>
      <c r="V205" s="14"/>
      <c r="W205" s="75"/>
      <c r="X205" s="14"/>
      <c r="Y205" s="14"/>
      <c r="Z205" s="14"/>
      <c r="AA205" s="14"/>
      <c r="AB205" s="75"/>
      <c r="AC205" s="14"/>
      <c r="AD205" s="14"/>
      <c r="AE205" s="59"/>
      <c r="AF205" s="59"/>
      <c r="AG205" s="14"/>
      <c r="AH205" s="14"/>
      <c r="AI205" s="14"/>
      <c r="AJ205" s="14"/>
      <c r="AK205" s="14"/>
      <c r="AL205" s="14"/>
      <c r="AM205" s="14"/>
      <c r="AN205" s="14"/>
      <c r="AO205" s="1"/>
      <c r="AP205" s="1"/>
      <c r="AQ205" s="1"/>
      <c r="AR205" s="14"/>
    </row>
    <row r="206" spans="7:44">
      <c r="G206" s="14"/>
      <c r="H206" s="14"/>
      <c r="I206" s="159"/>
      <c r="J206" s="159"/>
      <c r="K206" s="159"/>
      <c r="L206" s="159"/>
      <c r="M206" s="14"/>
      <c r="N206" s="14"/>
      <c r="O206" s="14"/>
      <c r="P206" s="14"/>
      <c r="Q206" s="159"/>
      <c r="R206" s="159"/>
      <c r="S206" s="75"/>
      <c r="T206" s="75"/>
      <c r="U206" s="14"/>
      <c r="V206" s="14"/>
      <c r="W206" s="75"/>
      <c r="X206" s="14"/>
      <c r="Y206" s="14"/>
      <c r="Z206" s="14"/>
      <c r="AA206" s="14"/>
      <c r="AB206" s="75"/>
      <c r="AC206" s="14"/>
      <c r="AD206" s="14"/>
      <c r="AE206" s="59"/>
      <c r="AF206" s="59"/>
      <c r="AG206" s="14"/>
      <c r="AH206" s="14"/>
      <c r="AI206" s="14"/>
      <c r="AJ206" s="14"/>
      <c r="AK206" s="14"/>
      <c r="AL206" s="14"/>
      <c r="AM206" s="14"/>
      <c r="AN206" s="14"/>
      <c r="AO206" s="1"/>
      <c r="AP206" s="1"/>
      <c r="AQ206" s="1"/>
      <c r="AR206" s="14"/>
    </row>
    <row r="207" spans="7:44">
      <c r="G207" s="14"/>
      <c r="H207" s="14"/>
      <c r="I207" s="159"/>
      <c r="J207" s="159"/>
      <c r="K207" s="159"/>
      <c r="L207" s="159"/>
      <c r="M207" s="14"/>
      <c r="N207" s="14"/>
      <c r="O207" s="14"/>
      <c r="P207" s="14"/>
      <c r="Q207" s="159"/>
      <c r="R207" s="159"/>
      <c r="S207" s="75"/>
      <c r="T207" s="75"/>
      <c r="U207" s="14"/>
      <c r="V207" s="14"/>
      <c r="W207" s="75"/>
      <c r="X207" s="14"/>
      <c r="Y207" s="14"/>
      <c r="Z207" s="14"/>
      <c r="AA207" s="14"/>
      <c r="AB207" s="75"/>
      <c r="AC207" s="14"/>
      <c r="AD207" s="14"/>
      <c r="AE207" s="59"/>
      <c r="AF207" s="59"/>
      <c r="AG207" s="14"/>
      <c r="AH207" s="14"/>
      <c r="AI207" s="14"/>
      <c r="AJ207" s="14"/>
      <c r="AK207" s="14"/>
      <c r="AL207" s="14"/>
      <c r="AM207" s="14"/>
      <c r="AN207" s="14"/>
      <c r="AO207" s="1"/>
      <c r="AP207" s="1"/>
      <c r="AQ207" s="1"/>
      <c r="AR207" s="14"/>
    </row>
    <row r="208" spans="7:44">
      <c r="G208" s="14"/>
      <c r="H208" s="14"/>
      <c r="I208" s="159"/>
      <c r="J208" s="159"/>
      <c r="K208" s="159"/>
      <c r="L208" s="159"/>
      <c r="M208" s="14"/>
      <c r="N208" s="14"/>
      <c r="O208" s="14"/>
      <c r="P208" s="14"/>
      <c r="Q208" s="159"/>
      <c r="R208" s="159"/>
      <c r="S208" s="75"/>
      <c r="T208" s="75"/>
      <c r="U208" s="14"/>
      <c r="V208" s="14"/>
      <c r="W208" s="75"/>
      <c r="X208" s="14"/>
      <c r="Y208" s="14"/>
      <c r="Z208" s="14"/>
      <c r="AA208" s="14"/>
      <c r="AB208" s="75"/>
      <c r="AC208" s="14"/>
      <c r="AD208" s="14"/>
      <c r="AE208" s="59"/>
      <c r="AF208" s="59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"/>
      <c r="AR208" s="14"/>
    </row>
    <row r="209" spans="7:44">
      <c r="G209" s="14"/>
      <c r="H209" s="14"/>
      <c r="I209" s="159"/>
      <c r="J209" s="159"/>
      <c r="K209" s="159"/>
      <c r="L209" s="159"/>
      <c r="M209" s="14"/>
      <c r="N209" s="14"/>
      <c r="O209" s="14"/>
      <c r="P209" s="14"/>
      <c r="Q209" s="159"/>
      <c r="R209" s="159"/>
      <c r="S209" s="75"/>
      <c r="T209" s="75"/>
      <c r="U209" s="14"/>
      <c r="V209" s="14"/>
      <c r="W209" s="75"/>
      <c r="X209" s="14"/>
      <c r="Y209" s="14"/>
      <c r="Z209" s="14"/>
      <c r="AA209" s="14"/>
      <c r="AB209" s="75"/>
      <c r="AC209" s="14"/>
      <c r="AD209" s="14"/>
      <c r="AE209" s="59"/>
      <c r="AF209" s="59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"/>
      <c r="AR209" s="14"/>
    </row>
    <row r="210" spans="7:44">
      <c r="G210" s="14"/>
      <c r="H210" s="14"/>
      <c r="I210" s="159"/>
      <c r="J210" s="159"/>
      <c r="K210" s="159"/>
      <c r="L210" s="159"/>
      <c r="M210" s="14"/>
      <c r="N210" s="14"/>
      <c r="O210" s="14"/>
      <c r="P210" s="14"/>
      <c r="Q210" s="159"/>
      <c r="R210" s="159"/>
      <c r="S210" s="75"/>
      <c r="T210" s="75"/>
      <c r="U210" s="14"/>
      <c r="V210" s="14"/>
      <c r="W210" s="75"/>
      <c r="X210" s="14"/>
      <c r="Y210" s="14"/>
      <c r="Z210" s="14"/>
      <c r="AA210" s="14"/>
      <c r="AB210" s="75"/>
      <c r="AC210" s="14"/>
      <c r="AD210" s="14"/>
      <c r="AE210" s="59"/>
      <c r="AF210" s="59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"/>
      <c r="AR210" s="14"/>
    </row>
    <row r="211" spans="7:44">
      <c r="G211" s="14"/>
      <c r="H211" s="14"/>
      <c r="I211" s="159"/>
      <c r="J211" s="159"/>
      <c r="K211" s="159"/>
      <c r="L211" s="159"/>
      <c r="M211" s="14"/>
      <c r="N211" s="14"/>
      <c r="O211" s="14"/>
      <c r="P211" s="14"/>
      <c r="Q211" s="159"/>
      <c r="R211" s="159"/>
      <c r="S211" s="75"/>
      <c r="T211" s="75"/>
      <c r="U211" s="14"/>
      <c r="V211" s="14"/>
      <c r="W211" s="75"/>
      <c r="X211" s="14"/>
      <c r="Y211" s="14"/>
      <c r="Z211" s="14"/>
      <c r="AA211" s="14"/>
      <c r="AB211" s="75"/>
      <c r="AC211" s="14"/>
      <c r="AD211" s="14"/>
      <c r="AE211" s="59"/>
      <c r="AF211" s="59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"/>
      <c r="AR211" s="14"/>
    </row>
    <row r="212" spans="7:44">
      <c r="G212" s="14"/>
      <c r="H212" s="14"/>
      <c r="I212" s="159"/>
      <c r="J212" s="159"/>
      <c r="K212" s="159"/>
      <c r="L212" s="159"/>
      <c r="M212" s="14"/>
      <c r="N212" s="14"/>
      <c r="O212" s="14"/>
      <c r="P212" s="14"/>
      <c r="Q212" s="159"/>
      <c r="R212" s="159"/>
      <c r="S212" s="75"/>
      <c r="T212" s="75"/>
      <c r="U212" s="14"/>
      <c r="V212" s="14"/>
      <c r="W212" s="75"/>
      <c r="X212" s="14"/>
      <c r="Y212" s="14"/>
      <c r="Z212" s="14"/>
      <c r="AA212" s="14"/>
      <c r="AB212" s="75"/>
      <c r="AC212" s="14"/>
      <c r="AD212" s="14"/>
      <c r="AE212" s="59"/>
      <c r="AF212" s="59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"/>
      <c r="AR212" s="14"/>
    </row>
    <row r="213" spans="7:44">
      <c r="G213" s="14"/>
      <c r="H213" s="14"/>
      <c r="I213" s="159"/>
      <c r="J213" s="159"/>
      <c r="K213" s="159"/>
      <c r="L213" s="159"/>
      <c r="M213" s="14"/>
      <c r="N213" s="14"/>
      <c r="O213" s="14"/>
      <c r="P213" s="14"/>
      <c r="Q213" s="159"/>
      <c r="R213" s="159"/>
      <c r="S213" s="75"/>
      <c r="T213" s="75"/>
      <c r="U213" s="14"/>
      <c r="V213" s="14"/>
      <c r="W213" s="75"/>
      <c r="X213" s="14"/>
      <c r="Y213" s="14"/>
      <c r="Z213" s="14"/>
      <c r="AA213" s="14"/>
      <c r="AB213" s="75"/>
      <c r="AC213" s="14"/>
      <c r="AD213" s="14"/>
      <c r="AE213" s="59"/>
      <c r="AF213" s="59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"/>
      <c r="AR213" s="14"/>
    </row>
    <row r="214" spans="7:44">
      <c r="G214" s="14"/>
      <c r="H214" s="14"/>
      <c r="I214" s="159"/>
      <c r="J214" s="159"/>
      <c r="K214" s="159"/>
      <c r="L214" s="159"/>
      <c r="M214" s="14"/>
      <c r="N214" s="14"/>
      <c r="O214" s="14"/>
      <c r="P214" s="14"/>
      <c r="Q214" s="159"/>
      <c r="R214" s="159"/>
      <c r="S214" s="75"/>
      <c r="T214" s="75"/>
      <c r="U214" s="14"/>
      <c r="V214" s="14"/>
      <c r="W214" s="75"/>
      <c r="X214" s="14"/>
      <c r="Y214" s="14"/>
      <c r="Z214" s="14"/>
      <c r="AA214" s="14"/>
      <c r="AB214" s="75"/>
      <c r="AC214" s="14"/>
      <c r="AD214" s="14"/>
      <c r="AE214" s="59"/>
      <c r="AF214" s="59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</row>
    <row r="215" spans="7:44">
      <c r="G215" s="14"/>
      <c r="H215" s="14"/>
      <c r="I215" s="159"/>
      <c r="J215" s="159"/>
      <c r="K215" s="159"/>
      <c r="L215" s="159"/>
      <c r="M215" s="14"/>
      <c r="N215" s="14"/>
      <c r="O215" s="14"/>
      <c r="P215" s="14"/>
      <c r="Q215" s="159"/>
      <c r="R215" s="159"/>
      <c r="S215" s="75"/>
      <c r="T215" s="75"/>
      <c r="U215" s="14"/>
      <c r="V215" s="14"/>
      <c r="W215" s="75"/>
      <c r="X215" s="14"/>
      <c r="Y215" s="14"/>
      <c r="Z215" s="14"/>
      <c r="AA215" s="14"/>
      <c r="AB215" s="75"/>
      <c r="AC215" s="14"/>
      <c r="AD215" s="14"/>
      <c r="AE215" s="59"/>
      <c r="AF215" s="59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</row>
    <row r="216" spans="7:44">
      <c r="G216" s="14"/>
      <c r="H216" s="14"/>
      <c r="I216" s="159"/>
      <c r="J216" s="159"/>
      <c r="K216" s="159"/>
      <c r="L216" s="159"/>
      <c r="M216" s="14"/>
      <c r="N216" s="14"/>
      <c r="O216" s="14"/>
      <c r="P216" s="14"/>
      <c r="Q216" s="159"/>
      <c r="R216" s="159"/>
      <c r="S216" s="75"/>
      <c r="T216" s="75"/>
      <c r="U216" s="14"/>
      <c r="V216" s="14"/>
      <c r="W216" s="75"/>
      <c r="X216" s="14"/>
      <c r="Y216" s="14"/>
      <c r="Z216" s="14"/>
      <c r="AA216" s="14"/>
      <c r="AB216" s="75"/>
      <c r="AC216" s="14"/>
      <c r="AD216" s="14"/>
      <c r="AE216" s="59"/>
      <c r="AF216" s="59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</row>
    <row r="217" spans="7:44">
      <c r="G217" s="14"/>
      <c r="H217" s="14"/>
      <c r="I217" s="159"/>
      <c r="J217" s="159"/>
      <c r="K217" s="159"/>
      <c r="L217" s="159"/>
      <c r="M217" s="14"/>
      <c r="N217" s="14"/>
      <c r="O217" s="14"/>
      <c r="P217" s="14"/>
      <c r="Q217" s="159"/>
      <c r="R217" s="159"/>
      <c r="S217" s="75"/>
      <c r="T217" s="75"/>
      <c r="U217" s="14"/>
      <c r="V217" s="14"/>
      <c r="W217" s="75"/>
      <c r="X217" s="14"/>
      <c r="Y217" s="14"/>
      <c r="Z217" s="14"/>
      <c r="AA217" s="14"/>
      <c r="AB217" s="75"/>
      <c r="AC217" s="14"/>
      <c r="AD217" s="14"/>
      <c r="AE217" s="59"/>
      <c r="AF217" s="59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</row>
    <row r="218" spans="7:44">
      <c r="G218" s="14"/>
      <c r="H218" s="14"/>
      <c r="I218" s="159"/>
      <c r="J218" s="159"/>
      <c r="K218" s="159"/>
      <c r="L218" s="159"/>
      <c r="M218" s="14"/>
      <c r="N218" s="14"/>
      <c r="O218" s="14"/>
      <c r="P218" s="14"/>
      <c r="Q218" s="159"/>
      <c r="R218" s="159"/>
      <c r="S218" s="75"/>
      <c r="T218" s="75"/>
      <c r="U218" s="14"/>
      <c r="V218" s="14"/>
      <c r="W218" s="75"/>
      <c r="X218" s="14"/>
      <c r="Y218" s="14"/>
      <c r="Z218" s="14"/>
      <c r="AA218" s="14"/>
      <c r="AB218" s="75"/>
      <c r="AC218" s="14"/>
      <c r="AD218" s="14"/>
      <c r="AE218" s="59"/>
      <c r="AF218" s="59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</row>
    <row r="219" spans="7:44">
      <c r="G219" s="14"/>
      <c r="H219" s="14"/>
      <c r="I219" s="159"/>
      <c r="J219" s="159"/>
      <c r="K219" s="159"/>
      <c r="L219" s="159"/>
      <c r="M219" s="14"/>
      <c r="N219" s="14"/>
      <c r="O219" s="14"/>
      <c r="P219" s="14"/>
      <c r="Q219" s="159"/>
      <c r="R219" s="159"/>
      <c r="S219" s="75"/>
      <c r="T219" s="75"/>
      <c r="U219" s="14"/>
      <c r="V219" s="14"/>
      <c r="W219" s="75"/>
      <c r="X219" s="14"/>
      <c r="Y219" s="14"/>
      <c r="Z219" s="14"/>
      <c r="AA219" s="14"/>
      <c r="AB219" s="75"/>
      <c r="AC219" s="14"/>
      <c r="AD219" s="14"/>
      <c r="AE219" s="59"/>
      <c r="AF219" s="59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</row>
    <row r="220" spans="7:44">
      <c r="G220" s="14"/>
      <c r="H220" s="14"/>
      <c r="I220" s="159"/>
      <c r="J220" s="159"/>
      <c r="K220" s="159"/>
      <c r="L220" s="159"/>
      <c r="M220" s="14"/>
      <c r="N220" s="14"/>
      <c r="O220" s="14"/>
      <c r="P220" s="14"/>
      <c r="Q220" s="159"/>
      <c r="R220" s="159"/>
      <c r="S220" s="75"/>
      <c r="T220" s="75"/>
      <c r="U220" s="14"/>
      <c r="V220" s="14"/>
      <c r="W220" s="75"/>
      <c r="X220" s="14"/>
      <c r="Y220" s="14"/>
      <c r="Z220" s="14"/>
      <c r="AA220" s="14"/>
      <c r="AB220" s="75"/>
      <c r="AC220" s="14"/>
      <c r="AD220" s="14"/>
      <c r="AE220" s="59"/>
      <c r="AF220" s="59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</row>
    <row r="221" spans="7:44">
      <c r="G221" s="14"/>
      <c r="H221" s="14"/>
      <c r="I221" s="159"/>
      <c r="J221" s="159"/>
      <c r="K221" s="159"/>
      <c r="L221" s="159"/>
      <c r="M221" s="14"/>
      <c r="N221" s="14"/>
      <c r="O221" s="14"/>
      <c r="P221" s="14"/>
      <c r="Q221" s="159"/>
      <c r="R221" s="159"/>
      <c r="S221" s="75"/>
      <c r="T221" s="75"/>
      <c r="U221" s="14"/>
      <c r="V221" s="14"/>
      <c r="W221" s="75"/>
      <c r="X221" s="14"/>
      <c r="Y221" s="14"/>
      <c r="Z221" s="14"/>
      <c r="AA221" s="14"/>
      <c r="AB221" s="75"/>
      <c r="AC221" s="14"/>
      <c r="AD221" s="14"/>
      <c r="AE221" s="59"/>
      <c r="AF221" s="59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</row>
    <row r="222" spans="7:44">
      <c r="G222" s="14"/>
      <c r="H222" s="14"/>
      <c r="I222" s="159"/>
      <c r="J222" s="159"/>
      <c r="K222" s="159"/>
      <c r="L222" s="159"/>
      <c r="M222" s="14"/>
      <c r="N222" s="14"/>
      <c r="O222" s="14"/>
      <c r="P222" s="14"/>
      <c r="Q222" s="159"/>
      <c r="R222" s="159"/>
      <c r="S222" s="75"/>
      <c r="T222" s="75"/>
      <c r="U222" s="14"/>
      <c r="V222" s="14"/>
      <c r="W222" s="75"/>
      <c r="X222" s="14"/>
      <c r="Y222" s="14"/>
      <c r="Z222" s="14"/>
      <c r="AA222" s="14"/>
      <c r="AB222" s="75"/>
      <c r="AC222" s="14"/>
      <c r="AD222" s="14"/>
      <c r="AE222" s="59"/>
      <c r="AF222" s="59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</row>
    <row r="223" spans="7:44">
      <c r="G223" s="14"/>
      <c r="H223" s="14"/>
      <c r="I223" s="159"/>
      <c r="J223" s="159"/>
      <c r="K223" s="159"/>
      <c r="L223" s="159"/>
      <c r="M223" s="14"/>
      <c r="N223" s="14"/>
      <c r="O223" s="14"/>
      <c r="P223" s="14"/>
      <c r="Q223" s="159"/>
      <c r="R223" s="159"/>
      <c r="S223" s="75"/>
      <c r="T223" s="75"/>
      <c r="U223" s="14"/>
      <c r="V223" s="14"/>
      <c r="W223" s="75"/>
      <c r="X223" s="14"/>
      <c r="Y223" s="14"/>
      <c r="Z223" s="14"/>
      <c r="AA223" s="14"/>
      <c r="AB223" s="75"/>
      <c r="AC223" s="14"/>
      <c r="AD223" s="14"/>
      <c r="AE223" s="59"/>
      <c r="AF223" s="59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</row>
    <row r="224" spans="7:44">
      <c r="G224" s="14"/>
      <c r="H224" s="14"/>
      <c r="I224" s="159"/>
      <c r="J224" s="159"/>
      <c r="K224" s="159"/>
      <c r="L224" s="159"/>
      <c r="M224" s="14"/>
      <c r="N224" s="14"/>
      <c r="O224" s="14"/>
      <c r="P224" s="14"/>
      <c r="Q224" s="159"/>
      <c r="R224" s="159"/>
      <c r="S224" s="75"/>
      <c r="T224" s="75"/>
      <c r="U224" s="14"/>
      <c r="V224" s="14"/>
      <c r="W224" s="75"/>
      <c r="X224" s="14"/>
      <c r="Y224" s="14"/>
      <c r="Z224" s="14"/>
      <c r="AA224" s="14"/>
      <c r="AB224" s="75"/>
      <c r="AC224" s="14"/>
      <c r="AD224" s="14"/>
      <c r="AE224" s="59"/>
      <c r="AF224" s="59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</row>
    <row r="225" spans="7:44">
      <c r="G225" s="14"/>
      <c r="H225" s="14"/>
      <c r="I225" s="159"/>
      <c r="J225" s="159"/>
      <c r="K225" s="159"/>
      <c r="L225" s="159"/>
      <c r="M225" s="14"/>
      <c r="N225" s="14"/>
      <c r="O225" s="14"/>
      <c r="P225" s="14"/>
      <c r="Q225" s="159"/>
      <c r="R225" s="159"/>
      <c r="S225" s="75"/>
      <c r="T225" s="75"/>
      <c r="U225" s="14"/>
      <c r="V225" s="14"/>
      <c r="W225" s="75"/>
      <c r="X225" s="14"/>
      <c r="Y225" s="14"/>
      <c r="Z225" s="14"/>
      <c r="AA225" s="14"/>
      <c r="AB225" s="75"/>
      <c r="AC225" s="14"/>
      <c r="AD225" s="14"/>
      <c r="AE225" s="59"/>
      <c r="AF225" s="59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</row>
    <row r="226" spans="7:44">
      <c r="G226" s="14"/>
      <c r="H226" s="14"/>
      <c r="I226" s="159"/>
      <c r="J226" s="159"/>
      <c r="K226" s="159"/>
      <c r="L226" s="159"/>
      <c r="M226" s="14"/>
      <c r="N226" s="14"/>
      <c r="O226" s="14"/>
      <c r="P226" s="14"/>
      <c r="Q226" s="159"/>
      <c r="R226" s="159"/>
      <c r="S226" s="75"/>
      <c r="T226" s="75"/>
      <c r="U226" s="14"/>
      <c r="V226" s="14"/>
      <c r="W226" s="75"/>
      <c r="X226" s="14"/>
      <c r="Y226" s="14"/>
      <c r="Z226" s="14"/>
      <c r="AA226" s="14"/>
      <c r="AB226" s="75"/>
      <c r="AC226" s="14"/>
      <c r="AD226" s="14"/>
      <c r="AE226" s="59"/>
      <c r="AF226" s="59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</row>
    <row r="227" spans="7:44">
      <c r="G227" s="14"/>
      <c r="H227" s="14"/>
      <c r="I227" s="159"/>
      <c r="J227" s="159"/>
      <c r="K227" s="159"/>
      <c r="L227" s="159"/>
      <c r="M227" s="14"/>
      <c r="N227" s="14"/>
      <c r="O227" s="14"/>
      <c r="P227" s="14"/>
      <c r="Q227" s="159"/>
      <c r="R227" s="159"/>
      <c r="S227" s="75"/>
      <c r="T227" s="75"/>
      <c r="U227" s="14"/>
      <c r="V227" s="14"/>
      <c r="W227" s="75"/>
      <c r="X227" s="14"/>
      <c r="Y227" s="14"/>
      <c r="Z227" s="14"/>
      <c r="AA227" s="14"/>
      <c r="AB227" s="75"/>
      <c r="AC227" s="14"/>
      <c r="AD227" s="14"/>
      <c r="AE227" s="59"/>
      <c r="AF227" s="59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</row>
    <row r="228" spans="7:44">
      <c r="G228" s="14"/>
      <c r="H228" s="14"/>
      <c r="I228" s="159"/>
      <c r="J228" s="159"/>
      <c r="K228" s="159"/>
      <c r="L228" s="159"/>
      <c r="M228" s="14"/>
      <c r="N228" s="14"/>
      <c r="O228" s="14"/>
      <c r="P228" s="14"/>
      <c r="Q228" s="159"/>
      <c r="R228" s="159"/>
      <c r="S228" s="75"/>
      <c r="T228" s="75"/>
      <c r="U228" s="14"/>
      <c r="V228" s="14"/>
      <c r="W228" s="75"/>
      <c r="X228" s="14"/>
      <c r="Y228" s="14"/>
      <c r="Z228" s="14"/>
      <c r="AA228" s="14"/>
      <c r="AB228" s="75"/>
      <c r="AC228" s="14"/>
      <c r="AD228" s="14"/>
      <c r="AE228" s="59"/>
      <c r="AF228" s="59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</row>
    <row r="229" spans="7:44">
      <c r="G229" s="14"/>
      <c r="H229" s="14"/>
      <c r="I229" s="159"/>
      <c r="J229" s="159"/>
      <c r="K229" s="159"/>
      <c r="L229" s="159"/>
      <c r="M229" s="14"/>
      <c r="N229" s="14"/>
      <c r="O229" s="14"/>
      <c r="P229" s="14"/>
      <c r="Q229" s="159"/>
      <c r="R229" s="159"/>
      <c r="S229" s="75"/>
      <c r="T229" s="75"/>
      <c r="U229" s="14"/>
      <c r="V229" s="14"/>
      <c r="W229" s="75"/>
      <c r="X229" s="14"/>
      <c r="Y229" s="14"/>
      <c r="Z229" s="14"/>
      <c r="AA229" s="14"/>
      <c r="AB229" s="75"/>
      <c r="AC229" s="14"/>
      <c r="AD229" s="14"/>
      <c r="AE229" s="59"/>
      <c r="AF229" s="59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</row>
    <row r="230" spans="7:44">
      <c r="G230" s="14"/>
      <c r="H230" s="14"/>
      <c r="I230" s="159"/>
      <c r="J230" s="159"/>
      <c r="K230" s="159"/>
      <c r="L230" s="159"/>
      <c r="M230" s="14"/>
      <c r="N230" s="14"/>
      <c r="O230" s="14"/>
      <c r="P230" s="14"/>
      <c r="Q230" s="159"/>
      <c r="R230" s="159"/>
      <c r="S230" s="75"/>
      <c r="T230" s="75"/>
      <c r="U230" s="14"/>
      <c r="V230" s="14"/>
      <c r="W230" s="75"/>
      <c r="X230" s="14"/>
      <c r="Y230" s="14"/>
      <c r="Z230" s="14"/>
      <c r="AA230" s="14"/>
      <c r="AB230" s="75"/>
      <c r="AC230" s="14"/>
      <c r="AD230" s="14"/>
      <c r="AE230" s="59"/>
      <c r="AF230" s="59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</row>
    <row r="231" spans="7:44">
      <c r="G231" s="14"/>
      <c r="H231" s="14"/>
      <c r="I231" s="159"/>
      <c r="J231" s="159"/>
      <c r="K231" s="159"/>
      <c r="L231" s="159"/>
      <c r="M231" s="14"/>
      <c r="N231" s="14"/>
      <c r="O231" s="14"/>
      <c r="P231" s="14"/>
      <c r="Q231" s="159"/>
      <c r="R231" s="159"/>
      <c r="S231" s="75"/>
      <c r="T231" s="75"/>
      <c r="U231" s="14"/>
      <c r="V231" s="14"/>
      <c r="W231" s="75"/>
      <c r="X231" s="14"/>
      <c r="Y231" s="14"/>
      <c r="Z231" s="14"/>
      <c r="AA231" s="14"/>
      <c r="AB231" s="75"/>
      <c r="AC231" s="14"/>
      <c r="AD231" s="14"/>
      <c r="AE231" s="59"/>
      <c r="AF231" s="59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</row>
    <row r="232" spans="7:44">
      <c r="G232" s="14"/>
      <c r="H232" s="14"/>
      <c r="I232" s="159"/>
      <c r="J232" s="159"/>
      <c r="K232" s="159"/>
      <c r="L232" s="159"/>
      <c r="M232" s="14"/>
      <c r="N232" s="14"/>
      <c r="O232" s="14"/>
      <c r="P232" s="14"/>
      <c r="Q232" s="159"/>
      <c r="R232" s="159"/>
      <c r="S232" s="75"/>
      <c r="T232" s="75"/>
      <c r="U232" s="14"/>
      <c r="V232" s="14"/>
      <c r="W232" s="75"/>
      <c r="X232" s="14"/>
      <c r="Y232" s="14"/>
      <c r="Z232" s="14"/>
      <c r="AA232" s="14"/>
      <c r="AB232" s="75"/>
      <c r="AC232" s="14"/>
      <c r="AD232" s="14"/>
      <c r="AE232" s="59"/>
      <c r="AF232" s="59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</row>
    <row r="233" spans="7:44">
      <c r="G233" s="14"/>
      <c r="H233" s="14"/>
      <c r="I233" s="159"/>
      <c r="J233" s="159"/>
      <c r="K233" s="159"/>
      <c r="L233" s="159"/>
      <c r="M233" s="14"/>
      <c r="N233" s="14"/>
      <c r="O233" s="14"/>
      <c r="P233" s="14"/>
      <c r="Q233" s="159"/>
      <c r="R233" s="159"/>
      <c r="S233" s="75"/>
      <c r="T233" s="75"/>
      <c r="U233" s="14"/>
      <c r="V233" s="14"/>
      <c r="W233" s="75"/>
      <c r="X233" s="14"/>
      <c r="Y233" s="14"/>
      <c r="Z233" s="14"/>
      <c r="AA233" s="14"/>
      <c r="AB233" s="75"/>
      <c r="AC233" s="14"/>
      <c r="AD233" s="14"/>
      <c r="AE233" s="59"/>
      <c r="AF233" s="59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</row>
    <row r="234" spans="7:44">
      <c r="G234" s="14"/>
      <c r="H234" s="14"/>
      <c r="I234" s="159"/>
      <c r="J234" s="159"/>
      <c r="K234" s="159"/>
      <c r="L234" s="159"/>
      <c r="M234" s="14"/>
      <c r="N234" s="14"/>
      <c r="O234" s="14"/>
      <c r="P234" s="14"/>
      <c r="Q234" s="159"/>
      <c r="R234" s="159"/>
      <c r="S234" s="75"/>
      <c r="T234" s="75"/>
      <c r="U234" s="14"/>
      <c r="V234" s="14"/>
      <c r="W234" s="75"/>
      <c r="X234" s="14"/>
      <c r="Y234" s="14"/>
      <c r="Z234" s="14"/>
      <c r="AA234" s="14"/>
      <c r="AB234" s="75"/>
      <c r="AC234" s="14"/>
      <c r="AD234" s="14"/>
      <c r="AE234" s="59"/>
      <c r="AF234" s="59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</row>
    <row r="235" spans="7:44">
      <c r="G235" s="14"/>
      <c r="H235" s="14"/>
      <c r="I235" s="159"/>
      <c r="J235" s="159"/>
      <c r="K235" s="159"/>
      <c r="L235" s="159"/>
      <c r="M235" s="14"/>
      <c r="N235" s="14"/>
      <c r="O235" s="14"/>
      <c r="P235" s="14"/>
      <c r="Q235" s="159"/>
      <c r="R235" s="159"/>
      <c r="S235" s="75"/>
      <c r="T235" s="75"/>
      <c r="U235" s="14"/>
      <c r="V235" s="14"/>
      <c r="W235" s="75"/>
      <c r="X235" s="14"/>
      <c r="Y235" s="14"/>
      <c r="Z235" s="14"/>
      <c r="AA235" s="14"/>
      <c r="AB235" s="75"/>
      <c r="AC235" s="14"/>
      <c r="AD235" s="14"/>
      <c r="AE235" s="59"/>
      <c r="AF235" s="59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</row>
    <row r="236" spans="7:44">
      <c r="G236" s="14"/>
      <c r="H236" s="14"/>
      <c r="I236" s="159"/>
      <c r="J236" s="159"/>
      <c r="K236" s="159"/>
      <c r="L236" s="159"/>
      <c r="M236" s="14"/>
      <c r="N236" s="14"/>
      <c r="O236" s="14"/>
      <c r="P236" s="14"/>
      <c r="Q236" s="159"/>
      <c r="R236" s="159"/>
      <c r="S236" s="75"/>
      <c r="T236" s="75"/>
      <c r="U236" s="14"/>
      <c r="V236" s="14"/>
      <c r="W236" s="75"/>
      <c r="X236" s="14"/>
      <c r="Y236" s="14"/>
      <c r="Z236" s="14"/>
      <c r="AA236" s="14"/>
      <c r="AB236" s="75"/>
      <c r="AC236" s="14"/>
      <c r="AD236" s="14"/>
      <c r="AE236" s="59"/>
      <c r="AF236" s="59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</row>
    <row r="237" spans="7:44">
      <c r="G237" s="14"/>
      <c r="H237" s="14"/>
      <c r="I237" s="159"/>
      <c r="J237" s="159"/>
      <c r="K237" s="159"/>
      <c r="L237" s="159"/>
      <c r="M237" s="14"/>
      <c r="N237" s="14"/>
      <c r="O237" s="14"/>
      <c r="P237" s="14"/>
      <c r="Q237" s="159"/>
      <c r="R237" s="159"/>
      <c r="S237" s="75"/>
      <c r="T237" s="75"/>
      <c r="U237" s="14"/>
      <c r="V237" s="14"/>
      <c r="W237" s="75"/>
      <c r="X237" s="14"/>
      <c r="Y237" s="14"/>
      <c r="Z237" s="14"/>
      <c r="AA237" s="14"/>
      <c r="AB237" s="75"/>
      <c r="AC237" s="14"/>
      <c r="AD237" s="14"/>
      <c r="AE237" s="59"/>
      <c r="AF237" s="59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</row>
    <row r="238" spans="7:44">
      <c r="G238" s="14"/>
      <c r="H238" s="14"/>
      <c r="I238" s="159"/>
      <c r="J238" s="159"/>
      <c r="K238" s="159"/>
      <c r="L238" s="159"/>
      <c r="M238" s="14"/>
      <c r="N238" s="14"/>
      <c r="O238" s="14"/>
      <c r="P238" s="14"/>
      <c r="Q238" s="159"/>
      <c r="R238" s="159"/>
      <c r="S238" s="75"/>
      <c r="T238" s="75"/>
      <c r="U238" s="14"/>
      <c r="V238" s="14"/>
      <c r="W238" s="75"/>
      <c r="X238" s="14"/>
      <c r="Y238" s="14"/>
      <c r="Z238" s="14"/>
      <c r="AA238" s="14"/>
      <c r="AB238" s="75"/>
      <c r="AC238" s="14"/>
      <c r="AD238" s="14"/>
      <c r="AE238" s="59"/>
      <c r="AF238" s="59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</row>
    <row r="239" spans="7:44">
      <c r="G239" s="14"/>
      <c r="H239" s="14"/>
      <c r="I239" s="159"/>
      <c r="J239" s="159"/>
      <c r="K239" s="159"/>
      <c r="L239" s="159"/>
      <c r="M239" s="14"/>
      <c r="N239" s="14"/>
      <c r="O239" s="14"/>
      <c r="P239" s="14"/>
      <c r="Q239" s="159"/>
      <c r="R239" s="159"/>
      <c r="S239" s="75"/>
      <c r="T239" s="75"/>
      <c r="U239" s="14"/>
      <c r="V239" s="14"/>
      <c r="W239" s="75"/>
      <c r="X239" s="14"/>
      <c r="Y239" s="14"/>
      <c r="Z239" s="14"/>
      <c r="AA239" s="14"/>
      <c r="AB239" s="75"/>
      <c r="AC239" s="14"/>
      <c r="AD239" s="14"/>
      <c r="AE239" s="59"/>
      <c r="AF239" s="59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</row>
    <row r="240" spans="7:44">
      <c r="G240" s="14"/>
      <c r="H240" s="14"/>
      <c r="I240" s="159"/>
      <c r="J240" s="159"/>
      <c r="K240" s="159"/>
      <c r="L240" s="159"/>
      <c r="M240" s="14"/>
      <c r="N240" s="14"/>
      <c r="O240" s="14"/>
      <c r="P240" s="14"/>
      <c r="Q240" s="159"/>
      <c r="R240" s="159"/>
      <c r="S240" s="75"/>
      <c r="T240" s="75"/>
      <c r="U240" s="14"/>
      <c r="V240" s="14"/>
      <c r="W240" s="75"/>
      <c r="X240" s="14"/>
      <c r="Y240" s="14"/>
      <c r="Z240" s="14"/>
      <c r="AA240" s="14"/>
      <c r="AB240" s="75"/>
      <c r="AC240" s="14"/>
      <c r="AD240" s="14"/>
      <c r="AE240" s="59"/>
      <c r="AF240" s="59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</row>
    <row r="241" spans="7:44">
      <c r="G241" s="14"/>
      <c r="H241" s="14"/>
      <c r="I241" s="159"/>
      <c r="J241" s="159"/>
      <c r="K241" s="159"/>
      <c r="L241" s="159"/>
      <c r="M241" s="14"/>
      <c r="N241" s="14"/>
      <c r="O241" s="14"/>
      <c r="P241" s="14"/>
      <c r="Q241" s="159"/>
      <c r="R241" s="159"/>
      <c r="S241" s="75"/>
      <c r="T241" s="75"/>
      <c r="U241" s="14"/>
      <c r="V241" s="14"/>
      <c r="W241" s="75"/>
      <c r="X241" s="14"/>
      <c r="Y241" s="14"/>
      <c r="Z241" s="14"/>
      <c r="AA241" s="14"/>
      <c r="AB241" s="75"/>
      <c r="AC241" s="14"/>
      <c r="AD241" s="14"/>
      <c r="AE241" s="59"/>
      <c r="AF241" s="59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</row>
    <row r="242" spans="7:44">
      <c r="G242" s="14"/>
      <c r="H242" s="14"/>
      <c r="I242" s="159"/>
      <c r="J242" s="159"/>
      <c r="K242" s="159"/>
      <c r="L242" s="159"/>
      <c r="M242" s="14"/>
      <c r="N242" s="14"/>
      <c r="O242" s="14"/>
      <c r="P242" s="14"/>
      <c r="Q242" s="159"/>
      <c r="R242" s="159"/>
      <c r="S242" s="75"/>
      <c r="T242" s="75"/>
      <c r="U242" s="14"/>
      <c r="V242" s="14"/>
      <c r="W242" s="75"/>
      <c r="X242" s="14"/>
      <c r="Y242" s="14"/>
      <c r="Z242" s="14"/>
      <c r="AA242" s="14"/>
      <c r="AB242" s="75"/>
      <c r="AC242" s="14"/>
      <c r="AD242" s="14"/>
      <c r="AE242" s="59"/>
      <c r="AF242" s="59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</row>
    <row r="243" spans="7:44">
      <c r="G243" s="14"/>
      <c r="H243" s="14"/>
      <c r="I243" s="159"/>
      <c r="J243" s="159"/>
      <c r="K243" s="159"/>
      <c r="L243" s="159"/>
      <c r="M243" s="14"/>
      <c r="N243" s="14"/>
      <c r="O243" s="14"/>
      <c r="P243" s="14"/>
      <c r="Q243" s="159"/>
      <c r="R243" s="159"/>
      <c r="S243" s="75"/>
      <c r="T243" s="75"/>
      <c r="U243" s="14"/>
      <c r="V243" s="14"/>
      <c r="W243" s="75"/>
      <c r="X243" s="14"/>
      <c r="Y243" s="14"/>
      <c r="Z243" s="14"/>
      <c r="AA243" s="14"/>
      <c r="AB243" s="75"/>
      <c r="AC243" s="14"/>
      <c r="AD243" s="14"/>
      <c r="AE243" s="59"/>
      <c r="AF243" s="59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</row>
    <row r="244" spans="7:44">
      <c r="G244" s="14"/>
      <c r="H244" s="14"/>
      <c r="I244" s="159"/>
      <c r="J244" s="159"/>
      <c r="K244" s="159"/>
      <c r="L244" s="159"/>
      <c r="M244" s="14"/>
      <c r="N244" s="14"/>
      <c r="O244" s="14"/>
      <c r="P244" s="14"/>
      <c r="Q244" s="159"/>
      <c r="R244" s="159"/>
      <c r="S244" s="75"/>
      <c r="T244" s="75"/>
      <c r="U244" s="14"/>
      <c r="V244" s="14"/>
      <c r="W244" s="75"/>
      <c r="X244" s="14"/>
      <c r="Y244" s="14"/>
      <c r="Z244" s="14"/>
      <c r="AA244" s="14"/>
      <c r="AB244" s="75"/>
      <c r="AC244" s="14"/>
      <c r="AD244" s="14"/>
      <c r="AE244" s="59"/>
      <c r="AF244" s="59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</row>
    <row r="245" spans="7:44">
      <c r="G245" s="14"/>
      <c r="H245" s="14"/>
      <c r="I245" s="159"/>
      <c r="J245" s="159"/>
      <c r="K245" s="159"/>
      <c r="L245" s="159"/>
      <c r="M245" s="14"/>
      <c r="N245" s="14"/>
      <c r="O245" s="14"/>
      <c r="P245" s="14"/>
      <c r="Q245" s="159"/>
      <c r="R245" s="159"/>
      <c r="S245" s="75"/>
      <c r="T245" s="75"/>
      <c r="U245" s="14"/>
      <c r="V245" s="14"/>
      <c r="W245" s="75"/>
      <c r="X245" s="14"/>
      <c r="Y245" s="14"/>
      <c r="Z245" s="14"/>
      <c r="AA245" s="14"/>
      <c r="AB245" s="75"/>
      <c r="AC245" s="14"/>
      <c r="AD245" s="14"/>
      <c r="AE245" s="59"/>
      <c r="AF245" s="59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</row>
    <row r="246" spans="7:44">
      <c r="G246" s="14"/>
      <c r="H246" s="14"/>
      <c r="I246" s="159"/>
      <c r="J246" s="159"/>
      <c r="K246" s="159"/>
      <c r="L246" s="159"/>
      <c r="M246" s="14"/>
      <c r="N246" s="14"/>
      <c r="O246" s="14"/>
      <c r="P246" s="14"/>
      <c r="Q246" s="159"/>
      <c r="R246" s="159"/>
      <c r="S246" s="75"/>
      <c r="T246" s="75"/>
      <c r="U246" s="14"/>
      <c r="V246" s="14"/>
      <c r="W246" s="75"/>
      <c r="X246" s="14"/>
      <c r="Y246" s="14"/>
      <c r="Z246" s="14"/>
      <c r="AA246" s="14"/>
      <c r="AB246" s="75"/>
      <c r="AC246" s="14"/>
      <c r="AD246" s="14"/>
      <c r="AE246" s="59"/>
      <c r="AF246" s="59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</row>
    <row r="247" spans="7:44">
      <c r="G247" s="14"/>
      <c r="H247" s="14"/>
      <c r="I247" s="159"/>
      <c r="J247" s="159"/>
      <c r="K247" s="159"/>
      <c r="L247" s="159"/>
      <c r="M247" s="14"/>
      <c r="N247" s="14"/>
      <c r="O247" s="14"/>
      <c r="P247" s="14"/>
      <c r="Q247" s="159"/>
      <c r="R247" s="159"/>
      <c r="S247" s="75"/>
      <c r="T247" s="75"/>
      <c r="U247" s="14"/>
      <c r="V247" s="14"/>
      <c r="W247" s="75"/>
      <c r="X247" s="14"/>
      <c r="Y247" s="14"/>
      <c r="Z247" s="14"/>
      <c r="AA247" s="14"/>
      <c r="AB247" s="75"/>
      <c r="AC247" s="14"/>
      <c r="AD247" s="14"/>
      <c r="AE247" s="59"/>
      <c r="AF247" s="59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</row>
    <row r="248" spans="7:44">
      <c r="G248" s="14"/>
      <c r="H248" s="14"/>
      <c r="I248" s="159"/>
      <c r="J248" s="159"/>
      <c r="K248" s="159"/>
      <c r="L248" s="159"/>
      <c r="M248" s="14"/>
      <c r="N248" s="14"/>
      <c r="O248" s="14"/>
      <c r="P248" s="14"/>
      <c r="Q248" s="159"/>
      <c r="R248" s="159"/>
      <c r="S248" s="75"/>
      <c r="T248" s="75"/>
      <c r="U248" s="14"/>
      <c r="V248" s="14"/>
      <c r="W248" s="75"/>
      <c r="X248" s="14"/>
      <c r="Y248" s="14"/>
      <c r="Z248" s="14"/>
      <c r="AA248" s="14"/>
      <c r="AB248" s="75"/>
      <c r="AC248" s="14"/>
      <c r="AD248" s="14"/>
      <c r="AE248" s="59"/>
      <c r="AF248" s="59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</row>
    <row r="249" spans="7:44">
      <c r="G249" s="14"/>
      <c r="H249" s="14"/>
      <c r="I249" s="159"/>
      <c r="J249" s="159"/>
      <c r="K249" s="159"/>
      <c r="L249" s="159"/>
      <c r="M249" s="14"/>
      <c r="N249" s="14"/>
      <c r="O249" s="14"/>
      <c r="P249" s="14"/>
      <c r="Q249" s="159"/>
      <c r="R249" s="159"/>
      <c r="S249" s="75"/>
      <c r="T249" s="75"/>
      <c r="U249" s="14"/>
      <c r="V249" s="14"/>
      <c r="W249" s="75"/>
      <c r="X249" s="14"/>
      <c r="Y249" s="14"/>
      <c r="Z249" s="14"/>
      <c r="AA249" s="14"/>
      <c r="AB249" s="75"/>
      <c r="AC249" s="14"/>
      <c r="AD249" s="14"/>
      <c r="AE249" s="59"/>
      <c r="AF249" s="59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</row>
    <row r="250" spans="7:44">
      <c r="G250" s="14"/>
      <c r="H250" s="14"/>
      <c r="I250" s="159"/>
      <c r="J250" s="159"/>
      <c r="K250" s="159"/>
      <c r="L250" s="159"/>
      <c r="M250" s="14"/>
      <c r="N250" s="14"/>
      <c r="O250" s="14"/>
      <c r="P250" s="14"/>
      <c r="Q250" s="159"/>
      <c r="R250" s="159"/>
      <c r="S250" s="75"/>
      <c r="T250" s="75"/>
      <c r="U250" s="14"/>
      <c r="V250" s="14"/>
      <c r="W250" s="75"/>
      <c r="X250" s="14"/>
      <c r="Y250" s="14"/>
      <c r="Z250" s="14"/>
      <c r="AA250" s="14"/>
      <c r="AB250" s="75"/>
      <c r="AC250" s="14"/>
      <c r="AD250" s="14"/>
      <c r="AE250" s="59"/>
      <c r="AF250" s="59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</row>
    <row r="251" spans="7:44">
      <c r="G251" s="14"/>
      <c r="H251" s="14"/>
      <c r="I251" s="159"/>
      <c r="J251" s="159"/>
      <c r="K251" s="159"/>
      <c r="L251" s="159"/>
      <c r="M251" s="14"/>
      <c r="N251" s="14"/>
      <c r="O251" s="14"/>
      <c r="P251" s="14"/>
      <c r="Q251" s="159"/>
      <c r="R251" s="159"/>
      <c r="S251" s="75"/>
      <c r="T251" s="75"/>
      <c r="U251" s="14"/>
      <c r="V251" s="14"/>
      <c r="W251" s="75"/>
      <c r="X251" s="14"/>
      <c r="Y251" s="14"/>
      <c r="Z251" s="14"/>
      <c r="AA251" s="14"/>
      <c r="AB251" s="75"/>
      <c r="AC251" s="14"/>
      <c r="AD251" s="14"/>
      <c r="AE251" s="59"/>
      <c r="AF251" s="59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</row>
    <row r="252" spans="7:44">
      <c r="G252" s="14"/>
      <c r="H252" s="14"/>
      <c r="I252" s="159"/>
      <c r="J252" s="159"/>
      <c r="K252" s="159"/>
      <c r="L252" s="159"/>
      <c r="M252" s="14"/>
      <c r="N252" s="14"/>
      <c r="O252" s="14"/>
      <c r="P252" s="14"/>
      <c r="Q252" s="159"/>
      <c r="R252" s="159"/>
      <c r="S252" s="75"/>
      <c r="T252" s="75"/>
      <c r="U252" s="14"/>
      <c r="V252" s="14"/>
      <c r="W252" s="75"/>
      <c r="X252" s="14"/>
      <c r="Y252" s="14"/>
      <c r="Z252" s="14"/>
      <c r="AA252" s="14"/>
      <c r="AB252" s="75"/>
      <c r="AC252" s="14"/>
      <c r="AD252" s="14"/>
      <c r="AE252" s="59"/>
      <c r="AF252" s="59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</row>
    <row r="253" spans="7:44">
      <c r="G253" s="14"/>
      <c r="H253" s="14"/>
      <c r="I253" s="159"/>
      <c r="J253" s="159"/>
      <c r="K253" s="159"/>
      <c r="L253" s="159"/>
      <c r="M253" s="14"/>
      <c r="N253" s="14"/>
      <c r="O253" s="14"/>
      <c r="P253" s="14"/>
      <c r="Q253" s="159"/>
      <c r="R253" s="159"/>
      <c r="S253" s="75"/>
      <c r="T253" s="75"/>
      <c r="U253" s="14"/>
      <c r="V253" s="14"/>
      <c r="W253" s="75"/>
      <c r="X253" s="14"/>
      <c r="Y253" s="14"/>
      <c r="Z253" s="14"/>
      <c r="AA253" s="14"/>
      <c r="AB253" s="75"/>
      <c r="AC253" s="14"/>
      <c r="AD253" s="14"/>
      <c r="AE253" s="59"/>
      <c r="AF253" s="59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</row>
    <row r="254" spans="7:44">
      <c r="G254" s="14"/>
      <c r="H254" s="14"/>
      <c r="I254" s="159"/>
      <c r="J254" s="159"/>
      <c r="K254" s="159"/>
      <c r="L254" s="159"/>
      <c r="M254" s="14"/>
      <c r="N254" s="14"/>
      <c r="O254" s="14"/>
      <c r="P254" s="14"/>
      <c r="Q254" s="159"/>
      <c r="R254" s="159"/>
      <c r="S254" s="75"/>
      <c r="T254" s="75"/>
      <c r="U254" s="14"/>
      <c r="V254" s="14"/>
      <c r="W254" s="75"/>
      <c r="X254" s="14"/>
      <c r="Y254" s="14"/>
      <c r="Z254" s="14"/>
      <c r="AA254" s="14"/>
      <c r="AB254" s="75"/>
      <c r="AC254" s="14"/>
      <c r="AD254" s="14"/>
      <c r="AE254" s="59"/>
      <c r="AF254" s="59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</row>
    <row r="255" spans="7:44">
      <c r="G255" s="14"/>
      <c r="H255" s="14"/>
      <c r="I255" s="159"/>
      <c r="J255" s="159"/>
      <c r="K255" s="159"/>
      <c r="L255" s="159"/>
      <c r="M255" s="14"/>
      <c r="N255" s="14"/>
      <c r="O255" s="14"/>
      <c r="P255" s="14"/>
      <c r="Q255" s="159"/>
      <c r="R255" s="159"/>
      <c r="S255" s="75"/>
      <c r="T255" s="75"/>
      <c r="U255" s="14"/>
      <c r="V255" s="14"/>
      <c r="W255" s="75"/>
      <c r="X255" s="14"/>
      <c r="Y255" s="14"/>
      <c r="Z255" s="14"/>
      <c r="AA255" s="14"/>
      <c r="AB255" s="75"/>
      <c r="AC255" s="14"/>
      <c r="AD255" s="14"/>
      <c r="AE255" s="59"/>
      <c r="AF255" s="59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</row>
    <row r="256" spans="7:44">
      <c r="G256" s="14"/>
      <c r="H256" s="14"/>
      <c r="I256" s="159"/>
      <c r="J256" s="159"/>
      <c r="K256" s="159"/>
      <c r="L256" s="159"/>
      <c r="M256" s="14"/>
      <c r="N256" s="14"/>
      <c r="O256" s="14"/>
      <c r="P256" s="14"/>
      <c r="Q256" s="159"/>
      <c r="R256" s="159"/>
      <c r="S256" s="75"/>
      <c r="T256" s="75"/>
      <c r="U256" s="14"/>
      <c r="V256" s="14"/>
      <c r="W256" s="75"/>
      <c r="X256" s="14"/>
      <c r="Y256" s="14"/>
      <c r="Z256" s="14"/>
      <c r="AA256" s="14"/>
      <c r="AB256" s="75"/>
      <c r="AC256" s="14"/>
      <c r="AD256" s="14"/>
      <c r="AE256" s="59"/>
      <c r="AF256" s="59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</row>
    <row r="257" spans="7:44">
      <c r="G257" s="14"/>
      <c r="H257" s="14"/>
      <c r="I257" s="159"/>
      <c r="J257" s="159"/>
      <c r="K257" s="159"/>
      <c r="L257" s="159"/>
      <c r="M257" s="14"/>
      <c r="N257" s="14"/>
      <c r="O257" s="14"/>
      <c r="P257" s="14"/>
      <c r="Q257" s="159"/>
      <c r="R257" s="159"/>
      <c r="S257" s="75"/>
      <c r="T257" s="75"/>
      <c r="U257" s="14"/>
      <c r="V257" s="14"/>
      <c r="W257" s="75"/>
      <c r="X257" s="14"/>
      <c r="Y257" s="14"/>
      <c r="Z257" s="14"/>
      <c r="AA257" s="14"/>
      <c r="AB257" s="75"/>
      <c r="AC257" s="14"/>
      <c r="AD257" s="14"/>
      <c r="AE257" s="59"/>
      <c r="AF257" s="59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</row>
    <row r="258" spans="7:44">
      <c r="G258" s="14"/>
      <c r="H258" s="14"/>
      <c r="I258" s="159"/>
      <c r="J258" s="159"/>
      <c r="K258" s="159"/>
      <c r="L258" s="159"/>
      <c r="M258" s="14"/>
      <c r="N258" s="14"/>
      <c r="O258" s="14"/>
      <c r="P258" s="14"/>
      <c r="Q258" s="159"/>
      <c r="R258" s="159"/>
      <c r="S258" s="75"/>
      <c r="T258" s="75"/>
      <c r="U258" s="14"/>
      <c r="V258" s="14"/>
      <c r="W258" s="75"/>
      <c r="X258" s="14"/>
      <c r="Y258" s="14"/>
      <c r="Z258" s="14"/>
      <c r="AA258" s="14"/>
      <c r="AB258" s="75"/>
      <c r="AC258" s="14"/>
      <c r="AD258" s="14"/>
      <c r="AE258" s="59"/>
      <c r="AF258" s="59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</row>
    <row r="259" spans="7:44">
      <c r="G259" s="14"/>
      <c r="H259" s="14"/>
      <c r="I259" s="159"/>
      <c r="J259" s="159"/>
      <c r="K259" s="159"/>
      <c r="L259" s="159"/>
      <c r="M259" s="14"/>
      <c r="N259" s="14"/>
      <c r="O259" s="14"/>
      <c r="P259" s="14"/>
      <c r="Q259" s="159"/>
      <c r="R259" s="159"/>
      <c r="S259" s="75"/>
      <c r="T259" s="75"/>
      <c r="U259" s="14"/>
      <c r="V259" s="14"/>
      <c r="W259" s="75"/>
      <c r="X259" s="14"/>
      <c r="Y259" s="14"/>
      <c r="Z259" s="14"/>
      <c r="AA259" s="14"/>
      <c r="AB259" s="75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</row>
    <row r="260" spans="7:44">
      <c r="G260" s="14"/>
      <c r="H260" s="14"/>
      <c r="I260" s="159"/>
      <c r="J260" s="159"/>
      <c r="K260" s="159"/>
      <c r="L260" s="159"/>
      <c r="M260" s="14"/>
      <c r="N260" s="14"/>
      <c r="O260" s="14"/>
      <c r="P260" s="14"/>
      <c r="Q260" s="159"/>
      <c r="R260" s="159"/>
      <c r="S260" s="75"/>
      <c r="T260" s="75"/>
      <c r="U260" s="14"/>
      <c r="V260" s="14"/>
      <c r="W260" s="75"/>
      <c r="X260" s="14"/>
      <c r="Y260" s="14"/>
      <c r="Z260" s="14"/>
      <c r="AA260" s="14"/>
      <c r="AB260" s="75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</row>
    <row r="261" spans="7:44">
      <c r="G261" s="14"/>
      <c r="H261" s="14"/>
      <c r="I261" s="159"/>
      <c r="J261" s="159"/>
      <c r="K261" s="159"/>
      <c r="L261" s="159"/>
      <c r="M261" s="14"/>
      <c r="N261" s="14"/>
      <c r="O261" s="14"/>
      <c r="P261" s="14"/>
      <c r="Q261" s="159"/>
      <c r="R261" s="159"/>
      <c r="S261" s="75"/>
      <c r="T261" s="75"/>
      <c r="U261" s="14"/>
      <c r="V261" s="14"/>
      <c r="W261" s="75"/>
      <c r="X261" s="14"/>
      <c r="Y261" s="14"/>
      <c r="Z261" s="14"/>
      <c r="AA261" s="14"/>
      <c r="AB261" s="75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</row>
    <row r="262" spans="7:44">
      <c r="G262" s="14"/>
      <c r="H262" s="14"/>
      <c r="I262" s="159"/>
      <c r="J262" s="159"/>
      <c r="K262" s="159"/>
      <c r="L262" s="159"/>
      <c r="M262" s="31"/>
      <c r="N262" s="31"/>
      <c r="O262" s="31"/>
      <c r="P262" s="31"/>
      <c r="Q262" s="160"/>
      <c r="R262" s="160"/>
      <c r="S262" s="76"/>
      <c r="T262" s="76"/>
      <c r="U262" s="31"/>
      <c r="V262" s="31"/>
      <c r="W262" s="76"/>
      <c r="X262" s="31"/>
      <c r="Y262" s="31"/>
      <c r="Z262" s="31"/>
      <c r="AA262" s="31"/>
      <c r="AB262" s="76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</row>
    <row r="263" spans="7:44">
      <c r="G263" s="14"/>
      <c r="H263" s="14"/>
      <c r="I263" s="159"/>
      <c r="J263" s="159"/>
      <c r="K263" s="159"/>
      <c r="L263" s="160"/>
      <c r="M263" s="35"/>
      <c r="N263" s="35"/>
      <c r="O263" s="35"/>
      <c r="P263" s="35"/>
      <c r="Q263" s="161"/>
      <c r="R263" s="161"/>
      <c r="S263" s="77"/>
      <c r="T263" s="77"/>
      <c r="U263" s="35"/>
      <c r="V263" s="35"/>
      <c r="W263" s="77"/>
      <c r="X263" s="35"/>
      <c r="Y263" s="35"/>
      <c r="Z263" s="35"/>
      <c r="AA263" s="35"/>
      <c r="AB263" s="77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</row>
    <row r="264" spans="7:44">
      <c r="G264" s="14"/>
      <c r="H264" s="14"/>
      <c r="I264" s="159"/>
      <c r="J264" s="159"/>
      <c r="K264" s="159"/>
      <c r="L264" s="161"/>
      <c r="M264" s="35"/>
      <c r="N264" s="35"/>
      <c r="O264" s="35"/>
      <c r="P264" s="35"/>
      <c r="Q264" s="161"/>
      <c r="R264" s="161"/>
      <c r="S264" s="77"/>
      <c r="T264" s="77"/>
      <c r="U264" s="35"/>
      <c r="V264" s="35"/>
      <c r="W264" s="77"/>
      <c r="X264" s="35"/>
      <c r="Y264" s="35"/>
      <c r="Z264" s="35"/>
      <c r="AA264" s="35"/>
      <c r="AB264" s="77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</row>
    <row r="265" spans="7:44">
      <c r="G265" s="14"/>
      <c r="H265" s="14"/>
      <c r="I265" s="159"/>
      <c r="J265" s="159"/>
      <c r="K265" s="159"/>
      <c r="L265" s="161"/>
      <c r="M265" s="35"/>
      <c r="N265" s="35"/>
      <c r="O265" s="35"/>
      <c r="P265" s="35"/>
      <c r="Q265" s="161"/>
      <c r="R265" s="161"/>
      <c r="S265" s="77"/>
      <c r="T265" s="77"/>
      <c r="U265" s="35"/>
      <c r="V265" s="35"/>
      <c r="W265" s="77"/>
      <c r="X265" s="35"/>
      <c r="Y265" s="35"/>
      <c r="Z265" s="35"/>
      <c r="AA265" s="35"/>
      <c r="AB265" s="77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</row>
    <row r="266" spans="7:44">
      <c r="G266" s="14"/>
      <c r="H266" s="14"/>
      <c r="I266" s="159"/>
      <c r="J266" s="159"/>
      <c r="K266" s="159"/>
      <c r="L266" s="161"/>
      <c r="M266" s="35"/>
      <c r="N266" s="35"/>
      <c r="O266" s="35"/>
      <c r="P266" s="35"/>
      <c r="Q266" s="161"/>
      <c r="R266" s="161"/>
      <c r="S266" s="77"/>
      <c r="T266" s="77"/>
      <c r="U266" s="35"/>
      <c r="V266" s="35"/>
      <c r="W266" s="77"/>
      <c r="X266" s="35"/>
      <c r="Y266" s="35"/>
      <c r="Z266" s="35"/>
      <c r="AA266" s="35"/>
      <c r="AB266" s="77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</row>
    <row r="267" spans="7:44">
      <c r="G267" s="14"/>
      <c r="H267" s="14"/>
      <c r="I267" s="159"/>
      <c r="J267" s="159"/>
      <c r="K267" s="159"/>
      <c r="L267" s="161"/>
      <c r="M267" s="35"/>
      <c r="N267" s="35"/>
      <c r="O267" s="35"/>
      <c r="P267" s="35"/>
      <c r="Q267" s="161"/>
      <c r="R267" s="161"/>
      <c r="S267" s="77"/>
      <c r="T267" s="77"/>
      <c r="U267" s="35"/>
      <c r="V267" s="35"/>
      <c r="W267" s="77"/>
      <c r="X267" s="35"/>
      <c r="Y267" s="35"/>
      <c r="Z267" s="35"/>
      <c r="AA267" s="35"/>
      <c r="AB267" s="77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</row>
    <row r="268" spans="7:44">
      <c r="G268" s="14"/>
      <c r="H268" s="14"/>
      <c r="I268" s="159"/>
      <c r="J268" s="159"/>
      <c r="K268" s="159"/>
      <c r="L268" s="161"/>
      <c r="M268" s="35"/>
      <c r="N268" s="35"/>
      <c r="O268" s="35"/>
      <c r="P268" s="35"/>
      <c r="Q268" s="161"/>
      <c r="R268" s="161"/>
      <c r="S268" s="77"/>
      <c r="T268" s="77"/>
      <c r="U268" s="35"/>
      <c r="V268" s="35"/>
      <c r="W268" s="77"/>
      <c r="X268" s="35"/>
      <c r="Y268" s="35"/>
      <c r="Z268" s="35"/>
      <c r="AA268" s="35"/>
      <c r="AB268" s="77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</row>
    <row r="269" spans="7:44">
      <c r="G269" s="14"/>
      <c r="H269" s="14"/>
      <c r="I269" s="159"/>
      <c r="J269" s="159"/>
      <c r="K269" s="159"/>
      <c r="L269" s="161"/>
      <c r="M269" s="35"/>
      <c r="N269" s="35"/>
      <c r="O269" s="35"/>
      <c r="P269" s="35"/>
      <c r="Q269" s="161"/>
      <c r="R269" s="161"/>
      <c r="S269" s="77"/>
      <c r="T269" s="77"/>
      <c r="U269" s="35"/>
      <c r="V269" s="35"/>
      <c r="W269" s="77"/>
      <c r="X269" s="35"/>
      <c r="Y269" s="35"/>
      <c r="Z269" s="35"/>
      <c r="AA269" s="35"/>
      <c r="AB269" s="77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</row>
    <row r="270" spans="7:44">
      <c r="G270" s="14"/>
      <c r="H270" s="14"/>
      <c r="I270" s="159"/>
      <c r="J270" s="159"/>
      <c r="K270" s="159"/>
      <c r="L270" s="161"/>
      <c r="M270" s="35"/>
      <c r="N270" s="35"/>
      <c r="O270" s="35"/>
      <c r="P270" s="35"/>
      <c r="Q270" s="161"/>
      <c r="R270" s="161"/>
      <c r="S270" s="77"/>
      <c r="T270" s="77"/>
      <c r="U270" s="35"/>
      <c r="V270" s="35"/>
      <c r="W270" s="77"/>
      <c r="X270" s="35"/>
      <c r="Y270" s="35"/>
      <c r="Z270" s="35"/>
      <c r="AA270" s="35"/>
      <c r="AB270" s="77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</row>
    <row r="271" spans="7:44">
      <c r="G271" s="14"/>
      <c r="H271" s="14"/>
      <c r="I271" s="159"/>
      <c r="J271" s="159"/>
      <c r="K271" s="159"/>
      <c r="L271" s="161"/>
      <c r="M271" s="35"/>
      <c r="N271" s="35"/>
      <c r="O271" s="35"/>
      <c r="P271" s="35"/>
      <c r="Q271" s="161"/>
      <c r="R271" s="161"/>
      <c r="S271" s="77"/>
      <c r="T271" s="77"/>
      <c r="U271" s="35"/>
      <c r="V271" s="35"/>
      <c r="W271" s="77"/>
      <c r="X271" s="35"/>
      <c r="Y271" s="35"/>
      <c r="Z271" s="35"/>
      <c r="AA271" s="35"/>
      <c r="AB271" s="77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</row>
    <row r="272" spans="7:44">
      <c r="G272" s="14"/>
      <c r="H272" s="14"/>
      <c r="I272" s="159"/>
      <c r="J272" s="159"/>
      <c r="K272" s="159"/>
      <c r="L272" s="161"/>
      <c r="M272" s="35"/>
      <c r="N272" s="35"/>
      <c r="O272" s="35"/>
      <c r="P272" s="35"/>
      <c r="Q272" s="161"/>
      <c r="R272" s="161"/>
      <c r="S272" s="77"/>
      <c r="T272" s="77"/>
      <c r="U272" s="35"/>
      <c r="V272" s="35"/>
      <c r="W272" s="77"/>
      <c r="X272" s="35"/>
      <c r="Y272" s="35"/>
      <c r="Z272" s="35"/>
      <c r="AA272" s="35"/>
      <c r="AB272" s="77"/>
      <c r="AC272" s="31"/>
      <c r="AD272" s="31"/>
      <c r="AE272" s="31"/>
      <c r="AO272" s="14"/>
      <c r="AP272" s="14"/>
      <c r="AQ272" s="14"/>
      <c r="AR272" s="14"/>
    </row>
    <row r="273" spans="1:44">
      <c r="G273" s="14"/>
      <c r="H273" s="14"/>
      <c r="I273" s="159"/>
      <c r="J273" s="159"/>
      <c r="K273" s="159"/>
      <c r="L273" s="161"/>
      <c r="M273" s="35"/>
      <c r="N273" s="35"/>
      <c r="O273" s="35"/>
      <c r="P273" s="35"/>
      <c r="Q273" s="161"/>
      <c r="R273" s="161"/>
      <c r="S273" s="77"/>
      <c r="T273" s="77"/>
      <c r="U273" s="35"/>
      <c r="V273" s="35"/>
      <c r="W273" s="77"/>
      <c r="X273" s="35"/>
      <c r="Y273" s="35"/>
      <c r="Z273" s="35"/>
      <c r="AA273" s="35"/>
      <c r="AB273" s="77"/>
      <c r="AC273" s="35"/>
      <c r="AD273" s="35"/>
      <c r="AE273" s="35"/>
      <c r="AO273" s="14"/>
      <c r="AP273" s="14"/>
      <c r="AQ273" s="14"/>
      <c r="AR273" s="14"/>
    </row>
    <row r="274" spans="1:44">
      <c r="B274" s="31"/>
      <c r="C274" s="31"/>
      <c r="D274" s="31"/>
      <c r="E274" s="31"/>
      <c r="F274" s="31"/>
      <c r="G274" s="31"/>
      <c r="H274" s="31"/>
      <c r="I274" s="160"/>
      <c r="J274" s="160"/>
      <c r="K274" s="160"/>
      <c r="L274" s="161"/>
      <c r="M274" s="35"/>
      <c r="N274" s="35"/>
      <c r="O274" s="35"/>
      <c r="P274" s="35"/>
      <c r="Q274" s="161"/>
      <c r="R274" s="161"/>
      <c r="S274" s="77"/>
      <c r="T274" s="77"/>
      <c r="U274" s="35"/>
      <c r="V274" s="35"/>
      <c r="W274" s="77"/>
      <c r="X274" s="35"/>
      <c r="Y274" s="35"/>
      <c r="Z274" s="35"/>
      <c r="AA274" s="35"/>
      <c r="AB274" s="77"/>
      <c r="AC274" s="35"/>
      <c r="AD274" s="35"/>
      <c r="AE274" s="35"/>
      <c r="AO274" s="14"/>
      <c r="AP274" s="14"/>
      <c r="AQ274" s="14"/>
      <c r="AR274" s="14"/>
    </row>
    <row r="275" spans="1:44">
      <c r="B275" s="35"/>
      <c r="C275" s="35"/>
      <c r="D275" s="35"/>
      <c r="E275" s="35"/>
      <c r="F275" s="35"/>
      <c r="G275" s="35"/>
      <c r="H275" s="35"/>
      <c r="I275" s="161"/>
      <c r="J275" s="161"/>
      <c r="K275" s="161"/>
      <c r="L275" s="161"/>
      <c r="M275" s="35"/>
      <c r="N275" s="35"/>
      <c r="O275" s="35"/>
      <c r="P275" s="35"/>
      <c r="Q275" s="161"/>
      <c r="R275" s="161"/>
      <c r="S275" s="77"/>
      <c r="T275" s="77"/>
      <c r="U275" s="35"/>
      <c r="V275" s="35"/>
      <c r="W275" s="77"/>
      <c r="X275" s="35"/>
      <c r="Y275" s="35"/>
      <c r="Z275" s="35"/>
      <c r="AA275" s="35"/>
      <c r="AB275" s="77"/>
      <c r="AC275" s="35"/>
      <c r="AD275" s="35"/>
      <c r="AE275" s="35"/>
      <c r="AO275" s="14"/>
      <c r="AP275" s="14"/>
      <c r="AQ275" s="14"/>
      <c r="AR275" s="14"/>
    </row>
    <row r="276" spans="1:44">
      <c r="B276" s="35"/>
      <c r="C276" s="35"/>
      <c r="D276" s="35"/>
      <c r="E276" s="35"/>
      <c r="F276" s="35"/>
      <c r="G276" s="35"/>
      <c r="H276" s="35"/>
      <c r="I276" s="161"/>
      <c r="J276" s="161"/>
      <c r="K276" s="161"/>
      <c r="L276" s="161"/>
      <c r="M276" s="35"/>
      <c r="N276" s="35"/>
      <c r="O276" s="35"/>
      <c r="P276" s="35"/>
      <c r="Q276" s="161"/>
      <c r="R276" s="161"/>
      <c r="S276" s="77"/>
      <c r="T276" s="77"/>
      <c r="U276" s="35"/>
      <c r="V276" s="35"/>
      <c r="W276" s="77"/>
      <c r="X276" s="35"/>
      <c r="Y276" s="35"/>
      <c r="Z276" s="35"/>
      <c r="AA276" s="35"/>
      <c r="AB276" s="77"/>
      <c r="AC276" s="35"/>
      <c r="AD276" s="35"/>
      <c r="AE276" s="35"/>
      <c r="AO276" s="14"/>
      <c r="AP276" s="14"/>
      <c r="AQ276" s="14"/>
      <c r="AR276" s="14"/>
    </row>
    <row r="277" spans="1:44">
      <c r="B277" s="35"/>
      <c r="C277" s="35"/>
      <c r="D277" s="35"/>
      <c r="E277" s="35"/>
      <c r="F277" s="35"/>
      <c r="G277" s="35"/>
      <c r="H277" s="35"/>
      <c r="I277" s="161"/>
      <c r="J277" s="161"/>
      <c r="K277" s="161"/>
      <c r="L277" s="161"/>
      <c r="M277" s="35"/>
      <c r="N277" s="35"/>
      <c r="O277" s="35"/>
      <c r="P277" s="35"/>
      <c r="Q277" s="161"/>
      <c r="R277" s="161"/>
      <c r="S277" s="77"/>
      <c r="T277" s="77"/>
      <c r="U277" s="35"/>
      <c r="V277" s="35"/>
      <c r="W277" s="77"/>
      <c r="X277" s="35"/>
      <c r="Y277" s="35"/>
      <c r="Z277" s="35"/>
      <c r="AA277" s="35"/>
      <c r="AB277" s="77"/>
      <c r="AC277" s="35"/>
      <c r="AD277" s="35"/>
      <c r="AE277" s="35"/>
      <c r="AO277" s="14"/>
      <c r="AP277" s="14"/>
      <c r="AQ277" s="14"/>
      <c r="AR277" s="14"/>
    </row>
    <row r="278" spans="1:44">
      <c r="B278" s="35"/>
      <c r="C278" s="35"/>
      <c r="D278" s="35"/>
      <c r="E278" s="35"/>
      <c r="F278" s="35"/>
      <c r="G278" s="35"/>
      <c r="H278" s="35"/>
      <c r="I278" s="161"/>
      <c r="J278" s="161"/>
      <c r="K278" s="161"/>
      <c r="L278" s="161"/>
      <c r="M278" s="35"/>
      <c r="N278" s="35"/>
      <c r="O278" s="35"/>
      <c r="P278" s="35"/>
      <c r="Q278" s="161"/>
      <c r="R278" s="161"/>
      <c r="S278" s="77"/>
      <c r="T278" s="77"/>
      <c r="U278" s="35"/>
      <c r="V278" s="35"/>
      <c r="W278" s="77"/>
      <c r="X278" s="35"/>
      <c r="Y278" s="35"/>
      <c r="Z278" s="35"/>
      <c r="AA278" s="35"/>
      <c r="AB278" s="77"/>
      <c r="AC278" s="35"/>
      <c r="AD278" s="35"/>
      <c r="AE278" s="35"/>
      <c r="AQ278" s="14"/>
      <c r="AR278" s="14"/>
    </row>
    <row r="279" spans="1:44">
      <c r="B279" s="35"/>
      <c r="C279" s="35"/>
      <c r="D279" s="35"/>
      <c r="E279" s="35"/>
      <c r="F279" s="35"/>
      <c r="G279" s="35"/>
      <c r="H279" s="35"/>
      <c r="I279" s="161"/>
      <c r="J279" s="161"/>
      <c r="K279" s="161"/>
      <c r="L279" s="161"/>
      <c r="M279" s="35"/>
      <c r="N279" s="35"/>
      <c r="O279" s="35"/>
      <c r="P279" s="35"/>
      <c r="Q279" s="161"/>
      <c r="R279" s="161"/>
      <c r="S279" s="77"/>
      <c r="T279" s="77"/>
      <c r="U279" s="35"/>
      <c r="V279" s="35"/>
      <c r="W279" s="77"/>
      <c r="X279" s="35"/>
      <c r="Y279" s="35"/>
      <c r="Z279" s="35"/>
      <c r="AA279" s="35"/>
      <c r="AB279" s="77"/>
      <c r="AC279" s="35"/>
      <c r="AD279" s="35"/>
      <c r="AE279" s="35"/>
      <c r="AQ279" s="14"/>
      <c r="AR279" s="14"/>
    </row>
    <row r="280" spans="1:44">
      <c r="B280" s="35"/>
      <c r="C280" s="35"/>
      <c r="D280" s="35"/>
      <c r="E280" s="35"/>
      <c r="F280" s="35"/>
      <c r="G280" s="35"/>
      <c r="H280" s="35"/>
      <c r="I280" s="161"/>
      <c r="J280" s="161"/>
      <c r="K280" s="161"/>
      <c r="L280" s="161"/>
      <c r="M280" s="35"/>
      <c r="N280" s="35"/>
      <c r="O280" s="35"/>
      <c r="P280" s="35"/>
      <c r="Q280" s="161"/>
      <c r="R280" s="161"/>
      <c r="S280" s="77"/>
      <c r="T280" s="77"/>
      <c r="U280" s="35"/>
      <c r="V280" s="35"/>
      <c r="W280" s="77"/>
      <c r="X280" s="35"/>
      <c r="Y280" s="35"/>
      <c r="Z280" s="35"/>
      <c r="AA280" s="35"/>
      <c r="AB280" s="77"/>
      <c r="AC280" s="35"/>
      <c r="AD280" s="35"/>
      <c r="AE280" s="35"/>
      <c r="AQ280" s="14"/>
      <c r="AR280" s="14"/>
    </row>
    <row r="281" spans="1:44">
      <c r="B281" s="35"/>
      <c r="C281" s="35"/>
      <c r="D281" s="35"/>
      <c r="E281" s="35"/>
      <c r="F281" s="35"/>
      <c r="G281" s="35"/>
      <c r="H281" s="35"/>
      <c r="I281" s="161"/>
      <c r="J281" s="161"/>
      <c r="K281" s="161"/>
      <c r="L281" s="161"/>
      <c r="M281" s="35"/>
      <c r="N281" s="35"/>
      <c r="O281" s="35"/>
      <c r="P281" s="35"/>
      <c r="Q281" s="161"/>
      <c r="R281" s="161"/>
      <c r="S281" s="77"/>
      <c r="T281" s="77"/>
      <c r="U281" s="35"/>
      <c r="V281" s="35"/>
      <c r="W281" s="77"/>
      <c r="X281" s="35"/>
      <c r="Y281" s="35"/>
      <c r="Z281" s="35"/>
      <c r="AA281" s="35"/>
      <c r="AB281" s="77"/>
      <c r="AC281" s="35"/>
      <c r="AD281" s="35"/>
      <c r="AE281" s="35"/>
      <c r="AQ281" s="14"/>
      <c r="AR281" s="14"/>
    </row>
    <row r="282" spans="1:44">
      <c r="B282" s="35"/>
      <c r="C282" s="35"/>
      <c r="D282" s="35"/>
      <c r="E282" s="35"/>
      <c r="F282" s="35"/>
      <c r="G282" s="35"/>
      <c r="H282" s="35"/>
      <c r="I282" s="161"/>
      <c r="J282" s="161"/>
      <c r="K282" s="161"/>
      <c r="L282" s="161"/>
      <c r="M282" s="35"/>
      <c r="N282" s="35"/>
      <c r="O282" s="35"/>
      <c r="P282" s="35"/>
      <c r="Q282" s="161"/>
      <c r="R282" s="161"/>
      <c r="S282" s="77"/>
      <c r="T282" s="77"/>
      <c r="U282" s="35"/>
      <c r="V282" s="35"/>
      <c r="W282" s="77"/>
      <c r="X282" s="35"/>
      <c r="Y282" s="35"/>
      <c r="Z282" s="35"/>
      <c r="AA282" s="35"/>
      <c r="AB282" s="77"/>
      <c r="AC282" s="35"/>
      <c r="AD282" s="35"/>
      <c r="AE282" s="35"/>
      <c r="AQ282" s="14"/>
      <c r="AR282" s="14"/>
    </row>
    <row r="283" spans="1:44">
      <c r="B283" s="35"/>
      <c r="C283" s="35"/>
      <c r="D283" s="35"/>
      <c r="E283" s="35"/>
      <c r="F283" s="35"/>
      <c r="G283" s="35"/>
      <c r="H283" s="35"/>
      <c r="I283" s="161"/>
      <c r="J283" s="161"/>
      <c r="K283" s="161"/>
      <c r="L283" s="161"/>
      <c r="M283" s="35"/>
      <c r="N283" s="35"/>
      <c r="O283" s="35"/>
      <c r="P283" s="35"/>
      <c r="Q283" s="161"/>
      <c r="R283" s="161"/>
      <c r="S283" s="77"/>
      <c r="T283" s="77"/>
      <c r="U283" s="35"/>
      <c r="V283" s="35"/>
      <c r="W283" s="77"/>
      <c r="X283" s="35"/>
      <c r="Y283" s="35"/>
      <c r="Z283" s="35"/>
      <c r="AA283" s="35"/>
      <c r="AB283" s="77"/>
      <c r="AC283" s="35"/>
      <c r="AD283" s="35"/>
      <c r="AE283" s="35"/>
      <c r="AQ283" s="14"/>
    </row>
    <row r="284" spans="1:44">
      <c r="A284" s="165"/>
      <c r="B284" s="35"/>
      <c r="C284" s="35"/>
      <c r="D284" s="35"/>
      <c r="E284" s="35"/>
      <c r="F284" s="35"/>
      <c r="G284" s="35"/>
      <c r="H284" s="35"/>
      <c r="I284" s="161"/>
      <c r="J284" s="161"/>
      <c r="K284" s="161"/>
      <c r="L284" s="161"/>
      <c r="M284" s="35"/>
      <c r="N284" s="35"/>
      <c r="O284" s="35"/>
      <c r="P284" s="35"/>
      <c r="Q284" s="161"/>
      <c r="R284" s="161"/>
      <c r="S284" s="77"/>
      <c r="T284" s="77"/>
      <c r="U284" s="35"/>
      <c r="V284" s="35"/>
      <c r="W284" s="77"/>
      <c r="X284" s="35"/>
      <c r="Y284" s="35"/>
      <c r="Z284" s="35"/>
      <c r="AA284" s="35"/>
      <c r="AB284" s="77"/>
      <c r="AC284" s="35"/>
      <c r="AD284" s="35"/>
      <c r="AE284" s="35"/>
    </row>
    <row r="285" spans="1:44">
      <c r="A285" s="166"/>
      <c r="B285" s="35"/>
      <c r="C285" s="35"/>
      <c r="D285" s="35"/>
      <c r="E285" s="35"/>
      <c r="F285" s="35"/>
      <c r="G285" s="35"/>
      <c r="H285" s="35"/>
      <c r="I285" s="161"/>
      <c r="J285" s="161"/>
      <c r="K285" s="161"/>
      <c r="L285" s="161"/>
      <c r="M285" s="35"/>
      <c r="N285" s="35"/>
      <c r="O285" s="35"/>
      <c r="P285" s="35"/>
      <c r="Q285" s="161"/>
      <c r="R285" s="161"/>
      <c r="S285" s="77"/>
      <c r="T285" s="77"/>
      <c r="U285" s="35"/>
      <c r="V285" s="35"/>
      <c r="W285" s="77"/>
      <c r="X285" s="35"/>
      <c r="Y285" s="35"/>
      <c r="Z285" s="35"/>
      <c r="AA285" s="35"/>
      <c r="AB285" s="77"/>
      <c r="AC285" s="35"/>
      <c r="AD285" s="35"/>
      <c r="AE285" s="35"/>
    </row>
    <row r="286" spans="1:44">
      <c r="A286" s="166"/>
      <c r="B286" s="35"/>
      <c r="C286" s="35"/>
      <c r="D286" s="35"/>
      <c r="E286" s="35"/>
      <c r="F286" s="35"/>
      <c r="G286" s="35"/>
      <c r="H286" s="35"/>
      <c r="I286" s="161"/>
      <c r="J286" s="161"/>
      <c r="K286" s="161"/>
      <c r="L286" s="161"/>
      <c r="M286" s="35"/>
      <c r="N286" s="35"/>
      <c r="O286" s="35"/>
      <c r="P286" s="35"/>
      <c r="Q286" s="161"/>
      <c r="R286" s="161"/>
      <c r="S286" s="77"/>
      <c r="T286" s="77"/>
      <c r="U286" s="35"/>
      <c r="V286" s="35"/>
      <c r="W286" s="77"/>
      <c r="X286" s="35"/>
      <c r="Y286" s="35"/>
      <c r="Z286" s="35"/>
      <c r="AA286" s="35"/>
      <c r="AB286" s="77"/>
      <c r="AC286" s="35"/>
      <c r="AD286" s="35"/>
      <c r="AE286" s="35"/>
    </row>
    <row r="287" spans="1:44">
      <c r="A287" s="166"/>
      <c r="B287" s="35"/>
      <c r="C287" s="35"/>
      <c r="D287" s="35"/>
      <c r="E287" s="35"/>
      <c r="F287" s="35"/>
      <c r="G287" s="35"/>
      <c r="H287" s="35"/>
      <c r="I287" s="161"/>
      <c r="J287" s="161"/>
      <c r="K287" s="161"/>
      <c r="L287" s="161"/>
      <c r="M287" s="35"/>
      <c r="N287" s="35"/>
      <c r="O287" s="35"/>
      <c r="P287" s="35"/>
      <c r="Q287" s="161"/>
      <c r="R287" s="161"/>
      <c r="S287" s="77"/>
      <c r="T287" s="77"/>
      <c r="U287" s="35"/>
      <c r="V287" s="35"/>
      <c r="W287" s="77"/>
      <c r="X287" s="35"/>
      <c r="Y287" s="35"/>
      <c r="Z287" s="35"/>
      <c r="AA287" s="35"/>
      <c r="AB287" s="77"/>
      <c r="AC287" s="35"/>
      <c r="AD287" s="35"/>
      <c r="AE287" s="35"/>
    </row>
    <row r="288" spans="1:44">
      <c r="A288" s="166"/>
      <c r="B288" s="35"/>
      <c r="C288" s="35"/>
      <c r="D288" s="35"/>
      <c r="E288" s="35"/>
      <c r="F288" s="35"/>
      <c r="G288" s="35"/>
      <c r="H288" s="35"/>
      <c r="I288" s="161"/>
      <c r="J288" s="161"/>
      <c r="K288" s="161"/>
      <c r="L288" s="161"/>
      <c r="M288" s="35"/>
      <c r="N288" s="35"/>
      <c r="O288" s="35"/>
      <c r="P288" s="35"/>
      <c r="Q288" s="161"/>
      <c r="R288" s="161"/>
      <c r="S288" s="77"/>
      <c r="T288" s="77"/>
      <c r="U288" s="35"/>
      <c r="V288" s="35"/>
      <c r="W288" s="77"/>
      <c r="X288" s="35"/>
      <c r="Y288" s="35"/>
      <c r="Z288" s="35"/>
      <c r="AA288" s="35"/>
      <c r="AB288" s="77"/>
      <c r="AC288" s="35"/>
      <c r="AD288" s="35"/>
      <c r="AE288" s="35"/>
    </row>
    <row r="289" spans="1:31">
      <c r="A289" s="166"/>
      <c r="B289" s="35"/>
      <c r="C289" s="35"/>
      <c r="D289" s="35"/>
      <c r="E289" s="35"/>
      <c r="F289" s="35"/>
      <c r="G289" s="35"/>
      <c r="H289" s="35"/>
      <c r="I289" s="161"/>
      <c r="J289" s="161"/>
      <c r="K289" s="161"/>
      <c r="L289" s="161"/>
      <c r="M289" s="35"/>
      <c r="N289" s="35"/>
      <c r="O289" s="35"/>
      <c r="P289" s="35"/>
      <c r="Q289" s="161"/>
      <c r="R289" s="161"/>
      <c r="S289" s="77"/>
      <c r="T289" s="77"/>
      <c r="U289" s="35"/>
      <c r="V289" s="35"/>
      <c r="W289" s="77"/>
      <c r="X289" s="35"/>
      <c r="Y289" s="35"/>
      <c r="Z289" s="35"/>
      <c r="AA289" s="35"/>
      <c r="AB289" s="77"/>
      <c r="AC289" s="35"/>
      <c r="AD289" s="35"/>
      <c r="AE289" s="35"/>
    </row>
    <row r="290" spans="1:31">
      <c r="A290" s="166"/>
      <c r="B290" s="35"/>
      <c r="C290" s="35"/>
      <c r="D290" s="35"/>
      <c r="E290" s="35"/>
      <c r="F290" s="35"/>
      <c r="G290" s="35"/>
      <c r="H290" s="35"/>
      <c r="I290" s="161"/>
      <c r="J290" s="161"/>
      <c r="K290" s="161"/>
      <c r="L290" s="161"/>
      <c r="M290" s="35"/>
      <c r="N290" s="35"/>
      <c r="O290" s="35"/>
      <c r="P290" s="35"/>
      <c r="Q290" s="161"/>
      <c r="R290" s="161"/>
      <c r="S290" s="77"/>
      <c r="T290" s="77"/>
      <c r="U290" s="35"/>
      <c r="V290" s="35"/>
      <c r="W290" s="77"/>
      <c r="X290" s="35"/>
      <c r="Y290" s="35"/>
      <c r="Z290" s="35"/>
      <c r="AA290" s="35"/>
      <c r="AB290" s="77"/>
      <c r="AC290" s="35"/>
      <c r="AD290" s="35"/>
      <c r="AE290" s="35"/>
    </row>
    <row r="291" spans="1:31">
      <c r="A291" s="166"/>
      <c r="B291" s="35"/>
      <c r="C291" s="35"/>
      <c r="D291" s="35"/>
      <c r="E291" s="35"/>
      <c r="F291" s="35"/>
      <c r="G291" s="35"/>
      <c r="H291" s="35"/>
      <c r="I291" s="161"/>
      <c r="J291" s="161"/>
      <c r="K291" s="161"/>
      <c r="L291" s="161"/>
      <c r="M291" s="35"/>
      <c r="N291" s="35"/>
      <c r="O291" s="35"/>
      <c r="P291" s="35"/>
      <c r="Q291" s="161"/>
      <c r="R291" s="161"/>
      <c r="S291" s="77"/>
      <c r="T291" s="77"/>
      <c r="U291" s="35"/>
      <c r="V291" s="35"/>
      <c r="W291" s="77"/>
      <c r="X291" s="35"/>
      <c r="Y291" s="35"/>
      <c r="Z291" s="35"/>
      <c r="AA291" s="35"/>
      <c r="AB291" s="77"/>
      <c r="AC291" s="35"/>
      <c r="AD291" s="35"/>
      <c r="AE291" s="35"/>
    </row>
    <row r="292" spans="1:31">
      <c r="A292" s="166"/>
      <c r="B292" s="35"/>
      <c r="C292" s="35"/>
      <c r="D292" s="35"/>
      <c r="E292" s="35"/>
      <c r="F292" s="35"/>
      <c r="G292" s="35"/>
      <c r="H292" s="35"/>
      <c r="I292" s="161"/>
      <c r="J292" s="161"/>
      <c r="K292" s="161"/>
      <c r="L292" s="161"/>
      <c r="M292" s="35"/>
      <c r="N292" s="35"/>
      <c r="O292" s="35"/>
      <c r="P292" s="35"/>
      <c r="Q292" s="161"/>
      <c r="R292" s="161"/>
      <c r="S292" s="77"/>
      <c r="T292" s="77"/>
      <c r="U292" s="35"/>
      <c r="V292" s="35"/>
      <c r="W292" s="77"/>
      <c r="X292" s="35"/>
      <c r="Y292" s="35"/>
      <c r="Z292" s="35"/>
      <c r="AA292" s="35"/>
      <c r="AB292" s="77"/>
      <c r="AC292" s="35"/>
      <c r="AD292" s="35"/>
      <c r="AE292" s="35"/>
    </row>
    <row r="293" spans="1:31">
      <c r="A293" s="166"/>
      <c r="B293" s="35"/>
      <c r="C293" s="35"/>
      <c r="D293" s="35"/>
      <c r="E293" s="35"/>
      <c r="F293" s="35"/>
      <c r="G293" s="35"/>
      <c r="H293" s="35"/>
      <c r="I293" s="161"/>
      <c r="J293" s="161"/>
      <c r="K293" s="161"/>
      <c r="L293" s="161"/>
      <c r="M293" s="35"/>
      <c r="N293" s="35"/>
      <c r="O293" s="35"/>
      <c r="P293" s="35"/>
      <c r="Q293" s="161"/>
      <c r="R293" s="161"/>
      <c r="S293" s="77"/>
      <c r="T293" s="77"/>
      <c r="U293" s="35"/>
      <c r="V293" s="35"/>
      <c r="W293" s="77"/>
      <c r="X293" s="35"/>
      <c r="Y293" s="35"/>
      <c r="Z293" s="35"/>
      <c r="AA293" s="35"/>
      <c r="AB293" s="77"/>
      <c r="AC293" s="35"/>
      <c r="AD293" s="35"/>
      <c r="AE293" s="35"/>
    </row>
    <row r="294" spans="1:31">
      <c r="A294" s="166"/>
      <c r="B294" s="35"/>
      <c r="C294" s="35"/>
      <c r="D294" s="35"/>
      <c r="E294" s="35"/>
      <c r="F294" s="35"/>
      <c r="G294" s="35"/>
      <c r="H294" s="35"/>
      <c r="I294" s="161"/>
      <c r="J294" s="161"/>
      <c r="K294" s="161"/>
      <c r="L294" s="161"/>
      <c r="M294" s="35"/>
      <c r="N294" s="35"/>
      <c r="O294" s="35"/>
      <c r="P294" s="35"/>
      <c r="Q294" s="161"/>
      <c r="R294" s="161"/>
      <c r="S294" s="77"/>
      <c r="T294" s="77"/>
      <c r="U294" s="35"/>
      <c r="V294" s="35"/>
      <c r="W294" s="77"/>
      <c r="X294" s="35"/>
      <c r="Y294" s="35"/>
      <c r="Z294" s="35"/>
      <c r="AA294" s="35"/>
      <c r="AB294" s="77"/>
      <c r="AC294" s="35"/>
      <c r="AD294" s="35"/>
      <c r="AE294" s="35"/>
    </row>
    <row r="295" spans="1:31">
      <c r="A295" s="166"/>
      <c r="B295" s="35"/>
      <c r="C295" s="35"/>
      <c r="D295" s="35"/>
      <c r="E295" s="35"/>
      <c r="F295" s="35"/>
      <c r="G295" s="35"/>
      <c r="H295" s="35"/>
      <c r="I295" s="161"/>
      <c r="J295" s="161"/>
      <c r="K295" s="161"/>
      <c r="L295" s="161"/>
      <c r="M295" s="35"/>
      <c r="N295" s="35"/>
      <c r="O295" s="35"/>
      <c r="P295" s="35"/>
      <c r="Q295" s="161"/>
      <c r="R295" s="161"/>
      <c r="S295" s="77"/>
      <c r="T295" s="77"/>
      <c r="U295" s="35"/>
      <c r="V295" s="35"/>
      <c r="W295" s="77"/>
      <c r="X295" s="35"/>
      <c r="Y295" s="35"/>
      <c r="Z295" s="35"/>
      <c r="AA295" s="35"/>
      <c r="AB295" s="77"/>
      <c r="AC295" s="35"/>
      <c r="AD295" s="35"/>
      <c r="AE295" s="35"/>
    </row>
    <row r="296" spans="1:31">
      <c r="A296" s="166"/>
      <c r="B296" s="35"/>
      <c r="C296" s="35"/>
      <c r="D296" s="35"/>
      <c r="E296" s="35"/>
      <c r="F296" s="35"/>
      <c r="G296" s="35"/>
      <c r="H296" s="35"/>
      <c r="I296" s="161"/>
      <c r="J296" s="161"/>
      <c r="K296" s="161"/>
      <c r="L296" s="161"/>
      <c r="M296" s="35"/>
      <c r="N296" s="35"/>
      <c r="O296" s="35"/>
      <c r="P296" s="35"/>
      <c r="Q296" s="161"/>
      <c r="R296" s="161"/>
      <c r="S296" s="77"/>
      <c r="T296" s="77"/>
      <c r="U296" s="35"/>
      <c r="V296" s="35"/>
      <c r="W296" s="77"/>
      <c r="X296" s="35"/>
      <c r="Y296" s="35"/>
      <c r="Z296" s="35"/>
      <c r="AA296" s="35"/>
      <c r="AB296" s="77"/>
      <c r="AC296" s="35"/>
      <c r="AD296" s="35"/>
      <c r="AE296" s="35"/>
    </row>
    <row r="297" spans="1:31">
      <c r="A297" s="166"/>
      <c r="B297" s="35"/>
      <c r="C297" s="35"/>
      <c r="D297" s="35"/>
      <c r="E297" s="35"/>
      <c r="F297" s="35"/>
      <c r="G297" s="35"/>
      <c r="H297" s="35"/>
      <c r="I297" s="161"/>
      <c r="J297" s="161"/>
      <c r="K297" s="161"/>
      <c r="L297" s="161"/>
      <c r="M297" s="35"/>
      <c r="N297" s="35"/>
      <c r="O297" s="35"/>
      <c r="P297" s="35"/>
      <c r="Q297" s="161"/>
      <c r="R297" s="161"/>
      <c r="S297" s="77"/>
      <c r="T297" s="77"/>
      <c r="U297" s="35"/>
      <c r="V297" s="35"/>
      <c r="W297" s="77"/>
      <c r="X297" s="35"/>
      <c r="Y297" s="35"/>
      <c r="AC297" s="35"/>
      <c r="AD297" s="35"/>
      <c r="AE297" s="35"/>
    </row>
    <row r="298" spans="1:31">
      <c r="A298" s="166"/>
      <c r="B298" s="35"/>
      <c r="C298" s="35"/>
      <c r="D298" s="35"/>
      <c r="E298" s="35"/>
      <c r="F298" s="35"/>
      <c r="G298" s="35"/>
      <c r="H298" s="35"/>
      <c r="I298" s="161"/>
      <c r="J298" s="161"/>
      <c r="K298" s="161"/>
      <c r="L298" s="161"/>
      <c r="M298" s="35"/>
      <c r="N298" s="35"/>
      <c r="O298" s="35"/>
      <c r="P298" s="35"/>
      <c r="Q298" s="161"/>
      <c r="R298" s="161"/>
      <c r="S298" s="77"/>
      <c r="T298" s="77"/>
      <c r="U298" s="35"/>
      <c r="V298" s="35"/>
      <c r="W298" s="77"/>
      <c r="X298" s="35"/>
      <c r="Y298" s="35"/>
      <c r="AC298" s="35"/>
      <c r="AD298" s="35"/>
      <c r="AE298" s="35"/>
    </row>
    <row r="299" spans="1:31">
      <c r="A299" s="166"/>
      <c r="B299" s="35"/>
      <c r="C299" s="35"/>
      <c r="D299" s="35"/>
      <c r="E299" s="35"/>
      <c r="F299" s="35"/>
      <c r="G299" s="35"/>
      <c r="H299" s="35"/>
      <c r="I299" s="161"/>
      <c r="J299" s="161"/>
      <c r="K299" s="161"/>
      <c r="L299" s="161"/>
      <c r="M299" s="35"/>
      <c r="N299" s="35"/>
      <c r="O299" s="35"/>
      <c r="P299" s="35"/>
      <c r="Q299" s="161"/>
      <c r="R299" s="161"/>
      <c r="S299" s="77"/>
      <c r="T299" s="77"/>
      <c r="U299" s="35"/>
      <c r="V299" s="35"/>
      <c r="W299" s="77"/>
      <c r="X299" s="35"/>
      <c r="Y299" s="35"/>
      <c r="AC299" s="35"/>
      <c r="AD299" s="35"/>
      <c r="AE299" s="35"/>
    </row>
    <row r="300" spans="1:31">
      <c r="A300" s="166"/>
      <c r="B300" s="35"/>
      <c r="C300" s="35"/>
      <c r="D300" s="35"/>
      <c r="E300" s="35"/>
      <c r="F300" s="35"/>
      <c r="G300" s="35"/>
      <c r="H300" s="35"/>
      <c r="I300" s="161"/>
      <c r="J300" s="161"/>
      <c r="K300" s="161"/>
      <c r="L300" s="161"/>
      <c r="M300" s="35"/>
      <c r="N300" s="35"/>
      <c r="O300" s="35"/>
      <c r="P300" s="35"/>
      <c r="Q300" s="161"/>
      <c r="R300" s="161"/>
      <c r="S300" s="77"/>
      <c r="T300" s="77"/>
      <c r="U300" s="35"/>
      <c r="V300" s="35"/>
      <c r="W300" s="77"/>
      <c r="X300" s="35"/>
      <c r="Y300" s="35"/>
      <c r="AC300" s="35"/>
      <c r="AD300" s="35"/>
      <c r="AE300" s="35"/>
    </row>
    <row r="301" spans="1:31">
      <c r="A301" s="166"/>
      <c r="B301" s="35"/>
      <c r="C301" s="35"/>
      <c r="D301" s="35"/>
      <c r="E301" s="35"/>
      <c r="F301" s="35"/>
      <c r="G301" s="35"/>
      <c r="H301" s="35"/>
      <c r="I301" s="161"/>
      <c r="J301" s="161"/>
      <c r="K301" s="161"/>
      <c r="L301" s="161"/>
      <c r="M301" s="35"/>
      <c r="N301" s="35"/>
      <c r="O301" s="35"/>
      <c r="P301" s="35"/>
      <c r="Q301" s="161"/>
      <c r="R301" s="161"/>
      <c r="S301" s="77"/>
      <c r="T301" s="77"/>
      <c r="U301" s="35"/>
      <c r="V301" s="35"/>
      <c r="W301" s="77"/>
      <c r="X301" s="35"/>
      <c r="Y301" s="35"/>
      <c r="AC301" s="35"/>
      <c r="AD301" s="35"/>
      <c r="AE301" s="35"/>
    </row>
    <row r="302" spans="1:31">
      <c r="A302" s="166"/>
      <c r="B302" s="35"/>
      <c r="C302" s="35"/>
      <c r="D302" s="35"/>
      <c r="E302" s="35"/>
      <c r="F302" s="35"/>
      <c r="G302" s="35"/>
      <c r="H302" s="35"/>
      <c r="I302" s="161"/>
      <c r="J302" s="161"/>
      <c r="K302" s="161"/>
      <c r="L302" s="161"/>
      <c r="M302" s="35"/>
      <c r="N302" s="35"/>
      <c r="O302" s="35"/>
      <c r="P302" s="35"/>
      <c r="Q302" s="161"/>
      <c r="R302" s="161"/>
      <c r="S302" s="77"/>
      <c r="T302" s="77"/>
      <c r="U302" s="35"/>
      <c r="V302" s="35"/>
      <c r="W302" s="77"/>
      <c r="X302" s="35"/>
      <c r="Y302" s="35"/>
      <c r="AC302" s="35"/>
      <c r="AD302" s="35"/>
      <c r="AE302" s="35"/>
    </row>
    <row r="303" spans="1:31">
      <c r="A303" s="166"/>
      <c r="B303" s="35"/>
      <c r="C303" s="35"/>
      <c r="D303" s="35"/>
      <c r="E303" s="35"/>
      <c r="F303" s="35"/>
      <c r="G303" s="35"/>
      <c r="H303" s="35"/>
      <c r="I303" s="161"/>
      <c r="J303" s="161"/>
      <c r="K303" s="161"/>
      <c r="L303" s="161"/>
      <c r="M303" s="35"/>
      <c r="N303" s="35"/>
      <c r="O303" s="35"/>
      <c r="P303" s="35"/>
      <c r="Q303" s="161"/>
      <c r="R303" s="161"/>
      <c r="S303" s="77"/>
      <c r="T303" s="77"/>
      <c r="U303" s="35"/>
      <c r="V303" s="35"/>
      <c r="W303" s="77"/>
      <c r="X303" s="35"/>
      <c r="Y303" s="35"/>
      <c r="AC303" s="35"/>
      <c r="AD303" s="35"/>
      <c r="AE303" s="35"/>
    </row>
    <row r="304" spans="1:31">
      <c r="A304" s="166"/>
      <c r="B304" s="35"/>
      <c r="C304" s="35"/>
      <c r="D304" s="35"/>
      <c r="E304" s="35"/>
      <c r="F304" s="35"/>
      <c r="G304" s="35"/>
      <c r="H304" s="35"/>
      <c r="I304" s="161"/>
      <c r="J304" s="161"/>
      <c r="K304" s="161"/>
      <c r="L304" s="161"/>
      <c r="M304" s="35"/>
      <c r="N304" s="35"/>
      <c r="O304" s="35"/>
      <c r="P304" s="35"/>
      <c r="Q304" s="161"/>
      <c r="R304" s="161"/>
      <c r="S304" s="77"/>
      <c r="T304" s="77"/>
      <c r="U304" s="35"/>
      <c r="V304" s="35"/>
      <c r="W304" s="77"/>
      <c r="X304" s="35"/>
      <c r="Y304" s="35"/>
      <c r="AC304" s="35"/>
      <c r="AD304" s="35"/>
      <c r="AE304" s="35"/>
    </row>
    <row r="305" spans="1:31">
      <c r="A305" s="166"/>
      <c r="B305" s="35"/>
      <c r="C305" s="35"/>
      <c r="D305" s="35"/>
      <c r="E305" s="35"/>
      <c r="F305" s="35"/>
      <c r="G305" s="35"/>
      <c r="H305" s="35"/>
      <c r="I305" s="161"/>
      <c r="J305" s="161"/>
      <c r="K305" s="161"/>
      <c r="L305" s="161"/>
      <c r="M305" s="35"/>
      <c r="N305" s="35"/>
      <c r="O305" s="35"/>
      <c r="P305" s="35"/>
      <c r="Q305" s="161"/>
      <c r="R305" s="161"/>
      <c r="S305" s="77"/>
      <c r="T305" s="77"/>
      <c r="U305" s="35"/>
      <c r="V305" s="35"/>
      <c r="W305" s="77"/>
      <c r="X305" s="35"/>
      <c r="Y305" s="35"/>
      <c r="AC305" s="35"/>
      <c r="AD305" s="35"/>
      <c r="AE305" s="35"/>
    </row>
    <row r="306" spans="1:31">
      <c r="A306" s="166"/>
      <c r="B306" s="35"/>
      <c r="C306" s="35"/>
      <c r="D306" s="35"/>
      <c r="E306" s="35"/>
      <c r="F306" s="35"/>
      <c r="G306" s="35"/>
      <c r="H306" s="35"/>
      <c r="I306" s="161"/>
      <c r="J306" s="161"/>
      <c r="K306" s="161"/>
      <c r="L306" s="161"/>
      <c r="M306" s="35"/>
      <c r="N306" s="35"/>
      <c r="O306" s="35"/>
      <c r="P306" s="35"/>
      <c r="Q306" s="161"/>
      <c r="R306" s="161"/>
      <c r="S306" s="77"/>
      <c r="T306" s="77"/>
      <c r="U306" s="35"/>
      <c r="V306" s="35"/>
      <c r="W306" s="77"/>
      <c r="X306" s="35"/>
      <c r="Y306" s="35"/>
      <c r="AC306" s="35"/>
      <c r="AD306" s="35"/>
      <c r="AE306" s="35"/>
    </row>
    <row r="307" spans="1:31">
      <c r="A307" s="166"/>
      <c r="B307" s="35"/>
      <c r="C307" s="35"/>
      <c r="D307" s="35"/>
      <c r="E307" s="35"/>
      <c r="F307" s="35"/>
      <c r="G307" s="35"/>
      <c r="H307" s="35"/>
      <c r="I307" s="161"/>
      <c r="J307" s="161"/>
      <c r="K307" s="161"/>
      <c r="L307" s="161"/>
      <c r="M307" s="35"/>
      <c r="N307" s="35"/>
      <c r="O307" s="35"/>
      <c r="P307" s="35"/>
      <c r="Q307" s="161"/>
      <c r="R307" s="161"/>
      <c r="S307" s="77"/>
      <c r="T307" s="77"/>
      <c r="U307" s="35"/>
      <c r="V307" s="35"/>
      <c r="W307" s="77"/>
      <c r="X307" s="35"/>
      <c r="Y307" s="35"/>
    </row>
    <row r="308" spans="1:31">
      <c r="A308" s="166"/>
      <c r="B308" s="35"/>
      <c r="C308" s="35"/>
      <c r="D308" s="35"/>
      <c r="E308" s="35"/>
      <c r="F308" s="35"/>
      <c r="G308" s="35"/>
      <c r="H308" s="35"/>
      <c r="I308" s="161"/>
      <c r="J308" s="161"/>
      <c r="K308" s="161"/>
      <c r="L308" s="161"/>
      <c r="M308" s="35"/>
      <c r="N308" s="35"/>
      <c r="O308" s="35"/>
      <c r="P308" s="35"/>
      <c r="Q308" s="161"/>
      <c r="R308" s="161"/>
      <c r="S308" s="77"/>
      <c r="T308" s="77"/>
      <c r="U308" s="35"/>
      <c r="V308" s="35"/>
      <c r="W308" s="77"/>
      <c r="X308" s="35"/>
      <c r="Y308" s="35"/>
    </row>
    <row r="309" spans="1:31">
      <c r="A309" s="166"/>
      <c r="L309" s="161"/>
      <c r="M309" s="35"/>
      <c r="N309" s="35"/>
      <c r="O309" s="35"/>
      <c r="P309" s="35"/>
      <c r="Q309" s="161"/>
      <c r="R309" s="161"/>
      <c r="S309" s="77"/>
      <c r="T309" s="77"/>
      <c r="U309" s="35"/>
      <c r="V309" s="35"/>
      <c r="W309" s="77"/>
      <c r="X309" s="35"/>
      <c r="Y309" s="35"/>
    </row>
    <row r="310" spans="1:31">
      <c r="A310" s="166"/>
      <c r="L310" s="161"/>
      <c r="M310" s="35"/>
      <c r="N310" s="35"/>
      <c r="O310" s="35"/>
      <c r="P310" s="35"/>
      <c r="Q310" s="161"/>
      <c r="R310" s="161"/>
      <c r="S310" s="77"/>
      <c r="T310" s="77"/>
      <c r="U310" s="35"/>
      <c r="V310" s="35"/>
      <c r="W310" s="77"/>
      <c r="X310" s="35"/>
      <c r="Y310" s="35"/>
    </row>
    <row r="311" spans="1:31">
      <c r="A311" s="166"/>
      <c r="L311" s="161"/>
      <c r="M311" s="35"/>
      <c r="N311" s="35"/>
      <c r="O311" s="35"/>
      <c r="P311" s="35"/>
      <c r="Q311" s="161"/>
      <c r="R311" s="161"/>
      <c r="S311" s="77"/>
      <c r="T311" s="77"/>
      <c r="U311" s="35"/>
      <c r="V311" s="35"/>
      <c r="W311" s="77"/>
      <c r="X311" s="35"/>
      <c r="Y311" s="35"/>
    </row>
    <row r="312" spans="1:31">
      <c r="A312" s="166"/>
      <c r="L312" s="161"/>
      <c r="M312" s="35"/>
      <c r="N312" s="35"/>
      <c r="O312" s="35"/>
      <c r="P312" s="35"/>
      <c r="Q312" s="161"/>
      <c r="R312" s="161"/>
      <c r="S312" s="77"/>
      <c r="T312" s="77"/>
      <c r="U312" s="35"/>
      <c r="V312" s="35"/>
      <c r="W312" s="77"/>
      <c r="X312" s="35"/>
      <c r="Y312" s="35"/>
    </row>
    <row r="313" spans="1:31">
      <c r="A313" s="166"/>
      <c r="L313" s="161"/>
      <c r="M313" s="35"/>
      <c r="N313" s="35"/>
      <c r="O313" s="35"/>
      <c r="P313" s="35"/>
      <c r="Q313" s="161"/>
      <c r="R313" s="161"/>
      <c r="S313" s="77"/>
      <c r="T313" s="77"/>
      <c r="U313" s="35"/>
      <c r="V313" s="35"/>
      <c r="W313" s="77"/>
      <c r="X313" s="35"/>
      <c r="Y313" s="35"/>
    </row>
    <row r="314" spans="1:31">
      <c r="A314" s="166"/>
      <c r="L314" s="161"/>
      <c r="M314" s="35"/>
      <c r="N314" s="35"/>
      <c r="O314" s="35"/>
      <c r="P314" s="35"/>
      <c r="Q314" s="161"/>
      <c r="R314" s="161"/>
      <c r="S314" s="77"/>
      <c r="T314" s="77"/>
      <c r="U314" s="35"/>
      <c r="V314" s="35"/>
      <c r="W314" s="77"/>
      <c r="X314" s="35"/>
      <c r="Y314" s="35"/>
    </row>
    <row r="315" spans="1:31">
      <c r="A315" s="166"/>
      <c r="L315" s="161"/>
      <c r="M315" s="35"/>
      <c r="N315" s="35"/>
      <c r="O315" s="35"/>
      <c r="P315" s="35"/>
      <c r="Q315" s="161"/>
      <c r="R315" s="161"/>
      <c r="S315" s="77"/>
      <c r="T315" s="77"/>
      <c r="U315" s="35"/>
      <c r="V315" s="35"/>
      <c r="W315" s="77"/>
      <c r="X315" s="35"/>
      <c r="Y315" s="35"/>
    </row>
    <row r="316" spans="1:31">
      <c r="A316" s="166"/>
      <c r="L316" s="161"/>
      <c r="M316" s="35"/>
      <c r="N316" s="35"/>
      <c r="O316" s="35"/>
      <c r="P316" s="35"/>
      <c r="Q316" s="161"/>
      <c r="R316" s="161"/>
      <c r="S316" s="77"/>
      <c r="T316" s="77"/>
      <c r="U316" s="35"/>
      <c r="V316" s="35"/>
      <c r="W316" s="77"/>
      <c r="X316" s="35"/>
      <c r="Y316" s="35"/>
    </row>
    <row r="317" spans="1:31">
      <c r="A317" s="166"/>
      <c r="L317" s="161"/>
      <c r="M317" s="35"/>
      <c r="N317" s="35"/>
      <c r="O317" s="35"/>
      <c r="P317" s="35"/>
      <c r="Q317" s="161"/>
      <c r="R317" s="161"/>
      <c r="S317" s="77"/>
      <c r="T317" s="77"/>
      <c r="U317" s="35"/>
      <c r="V317" s="35"/>
      <c r="W317" s="77"/>
      <c r="X317" s="35"/>
      <c r="Y317" s="35"/>
    </row>
    <row r="318" spans="1:31">
      <c r="A318" s="166"/>
      <c r="L318" s="161"/>
      <c r="M318" s="35"/>
      <c r="N318" s="35"/>
      <c r="O318" s="35"/>
      <c r="P318" s="35"/>
      <c r="Q318" s="161"/>
      <c r="R318" s="161"/>
      <c r="S318" s="77"/>
      <c r="T318" s="77"/>
      <c r="U318" s="35"/>
      <c r="V318" s="35"/>
      <c r="W318" s="77"/>
      <c r="X318" s="35"/>
      <c r="Y318" s="35"/>
    </row>
    <row r="319" spans="1:31">
      <c r="L319" s="161"/>
      <c r="M319" s="35"/>
      <c r="N319" s="35"/>
      <c r="O319" s="35"/>
      <c r="P319" s="35"/>
      <c r="Q319" s="161"/>
      <c r="R319" s="161"/>
      <c r="S319" s="77"/>
      <c r="T319" s="77"/>
      <c r="U319" s="35"/>
      <c r="V319" s="35"/>
      <c r="W319" s="77"/>
      <c r="X319" s="35"/>
      <c r="Y319" s="35"/>
    </row>
    <row r="320" spans="1:31">
      <c r="L320" s="161"/>
    </row>
  </sheetData>
  <conditionalFormatting sqref="AT101:AU101">
    <cfRule type="cellIs" dxfId="65" priority="16" stopIfTrue="1" operator="lessThan">
      <formula>0</formula>
    </cfRule>
  </conditionalFormatting>
  <conditionalFormatting sqref="AT78:AU78">
    <cfRule type="cellIs" dxfId="64" priority="17" stopIfTrue="1" operator="greaterThan">
      <formula>0</formula>
    </cfRule>
  </conditionalFormatting>
  <conditionalFormatting sqref="AT78:AU78">
    <cfRule type="cellIs" dxfId="63" priority="15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V356"/>
  <sheetViews>
    <sheetView zoomScale="96" zoomScaleNormal="96" workbookViewId="0">
      <pane xSplit="9" ySplit="10" topLeftCell="J11" activePane="bottomRight" state="frozen"/>
      <selection pane="topRight" activeCell="J1" sqref="J1"/>
      <selection pane="bottomLeft" activeCell="A11" sqref="A11"/>
      <selection pane="bottomRight" activeCell="E13" sqref="E13"/>
    </sheetView>
  </sheetViews>
  <sheetFormatPr baseColWidth="10" defaultRowHeight="15"/>
  <cols>
    <col min="1" max="1" width="3.36328125" customWidth="1"/>
    <col min="2" max="2" width="6.54296875" customWidth="1"/>
    <col min="3" max="3" width="3.1796875" customWidth="1"/>
    <col min="4" max="4" width="9.08984375" customWidth="1"/>
    <col min="5" max="5" width="7.36328125" style="316" customWidth="1"/>
    <col min="6" max="6" width="7.6328125" style="316" customWidth="1"/>
    <col min="7" max="7" width="6.81640625" style="92" customWidth="1"/>
    <col min="8" max="8" width="4.6328125" style="92" customWidth="1"/>
    <col min="9" max="9" width="6.6328125" style="92" customWidth="1"/>
    <col min="10" max="10" width="2.08984375" style="92" customWidth="1"/>
    <col min="11" max="11" width="5.90625" style="445" customWidth="1"/>
    <col min="12" max="12" width="1.7265625" style="11" customWidth="1"/>
    <col min="13" max="13" width="7.453125" style="92" customWidth="1"/>
    <col min="14" max="14" width="4.6328125" style="92" customWidth="1"/>
    <col min="15" max="15" width="1" style="92" customWidth="1"/>
    <col min="16" max="16" width="5.81640625" style="454" customWidth="1"/>
    <col min="17" max="17" width="1.7265625" style="454" customWidth="1"/>
    <col min="18" max="18" width="7.36328125" style="464" customWidth="1"/>
    <col min="19" max="19" width="1.54296875" style="454" customWidth="1"/>
    <col min="20" max="20" width="7.453125" customWidth="1"/>
    <col min="21" max="21" width="5.26953125" style="92" customWidth="1"/>
    <col min="22" max="22" width="6.6328125" style="92" customWidth="1"/>
    <col min="23" max="23" width="1.81640625" style="92" customWidth="1"/>
    <col min="24" max="24" width="6" style="11" customWidth="1"/>
    <col min="25" max="25" width="5.453125" style="11" customWidth="1"/>
    <col min="26" max="26" width="5.1796875" style="11" customWidth="1"/>
    <col min="27" max="27" width="1.81640625" style="11" customWidth="1"/>
    <col min="28" max="28" width="7.90625" style="92" customWidth="1"/>
    <col min="29" max="29" width="6.36328125" customWidth="1"/>
    <col min="30" max="30" width="6.08984375" style="11" customWidth="1"/>
    <col min="31" max="31" width="7" style="92" customWidth="1"/>
    <col min="44" max="44" width="14" customWidth="1"/>
    <col min="45" max="45" width="12.54296875" customWidth="1"/>
    <col min="46" max="46" width="10.90625" customWidth="1"/>
  </cols>
  <sheetData>
    <row r="1" spans="1:48" ht="15.6">
      <c r="A1" s="47"/>
      <c r="B1" s="47"/>
      <c r="C1" s="47"/>
      <c r="D1" s="47"/>
      <c r="E1" s="319"/>
      <c r="F1" s="319"/>
      <c r="G1" s="89"/>
      <c r="H1" s="89"/>
      <c r="I1" s="89"/>
      <c r="J1" s="89"/>
      <c r="K1" s="438"/>
      <c r="L1" s="71"/>
      <c r="M1" s="89"/>
      <c r="N1" s="89"/>
      <c r="O1" s="89"/>
      <c r="P1" s="446"/>
      <c r="Q1" s="446"/>
      <c r="R1" s="455"/>
      <c r="S1" s="446"/>
      <c r="T1" s="47"/>
      <c r="U1" s="89"/>
      <c r="V1" s="89"/>
      <c r="W1" s="89"/>
      <c r="X1" s="71"/>
      <c r="Y1" s="71"/>
      <c r="Z1" s="71"/>
      <c r="AA1" s="71"/>
      <c r="AB1" s="89"/>
      <c r="AC1" s="47"/>
      <c r="AD1" s="71"/>
      <c r="AE1" s="89"/>
      <c r="AF1" s="47"/>
      <c r="AG1" s="2"/>
      <c r="AH1" s="5"/>
      <c r="AI1" s="5"/>
    </row>
    <row r="2" spans="1:48" s="183" customFormat="1" ht="31.8">
      <c r="A2" s="182"/>
      <c r="B2" s="182"/>
      <c r="C2" s="140" t="s">
        <v>27</v>
      </c>
      <c r="D2" s="182"/>
      <c r="E2" s="324"/>
      <c r="F2" s="324"/>
      <c r="G2" s="193"/>
      <c r="H2" s="193"/>
      <c r="I2" s="193"/>
      <c r="J2" s="193"/>
      <c r="K2" s="439"/>
      <c r="L2" s="198"/>
      <c r="M2" s="172" t="str">
        <f>+År!B2</f>
        <v>UNG SAU :</v>
      </c>
      <c r="N2" s="193"/>
      <c r="O2" s="193"/>
      <c r="P2" s="447"/>
      <c r="Q2" s="447"/>
      <c r="R2" s="456"/>
      <c r="S2" s="447"/>
      <c r="T2" s="182"/>
      <c r="U2" s="193"/>
      <c r="V2" s="193"/>
      <c r="W2" s="193"/>
      <c r="X2" s="198"/>
      <c r="Y2" s="198"/>
      <c r="Z2" s="198"/>
      <c r="AA2" s="198"/>
      <c r="AB2" s="193"/>
      <c r="AC2" s="182"/>
      <c r="AD2" s="198"/>
      <c r="AE2" s="193"/>
      <c r="AF2" s="182"/>
      <c r="AG2" s="2"/>
      <c r="AH2" s="5"/>
      <c r="AI2" s="5"/>
      <c r="AJ2"/>
      <c r="AK2"/>
      <c r="AL2"/>
      <c r="AM2"/>
      <c r="AN2"/>
      <c r="AO2"/>
      <c r="AP2"/>
      <c r="AQ2"/>
      <c r="AR2"/>
      <c r="AS2"/>
      <c r="AT2"/>
      <c r="AU2"/>
      <c r="AV2"/>
    </row>
    <row r="3" spans="1:48" ht="15.6">
      <c r="A3" s="47"/>
      <c r="B3" s="47"/>
      <c r="C3" s="47"/>
      <c r="D3" s="47"/>
      <c r="E3" s="319"/>
      <c r="F3" s="319"/>
      <c r="G3" s="89"/>
      <c r="H3" s="89"/>
      <c r="I3" s="89"/>
      <c r="J3" s="89"/>
      <c r="K3" s="438"/>
      <c r="L3" s="71"/>
      <c r="M3" s="89"/>
      <c r="N3" s="89"/>
      <c r="O3" s="89"/>
      <c r="P3" s="446"/>
      <c r="Q3" s="446"/>
      <c r="R3" s="455"/>
      <c r="S3" s="446"/>
      <c r="T3" s="47"/>
      <c r="U3" s="89"/>
      <c r="V3" s="89"/>
      <c r="W3" s="89"/>
      <c r="X3" s="71"/>
      <c r="Y3" s="71"/>
      <c r="Z3" s="71"/>
      <c r="AA3" s="71"/>
      <c r="AB3" s="89"/>
      <c r="AC3" s="47"/>
      <c r="AD3" s="71"/>
      <c r="AE3" s="89"/>
      <c r="AF3" s="47"/>
      <c r="AG3" s="2"/>
      <c r="AH3" s="5"/>
      <c r="AI3" s="5"/>
    </row>
    <row r="4" spans="1:48" ht="15.6">
      <c r="A4" s="47"/>
      <c r="B4" s="47"/>
      <c r="C4" s="47"/>
      <c r="D4" s="47"/>
      <c r="E4" s="319"/>
      <c r="F4" s="319"/>
      <c r="G4" s="89"/>
      <c r="H4" s="89"/>
      <c r="I4" s="89"/>
      <c r="J4" s="89"/>
      <c r="K4" s="438"/>
      <c r="L4" s="71"/>
      <c r="M4" s="89"/>
      <c r="N4" s="89"/>
      <c r="O4" s="89"/>
      <c r="P4" s="446"/>
      <c r="Q4" s="446"/>
      <c r="R4" s="455"/>
      <c r="S4" s="446"/>
      <c r="T4" s="47"/>
      <c r="U4" s="89"/>
      <c r="V4" s="89"/>
      <c r="W4" s="89"/>
      <c r="X4" s="71"/>
      <c r="Y4" s="71"/>
      <c r="Z4" s="71"/>
      <c r="AA4" s="71"/>
      <c r="AB4" s="89"/>
      <c r="AC4" s="47"/>
      <c r="AD4" s="71"/>
      <c r="AE4" s="89"/>
      <c r="AF4" s="47"/>
      <c r="AG4" s="2"/>
      <c r="AH4" s="5"/>
      <c r="AI4" s="5"/>
    </row>
    <row r="5" spans="1:48" s="187" customFormat="1" ht="19.8">
      <c r="A5" s="47"/>
      <c r="B5" s="185"/>
      <c r="C5" s="181" t="s">
        <v>5</v>
      </c>
      <c r="D5" s="181"/>
      <c r="E5" s="348">
        <f>+År!Q2</f>
        <v>49</v>
      </c>
      <c r="F5" s="346"/>
      <c r="G5" s="206"/>
      <c r="H5" s="202"/>
      <c r="I5" s="202"/>
      <c r="J5" s="202"/>
      <c r="K5" s="439"/>
      <c r="L5" s="204"/>
      <c r="M5" s="185"/>
      <c r="N5" s="206" t="s">
        <v>425</v>
      </c>
      <c r="O5" s="206"/>
      <c r="P5" s="448"/>
      <c r="Q5" s="448"/>
      <c r="R5" s="457"/>
      <c r="S5" s="448"/>
      <c r="T5" s="202"/>
      <c r="U5" s="566">
        <f>SUM(F11:F27)</f>
        <v>43026</v>
      </c>
      <c r="V5" s="561"/>
      <c r="W5" s="89"/>
      <c r="X5" s="71"/>
      <c r="Y5" s="206"/>
      <c r="Z5" s="204"/>
      <c r="AA5" s="204"/>
      <c r="AB5" s="185"/>
      <c r="AC5" s="185"/>
      <c r="AD5" s="185"/>
      <c r="AE5" s="185"/>
      <c r="AF5" s="185"/>
      <c r="AG5"/>
      <c r="AH5"/>
      <c r="AI5"/>
      <c r="AJ5"/>
      <c r="AK5"/>
      <c r="AL5"/>
      <c r="AM5"/>
      <c r="AN5"/>
      <c r="AO5"/>
      <c r="AP5"/>
      <c r="AQ5"/>
      <c r="AR5"/>
      <c r="AS5"/>
      <c r="AT5" s="184"/>
      <c r="AU5" s="186"/>
      <c r="AV5" s="186"/>
    </row>
    <row r="6" spans="1:48" ht="15.6">
      <c r="A6" s="52"/>
      <c r="B6" s="52"/>
      <c r="C6" s="52"/>
      <c r="D6" s="52"/>
      <c r="E6" s="326"/>
      <c r="F6" s="326"/>
      <c r="G6" s="94"/>
      <c r="H6" s="94"/>
      <c r="I6" s="94"/>
      <c r="J6" s="94"/>
      <c r="K6" s="440"/>
      <c r="L6" s="72"/>
      <c r="M6" s="94"/>
      <c r="N6" s="94"/>
      <c r="O6" s="94"/>
      <c r="P6" s="449"/>
      <c r="Q6" s="449"/>
      <c r="R6" s="458"/>
      <c r="S6" s="449"/>
      <c r="T6" s="52"/>
      <c r="U6" s="94"/>
      <c r="V6" s="89"/>
      <c r="W6" s="89"/>
      <c r="X6" s="71"/>
      <c r="Y6" s="71"/>
      <c r="Z6" s="71"/>
      <c r="AA6" s="71"/>
      <c r="AB6" s="89"/>
      <c r="AC6" s="47"/>
      <c r="AD6" s="71"/>
      <c r="AE6" s="89"/>
      <c r="AF6" s="47"/>
      <c r="AG6" s="2"/>
      <c r="AH6" s="5"/>
      <c r="AI6" s="5"/>
    </row>
    <row r="7" spans="1:48" ht="15.6">
      <c r="A7" s="52"/>
      <c r="B7" s="52"/>
      <c r="C7" s="52"/>
      <c r="D7" s="52"/>
      <c r="E7" s="326"/>
      <c r="F7" s="326"/>
      <c r="G7" s="94"/>
      <c r="H7" s="94"/>
      <c r="I7" s="94"/>
      <c r="J7" s="94"/>
      <c r="K7" s="440"/>
      <c r="L7" s="72"/>
      <c r="M7" s="94"/>
      <c r="N7" s="94"/>
      <c r="O7" s="94"/>
      <c r="P7" s="449"/>
      <c r="Q7" s="449"/>
      <c r="R7" s="458"/>
      <c r="S7" s="449"/>
      <c r="T7" s="52"/>
      <c r="U7" s="94"/>
      <c r="V7" s="89"/>
      <c r="W7" s="89"/>
      <c r="X7" s="71"/>
      <c r="Y7" s="71"/>
      <c r="Z7" s="71"/>
      <c r="AA7" s="71"/>
      <c r="AB7" s="89"/>
      <c r="AC7" s="47"/>
      <c r="AD7" s="71"/>
      <c r="AE7" s="94" t="s">
        <v>2</v>
      </c>
      <c r="AF7" s="47"/>
      <c r="AG7" s="2"/>
      <c r="AH7" s="5"/>
      <c r="AI7" s="5"/>
    </row>
    <row r="8" spans="1:48" ht="15.75" customHeight="1">
      <c r="A8" s="61"/>
      <c r="B8" s="47"/>
      <c r="C8" s="47"/>
      <c r="D8" s="47"/>
      <c r="E8" s="326" t="s">
        <v>2</v>
      </c>
      <c r="F8" s="319"/>
      <c r="G8" s="89"/>
      <c r="H8" s="89"/>
      <c r="I8" s="89"/>
      <c r="J8" s="89"/>
      <c r="K8" s="438"/>
      <c r="L8" s="71"/>
      <c r="M8" s="89"/>
      <c r="N8" s="89"/>
      <c r="O8" s="89"/>
      <c r="P8" s="446"/>
      <c r="Q8" s="446"/>
      <c r="R8" s="455"/>
      <c r="S8" s="446"/>
      <c r="T8" s="52" t="s">
        <v>22</v>
      </c>
      <c r="U8" s="89"/>
      <c r="V8" s="146" t="s">
        <v>403</v>
      </c>
      <c r="W8" s="146"/>
      <c r="X8" s="72" t="s">
        <v>587</v>
      </c>
      <c r="Y8" s="71"/>
      <c r="Z8" s="71"/>
      <c r="AA8" s="71"/>
      <c r="AB8" s="94" t="s">
        <v>426</v>
      </c>
      <c r="AC8" s="47"/>
      <c r="AD8" s="72" t="s">
        <v>537</v>
      </c>
      <c r="AE8" s="94" t="s">
        <v>8</v>
      </c>
      <c r="AF8" s="47"/>
      <c r="AG8" s="2"/>
      <c r="AH8" s="5"/>
      <c r="AI8" s="5"/>
    </row>
    <row r="9" spans="1:48" ht="15.6">
      <c r="A9" s="47"/>
      <c r="B9" s="47"/>
      <c r="C9" s="47"/>
      <c r="D9" s="47"/>
      <c r="E9" s="326" t="s">
        <v>484</v>
      </c>
      <c r="F9" s="326" t="s">
        <v>2</v>
      </c>
      <c r="G9" s="94" t="s">
        <v>2</v>
      </c>
      <c r="H9" s="212"/>
      <c r="I9" s="94" t="s">
        <v>1</v>
      </c>
      <c r="J9" s="94"/>
      <c r="K9" s="440" t="s">
        <v>2</v>
      </c>
      <c r="L9" s="72"/>
      <c r="M9" s="94" t="s">
        <v>22</v>
      </c>
      <c r="N9" s="212"/>
      <c r="O9" s="212"/>
      <c r="P9" s="212" t="s">
        <v>22</v>
      </c>
      <c r="Q9" s="433"/>
      <c r="R9" s="459" t="s">
        <v>22</v>
      </c>
      <c r="S9" s="212"/>
      <c r="T9" s="52" t="s">
        <v>486</v>
      </c>
      <c r="U9" s="212"/>
      <c r="V9" s="94" t="s">
        <v>522</v>
      </c>
      <c r="W9" s="94"/>
      <c r="X9" s="72" t="s">
        <v>533</v>
      </c>
      <c r="Y9" s="72" t="s">
        <v>533</v>
      </c>
      <c r="Z9" s="72" t="s">
        <v>533</v>
      </c>
      <c r="AA9" s="71"/>
      <c r="AB9" s="94" t="s">
        <v>415</v>
      </c>
      <c r="AC9" s="52" t="s">
        <v>413</v>
      </c>
      <c r="AD9" s="72" t="s">
        <v>1</v>
      </c>
      <c r="AE9" s="94" t="s">
        <v>69</v>
      </c>
      <c r="AF9" s="47"/>
      <c r="AG9" s="4"/>
      <c r="AH9" s="4"/>
      <c r="AI9" s="4"/>
      <c r="AJ9" s="4"/>
      <c r="AK9" s="4"/>
    </row>
    <row r="10" spans="1:48" ht="15.6">
      <c r="A10" s="47"/>
      <c r="B10" s="52" t="s">
        <v>89</v>
      </c>
      <c r="C10" s="52" t="s">
        <v>0</v>
      </c>
      <c r="D10" s="48"/>
      <c r="E10" s="327" t="s">
        <v>485</v>
      </c>
      <c r="F10" s="327" t="s">
        <v>8</v>
      </c>
      <c r="G10" s="95" t="s">
        <v>403</v>
      </c>
      <c r="H10" s="212" t="s">
        <v>487</v>
      </c>
      <c r="I10" s="95" t="s">
        <v>403</v>
      </c>
      <c r="J10" s="95"/>
      <c r="K10" s="441" t="s">
        <v>658</v>
      </c>
      <c r="L10" s="73"/>
      <c r="M10" s="95" t="s">
        <v>44</v>
      </c>
      <c r="N10" s="212" t="s">
        <v>487</v>
      </c>
      <c r="O10" s="212"/>
      <c r="P10" s="212" t="s">
        <v>658</v>
      </c>
      <c r="Q10" s="433"/>
      <c r="R10" s="459" t="s">
        <v>662</v>
      </c>
      <c r="S10" s="212"/>
      <c r="T10" s="53" t="s">
        <v>414</v>
      </c>
      <c r="U10" s="212" t="s">
        <v>487</v>
      </c>
      <c r="V10" s="95" t="s">
        <v>489</v>
      </c>
      <c r="W10" s="95"/>
      <c r="X10" s="73" t="s">
        <v>476</v>
      </c>
      <c r="Y10" s="73" t="s">
        <v>72</v>
      </c>
      <c r="Z10" s="73" t="s">
        <v>474</v>
      </c>
      <c r="AA10" s="71"/>
      <c r="AB10" s="95" t="s">
        <v>44</v>
      </c>
      <c r="AC10" s="53" t="s">
        <v>517</v>
      </c>
      <c r="AD10" s="73" t="s">
        <v>509</v>
      </c>
      <c r="AE10" s="95" t="s">
        <v>540</v>
      </c>
      <c r="AF10" s="47"/>
      <c r="AG10" s="4"/>
      <c r="AH10" s="59"/>
      <c r="AI10" s="59"/>
      <c r="AJ10" s="1"/>
      <c r="AK10" s="5"/>
    </row>
    <row r="11" spans="1:48" ht="15" customHeight="1">
      <c r="A11" s="47"/>
      <c r="B11" s="65">
        <f>+'Ark1'!C440</f>
        <v>2024</v>
      </c>
      <c r="C11" s="65">
        <f>+'Ark1'!L440</f>
        <v>1</v>
      </c>
      <c r="D11" s="65" t="str">
        <f>VLOOKUP(C11,RNR!$F$16:$G$31,2)</f>
        <v>P-</v>
      </c>
      <c r="E11" s="328">
        <f>+'Ark1'!Q440</f>
        <v>40</v>
      </c>
      <c r="F11" s="328">
        <f>+'Ark1'!R440</f>
        <v>103</v>
      </c>
      <c r="G11" s="196">
        <f>+'Ark1'!AG440</f>
        <v>6.8796610937225958E-2</v>
      </c>
      <c r="H11" s="213">
        <f t="shared" ref="H11:H24" si="0">+G11-G29</f>
        <v>-4.0650557894626418E-2</v>
      </c>
      <c r="I11" s="196">
        <f>+'Ark1'!AH440</f>
        <v>3.8834951456310689</v>
      </c>
      <c r="J11" s="95"/>
      <c r="K11" s="432">
        <f>+'Ark1'!AI440</f>
        <v>103</v>
      </c>
      <c r="L11" s="73"/>
      <c r="M11" s="274">
        <f>+'Ark1'!U440</f>
        <v>7.4466019417475708</v>
      </c>
      <c r="N11" s="213">
        <f t="shared" ref="N11:N24" si="1">+M11-M29</f>
        <v>-6.5273980582524311</v>
      </c>
      <c r="O11" s="212"/>
      <c r="P11" s="465">
        <f>+IF(K11=0,"",'Ark1'!AJ440)</f>
        <v>90.546601941747582</v>
      </c>
      <c r="Q11" s="433"/>
      <c r="R11" s="466">
        <f>+IF(K11=0,"",'Ark1'!AK440)</f>
        <v>9.8974577355092404</v>
      </c>
      <c r="S11" s="212"/>
      <c r="T11" s="66">
        <f>+'Ark1'!T440</f>
        <v>2.349514563106796</v>
      </c>
      <c r="U11" s="111">
        <f t="shared" ref="U11:U24" si="2">+T11-T29</f>
        <v>-0.17048543689320406</v>
      </c>
      <c r="V11" s="138">
        <f>+'Ark1'!W440</f>
        <v>0</v>
      </c>
      <c r="W11" s="95"/>
      <c r="X11" s="139">
        <f>+'Ark1'!X440</f>
        <v>0</v>
      </c>
      <c r="Y11" s="139">
        <f>+'Ark1'!Y440</f>
        <v>0</v>
      </c>
      <c r="Z11" s="139">
        <f>+'Ark1'!Z440</f>
        <v>1.8367243708202925</v>
      </c>
      <c r="AA11" s="71"/>
      <c r="AB11" s="138">
        <f>+'Ark1'!Z440</f>
        <v>1.8367243708202925</v>
      </c>
      <c r="AC11" s="66">
        <f>+'Ark1'!AC440</f>
        <v>0</v>
      </c>
      <c r="AD11" s="139">
        <f>+'Ark1'!AE440</f>
        <v>0</v>
      </c>
      <c r="AE11" s="138">
        <f t="shared" ref="AE11" si="3">+F11/E11</f>
        <v>2.5750000000000002</v>
      </c>
      <c r="AF11" s="47"/>
      <c r="AG11" s="4"/>
      <c r="AH11" s="59"/>
      <c r="AI11" s="59"/>
      <c r="AJ11" s="1"/>
      <c r="AK11" s="5"/>
    </row>
    <row r="12" spans="1:48" ht="15" customHeight="1">
      <c r="A12" s="47"/>
      <c r="B12" s="65">
        <f>+'Ark1'!C441</f>
        <v>2024</v>
      </c>
      <c r="C12" s="65">
        <f>+'Ark1'!L441</f>
        <v>2</v>
      </c>
      <c r="D12" s="65" t="str">
        <f>VLOOKUP(C12,RNR!$F$16:$G$31,2)</f>
        <v>P</v>
      </c>
      <c r="E12" s="328">
        <f>+'Ark1'!Q441</f>
        <v>167</v>
      </c>
      <c r="F12" s="328">
        <f>+'Ark1'!R441</f>
        <v>333</v>
      </c>
      <c r="G12" s="196">
        <f>+'Ark1'!AG441</f>
        <v>0.28616519887108993</v>
      </c>
      <c r="H12" s="213">
        <f t="shared" si="0"/>
        <v>-0.22264586997050539</v>
      </c>
      <c r="I12" s="196">
        <f>+'Ark1'!AH441</f>
        <v>8.408408408408409</v>
      </c>
      <c r="J12" s="95"/>
      <c r="K12" s="432">
        <f>+'Ark1'!AI441</f>
        <v>332</v>
      </c>
      <c r="L12" s="73"/>
      <c r="M12" s="274">
        <f>+'Ark1'!U441</f>
        <v>9.5807807807807848</v>
      </c>
      <c r="N12" s="213">
        <f t="shared" si="1"/>
        <v>-4.9525525525525538</v>
      </c>
      <c r="O12" s="212"/>
      <c r="P12" s="465">
        <f>+IF(K12=0,"",'Ark1'!AJ441)</f>
        <v>93.153313253012101</v>
      </c>
      <c r="Q12" s="433"/>
      <c r="R12" s="466">
        <f>+IF(K12=0,"",'Ark1'!AK441)</f>
        <v>11.641337824012952</v>
      </c>
      <c r="S12" s="212"/>
      <c r="T12" s="66">
        <f>+'Ark1'!T441</f>
        <v>2.6726726726726722</v>
      </c>
      <c r="U12" s="111">
        <f t="shared" si="2"/>
        <v>-0.36983292016849134</v>
      </c>
      <c r="V12" s="138">
        <f>+'Ark1'!W441</f>
        <v>0</v>
      </c>
      <c r="W12" s="95"/>
      <c r="X12" s="139">
        <f>+'Ark1'!X441</f>
        <v>2.4024024024024015</v>
      </c>
      <c r="Y12" s="139">
        <f>+'Ark1'!Y441</f>
        <v>0</v>
      </c>
      <c r="Z12" s="139">
        <f>+'Ark1'!Z441</f>
        <v>2.4841219480620791</v>
      </c>
      <c r="AA12" s="71"/>
      <c r="AB12" s="138">
        <f>+'Ark1'!Z441</f>
        <v>2.4841219480620791</v>
      </c>
      <c r="AC12" s="66">
        <f>+'Ark1'!AC441</f>
        <v>0</v>
      </c>
      <c r="AD12" s="139">
        <f>+'Ark1'!AE441</f>
        <v>0</v>
      </c>
      <c r="AE12" s="138">
        <f t="shared" ref="AE12:AE29" si="4">+F12/E12</f>
        <v>1.9940119760479043</v>
      </c>
      <c r="AF12" s="47"/>
      <c r="AG12" s="4"/>
      <c r="AH12" s="59"/>
      <c r="AI12" s="59"/>
      <c r="AJ12" s="1"/>
      <c r="AK12" s="5"/>
    </row>
    <row r="13" spans="1:48" ht="15" customHeight="1">
      <c r="A13" s="47"/>
      <c r="B13" s="65">
        <f>+'Ark1'!C442</f>
        <v>2024</v>
      </c>
      <c r="C13" s="65">
        <f>+'Ark1'!L442</f>
        <v>3</v>
      </c>
      <c r="D13" s="65" t="str">
        <f>VLOOKUP(C13,RNR!$F$16:$G$31,2)</f>
        <v>P+</v>
      </c>
      <c r="E13" s="328">
        <f>+'Ark1'!Q442</f>
        <v>377</v>
      </c>
      <c r="F13" s="328">
        <f>+'Ark1'!R442</f>
        <v>635</v>
      </c>
      <c r="G13" s="196">
        <f>+'Ark1'!AG442</f>
        <v>0.71748496811990115</v>
      </c>
      <c r="H13" s="213">
        <f t="shared" si="0"/>
        <v>-0.27233285803093954</v>
      </c>
      <c r="I13" s="196">
        <f>+'Ark1'!AH442</f>
        <v>6.771653543307087</v>
      </c>
      <c r="J13" s="95"/>
      <c r="K13" s="432">
        <f>+'Ark1'!AI442</f>
        <v>629</v>
      </c>
      <c r="L13" s="73"/>
      <c r="M13" s="274">
        <f>+'Ark1'!U442</f>
        <v>12.597007874015748</v>
      </c>
      <c r="N13" s="213">
        <f t="shared" si="1"/>
        <v>-2.7587636934204713</v>
      </c>
      <c r="O13" s="212"/>
      <c r="P13" s="465">
        <f>+IF(K13=0,"",'Ark1'!AJ442)</f>
        <v>97.886645468998395</v>
      </c>
      <c r="Q13" s="433"/>
      <c r="R13" s="466">
        <f>+IF(K13=0,"",'Ark1'!AK442)</f>
        <v>13.127560570289596</v>
      </c>
      <c r="S13" s="212"/>
      <c r="T13" s="66">
        <f>+'Ark1'!T442</f>
        <v>3.0992125984251975</v>
      </c>
      <c r="U13" s="111">
        <f t="shared" si="2"/>
        <v>-0.565428956860345</v>
      </c>
      <c r="V13" s="138">
        <f>+'Ark1'!W442</f>
        <v>0</v>
      </c>
      <c r="W13" s="95"/>
      <c r="X13" s="139">
        <f>+'Ark1'!X442</f>
        <v>20.314960629921256</v>
      </c>
      <c r="Y13" s="139">
        <f>+'Ark1'!Y442</f>
        <v>0.31496062992125978</v>
      </c>
      <c r="Z13" s="139">
        <f>+'Ark1'!Z442</f>
        <v>3.6708780118509594</v>
      </c>
      <c r="AA13" s="71"/>
      <c r="AB13" s="138">
        <f>+'Ark1'!Z442</f>
        <v>3.6708780118509594</v>
      </c>
      <c r="AC13" s="66">
        <f>+'Ark1'!AC442</f>
        <v>0</v>
      </c>
      <c r="AD13" s="139">
        <f>+'Ark1'!AE442</f>
        <v>0</v>
      </c>
      <c r="AE13" s="138">
        <f t="shared" si="4"/>
        <v>1.6843501326259946</v>
      </c>
      <c r="AF13" s="47"/>
      <c r="AG13" s="4"/>
      <c r="AH13" s="59"/>
      <c r="AI13" s="59"/>
      <c r="AJ13" s="1"/>
      <c r="AK13" s="5"/>
    </row>
    <row r="14" spans="1:48" ht="15" customHeight="1">
      <c r="A14" s="47"/>
      <c r="B14" s="65">
        <f>+'Ark1'!C443</f>
        <v>2024</v>
      </c>
      <c r="C14" s="65">
        <f>+'Ark1'!L443</f>
        <v>4</v>
      </c>
      <c r="D14" s="65" t="str">
        <f>VLOOKUP(C14,RNR!$F$16:$G$31,2)</f>
        <v>O-</v>
      </c>
      <c r="E14" s="328">
        <f>+'Ark1'!Q443</f>
        <v>774</v>
      </c>
      <c r="F14" s="328">
        <f>+'Ark1'!R443</f>
        <v>1544</v>
      </c>
      <c r="G14" s="196">
        <f>+'Ark1'!AG443</f>
        <v>1.8443949822424912</v>
      </c>
      <c r="H14" s="213">
        <f t="shared" si="0"/>
        <v>-0.32242242817515221</v>
      </c>
      <c r="I14" s="196">
        <f>+'Ark1'!AH443</f>
        <v>12.240932642487047</v>
      </c>
      <c r="J14" s="95"/>
      <c r="K14" s="432">
        <f>+'Ark1'!AI443</f>
        <v>1532</v>
      </c>
      <c r="L14" s="73"/>
      <c r="M14" s="274">
        <f>+'Ark1'!U443</f>
        <v>13.317875647668409</v>
      </c>
      <c r="N14" s="213">
        <f t="shared" si="1"/>
        <v>-3.7175307562724917</v>
      </c>
      <c r="O14" s="212"/>
      <c r="P14" s="465">
        <f>+IF(K14=0,"",'Ark1'!AJ443)</f>
        <v>97.829373368146236</v>
      </c>
      <c r="Q14" s="433"/>
      <c r="R14" s="466">
        <f>+IF(K14=0,"",'Ark1'!AK443)</f>
        <v>13.847060570795657</v>
      </c>
      <c r="S14" s="212"/>
      <c r="T14" s="66">
        <f>+'Ark1'!T443</f>
        <v>4.0880829015544045</v>
      </c>
      <c r="U14" s="111">
        <f t="shared" si="2"/>
        <v>-0.13236044819929038</v>
      </c>
      <c r="V14" s="138">
        <f>+'Ark1'!W443</f>
        <v>6.4766839378238364E-2</v>
      </c>
      <c r="W14" s="95"/>
      <c r="X14" s="139">
        <f>+'Ark1'!X443</f>
        <v>26.165803108808287</v>
      </c>
      <c r="Y14" s="139">
        <f>+'Ark1'!Y443</f>
        <v>1.1010362694300517</v>
      </c>
      <c r="Z14" s="139">
        <f>+'Ark1'!Z443</f>
        <v>3.990390548636841</v>
      </c>
      <c r="AA14" s="71"/>
      <c r="AB14" s="138">
        <f>+'Ark1'!Z443</f>
        <v>3.990390548636841</v>
      </c>
      <c r="AC14" s="66">
        <f>+'Ark1'!AC443</f>
        <v>0</v>
      </c>
      <c r="AD14" s="139">
        <f>+'Ark1'!AE443</f>
        <v>0</v>
      </c>
      <c r="AE14" s="138">
        <f t="shared" si="4"/>
        <v>1.9948320413436693</v>
      </c>
      <c r="AF14" s="47"/>
      <c r="AG14" s="4"/>
      <c r="AH14" s="59"/>
      <c r="AI14" s="59"/>
      <c r="AJ14" s="1"/>
      <c r="AK14" s="5"/>
    </row>
    <row r="15" spans="1:48" ht="15" customHeight="1">
      <c r="A15" s="47"/>
      <c r="B15" s="65">
        <f>+'Ark1'!C444</f>
        <v>2024</v>
      </c>
      <c r="C15" s="65">
        <f>+'Ark1'!L444</f>
        <v>5</v>
      </c>
      <c r="D15" s="65" t="str">
        <f>VLOOKUP(C15,RNR!$F$16:$G$31,2)</f>
        <v>O</v>
      </c>
      <c r="E15" s="328">
        <f>+'Ark1'!Q444</f>
        <v>1874</v>
      </c>
      <c r="F15" s="328">
        <f>+'Ark1'!R444</f>
        <v>3974</v>
      </c>
      <c r="G15" s="196">
        <f>+'Ark1'!AG444</f>
        <v>5.7916969576560016</v>
      </c>
      <c r="H15" s="213">
        <f t="shared" si="0"/>
        <v>0.22572805650432226</v>
      </c>
      <c r="I15" s="196">
        <f>+'Ark1'!AH444</f>
        <v>9.6879718168092612</v>
      </c>
      <c r="J15" s="95"/>
      <c r="K15" s="432">
        <f>+'Ark1'!AI444</f>
        <v>3931</v>
      </c>
      <c r="L15" s="73"/>
      <c r="M15" s="274">
        <f>+'Ark1'!U444</f>
        <v>16.24823855057878</v>
      </c>
      <c r="N15" s="213">
        <f t="shared" si="1"/>
        <v>-1.7748910461749681</v>
      </c>
      <c r="O15" s="212"/>
      <c r="P15" s="465">
        <f>+IF(K15=0,"",'Ark1'!AJ444)</f>
        <v>100.98839989824498</v>
      </c>
      <c r="Q15" s="433"/>
      <c r="R15" s="466">
        <f>+IF(K15=0,"",'Ark1'!AK444)</f>
        <v>15.413971235907519</v>
      </c>
      <c r="S15" s="212"/>
      <c r="T15" s="66">
        <f>+'Ark1'!T444</f>
        <v>4.675893306492199</v>
      </c>
      <c r="U15" s="111">
        <f t="shared" si="2"/>
        <v>-0.32131693951337859</v>
      </c>
      <c r="V15" s="138">
        <f>+'Ark1'!W444</f>
        <v>0.15098137896326119</v>
      </c>
      <c r="W15" s="95"/>
      <c r="X15" s="139">
        <f>+'Ark1'!X444</f>
        <v>44.640161046804224</v>
      </c>
      <c r="Y15" s="139">
        <f>+'Ark1'!Y444</f>
        <v>8.4801207851031712</v>
      </c>
      <c r="Z15" s="139">
        <f>+'Ark1'!Z444</f>
        <v>4.4217027405492564</v>
      </c>
      <c r="AA15" s="71"/>
      <c r="AB15" s="138">
        <f>+'Ark1'!Z444</f>
        <v>4.4217027405492564</v>
      </c>
      <c r="AC15" s="66">
        <f>+'Ark1'!AC444</f>
        <v>0</v>
      </c>
      <c r="AD15" s="139">
        <f>+'Ark1'!AE444</f>
        <v>0</v>
      </c>
      <c r="AE15" s="138">
        <f t="shared" si="4"/>
        <v>2.1205976520811101</v>
      </c>
      <c r="AF15" s="47"/>
      <c r="AG15" s="4"/>
      <c r="AH15" s="59"/>
      <c r="AI15" s="59"/>
      <c r="AJ15" s="1"/>
      <c r="AK15" s="5"/>
      <c r="AM15" s="2"/>
      <c r="AN15" s="2"/>
      <c r="AO15" s="2"/>
    </row>
    <row r="16" spans="1:48" ht="15" customHeight="1">
      <c r="A16" s="47"/>
      <c r="B16" s="65">
        <f>+'Ark1'!C445</f>
        <v>2024</v>
      </c>
      <c r="C16" s="65">
        <f>+'Ark1'!L445</f>
        <v>6</v>
      </c>
      <c r="D16" s="65" t="str">
        <f>VLOOKUP(C16,RNR!$F$16:$G$31,2)</f>
        <v>O+</v>
      </c>
      <c r="E16" s="328">
        <f>+'Ark1'!Q445</f>
        <v>3119</v>
      </c>
      <c r="F16" s="328">
        <f>+'Ark1'!R445</f>
        <v>6687</v>
      </c>
      <c r="G16" s="196">
        <f>+'Ark1'!AG445</f>
        <v>11.92759223970636</v>
      </c>
      <c r="H16" s="213">
        <f t="shared" si="0"/>
        <v>-1.6274717321403678</v>
      </c>
      <c r="I16" s="196">
        <f>+'Ark1'!AH445</f>
        <v>6.7892926573949453</v>
      </c>
      <c r="J16" s="95"/>
      <c r="K16" s="432">
        <f>+'Ark1'!AI445</f>
        <v>6567</v>
      </c>
      <c r="L16" s="73"/>
      <c r="M16" s="274">
        <f>+'Ark1'!U445</f>
        <v>19.886107372513763</v>
      </c>
      <c r="N16" s="213">
        <f t="shared" si="1"/>
        <v>-0.4390130032937023</v>
      </c>
      <c r="O16" s="212"/>
      <c r="P16" s="465">
        <f>+IF(K16=0,"",'Ark1'!AJ445)</f>
        <v>104.61940003045537</v>
      </c>
      <c r="Q16" s="433"/>
      <c r="R16" s="466">
        <f>+IF(K16=0,"",'Ark1'!AK445)</f>
        <v>17.069777870281861</v>
      </c>
      <c r="S16" s="212"/>
      <c r="T16" s="66">
        <f>+'Ark1'!T445</f>
        <v>5.2890683415582469</v>
      </c>
      <c r="U16" s="111">
        <f t="shared" si="2"/>
        <v>-0.32150124153042103</v>
      </c>
      <c r="V16" s="138">
        <f>+'Ark1'!W445</f>
        <v>0.97203529235830699</v>
      </c>
      <c r="W16" s="95"/>
      <c r="X16" s="139">
        <f>+'Ark1'!X445</f>
        <v>74.427994616419909</v>
      </c>
      <c r="Y16" s="139">
        <f>+'Ark1'!Y445</f>
        <v>27.635711081202341</v>
      </c>
      <c r="Z16" s="139">
        <f>+'Ark1'!Z445</f>
        <v>4.6676903859345193</v>
      </c>
      <c r="AA16" s="71"/>
      <c r="AB16" s="138">
        <f>+'Ark1'!Z445</f>
        <v>4.6676903859345193</v>
      </c>
      <c r="AC16" s="66">
        <f>+'Ark1'!AC445</f>
        <v>0</v>
      </c>
      <c r="AD16" s="139">
        <f>+'Ark1'!AE445</f>
        <v>0</v>
      </c>
      <c r="AE16" s="138">
        <f t="shared" si="4"/>
        <v>2.1439563962808594</v>
      </c>
      <c r="AF16" s="47"/>
      <c r="AG16" s="4"/>
      <c r="AH16" s="59"/>
      <c r="AI16" s="59"/>
      <c r="AJ16" s="13"/>
      <c r="AK16" s="5"/>
      <c r="AM16" s="2"/>
      <c r="AN16" s="2"/>
      <c r="AO16" s="4"/>
      <c r="AP16" s="4"/>
      <c r="AQ16" s="4"/>
    </row>
    <row r="17" spans="1:43" ht="15" customHeight="1">
      <c r="A17" s="47"/>
      <c r="B17" s="65">
        <f>+'Ark1'!C446</f>
        <v>2024</v>
      </c>
      <c r="C17" s="65">
        <f>+'Ark1'!L446</f>
        <v>7</v>
      </c>
      <c r="D17" s="65" t="str">
        <f>VLOOKUP(C17,RNR!$F$16:$G$31,2)</f>
        <v>R-</v>
      </c>
      <c r="E17" s="328">
        <f>+'Ark1'!Q446</f>
        <v>4292</v>
      </c>
      <c r="F17" s="328">
        <f>+'Ark1'!R446</f>
        <v>9629</v>
      </c>
      <c r="G17" s="196">
        <f>+'Ark1'!AG446</f>
        <v>20.948881965376589</v>
      </c>
      <c r="H17" s="213">
        <f t="shared" si="0"/>
        <v>3.5392710408980719</v>
      </c>
      <c r="I17" s="196">
        <f>+'Ark1'!AH446</f>
        <v>4.5799148405857313</v>
      </c>
      <c r="J17" s="95"/>
      <c r="K17" s="432">
        <f>+'Ark1'!AI446</f>
        <v>9489</v>
      </c>
      <c r="L17" s="73"/>
      <c r="M17" s="274">
        <f>+'Ark1'!U446</f>
        <v>24.255374389863992</v>
      </c>
      <c r="N17" s="213">
        <f t="shared" si="1"/>
        <v>0.2066348031496652</v>
      </c>
      <c r="O17" s="212"/>
      <c r="P17" s="465">
        <f>+IF(K17=0,"",'Ark1'!AJ446)</f>
        <v>108.20094846664536</v>
      </c>
      <c r="Q17" s="433"/>
      <c r="R17" s="466">
        <f>+IF(K17=0,"",'Ark1'!AK446)</f>
        <v>18.936214578680445</v>
      </c>
      <c r="S17" s="212"/>
      <c r="T17" s="66">
        <f>+'Ark1'!T446</f>
        <v>5.739329109980269</v>
      </c>
      <c r="U17" s="111">
        <f t="shared" si="2"/>
        <v>-0.3051369724604962</v>
      </c>
      <c r="V17" s="138">
        <f>+'Ark1'!W446</f>
        <v>3.666008931353204</v>
      </c>
      <c r="W17" s="95"/>
      <c r="X17" s="139">
        <f>+'Ark1'!X446</f>
        <v>94.734655727489852</v>
      </c>
      <c r="Y17" s="139">
        <f>+'Ark1'!Y446</f>
        <v>62.384463599543054</v>
      </c>
      <c r="Z17" s="139">
        <f>+'Ark1'!Z446</f>
        <v>4.692366624189285</v>
      </c>
      <c r="AA17" s="71"/>
      <c r="AB17" s="138">
        <f>+'Ark1'!Z446</f>
        <v>4.692366624189285</v>
      </c>
      <c r="AC17" s="66">
        <f>+'Ark1'!AC446</f>
        <v>0</v>
      </c>
      <c r="AD17" s="139">
        <f>+'Ark1'!AE446</f>
        <v>0</v>
      </c>
      <c r="AE17" s="138">
        <f t="shared" si="4"/>
        <v>2.243476234855545</v>
      </c>
      <c r="AF17" s="47"/>
      <c r="AG17" s="4"/>
      <c r="AH17" s="59"/>
      <c r="AI17" s="59"/>
      <c r="AJ17" s="1"/>
      <c r="AK17" s="5"/>
    </row>
    <row r="18" spans="1:43" ht="15" customHeight="1">
      <c r="A18" s="47"/>
      <c r="B18" s="65">
        <f>+'Ark1'!C447</f>
        <v>2024</v>
      </c>
      <c r="C18" s="65">
        <f>+'Ark1'!L447</f>
        <v>8</v>
      </c>
      <c r="D18" s="65" t="str">
        <f>VLOOKUP(C18,RNR!$F$16:$G$31,2)</f>
        <v>R</v>
      </c>
      <c r="E18" s="328">
        <f>+'Ark1'!Q447</f>
        <v>4263</v>
      </c>
      <c r="F18" s="328">
        <f>+'Ark1'!R447</f>
        <v>9724</v>
      </c>
      <c r="G18" s="196">
        <f>+'Ark1'!AG447</f>
        <v>25.148453130178599</v>
      </c>
      <c r="H18" s="213">
        <f t="shared" si="0"/>
        <v>-3.2199021484582744</v>
      </c>
      <c r="I18" s="196">
        <f>+'Ark1'!AH447</f>
        <v>2.7457836281365697</v>
      </c>
      <c r="J18" s="95"/>
      <c r="K18" s="432">
        <f>+'Ark1'!AI447</f>
        <v>9396</v>
      </c>
      <c r="L18" s="73"/>
      <c r="M18" s="274">
        <f>+'Ark1'!U447</f>
        <v>28.83331962155502</v>
      </c>
      <c r="N18" s="213">
        <f t="shared" si="1"/>
        <v>-3.4266255547176883E-2</v>
      </c>
      <c r="O18" s="212"/>
      <c r="P18" s="465">
        <f>+IF(K18=0,"",'Ark1'!AJ447)</f>
        <v>110.56136653895284</v>
      </c>
      <c r="Q18" s="433"/>
      <c r="R18" s="466">
        <f>+IF(K18=0,"",'Ark1'!AK447)</f>
        <v>21.148396581196231</v>
      </c>
      <c r="S18" s="212"/>
      <c r="T18" s="66">
        <f>+'Ark1'!T447</f>
        <v>6.2406417112299453</v>
      </c>
      <c r="U18" s="111">
        <f t="shared" si="2"/>
        <v>-0.32849832224419107</v>
      </c>
      <c r="V18" s="138">
        <f>+'Ark1'!W447</f>
        <v>8.1859317153434823</v>
      </c>
      <c r="W18" s="95"/>
      <c r="X18" s="139">
        <f>+'Ark1'!X447</f>
        <v>99.444672974084767</v>
      </c>
      <c r="Y18" s="139">
        <f>+'Ark1'!Y447</f>
        <v>88.327848621966254</v>
      </c>
      <c r="Z18" s="139">
        <f>+'Ark1'!Z447</f>
        <v>4.6923722252424804</v>
      </c>
      <c r="AA18" s="71"/>
      <c r="AB18" s="138">
        <f>+'Ark1'!Z447</f>
        <v>4.6923722252424804</v>
      </c>
      <c r="AC18" s="66">
        <f>+'Ark1'!AC447</f>
        <v>0</v>
      </c>
      <c r="AD18" s="139">
        <f>+'Ark1'!AE447</f>
        <v>0</v>
      </c>
      <c r="AE18" s="138">
        <f t="shared" si="4"/>
        <v>2.2810227539291579</v>
      </c>
      <c r="AF18" s="47"/>
      <c r="AG18" s="4"/>
      <c r="AH18" s="59"/>
      <c r="AI18" s="59"/>
      <c r="AJ18" s="1"/>
      <c r="AK18" s="5"/>
    </row>
    <row r="19" spans="1:43" ht="15" customHeight="1">
      <c r="A19" s="47"/>
      <c r="B19" s="65">
        <f>+'Ark1'!C448</f>
        <v>2024</v>
      </c>
      <c r="C19" s="65">
        <f>+'Ark1'!L448</f>
        <v>9</v>
      </c>
      <c r="D19" s="65" t="str">
        <f>VLOOKUP(C19,RNR!$F$16:$G$31,2)</f>
        <v>R+</v>
      </c>
      <c r="E19" s="328">
        <f>+'Ark1'!Q448</f>
        <v>3307</v>
      </c>
      <c r="F19" s="328">
        <f>+'Ark1'!R448</f>
        <v>6462</v>
      </c>
      <c r="G19" s="196">
        <f>+'Ark1'!AG448</f>
        <v>19.325891878098073</v>
      </c>
      <c r="H19" s="213">
        <f t="shared" si="0"/>
        <v>-2.9441241716469086</v>
      </c>
      <c r="I19" s="196">
        <f>+'Ark1'!AH448</f>
        <v>1.5320334261838437</v>
      </c>
      <c r="J19" s="95"/>
      <c r="K19" s="432">
        <f>+'Ark1'!AI448</f>
        <v>6247</v>
      </c>
      <c r="L19" s="73"/>
      <c r="M19" s="274">
        <f>+'Ark1'!U448</f>
        <v>33.34271123491169</v>
      </c>
      <c r="N19" s="213">
        <f t="shared" si="1"/>
        <v>-0.3029165014506674</v>
      </c>
      <c r="O19" s="212"/>
      <c r="P19" s="465">
        <f>+IF(K19=0,"",'Ark1'!AJ448)</f>
        <v>112.19878341603982</v>
      </c>
      <c r="Q19" s="433"/>
      <c r="R19" s="466">
        <f>+IF(K19=0,"",'Ark1'!AK448)</f>
        <v>23.454136588941193</v>
      </c>
      <c r="S19" s="212"/>
      <c r="T19" s="66">
        <f>+'Ark1'!T448</f>
        <v>7.28071804394924</v>
      </c>
      <c r="U19" s="111">
        <f t="shared" si="2"/>
        <v>5.1632728601942013E-2</v>
      </c>
      <c r="V19" s="138">
        <f>+'Ark1'!W448</f>
        <v>19.452181987000927</v>
      </c>
      <c r="W19" s="95"/>
      <c r="X19" s="139">
        <f>+'Ark1'!X448</f>
        <v>99.90714948932218</v>
      </c>
      <c r="Y19" s="139">
        <f>+'Ark1'!Y448</f>
        <v>97.67873723305479</v>
      </c>
      <c r="Z19" s="139">
        <f>+'Ark1'!Z448</f>
        <v>4.9204827061762382</v>
      </c>
      <c r="AA19" s="71"/>
      <c r="AB19" s="138">
        <f>+'Ark1'!Z448</f>
        <v>4.9204827061762382</v>
      </c>
      <c r="AC19" s="66">
        <f>+'Ark1'!AC448</f>
        <v>0</v>
      </c>
      <c r="AD19" s="139">
        <f>+'Ark1'!AE448</f>
        <v>0</v>
      </c>
      <c r="AE19" s="138">
        <f t="shared" si="4"/>
        <v>1.9540368914423949</v>
      </c>
      <c r="AF19" s="47"/>
      <c r="AG19" s="4"/>
      <c r="AH19" s="59"/>
      <c r="AI19" s="59"/>
      <c r="AJ19" s="1"/>
      <c r="AK19" s="5"/>
      <c r="AM19" s="2"/>
      <c r="AN19" s="2"/>
      <c r="AO19" s="2"/>
    </row>
    <row r="20" spans="1:43" ht="15" customHeight="1">
      <c r="A20" s="47"/>
      <c r="B20" s="65">
        <f>+'Ark1'!C449</f>
        <v>2024</v>
      </c>
      <c r="C20" s="65">
        <f>+'Ark1'!L449</f>
        <v>10</v>
      </c>
      <c r="D20" s="65" t="str">
        <f>VLOOKUP(C20,RNR!$F$16:$G$31,2)</f>
        <v>U-</v>
      </c>
      <c r="E20" s="328">
        <f>+'Ark1'!Q449</f>
        <v>1808</v>
      </c>
      <c r="F20" s="328">
        <f>+'Ark1'!R449</f>
        <v>2765</v>
      </c>
      <c r="G20" s="196">
        <f>+'Ark1'!AG449</f>
        <v>9.478917247184798</v>
      </c>
      <c r="H20" s="213">
        <f t="shared" si="0"/>
        <v>3.4864693681290184</v>
      </c>
      <c r="I20" s="196">
        <f>+'Ark1'!AH449</f>
        <v>1.0488245931283904</v>
      </c>
      <c r="J20" s="95"/>
      <c r="K20" s="432">
        <f>+'Ark1'!AI449</f>
        <v>2709</v>
      </c>
      <c r="L20" s="73"/>
      <c r="M20" s="274">
        <f>+'Ark1'!U449</f>
        <v>38.220108499095886</v>
      </c>
      <c r="N20" s="213">
        <f t="shared" si="1"/>
        <v>0.73338630409347871</v>
      </c>
      <c r="O20" s="212"/>
      <c r="P20" s="465">
        <f>+IF(K20=0,"",'Ark1'!AJ449)</f>
        <v>113.6812107788848</v>
      </c>
      <c r="Q20" s="433"/>
      <c r="R20" s="466">
        <f>+IF(K20=0,"",'Ark1'!AK449)</f>
        <v>25.919740376767368</v>
      </c>
      <c r="S20" s="212"/>
      <c r="T20" s="66">
        <f>+'Ark1'!T449</f>
        <v>8.3182640144665481</v>
      </c>
      <c r="U20" s="111">
        <f t="shared" si="2"/>
        <v>0.20655406836169732</v>
      </c>
      <c r="V20" s="138">
        <f>+'Ark1'!W449</f>
        <v>40.723327305605778</v>
      </c>
      <c r="W20" s="95"/>
      <c r="X20" s="139">
        <f>+'Ark1'!X449</f>
        <v>100</v>
      </c>
      <c r="Y20" s="139">
        <f>+'Ark1'!Y449</f>
        <v>99.493670886075975</v>
      </c>
      <c r="Z20" s="139">
        <f>+'Ark1'!Z449</f>
        <v>5.2264441653870044</v>
      </c>
      <c r="AA20" s="71"/>
      <c r="AB20" s="138">
        <f>+'Ark1'!Z449</f>
        <v>5.2264441653870044</v>
      </c>
      <c r="AC20" s="66">
        <f>+'Ark1'!AC449</f>
        <v>0</v>
      </c>
      <c r="AD20" s="139">
        <f>+'Ark1'!AE449</f>
        <v>0</v>
      </c>
      <c r="AE20" s="138">
        <f t="shared" si="4"/>
        <v>1.5293141592920354</v>
      </c>
      <c r="AF20" s="47"/>
      <c r="AG20" s="4"/>
      <c r="AH20" s="59"/>
      <c r="AI20" s="59"/>
      <c r="AJ20" s="1"/>
      <c r="AK20" s="5"/>
      <c r="AM20" s="2"/>
      <c r="AN20" s="2"/>
      <c r="AO20" s="2"/>
    </row>
    <row r="21" spans="1:43" ht="15" customHeight="1">
      <c r="A21" s="47"/>
      <c r="B21" s="65">
        <f>+'Ark1'!C450</f>
        <v>2024</v>
      </c>
      <c r="C21" s="65">
        <f>+'Ark1'!L450</f>
        <v>11</v>
      </c>
      <c r="D21" s="65" t="str">
        <f>VLOOKUP(C21,RNR!$F$16:$G$31,2)</f>
        <v>U</v>
      </c>
      <c r="E21" s="328">
        <f>+'Ark1'!Q450</f>
        <v>693</v>
      </c>
      <c r="F21" s="328">
        <f>+'Ark1'!R450</f>
        <v>868</v>
      </c>
      <c r="G21" s="196">
        <f>+'Ark1'!AG450</f>
        <v>3.3467981546004224</v>
      </c>
      <c r="H21" s="213">
        <f t="shared" si="0"/>
        <v>1.0973510296288937</v>
      </c>
      <c r="I21" s="196">
        <f>+'Ark1'!AH450</f>
        <v>0.92165898617511521</v>
      </c>
      <c r="J21" s="95"/>
      <c r="K21" s="432">
        <f>+'Ark1'!AI450</f>
        <v>848</v>
      </c>
      <c r="L21" s="73"/>
      <c r="M21" s="274">
        <f>+'Ark1'!U450</f>
        <v>42.987096774193525</v>
      </c>
      <c r="N21" s="213">
        <f t="shared" si="1"/>
        <v>2.7623068582271415</v>
      </c>
      <c r="O21" s="212"/>
      <c r="P21" s="465">
        <f>+IF(K21=0,"",'Ark1'!AJ450)</f>
        <v>114.68785377358496</v>
      </c>
      <c r="Q21" s="433"/>
      <c r="R21" s="466">
        <f>+IF(K21=0,"",'Ark1'!AK450)</f>
        <v>28.429313080154024</v>
      </c>
      <c r="S21" s="212"/>
      <c r="T21" s="66">
        <f>+'Ark1'!T450</f>
        <v>9.6094470046082971</v>
      </c>
      <c r="U21" s="111">
        <f t="shared" si="2"/>
        <v>0.96658986175115835</v>
      </c>
      <c r="V21" s="138">
        <f>+'Ark1'!W450</f>
        <v>75.345622119815644</v>
      </c>
      <c r="W21" s="95"/>
      <c r="X21" s="139">
        <f>+'Ark1'!X450</f>
        <v>100</v>
      </c>
      <c r="Y21" s="139">
        <f>+'Ark1'!Y450</f>
        <v>99.8847926267281</v>
      </c>
      <c r="Z21" s="139">
        <f>+'Ark1'!Z450</f>
        <v>6.2866048330589761</v>
      </c>
      <c r="AA21" s="71"/>
      <c r="AB21" s="138">
        <f>+'Ark1'!Z450</f>
        <v>6.2866048330589761</v>
      </c>
      <c r="AC21" s="66">
        <f>+'Ark1'!AC450</f>
        <v>0</v>
      </c>
      <c r="AD21" s="139">
        <f>+'Ark1'!AE450</f>
        <v>0</v>
      </c>
      <c r="AE21" s="138">
        <f t="shared" si="4"/>
        <v>1.2525252525252526</v>
      </c>
      <c r="AF21" s="47"/>
      <c r="AG21" s="4"/>
      <c r="AH21" s="59"/>
      <c r="AI21" s="59"/>
      <c r="AJ21" s="1"/>
      <c r="AK21" s="5"/>
      <c r="AM21" s="2"/>
      <c r="AN21" s="2"/>
      <c r="AO21" s="2"/>
    </row>
    <row r="22" spans="1:43" ht="15" customHeight="1">
      <c r="A22" s="47"/>
      <c r="B22" s="65">
        <f>+'Ark1'!C451</f>
        <v>2024</v>
      </c>
      <c r="C22" s="65">
        <f>+'Ark1'!L451</f>
        <v>12</v>
      </c>
      <c r="D22" s="65" t="str">
        <f>VLOOKUP(C22,RNR!$F$16:$G$31,2)</f>
        <v>U+</v>
      </c>
      <c r="E22" s="328">
        <f>+'Ark1'!Q451</f>
        <v>166</v>
      </c>
      <c r="F22" s="328">
        <f>+'Ark1'!R451</f>
        <v>183</v>
      </c>
      <c r="G22" s="196">
        <f>+'Ark1'!AG451</f>
        <v>0.78294489857881566</v>
      </c>
      <c r="H22" s="213">
        <f t="shared" si="0"/>
        <v>0.18060169218247712</v>
      </c>
      <c r="I22" s="196">
        <f>+'Ark1'!AH451</f>
        <v>2.1857923497267766</v>
      </c>
      <c r="J22" s="95"/>
      <c r="K22" s="432">
        <f>+'Ark1'!AI451</f>
        <v>181</v>
      </c>
      <c r="L22" s="73"/>
      <c r="M22" s="274">
        <f>+'Ark1'!U451</f>
        <v>47.698907103825135</v>
      </c>
      <c r="N22" s="213">
        <f t="shared" si="1"/>
        <v>4.2491895897008476</v>
      </c>
      <c r="O22" s="212"/>
      <c r="P22" s="465">
        <f>+IF(K22=0,"",'Ark1'!AJ451)</f>
        <v>115.89281767955798</v>
      </c>
      <c r="Q22" s="433"/>
      <c r="R22" s="466">
        <f>+IF(K22=0,"",'Ark1'!AK451)</f>
        <v>30.605207773416193</v>
      </c>
      <c r="S22" s="212"/>
      <c r="T22" s="66">
        <f>+'Ark1'!T451</f>
        <v>11.224043715846994</v>
      </c>
      <c r="U22" s="111">
        <f t="shared" si="2"/>
        <v>1.6760211169769388</v>
      </c>
      <c r="V22" s="138">
        <f>+'Ark1'!W451</f>
        <v>95.081967213114751</v>
      </c>
      <c r="W22" s="95"/>
      <c r="X22" s="139">
        <f>+'Ark1'!X451</f>
        <v>100</v>
      </c>
      <c r="Y22" s="139">
        <f>+'Ark1'!Y451</f>
        <v>100</v>
      </c>
      <c r="Z22" s="139">
        <f>+'Ark1'!Z451</f>
        <v>5.5574199803832656</v>
      </c>
      <c r="AA22" s="71"/>
      <c r="AB22" s="138">
        <f>+'Ark1'!Z451</f>
        <v>5.5574199803832656</v>
      </c>
      <c r="AC22" s="66">
        <f>+'Ark1'!AC451</f>
        <v>0</v>
      </c>
      <c r="AD22" s="139">
        <f>+'Ark1'!AE451</f>
        <v>0</v>
      </c>
      <c r="AE22" s="138">
        <f t="shared" si="4"/>
        <v>1.1024096385542168</v>
      </c>
      <c r="AF22" s="47"/>
      <c r="AG22" s="4"/>
      <c r="AH22" s="59"/>
      <c r="AI22" s="59"/>
      <c r="AJ22" s="1"/>
      <c r="AK22" s="5"/>
      <c r="AM22" s="2"/>
      <c r="AN22" s="2"/>
      <c r="AO22" s="2"/>
    </row>
    <row r="23" spans="1:43" ht="15" customHeight="1">
      <c r="A23" s="47"/>
      <c r="B23" s="65">
        <f>+'Ark1'!C452</f>
        <v>2024</v>
      </c>
      <c r="C23" s="65">
        <f>+'Ark1'!L452</f>
        <v>13</v>
      </c>
      <c r="D23" s="65" t="str">
        <f>VLOOKUP(C23,RNR!$F$16:$G$31,2)</f>
        <v>E-</v>
      </c>
      <c r="E23" s="328">
        <f>+'Ark1'!Q452</f>
        <v>35</v>
      </c>
      <c r="F23" s="328">
        <f>+'Ark1'!R452</f>
        <v>38</v>
      </c>
      <c r="G23" s="196">
        <f>+'Ark1'!AG452</f>
        <v>0.16051047623489684</v>
      </c>
      <c r="H23" s="213">
        <f t="shared" si="0"/>
        <v>0.11849855311953575</v>
      </c>
      <c r="I23" s="196">
        <f>+'Ark1'!AH452</f>
        <v>0</v>
      </c>
      <c r="J23" s="95"/>
      <c r="K23" s="432">
        <f>+'Ark1'!AI452</f>
        <v>38</v>
      </c>
      <c r="L23" s="73"/>
      <c r="M23" s="274">
        <f>+'Ark1'!U452</f>
        <v>47.092105263157904</v>
      </c>
      <c r="N23" s="213">
        <f t="shared" si="1"/>
        <v>-1.6715311004784539</v>
      </c>
      <c r="O23" s="212"/>
      <c r="P23" s="465">
        <f>+IF(K23=0,"",'Ark1'!AJ452)</f>
        <v>112.71052631578949</v>
      </c>
      <c r="Q23" s="433"/>
      <c r="R23" s="466">
        <f>+IF(K23=0,"",'Ark1'!AK452)</f>
        <v>32.660654918557753</v>
      </c>
      <c r="S23" s="212"/>
      <c r="T23" s="66">
        <f>+'Ark1'!T452</f>
        <v>13.42105263157895</v>
      </c>
      <c r="U23" s="111">
        <f t="shared" si="2"/>
        <v>3.2392344497607688</v>
      </c>
      <c r="V23" s="138">
        <f>+'Ark1'!W452</f>
        <v>97.368421052631547</v>
      </c>
      <c r="W23" s="95"/>
      <c r="X23" s="139">
        <f>+'Ark1'!X452</f>
        <v>100</v>
      </c>
      <c r="Y23" s="139">
        <f>+'Ark1'!Y452</f>
        <v>100</v>
      </c>
      <c r="Z23" s="139">
        <f>+'Ark1'!Z452</f>
        <v>7.0047871442527851</v>
      </c>
      <c r="AA23" s="71"/>
      <c r="AB23" s="138">
        <f>+'Ark1'!Z452</f>
        <v>7.0047871442527851</v>
      </c>
      <c r="AC23" s="66">
        <f>+'Ark1'!AC452</f>
        <v>0</v>
      </c>
      <c r="AD23" s="139">
        <f>+'Ark1'!AE452</f>
        <v>0</v>
      </c>
      <c r="AE23" s="138">
        <f t="shared" si="4"/>
        <v>1.0857142857142856</v>
      </c>
      <c r="AF23" s="47"/>
      <c r="AG23" s="4"/>
      <c r="AH23" s="59"/>
      <c r="AI23" s="59"/>
      <c r="AJ23" s="13"/>
      <c r="AK23" s="5"/>
      <c r="AM23" s="2"/>
      <c r="AN23" s="2"/>
      <c r="AO23" s="4"/>
      <c r="AP23" s="4"/>
      <c r="AQ23" s="4"/>
    </row>
    <row r="24" spans="1:43" ht="15" customHeight="1">
      <c r="A24" s="47"/>
      <c r="B24" s="65">
        <f>+'Ark1'!C453</f>
        <v>2024</v>
      </c>
      <c r="C24" s="65">
        <f>+'Ark1'!L453</f>
        <v>14</v>
      </c>
      <c r="D24" s="65" t="str">
        <f>VLOOKUP(C24,RNR!$F$16:$G$31,2)</f>
        <v>E</v>
      </c>
      <c r="E24" s="328">
        <f>+'Ark1'!Q453</f>
        <v>4</v>
      </c>
      <c r="F24" s="328">
        <f>+'Ark1'!R453</f>
        <v>6</v>
      </c>
      <c r="G24" s="196">
        <f>+'Ark1'!AG453</f>
        <v>3.050551157724974E-2</v>
      </c>
      <c r="H24" s="213">
        <f t="shared" si="0"/>
        <v>1.7355247052512363E-2</v>
      </c>
      <c r="I24" s="196">
        <f>+'Ark1'!AH453</f>
        <v>0</v>
      </c>
      <c r="J24" s="95"/>
      <c r="K24" s="432">
        <f>+'Ark1'!AI453</f>
        <v>6</v>
      </c>
      <c r="L24" s="73"/>
      <c r="M24" s="274">
        <f>+'Ark1'!U453</f>
        <v>56.683333333333351</v>
      </c>
      <c r="N24" s="213">
        <f t="shared" si="1"/>
        <v>0.71666666666666856</v>
      </c>
      <c r="O24" s="212"/>
      <c r="P24" s="465">
        <f>+IF(K24=0,"",'Ark1'!AJ453)</f>
        <v>117.06666666666663</v>
      </c>
      <c r="Q24" s="433"/>
      <c r="R24" s="466">
        <f>+IF(K24=0,"",'Ark1'!AK453)</f>
        <v>35.316919153931529</v>
      </c>
      <c r="S24" s="212"/>
      <c r="T24" s="66">
        <f>+'Ark1'!T453</f>
        <v>14.5</v>
      </c>
      <c r="U24" s="111">
        <f t="shared" si="2"/>
        <v>2.1666666666666643</v>
      </c>
      <c r="V24" s="138">
        <f>+'Ark1'!W453</f>
        <v>100</v>
      </c>
      <c r="W24" s="95"/>
      <c r="X24" s="139">
        <f>+'Ark1'!X453</f>
        <v>100</v>
      </c>
      <c r="Y24" s="139">
        <f>+'Ark1'!Y453</f>
        <v>100</v>
      </c>
      <c r="Z24" s="139">
        <f>+'Ark1'!Z453</f>
        <v>3.6621563168287103</v>
      </c>
      <c r="AA24" s="71"/>
      <c r="AB24" s="138">
        <f>+'Ark1'!Z453</f>
        <v>3.6621563168287103</v>
      </c>
      <c r="AC24" s="66">
        <f>+'Ark1'!AC453</f>
        <v>0</v>
      </c>
      <c r="AD24" s="139">
        <f>+'Ark1'!AE453</f>
        <v>0</v>
      </c>
      <c r="AE24" s="138">
        <f t="shared" si="4"/>
        <v>1.5</v>
      </c>
      <c r="AF24" s="47"/>
      <c r="AG24" s="4"/>
      <c r="AH24" s="59"/>
      <c r="AI24" s="59"/>
      <c r="AJ24" s="13"/>
      <c r="AK24" s="5"/>
      <c r="AM24" s="1"/>
      <c r="AN24" s="1"/>
      <c r="AO24" s="11"/>
      <c r="AP24" s="11"/>
      <c r="AQ24" s="11"/>
    </row>
    <row r="25" spans="1:43" s="520" customFormat="1" ht="15" customHeight="1">
      <c r="A25" s="47"/>
      <c r="B25" s="65">
        <f>+'Ark1'!C454</f>
        <v>2024</v>
      </c>
      <c r="C25" s="65">
        <f>+'Ark1'!L454</f>
        <v>15</v>
      </c>
      <c r="D25" s="65" t="str">
        <f>VLOOKUP(C25,RNR!$F$16:$G$31,2)</f>
        <v>E+</v>
      </c>
      <c r="E25" s="328">
        <f>+'Ark1'!Q454</f>
        <v>0</v>
      </c>
      <c r="F25" s="328">
        <f>+'Ark1'!R454</f>
        <v>0</v>
      </c>
      <c r="G25" s="196">
        <f>+'Ark1'!AG454</f>
        <v>0</v>
      </c>
      <c r="H25" s="213">
        <f>+G25-G45</f>
        <v>-0.14343108650477401</v>
      </c>
      <c r="I25" s="196">
        <f>+'Ark1'!AH454</f>
        <v>0</v>
      </c>
      <c r="J25" s="95"/>
      <c r="K25" s="432">
        <f>+'Ark1'!AI454</f>
        <v>0</v>
      </c>
      <c r="L25" s="73"/>
      <c r="M25" s="274">
        <f>+'Ark1'!U454</f>
        <v>0</v>
      </c>
      <c r="N25" s="213">
        <f>+M25-M45</f>
        <v>-21.54470588235294</v>
      </c>
      <c r="O25" s="212"/>
      <c r="P25" s="465" t="str">
        <f>+IF(K25=0,"",'Ark1'!AJ454)</f>
        <v/>
      </c>
      <c r="Q25" s="433"/>
      <c r="R25" s="466" t="str">
        <f>+IF(K25=0,"",'Ark1'!AK454)</f>
        <v/>
      </c>
      <c r="S25" s="212"/>
      <c r="T25" s="66">
        <f>+'Ark1'!T454</f>
        <v>0</v>
      </c>
      <c r="U25" s="111">
        <f>+T25-T45</f>
        <v>-3.8823529411764697</v>
      </c>
      <c r="V25" s="138">
        <f>+'Ark1'!W454</f>
        <v>0</v>
      </c>
      <c r="W25" s="95"/>
      <c r="X25" s="139">
        <f>+'Ark1'!X454</f>
        <v>0</v>
      </c>
      <c r="Y25" s="139">
        <f>+'Ark1'!Y454</f>
        <v>0</v>
      </c>
      <c r="Z25" s="139">
        <f>+'Ark1'!Z454</f>
        <v>0</v>
      </c>
      <c r="AA25" s="71"/>
      <c r="AB25" s="138">
        <f>+'Ark1'!Z454</f>
        <v>0</v>
      </c>
      <c r="AC25" s="66">
        <f>+'Ark1'!AC454</f>
        <v>0</v>
      </c>
      <c r="AD25" s="139">
        <f>+'Ark1'!AE454</f>
        <v>0</v>
      </c>
      <c r="AE25" s="138" t="e">
        <f t="shared" ref="AE25:AE27" si="5">+F25/E25</f>
        <v>#DIV/0!</v>
      </c>
      <c r="AF25" s="47"/>
      <c r="AG25" s="4"/>
      <c r="AH25" s="59"/>
      <c r="AI25" s="59"/>
      <c r="AJ25" s="13"/>
      <c r="AK25" s="5"/>
      <c r="AM25" s="1"/>
      <c r="AN25" s="1"/>
      <c r="AO25" s="522"/>
      <c r="AP25" s="522"/>
      <c r="AQ25" s="522"/>
    </row>
    <row r="26" spans="1:43" s="520" customFormat="1" ht="15" customHeight="1">
      <c r="A26" s="47"/>
      <c r="B26" s="47"/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"/>
      <c r="AH26" s="59"/>
      <c r="AI26" s="59"/>
      <c r="AJ26" s="13"/>
      <c r="AK26" s="5"/>
      <c r="AM26" s="1"/>
      <c r="AN26" s="1"/>
      <c r="AO26" s="522"/>
      <c r="AP26" s="522"/>
      <c r="AQ26" s="522"/>
    </row>
    <row r="27" spans="1:43" ht="15" customHeight="1">
      <c r="A27" s="47"/>
      <c r="B27" s="65">
        <f>+'Ark1'!C455</f>
        <v>2024</v>
      </c>
      <c r="C27" s="65">
        <f>+'Ark1'!L455</f>
        <v>99</v>
      </c>
      <c r="D27" s="65" t="str">
        <f>VLOOKUP(C27,RNR!$F$16:$G$31,2)</f>
        <v>Kasserte</v>
      </c>
      <c r="E27" s="328">
        <f>+'Ark1'!Q455</f>
        <v>68</v>
      </c>
      <c r="F27" s="328">
        <f>+'Ark1'!R455</f>
        <v>75</v>
      </c>
      <c r="G27" s="196">
        <f>+'Ark1'!AG455</f>
        <v>0.13675008218369589</v>
      </c>
      <c r="H27" s="213">
        <f t="shared" ref="H27" si="6">+G27-G46</f>
        <v>0.13675008218369589</v>
      </c>
      <c r="I27" s="196">
        <f>+'Ark1'!AH455</f>
        <v>14.666666666666663</v>
      </c>
      <c r="J27" s="95"/>
      <c r="K27" s="432">
        <f>+'Ark1'!AI455</f>
        <v>63</v>
      </c>
      <c r="L27" s="73"/>
      <c r="M27" s="274">
        <f>+'Ark1'!U455</f>
        <v>20.328000000000003</v>
      </c>
      <c r="N27" s="213">
        <f t="shared" ref="N27" si="7">+M27-M46</f>
        <v>20.328000000000003</v>
      </c>
      <c r="O27" s="212"/>
      <c r="P27" s="465">
        <f>+IF(K27=0,"",'Ark1'!AJ455)</f>
        <v>105.66825396825401</v>
      </c>
      <c r="Q27" s="433"/>
      <c r="R27" s="466">
        <f>+IF(K27=0,"",'Ark1'!AK455)</f>
        <v>15.865725192218521</v>
      </c>
      <c r="S27" s="212"/>
      <c r="T27" s="66">
        <f>+'Ark1'!T455</f>
        <v>3.5333333333333323</v>
      </c>
      <c r="U27" s="111">
        <f t="shared" ref="U27" si="8">+T27-T46</f>
        <v>3.5333333333333323</v>
      </c>
      <c r="V27" s="138">
        <f>+'Ark1'!W455</f>
        <v>0</v>
      </c>
      <c r="W27" s="95"/>
      <c r="X27" s="139">
        <f>+'Ark1'!X455</f>
        <v>65.333333333333329</v>
      </c>
      <c r="Y27" s="139">
        <f>+'Ark1'!Y455</f>
        <v>37.333333333333343</v>
      </c>
      <c r="Z27" s="139">
        <f>+'Ark1'!Z455</f>
        <v>8.7529737422965592</v>
      </c>
      <c r="AA27" s="71"/>
      <c r="AB27" s="138">
        <f>+'Ark1'!Z455</f>
        <v>8.7529737422965592</v>
      </c>
      <c r="AC27" s="66">
        <f>+'Ark1'!AC455</f>
        <v>0</v>
      </c>
      <c r="AD27" s="139">
        <f>+'Ark1'!AE455</f>
        <v>0</v>
      </c>
      <c r="AE27" s="138">
        <f t="shared" si="5"/>
        <v>1.1029411764705883</v>
      </c>
      <c r="AF27" s="47"/>
      <c r="AG27" s="4"/>
      <c r="AH27" s="59"/>
      <c r="AI27" s="59"/>
      <c r="AJ27" s="13"/>
      <c r="AK27" s="5"/>
      <c r="AM27" s="1"/>
      <c r="AN27" s="1"/>
      <c r="AO27" s="11"/>
      <c r="AP27" s="11"/>
      <c r="AQ27" s="11"/>
    </row>
    <row r="28" spans="1:43" ht="15.6">
      <c r="A28" s="47"/>
      <c r="B28" s="47"/>
      <c r="C28" s="47"/>
      <c r="D28" s="47"/>
      <c r="E28" s="47"/>
      <c r="F28" s="47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"/>
      <c r="AH28" s="59"/>
      <c r="AI28" s="59"/>
      <c r="AJ28" s="13"/>
      <c r="AK28" s="5"/>
      <c r="AM28" s="1"/>
      <c r="AN28" s="1"/>
      <c r="AO28" s="11"/>
      <c r="AP28" s="11"/>
      <c r="AQ28" s="11"/>
    </row>
    <row r="29" spans="1:43" ht="15.6">
      <c r="A29" s="47"/>
      <c r="B29">
        <f>+'Ark1'!C456</f>
        <v>2023</v>
      </c>
      <c r="C29">
        <f>+'Ark1'!L456</f>
        <v>1</v>
      </c>
      <c r="D29" s="65" t="str">
        <f>VLOOKUP(C29,RNR!$F$16:$G$31,2)</f>
        <v>P-</v>
      </c>
      <c r="E29" s="316">
        <f>+'Ark1'!Q456</f>
        <v>86</v>
      </c>
      <c r="F29" s="316">
        <f>+'Ark1'!R456</f>
        <v>100</v>
      </c>
      <c r="G29" s="197">
        <f>+'Ark1'!AG456</f>
        <v>0.10944716883185238</v>
      </c>
      <c r="H29" s="197">
        <f t="shared" ref="H29:H42" si="9">+G29-G47</f>
        <v>-1.9732427898608518E-2</v>
      </c>
      <c r="I29" s="197">
        <f>+'Ark1'!AH456</f>
        <v>3</v>
      </c>
      <c r="J29" s="95"/>
      <c r="K29" s="432">
        <f>+'Ark1'!AI456</f>
        <v>37</v>
      </c>
      <c r="L29" s="73"/>
      <c r="M29" s="92">
        <f>+'Ark1'!U456</f>
        <v>13.974000000000002</v>
      </c>
      <c r="N29" s="197">
        <f t="shared" ref="N29:N42" si="10">+M29-M47</f>
        <v>-0.22736000000000089</v>
      </c>
      <c r="O29" s="212"/>
      <c r="P29" s="450">
        <f>+IF(K29=0,"",'Ark1'!AJ456)</f>
        <v>107.13783783783782</v>
      </c>
      <c r="Q29" s="433"/>
      <c r="R29" s="460">
        <f>+IF(K29=0,"",'Ark1'!AK456)</f>
        <v>12.096238911683884</v>
      </c>
      <c r="S29" s="212"/>
      <c r="T29" s="1">
        <f>+'Ark1'!T456</f>
        <v>2.52</v>
      </c>
      <c r="U29" s="197">
        <f t="shared" ref="U29:U42" si="11">+T29-T47</f>
        <v>0.1120000000000001</v>
      </c>
      <c r="V29" s="92">
        <f>+'Ark1'!W456</f>
        <v>0</v>
      </c>
      <c r="W29" s="95"/>
      <c r="X29" s="11">
        <f>+'Ark1'!X456</f>
        <v>30</v>
      </c>
      <c r="Y29" s="11">
        <f>+'Ark1'!Y456</f>
        <v>4</v>
      </c>
      <c r="Z29" s="11">
        <f>+'Ark1'!Z456</f>
        <v>4.5848581221232978</v>
      </c>
      <c r="AA29" s="71"/>
      <c r="AB29" s="92">
        <f>+'Ark1'!Z456</f>
        <v>4.5848581221232978</v>
      </c>
      <c r="AC29" s="1">
        <f>+'Ark1'!AC456</f>
        <v>0</v>
      </c>
      <c r="AD29" s="11">
        <f>+'Ark1'!AE456</f>
        <v>0</v>
      </c>
      <c r="AE29" s="92">
        <f t="shared" si="4"/>
        <v>1.1627906976744187</v>
      </c>
      <c r="AF29" s="47"/>
      <c r="AG29" s="4"/>
      <c r="AH29" s="59"/>
      <c r="AI29" s="59"/>
      <c r="AJ29" s="13"/>
      <c r="AK29" s="5"/>
      <c r="AM29" s="1"/>
      <c r="AN29" s="1"/>
      <c r="AO29" s="11"/>
      <c r="AP29" s="11"/>
      <c r="AQ29" s="11"/>
    </row>
    <row r="30" spans="1:43" ht="15" customHeight="1">
      <c r="A30" s="47"/>
      <c r="B30">
        <f>+'Ark1'!C457</f>
        <v>2023</v>
      </c>
      <c r="C30">
        <f>+'Ark1'!L457</f>
        <v>2</v>
      </c>
      <c r="D30" s="65" t="str">
        <f>VLOOKUP(C30,RNR!$F$16:$G$31,2)</f>
        <v>P</v>
      </c>
      <c r="E30" s="316">
        <f>+'Ark1'!Q457</f>
        <v>325</v>
      </c>
      <c r="F30" s="316">
        <f>+'Ark1'!R457</f>
        <v>447</v>
      </c>
      <c r="G30" s="197">
        <f>+'Ark1'!AG457</f>
        <v>0.50881106884159533</v>
      </c>
      <c r="H30" s="197">
        <f t="shared" si="9"/>
        <v>-0.14228635046272609</v>
      </c>
      <c r="I30" s="197">
        <f>+'Ark1'!AH457</f>
        <v>4.6979865771812088</v>
      </c>
      <c r="J30" s="95"/>
      <c r="K30" s="432">
        <f>+'Ark1'!AI457</f>
        <v>141</v>
      </c>
      <c r="L30" s="73"/>
      <c r="M30" s="92">
        <f>+'Ark1'!U457</f>
        <v>14.533333333333339</v>
      </c>
      <c r="N30" s="197">
        <f t="shared" si="10"/>
        <v>-1.1361938120256863</v>
      </c>
      <c r="O30" s="212"/>
      <c r="P30" s="450">
        <f>+IF(K30=0,"",'Ark1'!AJ457)</f>
        <v>106.89858156028367</v>
      </c>
      <c r="Q30" s="433"/>
      <c r="R30" s="460">
        <f>+IF(K30=0,"",'Ark1'!AK457)</f>
        <v>13.181174884717869</v>
      </c>
      <c r="S30" s="212"/>
      <c r="T30" s="1">
        <f>+'Ark1'!T457</f>
        <v>3.0425055928411635</v>
      </c>
      <c r="U30" s="197">
        <f t="shared" si="11"/>
        <v>-0.17290596582783735</v>
      </c>
      <c r="V30" s="92">
        <f>+'Ark1'!W457</f>
        <v>0</v>
      </c>
      <c r="W30" s="95"/>
      <c r="X30" s="11">
        <f>+'Ark1'!X457</f>
        <v>37.807606263982095</v>
      </c>
      <c r="Y30" s="11">
        <f>+'Ark1'!Y457</f>
        <v>4.474272930648767</v>
      </c>
      <c r="Z30" s="11">
        <f>+'Ark1'!Z457</f>
        <v>4.6093896322079564</v>
      </c>
      <c r="AA30" s="71"/>
      <c r="AB30" s="92">
        <f>+'Ark1'!Z457</f>
        <v>4.6093896322079564</v>
      </c>
      <c r="AC30" s="1">
        <f>+'Ark1'!AC457</f>
        <v>0</v>
      </c>
      <c r="AD30" s="11">
        <f>+'Ark1'!AE457</f>
        <v>0</v>
      </c>
      <c r="AE30" s="92">
        <f t="shared" ref="AE30:AE99" si="12">+F30/E30</f>
        <v>1.3753846153846154</v>
      </c>
      <c r="AF30" s="47"/>
      <c r="AG30" s="4"/>
      <c r="AH30" s="59"/>
      <c r="AI30" s="59"/>
      <c r="AJ30" s="5"/>
      <c r="AK30" s="5"/>
      <c r="AM30" s="1"/>
      <c r="AN30" s="1"/>
      <c r="AO30" s="11"/>
      <c r="AP30" s="11"/>
      <c r="AQ30" s="11"/>
    </row>
    <row r="31" spans="1:43" ht="15" customHeight="1">
      <c r="A31" s="47"/>
      <c r="B31">
        <f>+'Ark1'!C458</f>
        <v>2023</v>
      </c>
      <c r="C31">
        <f>+'Ark1'!L458</f>
        <v>3</v>
      </c>
      <c r="D31" s="65" t="str">
        <f>VLOOKUP(C31,RNR!$F$16:$G$31,2)</f>
        <v>P+</v>
      </c>
      <c r="E31" s="316">
        <f>+'Ark1'!Q458</f>
        <v>561</v>
      </c>
      <c r="F31" s="316">
        <f>+'Ark1'!R458</f>
        <v>823</v>
      </c>
      <c r="G31" s="197">
        <f>+'Ark1'!AG458</f>
        <v>0.98981782615084068</v>
      </c>
      <c r="H31" s="197">
        <f t="shared" si="9"/>
        <v>-0.39805599835463157</v>
      </c>
      <c r="I31" s="197">
        <f>+'Ark1'!AH458</f>
        <v>8.6269744835965945</v>
      </c>
      <c r="J31" s="95"/>
      <c r="K31" s="432">
        <f>+'Ark1'!AI458</f>
        <v>233</v>
      </c>
      <c r="L31" s="73"/>
      <c r="M31" s="92">
        <f>+'Ark1'!U458</f>
        <v>15.35577156743622</v>
      </c>
      <c r="N31" s="197">
        <f t="shared" si="10"/>
        <v>-1.3155483626336899</v>
      </c>
      <c r="O31" s="212"/>
      <c r="P31" s="450">
        <f>+IF(K31=0,"",'Ark1'!AJ458)</f>
        <v>106.44377682403437</v>
      </c>
      <c r="Q31" s="433"/>
      <c r="R31" s="460">
        <f>+IF(K31=0,"",'Ark1'!AK458)</f>
        <v>14.374406438350151</v>
      </c>
      <c r="S31" s="212"/>
      <c r="T31" s="1">
        <f>+'Ark1'!T458</f>
        <v>3.6646415552855425</v>
      </c>
      <c r="U31" s="197">
        <f t="shared" si="11"/>
        <v>-0.17626753562354791</v>
      </c>
      <c r="V31" s="92">
        <f>+'Ark1'!W458</f>
        <v>0</v>
      </c>
      <c r="W31" s="95"/>
      <c r="X31" s="11">
        <f>+'Ark1'!X458</f>
        <v>44.592952612393681</v>
      </c>
      <c r="Y31" s="11">
        <f>+'Ark1'!Y458</f>
        <v>6.9258809234507908</v>
      </c>
      <c r="Z31" s="11">
        <f>+'Ark1'!Z458</f>
        <v>4.9155332049543796</v>
      </c>
      <c r="AA31" s="71"/>
      <c r="AB31" s="92">
        <f>+'Ark1'!Z458</f>
        <v>4.9155332049543796</v>
      </c>
      <c r="AC31" s="1">
        <f>+'Ark1'!AC458</f>
        <v>0</v>
      </c>
      <c r="AD31" s="11">
        <f>+'Ark1'!AE458</f>
        <v>0</v>
      </c>
      <c r="AE31" s="92">
        <f t="shared" si="12"/>
        <v>1.4670231729055259</v>
      </c>
      <c r="AF31" s="47"/>
      <c r="AG31" s="4"/>
      <c r="AH31" s="59"/>
      <c r="AI31" s="59"/>
      <c r="AJ31" s="5"/>
      <c r="AK31" s="5"/>
      <c r="AM31" s="1"/>
      <c r="AN31" s="1"/>
      <c r="AO31" s="11"/>
      <c r="AP31" s="11"/>
      <c r="AQ31" s="11"/>
    </row>
    <row r="32" spans="1:43" ht="15" customHeight="1">
      <c r="A32" s="47"/>
      <c r="B32">
        <f>+'Ark1'!C459</f>
        <v>2023</v>
      </c>
      <c r="C32">
        <f>+'Ark1'!L459</f>
        <v>4</v>
      </c>
      <c r="D32" s="65" t="str">
        <f>VLOOKUP(C32,RNR!$F$16:$G$31,2)</f>
        <v>O-</v>
      </c>
      <c r="E32" s="316">
        <f>+'Ark1'!Q459</f>
        <v>1034</v>
      </c>
      <c r="F32" s="316">
        <f>+'Ark1'!R459</f>
        <v>1624</v>
      </c>
      <c r="G32" s="197">
        <f>+'Ark1'!AG459</f>
        <v>2.1668174104176434</v>
      </c>
      <c r="H32" s="197">
        <f t="shared" si="9"/>
        <v>-0.66995829618893454</v>
      </c>
      <c r="I32" s="197">
        <f>+'Ark1'!AH459</f>
        <v>7.5738916256157616</v>
      </c>
      <c r="J32" s="95"/>
      <c r="K32" s="432">
        <f>+'Ark1'!AI459</f>
        <v>425</v>
      </c>
      <c r="L32" s="73"/>
      <c r="M32" s="92">
        <f>+'Ark1'!U459</f>
        <v>17.0354064039409</v>
      </c>
      <c r="N32" s="197">
        <f t="shared" si="10"/>
        <v>-0.60378816619485676</v>
      </c>
      <c r="O32" s="212"/>
      <c r="P32" s="450">
        <f>+IF(K32=0,"",'Ark1'!AJ459)</f>
        <v>107.04141176470594</v>
      </c>
      <c r="Q32" s="433"/>
      <c r="R32" s="460">
        <f>+IF(K32=0,"",'Ark1'!AK459)</f>
        <v>15.193349779538938</v>
      </c>
      <c r="S32" s="212"/>
      <c r="T32" s="1">
        <f>+'Ark1'!T459</f>
        <v>4.2204433497536948</v>
      </c>
      <c r="U32" s="197">
        <f t="shared" si="11"/>
        <v>-0.12978289459019532</v>
      </c>
      <c r="V32" s="92">
        <f>+'Ark1'!W459</f>
        <v>0.2463054187192118</v>
      </c>
      <c r="W32" s="95"/>
      <c r="X32" s="11">
        <f>+'Ark1'!X459</f>
        <v>55.357142857142847</v>
      </c>
      <c r="Y32" s="11">
        <f>+'Ark1'!Y459</f>
        <v>14.285714285714288</v>
      </c>
      <c r="Z32" s="11">
        <f>+'Ark1'!Z459</f>
        <v>5.3177330286410074</v>
      </c>
      <c r="AA32" s="71"/>
      <c r="AB32" s="92">
        <f>+'Ark1'!Z459</f>
        <v>5.3177330286410074</v>
      </c>
      <c r="AC32" s="1">
        <f>+'Ark1'!AC459</f>
        <v>0</v>
      </c>
      <c r="AD32" s="11">
        <f>+'Ark1'!AE459</f>
        <v>0</v>
      </c>
      <c r="AE32" s="92">
        <f t="shared" si="12"/>
        <v>1.5705996131528046</v>
      </c>
      <c r="AF32" s="47"/>
      <c r="AG32" s="4"/>
      <c r="AH32" s="59"/>
      <c r="AI32" s="59"/>
      <c r="AJ32" s="5"/>
      <c r="AK32" s="5"/>
      <c r="AM32" s="1"/>
      <c r="AN32" s="1"/>
      <c r="AO32" s="11"/>
      <c r="AP32" s="11"/>
      <c r="AQ32" s="11"/>
    </row>
    <row r="33" spans="1:43" ht="15" customHeight="1">
      <c r="A33" s="47"/>
      <c r="B33">
        <f>+'Ark1'!C460</f>
        <v>2023</v>
      </c>
      <c r="C33">
        <f>+'Ark1'!L460</f>
        <v>5</v>
      </c>
      <c r="D33" s="65" t="str">
        <f>VLOOKUP(C33,RNR!$F$16:$G$31,2)</f>
        <v>O</v>
      </c>
      <c r="E33" s="316">
        <f>+'Ark1'!Q460</f>
        <v>2045</v>
      </c>
      <c r="F33" s="316">
        <f>+'Ark1'!R460</f>
        <v>3943</v>
      </c>
      <c r="G33" s="197">
        <f>+'Ark1'!AG460</f>
        <v>5.5659689011516793</v>
      </c>
      <c r="H33" s="197">
        <f t="shared" si="9"/>
        <v>-1.4239318955081117</v>
      </c>
      <c r="I33" s="197">
        <f>+'Ark1'!AH460</f>
        <v>6.7461323865077363</v>
      </c>
      <c r="J33" s="95"/>
      <c r="K33" s="432">
        <f>+'Ark1'!AI460</f>
        <v>1054</v>
      </c>
      <c r="L33" s="73"/>
      <c r="M33" s="92">
        <f>+'Ark1'!U460</f>
        <v>18.023129596753748</v>
      </c>
      <c r="N33" s="197">
        <f t="shared" si="10"/>
        <v>-1.0013009835592257</v>
      </c>
      <c r="O33" s="212"/>
      <c r="P33" s="450">
        <f>+IF(K33=0,"",'Ark1'!AJ460)</f>
        <v>106.55028462998108</v>
      </c>
      <c r="Q33" s="433"/>
      <c r="R33" s="460">
        <f>+IF(K33=0,"",'Ark1'!AK460)</f>
        <v>16.07676642703991</v>
      </c>
      <c r="S33" s="212"/>
      <c r="T33" s="1">
        <f>+'Ark1'!T460</f>
        <v>4.9972102460055776</v>
      </c>
      <c r="U33" s="197">
        <f t="shared" si="11"/>
        <v>-0.15747384985498858</v>
      </c>
      <c r="V33" s="92">
        <f>+'Ark1'!W460</f>
        <v>0.65939639868120725</v>
      </c>
      <c r="W33" s="95"/>
      <c r="X33" s="11">
        <f>+'Ark1'!X460</f>
        <v>59.396398681207195</v>
      </c>
      <c r="Y33" s="11">
        <f>+'Ark1'!Y460</f>
        <v>19.959421760081156</v>
      </c>
      <c r="Z33" s="11">
        <f>+'Ark1'!Z460</f>
        <v>5.5277133754602348</v>
      </c>
      <c r="AA33" s="71"/>
      <c r="AB33" s="92">
        <f>+'Ark1'!Z460</f>
        <v>5.5277133754602348</v>
      </c>
      <c r="AC33" s="1">
        <f>+'Ark1'!AC460</f>
        <v>0</v>
      </c>
      <c r="AD33" s="11">
        <f>+'Ark1'!AE460</f>
        <v>0</v>
      </c>
      <c r="AE33" s="92">
        <f t="shared" si="12"/>
        <v>1.9281173594132028</v>
      </c>
      <c r="AF33" s="47"/>
      <c r="AG33" s="4"/>
      <c r="AH33" s="59"/>
      <c r="AI33" s="59"/>
      <c r="AJ33" s="5"/>
      <c r="AK33" s="5"/>
      <c r="AM33" s="1"/>
      <c r="AN33" s="1"/>
      <c r="AO33" s="11"/>
      <c r="AP33" s="11"/>
      <c r="AQ33" s="11"/>
    </row>
    <row r="34" spans="1:43" ht="15" customHeight="1">
      <c r="A34" s="47"/>
      <c r="B34">
        <f>+'Ark1'!C461</f>
        <v>2023</v>
      </c>
      <c r="C34">
        <f>+'Ark1'!L461</f>
        <v>6</v>
      </c>
      <c r="D34" s="65" t="str">
        <f>VLOOKUP(C34,RNR!$F$16:$G$31,2)</f>
        <v>O+</v>
      </c>
      <c r="E34" s="316">
        <f>+'Ark1'!Q461</f>
        <v>3707</v>
      </c>
      <c r="F34" s="316">
        <f>+'Ark1'!R461</f>
        <v>8515</v>
      </c>
      <c r="G34" s="197">
        <f>+'Ark1'!AG461</f>
        <v>13.555063971846728</v>
      </c>
      <c r="H34" s="197">
        <f t="shared" si="9"/>
        <v>-1.4446704166748834</v>
      </c>
      <c r="I34" s="197">
        <f>+'Ark1'!AH461</f>
        <v>4.9324721080446245</v>
      </c>
      <c r="J34" s="95"/>
      <c r="K34" s="432">
        <f>+'Ark1'!AI461</f>
        <v>2297</v>
      </c>
      <c r="L34" s="73"/>
      <c r="M34" s="92">
        <f>+'Ark1'!U461</f>
        <v>20.325120375807465</v>
      </c>
      <c r="N34" s="197">
        <f t="shared" si="10"/>
        <v>-1.1775387103598725</v>
      </c>
      <c r="O34" s="212"/>
      <c r="P34" s="450">
        <f>+IF(K34=0,"",'Ark1'!AJ461)</f>
        <v>107.24810622551148</v>
      </c>
      <c r="Q34" s="433"/>
      <c r="R34" s="460">
        <f>+IF(K34=0,"",'Ark1'!AK461)</f>
        <v>17.210845020440459</v>
      </c>
      <c r="S34" s="212"/>
      <c r="T34" s="1">
        <f>+'Ark1'!T461</f>
        <v>5.6105695830886679</v>
      </c>
      <c r="U34" s="197">
        <f t="shared" si="11"/>
        <v>-9.2643435897356241E-2</v>
      </c>
      <c r="V34" s="92">
        <f>+'Ark1'!W461</f>
        <v>2.9125073399882559</v>
      </c>
      <c r="W34" s="95"/>
      <c r="X34" s="11">
        <f>+'Ark1'!X461</f>
        <v>71.638285378743376</v>
      </c>
      <c r="Y34" s="11">
        <f>+'Ark1'!Y461</f>
        <v>34.785672342924258</v>
      </c>
      <c r="Z34" s="11">
        <f>+'Ark1'!Z461</f>
        <v>5.7859732462679299</v>
      </c>
      <c r="AA34" s="71"/>
      <c r="AB34" s="92">
        <f>+'Ark1'!Z461</f>
        <v>5.7859732462679299</v>
      </c>
      <c r="AC34" s="1">
        <f>+'Ark1'!AC461</f>
        <v>0</v>
      </c>
      <c r="AD34" s="11">
        <f>+'Ark1'!AE461</f>
        <v>0</v>
      </c>
      <c r="AE34" s="92">
        <f t="shared" si="12"/>
        <v>2.2970056649581871</v>
      </c>
      <c r="AF34" s="47"/>
      <c r="AG34" s="4"/>
      <c r="AH34" s="59"/>
      <c r="AI34" s="59"/>
      <c r="AJ34" s="5"/>
      <c r="AK34" s="5"/>
      <c r="AM34" s="1"/>
      <c r="AN34" s="1"/>
      <c r="AO34" s="11"/>
      <c r="AP34" s="11"/>
      <c r="AQ34" s="11"/>
    </row>
    <row r="35" spans="1:43" ht="15" customHeight="1">
      <c r="A35" s="47"/>
      <c r="B35">
        <f>+'Ark1'!C462</f>
        <v>2023</v>
      </c>
      <c r="C35">
        <f>+'Ark1'!L462</f>
        <v>7</v>
      </c>
      <c r="D35" s="65" t="str">
        <f>VLOOKUP(C35,RNR!$F$16:$G$31,2)</f>
        <v>R-</v>
      </c>
      <c r="E35" s="316">
        <f>+'Ark1'!Q462</f>
        <v>4235</v>
      </c>
      <c r="F35" s="316">
        <f>+'Ark1'!R462</f>
        <v>9243</v>
      </c>
      <c r="G35" s="197">
        <f>+'Ark1'!AG462</f>
        <v>17.409610924478518</v>
      </c>
      <c r="H35" s="197">
        <f t="shared" si="9"/>
        <v>0.18400650190913836</v>
      </c>
      <c r="I35" s="197">
        <f>+'Ark1'!AH462</f>
        <v>4.0679433084496388</v>
      </c>
      <c r="J35" s="95"/>
      <c r="K35" s="432">
        <f>+'Ark1'!AI462</f>
        <v>2717</v>
      </c>
      <c r="L35" s="73"/>
      <c r="M35" s="92">
        <f>+'Ark1'!U462</f>
        <v>24.048739586714326</v>
      </c>
      <c r="N35" s="197">
        <f t="shared" si="10"/>
        <v>-1.3304948938260743</v>
      </c>
      <c r="O35" s="212"/>
      <c r="P35" s="450">
        <f>+IF(K35=0,"",'Ark1'!AJ462)</f>
        <v>109.1828855355172</v>
      </c>
      <c r="Q35" s="433"/>
      <c r="R35" s="460">
        <f>+IF(K35=0,"",'Ark1'!AK462)</f>
        <v>18.627684977749475</v>
      </c>
      <c r="S35" s="212"/>
      <c r="T35" s="1">
        <f>+'Ark1'!T462</f>
        <v>6.0444660824407652</v>
      </c>
      <c r="U35" s="197">
        <f t="shared" si="11"/>
        <v>-0.11689341150155563</v>
      </c>
      <c r="V35" s="92">
        <f>+'Ark1'!W462</f>
        <v>7.0864437953045609</v>
      </c>
      <c r="W35" s="95"/>
      <c r="X35" s="11">
        <f>+'Ark1'!X462</f>
        <v>90.576652601969059</v>
      </c>
      <c r="Y35" s="11">
        <f>+'Ark1'!Y462</f>
        <v>58.974358974358992</v>
      </c>
      <c r="Z35" s="11">
        <f>+'Ark1'!Z462</f>
        <v>5.6760101370657283</v>
      </c>
      <c r="AA35" s="71"/>
      <c r="AB35" s="92">
        <f>+'Ark1'!Z462</f>
        <v>5.6760101370657283</v>
      </c>
      <c r="AC35" s="1">
        <f>+'Ark1'!AC462</f>
        <v>0</v>
      </c>
      <c r="AD35" s="11">
        <f>+'Ark1'!AE462</f>
        <v>0</v>
      </c>
      <c r="AE35" s="92">
        <f t="shared" si="12"/>
        <v>2.1825265643447462</v>
      </c>
      <c r="AF35" s="47"/>
      <c r="AG35" s="4"/>
      <c r="AH35" s="59"/>
      <c r="AI35" s="59"/>
      <c r="AJ35" s="5"/>
      <c r="AK35" s="5"/>
      <c r="AM35" s="1"/>
      <c r="AN35" s="1"/>
      <c r="AO35" s="11"/>
      <c r="AP35" s="11"/>
      <c r="AQ35" s="11"/>
    </row>
    <row r="36" spans="1:43" ht="15" customHeight="1">
      <c r="A36" s="47"/>
      <c r="B36">
        <f>+'Ark1'!C463</f>
        <v>2023</v>
      </c>
      <c r="C36">
        <f>+'Ark1'!L463</f>
        <v>8</v>
      </c>
      <c r="D36" s="65" t="str">
        <f>VLOOKUP(C36,RNR!$F$16:$G$31,2)</f>
        <v>R</v>
      </c>
      <c r="E36" s="316">
        <f>+'Ark1'!Q463</f>
        <v>4921</v>
      </c>
      <c r="F36" s="316">
        <f>+'Ark1'!R463</f>
        <v>12547</v>
      </c>
      <c r="G36" s="197">
        <f>+'Ark1'!AG463</f>
        <v>28.368355278636873</v>
      </c>
      <c r="H36" s="197">
        <f t="shared" si="9"/>
        <v>1.3184226493509996</v>
      </c>
      <c r="I36" s="197">
        <f>+'Ark1'!AH463</f>
        <v>2.8293616003825619</v>
      </c>
      <c r="J36" s="95"/>
      <c r="K36" s="432">
        <f>+'Ark1'!AI463</f>
        <v>4106</v>
      </c>
      <c r="L36" s="73"/>
      <c r="M36" s="92">
        <f>+'Ark1'!U463</f>
        <v>28.867585877102197</v>
      </c>
      <c r="N36" s="197">
        <f t="shared" si="10"/>
        <v>-1.013187434794979</v>
      </c>
      <c r="O36" s="212"/>
      <c r="P36" s="450">
        <f>+IF(K36=0,"",'Ark1'!AJ463)</f>
        <v>111.57223575255702</v>
      </c>
      <c r="Q36" s="433"/>
      <c r="R36" s="460">
        <f>+IF(K36=0,"",'Ark1'!AK463)</f>
        <v>20.701167925281556</v>
      </c>
      <c r="S36" s="212"/>
      <c r="T36" s="1">
        <f>+'Ark1'!T463</f>
        <v>6.5691400334741363</v>
      </c>
      <c r="U36" s="197">
        <f t="shared" si="11"/>
        <v>-0.13680851958052731</v>
      </c>
      <c r="V36" s="92">
        <f>+'Ark1'!W463</f>
        <v>14.059137642464336</v>
      </c>
      <c r="W36" s="95"/>
      <c r="X36" s="11">
        <f>+'Ark1'!X463</f>
        <v>98.485693791344517</v>
      </c>
      <c r="Y36" s="11">
        <f>+'Ark1'!Y463</f>
        <v>84.570016737068627</v>
      </c>
      <c r="Z36" s="11">
        <f>+'Ark1'!Z463</f>
        <v>5.6955681776165239</v>
      </c>
      <c r="AA36" s="71"/>
      <c r="AB36" s="92">
        <f>+'Ark1'!Z463</f>
        <v>5.6955681776165239</v>
      </c>
      <c r="AC36" s="1">
        <f>+'Ark1'!AC463</f>
        <v>0</v>
      </c>
      <c r="AD36" s="11">
        <f>+'Ark1'!AE463</f>
        <v>0</v>
      </c>
      <c r="AE36" s="92">
        <f t="shared" si="12"/>
        <v>2.5496850233692339</v>
      </c>
      <c r="AF36" s="47"/>
      <c r="AG36" s="4"/>
      <c r="AH36" s="59"/>
      <c r="AI36" s="59"/>
      <c r="AJ36" s="5"/>
      <c r="AK36" s="5"/>
      <c r="AM36" s="13"/>
      <c r="AN36" s="13"/>
      <c r="AO36" s="11"/>
      <c r="AP36" s="11"/>
      <c r="AQ36" s="11"/>
    </row>
    <row r="37" spans="1:43" ht="15" customHeight="1">
      <c r="A37" s="47"/>
      <c r="B37">
        <f>+'Ark1'!C464</f>
        <v>2023</v>
      </c>
      <c r="C37">
        <f>+'Ark1'!L464</f>
        <v>9</v>
      </c>
      <c r="D37" s="65" t="str">
        <f>VLOOKUP(C37,RNR!$F$16:$G$31,2)</f>
        <v>R+</v>
      </c>
      <c r="E37" s="316">
        <f>+'Ark1'!Q464</f>
        <v>3685</v>
      </c>
      <c r="F37" s="316">
        <f>+'Ark1'!R464</f>
        <v>8451</v>
      </c>
      <c r="G37" s="197">
        <f>+'Ark1'!AG464</f>
        <v>22.270016049744982</v>
      </c>
      <c r="H37" s="197">
        <f t="shared" si="9"/>
        <v>1.4485896302372296</v>
      </c>
      <c r="I37" s="197">
        <f>+'Ark1'!AH464</f>
        <v>1.7039403620873275</v>
      </c>
      <c r="J37" s="95"/>
      <c r="K37" s="432">
        <f>+'Ark1'!AI464</f>
        <v>2724</v>
      </c>
      <c r="L37" s="73"/>
      <c r="M37" s="92">
        <f>+'Ark1'!U464</f>
        <v>33.645627736362357</v>
      </c>
      <c r="N37" s="197">
        <f t="shared" si="10"/>
        <v>-1.1205277921917016</v>
      </c>
      <c r="O37" s="212"/>
      <c r="P37" s="450">
        <f>+IF(K37=0,"",'Ark1'!AJ464)</f>
        <v>112.8662995594711</v>
      </c>
      <c r="Q37" s="433"/>
      <c r="R37" s="460">
        <f>+IF(K37=0,"",'Ark1'!AK464)</f>
        <v>22.958952367569744</v>
      </c>
      <c r="S37" s="212"/>
      <c r="T37" s="1">
        <f>+'Ark1'!T464</f>
        <v>7.229085315347298</v>
      </c>
      <c r="U37" s="197">
        <f t="shared" si="11"/>
        <v>-0.20712367614723348</v>
      </c>
      <c r="V37" s="92">
        <f>+'Ark1'!W464</f>
        <v>21.961898000236658</v>
      </c>
      <c r="W37" s="95"/>
      <c r="X37" s="11">
        <f>+'Ark1'!X464</f>
        <v>99.846172050644896</v>
      </c>
      <c r="Y37" s="11">
        <f>+'Ark1'!Y464</f>
        <v>96.213465862028144</v>
      </c>
      <c r="Z37" s="11">
        <f>+'Ark1'!Z464</f>
        <v>6.0274872873402545</v>
      </c>
      <c r="AA37" s="71"/>
      <c r="AB37" s="92">
        <f>+'Ark1'!Z464</f>
        <v>6.0274872873402545</v>
      </c>
      <c r="AC37" s="1">
        <f>+'Ark1'!AC464</f>
        <v>0</v>
      </c>
      <c r="AD37" s="11">
        <f>+'Ark1'!AE464</f>
        <v>0</v>
      </c>
      <c r="AE37" s="92">
        <f t="shared" si="12"/>
        <v>2.2933514246947082</v>
      </c>
      <c r="AF37" s="47"/>
      <c r="AG37" s="4"/>
      <c r="AH37" s="59"/>
      <c r="AI37" s="59"/>
      <c r="AJ37" s="5"/>
      <c r="AK37" s="5"/>
      <c r="AM37" s="13"/>
      <c r="AN37" s="13"/>
      <c r="AO37" s="11"/>
      <c r="AP37" s="11"/>
      <c r="AQ37" s="11"/>
    </row>
    <row r="38" spans="1:43" ht="15" customHeight="1">
      <c r="A38" s="47"/>
      <c r="B38">
        <f>+'Ark1'!C465</f>
        <v>2023</v>
      </c>
      <c r="C38">
        <f>+'Ark1'!L465</f>
        <v>10</v>
      </c>
      <c r="D38" s="65" t="str">
        <f>VLOOKUP(C38,RNR!$F$16:$G$31,2)</f>
        <v>U-</v>
      </c>
      <c r="E38" s="316">
        <f>+'Ark1'!Q465</f>
        <v>1378</v>
      </c>
      <c r="F38" s="316">
        <f>+'Ark1'!R465</f>
        <v>2041</v>
      </c>
      <c r="G38" s="197">
        <f>+'Ark1'!AG465</f>
        <v>5.9924478790557796</v>
      </c>
      <c r="H38" s="197">
        <f t="shared" si="9"/>
        <v>0.53199764649655723</v>
      </c>
      <c r="I38" s="197">
        <f>+'Ark1'!AH465</f>
        <v>1.6658500734933857</v>
      </c>
      <c r="J38" s="95"/>
      <c r="K38" s="432">
        <f>+'Ark1'!AI465</f>
        <v>723</v>
      </c>
      <c r="L38" s="73"/>
      <c r="M38" s="92">
        <f>+'Ark1'!U465</f>
        <v>37.486722195002407</v>
      </c>
      <c r="N38" s="197">
        <f t="shared" si="10"/>
        <v>-1.3321241578170913</v>
      </c>
      <c r="O38" s="212"/>
      <c r="P38" s="450">
        <f>+IF(K38=0,"",'Ark1'!AJ465)</f>
        <v>113.33955739972342</v>
      </c>
      <c r="Q38" s="433"/>
      <c r="R38" s="460">
        <f>+IF(K38=0,"",'Ark1'!AK465)</f>
        <v>24.804882208993511</v>
      </c>
      <c r="S38" s="212"/>
      <c r="T38" s="1">
        <f>+'Ark1'!T465</f>
        <v>8.1117099461048507</v>
      </c>
      <c r="U38" s="197">
        <f t="shared" si="11"/>
        <v>-0.23386687748542734</v>
      </c>
      <c r="V38" s="92">
        <f>+'Ark1'!W465</f>
        <v>37.040666340029389</v>
      </c>
      <c r="W38" s="95"/>
      <c r="X38" s="11">
        <f>+'Ark1'!X465</f>
        <v>100</v>
      </c>
      <c r="Y38" s="11">
        <f>+'Ark1'!Y465</f>
        <v>98.726114649681563</v>
      </c>
      <c r="Z38" s="11">
        <f>+'Ark1'!Z465</f>
        <v>6.6816959919254604</v>
      </c>
      <c r="AA38" s="71"/>
      <c r="AB38" s="92">
        <f>+'Ark1'!Z465</f>
        <v>6.6816959919254604</v>
      </c>
      <c r="AC38" s="1">
        <f>+'Ark1'!AC465</f>
        <v>0</v>
      </c>
      <c r="AD38" s="11">
        <f>+'Ark1'!AE465</f>
        <v>0</v>
      </c>
      <c r="AE38" s="92">
        <f t="shared" si="12"/>
        <v>1.4811320754716981</v>
      </c>
      <c r="AF38" s="47"/>
      <c r="AG38" s="4"/>
      <c r="AH38" s="59"/>
      <c r="AI38" s="58"/>
      <c r="AJ38" s="5"/>
      <c r="AK38" s="5"/>
      <c r="AM38" s="13"/>
      <c r="AN38" s="13"/>
      <c r="AO38" s="11"/>
      <c r="AP38" s="11"/>
      <c r="AQ38" s="11"/>
    </row>
    <row r="39" spans="1:43" ht="15" customHeight="1">
      <c r="A39" s="47"/>
      <c r="B39">
        <f>+'Ark1'!C466</f>
        <v>2023</v>
      </c>
      <c r="C39">
        <f>+'Ark1'!L466</f>
        <v>11</v>
      </c>
      <c r="D39" s="65" t="str">
        <f>VLOOKUP(C39,RNR!$F$16:$G$31,2)</f>
        <v>U</v>
      </c>
      <c r="E39" s="316">
        <f>+'Ark1'!Q466</f>
        <v>544</v>
      </c>
      <c r="F39" s="316">
        <f>+'Ark1'!R466</f>
        <v>714</v>
      </c>
      <c r="G39" s="197">
        <f>+'Ark1'!AG466</f>
        <v>2.2494471249715287</v>
      </c>
      <c r="H39" s="197">
        <f t="shared" si="9"/>
        <v>0.4036249097223199</v>
      </c>
      <c r="I39" s="197">
        <f>+'Ark1'!AH466</f>
        <v>1.9607843137254899</v>
      </c>
      <c r="J39" s="95"/>
      <c r="K39" s="432">
        <f>+'Ark1'!AI466</f>
        <v>264</v>
      </c>
      <c r="L39" s="73"/>
      <c r="M39" s="92">
        <f>+'Ark1'!U466</f>
        <v>40.224789915966383</v>
      </c>
      <c r="N39" s="197">
        <f t="shared" si="10"/>
        <v>-2.0503100840335549</v>
      </c>
      <c r="O39" s="212"/>
      <c r="P39" s="450">
        <f>+IF(K39=0,"",'Ark1'!AJ466)</f>
        <v>113.8117424242424</v>
      </c>
      <c r="Q39" s="433"/>
      <c r="R39" s="460">
        <f>+IF(K39=0,"",'Ark1'!AK466)</f>
        <v>26.22660138848256</v>
      </c>
      <c r="S39" s="212"/>
      <c r="T39" s="1">
        <f>+'Ark1'!T466</f>
        <v>8.6428571428571388</v>
      </c>
      <c r="U39" s="197">
        <f t="shared" si="11"/>
        <v>-0.50714285714286156</v>
      </c>
      <c r="V39" s="92">
        <f>+'Ark1'!W466</f>
        <v>49.439775910364155</v>
      </c>
      <c r="W39" s="95"/>
      <c r="X39" s="11">
        <f>+'Ark1'!X466</f>
        <v>100</v>
      </c>
      <c r="Y39" s="11">
        <f>+'Ark1'!Y466</f>
        <v>99.85994397759103</v>
      </c>
      <c r="Z39" s="11">
        <f>+'Ark1'!Z466</f>
        <v>6.7932277220063026</v>
      </c>
      <c r="AA39" s="71"/>
      <c r="AB39" s="92">
        <f>+'Ark1'!Z466</f>
        <v>6.7932277220063026</v>
      </c>
      <c r="AC39" s="1">
        <f>+'Ark1'!AC466</f>
        <v>0</v>
      </c>
      <c r="AD39" s="11">
        <f>+'Ark1'!AE466</f>
        <v>0</v>
      </c>
      <c r="AE39" s="92">
        <f t="shared" si="12"/>
        <v>1.3125</v>
      </c>
      <c r="AF39" s="47"/>
      <c r="AH39" s="59"/>
      <c r="AM39" s="13"/>
      <c r="AN39" s="13"/>
      <c r="AO39" s="11"/>
      <c r="AP39" s="11"/>
      <c r="AQ39" s="11"/>
    </row>
    <row r="40" spans="1:43" ht="15" customHeight="1">
      <c r="A40" s="47"/>
      <c r="B40">
        <f>+'Ark1'!C467</f>
        <v>2023</v>
      </c>
      <c r="C40">
        <f>+'Ark1'!L467</f>
        <v>12</v>
      </c>
      <c r="D40" s="65" t="str">
        <f>VLOOKUP(C40,RNR!$F$16:$G$31,2)</f>
        <v>U+</v>
      </c>
      <c r="E40" s="316">
        <f>+'Ark1'!Q467</f>
        <v>145</v>
      </c>
      <c r="F40" s="316">
        <f>+'Ark1'!R467</f>
        <v>177</v>
      </c>
      <c r="G40" s="197">
        <f>+'Ark1'!AG467</f>
        <v>0.60234320639633854</v>
      </c>
      <c r="H40" s="197">
        <f t="shared" si="9"/>
        <v>0.19424172156268166</v>
      </c>
      <c r="I40" s="197">
        <f>+'Ark1'!AH467</f>
        <v>0.56497175141242917</v>
      </c>
      <c r="J40" s="95"/>
      <c r="K40" s="432">
        <f>+'Ark1'!AI467</f>
        <v>110</v>
      </c>
      <c r="L40" s="73"/>
      <c r="M40" s="92">
        <f>+'Ark1'!U467</f>
        <v>43.449717514124288</v>
      </c>
      <c r="N40" s="197">
        <f t="shared" si="10"/>
        <v>-1.4149224858757137</v>
      </c>
      <c r="O40" s="212"/>
      <c r="P40" s="450">
        <f>+IF(K40=0,"",'Ark1'!AJ467)</f>
        <v>114.43727272727271</v>
      </c>
      <c r="Q40" s="433"/>
      <c r="R40" s="460">
        <f>+IF(K40=0,"",'Ark1'!AK467)</f>
        <v>28.069726455520922</v>
      </c>
      <c r="S40" s="212"/>
      <c r="T40" s="1">
        <f>+'Ark1'!T467</f>
        <v>9.5480225988700553</v>
      </c>
      <c r="U40" s="197">
        <f t="shared" si="11"/>
        <v>-0.2599774011299445</v>
      </c>
      <c r="V40" s="92">
        <f>+'Ark1'!W467</f>
        <v>63.841807909604519</v>
      </c>
      <c r="W40" s="95"/>
      <c r="X40" s="11">
        <f>+'Ark1'!X467</f>
        <v>100</v>
      </c>
      <c r="Y40" s="11">
        <f>+'Ark1'!Y467</f>
        <v>99.435028248587585</v>
      </c>
      <c r="Z40" s="11">
        <f>+'Ark1'!Z467</f>
        <v>7.6935156811448451</v>
      </c>
      <c r="AA40" s="71"/>
      <c r="AB40" s="92">
        <f>+'Ark1'!Z467</f>
        <v>7.6935156811448451</v>
      </c>
      <c r="AC40" s="1">
        <f>+'Ark1'!AC467</f>
        <v>0</v>
      </c>
      <c r="AD40" s="11">
        <f>+'Ark1'!AE467</f>
        <v>0</v>
      </c>
      <c r="AE40" s="92">
        <f t="shared" si="12"/>
        <v>1.2206896551724138</v>
      </c>
      <c r="AF40" s="47"/>
      <c r="AG40" s="2"/>
      <c r="AH40" s="59"/>
      <c r="AI40" s="58"/>
      <c r="AK40" s="5"/>
      <c r="AM40" s="13"/>
      <c r="AN40" s="13"/>
      <c r="AO40" s="11"/>
      <c r="AP40" s="11"/>
      <c r="AQ40" s="11"/>
    </row>
    <row r="41" spans="1:43" ht="15" customHeight="1">
      <c r="A41" s="47"/>
      <c r="B41">
        <f>+'Ark1'!C468</f>
        <v>2023</v>
      </c>
      <c r="C41">
        <f>+'Ark1'!L468</f>
        <v>13</v>
      </c>
      <c r="D41" s="65" t="str">
        <f>VLOOKUP(C41,RNR!$F$16:$G$31,2)</f>
        <v>E-</v>
      </c>
      <c r="E41" s="316">
        <f>+'Ark1'!Q468</f>
        <v>11</v>
      </c>
      <c r="F41" s="316">
        <f>+'Ark1'!R468</f>
        <v>11</v>
      </c>
      <c r="G41" s="197">
        <f>+'Ark1'!AG468</f>
        <v>4.2011923115361095E-2</v>
      </c>
      <c r="H41" s="197">
        <f t="shared" si="9"/>
        <v>1.5501714465537768E-2</v>
      </c>
      <c r="I41" s="197">
        <f>+'Ark1'!AH468</f>
        <v>0</v>
      </c>
      <c r="J41" s="95"/>
      <c r="K41" s="432">
        <f>+'Ark1'!AI468</f>
        <v>6</v>
      </c>
      <c r="L41" s="73"/>
      <c r="M41" s="92">
        <f>+'Ark1'!U468</f>
        <v>48.763636363636358</v>
      </c>
      <c r="N41" s="197">
        <f t="shared" si="10"/>
        <v>-3.2792207792207648</v>
      </c>
      <c r="O41" s="212"/>
      <c r="P41" s="450">
        <f>+IF(K41=0,"",'Ark1'!AJ468)</f>
        <v>114.03333333333336</v>
      </c>
      <c r="Q41" s="433"/>
      <c r="R41" s="460">
        <f>+IF(K41=0,"",'Ark1'!AK468)</f>
        <v>29.860282806103239</v>
      </c>
      <c r="S41" s="212"/>
      <c r="T41" s="1">
        <f>+'Ark1'!T468</f>
        <v>10.181818181818182</v>
      </c>
      <c r="U41" s="197">
        <f t="shared" si="11"/>
        <v>0.32467532467532045</v>
      </c>
      <c r="V41" s="92">
        <f>+'Ark1'!W468</f>
        <v>54.545454545454554</v>
      </c>
      <c r="W41" s="95"/>
      <c r="X41" s="11">
        <f>+'Ark1'!X468</f>
        <v>100</v>
      </c>
      <c r="Y41" s="11">
        <f>+'Ark1'!Y468</f>
        <v>100</v>
      </c>
      <c r="Z41" s="11">
        <f>+'Ark1'!Z468</f>
        <v>11.662314812114264</v>
      </c>
      <c r="AA41" s="71"/>
      <c r="AB41" s="92">
        <f>+'Ark1'!Z468</f>
        <v>11.662314812114264</v>
      </c>
      <c r="AC41" s="1">
        <f>+'Ark1'!AC468</f>
        <v>0</v>
      </c>
      <c r="AD41" s="11">
        <f>+'Ark1'!AE468</f>
        <v>0</v>
      </c>
      <c r="AE41" s="92">
        <f t="shared" si="12"/>
        <v>1</v>
      </c>
      <c r="AF41" s="47"/>
      <c r="AG41" s="2"/>
      <c r="AH41" s="59"/>
      <c r="AI41" s="58"/>
      <c r="AM41" s="13"/>
      <c r="AN41" s="13"/>
      <c r="AO41" s="11"/>
      <c r="AP41" s="11"/>
      <c r="AQ41" s="11"/>
    </row>
    <row r="42" spans="1:43" ht="15" customHeight="1">
      <c r="A42" s="47"/>
      <c r="B42">
        <f>+'Ark1'!C469</f>
        <v>2023</v>
      </c>
      <c r="C42">
        <f>+'Ark1'!L469</f>
        <v>14</v>
      </c>
      <c r="D42" s="65" t="str">
        <f>VLOOKUP(C42,RNR!$F$16:$G$31,2)</f>
        <v>E</v>
      </c>
      <c r="E42" s="316">
        <f>+'Ark1'!Q469</f>
        <v>3</v>
      </c>
      <c r="F42" s="316">
        <f>+'Ark1'!R469</f>
        <v>3</v>
      </c>
      <c r="G42" s="197">
        <f>+'Ark1'!AG469</f>
        <v>1.3150264524737377E-2</v>
      </c>
      <c r="H42" s="197">
        <f t="shared" si="9"/>
        <v>-5.0350254604145626E-3</v>
      </c>
      <c r="I42" s="197">
        <f>+'Ark1'!AH469</f>
        <v>0</v>
      </c>
      <c r="J42" s="95"/>
      <c r="K42" s="432">
        <f>+'Ark1'!AI469</f>
        <v>0</v>
      </c>
      <c r="L42" s="73"/>
      <c r="M42" s="92">
        <f>+'Ark1'!U469</f>
        <v>55.966666666666683</v>
      </c>
      <c r="N42" s="197">
        <f t="shared" si="10"/>
        <v>5.9866666666666717</v>
      </c>
      <c r="O42" s="212"/>
      <c r="P42" s="450" t="str">
        <f>+IF(K42=0,"",'Ark1'!AJ469)</f>
        <v/>
      </c>
      <c r="Q42" s="433"/>
      <c r="R42" s="460" t="str">
        <f>+IF(K42=0,"",'Ark1'!AK469)</f>
        <v/>
      </c>
      <c r="S42" s="212"/>
      <c r="T42" s="1">
        <f>+'Ark1'!T469</f>
        <v>12.333333333333336</v>
      </c>
      <c r="U42" s="197">
        <f t="shared" si="11"/>
        <v>0.73333333333333606</v>
      </c>
      <c r="V42" s="92">
        <f>+'Ark1'!W469</f>
        <v>100</v>
      </c>
      <c r="W42" s="95"/>
      <c r="X42" s="11">
        <f>+'Ark1'!X469</f>
        <v>100</v>
      </c>
      <c r="Y42" s="11">
        <f>+'Ark1'!Y469</f>
        <v>100</v>
      </c>
      <c r="Z42" s="11">
        <f>+'Ark1'!Z469</f>
        <v>5.0631566789459779</v>
      </c>
      <c r="AA42" s="71"/>
      <c r="AB42" s="92">
        <f>+'Ark1'!Z469</f>
        <v>5.0631566789459779</v>
      </c>
      <c r="AC42" s="1">
        <f>+'Ark1'!AC469</f>
        <v>0</v>
      </c>
      <c r="AD42" s="11">
        <f>+'Ark1'!AE469</f>
        <v>0</v>
      </c>
      <c r="AE42" s="92">
        <f t="shared" si="12"/>
        <v>1</v>
      </c>
      <c r="AF42" s="47"/>
      <c r="AG42" s="14"/>
      <c r="AH42" s="59"/>
      <c r="AI42" s="13"/>
      <c r="AM42" s="13"/>
      <c r="AN42" s="13"/>
      <c r="AO42" s="11"/>
      <c r="AP42" s="11"/>
      <c r="AQ42" s="11"/>
    </row>
    <row r="43" spans="1:43" s="520" customFormat="1" ht="15" customHeight="1">
      <c r="A43" s="47"/>
      <c r="B43" s="520">
        <f>+'Ark1'!C470</f>
        <v>2023</v>
      </c>
      <c r="C43" s="520">
        <f>+'Ark1'!L470</f>
        <v>15</v>
      </c>
      <c r="D43" s="65" t="str">
        <f>VLOOKUP(C43,RNR!$F$16:$G$31,2)</f>
        <v>E+</v>
      </c>
      <c r="E43" s="521">
        <f>+'Ark1'!Q470</f>
        <v>2</v>
      </c>
      <c r="F43" s="521">
        <f>+'Ark1'!R470</f>
        <v>2</v>
      </c>
      <c r="G43" s="197">
        <f>+'Ark1'!AG470</f>
        <v>9.2811575115031523E-3</v>
      </c>
      <c r="H43" s="197">
        <f>+G43-G63</f>
        <v>-0.14332609931427504</v>
      </c>
      <c r="I43" s="197">
        <f>+'Ark1'!AH470</f>
        <v>0</v>
      </c>
      <c r="J43" s="95"/>
      <c r="K43" s="432">
        <f>+'Ark1'!AI470</f>
        <v>2</v>
      </c>
      <c r="L43" s="73"/>
      <c r="M43" s="92">
        <f>+'Ark1'!U470</f>
        <v>59.25</v>
      </c>
      <c r="N43" s="197">
        <f>+M43-M63</f>
        <v>38.690098039215684</v>
      </c>
      <c r="O43" s="212"/>
      <c r="P43" s="450">
        <f>+IF(K43=0,"",'Ark1'!AJ470)</f>
        <v>119.7</v>
      </c>
      <c r="Q43" s="433"/>
      <c r="R43" s="460">
        <f>+IF(K43=0,"",'Ark1'!AK470)</f>
        <v>34.576188358566377</v>
      </c>
      <c r="S43" s="212"/>
      <c r="T43" s="1">
        <f>+'Ark1'!T470</f>
        <v>12</v>
      </c>
      <c r="U43" s="197">
        <f>+T43-T63</f>
        <v>8.4901960784313726</v>
      </c>
      <c r="V43" s="92">
        <f>+'Ark1'!W470</f>
        <v>100</v>
      </c>
      <c r="W43" s="95"/>
      <c r="X43" s="522">
        <f>+'Ark1'!X470</f>
        <v>100</v>
      </c>
      <c r="Y43" s="522">
        <f>+'Ark1'!Y470</f>
        <v>100</v>
      </c>
      <c r="Z43" s="522">
        <f>+'Ark1'!Z470</f>
        <v>2.0500000000000798</v>
      </c>
      <c r="AA43" s="71"/>
      <c r="AB43" s="92">
        <f>+'Ark1'!Z470</f>
        <v>2.0500000000000798</v>
      </c>
      <c r="AC43" s="1">
        <f>+'Ark1'!AC470</f>
        <v>0</v>
      </c>
      <c r="AD43" s="522">
        <f>+'Ark1'!AE470</f>
        <v>0</v>
      </c>
      <c r="AE43" s="92">
        <f t="shared" ref="AE43:AE45" si="13">+F43/E43</f>
        <v>1</v>
      </c>
      <c r="AF43" s="47"/>
      <c r="AG43" s="14"/>
      <c r="AH43" s="59"/>
      <c r="AI43" s="13"/>
      <c r="AM43" s="13"/>
      <c r="AN43" s="13"/>
      <c r="AO43" s="522"/>
      <c r="AP43" s="522"/>
      <c r="AQ43" s="522"/>
    </row>
    <row r="44" spans="1:43" s="523" customFormat="1" ht="10.050000000000001" customHeight="1">
      <c r="A44" s="47"/>
      <c r="B44" s="47"/>
      <c r="C44" s="47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14"/>
      <c r="AH44" s="59"/>
      <c r="AI44" s="13"/>
      <c r="AM44" s="13"/>
      <c r="AN44" s="13"/>
      <c r="AO44" s="524"/>
      <c r="AP44" s="524"/>
      <c r="AQ44" s="524"/>
    </row>
    <row r="45" spans="1:43" ht="15" customHeight="1">
      <c r="A45" s="47"/>
      <c r="B45" s="520">
        <f>+'Ark1'!C471</f>
        <v>2023</v>
      </c>
      <c r="C45" s="520">
        <f>+'Ark1'!L471</f>
        <v>99</v>
      </c>
      <c r="D45" s="65" t="str">
        <f>VLOOKUP(C45,RNR!$F$16:$G$31,2)</f>
        <v>Kasserte</v>
      </c>
      <c r="E45" s="521">
        <f>+'Ark1'!Q471</f>
        <v>77</v>
      </c>
      <c r="F45" s="521">
        <f>+'Ark1'!R471</f>
        <v>85</v>
      </c>
      <c r="G45" s="197">
        <f>+'Ark1'!AG471</f>
        <v>0.14343108650477401</v>
      </c>
      <c r="H45" s="197">
        <f t="shared" ref="H45" si="14">+G45-G65</f>
        <v>-8.9636530532929998E-2</v>
      </c>
      <c r="I45" s="197">
        <f>+'Ark1'!AH471</f>
        <v>31.764705882352938</v>
      </c>
      <c r="J45" s="95"/>
      <c r="K45" s="432">
        <f>+'Ark1'!AI471</f>
        <v>18</v>
      </c>
      <c r="L45" s="73"/>
      <c r="M45" s="92">
        <f>+'Ark1'!U471</f>
        <v>21.54470588235294</v>
      </c>
      <c r="N45" s="197">
        <f t="shared" ref="N45" si="15">+M45-M65</f>
        <v>7.1460300832661758</v>
      </c>
      <c r="O45" s="212"/>
      <c r="P45" s="450">
        <f>+IF(K45=0,"",'Ark1'!AJ471)</f>
        <v>102.66111111111113</v>
      </c>
      <c r="Q45" s="433"/>
      <c r="R45" s="460">
        <f>+IF(K45=0,"",'Ark1'!AK471)</f>
        <v>15.387236859380224</v>
      </c>
      <c r="S45" s="212"/>
      <c r="T45" s="1">
        <f>+'Ark1'!T471</f>
        <v>3.8823529411764697</v>
      </c>
      <c r="U45" s="197">
        <f t="shared" ref="U45" si="16">+T45-T65</f>
        <v>1.5124899274778394</v>
      </c>
      <c r="V45" s="92">
        <f>+'Ark1'!W471</f>
        <v>3.5294117647058822</v>
      </c>
      <c r="W45" s="95"/>
      <c r="X45" s="522">
        <f>+'Ark1'!X471</f>
        <v>75.294117647058812</v>
      </c>
      <c r="Y45" s="522">
        <f>+'Ark1'!Y471</f>
        <v>40</v>
      </c>
      <c r="Z45" s="522">
        <f>+'Ark1'!Z471</f>
        <v>8.2729396707487002</v>
      </c>
      <c r="AA45" s="71"/>
      <c r="AB45" s="92">
        <f>+'Ark1'!Z471</f>
        <v>8.2729396707487002</v>
      </c>
      <c r="AC45" s="1">
        <f>+'Ark1'!AC471</f>
        <v>0</v>
      </c>
      <c r="AD45" s="522">
        <f>+'Ark1'!AE471</f>
        <v>0</v>
      </c>
      <c r="AE45" s="92">
        <f t="shared" si="13"/>
        <v>1.1038961038961039</v>
      </c>
      <c r="AF45" s="47"/>
      <c r="AG45" s="2"/>
      <c r="AH45" s="59"/>
      <c r="AI45" s="5"/>
      <c r="AM45" s="57"/>
      <c r="AN45" s="57"/>
      <c r="AO45" s="11"/>
      <c r="AP45" s="11"/>
      <c r="AQ45" s="11"/>
    </row>
    <row r="46" spans="1:43" ht="18.600000000000001" customHeight="1">
      <c r="A46" s="47"/>
      <c r="B46" s="47"/>
      <c r="C46" s="47"/>
      <c r="D46" s="47"/>
      <c r="E46" s="319"/>
      <c r="F46" s="319"/>
      <c r="G46" s="47"/>
      <c r="H46" s="47"/>
      <c r="I46" s="47"/>
      <c r="J46" s="95"/>
      <c r="K46" s="438"/>
      <c r="L46" s="71"/>
      <c r="M46" s="47"/>
      <c r="N46" s="47"/>
      <c r="O46" s="47"/>
      <c r="P46" s="433"/>
      <c r="Q46" s="433"/>
      <c r="R46" s="455"/>
      <c r="S46" s="212"/>
      <c r="T46" s="47"/>
      <c r="U46" s="47"/>
      <c r="V46" s="47"/>
      <c r="W46" s="95"/>
      <c r="X46" s="47"/>
      <c r="Y46" s="47"/>
      <c r="Z46" s="47"/>
      <c r="AA46" s="71"/>
      <c r="AB46" s="47"/>
      <c r="AC46" s="47"/>
      <c r="AD46" s="47"/>
      <c r="AE46" s="47"/>
      <c r="AF46" s="47"/>
      <c r="AG46" s="2"/>
      <c r="AH46" s="59"/>
      <c r="AI46" s="5"/>
      <c r="AM46" s="57"/>
      <c r="AN46" s="57"/>
      <c r="AO46" s="11"/>
      <c r="AP46" s="11"/>
      <c r="AQ46" s="11"/>
    </row>
    <row r="47" spans="1:43" ht="15.6">
      <c r="A47" s="47"/>
      <c r="B47" s="54">
        <f>+'Ark1'!C472</f>
        <v>2022</v>
      </c>
      <c r="C47" s="54">
        <f>+'Ark1'!L472</f>
        <v>1</v>
      </c>
      <c r="D47" s="65" t="str">
        <f>VLOOKUP(C47,RNR!$F$16:$G$31,2)</f>
        <v>P-</v>
      </c>
      <c r="E47" s="329">
        <f>+'Ark1'!Q472</f>
        <v>118</v>
      </c>
      <c r="F47" s="329">
        <f>+'Ark1'!R472</f>
        <v>125</v>
      </c>
      <c r="G47" s="179">
        <f>+'Ark1'!AG472</f>
        <v>0.12917959673046089</v>
      </c>
      <c r="H47" s="179">
        <f t="shared" ref="H47:H61" si="17">+G47-G65</f>
        <v>-0.10388802030724312</v>
      </c>
      <c r="I47" s="179">
        <f>+'Ark1'!AH472</f>
        <v>6.4</v>
      </c>
      <c r="J47" s="179"/>
      <c r="K47" s="442"/>
      <c r="L47" s="273"/>
      <c r="M47" s="157">
        <f>+'Ark1'!U472</f>
        <v>14.201360000000003</v>
      </c>
      <c r="N47" s="179">
        <f t="shared" ref="N47:N61" si="18">+M47-M65</f>
        <v>-0.19731579908676089</v>
      </c>
      <c r="O47" s="179"/>
      <c r="P47" s="451"/>
      <c r="Q47" s="451"/>
      <c r="R47" s="461"/>
      <c r="S47" s="451"/>
      <c r="T47" s="56">
        <f>+'Ark1'!T472</f>
        <v>2.4079999999999999</v>
      </c>
      <c r="U47" s="179">
        <f t="shared" ref="U47:U61" si="19">+T47-T65</f>
        <v>3.8136986301369635E-2</v>
      </c>
      <c r="V47" s="157">
        <f>+'Ark1'!W472</f>
        <v>0</v>
      </c>
      <c r="W47" s="95"/>
      <c r="X47" s="74">
        <f>+'Ark1'!X472</f>
        <v>36.799999999999997</v>
      </c>
      <c r="Y47" s="74">
        <f>+'Ark1'!Y472</f>
        <v>4.8</v>
      </c>
      <c r="Z47" s="74">
        <f>+'Ark1'!Z472</f>
        <v>4.6064152385993005</v>
      </c>
      <c r="AA47" s="71"/>
      <c r="AB47" s="157">
        <f>+'Ark1'!Z472</f>
        <v>4.6064152385993005</v>
      </c>
      <c r="AC47" s="56">
        <f>+'Ark1'!AC472</f>
        <v>0</v>
      </c>
      <c r="AD47" s="74">
        <f>+'Ark1'!AE472</f>
        <v>0</v>
      </c>
      <c r="AE47" s="157">
        <f t="shared" si="12"/>
        <v>1.0593220338983051</v>
      </c>
      <c r="AF47" s="47"/>
      <c r="AG47" s="4"/>
      <c r="AH47" s="59"/>
      <c r="AI47" s="4"/>
      <c r="AJ47" s="4"/>
      <c r="AK47" s="4"/>
    </row>
    <row r="48" spans="1:43" ht="15.6">
      <c r="A48" s="47"/>
      <c r="B48" s="54">
        <f>+'Ark1'!C473</f>
        <v>2022</v>
      </c>
      <c r="C48" s="54">
        <f>+'Ark1'!L473</f>
        <v>2</v>
      </c>
      <c r="D48" s="65" t="str">
        <f>VLOOKUP(C48,RNR!$F$16:$G$31,2)</f>
        <v>P</v>
      </c>
      <c r="E48" s="329">
        <f>+'Ark1'!Q473</f>
        <v>423</v>
      </c>
      <c r="F48" s="329">
        <f>+'Ark1'!R473</f>
        <v>571</v>
      </c>
      <c r="G48" s="179">
        <f>+'Ark1'!AG473</f>
        <v>0.65109741930432141</v>
      </c>
      <c r="H48" s="179">
        <f t="shared" si="17"/>
        <v>-0.11187527322234869</v>
      </c>
      <c r="I48" s="179">
        <f>+'Ark1'!AH473</f>
        <v>6.6549912434325744</v>
      </c>
      <c r="J48" s="179"/>
      <c r="K48" s="442"/>
      <c r="L48" s="273"/>
      <c r="M48" s="157">
        <f>+'Ark1'!U473</f>
        <v>15.669527145359025</v>
      </c>
      <c r="N48" s="179">
        <f t="shared" si="18"/>
        <v>-0.23824126628510278</v>
      </c>
      <c r="O48" s="179"/>
      <c r="P48" s="451"/>
      <c r="Q48" s="451"/>
      <c r="R48" s="461"/>
      <c r="S48" s="451"/>
      <c r="T48" s="56">
        <f>+'Ark1'!T473</f>
        <v>3.2154115586690009</v>
      </c>
      <c r="U48" s="179">
        <f t="shared" si="19"/>
        <v>6.7055083965265716E-2</v>
      </c>
      <c r="V48" s="157">
        <f>+'Ark1'!W473</f>
        <v>0</v>
      </c>
      <c r="W48" s="95"/>
      <c r="X48" s="74">
        <f>+'Ark1'!X473</f>
        <v>48.511383537653238</v>
      </c>
      <c r="Y48" s="74">
        <f>+'Ark1'!Y473</f>
        <v>6.8301225919439599</v>
      </c>
      <c r="Z48" s="74">
        <f>+'Ark1'!Z473</f>
        <v>5.003709617276634</v>
      </c>
      <c r="AA48" s="71"/>
      <c r="AB48" s="157">
        <f>+'Ark1'!Z473</f>
        <v>5.003709617276634</v>
      </c>
      <c r="AC48" s="56">
        <f>+'Ark1'!AC473</f>
        <v>0</v>
      </c>
      <c r="AD48" s="74">
        <f>+'Ark1'!AE473</f>
        <v>0</v>
      </c>
      <c r="AE48" s="157">
        <f t="shared" si="12"/>
        <v>1.3498817966903074</v>
      </c>
      <c r="AF48" s="47"/>
      <c r="AG48" s="4"/>
      <c r="AH48" s="59"/>
      <c r="AI48" s="16"/>
      <c r="AJ48" s="1"/>
      <c r="AK48" s="18"/>
      <c r="AM48" s="1"/>
      <c r="AN48" s="5"/>
    </row>
    <row r="49" spans="1:43" ht="15.6">
      <c r="A49" s="47"/>
      <c r="B49" s="54">
        <f>+'Ark1'!C474</f>
        <v>2022</v>
      </c>
      <c r="C49" s="54">
        <f>+'Ark1'!L474</f>
        <v>3</v>
      </c>
      <c r="D49" s="65" t="str">
        <f>VLOOKUP(C49,RNR!$F$16:$G$31,2)</f>
        <v>P+</v>
      </c>
      <c r="E49" s="329">
        <f>+'Ark1'!Q474</f>
        <v>768</v>
      </c>
      <c r="F49" s="329">
        <f>+'Ark1'!R474</f>
        <v>1144</v>
      </c>
      <c r="G49" s="179">
        <f>+'Ark1'!AG474</f>
        <v>1.3878738245054723</v>
      </c>
      <c r="H49" s="179">
        <f t="shared" si="17"/>
        <v>-4.8016375591455551E-2</v>
      </c>
      <c r="I49" s="179">
        <f>+'Ark1'!AH474</f>
        <v>6.3811188811188817</v>
      </c>
      <c r="J49" s="179"/>
      <c r="K49" s="442"/>
      <c r="L49" s="273"/>
      <c r="M49" s="157">
        <f>+'Ark1'!U474</f>
        <v>16.67131993006991</v>
      </c>
      <c r="N49" s="179">
        <f t="shared" si="18"/>
        <v>-0.19372160963371954</v>
      </c>
      <c r="O49" s="179"/>
      <c r="P49" s="451"/>
      <c r="Q49" s="451"/>
      <c r="R49" s="461"/>
      <c r="S49" s="451"/>
      <c r="T49" s="56">
        <f>+'Ark1'!T474</f>
        <v>3.8409090909090904</v>
      </c>
      <c r="U49" s="179">
        <f t="shared" si="19"/>
        <v>9.0616099269118511E-2</v>
      </c>
      <c r="V49" s="157">
        <f>+'Ark1'!W474</f>
        <v>0.17482517482517479</v>
      </c>
      <c r="W49" s="95"/>
      <c r="X49" s="74">
        <f>+'Ark1'!X474</f>
        <v>54.545454545454554</v>
      </c>
      <c r="Y49" s="74">
        <f>+'Ark1'!Y474</f>
        <v>12.762237762237762</v>
      </c>
      <c r="Z49" s="74">
        <f>+'Ark1'!Z474</f>
        <v>5.3897117015956324</v>
      </c>
      <c r="AA49" s="71"/>
      <c r="AB49" s="157">
        <f>+'Ark1'!Z474</f>
        <v>5.3897117015956324</v>
      </c>
      <c r="AC49" s="56">
        <f>+'Ark1'!AC474</f>
        <v>0</v>
      </c>
      <c r="AD49" s="74">
        <f>+'Ark1'!AE474</f>
        <v>0</v>
      </c>
      <c r="AE49" s="157">
        <f t="shared" si="12"/>
        <v>1.4895833333333333</v>
      </c>
      <c r="AF49" s="47"/>
      <c r="AG49" s="4"/>
      <c r="AH49" s="59"/>
      <c r="AI49" s="16"/>
      <c r="AJ49" s="1"/>
      <c r="AK49" s="18"/>
    </row>
    <row r="50" spans="1:43" ht="15.6">
      <c r="A50" s="47"/>
      <c r="B50" s="54">
        <f>+'Ark1'!C475</f>
        <v>2022</v>
      </c>
      <c r="C50" s="54">
        <f>+'Ark1'!L475</f>
        <v>4</v>
      </c>
      <c r="D50" s="65" t="str">
        <f>VLOOKUP(C50,RNR!$F$16:$G$31,2)</f>
        <v>O-</v>
      </c>
      <c r="E50" s="329">
        <f>+'Ark1'!Q475</f>
        <v>1327</v>
      </c>
      <c r="F50" s="329">
        <f>+'Ark1'!R475</f>
        <v>2210</v>
      </c>
      <c r="G50" s="179">
        <f>+'Ark1'!AG475</f>
        <v>2.836775706606578</v>
      </c>
      <c r="H50" s="179">
        <f t="shared" si="17"/>
        <v>0.14671695908919302</v>
      </c>
      <c r="I50" s="179">
        <f>+'Ark1'!AH475</f>
        <v>6.4253393665158383</v>
      </c>
      <c r="J50" s="179"/>
      <c r="K50" s="442"/>
      <c r="L50" s="273"/>
      <c r="M50" s="157">
        <f>+'Ark1'!U475</f>
        <v>17.639194570135757</v>
      </c>
      <c r="N50" s="179">
        <f t="shared" si="18"/>
        <v>-0.34272242591167412</v>
      </c>
      <c r="O50" s="179"/>
      <c r="P50" s="451"/>
      <c r="Q50" s="451"/>
      <c r="R50" s="461"/>
      <c r="S50" s="451"/>
      <c r="T50" s="56">
        <f>+'Ark1'!T475</f>
        <v>4.3502262443438902</v>
      </c>
      <c r="U50" s="179">
        <f t="shared" si="19"/>
        <v>1.3763793751002673E-2</v>
      </c>
      <c r="V50" s="157">
        <f>+'Ark1'!W475</f>
        <v>0.36199095022624422</v>
      </c>
      <c r="W50" s="95"/>
      <c r="X50" s="74">
        <f>+'Ark1'!X475</f>
        <v>58.868778280542976</v>
      </c>
      <c r="Y50" s="74">
        <f>+'Ark1'!Y475</f>
        <v>17.375565610859724</v>
      </c>
      <c r="Z50" s="74">
        <f>+'Ark1'!Z475</f>
        <v>5.488589849570098</v>
      </c>
      <c r="AA50" s="71"/>
      <c r="AB50" s="157">
        <f>+'Ark1'!Z475</f>
        <v>5.488589849570098</v>
      </c>
      <c r="AC50" s="56">
        <f>+'Ark1'!AC475</f>
        <v>0</v>
      </c>
      <c r="AD50" s="74">
        <f>+'Ark1'!AE475</f>
        <v>0</v>
      </c>
      <c r="AE50" s="157">
        <f t="shared" si="12"/>
        <v>1.6654107008289374</v>
      </c>
      <c r="AF50" s="47"/>
      <c r="AG50" s="4"/>
      <c r="AH50" s="59"/>
      <c r="AI50" s="16"/>
      <c r="AJ50" s="1"/>
      <c r="AK50" s="18"/>
    </row>
    <row r="51" spans="1:43" ht="15.6">
      <c r="A51" s="47"/>
      <c r="B51" s="54">
        <f>+'Ark1'!C476</f>
        <v>2022</v>
      </c>
      <c r="C51" s="54">
        <f>+'Ark1'!L476</f>
        <v>5</v>
      </c>
      <c r="D51" s="65" t="str">
        <f>VLOOKUP(C51,RNR!$F$16:$G$31,2)</f>
        <v>O</v>
      </c>
      <c r="E51" s="329">
        <f>+'Ark1'!Q476</f>
        <v>2431</v>
      </c>
      <c r="F51" s="329">
        <f>+'Ark1'!R476</f>
        <v>5049</v>
      </c>
      <c r="G51" s="179">
        <f>+'Ark1'!AG476</f>
        <v>6.989900796659791</v>
      </c>
      <c r="H51" s="179">
        <f t="shared" si="17"/>
        <v>0.45843824638203934</v>
      </c>
      <c r="I51" s="179">
        <f>+'Ark1'!AH476</f>
        <v>6.3775004951475518</v>
      </c>
      <c r="J51" s="179"/>
      <c r="K51" s="442"/>
      <c r="L51" s="273"/>
      <c r="M51" s="157">
        <f>+'Ark1'!U476</f>
        <v>19.024430580312973</v>
      </c>
      <c r="N51" s="179">
        <f t="shared" si="18"/>
        <v>0.12217817389585051</v>
      </c>
      <c r="O51" s="179"/>
      <c r="P51" s="451"/>
      <c r="Q51" s="451"/>
      <c r="R51" s="461"/>
      <c r="S51" s="451"/>
      <c r="T51" s="56">
        <f>+'Ark1'!T476</f>
        <v>5.1546840958605662</v>
      </c>
      <c r="U51" s="179">
        <f t="shared" si="19"/>
        <v>-3.2267775797184761E-2</v>
      </c>
      <c r="V51" s="157">
        <f>+'Ark1'!W476</f>
        <v>1.5448603683897797</v>
      </c>
      <c r="W51" s="95"/>
      <c r="X51" s="74">
        <f>+'Ark1'!X476</f>
        <v>64.072093483858197</v>
      </c>
      <c r="Y51" s="74">
        <f>+'Ark1'!Y476</f>
        <v>26.856803327391567</v>
      </c>
      <c r="Z51" s="74">
        <f>+'Ark1'!Z476</f>
        <v>5.8999177174491244</v>
      </c>
      <c r="AA51" s="71"/>
      <c r="AB51" s="157">
        <f>+'Ark1'!Z476</f>
        <v>5.8999177174491244</v>
      </c>
      <c r="AC51" s="56">
        <f>+'Ark1'!AC476</f>
        <v>0</v>
      </c>
      <c r="AD51" s="74">
        <f>+'Ark1'!AE476</f>
        <v>0</v>
      </c>
      <c r="AE51" s="157">
        <f t="shared" si="12"/>
        <v>2.0769230769230771</v>
      </c>
      <c r="AF51" s="47"/>
      <c r="AG51" s="4"/>
      <c r="AH51" s="59"/>
      <c r="AI51" s="16"/>
      <c r="AJ51" s="1"/>
      <c r="AK51" s="18"/>
    </row>
    <row r="52" spans="1:43" ht="15.6">
      <c r="A52" s="47"/>
      <c r="B52" s="54">
        <f>+'Ark1'!C477</f>
        <v>2022</v>
      </c>
      <c r="C52" s="54">
        <f>+'Ark1'!L477</f>
        <v>6</v>
      </c>
      <c r="D52" s="65" t="str">
        <f>VLOOKUP(C52,RNR!$F$16:$G$31,2)</f>
        <v>O+</v>
      </c>
      <c r="E52" s="329">
        <f>+'Ark1'!Q477</f>
        <v>4023</v>
      </c>
      <c r="F52" s="329">
        <f>+'Ark1'!R477</f>
        <v>9586</v>
      </c>
      <c r="G52" s="179">
        <f>+'Ark1'!AG477</f>
        <v>14.999734388521611</v>
      </c>
      <c r="H52" s="179">
        <f t="shared" si="17"/>
        <v>0.27501059232163882</v>
      </c>
      <c r="I52" s="179">
        <f>+'Ark1'!AH477</f>
        <v>4.923847277279366</v>
      </c>
      <c r="J52" s="179"/>
      <c r="K52" s="442"/>
      <c r="L52" s="273"/>
      <c r="M52" s="157">
        <f>+'Ark1'!U477</f>
        <v>21.502659086167338</v>
      </c>
      <c r="N52" s="179">
        <f t="shared" si="18"/>
        <v>-6.682308779829782E-3</v>
      </c>
      <c r="O52" s="179"/>
      <c r="P52" s="451"/>
      <c r="Q52" s="451"/>
      <c r="R52" s="461"/>
      <c r="S52" s="451"/>
      <c r="T52" s="56">
        <f>+'Ark1'!T477</f>
        <v>5.7032130189860242</v>
      </c>
      <c r="U52" s="179">
        <f t="shared" si="19"/>
        <v>-7.0809870238764283E-2</v>
      </c>
      <c r="V52" s="157">
        <f>+'Ark1'!W477</f>
        <v>4.6630502816607535</v>
      </c>
      <c r="W52" s="95"/>
      <c r="X52" s="74">
        <f>+'Ark1'!X477</f>
        <v>77.477571458376815</v>
      </c>
      <c r="Y52" s="74">
        <f>+'Ark1'!Y477</f>
        <v>42.770707281452125</v>
      </c>
      <c r="Z52" s="74">
        <f>+'Ark1'!Z477</f>
        <v>6.0091745170853521</v>
      </c>
      <c r="AA52" s="71"/>
      <c r="AB52" s="157">
        <f>+'Ark1'!Z477</f>
        <v>6.0091745170853521</v>
      </c>
      <c r="AC52" s="56">
        <f>+'Ark1'!AC477</f>
        <v>0</v>
      </c>
      <c r="AD52" s="74">
        <f>+'Ark1'!AE477</f>
        <v>0</v>
      </c>
      <c r="AE52" s="157">
        <f t="shared" si="12"/>
        <v>2.3827989062888393</v>
      </c>
      <c r="AF52" s="47"/>
      <c r="AG52" s="4"/>
      <c r="AH52" s="59"/>
      <c r="AI52" s="16"/>
      <c r="AJ52" s="13"/>
      <c r="AK52" s="18"/>
    </row>
    <row r="53" spans="1:43" ht="15.6">
      <c r="A53" s="47"/>
      <c r="B53" s="54">
        <f>+'Ark1'!C478</f>
        <v>2022</v>
      </c>
      <c r="C53" s="54">
        <f>+'Ark1'!L478</f>
        <v>7</v>
      </c>
      <c r="D53" s="65" t="str">
        <f>VLOOKUP(C53,RNR!$F$16:$G$31,2)</f>
        <v>R-</v>
      </c>
      <c r="E53" s="329">
        <f>+'Ark1'!Q478</f>
        <v>4326</v>
      </c>
      <c r="F53" s="329">
        <f>+'Ark1'!R478</f>
        <v>9327</v>
      </c>
      <c r="G53" s="179">
        <f>+'Ark1'!AG478</f>
        <v>17.225604422569379</v>
      </c>
      <c r="H53" s="179">
        <f t="shared" si="17"/>
        <v>-0.25690299653770055</v>
      </c>
      <c r="I53" s="179">
        <f>+'Ark1'!AH478</f>
        <v>3.9776991529966774</v>
      </c>
      <c r="J53" s="179"/>
      <c r="K53" s="442"/>
      <c r="L53" s="273"/>
      <c r="M53" s="157">
        <f>+'Ark1'!U478</f>
        <v>25.379234480540401</v>
      </c>
      <c r="N53" s="179">
        <f t="shared" si="18"/>
        <v>-0.18341655155721881</v>
      </c>
      <c r="O53" s="179"/>
      <c r="P53" s="451"/>
      <c r="Q53" s="451"/>
      <c r="R53" s="461"/>
      <c r="S53" s="451"/>
      <c r="T53" s="56">
        <f>+'Ark1'!T478</f>
        <v>6.1613594939423209</v>
      </c>
      <c r="U53" s="179">
        <f t="shared" si="19"/>
        <v>-8.7640830276853876E-2</v>
      </c>
      <c r="V53" s="157">
        <f>+'Ark1'!W478</f>
        <v>8.963225045566638</v>
      </c>
      <c r="W53" s="95"/>
      <c r="X53" s="74">
        <f>+'Ark1'!X478</f>
        <v>94.017368928916014</v>
      </c>
      <c r="Y53" s="74">
        <f>+'Ark1'!Y478</f>
        <v>66.881097887852491</v>
      </c>
      <c r="Z53" s="74">
        <f>+'Ark1'!Z478</f>
        <v>5.7573087130037699</v>
      </c>
      <c r="AA53" s="71"/>
      <c r="AB53" s="157">
        <f>+'Ark1'!Z478</f>
        <v>5.7573087130037699</v>
      </c>
      <c r="AC53" s="56">
        <f>+'Ark1'!AC478</f>
        <v>0</v>
      </c>
      <c r="AD53" s="74">
        <f>+'Ark1'!AE478</f>
        <v>0</v>
      </c>
      <c r="AE53" s="157">
        <f t="shared" si="12"/>
        <v>2.1560332871012484</v>
      </c>
      <c r="AF53" s="47"/>
      <c r="AG53" s="4"/>
      <c r="AH53" s="59"/>
      <c r="AI53" s="16"/>
      <c r="AJ53" s="13"/>
      <c r="AK53" s="18"/>
    </row>
    <row r="54" spans="1:43" ht="15.6">
      <c r="A54" s="47"/>
      <c r="B54" s="54">
        <f>+'Ark1'!C479</f>
        <v>2022</v>
      </c>
      <c r="C54" s="54">
        <f>+'Ark1'!L479</f>
        <v>8</v>
      </c>
      <c r="D54" s="65" t="str">
        <f>VLOOKUP(C54,RNR!$F$16:$G$31,2)</f>
        <v>R</v>
      </c>
      <c r="E54" s="329">
        <f>+'Ark1'!Q479</f>
        <v>5015</v>
      </c>
      <c r="F54" s="329">
        <f>+'Ark1'!R479</f>
        <v>12440</v>
      </c>
      <c r="G54" s="179">
        <f>+'Ark1'!AG479</f>
        <v>27.049932629285873</v>
      </c>
      <c r="H54" s="179">
        <f t="shared" si="17"/>
        <v>0.90138255834137482</v>
      </c>
      <c r="I54" s="179">
        <f>+'Ark1'!AH479</f>
        <v>2.3472668810289394</v>
      </c>
      <c r="J54" s="179"/>
      <c r="K54" s="442"/>
      <c r="L54" s="273"/>
      <c r="M54" s="157">
        <f>+'Ark1'!U479</f>
        <v>29.880773311897176</v>
      </c>
      <c r="N54" s="179">
        <f t="shared" si="18"/>
        <v>-0.32483323912541451</v>
      </c>
      <c r="O54" s="179"/>
      <c r="P54" s="451"/>
      <c r="Q54" s="451"/>
      <c r="R54" s="461"/>
      <c r="S54" s="451"/>
      <c r="T54" s="56">
        <f>+'Ark1'!T479</f>
        <v>6.7059485530546636</v>
      </c>
      <c r="U54" s="179">
        <f t="shared" si="19"/>
        <v>-9.3956163070253673E-2</v>
      </c>
      <c r="V54" s="157">
        <f>+'Ark1'!W479</f>
        <v>15.072347266881025</v>
      </c>
      <c r="W54" s="95"/>
      <c r="X54" s="74">
        <f>+'Ark1'!X479</f>
        <v>99.147909967845678</v>
      </c>
      <c r="Y54" s="74">
        <f>+'Ark1'!Y479</f>
        <v>88.319935691318307</v>
      </c>
      <c r="Z54" s="74">
        <f>+'Ark1'!Z479</f>
        <v>5.871934074200853</v>
      </c>
      <c r="AA54" s="71"/>
      <c r="AB54" s="157">
        <f>+'Ark1'!Z479</f>
        <v>5.871934074200853</v>
      </c>
      <c r="AC54" s="56">
        <f>+'Ark1'!AC479</f>
        <v>0</v>
      </c>
      <c r="AD54" s="74">
        <f>+'Ark1'!AE479</f>
        <v>0</v>
      </c>
      <c r="AE54" s="157">
        <f t="shared" si="12"/>
        <v>2.480558325024925</v>
      </c>
      <c r="AF54" s="47"/>
      <c r="AG54" s="4"/>
      <c r="AH54" s="59"/>
      <c r="AI54" s="16"/>
      <c r="AJ54" s="13"/>
      <c r="AK54" s="18"/>
    </row>
    <row r="55" spans="1:43" ht="15.6">
      <c r="A55" s="47"/>
      <c r="B55" s="54">
        <f>+'Ark1'!C480</f>
        <v>2022</v>
      </c>
      <c r="C55" s="54">
        <f>+'Ark1'!L480</f>
        <v>9</v>
      </c>
      <c r="D55" s="65" t="str">
        <f>VLOOKUP(C55,RNR!$F$16:$G$31,2)</f>
        <v>R+</v>
      </c>
      <c r="E55" s="329">
        <f>+'Ark1'!Q480</f>
        <v>3602</v>
      </c>
      <c r="F55" s="329">
        <f>+'Ark1'!R480</f>
        <v>8230</v>
      </c>
      <c r="G55" s="179">
        <f>+'Ark1'!AG480</f>
        <v>20.821426419507752</v>
      </c>
      <c r="H55" s="179">
        <f t="shared" si="17"/>
        <v>-0.15988469605943223</v>
      </c>
      <c r="I55" s="179">
        <f>+'Ark1'!AH480</f>
        <v>1.5309842041312276</v>
      </c>
      <c r="J55" s="179"/>
      <c r="K55" s="442"/>
      <c r="L55" s="273"/>
      <c r="M55" s="157">
        <f>+'Ark1'!U480</f>
        <v>34.766155528554059</v>
      </c>
      <c r="N55" s="179">
        <f t="shared" si="18"/>
        <v>-0.27069956895274316</v>
      </c>
      <c r="O55" s="179"/>
      <c r="P55" s="451"/>
      <c r="Q55" s="451"/>
      <c r="R55" s="461"/>
      <c r="S55" s="451"/>
      <c r="T55" s="56">
        <f>+'Ark1'!T480</f>
        <v>7.4362089914945315</v>
      </c>
      <c r="U55" s="179">
        <f t="shared" si="19"/>
        <v>-2.2813472094703968E-2</v>
      </c>
      <c r="V55" s="157">
        <f>+'Ark1'!W480</f>
        <v>24.921020656136086</v>
      </c>
      <c r="W55" s="95"/>
      <c r="X55" s="74">
        <f>+'Ark1'!X480</f>
        <v>99.95139732685297</v>
      </c>
      <c r="Y55" s="74">
        <f>+'Ark1'!Y480</f>
        <v>97.667071688942883</v>
      </c>
      <c r="Z55" s="74">
        <f>+'Ark1'!Z480</f>
        <v>6.1204836862938112</v>
      </c>
      <c r="AA55" s="71"/>
      <c r="AB55" s="157">
        <f>+'Ark1'!Z480</f>
        <v>6.1204836862938112</v>
      </c>
      <c r="AC55" s="56">
        <f>+'Ark1'!AC480</f>
        <v>0</v>
      </c>
      <c r="AD55" s="74">
        <f>+'Ark1'!AE480</f>
        <v>0</v>
      </c>
      <c r="AE55" s="157">
        <f t="shared" si="12"/>
        <v>2.2848417545807886</v>
      </c>
      <c r="AF55" s="47"/>
      <c r="AG55" s="4"/>
      <c r="AH55" s="59"/>
      <c r="AI55" s="16"/>
      <c r="AJ55" s="13"/>
      <c r="AK55" s="18"/>
    </row>
    <row r="56" spans="1:43" ht="15.6">
      <c r="A56" s="47"/>
      <c r="B56" s="54">
        <f>+'Ark1'!C481</f>
        <v>2022</v>
      </c>
      <c r="C56" s="54">
        <f>+'Ark1'!L481</f>
        <v>10</v>
      </c>
      <c r="D56" s="65" t="str">
        <f>VLOOKUP(C56,RNR!$F$16:$G$31,2)</f>
        <v>U-</v>
      </c>
      <c r="E56" s="329">
        <f>+'Ark1'!Q481</f>
        <v>1282</v>
      </c>
      <c r="F56" s="329">
        <f>+'Ark1'!R481</f>
        <v>1933</v>
      </c>
      <c r="G56" s="179">
        <f>+'Ark1'!AG481</f>
        <v>5.4604502325592223</v>
      </c>
      <c r="H56" s="179">
        <f t="shared" si="17"/>
        <v>-0.46923442240414648</v>
      </c>
      <c r="I56" s="179">
        <f>+'Ark1'!AH481</f>
        <v>1.3967925504397305</v>
      </c>
      <c r="J56" s="179"/>
      <c r="K56" s="442"/>
      <c r="L56" s="273"/>
      <c r="M56" s="157">
        <f>+'Ark1'!U481</f>
        <v>38.818846352819499</v>
      </c>
      <c r="N56" s="179">
        <f t="shared" si="18"/>
        <v>-0.31589511059507913</v>
      </c>
      <c r="O56" s="179"/>
      <c r="P56" s="451"/>
      <c r="Q56" s="451"/>
      <c r="R56" s="461"/>
      <c r="S56" s="451"/>
      <c r="T56" s="56">
        <f>+'Ark1'!T481</f>
        <v>8.3455768235902781</v>
      </c>
      <c r="U56" s="179">
        <f t="shared" si="19"/>
        <v>5.3869506517107979E-2</v>
      </c>
      <c r="V56" s="157">
        <f>+'Ark1'!W481</f>
        <v>41.852043455768239</v>
      </c>
      <c r="W56" s="95"/>
      <c r="X56" s="74">
        <f>+'Ark1'!X481</f>
        <v>100</v>
      </c>
      <c r="Y56" s="74">
        <f>+'Ark1'!Y481</f>
        <v>99.379203310915642</v>
      </c>
      <c r="Z56" s="74">
        <f>+'Ark1'!Z481</f>
        <v>6.4615848523100974</v>
      </c>
      <c r="AA56" s="71"/>
      <c r="AB56" s="157">
        <f>+'Ark1'!Z481</f>
        <v>6.4615848523100974</v>
      </c>
      <c r="AC56" s="56">
        <f>+'Ark1'!AC481</f>
        <v>0</v>
      </c>
      <c r="AD56" s="74">
        <f>+'Ark1'!AE481</f>
        <v>0</v>
      </c>
      <c r="AE56" s="157">
        <f t="shared" si="12"/>
        <v>1.5078003120124805</v>
      </c>
      <c r="AF56" s="47"/>
      <c r="AG56" s="4"/>
      <c r="AH56" s="59"/>
      <c r="AI56" s="16"/>
      <c r="AJ56" s="5"/>
      <c r="AK56" s="18"/>
    </row>
    <row r="57" spans="1:43" ht="15.6">
      <c r="A57" s="47"/>
      <c r="B57" s="54">
        <f>+'Ark1'!C482</f>
        <v>2022</v>
      </c>
      <c r="C57" s="54">
        <f>+'Ark1'!L482</f>
        <v>11</v>
      </c>
      <c r="D57" s="65" t="str">
        <f>VLOOKUP(C57,RNR!$F$16:$G$31,2)</f>
        <v>U</v>
      </c>
      <c r="E57" s="329">
        <f>+'Ark1'!Q482</f>
        <v>467</v>
      </c>
      <c r="F57" s="329">
        <f>+'Ark1'!R482</f>
        <v>600</v>
      </c>
      <c r="G57" s="179">
        <f>+'Ark1'!AG482</f>
        <v>1.8458222152492088</v>
      </c>
      <c r="H57" s="179">
        <f t="shared" si="17"/>
        <v>-0.75534915775513856</v>
      </c>
      <c r="I57" s="179">
        <f>+'Ark1'!AH482</f>
        <v>1.5</v>
      </c>
      <c r="J57" s="179"/>
      <c r="K57" s="442"/>
      <c r="L57" s="273"/>
      <c r="M57" s="157">
        <f>+'Ark1'!U482</f>
        <v>42.275099999999938</v>
      </c>
      <c r="N57" s="179">
        <f t="shared" si="18"/>
        <v>7.7510071942377579E-2</v>
      </c>
      <c r="O57" s="179"/>
      <c r="P57" s="451"/>
      <c r="Q57" s="451"/>
      <c r="R57" s="461"/>
      <c r="S57" s="451"/>
      <c r="T57" s="56">
        <f>+'Ark1'!T482</f>
        <v>9.15</v>
      </c>
      <c r="U57" s="179">
        <f t="shared" si="19"/>
        <v>0.32266187050359818</v>
      </c>
      <c r="V57" s="157">
        <f>+'Ark1'!W482</f>
        <v>59.5</v>
      </c>
      <c r="W57" s="95"/>
      <c r="X57" s="74">
        <f>+'Ark1'!X482</f>
        <v>100</v>
      </c>
      <c r="Y57" s="74">
        <f>+'Ark1'!Y482</f>
        <v>99.833333333333314</v>
      </c>
      <c r="Z57" s="74">
        <f>+'Ark1'!Z482</f>
        <v>6.829026723480105</v>
      </c>
      <c r="AA57" s="71"/>
      <c r="AB57" s="157">
        <f>+'Ark1'!Z482</f>
        <v>6.829026723480105</v>
      </c>
      <c r="AC57" s="56">
        <f>+'Ark1'!AC482</f>
        <v>0</v>
      </c>
      <c r="AD57" s="74">
        <f>+'Ark1'!AE482</f>
        <v>0</v>
      </c>
      <c r="AE57" s="157">
        <f t="shared" si="12"/>
        <v>1.2847965738758029</v>
      </c>
      <c r="AF57" s="47"/>
      <c r="AG57" s="4"/>
      <c r="AH57" s="59"/>
      <c r="AI57" s="16"/>
      <c r="AJ57" s="5"/>
      <c r="AK57" s="18"/>
    </row>
    <row r="58" spans="1:43" ht="15.6">
      <c r="A58" s="47"/>
      <c r="B58" s="54">
        <f>+'Ark1'!C483</f>
        <v>2022</v>
      </c>
      <c r="C58" s="54">
        <f>+'Ark1'!L483</f>
        <v>12</v>
      </c>
      <c r="D58" s="65" t="str">
        <f>VLOOKUP(C58,RNR!$F$16:$G$31,2)</f>
        <v>U+</v>
      </c>
      <c r="E58" s="329">
        <f>+'Ark1'!Q483</f>
        <v>107</v>
      </c>
      <c r="F58" s="329">
        <f>+'Ark1'!R483</f>
        <v>125</v>
      </c>
      <c r="G58" s="179">
        <f>+'Ark1'!AG483</f>
        <v>0.40810148483365688</v>
      </c>
      <c r="H58" s="179">
        <f t="shared" si="17"/>
        <v>-1.1968584350578459E-3</v>
      </c>
      <c r="I58" s="179">
        <f>+'Ark1'!AH483</f>
        <v>3.2</v>
      </c>
      <c r="J58" s="179"/>
      <c r="K58" s="442"/>
      <c r="L58" s="273"/>
      <c r="M58" s="157">
        <f>+'Ark1'!U483</f>
        <v>44.864640000000001</v>
      </c>
      <c r="N58" s="179">
        <f t="shared" si="18"/>
        <v>-0.15682341463415383</v>
      </c>
      <c r="O58" s="179"/>
      <c r="P58" s="451"/>
      <c r="Q58" s="451"/>
      <c r="R58" s="461"/>
      <c r="S58" s="451"/>
      <c r="T58" s="56">
        <f>+'Ark1'!T483</f>
        <v>9.8079999999999998</v>
      </c>
      <c r="U58" s="179">
        <f t="shared" si="19"/>
        <v>0.19011382113821185</v>
      </c>
      <c r="V58" s="157">
        <f>+'Ark1'!W483</f>
        <v>73.599999999999994</v>
      </c>
      <c r="W58" s="95"/>
      <c r="X58" s="74">
        <f>+'Ark1'!X483</f>
        <v>100</v>
      </c>
      <c r="Y58" s="74">
        <f>+'Ark1'!Y483</f>
        <v>100</v>
      </c>
      <c r="Z58" s="74">
        <f>+'Ark1'!Z483</f>
        <v>7.2859001962969892</v>
      </c>
      <c r="AA58" s="71"/>
      <c r="AB58" s="157">
        <f>+'Ark1'!Z483</f>
        <v>7.2859001962969892</v>
      </c>
      <c r="AC58" s="56">
        <f>+'Ark1'!AC483</f>
        <v>0</v>
      </c>
      <c r="AD58" s="74">
        <f>+'Ark1'!AE483</f>
        <v>0</v>
      </c>
      <c r="AE58" s="157">
        <f t="shared" si="12"/>
        <v>1.1682242990654206</v>
      </c>
      <c r="AF58" s="47"/>
      <c r="AG58" s="4"/>
      <c r="AH58" s="59"/>
      <c r="AI58" s="16"/>
      <c r="AJ58" s="5"/>
      <c r="AK58" s="18"/>
    </row>
    <row r="59" spans="1:43" ht="15.6">
      <c r="A59" s="47"/>
      <c r="B59" s="54">
        <f>+'Ark1'!C484</f>
        <v>2022</v>
      </c>
      <c r="C59" s="54">
        <f>+'Ark1'!L484</f>
        <v>13</v>
      </c>
      <c r="D59" s="65" t="str">
        <f>VLOOKUP(C59,RNR!$F$16:$G$31,2)</f>
        <v>E-</v>
      </c>
      <c r="E59" s="329">
        <f>+'Ark1'!Q484</f>
        <v>7</v>
      </c>
      <c r="F59" s="329">
        <f>+'Ark1'!R484</f>
        <v>7</v>
      </c>
      <c r="G59" s="179">
        <f>+'Ark1'!AG484</f>
        <v>2.6510208649823327E-2</v>
      </c>
      <c r="H59" s="179">
        <f t="shared" si="17"/>
        <v>-2.5346488000253263E-2</v>
      </c>
      <c r="I59" s="179">
        <f>+'Ark1'!AH484</f>
        <v>0</v>
      </c>
      <c r="J59" s="179"/>
      <c r="K59" s="442"/>
      <c r="L59" s="273"/>
      <c r="M59" s="157">
        <f>+'Ark1'!U484</f>
        <v>52.042857142857123</v>
      </c>
      <c r="N59" s="179">
        <f t="shared" si="18"/>
        <v>1.9285714285714306</v>
      </c>
      <c r="O59" s="179"/>
      <c r="P59" s="451"/>
      <c r="Q59" s="451"/>
      <c r="R59" s="461"/>
      <c r="S59" s="451"/>
      <c r="T59" s="56">
        <f>+'Ark1'!T484</f>
        <v>9.8571428571428612</v>
      </c>
      <c r="U59" s="179">
        <f t="shared" si="19"/>
        <v>-0.2142857142857082</v>
      </c>
      <c r="V59" s="157">
        <f>+'Ark1'!W484</f>
        <v>71.428571428571445</v>
      </c>
      <c r="W59" s="95"/>
      <c r="X59" s="74">
        <f>+'Ark1'!X484</f>
        <v>100</v>
      </c>
      <c r="Y59" s="74">
        <f>+'Ark1'!Y484</f>
        <v>100</v>
      </c>
      <c r="Z59" s="74">
        <f>+'Ark1'!Z484</f>
        <v>10.992316425947918</v>
      </c>
      <c r="AA59" s="71"/>
      <c r="AB59" s="157">
        <f>+'Ark1'!Z484</f>
        <v>10.992316425947918</v>
      </c>
      <c r="AC59" s="56">
        <f>+'Ark1'!AC484</f>
        <v>0</v>
      </c>
      <c r="AD59" s="74">
        <f>+'Ark1'!AE484</f>
        <v>0</v>
      </c>
      <c r="AE59" s="157">
        <f t="shared" si="12"/>
        <v>1</v>
      </c>
      <c r="AF59" s="47"/>
      <c r="AG59" s="4"/>
      <c r="AH59" s="59"/>
      <c r="AI59" s="16"/>
      <c r="AJ59" s="5"/>
      <c r="AK59" s="18"/>
    </row>
    <row r="60" spans="1:43" ht="15.6">
      <c r="A60" s="47"/>
      <c r="B60" s="54">
        <f>+'Ark1'!C485</f>
        <v>2022</v>
      </c>
      <c r="C60" s="54">
        <f>+'Ark1'!L485</f>
        <v>14</v>
      </c>
      <c r="D60" s="65" t="str">
        <f>VLOOKUP(C60,RNR!$F$16:$G$31,2)</f>
        <v>E</v>
      </c>
      <c r="E60" s="329">
        <f>+'Ark1'!Q485</f>
        <v>5</v>
      </c>
      <c r="F60" s="329">
        <f>+'Ark1'!R485</f>
        <v>5</v>
      </c>
      <c r="G60" s="179">
        <f>+'Ark1'!AG485</f>
        <v>1.818528998515194E-2</v>
      </c>
      <c r="H60" s="179">
        <f t="shared" si="17"/>
        <v>7.4056714685223277E-4</v>
      </c>
      <c r="I60" s="179">
        <f>+'Ark1'!AH485</f>
        <v>0</v>
      </c>
      <c r="J60" s="179"/>
      <c r="K60" s="442"/>
      <c r="L60" s="273"/>
      <c r="M60" s="157">
        <f>+'Ark1'!U485</f>
        <v>49.980000000000011</v>
      </c>
      <c r="N60" s="179">
        <f t="shared" si="18"/>
        <v>-9.0250000000000057</v>
      </c>
      <c r="O60" s="179"/>
      <c r="P60" s="451"/>
      <c r="Q60" s="451"/>
      <c r="R60" s="461"/>
      <c r="S60" s="451"/>
      <c r="T60" s="56">
        <f>+'Ark1'!T485</f>
        <v>11.6</v>
      </c>
      <c r="U60" s="179">
        <f t="shared" si="19"/>
        <v>9.9999999999999645E-2</v>
      </c>
      <c r="V60" s="157">
        <f>+'Ark1'!W485</f>
        <v>80</v>
      </c>
      <c r="W60" s="95"/>
      <c r="X60" s="74">
        <f>+'Ark1'!X485</f>
        <v>100</v>
      </c>
      <c r="Y60" s="74">
        <f>+'Ark1'!Y485</f>
        <v>100</v>
      </c>
      <c r="Z60" s="74">
        <f>+'Ark1'!Z485</f>
        <v>5.433010215341028</v>
      </c>
      <c r="AA60" s="71"/>
      <c r="AB60" s="157">
        <f>+'Ark1'!Z485</f>
        <v>5.433010215341028</v>
      </c>
      <c r="AC60" s="56">
        <f>+'Ark1'!AC485</f>
        <v>0</v>
      </c>
      <c r="AD60" s="74">
        <f>+'Ark1'!AE485</f>
        <v>0</v>
      </c>
      <c r="AE60" s="157">
        <f t="shared" si="12"/>
        <v>1</v>
      </c>
      <c r="AF60" s="47"/>
      <c r="AG60" s="4"/>
      <c r="AH60" s="59"/>
      <c r="AI60" s="16"/>
      <c r="AJ60" s="5"/>
      <c r="AK60" s="18"/>
    </row>
    <row r="61" spans="1:43" s="525" customFormat="1" ht="15.6">
      <c r="A61" s="47"/>
      <c r="B61" s="54">
        <f>+'Ark1'!C486</f>
        <v>2022</v>
      </c>
      <c r="C61" s="54">
        <f>+'Ark1'!L486</f>
        <v>15</v>
      </c>
      <c r="D61" s="65" t="str">
        <f>VLOOKUP(C61,RNR!$F$16:$G$31,2)</f>
        <v>E+</v>
      </c>
      <c r="E61" s="329">
        <f>+'Ark1'!Q486</f>
        <v>0</v>
      </c>
      <c r="F61" s="329">
        <f>+'Ark1'!R486</f>
        <v>0</v>
      </c>
      <c r="G61" s="179">
        <f>+'Ark1'!AG486</f>
        <v>0</v>
      </c>
      <c r="H61" s="179">
        <f t="shared" si="17"/>
        <v>0</v>
      </c>
      <c r="I61" s="179">
        <f>+'Ark1'!AH486</f>
        <v>0</v>
      </c>
      <c r="J61" s="179"/>
      <c r="K61" s="442"/>
      <c r="L61" s="273"/>
      <c r="M61" s="157">
        <f>+'Ark1'!U486</f>
        <v>0</v>
      </c>
      <c r="N61" s="179">
        <f t="shared" si="18"/>
        <v>0</v>
      </c>
      <c r="O61" s="179"/>
      <c r="P61" s="451"/>
      <c r="Q61" s="451"/>
      <c r="R61" s="461"/>
      <c r="S61" s="451"/>
      <c r="T61" s="56">
        <f>+'Ark1'!T486</f>
        <v>0</v>
      </c>
      <c r="U61" s="179">
        <f t="shared" si="19"/>
        <v>0</v>
      </c>
      <c r="V61" s="157">
        <f>+'Ark1'!W486</f>
        <v>0</v>
      </c>
      <c r="W61" s="95"/>
      <c r="X61" s="74">
        <f>+'Ark1'!X486</f>
        <v>0</v>
      </c>
      <c r="Y61" s="74">
        <f>+'Ark1'!Y486</f>
        <v>0</v>
      </c>
      <c r="Z61" s="74">
        <f>+'Ark1'!Z486</f>
        <v>0</v>
      </c>
      <c r="AA61" s="71"/>
      <c r="AB61" s="157">
        <f>+'Ark1'!Z486</f>
        <v>0</v>
      </c>
      <c r="AC61" s="56">
        <f>+'Ark1'!AC486</f>
        <v>0</v>
      </c>
      <c r="AD61" s="74">
        <f>+'Ark1'!AE486</f>
        <v>0</v>
      </c>
      <c r="AE61" s="157" t="e">
        <f t="shared" ref="AE61:AE63" si="20">+F61/E61</f>
        <v>#DIV/0!</v>
      </c>
      <c r="AF61" s="47"/>
      <c r="AG61" s="4"/>
      <c r="AH61" s="59"/>
      <c r="AI61" s="16"/>
      <c r="AJ61" s="5"/>
      <c r="AK61" s="528"/>
    </row>
    <row r="62" spans="1:43" s="525" customFormat="1" ht="10.050000000000001" customHeight="1">
      <c r="A62" s="47"/>
      <c r="B62" s="47"/>
      <c r="C62" s="47"/>
      <c r="D62" s="47"/>
      <c r="E62" s="47"/>
      <c r="F62" s="47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95"/>
      <c r="X62" s="47"/>
      <c r="Y62" s="47"/>
      <c r="Z62" s="47"/>
      <c r="AA62" s="71"/>
      <c r="AB62" s="47"/>
      <c r="AC62" s="47"/>
      <c r="AD62" s="47"/>
      <c r="AE62" s="47"/>
      <c r="AF62" s="47"/>
      <c r="AG62" s="2"/>
      <c r="AH62" s="59"/>
      <c r="AI62" s="5"/>
      <c r="AM62" s="57"/>
      <c r="AN62" s="57"/>
      <c r="AO62" s="527"/>
      <c r="AP62" s="527"/>
      <c r="AQ62" s="527"/>
    </row>
    <row r="63" spans="1:43" ht="15.6">
      <c r="A63" s="47"/>
      <c r="B63" s="54">
        <f>+'Ark1'!C487</f>
        <v>2022</v>
      </c>
      <c r="C63" s="54">
        <f>+'Ark1'!L487</f>
        <v>99</v>
      </c>
      <c r="D63" s="65" t="str">
        <f>VLOOKUP(C63,RNR!$F$16:$G$31,2)</f>
        <v>Kasserte</v>
      </c>
      <c r="E63" s="329">
        <f>+'Ark1'!Q487</f>
        <v>96</v>
      </c>
      <c r="F63" s="329">
        <f>+'Ark1'!R487</f>
        <v>102</v>
      </c>
      <c r="G63" s="179">
        <f>+'Ark1'!AG487</f>
        <v>0.15260725682577819</v>
      </c>
      <c r="H63" s="179">
        <f>+G63-G80</f>
        <v>-2.3235445089073964E-2</v>
      </c>
      <c r="I63" s="179">
        <f>+'Ark1'!AH487</f>
        <v>18.627450980392155</v>
      </c>
      <c r="J63" s="179"/>
      <c r="K63" s="442"/>
      <c r="L63" s="273"/>
      <c r="M63" s="157">
        <f>+'Ark1'!U487</f>
        <v>20.559901960784316</v>
      </c>
      <c r="N63" s="179">
        <f>+M63-M80</f>
        <v>5.7315548533462941</v>
      </c>
      <c r="O63" s="179"/>
      <c r="P63" s="451"/>
      <c r="Q63" s="451"/>
      <c r="R63" s="461"/>
      <c r="S63" s="451"/>
      <c r="T63" s="56">
        <f>+'Ark1'!T487</f>
        <v>3.5098039215686279</v>
      </c>
      <c r="U63" s="179">
        <f>+T63-T80</f>
        <v>1.1544320207421821</v>
      </c>
      <c r="V63" s="157">
        <f>+'Ark1'!W487</f>
        <v>1.9607843137254899</v>
      </c>
      <c r="W63" s="95"/>
      <c r="X63" s="74">
        <f>+'Ark1'!X487</f>
        <v>71.568627450980372</v>
      </c>
      <c r="Y63" s="74">
        <f>+'Ark1'!Y487</f>
        <v>29.411764705882355</v>
      </c>
      <c r="Z63" s="74">
        <f>+'Ark1'!Z487</f>
        <v>8.0259850650806648</v>
      </c>
      <c r="AA63" s="71"/>
      <c r="AB63" s="157">
        <f>+'Ark1'!Z487</f>
        <v>8.0259850650806648</v>
      </c>
      <c r="AC63" s="56">
        <f>+'Ark1'!AC487</f>
        <v>0</v>
      </c>
      <c r="AD63" s="74">
        <f>+'Ark1'!AE487</f>
        <v>0</v>
      </c>
      <c r="AE63" s="157">
        <f t="shared" si="20"/>
        <v>1.0625</v>
      </c>
      <c r="AF63" s="47"/>
      <c r="AG63" s="4"/>
      <c r="AH63" s="59"/>
      <c r="AI63" s="16"/>
      <c r="AJ63" s="5"/>
      <c r="AK63" s="18"/>
    </row>
    <row r="64" spans="1:43" s="525" customFormat="1" ht="18.600000000000001" customHeight="1">
      <c r="A64" s="47"/>
      <c r="B64" s="47"/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95"/>
      <c r="X64" s="47"/>
      <c r="Y64" s="47"/>
      <c r="Z64" s="47"/>
      <c r="AA64" s="71"/>
      <c r="AB64" s="47"/>
      <c r="AC64" s="47"/>
      <c r="AD64" s="47"/>
      <c r="AE64" s="47"/>
      <c r="AF64" s="47"/>
      <c r="AG64" s="2"/>
      <c r="AH64" s="59"/>
      <c r="AI64" s="5"/>
      <c r="AM64" s="57"/>
      <c r="AN64" s="57"/>
      <c r="AO64" s="527"/>
      <c r="AP64" s="527"/>
      <c r="AQ64" s="527"/>
    </row>
    <row r="65" spans="1:37" ht="15.6">
      <c r="A65" s="47"/>
      <c r="B65">
        <f>+'Ark1'!C488</f>
        <v>2021</v>
      </c>
      <c r="C65">
        <f>+'Ark1'!L488</f>
        <v>1</v>
      </c>
      <c r="D65" s="3" t="str">
        <f t="shared" ref="D65:D78" si="21">+D47</f>
        <v>P-</v>
      </c>
      <c r="E65" s="316">
        <f>+'Ark1'!Q488</f>
        <v>151</v>
      </c>
      <c r="F65" s="316">
        <f>+'Ark1'!R488</f>
        <v>219</v>
      </c>
      <c r="G65" s="197">
        <f>+'Ark1'!AG488</f>
        <v>0.23306761703770401</v>
      </c>
      <c r="H65" s="197">
        <f t="shared" ref="H65:H84" si="22">+G65-G80</f>
        <v>5.7224915122851855E-2</v>
      </c>
      <c r="I65" s="197">
        <f>+'Ark1'!AH488</f>
        <v>3.1963470319634695</v>
      </c>
      <c r="J65" s="197"/>
      <c r="K65" s="443"/>
      <c r="L65" s="205"/>
      <c r="M65" s="92">
        <f>+'Ark1'!U488</f>
        <v>14.398675799086764</v>
      </c>
      <c r="N65" s="197">
        <f t="shared" ref="N65:N84" si="23">+M65-M80</f>
        <v>-0.42967130835125822</v>
      </c>
      <c r="O65" s="197"/>
      <c r="P65" s="452"/>
      <c r="Q65" s="452"/>
      <c r="R65" s="462"/>
      <c r="S65" s="452"/>
      <c r="T65" s="1">
        <f>+'Ark1'!T488</f>
        <v>2.3698630136986303</v>
      </c>
      <c r="U65" s="197">
        <f t="shared" ref="U65:U84" si="24">+T65-T80</f>
        <v>1.4491112872184519E-2</v>
      </c>
      <c r="V65" s="92">
        <f>+'Ark1'!W488</f>
        <v>0</v>
      </c>
      <c r="W65" s="95"/>
      <c r="X65" s="11">
        <f>+'Ark1'!X488</f>
        <v>39.726027397260282</v>
      </c>
      <c r="Y65" s="11">
        <f>+'Ark1'!Y488</f>
        <v>4.1095890410958908</v>
      </c>
      <c r="Z65" s="11">
        <f>+'Ark1'!Z488</f>
        <v>4.9385110043975473</v>
      </c>
      <c r="AA65" s="71"/>
      <c r="AB65" s="92">
        <f>+'Ark1'!Z488</f>
        <v>4.9385110043975473</v>
      </c>
      <c r="AC65" s="1">
        <f>+'Ark1'!AC488</f>
        <v>0</v>
      </c>
      <c r="AD65" s="11">
        <f>+'Ark1'!AE488</f>
        <v>0</v>
      </c>
      <c r="AE65" s="92">
        <f t="shared" si="12"/>
        <v>1.4503311258278146</v>
      </c>
      <c r="AF65" s="47"/>
      <c r="AG65" s="4"/>
      <c r="AH65" s="59"/>
      <c r="AI65" s="16"/>
      <c r="AJ65" s="5"/>
      <c r="AK65" s="18"/>
    </row>
    <row r="66" spans="1:37" ht="15.6">
      <c r="A66" s="47"/>
      <c r="B66">
        <f>+'Ark1'!C489</f>
        <v>2021</v>
      </c>
      <c r="C66">
        <f>+'Ark1'!L489</f>
        <v>2</v>
      </c>
      <c r="D66" s="3" t="str">
        <f t="shared" si="21"/>
        <v>P</v>
      </c>
      <c r="E66" s="316">
        <f>+'Ark1'!Q489</f>
        <v>458</v>
      </c>
      <c r="F66" s="316">
        <f>+'Ark1'!R489</f>
        <v>648.90999999999985</v>
      </c>
      <c r="G66" s="197">
        <f>+'Ark1'!AG489</f>
        <v>0.7629726925266701</v>
      </c>
      <c r="H66" s="197">
        <f t="shared" si="22"/>
        <v>4.1005521698469938E-2</v>
      </c>
      <c r="I66" s="197">
        <f>+'Ark1'!AH489</f>
        <v>5.2395555624046484</v>
      </c>
      <c r="J66" s="197"/>
      <c r="K66" s="443"/>
      <c r="L66" s="205"/>
      <c r="M66" s="92">
        <f>+'Ark1'!U489</f>
        <v>15.907768411644128</v>
      </c>
      <c r="N66" s="197">
        <f t="shared" si="23"/>
        <v>-0.57247767336703603</v>
      </c>
      <c r="O66" s="197"/>
      <c r="P66" s="452"/>
      <c r="Q66" s="452"/>
      <c r="R66" s="462"/>
      <c r="S66" s="452"/>
      <c r="T66" s="1">
        <f>+'Ark1'!T489</f>
        <v>3.1483564747037351</v>
      </c>
      <c r="U66" s="197">
        <f t="shared" si="24"/>
        <v>4.0973924368164827E-2</v>
      </c>
      <c r="V66" s="92">
        <f>+'Ark1'!W489</f>
        <v>0.15410457536484257</v>
      </c>
      <c r="W66" s="95"/>
      <c r="X66" s="11">
        <f>+'Ark1'!X489</f>
        <v>48.697045815290245</v>
      </c>
      <c r="Y66" s="11">
        <f>+'Ark1'!Y489</f>
        <v>8.3216470697015001</v>
      </c>
      <c r="Z66" s="11">
        <f>+'Ark1'!Z489</f>
        <v>5.3546449200635742</v>
      </c>
      <c r="AA66" s="71"/>
      <c r="AB66" s="92">
        <f>+'Ark1'!Z489</f>
        <v>5.3546449200635742</v>
      </c>
      <c r="AC66" s="1">
        <f>+'Ark1'!AC489</f>
        <v>0</v>
      </c>
      <c r="AD66" s="11">
        <f>+'Ark1'!AE489</f>
        <v>0</v>
      </c>
      <c r="AE66" s="92">
        <f t="shared" si="12"/>
        <v>1.4168340611353709</v>
      </c>
      <c r="AF66" s="47"/>
      <c r="AG66" s="4"/>
      <c r="AH66" s="59"/>
      <c r="AI66" s="16"/>
      <c r="AJ66" s="5"/>
      <c r="AK66" s="18"/>
    </row>
    <row r="67" spans="1:37" ht="15.6">
      <c r="A67" s="47"/>
      <c r="B67">
        <f>+'Ark1'!C490</f>
        <v>2021</v>
      </c>
      <c r="C67">
        <f>+'Ark1'!L490</f>
        <v>3</v>
      </c>
      <c r="D67" s="3" t="str">
        <f t="shared" si="21"/>
        <v>P+</v>
      </c>
      <c r="E67" s="316">
        <f>+'Ark1'!Q490</f>
        <v>780</v>
      </c>
      <c r="F67" s="316">
        <f>+'Ark1'!R490</f>
        <v>1151.9099999999999</v>
      </c>
      <c r="G67" s="197">
        <f>+'Ark1'!AG490</f>
        <v>1.4358902000969278</v>
      </c>
      <c r="H67" s="197">
        <f t="shared" si="22"/>
        <v>-1.0461913782791044E-2</v>
      </c>
      <c r="I67" s="197">
        <f>+'Ark1'!AH490</f>
        <v>5.642801955013848</v>
      </c>
      <c r="J67" s="197"/>
      <c r="K67" s="443"/>
      <c r="L67" s="205"/>
      <c r="M67" s="92">
        <f>+'Ark1'!U490</f>
        <v>16.865041539703629</v>
      </c>
      <c r="N67" s="197">
        <f t="shared" si="23"/>
        <v>0.33871455202165279</v>
      </c>
      <c r="O67" s="197"/>
      <c r="P67" s="452"/>
      <c r="Q67" s="452"/>
      <c r="R67" s="462"/>
      <c r="S67" s="452"/>
      <c r="T67" s="1">
        <f>+'Ark1'!T490</f>
        <v>3.7502929916399719</v>
      </c>
      <c r="U67" s="197">
        <f t="shared" si="24"/>
        <v>3.5847302950162252E-2</v>
      </c>
      <c r="V67" s="92">
        <f>+'Ark1'!W490</f>
        <v>8.6812337769443818E-2</v>
      </c>
      <c r="W67" s="95"/>
      <c r="X67" s="11">
        <f>+'Ark1'!X490</f>
        <v>54.691772794749603</v>
      </c>
      <c r="Y67" s="11">
        <f>+'Ark1'!Y490</f>
        <v>15.192159109652662</v>
      </c>
      <c r="Z67" s="11">
        <f>+'Ark1'!Z490</f>
        <v>5.4531515745605423</v>
      </c>
      <c r="AA67" s="71"/>
      <c r="AB67" s="92">
        <f>+'Ark1'!Z490</f>
        <v>5.4531515745605423</v>
      </c>
      <c r="AC67" s="1">
        <f>+'Ark1'!AC490</f>
        <v>0</v>
      </c>
      <c r="AD67" s="11">
        <f>+'Ark1'!AE490</f>
        <v>0</v>
      </c>
      <c r="AE67" s="92">
        <f t="shared" si="12"/>
        <v>1.476807692307692</v>
      </c>
      <c r="AF67" s="47"/>
      <c r="AG67" s="4"/>
      <c r="AH67" s="59"/>
      <c r="AI67" s="18"/>
      <c r="AJ67" s="5"/>
      <c r="AK67" s="18"/>
    </row>
    <row r="68" spans="1:37" ht="15.6">
      <c r="A68" s="47"/>
      <c r="B68">
        <f>+'Ark1'!C491</f>
        <v>2021</v>
      </c>
      <c r="C68">
        <f>+'Ark1'!L491</f>
        <v>4</v>
      </c>
      <c r="D68" s="3" t="str">
        <f t="shared" si="21"/>
        <v>O-</v>
      </c>
      <c r="E68" s="316">
        <f>+'Ark1'!Q491</f>
        <v>1249</v>
      </c>
      <c r="F68" s="316">
        <f>+'Ark1'!R491</f>
        <v>2024</v>
      </c>
      <c r="G68" s="197">
        <f>+'Ark1'!AG491</f>
        <v>2.6900587475173849</v>
      </c>
      <c r="H68" s="197">
        <f t="shared" si="22"/>
        <v>-0.43614327827584898</v>
      </c>
      <c r="I68" s="197">
        <f>+'Ark1'!AH491</f>
        <v>6.7193675889328066</v>
      </c>
      <c r="J68" s="197"/>
      <c r="K68" s="443"/>
      <c r="L68" s="205"/>
      <c r="M68" s="92">
        <f>+'Ark1'!U491</f>
        <v>17.981916996047431</v>
      </c>
      <c r="N68" s="197">
        <f t="shared" si="23"/>
        <v>0.38757612456367951</v>
      </c>
      <c r="O68" s="197"/>
      <c r="P68" s="452"/>
      <c r="Q68" s="452"/>
      <c r="R68" s="462"/>
      <c r="S68" s="452"/>
      <c r="T68" s="1">
        <f>+'Ark1'!T491</f>
        <v>4.3364624505928875</v>
      </c>
      <c r="U68" s="197">
        <f t="shared" si="24"/>
        <v>2.7582141712578334E-2</v>
      </c>
      <c r="V68" s="92">
        <f>+'Ark1'!W491</f>
        <v>0.24703557312252963</v>
      </c>
      <c r="W68" s="95"/>
      <c r="X68" s="11">
        <f>+'Ark1'!X491</f>
        <v>58.992094861660078</v>
      </c>
      <c r="Y68" s="11">
        <f>+'Ark1'!Y491</f>
        <v>21.739130434782609</v>
      </c>
      <c r="Z68" s="11">
        <f>+'Ark1'!Z491</f>
        <v>5.743561052024055</v>
      </c>
      <c r="AA68" s="71"/>
      <c r="AB68" s="92">
        <f>+'Ark1'!Z491</f>
        <v>5.743561052024055</v>
      </c>
      <c r="AC68" s="1">
        <f>+'Ark1'!AC491</f>
        <v>0</v>
      </c>
      <c r="AD68" s="11">
        <f>+'Ark1'!AE491</f>
        <v>0</v>
      </c>
      <c r="AE68" s="92">
        <f t="shared" si="12"/>
        <v>1.6204963971176942</v>
      </c>
      <c r="AF68" s="47"/>
      <c r="AG68" s="13"/>
      <c r="AH68" s="59"/>
    </row>
    <row r="69" spans="1:37" ht="15.6">
      <c r="A69" s="47"/>
      <c r="B69">
        <f>+'Ark1'!C492</f>
        <v>2021</v>
      </c>
      <c r="C69">
        <f>+'Ark1'!L492</f>
        <v>5</v>
      </c>
      <c r="D69" s="3" t="str">
        <f t="shared" si="21"/>
        <v>O</v>
      </c>
      <c r="E69" s="316">
        <f>+'Ark1'!Q492</f>
        <v>2327</v>
      </c>
      <c r="F69" s="316">
        <f>+'Ark1'!R492</f>
        <v>4675</v>
      </c>
      <c r="G69" s="197">
        <f>+'Ark1'!AG492</f>
        <v>6.5314625502777517</v>
      </c>
      <c r="H69" s="197">
        <f t="shared" si="22"/>
        <v>-0.17045210579291314</v>
      </c>
      <c r="I69" s="197">
        <f>+'Ark1'!AH492</f>
        <v>6.9090909090909101</v>
      </c>
      <c r="J69" s="197"/>
      <c r="K69" s="443"/>
      <c r="L69" s="205"/>
      <c r="M69" s="92">
        <f>+'Ark1'!U492</f>
        <v>18.902252406417123</v>
      </c>
      <c r="N69" s="197">
        <f t="shared" si="23"/>
        <v>0.1515778794086593</v>
      </c>
      <c r="O69" s="197"/>
      <c r="P69" s="452"/>
      <c r="Q69" s="452"/>
      <c r="R69" s="462"/>
      <c r="S69" s="452"/>
      <c r="T69" s="1">
        <f>+'Ark1'!T492</f>
        <v>5.186951871657751</v>
      </c>
      <c r="U69" s="197">
        <f t="shared" si="24"/>
        <v>-3.2954901032130834E-2</v>
      </c>
      <c r="V69" s="92">
        <f>+'Ark1'!W492</f>
        <v>1.4331550802139037</v>
      </c>
      <c r="W69" s="95"/>
      <c r="X69" s="11">
        <f>+'Ark1'!X492</f>
        <v>62.844919786096256</v>
      </c>
      <c r="Y69" s="11">
        <f>+'Ark1'!Y492</f>
        <v>27.978609625668454</v>
      </c>
      <c r="Z69" s="11">
        <f>+'Ark1'!Z492</f>
        <v>5.8723110516298087</v>
      </c>
      <c r="AA69" s="71"/>
      <c r="AB69" s="92">
        <f>+'Ark1'!Z492</f>
        <v>5.8723110516298087</v>
      </c>
      <c r="AC69" s="1">
        <f>+'Ark1'!AC492</f>
        <v>0</v>
      </c>
      <c r="AD69" s="11">
        <f>+'Ark1'!AE492</f>
        <v>0</v>
      </c>
      <c r="AE69" s="92">
        <f t="shared" si="12"/>
        <v>2.0090244950580147</v>
      </c>
      <c r="AF69" s="47"/>
      <c r="AG69" s="5"/>
      <c r="AH69" s="59"/>
      <c r="AI69" s="18"/>
      <c r="AK69" s="18"/>
    </row>
    <row r="70" spans="1:37" ht="15.6">
      <c r="A70" s="47"/>
      <c r="B70">
        <f>+'Ark1'!C493</f>
        <v>2021</v>
      </c>
      <c r="C70">
        <f>+'Ark1'!L493</f>
        <v>6</v>
      </c>
      <c r="D70" s="3" t="str">
        <f t="shared" si="21"/>
        <v>O+</v>
      </c>
      <c r="E70" s="316">
        <f>+'Ark1'!Q493</f>
        <v>4046</v>
      </c>
      <c r="F70" s="316">
        <f>+'Ark1'!R493</f>
        <v>9262</v>
      </c>
      <c r="G70" s="197">
        <f>+'Ark1'!AG493</f>
        <v>14.724723796199973</v>
      </c>
      <c r="H70" s="197">
        <f t="shared" si="22"/>
        <v>-0.1583116947753922</v>
      </c>
      <c r="I70" s="197">
        <f>+'Ark1'!AH493</f>
        <v>5.8086806305333649</v>
      </c>
      <c r="J70" s="197"/>
      <c r="K70" s="443"/>
      <c r="L70" s="205"/>
      <c r="M70" s="92">
        <f>+'Ark1'!U493</f>
        <v>21.509341394947167</v>
      </c>
      <c r="N70" s="197">
        <f t="shared" si="23"/>
        <v>0.22442242193372763</v>
      </c>
      <c r="O70" s="197"/>
      <c r="P70" s="452"/>
      <c r="Q70" s="452"/>
      <c r="R70" s="462"/>
      <c r="S70" s="452"/>
      <c r="T70" s="1">
        <f>+'Ark1'!T493</f>
        <v>5.7740228892247885</v>
      </c>
      <c r="U70" s="197">
        <f t="shared" si="24"/>
        <v>-1.2517744806827658E-2</v>
      </c>
      <c r="V70" s="92">
        <f>+'Ark1'!W493</f>
        <v>4.577844957892462</v>
      </c>
      <c r="W70" s="95"/>
      <c r="X70" s="11">
        <f>+'Ark1'!X493</f>
        <v>75.966313971064565</v>
      </c>
      <c r="Y70" s="11">
        <f>+'Ark1'!Y493</f>
        <v>43.597495141438131</v>
      </c>
      <c r="Z70" s="11">
        <f>+'Ark1'!Z493</f>
        <v>6.223164409962739</v>
      </c>
      <c r="AA70" s="71"/>
      <c r="AB70" s="92">
        <f>+'Ark1'!Z493</f>
        <v>6.223164409962739</v>
      </c>
      <c r="AC70" s="1">
        <f>+'Ark1'!AC493</f>
        <v>0</v>
      </c>
      <c r="AD70" s="11">
        <f>+'Ark1'!AE493</f>
        <v>0</v>
      </c>
      <c r="AE70" s="92">
        <f t="shared" si="12"/>
        <v>2.2891744933267426</v>
      </c>
      <c r="AF70" s="47"/>
      <c r="AG70" s="13"/>
      <c r="AH70" s="59"/>
    </row>
    <row r="71" spans="1:37" ht="15.6">
      <c r="A71" s="47"/>
      <c r="B71">
        <f>+'Ark1'!C494</f>
        <v>2021</v>
      </c>
      <c r="C71">
        <f>+'Ark1'!L494</f>
        <v>7</v>
      </c>
      <c r="D71" s="3" t="str">
        <f t="shared" si="21"/>
        <v>R-</v>
      </c>
      <c r="E71" s="316">
        <f>+'Ark1'!Q494</f>
        <v>4359</v>
      </c>
      <c r="F71" s="316">
        <f>+'Ark1'!R494</f>
        <v>9253</v>
      </c>
      <c r="G71" s="197">
        <f>+'Ark1'!AG494</f>
        <v>17.48250741910708</v>
      </c>
      <c r="H71" s="197">
        <f t="shared" si="22"/>
        <v>-3.3446442023006284E-3</v>
      </c>
      <c r="I71" s="197">
        <f>+'Ark1'!AH494</f>
        <v>4.0851615692207934</v>
      </c>
      <c r="J71" s="197"/>
      <c r="K71" s="443"/>
      <c r="L71" s="205"/>
      <c r="M71" s="92">
        <f>+'Ark1'!U494</f>
        <v>25.562651032097619</v>
      </c>
      <c r="N71" s="197">
        <f t="shared" si="23"/>
        <v>0.2071529214802581</v>
      </c>
      <c r="O71" s="197"/>
      <c r="P71" s="452"/>
      <c r="Q71" s="452"/>
      <c r="R71" s="462"/>
      <c r="S71" s="452"/>
      <c r="T71" s="1">
        <f>+'Ark1'!T494</f>
        <v>6.2490003242191747</v>
      </c>
      <c r="U71" s="197">
        <f t="shared" si="24"/>
        <v>9.9944447095129618E-2</v>
      </c>
      <c r="V71" s="92">
        <f>+'Ark1'!W494</f>
        <v>9.4239706041283906</v>
      </c>
      <c r="W71" s="95"/>
      <c r="X71" s="11">
        <f>+'Ark1'!X494</f>
        <v>92.932022046903711</v>
      </c>
      <c r="Y71" s="11">
        <f>+'Ark1'!Y494</f>
        <v>68.410245325840236</v>
      </c>
      <c r="Z71" s="11">
        <f>+'Ark1'!Z494</f>
        <v>5.9239108969086116</v>
      </c>
      <c r="AA71" s="71"/>
      <c r="AB71" s="92">
        <f>+'Ark1'!Z494</f>
        <v>5.9239108969086116</v>
      </c>
      <c r="AC71" s="1">
        <f>+'Ark1'!AC494</f>
        <v>0</v>
      </c>
      <c r="AD71" s="11">
        <f>+'Ark1'!AE494</f>
        <v>0</v>
      </c>
      <c r="AE71" s="92">
        <f t="shared" si="12"/>
        <v>2.1227345721495756</v>
      </c>
      <c r="AF71" s="47"/>
      <c r="AG71" s="13"/>
      <c r="AH71" s="59"/>
    </row>
    <row r="72" spans="1:37" ht="15.6">
      <c r="A72" s="47"/>
      <c r="B72">
        <f>+'Ark1'!C495</f>
        <v>2021</v>
      </c>
      <c r="C72">
        <f>+'Ark1'!L495</f>
        <v>8</v>
      </c>
      <c r="D72" s="3" t="str">
        <f t="shared" si="21"/>
        <v>R</v>
      </c>
      <c r="E72" s="316">
        <f>+'Ark1'!Q495</f>
        <v>4901</v>
      </c>
      <c r="F72" s="316">
        <f>+'Ark1'!R495</f>
        <v>11712.369999999997</v>
      </c>
      <c r="G72" s="197">
        <f>+'Ark1'!AG495</f>
        <v>26.148550070944498</v>
      </c>
      <c r="H72" s="197">
        <f t="shared" si="22"/>
        <v>-0.42793052297869849</v>
      </c>
      <c r="I72" s="197">
        <f>+'Ark1'!AH495</f>
        <v>2.3137930239567224</v>
      </c>
      <c r="J72" s="197"/>
      <c r="K72" s="443"/>
      <c r="L72" s="205"/>
      <c r="M72" s="92">
        <f>+'Ark1'!U495</f>
        <v>30.205606551022591</v>
      </c>
      <c r="N72" s="197">
        <f t="shared" si="23"/>
        <v>0.48443272375391189</v>
      </c>
      <c r="O72" s="197"/>
      <c r="P72" s="452"/>
      <c r="Q72" s="452"/>
      <c r="R72" s="462"/>
      <c r="S72" s="452"/>
      <c r="T72" s="1">
        <f>+'Ark1'!T495</f>
        <v>6.7999047161249173</v>
      </c>
      <c r="U72" s="197">
        <f t="shared" si="24"/>
        <v>8.3442638088968124E-2</v>
      </c>
      <c r="V72" s="92">
        <f>+'Ark1'!W495</f>
        <v>16.435614653567129</v>
      </c>
      <c r="W72" s="95"/>
      <c r="X72" s="11">
        <f>+'Ark1'!X495</f>
        <v>98.85275140727282</v>
      </c>
      <c r="Y72" s="11">
        <f>+'Ark1'!Y495</f>
        <v>89.127990321344015</v>
      </c>
      <c r="Z72" s="11">
        <f>+'Ark1'!Z495</f>
        <v>5.8608083417403316</v>
      </c>
      <c r="AA72" s="71"/>
      <c r="AB72" s="92">
        <f>+'Ark1'!Z495</f>
        <v>5.8608083417403316</v>
      </c>
      <c r="AC72" s="1">
        <f>+'Ark1'!AC495</f>
        <v>0</v>
      </c>
      <c r="AD72" s="11">
        <f>+'Ark1'!AE495</f>
        <v>0</v>
      </c>
      <c r="AE72" s="92">
        <f t="shared" si="12"/>
        <v>2.3897918792083241</v>
      </c>
      <c r="AF72" s="47"/>
      <c r="AG72" s="2"/>
      <c r="AH72" s="59"/>
      <c r="AI72" s="5"/>
    </row>
    <row r="73" spans="1:37" ht="15.6">
      <c r="A73" s="47"/>
      <c r="B73">
        <f>+'Ark1'!C496</f>
        <v>2021</v>
      </c>
      <c r="C73">
        <f>+'Ark1'!L496</f>
        <v>9</v>
      </c>
      <c r="D73" s="3" t="str">
        <f t="shared" si="21"/>
        <v>R+</v>
      </c>
      <c r="E73" s="316">
        <f>+'Ark1'!Q496</f>
        <v>3666</v>
      </c>
      <c r="F73" s="316">
        <f>+'Ark1'!R496</f>
        <v>8102</v>
      </c>
      <c r="G73" s="197">
        <f>+'Ark1'!AG496</f>
        <v>20.981311115567184</v>
      </c>
      <c r="H73" s="197">
        <f t="shared" si="22"/>
        <v>0.69630114654444952</v>
      </c>
      <c r="I73" s="197">
        <f>+'Ark1'!AH496</f>
        <v>1.5058010367810422</v>
      </c>
      <c r="J73" s="197"/>
      <c r="K73" s="443"/>
      <c r="L73" s="205"/>
      <c r="M73" s="92">
        <f>+'Ark1'!U496</f>
        <v>35.036855097506802</v>
      </c>
      <c r="N73" s="197">
        <f t="shared" si="23"/>
        <v>0.69467988595874886</v>
      </c>
      <c r="O73" s="197"/>
      <c r="P73" s="452"/>
      <c r="Q73" s="452"/>
      <c r="R73" s="462"/>
      <c r="S73" s="452"/>
      <c r="T73" s="1">
        <f>+'Ark1'!T496</f>
        <v>7.4590224635892355</v>
      </c>
      <c r="U73" s="197">
        <f t="shared" si="24"/>
        <v>7.7572322557212914E-2</v>
      </c>
      <c r="V73" s="92">
        <f>+'Ark1'!W496</f>
        <v>26.27746235497408</v>
      </c>
      <c r="W73" s="95"/>
      <c r="X73" s="11">
        <f>+'Ark1'!X496</f>
        <v>99.938286842754863</v>
      </c>
      <c r="Y73" s="11">
        <f>+'Ark1'!Y496</f>
        <v>97.95112317946186</v>
      </c>
      <c r="Z73" s="11">
        <f>+'Ark1'!Z496</f>
        <v>5.9798175333699444</v>
      </c>
      <c r="AA73" s="71"/>
      <c r="AB73" s="92">
        <f>+'Ark1'!Z496</f>
        <v>5.9798175333699444</v>
      </c>
      <c r="AC73" s="1">
        <f>+'Ark1'!AC496</f>
        <v>0</v>
      </c>
      <c r="AD73" s="11">
        <f>+'Ark1'!AE496</f>
        <v>0</v>
      </c>
      <c r="AE73" s="92">
        <f t="shared" si="12"/>
        <v>2.210038188761593</v>
      </c>
      <c r="AF73" s="47"/>
      <c r="AG73" s="4"/>
      <c r="AH73" s="59"/>
      <c r="AI73" s="4"/>
      <c r="AJ73" s="4"/>
      <c r="AK73" s="4"/>
    </row>
    <row r="74" spans="1:37" ht="15.6">
      <c r="A74" s="47"/>
      <c r="B74">
        <f>+'Ark1'!C497</f>
        <v>2021</v>
      </c>
      <c r="C74">
        <f>+'Ark1'!L497</f>
        <v>10</v>
      </c>
      <c r="D74" s="3" t="str">
        <f t="shared" si="21"/>
        <v>U-</v>
      </c>
      <c r="E74" s="316">
        <f>+'Ark1'!Q497</f>
        <v>1421</v>
      </c>
      <c r="F74" s="316">
        <f>+'Ark1'!R497</f>
        <v>2050</v>
      </c>
      <c r="G74" s="197">
        <f>+'Ark1'!AG497</f>
        <v>5.9296846549633688</v>
      </c>
      <c r="H74" s="197">
        <f t="shared" si="22"/>
        <v>0.39705639248993041</v>
      </c>
      <c r="I74" s="197">
        <f>+'Ark1'!AH497</f>
        <v>1.4146341463414629</v>
      </c>
      <c r="J74" s="197"/>
      <c r="K74" s="443"/>
      <c r="L74" s="205"/>
      <c r="M74" s="92">
        <f>+'Ark1'!U497</f>
        <v>39.134741463414578</v>
      </c>
      <c r="N74" s="197">
        <f t="shared" si="23"/>
        <v>0.75760346205493079</v>
      </c>
      <c r="O74" s="197"/>
      <c r="P74" s="452"/>
      <c r="Q74" s="452"/>
      <c r="R74" s="462"/>
      <c r="S74" s="452"/>
      <c r="T74" s="1">
        <f>+'Ark1'!T497</f>
        <v>8.2917073170731701</v>
      </c>
      <c r="U74" s="197">
        <f t="shared" si="24"/>
        <v>0.11291737825603931</v>
      </c>
      <c r="V74" s="92">
        <f>+'Ark1'!W497</f>
        <v>40.878048780487802</v>
      </c>
      <c r="W74" s="95"/>
      <c r="X74" s="11">
        <f>+'Ark1'!X497</f>
        <v>100</v>
      </c>
      <c r="Y74" s="11">
        <f>+'Ark1'!Y497</f>
        <v>99.609756097560975</v>
      </c>
      <c r="Z74" s="11">
        <f>+'Ark1'!Z497</f>
        <v>6.3312902516182605</v>
      </c>
      <c r="AA74" s="71"/>
      <c r="AB74" s="92">
        <f>+'Ark1'!Z497</f>
        <v>6.3312902516182605</v>
      </c>
      <c r="AC74" s="1">
        <f>+'Ark1'!AC497</f>
        <v>0</v>
      </c>
      <c r="AD74" s="11">
        <f>+'Ark1'!AE497</f>
        <v>0</v>
      </c>
      <c r="AE74" s="92">
        <f t="shared" si="12"/>
        <v>1.4426460239268122</v>
      </c>
      <c r="AF74" s="47"/>
      <c r="AG74" s="4"/>
      <c r="AH74" s="59"/>
      <c r="AI74" s="13"/>
      <c r="AJ74" s="1"/>
      <c r="AK74" s="5"/>
    </row>
    <row r="75" spans="1:37" ht="15.6">
      <c r="A75" s="47"/>
      <c r="B75">
        <f>+'Ark1'!C498</f>
        <v>2021</v>
      </c>
      <c r="C75">
        <f>+'Ark1'!L498</f>
        <v>11</v>
      </c>
      <c r="D75" s="3" t="str">
        <f t="shared" si="21"/>
        <v>U</v>
      </c>
      <c r="E75" s="316">
        <f>+'Ark1'!Q498</f>
        <v>664</v>
      </c>
      <c r="F75" s="316">
        <f>+'Ark1'!R498</f>
        <v>834</v>
      </c>
      <c r="G75" s="197">
        <f>+'Ark1'!AG498</f>
        <v>2.6011713730043473</v>
      </c>
      <c r="H75" s="197">
        <f t="shared" si="22"/>
        <v>0.22096723344900404</v>
      </c>
      <c r="I75" s="197">
        <f>+'Ark1'!AH498</f>
        <v>0.95923261390887282</v>
      </c>
      <c r="J75" s="197"/>
      <c r="K75" s="443"/>
      <c r="L75" s="205"/>
      <c r="M75" s="92">
        <f>+'Ark1'!U498</f>
        <v>42.19758992805756</v>
      </c>
      <c r="N75" s="197">
        <f t="shared" si="23"/>
        <v>1.7198065947242327</v>
      </c>
      <c r="O75" s="197"/>
      <c r="P75" s="452"/>
      <c r="Q75" s="452"/>
      <c r="R75" s="462"/>
      <c r="S75" s="452"/>
      <c r="T75" s="1">
        <f>+'Ark1'!T498</f>
        <v>8.8273381294964022</v>
      </c>
      <c r="U75" s="197">
        <f t="shared" si="24"/>
        <v>2.3381294964028854E-3</v>
      </c>
      <c r="V75" s="92">
        <f>+'Ark1'!W498</f>
        <v>52.038369304556362</v>
      </c>
      <c r="W75" s="95"/>
      <c r="X75" s="11">
        <f>+'Ark1'!X498</f>
        <v>100</v>
      </c>
      <c r="Y75" s="11">
        <f>+'Ark1'!Y498</f>
        <v>100</v>
      </c>
      <c r="Z75" s="11">
        <f>+'Ark1'!Z498</f>
        <v>6.5742750469531925</v>
      </c>
      <c r="AA75" s="71"/>
      <c r="AB75" s="92">
        <f>+'Ark1'!Z498</f>
        <v>6.5742750469531925</v>
      </c>
      <c r="AC75" s="1">
        <f>+'Ark1'!AC498</f>
        <v>0</v>
      </c>
      <c r="AD75" s="11">
        <f>+'Ark1'!AE498</f>
        <v>0</v>
      </c>
      <c r="AE75" s="92">
        <f t="shared" si="12"/>
        <v>1.2560240963855422</v>
      </c>
      <c r="AF75" s="47"/>
      <c r="AG75" s="4"/>
      <c r="AH75" s="59"/>
      <c r="AI75" s="13"/>
      <c r="AJ75" s="1"/>
      <c r="AK75" s="5"/>
    </row>
    <row r="76" spans="1:37" ht="15.6">
      <c r="A76" s="47"/>
      <c r="B76">
        <f>+'Ark1'!C499</f>
        <v>2021</v>
      </c>
      <c r="C76">
        <f>+'Ark1'!L499</f>
        <v>12</v>
      </c>
      <c r="D76" s="3" t="str">
        <f t="shared" si="21"/>
        <v>U+</v>
      </c>
      <c r="E76" s="316">
        <f>+'Ark1'!Q499</f>
        <v>117</v>
      </c>
      <c r="F76" s="316">
        <f>+'Ark1'!R499</f>
        <v>123</v>
      </c>
      <c r="G76" s="197">
        <f>+'Ark1'!AG499</f>
        <v>0.40929834326871473</v>
      </c>
      <c r="H76" s="197">
        <f t="shared" si="22"/>
        <v>-0.19631194673850638</v>
      </c>
      <c r="I76" s="197">
        <f>+'Ark1'!AH499</f>
        <v>0.81300813008130068</v>
      </c>
      <c r="J76" s="197"/>
      <c r="K76" s="443"/>
      <c r="L76" s="205"/>
      <c r="M76" s="92">
        <f>+'Ark1'!U499</f>
        <v>45.021463414634155</v>
      </c>
      <c r="N76" s="197">
        <f t="shared" si="23"/>
        <v>-8.3719067117684176E-2</v>
      </c>
      <c r="O76" s="197"/>
      <c r="P76" s="452"/>
      <c r="Q76" s="452"/>
      <c r="R76" s="462"/>
      <c r="S76" s="452"/>
      <c r="T76" s="1">
        <f>+'Ark1'!T499</f>
        <v>9.617886178861788</v>
      </c>
      <c r="U76" s="197">
        <f t="shared" si="24"/>
        <v>1.204676280339001E-2</v>
      </c>
      <c r="V76" s="92">
        <f>+'Ark1'!W499</f>
        <v>60.975609756097562</v>
      </c>
      <c r="W76" s="95"/>
      <c r="X76" s="11">
        <f>+'Ark1'!X499</f>
        <v>100</v>
      </c>
      <c r="Y76" s="11">
        <f>+'Ark1'!Y499</f>
        <v>100</v>
      </c>
      <c r="Z76" s="11">
        <f>+'Ark1'!Z499</f>
        <v>6.9242517934478824</v>
      </c>
      <c r="AA76" s="71"/>
      <c r="AB76" s="92">
        <f>+'Ark1'!Z499</f>
        <v>6.9242517934478824</v>
      </c>
      <c r="AC76" s="1">
        <f>+'Ark1'!AC499</f>
        <v>0</v>
      </c>
      <c r="AD76" s="11">
        <f>+'Ark1'!AE499</f>
        <v>0</v>
      </c>
      <c r="AE76" s="92">
        <f t="shared" si="12"/>
        <v>1.0512820512820513</v>
      </c>
      <c r="AF76" s="47"/>
      <c r="AG76" s="4"/>
      <c r="AH76" s="59"/>
      <c r="AI76" s="13"/>
      <c r="AJ76" s="1"/>
      <c r="AK76" s="5"/>
    </row>
    <row r="77" spans="1:37" ht="15.6">
      <c r="A77" s="47"/>
      <c r="B77">
        <f>+'Ark1'!C500</f>
        <v>2021</v>
      </c>
      <c r="C77">
        <f>+'Ark1'!L500</f>
        <v>13</v>
      </c>
      <c r="D77" s="3" t="str">
        <f t="shared" si="21"/>
        <v>E-</v>
      </c>
      <c r="E77" s="316">
        <f>+'Ark1'!Q500</f>
        <v>14</v>
      </c>
      <c r="F77" s="316">
        <f>+'Ark1'!R500</f>
        <v>14</v>
      </c>
      <c r="G77" s="197">
        <f>+'Ark1'!AG500</f>
        <v>5.1856696650076591E-2</v>
      </c>
      <c r="H77" s="197">
        <f t="shared" si="22"/>
        <v>9.1001190875762E-4</v>
      </c>
      <c r="I77" s="197">
        <f>+'Ark1'!AH500</f>
        <v>0</v>
      </c>
      <c r="J77" s="197"/>
      <c r="K77" s="443"/>
      <c r="L77" s="205"/>
      <c r="M77" s="92">
        <f>+'Ark1'!U500</f>
        <v>50.114285714285693</v>
      </c>
      <c r="N77" s="197">
        <f t="shared" si="23"/>
        <v>2.8561038961038676</v>
      </c>
      <c r="O77" s="197"/>
      <c r="P77" s="452"/>
      <c r="Q77" s="452"/>
      <c r="R77" s="462"/>
      <c r="S77" s="452"/>
      <c r="T77" s="1">
        <f>+'Ark1'!T500</f>
        <v>10.071428571428569</v>
      </c>
      <c r="U77" s="197">
        <f t="shared" si="24"/>
        <v>-1.2012987012987022</v>
      </c>
      <c r="V77" s="92">
        <f>+'Ark1'!W500</f>
        <v>71.428571428571445</v>
      </c>
      <c r="W77" s="95"/>
      <c r="X77" s="11">
        <f>+'Ark1'!X500</f>
        <v>100</v>
      </c>
      <c r="Y77" s="11">
        <f>+'Ark1'!Y500</f>
        <v>100</v>
      </c>
      <c r="Z77" s="11">
        <f>+'Ark1'!Z500</f>
        <v>9.8281437822246893</v>
      </c>
      <c r="AA77" s="71"/>
      <c r="AB77" s="92">
        <f>+'Ark1'!Z500</f>
        <v>9.8281437822246893</v>
      </c>
      <c r="AC77" s="1">
        <f>+'Ark1'!AC500</f>
        <v>0</v>
      </c>
      <c r="AD77" s="11">
        <f>+'Ark1'!AE500</f>
        <v>0</v>
      </c>
      <c r="AE77" s="92">
        <f t="shared" si="12"/>
        <v>1</v>
      </c>
      <c r="AF77" s="47"/>
      <c r="AG77" s="4"/>
      <c r="AH77" s="59"/>
      <c r="AI77" s="13"/>
      <c r="AJ77" s="1"/>
      <c r="AK77" s="5"/>
    </row>
    <row r="78" spans="1:37" ht="15.6">
      <c r="A78" s="47"/>
      <c r="B78">
        <f>+'Ark1'!C501</f>
        <v>2021</v>
      </c>
      <c r="C78">
        <f>+'Ark1'!L501</f>
        <v>14</v>
      </c>
      <c r="D78" s="3" t="str">
        <f t="shared" si="21"/>
        <v>E</v>
      </c>
      <c r="E78" s="316">
        <f>+'Ark1'!Q501</f>
        <v>4</v>
      </c>
      <c r="F78" s="316">
        <f>+'Ark1'!R501</f>
        <v>4</v>
      </c>
      <c r="G78" s="197">
        <f>+'Ark1'!AG501</f>
        <v>1.7444722838299707E-2</v>
      </c>
      <c r="H78" s="197">
        <f t="shared" si="22"/>
        <v>-3.6321354651553117E-3</v>
      </c>
      <c r="I78" s="197">
        <f>+'Ark1'!AH501</f>
        <v>0</v>
      </c>
      <c r="J78" s="197"/>
      <c r="K78" s="443"/>
      <c r="L78" s="205"/>
      <c r="M78" s="92">
        <f>+'Ark1'!U501</f>
        <v>59.005000000000017</v>
      </c>
      <c r="N78" s="197">
        <f t="shared" si="23"/>
        <v>5.2400000000000162</v>
      </c>
      <c r="O78" s="197"/>
      <c r="P78" s="452"/>
      <c r="Q78" s="452"/>
      <c r="R78" s="462"/>
      <c r="S78" s="452"/>
      <c r="T78" s="1">
        <f>+'Ark1'!T501</f>
        <v>11.5</v>
      </c>
      <c r="U78" s="197">
        <f t="shared" si="24"/>
        <v>0.75</v>
      </c>
      <c r="V78" s="92">
        <f>+'Ark1'!W501</f>
        <v>75</v>
      </c>
      <c r="W78" s="95"/>
      <c r="X78" s="11">
        <f>+'Ark1'!X501</f>
        <v>100</v>
      </c>
      <c r="Y78" s="11">
        <f>+'Ark1'!Y501</f>
        <v>100</v>
      </c>
      <c r="Z78" s="11">
        <f>+'Ark1'!Z501</f>
        <v>3.9983402806664343</v>
      </c>
      <c r="AA78" s="71"/>
      <c r="AB78" s="92">
        <f>+'Ark1'!Z501</f>
        <v>3.9983402806664343</v>
      </c>
      <c r="AC78" s="1">
        <f>+'Ark1'!AC501</f>
        <v>0</v>
      </c>
      <c r="AD78" s="11">
        <f>+'Ark1'!AE501</f>
        <v>0</v>
      </c>
      <c r="AE78" s="92">
        <f t="shared" si="12"/>
        <v>1</v>
      </c>
      <c r="AF78" s="47"/>
      <c r="AG78" s="4"/>
      <c r="AH78" s="59"/>
      <c r="AI78" s="13"/>
      <c r="AJ78" s="13"/>
      <c r="AK78" s="5"/>
    </row>
    <row r="79" spans="1:37" ht="15.6">
      <c r="A79" s="47"/>
      <c r="B79">
        <f>+'Ark1'!C502</f>
        <v>2021</v>
      </c>
      <c r="C79">
        <f>+'Ark1'!L502</f>
        <v>15</v>
      </c>
      <c r="D79" s="3" t="str">
        <f>+D63</f>
        <v>Kasserte</v>
      </c>
      <c r="E79" s="316">
        <f>+'Ark1'!Q502</f>
        <v>0</v>
      </c>
      <c r="F79" s="316">
        <f>+'Ark1'!R502</f>
        <v>0</v>
      </c>
      <c r="G79" s="197">
        <f>+'Ark1'!AG502</f>
        <v>0</v>
      </c>
      <c r="H79" s="197">
        <f t="shared" si="22"/>
        <v>-6.8769792018666355E-3</v>
      </c>
      <c r="I79" s="197">
        <f>+'Ark1'!AH502</f>
        <v>0</v>
      </c>
      <c r="J79" s="197"/>
      <c r="K79" s="443"/>
      <c r="L79" s="205"/>
      <c r="M79" s="92">
        <f>+'Ark1'!U502</f>
        <v>0</v>
      </c>
      <c r="N79" s="197">
        <f t="shared" si="23"/>
        <v>-70.17</v>
      </c>
      <c r="O79" s="197"/>
      <c r="P79" s="452"/>
      <c r="Q79" s="452"/>
      <c r="R79" s="462"/>
      <c r="S79" s="452"/>
      <c r="T79" s="1">
        <f>+'Ark1'!T502</f>
        <v>0</v>
      </c>
      <c r="U79" s="197">
        <f t="shared" si="24"/>
        <v>-13</v>
      </c>
      <c r="V79" s="92">
        <f>+'Ark1'!W502</f>
        <v>0</v>
      </c>
      <c r="W79" s="95"/>
      <c r="X79" s="11">
        <f>+'Ark1'!X502</f>
        <v>0</v>
      </c>
      <c r="Y79" s="11">
        <f>+'Ark1'!Y502</f>
        <v>0</v>
      </c>
      <c r="Z79" s="11">
        <f>+'Ark1'!Z502</f>
        <v>0</v>
      </c>
      <c r="AA79" s="71"/>
      <c r="AB79" s="92">
        <f>+'Ark1'!Z502</f>
        <v>0</v>
      </c>
      <c r="AC79" s="1">
        <f>+'Ark1'!AC502</f>
        <v>0</v>
      </c>
      <c r="AD79" s="11">
        <f>+'Ark1'!AE502</f>
        <v>0</v>
      </c>
      <c r="AE79" s="92" t="e">
        <f t="shared" si="12"/>
        <v>#DIV/0!</v>
      </c>
      <c r="AF79" s="47"/>
      <c r="AG79" s="4"/>
      <c r="AH79" s="59"/>
      <c r="AI79" s="13"/>
      <c r="AJ79" s="13"/>
      <c r="AK79" s="5"/>
    </row>
    <row r="80" spans="1:37" ht="15.6">
      <c r="A80" s="47"/>
      <c r="B80" s="54">
        <f>+'Ark1'!C503</f>
        <v>2020</v>
      </c>
      <c r="C80" s="54">
        <f>+'Ark1'!L503</f>
        <v>1</v>
      </c>
      <c r="D80" s="65" t="s">
        <v>28</v>
      </c>
      <c r="E80" s="329">
        <f>+'Ark1'!Q503</f>
        <v>101</v>
      </c>
      <c r="F80" s="329">
        <f>+'Ark1'!R503</f>
        <v>121</v>
      </c>
      <c r="G80" s="179">
        <f>+'Ark1'!AG503</f>
        <v>0.17584270191485216</v>
      </c>
      <c r="H80" s="179">
        <f t="shared" si="22"/>
        <v>3.1691011537779923E-2</v>
      </c>
      <c r="I80" s="179">
        <f>+'Ark1'!AH503</f>
        <v>3.3057851239669431</v>
      </c>
      <c r="J80" s="179"/>
      <c r="K80" s="442"/>
      <c r="L80" s="273"/>
      <c r="M80" s="157">
        <f>+'Ark1'!U503</f>
        <v>14.828347107438022</v>
      </c>
      <c r="N80" s="179">
        <f t="shared" si="23"/>
        <v>1.469365625956538</v>
      </c>
      <c r="O80" s="179"/>
      <c r="P80" s="451"/>
      <c r="Q80" s="451"/>
      <c r="R80" s="461"/>
      <c r="S80" s="451"/>
      <c r="T80" s="56">
        <f>+'Ark1'!T503</f>
        <v>2.3553719008264458</v>
      </c>
      <c r="U80" s="179">
        <f t="shared" si="24"/>
        <v>9.6112641567186685E-2</v>
      </c>
      <c r="V80" s="157">
        <f>+'Ark1'!W503</f>
        <v>0</v>
      </c>
      <c r="W80" s="95"/>
      <c r="X80" s="74">
        <f>+'Ark1'!X503</f>
        <v>42.97520661157025</v>
      </c>
      <c r="Y80" s="74">
        <f>+'Ark1'!Y503</f>
        <v>4.1322314049586781</v>
      </c>
      <c r="Z80" s="74">
        <f>+'Ark1'!Z503</f>
        <v>4.7993324858013722</v>
      </c>
      <c r="AA80" s="71"/>
      <c r="AB80" s="157">
        <f>+'Ark1'!Z503</f>
        <v>4.7993324858013722</v>
      </c>
      <c r="AC80" s="56">
        <f>+'Ark1'!AC503</f>
        <v>0</v>
      </c>
      <c r="AD80" s="74">
        <f>+'Ark1'!AE503</f>
        <v>0</v>
      </c>
      <c r="AE80" s="157">
        <f t="shared" si="12"/>
        <v>1.198019801980198</v>
      </c>
      <c r="AF80" s="47"/>
      <c r="AG80" s="4"/>
      <c r="AH80" s="59"/>
      <c r="AI80" s="13"/>
      <c r="AJ80" s="13"/>
      <c r="AK80" s="5"/>
    </row>
    <row r="81" spans="1:37" ht="15.6">
      <c r="A81" s="47"/>
      <c r="B81" s="54">
        <f>+'Ark1'!C504</f>
        <v>2020</v>
      </c>
      <c r="C81" s="54">
        <f>+'Ark1'!L504</f>
        <v>2</v>
      </c>
      <c r="D81" s="65" t="s">
        <v>29</v>
      </c>
      <c r="E81" s="329">
        <f>+'Ark1'!Q504</f>
        <v>344</v>
      </c>
      <c r="F81" s="329">
        <f>+'Ark1'!R504</f>
        <v>447</v>
      </c>
      <c r="G81" s="179">
        <f>+'Ark1'!AG504</f>
        <v>0.72196717082820017</v>
      </c>
      <c r="H81" s="179">
        <f t="shared" si="22"/>
        <v>-6.9538780962967395E-2</v>
      </c>
      <c r="I81" s="179">
        <f>+'Ark1'!AH504</f>
        <v>4.6979865771812088</v>
      </c>
      <c r="J81" s="179"/>
      <c r="K81" s="442"/>
      <c r="L81" s="273"/>
      <c r="M81" s="157">
        <f>+'Ark1'!U504</f>
        <v>16.480246085011164</v>
      </c>
      <c r="N81" s="179">
        <f t="shared" si="23"/>
        <v>1.067911454660976</v>
      </c>
      <c r="O81" s="179"/>
      <c r="P81" s="451"/>
      <c r="Q81" s="451"/>
      <c r="R81" s="461"/>
      <c r="S81" s="451"/>
      <c r="T81" s="56">
        <f>+'Ark1'!T504</f>
        <v>3.1073825503355703</v>
      </c>
      <c r="U81" s="179">
        <f t="shared" si="24"/>
        <v>-3.0749745384273552E-2</v>
      </c>
      <c r="V81" s="157">
        <f>+'Ark1'!W504</f>
        <v>0.22371364653243836</v>
      </c>
      <c r="W81" s="95"/>
      <c r="X81" s="74">
        <f>+'Ark1'!X504</f>
        <v>55.92841163310959</v>
      </c>
      <c r="Y81" s="74">
        <f>+'Ark1'!Y504</f>
        <v>11.409395973154364</v>
      </c>
      <c r="Z81" s="74">
        <f>+'Ark1'!Z504</f>
        <v>5.1542367345012359</v>
      </c>
      <c r="AA81" s="71"/>
      <c r="AB81" s="157">
        <f>+'Ark1'!Z504</f>
        <v>5.1542367345012359</v>
      </c>
      <c r="AC81" s="56">
        <f>+'Ark1'!AC504</f>
        <v>0</v>
      </c>
      <c r="AD81" s="74">
        <f>+'Ark1'!AE504</f>
        <v>0</v>
      </c>
      <c r="AE81" s="157">
        <f t="shared" si="12"/>
        <v>1.2994186046511629</v>
      </c>
      <c r="AF81" s="47"/>
      <c r="AG81" s="4"/>
      <c r="AH81" s="59"/>
      <c r="AI81" s="13"/>
      <c r="AJ81" s="13"/>
      <c r="AK81" s="5"/>
    </row>
    <row r="82" spans="1:37" ht="15.6">
      <c r="A82" s="47"/>
      <c r="B82" s="54">
        <f>+'Ark1'!C505</f>
        <v>2020</v>
      </c>
      <c r="C82" s="54">
        <f>+'Ark1'!L505</f>
        <v>3</v>
      </c>
      <c r="D82" s="65" t="s">
        <v>30</v>
      </c>
      <c r="E82" s="329">
        <f>+'Ark1'!Q505</f>
        <v>618</v>
      </c>
      <c r="F82" s="329">
        <f>+'Ark1'!R505</f>
        <v>893</v>
      </c>
      <c r="G82" s="179">
        <f>+'Ark1'!AG505</f>
        <v>1.4463521138797188</v>
      </c>
      <c r="H82" s="179">
        <f t="shared" si="22"/>
        <v>-3.482331513159731E-2</v>
      </c>
      <c r="I82" s="179">
        <f>+'Ark1'!AH505</f>
        <v>5.039193729003359</v>
      </c>
      <c r="J82" s="179"/>
      <c r="K82" s="442"/>
      <c r="L82" s="273"/>
      <c r="M82" s="157">
        <f>+'Ark1'!U505</f>
        <v>16.526326987681976</v>
      </c>
      <c r="N82" s="179">
        <f t="shared" si="23"/>
        <v>-0.28164353385999519</v>
      </c>
      <c r="O82" s="179"/>
      <c r="P82" s="451"/>
      <c r="Q82" s="451"/>
      <c r="R82" s="461"/>
      <c r="S82" s="451"/>
      <c r="T82" s="56">
        <f>+'Ark1'!T505</f>
        <v>3.7144456886898096</v>
      </c>
      <c r="U82" s="179">
        <f t="shared" si="24"/>
        <v>-1.344546777277511E-2</v>
      </c>
      <c r="V82" s="157">
        <f>+'Ark1'!W505</f>
        <v>0</v>
      </c>
      <c r="W82" s="95"/>
      <c r="X82" s="74">
        <f>+'Ark1'!X505</f>
        <v>51.511758118700989</v>
      </c>
      <c r="Y82" s="74">
        <f>+'Ark1'!Y505</f>
        <v>14.893617021276597</v>
      </c>
      <c r="Z82" s="74">
        <f>+'Ark1'!Z505</f>
        <v>5.530417259521351</v>
      </c>
      <c r="AA82" s="71"/>
      <c r="AB82" s="157">
        <f>+'Ark1'!Z505</f>
        <v>5.530417259521351</v>
      </c>
      <c r="AC82" s="56">
        <f>+'Ark1'!AC505</f>
        <v>0</v>
      </c>
      <c r="AD82" s="74">
        <f>+'Ark1'!AE505</f>
        <v>0</v>
      </c>
      <c r="AE82" s="157">
        <f t="shared" si="12"/>
        <v>1.4449838187702266</v>
      </c>
      <c r="AF82" s="47"/>
      <c r="AG82" s="4"/>
      <c r="AH82" s="59"/>
      <c r="AI82" s="13"/>
      <c r="AJ82" s="5"/>
      <c r="AK82" s="5"/>
    </row>
    <row r="83" spans="1:37" ht="15.6">
      <c r="A83" s="47"/>
      <c r="B83" s="54">
        <f>+'Ark1'!C506</f>
        <v>2020</v>
      </c>
      <c r="C83" s="54">
        <f>+'Ark1'!L506</f>
        <v>4</v>
      </c>
      <c r="D83" s="65" t="s">
        <v>31</v>
      </c>
      <c r="E83" s="329">
        <f>+'Ark1'!Q506</f>
        <v>1115</v>
      </c>
      <c r="F83" s="329">
        <f>+'Ark1'!R506</f>
        <v>1813</v>
      </c>
      <c r="G83" s="179">
        <f>+'Ark1'!AG506</f>
        <v>3.1262020257932339</v>
      </c>
      <c r="H83" s="179">
        <f t="shared" si="22"/>
        <v>0.11760337051827952</v>
      </c>
      <c r="I83" s="179">
        <f>+'Ark1'!AH506</f>
        <v>5.1296194153336989</v>
      </c>
      <c r="J83" s="179"/>
      <c r="K83" s="442"/>
      <c r="L83" s="273"/>
      <c r="M83" s="157">
        <f>+'Ark1'!U506</f>
        <v>17.594340871483752</v>
      </c>
      <c r="N83" s="179">
        <f t="shared" si="23"/>
        <v>-4.6045771749973596E-2</v>
      </c>
      <c r="O83" s="179"/>
      <c r="P83" s="451"/>
      <c r="Q83" s="451"/>
      <c r="R83" s="461"/>
      <c r="S83" s="451"/>
      <c r="T83" s="56">
        <f>+'Ark1'!T506</f>
        <v>4.3088803088803092</v>
      </c>
      <c r="U83" s="179">
        <f t="shared" si="24"/>
        <v>-0.24003591841904726</v>
      </c>
      <c r="V83" s="157">
        <f>+'Ark1'!W506</f>
        <v>0.33094318808604523</v>
      </c>
      <c r="W83" s="95"/>
      <c r="X83" s="74">
        <f>+'Ark1'!X506</f>
        <v>57.970215113072257</v>
      </c>
      <c r="Y83" s="74">
        <f>+'Ark1'!Y506</f>
        <v>17.760617760617755</v>
      </c>
      <c r="Z83" s="74">
        <f>+'Ark1'!Z506</f>
        <v>5.5119015259771054</v>
      </c>
      <c r="AA83" s="71"/>
      <c r="AB83" s="157">
        <f>+'Ark1'!Z506</f>
        <v>5.5119015259771054</v>
      </c>
      <c r="AC83" s="56">
        <f>+'Ark1'!AC506</f>
        <v>0</v>
      </c>
      <c r="AD83" s="74">
        <f>+'Ark1'!AE506</f>
        <v>0</v>
      </c>
      <c r="AE83" s="157">
        <f t="shared" si="12"/>
        <v>1.6260089686098655</v>
      </c>
      <c r="AF83" s="47"/>
      <c r="AG83" s="4"/>
      <c r="AH83" s="59"/>
      <c r="AI83" s="13"/>
      <c r="AJ83" s="5"/>
      <c r="AK83" s="5"/>
    </row>
    <row r="84" spans="1:37" ht="15.6">
      <c r="A84" s="47"/>
      <c r="B84" s="54">
        <f>+'Ark1'!C507</f>
        <v>2020</v>
      </c>
      <c r="C84" s="54">
        <f>+'Ark1'!L507</f>
        <v>5</v>
      </c>
      <c r="D84" s="65" t="s">
        <v>401</v>
      </c>
      <c r="E84" s="329">
        <f>+'Ark1'!Q507</f>
        <v>1947</v>
      </c>
      <c r="F84" s="329">
        <f>+'Ark1'!R507</f>
        <v>3647</v>
      </c>
      <c r="G84" s="179">
        <f>+'Ark1'!AG507</f>
        <v>6.7019146560706648</v>
      </c>
      <c r="H84" s="179">
        <f t="shared" si="22"/>
        <v>-0.27064117087452377</v>
      </c>
      <c r="I84" s="179">
        <f>+'Ark1'!AH507</f>
        <v>6.1146147518508371</v>
      </c>
      <c r="J84" s="179"/>
      <c r="K84" s="442"/>
      <c r="L84" s="273"/>
      <c r="M84" s="157">
        <f>+'Ark1'!U507</f>
        <v>18.750674527008464</v>
      </c>
      <c r="N84" s="179">
        <f t="shared" si="23"/>
        <v>-0.31137682508111197</v>
      </c>
      <c r="O84" s="179"/>
      <c r="P84" s="451"/>
      <c r="Q84" s="451"/>
      <c r="R84" s="461"/>
      <c r="S84" s="451"/>
      <c r="T84" s="56">
        <f>+'Ark1'!T507</f>
        <v>5.2199067726898818</v>
      </c>
      <c r="U84" s="179">
        <f t="shared" si="24"/>
        <v>-4.3409261180646475E-2</v>
      </c>
      <c r="V84" s="157">
        <f>+'Ark1'!W507</f>
        <v>1.6451878256100902</v>
      </c>
      <c r="W84" s="95"/>
      <c r="X84" s="74">
        <f>+'Ark1'!X507</f>
        <v>62.43487798190295</v>
      </c>
      <c r="Y84" s="74">
        <f>+'Ark1'!Y507</f>
        <v>25.802029064984922</v>
      </c>
      <c r="Z84" s="74">
        <f>+'Ark1'!Z507</f>
        <v>5.6929205200271484</v>
      </c>
      <c r="AA84" s="71"/>
      <c r="AB84" s="157">
        <f>+'Ark1'!Z507</f>
        <v>5.6929205200271484</v>
      </c>
      <c r="AC84" s="56">
        <f>+'Ark1'!AC507</f>
        <v>0</v>
      </c>
      <c r="AD84" s="74">
        <f>+'Ark1'!AE507</f>
        <v>0</v>
      </c>
      <c r="AE84" s="157">
        <f t="shared" si="12"/>
        <v>1.8731381612737545</v>
      </c>
      <c r="AF84" s="47"/>
      <c r="AG84" s="4"/>
      <c r="AH84" s="59"/>
      <c r="AI84" s="13"/>
      <c r="AJ84" s="5"/>
      <c r="AK84" s="5"/>
    </row>
    <row r="85" spans="1:37" ht="15.6">
      <c r="A85" s="47"/>
      <c r="B85" s="54">
        <f>+'Ark1'!C508</f>
        <v>2020</v>
      </c>
      <c r="C85" s="54">
        <f>+'Ark1'!L508</f>
        <v>6</v>
      </c>
      <c r="D85" s="65" t="s">
        <v>32</v>
      </c>
      <c r="E85" s="329">
        <f>+'Ark1'!Q508</f>
        <v>3397</v>
      </c>
      <c r="F85" s="329">
        <f>+'Ark1'!R508</f>
        <v>7134.66</v>
      </c>
      <c r="G85" s="179">
        <f>+'Ark1'!AG508</f>
        <v>14.883035490975365</v>
      </c>
      <c r="H85" s="179">
        <f t="shared" ref="H85:H148" si="25">+G85-G100</f>
        <v>0.79890568417509478</v>
      </c>
      <c r="I85" s="179">
        <f>+'Ark1'!AH508</f>
        <v>5.5223374344397644</v>
      </c>
      <c r="J85" s="179"/>
      <c r="K85" s="442"/>
      <c r="L85" s="273"/>
      <c r="M85" s="157">
        <f>+'Ark1'!U508</f>
        <v>21.28491897301344</v>
      </c>
      <c r="N85" s="179">
        <f t="shared" ref="N85:N148" si="26">+M85-M100</f>
        <v>-9.5898560734504201E-2</v>
      </c>
      <c r="O85" s="179"/>
      <c r="P85" s="451"/>
      <c r="Q85" s="451"/>
      <c r="R85" s="461"/>
      <c r="S85" s="451"/>
      <c r="T85" s="56">
        <f>+'Ark1'!T508</f>
        <v>5.7865406340316161</v>
      </c>
      <c r="U85" s="179">
        <f t="shared" ref="U85:U148" si="27">+T85-T100</f>
        <v>-8.0894524469822038E-2</v>
      </c>
      <c r="V85" s="157">
        <f>+'Ark1'!W508</f>
        <v>4.2889219668491556</v>
      </c>
      <c r="W85" s="95"/>
      <c r="X85" s="74">
        <f>+'Ark1'!X508</f>
        <v>76.766096772656297</v>
      </c>
      <c r="Y85" s="74">
        <f>+'Ark1'!Y508</f>
        <v>40.674678260772062</v>
      </c>
      <c r="Z85" s="74">
        <f>+'Ark1'!Z508</f>
        <v>5.9051714213433391</v>
      </c>
      <c r="AA85" s="71"/>
      <c r="AB85" s="157">
        <f>+'Ark1'!Z508</f>
        <v>5.9051714213433391</v>
      </c>
      <c r="AC85" s="56">
        <f>+'Ark1'!AC508</f>
        <v>0</v>
      </c>
      <c r="AD85" s="74">
        <f>+'Ark1'!AE508</f>
        <v>0</v>
      </c>
      <c r="AE85" s="157">
        <f t="shared" si="12"/>
        <v>2.1002826022961436</v>
      </c>
      <c r="AF85" s="47"/>
      <c r="AG85" s="4"/>
      <c r="AH85" s="59"/>
      <c r="AI85" s="13"/>
      <c r="AJ85" s="5"/>
      <c r="AK85" s="5"/>
    </row>
    <row r="86" spans="1:37" ht="15.6">
      <c r="A86" s="47"/>
      <c r="B86" s="54">
        <f>+'Ark1'!C509</f>
        <v>2020</v>
      </c>
      <c r="C86" s="54">
        <f>+'Ark1'!L509</f>
        <v>7</v>
      </c>
      <c r="D86" s="65" t="s">
        <v>33</v>
      </c>
      <c r="E86" s="329">
        <f>+'Ark1'!Q509</f>
        <v>3695</v>
      </c>
      <c r="F86" s="329">
        <f>+'Ark1'!R509</f>
        <v>7036.6900000000014</v>
      </c>
      <c r="G86" s="179">
        <f>+'Ark1'!AG509</f>
        <v>17.48585206330938</v>
      </c>
      <c r="H86" s="179">
        <f t="shared" si="25"/>
        <v>1.2128796208255466E-2</v>
      </c>
      <c r="I86" s="179">
        <f>+'Ark1'!AH509</f>
        <v>3.6522853784947191</v>
      </c>
      <c r="J86" s="179"/>
      <c r="K86" s="442"/>
      <c r="L86" s="273"/>
      <c r="M86" s="157">
        <f>+'Ark1'!U509</f>
        <v>25.355498110617361</v>
      </c>
      <c r="N86" s="179">
        <f t="shared" si="26"/>
        <v>-3.1224200313086925E-2</v>
      </c>
      <c r="O86" s="179"/>
      <c r="P86" s="451"/>
      <c r="Q86" s="451"/>
      <c r="R86" s="461"/>
      <c r="S86" s="451"/>
      <c r="T86" s="56">
        <f>+'Ark1'!T509</f>
        <v>6.1490558771240451</v>
      </c>
      <c r="U86" s="179">
        <f t="shared" si="27"/>
        <v>-0.17900334772716597</v>
      </c>
      <c r="V86" s="157">
        <f>+'Ark1'!W509</f>
        <v>8.1003994775952872</v>
      </c>
      <c r="W86" s="95"/>
      <c r="X86" s="74">
        <f>+'Ark1'!X509</f>
        <v>93.012481720809049</v>
      </c>
      <c r="Y86" s="74">
        <f>+'Ark1'!Y509</f>
        <v>68.327580154873957</v>
      </c>
      <c r="Z86" s="74">
        <f>+'Ark1'!Z509</f>
        <v>5.7649315993613524</v>
      </c>
      <c r="AA86" s="71"/>
      <c r="AB86" s="157">
        <f>+'Ark1'!Z509</f>
        <v>5.7649315993613524</v>
      </c>
      <c r="AC86" s="56">
        <f>+'Ark1'!AC509</f>
        <v>0</v>
      </c>
      <c r="AD86" s="74">
        <f>+'Ark1'!AE509</f>
        <v>0</v>
      </c>
      <c r="AE86" s="157">
        <f t="shared" si="12"/>
        <v>1.9043815967523685</v>
      </c>
      <c r="AF86" s="47"/>
      <c r="AG86" s="4"/>
      <c r="AH86" s="59"/>
      <c r="AI86" s="13"/>
      <c r="AJ86" s="5"/>
      <c r="AK86" s="5"/>
    </row>
    <row r="87" spans="1:37" ht="15.6">
      <c r="A87" s="47"/>
      <c r="B87" s="54">
        <f>+'Ark1'!C510</f>
        <v>2020</v>
      </c>
      <c r="C87" s="54">
        <f>+'Ark1'!L510</f>
        <v>8</v>
      </c>
      <c r="D87" s="65" t="s">
        <v>34</v>
      </c>
      <c r="E87" s="329">
        <f>+'Ark1'!Q510</f>
        <v>4170</v>
      </c>
      <c r="F87" s="329">
        <f>+'Ark1'!R510</f>
        <v>9124</v>
      </c>
      <c r="G87" s="179">
        <f>+'Ark1'!AG510</f>
        <v>26.576480593923197</v>
      </c>
      <c r="H87" s="179">
        <f t="shared" si="25"/>
        <v>0.47885499887673433</v>
      </c>
      <c r="I87" s="179">
        <f>+'Ark1'!AH510</f>
        <v>2.1481806225339768</v>
      </c>
      <c r="J87" s="179"/>
      <c r="K87" s="442"/>
      <c r="L87" s="273"/>
      <c r="M87" s="157">
        <f>+'Ark1'!U510</f>
        <v>29.721173827268679</v>
      </c>
      <c r="N87" s="179">
        <f t="shared" si="26"/>
        <v>-0.16476667616378293</v>
      </c>
      <c r="O87" s="179"/>
      <c r="P87" s="451"/>
      <c r="Q87" s="451"/>
      <c r="R87" s="461"/>
      <c r="S87" s="451"/>
      <c r="T87" s="56">
        <f>+'Ark1'!T510</f>
        <v>6.7164620780359492</v>
      </c>
      <c r="U87" s="179">
        <f t="shared" si="27"/>
        <v>-0.28365233844002713</v>
      </c>
      <c r="V87" s="157">
        <f>+'Ark1'!W510</f>
        <v>14.44541867601929</v>
      </c>
      <c r="W87" s="95"/>
      <c r="X87" s="74">
        <f>+'Ark1'!X510</f>
        <v>98.772468215694843</v>
      </c>
      <c r="Y87" s="74">
        <f>+'Ark1'!Y510</f>
        <v>88.809732573432683</v>
      </c>
      <c r="Z87" s="74">
        <f>+'Ark1'!Z510</f>
        <v>5.6221029943381637</v>
      </c>
      <c r="AA87" s="71"/>
      <c r="AB87" s="157">
        <f>+'Ark1'!Z510</f>
        <v>5.6221029943381637</v>
      </c>
      <c r="AC87" s="56">
        <f>+'Ark1'!AC510</f>
        <v>0</v>
      </c>
      <c r="AD87" s="74">
        <f>+'Ark1'!AE510</f>
        <v>0</v>
      </c>
      <c r="AE87" s="157">
        <f t="shared" si="12"/>
        <v>2.1880095923261389</v>
      </c>
      <c r="AF87" s="47"/>
      <c r="AG87" s="4"/>
      <c r="AH87" s="59"/>
      <c r="AI87" s="13"/>
      <c r="AJ87" s="5"/>
      <c r="AK87" s="5"/>
    </row>
    <row r="88" spans="1:37" ht="15.6">
      <c r="A88" s="47"/>
      <c r="B88" s="54">
        <f>+'Ark1'!C511</f>
        <v>2020</v>
      </c>
      <c r="C88" s="54">
        <f>+'Ark1'!L511</f>
        <v>9</v>
      </c>
      <c r="D88" s="65" t="s">
        <v>35</v>
      </c>
      <c r="E88" s="329">
        <f>+'Ark1'!Q511</f>
        <v>3032</v>
      </c>
      <c r="F88" s="329">
        <f>+'Ark1'!R511</f>
        <v>6027</v>
      </c>
      <c r="G88" s="179">
        <f>+'Ark1'!AG511</f>
        <v>20.285009969022735</v>
      </c>
      <c r="H88" s="179">
        <f t="shared" si="25"/>
        <v>1.1064906725945178E-2</v>
      </c>
      <c r="I88" s="179">
        <f>+'Ark1'!AH511</f>
        <v>2.0408163265306123</v>
      </c>
      <c r="J88" s="179"/>
      <c r="K88" s="442"/>
      <c r="L88" s="273"/>
      <c r="M88" s="157">
        <f>+'Ark1'!U511</f>
        <v>34.342175211548053</v>
      </c>
      <c r="N88" s="179">
        <f t="shared" si="26"/>
        <v>-0.48715709191915835</v>
      </c>
      <c r="O88" s="179"/>
      <c r="P88" s="451"/>
      <c r="Q88" s="451"/>
      <c r="R88" s="461"/>
      <c r="S88" s="451"/>
      <c r="T88" s="56">
        <f>+'Ark1'!T511</f>
        <v>7.3814501410320226</v>
      </c>
      <c r="U88" s="179">
        <f t="shared" si="27"/>
        <v>-0.42630818371909296</v>
      </c>
      <c r="V88" s="157">
        <f>+'Ark1'!W511</f>
        <v>25.120292019246723</v>
      </c>
      <c r="W88" s="95"/>
      <c r="X88" s="74">
        <f>+'Ark1'!X511</f>
        <v>99.834079973452788</v>
      </c>
      <c r="Y88" s="74">
        <f>+'Ark1'!Y511</f>
        <v>97.328687572589999</v>
      </c>
      <c r="Z88" s="74">
        <f>+'Ark1'!Z511</f>
        <v>5.9170707361323727</v>
      </c>
      <c r="AA88" s="71"/>
      <c r="AB88" s="157">
        <f>+'Ark1'!Z511</f>
        <v>5.9170707361323727</v>
      </c>
      <c r="AC88" s="56">
        <f>+'Ark1'!AC511</f>
        <v>0</v>
      </c>
      <c r="AD88" s="74">
        <f>+'Ark1'!AE511</f>
        <v>0</v>
      </c>
      <c r="AE88" s="157">
        <f t="shared" si="12"/>
        <v>1.9877968337730871</v>
      </c>
      <c r="AF88" s="47"/>
      <c r="AG88" s="4"/>
      <c r="AH88" s="59"/>
      <c r="AI88" s="13"/>
      <c r="AJ88" s="5"/>
      <c r="AK88" s="5"/>
    </row>
    <row r="89" spans="1:37" ht="15.6">
      <c r="A89" s="47"/>
      <c r="B89" s="54">
        <f>+'Ark1'!C512</f>
        <v>2020</v>
      </c>
      <c r="C89" s="54">
        <f>+'Ark1'!L512</f>
        <v>10</v>
      </c>
      <c r="D89" s="65" t="s">
        <v>36</v>
      </c>
      <c r="E89" s="329">
        <f>+'Ark1'!Q512</f>
        <v>1085</v>
      </c>
      <c r="F89" s="329">
        <f>+'Ark1'!R512</f>
        <v>1471</v>
      </c>
      <c r="G89" s="179">
        <f>+'Ark1'!AG512</f>
        <v>5.5326282624734384</v>
      </c>
      <c r="H89" s="179">
        <f t="shared" si="25"/>
        <v>-0.50055115499076841</v>
      </c>
      <c r="I89" s="179">
        <f>+'Ark1'!AH512</f>
        <v>1.6995241332426925</v>
      </c>
      <c r="J89" s="179"/>
      <c r="K89" s="442"/>
      <c r="L89" s="273"/>
      <c r="M89" s="157">
        <f>+'Ark1'!U512</f>
        <v>38.377138001359647</v>
      </c>
      <c r="N89" s="179">
        <f t="shared" si="26"/>
        <v>-0.28114624960075218</v>
      </c>
      <c r="O89" s="179"/>
      <c r="P89" s="451"/>
      <c r="Q89" s="451"/>
      <c r="R89" s="461"/>
      <c r="S89" s="451"/>
      <c r="T89" s="56">
        <f>+'Ark1'!T512</f>
        <v>8.1787899388171308</v>
      </c>
      <c r="U89" s="179">
        <f t="shared" si="27"/>
        <v>-0.38074911367967168</v>
      </c>
      <c r="V89" s="157">
        <f>+'Ark1'!W512</f>
        <v>39.632902787219578</v>
      </c>
      <c r="W89" s="95"/>
      <c r="X89" s="74">
        <f>+'Ark1'!X512</f>
        <v>99.932019034670304</v>
      </c>
      <c r="Y89" s="74">
        <f>+'Ark1'!Y512</f>
        <v>99.320190346702958</v>
      </c>
      <c r="Z89" s="74">
        <f>+'Ark1'!Z512</f>
        <v>6.2078031448412991</v>
      </c>
      <c r="AA89" s="71"/>
      <c r="AB89" s="157">
        <f>+'Ark1'!Z512</f>
        <v>6.2078031448412991</v>
      </c>
      <c r="AC89" s="56">
        <f>+'Ark1'!AC512</f>
        <v>0</v>
      </c>
      <c r="AD89" s="74">
        <f>+'Ark1'!AE512</f>
        <v>0</v>
      </c>
      <c r="AE89" s="157">
        <f t="shared" si="12"/>
        <v>1.3557603686635944</v>
      </c>
      <c r="AF89" s="47"/>
      <c r="AG89" s="4"/>
      <c r="AH89" s="59"/>
      <c r="AI89" s="13"/>
      <c r="AJ89" s="5"/>
      <c r="AK89" s="5"/>
    </row>
    <row r="90" spans="1:37" ht="15.6">
      <c r="A90" s="47"/>
      <c r="B90" s="54">
        <f>+'Ark1'!C513</f>
        <v>2020</v>
      </c>
      <c r="C90" s="54">
        <f>+'Ark1'!L513</f>
        <v>11</v>
      </c>
      <c r="D90" s="65" t="s">
        <v>37</v>
      </c>
      <c r="E90" s="329">
        <f>+'Ark1'!Q513</f>
        <v>499</v>
      </c>
      <c r="F90" s="329">
        <f>+'Ark1'!R513</f>
        <v>600</v>
      </c>
      <c r="G90" s="179">
        <f>+'Ark1'!AG513</f>
        <v>2.3802041395553433</v>
      </c>
      <c r="H90" s="179">
        <f t="shared" si="25"/>
        <v>-0.54202459622692656</v>
      </c>
      <c r="I90" s="179">
        <f>+'Ark1'!AH513</f>
        <v>1.166666666666667</v>
      </c>
      <c r="J90" s="179"/>
      <c r="K90" s="442"/>
      <c r="L90" s="273"/>
      <c r="M90" s="157">
        <f>+'Ark1'!U513</f>
        <v>40.477783333333328</v>
      </c>
      <c r="N90" s="179">
        <f t="shared" si="26"/>
        <v>-0.89094368222536247</v>
      </c>
      <c r="O90" s="179"/>
      <c r="P90" s="451"/>
      <c r="Q90" s="451"/>
      <c r="R90" s="461"/>
      <c r="S90" s="451"/>
      <c r="T90" s="56">
        <f>+'Ark1'!T513</f>
        <v>8.8249999999999993</v>
      </c>
      <c r="U90" s="179">
        <f t="shared" si="27"/>
        <v>-0.50456152758133044</v>
      </c>
      <c r="V90" s="157">
        <f>+'Ark1'!W513</f>
        <v>50.833333333333343</v>
      </c>
      <c r="W90" s="95"/>
      <c r="X90" s="74">
        <f>+'Ark1'!X513</f>
        <v>100</v>
      </c>
      <c r="Y90" s="74">
        <f>+'Ark1'!Y513</f>
        <v>99.666666666666686</v>
      </c>
      <c r="Z90" s="74">
        <f>+'Ark1'!Z513</f>
        <v>6.448826424478761</v>
      </c>
      <c r="AA90" s="71"/>
      <c r="AB90" s="157">
        <f>+'Ark1'!Z513</f>
        <v>6.448826424478761</v>
      </c>
      <c r="AC90" s="56">
        <f>+'Ark1'!AC513</f>
        <v>0</v>
      </c>
      <c r="AD90" s="74">
        <f>+'Ark1'!AE513</f>
        <v>0</v>
      </c>
      <c r="AE90" s="157">
        <f t="shared" si="12"/>
        <v>1.2024048096192386</v>
      </c>
      <c r="AF90" s="47"/>
      <c r="AG90" s="4"/>
      <c r="AH90" s="59"/>
      <c r="AI90" s="5"/>
      <c r="AJ90" s="5"/>
      <c r="AK90" s="5"/>
    </row>
    <row r="91" spans="1:37" ht="15.6">
      <c r="A91" s="47"/>
      <c r="B91" s="54">
        <f>+'Ark1'!C514</f>
        <v>2020</v>
      </c>
      <c r="C91" s="54">
        <f>+'Ark1'!L514</f>
        <v>12</v>
      </c>
      <c r="D91" s="65" t="s">
        <v>38</v>
      </c>
      <c r="E91" s="329">
        <f>+'Ark1'!Q514</f>
        <v>122</v>
      </c>
      <c r="F91" s="329">
        <f>+'Ark1'!R514</f>
        <v>137</v>
      </c>
      <c r="G91" s="179">
        <f>+'Ark1'!AG514</f>
        <v>0.60561029000722111</v>
      </c>
      <c r="H91" s="179">
        <f t="shared" si="25"/>
        <v>-7.7495224414155794E-3</v>
      </c>
      <c r="I91" s="179">
        <f>+'Ark1'!AH514</f>
        <v>1.4598540145985412</v>
      </c>
      <c r="J91" s="179"/>
      <c r="K91" s="442"/>
      <c r="L91" s="273"/>
      <c r="M91" s="157">
        <f>+'Ark1'!U514</f>
        <v>45.105182481751839</v>
      </c>
      <c r="N91" s="179">
        <f t="shared" si="26"/>
        <v>0.62018248175183288</v>
      </c>
      <c r="O91" s="179"/>
      <c r="P91" s="451"/>
      <c r="Q91" s="451"/>
      <c r="R91" s="461"/>
      <c r="S91" s="451"/>
      <c r="T91" s="56">
        <f>+'Ark1'!T514</f>
        <v>9.605839416058398</v>
      </c>
      <c r="U91" s="179">
        <f t="shared" si="27"/>
        <v>-0.15503014915899271</v>
      </c>
      <c r="V91" s="157">
        <f>+'Ark1'!W514</f>
        <v>69.34306569343066</v>
      </c>
      <c r="W91" s="95"/>
      <c r="X91" s="74">
        <f>+'Ark1'!X514</f>
        <v>100</v>
      </c>
      <c r="Y91" s="74">
        <f>+'Ark1'!Y514</f>
        <v>100</v>
      </c>
      <c r="Z91" s="74">
        <f>+'Ark1'!Z514</f>
        <v>7.4080310634319204</v>
      </c>
      <c r="AA91" s="71"/>
      <c r="AB91" s="157">
        <f>+'Ark1'!Z514</f>
        <v>7.4080310634319204</v>
      </c>
      <c r="AC91" s="56">
        <f>+'Ark1'!AC514</f>
        <v>0</v>
      </c>
      <c r="AD91" s="74">
        <f>+'Ark1'!AE514</f>
        <v>0</v>
      </c>
      <c r="AE91" s="157">
        <f t="shared" si="12"/>
        <v>1.1229508196721312</v>
      </c>
      <c r="AF91" s="47"/>
      <c r="AG91" s="13"/>
      <c r="AH91" s="59"/>
    </row>
    <row r="92" spans="1:37" ht="15.6">
      <c r="A92" s="47"/>
      <c r="B92" s="54">
        <f>+'Ark1'!C515</f>
        <v>2020</v>
      </c>
      <c r="C92" s="54">
        <f>+'Ark1'!L515</f>
        <v>13</v>
      </c>
      <c r="D92" s="65" t="s">
        <v>39</v>
      </c>
      <c r="E92" s="329">
        <f>+'Ark1'!Q515</f>
        <v>10</v>
      </c>
      <c r="F92" s="329">
        <f>+'Ark1'!R515</f>
        <v>11</v>
      </c>
      <c r="G92" s="179">
        <f>+'Ark1'!AG515</f>
        <v>5.0946684741318971E-2</v>
      </c>
      <c r="H92" s="179">
        <f t="shared" si="25"/>
        <v>-3.081324217181472E-2</v>
      </c>
      <c r="I92" s="179">
        <f>+'Ark1'!AH515</f>
        <v>0</v>
      </c>
      <c r="J92" s="179"/>
      <c r="K92" s="442"/>
      <c r="L92" s="273"/>
      <c r="M92" s="157">
        <f>+'Ark1'!U515</f>
        <v>47.258181818181825</v>
      </c>
      <c r="N92" s="179">
        <f t="shared" si="26"/>
        <v>-0.87770053475935583</v>
      </c>
      <c r="O92" s="179"/>
      <c r="P92" s="451"/>
      <c r="Q92" s="451"/>
      <c r="R92" s="461"/>
      <c r="S92" s="451"/>
      <c r="T92" s="56">
        <f>+'Ark1'!T515</f>
        <v>11.272727272727272</v>
      </c>
      <c r="U92" s="179">
        <f t="shared" si="27"/>
        <v>0.2139037433155071</v>
      </c>
      <c r="V92" s="157">
        <f>+'Ark1'!W515</f>
        <v>90.909090909090892</v>
      </c>
      <c r="W92" s="95"/>
      <c r="X92" s="74">
        <f>+'Ark1'!X515</f>
        <v>100</v>
      </c>
      <c r="Y92" s="74">
        <f>+'Ark1'!Y515</f>
        <v>100</v>
      </c>
      <c r="Z92" s="74">
        <f>+'Ark1'!Z515</f>
        <v>4.3525558179948245</v>
      </c>
      <c r="AA92" s="71"/>
      <c r="AB92" s="157">
        <f>+'Ark1'!Z515</f>
        <v>4.3525558179948245</v>
      </c>
      <c r="AC92" s="56">
        <f>+'Ark1'!AC515</f>
        <v>0</v>
      </c>
      <c r="AD92" s="74">
        <f>+'Ark1'!AE515</f>
        <v>0</v>
      </c>
      <c r="AE92" s="157">
        <f t="shared" si="12"/>
        <v>1.1000000000000001</v>
      </c>
      <c r="AF92" s="47"/>
      <c r="AG92" s="5"/>
      <c r="AH92" s="59"/>
      <c r="AI92" s="5"/>
      <c r="AK92" s="5"/>
    </row>
    <row r="93" spans="1:37" ht="15.6">
      <c r="A93" s="47"/>
      <c r="B93" s="54">
        <f>+'Ark1'!C516</f>
        <v>2020</v>
      </c>
      <c r="C93" s="54">
        <f>+'Ark1'!L516</f>
        <v>14</v>
      </c>
      <c r="D93" s="65" t="s">
        <v>402</v>
      </c>
      <c r="E93" s="329">
        <f>+'Ark1'!Q516</f>
        <v>4</v>
      </c>
      <c r="F93" s="329">
        <f>+'Ark1'!R516</f>
        <v>4</v>
      </c>
      <c r="G93" s="179">
        <f>+'Ark1'!AG516</f>
        <v>2.1076858303455018E-2</v>
      </c>
      <c r="H93" s="179">
        <f t="shared" si="25"/>
        <v>-9.8396444393890684E-4</v>
      </c>
      <c r="I93" s="179">
        <f>+'Ark1'!AH516</f>
        <v>0</v>
      </c>
      <c r="J93" s="179"/>
      <c r="K93" s="442"/>
      <c r="L93" s="273"/>
      <c r="M93" s="157">
        <f>+'Ark1'!U516</f>
        <v>53.765000000000001</v>
      </c>
      <c r="N93" s="179">
        <f t="shared" si="26"/>
        <v>-1.4350000000000023</v>
      </c>
      <c r="O93" s="179"/>
      <c r="P93" s="451"/>
      <c r="Q93" s="451"/>
      <c r="R93" s="461"/>
      <c r="S93" s="451"/>
      <c r="T93" s="56">
        <f>+'Ark1'!T516</f>
        <v>10.75</v>
      </c>
      <c r="U93" s="179">
        <f t="shared" si="27"/>
        <v>-2.5</v>
      </c>
      <c r="V93" s="157">
        <f>+'Ark1'!W516</f>
        <v>50</v>
      </c>
      <c r="W93" s="95"/>
      <c r="X93" s="74">
        <f>+'Ark1'!X516</f>
        <v>100</v>
      </c>
      <c r="Y93" s="74">
        <f>+'Ark1'!Y516</f>
        <v>100</v>
      </c>
      <c r="Z93" s="74">
        <f>+'Ark1'!Z516</f>
        <v>11.781495023977241</v>
      </c>
      <c r="AA93" s="71"/>
      <c r="AB93" s="157">
        <f>+'Ark1'!Z516</f>
        <v>11.781495023977241</v>
      </c>
      <c r="AC93" s="56">
        <f>+'Ark1'!AC516</f>
        <v>0</v>
      </c>
      <c r="AD93" s="74">
        <f>+'Ark1'!AE516</f>
        <v>0</v>
      </c>
      <c r="AE93" s="157">
        <f t="shared" si="12"/>
        <v>1</v>
      </c>
      <c r="AF93" s="47"/>
      <c r="AG93" s="13"/>
      <c r="AH93" s="59"/>
    </row>
    <row r="94" spans="1:37" ht="15.6">
      <c r="A94" s="47"/>
      <c r="B94" s="54">
        <f>+'Ark1'!C517</f>
        <v>2020</v>
      </c>
      <c r="C94" s="54">
        <f>+'Ark1'!L517</f>
        <v>15</v>
      </c>
      <c r="D94" s="65" t="s">
        <v>40</v>
      </c>
      <c r="E94" s="329">
        <f>+'Ark1'!Q517</f>
        <v>1</v>
      </c>
      <c r="F94" s="329">
        <f>+'Ark1'!R517</f>
        <v>1</v>
      </c>
      <c r="G94" s="179">
        <f>+'Ark1'!AG517</f>
        <v>6.8769792018666355E-3</v>
      </c>
      <c r="H94" s="179">
        <f t="shared" si="25"/>
        <v>6.8769792018666355E-3</v>
      </c>
      <c r="I94" s="179">
        <f>+'Ark1'!AH517</f>
        <v>0</v>
      </c>
      <c r="J94" s="179"/>
      <c r="K94" s="442"/>
      <c r="L94" s="273"/>
      <c r="M94" s="157">
        <f>+'Ark1'!U517</f>
        <v>70.17</v>
      </c>
      <c r="N94" s="179">
        <f t="shared" si="26"/>
        <v>70.17</v>
      </c>
      <c r="O94" s="179"/>
      <c r="P94" s="451"/>
      <c r="Q94" s="451"/>
      <c r="R94" s="461"/>
      <c r="S94" s="451"/>
      <c r="T94" s="56">
        <f>+'Ark1'!T517</f>
        <v>13</v>
      </c>
      <c r="U94" s="179">
        <f t="shared" si="27"/>
        <v>13</v>
      </c>
      <c r="V94" s="157">
        <f>+'Ark1'!W517</f>
        <v>100</v>
      </c>
      <c r="W94" s="95"/>
      <c r="X94" s="74">
        <f>+'Ark1'!X517</f>
        <v>100</v>
      </c>
      <c r="Y94" s="74">
        <f>+'Ark1'!Y517</f>
        <v>100</v>
      </c>
      <c r="Z94" s="74">
        <f>+'Ark1'!Z517</f>
        <v>0</v>
      </c>
      <c r="AA94" s="71"/>
      <c r="AB94" s="157">
        <f>+'Ark1'!Z517</f>
        <v>0</v>
      </c>
      <c r="AC94" s="56">
        <f>+'Ark1'!AC517</f>
        <v>0</v>
      </c>
      <c r="AD94" s="74">
        <f>+'Ark1'!AE517</f>
        <v>0</v>
      </c>
      <c r="AE94" s="157">
        <f t="shared" si="12"/>
        <v>1</v>
      </c>
      <c r="AF94" s="47"/>
      <c r="AG94" s="13"/>
      <c r="AH94" s="59"/>
    </row>
    <row r="95" spans="1:37" ht="15.6">
      <c r="A95" s="47"/>
      <c r="B95">
        <f>+'Ark1'!C518</f>
        <v>2019</v>
      </c>
      <c r="C95">
        <f>+'Ark1'!L518</f>
        <v>1</v>
      </c>
      <c r="D95" s="3" t="str">
        <f t="shared" ref="D95" si="28">+D80</f>
        <v>P-</v>
      </c>
      <c r="E95" s="316">
        <f>+'Ark1'!Q518</f>
        <v>84</v>
      </c>
      <c r="F95" s="316">
        <f>+'Ark1'!R518</f>
        <v>108</v>
      </c>
      <c r="G95" s="197">
        <f>+'Ark1'!AG518</f>
        <v>0.14415169037707223</v>
      </c>
      <c r="H95" s="197">
        <f t="shared" si="25"/>
        <v>-9.3491980560625187E-3</v>
      </c>
      <c r="I95" s="197">
        <f>+'Ark1'!AH518</f>
        <v>3.7037037037037042</v>
      </c>
      <c r="J95" s="197"/>
      <c r="K95" s="443"/>
      <c r="L95" s="205"/>
      <c r="M95" s="92">
        <f>+'Ark1'!U518</f>
        <v>13.358981481481484</v>
      </c>
      <c r="N95" s="197">
        <f t="shared" si="26"/>
        <v>-0.33949533971056312</v>
      </c>
      <c r="O95" s="197"/>
      <c r="P95" s="452"/>
      <c r="Q95" s="452"/>
      <c r="R95" s="462"/>
      <c r="S95" s="452"/>
      <c r="T95" s="1">
        <f>+'Ark1'!T518</f>
        <v>2.2592592592592591</v>
      </c>
      <c r="U95" s="197">
        <f t="shared" si="27"/>
        <v>0.10031886190826533</v>
      </c>
      <c r="V95" s="92">
        <f>+'Ark1'!W518</f>
        <v>0</v>
      </c>
      <c r="W95" s="95"/>
      <c r="X95" s="11">
        <f>+'Ark1'!X518</f>
        <v>29.629629629629633</v>
      </c>
      <c r="Y95" s="11">
        <f>+'Ark1'!Y518</f>
        <v>3.7037037037037042</v>
      </c>
      <c r="Z95" s="11">
        <f>+'Ark1'!Z518</f>
        <v>4.8797296031293484</v>
      </c>
      <c r="AA95" s="71"/>
      <c r="AB95" s="92">
        <f>+'Ark1'!Z518</f>
        <v>4.8797296031293484</v>
      </c>
      <c r="AC95" s="1">
        <f>+'Ark1'!AC518</f>
        <v>0</v>
      </c>
      <c r="AD95" s="11">
        <f>+'Ark1'!AE518</f>
        <v>0</v>
      </c>
      <c r="AE95" s="92">
        <f t="shared" si="12"/>
        <v>1.2857142857142858</v>
      </c>
      <c r="AF95" s="47"/>
      <c r="AG95" s="2"/>
      <c r="AH95" s="59"/>
      <c r="AI95" s="5"/>
      <c r="AK95" s="2"/>
    </row>
    <row r="96" spans="1:37" ht="15.6">
      <c r="A96" s="47"/>
      <c r="B96">
        <f>+'Ark1'!C519</f>
        <v>2019</v>
      </c>
      <c r="C96">
        <f>+'Ark1'!L519</f>
        <v>2</v>
      </c>
      <c r="D96" s="3" t="str">
        <f t="shared" ref="D96:D128" si="29">+D81</f>
        <v>P</v>
      </c>
      <c r="E96" s="316">
        <f>+'Ark1'!Q519</f>
        <v>350</v>
      </c>
      <c r="F96" s="316">
        <f>+'Ark1'!R519</f>
        <v>514</v>
      </c>
      <c r="G96" s="197">
        <f>+'Ark1'!AG519</f>
        <v>0.79150595179116756</v>
      </c>
      <c r="H96" s="197">
        <f t="shared" si="25"/>
        <v>-0.32150257375030455</v>
      </c>
      <c r="I96" s="197">
        <f>+'Ark1'!AH519</f>
        <v>2.9182879377431914</v>
      </c>
      <c r="J96" s="197"/>
      <c r="K96" s="443"/>
      <c r="L96" s="205"/>
      <c r="M96" s="92">
        <f>+'Ark1'!U519</f>
        <v>15.412334630350188</v>
      </c>
      <c r="N96" s="197">
        <f t="shared" si="26"/>
        <v>-0.12975863389851661</v>
      </c>
      <c r="O96" s="197"/>
      <c r="P96" s="452"/>
      <c r="Q96" s="452"/>
      <c r="R96" s="462"/>
      <c r="S96" s="452"/>
      <c r="T96" s="1">
        <f>+'Ark1'!T519</f>
        <v>3.1381322957198439</v>
      </c>
      <c r="U96" s="197">
        <f t="shared" si="27"/>
        <v>0.13916856514989506</v>
      </c>
      <c r="V96" s="92">
        <f>+'Ark1'!W519</f>
        <v>0.19455252918287935</v>
      </c>
      <c r="W96" s="95"/>
      <c r="X96" s="11">
        <f>+'Ark1'!X519</f>
        <v>47.470817120622563</v>
      </c>
      <c r="Y96" s="11">
        <f>+'Ark1'!Y519</f>
        <v>7.198443579766538</v>
      </c>
      <c r="Z96" s="11">
        <f>+'Ark1'!Z519</f>
        <v>5.0559648862333004</v>
      </c>
      <c r="AA96" s="71"/>
      <c r="AB96" s="92">
        <f>+'Ark1'!Z519</f>
        <v>5.0559648862333004</v>
      </c>
      <c r="AC96" s="1">
        <f>+'Ark1'!AC519</f>
        <v>0</v>
      </c>
      <c r="AD96" s="11">
        <f>+'Ark1'!AE519</f>
        <v>0</v>
      </c>
      <c r="AE96" s="92">
        <f t="shared" si="12"/>
        <v>1.4685714285714286</v>
      </c>
      <c r="AF96" s="47"/>
      <c r="AG96" s="4"/>
      <c r="AH96" s="59"/>
      <c r="AI96" s="4"/>
      <c r="AJ96" s="4"/>
      <c r="AK96" s="4"/>
    </row>
    <row r="97" spans="1:37" ht="15.6">
      <c r="A97" s="47"/>
      <c r="B97">
        <f>+'Ark1'!C520</f>
        <v>2019</v>
      </c>
      <c r="C97">
        <f>+'Ark1'!L520</f>
        <v>3</v>
      </c>
      <c r="D97" s="3" t="str">
        <f t="shared" si="29"/>
        <v>P+</v>
      </c>
      <c r="E97" s="316">
        <f>+'Ark1'!Q520</f>
        <v>611</v>
      </c>
      <c r="F97" s="316">
        <f>+'Ark1'!R520</f>
        <v>882</v>
      </c>
      <c r="G97" s="197">
        <f>+'Ark1'!AG520</f>
        <v>1.4811754290113162</v>
      </c>
      <c r="H97" s="197">
        <f t="shared" si="25"/>
        <v>-0.66775983078845957</v>
      </c>
      <c r="I97" s="197">
        <f>+'Ark1'!AH520</f>
        <v>4.1950113378684808</v>
      </c>
      <c r="J97" s="197"/>
      <c r="K97" s="443"/>
      <c r="L97" s="205"/>
      <c r="M97" s="92">
        <f>+'Ark1'!U520</f>
        <v>16.807970521541971</v>
      </c>
      <c r="N97" s="197">
        <f t="shared" si="26"/>
        <v>0.24187212337262309</v>
      </c>
      <c r="O97" s="197"/>
      <c r="P97" s="452"/>
      <c r="Q97" s="452"/>
      <c r="R97" s="462"/>
      <c r="S97" s="452"/>
      <c r="T97" s="1">
        <f>+'Ark1'!T520</f>
        <v>3.7278911564625847</v>
      </c>
      <c r="U97" s="197">
        <f t="shared" si="27"/>
        <v>0.11404676286990867</v>
      </c>
      <c r="V97" s="92">
        <f>+'Ark1'!W520</f>
        <v>0</v>
      </c>
      <c r="W97" s="95"/>
      <c r="X97" s="11">
        <f>+'Ark1'!X520</f>
        <v>55.782312925170075</v>
      </c>
      <c r="Y97" s="11">
        <f>+'Ark1'!Y520</f>
        <v>14.172335600907029</v>
      </c>
      <c r="Z97" s="11">
        <f>+'Ark1'!Z520</f>
        <v>5.5723810202603801</v>
      </c>
      <c r="AA97" s="71"/>
      <c r="AB97" s="92">
        <f>+'Ark1'!Z520</f>
        <v>5.5723810202603801</v>
      </c>
      <c r="AC97" s="1">
        <f>+'Ark1'!AC520</f>
        <v>0</v>
      </c>
      <c r="AD97" s="11">
        <f>+'Ark1'!AE520</f>
        <v>0</v>
      </c>
      <c r="AE97" s="92">
        <f t="shared" si="12"/>
        <v>1.4435351882160392</v>
      </c>
      <c r="AF97" s="47"/>
      <c r="AG97" s="4"/>
      <c r="AH97" s="59"/>
      <c r="AI97" s="13"/>
      <c r="AJ97" s="1"/>
      <c r="AK97" s="5"/>
    </row>
    <row r="98" spans="1:37" ht="15.6">
      <c r="A98" s="47"/>
      <c r="B98">
        <f>+'Ark1'!C521</f>
        <v>2019</v>
      </c>
      <c r="C98">
        <f>+'Ark1'!L521</f>
        <v>4</v>
      </c>
      <c r="D98" s="3" t="str">
        <f t="shared" si="29"/>
        <v>O-</v>
      </c>
      <c r="E98" s="316">
        <f>+'Ark1'!Q521</f>
        <v>1045</v>
      </c>
      <c r="F98" s="316">
        <f>+'Ark1'!R521</f>
        <v>1707</v>
      </c>
      <c r="G98" s="197">
        <f>+'Ark1'!AG521</f>
        <v>3.0085986552749544</v>
      </c>
      <c r="H98" s="197">
        <f t="shared" si="25"/>
        <v>-1.5015521639656342</v>
      </c>
      <c r="I98" s="197">
        <f>+'Ark1'!AH521</f>
        <v>6.0339777387229052</v>
      </c>
      <c r="J98" s="197"/>
      <c r="K98" s="443"/>
      <c r="L98" s="205"/>
      <c r="M98" s="92">
        <f>+'Ark1'!U521</f>
        <v>17.640386643233725</v>
      </c>
      <c r="N98" s="197">
        <f t="shared" si="26"/>
        <v>-0.35121193580710042</v>
      </c>
      <c r="O98" s="197"/>
      <c r="P98" s="452"/>
      <c r="Q98" s="452"/>
      <c r="R98" s="462"/>
      <c r="S98" s="452"/>
      <c r="T98" s="1">
        <f>+'Ark1'!T521</f>
        <v>4.5489162272993564</v>
      </c>
      <c r="U98" s="197">
        <f t="shared" si="27"/>
        <v>0.23068058490740739</v>
      </c>
      <c r="V98" s="92">
        <f>+'Ark1'!W521</f>
        <v>0.46865846514352683</v>
      </c>
      <c r="W98" s="95"/>
      <c r="X98" s="11">
        <f>+'Ark1'!X521</f>
        <v>57.527826596367888</v>
      </c>
      <c r="Y98" s="11">
        <f>+'Ark1'!Y521</f>
        <v>18.219097832454597</v>
      </c>
      <c r="Z98" s="11">
        <f>+'Ark1'!Z521</f>
        <v>5.4766563859512516</v>
      </c>
      <c r="AA98" s="71"/>
      <c r="AB98" s="92">
        <f>+'Ark1'!Z521</f>
        <v>5.4766563859512516</v>
      </c>
      <c r="AC98" s="1">
        <f>+'Ark1'!AC521</f>
        <v>0</v>
      </c>
      <c r="AD98" s="11">
        <f>+'Ark1'!AE521</f>
        <v>0</v>
      </c>
      <c r="AE98" s="92">
        <f t="shared" si="12"/>
        <v>1.6334928229665071</v>
      </c>
      <c r="AF98" s="47"/>
      <c r="AG98" s="4"/>
      <c r="AH98" s="59"/>
      <c r="AI98" s="13"/>
      <c r="AJ98" s="1"/>
      <c r="AK98" s="5"/>
    </row>
    <row r="99" spans="1:37" ht="15.6">
      <c r="A99" s="47"/>
      <c r="B99">
        <f>+'Ark1'!C522</f>
        <v>2019</v>
      </c>
      <c r="C99">
        <f>+'Ark1'!L522</f>
        <v>5</v>
      </c>
      <c r="D99" s="3" t="str">
        <f t="shared" si="29"/>
        <v>O</v>
      </c>
      <c r="E99" s="316">
        <f>+'Ark1'!Q522</f>
        <v>1886</v>
      </c>
      <c r="F99" s="316">
        <f>+'Ark1'!R522</f>
        <v>3661</v>
      </c>
      <c r="G99" s="197">
        <f>+'Ark1'!AG522</f>
        <v>6.9725558269451886</v>
      </c>
      <c r="H99" s="197">
        <f t="shared" si="25"/>
        <v>-2.1532596300593143</v>
      </c>
      <c r="I99" s="197">
        <f>+'Ark1'!AH522</f>
        <v>6.5009560229445524</v>
      </c>
      <c r="J99" s="197"/>
      <c r="K99" s="443"/>
      <c r="L99" s="205"/>
      <c r="M99" s="92">
        <f>+'Ark1'!U522</f>
        <v>19.062051352089576</v>
      </c>
      <c r="N99" s="197">
        <f t="shared" si="26"/>
        <v>-0.34964083417722591</v>
      </c>
      <c r="O99" s="197"/>
      <c r="P99" s="452"/>
      <c r="Q99" s="452"/>
      <c r="R99" s="462"/>
      <c r="S99" s="452"/>
      <c r="T99" s="1">
        <f>+'Ark1'!T522</f>
        <v>5.2633160338705283</v>
      </c>
      <c r="U99" s="197">
        <f t="shared" si="27"/>
        <v>0.24153229274976962</v>
      </c>
      <c r="V99" s="92">
        <f>+'Ark1'!W522</f>
        <v>2.1851953018301011</v>
      </c>
      <c r="W99" s="95"/>
      <c r="X99" s="11">
        <f>+'Ark1'!X522</f>
        <v>63.780387872166095</v>
      </c>
      <c r="Y99" s="11">
        <f>+'Ark1'!Y522</f>
        <v>27.151051625239003</v>
      </c>
      <c r="Z99" s="11">
        <f>+'Ark1'!Z522</f>
        <v>5.8253895184219839</v>
      </c>
      <c r="AA99" s="71"/>
      <c r="AB99" s="92">
        <f>+'Ark1'!Z522</f>
        <v>5.8253895184219839</v>
      </c>
      <c r="AC99" s="1">
        <f>+'Ark1'!AC522</f>
        <v>0</v>
      </c>
      <c r="AD99" s="11">
        <f>+'Ark1'!AE522</f>
        <v>0</v>
      </c>
      <c r="AE99" s="92">
        <f t="shared" si="12"/>
        <v>1.9411452810180276</v>
      </c>
      <c r="AF99" s="47"/>
      <c r="AG99" s="4"/>
      <c r="AH99" s="59"/>
      <c r="AI99" s="13"/>
      <c r="AJ99" s="1"/>
      <c r="AK99" s="5"/>
    </row>
    <row r="100" spans="1:37" ht="15.6">
      <c r="A100" s="47"/>
      <c r="B100">
        <f>+'Ark1'!C523</f>
        <v>2019</v>
      </c>
      <c r="C100">
        <f>+'Ark1'!L523</f>
        <v>6</v>
      </c>
      <c r="D100" s="3" t="str">
        <f t="shared" si="29"/>
        <v>O+</v>
      </c>
      <c r="E100" s="316">
        <f>+'Ark1'!Q523</f>
        <v>3157</v>
      </c>
      <c r="F100" s="316">
        <f>+'Ark1'!R523</f>
        <v>6593</v>
      </c>
      <c r="G100" s="197">
        <f>+'Ark1'!AG523</f>
        <v>14.08412980680027</v>
      </c>
      <c r="H100" s="197">
        <f t="shared" si="25"/>
        <v>-1.9546243976897841</v>
      </c>
      <c r="I100" s="197">
        <f>+'Ark1'!AH523</f>
        <v>4.6867890186561505</v>
      </c>
      <c r="J100" s="197"/>
      <c r="K100" s="443"/>
      <c r="L100" s="205"/>
      <c r="M100" s="92">
        <f>+'Ark1'!U523</f>
        <v>21.380817533747944</v>
      </c>
      <c r="N100" s="197">
        <f t="shared" si="26"/>
        <v>-0.15435285286030265</v>
      </c>
      <c r="O100" s="197"/>
      <c r="P100" s="452"/>
      <c r="Q100" s="452"/>
      <c r="R100" s="462"/>
      <c r="S100" s="452"/>
      <c r="T100" s="1">
        <f>+'Ark1'!T523</f>
        <v>5.8674351585014382</v>
      </c>
      <c r="U100" s="197">
        <f t="shared" si="27"/>
        <v>0.17682136814671345</v>
      </c>
      <c r="V100" s="92">
        <f>+'Ark1'!W523</f>
        <v>4.9143030486880006</v>
      </c>
      <c r="W100" s="95"/>
      <c r="X100" s="11">
        <f>+'Ark1'!X523</f>
        <v>75.367814348551505</v>
      </c>
      <c r="Y100" s="11">
        <f>+'Ark1'!Y523</f>
        <v>42.590626421962689</v>
      </c>
      <c r="Z100" s="11">
        <f>+'Ark1'!Z523</f>
        <v>6.1363921372850916</v>
      </c>
      <c r="AA100" s="71"/>
      <c r="AB100" s="92">
        <f>+'Ark1'!Z523</f>
        <v>6.1363921372850916</v>
      </c>
      <c r="AC100" s="1">
        <f>+'Ark1'!AC523</f>
        <v>0</v>
      </c>
      <c r="AD100" s="11">
        <f>+'Ark1'!AE523</f>
        <v>0</v>
      </c>
      <c r="AE100" s="92">
        <f t="shared" ref="AE100:AE163" si="30">+F100/E100</f>
        <v>2.0883750395945517</v>
      </c>
      <c r="AF100" s="47"/>
      <c r="AG100" s="4"/>
      <c r="AH100" s="59"/>
      <c r="AI100" s="13"/>
      <c r="AJ100" s="1"/>
      <c r="AK100" s="5"/>
    </row>
    <row r="101" spans="1:37" ht="15.6">
      <c r="A101" s="47"/>
      <c r="B101">
        <f>+'Ark1'!C524</f>
        <v>2019</v>
      </c>
      <c r="C101">
        <f>+'Ark1'!L524</f>
        <v>7</v>
      </c>
      <c r="D101" s="3" t="str">
        <f t="shared" si="29"/>
        <v>R-</v>
      </c>
      <c r="E101" s="316">
        <f>+'Ark1'!Q524</f>
        <v>3552</v>
      </c>
      <c r="F101" s="316">
        <f>+'Ark1'!R524</f>
        <v>6889</v>
      </c>
      <c r="G101" s="197">
        <f>+'Ark1'!AG524</f>
        <v>17.473723267101125</v>
      </c>
      <c r="H101" s="197">
        <f t="shared" si="25"/>
        <v>-0.51528337190677576</v>
      </c>
      <c r="I101" s="197">
        <f>+'Ark1'!AH524</f>
        <v>2.656408767600523</v>
      </c>
      <c r="J101" s="197"/>
      <c r="K101" s="443"/>
      <c r="L101" s="205"/>
      <c r="M101" s="92">
        <f>+'Ark1'!U524</f>
        <v>25.386722310930448</v>
      </c>
      <c r="N101" s="197">
        <f t="shared" si="26"/>
        <v>0.22769792068649153</v>
      </c>
      <c r="O101" s="197"/>
      <c r="P101" s="452"/>
      <c r="Q101" s="452"/>
      <c r="R101" s="462"/>
      <c r="S101" s="452"/>
      <c r="T101" s="1">
        <f>+'Ark1'!T524</f>
        <v>6.3280592248512111</v>
      </c>
      <c r="U101" s="197">
        <f t="shared" si="27"/>
        <v>8.9242411151159828E-2</v>
      </c>
      <c r="V101" s="92">
        <f>+'Ark1'!W524</f>
        <v>9.1014661053853931</v>
      </c>
      <c r="W101" s="95"/>
      <c r="X101" s="11">
        <f>+'Ark1'!X524</f>
        <v>92.277543910582096</v>
      </c>
      <c r="Y101" s="11">
        <f>+'Ark1'!Y524</f>
        <v>67.80374510088545</v>
      </c>
      <c r="Z101" s="11">
        <f>+'Ark1'!Z524</f>
        <v>5.8915791828497364</v>
      </c>
      <c r="AA101" s="71"/>
      <c r="AB101" s="92">
        <f>+'Ark1'!Z524</f>
        <v>5.8915791828497364</v>
      </c>
      <c r="AC101" s="1">
        <f>+'Ark1'!AC524</f>
        <v>0</v>
      </c>
      <c r="AD101" s="11">
        <f>+'Ark1'!AE524</f>
        <v>0</v>
      </c>
      <c r="AE101" s="92">
        <f t="shared" si="30"/>
        <v>1.9394707207207207</v>
      </c>
      <c r="AF101" s="47"/>
      <c r="AG101" s="4"/>
      <c r="AH101" s="59"/>
      <c r="AI101" s="13"/>
      <c r="AJ101" s="13"/>
      <c r="AK101" s="5"/>
    </row>
    <row r="102" spans="1:37" ht="15.6">
      <c r="A102" s="47"/>
      <c r="B102">
        <f>+'Ark1'!C525</f>
        <v>2019</v>
      </c>
      <c r="C102">
        <f>+'Ark1'!L525</f>
        <v>8</v>
      </c>
      <c r="D102" s="3" t="str">
        <f t="shared" si="29"/>
        <v>R</v>
      </c>
      <c r="E102" s="316">
        <f>+'Ark1'!Q525</f>
        <v>4070</v>
      </c>
      <c r="F102" s="316">
        <f>+'Ark1'!R525</f>
        <v>8740</v>
      </c>
      <c r="G102" s="197">
        <f>+'Ark1'!AG525</f>
        <v>26.097625595046463</v>
      </c>
      <c r="H102" s="197">
        <f t="shared" si="25"/>
        <v>2.7441834155252067</v>
      </c>
      <c r="I102" s="197">
        <f>+'Ark1'!AH525</f>
        <v>1.9107551487414187</v>
      </c>
      <c r="J102" s="197"/>
      <c r="K102" s="443"/>
      <c r="L102" s="205"/>
      <c r="M102" s="92">
        <f>+'Ark1'!U525</f>
        <v>29.885940503432462</v>
      </c>
      <c r="N102" s="197">
        <f t="shared" si="26"/>
        <v>0.80947741556410335</v>
      </c>
      <c r="O102" s="197"/>
      <c r="P102" s="452"/>
      <c r="Q102" s="452"/>
      <c r="R102" s="462"/>
      <c r="S102" s="452"/>
      <c r="T102" s="1">
        <f>+'Ark1'!T525</f>
        <v>7.0001144164759763</v>
      </c>
      <c r="U102" s="197">
        <f t="shared" si="27"/>
        <v>8.6134928348839068E-2</v>
      </c>
      <c r="V102" s="92">
        <f>+'Ark1'!W525</f>
        <v>18.707093821510295</v>
      </c>
      <c r="W102" s="95"/>
      <c r="X102" s="11">
        <f>+'Ark1'!X525</f>
        <v>98.546910755148772</v>
      </c>
      <c r="Y102" s="11">
        <f>+'Ark1'!Y525</f>
        <v>88.352402745995434</v>
      </c>
      <c r="Z102" s="11">
        <f>+'Ark1'!Z525</f>
        <v>5.7654413614719475</v>
      </c>
      <c r="AA102" s="71"/>
      <c r="AB102" s="92">
        <f>+'Ark1'!Z525</f>
        <v>5.7654413614719475</v>
      </c>
      <c r="AC102" s="1">
        <f>+'Ark1'!AC525</f>
        <v>0</v>
      </c>
      <c r="AD102" s="11">
        <f>+'Ark1'!AE525</f>
        <v>0</v>
      </c>
      <c r="AE102" s="92">
        <f t="shared" si="30"/>
        <v>2.1474201474201475</v>
      </c>
      <c r="AF102" s="47"/>
      <c r="AG102" s="4"/>
      <c r="AH102" s="59"/>
      <c r="AI102" s="13"/>
      <c r="AJ102" s="13"/>
      <c r="AK102" s="5"/>
    </row>
    <row r="103" spans="1:37" ht="15.6">
      <c r="A103" s="47"/>
      <c r="B103">
        <f>+'Ark1'!C526</f>
        <v>2019</v>
      </c>
      <c r="C103">
        <f>+'Ark1'!L526</f>
        <v>9</v>
      </c>
      <c r="D103" s="3" t="str">
        <f t="shared" si="29"/>
        <v>R+</v>
      </c>
      <c r="E103" s="316">
        <f>+'Ark1'!Q526</f>
        <v>2998</v>
      </c>
      <c r="F103" s="316">
        <f>+'Ark1'!R526</f>
        <v>5826</v>
      </c>
      <c r="G103" s="197">
        <f>+'Ark1'!AG526</f>
        <v>20.273945062296789</v>
      </c>
      <c r="H103" s="197">
        <f t="shared" si="25"/>
        <v>2.9516309842527306</v>
      </c>
      <c r="I103" s="197">
        <f>+'Ark1'!AH526</f>
        <v>1.0813594232749744</v>
      </c>
      <c r="J103" s="197"/>
      <c r="K103" s="443"/>
      <c r="L103" s="205"/>
      <c r="M103" s="92">
        <f>+'Ark1'!U526</f>
        <v>34.829332303467211</v>
      </c>
      <c r="N103" s="197">
        <f t="shared" si="26"/>
        <v>1.4019629779625191</v>
      </c>
      <c r="O103" s="197"/>
      <c r="P103" s="452"/>
      <c r="Q103" s="452"/>
      <c r="R103" s="462"/>
      <c r="S103" s="452"/>
      <c r="T103" s="1">
        <f>+'Ark1'!T526</f>
        <v>7.8077583247511155</v>
      </c>
      <c r="U103" s="197">
        <f t="shared" si="27"/>
        <v>0.1208042935324416</v>
      </c>
      <c r="V103" s="92">
        <f>+'Ark1'!W526</f>
        <v>32.766906968760743</v>
      </c>
      <c r="W103" s="95"/>
      <c r="X103" s="11">
        <f>+'Ark1'!X526</f>
        <v>99.794026776519019</v>
      </c>
      <c r="Y103" s="11">
        <f>+'Ark1'!Y526</f>
        <v>97.545485753518719</v>
      </c>
      <c r="Z103" s="11">
        <f>+'Ark1'!Z526</f>
        <v>5.9194621358534292</v>
      </c>
      <c r="AA103" s="71"/>
      <c r="AB103" s="92">
        <f>+'Ark1'!Z526</f>
        <v>5.9194621358534292</v>
      </c>
      <c r="AC103" s="1">
        <f>+'Ark1'!AC526</f>
        <v>0</v>
      </c>
      <c r="AD103" s="11">
        <f>+'Ark1'!AE526</f>
        <v>0</v>
      </c>
      <c r="AE103" s="92">
        <f t="shared" si="30"/>
        <v>1.9432955303535691</v>
      </c>
      <c r="AF103" s="47"/>
      <c r="AG103" s="4"/>
      <c r="AH103" s="59"/>
      <c r="AI103" s="13"/>
      <c r="AJ103" s="13"/>
      <c r="AK103" s="5"/>
    </row>
    <row r="104" spans="1:37" ht="15.6">
      <c r="A104" s="47"/>
      <c r="B104">
        <f>+'Ark1'!C527</f>
        <v>2019</v>
      </c>
      <c r="C104">
        <f>+'Ark1'!L527</f>
        <v>10</v>
      </c>
      <c r="D104" s="3" t="str">
        <f t="shared" si="29"/>
        <v>U-</v>
      </c>
      <c r="E104" s="316">
        <f>+'Ark1'!Q527</f>
        <v>1099</v>
      </c>
      <c r="F104" s="316">
        <f>+'Ark1'!R527</f>
        <v>1562</v>
      </c>
      <c r="G104" s="197">
        <f>+'Ark1'!AG527</f>
        <v>6.0331794174642068</v>
      </c>
      <c r="H104" s="197">
        <f t="shared" si="25"/>
        <v>0.91261383377234306</v>
      </c>
      <c r="I104" s="197">
        <f>+'Ark1'!AH527</f>
        <v>0.83226632522407185</v>
      </c>
      <c r="J104" s="197"/>
      <c r="K104" s="443"/>
      <c r="L104" s="205"/>
      <c r="M104" s="92">
        <f>+'Ark1'!U527</f>
        <v>38.658284250960399</v>
      </c>
      <c r="N104" s="197">
        <f t="shared" si="26"/>
        <v>2.0140250900469923</v>
      </c>
      <c r="O104" s="197"/>
      <c r="P104" s="452"/>
      <c r="Q104" s="452"/>
      <c r="R104" s="462"/>
      <c r="S104" s="452"/>
      <c r="T104" s="1">
        <f>+'Ark1'!T527</f>
        <v>8.5595390524968025</v>
      </c>
      <c r="U104" s="197">
        <f t="shared" si="27"/>
        <v>0.34658100682500148</v>
      </c>
      <c r="V104" s="92">
        <f>+'Ark1'!W527</f>
        <v>46.798975672215121</v>
      </c>
      <c r="W104" s="95"/>
      <c r="X104" s="11">
        <f>+'Ark1'!X527</f>
        <v>100</v>
      </c>
      <c r="Y104" s="11">
        <f>+'Ark1'!Y527</f>
        <v>99.615877080665825</v>
      </c>
      <c r="Z104" s="11">
        <f>+'Ark1'!Z527</f>
        <v>6.197412051356789</v>
      </c>
      <c r="AA104" s="71"/>
      <c r="AB104" s="92">
        <f>+'Ark1'!Z527</f>
        <v>6.197412051356789</v>
      </c>
      <c r="AC104" s="1">
        <f>+'Ark1'!AC527</f>
        <v>0</v>
      </c>
      <c r="AD104" s="11">
        <f>+'Ark1'!AE527</f>
        <v>0</v>
      </c>
      <c r="AE104" s="92">
        <f t="shared" si="30"/>
        <v>1.4212920837124658</v>
      </c>
      <c r="AF104" s="47"/>
      <c r="AG104" s="4"/>
      <c r="AH104" s="59"/>
      <c r="AI104" s="13"/>
      <c r="AJ104" s="13"/>
      <c r="AK104" s="5"/>
    </row>
    <row r="105" spans="1:37" ht="15.6">
      <c r="A105" s="47"/>
      <c r="B105">
        <f>+'Ark1'!C528</f>
        <v>2019</v>
      </c>
      <c r="C105">
        <f>+'Ark1'!L528</f>
        <v>11</v>
      </c>
      <c r="D105" s="3" t="str">
        <f t="shared" si="29"/>
        <v>U</v>
      </c>
      <c r="E105" s="316">
        <f>+'Ark1'!Q528</f>
        <v>570</v>
      </c>
      <c r="F105" s="316">
        <f>+'Ark1'!R528</f>
        <v>707</v>
      </c>
      <c r="G105" s="197">
        <f>+'Ark1'!AG528</f>
        <v>2.9222287357822698</v>
      </c>
      <c r="H105" s="197">
        <f t="shared" si="25"/>
        <v>0.38457475939410113</v>
      </c>
      <c r="I105" s="197">
        <f>+'Ark1'!AH528</f>
        <v>0.84865629420084865</v>
      </c>
      <c r="J105" s="197"/>
      <c r="K105" s="443"/>
      <c r="L105" s="205"/>
      <c r="M105" s="92">
        <f>+'Ark1'!U528</f>
        <v>41.36872701555869</v>
      </c>
      <c r="N105" s="197">
        <f t="shared" si="26"/>
        <v>1.8818447984686557</v>
      </c>
      <c r="O105" s="197"/>
      <c r="P105" s="452"/>
      <c r="Q105" s="452"/>
      <c r="R105" s="462"/>
      <c r="S105" s="452"/>
      <c r="T105" s="1">
        <f>+'Ark1'!T528</f>
        <v>9.3295615275813297</v>
      </c>
      <c r="U105" s="197">
        <f t="shared" si="27"/>
        <v>0.32032365229264492</v>
      </c>
      <c r="V105" s="92">
        <f>+'Ark1'!W528</f>
        <v>61.810466760961809</v>
      </c>
      <c r="W105" s="95"/>
      <c r="X105" s="11">
        <f>+'Ark1'!X528</f>
        <v>100</v>
      </c>
      <c r="Y105" s="11">
        <f>+'Ark1'!Y528</f>
        <v>99.717114568599712</v>
      </c>
      <c r="Z105" s="11">
        <f>+'Ark1'!Z528</f>
        <v>6.2264574936172972</v>
      </c>
      <c r="AA105" s="71"/>
      <c r="AB105" s="92">
        <f>+'Ark1'!Z528</f>
        <v>6.2264574936172972</v>
      </c>
      <c r="AC105" s="1">
        <f>+'Ark1'!AC528</f>
        <v>0</v>
      </c>
      <c r="AD105" s="11">
        <f>+'Ark1'!AE528</f>
        <v>0</v>
      </c>
      <c r="AE105" s="92">
        <f t="shared" si="30"/>
        <v>1.2403508771929825</v>
      </c>
      <c r="AF105" s="47"/>
      <c r="AG105" s="4"/>
      <c r="AH105" s="59"/>
      <c r="AI105" s="13"/>
      <c r="AJ105" s="5"/>
      <c r="AK105" s="5"/>
    </row>
    <row r="106" spans="1:37" ht="15.6">
      <c r="A106" s="47"/>
      <c r="B106">
        <f>+'Ark1'!C529</f>
        <v>2019</v>
      </c>
      <c r="C106">
        <f>+'Ark1'!L529</f>
        <v>12</v>
      </c>
      <c r="D106" s="3" t="str">
        <f t="shared" si="29"/>
        <v>U+</v>
      </c>
      <c r="E106" s="316">
        <f>+'Ark1'!Q529</f>
        <v>123</v>
      </c>
      <c r="F106" s="316">
        <f>+'Ark1'!R529</f>
        <v>138</v>
      </c>
      <c r="G106" s="197">
        <f>+'Ark1'!AG529</f>
        <v>0.61335981244863669</v>
      </c>
      <c r="H106" s="197">
        <f t="shared" si="25"/>
        <v>0.11257528797293737</v>
      </c>
      <c r="I106" s="197">
        <f>+'Ark1'!AH529</f>
        <v>1.4492753623188404</v>
      </c>
      <c r="J106" s="197"/>
      <c r="K106" s="443"/>
      <c r="L106" s="205"/>
      <c r="M106" s="92">
        <f>+'Ark1'!U529</f>
        <v>44.485000000000007</v>
      </c>
      <c r="N106" s="197">
        <f t="shared" si="26"/>
        <v>1.5027070063693984</v>
      </c>
      <c r="O106" s="197"/>
      <c r="P106" s="452"/>
      <c r="Q106" s="452"/>
      <c r="R106" s="462"/>
      <c r="S106" s="452"/>
      <c r="T106" s="1">
        <f>+'Ark1'!T529</f>
        <v>9.7608695652173907</v>
      </c>
      <c r="U106" s="197">
        <f t="shared" si="27"/>
        <v>0.12392689005815249</v>
      </c>
      <c r="V106" s="92">
        <f>+'Ark1'!W529</f>
        <v>66.666666666666686</v>
      </c>
      <c r="W106" s="95"/>
      <c r="X106" s="11">
        <f>+'Ark1'!X529</f>
        <v>100</v>
      </c>
      <c r="Y106" s="11">
        <f>+'Ark1'!Y529</f>
        <v>100</v>
      </c>
      <c r="Z106" s="11">
        <f>+'Ark1'!Z529</f>
        <v>6.7482779606935717</v>
      </c>
      <c r="AA106" s="71"/>
      <c r="AB106" s="92">
        <f>+'Ark1'!Z529</f>
        <v>6.7482779606935717</v>
      </c>
      <c r="AC106" s="1">
        <f>+'Ark1'!AC529</f>
        <v>0</v>
      </c>
      <c r="AD106" s="11">
        <f>+'Ark1'!AE529</f>
        <v>0</v>
      </c>
      <c r="AE106" s="92">
        <f t="shared" si="30"/>
        <v>1.1219512195121952</v>
      </c>
      <c r="AF106" s="47"/>
      <c r="AG106" s="4"/>
      <c r="AH106" s="59"/>
      <c r="AI106" s="13"/>
      <c r="AJ106" s="5"/>
      <c r="AK106" s="5"/>
    </row>
    <row r="107" spans="1:37" ht="15.6">
      <c r="A107" s="47"/>
      <c r="B107">
        <f>+'Ark1'!C530</f>
        <v>2019</v>
      </c>
      <c r="C107">
        <f>+'Ark1'!L530</f>
        <v>13</v>
      </c>
      <c r="D107" s="3" t="str">
        <f t="shared" si="29"/>
        <v>E-</v>
      </c>
      <c r="E107" s="316">
        <f>+'Ark1'!Q530</f>
        <v>16</v>
      </c>
      <c r="F107" s="316">
        <f>+'Ark1'!R530</f>
        <v>17</v>
      </c>
      <c r="G107" s="197">
        <f>+'Ark1'!AG530</f>
        <v>8.175992691313369E-2</v>
      </c>
      <c r="H107" s="197">
        <f t="shared" si="25"/>
        <v>2.0530105819622439E-2</v>
      </c>
      <c r="I107" s="197">
        <f>+'Ark1'!AH530</f>
        <v>0</v>
      </c>
      <c r="J107" s="197"/>
      <c r="K107" s="443"/>
      <c r="L107" s="205"/>
      <c r="M107" s="92">
        <f>+'Ark1'!U530</f>
        <v>48.135882352941181</v>
      </c>
      <c r="N107" s="197">
        <f t="shared" si="26"/>
        <v>2.2975490196078354</v>
      </c>
      <c r="O107" s="197"/>
      <c r="P107" s="452"/>
      <c r="Q107" s="452"/>
      <c r="R107" s="462"/>
      <c r="S107" s="452"/>
      <c r="T107" s="1">
        <f>+'Ark1'!T530</f>
        <v>11.058823529411764</v>
      </c>
      <c r="U107" s="197">
        <f t="shared" si="27"/>
        <v>0.3921568627451002</v>
      </c>
      <c r="V107" s="92">
        <f>+'Ark1'!W530</f>
        <v>76.470588235294116</v>
      </c>
      <c r="W107" s="95"/>
      <c r="X107" s="11">
        <f>+'Ark1'!X530</f>
        <v>100</v>
      </c>
      <c r="Y107" s="11">
        <f>+'Ark1'!Y530</f>
        <v>100</v>
      </c>
      <c r="Z107" s="11">
        <f>+'Ark1'!Z530</f>
        <v>6.9105384644405996</v>
      </c>
      <c r="AA107" s="71"/>
      <c r="AB107" s="92">
        <f>+'Ark1'!Z530</f>
        <v>6.9105384644405996</v>
      </c>
      <c r="AC107" s="1">
        <f>+'Ark1'!AC530</f>
        <v>0</v>
      </c>
      <c r="AD107" s="11">
        <f>+'Ark1'!AE530</f>
        <v>0</v>
      </c>
      <c r="AE107" s="92">
        <f t="shared" si="30"/>
        <v>1.0625</v>
      </c>
      <c r="AF107" s="47"/>
      <c r="AG107" s="4"/>
      <c r="AH107" s="59"/>
      <c r="AI107" s="13"/>
      <c r="AJ107" s="5"/>
      <c r="AK107" s="5"/>
    </row>
    <row r="108" spans="1:37" ht="15.6">
      <c r="A108" s="47"/>
      <c r="B108">
        <f>+'Ark1'!C531</f>
        <v>2019</v>
      </c>
      <c r="C108">
        <f>+'Ark1'!L531</f>
        <v>14</v>
      </c>
      <c r="D108" s="3" t="str">
        <f t="shared" si="29"/>
        <v>E</v>
      </c>
      <c r="E108" s="316">
        <f>+'Ark1'!Q531</f>
        <v>4</v>
      </c>
      <c r="F108" s="316">
        <f>+'Ark1'!R531</f>
        <v>4</v>
      </c>
      <c r="G108" s="197">
        <f>+'Ark1'!AG531</f>
        <v>2.2060822747393925E-2</v>
      </c>
      <c r="H108" s="197">
        <f t="shared" si="25"/>
        <v>-2.7772205206110442E-3</v>
      </c>
      <c r="I108" s="197">
        <f>+'Ark1'!AH531</f>
        <v>0</v>
      </c>
      <c r="J108" s="197"/>
      <c r="K108" s="443"/>
      <c r="L108" s="205"/>
      <c r="M108" s="92">
        <f>+'Ark1'!U531</f>
        <v>55.2</v>
      </c>
      <c r="N108" s="197">
        <f t="shared" si="26"/>
        <v>7.3857142857143074</v>
      </c>
      <c r="O108" s="197"/>
      <c r="P108" s="452"/>
      <c r="Q108" s="452"/>
      <c r="R108" s="462"/>
      <c r="S108" s="452"/>
      <c r="T108" s="1">
        <f>+'Ark1'!T531</f>
        <v>13.25</v>
      </c>
      <c r="U108" s="197">
        <f t="shared" si="27"/>
        <v>1.8214285714285694</v>
      </c>
      <c r="V108" s="92">
        <f>+'Ark1'!W531</f>
        <v>100</v>
      </c>
      <c r="W108" s="95"/>
      <c r="X108" s="11">
        <f>+'Ark1'!X531</f>
        <v>100</v>
      </c>
      <c r="Y108" s="11">
        <f>+'Ark1'!Y531</f>
        <v>100</v>
      </c>
      <c r="Z108" s="11">
        <f>+'Ark1'!Z531</f>
        <v>5.0363677387577885</v>
      </c>
      <c r="AA108" s="71"/>
      <c r="AB108" s="92">
        <f>+'Ark1'!Z531</f>
        <v>5.0363677387577885</v>
      </c>
      <c r="AC108" s="1">
        <f>+'Ark1'!AC531</f>
        <v>0</v>
      </c>
      <c r="AD108" s="11">
        <f>+'Ark1'!AE531</f>
        <v>0</v>
      </c>
      <c r="AE108" s="92">
        <f t="shared" si="30"/>
        <v>1</v>
      </c>
      <c r="AF108" s="47"/>
      <c r="AG108" s="4"/>
      <c r="AH108" s="59"/>
      <c r="AI108" s="13"/>
      <c r="AJ108" s="5"/>
      <c r="AK108" s="5"/>
    </row>
    <row r="109" spans="1:37" ht="15.6">
      <c r="A109" s="47"/>
      <c r="B109">
        <f>+'Ark1'!C532</f>
        <v>2019</v>
      </c>
      <c r="C109">
        <f>+'Ark1'!L532</f>
        <v>15</v>
      </c>
      <c r="D109" s="3" t="str">
        <f t="shared" si="29"/>
        <v>E+</v>
      </c>
      <c r="E109" s="316">
        <f>+'Ark1'!Q532</f>
        <v>0</v>
      </c>
      <c r="F109" s="316">
        <f>+'Ark1'!R532</f>
        <v>0</v>
      </c>
      <c r="G109" s="197">
        <f>+'Ark1'!AG532</f>
        <v>0</v>
      </c>
      <c r="H109" s="197">
        <f t="shared" si="25"/>
        <v>0</v>
      </c>
      <c r="I109" s="197">
        <f>+'Ark1'!AH532</f>
        <v>0</v>
      </c>
      <c r="J109" s="197"/>
      <c r="K109" s="443"/>
      <c r="L109" s="205"/>
      <c r="M109" s="92">
        <f>+'Ark1'!U532</f>
        <v>0</v>
      </c>
      <c r="N109" s="197">
        <f t="shared" si="26"/>
        <v>0</v>
      </c>
      <c r="O109" s="197"/>
      <c r="P109" s="452"/>
      <c r="Q109" s="452"/>
      <c r="R109" s="462"/>
      <c r="S109" s="452"/>
      <c r="T109" s="1">
        <f>+'Ark1'!T532</f>
        <v>0</v>
      </c>
      <c r="U109" s="197">
        <f t="shared" si="27"/>
        <v>0</v>
      </c>
      <c r="V109" s="92">
        <f>+'Ark1'!W532</f>
        <v>0</v>
      </c>
      <c r="W109" s="95"/>
      <c r="X109" s="11">
        <f>+'Ark1'!X532</f>
        <v>0</v>
      </c>
      <c r="Y109" s="11">
        <f>+'Ark1'!Y532</f>
        <v>0</v>
      </c>
      <c r="Z109" s="11">
        <f>+'Ark1'!Z532</f>
        <v>0</v>
      </c>
      <c r="AA109" s="71"/>
      <c r="AB109" s="92">
        <f>+'Ark1'!Z532</f>
        <v>0</v>
      </c>
      <c r="AC109" s="1">
        <f>+'Ark1'!AC532</f>
        <v>0</v>
      </c>
      <c r="AD109" s="11">
        <f>+'Ark1'!AE532</f>
        <v>0</v>
      </c>
      <c r="AE109" s="92" t="e">
        <f t="shared" si="30"/>
        <v>#DIV/0!</v>
      </c>
      <c r="AF109" s="47"/>
      <c r="AG109" s="4"/>
      <c r="AH109" s="59"/>
      <c r="AI109" s="13"/>
      <c r="AJ109" s="5"/>
      <c r="AK109" s="5"/>
    </row>
    <row r="110" spans="1:37" ht="15.6">
      <c r="A110" s="47"/>
      <c r="B110" s="54">
        <f>+'Ark1'!C533</f>
        <v>2018</v>
      </c>
      <c r="C110" s="54">
        <f>+'Ark1'!L533</f>
        <v>1</v>
      </c>
      <c r="D110" s="65" t="s">
        <v>28</v>
      </c>
      <c r="E110" s="329">
        <f>+'Ark1'!Q533</f>
        <v>124</v>
      </c>
      <c r="F110" s="329">
        <f>+'Ark1'!R533</f>
        <v>151</v>
      </c>
      <c r="G110" s="179">
        <f>+'Ark1'!AG533</f>
        <v>0.15350088843313475</v>
      </c>
      <c r="H110" s="179">
        <f t="shared" si="25"/>
        <v>-5.6229416118898923E-2</v>
      </c>
      <c r="I110" s="179">
        <f>+'Ark1'!AH533</f>
        <v>3.311258278145695</v>
      </c>
      <c r="J110" s="179"/>
      <c r="K110" s="442"/>
      <c r="L110" s="273"/>
      <c r="M110" s="157">
        <f>+'Ark1'!U533</f>
        <v>13.698476821192047</v>
      </c>
      <c r="N110" s="179">
        <f t="shared" si="26"/>
        <v>-0.15176948422668168</v>
      </c>
      <c r="O110" s="179"/>
      <c r="P110" s="451"/>
      <c r="Q110" s="451"/>
      <c r="R110" s="461"/>
      <c r="S110" s="451"/>
      <c r="T110" s="56">
        <f>+'Ark1'!T533</f>
        <v>2.1589403973509937</v>
      </c>
      <c r="U110" s="179">
        <f t="shared" si="27"/>
        <v>-4.7956154373143711E-2</v>
      </c>
      <c r="V110" s="157">
        <f>+'Ark1'!W533</f>
        <v>0</v>
      </c>
      <c r="W110" s="95"/>
      <c r="X110" s="74">
        <f>+'Ark1'!X533</f>
        <v>31.788079470198674</v>
      </c>
      <c r="Y110" s="74">
        <f>+'Ark1'!Y533</f>
        <v>1.3245033112582778</v>
      </c>
      <c r="Z110" s="74">
        <f>+'Ark1'!Z533</f>
        <v>4.6050011322768247</v>
      </c>
      <c r="AA110" s="71"/>
      <c r="AB110" s="157">
        <f>+'Ark1'!Z533</f>
        <v>4.6050011322768247</v>
      </c>
      <c r="AC110" s="56">
        <f>+'Ark1'!AC533</f>
        <v>0</v>
      </c>
      <c r="AD110" s="74">
        <f>+'Ark1'!AE533</f>
        <v>0</v>
      </c>
      <c r="AE110" s="157">
        <f t="shared" si="30"/>
        <v>1.217741935483871</v>
      </c>
      <c r="AF110" s="47"/>
      <c r="AG110" s="4"/>
      <c r="AH110" s="59"/>
      <c r="AI110" s="13"/>
      <c r="AJ110" s="5"/>
      <c r="AK110" s="5"/>
    </row>
    <row r="111" spans="1:37" ht="15.6">
      <c r="A111" s="47"/>
      <c r="B111" s="54">
        <f>+'Ark1'!C534</f>
        <v>2018</v>
      </c>
      <c r="C111" s="54">
        <f>+'Ark1'!L534</f>
        <v>2</v>
      </c>
      <c r="D111" s="65" t="s">
        <v>29</v>
      </c>
      <c r="E111" s="329">
        <f>+'Ark1'!Q534</f>
        <v>628</v>
      </c>
      <c r="F111" s="329">
        <f>+'Ark1'!R534</f>
        <v>965</v>
      </c>
      <c r="G111" s="179">
        <f>+'Ark1'!AG534</f>
        <v>1.1130085255414721</v>
      </c>
      <c r="H111" s="179">
        <f t="shared" si="25"/>
        <v>0.16608172049278913</v>
      </c>
      <c r="I111" s="179">
        <f>+'Ark1'!AH534</f>
        <v>4.3523316062176178</v>
      </c>
      <c r="J111" s="179"/>
      <c r="K111" s="442"/>
      <c r="L111" s="273"/>
      <c r="M111" s="157">
        <f>+'Ark1'!U534</f>
        <v>15.542093264248704</v>
      </c>
      <c r="N111" s="179">
        <f t="shared" si="26"/>
        <v>-0.26649951283719631</v>
      </c>
      <c r="O111" s="179"/>
      <c r="P111" s="451"/>
      <c r="Q111" s="451"/>
      <c r="R111" s="461"/>
      <c r="S111" s="451"/>
      <c r="T111" s="56">
        <f>+'Ark1'!T534</f>
        <v>2.9989637305699488</v>
      </c>
      <c r="U111" s="179">
        <f t="shared" si="27"/>
        <v>8.8627491466586328E-2</v>
      </c>
      <c r="V111" s="157">
        <f>+'Ark1'!W534</f>
        <v>0</v>
      </c>
      <c r="W111" s="95"/>
      <c r="X111" s="74">
        <f>+'Ark1'!X534</f>
        <v>47.15025906735751</v>
      </c>
      <c r="Y111" s="74">
        <f>+'Ark1'!Y534</f>
        <v>6.1139896373056999</v>
      </c>
      <c r="Z111" s="74">
        <f>+'Ark1'!Z534</f>
        <v>6.9261828058990478</v>
      </c>
      <c r="AA111" s="71"/>
      <c r="AB111" s="157">
        <f>+'Ark1'!Z534</f>
        <v>6.9261828058990478</v>
      </c>
      <c r="AC111" s="56">
        <f>+'Ark1'!AC534</f>
        <v>0</v>
      </c>
      <c r="AD111" s="74">
        <f>+'Ark1'!AE534</f>
        <v>0</v>
      </c>
      <c r="AE111" s="157">
        <f t="shared" si="30"/>
        <v>1.536624203821656</v>
      </c>
      <c r="AF111" s="47"/>
      <c r="AG111" s="4"/>
      <c r="AH111" s="59"/>
      <c r="AI111" s="13"/>
      <c r="AJ111" s="5"/>
      <c r="AK111" s="5"/>
    </row>
    <row r="112" spans="1:37" ht="15.6">
      <c r="A112" s="47"/>
      <c r="B112" s="54">
        <f>+'Ark1'!C535</f>
        <v>2018</v>
      </c>
      <c r="C112" s="54">
        <f>+'Ark1'!L535</f>
        <v>3</v>
      </c>
      <c r="D112" s="65" t="s">
        <v>30</v>
      </c>
      <c r="E112" s="329">
        <f>+'Ark1'!Q535</f>
        <v>1045</v>
      </c>
      <c r="F112" s="329">
        <f>+'Ark1'!R535</f>
        <v>1748</v>
      </c>
      <c r="G112" s="179">
        <f>+'Ark1'!AG535</f>
        <v>2.1489352597997757</v>
      </c>
      <c r="H112" s="179">
        <f t="shared" si="25"/>
        <v>6.0837193501846354E-2</v>
      </c>
      <c r="I112" s="179">
        <f>+'Ark1'!AH535</f>
        <v>4.5194508009153322</v>
      </c>
      <c r="J112" s="179"/>
      <c r="K112" s="442"/>
      <c r="L112" s="273"/>
      <c r="M112" s="157">
        <f>+'Ark1'!U535</f>
        <v>16.566098398169348</v>
      </c>
      <c r="N112" s="179">
        <f t="shared" si="26"/>
        <v>-8.6251393621264327E-2</v>
      </c>
      <c r="O112" s="179"/>
      <c r="P112" s="451"/>
      <c r="Q112" s="451"/>
      <c r="R112" s="461"/>
      <c r="S112" s="451"/>
      <c r="T112" s="56">
        <f>+'Ark1'!T535</f>
        <v>3.6138443935926761</v>
      </c>
      <c r="U112" s="179">
        <f t="shared" si="27"/>
        <v>0.11295206759624588</v>
      </c>
      <c r="V112" s="157">
        <f>+'Ark1'!W535</f>
        <v>0</v>
      </c>
      <c r="W112" s="95"/>
      <c r="X112" s="74">
        <f>+'Ark1'!X535</f>
        <v>54.69107551487415</v>
      </c>
      <c r="Y112" s="74">
        <f>+'Ark1'!Y535</f>
        <v>12.013729977116704</v>
      </c>
      <c r="Z112" s="74">
        <f>+'Ark1'!Z535</f>
        <v>5.3527384291170161</v>
      </c>
      <c r="AA112" s="71"/>
      <c r="AB112" s="157">
        <f>+'Ark1'!Z535</f>
        <v>5.3527384291170161</v>
      </c>
      <c r="AC112" s="56">
        <f>+'Ark1'!AC535</f>
        <v>0</v>
      </c>
      <c r="AD112" s="74">
        <f>+'Ark1'!AE535</f>
        <v>0</v>
      </c>
      <c r="AE112" s="157">
        <f t="shared" si="30"/>
        <v>1.6727272727272726</v>
      </c>
      <c r="AF112" s="47"/>
      <c r="AG112" s="4"/>
      <c r="AH112" s="59"/>
      <c r="AI112" s="13"/>
      <c r="AJ112" s="5"/>
      <c r="AK112" s="5"/>
    </row>
    <row r="113" spans="1:37" ht="15.6">
      <c r="A113" s="47"/>
      <c r="B113" s="54">
        <f>+'Ark1'!C536</f>
        <v>2018</v>
      </c>
      <c r="C113" s="54">
        <f>+'Ark1'!L536</f>
        <v>4</v>
      </c>
      <c r="D113" s="65" t="s">
        <v>31</v>
      </c>
      <c r="E113" s="329">
        <f>+'Ark1'!Q536</f>
        <v>1836</v>
      </c>
      <c r="F113" s="329">
        <f>+'Ark1'!R536</f>
        <v>3378</v>
      </c>
      <c r="G113" s="179">
        <f>+'Ark1'!AG536</f>
        <v>4.5101508192405886</v>
      </c>
      <c r="H113" s="179">
        <f t="shared" si="25"/>
        <v>0.56695106104659754</v>
      </c>
      <c r="I113" s="179">
        <f>+'Ark1'!AH536</f>
        <v>4.1148608644168148</v>
      </c>
      <c r="J113" s="179"/>
      <c r="K113" s="442"/>
      <c r="L113" s="273"/>
      <c r="M113" s="157">
        <f>+'Ark1'!U536</f>
        <v>17.991598579040826</v>
      </c>
      <c r="N113" s="179">
        <f t="shared" si="26"/>
        <v>1.7419903905349088E-2</v>
      </c>
      <c r="O113" s="179"/>
      <c r="P113" s="451"/>
      <c r="Q113" s="451"/>
      <c r="R113" s="461"/>
      <c r="S113" s="451"/>
      <c r="T113" s="56">
        <f>+'Ark1'!T536</f>
        <v>4.318235642391949</v>
      </c>
      <c r="U113" s="179">
        <f t="shared" si="27"/>
        <v>0.16043790150285631</v>
      </c>
      <c r="V113" s="157">
        <f>+'Ark1'!W536</f>
        <v>0.3256364712847839</v>
      </c>
      <c r="W113" s="95"/>
      <c r="X113" s="74">
        <f>+'Ark1'!X536</f>
        <v>62.07815275310837</v>
      </c>
      <c r="Y113" s="74">
        <f>+'Ark1'!Y536</f>
        <v>19.567791592658377</v>
      </c>
      <c r="Z113" s="74">
        <f>+'Ark1'!Z536</f>
        <v>5.5334261024187112</v>
      </c>
      <c r="AA113" s="71"/>
      <c r="AB113" s="157">
        <f>+'Ark1'!Z536</f>
        <v>5.5334261024187112</v>
      </c>
      <c r="AC113" s="56">
        <f>+'Ark1'!AC536</f>
        <v>0</v>
      </c>
      <c r="AD113" s="74">
        <f>+'Ark1'!AE536</f>
        <v>0</v>
      </c>
      <c r="AE113" s="157">
        <f t="shared" si="30"/>
        <v>1.8398692810457515</v>
      </c>
      <c r="AF113" s="47"/>
      <c r="AG113" s="4"/>
      <c r="AH113" s="59"/>
      <c r="AI113" s="5"/>
      <c r="AJ113" s="5"/>
      <c r="AK113" s="5"/>
    </row>
    <row r="114" spans="1:37" ht="15.6">
      <c r="A114" s="47"/>
      <c r="B114" s="54">
        <f>+'Ark1'!C537</f>
        <v>2018</v>
      </c>
      <c r="C114" s="54">
        <f>+'Ark1'!L537</f>
        <v>5</v>
      </c>
      <c r="D114" s="65" t="s">
        <v>401</v>
      </c>
      <c r="E114" s="329">
        <f>+'Ark1'!Q537</f>
        <v>2993</v>
      </c>
      <c r="F114" s="329">
        <f>+'Ark1'!R537</f>
        <v>6335</v>
      </c>
      <c r="G114" s="179">
        <f>+'Ark1'!AG537</f>
        <v>9.1258154570045029</v>
      </c>
      <c r="H114" s="179">
        <f t="shared" si="25"/>
        <v>0.58169257515674211</v>
      </c>
      <c r="I114" s="179">
        <f>+'Ark1'!AH537</f>
        <v>4.0726124704025262</v>
      </c>
      <c r="J114" s="179"/>
      <c r="K114" s="442"/>
      <c r="L114" s="273"/>
      <c r="M114" s="157">
        <f>+'Ark1'!U537</f>
        <v>19.411692186266801</v>
      </c>
      <c r="N114" s="179">
        <f t="shared" si="26"/>
        <v>5.699683413646639E-2</v>
      </c>
      <c r="O114" s="179"/>
      <c r="P114" s="451"/>
      <c r="Q114" s="451"/>
      <c r="R114" s="461"/>
      <c r="S114" s="451"/>
      <c r="T114" s="56">
        <f>+'Ark1'!T537</f>
        <v>5.0217837411207586</v>
      </c>
      <c r="U114" s="179">
        <f t="shared" si="27"/>
        <v>6.7390519109192581E-2</v>
      </c>
      <c r="V114" s="157">
        <f>+'Ark1'!W537</f>
        <v>1.1365430149960538</v>
      </c>
      <c r="W114" s="95"/>
      <c r="X114" s="74">
        <f>+'Ark1'!X537</f>
        <v>68.30307813733225</v>
      </c>
      <c r="Y114" s="74">
        <f>+'Ark1'!Y537</f>
        <v>29.155485398579319</v>
      </c>
      <c r="Z114" s="74">
        <f>+'Ark1'!Z537</f>
        <v>5.7573269259478606</v>
      </c>
      <c r="AA114" s="71"/>
      <c r="AB114" s="157">
        <f>+'Ark1'!Z537</f>
        <v>5.7573269259478606</v>
      </c>
      <c r="AC114" s="56">
        <f>+'Ark1'!AC537</f>
        <v>0</v>
      </c>
      <c r="AD114" s="74">
        <f>+'Ark1'!AE537</f>
        <v>0</v>
      </c>
      <c r="AE114" s="157">
        <f t="shared" si="30"/>
        <v>2.1166054126294687</v>
      </c>
      <c r="AF114" s="47"/>
      <c r="AG114" s="13"/>
      <c r="AH114" s="59"/>
    </row>
    <row r="115" spans="1:37" ht="15.6">
      <c r="A115" s="47"/>
      <c r="B115" s="54">
        <f>+'Ark1'!C538</f>
        <v>2018</v>
      </c>
      <c r="C115" s="54">
        <f>+'Ark1'!L538</f>
        <v>6</v>
      </c>
      <c r="D115" s="65" t="s">
        <v>32</v>
      </c>
      <c r="E115" s="329">
        <f>+'Ark1'!Q538</f>
        <v>4331</v>
      </c>
      <c r="F115" s="329">
        <f>+'Ark1'!R538</f>
        <v>10036</v>
      </c>
      <c r="G115" s="179">
        <f>+'Ark1'!AG538</f>
        <v>16.038754204490054</v>
      </c>
      <c r="H115" s="179">
        <f t="shared" si="25"/>
        <v>2.3197024038797522</v>
      </c>
      <c r="I115" s="179">
        <f>+'Ark1'!AH538</f>
        <v>3.5472299721004377</v>
      </c>
      <c r="J115" s="179"/>
      <c r="K115" s="442"/>
      <c r="L115" s="273"/>
      <c r="M115" s="157">
        <f>+'Ark1'!U538</f>
        <v>21.535170386608247</v>
      </c>
      <c r="N115" s="179">
        <f t="shared" si="26"/>
        <v>-0.33865662059206514</v>
      </c>
      <c r="O115" s="179"/>
      <c r="P115" s="451"/>
      <c r="Q115" s="451"/>
      <c r="R115" s="461"/>
      <c r="S115" s="451"/>
      <c r="T115" s="56">
        <f>+'Ark1'!T538</f>
        <v>5.6906137903547247</v>
      </c>
      <c r="U115" s="179">
        <f t="shared" si="27"/>
        <v>6.4411063897240162E-2</v>
      </c>
      <c r="V115" s="157">
        <f>+'Ark1'!W538</f>
        <v>3.5771223595057799</v>
      </c>
      <c r="W115" s="95"/>
      <c r="X115" s="74">
        <f>+'Ark1'!X538</f>
        <v>77.600637704264656</v>
      </c>
      <c r="Y115" s="74">
        <f>+'Ark1'!Y538</f>
        <v>43.951773614986045</v>
      </c>
      <c r="Z115" s="74">
        <f>+'Ark1'!Z538</f>
        <v>5.9546283197630734</v>
      </c>
      <c r="AA115" s="71"/>
      <c r="AB115" s="157">
        <f>+'Ark1'!Z538</f>
        <v>5.9546283197630734</v>
      </c>
      <c r="AC115" s="56">
        <f>+'Ark1'!AC538</f>
        <v>0</v>
      </c>
      <c r="AD115" s="74">
        <f>+'Ark1'!AE538</f>
        <v>0</v>
      </c>
      <c r="AE115" s="157">
        <f t="shared" si="30"/>
        <v>2.3172477487878087</v>
      </c>
      <c r="AF115" s="47"/>
      <c r="AG115" s="5"/>
      <c r="AH115" s="59"/>
      <c r="AI115" s="5"/>
      <c r="AK115" s="5"/>
    </row>
    <row r="116" spans="1:37" ht="15.6">
      <c r="A116" s="47"/>
      <c r="B116" s="54">
        <f>+'Ark1'!C539</f>
        <v>2018</v>
      </c>
      <c r="C116" s="54">
        <f>+'Ark1'!L539</f>
        <v>7</v>
      </c>
      <c r="D116" s="65" t="s">
        <v>33</v>
      </c>
      <c r="E116" s="329">
        <f>+'Ark1'!Q539</f>
        <v>4484</v>
      </c>
      <c r="F116" s="329">
        <f>+'Ark1'!R539</f>
        <v>9635</v>
      </c>
      <c r="G116" s="179">
        <f>+'Ark1'!AG539</f>
        <v>17.989006639007901</v>
      </c>
      <c r="H116" s="179">
        <f t="shared" si="25"/>
        <v>1.1839892838177626</v>
      </c>
      <c r="I116" s="179">
        <f>+'Ark1'!AH539</f>
        <v>2.7088738972496098</v>
      </c>
      <c r="J116" s="179"/>
      <c r="K116" s="442"/>
      <c r="L116" s="273"/>
      <c r="M116" s="157">
        <f>+'Ark1'!U539</f>
        <v>25.159024390243957</v>
      </c>
      <c r="N116" s="179">
        <f t="shared" si="26"/>
        <v>0.26562695356739141</v>
      </c>
      <c r="O116" s="179"/>
      <c r="P116" s="451"/>
      <c r="Q116" s="451"/>
      <c r="R116" s="461"/>
      <c r="S116" s="451"/>
      <c r="T116" s="56">
        <f>+'Ark1'!T539</f>
        <v>6.2388168137000513</v>
      </c>
      <c r="U116" s="179">
        <f t="shared" si="27"/>
        <v>8.7746699655471438E-2</v>
      </c>
      <c r="V116" s="157">
        <f>+'Ark1'!W539</f>
        <v>8.4276076803321249</v>
      </c>
      <c r="W116" s="95"/>
      <c r="X116" s="74">
        <f>+'Ark1'!X539</f>
        <v>91.821484172288507</v>
      </c>
      <c r="Y116" s="74">
        <f>+'Ark1'!Y539</f>
        <v>66.901920083030603</v>
      </c>
      <c r="Z116" s="74">
        <f>+'Ark1'!Z539</f>
        <v>5.8532208408405699</v>
      </c>
      <c r="AA116" s="71"/>
      <c r="AB116" s="157">
        <f>+'Ark1'!Z539</f>
        <v>5.8532208408405699</v>
      </c>
      <c r="AC116" s="56">
        <f>+'Ark1'!AC539</f>
        <v>0</v>
      </c>
      <c r="AD116" s="74">
        <f>+'Ark1'!AE539</f>
        <v>0</v>
      </c>
      <c r="AE116" s="157">
        <f t="shared" si="30"/>
        <v>2.1487511150758252</v>
      </c>
      <c r="AF116" s="47"/>
      <c r="AG116" s="13"/>
      <c r="AH116" s="59"/>
    </row>
    <row r="117" spans="1:37" ht="15.6">
      <c r="A117" s="47"/>
      <c r="B117" s="54">
        <f>+'Ark1'!C540</f>
        <v>2018</v>
      </c>
      <c r="C117" s="54">
        <f>+'Ark1'!L540</f>
        <v>8</v>
      </c>
      <c r="D117" s="65" t="s">
        <v>34</v>
      </c>
      <c r="E117" s="329">
        <f>+'Ark1'!Q540</f>
        <v>4817</v>
      </c>
      <c r="F117" s="329">
        <f>+'Ark1'!R540</f>
        <v>10823</v>
      </c>
      <c r="G117" s="179">
        <f>+'Ark1'!AG540</f>
        <v>23.353442179521256</v>
      </c>
      <c r="H117" s="179">
        <f t="shared" si="25"/>
        <v>-0.81816190671383282</v>
      </c>
      <c r="I117" s="179">
        <f>+'Ark1'!AH540</f>
        <v>1.9957497921093967</v>
      </c>
      <c r="J117" s="179"/>
      <c r="K117" s="442"/>
      <c r="L117" s="273"/>
      <c r="M117" s="157">
        <f>+'Ark1'!U540</f>
        <v>29.076463087868358</v>
      </c>
      <c r="N117" s="179">
        <f t="shared" si="26"/>
        <v>0.31118672179468376</v>
      </c>
      <c r="O117" s="179"/>
      <c r="P117" s="451"/>
      <c r="Q117" s="451"/>
      <c r="R117" s="461"/>
      <c r="S117" s="451"/>
      <c r="T117" s="56">
        <f>+'Ark1'!T540</f>
        <v>6.9139794881271373</v>
      </c>
      <c r="U117" s="179">
        <f t="shared" si="27"/>
        <v>2.2781568917555006E-2</v>
      </c>
      <c r="V117" s="157">
        <f>+'Ark1'!W540</f>
        <v>17.065508639009526</v>
      </c>
      <c r="W117" s="95"/>
      <c r="X117" s="74">
        <f>+'Ark1'!X540</f>
        <v>98.567864732514096</v>
      </c>
      <c r="Y117" s="74">
        <f>+'Ark1'!Y540</f>
        <v>86.547168068003316</v>
      </c>
      <c r="Z117" s="74">
        <f>+'Ark1'!Z540</f>
        <v>5.5517777464428244</v>
      </c>
      <c r="AA117" s="71"/>
      <c r="AB117" s="157">
        <f>+'Ark1'!Z540</f>
        <v>5.5517777464428244</v>
      </c>
      <c r="AC117" s="56">
        <f>+'Ark1'!AC540</f>
        <v>0</v>
      </c>
      <c r="AD117" s="74">
        <f>+'Ark1'!AE540</f>
        <v>0</v>
      </c>
      <c r="AE117" s="157">
        <f t="shared" si="30"/>
        <v>2.2468341291260119</v>
      </c>
      <c r="AF117" s="47"/>
      <c r="AG117" s="13"/>
      <c r="AH117" s="59"/>
    </row>
    <row r="118" spans="1:37" ht="15.6">
      <c r="A118" s="47"/>
      <c r="B118" s="54">
        <f>+'Ark1'!C541</f>
        <v>2018</v>
      </c>
      <c r="C118" s="54">
        <f>+'Ark1'!L541</f>
        <v>9</v>
      </c>
      <c r="D118" s="65" t="s">
        <v>35</v>
      </c>
      <c r="E118" s="329">
        <f>+'Ark1'!Q541</f>
        <v>3455</v>
      </c>
      <c r="F118" s="329">
        <f>+'Ark1'!R541</f>
        <v>6983</v>
      </c>
      <c r="G118" s="179">
        <f>+'Ark1'!AG541</f>
        <v>17.322314078044059</v>
      </c>
      <c r="H118" s="179">
        <f t="shared" si="25"/>
        <v>-2.0754341184811516</v>
      </c>
      <c r="I118" s="179">
        <f>+'Ark1'!AH541</f>
        <v>1.331805814120006</v>
      </c>
      <c r="J118" s="179"/>
      <c r="K118" s="442"/>
      <c r="L118" s="273"/>
      <c r="M118" s="157">
        <f>+'Ark1'!U541</f>
        <v>33.427369325504692</v>
      </c>
      <c r="N118" s="179">
        <f t="shared" si="26"/>
        <v>0.62243373892130904</v>
      </c>
      <c r="O118" s="179"/>
      <c r="P118" s="451"/>
      <c r="Q118" s="451"/>
      <c r="R118" s="461"/>
      <c r="S118" s="451"/>
      <c r="T118" s="56">
        <f>+'Ark1'!T541</f>
        <v>7.6869540312186739</v>
      </c>
      <c r="U118" s="179">
        <f t="shared" si="27"/>
        <v>0.1002747156711461</v>
      </c>
      <c r="V118" s="157">
        <f>+'Ark1'!W541</f>
        <v>30.502649291135626</v>
      </c>
      <c r="W118" s="95"/>
      <c r="X118" s="74">
        <f>+'Ark1'!X541</f>
        <v>99.856795073750561</v>
      </c>
      <c r="Y118" s="74">
        <f>+'Ark1'!Y541</f>
        <v>96.376915365888607</v>
      </c>
      <c r="Z118" s="74">
        <f>+'Ark1'!Z541</f>
        <v>5.7702349688688717</v>
      </c>
      <c r="AA118" s="71"/>
      <c r="AB118" s="157">
        <f>+'Ark1'!Z541</f>
        <v>5.7702349688688717</v>
      </c>
      <c r="AC118" s="56">
        <f>+'Ark1'!AC541</f>
        <v>0</v>
      </c>
      <c r="AD118" s="74">
        <f>+'Ark1'!AE541</f>
        <v>0</v>
      </c>
      <c r="AE118" s="157">
        <f t="shared" si="30"/>
        <v>2.0211287988422577</v>
      </c>
      <c r="AF118" s="47"/>
      <c r="AG118" s="13"/>
      <c r="AH118" s="59"/>
    </row>
    <row r="119" spans="1:37" ht="15.6">
      <c r="A119" s="47"/>
      <c r="B119" s="54">
        <f>+'Ark1'!C542</f>
        <v>2018</v>
      </c>
      <c r="C119" s="54">
        <f>+'Ark1'!L542</f>
        <v>10</v>
      </c>
      <c r="D119" s="65" t="s">
        <v>36</v>
      </c>
      <c r="E119" s="329">
        <f>+'Ark1'!Q542</f>
        <v>1333</v>
      </c>
      <c r="F119" s="329">
        <f>+'Ark1'!R542</f>
        <v>1883</v>
      </c>
      <c r="G119" s="179">
        <f>+'Ark1'!AG542</f>
        <v>5.1205655836918638</v>
      </c>
      <c r="H119" s="179">
        <f t="shared" si="25"/>
        <v>-1.3552790290977761</v>
      </c>
      <c r="I119" s="179">
        <f>+'Ark1'!AH542</f>
        <v>1.1152416356877326</v>
      </c>
      <c r="J119" s="179"/>
      <c r="K119" s="442"/>
      <c r="L119" s="273"/>
      <c r="M119" s="157">
        <f>+'Ark1'!U542</f>
        <v>36.644259160913407</v>
      </c>
      <c r="N119" s="179">
        <f t="shared" si="26"/>
        <v>0.13688735795456353</v>
      </c>
      <c r="O119" s="179"/>
      <c r="P119" s="451"/>
      <c r="Q119" s="451"/>
      <c r="R119" s="461"/>
      <c r="S119" s="451"/>
      <c r="T119" s="56">
        <f>+'Ark1'!T542</f>
        <v>8.212958045671801</v>
      </c>
      <c r="U119" s="179">
        <f t="shared" si="27"/>
        <v>-0.25431249487101226</v>
      </c>
      <c r="V119" s="157">
        <f>+'Ark1'!W542</f>
        <v>40.201805629314926</v>
      </c>
      <c r="W119" s="95"/>
      <c r="X119" s="74">
        <f>+'Ark1'!X542</f>
        <v>99.946893255443442</v>
      </c>
      <c r="Y119" s="74">
        <f>+'Ark1'!Y542</f>
        <v>98.725438130642573</v>
      </c>
      <c r="Z119" s="74">
        <f>+'Ark1'!Z542</f>
        <v>6.2685356727362969</v>
      </c>
      <c r="AA119" s="71"/>
      <c r="AB119" s="157">
        <f>+'Ark1'!Z542</f>
        <v>6.2685356727362969</v>
      </c>
      <c r="AC119" s="56">
        <f>+'Ark1'!AC542</f>
        <v>0</v>
      </c>
      <c r="AD119" s="74">
        <f>+'Ark1'!AE542</f>
        <v>0</v>
      </c>
      <c r="AE119" s="157">
        <f t="shared" si="30"/>
        <v>1.4126031507876968</v>
      </c>
      <c r="AF119" s="47"/>
      <c r="AG119" s="13"/>
      <c r="AH119" s="59"/>
    </row>
    <row r="120" spans="1:37" ht="15.6">
      <c r="A120" s="47"/>
      <c r="B120" s="54">
        <f>+'Ark1'!C543</f>
        <v>2018</v>
      </c>
      <c r="C120" s="54">
        <f>+'Ark1'!L543</f>
        <v>11</v>
      </c>
      <c r="D120" s="65" t="s">
        <v>37</v>
      </c>
      <c r="E120" s="329">
        <f>+'Ark1'!Q543</f>
        <v>650</v>
      </c>
      <c r="F120" s="329">
        <f>+'Ark1'!R543</f>
        <v>866</v>
      </c>
      <c r="G120" s="179">
        <f>+'Ark1'!AG543</f>
        <v>2.5376539763881687</v>
      </c>
      <c r="H120" s="179">
        <f t="shared" si="25"/>
        <v>-0.35852042231185566</v>
      </c>
      <c r="I120" s="179">
        <f>+'Ark1'!AH543</f>
        <v>1.2702078521939957</v>
      </c>
      <c r="J120" s="179"/>
      <c r="K120" s="442"/>
      <c r="L120" s="273"/>
      <c r="M120" s="157">
        <f>+'Ark1'!U543</f>
        <v>39.486882217090034</v>
      </c>
      <c r="N120" s="179">
        <f t="shared" si="26"/>
        <v>0.18941969216566434</v>
      </c>
      <c r="O120" s="179"/>
      <c r="P120" s="451"/>
      <c r="Q120" s="451"/>
      <c r="R120" s="461"/>
      <c r="S120" s="451"/>
      <c r="T120" s="56">
        <f>+'Ark1'!T543</f>
        <v>9.0092378752886848</v>
      </c>
      <c r="U120" s="179">
        <f t="shared" si="27"/>
        <v>-0.11433624995549962</v>
      </c>
      <c r="V120" s="157">
        <f>+'Ark1'!W543</f>
        <v>54.849884526558888</v>
      </c>
      <c r="W120" s="95"/>
      <c r="X120" s="74">
        <f>+'Ark1'!X543</f>
        <v>100</v>
      </c>
      <c r="Y120" s="74">
        <f>+'Ark1'!Y543</f>
        <v>99.422632794457257</v>
      </c>
      <c r="Z120" s="74">
        <f>+'Ark1'!Z543</f>
        <v>6.4237504587358396</v>
      </c>
      <c r="AA120" s="71"/>
      <c r="AB120" s="157">
        <f>+'Ark1'!Z543</f>
        <v>6.4237504587358396</v>
      </c>
      <c r="AC120" s="56">
        <f>+'Ark1'!AC543</f>
        <v>0</v>
      </c>
      <c r="AD120" s="74">
        <f>+'Ark1'!AE543</f>
        <v>0</v>
      </c>
      <c r="AE120" s="157">
        <f t="shared" si="30"/>
        <v>1.3323076923076924</v>
      </c>
      <c r="AF120" s="47"/>
      <c r="AG120" s="13"/>
      <c r="AH120" s="59"/>
    </row>
    <row r="121" spans="1:37" ht="15.6">
      <c r="A121" s="47"/>
      <c r="B121" s="54">
        <f>+'Ark1'!C544</f>
        <v>2018</v>
      </c>
      <c r="C121" s="54">
        <f>+'Ark1'!L544</f>
        <v>12</v>
      </c>
      <c r="D121" s="65" t="s">
        <v>38</v>
      </c>
      <c r="E121" s="329">
        <f>+'Ark1'!Q544</f>
        <v>139</v>
      </c>
      <c r="F121" s="329">
        <f>+'Ark1'!R544</f>
        <v>157</v>
      </c>
      <c r="G121" s="179">
        <f>+'Ark1'!AG544</f>
        <v>0.50078452447569932</v>
      </c>
      <c r="H121" s="179">
        <f t="shared" si="25"/>
        <v>-0.15960186981906244</v>
      </c>
      <c r="I121" s="179">
        <f>+'Ark1'!AH544</f>
        <v>0.63694267515923564</v>
      </c>
      <c r="J121" s="179"/>
      <c r="K121" s="442"/>
      <c r="L121" s="273"/>
      <c r="M121" s="157">
        <f>+'Ark1'!U544</f>
        <v>42.982292993630608</v>
      </c>
      <c r="N121" s="179">
        <f t="shared" si="26"/>
        <v>1.2228590313664824</v>
      </c>
      <c r="O121" s="179"/>
      <c r="P121" s="451"/>
      <c r="Q121" s="451"/>
      <c r="R121" s="461"/>
      <c r="S121" s="451"/>
      <c r="T121" s="56">
        <f>+'Ark1'!T544</f>
        <v>9.6369426751592382</v>
      </c>
      <c r="U121" s="179">
        <f t="shared" si="27"/>
        <v>0.1510936185554641</v>
      </c>
      <c r="V121" s="157">
        <f>+'Ark1'!W544</f>
        <v>66.242038216560516</v>
      </c>
      <c r="W121" s="95"/>
      <c r="X121" s="74">
        <f>+'Ark1'!X544</f>
        <v>100</v>
      </c>
      <c r="Y121" s="74">
        <f>+'Ark1'!Y544</f>
        <v>100</v>
      </c>
      <c r="Z121" s="74">
        <f>+'Ark1'!Z544</f>
        <v>6.1868243886555856</v>
      </c>
      <c r="AA121" s="71"/>
      <c r="AB121" s="157">
        <f>+'Ark1'!Z544</f>
        <v>6.1868243886555856</v>
      </c>
      <c r="AC121" s="56">
        <f>+'Ark1'!AC544</f>
        <v>0</v>
      </c>
      <c r="AD121" s="74">
        <f>+'Ark1'!AE544</f>
        <v>0</v>
      </c>
      <c r="AE121" s="157">
        <f t="shared" si="30"/>
        <v>1.1294964028776979</v>
      </c>
      <c r="AF121" s="47"/>
      <c r="AG121" s="13"/>
      <c r="AH121" s="59"/>
    </row>
    <row r="122" spans="1:37" ht="15.6">
      <c r="A122" s="47"/>
      <c r="B122" s="54">
        <f>+'Ark1'!C545</f>
        <v>2018</v>
      </c>
      <c r="C122" s="54">
        <f>+'Ark1'!L545</f>
        <v>13</v>
      </c>
      <c r="D122" s="65" t="s">
        <v>39</v>
      </c>
      <c r="E122" s="329">
        <f>+'Ark1'!Q545</f>
        <v>18</v>
      </c>
      <c r="F122" s="329">
        <f>+'Ark1'!R545</f>
        <v>18</v>
      </c>
      <c r="G122" s="179">
        <f>+'Ark1'!AG545</f>
        <v>6.1229821093511251E-2</v>
      </c>
      <c r="H122" s="179">
        <f t="shared" si="25"/>
        <v>-3.2416296538663729E-2</v>
      </c>
      <c r="I122" s="179">
        <f>+'Ark1'!AH545</f>
        <v>0</v>
      </c>
      <c r="J122" s="179"/>
      <c r="K122" s="442"/>
      <c r="L122" s="273"/>
      <c r="M122" s="157">
        <f>+'Ark1'!U545</f>
        <v>45.838333333333345</v>
      </c>
      <c r="N122" s="179">
        <f t="shared" si="26"/>
        <v>1.0026190476190635</v>
      </c>
      <c r="O122" s="179"/>
      <c r="P122" s="451"/>
      <c r="Q122" s="451"/>
      <c r="R122" s="461"/>
      <c r="S122" s="451"/>
      <c r="T122" s="56">
        <f>+'Ark1'!T545</f>
        <v>10.666666666666664</v>
      </c>
      <c r="U122" s="179">
        <f t="shared" si="27"/>
        <v>0.4166666666666643</v>
      </c>
      <c r="V122" s="157">
        <f>+'Ark1'!W545</f>
        <v>83.333333333333314</v>
      </c>
      <c r="W122" s="95"/>
      <c r="X122" s="74">
        <f>+'Ark1'!X545</f>
        <v>100</v>
      </c>
      <c r="Y122" s="74">
        <f>+'Ark1'!Y545</f>
        <v>100</v>
      </c>
      <c r="Z122" s="74">
        <f>+'Ark1'!Z545</f>
        <v>6.9844575467406145</v>
      </c>
      <c r="AA122" s="71"/>
      <c r="AB122" s="157">
        <f>+'Ark1'!Z545</f>
        <v>6.9844575467406145</v>
      </c>
      <c r="AC122" s="56">
        <f>+'Ark1'!AC545</f>
        <v>0</v>
      </c>
      <c r="AD122" s="74">
        <f>+'Ark1'!AE545</f>
        <v>0</v>
      </c>
      <c r="AE122" s="157">
        <f t="shared" si="30"/>
        <v>1</v>
      </c>
      <c r="AF122" s="47"/>
      <c r="AG122" s="13"/>
      <c r="AH122" s="59"/>
    </row>
    <row r="123" spans="1:37" ht="15.6">
      <c r="A123" s="47"/>
      <c r="B123" s="54">
        <f>+'Ark1'!C546</f>
        <v>2018</v>
      </c>
      <c r="C123" s="54">
        <f>+'Ark1'!L546</f>
        <v>14</v>
      </c>
      <c r="D123" s="65" t="s">
        <v>402</v>
      </c>
      <c r="E123" s="329">
        <f>+'Ark1'!Q546</f>
        <v>7</v>
      </c>
      <c r="F123" s="329">
        <f>+'Ark1'!R546</f>
        <v>7</v>
      </c>
      <c r="G123" s="179">
        <f>+'Ark1'!AG546</f>
        <v>2.483804326800497E-2</v>
      </c>
      <c r="H123" s="179">
        <f t="shared" si="25"/>
        <v>-1.5301335334729896E-2</v>
      </c>
      <c r="I123" s="179">
        <f>+'Ark1'!AH546</f>
        <v>14.285714285714288</v>
      </c>
      <c r="J123" s="179"/>
      <c r="K123" s="442"/>
      <c r="L123" s="273"/>
      <c r="M123" s="157">
        <f>+'Ark1'!U546</f>
        <v>47.814285714285695</v>
      </c>
      <c r="N123" s="179">
        <f t="shared" si="26"/>
        <v>2.9726190476190126</v>
      </c>
      <c r="O123" s="179"/>
      <c r="P123" s="451"/>
      <c r="Q123" s="451"/>
      <c r="R123" s="461"/>
      <c r="S123" s="451"/>
      <c r="T123" s="56">
        <f>+'Ark1'!T546</f>
        <v>11.428571428571431</v>
      </c>
      <c r="U123" s="179">
        <f t="shared" si="27"/>
        <v>0.3452380952380949</v>
      </c>
      <c r="V123" s="157">
        <f>+'Ark1'!W546</f>
        <v>85.714285714285694</v>
      </c>
      <c r="W123" s="95"/>
      <c r="X123" s="74">
        <f>+'Ark1'!X546</f>
        <v>100</v>
      </c>
      <c r="Y123" s="74">
        <f>+'Ark1'!Y546</f>
        <v>100</v>
      </c>
      <c r="Z123" s="74">
        <f>+'Ark1'!Z546</f>
        <v>5.1301430142774365</v>
      </c>
      <c r="AA123" s="71"/>
      <c r="AB123" s="157">
        <f>+'Ark1'!Z546</f>
        <v>5.1301430142774365</v>
      </c>
      <c r="AC123" s="56">
        <f>+'Ark1'!AC546</f>
        <v>0</v>
      </c>
      <c r="AD123" s="74">
        <f>+'Ark1'!AE546</f>
        <v>0</v>
      </c>
      <c r="AE123" s="157">
        <f t="shared" si="30"/>
        <v>1</v>
      </c>
      <c r="AF123" s="47"/>
      <c r="AG123" s="13"/>
      <c r="AH123" s="59"/>
    </row>
    <row r="124" spans="1:37" ht="15.6">
      <c r="A124" s="47"/>
      <c r="B124" s="54">
        <f>+'Ark1'!C547</f>
        <v>2018</v>
      </c>
      <c r="C124" s="54">
        <f>+'Ark1'!L547</f>
        <v>15</v>
      </c>
      <c r="D124" s="65" t="s">
        <v>40</v>
      </c>
      <c r="E124" s="329">
        <f>+'Ark1'!Q547</f>
        <v>0</v>
      </c>
      <c r="F124" s="329">
        <f>+'Ark1'!R547</f>
        <v>0</v>
      </c>
      <c r="G124" s="179">
        <f>+'Ark1'!AG547</f>
        <v>0</v>
      </c>
      <c r="H124" s="179">
        <f t="shared" si="25"/>
        <v>-8.3098434795477807E-3</v>
      </c>
      <c r="I124" s="179">
        <f>+'Ark1'!AH547</f>
        <v>0</v>
      </c>
      <c r="J124" s="179"/>
      <c r="K124" s="442"/>
      <c r="L124" s="273"/>
      <c r="M124" s="157">
        <f>+'Ark1'!U547</f>
        <v>0</v>
      </c>
      <c r="N124" s="179">
        <f t="shared" si="26"/>
        <v>-55.7</v>
      </c>
      <c r="O124" s="179"/>
      <c r="P124" s="451"/>
      <c r="Q124" s="451"/>
      <c r="R124" s="461"/>
      <c r="S124" s="451"/>
      <c r="T124" s="56">
        <f>+'Ark1'!T547</f>
        <v>0</v>
      </c>
      <c r="U124" s="179">
        <f t="shared" si="27"/>
        <v>-15</v>
      </c>
      <c r="V124" s="157">
        <f>+'Ark1'!W547</f>
        <v>0</v>
      </c>
      <c r="W124" s="95"/>
      <c r="X124" s="74">
        <f>+'Ark1'!X547</f>
        <v>0</v>
      </c>
      <c r="Y124" s="74">
        <f>+'Ark1'!Y547</f>
        <v>0</v>
      </c>
      <c r="Z124" s="74">
        <f>+'Ark1'!Z547</f>
        <v>0</v>
      </c>
      <c r="AA124" s="71"/>
      <c r="AB124" s="157">
        <f>+'Ark1'!Z547</f>
        <v>0</v>
      </c>
      <c r="AC124" s="56">
        <f>+'Ark1'!AC547</f>
        <v>0</v>
      </c>
      <c r="AD124" s="74">
        <f>+'Ark1'!AE547</f>
        <v>0</v>
      </c>
      <c r="AE124" s="157" t="e">
        <f t="shared" si="30"/>
        <v>#DIV/0!</v>
      </c>
      <c r="AF124" s="47"/>
      <c r="AG124" s="13"/>
      <c r="AH124" s="59"/>
    </row>
    <row r="125" spans="1:37" ht="15.6">
      <c r="A125" s="47"/>
      <c r="B125">
        <f>+'Ark1'!C548</f>
        <v>2017</v>
      </c>
      <c r="C125">
        <f>+'Ark1'!L548</f>
        <v>1</v>
      </c>
      <c r="D125" s="3" t="str">
        <f t="shared" ref="D125" si="31">+D110</f>
        <v>P-</v>
      </c>
      <c r="E125" s="316">
        <f>+'Ark1'!Q548</f>
        <v>150</v>
      </c>
      <c r="F125" s="316">
        <f>+'Ark1'!R548</f>
        <v>203</v>
      </c>
      <c r="G125" s="197">
        <f>+'Ark1'!AG548</f>
        <v>0.20973030455203368</v>
      </c>
      <c r="H125" s="197">
        <f t="shared" si="25"/>
        <v>8.4637985538115995E-2</v>
      </c>
      <c r="I125" s="197">
        <f>+'Ark1'!AH548</f>
        <v>0.4926108374384236</v>
      </c>
      <c r="J125" s="197"/>
      <c r="K125" s="443"/>
      <c r="L125" s="205"/>
      <c r="M125" s="92">
        <f>+'Ark1'!U548</f>
        <v>13.850246305418729</v>
      </c>
      <c r="N125" s="197">
        <f t="shared" si="26"/>
        <v>1.079976035148464</v>
      </c>
      <c r="O125" s="197"/>
      <c r="P125" s="452"/>
      <c r="Q125" s="452"/>
      <c r="R125" s="462"/>
      <c r="S125" s="452"/>
      <c r="T125" s="1">
        <f>+'Ark1'!T548</f>
        <v>2.2068965517241375</v>
      </c>
      <c r="U125" s="197">
        <f t="shared" si="27"/>
        <v>5.3743398570984535E-2</v>
      </c>
      <c r="V125" s="92">
        <f>+'Ark1'!W548</f>
        <v>0</v>
      </c>
      <c r="W125" s="95"/>
      <c r="X125" s="11">
        <f>+'Ark1'!X548</f>
        <v>36.453201970443352</v>
      </c>
      <c r="Y125" s="11">
        <f>+'Ark1'!Y548</f>
        <v>3.4482758620689653</v>
      </c>
      <c r="Z125" s="11">
        <f>+'Ark1'!Z548</f>
        <v>4.9728660238395319</v>
      </c>
      <c r="AA125" s="71"/>
      <c r="AB125" s="92">
        <f>+'Ark1'!Z548</f>
        <v>4.9728660238395319</v>
      </c>
      <c r="AC125" s="1">
        <f>+'Ark1'!AC548</f>
        <v>0</v>
      </c>
      <c r="AD125" s="11">
        <f>+'Ark1'!AE548</f>
        <v>0</v>
      </c>
      <c r="AE125" s="92">
        <f t="shared" si="30"/>
        <v>1.3533333333333333</v>
      </c>
      <c r="AF125" s="47"/>
      <c r="AG125" s="13"/>
      <c r="AH125" s="59"/>
    </row>
    <row r="126" spans="1:37" ht="15.6">
      <c r="A126" s="47"/>
      <c r="B126">
        <f>+'Ark1'!C549</f>
        <v>2017</v>
      </c>
      <c r="C126">
        <f>+'Ark1'!L549</f>
        <v>2</v>
      </c>
      <c r="D126" s="3" t="str">
        <f t="shared" si="29"/>
        <v>P</v>
      </c>
      <c r="E126" s="316">
        <f>+'Ark1'!Q549</f>
        <v>566</v>
      </c>
      <c r="F126" s="316">
        <f>+'Ark1'!R549</f>
        <v>803</v>
      </c>
      <c r="G126" s="197">
        <f>+'Ark1'!AG549</f>
        <v>0.94692680504868298</v>
      </c>
      <c r="H126" s="197">
        <f t="shared" si="25"/>
        <v>0.14101457582060539</v>
      </c>
      <c r="I126" s="197">
        <f>+'Ark1'!AH549</f>
        <v>2.8642590286425902</v>
      </c>
      <c r="J126" s="197"/>
      <c r="K126" s="443"/>
      <c r="L126" s="205"/>
      <c r="M126" s="92">
        <f>+'Ark1'!U549</f>
        <v>15.8085927770859</v>
      </c>
      <c r="N126" s="197">
        <f t="shared" si="26"/>
        <v>0.88653395355650311</v>
      </c>
      <c r="O126" s="197"/>
      <c r="P126" s="452"/>
      <c r="Q126" s="452"/>
      <c r="R126" s="462"/>
      <c r="S126" s="452"/>
      <c r="T126" s="1">
        <f>+'Ark1'!T549</f>
        <v>2.9103362391033625</v>
      </c>
      <c r="U126" s="197">
        <f t="shared" si="27"/>
        <v>-7.9859839328009663E-2</v>
      </c>
      <c r="V126" s="92">
        <f>+'Ark1'!W549</f>
        <v>0</v>
      </c>
      <c r="W126" s="95"/>
      <c r="X126" s="11">
        <f>+'Ark1'!X549</f>
        <v>52.428393524283919</v>
      </c>
      <c r="Y126" s="11">
        <f>+'Ark1'!Y549</f>
        <v>6.2266500622665006</v>
      </c>
      <c r="Z126" s="11">
        <f>+'Ark1'!Z549</f>
        <v>4.8968730599921688</v>
      </c>
      <c r="AA126" s="71"/>
      <c r="AB126" s="92">
        <f>+'Ark1'!Z549</f>
        <v>4.8968730599921688</v>
      </c>
      <c r="AC126" s="1">
        <f>+'Ark1'!AC549</f>
        <v>0</v>
      </c>
      <c r="AD126" s="11">
        <f>+'Ark1'!AE549</f>
        <v>0</v>
      </c>
      <c r="AE126" s="92">
        <f t="shared" si="30"/>
        <v>1.4187279151943464</v>
      </c>
      <c r="AF126" s="47"/>
      <c r="AG126" s="13"/>
      <c r="AH126" s="59"/>
    </row>
    <row r="127" spans="1:37" ht="15.6">
      <c r="A127" s="47"/>
      <c r="B127">
        <f>+'Ark1'!C550</f>
        <v>2017</v>
      </c>
      <c r="C127">
        <f>+'Ark1'!L550</f>
        <v>3</v>
      </c>
      <c r="D127" s="3" t="str">
        <f t="shared" si="29"/>
        <v>P+</v>
      </c>
      <c r="E127" s="316">
        <f>+'Ark1'!Q550</f>
        <v>1080</v>
      </c>
      <c r="F127" s="316">
        <f>+'Ark1'!R550</f>
        <v>1681</v>
      </c>
      <c r="G127" s="197">
        <f>+'Ark1'!AG550</f>
        <v>2.0880980662979294</v>
      </c>
      <c r="H127" s="197">
        <f t="shared" si="25"/>
        <v>0.38607476532739771</v>
      </c>
      <c r="I127" s="197">
        <f>+'Ark1'!AH550</f>
        <v>3.0339083878643658</v>
      </c>
      <c r="J127" s="197"/>
      <c r="K127" s="443"/>
      <c r="L127" s="205"/>
      <c r="M127" s="92">
        <f>+'Ark1'!U550</f>
        <v>16.652349791790613</v>
      </c>
      <c r="N127" s="197">
        <f t="shared" si="26"/>
        <v>0.93376788470014205</v>
      </c>
      <c r="O127" s="197"/>
      <c r="P127" s="452"/>
      <c r="Q127" s="452"/>
      <c r="R127" s="462"/>
      <c r="S127" s="452"/>
      <c r="T127" s="1">
        <f>+'Ark1'!T550</f>
        <v>3.5008923259964302</v>
      </c>
      <c r="U127" s="197">
        <f t="shared" si="27"/>
        <v>-7.6124788917995456E-2</v>
      </c>
      <c r="V127" s="92">
        <f>+'Ark1'!W550</f>
        <v>0.17846519928613924</v>
      </c>
      <c r="W127" s="95"/>
      <c r="X127" s="11">
        <f>+'Ark1'!X550</f>
        <v>55.38370017846519</v>
      </c>
      <c r="Y127" s="11">
        <f>+'Ark1'!Y550</f>
        <v>11.778703152885184</v>
      </c>
      <c r="Z127" s="11">
        <f>+'Ark1'!Z550</f>
        <v>5.3082267657834068</v>
      </c>
      <c r="AA127" s="71"/>
      <c r="AB127" s="92">
        <f>+'Ark1'!Z550</f>
        <v>5.3082267657834068</v>
      </c>
      <c r="AC127" s="1">
        <f>+'Ark1'!AC550</f>
        <v>0</v>
      </c>
      <c r="AD127" s="11">
        <f>+'Ark1'!AE550</f>
        <v>0</v>
      </c>
      <c r="AE127" s="92">
        <f t="shared" si="30"/>
        <v>1.5564814814814816</v>
      </c>
      <c r="AF127" s="47"/>
      <c r="AG127" s="13"/>
      <c r="AH127" s="59"/>
    </row>
    <row r="128" spans="1:37" ht="15.6">
      <c r="A128" s="47"/>
      <c r="B128">
        <f>+'Ark1'!C551</f>
        <v>2017</v>
      </c>
      <c r="C128">
        <f>+'Ark1'!L551</f>
        <v>4</v>
      </c>
      <c r="D128" s="3" t="str">
        <f t="shared" si="29"/>
        <v>O-</v>
      </c>
      <c r="E128" s="316">
        <f>+'Ark1'!Q551</f>
        <v>1749</v>
      </c>
      <c r="F128" s="316">
        <f>+'Ark1'!R551</f>
        <v>2940.9799999999991</v>
      </c>
      <c r="G128" s="197">
        <f>+'Ark1'!AG551</f>
        <v>3.943199758193991</v>
      </c>
      <c r="H128" s="197">
        <f t="shared" si="25"/>
        <v>0.91405064453154372</v>
      </c>
      <c r="I128" s="197">
        <f>+'Ark1'!AH551</f>
        <v>3.2982203211174514</v>
      </c>
      <c r="J128" s="197"/>
      <c r="K128" s="443"/>
      <c r="L128" s="205"/>
      <c r="M128" s="92">
        <f>+'Ark1'!U551</f>
        <v>17.974178675135477</v>
      </c>
      <c r="N128" s="197">
        <f t="shared" si="26"/>
        <v>1.0318292180772737</v>
      </c>
      <c r="O128" s="197"/>
      <c r="P128" s="452"/>
      <c r="Q128" s="452"/>
      <c r="R128" s="462"/>
      <c r="S128" s="452"/>
      <c r="T128" s="1">
        <f>+'Ark1'!T551</f>
        <v>4.1577977408890927</v>
      </c>
      <c r="U128" s="197">
        <f t="shared" si="27"/>
        <v>-0.17240956414545838</v>
      </c>
      <c r="V128" s="92">
        <f>+'Ark1'!W551</f>
        <v>0.17001135675863141</v>
      </c>
      <c r="W128" s="95"/>
      <c r="X128" s="11">
        <f>+'Ark1'!X551</f>
        <v>61.000074804996977</v>
      </c>
      <c r="Y128" s="11">
        <f>+'Ark1'!Y551</f>
        <v>19.551306027242624</v>
      </c>
      <c r="Z128" s="11">
        <f>+'Ark1'!Z551</f>
        <v>5.3876781374149676</v>
      </c>
      <c r="AA128" s="71"/>
      <c r="AB128" s="92">
        <f>+'Ark1'!Z551</f>
        <v>5.3876781374149676</v>
      </c>
      <c r="AC128" s="1">
        <f>+'Ark1'!AC551</f>
        <v>0</v>
      </c>
      <c r="AD128" s="11">
        <f>+'Ark1'!AE551</f>
        <v>0</v>
      </c>
      <c r="AE128" s="92">
        <f t="shared" si="30"/>
        <v>1.6815208690680383</v>
      </c>
      <c r="AF128" s="47"/>
      <c r="AG128" s="13"/>
      <c r="AH128" s="59"/>
    </row>
    <row r="129" spans="1:34" ht="15.6">
      <c r="A129" s="47"/>
      <c r="B129">
        <f>+'Ark1'!C552</f>
        <v>2017</v>
      </c>
      <c r="C129">
        <f>+'Ark1'!L552</f>
        <v>5</v>
      </c>
      <c r="D129" s="3" t="str">
        <f t="shared" ref="D129:D192" si="32">+D114</f>
        <v>O</v>
      </c>
      <c r="E129" s="316">
        <f>+'Ark1'!Q552</f>
        <v>2940</v>
      </c>
      <c r="F129" s="316">
        <f>+'Ark1'!R552</f>
        <v>5917.98</v>
      </c>
      <c r="G129" s="197">
        <f>+'Ark1'!AG552</f>
        <v>8.5441228818477608</v>
      </c>
      <c r="H129" s="197">
        <f t="shared" si="25"/>
        <v>1.8321676478660116</v>
      </c>
      <c r="I129" s="197">
        <f>+'Ark1'!AH552</f>
        <v>3.4978151328662834</v>
      </c>
      <c r="J129" s="197"/>
      <c r="K129" s="443"/>
      <c r="L129" s="205"/>
      <c r="M129" s="92">
        <f>+'Ark1'!U552</f>
        <v>19.354695352130335</v>
      </c>
      <c r="N129" s="197">
        <f t="shared" si="26"/>
        <v>1.0804521997997476</v>
      </c>
      <c r="O129" s="197"/>
      <c r="P129" s="452"/>
      <c r="Q129" s="452"/>
      <c r="R129" s="462"/>
      <c r="S129" s="452"/>
      <c r="T129" s="1">
        <f>+'Ark1'!T552</f>
        <v>4.9543932220115661</v>
      </c>
      <c r="U129" s="197">
        <f t="shared" si="27"/>
        <v>-0.17174805622005351</v>
      </c>
      <c r="V129" s="92">
        <f>+'Ark1'!W552</f>
        <v>1.3518126117357612</v>
      </c>
      <c r="W129" s="95"/>
      <c r="X129" s="11">
        <f>+'Ark1'!X552</f>
        <v>68.232741577362546</v>
      </c>
      <c r="Y129" s="11">
        <f>+'Ark1'!Y552</f>
        <v>29.317436017019318</v>
      </c>
      <c r="Z129" s="11">
        <f>+'Ark1'!Z552</f>
        <v>5.3223079818866124</v>
      </c>
      <c r="AA129" s="71"/>
      <c r="AB129" s="92">
        <f>+'Ark1'!Z552</f>
        <v>5.3223079818866124</v>
      </c>
      <c r="AC129" s="1">
        <f>+'Ark1'!AC552</f>
        <v>0</v>
      </c>
      <c r="AD129" s="11">
        <f>+'Ark1'!AE552</f>
        <v>0</v>
      </c>
      <c r="AE129" s="92">
        <f t="shared" si="30"/>
        <v>2.0129183673469386</v>
      </c>
      <c r="AF129" s="47"/>
      <c r="AG129" s="13"/>
      <c r="AH129" s="59"/>
    </row>
    <row r="130" spans="1:34" ht="15.6">
      <c r="A130" s="47"/>
      <c r="B130">
        <f>+'Ark1'!C553</f>
        <v>2017</v>
      </c>
      <c r="C130">
        <f>+'Ark1'!L553</f>
        <v>6</v>
      </c>
      <c r="D130" s="3" t="str">
        <f t="shared" si="32"/>
        <v>O+</v>
      </c>
      <c r="E130" s="316">
        <f>+'Ark1'!Q553</f>
        <v>4013</v>
      </c>
      <c r="F130" s="316">
        <f>+'Ark1'!R553</f>
        <v>8407.9799999999977</v>
      </c>
      <c r="G130" s="197">
        <f>+'Ark1'!AG553</f>
        <v>13.719051800610302</v>
      </c>
      <c r="H130" s="197">
        <f t="shared" si="25"/>
        <v>2.0500784639388172</v>
      </c>
      <c r="I130" s="197">
        <f>+'Ark1'!AH553</f>
        <v>3.1398742623079494</v>
      </c>
      <c r="J130" s="197"/>
      <c r="K130" s="443"/>
      <c r="L130" s="205"/>
      <c r="M130" s="92">
        <f>+'Ark1'!U553</f>
        <v>21.873827007200312</v>
      </c>
      <c r="N130" s="197">
        <f t="shared" si="26"/>
        <v>0.65616012658411904</v>
      </c>
      <c r="O130" s="197"/>
      <c r="P130" s="452"/>
      <c r="Q130" s="452"/>
      <c r="R130" s="462"/>
      <c r="S130" s="452"/>
      <c r="T130" s="1">
        <f>+'Ark1'!T553</f>
        <v>5.6262027264574845</v>
      </c>
      <c r="U130" s="197">
        <f t="shared" si="27"/>
        <v>-8.9137453260101474E-2</v>
      </c>
      <c r="V130" s="92">
        <f>+'Ark1'!W553</f>
        <v>3.1874481147671623</v>
      </c>
      <c r="W130" s="95"/>
      <c r="X130" s="11">
        <f>+'Ark1'!X553</f>
        <v>79.935965594589916</v>
      </c>
      <c r="Y130" s="11">
        <f>+'Ark1'!Y553</f>
        <v>45.575750655924487</v>
      </c>
      <c r="Z130" s="11">
        <f>+'Ark1'!Z553</f>
        <v>5.7798967964008678</v>
      </c>
      <c r="AA130" s="71"/>
      <c r="AB130" s="92">
        <f>+'Ark1'!Z553</f>
        <v>5.7798967964008678</v>
      </c>
      <c r="AC130" s="1">
        <f>+'Ark1'!AC553</f>
        <v>0</v>
      </c>
      <c r="AD130" s="11">
        <f>+'Ark1'!AE553</f>
        <v>0</v>
      </c>
      <c r="AE130" s="92">
        <f t="shared" si="30"/>
        <v>2.095185646648392</v>
      </c>
      <c r="AF130" s="47"/>
      <c r="AG130" s="13"/>
      <c r="AH130" s="59"/>
    </row>
    <row r="131" spans="1:34" ht="15.6">
      <c r="A131" s="47"/>
      <c r="B131">
        <f>+'Ark1'!C554</f>
        <v>2017</v>
      </c>
      <c r="C131">
        <f>+'Ark1'!L554</f>
        <v>7</v>
      </c>
      <c r="D131" s="3" t="str">
        <f t="shared" si="32"/>
        <v>R-</v>
      </c>
      <c r="E131" s="316">
        <f>+'Ark1'!Q554</f>
        <v>4377</v>
      </c>
      <c r="F131" s="316">
        <f>+'Ark1'!R554</f>
        <v>9049.9699999999993</v>
      </c>
      <c r="G131" s="197">
        <f>+'Ark1'!AG554</f>
        <v>16.805017355190138</v>
      </c>
      <c r="H131" s="197">
        <f t="shared" si="25"/>
        <v>1.1717073753646225</v>
      </c>
      <c r="I131" s="197">
        <f>+'Ark1'!AH554</f>
        <v>2.9171367418897525</v>
      </c>
      <c r="J131" s="197"/>
      <c r="K131" s="443"/>
      <c r="L131" s="205"/>
      <c r="M131" s="92">
        <f>+'Ark1'!U554</f>
        <v>24.893397436676565</v>
      </c>
      <c r="N131" s="197">
        <f t="shared" si="26"/>
        <v>-4.8316567879744809E-3</v>
      </c>
      <c r="O131" s="197"/>
      <c r="P131" s="452"/>
      <c r="Q131" s="452"/>
      <c r="R131" s="462"/>
      <c r="S131" s="452"/>
      <c r="T131" s="1">
        <f>+'Ark1'!T554</f>
        <v>6.1510701140445798</v>
      </c>
      <c r="U131" s="197">
        <f t="shared" si="27"/>
        <v>-0.13845904969400369</v>
      </c>
      <c r="V131" s="92">
        <f>+'Ark1'!W554</f>
        <v>7.4475385001276253</v>
      </c>
      <c r="W131" s="95"/>
      <c r="X131" s="11">
        <f>+'Ark1'!X554</f>
        <v>91.900857129913149</v>
      </c>
      <c r="Y131" s="11">
        <f>+'Ark1'!Y554</f>
        <v>64.928392027818859</v>
      </c>
      <c r="Z131" s="11">
        <f>+'Ark1'!Z554</f>
        <v>5.7105591204966046</v>
      </c>
      <c r="AA131" s="71"/>
      <c r="AB131" s="92">
        <f>+'Ark1'!Z554</f>
        <v>5.7105591204966046</v>
      </c>
      <c r="AC131" s="1">
        <f>+'Ark1'!AC554</f>
        <v>0</v>
      </c>
      <c r="AD131" s="11">
        <f>+'Ark1'!AE554</f>
        <v>0</v>
      </c>
      <c r="AE131" s="92">
        <f t="shared" si="30"/>
        <v>2.0676193740004569</v>
      </c>
      <c r="AF131" s="47"/>
      <c r="AG131" s="13"/>
      <c r="AH131" s="59"/>
    </row>
    <row r="132" spans="1:34" ht="15.6">
      <c r="A132" s="47"/>
      <c r="B132">
        <f>+'Ark1'!C555</f>
        <v>2017</v>
      </c>
      <c r="C132">
        <f>+'Ark1'!L555</f>
        <v>8</v>
      </c>
      <c r="D132" s="3" t="str">
        <f t="shared" si="32"/>
        <v>R</v>
      </c>
      <c r="E132" s="316">
        <f>+'Ark1'!Q555</f>
        <v>5054</v>
      </c>
      <c r="F132" s="316">
        <f>+'Ark1'!R555</f>
        <v>11264.949999999999</v>
      </c>
      <c r="G132" s="197">
        <f>+'Ark1'!AG555</f>
        <v>24.171604086235089</v>
      </c>
      <c r="H132" s="197">
        <f t="shared" si="25"/>
        <v>-0.87240767164871968</v>
      </c>
      <c r="I132" s="197">
        <f>+'Ark1'!AH555</f>
        <v>2.2547814237968207</v>
      </c>
      <c r="J132" s="197"/>
      <c r="K132" s="443"/>
      <c r="L132" s="205"/>
      <c r="M132" s="92">
        <f>+'Ark1'!U555</f>
        <v>28.765276366073675</v>
      </c>
      <c r="N132" s="197">
        <f t="shared" si="26"/>
        <v>-0.14563439187262261</v>
      </c>
      <c r="O132" s="197"/>
      <c r="P132" s="452"/>
      <c r="Q132" s="452"/>
      <c r="R132" s="462"/>
      <c r="S132" s="452"/>
      <c r="T132" s="1">
        <f>+'Ark1'!T555</f>
        <v>6.8911979192095822</v>
      </c>
      <c r="U132" s="197">
        <f t="shared" si="27"/>
        <v>-0.20415660401780134</v>
      </c>
      <c r="V132" s="92">
        <f>+'Ark1'!W555</f>
        <v>17.354715289459779</v>
      </c>
      <c r="W132" s="95"/>
      <c r="X132" s="11">
        <f>+'Ark1'!X555</f>
        <v>98.349304701751876</v>
      </c>
      <c r="Y132" s="11">
        <f>+'Ark1'!Y555</f>
        <v>85.095806017780845</v>
      </c>
      <c r="Z132" s="11">
        <f>+'Ark1'!Z555</f>
        <v>5.562889789773906</v>
      </c>
      <c r="AA132" s="71"/>
      <c r="AB132" s="92">
        <f>+'Ark1'!Z555</f>
        <v>5.562889789773906</v>
      </c>
      <c r="AC132" s="1">
        <f>+'Ark1'!AC555</f>
        <v>0</v>
      </c>
      <c r="AD132" s="11">
        <f>+'Ark1'!AE555</f>
        <v>0</v>
      </c>
      <c r="AE132" s="92">
        <f t="shared" si="30"/>
        <v>2.2289176889592399</v>
      </c>
      <c r="AF132" s="47"/>
      <c r="AG132" s="13"/>
      <c r="AH132" s="59"/>
    </row>
    <row r="133" spans="1:34" ht="15.6">
      <c r="A133" s="47"/>
      <c r="B133">
        <f>+'Ark1'!C556</f>
        <v>2017</v>
      </c>
      <c r="C133">
        <f>+'Ark1'!L556</f>
        <v>9</v>
      </c>
      <c r="D133" s="3" t="str">
        <f t="shared" si="32"/>
        <v>R+</v>
      </c>
      <c r="E133" s="316">
        <f>+'Ark1'!Q556</f>
        <v>3966</v>
      </c>
      <c r="F133" s="316">
        <f>+'Ark1'!R556</f>
        <v>7926.9199999999983</v>
      </c>
      <c r="G133" s="197">
        <f>+'Ark1'!AG556</f>
        <v>19.39774819652521</v>
      </c>
      <c r="H133" s="197">
        <f t="shared" si="25"/>
        <v>-2.7488165830726778</v>
      </c>
      <c r="I133" s="197">
        <f>+'Ark1'!AH556</f>
        <v>1.6904421894001709</v>
      </c>
      <c r="J133" s="197"/>
      <c r="K133" s="443"/>
      <c r="L133" s="205"/>
      <c r="M133" s="92">
        <f>+'Ark1'!U556</f>
        <v>32.804935586583383</v>
      </c>
      <c r="N133" s="197">
        <f t="shared" si="26"/>
        <v>-0.58916953650371795</v>
      </c>
      <c r="O133" s="197"/>
      <c r="P133" s="452"/>
      <c r="Q133" s="452"/>
      <c r="R133" s="462"/>
      <c r="S133" s="452"/>
      <c r="T133" s="1">
        <f>+'Ark1'!T556</f>
        <v>7.5866793155475278</v>
      </c>
      <c r="U133" s="197">
        <f t="shared" si="27"/>
        <v>-0.31910910760616673</v>
      </c>
      <c r="V133" s="92">
        <f>+'Ark1'!W556</f>
        <v>29.179050627482056</v>
      </c>
      <c r="W133" s="95"/>
      <c r="X133" s="11">
        <f>+'Ark1'!X556</f>
        <v>99.710858694171279</v>
      </c>
      <c r="Y133" s="11">
        <f>+'Ark1'!Y556</f>
        <v>95.446907500012642</v>
      </c>
      <c r="Z133" s="11">
        <f>+'Ark1'!Z556</f>
        <v>5.726044076217744</v>
      </c>
      <c r="AA133" s="71"/>
      <c r="AB133" s="92">
        <f>+'Ark1'!Z556</f>
        <v>5.726044076217744</v>
      </c>
      <c r="AC133" s="1">
        <f>+'Ark1'!AC556</f>
        <v>0</v>
      </c>
      <c r="AD133" s="11">
        <f>+'Ark1'!AE556</f>
        <v>0</v>
      </c>
      <c r="AE133" s="92">
        <f t="shared" si="30"/>
        <v>1.9987191124558745</v>
      </c>
      <c r="AF133" s="47"/>
      <c r="AG133" s="13"/>
      <c r="AH133" s="59"/>
    </row>
    <row r="134" spans="1:34" ht="15.6">
      <c r="A134" s="47"/>
      <c r="B134">
        <f>+'Ark1'!C557</f>
        <v>2017</v>
      </c>
      <c r="C134">
        <f>+'Ark1'!L557</f>
        <v>10</v>
      </c>
      <c r="D134" s="3" t="str">
        <f t="shared" si="32"/>
        <v>U-</v>
      </c>
      <c r="E134" s="316">
        <f>+'Ark1'!Q557</f>
        <v>1628</v>
      </c>
      <c r="F134" s="316">
        <f>+'Ark1'!R557</f>
        <v>2377.98</v>
      </c>
      <c r="G134" s="197">
        <f>+'Ark1'!AG557</f>
        <v>6.4758446127896399</v>
      </c>
      <c r="H134" s="197">
        <f t="shared" si="25"/>
        <v>-1.5084429094567202</v>
      </c>
      <c r="I134" s="197">
        <f>+'Ark1'!AH557</f>
        <v>1.8923624252516844</v>
      </c>
      <c r="J134" s="197"/>
      <c r="K134" s="443"/>
      <c r="L134" s="205"/>
      <c r="M134" s="92">
        <f>+'Ark1'!U557</f>
        <v>36.507371802958843</v>
      </c>
      <c r="N134" s="197">
        <f t="shared" si="26"/>
        <v>0.1282001101562642</v>
      </c>
      <c r="O134" s="197"/>
      <c r="P134" s="452"/>
      <c r="Q134" s="452"/>
      <c r="R134" s="462"/>
      <c r="S134" s="452"/>
      <c r="T134" s="1">
        <f>+'Ark1'!T557</f>
        <v>8.4672705405428133</v>
      </c>
      <c r="U134" s="197">
        <f t="shared" si="27"/>
        <v>-0.10410058933253907</v>
      </c>
      <c r="V134" s="92">
        <f>+'Ark1'!W557</f>
        <v>45.921328186107537</v>
      </c>
      <c r="W134" s="95"/>
      <c r="X134" s="11">
        <f>+'Ark1'!X557</f>
        <v>99.916736053288901</v>
      </c>
      <c r="Y134" s="11">
        <f>+'Ark1'!Y557</f>
        <v>98.781318598137901</v>
      </c>
      <c r="Z134" s="11">
        <f>+'Ark1'!Z557</f>
        <v>6.0519769375921113</v>
      </c>
      <c r="AA134" s="71"/>
      <c r="AB134" s="92">
        <f>+'Ark1'!Z557</f>
        <v>6.0519769375921113</v>
      </c>
      <c r="AC134" s="1">
        <f>+'Ark1'!AC557</f>
        <v>0</v>
      </c>
      <c r="AD134" s="11">
        <f>+'Ark1'!AE557</f>
        <v>0</v>
      </c>
      <c r="AE134" s="92">
        <f t="shared" si="30"/>
        <v>1.4606756756756756</v>
      </c>
      <c r="AF134" s="47"/>
      <c r="AG134" s="13"/>
      <c r="AH134" s="59"/>
    </row>
    <row r="135" spans="1:34" ht="15.6">
      <c r="A135" s="47"/>
      <c r="B135">
        <f>+'Ark1'!C558</f>
        <v>2017</v>
      </c>
      <c r="C135">
        <f>+'Ark1'!L558</f>
        <v>11</v>
      </c>
      <c r="D135" s="3" t="str">
        <f t="shared" si="32"/>
        <v>U</v>
      </c>
      <c r="E135" s="316">
        <f>+'Ark1'!Q558</f>
        <v>793</v>
      </c>
      <c r="F135" s="316">
        <f>+'Ark1'!R558</f>
        <v>987.99</v>
      </c>
      <c r="G135" s="197">
        <f>+'Ark1'!AG558</f>
        <v>2.8961743987000244</v>
      </c>
      <c r="H135" s="197">
        <f t="shared" si="25"/>
        <v>-1.0691947524839382</v>
      </c>
      <c r="I135" s="197">
        <f>+'Ark1'!AH558</f>
        <v>1.619449589570745</v>
      </c>
      <c r="J135" s="197"/>
      <c r="K135" s="443"/>
      <c r="L135" s="205"/>
      <c r="M135" s="92">
        <f>+'Ark1'!U558</f>
        <v>39.29746252492437</v>
      </c>
      <c r="N135" s="197">
        <f t="shared" si="26"/>
        <v>8.7951181119898081E-2</v>
      </c>
      <c r="O135" s="197"/>
      <c r="P135" s="452"/>
      <c r="Q135" s="452"/>
      <c r="R135" s="462"/>
      <c r="S135" s="452"/>
      <c r="T135" s="1">
        <f>+'Ark1'!T558</f>
        <v>9.1235741252441844</v>
      </c>
      <c r="U135" s="197">
        <f t="shared" si="27"/>
        <v>-0.173982593778506</v>
      </c>
      <c r="V135" s="92">
        <f>+'Ark1'!W558</f>
        <v>58.806263221287658</v>
      </c>
      <c r="W135" s="95"/>
      <c r="X135" s="11">
        <f>+'Ark1'!X558</f>
        <v>99.899796556645299</v>
      </c>
      <c r="Y135" s="11">
        <f>+'Ark1'!Y558</f>
        <v>99.596149758600802</v>
      </c>
      <c r="Z135" s="11">
        <f>+'Ark1'!Z558</f>
        <v>6.3506129993101208</v>
      </c>
      <c r="AA135" s="71"/>
      <c r="AB135" s="92">
        <f>+'Ark1'!Z558</f>
        <v>6.3506129993101208</v>
      </c>
      <c r="AC135" s="1">
        <f>+'Ark1'!AC558</f>
        <v>0</v>
      </c>
      <c r="AD135" s="11">
        <f>+'Ark1'!AE558</f>
        <v>0</v>
      </c>
      <c r="AE135" s="92">
        <f t="shared" si="30"/>
        <v>1.2458890290037832</v>
      </c>
      <c r="AF135" s="47"/>
      <c r="AG135" s="13"/>
      <c r="AH135" s="59"/>
    </row>
    <row r="136" spans="1:34" ht="15.6">
      <c r="A136" s="47"/>
      <c r="B136">
        <f>+'Ark1'!C559</f>
        <v>2017</v>
      </c>
      <c r="C136">
        <f>+'Ark1'!L559</f>
        <v>12</v>
      </c>
      <c r="D136" s="3" t="str">
        <f t="shared" si="32"/>
        <v>U+</v>
      </c>
      <c r="E136" s="316">
        <f>+'Ark1'!Q559</f>
        <v>194</v>
      </c>
      <c r="F136" s="316">
        <f>+'Ark1'!R559</f>
        <v>212</v>
      </c>
      <c r="G136" s="197">
        <f>+'Ark1'!AG559</f>
        <v>0.66038639429476176</v>
      </c>
      <c r="H136" s="197">
        <f t="shared" si="25"/>
        <v>-0.27594836634119502</v>
      </c>
      <c r="I136" s="197">
        <f>+'Ark1'!AH559</f>
        <v>0.47169811320754707</v>
      </c>
      <c r="J136" s="197"/>
      <c r="K136" s="443"/>
      <c r="L136" s="205"/>
      <c r="M136" s="92">
        <f>+'Ark1'!U559</f>
        <v>41.759433962264126</v>
      </c>
      <c r="N136" s="197">
        <f t="shared" si="26"/>
        <v>0.47460905954040555</v>
      </c>
      <c r="O136" s="197"/>
      <c r="P136" s="452"/>
      <c r="Q136" s="452"/>
      <c r="R136" s="462"/>
      <c r="S136" s="452"/>
      <c r="T136" s="1">
        <f>+'Ark1'!T559</f>
        <v>9.4858490566037741</v>
      </c>
      <c r="U136" s="197">
        <f t="shared" si="27"/>
        <v>0.10841714998898766</v>
      </c>
      <c r="V136" s="92">
        <f>+'Ark1'!W559</f>
        <v>62.264150943396238</v>
      </c>
      <c r="W136" s="95"/>
      <c r="X136" s="11">
        <f>+'Ark1'!X559</f>
        <v>100</v>
      </c>
      <c r="Y136" s="11">
        <f>+'Ark1'!Y559</f>
        <v>99.528301886792477</v>
      </c>
      <c r="Z136" s="11">
        <f>+'Ark1'!Z559</f>
        <v>7.2496555325048924</v>
      </c>
      <c r="AA136" s="71"/>
      <c r="AB136" s="92">
        <f>+'Ark1'!Z559</f>
        <v>7.2496555325048924</v>
      </c>
      <c r="AC136" s="1">
        <f>+'Ark1'!AC559</f>
        <v>0</v>
      </c>
      <c r="AD136" s="11">
        <f>+'Ark1'!AE559</f>
        <v>0</v>
      </c>
      <c r="AE136" s="92">
        <f t="shared" si="30"/>
        <v>1.0927835051546391</v>
      </c>
      <c r="AF136" s="47"/>
      <c r="AG136" s="13"/>
      <c r="AH136" s="59"/>
    </row>
    <row r="137" spans="1:34" ht="15.6">
      <c r="A137" s="47"/>
      <c r="B137">
        <f>+'Ark1'!C560</f>
        <v>2017</v>
      </c>
      <c r="C137">
        <f>+'Ark1'!L560</f>
        <v>13</v>
      </c>
      <c r="D137" s="3" t="str">
        <f t="shared" si="32"/>
        <v>E-</v>
      </c>
      <c r="E137" s="316">
        <f>+'Ark1'!Q560</f>
        <v>26</v>
      </c>
      <c r="F137" s="316">
        <f>+'Ark1'!R560</f>
        <v>28</v>
      </c>
      <c r="G137" s="197">
        <f>+'Ark1'!AG560</f>
        <v>9.364611763217498E-2</v>
      </c>
      <c r="H137" s="197">
        <f t="shared" si="25"/>
        <v>-7.0363811741628174E-2</v>
      </c>
      <c r="I137" s="197">
        <f>+'Ark1'!AH560</f>
        <v>0</v>
      </c>
      <c r="J137" s="197"/>
      <c r="K137" s="443"/>
      <c r="L137" s="205"/>
      <c r="M137" s="92">
        <f>+'Ark1'!U560</f>
        <v>44.835714285714282</v>
      </c>
      <c r="N137" s="197">
        <f t="shared" si="26"/>
        <v>-0.49355400696863683</v>
      </c>
      <c r="O137" s="197"/>
      <c r="P137" s="452"/>
      <c r="Q137" s="452"/>
      <c r="R137" s="462"/>
      <c r="S137" s="452"/>
      <c r="T137" s="1">
        <f>+'Ark1'!T560</f>
        <v>10.25</v>
      </c>
      <c r="U137" s="197">
        <f t="shared" si="27"/>
        <v>6.0975609756095395E-3</v>
      </c>
      <c r="V137" s="92">
        <f>+'Ark1'!W560</f>
        <v>71.428571428571445</v>
      </c>
      <c r="W137" s="95"/>
      <c r="X137" s="11">
        <f>+'Ark1'!X560</f>
        <v>100</v>
      </c>
      <c r="Y137" s="11">
        <f>+'Ark1'!Y560</f>
        <v>100</v>
      </c>
      <c r="Z137" s="11">
        <f>+'Ark1'!Z560</f>
        <v>6.6013101668053684</v>
      </c>
      <c r="AA137" s="71"/>
      <c r="AB137" s="92">
        <f>+'Ark1'!Z560</f>
        <v>6.6013101668053684</v>
      </c>
      <c r="AC137" s="1">
        <f>+'Ark1'!AC560</f>
        <v>0</v>
      </c>
      <c r="AD137" s="11">
        <f>+'Ark1'!AE560</f>
        <v>0</v>
      </c>
      <c r="AE137" s="92">
        <f t="shared" si="30"/>
        <v>1.0769230769230769</v>
      </c>
      <c r="AF137" s="47"/>
      <c r="AG137" s="13"/>
      <c r="AH137" s="59"/>
    </row>
    <row r="138" spans="1:34" ht="15.6">
      <c r="A138" s="47"/>
      <c r="B138">
        <f>+'Ark1'!C561</f>
        <v>2017</v>
      </c>
      <c r="C138">
        <f>+'Ark1'!L561</f>
        <v>14</v>
      </c>
      <c r="D138" s="3" t="str">
        <f t="shared" si="32"/>
        <v>E</v>
      </c>
      <c r="E138" s="316">
        <f>+'Ark1'!Q561</f>
        <v>13</v>
      </c>
      <c r="F138" s="316">
        <f>+'Ark1'!R561</f>
        <v>12</v>
      </c>
      <c r="G138" s="197">
        <f>+'Ark1'!AG561</f>
        <v>4.0139378602734865E-2</v>
      </c>
      <c r="H138" s="197">
        <f t="shared" si="25"/>
        <v>-2.2322944782133536E-2</v>
      </c>
      <c r="I138" s="197">
        <f>+'Ark1'!AH561</f>
        <v>0</v>
      </c>
      <c r="J138" s="197"/>
      <c r="K138" s="443"/>
      <c r="L138" s="205"/>
      <c r="M138" s="92">
        <f>+'Ark1'!U561</f>
        <v>44.841666666666683</v>
      </c>
      <c r="N138" s="197">
        <f t="shared" si="26"/>
        <v>-2.3449999999999704</v>
      </c>
      <c r="O138" s="197"/>
      <c r="P138" s="452"/>
      <c r="Q138" s="452"/>
      <c r="R138" s="462"/>
      <c r="S138" s="452"/>
      <c r="T138" s="1">
        <f>+'Ark1'!T561</f>
        <v>11.083333333333336</v>
      </c>
      <c r="U138" s="197">
        <f t="shared" si="27"/>
        <v>-0.44999999999999396</v>
      </c>
      <c r="V138" s="92">
        <f>+'Ark1'!W561</f>
        <v>75</v>
      </c>
      <c r="W138" s="95"/>
      <c r="X138" s="11">
        <f>+'Ark1'!X561</f>
        <v>100</v>
      </c>
      <c r="Y138" s="11">
        <f>+'Ark1'!Y561</f>
        <v>100</v>
      </c>
      <c r="Z138" s="11">
        <f>+'Ark1'!Z561</f>
        <v>9.0067991292997895</v>
      </c>
      <c r="AA138" s="71"/>
      <c r="AB138" s="92">
        <f>+'Ark1'!Z561</f>
        <v>9.0067991292997895</v>
      </c>
      <c r="AC138" s="1">
        <f>+'Ark1'!AC561</f>
        <v>0</v>
      </c>
      <c r="AD138" s="11">
        <f>+'Ark1'!AE561</f>
        <v>0</v>
      </c>
      <c r="AE138" s="92">
        <f t="shared" si="30"/>
        <v>0.92307692307692313</v>
      </c>
      <c r="AF138" s="47"/>
      <c r="AG138" s="13"/>
      <c r="AH138" s="59"/>
    </row>
    <row r="139" spans="1:34" ht="15.6">
      <c r="A139" s="47"/>
      <c r="B139">
        <f>+'Ark1'!C562</f>
        <v>2017</v>
      </c>
      <c r="C139">
        <f>+'Ark1'!L562</f>
        <v>15</v>
      </c>
      <c r="D139" s="3" t="str">
        <f t="shared" si="32"/>
        <v>E+</v>
      </c>
      <c r="E139" s="316">
        <f>+'Ark1'!Q562</f>
        <v>2</v>
      </c>
      <c r="F139" s="316">
        <f>+'Ark1'!R562</f>
        <v>2</v>
      </c>
      <c r="G139" s="197">
        <f>+'Ark1'!AG562</f>
        <v>8.3098434795477807E-3</v>
      </c>
      <c r="H139" s="197">
        <f t="shared" si="25"/>
        <v>-1.2234418860092456E-2</v>
      </c>
      <c r="I139" s="197">
        <f>+'Ark1'!AH562</f>
        <v>0</v>
      </c>
      <c r="J139" s="197"/>
      <c r="K139" s="443"/>
      <c r="L139" s="205"/>
      <c r="M139" s="92">
        <f>+'Ark1'!U562</f>
        <v>55.7</v>
      </c>
      <c r="N139" s="197">
        <f t="shared" si="26"/>
        <v>9.14</v>
      </c>
      <c r="O139" s="197"/>
      <c r="P139" s="452"/>
      <c r="Q139" s="452"/>
      <c r="R139" s="462"/>
      <c r="S139" s="452"/>
      <c r="T139" s="1">
        <f>+'Ark1'!T562</f>
        <v>15</v>
      </c>
      <c r="U139" s="197">
        <f t="shared" si="27"/>
        <v>4.5999999999999996</v>
      </c>
      <c r="V139" s="92">
        <f>+'Ark1'!W562</f>
        <v>100</v>
      </c>
      <c r="W139" s="95"/>
      <c r="X139" s="11">
        <f>+'Ark1'!X562</f>
        <v>100</v>
      </c>
      <c r="Y139" s="11">
        <f>+'Ark1'!Y562</f>
        <v>100</v>
      </c>
      <c r="Z139" s="11">
        <f>+'Ark1'!Z562</f>
        <v>6.5</v>
      </c>
      <c r="AA139" s="71"/>
      <c r="AB139" s="92">
        <f>+'Ark1'!Z562</f>
        <v>6.5</v>
      </c>
      <c r="AC139" s="1">
        <f>+'Ark1'!AC562</f>
        <v>0</v>
      </c>
      <c r="AD139" s="11">
        <f>+'Ark1'!AE562</f>
        <v>0</v>
      </c>
      <c r="AE139" s="92">
        <f t="shared" si="30"/>
        <v>1</v>
      </c>
      <c r="AF139" s="47"/>
      <c r="AG139" s="13"/>
      <c r="AH139" s="59"/>
    </row>
    <row r="140" spans="1:34" ht="15.6">
      <c r="A140" s="47"/>
      <c r="B140" s="54">
        <f>+'Ark1'!C563</f>
        <v>2016</v>
      </c>
      <c r="C140" s="54">
        <f>+'Ark1'!L563</f>
        <v>1</v>
      </c>
      <c r="D140" s="65" t="s">
        <v>28</v>
      </c>
      <c r="E140" s="329">
        <f>+'Ark1'!Q563</f>
        <v>86</v>
      </c>
      <c r="F140" s="329">
        <f>+'Ark1'!R563</f>
        <v>111</v>
      </c>
      <c r="G140" s="179">
        <f>+'Ark1'!AG563</f>
        <v>0.12509231901391768</v>
      </c>
      <c r="H140" s="179">
        <f t="shared" si="25"/>
        <v>-1.9224247493704327E-3</v>
      </c>
      <c r="I140" s="179">
        <f>+'Ark1'!AH563</f>
        <v>0</v>
      </c>
      <c r="J140" s="179"/>
      <c r="K140" s="442"/>
      <c r="L140" s="273"/>
      <c r="M140" s="157">
        <f>+'Ark1'!U563</f>
        <v>12.770270270270265</v>
      </c>
      <c r="N140" s="179">
        <f t="shared" si="26"/>
        <v>-1.2138206388206392</v>
      </c>
      <c r="O140" s="179"/>
      <c r="P140" s="451"/>
      <c r="Q140" s="451"/>
      <c r="R140" s="461"/>
      <c r="S140" s="451"/>
      <c r="T140" s="56">
        <f>+'Ark1'!T563</f>
        <v>2.1531531531531529</v>
      </c>
      <c r="U140" s="179">
        <f t="shared" si="27"/>
        <v>-1.7301392301392493E-2</v>
      </c>
      <c r="V140" s="157">
        <f>+'Ark1'!W563</f>
        <v>0</v>
      </c>
      <c r="W140" s="95"/>
      <c r="X140" s="74">
        <f>+'Ark1'!X563</f>
        <v>27.927927927927929</v>
      </c>
      <c r="Y140" s="74">
        <f>+'Ark1'!Y563</f>
        <v>1.8018018018018012</v>
      </c>
      <c r="Z140" s="74">
        <f>+'Ark1'!Z563</f>
        <v>4.8393022092962878</v>
      </c>
      <c r="AA140" s="71"/>
      <c r="AB140" s="157">
        <f>+'Ark1'!Z563</f>
        <v>4.8393022092962878</v>
      </c>
      <c r="AC140" s="56">
        <f>+'Ark1'!AC563</f>
        <v>0</v>
      </c>
      <c r="AD140" s="74">
        <f>+'Ark1'!AE563</f>
        <v>0</v>
      </c>
      <c r="AE140" s="157">
        <f t="shared" si="30"/>
        <v>1.2906976744186047</v>
      </c>
      <c r="AF140" s="47"/>
      <c r="AG140" s="13"/>
      <c r="AH140" s="59"/>
    </row>
    <row r="141" spans="1:34" ht="15.6">
      <c r="A141" s="47"/>
      <c r="B141" s="54">
        <f>+'Ark1'!C564</f>
        <v>2016</v>
      </c>
      <c r="C141" s="54">
        <f>+'Ark1'!L564</f>
        <v>2</v>
      </c>
      <c r="D141" s="65" t="s">
        <v>29</v>
      </c>
      <c r="E141" s="329">
        <f>+'Ark1'!Q564</f>
        <v>426</v>
      </c>
      <c r="F141" s="329">
        <f>+'Ark1'!R564</f>
        <v>612</v>
      </c>
      <c r="G141" s="179">
        <f>+'Ark1'!AG564</f>
        <v>0.80591222922807759</v>
      </c>
      <c r="H141" s="179">
        <f t="shared" si="25"/>
        <v>0.26167686242372012</v>
      </c>
      <c r="I141" s="179">
        <f>+'Ark1'!AH564</f>
        <v>0</v>
      </c>
      <c r="J141" s="179"/>
      <c r="K141" s="442"/>
      <c r="L141" s="273"/>
      <c r="M141" s="157">
        <f>+'Ark1'!U564</f>
        <v>14.922058823529397</v>
      </c>
      <c r="N141" s="179">
        <f t="shared" si="26"/>
        <v>-1.5334944175990017E-2</v>
      </c>
      <c r="O141" s="179"/>
      <c r="P141" s="451"/>
      <c r="Q141" s="451"/>
      <c r="R141" s="461"/>
      <c r="S141" s="451"/>
      <c r="T141" s="56">
        <f>+'Ark1'!T564</f>
        <v>2.9901960784313721</v>
      </c>
      <c r="U141" s="179">
        <f t="shared" si="27"/>
        <v>0.48311392545686793</v>
      </c>
      <c r="V141" s="157">
        <f>+'Ark1'!W564</f>
        <v>0</v>
      </c>
      <c r="W141" s="95"/>
      <c r="X141" s="74">
        <f>+'Ark1'!X564</f>
        <v>43.137254901960794</v>
      </c>
      <c r="Y141" s="74">
        <f>+'Ark1'!Y564</f>
        <v>5.882352941176471</v>
      </c>
      <c r="Z141" s="74">
        <f>+'Ark1'!Z564</f>
        <v>5.0928650920884531</v>
      </c>
      <c r="AA141" s="71"/>
      <c r="AB141" s="157">
        <f>+'Ark1'!Z564</f>
        <v>5.0928650920884531</v>
      </c>
      <c r="AC141" s="56">
        <f>+'Ark1'!AC564</f>
        <v>0</v>
      </c>
      <c r="AD141" s="74">
        <f>+'Ark1'!AE564</f>
        <v>0</v>
      </c>
      <c r="AE141" s="157">
        <f t="shared" si="30"/>
        <v>1.4366197183098592</v>
      </c>
      <c r="AF141" s="47"/>
      <c r="AG141" s="13"/>
      <c r="AH141" s="59"/>
    </row>
    <row r="142" spans="1:34" ht="15.6">
      <c r="A142" s="47"/>
      <c r="B142" s="54">
        <f>+'Ark1'!C565</f>
        <v>2016</v>
      </c>
      <c r="C142" s="54">
        <f>+'Ark1'!L565</f>
        <v>3</v>
      </c>
      <c r="D142" s="65" t="s">
        <v>30</v>
      </c>
      <c r="E142" s="329">
        <f>+'Ark1'!Q565</f>
        <v>752</v>
      </c>
      <c r="F142" s="329">
        <f>+'Ark1'!R565</f>
        <v>1227</v>
      </c>
      <c r="G142" s="179">
        <f>+'Ark1'!AG565</f>
        <v>1.7020233009705317</v>
      </c>
      <c r="H142" s="179">
        <f t="shared" si="25"/>
        <v>0.22265143047355185</v>
      </c>
      <c r="I142" s="179">
        <f>+'Ark1'!AH565</f>
        <v>0</v>
      </c>
      <c r="J142" s="179"/>
      <c r="K142" s="442"/>
      <c r="L142" s="273"/>
      <c r="M142" s="157">
        <f>+'Ark1'!U565</f>
        <v>15.718581907090471</v>
      </c>
      <c r="N142" s="179">
        <f t="shared" si="26"/>
        <v>-0.15417556799257248</v>
      </c>
      <c r="O142" s="179"/>
      <c r="P142" s="451"/>
      <c r="Q142" s="451"/>
      <c r="R142" s="461"/>
      <c r="S142" s="451"/>
      <c r="T142" s="56">
        <f>+'Ark1'!T565</f>
        <v>3.5770171149144256</v>
      </c>
      <c r="U142" s="179">
        <f t="shared" si="27"/>
        <v>6.7604047361823127E-2</v>
      </c>
      <c r="V142" s="157">
        <f>+'Ark1'!W565</f>
        <v>8.1499592502037491E-2</v>
      </c>
      <c r="W142" s="95"/>
      <c r="X142" s="74">
        <f>+'Ark1'!X565</f>
        <v>47.025264873675617</v>
      </c>
      <c r="Y142" s="74">
        <f>+'Ark1'!Y565</f>
        <v>9.7799511002444994</v>
      </c>
      <c r="Z142" s="74">
        <f>+'Ark1'!Z565</f>
        <v>5.3448446725961665</v>
      </c>
      <c r="AA142" s="71"/>
      <c r="AB142" s="157">
        <f>+'Ark1'!Z565</f>
        <v>5.3448446725961665</v>
      </c>
      <c r="AC142" s="56">
        <f>+'Ark1'!AC565</f>
        <v>0</v>
      </c>
      <c r="AD142" s="74">
        <f>+'Ark1'!AE565</f>
        <v>0</v>
      </c>
      <c r="AE142" s="157">
        <f t="shared" si="30"/>
        <v>1.6316489361702127</v>
      </c>
      <c r="AF142" s="47"/>
      <c r="AG142" s="13"/>
      <c r="AH142" s="59"/>
    </row>
    <row r="143" spans="1:34" ht="15.6">
      <c r="A143" s="47"/>
      <c r="B143" s="54">
        <f>+'Ark1'!C566</f>
        <v>2016</v>
      </c>
      <c r="C143" s="54">
        <f>+'Ark1'!L566</f>
        <v>4</v>
      </c>
      <c r="D143" s="65" t="s">
        <v>31</v>
      </c>
      <c r="E143" s="329">
        <f>+'Ark1'!Q566</f>
        <v>1221</v>
      </c>
      <c r="F143" s="329">
        <f>+'Ark1'!R566</f>
        <v>2026</v>
      </c>
      <c r="G143" s="179">
        <f>+'Ark1'!AG566</f>
        <v>3.0291491136624473</v>
      </c>
      <c r="H143" s="179">
        <f t="shared" si="25"/>
        <v>-1.1215998506561409E-2</v>
      </c>
      <c r="I143" s="179">
        <f>+'Ark1'!AH566</f>
        <v>0</v>
      </c>
      <c r="J143" s="179"/>
      <c r="K143" s="442"/>
      <c r="L143" s="273"/>
      <c r="M143" s="157">
        <f>+'Ark1'!U566</f>
        <v>16.942349457058203</v>
      </c>
      <c r="N143" s="179">
        <f t="shared" si="26"/>
        <v>-9.4666158904800568E-2</v>
      </c>
      <c r="O143" s="179"/>
      <c r="P143" s="451"/>
      <c r="Q143" s="451"/>
      <c r="R143" s="461"/>
      <c r="S143" s="451"/>
      <c r="T143" s="56">
        <f>+'Ark1'!T566</f>
        <v>4.3302073050345511</v>
      </c>
      <c r="U143" s="179">
        <f t="shared" si="27"/>
        <v>0.17231256819244667</v>
      </c>
      <c r="V143" s="157">
        <f>+'Ark1'!W566</f>
        <v>0.29615004935834166</v>
      </c>
      <c r="W143" s="95"/>
      <c r="X143" s="74">
        <f>+'Ark1'!X566</f>
        <v>51.332675222112542</v>
      </c>
      <c r="Y143" s="74">
        <f>+'Ark1'!Y566</f>
        <v>17.423494570582427</v>
      </c>
      <c r="Z143" s="74">
        <f>+'Ark1'!Z566</f>
        <v>5.6233816983962157</v>
      </c>
      <c r="AA143" s="71"/>
      <c r="AB143" s="157">
        <f>+'Ark1'!Z566</f>
        <v>5.6233816983962157</v>
      </c>
      <c r="AC143" s="56">
        <f>+'Ark1'!AC566</f>
        <v>0</v>
      </c>
      <c r="AD143" s="74">
        <f>+'Ark1'!AE566</f>
        <v>0</v>
      </c>
      <c r="AE143" s="157">
        <f t="shared" si="30"/>
        <v>1.6592956592956594</v>
      </c>
      <c r="AF143" s="47"/>
      <c r="AG143" s="13"/>
      <c r="AH143" s="59"/>
    </row>
    <row r="144" spans="1:34" ht="15.6">
      <c r="A144" s="47"/>
      <c r="B144" s="54">
        <f>+'Ark1'!C567</f>
        <v>2016</v>
      </c>
      <c r="C144" s="54">
        <f>+'Ark1'!L567</f>
        <v>5</v>
      </c>
      <c r="D144" s="65" t="s">
        <v>401</v>
      </c>
      <c r="E144" s="329">
        <f>+'Ark1'!Q567</f>
        <v>2174</v>
      </c>
      <c r="F144" s="329">
        <f>+'Ark1'!R567</f>
        <v>4162</v>
      </c>
      <c r="G144" s="179">
        <f>+'Ark1'!AG567</f>
        <v>6.7119552339817492</v>
      </c>
      <c r="H144" s="179">
        <f t="shared" si="25"/>
        <v>-6.8646251944188386E-2</v>
      </c>
      <c r="I144" s="179">
        <f>+'Ark1'!AH567</f>
        <v>0</v>
      </c>
      <c r="J144" s="179"/>
      <c r="K144" s="442"/>
      <c r="L144" s="273"/>
      <c r="M144" s="157">
        <f>+'Ark1'!U567</f>
        <v>18.274243152330587</v>
      </c>
      <c r="N144" s="179">
        <f t="shared" si="26"/>
        <v>-0.44222408413663672</v>
      </c>
      <c r="O144" s="179"/>
      <c r="P144" s="451"/>
      <c r="Q144" s="451"/>
      <c r="R144" s="461"/>
      <c r="S144" s="451"/>
      <c r="T144" s="56">
        <f>+'Ark1'!T567</f>
        <v>5.1261412782316196</v>
      </c>
      <c r="U144" s="179">
        <f t="shared" si="27"/>
        <v>6.5742417832758804E-2</v>
      </c>
      <c r="V144" s="157">
        <f>+'Ark1'!W567</f>
        <v>1.9221528111484865</v>
      </c>
      <c r="W144" s="95"/>
      <c r="X144" s="74">
        <f>+'Ark1'!X567</f>
        <v>57.208073041806841</v>
      </c>
      <c r="Y144" s="74">
        <f>+'Ark1'!Y567</f>
        <v>23.642479577126377</v>
      </c>
      <c r="Z144" s="74">
        <f>+'Ark1'!Z567</f>
        <v>6.2286324577383985</v>
      </c>
      <c r="AA144" s="71"/>
      <c r="AB144" s="157">
        <f>+'Ark1'!Z567</f>
        <v>6.2286324577383985</v>
      </c>
      <c r="AC144" s="56">
        <f>+'Ark1'!AC567</f>
        <v>0</v>
      </c>
      <c r="AD144" s="74">
        <f>+'Ark1'!AE567</f>
        <v>0</v>
      </c>
      <c r="AE144" s="157">
        <f t="shared" si="30"/>
        <v>1.9144434222631095</v>
      </c>
      <c r="AF144" s="47"/>
      <c r="AG144" s="13"/>
      <c r="AH144" s="59"/>
    </row>
    <row r="145" spans="1:34" ht="15.6">
      <c r="A145" s="47"/>
      <c r="B145" s="54">
        <f>+'Ark1'!C568</f>
        <v>2016</v>
      </c>
      <c r="C145" s="54">
        <f>+'Ark1'!L568</f>
        <v>6</v>
      </c>
      <c r="D145" s="65" t="s">
        <v>32</v>
      </c>
      <c r="E145" s="329">
        <f>+'Ark1'!Q568</f>
        <v>3063</v>
      </c>
      <c r="F145" s="329">
        <f>+'Ark1'!R568</f>
        <v>6232</v>
      </c>
      <c r="G145" s="179">
        <f>+'Ark1'!AG568</f>
        <v>11.668973336671485</v>
      </c>
      <c r="H145" s="179">
        <f t="shared" si="25"/>
        <v>0.60926722108598597</v>
      </c>
      <c r="I145" s="179">
        <f>+'Ark1'!AH568</f>
        <v>0</v>
      </c>
      <c r="J145" s="179"/>
      <c r="K145" s="442"/>
      <c r="L145" s="273"/>
      <c r="M145" s="157">
        <f>+'Ark1'!U568</f>
        <v>21.217666880616193</v>
      </c>
      <c r="N145" s="179">
        <f t="shared" si="26"/>
        <v>6.1990671336790371E-2</v>
      </c>
      <c r="O145" s="179"/>
      <c r="P145" s="451"/>
      <c r="Q145" s="451"/>
      <c r="R145" s="461"/>
      <c r="S145" s="451"/>
      <c r="T145" s="56">
        <f>+'Ark1'!T568</f>
        <v>5.715340179717586</v>
      </c>
      <c r="U145" s="179">
        <f t="shared" si="27"/>
        <v>-8.0556741817225941E-3</v>
      </c>
      <c r="V145" s="157">
        <f>+'Ark1'!W568</f>
        <v>3.3215661103979466</v>
      </c>
      <c r="W145" s="95"/>
      <c r="X145" s="74">
        <f>+'Ark1'!X568</f>
        <v>76.187419768934546</v>
      </c>
      <c r="Y145" s="74">
        <f>+'Ark1'!Y568</f>
        <v>41.06225930680359</v>
      </c>
      <c r="Z145" s="74">
        <f>+'Ark1'!Z568</f>
        <v>5.8426745670961111</v>
      </c>
      <c r="AA145" s="71"/>
      <c r="AB145" s="157">
        <f>+'Ark1'!Z568</f>
        <v>5.8426745670961111</v>
      </c>
      <c r="AC145" s="56">
        <f>+'Ark1'!AC568</f>
        <v>0</v>
      </c>
      <c r="AD145" s="74">
        <f>+'Ark1'!AE568</f>
        <v>0</v>
      </c>
      <c r="AE145" s="157">
        <f t="shared" si="30"/>
        <v>2.0346065948416583</v>
      </c>
      <c r="AF145" s="47"/>
      <c r="AG145" s="13"/>
      <c r="AH145" s="59"/>
    </row>
    <row r="146" spans="1:34" ht="15.6">
      <c r="A146" s="47"/>
      <c r="B146" s="54">
        <f>+'Ark1'!C569</f>
        <v>2016</v>
      </c>
      <c r="C146" s="54">
        <f>+'Ark1'!L569</f>
        <v>7</v>
      </c>
      <c r="D146" s="65" t="s">
        <v>33</v>
      </c>
      <c r="E146" s="329">
        <f>+'Ark1'!Q569</f>
        <v>3690</v>
      </c>
      <c r="F146" s="329">
        <f>+'Ark1'!R569</f>
        <v>7115</v>
      </c>
      <c r="G146" s="179">
        <f>+'Ark1'!AG569</f>
        <v>15.633309979825516</v>
      </c>
      <c r="H146" s="179">
        <f t="shared" si="25"/>
        <v>0.98569022642154103</v>
      </c>
      <c r="I146" s="179">
        <f>+'Ark1'!AH569</f>
        <v>0</v>
      </c>
      <c r="J146" s="179"/>
      <c r="K146" s="442"/>
      <c r="L146" s="273"/>
      <c r="M146" s="157">
        <f>+'Ark1'!U569</f>
        <v>24.89822909346454</v>
      </c>
      <c r="N146" s="179">
        <f t="shared" si="26"/>
        <v>0.37083538451188147</v>
      </c>
      <c r="O146" s="179"/>
      <c r="P146" s="451"/>
      <c r="Q146" s="451"/>
      <c r="R146" s="461"/>
      <c r="S146" s="451"/>
      <c r="T146" s="56">
        <f>+'Ark1'!T569</f>
        <v>6.2895291637385835</v>
      </c>
      <c r="U146" s="179">
        <f t="shared" si="27"/>
        <v>4.9985437502843233E-2</v>
      </c>
      <c r="V146" s="157">
        <f>+'Ark1'!W569</f>
        <v>7.89880534082923</v>
      </c>
      <c r="W146" s="95"/>
      <c r="X146" s="74">
        <f>+'Ark1'!X569</f>
        <v>91.721714687280382</v>
      </c>
      <c r="Y146" s="74">
        <f>+'Ark1'!Y569</f>
        <v>64.075895994378058</v>
      </c>
      <c r="Z146" s="74">
        <f>+'Ark1'!Z569</f>
        <v>5.8397787490524955</v>
      </c>
      <c r="AA146" s="71"/>
      <c r="AB146" s="157">
        <f>+'Ark1'!Z569</f>
        <v>5.8397787490524955</v>
      </c>
      <c r="AC146" s="56">
        <f>+'Ark1'!AC569</f>
        <v>0</v>
      </c>
      <c r="AD146" s="74">
        <f>+'Ark1'!AE569</f>
        <v>0</v>
      </c>
      <c r="AE146" s="157">
        <f t="shared" si="30"/>
        <v>1.9281842818428185</v>
      </c>
      <c r="AF146" s="47"/>
      <c r="AG146" s="13"/>
      <c r="AH146" s="59"/>
    </row>
    <row r="147" spans="1:34" ht="15.6">
      <c r="A147" s="47"/>
      <c r="B147" s="54">
        <f>+'Ark1'!C570</f>
        <v>2016</v>
      </c>
      <c r="C147" s="54">
        <f>+'Ark1'!L570</f>
        <v>8</v>
      </c>
      <c r="D147" s="65" t="s">
        <v>34</v>
      </c>
      <c r="E147" s="329">
        <f>+'Ark1'!Q570</f>
        <v>4615</v>
      </c>
      <c r="F147" s="329">
        <f>+'Ark1'!R570</f>
        <v>9816</v>
      </c>
      <c r="G147" s="179">
        <f>+'Ark1'!AG570</f>
        <v>25.044011757883808</v>
      </c>
      <c r="H147" s="179">
        <f t="shared" si="25"/>
        <v>0.75617318736836481</v>
      </c>
      <c r="I147" s="179">
        <f>+'Ark1'!AH570</f>
        <v>0</v>
      </c>
      <c r="J147" s="179"/>
      <c r="K147" s="442"/>
      <c r="L147" s="273"/>
      <c r="M147" s="157">
        <f>+'Ark1'!U570</f>
        <v>28.910910757946297</v>
      </c>
      <c r="N147" s="179">
        <f t="shared" si="26"/>
        <v>0.62092518449111722</v>
      </c>
      <c r="O147" s="179"/>
      <c r="P147" s="451"/>
      <c r="Q147" s="451"/>
      <c r="R147" s="461"/>
      <c r="S147" s="451"/>
      <c r="T147" s="56">
        <f>+'Ark1'!T570</f>
        <v>7.0953545232273836</v>
      </c>
      <c r="U147" s="179">
        <f t="shared" si="27"/>
        <v>0.17518140468927346</v>
      </c>
      <c r="V147" s="157">
        <f>+'Ark1'!W570</f>
        <v>19.865525672371639</v>
      </c>
      <c r="W147" s="95"/>
      <c r="X147" s="74">
        <f>+'Ark1'!X570</f>
        <v>98.135696821515879</v>
      </c>
      <c r="Y147" s="74">
        <f>+'Ark1'!Y570</f>
        <v>85.146699266503674</v>
      </c>
      <c r="Z147" s="74">
        <f>+'Ark1'!Z570</f>
        <v>5.7337869067441956</v>
      </c>
      <c r="AA147" s="71"/>
      <c r="AB147" s="157">
        <f>+'Ark1'!Z570</f>
        <v>5.7337869067441956</v>
      </c>
      <c r="AC147" s="56">
        <f>+'Ark1'!AC570</f>
        <v>0</v>
      </c>
      <c r="AD147" s="74">
        <f>+'Ark1'!AE570</f>
        <v>0</v>
      </c>
      <c r="AE147" s="157">
        <f t="shared" si="30"/>
        <v>2.1269772481040086</v>
      </c>
      <c r="AF147" s="47"/>
      <c r="AG147" s="13"/>
      <c r="AH147" s="59"/>
    </row>
    <row r="148" spans="1:34" ht="15.6">
      <c r="A148" s="47"/>
      <c r="B148" s="54">
        <f>+'Ark1'!C571</f>
        <v>2016</v>
      </c>
      <c r="C148" s="54">
        <f>+'Ark1'!L571</f>
        <v>9</v>
      </c>
      <c r="D148" s="65" t="s">
        <v>35</v>
      </c>
      <c r="E148" s="329">
        <f>+'Ark1'!Q571</f>
        <v>3768</v>
      </c>
      <c r="F148" s="329">
        <f>+'Ark1'!R571</f>
        <v>7515</v>
      </c>
      <c r="G148" s="179">
        <f>+'Ark1'!AG571</f>
        <v>22.146564779597888</v>
      </c>
      <c r="H148" s="179">
        <f t="shared" si="25"/>
        <v>-1.2757755511750233</v>
      </c>
      <c r="I148" s="179">
        <f>+'Ark1'!AH571</f>
        <v>0</v>
      </c>
      <c r="J148" s="179"/>
      <c r="K148" s="442"/>
      <c r="L148" s="273"/>
      <c r="M148" s="157">
        <f>+'Ark1'!U571</f>
        <v>33.394105123087101</v>
      </c>
      <c r="N148" s="179">
        <f t="shared" si="26"/>
        <v>0.58169910804960523</v>
      </c>
      <c r="O148" s="179"/>
      <c r="P148" s="451"/>
      <c r="Q148" s="451"/>
      <c r="R148" s="461"/>
      <c r="S148" s="451"/>
      <c r="T148" s="56">
        <f>+'Ark1'!T571</f>
        <v>7.9057884231536946</v>
      </c>
      <c r="U148" s="179">
        <f t="shared" si="27"/>
        <v>0.16793417214154704</v>
      </c>
      <c r="V148" s="157">
        <f>+'Ark1'!W571</f>
        <v>35.954757152361942</v>
      </c>
      <c r="W148" s="95"/>
      <c r="X148" s="74">
        <f>+'Ark1'!X571</f>
        <v>99.827012641383902</v>
      </c>
      <c r="Y148" s="74">
        <f>+'Ark1'!Y571</f>
        <v>96.566866267465059</v>
      </c>
      <c r="Z148" s="74">
        <f>+'Ark1'!Z571</f>
        <v>5.7988448256216145</v>
      </c>
      <c r="AA148" s="71"/>
      <c r="AB148" s="157">
        <f>+'Ark1'!Z571</f>
        <v>5.7988448256216145</v>
      </c>
      <c r="AC148" s="56">
        <f>+'Ark1'!AC571</f>
        <v>0</v>
      </c>
      <c r="AD148" s="74">
        <f>+'Ark1'!AE571</f>
        <v>0</v>
      </c>
      <c r="AE148" s="157">
        <f t="shared" si="30"/>
        <v>1.9944267515923566</v>
      </c>
      <c r="AF148" s="47"/>
      <c r="AG148" s="13"/>
      <c r="AH148" s="59"/>
    </row>
    <row r="149" spans="1:34" ht="15.6">
      <c r="A149" s="47"/>
      <c r="B149" s="54">
        <f>+'Ark1'!C572</f>
        <v>2016</v>
      </c>
      <c r="C149" s="54">
        <f>+'Ark1'!L572</f>
        <v>10</v>
      </c>
      <c r="D149" s="65" t="s">
        <v>36</v>
      </c>
      <c r="E149" s="329">
        <f>+'Ark1'!Q572</f>
        <v>1717</v>
      </c>
      <c r="F149" s="329">
        <f>+'Ark1'!R572</f>
        <v>2487</v>
      </c>
      <c r="G149" s="179">
        <f>+'Ark1'!AG572</f>
        <v>7.9842875222463601</v>
      </c>
      <c r="H149" s="179">
        <f t="shared" ref="H149:H212" si="33">+G149-G164</f>
        <v>-0.66348023956208912</v>
      </c>
      <c r="I149" s="179">
        <f>+'Ark1'!AH572</f>
        <v>0</v>
      </c>
      <c r="J149" s="179"/>
      <c r="K149" s="442"/>
      <c r="L149" s="273"/>
      <c r="M149" s="157">
        <f>+'Ark1'!U572</f>
        <v>36.379171692802579</v>
      </c>
      <c r="N149" s="179">
        <f t="shared" ref="N149:N212" si="34">+M149-M164</f>
        <v>0.51226244622723272</v>
      </c>
      <c r="O149" s="179"/>
      <c r="P149" s="451"/>
      <c r="Q149" s="451"/>
      <c r="R149" s="461"/>
      <c r="S149" s="451"/>
      <c r="T149" s="56">
        <f>+'Ark1'!T572</f>
        <v>8.5713711298753523</v>
      </c>
      <c r="U149" s="179">
        <f t="shared" ref="U149:U212" si="35">+T149-T164</f>
        <v>0.15185058193014811</v>
      </c>
      <c r="V149" s="157">
        <f>+'Ark1'!W572</f>
        <v>48.291113791716917</v>
      </c>
      <c r="W149" s="95"/>
      <c r="X149" s="74">
        <f>+'Ark1'!X572</f>
        <v>100</v>
      </c>
      <c r="Y149" s="74">
        <f>+'Ark1'!Y572</f>
        <v>98.753518295134725</v>
      </c>
      <c r="Z149" s="74">
        <f>+'Ark1'!Z572</f>
        <v>6.0852323465562685</v>
      </c>
      <c r="AA149" s="71"/>
      <c r="AB149" s="157">
        <f>+'Ark1'!Z572</f>
        <v>6.0852323465562685</v>
      </c>
      <c r="AC149" s="56">
        <f>+'Ark1'!AC572</f>
        <v>0</v>
      </c>
      <c r="AD149" s="74">
        <f>+'Ark1'!AE572</f>
        <v>0</v>
      </c>
      <c r="AE149" s="157">
        <f t="shared" si="30"/>
        <v>1.448456610366919</v>
      </c>
      <c r="AF149" s="47"/>
      <c r="AG149" s="13"/>
      <c r="AH149" s="59"/>
    </row>
    <row r="150" spans="1:34" ht="15.6">
      <c r="A150" s="47"/>
      <c r="B150" s="54">
        <f>+'Ark1'!C573</f>
        <v>2016</v>
      </c>
      <c r="C150" s="54">
        <f>+'Ark1'!L573</f>
        <v>11</v>
      </c>
      <c r="D150" s="65" t="s">
        <v>37</v>
      </c>
      <c r="E150" s="329">
        <f>+'Ark1'!Q573</f>
        <v>875</v>
      </c>
      <c r="F150" s="329">
        <f>+'Ark1'!R573</f>
        <v>1146</v>
      </c>
      <c r="G150" s="179">
        <f>+'Ark1'!AG573</f>
        <v>3.9653691511839626</v>
      </c>
      <c r="H150" s="179">
        <f t="shared" si="33"/>
        <v>-0.62061036565014271</v>
      </c>
      <c r="I150" s="179">
        <f>+'Ark1'!AH573</f>
        <v>0</v>
      </c>
      <c r="J150" s="179"/>
      <c r="K150" s="442"/>
      <c r="L150" s="273"/>
      <c r="M150" s="157">
        <f>+'Ark1'!U573</f>
        <v>39.209511343804472</v>
      </c>
      <c r="N150" s="179">
        <f t="shared" si="34"/>
        <v>1.2335284378215121</v>
      </c>
      <c r="O150" s="179"/>
      <c r="P150" s="451"/>
      <c r="Q150" s="451"/>
      <c r="R150" s="461"/>
      <c r="S150" s="451"/>
      <c r="T150" s="56">
        <f>+'Ark1'!T573</f>
        <v>9.2975567190226904</v>
      </c>
      <c r="U150" s="179">
        <f t="shared" si="35"/>
        <v>0.55225757372354423</v>
      </c>
      <c r="V150" s="157">
        <f>+'Ark1'!W573</f>
        <v>59.249563699825487</v>
      </c>
      <c r="W150" s="95"/>
      <c r="X150" s="74">
        <f>+'Ark1'!X573</f>
        <v>100</v>
      </c>
      <c r="Y150" s="74">
        <f>+'Ark1'!Y573</f>
        <v>99.563699825479915</v>
      </c>
      <c r="Z150" s="74">
        <f>+'Ark1'!Z573</f>
        <v>6.5908860287742401</v>
      </c>
      <c r="AA150" s="71"/>
      <c r="AB150" s="157">
        <f>+'Ark1'!Z573</f>
        <v>6.5908860287742401</v>
      </c>
      <c r="AC150" s="56">
        <f>+'Ark1'!AC573</f>
        <v>0</v>
      </c>
      <c r="AD150" s="74">
        <f>+'Ark1'!AE573</f>
        <v>0</v>
      </c>
      <c r="AE150" s="157">
        <f t="shared" si="30"/>
        <v>1.3097142857142856</v>
      </c>
      <c r="AF150" s="47"/>
      <c r="AG150" s="13"/>
      <c r="AH150" s="59"/>
    </row>
    <row r="151" spans="1:34" ht="15.6">
      <c r="A151" s="47"/>
      <c r="B151" s="54">
        <f>+'Ark1'!C574</f>
        <v>2016</v>
      </c>
      <c r="C151" s="54">
        <f>+'Ark1'!L574</f>
        <v>12</v>
      </c>
      <c r="D151" s="65" t="s">
        <v>38</v>
      </c>
      <c r="E151" s="329">
        <f>+'Ark1'!Q574</f>
        <v>222</v>
      </c>
      <c r="F151" s="329">
        <f>+'Ark1'!R574</f>
        <v>257</v>
      </c>
      <c r="G151" s="179">
        <f>+'Ark1'!AG574</f>
        <v>0.93633476063595678</v>
      </c>
      <c r="H151" s="179">
        <f t="shared" si="33"/>
        <v>-0.13579724882378297</v>
      </c>
      <c r="I151" s="179">
        <f>+'Ark1'!AH574</f>
        <v>0</v>
      </c>
      <c r="J151" s="179"/>
      <c r="K151" s="442"/>
      <c r="L151" s="273"/>
      <c r="M151" s="157">
        <f>+'Ark1'!U574</f>
        <v>41.28482490272372</v>
      </c>
      <c r="N151" s="179">
        <f t="shared" si="34"/>
        <v>1.0231969957469857</v>
      </c>
      <c r="O151" s="179"/>
      <c r="P151" s="451"/>
      <c r="Q151" s="451"/>
      <c r="R151" s="461"/>
      <c r="S151" s="451"/>
      <c r="T151" s="56">
        <f>+'Ark1'!T574</f>
        <v>9.3774319066147864</v>
      </c>
      <c r="U151" s="179">
        <f t="shared" si="35"/>
        <v>0.29991252676982505</v>
      </c>
      <c r="V151" s="157">
        <f>+'Ark1'!W574</f>
        <v>60.311284046692606</v>
      </c>
      <c r="W151" s="95"/>
      <c r="X151" s="74">
        <f>+'Ark1'!X574</f>
        <v>100</v>
      </c>
      <c r="Y151" s="74">
        <f>+'Ark1'!Y574</f>
        <v>99.610894941634228</v>
      </c>
      <c r="Z151" s="74">
        <f>+'Ark1'!Z574</f>
        <v>6.6939692985061399</v>
      </c>
      <c r="AA151" s="71"/>
      <c r="AB151" s="157">
        <f>+'Ark1'!Z574</f>
        <v>6.6939692985061399</v>
      </c>
      <c r="AC151" s="56">
        <f>+'Ark1'!AC574</f>
        <v>0</v>
      </c>
      <c r="AD151" s="74">
        <f>+'Ark1'!AE574</f>
        <v>0</v>
      </c>
      <c r="AE151" s="157">
        <f t="shared" si="30"/>
        <v>1.1576576576576576</v>
      </c>
      <c r="AF151" s="47"/>
      <c r="AG151" s="13"/>
      <c r="AH151" s="59"/>
    </row>
    <row r="152" spans="1:34" ht="15.6">
      <c r="A152" s="47"/>
      <c r="B152" s="54">
        <f>+'Ark1'!C575</f>
        <v>2016</v>
      </c>
      <c r="C152" s="54">
        <f>+'Ark1'!L575</f>
        <v>13</v>
      </c>
      <c r="D152" s="65" t="s">
        <v>39</v>
      </c>
      <c r="E152" s="329">
        <f>+'Ark1'!Q575</f>
        <v>36</v>
      </c>
      <c r="F152" s="329">
        <f>+'Ark1'!R575</f>
        <v>41</v>
      </c>
      <c r="G152" s="179">
        <f>+'Ark1'!AG575</f>
        <v>0.16400992937380315</v>
      </c>
      <c r="H152" s="179">
        <f t="shared" si="33"/>
        <v>-3.5853023513594123E-2</v>
      </c>
      <c r="I152" s="179">
        <f>+'Ark1'!AH575</f>
        <v>0</v>
      </c>
      <c r="J152" s="179"/>
      <c r="K152" s="442"/>
      <c r="L152" s="273"/>
      <c r="M152" s="157">
        <f>+'Ark1'!U575</f>
        <v>45.329268292682919</v>
      </c>
      <c r="N152" s="179">
        <f t="shared" si="34"/>
        <v>4.9876016260162643</v>
      </c>
      <c r="O152" s="179"/>
      <c r="P152" s="451"/>
      <c r="Q152" s="451"/>
      <c r="R152" s="461"/>
      <c r="S152" s="451"/>
      <c r="T152" s="56">
        <f>+'Ark1'!T575</f>
        <v>10.24390243902439</v>
      </c>
      <c r="U152" s="179">
        <f t="shared" si="35"/>
        <v>1.6397357723577262</v>
      </c>
      <c r="V152" s="157">
        <f>+'Ark1'!W575</f>
        <v>73.170731707317088</v>
      </c>
      <c r="W152" s="95"/>
      <c r="X152" s="74">
        <f>+'Ark1'!X575</f>
        <v>100</v>
      </c>
      <c r="Y152" s="74">
        <f>+'Ark1'!Y575</f>
        <v>100</v>
      </c>
      <c r="Z152" s="74">
        <f>+'Ark1'!Z575</f>
        <v>7.8383436497721553</v>
      </c>
      <c r="AA152" s="71"/>
      <c r="AB152" s="157">
        <f>+'Ark1'!Z575</f>
        <v>7.8383436497721553</v>
      </c>
      <c r="AC152" s="56">
        <f>+'Ark1'!AC575</f>
        <v>0</v>
      </c>
      <c r="AD152" s="74">
        <f>+'Ark1'!AE575</f>
        <v>0</v>
      </c>
      <c r="AE152" s="157">
        <f t="shared" si="30"/>
        <v>1.1388888888888888</v>
      </c>
      <c r="AF152" s="47"/>
      <c r="AG152" s="13"/>
      <c r="AH152" s="59"/>
    </row>
    <row r="153" spans="1:34" ht="15.6">
      <c r="A153" s="47"/>
      <c r="B153" s="54">
        <f>+'Ark1'!C576</f>
        <v>2016</v>
      </c>
      <c r="C153" s="54">
        <f>+'Ark1'!L576</f>
        <v>14</v>
      </c>
      <c r="D153" s="65" t="s">
        <v>402</v>
      </c>
      <c r="E153" s="329">
        <f>+'Ark1'!Q576</f>
        <v>15</v>
      </c>
      <c r="F153" s="329">
        <f>+'Ark1'!R576</f>
        <v>15</v>
      </c>
      <c r="G153" s="179">
        <f>+'Ark1'!AG576</f>
        <v>6.2462323384868401E-2</v>
      </c>
      <c r="H153" s="179">
        <f t="shared" si="33"/>
        <v>-3.0626086659101701E-2</v>
      </c>
      <c r="I153" s="179">
        <f>+'Ark1'!AH576</f>
        <v>0</v>
      </c>
      <c r="J153" s="179"/>
      <c r="K153" s="442"/>
      <c r="L153" s="273"/>
      <c r="M153" s="157">
        <f>+'Ark1'!U576</f>
        <v>47.186666666666653</v>
      </c>
      <c r="N153" s="179">
        <f t="shared" si="34"/>
        <v>4.2390476190476036</v>
      </c>
      <c r="O153" s="179"/>
      <c r="P153" s="451"/>
      <c r="Q153" s="451"/>
      <c r="R153" s="461"/>
      <c r="S153" s="451"/>
      <c r="T153" s="56">
        <f>+'Ark1'!T576</f>
        <v>11.53333333333333</v>
      </c>
      <c r="U153" s="179">
        <f t="shared" si="35"/>
        <v>3.7714285714285651</v>
      </c>
      <c r="V153" s="157">
        <f>+'Ark1'!W576</f>
        <v>80</v>
      </c>
      <c r="W153" s="95"/>
      <c r="X153" s="74">
        <f>+'Ark1'!X576</f>
        <v>100</v>
      </c>
      <c r="Y153" s="74">
        <f>+'Ark1'!Y576</f>
        <v>100</v>
      </c>
      <c r="Z153" s="74">
        <f>+'Ark1'!Z576</f>
        <v>7.1296439057096572</v>
      </c>
      <c r="AA153" s="71"/>
      <c r="AB153" s="157">
        <f>+'Ark1'!Z576</f>
        <v>7.1296439057096572</v>
      </c>
      <c r="AC153" s="56">
        <f>+'Ark1'!AC576</f>
        <v>0</v>
      </c>
      <c r="AD153" s="74">
        <f>+'Ark1'!AE576</f>
        <v>0</v>
      </c>
      <c r="AE153" s="157">
        <f t="shared" si="30"/>
        <v>1</v>
      </c>
      <c r="AF153" s="47"/>
      <c r="AG153" s="13"/>
      <c r="AH153" s="59"/>
    </row>
    <row r="154" spans="1:34" ht="15.6">
      <c r="A154" s="47"/>
      <c r="B154" s="54">
        <f>+'Ark1'!C577</f>
        <v>2016</v>
      </c>
      <c r="C154" s="54">
        <f>+'Ark1'!L577</f>
        <v>15</v>
      </c>
      <c r="D154" s="65" t="s">
        <v>40</v>
      </c>
      <c r="E154" s="329">
        <f>+'Ark1'!Q577</f>
        <v>5</v>
      </c>
      <c r="F154" s="329">
        <f>+'Ark1'!R577</f>
        <v>5</v>
      </c>
      <c r="G154" s="179">
        <f>+'Ark1'!AG577</f>
        <v>2.0544262339640237E-2</v>
      </c>
      <c r="H154" s="179">
        <f t="shared" si="33"/>
        <v>8.4682628107074272E-3</v>
      </c>
      <c r="I154" s="179">
        <f>+'Ark1'!AH577</f>
        <v>0</v>
      </c>
      <c r="J154" s="179"/>
      <c r="K154" s="442"/>
      <c r="L154" s="273"/>
      <c r="M154" s="157">
        <f>+'Ark1'!U577</f>
        <v>46.56</v>
      </c>
      <c r="N154" s="179">
        <f t="shared" si="34"/>
        <v>7.5600000000000023</v>
      </c>
      <c r="O154" s="179"/>
      <c r="P154" s="451"/>
      <c r="Q154" s="451"/>
      <c r="R154" s="461"/>
      <c r="S154" s="451"/>
      <c r="T154" s="56">
        <f>+'Ark1'!T577</f>
        <v>10.4</v>
      </c>
      <c r="U154" s="179">
        <f t="shared" si="35"/>
        <v>3.4000000000000004</v>
      </c>
      <c r="V154" s="157">
        <f>+'Ark1'!W577</f>
        <v>80</v>
      </c>
      <c r="W154" s="95"/>
      <c r="X154" s="74">
        <f>+'Ark1'!X577</f>
        <v>100</v>
      </c>
      <c r="Y154" s="74">
        <f>+'Ark1'!Y577</f>
        <v>100</v>
      </c>
      <c r="Z154" s="74">
        <f>+'Ark1'!Z577</f>
        <v>7.3019449463824175</v>
      </c>
      <c r="AA154" s="71"/>
      <c r="AB154" s="157">
        <f>+'Ark1'!Z577</f>
        <v>7.3019449463824175</v>
      </c>
      <c r="AC154" s="56">
        <f>+'Ark1'!AC577</f>
        <v>0</v>
      </c>
      <c r="AD154" s="74">
        <f>+'Ark1'!AE577</f>
        <v>0</v>
      </c>
      <c r="AE154" s="157">
        <f t="shared" si="30"/>
        <v>1</v>
      </c>
      <c r="AF154" s="47"/>
      <c r="AG154" s="13"/>
      <c r="AH154" s="59"/>
    </row>
    <row r="155" spans="1:34" ht="15.6">
      <c r="A155" s="47"/>
      <c r="B155">
        <f>+'Ark1'!C578</f>
        <v>2015</v>
      </c>
      <c r="C155">
        <f>+'Ark1'!L578</f>
        <v>1</v>
      </c>
      <c r="D155" s="3" t="str">
        <f t="shared" ref="D155" si="36">+D140</f>
        <v>P-</v>
      </c>
      <c r="E155" s="316">
        <f>+'Ark1'!Q578</f>
        <v>73</v>
      </c>
      <c r="F155" s="316">
        <f>+'Ark1'!R578</f>
        <v>88</v>
      </c>
      <c r="G155" s="197">
        <f>+'Ark1'!AG578</f>
        <v>0.12701474376328811</v>
      </c>
      <c r="H155" s="197">
        <f t="shared" si="33"/>
        <v>-5.2338060008396109E-2</v>
      </c>
      <c r="I155" s="197">
        <f>+'Ark1'!AH578</f>
        <v>0</v>
      </c>
      <c r="J155" s="197"/>
      <c r="K155" s="443"/>
      <c r="L155" s="205"/>
      <c r="M155" s="92">
        <f>+'Ark1'!U578</f>
        <v>13.984090909090904</v>
      </c>
      <c r="N155" s="197">
        <f t="shared" si="34"/>
        <v>1.1375260235947238</v>
      </c>
      <c r="O155" s="197"/>
      <c r="P155" s="452"/>
      <c r="Q155" s="452"/>
      <c r="R155" s="462"/>
      <c r="S155" s="452"/>
      <c r="T155" s="1">
        <f>+'Ark1'!T578</f>
        <v>2.1704545454545454</v>
      </c>
      <c r="U155" s="197">
        <f t="shared" si="35"/>
        <v>-0.15015614156835477</v>
      </c>
      <c r="V155" s="92">
        <f>+'Ark1'!W578</f>
        <v>0</v>
      </c>
      <c r="W155" s="95"/>
      <c r="X155" s="11">
        <f>+'Ark1'!X578</f>
        <v>31.818181818181817</v>
      </c>
      <c r="Y155" s="11">
        <f>+'Ark1'!Y578</f>
        <v>6.8181818181818192</v>
      </c>
      <c r="Z155" s="11">
        <f>+'Ark1'!Z578</f>
        <v>5.3422604673327596</v>
      </c>
      <c r="AA155" s="71"/>
      <c r="AB155" s="92">
        <f>+'Ark1'!Z578</f>
        <v>5.3422604673327596</v>
      </c>
      <c r="AC155" s="1">
        <f>+'Ark1'!AC578</f>
        <v>0</v>
      </c>
      <c r="AD155" s="11">
        <f>+'Ark1'!AE578</f>
        <v>0</v>
      </c>
      <c r="AE155" s="92">
        <f t="shared" si="30"/>
        <v>1.2054794520547945</v>
      </c>
      <c r="AF155" s="47"/>
      <c r="AG155" s="13"/>
      <c r="AH155" s="59"/>
    </row>
    <row r="156" spans="1:34" ht="15.6">
      <c r="A156" s="47"/>
      <c r="B156">
        <f>+'Ark1'!C579</f>
        <v>2015</v>
      </c>
      <c r="C156">
        <f>+'Ark1'!L579</f>
        <v>2</v>
      </c>
      <c r="D156" s="3" t="str">
        <f t="shared" si="32"/>
        <v>P</v>
      </c>
      <c r="E156" s="316">
        <f>+'Ark1'!Q579</f>
        <v>271</v>
      </c>
      <c r="F156" s="316">
        <f>+'Ark1'!R579</f>
        <v>353</v>
      </c>
      <c r="G156" s="197">
        <f>+'Ark1'!AG579</f>
        <v>0.54423536680435747</v>
      </c>
      <c r="H156" s="197">
        <f t="shared" si="33"/>
        <v>-0.39873898880336656</v>
      </c>
      <c r="I156" s="197">
        <f>+'Ark1'!AH579</f>
        <v>0</v>
      </c>
      <c r="J156" s="197"/>
      <c r="K156" s="443"/>
      <c r="L156" s="205"/>
      <c r="M156" s="92">
        <f>+'Ark1'!U579</f>
        <v>14.937393767705387</v>
      </c>
      <c r="N156" s="197">
        <f t="shared" si="34"/>
        <v>0.11645574425480021</v>
      </c>
      <c r="O156" s="197"/>
      <c r="P156" s="452"/>
      <c r="Q156" s="452"/>
      <c r="R156" s="462"/>
      <c r="S156" s="452"/>
      <c r="T156" s="1">
        <f>+'Ark1'!T579</f>
        <v>2.5070821529745042</v>
      </c>
      <c r="U156" s="197">
        <f t="shared" si="35"/>
        <v>-0.38404012508244634</v>
      </c>
      <c r="V156" s="92">
        <f>+'Ark1'!W579</f>
        <v>0</v>
      </c>
      <c r="W156" s="95"/>
      <c r="X156" s="11">
        <f>+'Ark1'!X579</f>
        <v>41.643059490084994</v>
      </c>
      <c r="Y156" s="11">
        <f>+'Ark1'!Y579</f>
        <v>7.6487252124645888</v>
      </c>
      <c r="Z156" s="11">
        <f>+'Ark1'!Z579</f>
        <v>5.3944695219132122</v>
      </c>
      <c r="AA156" s="71"/>
      <c r="AB156" s="92">
        <f>+'Ark1'!Z579</f>
        <v>5.3944695219132122</v>
      </c>
      <c r="AC156" s="1">
        <f>+'Ark1'!AC579</f>
        <v>0</v>
      </c>
      <c r="AD156" s="11">
        <f>+'Ark1'!AE579</f>
        <v>0</v>
      </c>
      <c r="AE156" s="92">
        <f t="shared" si="30"/>
        <v>1.3025830258302582</v>
      </c>
      <c r="AF156" s="47"/>
      <c r="AG156" s="13"/>
      <c r="AH156" s="59"/>
    </row>
    <row r="157" spans="1:34" ht="15.6">
      <c r="A157" s="47"/>
      <c r="B157">
        <f>+'Ark1'!C580</f>
        <v>2015</v>
      </c>
      <c r="C157">
        <f>+'Ark1'!L580</f>
        <v>3</v>
      </c>
      <c r="D157" s="3" t="str">
        <f t="shared" si="32"/>
        <v>P+</v>
      </c>
      <c r="E157" s="316">
        <f>+'Ark1'!Q580</f>
        <v>596</v>
      </c>
      <c r="F157" s="316">
        <f>+'Ark1'!R580</f>
        <v>903</v>
      </c>
      <c r="G157" s="197">
        <f>+'Ark1'!AG580</f>
        <v>1.4793718704969798</v>
      </c>
      <c r="H157" s="197">
        <f t="shared" si="33"/>
        <v>-0.47047840417529807</v>
      </c>
      <c r="I157" s="197">
        <f>+'Ark1'!AH580</f>
        <v>0</v>
      </c>
      <c r="J157" s="197"/>
      <c r="K157" s="443"/>
      <c r="L157" s="205"/>
      <c r="M157" s="92">
        <f>+'Ark1'!U580</f>
        <v>15.872757475083043</v>
      </c>
      <c r="N157" s="197">
        <f t="shared" si="34"/>
        <v>0.11410114433369856</v>
      </c>
      <c r="O157" s="197"/>
      <c r="P157" s="452"/>
      <c r="Q157" s="452"/>
      <c r="R157" s="462"/>
      <c r="S157" s="452"/>
      <c r="T157" s="1">
        <f>+'Ark1'!T580</f>
        <v>3.5094130675526025</v>
      </c>
      <c r="U157" s="197">
        <f t="shared" si="35"/>
        <v>-0.1331364587178534</v>
      </c>
      <c r="V157" s="92">
        <f>+'Ark1'!W580</f>
        <v>0.11074197120708749</v>
      </c>
      <c r="W157" s="95"/>
      <c r="X157" s="11">
        <f>+'Ark1'!X580</f>
        <v>46.733111849390909</v>
      </c>
      <c r="Y157" s="11">
        <f>+'Ark1'!Y580</f>
        <v>11.07419712070875</v>
      </c>
      <c r="Z157" s="11">
        <f>+'Ark1'!Z580</f>
        <v>5.5614865554462085</v>
      </c>
      <c r="AA157" s="71"/>
      <c r="AB157" s="92">
        <f>+'Ark1'!Z580</f>
        <v>5.5614865554462085</v>
      </c>
      <c r="AC157" s="1">
        <f>+'Ark1'!AC580</f>
        <v>0</v>
      </c>
      <c r="AD157" s="11">
        <f>+'Ark1'!AE580</f>
        <v>0</v>
      </c>
      <c r="AE157" s="92">
        <f t="shared" si="30"/>
        <v>1.5151006711409396</v>
      </c>
      <c r="AF157" s="47"/>
      <c r="AG157" s="13"/>
      <c r="AH157" s="59"/>
    </row>
    <row r="158" spans="1:34" ht="15.6">
      <c r="A158" s="47"/>
      <c r="B158">
        <f>+'Ark1'!C581</f>
        <v>2015</v>
      </c>
      <c r="C158">
        <f>+'Ark1'!L581</f>
        <v>4</v>
      </c>
      <c r="D158" s="3" t="str">
        <f t="shared" si="32"/>
        <v>O-</v>
      </c>
      <c r="E158" s="316">
        <f>+'Ark1'!Q581</f>
        <v>1083</v>
      </c>
      <c r="F158" s="316">
        <f>+'Ark1'!R581</f>
        <v>1729</v>
      </c>
      <c r="G158" s="197">
        <f>+'Ark1'!AG581</f>
        <v>3.0403651121690087</v>
      </c>
      <c r="H158" s="197">
        <f t="shared" si="33"/>
        <v>-0.89033771337567513</v>
      </c>
      <c r="I158" s="197">
        <f>+'Ark1'!AH581</f>
        <v>0</v>
      </c>
      <c r="J158" s="197"/>
      <c r="K158" s="443"/>
      <c r="L158" s="205"/>
      <c r="M158" s="92">
        <f>+'Ark1'!U581</f>
        <v>17.037015615963004</v>
      </c>
      <c r="N158" s="197">
        <f t="shared" si="34"/>
        <v>0.10290175003093793</v>
      </c>
      <c r="O158" s="197"/>
      <c r="P158" s="452"/>
      <c r="Q158" s="452"/>
      <c r="R158" s="462"/>
      <c r="S158" s="452"/>
      <c r="T158" s="1">
        <f>+'Ark1'!T581</f>
        <v>4.1578947368421044</v>
      </c>
      <c r="U158" s="197">
        <f t="shared" si="35"/>
        <v>-0.25211444589435139</v>
      </c>
      <c r="V158" s="92">
        <f>+'Ark1'!W581</f>
        <v>0.40485829959514158</v>
      </c>
      <c r="W158" s="95"/>
      <c r="X158" s="11">
        <f>+'Ark1'!X581</f>
        <v>54.308849045691161</v>
      </c>
      <c r="Y158" s="11">
        <f>+'Ark1'!Y581</f>
        <v>16.310005783689999</v>
      </c>
      <c r="Z158" s="11">
        <f>+'Ark1'!Z581</f>
        <v>5.4969559377001316</v>
      </c>
      <c r="AA158" s="71"/>
      <c r="AB158" s="92">
        <f>+'Ark1'!Z581</f>
        <v>5.4969559377001316</v>
      </c>
      <c r="AC158" s="1">
        <f>+'Ark1'!AC581</f>
        <v>0</v>
      </c>
      <c r="AD158" s="11">
        <f>+'Ark1'!AE581</f>
        <v>0</v>
      </c>
      <c r="AE158" s="92">
        <f t="shared" si="30"/>
        <v>1.5964912280701755</v>
      </c>
      <c r="AF158" s="47"/>
      <c r="AG158" s="13"/>
      <c r="AH158" s="59"/>
    </row>
    <row r="159" spans="1:34" ht="15.6">
      <c r="A159" s="47"/>
      <c r="B159">
        <f>+'Ark1'!C582</f>
        <v>2015</v>
      </c>
      <c r="C159">
        <f>+'Ark1'!L582</f>
        <v>5</v>
      </c>
      <c r="D159" s="3" t="str">
        <f t="shared" si="32"/>
        <v>O</v>
      </c>
      <c r="E159" s="316">
        <f>+'Ark1'!Q582</f>
        <v>1836</v>
      </c>
      <c r="F159" s="316">
        <f>+'Ark1'!R582</f>
        <v>3510</v>
      </c>
      <c r="G159" s="197">
        <f>+'Ark1'!AG582</f>
        <v>6.7806014859259376</v>
      </c>
      <c r="H159" s="197">
        <f t="shared" si="33"/>
        <v>-1.0183413460472641</v>
      </c>
      <c r="I159" s="197">
        <f>+'Ark1'!AH582</f>
        <v>0</v>
      </c>
      <c r="J159" s="197"/>
      <c r="K159" s="443"/>
      <c r="L159" s="205"/>
      <c r="M159" s="92">
        <f>+'Ark1'!U582</f>
        <v>18.716467236467224</v>
      </c>
      <c r="N159" s="197">
        <f t="shared" si="34"/>
        <v>-5.2165746348876496E-2</v>
      </c>
      <c r="O159" s="197"/>
      <c r="P159" s="452"/>
      <c r="Q159" s="452"/>
      <c r="R159" s="462"/>
      <c r="S159" s="452"/>
      <c r="T159" s="1">
        <f>+'Ark1'!T582</f>
        <v>5.0603988603988608</v>
      </c>
      <c r="U159" s="197">
        <f t="shared" si="35"/>
        <v>-0.28481786183761137</v>
      </c>
      <c r="V159" s="92">
        <f>+'Ark1'!W582</f>
        <v>1.7948717948717952</v>
      </c>
      <c r="W159" s="95"/>
      <c r="X159" s="11">
        <f>+'Ark1'!X582</f>
        <v>60.854700854700866</v>
      </c>
      <c r="Y159" s="11">
        <f>+'Ark1'!Y582</f>
        <v>26.011396011396005</v>
      </c>
      <c r="Z159" s="11">
        <f>+'Ark1'!Z582</f>
        <v>5.70957580697997</v>
      </c>
      <c r="AA159" s="71"/>
      <c r="AB159" s="92">
        <f>+'Ark1'!Z582</f>
        <v>5.70957580697997</v>
      </c>
      <c r="AC159" s="1">
        <f>+'Ark1'!AC582</f>
        <v>0</v>
      </c>
      <c r="AD159" s="11">
        <f>+'Ark1'!AE582</f>
        <v>0</v>
      </c>
      <c r="AE159" s="92">
        <f t="shared" si="30"/>
        <v>1.911764705882353</v>
      </c>
      <c r="AF159" s="47"/>
      <c r="AG159" s="13"/>
      <c r="AH159" s="59"/>
    </row>
    <row r="160" spans="1:34" ht="15.6">
      <c r="A160" s="47"/>
      <c r="B160">
        <f>+'Ark1'!C583</f>
        <v>2015</v>
      </c>
      <c r="C160">
        <f>+'Ark1'!L583</f>
        <v>6</v>
      </c>
      <c r="D160" s="3" t="str">
        <f t="shared" si="32"/>
        <v>O+</v>
      </c>
      <c r="E160" s="316">
        <f>+'Ark1'!Q583</f>
        <v>2592</v>
      </c>
      <c r="F160" s="316">
        <f>+'Ark1'!R583</f>
        <v>5065</v>
      </c>
      <c r="G160" s="197">
        <f>+'Ark1'!AG583</f>
        <v>11.059706115585499</v>
      </c>
      <c r="H160" s="197">
        <f t="shared" si="33"/>
        <v>-0.51556760286098857</v>
      </c>
      <c r="I160" s="197">
        <f>+'Ark1'!AH583</f>
        <v>0</v>
      </c>
      <c r="J160" s="197"/>
      <c r="K160" s="443"/>
      <c r="L160" s="205"/>
      <c r="M160" s="92">
        <f>+'Ark1'!U583</f>
        <v>21.155676209279402</v>
      </c>
      <c r="N160" s="197">
        <f t="shared" si="34"/>
        <v>-0.37314440519039849</v>
      </c>
      <c r="O160" s="197"/>
      <c r="P160" s="452"/>
      <c r="Q160" s="452"/>
      <c r="R160" s="462"/>
      <c r="S160" s="452"/>
      <c r="T160" s="1">
        <f>+'Ark1'!T583</f>
        <v>5.7233958538993086</v>
      </c>
      <c r="U160" s="197">
        <f t="shared" si="35"/>
        <v>-0.13507788247333963</v>
      </c>
      <c r="V160" s="92">
        <f>+'Ark1'!W583</f>
        <v>4.5014807502467926</v>
      </c>
      <c r="W160" s="95"/>
      <c r="X160" s="11">
        <f>+'Ark1'!X583</f>
        <v>75.024679170779876</v>
      </c>
      <c r="Y160" s="11">
        <f>+'Ark1'!Y583</f>
        <v>39.861796643632758</v>
      </c>
      <c r="Z160" s="11">
        <f>+'Ark1'!Z583</f>
        <v>5.9004937185125996</v>
      </c>
      <c r="AA160" s="71"/>
      <c r="AB160" s="92">
        <f>+'Ark1'!Z583</f>
        <v>5.9004937185125996</v>
      </c>
      <c r="AC160" s="1">
        <f>+'Ark1'!AC583</f>
        <v>0</v>
      </c>
      <c r="AD160" s="11">
        <f>+'Ark1'!AE583</f>
        <v>0</v>
      </c>
      <c r="AE160" s="92">
        <f t="shared" si="30"/>
        <v>1.9540895061728396</v>
      </c>
      <c r="AF160" s="47"/>
      <c r="AG160" s="13"/>
      <c r="AH160" s="59"/>
    </row>
    <row r="161" spans="1:34" ht="15.6">
      <c r="A161" s="47"/>
      <c r="B161">
        <f>+'Ark1'!C584</f>
        <v>2015</v>
      </c>
      <c r="C161">
        <f>+'Ark1'!L584</f>
        <v>7</v>
      </c>
      <c r="D161" s="3" t="str">
        <f t="shared" si="32"/>
        <v>R-</v>
      </c>
      <c r="E161" s="316">
        <f>+'Ark1'!Q584</f>
        <v>3108</v>
      </c>
      <c r="F161" s="316">
        <f>+'Ark1'!R584</f>
        <v>5786</v>
      </c>
      <c r="G161" s="197">
        <f>+'Ark1'!AG584</f>
        <v>14.647619753403974</v>
      </c>
      <c r="H161" s="197">
        <f t="shared" si="33"/>
        <v>0.79802161068440469</v>
      </c>
      <c r="I161" s="197">
        <f>+'Ark1'!AH584</f>
        <v>0</v>
      </c>
      <c r="J161" s="197"/>
      <c r="K161" s="443"/>
      <c r="L161" s="205"/>
      <c r="M161" s="92">
        <f>+'Ark1'!U584</f>
        <v>24.527393708952658</v>
      </c>
      <c r="N161" s="197">
        <f t="shared" si="34"/>
        <v>0.2823750522362829</v>
      </c>
      <c r="O161" s="197"/>
      <c r="P161" s="452"/>
      <c r="Q161" s="452"/>
      <c r="R161" s="462"/>
      <c r="S161" s="452"/>
      <c r="T161" s="1">
        <f>+'Ark1'!T584</f>
        <v>6.2395437262357403</v>
      </c>
      <c r="U161" s="197">
        <f t="shared" si="35"/>
        <v>-0.1136279155553046</v>
      </c>
      <c r="V161" s="92">
        <f>+'Ark1'!W584</f>
        <v>8.0539232630487358</v>
      </c>
      <c r="W161" s="95"/>
      <c r="X161" s="11">
        <f>+'Ark1'!X584</f>
        <v>90.736259937780858</v>
      </c>
      <c r="Y161" s="11">
        <f>+'Ark1'!Y584</f>
        <v>61.821638437608016</v>
      </c>
      <c r="Z161" s="11">
        <f>+'Ark1'!Z584</f>
        <v>5.862264392890725</v>
      </c>
      <c r="AA161" s="71"/>
      <c r="AB161" s="92">
        <f>+'Ark1'!Z584</f>
        <v>5.862264392890725</v>
      </c>
      <c r="AC161" s="1">
        <f>+'Ark1'!AC584</f>
        <v>0</v>
      </c>
      <c r="AD161" s="11">
        <f>+'Ark1'!AE584</f>
        <v>0</v>
      </c>
      <c r="AE161" s="92">
        <f t="shared" si="30"/>
        <v>1.8616473616473617</v>
      </c>
      <c r="AF161" s="47"/>
      <c r="AG161" s="13"/>
      <c r="AH161" s="59"/>
    </row>
    <row r="162" spans="1:34" ht="15.6">
      <c r="A162" s="47"/>
      <c r="B162">
        <f>+'Ark1'!C585</f>
        <v>2015</v>
      </c>
      <c r="C162">
        <f>+'Ark1'!L585</f>
        <v>8</v>
      </c>
      <c r="D162" s="3" t="str">
        <f t="shared" si="32"/>
        <v>R</v>
      </c>
      <c r="E162" s="316">
        <f>+'Ark1'!Q585</f>
        <v>4040</v>
      </c>
      <c r="F162" s="316">
        <f>+'Ark1'!R585</f>
        <v>8318</v>
      </c>
      <c r="G162" s="197">
        <f>+'Ark1'!AG585</f>
        <v>24.287838570515444</v>
      </c>
      <c r="H162" s="197">
        <f t="shared" si="33"/>
        <v>0.71414043698248264</v>
      </c>
      <c r="I162" s="197">
        <f>+'Ark1'!AH585</f>
        <v>0</v>
      </c>
      <c r="J162" s="197"/>
      <c r="K162" s="443"/>
      <c r="L162" s="205"/>
      <c r="M162" s="92">
        <f>+'Ark1'!U585</f>
        <v>28.28998557345518</v>
      </c>
      <c r="N162" s="197">
        <f t="shared" si="34"/>
        <v>0.81559729870668463</v>
      </c>
      <c r="O162" s="197"/>
      <c r="P162" s="452"/>
      <c r="Q162" s="452"/>
      <c r="R162" s="462"/>
      <c r="S162" s="452"/>
      <c r="T162" s="1">
        <f>+'Ark1'!T585</f>
        <v>6.9201731185381101</v>
      </c>
      <c r="U162" s="197">
        <f t="shared" si="35"/>
        <v>-0.19558889860261797</v>
      </c>
      <c r="V162" s="92">
        <f>+'Ark1'!W585</f>
        <v>18.213512863669152</v>
      </c>
      <c r="W162" s="95"/>
      <c r="X162" s="11">
        <f>+'Ark1'!X585</f>
        <v>97.367155566241891</v>
      </c>
      <c r="Y162" s="11">
        <f>+'Ark1'!Y585</f>
        <v>82.652079826881462</v>
      </c>
      <c r="Z162" s="11">
        <f>+'Ark1'!Z585</f>
        <v>5.7641361177308452</v>
      </c>
      <c r="AA162" s="71"/>
      <c r="AB162" s="92">
        <f>+'Ark1'!Z585</f>
        <v>5.7641361177308452</v>
      </c>
      <c r="AC162" s="1">
        <f>+'Ark1'!AC585</f>
        <v>0</v>
      </c>
      <c r="AD162" s="11">
        <f>+'Ark1'!AE585</f>
        <v>0</v>
      </c>
      <c r="AE162" s="92">
        <f t="shared" si="30"/>
        <v>2.0589108910891087</v>
      </c>
      <c r="AF162" s="47"/>
      <c r="AG162" s="13"/>
      <c r="AH162" s="59"/>
    </row>
    <row r="163" spans="1:34" ht="15.6">
      <c r="A163" s="47"/>
      <c r="B163">
        <f>+'Ark1'!C586</f>
        <v>2015</v>
      </c>
      <c r="C163">
        <f>+'Ark1'!L586</f>
        <v>9</v>
      </c>
      <c r="D163" s="3" t="str">
        <f t="shared" si="32"/>
        <v>R+</v>
      </c>
      <c r="E163" s="316">
        <f>+'Ark1'!Q586</f>
        <v>3474</v>
      </c>
      <c r="F163" s="316">
        <f>+'Ark1'!R586</f>
        <v>6916</v>
      </c>
      <c r="G163" s="197">
        <f>+'Ark1'!AG586</f>
        <v>23.422340330772911</v>
      </c>
      <c r="H163" s="197">
        <f t="shared" si="33"/>
        <v>2.07577580713901</v>
      </c>
      <c r="I163" s="197">
        <f>+'Ark1'!AH586</f>
        <v>0</v>
      </c>
      <c r="J163" s="197"/>
      <c r="K163" s="443"/>
      <c r="L163" s="205"/>
      <c r="M163" s="92">
        <f>+'Ark1'!U586</f>
        <v>32.812406015037496</v>
      </c>
      <c r="N163" s="197">
        <f t="shared" si="34"/>
        <v>1.1596405283117903</v>
      </c>
      <c r="O163" s="197"/>
      <c r="P163" s="452"/>
      <c r="Q163" s="452"/>
      <c r="R163" s="462"/>
      <c r="S163" s="452"/>
      <c r="T163" s="1">
        <f>+'Ark1'!T586</f>
        <v>7.7378542510121475</v>
      </c>
      <c r="U163" s="197">
        <f t="shared" si="35"/>
        <v>-8.5154598545374327E-2</v>
      </c>
      <c r="V163" s="92">
        <f>+'Ark1'!W586</f>
        <v>33.776749566223245</v>
      </c>
      <c r="W163" s="95"/>
      <c r="X163" s="11">
        <f>+'Ark1'!X586</f>
        <v>99.84094852515905</v>
      </c>
      <c r="Y163" s="11">
        <f>+'Ark1'!Y586</f>
        <v>95.676691729323281</v>
      </c>
      <c r="Z163" s="11">
        <f>+'Ark1'!Z586</f>
        <v>5.701054101338805</v>
      </c>
      <c r="AA163" s="71"/>
      <c r="AB163" s="92">
        <f>+'Ark1'!Z586</f>
        <v>5.701054101338805</v>
      </c>
      <c r="AC163" s="1">
        <f>+'Ark1'!AC586</f>
        <v>0</v>
      </c>
      <c r="AD163" s="11">
        <f>+'Ark1'!AE586</f>
        <v>0</v>
      </c>
      <c r="AE163" s="92">
        <f t="shared" si="30"/>
        <v>1.9907887161773172</v>
      </c>
      <c r="AF163" s="47"/>
      <c r="AG163" s="13"/>
      <c r="AH163" s="59"/>
    </row>
    <row r="164" spans="1:34" ht="15.6">
      <c r="A164" s="47"/>
      <c r="B164">
        <f>+'Ark1'!C587</f>
        <v>2015</v>
      </c>
      <c r="C164">
        <f>+'Ark1'!L587</f>
        <v>10</v>
      </c>
      <c r="D164" s="3" t="str">
        <f t="shared" si="32"/>
        <v>U-</v>
      </c>
      <c r="E164" s="316">
        <f>+'Ark1'!Q587</f>
        <v>1595</v>
      </c>
      <c r="F164" s="316">
        <f>+'Ark1'!R587</f>
        <v>2336</v>
      </c>
      <c r="G164" s="197">
        <f>+'Ark1'!AG587</f>
        <v>8.6477677618084492</v>
      </c>
      <c r="H164" s="197">
        <f t="shared" si="33"/>
        <v>-0.44180334530638987</v>
      </c>
      <c r="I164" s="197">
        <f>+'Ark1'!AH587</f>
        <v>0</v>
      </c>
      <c r="J164" s="197"/>
      <c r="K164" s="443"/>
      <c r="L164" s="205"/>
      <c r="M164" s="92">
        <f>+'Ark1'!U587</f>
        <v>35.866909246575347</v>
      </c>
      <c r="N164" s="197">
        <f t="shared" si="34"/>
        <v>1.4344909986948338</v>
      </c>
      <c r="O164" s="197"/>
      <c r="P164" s="452"/>
      <c r="Q164" s="452"/>
      <c r="R164" s="462"/>
      <c r="S164" s="452"/>
      <c r="T164" s="1">
        <f>+'Ark1'!T587</f>
        <v>8.4195205479452042</v>
      </c>
      <c r="U164" s="197">
        <f t="shared" si="35"/>
        <v>2.6302946007376704E-2</v>
      </c>
      <c r="V164" s="92">
        <f>+'Ark1'!W587</f>
        <v>47.303082191780817</v>
      </c>
      <c r="W164" s="95"/>
      <c r="X164" s="11">
        <f>+'Ark1'!X587</f>
        <v>100</v>
      </c>
      <c r="Y164" s="11">
        <f>+'Ark1'!Y587</f>
        <v>98.801369863013676</v>
      </c>
      <c r="Z164" s="11">
        <f>+'Ark1'!Z587</f>
        <v>6.0358430000469481</v>
      </c>
      <c r="AA164" s="71"/>
      <c r="AB164" s="92">
        <f>+'Ark1'!Z587</f>
        <v>6.0358430000469481</v>
      </c>
      <c r="AC164" s="1">
        <f>+'Ark1'!AC587</f>
        <v>0</v>
      </c>
      <c r="AD164" s="11">
        <f>+'Ark1'!AE587</f>
        <v>0</v>
      </c>
      <c r="AE164" s="92">
        <f t="shared" ref="AE164:AE227" si="37">+F164/E164</f>
        <v>1.464576802507837</v>
      </c>
      <c r="AF164" s="47"/>
      <c r="AG164" s="13"/>
      <c r="AH164" s="59"/>
    </row>
    <row r="165" spans="1:34" ht="15.6">
      <c r="A165" s="47"/>
      <c r="B165">
        <f>+'Ark1'!C588</f>
        <v>2015</v>
      </c>
      <c r="C165">
        <f>+'Ark1'!L588</f>
        <v>11</v>
      </c>
      <c r="D165" s="3" t="str">
        <f t="shared" si="32"/>
        <v>U</v>
      </c>
      <c r="E165" s="316">
        <f>+'Ark1'!Q588</f>
        <v>883</v>
      </c>
      <c r="F165" s="316">
        <f>+'Ark1'!R588</f>
        <v>1170</v>
      </c>
      <c r="G165" s="197">
        <f>+'Ark1'!AG588</f>
        <v>4.5859795168341053</v>
      </c>
      <c r="H165" s="197">
        <f t="shared" si="33"/>
        <v>0.18440231200102986</v>
      </c>
      <c r="I165" s="197">
        <f>+'Ark1'!AH588</f>
        <v>0</v>
      </c>
      <c r="J165" s="197"/>
      <c r="K165" s="443"/>
      <c r="L165" s="205"/>
      <c r="M165" s="92">
        <f>+'Ark1'!U588</f>
        <v>37.97598290598296</v>
      </c>
      <c r="N165" s="197">
        <f t="shared" si="34"/>
        <v>0.96809760132342149</v>
      </c>
      <c r="O165" s="197"/>
      <c r="P165" s="452"/>
      <c r="Q165" s="452"/>
      <c r="R165" s="462"/>
      <c r="S165" s="452"/>
      <c r="T165" s="1">
        <f>+'Ark1'!T588</f>
        <v>8.7452991452991462</v>
      </c>
      <c r="U165" s="197">
        <f t="shared" si="35"/>
        <v>-0.27710228839260509</v>
      </c>
      <c r="V165" s="92">
        <f>+'Ark1'!W588</f>
        <v>54.27350427350428</v>
      </c>
      <c r="W165" s="95"/>
      <c r="X165" s="11">
        <f>+'Ark1'!X588</f>
        <v>100</v>
      </c>
      <c r="Y165" s="11">
        <f>+'Ark1'!Y588</f>
        <v>99.316239316239361</v>
      </c>
      <c r="Z165" s="11">
        <f>+'Ark1'!Z588</f>
        <v>6.6754118999423282</v>
      </c>
      <c r="AA165" s="71"/>
      <c r="AB165" s="92">
        <f>+'Ark1'!Z588</f>
        <v>6.6754118999423282</v>
      </c>
      <c r="AC165" s="1">
        <f>+'Ark1'!AC588</f>
        <v>0</v>
      </c>
      <c r="AD165" s="11">
        <f>+'Ark1'!AE588</f>
        <v>0</v>
      </c>
      <c r="AE165" s="92">
        <f t="shared" si="37"/>
        <v>1.3250283125707814</v>
      </c>
      <c r="AF165" s="47"/>
      <c r="AG165" s="13"/>
      <c r="AH165" s="59"/>
    </row>
    <row r="166" spans="1:34" ht="15.6">
      <c r="A166" s="47"/>
      <c r="B166">
        <f>+'Ark1'!C589</f>
        <v>2015</v>
      </c>
      <c r="C166">
        <f>+'Ark1'!L589</f>
        <v>12</v>
      </c>
      <c r="D166" s="3" t="str">
        <f t="shared" si="32"/>
        <v>U+</v>
      </c>
      <c r="E166" s="316">
        <f>+'Ark1'!Q589</f>
        <v>226</v>
      </c>
      <c r="F166" s="316">
        <f>+'Ark1'!R589</f>
        <v>258</v>
      </c>
      <c r="G166" s="197">
        <f>+'Ark1'!AG589</f>
        <v>1.0721320094597397</v>
      </c>
      <c r="H166" s="197">
        <f t="shared" si="33"/>
        <v>3.0406505254450433E-2</v>
      </c>
      <c r="I166" s="197">
        <f>+'Ark1'!AH589</f>
        <v>0</v>
      </c>
      <c r="J166" s="197"/>
      <c r="K166" s="443"/>
      <c r="L166" s="205"/>
      <c r="M166" s="92">
        <f>+'Ark1'!U589</f>
        <v>40.261627906976734</v>
      </c>
      <c r="N166" s="197">
        <f t="shared" si="34"/>
        <v>1.1628279069767231</v>
      </c>
      <c r="O166" s="197"/>
      <c r="P166" s="452"/>
      <c r="Q166" s="452"/>
      <c r="R166" s="462"/>
      <c r="S166" s="452"/>
      <c r="T166" s="1">
        <f>+'Ark1'!T589</f>
        <v>9.0775193798449614</v>
      </c>
      <c r="U166" s="197">
        <f t="shared" si="35"/>
        <v>1.3519379844961321E-2</v>
      </c>
      <c r="V166" s="92">
        <f>+'Ark1'!W589</f>
        <v>56.976744186046496</v>
      </c>
      <c r="W166" s="95"/>
      <c r="X166" s="11">
        <f>+'Ark1'!X589</f>
        <v>100</v>
      </c>
      <c r="Y166" s="11">
        <f>+'Ark1'!Y589</f>
        <v>100</v>
      </c>
      <c r="Z166" s="11">
        <f>+'Ark1'!Z589</f>
        <v>6.4640418980694578</v>
      </c>
      <c r="AA166" s="71"/>
      <c r="AB166" s="92">
        <f>+'Ark1'!Z589</f>
        <v>6.4640418980694578</v>
      </c>
      <c r="AC166" s="1">
        <f>+'Ark1'!AC589</f>
        <v>0</v>
      </c>
      <c r="AD166" s="11">
        <f>+'Ark1'!AE589</f>
        <v>0</v>
      </c>
      <c r="AE166" s="92">
        <f t="shared" si="37"/>
        <v>1.1415929203539823</v>
      </c>
      <c r="AF166" s="47"/>
      <c r="AG166" s="13"/>
      <c r="AH166" s="59"/>
    </row>
    <row r="167" spans="1:34" ht="15.6">
      <c r="A167" s="47"/>
      <c r="B167">
        <f>+'Ark1'!C590</f>
        <v>2015</v>
      </c>
      <c r="C167">
        <f>+'Ark1'!L590</f>
        <v>13</v>
      </c>
      <c r="D167" s="3" t="str">
        <f t="shared" si="32"/>
        <v>E-</v>
      </c>
      <c r="E167" s="316">
        <f>+'Ark1'!Q590</f>
        <v>48</v>
      </c>
      <c r="F167" s="316">
        <f>+'Ark1'!R590</f>
        <v>48</v>
      </c>
      <c r="G167" s="197">
        <f>+'Ark1'!AG590</f>
        <v>0.19986295288739728</v>
      </c>
      <c r="H167" s="197">
        <f t="shared" si="33"/>
        <v>-8.1048772154397597E-3</v>
      </c>
      <c r="I167" s="197">
        <f>+'Ark1'!AH590</f>
        <v>0</v>
      </c>
      <c r="J167" s="197"/>
      <c r="K167" s="443"/>
      <c r="L167" s="205"/>
      <c r="M167" s="92">
        <f>+'Ark1'!U590</f>
        <v>40.341666666666654</v>
      </c>
      <c r="N167" s="197">
        <f t="shared" si="34"/>
        <v>1.3136666666666557</v>
      </c>
      <c r="O167" s="197"/>
      <c r="P167" s="452"/>
      <c r="Q167" s="452"/>
      <c r="R167" s="462"/>
      <c r="S167" s="452"/>
      <c r="T167" s="1">
        <f>+'Ark1'!T590</f>
        <v>8.6041666666666643</v>
      </c>
      <c r="U167" s="197">
        <f t="shared" si="35"/>
        <v>-0.4158333333333335</v>
      </c>
      <c r="V167" s="92">
        <f>+'Ark1'!W590</f>
        <v>62.5</v>
      </c>
      <c r="W167" s="95"/>
      <c r="X167" s="11">
        <f>+'Ark1'!X590</f>
        <v>100</v>
      </c>
      <c r="Y167" s="11">
        <f>+'Ark1'!Y590</f>
        <v>97.916666666666686</v>
      </c>
      <c r="Z167" s="11">
        <f>+'Ark1'!Z590</f>
        <v>7.3066987909877996</v>
      </c>
      <c r="AA167" s="71"/>
      <c r="AB167" s="92">
        <f>+'Ark1'!Z590</f>
        <v>7.3066987909877996</v>
      </c>
      <c r="AC167" s="1">
        <f>+'Ark1'!AC590</f>
        <v>0</v>
      </c>
      <c r="AD167" s="11">
        <f>+'Ark1'!AE590</f>
        <v>0</v>
      </c>
      <c r="AE167" s="92">
        <f t="shared" si="37"/>
        <v>1</v>
      </c>
      <c r="AF167" s="47"/>
      <c r="AG167" s="13"/>
      <c r="AH167" s="59"/>
    </row>
    <row r="168" spans="1:34" ht="15.6">
      <c r="A168" s="47"/>
      <c r="B168">
        <f>+'Ark1'!C591</f>
        <v>2015</v>
      </c>
      <c r="C168">
        <f>+'Ark1'!L591</f>
        <v>14</v>
      </c>
      <c r="D168" s="3" t="str">
        <f t="shared" si="32"/>
        <v>E</v>
      </c>
      <c r="E168" s="316">
        <f>+'Ark1'!Q591</f>
        <v>20</v>
      </c>
      <c r="F168" s="316">
        <f>+'Ark1'!R591</f>
        <v>21</v>
      </c>
      <c r="G168" s="197">
        <f>+'Ark1'!AG591</f>
        <v>9.3088410043970102E-2</v>
      </c>
      <c r="H168" s="197">
        <f t="shared" si="33"/>
        <v>-1.1279170164961119E-2</v>
      </c>
      <c r="I168" s="197">
        <f>+'Ark1'!AH591</f>
        <v>0</v>
      </c>
      <c r="J168" s="197"/>
      <c r="K168" s="443"/>
      <c r="L168" s="205"/>
      <c r="M168" s="92">
        <f>+'Ark1'!U591</f>
        <v>42.94761904761905</v>
      </c>
      <c r="N168" s="197">
        <f t="shared" si="34"/>
        <v>2.1434523809523753</v>
      </c>
      <c r="O168" s="197"/>
      <c r="P168" s="452"/>
      <c r="Q168" s="452"/>
      <c r="R168" s="462"/>
      <c r="S168" s="452"/>
      <c r="T168" s="1">
        <f>+'Ark1'!T591</f>
        <v>7.7619047619047645</v>
      </c>
      <c r="U168" s="197">
        <f t="shared" si="35"/>
        <v>-1.4880952380952355</v>
      </c>
      <c r="V168" s="92">
        <f>+'Ark1'!W591</f>
        <v>47.619047619047642</v>
      </c>
      <c r="W168" s="95"/>
      <c r="X168" s="11">
        <f>+'Ark1'!X591</f>
        <v>100</v>
      </c>
      <c r="Y168" s="11">
        <f>+'Ark1'!Y591</f>
        <v>100</v>
      </c>
      <c r="Z168" s="11">
        <f>+'Ark1'!Z591</f>
        <v>8.5540087537737062</v>
      </c>
      <c r="AA168" s="71"/>
      <c r="AB168" s="92">
        <f>+'Ark1'!Z591</f>
        <v>8.5540087537737062</v>
      </c>
      <c r="AC168" s="1">
        <f>+'Ark1'!AC591</f>
        <v>0</v>
      </c>
      <c r="AD168" s="11">
        <f>+'Ark1'!AE591</f>
        <v>0</v>
      </c>
      <c r="AE168" s="92">
        <f t="shared" si="37"/>
        <v>1.05</v>
      </c>
      <c r="AF168" s="47"/>
      <c r="AG168" s="13"/>
      <c r="AH168" s="59"/>
    </row>
    <row r="169" spans="1:34" ht="15.6">
      <c r="A169" s="47"/>
      <c r="B169">
        <f>+'Ark1'!C592</f>
        <v>2015</v>
      </c>
      <c r="C169">
        <f>+'Ark1'!L592</f>
        <v>15</v>
      </c>
      <c r="D169" s="3" t="str">
        <f t="shared" si="32"/>
        <v>E+</v>
      </c>
      <c r="E169" s="316">
        <f>+'Ark1'!Q592</f>
        <v>3</v>
      </c>
      <c r="F169" s="316">
        <f>+'Ark1'!R592</f>
        <v>3</v>
      </c>
      <c r="G169" s="197">
        <f>+'Ark1'!AG592</f>
        <v>1.2075999528932809E-2</v>
      </c>
      <c r="H169" s="197">
        <f t="shared" si="33"/>
        <v>4.2428358963825779E-3</v>
      </c>
      <c r="I169" s="197">
        <f>+'Ark1'!AH592</f>
        <v>0</v>
      </c>
      <c r="J169" s="197"/>
      <c r="K169" s="443"/>
      <c r="L169" s="205"/>
      <c r="M169" s="92">
        <f>+'Ark1'!U592</f>
        <v>39</v>
      </c>
      <c r="N169" s="197">
        <f t="shared" si="34"/>
        <v>2.25</v>
      </c>
      <c r="O169" s="197"/>
      <c r="P169" s="452"/>
      <c r="Q169" s="452"/>
      <c r="R169" s="462"/>
      <c r="S169" s="452"/>
      <c r="T169" s="1">
        <f>+'Ark1'!T592</f>
        <v>7</v>
      </c>
      <c r="U169" s="197">
        <f t="shared" si="35"/>
        <v>2.5</v>
      </c>
      <c r="V169" s="92">
        <f>+'Ark1'!W592</f>
        <v>0</v>
      </c>
      <c r="W169" s="95"/>
      <c r="X169" s="11">
        <f>+'Ark1'!X592</f>
        <v>100</v>
      </c>
      <c r="Y169" s="11">
        <f>+'Ark1'!Y592</f>
        <v>100</v>
      </c>
      <c r="Z169" s="11">
        <f>+'Ark1'!Z592</f>
        <v>1.1430952132988272</v>
      </c>
      <c r="AA169" s="71"/>
      <c r="AB169" s="92">
        <f>+'Ark1'!Z592</f>
        <v>1.1430952132988272</v>
      </c>
      <c r="AC169" s="1">
        <f>+'Ark1'!AC592</f>
        <v>0</v>
      </c>
      <c r="AD169" s="11">
        <f>+'Ark1'!AE592</f>
        <v>0</v>
      </c>
      <c r="AE169" s="92">
        <f t="shared" si="37"/>
        <v>1</v>
      </c>
      <c r="AF169" s="47"/>
      <c r="AG169" s="13"/>
      <c r="AH169" s="59"/>
    </row>
    <row r="170" spans="1:34" ht="15.6">
      <c r="A170" s="47"/>
      <c r="B170" s="54">
        <f>+'Ark1'!C593</f>
        <v>2014</v>
      </c>
      <c r="C170" s="54">
        <f>+'Ark1'!L593</f>
        <v>1</v>
      </c>
      <c r="D170" s="65" t="s">
        <v>28</v>
      </c>
      <c r="E170" s="329">
        <f>+'Ark1'!Q593</f>
        <v>106</v>
      </c>
      <c r="F170" s="329">
        <f>+'Ark1'!R593</f>
        <v>131</v>
      </c>
      <c r="G170" s="179">
        <f>+'Ark1'!AG593</f>
        <v>0.17935280377168422</v>
      </c>
      <c r="H170" s="179">
        <f t="shared" si="33"/>
        <v>-2.8801523652716127E-2</v>
      </c>
      <c r="I170" s="179">
        <f>+'Ark1'!AH593</f>
        <v>0</v>
      </c>
      <c r="J170" s="179"/>
      <c r="K170" s="442"/>
      <c r="L170" s="273"/>
      <c r="M170" s="157">
        <f>+'Ark1'!U593</f>
        <v>12.84656488549618</v>
      </c>
      <c r="N170" s="179">
        <f t="shared" si="34"/>
        <v>1.0347305659695554</v>
      </c>
      <c r="O170" s="179"/>
      <c r="P170" s="451"/>
      <c r="Q170" s="451"/>
      <c r="R170" s="461"/>
      <c r="S170" s="451"/>
      <c r="T170" s="56">
        <f>+'Ark1'!T593</f>
        <v>2.3206106870229002</v>
      </c>
      <c r="U170" s="179">
        <f t="shared" si="35"/>
        <v>0.14901305388680663</v>
      </c>
      <c r="V170" s="157">
        <f>+'Ark1'!W593</f>
        <v>0</v>
      </c>
      <c r="W170" s="95"/>
      <c r="X170" s="74">
        <f>+'Ark1'!X593</f>
        <v>26.717557251908399</v>
      </c>
      <c r="Y170" s="74">
        <f>+'Ark1'!Y593</f>
        <v>1.5267175572519092</v>
      </c>
      <c r="Z170" s="74">
        <f>+'Ark1'!Z593</f>
        <v>4.6777416373654717</v>
      </c>
      <c r="AA170" s="71"/>
      <c r="AB170" s="157">
        <f>+'Ark1'!Z593</f>
        <v>4.6777416373654717</v>
      </c>
      <c r="AC170" s="56">
        <f>+'Ark1'!AC593</f>
        <v>0</v>
      </c>
      <c r="AD170" s="74">
        <f>+'Ark1'!AE593</f>
        <v>0</v>
      </c>
      <c r="AE170" s="157">
        <f t="shared" si="37"/>
        <v>1.2358490566037736</v>
      </c>
      <c r="AF170" s="47"/>
      <c r="AG170" s="13"/>
      <c r="AH170" s="59"/>
    </row>
    <row r="171" spans="1:34" ht="15.6">
      <c r="A171" s="47"/>
      <c r="B171" s="54">
        <f>+'Ark1'!C594</f>
        <v>2014</v>
      </c>
      <c r="C171" s="54">
        <f>+'Ark1'!L594</f>
        <v>2</v>
      </c>
      <c r="D171" s="65" t="s">
        <v>29</v>
      </c>
      <c r="E171" s="329">
        <f>+'Ark1'!Q594</f>
        <v>427</v>
      </c>
      <c r="F171" s="329">
        <f>+'Ark1'!R594</f>
        <v>597</v>
      </c>
      <c r="G171" s="179">
        <f>+'Ark1'!AG594</f>
        <v>0.94297435560772402</v>
      </c>
      <c r="H171" s="179">
        <f t="shared" si="33"/>
        <v>-6.8829606853172964E-2</v>
      </c>
      <c r="I171" s="179">
        <f>+'Ark1'!AH594</f>
        <v>0</v>
      </c>
      <c r="J171" s="179"/>
      <c r="K171" s="442"/>
      <c r="L171" s="273"/>
      <c r="M171" s="157">
        <f>+'Ark1'!U594</f>
        <v>14.820938023450587</v>
      </c>
      <c r="N171" s="179">
        <f t="shared" si="34"/>
        <v>1.34427135678391</v>
      </c>
      <c r="O171" s="179"/>
      <c r="P171" s="451"/>
      <c r="Q171" s="451"/>
      <c r="R171" s="461"/>
      <c r="S171" s="451"/>
      <c r="T171" s="56">
        <f>+'Ark1'!T594</f>
        <v>2.8911222780569505</v>
      </c>
      <c r="U171" s="179">
        <f t="shared" si="35"/>
        <v>-0.22554438860971704</v>
      </c>
      <c r="V171" s="157">
        <f>+'Ark1'!W594</f>
        <v>0</v>
      </c>
      <c r="W171" s="95"/>
      <c r="X171" s="74">
        <f>+'Ark1'!X594</f>
        <v>43.551088777219427</v>
      </c>
      <c r="Y171" s="74">
        <f>+'Ark1'!Y594</f>
        <v>4.5226130653266319</v>
      </c>
      <c r="Z171" s="74">
        <f>+'Ark1'!Z594</f>
        <v>4.8894595335780702</v>
      </c>
      <c r="AA171" s="71"/>
      <c r="AB171" s="157">
        <f>+'Ark1'!Z594</f>
        <v>4.8894595335780702</v>
      </c>
      <c r="AC171" s="56">
        <f>+'Ark1'!AC594</f>
        <v>0</v>
      </c>
      <c r="AD171" s="74">
        <f>+'Ark1'!AE594</f>
        <v>0</v>
      </c>
      <c r="AE171" s="157">
        <f t="shared" si="37"/>
        <v>1.3981264637002342</v>
      </c>
      <c r="AF171" s="47"/>
      <c r="AH171" s="59"/>
    </row>
    <row r="172" spans="1:34" ht="15.6">
      <c r="A172" s="47"/>
      <c r="B172" s="54">
        <f>+'Ark1'!C595</f>
        <v>2014</v>
      </c>
      <c r="C172" s="54">
        <f>+'Ark1'!L595</f>
        <v>3</v>
      </c>
      <c r="D172" s="65" t="s">
        <v>30</v>
      </c>
      <c r="E172" s="329">
        <f>+'Ark1'!Q595</f>
        <v>777</v>
      </c>
      <c r="F172" s="329">
        <f>+'Ark1'!R595</f>
        <v>1161</v>
      </c>
      <c r="G172" s="179">
        <f>+'Ark1'!AG595</f>
        <v>1.9498502746722779</v>
      </c>
      <c r="H172" s="179">
        <f t="shared" si="33"/>
        <v>1.8442558301057455E-2</v>
      </c>
      <c r="I172" s="179">
        <f>+'Ark1'!AH595</f>
        <v>0</v>
      </c>
      <c r="J172" s="179"/>
      <c r="K172" s="442"/>
      <c r="L172" s="273"/>
      <c r="M172" s="157">
        <f>+'Ark1'!U595</f>
        <v>15.758656330749345</v>
      </c>
      <c r="N172" s="179">
        <f t="shared" si="34"/>
        <v>1.1166009947809652</v>
      </c>
      <c r="O172" s="179"/>
      <c r="P172" s="451"/>
      <c r="Q172" s="451"/>
      <c r="R172" s="461"/>
      <c r="S172" s="451"/>
      <c r="T172" s="56">
        <f>+'Ark1'!T595</f>
        <v>3.6425495262704559</v>
      </c>
      <c r="U172" s="179">
        <f t="shared" si="35"/>
        <v>-0.1289919757058291</v>
      </c>
      <c r="V172" s="157">
        <f>+'Ark1'!W595</f>
        <v>8.6132644272179135E-2</v>
      </c>
      <c r="W172" s="95"/>
      <c r="X172" s="74">
        <f>+'Ark1'!X595</f>
        <v>45.30577088716624</v>
      </c>
      <c r="Y172" s="74">
        <f>+'Ark1'!Y595</f>
        <v>11.627906976744184</v>
      </c>
      <c r="Z172" s="74">
        <f>+'Ark1'!Z595</f>
        <v>5.4835102823154207</v>
      </c>
      <c r="AA172" s="71"/>
      <c r="AB172" s="157">
        <f>+'Ark1'!Z595</f>
        <v>5.4835102823154207</v>
      </c>
      <c r="AC172" s="56">
        <f>+'Ark1'!AC595</f>
        <v>0</v>
      </c>
      <c r="AD172" s="74">
        <f>+'Ark1'!AE595</f>
        <v>0</v>
      </c>
      <c r="AE172" s="157">
        <f t="shared" si="37"/>
        <v>1.4942084942084941</v>
      </c>
      <c r="AF172" s="47"/>
      <c r="AH172" s="59"/>
    </row>
    <row r="173" spans="1:34" ht="15.6">
      <c r="A173" s="47"/>
      <c r="B173" s="54">
        <f>+'Ark1'!C596</f>
        <v>2014</v>
      </c>
      <c r="C173" s="54">
        <f>+'Ark1'!L596</f>
        <v>4</v>
      </c>
      <c r="D173" s="65" t="s">
        <v>31</v>
      </c>
      <c r="E173" s="329">
        <f>+'Ark1'!Q596</f>
        <v>1258</v>
      </c>
      <c r="F173" s="329">
        <f>+'Ark1'!R596</f>
        <v>2178</v>
      </c>
      <c r="G173" s="179">
        <f>+'Ark1'!AG596</f>
        <v>3.9307028255446839</v>
      </c>
      <c r="H173" s="179">
        <f t="shared" si="33"/>
        <v>6.0984368818930879E-2</v>
      </c>
      <c r="I173" s="179">
        <f>+'Ark1'!AH596</f>
        <v>0</v>
      </c>
      <c r="J173" s="179"/>
      <c r="K173" s="442"/>
      <c r="L173" s="273"/>
      <c r="M173" s="157">
        <f>+'Ark1'!U596</f>
        <v>16.934113865932066</v>
      </c>
      <c r="N173" s="179">
        <f t="shared" si="34"/>
        <v>0.83407048198412781</v>
      </c>
      <c r="O173" s="179"/>
      <c r="P173" s="451"/>
      <c r="Q173" s="451"/>
      <c r="R173" s="461"/>
      <c r="S173" s="451"/>
      <c r="T173" s="56">
        <f>+'Ark1'!T596</f>
        <v>4.4100091827364558</v>
      </c>
      <c r="U173" s="179">
        <f t="shared" si="35"/>
        <v>-5.5066739172438872E-2</v>
      </c>
      <c r="V173" s="157">
        <f>+'Ark1'!W596</f>
        <v>0.27548209366391191</v>
      </c>
      <c r="W173" s="95"/>
      <c r="X173" s="74">
        <f>+'Ark1'!X596</f>
        <v>52.15794306703399</v>
      </c>
      <c r="Y173" s="74">
        <f>+'Ark1'!Y596</f>
        <v>15.426997245179061</v>
      </c>
      <c r="Z173" s="74">
        <f>+'Ark1'!Z596</f>
        <v>5.2658416961966443</v>
      </c>
      <c r="AA173" s="71"/>
      <c r="AB173" s="157">
        <f>+'Ark1'!Z596</f>
        <v>5.2658416961966443</v>
      </c>
      <c r="AC173" s="56">
        <f>+'Ark1'!AC596</f>
        <v>0</v>
      </c>
      <c r="AD173" s="74">
        <f>+'Ark1'!AE596</f>
        <v>0</v>
      </c>
      <c r="AE173" s="157">
        <f t="shared" si="37"/>
        <v>1.7313195548489666</v>
      </c>
      <c r="AF173" s="47"/>
      <c r="AH173" s="59"/>
    </row>
    <row r="174" spans="1:34" ht="15.6">
      <c r="A174" s="47"/>
      <c r="B174" s="54">
        <f>+'Ark1'!C597</f>
        <v>2014</v>
      </c>
      <c r="C174" s="54">
        <f>+'Ark1'!L597</f>
        <v>5</v>
      </c>
      <c r="D174" s="65" t="s">
        <v>401</v>
      </c>
      <c r="E174" s="329">
        <f>+'Ark1'!Q597</f>
        <v>1994</v>
      </c>
      <c r="F174" s="329">
        <f>+'Ark1'!R597</f>
        <v>3899</v>
      </c>
      <c r="G174" s="179">
        <f>+'Ark1'!AG597</f>
        <v>7.7989428319732017</v>
      </c>
      <c r="H174" s="179">
        <f t="shared" si="33"/>
        <v>-0.34661504081095273</v>
      </c>
      <c r="I174" s="179">
        <f>+'Ark1'!AH597</f>
        <v>0</v>
      </c>
      <c r="J174" s="179"/>
      <c r="K174" s="442"/>
      <c r="L174" s="273"/>
      <c r="M174" s="157">
        <f>+'Ark1'!U597</f>
        <v>18.768632982816101</v>
      </c>
      <c r="N174" s="179">
        <f t="shared" si="34"/>
        <v>0.50445248246537844</v>
      </c>
      <c r="O174" s="179"/>
      <c r="P174" s="451"/>
      <c r="Q174" s="451"/>
      <c r="R174" s="461"/>
      <c r="S174" s="451"/>
      <c r="T174" s="56">
        <f>+'Ark1'!T597</f>
        <v>5.3452167222364722</v>
      </c>
      <c r="U174" s="179">
        <f t="shared" si="35"/>
        <v>0.11210940402277103</v>
      </c>
      <c r="V174" s="157">
        <f>+'Ark1'!W597</f>
        <v>1.6414465247499357</v>
      </c>
      <c r="W174" s="95"/>
      <c r="X174" s="74">
        <f>+'Ark1'!X597</f>
        <v>62.374967940497584</v>
      </c>
      <c r="Y174" s="74">
        <f>+'Ark1'!Y597</f>
        <v>24.442164657604515</v>
      </c>
      <c r="Z174" s="74">
        <f>+'Ark1'!Z597</f>
        <v>5.4577369384014842</v>
      </c>
      <c r="AA174" s="71"/>
      <c r="AB174" s="157">
        <f>+'Ark1'!Z597</f>
        <v>5.4577369384014842</v>
      </c>
      <c r="AC174" s="56">
        <f>+'Ark1'!AC597</f>
        <v>0</v>
      </c>
      <c r="AD174" s="74">
        <f>+'Ark1'!AE597</f>
        <v>0</v>
      </c>
      <c r="AE174" s="157">
        <f t="shared" si="37"/>
        <v>1.9553660982948846</v>
      </c>
      <c r="AF174" s="47"/>
      <c r="AH174" s="59"/>
    </row>
    <row r="175" spans="1:34" ht="15.6">
      <c r="A175" s="47"/>
      <c r="B175" s="54">
        <f>+'Ark1'!C598</f>
        <v>2014</v>
      </c>
      <c r="C175" s="54">
        <f>+'Ark1'!L598</f>
        <v>6</v>
      </c>
      <c r="D175" s="65" t="s">
        <v>32</v>
      </c>
      <c r="E175" s="329">
        <f>+'Ark1'!Q598</f>
        <v>2686</v>
      </c>
      <c r="F175" s="329">
        <f>+'Ark1'!R598</f>
        <v>5045</v>
      </c>
      <c r="G175" s="179">
        <f>+'Ark1'!AG598</f>
        <v>11.575273718446487</v>
      </c>
      <c r="H175" s="179">
        <f t="shared" si="33"/>
        <v>6.2979662137831127E-2</v>
      </c>
      <c r="I175" s="179">
        <f>+'Ark1'!AH598</f>
        <v>0</v>
      </c>
      <c r="J175" s="179"/>
      <c r="K175" s="442"/>
      <c r="L175" s="273"/>
      <c r="M175" s="157">
        <f>+'Ark1'!U598</f>
        <v>21.528820614469801</v>
      </c>
      <c r="N175" s="179">
        <f t="shared" si="34"/>
        <v>0.65870719291969948</v>
      </c>
      <c r="O175" s="179"/>
      <c r="P175" s="451"/>
      <c r="Q175" s="451"/>
      <c r="R175" s="461"/>
      <c r="S175" s="451"/>
      <c r="T175" s="56">
        <f>+'Ark1'!T598</f>
        <v>5.8584737363726482</v>
      </c>
      <c r="U175" s="179">
        <f t="shared" si="35"/>
        <v>9.7793207072081501E-2</v>
      </c>
      <c r="V175" s="157">
        <f>+'Ark1'!W598</f>
        <v>4.3805748265609514</v>
      </c>
      <c r="W175" s="95"/>
      <c r="X175" s="74">
        <f>+'Ark1'!X598</f>
        <v>79.464816650148663</v>
      </c>
      <c r="Y175" s="74">
        <f>+'Ark1'!Y598</f>
        <v>42.537165510406346</v>
      </c>
      <c r="Z175" s="74">
        <f>+'Ark1'!Z598</f>
        <v>5.54063839571229</v>
      </c>
      <c r="AA175" s="71"/>
      <c r="AB175" s="157">
        <f>+'Ark1'!Z598</f>
        <v>5.54063839571229</v>
      </c>
      <c r="AC175" s="56">
        <f>+'Ark1'!AC598</f>
        <v>0</v>
      </c>
      <c r="AD175" s="74">
        <f>+'Ark1'!AE598</f>
        <v>0</v>
      </c>
      <c r="AE175" s="157">
        <f t="shared" si="37"/>
        <v>1.8782576321667908</v>
      </c>
      <c r="AF175" s="47"/>
      <c r="AH175" s="59"/>
    </row>
    <row r="176" spans="1:34" ht="15.6">
      <c r="A176" s="47"/>
      <c r="B176" s="54">
        <f>+'Ark1'!C599</f>
        <v>2014</v>
      </c>
      <c r="C176" s="54">
        <f>+'Ark1'!L599</f>
        <v>7</v>
      </c>
      <c r="D176" s="65" t="s">
        <v>33</v>
      </c>
      <c r="E176" s="329">
        <f>+'Ark1'!Q599</f>
        <v>3029</v>
      </c>
      <c r="F176" s="329">
        <f>+'Ark1'!R599</f>
        <v>5360</v>
      </c>
      <c r="G176" s="179">
        <f>+'Ark1'!AG599</f>
        <v>13.84959814271957</v>
      </c>
      <c r="H176" s="179">
        <f t="shared" si="33"/>
        <v>0.85893078088432517</v>
      </c>
      <c r="I176" s="179">
        <f>+'Ark1'!AH599</f>
        <v>0</v>
      </c>
      <c r="J176" s="179"/>
      <c r="K176" s="442"/>
      <c r="L176" s="273"/>
      <c r="M176" s="157">
        <f>+'Ark1'!U599</f>
        <v>24.245018656716375</v>
      </c>
      <c r="N176" s="179">
        <f t="shared" si="34"/>
        <v>0.15287013612074318</v>
      </c>
      <c r="O176" s="179"/>
      <c r="P176" s="451"/>
      <c r="Q176" s="451"/>
      <c r="R176" s="461"/>
      <c r="S176" s="451"/>
      <c r="T176" s="56">
        <f>+'Ark1'!T599</f>
        <v>6.3531716417910449</v>
      </c>
      <c r="U176" s="179">
        <f t="shared" si="35"/>
        <v>0.14044683034258387</v>
      </c>
      <c r="V176" s="157">
        <f>+'Ark1'!W599</f>
        <v>9.1231343283582103</v>
      </c>
      <c r="W176" s="95"/>
      <c r="X176" s="74">
        <f>+'Ark1'!X599</f>
        <v>90.354477611940311</v>
      </c>
      <c r="Y176" s="74">
        <f>+'Ark1'!Y599</f>
        <v>61.473880597014926</v>
      </c>
      <c r="Z176" s="74">
        <f>+'Ark1'!Z599</f>
        <v>5.5454809993886487</v>
      </c>
      <c r="AA176" s="71"/>
      <c r="AB176" s="157">
        <f>+'Ark1'!Z599</f>
        <v>5.5454809993886487</v>
      </c>
      <c r="AC176" s="56">
        <f>+'Ark1'!AC599</f>
        <v>0</v>
      </c>
      <c r="AD176" s="74">
        <f>+'Ark1'!AE599</f>
        <v>0</v>
      </c>
      <c r="AE176" s="157">
        <f t="shared" si="37"/>
        <v>1.7695609111918125</v>
      </c>
      <c r="AF176" s="47"/>
      <c r="AH176" s="59"/>
    </row>
    <row r="177" spans="1:34" ht="15.6">
      <c r="A177" s="47"/>
      <c r="B177" s="54">
        <f>+'Ark1'!C600</f>
        <v>2014</v>
      </c>
      <c r="C177" s="54">
        <f>+'Ark1'!L600</f>
        <v>8</v>
      </c>
      <c r="D177" s="65" t="s">
        <v>34</v>
      </c>
      <c r="E177" s="329">
        <f>+'Ark1'!Q600</f>
        <v>4105</v>
      </c>
      <c r="F177" s="329">
        <f>+'Ark1'!R600</f>
        <v>8051</v>
      </c>
      <c r="G177" s="179">
        <f>+'Ark1'!AG600</f>
        <v>23.573698133532961</v>
      </c>
      <c r="H177" s="179">
        <f t="shared" si="33"/>
        <v>5.0309186713320742E-2</v>
      </c>
      <c r="I177" s="179">
        <f>+'Ark1'!AH600</f>
        <v>0</v>
      </c>
      <c r="J177" s="179"/>
      <c r="K177" s="442"/>
      <c r="L177" s="273"/>
      <c r="M177" s="157">
        <f>+'Ark1'!U600</f>
        <v>27.474388274748495</v>
      </c>
      <c r="N177" s="179">
        <f t="shared" si="34"/>
        <v>0.25560207783725275</v>
      </c>
      <c r="O177" s="179"/>
      <c r="P177" s="451"/>
      <c r="Q177" s="451"/>
      <c r="R177" s="461"/>
      <c r="S177" s="451"/>
      <c r="T177" s="56">
        <f>+'Ark1'!T600</f>
        <v>7.1157620171407281</v>
      </c>
      <c r="U177" s="179">
        <f t="shared" si="35"/>
        <v>5.8088271966982852E-2</v>
      </c>
      <c r="V177" s="157">
        <f>+'Ark1'!W600</f>
        <v>19.674574587007825</v>
      </c>
      <c r="W177" s="95"/>
      <c r="X177" s="74">
        <f>+'Ark1'!X600</f>
        <v>97.428890821016068</v>
      </c>
      <c r="Y177" s="74">
        <f>+'Ark1'!Y600</f>
        <v>79.182710222332631</v>
      </c>
      <c r="Z177" s="74">
        <f>+'Ark1'!Z600</f>
        <v>5.5816765858618602</v>
      </c>
      <c r="AA177" s="71"/>
      <c r="AB177" s="157">
        <f>+'Ark1'!Z600</f>
        <v>5.5816765858618602</v>
      </c>
      <c r="AC177" s="56">
        <f>+'Ark1'!AC600</f>
        <v>0</v>
      </c>
      <c r="AD177" s="74">
        <f>+'Ark1'!AE600</f>
        <v>0</v>
      </c>
      <c r="AE177" s="157">
        <f t="shared" si="37"/>
        <v>1.9612667478684531</v>
      </c>
      <c r="AF177" s="47"/>
      <c r="AH177" s="59"/>
    </row>
    <row r="178" spans="1:34" ht="15.6">
      <c r="A178" s="47"/>
      <c r="B178" s="54">
        <f>+'Ark1'!C601</f>
        <v>2014</v>
      </c>
      <c r="C178" s="54">
        <f>+'Ark1'!L601</f>
        <v>9</v>
      </c>
      <c r="D178" s="65" t="s">
        <v>35</v>
      </c>
      <c r="E178" s="329">
        <f>+'Ark1'!Q601</f>
        <v>3434</v>
      </c>
      <c r="F178" s="329">
        <f>+'Ark1'!R601</f>
        <v>6328</v>
      </c>
      <c r="G178" s="179">
        <f>+'Ark1'!AG601</f>
        <v>21.346564523633901</v>
      </c>
      <c r="H178" s="179">
        <f t="shared" si="33"/>
        <v>0.6320806863034214</v>
      </c>
      <c r="I178" s="179">
        <f>+'Ark1'!AH601</f>
        <v>0</v>
      </c>
      <c r="J178" s="179"/>
      <c r="K178" s="442"/>
      <c r="L178" s="273"/>
      <c r="M178" s="157">
        <f>+'Ark1'!U601</f>
        <v>31.652765486725706</v>
      </c>
      <c r="N178" s="179">
        <f t="shared" si="34"/>
        <v>0.44762882320083008</v>
      </c>
      <c r="O178" s="179"/>
      <c r="P178" s="451"/>
      <c r="Q178" s="451"/>
      <c r="R178" s="461"/>
      <c r="S178" s="451"/>
      <c r="T178" s="56">
        <f>+'Ark1'!T601</f>
        <v>7.8230088495575218</v>
      </c>
      <c r="U178" s="179">
        <f t="shared" si="35"/>
        <v>-5.8524406484750102E-4</v>
      </c>
      <c r="V178" s="157">
        <f>+'Ark1'!W601</f>
        <v>33.375474083438682</v>
      </c>
      <c r="W178" s="95"/>
      <c r="X178" s="74">
        <f>+'Ark1'!X601</f>
        <v>99.841972187104972</v>
      </c>
      <c r="Y178" s="74">
        <f>+'Ark1'!Y601</f>
        <v>94.658659924146633</v>
      </c>
      <c r="Z178" s="74">
        <f>+'Ark1'!Z601</f>
        <v>5.4622192725263794</v>
      </c>
      <c r="AA178" s="71"/>
      <c r="AB178" s="157">
        <f>+'Ark1'!Z601</f>
        <v>5.4622192725263794</v>
      </c>
      <c r="AC178" s="56">
        <f>+'Ark1'!AC601</f>
        <v>0</v>
      </c>
      <c r="AD178" s="74">
        <f>+'Ark1'!AE601</f>
        <v>0</v>
      </c>
      <c r="AE178" s="157">
        <f t="shared" si="37"/>
        <v>1.8427489807804309</v>
      </c>
      <c r="AF178" s="47"/>
      <c r="AH178" s="59"/>
    </row>
    <row r="179" spans="1:34" ht="15.6">
      <c r="A179" s="47"/>
      <c r="B179" s="54">
        <f>+'Ark1'!C602</f>
        <v>2014</v>
      </c>
      <c r="C179" s="54">
        <f>+'Ark1'!L602</f>
        <v>10</v>
      </c>
      <c r="D179" s="65" t="s">
        <v>36</v>
      </c>
      <c r="E179" s="329">
        <f>+'Ark1'!Q602</f>
        <v>1710</v>
      </c>
      <c r="F179" s="329">
        <f>+'Ark1'!R602</f>
        <v>2477</v>
      </c>
      <c r="G179" s="179">
        <f>+'Ark1'!AG602</f>
        <v>9.0895711071148391</v>
      </c>
      <c r="H179" s="179">
        <f t="shared" si="33"/>
        <v>-0.175225556075981</v>
      </c>
      <c r="I179" s="179">
        <f>+'Ark1'!AH602</f>
        <v>0</v>
      </c>
      <c r="J179" s="179"/>
      <c r="K179" s="442"/>
      <c r="L179" s="273"/>
      <c r="M179" s="157">
        <f>+'Ark1'!U602</f>
        <v>34.432418247880513</v>
      </c>
      <c r="N179" s="179">
        <f t="shared" si="34"/>
        <v>0.33825094166408576</v>
      </c>
      <c r="O179" s="179"/>
      <c r="P179" s="451"/>
      <c r="Q179" s="451"/>
      <c r="R179" s="461"/>
      <c r="S179" s="451"/>
      <c r="T179" s="56">
        <f>+'Ark1'!T602</f>
        <v>8.3932176019378275</v>
      </c>
      <c r="U179" s="179">
        <f t="shared" si="35"/>
        <v>4.9011922735985536E-2</v>
      </c>
      <c r="V179" s="157">
        <f>+'Ark1'!W602</f>
        <v>44.368187323375054</v>
      </c>
      <c r="W179" s="95"/>
      <c r="X179" s="74">
        <f>+'Ark1'!X602</f>
        <v>99.959628582963262</v>
      </c>
      <c r="Y179" s="74">
        <f>+'Ark1'!Y602</f>
        <v>97.496972143722246</v>
      </c>
      <c r="Z179" s="74">
        <f>+'Ark1'!Z602</f>
        <v>5.9615869955346996</v>
      </c>
      <c r="AA179" s="71"/>
      <c r="AB179" s="157">
        <f>+'Ark1'!Z602</f>
        <v>5.9615869955346996</v>
      </c>
      <c r="AC179" s="56">
        <f>+'Ark1'!AC602</f>
        <v>0</v>
      </c>
      <c r="AD179" s="74">
        <f>+'Ark1'!AE602</f>
        <v>0</v>
      </c>
      <c r="AE179" s="157">
        <f t="shared" si="37"/>
        <v>1.4485380116959063</v>
      </c>
      <c r="AF179" s="47"/>
      <c r="AH179" s="59"/>
    </row>
    <row r="180" spans="1:34" ht="15.6">
      <c r="A180" s="47"/>
      <c r="B180" s="54">
        <f>+'Ark1'!C603</f>
        <v>2014</v>
      </c>
      <c r="C180" s="54">
        <f>+'Ark1'!L603</f>
        <v>11</v>
      </c>
      <c r="D180" s="65" t="s">
        <v>37</v>
      </c>
      <c r="E180" s="329">
        <f>+'Ark1'!Q603</f>
        <v>855</v>
      </c>
      <c r="F180" s="329">
        <f>+'Ark1'!R603</f>
        <v>1116</v>
      </c>
      <c r="G180" s="179">
        <f>+'Ark1'!AG603</f>
        <v>4.4015772048330755</v>
      </c>
      <c r="H180" s="179">
        <f t="shared" si="33"/>
        <v>-0.6547001674296995</v>
      </c>
      <c r="I180" s="179">
        <f>+'Ark1'!AH603</f>
        <v>0</v>
      </c>
      <c r="J180" s="179"/>
      <c r="K180" s="442"/>
      <c r="L180" s="273"/>
      <c r="M180" s="157">
        <f>+'Ark1'!U603</f>
        <v>37.007885304659538</v>
      </c>
      <c r="N180" s="179">
        <f t="shared" si="34"/>
        <v>0.2732640925383194</v>
      </c>
      <c r="O180" s="179"/>
      <c r="P180" s="451"/>
      <c r="Q180" s="451"/>
      <c r="R180" s="461"/>
      <c r="S180" s="451"/>
      <c r="T180" s="56">
        <f>+'Ark1'!T603</f>
        <v>9.0224014336917513</v>
      </c>
      <c r="U180" s="179">
        <f t="shared" si="35"/>
        <v>0.16103779732811674</v>
      </c>
      <c r="V180" s="157">
        <f>+'Ark1'!W603</f>
        <v>58.602150537634408</v>
      </c>
      <c r="W180" s="95"/>
      <c r="X180" s="74">
        <f>+'Ark1'!X603</f>
        <v>100</v>
      </c>
      <c r="Y180" s="74">
        <f>+'Ark1'!Y603</f>
        <v>99.462365591397884</v>
      </c>
      <c r="Z180" s="74">
        <f>+'Ark1'!Z603</f>
        <v>6.310231679064727</v>
      </c>
      <c r="AA180" s="71"/>
      <c r="AB180" s="157">
        <f>+'Ark1'!Z603</f>
        <v>6.310231679064727</v>
      </c>
      <c r="AC180" s="56">
        <f>+'Ark1'!AC603</f>
        <v>0</v>
      </c>
      <c r="AD180" s="74">
        <f>+'Ark1'!AE603</f>
        <v>0</v>
      </c>
      <c r="AE180" s="157">
        <f t="shared" si="37"/>
        <v>1.3052631578947369</v>
      </c>
      <c r="AF180" s="47"/>
      <c r="AH180" s="59"/>
    </row>
    <row r="181" spans="1:34" ht="15.6">
      <c r="A181" s="47"/>
      <c r="B181" s="54">
        <f>+'Ark1'!C604</f>
        <v>2014</v>
      </c>
      <c r="C181" s="54">
        <f>+'Ark1'!L604</f>
        <v>12</v>
      </c>
      <c r="D181" s="65" t="s">
        <v>38</v>
      </c>
      <c r="E181" s="329">
        <f>+'Ark1'!Q604</f>
        <v>221</v>
      </c>
      <c r="F181" s="329">
        <f>+'Ark1'!R604</f>
        <v>250</v>
      </c>
      <c r="G181" s="179">
        <f>+'Ark1'!AG604</f>
        <v>1.0417255042052893</v>
      </c>
      <c r="H181" s="179">
        <f t="shared" si="33"/>
        <v>-0.24731516315654423</v>
      </c>
      <c r="I181" s="179">
        <f>+'Ark1'!AH604</f>
        <v>0</v>
      </c>
      <c r="J181" s="179"/>
      <c r="K181" s="442"/>
      <c r="L181" s="273"/>
      <c r="M181" s="157">
        <f>+'Ark1'!U604</f>
        <v>39.098800000000011</v>
      </c>
      <c r="N181" s="179">
        <f t="shared" si="34"/>
        <v>0.70780621118018416</v>
      </c>
      <c r="O181" s="179"/>
      <c r="P181" s="451"/>
      <c r="Q181" s="451"/>
      <c r="R181" s="461"/>
      <c r="S181" s="451"/>
      <c r="T181" s="56">
        <f>+'Ark1'!T604</f>
        <v>9.0640000000000001</v>
      </c>
      <c r="U181" s="179">
        <f t="shared" si="35"/>
        <v>-7.4285714285693416E-3</v>
      </c>
      <c r="V181" s="157">
        <f>+'Ark1'!W604</f>
        <v>58</v>
      </c>
      <c r="W181" s="95"/>
      <c r="X181" s="74">
        <f>+'Ark1'!X604</f>
        <v>100</v>
      </c>
      <c r="Y181" s="74">
        <f>+'Ark1'!Y604</f>
        <v>99.6</v>
      </c>
      <c r="Z181" s="74">
        <f>+'Ark1'!Z604</f>
        <v>6.6296937003151886</v>
      </c>
      <c r="AA181" s="71"/>
      <c r="AB181" s="157">
        <f>+'Ark1'!Z604</f>
        <v>6.6296937003151886</v>
      </c>
      <c r="AC181" s="56">
        <f>+'Ark1'!AC604</f>
        <v>0</v>
      </c>
      <c r="AD181" s="74">
        <f>+'Ark1'!AE604</f>
        <v>0</v>
      </c>
      <c r="AE181" s="157">
        <f t="shared" si="37"/>
        <v>1.1312217194570136</v>
      </c>
      <c r="AF181" s="47"/>
      <c r="AH181" s="59"/>
    </row>
    <row r="182" spans="1:34" ht="15.6">
      <c r="A182" s="47"/>
      <c r="B182" s="54">
        <f>+'Ark1'!C605</f>
        <v>2014</v>
      </c>
      <c r="C182" s="54">
        <f>+'Ark1'!L605</f>
        <v>13</v>
      </c>
      <c r="D182" s="65" t="s">
        <v>39</v>
      </c>
      <c r="E182" s="329">
        <f>+'Ark1'!Q605</f>
        <v>44</v>
      </c>
      <c r="F182" s="329">
        <f>+'Ark1'!R605</f>
        <v>50</v>
      </c>
      <c r="G182" s="179">
        <f>+'Ark1'!AG605</f>
        <v>0.20796783010283704</v>
      </c>
      <c r="H182" s="179">
        <f t="shared" si="33"/>
        <v>-0.11677669544460823</v>
      </c>
      <c r="I182" s="179">
        <f>+'Ark1'!AH605</f>
        <v>0</v>
      </c>
      <c r="J182" s="179"/>
      <c r="K182" s="442"/>
      <c r="L182" s="273"/>
      <c r="M182" s="157">
        <f>+'Ark1'!U605</f>
        <v>39.027999999999999</v>
      </c>
      <c r="N182" s="179">
        <f t="shared" si="34"/>
        <v>-3.6336438356164464</v>
      </c>
      <c r="O182" s="179"/>
      <c r="P182" s="451"/>
      <c r="Q182" s="451"/>
      <c r="R182" s="461"/>
      <c r="S182" s="451"/>
      <c r="T182" s="56">
        <f>+'Ark1'!T605</f>
        <v>9.0199999999999978</v>
      </c>
      <c r="U182" s="179">
        <f t="shared" si="35"/>
        <v>-0.91150684931507264</v>
      </c>
      <c r="V182" s="157">
        <f>+'Ark1'!W605</f>
        <v>52</v>
      </c>
      <c r="W182" s="95"/>
      <c r="X182" s="74">
        <f>+'Ark1'!X605</f>
        <v>100</v>
      </c>
      <c r="Y182" s="74">
        <f>+'Ark1'!Y605</f>
        <v>100</v>
      </c>
      <c r="Z182" s="74">
        <f>+'Ark1'!Z605</f>
        <v>7.1187931561466353</v>
      </c>
      <c r="AA182" s="71"/>
      <c r="AB182" s="157">
        <f>+'Ark1'!Z605</f>
        <v>7.1187931561466353</v>
      </c>
      <c r="AC182" s="56">
        <f>+'Ark1'!AC605</f>
        <v>0</v>
      </c>
      <c r="AD182" s="74">
        <f>+'Ark1'!AE605</f>
        <v>0</v>
      </c>
      <c r="AE182" s="157">
        <f t="shared" si="37"/>
        <v>1.1363636363636365</v>
      </c>
      <c r="AF182" s="47"/>
      <c r="AH182" s="59"/>
    </row>
    <row r="183" spans="1:34" ht="15.6">
      <c r="A183" s="47"/>
      <c r="B183" s="54">
        <f>+'Ark1'!C606</f>
        <v>2014</v>
      </c>
      <c r="C183" s="54">
        <f>+'Ark1'!L606</f>
        <v>14</v>
      </c>
      <c r="D183" s="65" t="s">
        <v>402</v>
      </c>
      <c r="E183" s="329">
        <f>+'Ark1'!Q606</f>
        <v>23</v>
      </c>
      <c r="F183" s="329">
        <f>+'Ark1'!R606</f>
        <v>24</v>
      </c>
      <c r="G183" s="179">
        <f>+'Ark1'!AG606</f>
        <v>0.10436758020893122</v>
      </c>
      <c r="H183" s="179">
        <f t="shared" si="33"/>
        <v>-3.8406142418805966E-2</v>
      </c>
      <c r="I183" s="179">
        <f>+'Ark1'!AH606</f>
        <v>0</v>
      </c>
      <c r="J183" s="179"/>
      <c r="K183" s="442"/>
      <c r="L183" s="273"/>
      <c r="M183" s="157">
        <f>+'Ark1'!U606</f>
        <v>40.804166666666674</v>
      </c>
      <c r="N183" s="179">
        <f t="shared" si="34"/>
        <v>-0.68674242424241072</v>
      </c>
      <c r="O183" s="179"/>
      <c r="P183" s="451"/>
      <c r="Q183" s="451"/>
      <c r="R183" s="461"/>
      <c r="S183" s="451"/>
      <c r="T183" s="56">
        <f>+'Ark1'!T606</f>
        <v>9.25</v>
      </c>
      <c r="U183" s="179">
        <f t="shared" si="35"/>
        <v>-0.56818181818181834</v>
      </c>
      <c r="V183" s="157">
        <f>+'Ark1'!W606</f>
        <v>58.33333333333335</v>
      </c>
      <c r="W183" s="95"/>
      <c r="X183" s="74">
        <f>+'Ark1'!X606</f>
        <v>100</v>
      </c>
      <c r="Y183" s="74">
        <f>+'Ark1'!Y606</f>
        <v>95.833333333333314</v>
      </c>
      <c r="Z183" s="74">
        <f>+'Ark1'!Z606</f>
        <v>9.7614667257994157</v>
      </c>
      <c r="AA183" s="71"/>
      <c r="AB183" s="157">
        <f>+'Ark1'!Z606</f>
        <v>9.7614667257994157</v>
      </c>
      <c r="AC183" s="56">
        <f>+'Ark1'!AC606</f>
        <v>0</v>
      </c>
      <c r="AD183" s="74">
        <f>+'Ark1'!AE606</f>
        <v>0</v>
      </c>
      <c r="AE183" s="157">
        <f t="shared" si="37"/>
        <v>1.0434782608695652</v>
      </c>
      <c r="AF183" s="47"/>
      <c r="AH183" s="59"/>
    </row>
    <row r="184" spans="1:34" ht="15.6">
      <c r="A184" s="47"/>
      <c r="B184" s="54">
        <f>+'Ark1'!C607</f>
        <v>2014</v>
      </c>
      <c r="C184" s="54">
        <f>+'Ark1'!L607</f>
        <v>15</v>
      </c>
      <c r="D184" s="65" t="s">
        <v>40</v>
      </c>
      <c r="E184" s="329">
        <f>+'Ark1'!Q607</f>
        <v>2</v>
      </c>
      <c r="F184" s="329">
        <f>+'Ark1'!R607</f>
        <v>2</v>
      </c>
      <c r="G184" s="179">
        <f>+'Ark1'!AG607</f>
        <v>7.8331636325502316E-3</v>
      </c>
      <c r="H184" s="179">
        <f t="shared" si="33"/>
        <v>-7.0573473163548853E-3</v>
      </c>
      <c r="I184" s="179">
        <f>+'Ark1'!AH607</f>
        <v>0</v>
      </c>
      <c r="J184" s="179"/>
      <c r="K184" s="442"/>
      <c r="L184" s="273"/>
      <c r="M184" s="157">
        <f>+'Ark1'!U607</f>
        <v>36.75</v>
      </c>
      <c r="N184" s="179">
        <f t="shared" si="34"/>
        <v>-10.850000000000001</v>
      </c>
      <c r="O184" s="179"/>
      <c r="P184" s="451"/>
      <c r="Q184" s="451"/>
      <c r="R184" s="461"/>
      <c r="S184" s="451"/>
      <c r="T184" s="56">
        <f>+'Ark1'!T607</f>
        <v>4.5</v>
      </c>
      <c r="U184" s="179">
        <f t="shared" si="35"/>
        <v>-5.1666666666666643</v>
      </c>
      <c r="V184" s="157">
        <f>+'Ark1'!W607</f>
        <v>0</v>
      </c>
      <c r="W184" s="95"/>
      <c r="X184" s="74">
        <f>+'Ark1'!X607</f>
        <v>100</v>
      </c>
      <c r="Y184" s="74">
        <f>+'Ark1'!Y607</f>
        <v>100</v>
      </c>
      <c r="Z184" s="74">
        <f>+'Ark1'!Z607</f>
        <v>4.0500000000000194</v>
      </c>
      <c r="AA184" s="71"/>
      <c r="AB184" s="157">
        <f>+'Ark1'!Z607</f>
        <v>4.0500000000000194</v>
      </c>
      <c r="AC184" s="56">
        <f>+'Ark1'!AC607</f>
        <v>0</v>
      </c>
      <c r="AD184" s="74">
        <f>+'Ark1'!AE607</f>
        <v>0</v>
      </c>
      <c r="AE184" s="157">
        <f t="shared" si="37"/>
        <v>1</v>
      </c>
      <c r="AF184" s="47"/>
      <c r="AH184" s="59"/>
    </row>
    <row r="185" spans="1:34" ht="15.6">
      <c r="A185" s="47"/>
      <c r="B185">
        <f>+'Ark1'!C608</f>
        <v>2013</v>
      </c>
      <c r="C185">
        <f>+'Ark1'!L608</f>
        <v>1</v>
      </c>
      <c r="D185" s="3" t="str">
        <f t="shared" ref="D185" si="38">+D170</f>
        <v>P-</v>
      </c>
      <c r="E185" s="316">
        <f>+'Ark1'!Q608</f>
        <v>113</v>
      </c>
      <c r="F185" s="316">
        <f>+'Ark1'!R608</f>
        <v>169</v>
      </c>
      <c r="G185" s="197">
        <f>+'Ark1'!AG608</f>
        <v>0.20815432742440035</v>
      </c>
      <c r="H185" s="197">
        <f t="shared" si="33"/>
        <v>-5.8262595038718029E-2</v>
      </c>
      <c r="I185" s="197">
        <f>+'Ark1'!AH608</f>
        <v>0</v>
      </c>
      <c r="J185" s="197"/>
      <c r="K185" s="443"/>
      <c r="L185" s="205"/>
      <c r="M185" s="92">
        <f>+'Ark1'!U608</f>
        <v>11.811834319526625</v>
      </c>
      <c r="N185" s="197">
        <f t="shared" si="34"/>
        <v>-0.86500778573653037</v>
      </c>
      <c r="O185" s="197"/>
      <c r="P185" s="452"/>
      <c r="Q185" s="452"/>
      <c r="R185" s="462"/>
      <c r="S185" s="452"/>
      <c r="T185" s="1">
        <f>+'Ark1'!T608</f>
        <v>2.1715976331360936</v>
      </c>
      <c r="U185" s="197">
        <f t="shared" si="35"/>
        <v>-0.10734973528495928</v>
      </c>
      <c r="V185" s="92">
        <f>+'Ark1'!W608</f>
        <v>1.1834319526627219</v>
      </c>
      <c r="W185" s="95"/>
      <c r="X185" s="11">
        <f>+'Ark1'!X608</f>
        <v>15.976331360946748</v>
      </c>
      <c r="Y185" s="11">
        <f>+'Ark1'!Y608</f>
        <v>1.7751479289940828</v>
      </c>
      <c r="Z185" s="11">
        <f>+'Ark1'!Z608</f>
        <v>4.3779546785932153</v>
      </c>
      <c r="AA185" s="71"/>
      <c r="AB185" s="92">
        <f>+'Ark1'!Z608</f>
        <v>4.3779546785932153</v>
      </c>
      <c r="AC185" s="1">
        <f>+'Ark1'!AC608</f>
        <v>0</v>
      </c>
      <c r="AD185" s="11">
        <f>+'Ark1'!AE608</f>
        <v>0</v>
      </c>
      <c r="AE185" s="92">
        <f t="shared" si="37"/>
        <v>1.4955752212389382</v>
      </c>
      <c r="AF185" s="47"/>
      <c r="AH185" s="59"/>
    </row>
    <row r="186" spans="1:34" ht="15.6">
      <c r="A186" s="47"/>
      <c r="B186">
        <f>+'Ark1'!C609</f>
        <v>2013</v>
      </c>
      <c r="C186">
        <f>+'Ark1'!L609</f>
        <v>2</v>
      </c>
      <c r="D186" s="3" t="str">
        <f t="shared" si="32"/>
        <v>P</v>
      </c>
      <c r="E186" s="316">
        <f>+'Ark1'!Q609</f>
        <v>455</v>
      </c>
      <c r="F186" s="316">
        <f>+'Ark1'!R609</f>
        <v>720</v>
      </c>
      <c r="G186" s="197">
        <f>+'Ark1'!AG609</f>
        <v>1.011803962460897</v>
      </c>
      <c r="H186" s="197">
        <f t="shared" si="33"/>
        <v>-0.12916748925028831</v>
      </c>
      <c r="I186" s="197">
        <f>+'Ark1'!AH609</f>
        <v>0</v>
      </c>
      <c r="J186" s="197"/>
      <c r="K186" s="443"/>
      <c r="L186" s="205"/>
      <c r="M186" s="92">
        <f>+'Ark1'!U609</f>
        <v>13.476666666666677</v>
      </c>
      <c r="N186" s="197">
        <f t="shared" si="34"/>
        <v>-0.25861961828672086</v>
      </c>
      <c r="O186" s="197"/>
      <c r="P186" s="452"/>
      <c r="Q186" s="452"/>
      <c r="R186" s="462"/>
      <c r="S186" s="452"/>
      <c r="T186" s="1">
        <f>+'Ark1'!T609</f>
        <v>3.1166666666666676</v>
      </c>
      <c r="U186" s="197">
        <f t="shared" si="35"/>
        <v>0.13397691966267322</v>
      </c>
      <c r="V186" s="92">
        <f>+'Ark1'!W609</f>
        <v>0.1388888888888889</v>
      </c>
      <c r="W186" s="95"/>
      <c r="X186" s="11">
        <f>+'Ark1'!X609</f>
        <v>29.027777777777779</v>
      </c>
      <c r="Y186" s="11">
        <f>+'Ark1'!Y609</f>
        <v>2.0833333333333339</v>
      </c>
      <c r="Z186" s="11">
        <f>+'Ark1'!Z609</f>
        <v>4.3957346750381774</v>
      </c>
      <c r="AA186" s="71"/>
      <c r="AB186" s="92">
        <f>+'Ark1'!Z609</f>
        <v>4.3957346750381774</v>
      </c>
      <c r="AC186" s="1">
        <f>+'Ark1'!AC609</f>
        <v>0</v>
      </c>
      <c r="AD186" s="11">
        <f>+'Ark1'!AE609</f>
        <v>0</v>
      </c>
      <c r="AE186" s="92">
        <f t="shared" si="37"/>
        <v>1.5824175824175823</v>
      </c>
      <c r="AF186" s="47"/>
      <c r="AH186" s="59"/>
    </row>
    <row r="187" spans="1:34" ht="15.6">
      <c r="A187" s="47"/>
      <c r="B187">
        <f>+'Ark1'!C610</f>
        <v>2013</v>
      </c>
      <c r="C187">
        <f>+'Ark1'!L610</f>
        <v>3</v>
      </c>
      <c r="D187" s="3" t="str">
        <f t="shared" si="32"/>
        <v>P+</v>
      </c>
      <c r="E187" s="316">
        <f>+'Ark1'!Q610</f>
        <v>782</v>
      </c>
      <c r="F187" s="316">
        <f>+'Ark1'!R610</f>
        <v>1265</v>
      </c>
      <c r="G187" s="197">
        <f>+'Ark1'!AG610</f>
        <v>1.9314077163712204</v>
      </c>
      <c r="H187" s="197">
        <f t="shared" si="33"/>
        <v>-0.21574499286632665</v>
      </c>
      <c r="I187" s="197">
        <f>+'Ark1'!AH610</f>
        <v>0</v>
      </c>
      <c r="J187" s="197"/>
      <c r="K187" s="443"/>
      <c r="L187" s="205"/>
      <c r="M187" s="92">
        <f>+'Ark1'!U610</f>
        <v>14.642055335968379</v>
      </c>
      <c r="N187" s="197">
        <f t="shared" si="34"/>
        <v>-0.60680562239765834</v>
      </c>
      <c r="O187" s="197"/>
      <c r="P187" s="452"/>
      <c r="Q187" s="452"/>
      <c r="R187" s="462"/>
      <c r="S187" s="452"/>
      <c r="T187" s="1">
        <f>+'Ark1'!T610</f>
        <v>3.771541501976285</v>
      </c>
      <c r="U187" s="197">
        <f t="shared" si="35"/>
        <v>0.14231919247117952</v>
      </c>
      <c r="V187" s="92">
        <f>+'Ark1'!W610</f>
        <v>7.9051383399209488E-2</v>
      </c>
      <c r="W187" s="95"/>
      <c r="X187" s="11">
        <f>+'Ark1'!X610</f>
        <v>37.312252964426875</v>
      </c>
      <c r="Y187" s="11">
        <f>+'Ark1'!Y610</f>
        <v>5.2173913043478253</v>
      </c>
      <c r="Z187" s="11">
        <f>+'Ark1'!Z610</f>
        <v>4.7997927043616286</v>
      </c>
      <c r="AA187" s="71"/>
      <c r="AB187" s="92">
        <f>+'Ark1'!Z610</f>
        <v>4.7997927043616286</v>
      </c>
      <c r="AC187" s="1">
        <f>+'Ark1'!AC610</f>
        <v>0</v>
      </c>
      <c r="AD187" s="11">
        <f>+'Ark1'!AE610</f>
        <v>0</v>
      </c>
      <c r="AE187" s="92">
        <f t="shared" si="37"/>
        <v>1.6176470588235294</v>
      </c>
      <c r="AF187" s="47"/>
      <c r="AH187" s="59"/>
    </row>
    <row r="188" spans="1:34" ht="15.6">
      <c r="A188" s="47"/>
      <c r="B188">
        <f>+'Ark1'!C611</f>
        <v>2013</v>
      </c>
      <c r="C188">
        <f>+'Ark1'!L611</f>
        <v>4</v>
      </c>
      <c r="D188" s="3" t="str">
        <f t="shared" si="32"/>
        <v>O-</v>
      </c>
      <c r="E188" s="316">
        <f>+'Ark1'!Q611</f>
        <v>1289</v>
      </c>
      <c r="F188" s="316">
        <f>+'Ark1'!R611</f>
        <v>2305</v>
      </c>
      <c r="G188" s="197">
        <f>+'Ark1'!AG611</f>
        <v>3.869718456725753</v>
      </c>
      <c r="H188" s="197">
        <f t="shared" si="33"/>
        <v>-0.63395088719906667</v>
      </c>
      <c r="I188" s="197">
        <f>+'Ark1'!AH611</f>
        <v>0</v>
      </c>
      <c r="J188" s="197"/>
      <c r="K188" s="443"/>
      <c r="L188" s="205"/>
      <c r="M188" s="92">
        <f>+'Ark1'!U611</f>
        <v>16.100043383947938</v>
      </c>
      <c r="N188" s="197">
        <f t="shared" si="34"/>
        <v>-0.5870057963799411</v>
      </c>
      <c r="O188" s="197"/>
      <c r="P188" s="452"/>
      <c r="Q188" s="452"/>
      <c r="R188" s="462"/>
      <c r="S188" s="452"/>
      <c r="T188" s="1">
        <f>+'Ark1'!T611</f>
        <v>4.4650759219088947</v>
      </c>
      <c r="U188" s="197">
        <f t="shared" si="35"/>
        <v>0.12040379076135377</v>
      </c>
      <c r="V188" s="92">
        <f>+'Ark1'!W611</f>
        <v>0.47722342733188711</v>
      </c>
      <c r="W188" s="95"/>
      <c r="X188" s="11">
        <f>+'Ark1'!X611</f>
        <v>45.119305856832966</v>
      </c>
      <c r="Y188" s="11">
        <f>+'Ark1'!Y611</f>
        <v>10.585683297180044</v>
      </c>
      <c r="Z188" s="11">
        <f>+'Ark1'!Z611</f>
        <v>5.1352209860067903</v>
      </c>
      <c r="AA188" s="71"/>
      <c r="AB188" s="92">
        <f>+'Ark1'!Z611</f>
        <v>5.1352209860067903</v>
      </c>
      <c r="AC188" s="1">
        <f>+'Ark1'!AC611</f>
        <v>0</v>
      </c>
      <c r="AD188" s="11">
        <f>+'Ark1'!AE611</f>
        <v>0</v>
      </c>
      <c r="AE188" s="92">
        <f t="shared" si="37"/>
        <v>1.7882079131109387</v>
      </c>
      <c r="AF188" s="47"/>
      <c r="AH188" s="59"/>
    </row>
    <row r="189" spans="1:34" ht="15.6">
      <c r="A189" s="47"/>
      <c r="B189">
        <f>+'Ark1'!C612</f>
        <v>2013</v>
      </c>
      <c r="C189">
        <f>+'Ark1'!L612</f>
        <v>5</v>
      </c>
      <c r="D189" s="3" t="str">
        <f t="shared" si="32"/>
        <v>O</v>
      </c>
      <c r="E189" s="316">
        <f>+'Ark1'!Q612</f>
        <v>2140</v>
      </c>
      <c r="F189" s="316">
        <f>+'Ark1'!R612</f>
        <v>4277</v>
      </c>
      <c r="G189" s="197">
        <f>+'Ark1'!AG612</f>
        <v>8.1455578727841544</v>
      </c>
      <c r="H189" s="197">
        <f t="shared" si="33"/>
        <v>-0.41764568728745743</v>
      </c>
      <c r="I189" s="197">
        <f>+'Ark1'!AH612</f>
        <v>0</v>
      </c>
      <c r="J189" s="197"/>
      <c r="K189" s="443"/>
      <c r="L189" s="205"/>
      <c r="M189" s="92">
        <f>+'Ark1'!U612</f>
        <v>18.264180500350722</v>
      </c>
      <c r="N189" s="197">
        <f t="shared" si="34"/>
        <v>-0.57219419551303119</v>
      </c>
      <c r="O189" s="197"/>
      <c r="P189" s="452"/>
      <c r="Q189" s="452"/>
      <c r="R189" s="462"/>
      <c r="S189" s="452"/>
      <c r="T189" s="1">
        <f>+'Ark1'!T612</f>
        <v>5.2331073182137011</v>
      </c>
      <c r="U189" s="197">
        <f t="shared" si="35"/>
        <v>0.12556473913827659</v>
      </c>
      <c r="V189" s="92">
        <f>+'Ark1'!W612</f>
        <v>1.8237082066869303</v>
      </c>
      <c r="W189" s="95"/>
      <c r="X189" s="11">
        <f>+'Ark1'!X612</f>
        <v>59.340659340659343</v>
      </c>
      <c r="Y189" s="11">
        <f>+'Ark1'!Y612</f>
        <v>20.808978255786766</v>
      </c>
      <c r="Z189" s="11">
        <f>+'Ark1'!Z612</f>
        <v>5.3476316695693589</v>
      </c>
      <c r="AA189" s="71"/>
      <c r="AB189" s="92">
        <f>+'Ark1'!Z612</f>
        <v>5.3476316695693589</v>
      </c>
      <c r="AC189" s="1">
        <f>+'Ark1'!AC612</f>
        <v>0</v>
      </c>
      <c r="AD189" s="11">
        <f>+'Ark1'!AE612</f>
        <v>0</v>
      </c>
      <c r="AE189" s="92">
        <f t="shared" si="37"/>
        <v>1.9985981308411216</v>
      </c>
      <c r="AF189" s="47"/>
      <c r="AH189" s="59"/>
    </row>
    <row r="190" spans="1:34" ht="15.6">
      <c r="A190" s="47"/>
      <c r="B190">
        <f>+'Ark1'!C613</f>
        <v>2013</v>
      </c>
      <c r="C190">
        <f>+'Ark1'!L613</f>
        <v>6</v>
      </c>
      <c r="D190" s="3" t="str">
        <f t="shared" si="32"/>
        <v>O+</v>
      </c>
      <c r="E190" s="316">
        <f>+'Ark1'!Q613</f>
        <v>2783</v>
      </c>
      <c r="F190" s="316">
        <f>+'Ark1'!R613</f>
        <v>5290</v>
      </c>
      <c r="G190" s="197">
        <f>+'Ark1'!AG613</f>
        <v>11.512294056308656</v>
      </c>
      <c r="H190" s="197">
        <f t="shared" si="33"/>
        <v>-0.79964978619850768</v>
      </c>
      <c r="I190" s="197">
        <f>+'Ark1'!AH613</f>
        <v>0</v>
      </c>
      <c r="J190" s="197"/>
      <c r="K190" s="443"/>
      <c r="L190" s="205"/>
      <c r="M190" s="92">
        <f>+'Ark1'!U613</f>
        <v>20.870113421550101</v>
      </c>
      <c r="N190" s="197">
        <f t="shared" si="34"/>
        <v>-0.21509210980052629</v>
      </c>
      <c r="O190" s="197"/>
      <c r="P190" s="452"/>
      <c r="Q190" s="452"/>
      <c r="R190" s="462"/>
      <c r="S190" s="452"/>
      <c r="T190" s="1">
        <f>+'Ark1'!T613</f>
        <v>5.7606805293005667</v>
      </c>
      <c r="U190" s="197">
        <f t="shared" si="35"/>
        <v>7.8733190789481711E-2</v>
      </c>
      <c r="V190" s="92">
        <f>+'Ark1'!W613</f>
        <v>3.3270321361058599</v>
      </c>
      <c r="W190" s="95"/>
      <c r="X190" s="11">
        <f>+'Ark1'!X613</f>
        <v>76.616257088846879</v>
      </c>
      <c r="Y190" s="11">
        <f>+'Ark1'!Y613</f>
        <v>37.561436672967872</v>
      </c>
      <c r="Z190" s="11">
        <f>+'Ark1'!Z613</f>
        <v>5.5505149700960317</v>
      </c>
      <c r="AA190" s="71"/>
      <c r="AB190" s="92">
        <f>+'Ark1'!Z613</f>
        <v>5.5505149700960317</v>
      </c>
      <c r="AC190" s="1">
        <f>+'Ark1'!AC613</f>
        <v>0</v>
      </c>
      <c r="AD190" s="11">
        <f>+'Ark1'!AE613</f>
        <v>0</v>
      </c>
      <c r="AE190" s="92">
        <f t="shared" si="37"/>
        <v>1.9008264462809918</v>
      </c>
      <c r="AF190" s="47"/>
      <c r="AH190" s="59"/>
    </row>
    <row r="191" spans="1:34" ht="15.6">
      <c r="A191" s="47"/>
      <c r="B191">
        <f>+'Ark1'!C614</f>
        <v>2013</v>
      </c>
      <c r="C191">
        <f>+'Ark1'!L614</f>
        <v>7</v>
      </c>
      <c r="D191" s="3" t="str">
        <f t="shared" si="32"/>
        <v>R-</v>
      </c>
      <c r="E191" s="316">
        <f>+'Ark1'!Q614</f>
        <v>3006</v>
      </c>
      <c r="F191" s="316">
        <f>+'Ark1'!R614</f>
        <v>5171</v>
      </c>
      <c r="G191" s="197">
        <f>+'Ark1'!AG614</f>
        <v>12.990667361835245</v>
      </c>
      <c r="H191" s="197">
        <f t="shared" si="33"/>
        <v>-1.279240655416066</v>
      </c>
      <c r="I191" s="197">
        <f>+'Ark1'!AH614</f>
        <v>0</v>
      </c>
      <c r="J191" s="197"/>
      <c r="K191" s="443"/>
      <c r="L191" s="205"/>
      <c r="M191" s="92">
        <f>+'Ark1'!U614</f>
        <v>24.092148520595632</v>
      </c>
      <c r="N191" s="197">
        <f t="shared" si="34"/>
        <v>0.12146847600248734</v>
      </c>
      <c r="O191" s="197"/>
      <c r="P191" s="452"/>
      <c r="Q191" s="452"/>
      <c r="R191" s="462"/>
      <c r="S191" s="452"/>
      <c r="T191" s="1">
        <f>+'Ark1'!T614</f>
        <v>6.212724811448461</v>
      </c>
      <c r="U191" s="197">
        <f t="shared" si="35"/>
        <v>8.2104224306136508E-2</v>
      </c>
      <c r="V191" s="92">
        <f>+'Ark1'!W614</f>
        <v>6.5557919164571645</v>
      </c>
      <c r="W191" s="95"/>
      <c r="X191" s="11">
        <f>+'Ark1'!X614</f>
        <v>91.626377876619614</v>
      </c>
      <c r="Y191" s="11">
        <f>+'Ark1'!Y614</f>
        <v>60.375169212918195</v>
      </c>
      <c r="Z191" s="11">
        <f>+'Ark1'!Z614</f>
        <v>5.2676930864004312</v>
      </c>
      <c r="AA191" s="71"/>
      <c r="AB191" s="92">
        <f>+'Ark1'!Z614</f>
        <v>5.2676930864004312</v>
      </c>
      <c r="AC191" s="1">
        <f>+'Ark1'!AC614</f>
        <v>0</v>
      </c>
      <c r="AD191" s="11">
        <f>+'Ark1'!AE614</f>
        <v>0</v>
      </c>
      <c r="AE191" s="92">
        <f t="shared" si="37"/>
        <v>1.7202262142381903</v>
      </c>
      <c r="AF191" s="47"/>
      <c r="AH191" s="59"/>
    </row>
    <row r="192" spans="1:34" ht="15.6">
      <c r="A192" s="47"/>
      <c r="B192">
        <f>+'Ark1'!C615</f>
        <v>2013</v>
      </c>
      <c r="C192">
        <f>+'Ark1'!L615</f>
        <v>8</v>
      </c>
      <c r="D192" s="3" t="str">
        <f t="shared" si="32"/>
        <v>R</v>
      </c>
      <c r="E192" s="316">
        <f>+'Ark1'!Q615</f>
        <v>4200</v>
      </c>
      <c r="F192" s="316">
        <f>+'Ark1'!R615</f>
        <v>8288</v>
      </c>
      <c r="G192" s="197">
        <f>+'Ark1'!AG615</f>
        <v>23.52338894681964</v>
      </c>
      <c r="H192" s="197">
        <f t="shared" si="33"/>
        <v>-0.49982735339193951</v>
      </c>
      <c r="I192" s="197">
        <f>+'Ark1'!AH615</f>
        <v>0</v>
      </c>
      <c r="J192" s="197"/>
      <c r="K192" s="443"/>
      <c r="L192" s="205"/>
      <c r="M192" s="92">
        <f>+'Ark1'!U615</f>
        <v>27.218786196911243</v>
      </c>
      <c r="N192" s="197">
        <f t="shared" si="34"/>
        <v>0.25242165755188495</v>
      </c>
      <c r="O192" s="197"/>
      <c r="P192" s="452"/>
      <c r="Q192" s="452"/>
      <c r="R192" s="462"/>
      <c r="S192" s="452"/>
      <c r="T192" s="1">
        <f>+'Ark1'!T615</f>
        <v>7.0576737451737452</v>
      </c>
      <c r="U192" s="197">
        <f t="shared" si="35"/>
        <v>0.23857764385762614</v>
      </c>
      <c r="V192" s="92">
        <f>+'Ark1'!W615</f>
        <v>18.291505791505795</v>
      </c>
      <c r="W192" s="95"/>
      <c r="X192" s="11">
        <f>+'Ark1'!X615</f>
        <v>96.850868725868722</v>
      </c>
      <c r="Y192" s="11">
        <f>+'Ark1'!Y615</f>
        <v>78.740347490347503</v>
      </c>
      <c r="Z192" s="11">
        <f>+'Ark1'!Z615</f>
        <v>5.5546209000510895</v>
      </c>
      <c r="AA192" s="71"/>
      <c r="AB192" s="92">
        <f>+'Ark1'!Z615</f>
        <v>5.5546209000510895</v>
      </c>
      <c r="AC192" s="1">
        <f>+'Ark1'!AC615</f>
        <v>0</v>
      </c>
      <c r="AD192" s="11">
        <f>+'Ark1'!AE615</f>
        <v>0</v>
      </c>
      <c r="AE192" s="92">
        <f t="shared" si="37"/>
        <v>1.9733333333333334</v>
      </c>
      <c r="AF192" s="47"/>
      <c r="AH192" s="59"/>
    </row>
    <row r="193" spans="1:34" ht="15.6">
      <c r="A193" s="47"/>
      <c r="B193">
        <f>+'Ark1'!C616</f>
        <v>2013</v>
      </c>
      <c r="C193">
        <f>+'Ark1'!L616</f>
        <v>9</v>
      </c>
      <c r="D193" s="3" t="str">
        <f t="shared" ref="D193:D256" si="39">+D178</f>
        <v>R+</v>
      </c>
      <c r="E193" s="316">
        <f>+'Ark1'!Q616</f>
        <v>3463</v>
      </c>
      <c r="F193" s="316">
        <f>+'Ark1'!R616</f>
        <v>6366</v>
      </c>
      <c r="G193" s="197">
        <f>+'Ark1'!AG616</f>
        <v>20.71448383733048</v>
      </c>
      <c r="H193" s="197">
        <f t="shared" si="33"/>
        <v>2.0540944014040896</v>
      </c>
      <c r="I193" s="197">
        <f>+'Ark1'!AH616</f>
        <v>0</v>
      </c>
      <c r="J193" s="197"/>
      <c r="K193" s="443"/>
      <c r="L193" s="205"/>
      <c r="M193" s="92">
        <f>+'Ark1'!U616</f>
        <v>31.205136663524875</v>
      </c>
      <c r="N193" s="197">
        <f t="shared" si="34"/>
        <v>0.55966890693988347</v>
      </c>
      <c r="O193" s="197"/>
      <c r="P193" s="452"/>
      <c r="Q193" s="452"/>
      <c r="R193" s="462"/>
      <c r="S193" s="452"/>
      <c r="T193" s="1">
        <f>+'Ark1'!T616</f>
        <v>7.8235940936223693</v>
      </c>
      <c r="U193" s="197">
        <f t="shared" si="35"/>
        <v>0.30479300370411355</v>
      </c>
      <c r="V193" s="92">
        <f>+'Ark1'!W616</f>
        <v>33.050581212692428</v>
      </c>
      <c r="W193" s="95"/>
      <c r="X193" s="11">
        <f>+'Ark1'!X616</f>
        <v>99.638705623625498</v>
      </c>
      <c r="Y193" s="11">
        <f>+'Ark1'!Y616</f>
        <v>93.873704052780383</v>
      </c>
      <c r="Z193" s="11">
        <f>+'Ark1'!Z616</f>
        <v>5.4067452146149506</v>
      </c>
      <c r="AA193" s="71"/>
      <c r="AB193" s="92">
        <f>+'Ark1'!Z616</f>
        <v>5.4067452146149506</v>
      </c>
      <c r="AC193" s="1">
        <f>+'Ark1'!AC616</f>
        <v>0</v>
      </c>
      <c r="AD193" s="11">
        <f>+'Ark1'!AE616</f>
        <v>0</v>
      </c>
      <c r="AE193" s="92">
        <f t="shared" si="37"/>
        <v>1.8382904995668496</v>
      </c>
      <c r="AF193" s="47"/>
      <c r="AH193" s="59"/>
    </row>
    <row r="194" spans="1:34" ht="15.6">
      <c r="A194" s="47"/>
      <c r="B194">
        <f>+'Ark1'!C617</f>
        <v>2013</v>
      </c>
      <c r="C194">
        <f>+'Ark1'!L617</f>
        <v>10</v>
      </c>
      <c r="D194" s="3" t="str">
        <f t="shared" si="39"/>
        <v>U-</v>
      </c>
      <c r="E194" s="316">
        <f>+'Ark1'!Q617</f>
        <v>1750</v>
      </c>
      <c r="F194" s="316">
        <f>+'Ark1'!R617</f>
        <v>2606</v>
      </c>
      <c r="G194" s="197">
        <f>+'Ark1'!AG617</f>
        <v>9.2647966631908201</v>
      </c>
      <c r="H194" s="197">
        <f t="shared" si="33"/>
        <v>1.4838098233196009</v>
      </c>
      <c r="I194" s="197">
        <f>+'Ark1'!AH617</f>
        <v>0</v>
      </c>
      <c r="J194" s="197"/>
      <c r="K194" s="443"/>
      <c r="L194" s="205"/>
      <c r="M194" s="92">
        <f>+'Ark1'!U617</f>
        <v>34.094167306216427</v>
      </c>
      <c r="N194" s="197">
        <f t="shared" si="34"/>
        <v>0.81805566950870201</v>
      </c>
      <c r="O194" s="197"/>
      <c r="P194" s="452"/>
      <c r="Q194" s="452"/>
      <c r="R194" s="462"/>
      <c r="S194" s="452"/>
      <c r="T194" s="1">
        <f>+'Ark1'!T617</f>
        <v>8.344205679201842</v>
      </c>
      <c r="U194" s="197">
        <f t="shared" si="35"/>
        <v>0.43597483719616648</v>
      </c>
      <c r="V194" s="92">
        <f>+'Ark1'!W617</f>
        <v>42.70913277052955</v>
      </c>
      <c r="W194" s="95"/>
      <c r="X194" s="11">
        <f>+'Ark1'!X617</f>
        <v>99.923254029163502</v>
      </c>
      <c r="Y194" s="11">
        <f>+'Ark1'!Y617</f>
        <v>97.582501918649299</v>
      </c>
      <c r="Z194" s="11">
        <f>+'Ark1'!Z617</f>
        <v>5.6887520580657949</v>
      </c>
      <c r="AA194" s="71"/>
      <c r="AB194" s="92">
        <f>+'Ark1'!Z617</f>
        <v>5.6887520580657949</v>
      </c>
      <c r="AC194" s="1">
        <f>+'Ark1'!AC617</f>
        <v>0</v>
      </c>
      <c r="AD194" s="11">
        <f>+'Ark1'!AE617</f>
        <v>0</v>
      </c>
      <c r="AE194" s="92">
        <f t="shared" si="37"/>
        <v>1.4891428571428571</v>
      </c>
      <c r="AF194" s="47"/>
      <c r="AH194" s="59"/>
    </row>
    <row r="195" spans="1:34" ht="15.6">
      <c r="A195" s="47"/>
      <c r="B195">
        <f>+'Ark1'!C618</f>
        <v>2013</v>
      </c>
      <c r="C195">
        <f>+'Ark1'!L618</f>
        <v>11</v>
      </c>
      <c r="D195" s="3" t="str">
        <f t="shared" si="39"/>
        <v>U</v>
      </c>
      <c r="E195" s="316">
        <f>+'Ark1'!Q618</f>
        <v>971</v>
      </c>
      <c r="F195" s="316">
        <f>+'Ark1'!R618</f>
        <v>1320</v>
      </c>
      <c r="G195" s="197">
        <f>+'Ark1'!AG618</f>
        <v>5.056277372262775</v>
      </c>
      <c r="H195" s="197">
        <f t="shared" si="33"/>
        <v>0.45786996718639106</v>
      </c>
      <c r="I195" s="197">
        <f>+'Ark1'!AH618</f>
        <v>0</v>
      </c>
      <c r="J195" s="197"/>
      <c r="K195" s="443"/>
      <c r="L195" s="205"/>
      <c r="M195" s="92">
        <f>+'Ark1'!U618</f>
        <v>36.734621212121219</v>
      </c>
      <c r="N195" s="197">
        <f t="shared" si="34"/>
        <v>0.92678314149245722</v>
      </c>
      <c r="O195" s="197"/>
      <c r="P195" s="452"/>
      <c r="Q195" s="452"/>
      <c r="R195" s="462"/>
      <c r="S195" s="452"/>
      <c r="T195" s="1">
        <f>+'Ark1'!T618</f>
        <v>8.8613636363636346</v>
      </c>
      <c r="U195" s="197">
        <f t="shared" si="35"/>
        <v>0.64861600501135364</v>
      </c>
      <c r="V195" s="92">
        <f>+'Ark1'!W618</f>
        <v>50.378787878787882</v>
      </c>
      <c r="W195" s="95"/>
      <c r="X195" s="11">
        <f>+'Ark1'!X618</f>
        <v>100</v>
      </c>
      <c r="Y195" s="11">
        <f>+'Ark1'!Y618</f>
        <v>99.015151515151516</v>
      </c>
      <c r="Z195" s="11">
        <f>+'Ark1'!Z618</f>
        <v>5.9607598032698599</v>
      </c>
      <c r="AA195" s="71"/>
      <c r="AB195" s="92">
        <f>+'Ark1'!Z618</f>
        <v>5.9607598032698599</v>
      </c>
      <c r="AC195" s="1">
        <f>+'Ark1'!AC618</f>
        <v>0</v>
      </c>
      <c r="AD195" s="11">
        <f>+'Ark1'!AE618</f>
        <v>0</v>
      </c>
      <c r="AE195" s="92">
        <f t="shared" si="37"/>
        <v>1.3594232749742534</v>
      </c>
      <c r="AF195" s="47"/>
      <c r="AH195" s="59"/>
    </row>
    <row r="196" spans="1:34" ht="15.6">
      <c r="A196" s="47"/>
      <c r="B196">
        <f>+'Ark1'!C619</f>
        <v>2013</v>
      </c>
      <c r="C196">
        <f>+'Ark1'!L619</f>
        <v>12</v>
      </c>
      <c r="D196" s="3" t="str">
        <f t="shared" si="39"/>
        <v>U+</v>
      </c>
      <c r="E196" s="316">
        <f>+'Ark1'!Q619</f>
        <v>272</v>
      </c>
      <c r="F196" s="316">
        <f>+'Ark1'!R619</f>
        <v>322</v>
      </c>
      <c r="G196" s="197">
        <f>+'Ark1'!AG619</f>
        <v>1.2890406673618335</v>
      </c>
      <c r="H196" s="197">
        <f t="shared" si="33"/>
        <v>5.533320809726483E-2</v>
      </c>
      <c r="I196" s="197">
        <f>+'Ark1'!AH619</f>
        <v>0</v>
      </c>
      <c r="J196" s="197"/>
      <c r="K196" s="443"/>
      <c r="L196" s="205"/>
      <c r="M196" s="92">
        <f>+'Ark1'!U619</f>
        <v>38.390993788819827</v>
      </c>
      <c r="N196" s="197">
        <f t="shared" si="34"/>
        <v>0.19373351484719592</v>
      </c>
      <c r="O196" s="197"/>
      <c r="P196" s="452"/>
      <c r="Q196" s="452"/>
      <c r="R196" s="462"/>
      <c r="S196" s="452"/>
      <c r="T196" s="1">
        <f>+'Ark1'!T619</f>
        <v>9.0714285714285694</v>
      </c>
      <c r="U196" s="197">
        <f t="shared" si="35"/>
        <v>0.41731898238747434</v>
      </c>
      <c r="V196" s="92">
        <f>+'Ark1'!W619</f>
        <v>53.726708074534152</v>
      </c>
      <c r="W196" s="95"/>
      <c r="X196" s="11">
        <f>+'Ark1'!X619</f>
        <v>100</v>
      </c>
      <c r="Y196" s="11">
        <f>+'Ark1'!Y619</f>
        <v>99.378881987577628</v>
      </c>
      <c r="Z196" s="11">
        <f>+'Ark1'!Z619</f>
        <v>6.5834971266124045</v>
      </c>
      <c r="AA196" s="71"/>
      <c r="AB196" s="92">
        <f>+'Ark1'!Z619</f>
        <v>6.5834971266124045</v>
      </c>
      <c r="AC196" s="1">
        <f>+'Ark1'!AC619</f>
        <v>0</v>
      </c>
      <c r="AD196" s="11">
        <f>+'Ark1'!AE619</f>
        <v>0</v>
      </c>
      <c r="AE196" s="92">
        <f t="shared" si="37"/>
        <v>1.1838235294117647</v>
      </c>
      <c r="AF196" s="47"/>
      <c r="AH196" s="59"/>
    </row>
    <row r="197" spans="1:34" ht="15.6">
      <c r="A197" s="47"/>
      <c r="B197">
        <f>+'Ark1'!C620</f>
        <v>2013</v>
      </c>
      <c r="C197">
        <f>+'Ark1'!L620</f>
        <v>13</v>
      </c>
      <c r="D197" s="3" t="str">
        <f t="shared" si="39"/>
        <v>E-</v>
      </c>
      <c r="E197" s="316">
        <f>+'Ark1'!Q620</f>
        <v>65</v>
      </c>
      <c r="F197" s="316">
        <f>+'Ark1'!R620</f>
        <v>73</v>
      </c>
      <c r="G197" s="197">
        <f>+'Ark1'!AG620</f>
        <v>0.32474452554744526</v>
      </c>
      <c r="H197" s="197">
        <f t="shared" si="33"/>
        <v>-2.3347334865837954E-2</v>
      </c>
      <c r="I197" s="197">
        <f>+'Ark1'!AH620</f>
        <v>0</v>
      </c>
      <c r="J197" s="197"/>
      <c r="K197" s="443"/>
      <c r="L197" s="205"/>
      <c r="M197" s="92">
        <f>+'Ark1'!U620</f>
        <v>42.661643835616445</v>
      </c>
      <c r="N197" s="197">
        <f t="shared" si="34"/>
        <v>1.7915139654865726</v>
      </c>
      <c r="O197" s="197"/>
      <c r="P197" s="452"/>
      <c r="Q197" s="452"/>
      <c r="R197" s="462"/>
      <c r="S197" s="452"/>
      <c r="T197" s="1">
        <f>+'Ark1'!T620</f>
        <v>9.9315068493150704</v>
      </c>
      <c r="U197" s="197">
        <f t="shared" si="35"/>
        <v>1.0613769791851979</v>
      </c>
      <c r="V197" s="92">
        <f>+'Ark1'!W620</f>
        <v>63.013698630136986</v>
      </c>
      <c r="W197" s="95"/>
      <c r="X197" s="11">
        <f>+'Ark1'!X620</f>
        <v>100</v>
      </c>
      <c r="Y197" s="11">
        <f>+'Ark1'!Y620</f>
        <v>100</v>
      </c>
      <c r="Z197" s="11">
        <f>+'Ark1'!Z620</f>
        <v>6.6139253289334716</v>
      </c>
      <c r="AA197" s="71"/>
      <c r="AB197" s="92">
        <f>+'Ark1'!Z620</f>
        <v>6.6139253289334716</v>
      </c>
      <c r="AC197" s="1">
        <f>+'Ark1'!AC620</f>
        <v>0</v>
      </c>
      <c r="AD197" s="11">
        <f>+'Ark1'!AE620</f>
        <v>0</v>
      </c>
      <c r="AE197" s="92">
        <f t="shared" si="37"/>
        <v>1.1230769230769231</v>
      </c>
      <c r="AF197" s="47"/>
      <c r="AH197" s="59"/>
    </row>
    <row r="198" spans="1:34" ht="15.6">
      <c r="A198" s="47"/>
      <c r="B198">
        <f>+'Ark1'!C621</f>
        <v>2013</v>
      </c>
      <c r="C198">
        <f>+'Ark1'!L621</f>
        <v>14</v>
      </c>
      <c r="D198" s="3" t="str">
        <f t="shared" si="39"/>
        <v>E</v>
      </c>
      <c r="E198" s="316">
        <f>+'Ark1'!Q621</f>
        <v>32</v>
      </c>
      <c r="F198" s="316">
        <f>+'Ark1'!R621</f>
        <v>33</v>
      </c>
      <c r="G198" s="197">
        <f>+'Ark1'!AG621</f>
        <v>0.14277372262773719</v>
      </c>
      <c r="H198" s="197">
        <f t="shared" si="33"/>
        <v>4.9518432153880521E-4</v>
      </c>
      <c r="I198" s="197">
        <f>+'Ark1'!AH621</f>
        <v>0</v>
      </c>
      <c r="J198" s="197"/>
      <c r="K198" s="443"/>
      <c r="L198" s="205"/>
      <c r="M198" s="92">
        <f>+'Ark1'!U621</f>
        <v>41.490909090909085</v>
      </c>
      <c r="N198" s="197">
        <f t="shared" si="34"/>
        <v>-2.6392961877022003E-3</v>
      </c>
      <c r="O198" s="197"/>
      <c r="P198" s="452"/>
      <c r="Q198" s="452"/>
      <c r="R198" s="462"/>
      <c r="S198" s="452"/>
      <c r="T198" s="1">
        <f>+'Ark1'!T621</f>
        <v>9.8181818181818183</v>
      </c>
      <c r="U198" s="197">
        <f t="shared" si="35"/>
        <v>1.4310850439882703</v>
      </c>
      <c r="V198" s="92">
        <f>+'Ark1'!W621</f>
        <v>63.636363636363633</v>
      </c>
      <c r="W198" s="95"/>
      <c r="X198" s="11">
        <f>+'Ark1'!X621</f>
        <v>100</v>
      </c>
      <c r="Y198" s="11">
        <f>+'Ark1'!Y621</f>
        <v>100</v>
      </c>
      <c r="Z198" s="11">
        <f>+'Ark1'!Z621</f>
        <v>8.6176479824434349</v>
      </c>
      <c r="AA198" s="71"/>
      <c r="AB198" s="92">
        <f>+'Ark1'!Z621</f>
        <v>8.6176479824434349</v>
      </c>
      <c r="AC198" s="1">
        <f>+'Ark1'!AC621</f>
        <v>0</v>
      </c>
      <c r="AD198" s="11">
        <f>+'Ark1'!AE621</f>
        <v>0</v>
      </c>
      <c r="AE198" s="92">
        <f t="shared" si="37"/>
        <v>1.03125</v>
      </c>
      <c r="AF198" s="47"/>
      <c r="AH198" s="59"/>
    </row>
    <row r="199" spans="1:34" ht="15.6">
      <c r="A199" s="47"/>
      <c r="B199">
        <f>+'Ark1'!C622</f>
        <v>2013</v>
      </c>
      <c r="C199">
        <f>+'Ark1'!L622</f>
        <v>15</v>
      </c>
      <c r="D199" s="3" t="str">
        <f t="shared" si="39"/>
        <v>E+</v>
      </c>
      <c r="E199" s="316">
        <f>+'Ark1'!Q622</f>
        <v>3</v>
      </c>
      <c r="F199" s="316">
        <f>+'Ark1'!R622</f>
        <v>3</v>
      </c>
      <c r="G199" s="197">
        <f>+'Ark1'!AG622</f>
        <v>1.4890510948905117E-2</v>
      </c>
      <c r="H199" s="197">
        <f t="shared" si="33"/>
        <v>5.2341971852954468E-3</v>
      </c>
      <c r="I199" s="197">
        <f>+'Ark1'!AH622</f>
        <v>0</v>
      </c>
      <c r="J199" s="197"/>
      <c r="K199" s="443"/>
      <c r="L199" s="205"/>
      <c r="M199" s="92">
        <f>+'Ark1'!U622</f>
        <v>47.6</v>
      </c>
      <c r="N199" s="197">
        <f t="shared" si="34"/>
        <v>3.9499999999999957</v>
      </c>
      <c r="O199" s="197"/>
      <c r="P199" s="452"/>
      <c r="Q199" s="452"/>
      <c r="R199" s="462"/>
      <c r="S199" s="452"/>
      <c r="T199" s="1">
        <f>+'Ark1'!T622</f>
        <v>9.6666666666666643</v>
      </c>
      <c r="U199" s="197">
        <f t="shared" si="35"/>
        <v>2.6666666666666643</v>
      </c>
      <c r="V199" s="92">
        <f>+'Ark1'!W622</f>
        <v>66.666666666666686</v>
      </c>
      <c r="W199" s="95"/>
      <c r="X199" s="11">
        <f>+'Ark1'!X622</f>
        <v>100</v>
      </c>
      <c r="Y199" s="11">
        <f>+'Ark1'!Y622</f>
        <v>100</v>
      </c>
      <c r="Z199" s="11">
        <f>+'Ark1'!Z622</f>
        <v>7.3489228235617503</v>
      </c>
      <c r="AA199" s="71"/>
      <c r="AB199" s="92">
        <f>+'Ark1'!Z622</f>
        <v>7.3489228235617503</v>
      </c>
      <c r="AC199" s="1">
        <f>+'Ark1'!AC622</f>
        <v>0</v>
      </c>
      <c r="AD199" s="11">
        <f>+'Ark1'!AE622</f>
        <v>0</v>
      </c>
      <c r="AE199" s="92">
        <f t="shared" si="37"/>
        <v>1</v>
      </c>
      <c r="AF199" s="47"/>
      <c r="AH199" s="59"/>
    </row>
    <row r="200" spans="1:34" ht="15.6">
      <c r="A200" s="47"/>
      <c r="B200" s="54">
        <f>+'Ark1'!C623</f>
        <v>2012</v>
      </c>
      <c r="C200" s="54">
        <f>+'Ark1'!L623</f>
        <v>1</v>
      </c>
      <c r="D200" s="65" t="s">
        <v>28</v>
      </c>
      <c r="E200" s="329">
        <f>+'Ark1'!Q623</f>
        <v>128</v>
      </c>
      <c r="F200" s="329">
        <f>+'Ark1'!R623</f>
        <v>190</v>
      </c>
      <c r="G200" s="179">
        <f>+'Ark1'!AG623</f>
        <v>0.26641692246311838</v>
      </c>
      <c r="H200" s="179">
        <f t="shared" si="33"/>
        <v>-5.4294516423866179E-2</v>
      </c>
      <c r="I200" s="179">
        <f>+'Ark1'!AH623</f>
        <v>0</v>
      </c>
      <c r="J200" s="179"/>
      <c r="K200" s="442"/>
      <c r="L200" s="273"/>
      <c r="M200" s="157">
        <f>+'Ark1'!U623</f>
        <v>12.676842105263155</v>
      </c>
      <c r="N200" s="179">
        <f t="shared" si="34"/>
        <v>-0.10448085193529266</v>
      </c>
      <c r="O200" s="179"/>
      <c r="P200" s="451"/>
      <c r="Q200" s="451"/>
      <c r="R200" s="461"/>
      <c r="S200" s="451"/>
      <c r="T200" s="56">
        <f>+'Ark1'!T623</f>
        <v>2.2789473684210528</v>
      </c>
      <c r="U200" s="179">
        <f t="shared" si="35"/>
        <v>0.15443374974400959</v>
      </c>
      <c r="V200" s="157">
        <f>+'Ark1'!W623</f>
        <v>0</v>
      </c>
      <c r="W200" s="95"/>
      <c r="X200" s="74">
        <f>+'Ark1'!X623</f>
        <v>23.684210526315795</v>
      </c>
      <c r="Y200" s="74">
        <f>+'Ark1'!Y623</f>
        <v>1.5789473684210529</v>
      </c>
      <c r="Z200" s="74">
        <f>+'Ark1'!Z623</f>
        <v>4.2584764419506067</v>
      </c>
      <c r="AA200" s="71"/>
      <c r="AB200" s="157">
        <f>+'Ark1'!Z623</f>
        <v>4.2584764419506067</v>
      </c>
      <c r="AC200" s="56">
        <f>+'Ark1'!AC623</f>
        <v>0</v>
      </c>
      <c r="AD200" s="74">
        <f>+'Ark1'!AE623</f>
        <v>0</v>
      </c>
      <c r="AE200" s="157">
        <f t="shared" si="37"/>
        <v>1.484375</v>
      </c>
      <c r="AF200" s="47"/>
      <c r="AH200" s="59"/>
    </row>
    <row r="201" spans="1:34" ht="15.6">
      <c r="A201" s="47"/>
      <c r="B201" s="54">
        <f>+'Ark1'!C624</f>
        <v>2012</v>
      </c>
      <c r="C201" s="54">
        <f>+'Ark1'!L624</f>
        <v>2</v>
      </c>
      <c r="D201" s="65" t="s">
        <v>29</v>
      </c>
      <c r="E201" s="329">
        <f>+'Ark1'!Q624</f>
        <v>482</v>
      </c>
      <c r="F201" s="329">
        <f>+'Ark1'!R624</f>
        <v>751</v>
      </c>
      <c r="G201" s="179">
        <f>+'Ark1'!AG624</f>
        <v>1.1409714517111853</v>
      </c>
      <c r="H201" s="179">
        <f t="shared" si="33"/>
        <v>-0.1588823203534675</v>
      </c>
      <c r="I201" s="179">
        <f>+'Ark1'!AH624</f>
        <v>0</v>
      </c>
      <c r="J201" s="179"/>
      <c r="K201" s="442"/>
      <c r="L201" s="273"/>
      <c r="M201" s="157">
        <f>+'Ark1'!U624</f>
        <v>13.735286284953398</v>
      </c>
      <c r="N201" s="179">
        <f t="shared" si="34"/>
        <v>-0.24937758059279247</v>
      </c>
      <c r="O201" s="179"/>
      <c r="P201" s="451"/>
      <c r="Q201" s="451"/>
      <c r="R201" s="461"/>
      <c r="S201" s="451"/>
      <c r="T201" s="56">
        <f>+'Ark1'!T624</f>
        <v>2.9826897470039944</v>
      </c>
      <c r="U201" s="179">
        <f t="shared" si="35"/>
        <v>0.21483260414685201</v>
      </c>
      <c r="V201" s="157">
        <f>+'Ark1'!W624</f>
        <v>0</v>
      </c>
      <c r="W201" s="95"/>
      <c r="X201" s="74">
        <f>+'Ark1'!X624</f>
        <v>32.223701731025315</v>
      </c>
      <c r="Y201" s="74">
        <f>+'Ark1'!Y624</f>
        <v>2.3968042609853519</v>
      </c>
      <c r="Z201" s="74">
        <f>+'Ark1'!Z624</f>
        <v>4.6172107421993633</v>
      </c>
      <c r="AA201" s="71"/>
      <c r="AB201" s="157">
        <f>+'Ark1'!Z624</f>
        <v>4.6172107421993633</v>
      </c>
      <c r="AC201" s="56">
        <f>+'Ark1'!AC624</f>
        <v>0</v>
      </c>
      <c r="AD201" s="74">
        <f>+'Ark1'!AE624</f>
        <v>0</v>
      </c>
      <c r="AE201" s="157">
        <f t="shared" si="37"/>
        <v>1.558091286307054</v>
      </c>
      <c r="AF201" s="47"/>
      <c r="AH201" s="59"/>
    </row>
    <row r="202" spans="1:34" ht="15.6">
      <c r="A202" s="47"/>
      <c r="B202" s="54">
        <f>+'Ark1'!C625</f>
        <v>2012</v>
      </c>
      <c r="C202" s="54">
        <f>+'Ark1'!L625</f>
        <v>3</v>
      </c>
      <c r="D202" s="65" t="s">
        <v>30</v>
      </c>
      <c r="E202" s="329">
        <f>+'Ark1'!Q625</f>
        <v>803</v>
      </c>
      <c r="F202" s="329">
        <f>+'Ark1'!R625</f>
        <v>1273</v>
      </c>
      <c r="G202" s="179">
        <f>+'Ark1'!AG625</f>
        <v>2.1471527092375471</v>
      </c>
      <c r="H202" s="179">
        <f t="shared" si="33"/>
        <v>-0.82134174641267776</v>
      </c>
      <c r="I202" s="179">
        <f>+'Ark1'!AH625</f>
        <v>0</v>
      </c>
      <c r="J202" s="179"/>
      <c r="K202" s="442"/>
      <c r="L202" s="273"/>
      <c r="M202" s="157">
        <f>+'Ark1'!U625</f>
        <v>15.248860958366038</v>
      </c>
      <c r="N202" s="179">
        <f t="shared" si="34"/>
        <v>-0.20818022109503964</v>
      </c>
      <c r="O202" s="179"/>
      <c r="P202" s="451"/>
      <c r="Q202" s="451"/>
      <c r="R202" s="461"/>
      <c r="S202" s="451"/>
      <c r="T202" s="56">
        <f>+'Ark1'!T625</f>
        <v>3.6292223095051055</v>
      </c>
      <c r="U202" s="179">
        <f t="shared" si="35"/>
        <v>8.9822207827423117E-2</v>
      </c>
      <c r="V202" s="157">
        <f>+'Ark1'!W625</f>
        <v>0.15710919088766698</v>
      </c>
      <c r="W202" s="95"/>
      <c r="X202" s="74">
        <f>+'Ark1'!X625</f>
        <v>42.026708562450899</v>
      </c>
      <c r="Y202" s="74">
        <f>+'Ark1'!Y625</f>
        <v>5.4988216810683443</v>
      </c>
      <c r="Z202" s="74">
        <f>+'Ark1'!Z625</f>
        <v>4.7823419020249682</v>
      </c>
      <c r="AA202" s="71"/>
      <c r="AB202" s="157">
        <f>+'Ark1'!Z625</f>
        <v>4.7823419020249682</v>
      </c>
      <c r="AC202" s="56">
        <f>+'Ark1'!AC625</f>
        <v>0</v>
      </c>
      <c r="AD202" s="74">
        <f>+'Ark1'!AE625</f>
        <v>0</v>
      </c>
      <c r="AE202" s="157">
        <f t="shared" si="37"/>
        <v>1.585305105853051</v>
      </c>
      <c r="AF202" s="47"/>
      <c r="AH202" s="59"/>
    </row>
    <row r="203" spans="1:34" ht="15.6">
      <c r="A203" s="47"/>
      <c r="B203" s="54">
        <f>+'Ark1'!C626</f>
        <v>2012</v>
      </c>
      <c r="C203" s="54">
        <f>+'Ark1'!L626</f>
        <v>4</v>
      </c>
      <c r="D203" s="65" t="s">
        <v>31</v>
      </c>
      <c r="E203" s="329">
        <f>+'Ark1'!Q626</f>
        <v>1395</v>
      </c>
      <c r="F203" s="329">
        <f>+'Ark1'!R626</f>
        <v>2440</v>
      </c>
      <c r="G203" s="179">
        <f>+'Ark1'!AG626</f>
        <v>4.5036693439248197</v>
      </c>
      <c r="H203" s="179">
        <f t="shared" si="33"/>
        <v>-0.81670574239672433</v>
      </c>
      <c r="I203" s="179">
        <f>+'Ark1'!AH626</f>
        <v>0</v>
      </c>
      <c r="J203" s="179"/>
      <c r="K203" s="442"/>
      <c r="L203" s="273"/>
      <c r="M203" s="157">
        <f>+'Ark1'!U626</f>
        <v>16.687049180327879</v>
      </c>
      <c r="N203" s="179">
        <f t="shared" si="34"/>
        <v>-0.6949284911234912</v>
      </c>
      <c r="O203" s="179"/>
      <c r="P203" s="451"/>
      <c r="Q203" s="451"/>
      <c r="R203" s="461"/>
      <c r="S203" s="451"/>
      <c r="T203" s="56">
        <f>+'Ark1'!T626</f>
        <v>4.3446721311475409</v>
      </c>
      <c r="U203" s="179">
        <f t="shared" si="35"/>
        <v>-3.8102988469684185E-2</v>
      </c>
      <c r="V203" s="157">
        <f>+'Ark1'!W626</f>
        <v>0.20491803278688528</v>
      </c>
      <c r="W203" s="95"/>
      <c r="X203" s="74">
        <f>+'Ark1'!X626</f>
        <v>51.352459016393439</v>
      </c>
      <c r="Y203" s="74">
        <f>+'Ark1'!Y626</f>
        <v>11.803278688524591</v>
      </c>
      <c r="Z203" s="74">
        <f>+'Ark1'!Z626</f>
        <v>5.0136547463516763</v>
      </c>
      <c r="AA203" s="71"/>
      <c r="AB203" s="157">
        <f>+'Ark1'!Z626</f>
        <v>5.0136547463516763</v>
      </c>
      <c r="AC203" s="56">
        <f>+'Ark1'!AC626</f>
        <v>0</v>
      </c>
      <c r="AD203" s="74">
        <f>+'Ark1'!AE626</f>
        <v>0</v>
      </c>
      <c r="AE203" s="157">
        <f t="shared" si="37"/>
        <v>1.7491039426523298</v>
      </c>
      <c r="AF203" s="47"/>
      <c r="AH203" s="59"/>
    </row>
    <row r="204" spans="1:34" ht="15.6">
      <c r="A204" s="47"/>
      <c r="B204" s="54">
        <f>+'Ark1'!C627</f>
        <v>2012</v>
      </c>
      <c r="C204" s="54">
        <f>+'Ark1'!L627</f>
        <v>5</v>
      </c>
      <c r="D204" s="65" t="s">
        <v>401</v>
      </c>
      <c r="E204" s="329">
        <f>+'Ark1'!Q627</f>
        <v>2221</v>
      </c>
      <c r="F204" s="329">
        <f>+'Ark1'!R627</f>
        <v>4110</v>
      </c>
      <c r="G204" s="179">
        <f>+'Ark1'!AG627</f>
        <v>8.5632035600716119</v>
      </c>
      <c r="H204" s="179">
        <f t="shared" si="33"/>
        <v>-1.2694022135349012</v>
      </c>
      <c r="I204" s="179">
        <f>+'Ark1'!AH627</f>
        <v>0</v>
      </c>
      <c r="J204" s="179"/>
      <c r="K204" s="442"/>
      <c r="L204" s="273"/>
      <c r="M204" s="157">
        <f>+'Ark1'!U627</f>
        <v>18.836374695863753</v>
      </c>
      <c r="N204" s="179">
        <f t="shared" si="34"/>
        <v>-0.90638162642600406</v>
      </c>
      <c r="O204" s="179"/>
      <c r="P204" s="451"/>
      <c r="Q204" s="451"/>
      <c r="R204" s="461"/>
      <c r="S204" s="451"/>
      <c r="T204" s="56">
        <f>+'Ark1'!T627</f>
        <v>5.1075425790754245</v>
      </c>
      <c r="U204" s="179">
        <f t="shared" si="35"/>
        <v>5.5788021145608546E-2</v>
      </c>
      <c r="V204" s="157">
        <f>+'Ark1'!W627</f>
        <v>0.99756690997566899</v>
      </c>
      <c r="W204" s="95"/>
      <c r="X204" s="74">
        <f>+'Ark1'!X627</f>
        <v>65.523114355231158</v>
      </c>
      <c r="Y204" s="74">
        <f>+'Ark1'!Y627</f>
        <v>23.454987834549879</v>
      </c>
      <c r="Z204" s="74">
        <f>+'Ark1'!Z627</f>
        <v>5.1701061932405636</v>
      </c>
      <c r="AA204" s="71"/>
      <c r="AB204" s="157">
        <f>+'Ark1'!Z627</f>
        <v>5.1701061932405636</v>
      </c>
      <c r="AC204" s="56">
        <f>+'Ark1'!AC627</f>
        <v>0</v>
      </c>
      <c r="AD204" s="74">
        <f>+'Ark1'!AE627</f>
        <v>0</v>
      </c>
      <c r="AE204" s="157">
        <f t="shared" si="37"/>
        <v>1.8505177847816299</v>
      </c>
      <c r="AF204" s="47"/>
      <c r="AH204" s="59"/>
    </row>
    <row r="205" spans="1:34" ht="15.6">
      <c r="A205" s="47"/>
      <c r="B205" s="54">
        <f>+'Ark1'!C628</f>
        <v>2012</v>
      </c>
      <c r="C205" s="54">
        <f>+'Ark1'!L628</f>
        <v>6</v>
      </c>
      <c r="D205" s="65" t="s">
        <v>32</v>
      </c>
      <c r="E205" s="329">
        <f>+'Ark1'!Q628</f>
        <v>2888</v>
      </c>
      <c r="F205" s="329">
        <f>+'Ark1'!R628</f>
        <v>5279</v>
      </c>
      <c r="G205" s="179">
        <f>+'Ark1'!AG628</f>
        <v>12.311943842507164</v>
      </c>
      <c r="H205" s="179">
        <f t="shared" si="33"/>
        <v>0.22674246690814215</v>
      </c>
      <c r="I205" s="179">
        <f>+'Ark1'!AH628</f>
        <v>0</v>
      </c>
      <c r="J205" s="179"/>
      <c r="K205" s="442"/>
      <c r="L205" s="273"/>
      <c r="M205" s="157">
        <f>+'Ark1'!U628</f>
        <v>21.085205531350628</v>
      </c>
      <c r="N205" s="179">
        <f t="shared" si="34"/>
        <v>-1.1692712755533954</v>
      </c>
      <c r="O205" s="179"/>
      <c r="P205" s="451"/>
      <c r="Q205" s="451"/>
      <c r="R205" s="461"/>
      <c r="S205" s="451"/>
      <c r="T205" s="56">
        <f>+'Ark1'!T628</f>
        <v>5.681947338511085</v>
      </c>
      <c r="U205" s="179">
        <f t="shared" si="35"/>
        <v>3.1821484501734609E-2</v>
      </c>
      <c r="V205" s="157">
        <f>+'Ark1'!W628</f>
        <v>3.2203068763023306</v>
      </c>
      <c r="W205" s="95"/>
      <c r="X205" s="74">
        <f>+'Ark1'!X628</f>
        <v>79.408978973290417</v>
      </c>
      <c r="Y205" s="74">
        <f>+'Ark1'!Y628</f>
        <v>37.791248342489105</v>
      </c>
      <c r="Z205" s="74">
        <f>+'Ark1'!Z628</f>
        <v>5.2833459091237511</v>
      </c>
      <c r="AA205" s="71"/>
      <c r="AB205" s="157">
        <f>+'Ark1'!Z628</f>
        <v>5.2833459091237511</v>
      </c>
      <c r="AC205" s="56">
        <f>+'Ark1'!AC628</f>
        <v>0</v>
      </c>
      <c r="AD205" s="74">
        <f>+'Ark1'!AE628</f>
        <v>0</v>
      </c>
      <c r="AE205" s="157">
        <f t="shared" si="37"/>
        <v>1.8279085872576177</v>
      </c>
      <c r="AF205" s="47"/>
      <c r="AH205" s="59"/>
    </row>
    <row r="206" spans="1:34" ht="15.6">
      <c r="A206" s="47"/>
      <c r="B206" s="54">
        <f>+'Ark1'!C629</f>
        <v>2012</v>
      </c>
      <c r="C206" s="54">
        <f>+'Ark1'!L629</f>
        <v>7</v>
      </c>
      <c r="D206" s="65" t="s">
        <v>33</v>
      </c>
      <c r="E206" s="329">
        <f>+'Ark1'!Q629</f>
        <v>3129</v>
      </c>
      <c r="F206" s="329">
        <f>+'Ark1'!R629</f>
        <v>5382</v>
      </c>
      <c r="G206" s="179">
        <f>+'Ark1'!AG629</f>
        <v>14.269908017251311</v>
      </c>
      <c r="H206" s="179">
        <f t="shared" si="33"/>
        <v>0.22348316188046269</v>
      </c>
      <c r="I206" s="179">
        <f>+'Ark1'!AH629</f>
        <v>0</v>
      </c>
      <c r="J206" s="179"/>
      <c r="K206" s="442"/>
      <c r="L206" s="273"/>
      <c r="M206" s="157">
        <f>+'Ark1'!U629</f>
        <v>23.970680044593145</v>
      </c>
      <c r="N206" s="179">
        <f t="shared" si="34"/>
        <v>-1.3356875895317586</v>
      </c>
      <c r="O206" s="179"/>
      <c r="P206" s="451"/>
      <c r="Q206" s="451"/>
      <c r="R206" s="461"/>
      <c r="S206" s="451"/>
      <c r="T206" s="56">
        <f>+'Ark1'!T629</f>
        <v>6.1306205871423245</v>
      </c>
      <c r="U206" s="179">
        <f t="shared" si="35"/>
        <v>-5.5131391749496217E-2</v>
      </c>
      <c r="V206" s="157">
        <f>+'Ark1'!W629</f>
        <v>6.3916759568933488</v>
      </c>
      <c r="W206" s="95"/>
      <c r="X206" s="74">
        <f>+'Ark1'!X629</f>
        <v>92.995169082125599</v>
      </c>
      <c r="Y206" s="74">
        <f>+'Ark1'!Y629</f>
        <v>58.584169453734681</v>
      </c>
      <c r="Z206" s="74">
        <f>+'Ark1'!Z629</f>
        <v>5.0628769145238408</v>
      </c>
      <c r="AA206" s="71"/>
      <c r="AB206" s="157">
        <f>+'Ark1'!Z629</f>
        <v>5.0628769145238408</v>
      </c>
      <c r="AC206" s="56">
        <f>+'Ark1'!AC629</f>
        <v>0</v>
      </c>
      <c r="AD206" s="74">
        <f>+'Ark1'!AE629</f>
        <v>0</v>
      </c>
      <c r="AE206" s="157">
        <f t="shared" si="37"/>
        <v>1.7200383509108341</v>
      </c>
      <c r="AF206" s="47"/>
      <c r="AH206" s="59"/>
    </row>
    <row r="207" spans="1:34" ht="15.6">
      <c r="A207" s="47"/>
      <c r="B207" s="54">
        <f>+'Ark1'!C630</f>
        <v>2012</v>
      </c>
      <c r="C207" s="54">
        <f>+'Ark1'!L630</f>
        <v>8</v>
      </c>
      <c r="D207" s="65" t="s">
        <v>34</v>
      </c>
      <c r="E207" s="329">
        <f>+'Ark1'!Q630</f>
        <v>4063</v>
      </c>
      <c r="F207" s="329">
        <f>+'Ark1'!R630</f>
        <v>8054</v>
      </c>
      <c r="G207" s="179">
        <f>+'Ark1'!AG630</f>
        <v>24.02321630021158</v>
      </c>
      <c r="H207" s="179">
        <f t="shared" si="33"/>
        <v>1.5778579704964528</v>
      </c>
      <c r="I207" s="179">
        <f>+'Ark1'!AH630</f>
        <v>0</v>
      </c>
      <c r="J207" s="179"/>
      <c r="K207" s="442"/>
      <c r="L207" s="273"/>
      <c r="M207" s="157">
        <f>+'Ark1'!U630</f>
        <v>26.966364539359358</v>
      </c>
      <c r="N207" s="179">
        <f t="shared" si="34"/>
        <v>-1.3976700072168207</v>
      </c>
      <c r="O207" s="179"/>
      <c r="P207" s="451"/>
      <c r="Q207" s="451"/>
      <c r="R207" s="461"/>
      <c r="S207" s="451"/>
      <c r="T207" s="56">
        <f>+'Ark1'!T630</f>
        <v>6.8190961013161191</v>
      </c>
      <c r="U207" s="179">
        <f t="shared" si="35"/>
        <v>-0.1422857617313813</v>
      </c>
      <c r="V207" s="157">
        <f>+'Ark1'!W630</f>
        <v>13.868885026074</v>
      </c>
      <c r="W207" s="95"/>
      <c r="X207" s="74">
        <f>+'Ark1'!X630</f>
        <v>97.566426620312882</v>
      </c>
      <c r="Y207" s="74">
        <f>+'Ark1'!Y630</f>
        <v>77.712937670722638</v>
      </c>
      <c r="Z207" s="74">
        <f>+'Ark1'!Z630</f>
        <v>5.3420470671697426</v>
      </c>
      <c r="AA207" s="71"/>
      <c r="AB207" s="157">
        <f>+'Ark1'!Z630</f>
        <v>5.3420470671697426</v>
      </c>
      <c r="AC207" s="56">
        <f>+'Ark1'!AC630</f>
        <v>0</v>
      </c>
      <c r="AD207" s="74">
        <f>+'Ark1'!AE630</f>
        <v>0</v>
      </c>
      <c r="AE207" s="157">
        <f t="shared" si="37"/>
        <v>1.9822791041102634</v>
      </c>
      <c r="AF207" s="47"/>
      <c r="AH207" s="59"/>
    </row>
    <row r="208" spans="1:34" ht="15.6">
      <c r="A208" s="47"/>
      <c r="B208" s="54">
        <f>+'Ark1'!C631</f>
        <v>2012</v>
      </c>
      <c r="C208" s="54">
        <f>+'Ark1'!L631</f>
        <v>9</v>
      </c>
      <c r="D208" s="65" t="s">
        <v>35</v>
      </c>
      <c r="E208" s="329">
        <f>+'Ark1'!Q631</f>
        <v>3125</v>
      </c>
      <c r="F208" s="329">
        <f>+'Ark1'!R631</f>
        <v>5505</v>
      </c>
      <c r="G208" s="179">
        <f>+'Ark1'!AG631</f>
        <v>18.66038943592639</v>
      </c>
      <c r="H208" s="179">
        <f t="shared" si="33"/>
        <v>4.4503820349390821E-3</v>
      </c>
      <c r="I208" s="179">
        <f>+'Ark1'!AH631</f>
        <v>0</v>
      </c>
      <c r="J208" s="179"/>
      <c r="K208" s="442"/>
      <c r="L208" s="273"/>
      <c r="M208" s="157">
        <f>+'Ark1'!U631</f>
        <v>30.645467756584992</v>
      </c>
      <c r="N208" s="179">
        <f t="shared" si="34"/>
        <v>-1.4577580498665696</v>
      </c>
      <c r="O208" s="179"/>
      <c r="P208" s="451"/>
      <c r="Q208" s="451"/>
      <c r="R208" s="461"/>
      <c r="S208" s="451"/>
      <c r="T208" s="56">
        <f>+'Ark1'!T631</f>
        <v>7.5188010899182558</v>
      </c>
      <c r="U208" s="179">
        <f t="shared" si="35"/>
        <v>-0.21439783481292629</v>
      </c>
      <c r="V208" s="157">
        <f>+'Ark1'!W631</f>
        <v>26.757493188010901</v>
      </c>
      <c r="W208" s="95"/>
      <c r="X208" s="74">
        <f>+'Ark1'!X631</f>
        <v>99.6548592188919</v>
      </c>
      <c r="Y208" s="74">
        <f>+'Ark1'!Y631</f>
        <v>91.82561307901905</v>
      </c>
      <c r="Z208" s="74">
        <f>+'Ark1'!Z631</f>
        <v>5.4483256503685551</v>
      </c>
      <c r="AA208" s="71"/>
      <c r="AB208" s="157">
        <f>+'Ark1'!Z631</f>
        <v>5.4483256503685551</v>
      </c>
      <c r="AC208" s="56">
        <f>+'Ark1'!AC631</f>
        <v>0</v>
      </c>
      <c r="AD208" s="74">
        <f>+'Ark1'!AE631</f>
        <v>0</v>
      </c>
      <c r="AE208" s="157">
        <f t="shared" si="37"/>
        <v>1.7616000000000001</v>
      </c>
      <c r="AF208" s="47"/>
      <c r="AH208" s="59"/>
    </row>
    <row r="209" spans="1:34" ht="15.6">
      <c r="A209" s="47"/>
      <c r="B209" s="54">
        <f>+'Ark1'!C632</f>
        <v>2012</v>
      </c>
      <c r="C209" s="54">
        <f>+'Ark1'!L632</f>
        <v>10</v>
      </c>
      <c r="D209" s="65" t="s">
        <v>36</v>
      </c>
      <c r="E209" s="329">
        <f>+'Ark1'!Q632</f>
        <v>1474</v>
      </c>
      <c r="F209" s="329">
        <f>+'Ark1'!R632</f>
        <v>2114</v>
      </c>
      <c r="G209" s="179">
        <f>+'Ark1'!AG632</f>
        <v>7.7809868398712192</v>
      </c>
      <c r="H209" s="179">
        <f t="shared" si="33"/>
        <v>0.55966812106498853</v>
      </c>
      <c r="I209" s="179">
        <f>+'Ark1'!AH632</f>
        <v>0</v>
      </c>
      <c r="J209" s="179"/>
      <c r="K209" s="442"/>
      <c r="L209" s="273"/>
      <c r="M209" s="157">
        <f>+'Ark1'!U632</f>
        <v>33.276111636707725</v>
      </c>
      <c r="N209" s="179">
        <f t="shared" si="34"/>
        <v>-1.0770699703522055</v>
      </c>
      <c r="O209" s="179"/>
      <c r="P209" s="451"/>
      <c r="Q209" s="451"/>
      <c r="R209" s="461"/>
      <c r="S209" s="451"/>
      <c r="T209" s="56">
        <f>+'Ark1'!T632</f>
        <v>7.9082308420056755</v>
      </c>
      <c r="U209" s="179">
        <f t="shared" si="35"/>
        <v>-0.20788620397667401</v>
      </c>
      <c r="V209" s="157">
        <f>+'Ark1'!W632</f>
        <v>35.619678334910127</v>
      </c>
      <c r="W209" s="95"/>
      <c r="X209" s="74">
        <f>+'Ark1'!X632</f>
        <v>99.858088930936617</v>
      </c>
      <c r="Y209" s="74">
        <f>+'Ark1'!Y632</f>
        <v>96.972563859981094</v>
      </c>
      <c r="Z209" s="74">
        <f>+'Ark1'!Z632</f>
        <v>5.6548429373415772</v>
      </c>
      <c r="AA209" s="71"/>
      <c r="AB209" s="157">
        <f>+'Ark1'!Z632</f>
        <v>5.6548429373415772</v>
      </c>
      <c r="AC209" s="56">
        <f>+'Ark1'!AC632</f>
        <v>0</v>
      </c>
      <c r="AD209" s="74">
        <f>+'Ark1'!AE632</f>
        <v>0</v>
      </c>
      <c r="AE209" s="157">
        <f t="shared" si="37"/>
        <v>1.4341926729986432</v>
      </c>
      <c r="AF209" s="47"/>
      <c r="AH209" s="59"/>
    </row>
    <row r="210" spans="1:34" ht="15.6">
      <c r="A210" s="47"/>
      <c r="B210" s="54">
        <f>+'Ark1'!C633</f>
        <v>2012</v>
      </c>
      <c r="C210" s="54">
        <f>+'Ark1'!L633</f>
        <v>11</v>
      </c>
      <c r="D210" s="65" t="s">
        <v>37</v>
      </c>
      <c r="E210" s="329">
        <f>+'Ark1'!Q633</f>
        <v>817</v>
      </c>
      <c r="F210" s="329">
        <f>+'Ark1'!R633</f>
        <v>1161</v>
      </c>
      <c r="G210" s="179">
        <f>+'Ark1'!AG633</f>
        <v>4.5984074050763839</v>
      </c>
      <c r="H210" s="179">
        <f t="shared" si="33"/>
        <v>0.3837096083370195</v>
      </c>
      <c r="I210" s="179">
        <f>+'Ark1'!AH633</f>
        <v>0</v>
      </c>
      <c r="J210" s="179"/>
      <c r="K210" s="442"/>
      <c r="L210" s="273"/>
      <c r="M210" s="157">
        <f>+'Ark1'!U633</f>
        <v>35.807838070628762</v>
      </c>
      <c r="N210" s="179">
        <f t="shared" si="34"/>
        <v>-0.68235635033491349</v>
      </c>
      <c r="O210" s="179"/>
      <c r="P210" s="451"/>
      <c r="Q210" s="451"/>
      <c r="R210" s="461"/>
      <c r="S210" s="451"/>
      <c r="T210" s="56">
        <f>+'Ark1'!T633</f>
        <v>8.2127476313522809</v>
      </c>
      <c r="U210" s="179">
        <f t="shared" si="35"/>
        <v>-0.40432760110756938</v>
      </c>
      <c r="V210" s="157">
        <f>+'Ark1'!W633</f>
        <v>40.654608096468557</v>
      </c>
      <c r="W210" s="95"/>
      <c r="X210" s="74">
        <f>+'Ark1'!X633</f>
        <v>100</v>
      </c>
      <c r="Y210" s="74">
        <f>+'Ark1'!Y633</f>
        <v>98.53574504737297</v>
      </c>
      <c r="Z210" s="74">
        <f>+'Ark1'!Z633</f>
        <v>5.6828965538405605</v>
      </c>
      <c r="AA210" s="71"/>
      <c r="AB210" s="157">
        <f>+'Ark1'!Z633</f>
        <v>5.6828965538405605</v>
      </c>
      <c r="AC210" s="56">
        <f>+'Ark1'!AC633</f>
        <v>0</v>
      </c>
      <c r="AD210" s="74">
        <f>+'Ark1'!AE633</f>
        <v>0</v>
      </c>
      <c r="AE210" s="157">
        <f t="shared" si="37"/>
        <v>1.4210526315789473</v>
      </c>
      <c r="AF210" s="47"/>
      <c r="AH210" s="59"/>
    </row>
    <row r="211" spans="1:34" ht="15.6">
      <c r="A211" s="47"/>
      <c r="B211" s="54">
        <f>+'Ark1'!C634</f>
        <v>2012</v>
      </c>
      <c r="C211" s="54">
        <f>+'Ark1'!L634</f>
        <v>12</v>
      </c>
      <c r="D211" s="65" t="s">
        <v>38</v>
      </c>
      <c r="E211" s="329">
        <f>+'Ark1'!Q634</f>
        <v>239</v>
      </c>
      <c r="F211" s="329">
        <f>+'Ark1'!R634</f>
        <v>292</v>
      </c>
      <c r="G211" s="179">
        <f>+'Ark1'!AG634</f>
        <v>1.2337074592645687</v>
      </c>
      <c r="H211" s="179">
        <f t="shared" si="33"/>
        <v>6.7847957392466851E-2</v>
      </c>
      <c r="I211" s="179">
        <f>+'Ark1'!AH634</f>
        <v>0</v>
      </c>
      <c r="J211" s="179"/>
      <c r="K211" s="442"/>
      <c r="L211" s="273"/>
      <c r="M211" s="157">
        <f>+'Ark1'!U634</f>
        <v>38.197260273972631</v>
      </c>
      <c r="N211" s="179">
        <f t="shared" si="34"/>
        <v>-0.44675267101116845</v>
      </c>
      <c r="O211" s="179"/>
      <c r="P211" s="451"/>
      <c r="Q211" s="451"/>
      <c r="R211" s="461"/>
      <c r="S211" s="451"/>
      <c r="T211" s="56">
        <f>+'Ark1'!T634</f>
        <v>8.6541095890410951</v>
      </c>
      <c r="U211" s="179">
        <f t="shared" si="35"/>
        <v>-0.33618167309482772</v>
      </c>
      <c r="V211" s="157">
        <f>+'Ark1'!W634</f>
        <v>48.972602739726007</v>
      </c>
      <c r="W211" s="95"/>
      <c r="X211" s="74">
        <f>+'Ark1'!X634</f>
        <v>100</v>
      </c>
      <c r="Y211" s="74">
        <f>+'Ark1'!Y634</f>
        <v>99.657534246575366</v>
      </c>
      <c r="Z211" s="74">
        <f>+'Ark1'!Z634</f>
        <v>5.7346811451348554</v>
      </c>
      <c r="AA211" s="71"/>
      <c r="AB211" s="157">
        <f>+'Ark1'!Z634</f>
        <v>5.7346811451348554</v>
      </c>
      <c r="AC211" s="56">
        <f>+'Ark1'!AC634</f>
        <v>0</v>
      </c>
      <c r="AD211" s="74">
        <f>+'Ark1'!AE634</f>
        <v>0</v>
      </c>
      <c r="AE211" s="157">
        <f t="shared" si="37"/>
        <v>1.2217573221757323</v>
      </c>
      <c r="AF211" s="47"/>
      <c r="AH211" s="59"/>
    </row>
    <row r="212" spans="1:34" ht="15.6">
      <c r="A212" s="47"/>
      <c r="B212" s="54">
        <f>+'Ark1'!C635</f>
        <v>2012</v>
      </c>
      <c r="C212" s="54">
        <f>+'Ark1'!L635</f>
        <v>13</v>
      </c>
      <c r="D212" s="65" t="s">
        <v>39</v>
      </c>
      <c r="E212" s="329">
        <f>+'Ark1'!Q635</f>
        <v>64</v>
      </c>
      <c r="F212" s="329">
        <f>+'Ark1'!R635</f>
        <v>77</v>
      </c>
      <c r="G212" s="179">
        <f>+'Ark1'!AG635</f>
        <v>0.34809186041328322</v>
      </c>
      <c r="H212" s="179">
        <f t="shared" si="33"/>
        <v>5.3946904271412188E-2</v>
      </c>
      <c r="I212" s="179">
        <f>+'Ark1'!AH635</f>
        <v>0</v>
      </c>
      <c r="J212" s="179"/>
      <c r="K212" s="442"/>
      <c r="L212" s="273"/>
      <c r="M212" s="157">
        <f>+'Ark1'!U635</f>
        <v>40.870129870129873</v>
      </c>
      <c r="N212" s="179">
        <f t="shared" si="34"/>
        <v>0.15796770796772108</v>
      </c>
      <c r="O212" s="179"/>
      <c r="P212" s="451"/>
      <c r="Q212" s="451"/>
      <c r="R212" s="461"/>
      <c r="S212" s="451"/>
      <c r="T212" s="56">
        <f>+'Ark1'!T635</f>
        <v>8.8701298701298725</v>
      </c>
      <c r="U212" s="179">
        <f t="shared" si="35"/>
        <v>8.634608634609009E-2</v>
      </c>
      <c r="V212" s="157">
        <f>+'Ark1'!W635</f>
        <v>45.454545454545446</v>
      </c>
      <c r="W212" s="95"/>
      <c r="X212" s="74">
        <f>+'Ark1'!X635</f>
        <v>100</v>
      </c>
      <c r="Y212" s="74">
        <f>+'Ark1'!Y635</f>
        <v>100</v>
      </c>
      <c r="Z212" s="74">
        <f>+'Ark1'!Z635</f>
        <v>5.596336114388742</v>
      </c>
      <c r="AA212" s="71"/>
      <c r="AB212" s="157">
        <f>+'Ark1'!Z635</f>
        <v>5.596336114388742</v>
      </c>
      <c r="AC212" s="56">
        <f>+'Ark1'!AC635</f>
        <v>0</v>
      </c>
      <c r="AD212" s="74">
        <f>+'Ark1'!AE635</f>
        <v>0</v>
      </c>
      <c r="AE212" s="157">
        <f t="shared" si="37"/>
        <v>1.203125</v>
      </c>
      <c r="AF212" s="47"/>
      <c r="AH212" s="59"/>
    </row>
    <row r="213" spans="1:34" ht="15.6">
      <c r="A213" s="47"/>
      <c r="B213" s="54">
        <f>+'Ark1'!C636</f>
        <v>2012</v>
      </c>
      <c r="C213" s="54">
        <f>+'Ark1'!L636</f>
        <v>14</v>
      </c>
      <c r="D213" s="65" t="s">
        <v>402</v>
      </c>
      <c r="E213" s="329">
        <f>+'Ark1'!Q636</f>
        <v>29</v>
      </c>
      <c r="F213" s="329">
        <f>+'Ark1'!R636</f>
        <v>31</v>
      </c>
      <c r="G213" s="179">
        <f>+'Ark1'!AG636</f>
        <v>0.14227853830619838</v>
      </c>
      <c r="H213" s="179">
        <f t="shared" ref="H213:H276" si="40">+G213-G228</f>
        <v>1.9531819794046348E-2</v>
      </c>
      <c r="I213" s="179">
        <f>+'Ark1'!AH636</f>
        <v>0</v>
      </c>
      <c r="J213" s="179"/>
      <c r="K213" s="442"/>
      <c r="L213" s="273"/>
      <c r="M213" s="157">
        <f>+'Ark1'!U636</f>
        <v>41.493548387096787</v>
      </c>
      <c r="N213" s="179">
        <f t="shared" ref="N213:N276" si="41">+M213-M228</f>
        <v>-0.41311827956988623</v>
      </c>
      <c r="O213" s="179"/>
      <c r="P213" s="451"/>
      <c r="Q213" s="451"/>
      <c r="R213" s="461"/>
      <c r="S213" s="451"/>
      <c r="T213" s="56">
        <f>+'Ark1'!T636</f>
        <v>8.387096774193548</v>
      </c>
      <c r="U213" s="179">
        <f t="shared" ref="U213:U276" si="42">+T213-T228</f>
        <v>-0.57956989247312052</v>
      </c>
      <c r="V213" s="157">
        <f>+'Ark1'!W636</f>
        <v>45.161290322580641</v>
      </c>
      <c r="W213" s="95"/>
      <c r="X213" s="74">
        <f>+'Ark1'!X636</f>
        <v>100</v>
      </c>
      <c r="Y213" s="74">
        <f>+'Ark1'!Y636</f>
        <v>100</v>
      </c>
      <c r="Z213" s="74">
        <f>+'Ark1'!Z636</f>
        <v>7.4426380808485311</v>
      </c>
      <c r="AA213" s="71"/>
      <c r="AB213" s="157">
        <f>+'Ark1'!Z636</f>
        <v>7.4426380808485311</v>
      </c>
      <c r="AC213" s="56">
        <f>+'Ark1'!AC636</f>
        <v>0</v>
      </c>
      <c r="AD213" s="74">
        <f>+'Ark1'!AE636</f>
        <v>0</v>
      </c>
      <c r="AE213" s="157">
        <f t="shared" si="37"/>
        <v>1.0689655172413792</v>
      </c>
      <c r="AF213" s="47"/>
      <c r="AH213" s="59"/>
    </row>
    <row r="214" spans="1:34" ht="15.6">
      <c r="A214" s="47"/>
      <c r="B214" s="54">
        <f>+'Ark1'!C637</f>
        <v>2012</v>
      </c>
      <c r="C214" s="54">
        <f>+'Ark1'!L637</f>
        <v>15</v>
      </c>
      <c r="D214" s="65" t="s">
        <v>40</v>
      </c>
      <c r="E214" s="329">
        <f>+'Ark1'!Q637</f>
        <v>2</v>
      </c>
      <c r="F214" s="329">
        <f>+'Ark1'!R637</f>
        <v>2</v>
      </c>
      <c r="G214" s="179">
        <f>+'Ark1'!AG637</f>
        <v>9.65631376360967E-3</v>
      </c>
      <c r="H214" s="179">
        <f t="shared" si="40"/>
        <v>3.3881469417196301E-3</v>
      </c>
      <c r="I214" s="179">
        <f>+'Ark1'!AH637</f>
        <v>0</v>
      </c>
      <c r="J214" s="179"/>
      <c r="K214" s="442"/>
      <c r="L214" s="273"/>
      <c r="M214" s="157">
        <f>+'Ark1'!U637</f>
        <v>43.650000000000006</v>
      </c>
      <c r="N214" s="179">
        <f t="shared" si="41"/>
        <v>11.550000000000004</v>
      </c>
      <c r="O214" s="179"/>
      <c r="P214" s="451"/>
      <c r="Q214" s="451"/>
      <c r="R214" s="461"/>
      <c r="S214" s="451"/>
      <c r="T214" s="56">
        <f>+'Ark1'!T637</f>
        <v>7</v>
      </c>
      <c r="U214" s="179">
        <f t="shared" si="42"/>
        <v>2</v>
      </c>
      <c r="V214" s="157">
        <f>+'Ark1'!W637</f>
        <v>0</v>
      </c>
      <c r="W214" s="95"/>
      <c r="X214" s="74">
        <f>+'Ark1'!X637</f>
        <v>100</v>
      </c>
      <c r="Y214" s="74">
        <f>+'Ark1'!Y637</f>
        <v>100</v>
      </c>
      <c r="Z214" s="74">
        <f>+'Ark1'!Z637</f>
        <v>3.8499999999999694</v>
      </c>
      <c r="AA214" s="71"/>
      <c r="AB214" s="157">
        <f>+'Ark1'!Z637</f>
        <v>3.8499999999999694</v>
      </c>
      <c r="AC214" s="56">
        <f>+'Ark1'!AC637</f>
        <v>0</v>
      </c>
      <c r="AD214" s="74">
        <f>+'Ark1'!AE637</f>
        <v>0</v>
      </c>
      <c r="AE214" s="157">
        <f t="shared" si="37"/>
        <v>1</v>
      </c>
      <c r="AF214" s="47"/>
      <c r="AH214" s="59"/>
    </row>
    <row r="215" spans="1:34" ht="15.6">
      <c r="A215" s="47"/>
      <c r="B215">
        <f>+'Ark1'!C638</f>
        <v>2011</v>
      </c>
      <c r="C215">
        <f>+'Ark1'!L638</f>
        <v>1</v>
      </c>
      <c r="D215" s="3" t="str">
        <f t="shared" ref="D215" si="43">+D200</f>
        <v>P-</v>
      </c>
      <c r="E215" s="316">
        <f>+'Ark1'!Q638</f>
        <v>170</v>
      </c>
      <c r="F215" s="316">
        <f>+'Ark1'!R638</f>
        <v>257</v>
      </c>
      <c r="G215" s="197">
        <f>+'Ark1'!AG638</f>
        <v>0.32071143888698456</v>
      </c>
      <c r="H215" s="197">
        <f t="shared" si="40"/>
        <v>6.1775047555663432E-2</v>
      </c>
      <c r="I215" s="197">
        <f>+'Ark1'!AH638</f>
        <v>0</v>
      </c>
      <c r="J215" s="197"/>
      <c r="K215" s="443"/>
      <c r="L215" s="205"/>
      <c r="M215" s="92">
        <f>+'Ark1'!U638</f>
        <v>12.781322957198448</v>
      </c>
      <c r="N215" s="197">
        <f t="shared" si="41"/>
        <v>1.1092850425065084</v>
      </c>
      <c r="O215" s="197"/>
      <c r="P215" s="452"/>
      <c r="Q215" s="452"/>
      <c r="R215" s="462"/>
      <c r="S215" s="452"/>
      <c r="T215" s="1">
        <f>+'Ark1'!T638</f>
        <v>2.1245136186770432</v>
      </c>
      <c r="U215" s="197">
        <f t="shared" si="42"/>
        <v>7.7120253748133472E-2</v>
      </c>
      <c r="V215" s="92">
        <f>+'Ark1'!W638</f>
        <v>0</v>
      </c>
      <c r="W215" s="95"/>
      <c r="X215" s="11">
        <f>+'Ark1'!X638</f>
        <v>22.957198443579763</v>
      </c>
      <c r="Y215" s="11">
        <f>+'Ark1'!Y638</f>
        <v>1.1673151750972763</v>
      </c>
      <c r="Z215" s="11">
        <f>+'Ark1'!Z638</f>
        <v>4.3532582502940249</v>
      </c>
      <c r="AA215" s="71"/>
      <c r="AB215" s="92">
        <f>+'Ark1'!Z638</f>
        <v>4.3532582502940249</v>
      </c>
      <c r="AC215" s="1">
        <f>+'Ark1'!AC638</f>
        <v>0</v>
      </c>
      <c r="AD215" s="11">
        <f>+'Ark1'!AE638</f>
        <v>0</v>
      </c>
      <c r="AE215" s="92">
        <f t="shared" si="37"/>
        <v>1.5117647058823529</v>
      </c>
      <c r="AF215" s="47"/>
      <c r="AH215" s="59"/>
    </row>
    <row r="216" spans="1:34" ht="15.6">
      <c r="A216" s="47"/>
      <c r="B216">
        <f>+'Ark1'!C639</f>
        <v>2011</v>
      </c>
      <c r="C216">
        <f>+'Ark1'!L639</f>
        <v>2</v>
      </c>
      <c r="D216" s="3" t="str">
        <f t="shared" si="39"/>
        <v>P</v>
      </c>
      <c r="E216" s="316">
        <f>+'Ark1'!Q639</f>
        <v>555</v>
      </c>
      <c r="F216" s="316">
        <f>+'Ark1'!R639</f>
        <v>952</v>
      </c>
      <c r="G216" s="197">
        <f>+'Ark1'!AG639</f>
        <v>1.2998537720646528</v>
      </c>
      <c r="H216" s="197">
        <f t="shared" si="40"/>
        <v>-3.6283210035308322E-3</v>
      </c>
      <c r="I216" s="197">
        <f>+'Ark1'!AH639</f>
        <v>0</v>
      </c>
      <c r="J216" s="197"/>
      <c r="K216" s="443"/>
      <c r="L216" s="205"/>
      <c r="M216" s="92">
        <f>+'Ark1'!U639</f>
        <v>13.984663865546191</v>
      </c>
      <c r="N216" s="197">
        <f t="shared" si="41"/>
        <v>0.43526495844235491</v>
      </c>
      <c r="O216" s="197"/>
      <c r="P216" s="452"/>
      <c r="Q216" s="452"/>
      <c r="R216" s="462"/>
      <c r="S216" s="452"/>
      <c r="T216" s="1">
        <f>+'Ark1'!T639</f>
        <v>2.7678571428571423</v>
      </c>
      <c r="U216" s="197">
        <f t="shared" si="42"/>
        <v>7.0589383294301644E-2</v>
      </c>
      <c r="V216" s="92">
        <f>+'Ark1'!W639</f>
        <v>0</v>
      </c>
      <c r="W216" s="95"/>
      <c r="X216" s="11">
        <f>+'Ark1'!X639</f>
        <v>32.773109243697483</v>
      </c>
      <c r="Y216" s="11">
        <f>+'Ark1'!Y639</f>
        <v>3.4663865546218497</v>
      </c>
      <c r="Z216" s="11">
        <f>+'Ark1'!Z639</f>
        <v>4.500326329488562</v>
      </c>
      <c r="AA216" s="71"/>
      <c r="AB216" s="92">
        <f>+'Ark1'!Z639</f>
        <v>4.500326329488562</v>
      </c>
      <c r="AC216" s="1">
        <f>+'Ark1'!AC639</f>
        <v>0</v>
      </c>
      <c r="AD216" s="11">
        <f>+'Ark1'!AE639</f>
        <v>0</v>
      </c>
      <c r="AE216" s="92">
        <f t="shared" si="37"/>
        <v>1.7153153153153153</v>
      </c>
      <c r="AF216" s="47"/>
      <c r="AH216" s="59"/>
    </row>
    <row r="217" spans="1:34" ht="15.6">
      <c r="A217" s="47"/>
      <c r="B217">
        <f>+'Ark1'!C640</f>
        <v>2011</v>
      </c>
      <c r="C217">
        <f>+'Ark1'!L640</f>
        <v>3</v>
      </c>
      <c r="D217" s="3" t="str">
        <f t="shared" si="39"/>
        <v>P+</v>
      </c>
      <c r="E217" s="316">
        <f>+'Ark1'!Q640</f>
        <v>1067</v>
      </c>
      <c r="F217" s="316">
        <f>+'Ark1'!R640</f>
        <v>1967</v>
      </c>
      <c r="G217" s="197">
        <f>+'Ark1'!AG640</f>
        <v>2.9684944556502249</v>
      </c>
      <c r="H217" s="197">
        <f t="shared" si="40"/>
        <v>-0.10879864594071265</v>
      </c>
      <c r="I217" s="197">
        <f>+'Ark1'!AH640</f>
        <v>0</v>
      </c>
      <c r="J217" s="197"/>
      <c r="K217" s="443"/>
      <c r="L217" s="205"/>
      <c r="M217" s="92">
        <f>+'Ark1'!U640</f>
        <v>15.457041179461077</v>
      </c>
      <c r="N217" s="197">
        <f t="shared" si="41"/>
        <v>0.39332527621869318</v>
      </c>
      <c r="O217" s="197"/>
      <c r="P217" s="452"/>
      <c r="Q217" s="452"/>
      <c r="R217" s="462"/>
      <c r="S217" s="452"/>
      <c r="T217" s="1">
        <f>+'Ark1'!T640</f>
        <v>3.5394001016776824</v>
      </c>
      <c r="U217" s="197">
        <f t="shared" si="42"/>
        <v>-0.15076973877522493</v>
      </c>
      <c r="V217" s="92">
        <f>+'Ark1'!W640</f>
        <v>0.15251652262328416</v>
      </c>
      <c r="W217" s="95"/>
      <c r="X217" s="11">
        <f>+'Ark1'!X640</f>
        <v>42.653787493645133</v>
      </c>
      <c r="Y217" s="11">
        <f>+'Ark1'!Y640</f>
        <v>7.6258261311642084</v>
      </c>
      <c r="Z217" s="11">
        <f>+'Ark1'!Z640</f>
        <v>5.0567717476883525</v>
      </c>
      <c r="AA217" s="71"/>
      <c r="AB217" s="92">
        <f>+'Ark1'!Z640</f>
        <v>5.0567717476883525</v>
      </c>
      <c r="AC217" s="1">
        <f>+'Ark1'!AC640</f>
        <v>0</v>
      </c>
      <c r="AD217" s="11">
        <f>+'Ark1'!AE640</f>
        <v>0</v>
      </c>
      <c r="AE217" s="92">
        <f t="shared" si="37"/>
        <v>1.8434864104967197</v>
      </c>
      <c r="AF217" s="47"/>
      <c r="AH217" s="59"/>
    </row>
    <row r="218" spans="1:34" ht="15.6">
      <c r="A218" s="47"/>
      <c r="B218">
        <f>+'Ark1'!C641</f>
        <v>2011</v>
      </c>
      <c r="C218">
        <f>+'Ark1'!L641</f>
        <v>4</v>
      </c>
      <c r="D218" s="3" t="str">
        <f t="shared" si="39"/>
        <v>O-</v>
      </c>
      <c r="E218" s="316">
        <f>+'Ark1'!Q641</f>
        <v>1684</v>
      </c>
      <c r="F218" s="316">
        <f>+'Ark1'!R641</f>
        <v>3135</v>
      </c>
      <c r="G218" s="197">
        <f>+'Ark1'!AG641</f>
        <v>5.320375086321544</v>
      </c>
      <c r="H218" s="197">
        <f t="shared" si="40"/>
        <v>0.26232583285172506</v>
      </c>
      <c r="I218" s="197">
        <f>+'Ark1'!AH641</f>
        <v>0</v>
      </c>
      <c r="J218" s="197"/>
      <c r="K218" s="443"/>
      <c r="L218" s="205"/>
      <c r="M218" s="92">
        <f>+'Ark1'!U641</f>
        <v>17.38197767145137</v>
      </c>
      <c r="N218" s="197">
        <f t="shared" si="41"/>
        <v>-7.3827843788112801E-2</v>
      </c>
      <c r="O218" s="197"/>
      <c r="P218" s="452"/>
      <c r="Q218" s="452"/>
      <c r="R218" s="462"/>
      <c r="S218" s="452"/>
      <c r="T218" s="1">
        <f>+'Ark1'!T641</f>
        <v>4.3827751196172251</v>
      </c>
      <c r="U218" s="197">
        <f t="shared" si="42"/>
        <v>1.4487746612871888E-2</v>
      </c>
      <c r="V218" s="92">
        <f>+'Ark1'!W641</f>
        <v>0.31897926634768731</v>
      </c>
      <c r="W218" s="95"/>
      <c r="X218" s="11">
        <f>+'Ark1'!X641</f>
        <v>55.342902711323752</v>
      </c>
      <c r="Y218" s="11">
        <f>+'Ark1'!Y641</f>
        <v>15.342902711323765</v>
      </c>
      <c r="Z218" s="11">
        <f>+'Ark1'!Z641</f>
        <v>5.1534844977355379</v>
      </c>
      <c r="AA218" s="71"/>
      <c r="AB218" s="92">
        <f>+'Ark1'!Z641</f>
        <v>5.1534844977355379</v>
      </c>
      <c r="AC218" s="1">
        <f>+'Ark1'!AC641</f>
        <v>0</v>
      </c>
      <c r="AD218" s="11">
        <f>+'Ark1'!AE641</f>
        <v>0</v>
      </c>
      <c r="AE218" s="92">
        <f t="shared" si="37"/>
        <v>1.8616389548693586</v>
      </c>
      <c r="AF218" s="47"/>
      <c r="AH218" s="59"/>
    </row>
    <row r="219" spans="1:34" ht="15.6">
      <c r="A219" s="47"/>
      <c r="B219">
        <f>+'Ark1'!C642</f>
        <v>2011</v>
      </c>
      <c r="C219">
        <f>+'Ark1'!L642</f>
        <v>5</v>
      </c>
      <c r="D219" s="3" t="str">
        <f t="shared" si="39"/>
        <v>O</v>
      </c>
      <c r="E219" s="316">
        <f>+'Ark1'!Q642</f>
        <v>2558</v>
      </c>
      <c r="F219" s="316">
        <f>+'Ark1'!R642</f>
        <v>5101</v>
      </c>
      <c r="G219" s="197">
        <f>+'Ark1'!AG642</f>
        <v>9.8326057736065131</v>
      </c>
      <c r="H219" s="197">
        <f t="shared" si="40"/>
        <v>-7.0796485297019984E-2</v>
      </c>
      <c r="I219" s="197">
        <f>+'Ark1'!AH642</f>
        <v>0</v>
      </c>
      <c r="J219" s="197"/>
      <c r="K219" s="443"/>
      <c r="L219" s="205"/>
      <c r="M219" s="92">
        <f>+'Ark1'!U642</f>
        <v>19.742756322289758</v>
      </c>
      <c r="N219" s="197">
        <f t="shared" si="41"/>
        <v>8.2267906510210764E-2</v>
      </c>
      <c r="O219" s="197"/>
      <c r="P219" s="452"/>
      <c r="Q219" s="452"/>
      <c r="R219" s="462"/>
      <c r="S219" s="452"/>
      <c r="T219" s="1">
        <f>+'Ark1'!T642</f>
        <v>5.051754557929816</v>
      </c>
      <c r="U219" s="197">
        <f t="shared" si="42"/>
        <v>-7.0766836351127793E-2</v>
      </c>
      <c r="V219" s="92">
        <f>+'Ark1'!W642</f>
        <v>0.96059596157616156</v>
      </c>
      <c r="W219" s="95"/>
      <c r="X219" s="11">
        <f>+'Ark1'!X642</f>
        <v>71.691825132326983</v>
      </c>
      <c r="Y219" s="11">
        <f>+'Ark1'!Y642</f>
        <v>28.504214859831404</v>
      </c>
      <c r="Z219" s="11">
        <f>+'Ark1'!Z642</f>
        <v>5.206718791488087</v>
      </c>
      <c r="AA219" s="71"/>
      <c r="AB219" s="92">
        <f>+'Ark1'!Z642</f>
        <v>5.206718791488087</v>
      </c>
      <c r="AC219" s="1">
        <f>+'Ark1'!AC642</f>
        <v>0</v>
      </c>
      <c r="AD219" s="11">
        <f>+'Ark1'!AE642</f>
        <v>0</v>
      </c>
      <c r="AE219" s="92">
        <f t="shared" si="37"/>
        <v>1.9941360437842064</v>
      </c>
      <c r="AF219" s="47"/>
      <c r="AH219" s="59"/>
    </row>
    <row r="220" spans="1:34" ht="15.6">
      <c r="A220" s="47"/>
      <c r="B220">
        <f>+'Ark1'!C643</f>
        <v>2011</v>
      </c>
      <c r="C220">
        <f>+'Ark1'!L643</f>
        <v>6</v>
      </c>
      <c r="D220" s="3" t="str">
        <f t="shared" si="39"/>
        <v>O+</v>
      </c>
      <c r="E220" s="316">
        <f>+'Ark1'!Q643</f>
        <v>3072</v>
      </c>
      <c r="F220" s="316">
        <f>+'Ark1'!R643</f>
        <v>5562</v>
      </c>
      <c r="G220" s="197">
        <f>+'Ark1'!AG643</f>
        <v>12.085201375599022</v>
      </c>
      <c r="H220" s="197">
        <f t="shared" si="40"/>
        <v>-0.60497383038569374</v>
      </c>
      <c r="I220" s="197">
        <f>+'Ark1'!AH643</f>
        <v>0</v>
      </c>
      <c r="J220" s="197"/>
      <c r="K220" s="443"/>
      <c r="L220" s="205"/>
      <c r="M220" s="92">
        <f>+'Ark1'!U643</f>
        <v>22.254476806904023</v>
      </c>
      <c r="N220" s="197">
        <f t="shared" si="41"/>
        <v>7.5314734136629369E-2</v>
      </c>
      <c r="O220" s="197"/>
      <c r="P220" s="452"/>
      <c r="Q220" s="452"/>
      <c r="R220" s="462"/>
      <c r="S220" s="452"/>
      <c r="T220" s="1">
        <f>+'Ark1'!T643</f>
        <v>5.6501258540093504</v>
      </c>
      <c r="U220" s="197">
        <f t="shared" si="42"/>
        <v>-8.7103105931849001E-2</v>
      </c>
      <c r="V220" s="92">
        <f>+'Ark1'!W643</f>
        <v>3.8655160014383312</v>
      </c>
      <c r="W220" s="95"/>
      <c r="X220" s="11">
        <f>+'Ark1'!X643</f>
        <v>84.879539733908686</v>
      </c>
      <c r="Y220" s="11">
        <f>+'Ark1'!Y643</f>
        <v>46.871628910463855</v>
      </c>
      <c r="Z220" s="11">
        <f>+'Ark1'!Z643</f>
        <v>5.3376255908866561</v>
      </c>
      <c r="AA220" s="71"/>
      <c r="AB220" s="92">
        <f>+'Ark1'!Z643</f>
        <v>5.3376255908866561</v>
      </c>
      <c r="AC220" s="1">
        <f>+'Ark1'!AC643</f>
        <v>0</v>
      </c>
      <c r="AD220" s="11">
        <f>+'Ark1'!AE643</f>
        <v>0</v>
      </c>
      <c r="AE220" s="92">
        <f t="shared" si="37"/>
        <v>1.810546875</v>
      </c>
      <c r="AF220" s="47"/>
      <c r="AH220" s="59"/>
    </row>
    <row r="221" spans="1:34" ht="15.6">
      <c r="A221" s="47"/>
      <c r="B221">
        <f>+'Ark1'!C644</f>
        <v>2011</v>
      </c>
      <c r="C221">
        <f>+'Ark1'!L644</f>
        <v>7</v>
      </c>
      <c r="D221" s="3" t="str">
        <f t="shared" si="39"/>
        <v>R-</v>
      </c>
      <c r="E221" s="316">
        <f>+'Ark1'!Q644</f>
        <v>3320</v>
      </c>
      <c r="F221" s="316">
        <f>+'Ark1'!R644</f>
        <v>5685</v>
      </c>
      <c r="G221" s="197">
        <f>+'Ark1'!AG644</f>
        <v>14.046424855370848</v>
      </c>
      <c r="H221" s="197">
        <f t="shared" si="40"/>
        <v>-0.17052670546105553</v>
      </c>
      <c r="I221" s="197">
        <f>+'Ark1'!AH644</f>
        <v>0</v>
      </c>
      <c r="J221" s="197"/>
      <c r="K221" s="443"/>
      <c r="L221" s="205"/>
      <c r="M221" s="92">
        <f>+'Ark1'!U644</f>
        <v>25.306367634124904</v>
      </c>
      <c r="N221" s="197">
        <f t="shared" si="41"/>
        <v>-0.24550311417434401</v>
      </c>
      <c r="O221" s="197"/>
      <c r="P221" s="452"/>
      <c r="Q221" s="452"/>
      <c r="R221" s="462"/>
      <c r="S221" s="452"/>
      <c r="T221" s="1">
        <f>+'Ark1'!T644</f>
        <v>6.1857519788918207</v>
      </c>
      <c r="U221" s="197">
        <f t="shared" si="42"/>
        <v>-2.9478557767287583E-2</v>
      </c>
      <c r="V221" s="92">
        <f>+'Ark1'!W644</f>
        <v>8.1442392260334238</v>
      </c>
      <c r="W221" s="95"/>
      <c r="X221" s="11">
        <f>+'Ark1'!X644</f>
        <v>95.039577836411596</v>
      </c>
      <c r="Y221" s="11">
        <f>+'Ark1'!Y644</f>
        <v>69.006156552330694</v>
      </c>
      <c r="Z221" s="11">
        <f>+'Ark1'!Z644</f>
        <v>5.0612093258645361</v>
      </c>
      <c r="AA221" s="71"/>
      <c r="AB221" s="92">
        <f>+'Ark1'!Z644</f>
        <v>5.0612093258645361</v>
      </c>
      <c r="AC221" s="1">
        <f>+'Ark1'!AC644</f>
        <v>0</v>
      </c>
      <c r="AD221" s="11">
        <f>+'Ark1'!AE644</f>
        <v>0</v>
      </c>
      <c r="AE221" s="92">
        <f t="shared" si="37"/>
        <v>1.7123493975903614</v>
      </c>
      <c r="AF221" s="47"/>
      <c r="AH221" s="59"/>
    </row>
    <row r="222" spans="1:34" ht="15.6">
      <c r="A222" s="47"/>
      <c r="B222">
        <f>+'Ark1'!C645</f>
        <v>2011</v>
      </c>
      <c r="C222">
        <f>+'Ark1'!L645</f>
        <v>8</v>
      </c>
      <c r="D222" s="3" t="str">
        <f t="shared" si="39"/>
        <v>R</v>
      </c>
      <c r="E222" s="316">
        <f>+'Ark1'!Q645</f>
        <v>4157</v>
      </c>
      <c r="F222" s="316">
        <f>+'Ark1'!R645</f>
        <v>8105</v>
      </c>
      <c r="G222" s="197">
        <f>+'Ark1'!AG645</f>
        <v>22.445358329715127</v>
      </c>
      <c r="H222" s="197">
        <f t="shared" si="40"/>
        <v>-0.41331877616329393</v>
      </c>
      <c r="I222" s="197">
        <f>+'Ark1'!AH645</f>
        <v>0</v>
      </c>
      <c r="J222" s="197"/>
      <c r="K222" s="443"/>
      <c r="L222" s="205"/>
      <c r="M222" s="92">
        <f>+'Ark1'!U645</f>
        <v>28.364034546576178</v>
      </c>
      <c r="N222" s="197">
        <f t="shared" si="41"/>
        <v>-0.25057719335536532</v>
      </c>
      <c r="O222" s="197"/>
      <c r="P222" s="452"/>
      <c r="Q222" s="452"/>
      <c r="R222" s="462"/>
      <c r="S222" s="452"/>
      <c r="T222" s="1">
        <f>+'Ark1'!T645</f>
        <v>6.9613818630475004</v>
      </c>
      <c r="U222" s="197">
        <f t="shared" si="42"/>
        <v>-0.16430910826073841</v>
      </c>
      <c r="V222" s="92">
        <f>+'Ark1'!W645</f>
        <v>18.025909932140657</v>
      </c>
      <c r="W222" s="95"/>
      <c r="X222" s="11">
        <f>+'Ark1'!X645</f>
        <v>98.667489204194951</v>
      </c>
      <c r="Y222" s="11">
        <f>+'Ark1'!Y645</f>
        <v>84.873534855027771</v>
      </c>
      <c r="Z222" s="11">
        <f>+'Ark1'!Z645</f>
        <v>5.2056326688577421</v>
      </c>
      <c r="AA222" s="71"/>
      <c r="AB222" s="92">
        <f>+'Ark1'!Z645</f>
        <v>5.2056326688577421</v>
      </c>
      <c r="AC222" s="1">
        <f>+'Ark1'!AC645</f>
        <v>0</v>
      </c>
      <c r="AD222" s="11">
        <f>+'Ark1'!AE645</f>
        <v>0</v>
      </c>
      <c r="AE222" s="92">
        <f t="shared" si="37"/>
        <v>1.9497233581910032</v>
      </c>
      <c r="AF222" s="47"/>
      <c r="AH222" s="59"/>
    </row>
    <row r="223" spans="1:34" ht="15.6">
      <c r="A223" s="47"/>
      <c r="B223">
        <f>+'Ark1'!C646</f>
        <v>2011</v>
      </c>
      <c r="C223">
        <f>+'Ark1'!L646</f>
        <v>9</v>
      </c>
      <c r="D223" s="3" t="str">
        <f t="shared" si="39"/>
        <v>R+</v>
      </c>
      <c r="E223" s="316">
        <f>+'Ark1'!Q646</f>
        <v>3210</v>
      </c>
      <c r="F223" s="316">
        <f>+'Ark1'!R646</f>
        <v>5952</v>
      </c>
      <c r="G223" s="197">
        <f>+'Ark1'!AG646</f>
        <v>18.655939053891451</v>
      </c>
      <c r="H223" s="197">
        <f t="shared" si="40"/>
        <v>0.9598845787550303</v>
      </c>
      <c r="I223" s="197">
        <f>+'Ark1'!AH646</f>
        <v>0</v>
      </c>
      <c r="J223" s="197"/>
      <c r="K223" s="443"/>
      <c r="L223" s="205"/>
      <c r="M223" s="92">
        <f>+'Ark1'!U646</f>
        <v>32.103225806451562</v>
      </c>
      <c r="N223" s="197">
        <f t="shared" si="41"/>
        <v>0.21406324487520934</v>
      </c>
      <c r="O223" s="197"/>
      <c r="P223" s="452"/>
      <c r="Q223" s="452"/>
      <c r="R223" s="462"/>
      <c r="S223" s="452"/>
      <c r="T223" s="1">
        <f>+'Ark1'!T646</f>
        <v>7.7331989247311821</v>
      </c>
      <c r="U223" s="197">
        <f t="shared" si="42"/>
        <v>-0.12981736931959897</v>
      </c>
      <c r="V223" s="92">
        <f>+'Ark1'!W646</f>
        <v>31.686827956989248</v>
      </c>
      <c r="W223" s="95"/>
      <c r="X223" s="11">
        <f>+'Ark1'!X646</f>
        <v>99.865591397849443</v>
      </c>
      <c r="Y223" s="11">
        <f>+'Ark1'!Y646</f>
        <v>95.060483870967758</v>
      </c>
      <c r="Z223" s="11">
        <f>+'Ark1'!Z646</f>
        <v>5.6184648127620038</v>
      </c>
      <c r="AA223" s="71"/>
      <c r="AB223" s="92">
        <f>+'Ark1'!Z646</f>
        <v>5.6184648127620038</v>
      </c>
      <c r="AC223" s="1">
        <f>+'Ark1'!AC646</f>
        <v>0</v>
      </c>
      <c r="AD223" s="11">
        <f>+'Ark1'!AE646</f>
        <v>0</v>
      </c>
      <c r="AE223" s="92">
        <f t="shared" si="37"/>
        <v>1.8542056074766355</v>
      </c>
      <c r="AF223" s="47"/>
      <c r="AH223" s="59"/>
    </row>
    <row r="224" spans="1:34" ht="15.6">
      <c r="A224" s="47"/>
      <c r="B224">
        <f>+'Ark1'!C647</f>
        <v>2011</v>
      </c>
      <c r="C224">
        <f>+'Ark1'!L647</f>
        <v>10</v>
      </c>
      <c r="D224" s="3" t="str">
        <f t="shared" si="39"/>
        <v>U-</v>
      </c>
      <c r="E224" s="316">
        <f>+'Ark1'!Q647</f>
        <v>1475</v>
      </c>
      <c r="F224" s="316">
        <f>+'Ark1'!R647</f>
        <v>2153</v>
      </c>
      <c r="G224" s="197">
        <f>+'Ark1'!AG647</f>
        <v>7.2213187188062307</v>
      </c>
      <c r="H224" s="197">
        <f t="shared" si="40"/>
        <v>0.4812343119350988</v>
      </c>
      <c r="I224" s="197">
        <f>+'Ark1'!AH647</f>
        <v>0</v>
      </c>
      <c r="J224" s="197"/>
      <c r="K224" s="443"/>
      <c r="L224" s="205"/>
      <c r="M224" s="92">
        <f>+'Ark1'!U647</f>
        <v>34.353181607059931</v>
      </c>
      <c r="N224" s="197">
        <f t="shared" si="41"/>
        <v>0.18132659639892523</v>
      </c>
      <c r="O224" s="197"/>
      <c r="P224" s="452"/>
      <c r="Q224" s="452"/>
      <c r="R224" s="462"/>
      <c r="S224" s="452"/>
      <c r="T224" s="1">
        <f>+'Ark1'!T647</f>
        <v>8.1161170459823495</v>
      </c>
      <c r="U224" s="197">
        <f t="shared" si="42"/>
        <v>-0.1717294358939796</v>
      </c>
      <c r="V224" s="92">
        <f>+'Ark1'!W647</f>
        <v>38.457965629354383</v>
      </c>
      <c r="W224" s="95"/>
      <c r="X224" s="11">
        <f>+'Ark1'!X647</f>
        <v>100</v>
      </c>
      <c r="Y224" s="11">
        <f>+'Ark1'!Y647</f>
        <v>98.188574082675359</v>
      </c>
      <c r="Z224" s="11">
        <f>+'Ark1'!Z647</f>
        <v>5.780293921573822</v>
      </c>
      <c r="AA224" s="71"/>
      <c r="AB224" s="92">
        <f>+'Ark1'!Z647</f>
        <v>5.780293921573822</v>
      </c>
      <c r="AC224" s="1">
        <f>+'Ark1'!AC647</f>
        <v>0</v>
      </c>
      <c r="AD224" s="11">
        <f>+'Ark1'!AE647</f>
        <v>0</v>
      </c>
      <c r="AE224" s="92">
        <f t="shared" si="37"/>
        <v>1.4596610169491526</v>
      </c>
      <c r="AF224" s="47"/>
      <c r="AH224" s="59"/>
    </row>
    <row r="225" spans="1:34" ht="15.6">
      <c r="A225" s="47"/>
      <c r="B225">
        <f>+'Ark1'!C648</f>
        <v>2011</v>
      </c>
      <c r="C225">
        <f>+'Ark1'!L648</f>
        <v>11</v>
      </c>
      <c r="D225" s="3" t="str">
        <f t="shared" si="39"/>
        <v>U</v>
      </c>
      <c r="E225" s="316">
        <f>+'Ark1'!Q648</f>
        <v>873</v>
      </c>
      <c r="F225" s="316">
        <f>+'Ark1'!R648</f>
        <v>1183</v>
      </c>
      <c r="G225" s="197">
        <f>+'Ark1'!AG648</f>
        <v>4.2146977967393644</v>
      </c>
      <c r="H225" s="197">
        <f t="shared" si="40"/>
        <v>-9.1849246108849592E-2</v>
      </c>
      <c r="I225" s="197">
        <f>+'Ark1'!AH648</f>
        <v>0</v>
      </c>
      <c r="J225" s="197"/>
      <c r="K225" s="443"/>
      <c r="L225" s="205"/>
      <c r="M225" s="92">
        <f>+'Ark1'!U648</f>
        <v>36.490194420963675</v>
      </c>
      <c r="N225" s="197">
        <f t="shared" si="41"/>
        <v>-0.17990405710258273</v>
      </c>
      <c r="O225" s="197"/>
      <c r="P225" s="452"/>
      <c r="Q225" s="452"/>
      <c r="R225" s="462"/>
      <c r="S225" s="452"/>
      <c r="T225" s="1">
        <f>+'Ark1'!T648</f>
        <v>8.6170752324598503</v>
      </c>
      <c r="U225" s="197">
        <f t="shared" si="42"/>
        <v>-0.39008680872188606</v>
      </c>
      <c r="V225" s="92">
        <f>+'Ark1'!W648</f>
        <v>46.661031276415883</v>
      </c>
      <c r="W225" s="95"/>
      <c r="X225" s="11">
        <f>+'Ark1'!X648</f>
        <v>100</v>
      </c>
      <c r="Y225" s="11">
        <f>+'Ark1'!Y648</f>
        <v>98.985629754860511</v>
      </c>
      <c r="Z225" s="11">
        <f>+'Ark1'!Z648</f>
        <v>5.814963518628149</v>
      </c>
      <c r="AA225" s="71"/>
      <c r="AB225" s="92">
        <f>+'Ark1'!Z648</f>
        <v>5.814963518628149</v>
      </c>
      <c r="AC225" s="1">
        <f>+'Ark1'!AC648</f>
        <v>0</v>
      </c>
      <c r="AD225" s="11">
        <f>+'Ark1'!AE648</f>
        <v>0</v>
      </c>
      <c r="AE225" s="92">
        <f t="shared" si="37"/>
        <v>1.3550973654066438</v>
      </c>
      <c r="AF225" s="47"/>
      <c r="AH225" s="59"/>
    </row>
    <row r="226" spans="1:34" ht="15.6">
      <c r="A226" s="47"/>
      <c r="B226">
        <f>+'Ark1'!C649</f>
        <v>2011</v>
      </c>
      <c r="C226">
        <f>+'Ark1'!L649</f>
        <v>12</v>
      </c>
      <c r="D226" s="3" t="str">
        <f t="shared" si="39"/>
        <v>U+</v>
      </c>
      <c r="E226" s="316">
        <f>+'Ark1'!Q649</f>
        <v>273</v>
      </c>
      <c r="F226" s="316">
        <f>+'Ark1'!R649</f>
        <v>309</v>
      </c>
      <c r="G226" s="197">
        <f>+'Ark1'!AG649</f>
        <v>1.1658595018721019</v>
      </c>
      <c r="H226" s="197">
        <f t="shared" si="40"/>
        <v>-3.2136607184908517E-2</v>
      </c>
      <c r="I226" s="197">
        <f>+'Ark1'!AH649</f>
        <v>0</v>
      </c>
      <c r="J226" s="197"/>
      <c r="K226" s="443"/>
      <c r="L226" s="205"/>
      <c r="M226" s="92">
        <f>+'Ark1'!U649</f>
        <v>38.6440129449838</v>
      </c>
      <c r="N226" s="197">
        <f t="shared" si="41"/>
        <v>0.40777133424555956</v>
      </c>
      <c r="O226" s="197"/>
      <c r="P226" s="452"/>
      <c r="Q226" s="452"/>
      <c r="R226" s="462"/>
      <c r="S226" s="452"/>
      <c r="T226" s="1">
        <f>+'Ark1'!T649</f>
        <v>8.9902912621359228</v>
      </c>
      <c r="U226" s="197">
        <f t="shared" si="42"/>
        <v>-0.21440672444126108</v>
      </c>
      <c r="V226" s="92">
        <f>+'Ark1'!W649</f>
        <v>49.190938511326841</v>
      </c>
      <c r="W226" s="95"/>
      <c r="X226" s="11">
        <f>+'Ark1'!X649</f>
        <v>100</v>
      </c>
      <c r="Y226" s="11">
        <f>+'Ark1'!Y649</f>
        <v>99.352750809061504</v>
      </c>
      <c r="Z226" s="11">
        <f>+'Ark1'!Z649</f>
        <v>6.7417218623832884</v>
      </c>
      <c r="AA226" s="71"/>
      <c r="AB226" s="92">
        <f>+'Ark1'!Z649</f>
        <v>6.7417218623832884</v>
      </c>
      <c r="AC226" s="1">
        <f>+'Ark1'!AC649</f>
        <v>0</v>
      </c>
      <c r="AD226" s="11">
        <f>+'Ark1'!AE649</f>
        <v>0</v>
      </c>
      <c r="AE226" s="92">
        <f t="shared" si="37"/>
        <v>1.1318681318681318</v>
      </c>
      <c r="AF226" s="47"/>
      <c r="AH226" s="59"/>
    </row>
    <row r="227" spans="1:34" ht="15.6">
      <c r="A227" s="47"/>
      <c r="B227">
        <f>+'Ark1'!C650</f>
        <v>2011</v>
      </c>
      <c r="C227">
        <f>+'Ark1'!L650</f>
        <v>13</v>
      </c>
      <c r="D227" s="3" t="str">
        <f t="shared" si="39"/>
        <v>E-</v>
      </c>
      <c r="E227" s="316">
        <f>+'Ark1'!Q650</f>
        <v>66</v>
      </c>
      <c r="F227" s="316">
        <f>+'Ark1'!R650</f>
        <v>74</v>
      </c>
      <c r="G227" s="197">
        <f>+'Ark1'!AG650</f>
        <v>0.29414495614187103</v>
      </c>
      <c r="H227" s="197">
        <f t="shared" si="40"/>
        <v>-0.16138038456061488</v>
      </c>
      <c r="I227" s="197">
        <f>+'Ark1'!AH650</f>
        <v>0</v>
      </c>
      <c r="J227" s="197"/>
      <c r="K227" s="443"/>
      <c r="L227" s="205"/>
      <c r="M227" s="92">
        <f>+'Ark1'!U650</f>
        <v>40.712162162162151</v>
      </c>
      <c r="N227" s="197">
        <f t="shared" si="41"/>
        <v>0.22057337711540015</v>
      </c>
      <c r="O227" s="197"/>
      <c r="P227" s="452"/>
      <c r="Q227" s="452"/>
      <c r="R227" s="462"/>
      <c r="S227" s="452"/>
      <c r="T227" s="1">
        <f>+'Ark1'!T650</f>
        <v>8.7837837837837824</v>
      </c>
      <c r="U227" s="197">
        <f t="shared" si="42"/>
        <v>-0.2909825713564036</v>
      </c>
      <c r="V227" s="92">
        <f>+'Ark1'!W650</f>
        <v>48.648648648648653</v>
      </c>
      <c r="W227" s="95"/>
      <c r="X227" s="11">
        <f>+'Ark1'!X650</f>
        <v>100</v>
      </c>
      <c r="Y227" s="11">
        <f>+'Ark1'!Y650</f>
        <v>100</v>
      </c>
      <c r="Z227" s="11">
        <f>+'Ark1'!Z650</f>
        <v>7.4939065823904993</v>
      </c>
      <c r="AA227" s="71"/>
      <c r="AB227" s="92">
        <f>+'Ark1'!Z650</f>
        <v>7.4939065823904993</v>
      </c>
      <c r="AC227" s="1">
        <f>+'Ark1'!AC650</f>
        <v>0</v>
      </c>
      <c r="AD227" s="11">
        <f>+'Ark1'!AE650</f>
        <v>0</v>
      </c>
      <c r="AE227" s="92">
        <f t="shared" si="37"/>
        <v>1.1212121212121211</v>
      </c>
      <c r="AF227" s="47"/>
      <c r="AH227" s="59"/>
    </row>
    <row r="228" spans="1:34" ht="15.6">
      <c r="A228" s="47"/>
      <c r="B228">
        <f>+'Ark1'!C651</f>
        <v>2011</v>
      </c>
      <c r="C228">
        <f>+'Ark1'!L651</f>
        <v>14</v>
      </c>
      <c r="D228" s="3" t="str">
        <f t="shared" si="39"/>
        <v>E</v>
      </c>
      <c r="E228" s="316">
        <f>+'Ark1'!Q651</f>
        <v>27</v>
      </c>
      <c r="F228" s="316">
        <f>+'Ark1'!R651</f>
        <v>30</v>
      </c>
      <c r="G228" s="197">
        <f>+'Ark1'!AG651</f>
        <v>0.12274671851215203</v>
      </c>
      <c r="H228" s="197">
        <f t="shared" si="40"/>
        <v>-8.4156369233871556E-2</v>
      </c>
      <c r="I228" s="197">
        <f>+'Ark1'!AH651</f>
        <v>0</v>
      </c>
      <c r="J228" s="197"/>
      <c r="K228" s="443"/>
      <c r="L228" s="205"/>
      <c r="M228" s="92">
        <f>+'Ark1'!U651</f>
        <v>41.906666666666673</v>
      </c>
      <c r="N228" s="197">
        <f t="shared" si="41"/>
        <v>0.90875000000001904</v>
      </c>
      <c r="O228" s="197"/>
      <c r="P228" s="452"/>
      <c r="Q228" s="452"/>
      <c r="R228" s="462"/>
      <c r="S228" s="452"/>
      <c r="T228" s="1">
        <f>+'Ark1'!T651</f>
        <v>8.9666666666666686</v>
      </c>
      <c r="U228" s="197">
        <f t="shared" si="42"/>
        <v>-0.17916666666666714</v>
      </c>
      <c r="V228" s="92">
        <f>+'Ark1'!W651</f>
        <v>53.33333333333335</v>
      </c>
      <c r="W228" s="95"/>
      <c r="X228" s="11">
        <f>+'Ark1'!X651</f>
        <v>100</v>
      </c>
      <c r="Y228" s="11">
        <f>+'Ark1'!Y651</f>
        <v>100</v>
      </c>
      <c r="Z228" s="11">
        <f>+'Ark1'!Z651</f>
        <v>7.1777402819797684</v>
      </c>
      <c r="AA228" s="71"/>
      <c r="AB228" s="92">
        <f>+'Ark1'!Z651</f>
        <v>7.1777402819797684</v>
      </c>
      <c r="AC228" s="1">
        <f>+'Ark1'!AC651</f>
        <v>0</v>
      </c>
      <c r="AD228" s="11">
        <f>+'Ark1'!AE651</f>
        <v>0</v>
      </c>
      <c r="AE228" s="92">
        <f t="shared" ref="AE228:AE291" si="44">+F228/E228</f>
        <v>1.1111111111111112</v>
      </c>
      <c r="AF228" s="47"/>
      <c r="AH228" s="59"/>
    </row>
    <row r="229" spans="1:34" ht="15.6">
      <c r="A229" s="47"/>
      <c r="B229">
        <f>+'Ark1'!C652</f>
        <v>2011</v>
      </c>
      <c r="C229">
        <f>+'Ark1'!L652</f>
        <v>15</v>
      </c>
      <c r="D229" s="3" t="str">
        <f t="shared" si="39"/>
        <v>E+</v>
      </c>
      <c r="E229" s="316">
        <f>+'Ark1'!Q652</f>
        <v>2</v>
      </c>
      <c r="F229" s="316">
        <f>+'Ark1'!R652</f>
        <v>2</v>
      </c>
      <c r="G229" s="197">
        <f>+'Ark1'!AG652</f>
        <v>6.2681668218900399E-3</v>
      </c>
      <c r="H229" s="197">
        <f t="shared" si="40"/>
        <v>-2.3654399757975956E-2</v>
      </c>
      <c r="I229" s="197">
        <f>+'Ark1'!AH652</f>
        <v>0</v>
      </c>
      <c r="J229" s="197"/>
      <c r="K229" s="443"/>
      <c r="L229" s="205"/>
      <c r="M229" s="92">
        <f>+'Ark1'!U652</f>
        <v>32.1</v>
      </c>
      <c r="N229" s="197">
        <f t="shared" si="41"/>
        <v>-8.5571428571428498</v>
      </c>
      <c r="O229" s="197"/>
      <c r="P229" s="452"/>
      <c r="Q229" s="452"/>
      <c r="R229" s="462"/>
      <c r="S229" s="452"/>
      <c r="T229" s="1">
        <f>+'Ark1'!T652</f>
        <v>5</v>
      </c>
      <c r="U229" s="197">
        <f t="shared" si="42"/>
        <v>-1.1428571428571441</v>
      </c>
      <c r="V229" s="92">
        <f>+'Ark1'!W652</f>
        <v>0</v>
      </c>
      <c r="W229" s="95"/>
      <c r="X229" s="11">
        <f>+'Ark1'!X652</f>
        <v>100</v>
      </c>
      <c r="Y229" s="11">
        <f>+'Ark1'!Y652</f>
        <v>100</v>
      </c>
      <c r="Z229" s="11">
        <f>+'Ark1'!Z652</f>
        <v>6.2000000000000046</v>
      </c>
      <c r="AA229" s="71"/>
      <c r="AB229" s="92">
        <f>+'Ark1'!Z652</f>
        <v>6.2000000000000046</v>
      </c>
      <c r="AC229" s="1">
        <f>+'Ark1'!AC652</f>
        <v>0</v>
      </c>
      <c r="AD229" s="11">
        <f>+'Ark1'!AE652</f>
        <v>0</v>
      </c>
      <c r="AE229" s="92">
        <f t="shared" si="44"/>
        <v>1</v>
      </c>
      <c r="AF229" s="47"/>
      <c r="AH229" s="59"/>
    </row>
    <row r="230" spans="1:34" ht="15.6">
      <c r="A230" s="47"/>
      <c r="B230" s="54">
        <f>+'Ark1'!C653</f>
        <v>2010</v>
      </c>
      <c r="C230" s="54">
        <f>+'Ark1'!L653</f>
        <v>1</v>
      </c>
      <c r="D230" s="65" t="s">
        <v>28</v>
      </c>
      <c r="E230" s="329">
        <f>+'Ark1'!Q653</f>
        <v>144</v>
      </c>
      <c r="F230" s="329">
        <f>+'Ark1'!R653</f>
        <v>211</v>
      </c>
      <c r="G230" s="179">
        <f>+'Ark1'!AG653</f>
        <v>0.25893639133132113</v>
      </c>
      <c r="H230" s="179">
        <f t="shared" si="40"/>
        <v>3.3388779625484394E-2</v>
      </c>
      <c r="I230" s="179">
        <f>+'Ark1'!AH653</f>
        <v>0</v>
      </c>
      <c r="J230" s="179"/>
      <c r="K230" s="442"/>
      <c r="L230" s="273"/>
      <c r="M230" s="157">
        <f>+'Ark1'!U653</f>
        <v>11.67203791469194</v>
      </c>
      <c r="N230" s="179">
        <f t="shared" si="41"/>
        <v>-0.72022014982418803</v>
      </c>
      <c r="O230" s="179"/>
      <c r="P230" s="451"/>
      <c r="Q230" s="451"/>
      <c r="R230" s="461"/>
      <c r="S230" s="451"/>
      <c r="T230" s="56">
        <f>+'Ark1'!T653</f>
        <v>2.0473933649289098</v>
      </c>
      <c r="U230" s="179">
        <f t="shared" si="42"/>
        <v>0.11836110686439416</v>
      </c>
      <c r="V230" s="157">
        <f>+'Ark1'!W653</f>
        <v>0</v>
      </c>
      <c r="W230" s="95"/>
      <c r="X230" s="74">
        <f>+'Ark1'!X653</f>
        <v>17.061611374407587</v>
      </c>
      <c r="Y230" s="74">
        <f>+'Ark1'!Y653</f>
        <v>0.94786729857819918</v>
      </c>
      <c r="Z230" s="74">
        <f>+'Ark1'!Z653</f>
        <v>4.2273119105506991</v>
      </c>
      <c r="AA230" s="71"/>
      <c r="AB230" s="157">
        <f>+'Ark1'!Z653</f>
        <v>4.2273119105506991</v>
      </c>
      <c r="AC230" s="56">
        <f>+'Ark1'!AC653</f>
        <v>0</v>
      </c>
      <c r="AD230" s="74">
        <f>+'Ark1'!AE653</f>
        <v>0</v>
      </c>
      <c r="AE230" s="157">
        <f t="shared" si="44"/>
        <v>1.4652777777777777</v>
      </c>
      <c r="AF230" s="47"/>
      <c r="AH230" s="59"/>
    </row>
    <row r="231" spans="1:34" ht="15.6">
      <c r="A231" s="47"/>
      <c r="B231" s="54">
        <f>+'Ark1'!C654</f>
        <v>2010</v>
      </c>
      <c r="C231" s="54">
        <f>+'Ark1'!L654</f>
        <v>2</v>
      </c>
      <c r="D231" s="65" t="s">
        <v>29</v>
      </c>
      <c r="E231" s="329">
        <f>+'Ark1'!Q654</f>
        <v>564</v>
      </c>
      <c r="F231" s="329">
        <f>+'Ark1'!R654</f>
        <v>915</v>
      </c>
      <c r="G231" s="179">
        <f>+'Ark1'!AG654</f>
        <v>1.3034820930681836</v>
      </c>
      <c r="H231" s="179">
        <f t="shared" si="40"/>
        <v>0.20284544477520616</v>
      </c>
      <c r="I231" s="179">
        <f>+'Ark1'!AH654</f>
        <v>0</v>
      </c>
      <c r="J231" s="179"/>
      <c r="K231" s="442"/>
      <c r="L231" s="273"/>
      <c r="M231" s="157">
        <f>+'Ark1'!U654</f>
        <v>13.549398907103836</v>
      </c>
      <c r="N231" s="179">
        <f t="shared" si="41"/>
        <v>-1.0733780039726248</v>
      </c>
      <c r="O231" s="179"/>
      <c r="P231" s="451"/>
      <c r="Q231" s="451"/>
      <c r="R231" s="461"/>
      <c r="S231" s="451"/>
      <c r="T231" s="56">
        <f>+'Ark1'!T654</f>
        <v>2.6972677595628407</v>
      </c>
      <c r="U231" s="179">
        <f t="shared" si="42"/>
        <v>-0.12956531376009162</v>
      </c>
      <c r="V231" s="157">
        <f>+'Ark1'!W654</f>
        <v>0</v>
      </c>
      <c r="W231" s="95"/>
      <c r="X231" s="74">
        <f>+'Ark1'!X654</f>
        <v>29.836065573770504</v>
      </c>
      <c r="Y231" s="74">
        <f>+'Ark1'!Y654</f>
        <v>2.2950819672131151</v>
      </c>
      <c r="Z231" s="74">
        <f>+'Ark1'!Z654</f>
        <v>4.4951032458220324</v>
      </c>
      <c r="AA231" s="71"/>
      <c r="AB231" s="157">
        <f>+'Ark1'!Z654</f>
        <v>4.4951032458220324</v>
      </c>
      <c r="AC231" s="56">
        <f>+'Ark1'!AC654</f>
        <v>0</v>
      </c>
      <c r="AD231" s="74">
        <f>+'Ark1'!AE654</f>
        <v>0</v>
      </c>
      <c r="AE231" s="157">
        <f t="shared" si="44"/>
        <v>1.6223404255319149</v>
      </c>
      <c r="AF231" s="47"/>
      <c r="AH231" s="59"/>
    </row>
    <row r="232" spans="1:34" ht="15.6">
      <c r="A232" s="47"/>
      <c r="B232" s="54">
        <f>+'Ark1'!C655</f>
        <v>2010</v>
      </c>
      <c r="C232" s="54">
        <f>+'Ark1'!L655</f>
        <v>3</v>
      </c>
      <c r="D232" s="65" t="s">
        <v>30</v>
      </c>
      <c r="E232" s="329">
        <f>+'Ark1'!Q655</f>
        <v>975</v>
      </c>
      <c r="F232" s="329">
        <f>+'Ark1'!R655</f>
        <v>1943</v>
      </c>
      <c r="G232" s="179">
        <f>+'Ark1'!AG655</f>
        <v>3.0772931015909375</v>
      </c>
      <c r="H232" s="179">
        <f t="shared" si="40"/>
        <v>0.57274938812000853</v>
      </c>
      <c r="I232" s="179">
        <f>+'Ark1'!AH655</f>
        <v>0</v>
      </c>
      <c r="J232" s="179"/>
      <c r="K232" s="442"/>
      <c r="L232" s="273"/>
      <c r="M232" s="157">
        <f>+'Ark1'!U655</f>
        <v>15.063715903242384</v>
      </c>
      <c r="N232" s="179">
        <f t="shared" si="41"/>
        <v>-0.78256938650501162</v>
      </c>
      <c r="O232" s="179"/>
      <c r="P232" s="451"/>
      <c r="Q232" s="451"/>
      <c r="R232" s="461"/>
      <c r="S232" s="451"/>
      <c r="T232" s="56">
        <f>+'Ark1'!T655</f>
        <v>3.6901698404529073</v>
      </c>
      <c r="U232" s="179">
        <f t="shared" si="42"/>
        <v>0.13964978101754344</v>
      </c>
      <c r="V232" s="157">
        <f>+'Ark1'!W655</f>
        <v>0.15440041173443131</v>
      </c>
      <c r="W232" s="95"/>
      <c r="X232" s="74">
        <f>+'Ark1'!X655</f>
        <v>38.805970149253746</v>
      </c>
      <c r="Y232" s="74">
        <f>+'Ark1'!Y655</f>
        <v>6.6392177045805454</v>
      </c>
      <c r="Z232" s="74">
        <f>+'Ark1'!Z655</f>
        <v>4.8421342943519612</v>
      </c>
      <c r="AA232" s="71"/>
      <c r="AB232" s="157">
        <f>+'Ark1'!Z655</f>
        <v>4.8421342943519612</v>
      </c>
      <c r="AC232" s="56">
        <f>+'Ark1'!AC655</f>
        <v>0</v>
      </c>
      <c r="AD232" s="74">
        <f>+'Ark1'!AE655</f>
        <v>0</v>
      </c>
      <c r="AE232" s="157">
        <f t="shared" si="44"/>
        <v>1.9928205128205128</v>
      </c>
      <c r="AF232" s="47"/>
      <c r="AH232" s="59"/>
    </row>
    <row r="233" spans="1:34" ht="15.6">
      <c r="A233" s="47"/>
      <c r="B233" s="54">
        <f>+'Ark1'!C656</f>
        <v>2010</v>
      </c>
      <c r="C233" s="54">
        <f>+'Ark1'!L656</f>
        <v>4</v>
      </c>
      <c r="D233" s="65" t="s">
        <v>31</v>
      </c>
      <c r="E233" s="329">
        <f>+'Ark1'!Q656</f>
        <v>1523</v>
      </c>
      <c r="F233" s="329">
        <f>+'Ark1'!R656</f>
        <v>2756</v>
      </c>
      <c r="G233" s="179">
        <f>+'Ark1'!AG656</f>
        <v>5.0580492534698189</v>
      </c>
      <c r="H233" s="179">
        <f t="shared" si="40"/>
        <v>0.44900118698165059</v>
      </c>
      <c r="I233" s="179">
        <f>+'Ark1'!AH656</f>
        <v>0</v>
      </c>
      <c r="J233" s="179"/>
      <c r="K233" s="442"/>
      <c r="L233" s="273"/>
      <c r="M233" s="157">
        <f>+'Ark1'!U656</f>
        <v>17.455805515239483</v>
      </c>
      <c r="N233" s="179">
        <f t="shared" si="41"/>
        <v>-0.64908378365348796</v>
      </c>
      <c r="O233" s="179"/>
      <c r="P233" s="451"/>
      <c r="Q233" s="451"/>
      <c r="R233" s="461"/>
      <c r="S233" s="451"/>
      <c r="T233" s="56">
        <f>+'Ark1'!T656</f>
        <v>4.3682873730043532</v>
      </c>
      <c r="U233" s="179">
        <f t="shared" si="42"/>
        <v>6.9394384074463744E-2</v>
      </c>
      <c r="V233" s="157">
        <f>+'Ark1'!W656</f>
        <v>0.2539912917271408</v>
      </c>
      <c r="W233" s="95"/>
      <c r="X233" s="74">
        <f>+'Ark1'!X656</f>
        <v>56.531204644412192</v>
      </c>
      <c r="Y233" s="74">
        <f>+'Ark1'!Y656</f>
        <v>15.275761973875181</v>
      </c>
      <c r="Z233" s="74">
        <f>+'Ark1'!Z656</f>
        <v>5.0842530277729798</v>
      </c>
      <c r="AA233" s="71"/>
      <c r="AB233" s="157">
        <f>+'Ark1'!Z656</f>
        <v>5.0842530277729798</v>
      </c>
      <c r="AC233" s="56">
        <f>+'Ark1'!AC656</f>
        <v>0</v>
      </c>
      <c r="AD233" s="74">
        <f>+'Ark1'!AE656</f>
        <v>0</v>
      </c>
      <c r="AE233" s="157">
        <f t="shared" si="44"/>
        <v>1.8095863427445831</v>
      </c>
      <c r="AF233" s="47"/>
      <c r="AH233" s="59"/>
    </row>
    <row r="234" spans="1:34" ht="15.6">
      <c r="A234" s="47"/>
      <c r="B234" s="54">
        <f>+'Ark1'!C657</f>
        <v>2010</v>
      </c>
      <c r="C234" s="54">
        <f>+'Ark1'!L657</f>
        <v>5</v>
      </c>
      <c r="D234" s="65" t="s">
        <v>401</v>
      </c>
      <c r="E234" s="329">
        <f>+'Ark1'!Q657</f>
        <v>2516</v>
      </c>
      <c r="F234" s="329">
        <f>+'Ark1'!R657</f>
        <v>4791</v>
      </c>
      <c r="G234" s="179">
        <f>+'Ark1'!AG657</f>
        <v>9.9034022589035331</v>
      </c>
      <c r="H234" s="179">
        <f t="shared" si="40"/>
        <v>0.85189525375260899</v>
      </c>
      <c r="I234" s="179">
        <f>+'Ark1'!AH657</f>
        <v>0</v>
      </c>
      <c r="J234" s="179"/>
      <c r="K234" s="442"/>
      <c r="L234" s="273"/>
      <c r="M234" s="157">
        <f>+'Ark1'!U657</f>
        <v>19.660488415779547</v>
      </c>
      <c r="N234" s="179">
        <f t="shared" si="41"/>
        <v>-0.88979150957370123</v>
      </c>
      <c r="O234" s="179"/>
      <c r="P234" s="451"/>
      <c r="Q234" s="451"/>
      <c r="R234" s="461"/>
      <c r="S234" s="451"/>
      <c r="T234" s="56">
        <f>+'Ark1'!T657</f>
        <v>5.1225213942809438</v>
      </c>
      <c r="U234" s="179">
        <f t="shared" si="42"/>
        <v>-2.7571914170136047E-2</v>
      </c>
      <c r="V234" s="157">
        <f>+'Ark1'!W657</f>
        <v>1.0644959298685035</v>
      </c>
      <c r="W234" s="95"/>
      <c r="X234" s="74">
        <f>+'Ark1'!X657</f>
        <v>69.108745564600326</v>
      </c>
      <c r="Y234" s="74">
        <f>+'Ark1'!Y657</f>
        <v>29.76414109789188</v>
      </c>
      <c r="Z234" s="74">
        <f>+'Ark1'!Z657</f>
        <v>5.5242931446370784</v>
      </c>
      <c r="AA234" s="71"/>
      <c r="AB234" s="157">
        <f>+'Ark1'!Z657</f>
        <v>5.5242931446370784</v>
      </c>
      <c r="AC234" s="56">
        <f>+'Ark1'!AC657</f>
        <v>0</v>
      </c>
      <c r="AD234" s="74">
        <f>+'Ark1'!AE657</f>
        <v>0</v>
      </c>
      <c r="AE234" s="157">
        <f t="shared" si="44"/>
        <v>1.9042130365659777</v>
      </c>
      <c r="AF234" s="47"/>
      <c r="AH234" s="59"/>
    </row>
    <row r="235" spans="1:34" ht="15.6">
      <c r="A235" s="47"/>
      <c r="B235" s="54">
        <f>+'Ark1'!C658</f>
        <v>2010</v>
      </c>
      <c r="C235" s="54">
        <f>+'Ark1'!L658</f>
        <v>6</v>
      </c>
      <c r="D235" s="65" t="s">
        <v>32</v>
      </c>
      <c r="E235" s="329">
        <f>+'Ark1'!Q658</f>
        <v>3006</v>
      </c>
      <c r="F235" s="329">
        <f>+'Ark1'!R658</f>
        <v>5442</v>
      </c>
      <c r="G235" s="179">
        <f>+'Ark1'!AG658</f>
        <v>12.690175205984715</v>
      </c>
      <c r="H235" s="179">
        <f t="shared" si="40"/>
        <v>-0.20371995476956783</v>
      </c>
      <c r="I235" s="179">
        <f>+'Ark1'!AH658</f>
        <v>0</v>
      </c>
      <c r="J235" s="179"/>
      <c r="K235" s="442"/>
      <c r="L235" s="273"/>
      <c r="M235" s="157">
        <f>+'Ark1'!U658</f>
        <v>22.179162072767394</v>
      </c>
      <c r="N235" s="179">
        <f t="shared" si="41"/>
        <v>-1.1244245146688101</v>
      </c>
      <c r="O235" s="179"/>
      <c r="P235" s="451"/>
      <c r="Q235" s="451"/>
      <c r="R235" s="461"/>
      <c r="S235" s="451"/>
      <c r="T235" s="56">
        <f>+'Ark1'!T658</f>
        <v>5.7372289599411994</v>
      </c>
      <c r="U235" s="179">
        <f t="shared" si="42"/>
        <v>-0.10699854430328237</v>
      </c>
      <c r="V235" s="157">
        <f>+'Ark1'!W658</f>
        <v>4.208011760382214</v>
      </c>
      <c r="W235" s="95"/>
      <c r="X235" s="74">
        <f>+'Ark1'!X658</f>
        <v>83.425211319367875</v>
      </c>
      <c r="Y235" s="74">
        <f>+'Ark1'!Y658</f>
        <v>46.784270488790888</v>
      </c>
      <c r="Z235" s="74">
        <f>+'Ark1'!Z658</f>
        <v>5.475919973404868</v>
      </c>
      <c r="AA235" s="71"/>
      <c r="AB235" s="157">
        <f>+'Ark1'!Z658</f>
        <v>5.475919973404868</v>
      </c>
      <c r="AC235" s="56">
        <f>+'Ark1'!AC658</f>
        <v>0</v>
      </c>
      <c r="AD235" s="74">
        <f>+'Ark1'!AE658</f>
        <v>0</v>
      </c>
      <c r="AE235" s="157">
        <f t="shared" si="44"/>
        <v>1.8103792415169662</v>
      </c>
      <c r="AF235" s="47"/>
      <c r="AH235" s="59"/>
    </row>
    <row r="236" spans="1:34" ht="15.6">
      <c r="A236" s="47"/>
      <c r="B236" s="54">
        <f>+'Ark1'!C659</f>
        <v>2010</v>
      </c>
      <c r="C236" s="54">
        <f>+'Ark1'!L659</f>
        <v>7</v>
      </c>
      <c r="D236" s="65" t="s">
        <v>33</v>
      </c>
      <c r="E236" s="329">
        <f>+'Ark1'!Q659</f>
        <v>3181</v>
      </c>
      <c r="F236" s="329">
        <f>+'Ark1'!R659</f>
        <v>5292</v>
      </c>
      <c r="G236" s="179">
        <f>+'Ark1'!AG659</f>
        <v>14.216951560831903</v>
      </c>
      <c r="H236" s="179">
        <f t="shared" si="40"/>
        <v>0.7226098608970748</v>
      </c>
      <c r="I236" s="179">
        <f>+'Ark1'!AH659</f>
        <v>0</v>
      </c>
      <c r="J236" s="179"/>
      <c r="K236" s="442"/>
      <c r="L236" s="273"/>
      <c r="M236" s="157">
        <f>+'Ark1'!U659</f>
        <v>25.551870748299248</v>
      </c>
      <c r="N236" s="179">
        <f t="shared" si="41"/>
        <v>-0.45401293579222823</v>
      </c>
      <c r="O236" s="179"/>
      <c r="P236" s="451"/>
      <c r="Q236" s="451"/>
      <c r="R236" s="461"/>
      <c r="S236" s="451"/>
      <c r="T236" s="56">
        <f>+'Ark1'!T659</f>
        <v>6.2152305366591083</v>
      </c>
      <c r="U236" s="179">
        <f t="shared" si="42"/>
        <v>-0.29483961495890387</v>
      </c>
      <c r="V236" s="157">
        <f>+'Ark1'!W659</f>
        <v>9.4671201814058978</v>
      </c>
      <c r="W236" s="95"/>
      <c r="X236" s="74">
        <f>+'Ark1'!X659</f>
        <v>95.389266817838262</v>
      </c>
      <c r="Y236" s="74">
        <f>+'Ark1'!Y659</f>
        <v>69.841269841269835</v>
      </c>
      <c r="Z236" s="74">
        <f>+'Ark1'!Z659</f>
        <v>5.258281297104034</v>
      </c>
      <c r="AA236" s="71"/>
      <c r="AB236" s="157">
        <f>+'Ark1'!Z659</f>
        <v>5.258281297104034</v>
      </c>
      <c r="AC236" s="56">
        <f>+'Ark1'!AC659</f>
        <v>0</v>
      </c>
      <c r="AD236" s="74">
        <f>+'Ark1'!AE659</f>
        <v>0</v>
      </c>
      <c r="AE236" s="157">
        <f t="shared" si="44"/>
        <v>1.6636277900031438</v>
      </c>
      <c r="AF236" s="47"/>
      <c r="AH236" s="59"/>
    </row>
    <row r="237" spans="1:34" ht="15.6">
      <c r="A237" s="47"/>
      <c r="B237" s="54">
        <f>+'Ark1'!C660</f>
        <v>2010</v>
      </c>
      <c r="C237" s="54">
        <f>+'Ark1'!L660</f>
        <v>8</v>
      </c>
      <c r="D237" s="65" t="s">
        <v>34</v>
      </c>
      <c r="E237" s="329">
        <f>+'Ark1'!Q660</f>
        <v>4112</v>
      </c>
      <c r="F237" s="329">
        <f>+'Ark1'!R660</f>
        <v>7598</v>
      </c>
      <c r="G237" s="179">
        <f>+'Ark1'!AG660</f>
        <v>22.858677105878421</v>
      </c>
      <c r="H237" s="179">
        <f t="shared" si="40"/>
        <v>-9.2847301477835487E-2</v>
      </c>
      <c r="I237" s="179">
        <f>+'Ark1'!AH660</f>
        <v>0</v>
      </c>
      <c r="J237" s="179"/>
      <c r="K237" s="442"/>
      <c r="L237" s="273"/>
      <c r="M237" s="157">
        <f>+'Ark1'!U660</f>
        <v>28.614611739931544</v>
      </c>
      <c r="N237" s="179">
        <f t="shared" si="41"/>
        <v>-0.29942672160686357</v>
      </c>
      <c r="O237" s="179"/>
      <c r="P237" s="451"/>
      <c r="Q237" s="451"/>
      <c r="R237" s="461"/>
      <c r="S237" s="451"/>
      <c r="T237" s="56">
        <f>+'Ark1'!T660</f>
        <v>7.1256909713082388</v>
      </c>
      <c r="U237" s="179">
        <f t="shared" si="42"/>
        <v>-0.27919068549649761</v>
      </c>
      <c r="V237" s="157">
        <f>+'Ark1'!W660</f>
        <v>21.176625427744145</v>
      </c>
      <c r="W237" s="95"/>
      <c r="X237" s="74">
        <f>+'Ark1'!X660</f>
        <v>98.854961832061107</v>
      </c>
      <c r="Y237" s="74">
        <f>+'Ark1'!Y660</f>
        <v>85.535667280863393</v>
      </c>
      <c r="Z237" s="74">
        <f>+'Ark1'!Z660</f>
        <v>5.3126692953174723</v>
      </c>
      <c r="AA237" s="71"/>
      <c r="AB237" s="157">
        <f>+'Ark1'!Z660</f>
        <v>5.3126692953174723</v>
      </c>
      <c r="AC237" s="56">
        <f>+'Ark1'!AC660</f>
        <v>0</v>
      </c>
      <c r="AD237" s="74">
        <f>+'Ark1'!AE660</f>
        <v>0</v>
      </c>
      <c r="AE237" s="157">
        <f t="shared" si="44"/>
        <v>1.847762645914397</v>
      </c>
      <c r="AF237" s="47"/>
      <c r="AH237" s="59"/>
    </row>
    <row r="238" spans="1:34" ht="15.6">
      <c r="A238" s="47"/>
      <c r="B238" s="54">
        <f>+'Ark1'!C661</f>
        <v>2010</v>
      </c>
      <c r="C238" s="54">
        <f>+'Ark1'!L661</f>
        <v>9</v>
      </c>
      <c r="D238" s="65" t="s">
        <v>35</v>
      </c>
      <c r="E238" s="329">
        <f>+'Ark1'!Q661</f>
        <v>3178</v>
      </c>
      <c r="F238" s="329">
        <f>+'Ark1'!R661</f>
        <v>5278</v>
      </c>
      <c r="G238" s="179">
        <f>+'Ark1'!AG661</f>
        <v>17.696054475136421</v>
      </c>
      <c r="H238" s="179">
        <f t="shared" si="40"/>
        <v>-6.8497204389679212E-3</v>
      </c>
      <c r="I238" s="179">
        <f>+'Ark1'!AH661</f>
        <v>0</v>
      </c>
      <c r="J238" s="179"/>
      <c r="K238" s="442"/>
      <c r="L238" s="273"/>
      <c r="M238" s="157">
        <f>+'Ark1'!U661</f>
        <v>31.889162561576352</v>
      </c>
      <c r="N238" s="179">
        <f t="shared" si="41"/>
        <v>2.3605311195957768E-3</v>
      </c>
      <c r="O238" s="179"/>
      <c r="P238" s="451"/>
      <c r="Q238" s="451"/>
      <c r="R238" s="461"/>
      <c r="S238" s="451"/>
      <c r="T238" s="56">
        <f>+'Ark1'!T661</f>
        <v>7.8630162940507811</v>
      </c>
      <c r="U238" s="179">
        <f t="shared" si="42"/>
        <v>-0.28271128632146958</v>
      </c>
      <c r="V238" s="157">
        <f>+'Ark1'!W661</f>
        <v>34.179613489958314</v>
      </c>
      <c r="W238" s="95"/>
      <c r="X238" s="74">
        <f>+'Ark1'!X661</f>
        <v>99.810534293292889</v>
      </c>
      <c r="Y238" s="74">
        <f>+'Ark1'!Y661</f>
        <v>94.372868510799549</v>
      </c>
      <c r="Z238" s="74">
        <f>+'Ark1'!Z661</f>
        <v>5.6475532683974228</v>
      </c>
      <c r="AA238" s="71"/>
      <c r="AB238" s="157">
        <f>+'Ark1'!Z661</f>
        <v>5.6475532683974228</v>
      </c>
      <c r="AC238" s="56">
        <f>+'Ark1'!AC661</f>
        <v>0</v>
      </c>
      <c r="AD238" s="74">
        <f>+'Ark1'!AE661</f>
        <v>0</v>
      </c>
      <c r="AE238" s="157">
        <f t="shared" si="44"/>
        <v>1.6607929515418502</v>
      </c>
      <c r="AF238" s="47"/>
      <c r="AH238" s="59"/>
    </row>
    <row r="239" spans="1:34" ht="15.6">
      <c r="A239" s="47"/>
      <c r="B239" s="54">
        <f>+'Ark1'!C662</f>
        <v>2010</v>
      </c>
      <c r="C239" s="54">
        <f>+'Ark1'!L662</f>
        <v>10</v>
      </c>
      <c r="D239" s="65" t="s">
        <v>36</v>
      </c>
      <c r="E239" s="329">
        <f>+'Ark1'!Q662</f>
        <v>1406</v>
      </c>
      <c r="F239" s="329">
        <f>+'Ark1'!R662</f>
        <v>1876</v>
      </c>
      <c r="G239" s="179">
        <f>+'Ark1'!AG662</f>
        <v>6.7400844068711319</v>
      </c>
      <c r="H239" s="179">
        <f t="shared" si="40"/>
        <v>-0.57699105505645853</v>
      </c>
      <c r="I239" s="179">
        <f>+'Ark1'!AH662</f>
        <v>0</v>
      </c>
      <c r="J239" s="179"/>
      <c r="K239" s="442"/>
      <c r="L239" s="273"/>
      <c r="M239" s="157">
        <f>+'Ark1'!U662</f>
        <v>34.171855010661005</v>
      </c>
      <c r="N239" s="179">
        <f t="shared" si="41"/>
        <v>8.3561794030742931E-2</v>
      </c>
      <c r="O239" s="179"/>
      <c r="P239" s="451"/>
      <c r="Q239" s="451"/>
      <c r="R239" s="461"/>
      <c r="S239" s="451"/>
      <c r="T239" s="56">
        <f>+'Ark1'!T662</f>
        <v>8.2878464818763291</v>
      </c>
      <c r="U239" s="179">
        <f t="shared" si="42"/>
        <v>-0.22145329930529023</v>
      </c>
      <c r="V239" s="157">
        <f>+'Ark1'!W662</f>
        <v>43.070362473347551</v>
      </c>
      <c r="W239" s="95"/>
      <c r="X239" s="74">
        <f>+'Ark1'!X662</f>
        <v>99.893390191897609</v>
      </c>
      <c r="Y239" s="74">
        <f>+'Ark1'!Y662</f>
        <v>97.761194029850756</v>
      </c>
      <c r="Z239" s="74">
        <f>+'Ark1'!Z662</f>
        <v>5.940694553906626</v>
      </c>
      <c r="AA239" s="71"/>
      <c r="AB239" s="157">
        <f>+'Ark1'!Z662</f>
        <v>5.940694553906626</v>
      </c>
      <c r="AC239" s="56">
        <f>+'Ark1'!AC662</f>
        <v>0</v>
      </c>
      <c r="AD239" s="74">
        <f>+'Ark1'!AE662</f>
        <v>0</v>
      </c>
      <c r="AE239" s="157">
        <f t="shared" si="44"/>
        <v>1.3342816500711236</v>
      </c>
      <c r="AF239" s="47"/>
      <c r="AH239" s="59"/>
    </row>
    <row r="240" spans="1:34" ht="15.6">
      <c r="A240" s="47"/>
      <c r="B240" s="54">
        <f>+'Ark1'!C663</f>
        <v>2010</v>
      </c>
      <c r="C240" s="54">
        <f>+'Ark1'!L663</f>
        <v>11</v>
      </c>
      <c r="D240" s="65" t="s">
        <v>37</v>
      </c>
      <c r="E240" s="329">
        <f>+'Ark1'!Q663</f>
        <v>851</v>
      </c>
      <c r="F240" s="329">
        <f>+'Ark1'!R663</f>
        <v>1117</v>
      </c>
      <c r="G240" s="179">
        <f>+'Ark1'!AG663</f>
        <v>4.306547042848214</v>
      </c>
      <c r="H240" s="179">
        <f t="shared" si="40"/>
        <v>-1.2470344883626829</v>
      </c>
      <c r="I240" s="179">
        <f>+'Ark1'!AH663</f>
        <v>0</v>
      </c>
      <c r="J240" s="179"/>
      <c r="K240" s="442"/>
      <c r="L240" s="273"/>
      <c r="M240" s="157">
        <f>+'Ark1'!U663</f>
        <v>36.670098478066258</v>
      </c>
      <c r="N240" s="179">
        <f t="shared" si="41"/>
        <v>6.3906527601865548E-2</v>
      </c>
      <c r="O240" s="179"/>
      <c r="P240" s="451"/>
      <c r="Q240" s="451"/>
      <c r="R240" s="461"/>
      <c r="S240" s="451"/>
      <c r="T240" s="56">
        <f>+'Ark1'!T663</f>
        <v>9.0071620411817364</v>
      </c>
      <c r="U240" s="179">
        <f t="shared" si="42"/>
        <v>-0.13370483188328031</v>
      </c>
      <c r="V240" s="157">
        <f>+'Ark1'!W663</f>
        <v>53.53625783348253</v>
      </c>
      <c r="W240" s="95"/>
      <c r="X240" s="74">
        <f>+'Ark1'!X663</f>
        <v>100</v>
      </c>
      <c r="Y240" s="74">
        <f>+'Ark1'!Y663</f>
        <v>98.746642793196074</v>
      </c>
      <c r="Z240" s="74">
        <f>+'Ark1'!Z663</f>
        <v>6.2509459473344409</v>
      </c>
      <c r="AA240" s="71"/>
      <c r="AB240" s="157">
        <f>+'Ark1'!Z663</f>
        <v>6.2509459473344409</v>
      </c>
      <c r="AC240" s="56">
        <f>+'Ark1'!AC663</f>
        <v>0</v>
      </c>
      <c r="AD240" s="74">
        <f>+'Ark1'!AE663</f>
        <v>0</v>
      </c>
      <c r="AE240" s="157">
        <f t="shared" si="44"/>
        <v>1.3125734430082256</v>
      </c>
      <c r="AF240" s="47"/>
      <c r="AH240" s="59"/>
    </row>
    <row r="241" spans="1:34" ht="15.6">
      <c r="A241" s="47"/>
      <c r="B241" s="54">
        <f>+'Ark1'!C664</f>
        <v>2010</v>
      </c>
      <c r="C241" s="54">
        <f>+'Ark1'!L664</f>
        <v>12</v>
      </c>
      <c r="D241" s="65" t="s">
        <v>38</v>
      </c>
      <c r="E241" s="329">
        <f>+'Ark1'!Q664</f>
        <v>270</v>
      </c>
      <c r="F241" s="329">
        <f>+'Ark1'!R664</f>
        <v>298</v>
      </c>
      <c r="G241" s="179">
        <f>+'Ark1'!AG664</f>
        <v>1.1979961090570104</v>
      </c>
      <c r="H241" s="179">
        <f t="shared" si="40"/>
        <v>-0.52860326751661479</v>
      </c>
      <c r="I241" s="179">
        <f>+'Ark1'!AH664</f>
        <v>0</v>
      </c>
      <c r="J241" s="179"/>
      <c r="K241" s="442"/>
      <c r="L241" s="273"/>
      <c r="M241" s="157">
        <f>+'Ark1'!U664</f>
        <v>38.23624161073824</v>
      </c>
      <c r="N241" s="179">
        <f t="shared" si="41"/>
        <v>-1.0792664106520817</v>
      </c>
      <c r="O241" s="179"/>
      <c r="P241" s="451"/>
      <c r="Q241" s="451"/>
      <c r="R241" s="461"/>
      <c r="S241" s="451"/>
      <c r="T241" s="56">
        <f>+'Ark1'!T664</f>
        <v>9.2046979865771839</v>
      </c>
      <c r="U241" s="179">
        <f t="shared" si="42"/>
        <v>-0.36214693320891023</v>
      </c>
      <c r="V241" s="157">
        <f>+'Ark1'!W664</f>
        <v>56.711409395973149</v>
      </c>
      <c r="W241" s="95"/>
      <c r="X241" s="74">
        <f>+'Ark1'!X664</f>
        <v>100</v>
      </c>
      <c r="Y241" s="74">
        <f>+'Ark1'!Y664</f>
        <v>100</v>
      </c>
      <c r="Z241" s="74">
        <f>+'Ark1'!Z664</f>
        <v>5.9861329100507632</v>
      </c>
      <c r="AA241" s="71"/>
      <c r="AB241" s="157">
        <f>+'Ark1'!Z664</f>
        <v>5.9861329100507632</v>
      </c>
      <c r="AC241" s="56">
        <f>+'Ark1'!AC664</f>
        <v>0</v>
      </c>
      <c r="AD241" s="74">
        <f>+'Ark1'!AE664</f>
        <v>0</v>
      </c>
      <c r="AE241" s="157">
        <f t="shared" si="44"/>
        <v>1.1037037037037036</v>
      </c>
      <c r="AF241" s="47"/>
      <c r="AH241" s="59"/>
    </row>
    <row r="242" spans="1:34" ht="15.6">
      <c r="A242" s="47"/>
      <c r="B242" s="54">
        <f>+'Ark1'!C665</f>
        <v>2010</v>
      </c>
      <c r="C242" s="54">
        <f>+'Ark1'!L665</f>
        <v>13</v>
      </c>
      <c r="D242" s="65" t="s">
        <v>39</v>
      </c>
      <c r="E242" s="329">
        <f>+'Ark1'!Q665</f>
        <v>101</v>
      </c>
      <c r="F242" s="329">
        <f>+'Ark1'!R665</f>
        <v>107</v>
      </c>
      <c r="G242" s="179">
        <f>+'Ark1'!AG665</f>
        <v>0.4555253407024859</v>
      </c>
      <c r="H242" s="179">
        <f t="shared" si="40"/>
        <v>-5.4669275135024453E-2</v>
      </c>
      <c r="I242" s="179">
        <f>+'Ark1'!AH665</f>
        <v>0</v>
      </c>
      <c r="J242" s="179"/>
      <c r="K242" s="442"/>
      <c r="L242" s="273"/>
      <c r="M242" s="157">
        <f>+'Ark1'!U665</f>
        <v>40.491588785046751</v>
      </c>
      <c r="N242" s="179">
        <f t="shared" si="41"/>
        <v>0.63012089513850356</v>
      </c>
      <c r="O242" s="179"/>
      <c r="P242" s="451"/>
      <c r="Q242" s="451"/>
      <c r="R242" s="461"/>
      <c r="S242" s="451"/>
      <c r="T242" s="56">
        <f>+'Ark1'!T665</f>
        <v>9.074766355140186</v>
      </c>
      <c r="U242" s="179">
        <f t="shared" si="42"/>
        <v>-0.9435822687130262</v>
      </c>
      <c r="V242" s="157">
        <f>+'Ark1'!W665</f>
        <v>51.401869158878512</v>
      </c>
      <c r="W242" s="95"/>
      <c r="X242" s="74">
        <f>+'Ark1'!X665</f>
        <v>100</v>
      </c>
      <c r="Y242" s="74">
        <f>+'Ark1'!Y665</f>
        <v>99.065420560747683</v>
      </c>
      <c r="Z242" s="74">
        <f>+'Ark1'!Z665</f>
        <v>6.6972043476282899</v>
      </c>
      <c r="AA242" s="71"/>
      <c r="AB242" s="157">
        <f>+'Ark1'!Z665</f>
        <v>6.6972043476282899</v>
      </c>
      <c r="AC242" s="56">
        <f>+'Ark1'!AC665</f>
        <v>0</v>
      </c>
      <c r="AD242" s="74">
        <f>+'Ark1'!AE665</f>
        <v>0</v>
      </c>
      <c r="AE242" s="157">
        <f t="shared" si="44"/>
        <v>1.0594059405940595</v>
      </c>
      <c r="AF242" s="47"/>
      <c r="AH242" s="59"/>
    </row>
    <row r="243" spans="1:34" ht="15.6">
      <c r="A243" s="47"/>
      <c r="B243" s="54">
        <f>+'Ark1'!C666</f>
        <v>2010</v>
      </c>
      <c r="C243" s="54">
        <f>+'Ark1'!L666</f>
        <v>14</v>
      </c>
      <c r="D243" s="65" t="s">
        <v>402</v>
      </c>
      <c r="E243" s="329">
        <f>+'Ark1'!Q666</f>
        <v>46</v>
      </c>
      <c r="F243" s="329">
        <f>+'Ark1'!R666</f>
        <v>48</v>
      </c>
      <c r="G243" s="179">
        <f>+'Ark1'!AG666</f>
        <v>0.20690308774602359</v>
      </c>
      <c r="H243" s="179">
        <f t="shared" si="40"/>
        <v>-7.9387849415576001E-2</v>
      </c>
      <c r="I243" s="179">
        <f>+'Ark1'!AH666</f>
        <v>0</v>
      </c>
      <c r="J243" s="179"/>
      <c r="K243" s="442"/>
      <c r="L243" s="273"/>
      <c r="M243" s="157">
        <f>+'Ark1'!U666</f>
        <v>40.997916666666654</v>
      </c>
      <c r="N243" s="179">
        <f t="shared" si="41"/>
        <v>-1.775767543859665</v>
      </c>
      <c r="O243" s="179"/>
      <c r="P243" s="451"/>
      <c r="Q243" s="451"/>
      <c r="R243" s="461"/>
      <c r="S243" s="451"/>
      <c r="T243" s="56">
        <f>+'Ark1'!T666</f>
        <v>9.1458333333333357</v>
      </c>
      <c r="U243" s="179">
        <f t="shared" si="42"/>
        <v>-1.2050438596491198</v>
      </c>
      <c r="V243" s="157">
        <f>+'Ark1'!W666</f>
        <v>54.16666666666665</v>
      </c>
      <c r="W243" s="95"/>
      <c r="X243" s="74">
        <f>+'Ark1'!X666</f>
        <v>100</v>
      </c>
      <c r="Y243" s="74">
        <f>+'Ark1'!Y666</f>
        <v>100</v>
      </c>
      <c r="Z243" s="74">
        <f>+'Ark1'!Z666</f>
        <v>6.9291200013462095</v>
      </c>
      <c r="AA243" s="71"/>
      <c r="AB243" s="157">
        <f>+'Ark1'!Z666</f>
        <v>6.9291200013462095</v>
      </c>
      <c r="AC243" s="56">
        <f>+'Ark1'!AC666</f>
        <v>0</v>
      </c>
      <c r="AD243" s="74">
        <f>+'Ark1'!AE666</f>
        <v>0</v>
      </c>
      <c r="AE243" s="157">
        <f t="shared" si="44"/>
        <v>1.0434782608695652</v>
      </c>
      <c r="AF243" s="47"/>
      <c r="AH243" s="59"/>
    </row>
    <row r="244" spans="1:34" ht="15.6">
      <c r="A244" s="47"/>
      <c r="B244" s="54">
        <f>+'Ark1'!C667</f>
        <v>2010</v>
      </c>
      <c r="C244" s="54">
        <f>+'Ark1'!L667</f>
        <v>15</v>
      </c>
      <c r="D244" s="65" t="s">
        <v>40</v>
      </c>
      <c r="E244" s="329">
        <f>+'Ark1'!Q667</f>
        <v>6</v>
      </c>
      <c r="F244" s="329">
        <f>+'Ark1'!R667</f>
        <v>7</v>
      </c>
      <c r="G244" s="179">
        <f>+'Ark1'!AG667</f>
        <v>2.9922566579865997E-2</v>
      </c>
      <c r="H244" s="179">
        <f t="shared" si="40"/>
        <v>-4.2387001979304256E-2</v>
      </c>
      <c r="I244" s="179">
        <f>+'Ark1'!AH667</f>
        <v>0</v>
      </c>
      <c r="J244" s="179"/>
      <c r="K244" s="442"/>
      <c r="L244" s="273"/>
      <c r="M244" s="157">
        <f>+'Ark1'!U667</f>
        <v>40.657142857142851</v>
      </c>
      <c r="N244" s="179">
        <f t="shared" si="41"/>
        <v>-0.3961904761904762</v>
      </c>
      <c r="O244" s="179"/>
      <c r="P244" s="451"/>
      <c r="Q244" s="451"/>
      <c r="R244" s="461"/>
      <c r="S244" s="451"/>
      <c r="T244" s="56">
        <f>+'Ark1'!T667</f>
        <v>6.1428571428571441</v>
      </c>
      <c r="U244" s="179">
        <f t="shared" si="42"/>
        <v>-3.2571428571428562</v>
      </c>
      <c r="V244" s="157">
        <f>+'Ark1'!W667</f>
        <v>28.571428571428577</v>
      </c>
      <c r="W244" s="95"/>
      <c r="X244" s="74">
        <f>+'Ark1'!X667</f>
        <v>100</v>
      </c>
      <c r="Y244" s="74">
        <f>+'Ark1'!Y667</f>
        <v>100</v>
      </c>
      <c r="Z244" s="74">
        <f>+'Ark1'!Z667</f>
        <v>8.3253240422318253</v>
      </c>
      <c r="AA244" s="71"/>
      <c r="AB244" s="157">
        <f>+'Ark1'!Z667</f>
        <v>8.3253240422318253</v>
      </c>
      <c r="AC244" s="56">
        <f>+'Ark1'!AC667</f>
        <v>0</v>
      </c>
      <c r="AD244" s="74">
        <f>+'Ark1'!AE667</f>
        <v>0</v>
      </c>
      <c r="AE244" s="157">
        <f t="shared" si="44"/>
        <v>1.1666666666666667</v>
      </c>
      <c r="AF244" s="47"/>
      <c r="AH244" s="59"/>
    </row>
    <row r="245" spans="1:34" ht="15.6">
      <c r="A245" s="47"/>
      <c r="B245">
        <f>+'Ark1'!C668</f>
        <v>2009</v>
      </c>
      <c r="C245">
        <f>+'Ark1'!L668</f>
        <v>1</v>
      </c>
      <c r="D245" s="3" t="str">
        <f t="shared" ref="D245" si="45">+D230</f>
        <v>P-</v>
      </c>
      <c r="E245" s="316">
        <f>+'Ark1'!Q668</f>
        <v>113</v>
      </c>
      <c r="F245" s="316">
        <f>+'Ark1'!R668</f>
        <v>155</v>
      </c>
      <c r="G245" s="197">
        <f>+'Ark1'!AG668</f>
        <v>0.22554761170583673</v>
      </c>
      <c r="H245" s="197">
        <f t="shared" si="40"/>
        <v>-0.1455914846612911</v>
      </c>
      <c r="I245" s="197">
        <f>+'Ark1'!AH668</f>
        <v>0</v>
      </c>
      <c r="J245" s="197"/>
      <c r="K245" s="443"/>
      <c r="L245" s="205"/>
      <c r="M245" s="92">
        <f>+'Ark1'!U668</f>
        <v>12.392258064516128</v>
      </c>
      <c r="N245" s="197">
        <f t="shared" si="41"/>
        <v>-0.53904274849200107</v>
      </c>
      <c r="O245" s="197"/>
      <c r="P245" s="452"/>
      <c r="Q245" s="452"/>
      <c r="R245" s="462"/>
      <c r="S245" s="452"/>
      <c r="T245" s="1">
        <f>+'Ark1'!T668</f>
        <v>1.9290322580645156</v>
      </c>
      <c r="U245" s="197">
        <f t="shared" si="42"/>
        <v>-9.1292945187516628E-2</v>
      </c>
      <c r="V245" s="92">
        <f>+'Ark1'!W668</f>
        <v>0</v>
      </c>
      <c r="W245" s="95"/>
      <c r="X245" s="11">
        <f>+'Ark1'!X668</f>
        <v>23.2258064516129</v>
      </c>
      <c r="Y245" s="11">
        <f>+'Ark1'!Y668</f>
        <v>0.64516129032258052</v>
      </c>
      <c r="Z245" s="11">
        <f>+'Ark1'!Z668</f>
        <v>4.0152216101435849</v>
      </c>
      <c r="AA245" s="71"/>
      <c r="AB245" s="92">
        <f>+'Ark1'!Z668</f>
        <v>4.0152216101435849</v>
      </c>
      <c r="AC245" s="1">
        <f>+'Ark1'!AC668</f>
        <v>0</v>
      </c>
      <c r="AD245" s="11">
        <f>+'Ark1'!AE668</f>
        <v>0</v>
      </c>
      <c r="AE245" s="92">
        <f t="shared" si="44"/>
        <v>1.3716814159292035</v>
      </c>
      <c r="AF245" s="47"/>
      <c r="AH245" s="59"/>
    </row>
    <row r="246" spans="1:34" ht="15.6">
      <c r="A246" s="47"/>
      <c r="B246">
        <f>+'Ark1'!C669</f>
        <v>2009</v>
      </c>
      <c r="C246">
        <f>+'Ark1'!L669</f>
        <v>2</v>
      </c>
      <c r="D246" s="3" t="str">
        <f t="shared" si="39"/>
        <v>P</v>
      </c>
      <c r="E246" s="316">
        <f>+'Ark1'!Q669</f>
        <v>434</v>
      </c>
      <c r="F246" s="316">
        <f>+'Ark1'!R669</f>
        <v>641</v>
      </c>
      <c r="G246" s="197">
        <f>+'Ark1'!AG669</f>
        <v>1.1006366482929775</v>
      </c>
      <c r="H246" s="197">
        <f t="shared" si="40"/>
        <v>-0.33662169886575777</v>
      </c>
      <c r="I246" s="197">
        <f>+'Ark1'!AH669</f>
        <v>0</v>
      </c>
      <c r="J246" s="197"/>
      <c r="K246" s="443"/>
      <c r="L246" s="205"/>
      <c r="M246" s="92">
        <f>+'Ark1'!U669</f>
        <v>14.62277691107646</v>
      </c>
      <c r="N246" s="197">
        <f t="shared" si="41"/>
        <v>-0.16593857511803023</v>
      </c>
      <c r="O246" s="197"/>
      <c r="P246" s="452"/>
      <c r="Q246" s="452"/>
      <c r="R246" s="462"/>
      <c r="S246" s="452"/>
      <c r="T246" s="1">
        <f>+'Ark1'!T669</f>
        <v>2.8268330733229323</v>
      </c>
      <c r="U246" s="197">
        <f t="shared" si="42"/>
        <v>-3.5111704588231873E-2</v>
      </c>
      <c r="V246" s="92">
        <f>+'Ark1'!W669</f>
        <v>0.15600624024960999</v>
      </c>
      <c r="W246" s="95"/>
      <c r="X246" s="11">
        <f>+'Ark1'!X669</f>
        <v>36.661466458658346</v>
      </c>
      <c r="Y246" s="11">
        <f>+'Ark1'!Y669</f>
        <v>4.3681747269890803</v>
      </c>
      <c r="Z246" s="11">
        <f>+'Ark1'!Z669</f>
        <v>4.6773406476003263</v>
      </c>
      <c r="AA246" s="71"/>
      <c r="AB246" s="92">
        <f>+'Ark1'!Z669</f>
        <v>4.6773406476003263</v>
      </c>
      <c r="AC246" s="1">
        <f>+'Ark1'!AC669</f>
        <v>0</v>
      </c>
      <c r="AD246" s="11">
        <f>+'Ark1'!AE669</f>
        <v>0</v>
      </c>
      <c r="AE246" s="92">
        <f t="shared" si="44"/>
        <v>1.4769585253456221</v>
      </c>
      <c r="AF246" s="47"/>
      <c r="AH246" s="59"/>
    </row>
    <row r="247" spans="1:34" ht="15.6">
      <c r="A247" s="47"/>
      <c r="B247">
        <f>+'Ark1'!C670</f>
        <v>2009</v>
      </c>
      <c r="C247">
        <f>+'Ark1'!L670</f>
        <v>3</v>
      </c>
      <c r="D247" s="3" t="str">
        <f t="shared" si="39"/>
        <v>P+</v>
      </c>
      <c r="E247" s="316">
        <f>+'Ark1'!Q670</f>
        <v>833</v>
      </c>
      <c r="F247" s="316">
        <f>+'Ark1'!R670</f>
        <v>1346</v>
      </c>
      <c r="G247" s="197">
        <f>+'Ark1'!AG670</f>
        <v>2.504543713470929</v>
      </c>
      <c r="H247" s="197">
        <f t="shared" si="40"/>
        <v>-0.59500617347579032</v>
      </c>
      <c r="I247" s="197">
        <f>+'Ark1'!AH670</f>
        <v>0</v>
      </c>
      <c r="J247" s="197"/>
      <c r="K247" s="443"/>
      <c r="L247" s="205"/>
      <c r="M247" s="92">
        <f>+'Ark1'!U670</f>
        <v>15.846285289747396</v>
      </c>
      <c r="N247" s="197">
        <f t="shared" si="41"/>
        <v>-0.82046502392888598</v>
      </c>
      <c r="O247" s="197"/>
      <c r="P247" s="452"/>
      <c r="Q247" s="452"/>
      <c r="R247" s="462"/>
      <c r="S247" s="452"/>
      <c r="T247" s="1">
        <f>+'Ark1'!T670</f>
        <v>3.5505200594353639</v>
      </c>
      <c r="U247" s="197">
        <f t="shared" si="42"/>
        <v>-8.2478685859491918E-2</v>
      </c>
      <c r="V247" s="92">
        <f>+'Ark1'!W670</f>
        <v>7.4294205052005957E-2</v>
      </c>
      <c r="W247" s="95"/>
      <c r="X247" s="11">
        <f>+'Ark1'!X670</f>
        <v>44.502228826151551</v>
      </c>
      <c r="Y247" s="11">
        <f>+'Ark1'!Y670</f>
        <v>7.6523031203566116</v>
      </c>
      <c r="Z247" s="11">
        <f>+'Ark1'!Z670</f>
        <v>4.7518813374814313</v>
      </c>
      <c r="AA247" s="71"/>
      <c r="AB247" s="92">
        <f>+'Ark1'!Z670</f>
        <v>4.7518813374814313</v>
      </c>
      <c r="AC247" s="1">
        <f>+'Ark1'!AC670</f>
        <v>0</v>
      </c>
      <c r="AD247" s="11">
        <f>+'Ark1'!AE670</f>
        <v>0</v>
      </c>
      <c r="AE247" s="92">
        <f t="shared" si="44"/>
        <v>1.6158463385354143</v>
      </c>
      <c r="AF247" s="47"/>
      <c r="AH247" s="59"/>
    </row>
    <row r="248" spans="1:34" ht="15.6">
      <c r="A248" s="47"/>
      <c r="B248">
        <f>+'Ark1'!C671</f>
        <v>2009</v>
      </c>
      <c r="C248">
        <f>+'Ark1'!L671</f>
        <v>4</v>
      </c>
      <c r="D248" s="3" t="str">
        <f t="shared" si="39"/>
        <v>O-</v>
      </c>
      <c r="E248" s="316">
        <f>+'Ark1'!Q671</f>
        <v>1296</v>
      </c>
      <c r="F248" s="316">
        <f>+'Ark1'!R671</f>
        <v>2168</v>
      </c>
      <c r="G248" s="197">
        <f>+'Ark1'!AG671</f>
        <v>4.6090480664881683</v>
      </c>
      <c r="H248" s="197">
        <f t="shared" si="40"/>
        <v>-0.67586019585143831</v>
      </c>
      <c r="I248" s="197">
        <f>+'Ark1'!AH671</f>
        <v>0</v>
      </c>
      <c r="J248" s="197"/>
      <c r="K248" s="443"/>
      <c r="L248" s="205"/>
      <c r="M248" s="92">
        <f>+'Ark1'!U671</f>
        <v>18.104889298892971</v>
      </c>
      <c r="N248" s="197">
        <f t="shared" si="41"/>
        <v>-0.48267738145170824</v>
      </c>
      <c r="O248" s="197"/>
      <c r="P248" s="452"/>
      <c r="Q248" s="452"/>
      <c r="R248" s="462"/>
      <c r="S248" s="452"/>
      <c r="T248" s="1">
        <f>+'Ark1'!T671</f>
        <v>4.2988929889298895</v>
      </c>
      <c r="U248" s="197">
        <f t="shared" si="42"/>
        <v>-7.2875578981478562E-2</v>
      </c>
      <c r="V248" s="92">
        <f>+'Ark1'!W671</f>
        <v>0.55350553505535049</v>
      </c>
      <c r="W248" s="95"/>
      <c r="X248" s="11">
        <f>+'Ark1'!X671</f>
        <v>61.485239852398514</v>
      </c>
      <c r="Y248" s="11">
        <f>+'Ark1'!Y671</f>
        <v>18.127306273062729</v>
      </c>
      <c r="Z248" s="11">
        <f>+'Ark1'!Z671</f>
        <v>4.9626998074525615</v>
      </c>
      <c r="AA248" s="71"/>
      <c r="AB248" s="92">
        <f>+'Ark1'!Z671</f>
        <v>4.9626998074525615</v>
      </c>
      <c r="AC248" s="1">
        <f>+'Ark1'!AC671</f>
        <v>0</v>
      </c>
      <c r="AD248" s="11">
        <f>+'Ark1'!AE671</f>
        <v>0</v>
      </c>
      <c r="AE248" s="92">
        <f t="shared" si="44"/>
        <v>1.6728395061728396</v>
      </c>
      <c r="AF248" s="47"/>
      <c r="AH248" s="59"/>
    </row>
    <row r="249" spans="1:34" ht="15.6">
      <c r="A249" s="47"/>
      <c r="B249">
        <f>+'Ark1'!C672</f>
        <v>2009</v>
      </c>
      <c r="C249">
        <f>+'Ark1'!L672</f>
        <v>5</v>
      </c>
      <c r="D249" s="3" t="str">
        <f t="shared" si="39"/>
        <v>O</v>
      </c>
      <c r="E249" s="316">
        <f>+'Ark1'!Q672</f>
        <v>2083</v>
      </c>
      <c r="F249" s="316">
        <f>+'Ark1'!R672</f>
        <v>3751</v>
      </c>
      <c r="G249" s="197">
        <f>+'Ark1'!AG672</f>
        <v>9.0515070051509241</v>
      </c>
      <c r="H249" s="197">
        <f t="shared" si="40"/>
        <v>-2.5751418343320953</v>
      </c>
      <c r="I249" s="197">
        <f>+'Ark1'!AH672</f>
        <v>0</v>
      </c>
      <c r="J249" s="197"/>
      <c r="K249" s="443"/>
      <c r="L249" s="205"/>
      <c r="M249" s="92">
        <f>+'Ark1'!U672</f>
        <v>20.550279925353248</v>
      </c>
      <c r="N249" s="197">
        <f t="shared" si="41"/>
        <v>-0.38105802885805673</v>
      </c>
      <c r="O249" s="197"/>
      <c r="P249" s="452"/>
      <c r="Q249" s="452"/>
      <c r="R249" s="462"/>
      <c r="S249" s="452"/>
      <c r="T249" s="1">
        <f>+'Ark1'!T672</f>
        <v>5.1500933084510798</v>
      </c>
      <c r="U249" s="197">
        <f t="shared" si="42"/>
        <v>-0.17294806941071261</v>
      </c>
      <c r="V249" s="92">
        <f>+'Ark1'!W672</f>
        <v>2.8525726472940551</v>
      </c>
      <c r="W249" s="95"/>
      <c r="X249" s="11">
        <f>+'Ark1'!X672</f>
        <v>78.512396694214857</v>
      </c>
      <c r="Y249" s="11">
        <f>+'Ark1'!Y672</f>
        <v>32.498000533191153</v>
      </c>
      <c r="Z249" s="11">
        <f>+'Ark1'!Z672</f>
        <v>5.0548354630531476</v>
      </c>
      <c r="AA249" s="71"/>
      <c r="AB249" s="92">
        <f>+'Ark1'!Z672</f>
        <v>5.0548354630531476</v>
      </c>
      <c r="AC249" s="1">
        <f>+'Ark1'!AC672</f>
        <v>0</v>
      </c>
      <c r="AD249" s="11">
        <f>+'Ark1'!AE672</f>
        <v>0</v>
      </c>
      <c r="AE249" s="92">
        <f t="shared" si="44"/>
        <v>1.8007681228996639</v>
      </c>
      <c r="AF249" s="47"/>
      <c r="AH249" s="59"/>
    </row>
    <row r="250" spans="1:34" ht="15.6">
      <c r="A250" s="47"/>
      <c r="B250">
        <f>+'Ark1'!C673</f>
        <v>2009</v>
      </c>
      <c r="C250">
        <f>+'Ark1'!L673</f>
        <v>6</v>
      </c>
      <c r="D250" s="3" t="str">
        <f t="shared" si="39"/>
        <v>O+</v>
      </c>
      <c r="E250" s="316">
        <f>+'Ark1'!Q673</f>
        <v>2726</v>
      </c>
      <c r="F250" s="316">
        <f>+'Ark1'!R673</f>
        <v>4712</v>
      </c>
      <c r="G250" s="197">
        <f>+'Ark1'!AG673</f>
        <v>12.893895160754283</v>
      </c>
      <c r="H250" s="197">
        <f t="shared" si="40"/>
        <v>-2.1119033407355978</v>
      </c>
      <c r="I250" s="197">
        <f>+'Ark1'!AH673</f>
        <v>0</v>
      </c>
      <c r="J250" s="197"/>
      <c r="K250" s="443"/>
      <c r="L250" s="205"/>
      <c r="M250" s="92">
        <f>+'Ark1'!U673</f>
        <v>23.303586587436204</v>
      </c>
      <c r="N250" s="197">
        <f t="shared" si="41"/>
        <v>-0.45285966302558833</v>
      </c>
      <c r="O250" s="197"/>
      <c r="P250" s="452"/>
      <c r="Q250" s="452"/>
      <c r="R250" s="462"/>
      <c r="S250" s="452"/>
      <c r="T250" s="1">
        <f>+'Ark1'!T673</f>
        <v>5.8442275042444818</v>
      </c>
      <c r="U250" s="197">
        <f t="shared" si="42"/>
        <v>-0.36061180125976655</v>
      </c>
      <c r="V250" s="92">
        <f>+'Ark1'!W673</f>
        <v>5.9634974533106959</v>
      </c>
      <c r="W250" s="95"/>
      <c r="X250" s="11">
        <f>+'Ark1'!X673</f>
        <v>91.362478777589118</v>
      </c>
      <c r="Y250" s="11">
        <f>+'Ark1'!Y673</f>
        <v>53.098471986417664</v>
      </c>
      <c r="Z250" s="11">
        <f>+'Ark1'!Z673</f>
        <v>5.0907738334151347</v>
      </c>
      <c r="AA250" s="71"/>
      <c r="AB250" s="92">
        <f>+'Ark1'!Z673</f>
        <v>5.0907738334151347</v>
      </c>
      <c r="AC250" s="1">
        <f>+'Ark1'!AC673</f>
        <v>0</v>
      </c>
      <c r="AD250" s="11">
        <f>+'Ark1'!AE673</f>
        <v>0</v>
      </c>
      <c r="AE250" s="92">
        <f t="shared" si="44"/>
        <v>1.7285399853264858</v>
      </c>
      <c r="AF250" s="47"/>
      <c r="AH250" s="59"/>
    </row>
    <row r="251" spans="1:34" ht="15.6">
      <c r="A251" s="47"/>
      <c r="B251">
        <f>+'Ark1'!C674</f>
        <v>2009</v>
      </c>
      <c r="C251">
        <f>+'Ark1'!L674</f>
        <v>7</v>
      </c>
      <c r="D251" s="3" t="str">
        <f t="shared" si="39"/>
        <v>R-</v>
      </c>
      <c r="E251" s="316">
        <f>+'Ark1'!Q674</f>
        <v>2784</v>
      </c>
      <c r="F251" s="316">
        <f>+'Ark1'!R674</f>
        <v>4419</v>
      </c>
      <c r="G251" s="197">
        <f>+'Ark1'!AG674</f>
        <v>13.494341699934829</v>
      </c>
      <c r="H251" s="197">
        <f t="shared" si="40"/>
        <v>-0.6362797547539838</v>
      </c>
      <c r="I251" s="197">
        <f>+'Ark1'!AH674</f>
        <v>0</v>
      </c>
      <c r="J251" s="197"/>
      <c r="K251" s="443"/>
      <c r="L251" s="205"/>
      <c r="M251" s="92">
        <f>+'Ark1'!U674</f>
        <v>26.005883684091476</v>
      </c>
      <c r="N251" s="197">
        <f t="shared" si="41"/>
        <v>-0.2722894554181039</v>
      </c>
      <c r="O251" s="197"/>
      <c r="P251" s="452"/>
      <c r="Q251" s="452"/>
      <c r="R251" s="462"/>
      <c r="S251" s="452"/>
      <c r="T251" s="1">
        <f>+'Ark1'!T674</f>
        <v>6.5100701516180122</v>
      </c>
      <c r="U251" s="197">
        <f t="shared" si="42"/>
        <v>-0.33501555026959728</v>
      </c>
      <c r="V251" s="92">
        <f>+'Ark1'!W674</f>
        <v>12.446254808780273</v>
      </c>
      <c r="W251" s="95"/>
      <c r="X251" s="11">
        <f>+'Ark1'!X674</f>
        <v>98.21226521837518</v>
      </c>
      <c r="Y251" s="11">
        <f>+'Ark1'!Y674</f>
        <v>72.143018782529978</v>
      </c>
      <c r="Z251" s="11">
        <f>+'Ark1'!Z674</f>
        <v>4.9316938025369934</v>
      </c>
      <c r="AA251" s="71"/>
      <c r="AB251" s="92">
        <f>+'Ark1'!Z674</f>
        <v>4.9316938025369934</v>
      </c>
      <c r="AC251" s="1">
        <f>+'Ark1'!AC674</f>
        <v>0</v>
      </c>
      <c r="AD251" s="11">
        <f>+'Ark1'!AE674</f>
        <v>0</v>
      </c>
      <c r="AE251" s="92">
        <f t="shared" si="44"/>
        <v>1.5872844827586208</v>
      </c>
      <c r="AF251" s="47"/>
      <c r="AH251" s="59"/>
    </row>
    <row r="252" spans="1:34" ht="15.6">
      <c r="A252" s="47"/>
      <c r="B252">
        <f>+'Ark1'!C675</f>
        <v>2009</v>
      </c>
      <c r="C252">
        <f>+'Ark1'!L675</f>
        <v>8</v>
      </c>
      <c r="D252" s="3" t="str">
        <f t="shared" si="39"/>
        <v>R</v>
      </c>
      <c r="E252" s="316">
        <f>+'Ark1'!Q675</f>
        <v>3757</v>
      </c>
      <c r="F252" s="316">
        <f>+'Ark1'!R675</f>
        <v>6760</v>
      </c>
      <c r="G252" s="197">
        <f>+'Ark1'!AG675</f>
        <v>22.951524407356256</v>
      </c>
      <c r="H252" s="197">
        <f t="shared" si="40"/>
        <v>0.87857762523283611</v>
      </c>
      <c r="I252" s="197">
        <f>+'Ark1'!AH675</f>
        <v>0</v>
      </c>
      <c r="J252" s="197"/>
      <c r="K252" s="443"/>
      <c r="L252" s="205"/>
      <c r="M252" s="92">
        <f>+'Ark1'!U675</f>
        <v>28.914038461538407</v>
      </c>
      <c r="N252" s="197">
        <f t="shared" si="41"/>
        <v>0.20956266120453293</v>
      </c>
      <c r="O252" s="197"/>
      <c r="P252" s="452"/>
      <c r="Q252" s="452"/>
      <c r="R252" s="462"/>
      <c r="S252" s="452"/>
      <c r="T252" s="1">
        <f>+'Ark1'!T675</f>
        <v>7.4048816568047364</v>
      </c>
      <c r="U252" s="197">
        <f t="shared" si="42"/>
        <v>-0.2579919587316013</v>
      </c>
      <c r="V252" s="92">
        <f>+'Ark1'!W675</f>
        <v>26.642011834319536</v>
      </c>
      <c r="W252" s="95"/>
      <c r="X252" s="11">
        <f>+'Ark1'!X675</f>
        <v>99.73372781065089</v>
      </c>
      <c r="Y252" s="11">
        <f>+'Ark1'!Y675</f>
        <v>87.692307692307679</v>
      </c>
      <c r="Z252" s="11">
        <f>+'Ark1'!Z675</f>
        <v>5.0757198129749677</v>
      </c>
      <c r="AA252" s="71"/>
      <c r="AB252" s="92">
        <f>+'Ark1'!Z675</f>
        <v>5.0757198129749677</v>
      </c>
      <c r="AC252" s="1">
        <f>+'Ark1'!AC675</f>
        <v>0</v>
      </c>
      <c r="AD252" s="11">
        <f>+'Ark1'!AE675</f>
        <v>0</v>
      </c>
      <c r="AE252" s="92">
        <f t="shared" si="44"/>
        <v>1.7993079584775087</v>
      </c>
      <c r="AF252" s="47"/>
      <c r="AH252" s="59"/>
    </row>
    <row r="253" spans="1:34" ht="15.6">
      <c r="A253" s="47"/>
      <c r="B253">
        <f>+'Ark1'!C676</f>
        <v>2009</v>
      </c>
      <c r="C253">
        <f>+'Ark1'!L676</f>
        <v>9</v>
      </c>
      <c r="D253" s="3" t="str">
        <f t="shared" si="39"/>
        <v>R+</v>
      </c>
      <c r="E253" s="316">
        <f>+'Ark1'!Q676</f>
        <v>2847</v>
      </c>
      <c r="F253" s="316">
        <f>+'Ark1'!R676</f>
        <v>4728</v>
      </c>
      <c r="G253" s="197">
        <f>+'Ark1'!AG676</f>
        <v>17.702904195575389</v>
      </c>
      <c r="H253" s="197">
        <f t="shared" si="40"/>
        <v>2.7327367273855394</v>
      </c>
      <c r="I253" s="197">
        <f>+'Ark1'!AH676</f>
        <v>0</v>
      </c>
      <c r="J253" s="197"/>
      <c r="K253" s="443"/>
      <c r="L253" s="205"/>
      <c r="M253" s="92">
        <f>+'Ark1'!U676</f>
        <v>31.886802030456757</v>
      </c>
      <c r="N253" s="197">
        <f t="shared" si="41"/>
        <v>0.21264750071114946</v>
      </c>
      <c r="O253" s="197"/>
      <c r="P253" s="452"/>
      <c r="Q253" s="452"/>
      <c r="R253" s="462"/>
      <c r="S253" s="452"/>
      <c r="T253" s="1">
        <f>+'Ark1'!T676</f>
        <v>8.1457275803722506</v>
      </c>
      <c r="U253" s="197">
        <f t="shared" si="42"/>
        <v>-0.29761974127672453</v>
      </c>
      <c r="V253" s="92">
        <f>+'Ark1'!W676</f>
        <v>40.164974619289346</v>
      </c>
      <c r="W253" s="95"/>
      <c r="X253" s="11">
        <f>+'Ark1'!X676</f>
        <v>99.978849407783429</v>
      </c>
      <c r="Y253" s="11">
        <f>+'Ark1'!Y676</f>
        <v>96.087140439932327</v>
      </c>
      <c r="Z253" s="11">
        <f>+'Ark1'!Z676</f>
        <v>5.4250218610272682</v>
      </c>
      <c r="AA253" s="71"/>
      <c r="AB253" s="92">
        <f>+'Ark1'!Z676</f>
        <v>5.4250218610272682</v>
      </c>
      <c r="AC253" s="1">
        <f>+'Ark1'!AC676</f>
        <v>0</v>
      </c>
      <c r="AD253" s="11">
        <f>+'Ark1'!AE676</f>
        <v>0</v>
      </c>
      <c r="AE253" s="92">
        <f t="shared" si="44"/>
        <v>1.6606954689146469</v>
      </c>
      <c r="AF253" s="47"/>
      <c r="AH253" s="59"/>
    </row>
    <row r="254" spans="1:34" ht="15.6">
      <c r="A254" s="47"/>
      <c r="B254">
        <f>+'Ark1'!C677</f>
        <v>2009</v>
      </c>
      <c r="C254">
        <f>+'Ark1'!L677</f>
        <v>10</v>
      </c>
      <c r="D254" s="3" t="str">
        <f t="shared" si="39"/>
        <v>U-</v>
      </c>
      <c r="E254" s="316">
        <f>+'Ark1'!Q677</f>
        <v>1317</v>
      </c>
      <c r="F254" s="316">
        <f>+'Ark1'!R677</f>
        <v>1828</v>
      </c>
      <c r="G254" s="197">
        <f>+'Ark1'!AG677</f>
        <v>7.3170754619275904</v>
      </c>
      <c r="H254" s="197">
        <f t="shared" si="40"/>
        <v>2.0265203691632356</v>
      </c>
      <c r="I254" s="197">
        <f>+'Ark1'!AH677</f>
        <v>0</v>
      </c>
      <c r="J254" s="197"/>
      <c r="K254" s="443"/>
      <c r="L254" s="205"/>
      <c r="M254" s="92">
        <f>+'Ark1'!U677</f>
        <v>34.088293216630262</v>
      </c>
      <c r="N254" s="197">
        <f t="shared" si="41"/>
        <v>0.91616446754468939</v>
      </c>
      <c r="O254" s="197"/>
      <c r="P254" s="452"/>
      <c r="Q254" s="452"/>
      <c r="R254" s="462"/>
      <c r="S254" s="452"/>
      <c r="T254" s="1">
        <f>+'Ark1'!T677</f>
        <v>8.5092997811816193</v>
      </c>
      <c r="U254" s="197">
        <f t="shared" si="42"/>
        <v>-0.16443833147383025</v>
      </c>
      <c r="V254" s="92">
        <f>+'Ark1'!W677</f>
        <v>46.608315098468282</v>
      </c>
      <c r="W254" s="95"/>
      <c r="X254" s="11">
        <f>+'Ark1'!X677</f>
        <v>100</v>
      </c>
      <c r="Y254" s="11">
        <f>+'Ark1'!Y677</f>
        <v>98.468271334792135</v>
      </c>
      <c r="Z254" s="11">
        <f>+'Ark1'!Z677</f>
        <v>5.642227544170149</v>
      </c>
      <c r="AA254" s="71"/>
      <c r="AB254" s="92">
        <f>+'Ark1'!Z677</f>
        <v>5.642227544170149</v>
      </c>
      <c r="AC254" s="1">
        <f>+'Ark1'!AC677</f>
        <v>0</v>
      </c>
      <c r="AD254" s="11">
        <f>+'Ark1'!AE677</f>
        <v>0</v>
      </c>
      <c r="AE254" s="92">
        <f t="shared" si="44"/>
        <v>1.3880030372057708</v>
      </c>
      <c r="AF254" s="47"/>
      <c r="AH254" s="59"/>
    </row>
    <row r="255" spans="1:34" ht="15.6">
      <c r="A255" s="47"/>
      <c r="B255">
        <f>+'Ark1'!C678</f>
        <v>2009</v>
      </c>
      <c r="C255">
        <f>+'Ark1'!L678</f>
        <v>11</v>
      </c>
      <c r="D255" s="3" t="str">
        <f t="shared" si="39"/>
        <v>U</v>
      </c>
      <c r="E255" s="316">
        <f>+'Ark1'!Q678</f>
        <v>956</v>
      </c>
      <c r="F255" s="316">
        <f>+'Ark1'!R678</f>
        <v>1292</v>
      </c>
      <c r="G255" s="197">
        <f>+'Ark1'!AG678</f>
        <v>5.5535815312108969</v>
      </c>
      <c r="H255" s="197">
        <f t="shared" si="40"/>
        <v>1.0151282493990497</v>
      </c>
      <c r="I255" s="197">
        <f>+'Ark1'!AH678</f>
        <v>0</v>
      </c>
      <c r="J255" s="197"/>
      <c r="K255" s="443"/>
      <c r="L255" s="205"/>
      <c r="M255" s="92">
        <f>+'Ark1'!U678</f>
        <v>36.606191950464392</v>
      </c>
      <c r="N255" s="197">
        <f t="shared" si="41"/>
        <v>0.98357290284529597</v>
      </c>
      <c r="O255" s="197"/>
      <c r="P255" s="452"/>
      <c r="Q255" s="452"/>
      <c r="R255" s="462"/>
      <c r="S255" s="452"/>
      <c r="T255" s="1">
        <f>+'Ark1'!T678</f>
        <v>9.1408668730650167</v>
      </c>
      <c r="U255" s="197">
        <f t="shared" si="42"/>
        <v>-5.0525068326926714E-2</v>
      </c>
      <c r="V255" s="92">
        <f>+'Ark1'!W678</f>
        <v>55.57275541795665</v>
      </c>
      <c r="W255" s="95"/>
      <c r="X255" s="11">
        <f>+'Ark1'!X678</f>
        <v>100</v>
      </c>
      <c r="Y255" s="11">
        <f>+'Ark1'!Y678</f>
        <v>99.690402476780221</v>
      </c>
      <c r="Z255" s="11">
        <f>+'Ark1'!Z678</f>
        <v>5.7694274351187751</v>
      </c>
      <c r="AA255" s="71"/>
      <c r="AB255" s="92">
        <f>+'Ark1'!Z678</f>
        <v>5.7694274351187751</v>
      </c>
      <c r="AC255" s="1">
        <f>+'Ark1'!AC678</f>
        <v>0</v>
      </c>
      <c r="AD255" s="11">
        <f>+'Ark1'!AE678</f>
        <v>0</v>
      </c>
      <c r="AE255" s="92">
        <f t="shared" si="44"/>
        <v>1.3514644351464435</v>
      </c>
      <c r="AF255" s="47"/>
      <c r="AH255" s="59"/>
    </row>
    <row r="256" spans="1:34" ht="15.6">
      <c r="A256" s="47"/>
      <c r="B256">
        <f>+'Ark1'!C679</f>
        <v>2009</v>
      </c>
      <c r="C256">
        <f>+'Ark1'!L679</f>
        <v>12</v>
      </c>
      <c r="D256" s="3" t="str">
        <f t="shared" si="39"/>
        <v>U+</v>
      </c>
      <c r="E256" s="316">
        <f>+'Ark1'!Q679</f>
        <v>320</v>
      </c>
      <c r="F256" s="316">
        <f>+'Ark1'!R679</f>
        <v>374</v>
      </c>
      <c r="G256" s="197">
        <f>+'Ark1'!AG679</f>
        <v>1.7265993765736252</v>
      </c>
      <c r="H256" s="197">
        <f t="shared" si="40"/>
        <v>0.32994220684903741</v>
      </c>
      <c r="I256" s="197">
        <f>+'Ark1'!AH679</f>
        <v>0</v>
      </c>
      <c r="J256" s="197"/>
      <c r="K256" s="443"/>
      <c r="L256" s="205"/>
      <c r="M256" s="92">
        <f>+'Ark1'!U679</f>
        <v>39.315508021390322</v>
      </c>
      <c r="N256" s="197">
        <f t="shared" si="41"/>
        <v>1.5521010813272369</v>
      </c>
      <c r="O256" s="197"/>
      <c r="P256" s="452"/>
      <c r="Q256" s="452"/>
      <c r="R256" s="462"/>
      <c r="S256" s="452"/>
      <c r="T256" s="1">
        <f>+'Ark1'!T679</f>
        <v>9.5668449197860941</v>
      </c>
      <c r="U256" s="197">
        <f t="shared" si="42"/>
        <v>-1.6751294724949517E-2</v>
      </c>
      <c r="V256" s="92">
        <f>+'Ark1'!W679</f>
        <v>56.951871657754005</v>
      </c>
      <c r="W256" s="95"/>
      <c r="X256" s="11">
        <f>+'Ark1'!X679</f>
        <v>100</v>
      </c>
      <c r="Y256" s="11">
        <f>+'Ark1'!Y679</f>
        <v>98.93048128342248</v>
      </c>
      <c r="Z256" s="11">
        <f>+'Ark1'!Z679</f>
        <v>6.4564667357489691</v>
      </c>
      <c r="AA256" s="71"/>
      <c r="AB256" s="92">
        <f>+'Ark1'!Z679</f>
        <v>6.4564667357489691</v>
      </c>
      <c r="AC256" s="1">
        <f>+'Ark1'!AC679</f>
        <v>0</v>
      </c>
      <c r="AD256" s="11">
        <f>+'Ark1'!AE679</f>
        <v>0</v>
      </c>
      <c r="AE256" s="92">
        <f t="shared" si="44"/>
        <v>1.16875</v>
      </c>
      <c r="AF256" s="47"/>
      <c r="AH256" s="59"/>
    </row>
    <row r="257" spans="1:34" ht="15.6">
      <c r="A257" s="47"/>
      <c r="B257">
        <f>+'Ark1'!C680</f>
        <v>2009</v>
      </c>
      <c r="C257">
        <f>+'Ark1'!L680</f>
        <v>13</v>
      </c>
      <c r="D257" s="3" t="str">
        <f t="shared" ref="D257:D319" si="46">+D242</f>
        <v>E-</v>
      </c>
      <c r="E257" s="316">
        <f>+'Ark1'!Q680</f>
        <v>102</v>
      </c>
      <c r="F257" s="316">
        <f>+'Ark1'!R680</f>
        <v>109</v>
      </c>
      <c r="G257" s="197">
        <f>+'Ark1'!AG680</f>
        <v>0.51019461583751036</v>
      </c>
      <c r="H257" s="197">
        <f t="shared" si="40"/>
        <v>9.1547475070428097E-2</v>
      </c>
      <c r="I257" s="197">
        <f>+'Ark1'!AH680</f>
        <v>0</v>
      </c>
      <c r="J257" s="197"/>
      <c r="K257" s="443"/>
      <c r="L257" s="205"/>
      <c r="M257" s="92">
        <f>+'Ark1'!U680</f>
        <v>39.861467889908248</v>
      </c>
      <c r="N257" s="197">
        <f t="shared" si="41"/>
        <v>-8.5321100917425952E-3</v>
      </c>
      <c r="O257" s="197"/>
      <c r="P257" s="452"/>
      <c r="Q257" s="452"/>
      <c r="R257" s="462"/>
      <c r="S257" s="452"/>
      <c r="T257" s="1">
        <f>+'Ark1'!T680</f>
        <v>10.018348623853212</v>
      </c>
      <c r="U257" s="197">
        <f t="shared" si="42"/>
        <v>-0.31498470948012347</v>
      </c>
      <c r="V257" s="92">
        <f>+'Ark1'!W680</f>
        <v>65.137614678899084</v>
      </c>
      <c r="W257" s="95"/>
      <c r="X257" s="11">
        <f>+'Ark1'!X680</f>
        <v>100</v>
      </c>
      <c r="Y257" s="11">
        <f>+'Ark1'!Y680</f>
        <v>99.082568807339442</v>
      </c>
      <c r="Z257" s="11">
        <f>+'Ark1'!Z680</f>
        <v>5.8157790465848018</v>
      </c>
      <c r="AA257" s="71"/>
      <c r="AB257" s="92">
        <f>+'Ark1'!Z680</f>
        <v>5.8157790465848018</v>
      </c>
      <c r="AC257" s="1">
        <f>+'Ark1'!AC680</f>
        <v>0</v>
      </c>
      <c r="AD257" s="11">
        <f>+'Ark1'!AE680</f>
        <v>0</v>
      </c>
      <c r="AE257" s="92">
        <f t="shared" si="44"/>
        <v>1.0686274509803921</v>
      </c>
      <c r="AF257" s="47"/>
      <c r="AH257" s="59"/>
    </row>
    <row r="258" spans="1:34" ht="15.6">
      <c r="A258" s="47"/>
      <c r="B258">
        <f>+'Ark1'!C681</f>
        <v>2009</v>
      </c>
      <c r="C258">
        <f>+'Ark1'!L681</f>
        <v>14</v>
      </c>
      <c r="D258" s="3" t="str">
        <f t="shared" si="46"/>
        <v>E</v>
      </c>
      <c r="E258" s="316">
        <f>+'Ark1'!Q681</f>
        <v>53</v>
      </c>
      <c r="F258" s="316">
        <f>+'Ark1'!R681</f>
        <v>57</v>
      </c>
      <c r="G258" s="197">
        <f>+'Ark1'!AG681</f>
        <v>0.28629093716159959</v>
      </c>
      <c r="H258" s="197">
        <f t="shared" si="40"/>
        <v>2.1006577248495417E-2</v>
      </c>
      <c r="I258" s="197">
        <f>+'Ark1'!AH681</f>
        <v>0</v>
      </c>
      <c r="J258" s="197"/>
      <c r="K258" s="443"/>
      <c r="L258" s="205"/>
      <c r="M258" s="92">
        <f>+'Ark1'!U681</f>
        <v>42.773684210526319</v>
      </c>
      <c r="N258" s="197">
        <f t="shared" si="41"/>
        <v>1.4318660287081428</v>
      </c>
      <c r="O258" s="197"/>
      <c r="P258" s="452"/>
      <c r="Q258" s="452"/>
      <c r="R258" s="462"/>
      <c r="S258" s="452"/>
      <c r="T258" s="1">
        <f>+'Ark1'!T681</f>
        <v>10.350877192982455</v>
      </c>
      <c r="U258" s="197">
        <f t="shared" si="42"/>
        <v>0.60542264752790764</v>
      </c>
      <c r="V258" s="92">
        <f>+'Ark1'!W681</f>
        <v>70.175438596491219</v>
      </c>
      <c r="W258" s="95"/>
      <c r="X258" s="11">
        <f>+'Ark1'!X681</f>
        <v>100</v>
      </c>
      <c r="Y258" s="11">
        <f>+'Ark1'!Y681</f>
        <v>100</v>
      </c>
      <c r="Z258" s="11">
        <f>+'Ark1'!Z681</f>
        <v>5.9160657361978579</v>
      </c>
      <c r="AA258" s="71"/>
      <c r="AB258" s="92">
        <f>+'Ark1'!Z681</f>
        <v>5.9160657361978579</v>
      </c>
      <c r="AC258" s="1">
        <f>+'Ark1'!AC681</f>
        <v>0</v>
      </c>
      <c r="AD258" s="11">
        <f>+'Ark1'!AE681</f>
        <v>0</v>
      </c>
      <c r="AE258" s="92">
        <f t="shared" si="44"/>
        <v>1.0754716981132075</v>
      </c>
      <c r="AF258" s="47"/>
      <c r="AH258" s="59"/>
    </row>
    <row r="259" spans="1:34" ht="15.6">
      <c r="A259" s="47"/>
      <c r="B259">
        <f>+'Ark1'!C682</f>
        <v>2009</v>
      </c>
      <c r="C259">
        <f>+'Ark1'!L682</f>
        <v>15</v>
      </c>
      <c r="D259" s="3" t="str">
        <f t="shared" si="46"/>
        <v>E+</v>
      </c>
      <c r="E259" s="316">
        <f>+'Ark1'!Q682</f>
        <v>15</v>
      </c>
      <c r="F259" s="316">
        <f>+'Ark1'!R682</f>
        <v>15</v>
      </c>
      <c r="G259" s="197">
        <f>+'Ark1'!AG682</f>
        <v>7.2309568559170256E-2</v>
      </c>
      <c r="H259" s="197">
        <f t="shared" si="40"/>
        <v>-1.9054747672667155E-2</v>
      </c>
      <c r="I259" s="197">
        <f>+'Ark1'!AH682</f>
        <v>0</v>
      </c>
      <c r="J259" s="197"/>
      <c r="K259" s="443"/>
      <c r="L259" s="205"/>
      <c r="M259" s="92">
        <f>+'Ark1'!U682</f>
        <v>41.053333333333327</v>
      </c>
      <c r="N259" s="197">
        <f t="shared" si="41"/>
        <v>-5.0113725490196188</v>
      </c>
      <c r="O259" s="197"/>
      <c r="P259" s="452"/>
      <c r="Q259" s="452"/>
      <c r="R259" s="462"/>
      <c r="S259" s="452"/>
      <c r="T259" s="1">
        <f>+'Ark1'!T682</f>
        <v>9.4</v>
      </c>
      <c r="U259" s="197">
        <f t="shared" si="42"/>
        <v>-2.4823529411764689</v>
      </c>
      <c r="V259" s="92">
        <f>+'Ark1'!W682</f>
        <v>60</v>
      </c>
      <c r="W259" s="95"/>
      <c r="X259" s="11">
        <f>+'Ark1'!X682</f>
        <v>100</v>
      </c>
      <c r="Y259" s="11">
        <f>+'Ark1'!Y682</f>
        <v>100</v>
      </c>
      <c r="Z259" s="11">
        <f>+'Ark1'!Z682</f>
        <v>6.9649471562165903</v>
      </c>
      <c r="AA259" s="71"/>
      <c r="AB259" s="92">
        <f>+'Ark1'!Z682</f>
        <v>6.9649471562165903</v>
      </c>
      <c r="AC259" s="1">
        <f>+'Ark1'!AC682</f>
        <v>0</v>
      </c>
      <c r="AD259" s="11">
        <f>+'Ark1'!AE682</f>
        <v>0</v>
      </c>
      <c r="AE259" s="92">
        <f t="shared" si="44"/>
        <v>1</v>
      </c>
      <c r="AF259" s="47"/>
      <c r="AH259" s="59"/>
    </row>
    <row r="260" spans="1:34" ht="15.6">
      <c r="A260" s="47"/>
      <c r="B260" s="54">
        <f>+'Ark1'!C683</f>
        <v>2008</v>
      </c>
      <c r="C260" s="54">
        <f>+'Ark1'!L683</f>
        <v>1</v>
      </c>
      <c r="D260" s="65" t="s">
        <v>28</v>
      </c>
      <c r="E260" s="329">
        <f>+'Ark1'!Q683</f>
        <v>149</v>
      </c>
      <c r="F260" s="329">
        <f>+'Ark1'!R683</f>
        <v>246</v>
      </c>
      <c r="G260" s="179">
        <f>+'Ark1'!AG683</f>
        <v>0.37113909636712783</v>
      </c>
      <c r="H260" s="179">
        <f t="shared" si="40"/>
        <v>-0.31207421643895616</v>
      </c>
      <c r="I260" s="179">
        <f>+'Ark1'!AH683</f>
        <v>0</v>
      </c>
      <c r="J260" s="179"/>
      <c r="K260" s="442"/>
      <c r="L260" s="273"/>
      <c r="M260" s="157">
        <f>+'Ark1'!U683</f>
        <v>12.931300813008129</v>
      </c>
      <c r="N260" s="179">
        <f t="shared" si="41"/>
        <v>0.1829938152654691</v>
      </c>
      <c r="O260" s="179"/>
      <c r="P260" s="451"/>
      <c r="Q260" s="451"/>
      <c r="R260" s="461"/>
      <c r="S260" s="451"/>
      <c r="T260" s="56">
        <f>+'Ark1'!T683</f>
        <v>2.0203252032520322</v>
      </c>
      <c r="U260" s="179">
        <f t="shared" si="42"/>
        <v>-4.2880214355191182E-2</v>
      </c>
      <c r="V260" s="157">
        <f>+'Ark1'!W683</f>
        <v>0</v>
      </c>
      <c r="W260" s="95"/>
      <c r="X260" s="74">
        <f>+'Ark1'!X683</f>
        <v>19.105691056910569</v>
      </c>
      <c r="Y260" s="74">
        <f>+'Ark1'!Y683</f>
        <v>0.40650406504065034</v>
      </c>
      <c r="Z260" s="74">
        <f>+'Ark1'!Z683</f>
        <v>3.7509830601645802</v>
      </c>
      <c r="AA260" s="71"/>
      <c r="AB260" s="157">
        <f>+'Ark1'!Z683</f>
        <v>3.7509830601645802</v>
      </c>
      <c r="AC260" s="56">
        <f>+'Ark1'!AC683</f>
        <v>0</v>
      </c>
      <c r="AD260" s="74">
        <f>+'Ark1'!AE683</f>
        <v>0</v>
      </c>
      <c r="AE260" s="157">
        <f t="shared" si="44"/>
        <v>1.651006711409396</v>
      </c>
      <c r="AF260" s="47"/>
      <c r="AH260" s="59"/>
    </row>
    <row r="261" spans="1:34" ht="15.6">
      <c r="A261" s="47"/>
      <c r="B261" s="54">
        <f>+'Ark1'!C684</f>
        <v>2008</v>
      </c>
      <c r="C261" s="54">
        <f>+'Ark1'!L684</f>
        <v>2</v>
      </c>
      <c r="D261" s="65" t="s">
        <v>29</v>
      </c>
      <c r="E261" s="329">
        <f>+'Ark1'!Q684</f>
        <v>558</v>
      </c>
      <c r="F261" s="329">
        <f>+'Ark1'!R684</f>
        <v>833</v>
      </c>
      <c r="G261" s="179">
        <f>+'Ark1'!AG684</f>
        <v>1.4372583471587352</v>
      </c>
      <c r="H261" s="179">
        <f t="shared" si="40"/>
        <v>-1.0380848805792768</v>
      </c>
      <c r="I261" s="179">
        <f>+'Ark1'!AH684</f>
        <v>0</v>
      </c>
      <c r="J261" s="179"/>
      <c r="K261" s="442"/>
      <c r="L261" s="273"/>
      <c r="M261" s="157">
        <f>+'Ark1'!U684</f>
        <v>14.788715486194491</v>
      </c>
      <c r="N261" s="179">
        <f t="shared" si="41"/>
        <v>-0.27858937389388849</v>
      </c>
      <c r="O261" s="179"/>
      <c r="P261" s="451"/>
      <c r="Q261" s="451"/>
      <c r="R261" s="461"/>
      <c r="S261" s="451"/>
      <c r="T261" s="56">
        <f>+'Ark1'!T684</f>
        <v>2.8619447779111642</v>
      </c>
      <c r="U261" s="179">
        <f t="shared" si="42"/>
        <v>0.10421281914827807</v>
      </c>
      <c r="V261" s="157">
        <f>+'Ark1'!W684</f>
        <v>0</v>
      </c>
      <c r="W261" s="95"/>
      <c r="X261" s="74">
        <f>+'Ark1'!X684</f>
        <v>37.575030012004802</v>
      </c>
      <c r="Y261" s="74">
        <f>+'Ark1'!Y684</f>
        <v>3.7214885954381751</v>
      </c>
      <c r="Z261" s="74">
        <f>+'Ark1'!Z684</f>
        <v>4.4350310608707657</v>
      </c>
      <c r="AA261" s="71"/>
      <c r="AB261" s="157">
        <f>+'Ark1'!Z684</f>
        <v>4.4350310608707657</v>
      </c>
      <c r="AC261" s="56">
        <f>+'Ark1'!AC684</f>
        <v>0</v>
      </c>
      <c r="AD261" s="74">
        <f>+'Ark1'!AE684</f>
        <v>0</v>
      </c>
      <c r="AE261" s="157">
        <f t="shared" si="44"/>
        <v>1.4928315412186379</v>
      </c>
      <c r="AF261" s="47"/>
      <c r="AH261" s="59"/>
    </row>
    <row r="262" spans="1:34" ht="15.6">
      <c r="A262" s="47"/>
      <c r="B262" s="54">
        <f>+'Ark1'!C685</f>
        <v>2008</v>
      </c>
      <c r="C262" s="54">
        <f>+'Ark1'!L685</f>
        <v>3</v>
      </c>
      <c r="D262" s="65" t="s">
        <v>30</v>
      </c>
      <c r="E262" s="329">
        <f>+'Ark1'!Q685</f>
        <v>999</v>
      </c>
      <c r="F262" s="329">
        <f>+'Ark1'!R685</f>
        <v>1594</v>
      </c>
      <c r="G262" s="179">
        <f>+'Ark1'!AG685</f>
        <v>3.0995498869467193</v>
      </c>
      <c r="H262" s="179">
        <f t="shared" si="40"/>
        <v>-1.0359502760082719</v>
      </c>
      <c r="I262" s="179">
        <f>+'Ark1'!AH685</f>
        <v>0</v>
      </c>
      <c r="J262" s="179"/>
      <c r="K262" s="442"/>
      <c r="L262" s="273"/>
      <c r="M262" s="157">
        <f>+'Ark1'!U685</f>
        <v>16.666750313676282</v>
      </c>
      <c r="N262" s="179">
        <f t="shared" si="41"/>
        <v>-0.39984978617394873</v>
      </c>
      <c r="O262" s="179"/>
      <c r="P262" s="451"/>
      <c r="Q262" s="451"/>
      <c r="R262" s="461"/>
      <c r="S262" s="451"/>
      <c r="T262" s="56">
        <f>+'Ark1'!T685</f>
        <v>3.6329987452948558</v>
      </c>
      <c r="U262" s="179">
        <f t="shared" si="42"/>
        <v>5.935920460589017E-2</v>
      </c>
      <c r="V262" s="157">
        <f>+'Ark1'!W685</f>
        <v>6.2735257214554571E-2</v>
      </c>
      <c r="W262" s="95"/>
      <c r="X262" s="74">
        <f>+'Ark1'!X685</f>
        <v>51.380175658720198</v>
      </c>
      <c r="Y262" s="74">
        <f>+'Ark1'!Y685</f>
        <v>9.97490589711418</v>
      </c>
      <c r="Z262" s="74">
        <f>+'Ark1'!Z685</f>
        <v>4.6726665730100088</v>
      </c>
      <c r="AA262" s="71"/>
      <c r="AB262" s="157">
        <f>+'Ark1'!Z685</f>
        <v>4.6726665730100088</v>
      </c>
      <c r="AC262" s="56">
        <f>+'Ark1'!AC685</f>
        <v>0</v>
      </c>
      <c r="AD262" s="74">
        <f>+'Ark1'!AE685</f>
        <v>0</v>
      </c>
      <c r="AE262" s="157">
        <f t="shared" si="44"/>
        <v>1.5955955955955956</v>
      </c>
      <c r="AF262" s="47"/>
      <c r="AH262" s="59"/>
    </row>
    <row r="263" spans="1:34" ht="15.6">
      <c r="A263" s="47"/>
      <c r="B263" s="54">
        <f>+'Ark1'!C686</f>
        <v>2008</v>
      </c>
      <c r="C263" s="54">
        <f>+'Ark1'!L686</f>
        <v>4</v>
      </c>
      <c r="D263" s="65" t="s">
        <v>31</v>
      </c>
      <c r="E263" s="329">
        <f>+'Ark1'!Q686</f>
        <v>1472</v>
      </c>
      <c r="F263" s="329">
        <f>+'Ark1'!R686</f>
        <v>2437</v>
      </c>
      <c r="G263" s="179">
        <f>+'Ark1'!AG686</f>
        <v>5.2849082623396066</v>
      </c>
      <c r="H263" s="179">
        <f t="shared" si="40"/>
        <v>-1.5679359979305882</v>
      </c>
      <c r="I263" s="179">
        <f>+'Ark1'!AH686</f>
        <v>0</v>
      </c>
      <c r="J263" s="179"/>
      <c r="K263" s="442"/>
      <c r="L263" s="273"/>
      <c r="M263" s="157">
        <f>+'Ark1'!U686</f>
        <v>18.587566680344679</v>
      </c>
      <c r="N263" s="179">
        <f t="shared" si="41"/>
        <v>-0.83842783268682552</v>
      </c>
      <c r="O263" s="179"/>
      <c r="P263" s="451"/>
      <c r="Q263" s="451"/>
      <c r="R263" s="461"/>
      <c r="S263" s="451"/>
      <c r="T263" s="56">
        <f>+'Ark1'!T686</f>
        <v>4.371768567911368</v>
      </c>
      <c r="U263" s="179">
        <f t="shared" si="42"/>
        <v>4.1178718802999725E-2</v>
      </c>
      <c r="V263" s="157">
        <f>+'Ark1'!W686</f>
        <v>0.61551087402544113</v>
      </c>
      <c r="W263" s="95"/>
      <c r="X263" s="74">
        <f>+'Ark1'!X686</f>
        <v>65.203118588428396</v>
      </c>
      <c r="Y263" s="74">
        <f>+'Ark1'!Y686</f>
        <v>19.450143619203939</v>
      </c>
      <c r="Z263" s="74">
        <f>+'Ark1'!Z686</f>
        <v>4.8659120660020179</v>
      </c>
      <c r="AA263" s="71"/>
      <c r="AB263" s="157">
        <f>+'Ark1'!Z686</f>
        <v>4.8659120660020179</v>
      </c>
      <c r="AC263" s="56">
        <f>+'Ark1'!AC686</f>
        <v>0</v>
      </c>
      <c r="AD263" s="74">
        <f>+'Ark1'!AE686</f>
        <v>0</v>
      </c>
      <c r="AE263" s="157">
        <f t="shared" si="44"/>
        <v>1.6555706521739131</v>
      </c>
      <c r="AF263" s="47"/>
      <c r="AH263" s="59"/>
    </row>
    <row r="264" spans="1:34" ht="15.6">
      <c r="A264" s="47"/>
      <c r="B264" s="54">
        <f>+'Ark1'!C687</f>
        <v>2008</v>
      </c>
      <c r="C264" s="54">
        <f>+'Ark1'!L687</f>
        <v>5</v>
      </c>
      <c r="D264" s="65" t="s">
        <v>401</v>
      </c>
      <c r="E264" s="329">
        <f>+'Ark1'!Q687</f>
        <v>2587</v>
      </c>
      <c r="F264" s="329">
        <f>+'Ark1'!R687</f>
        <v>4761</v>
      </c>
      <c r="G264" s="179">
        <f>+'Ark1'!AG687</f>
        <v>11.626648839483019</v>
      </c>
      <c r="H264" s="179">
        <f t="shared" si="40"/>
        <v>-1.7667637139310131</v>
      </c>
      <c r="I264" s="179">
        <f>+'Ark1'!AH687</f>
        <v>0</v>
      </c>
      <c r="J264" s="179"/>
      <c r="K264" s="442"/>
      <c r="L264" s="273"/>
      <c r="M264" s="157">
        <f>+'Ark1'!U687</f>
        <v>20.931337954211305</v>
      </c>
      <c r="N264" s="179">
        <f t="shared" si="41"/>
        <v>-0.66661366498497188</v>
      </c>
      <c r="O264" s="179"/>
      <c r="P264" s="451"/>
      <c r="Q264" s="451"/>
      <c r="R264" s="461"/>
      <c r="S264" s="451"/>
      <c r="T264" s="56">
        <f>+'Ark1'!T687</f>
        <v>5.3230413778617924</v>
      </c>
      <c r="U264" s="179">
        <f t="shared" si="42"/>
        <v>9.3817811728355238E-2</v>
      </c>
      <c r="V264" s="157">
        <f>+'Ark1'!W687</f>
        <v>2.3944549464398239</v>
      </c>
      <c r="W264" s="95"/>
      <c r="X264" s="74">
        <f>+'Ark1'!X687</f>
        <v>82.440663726107957</v>
      </c>
      <c r="Y264" s="74">
        <f>+'Ark1'!Y687</f>
        <v>34.257508926696069</v>
      </c>
      <c r="Z264" s="74">
        <f>+'Ark1'!Z687</f>
        <v>4.8911608004104528</v>
      </c>
      <c r="AA264" s="71"/>
      <c r="AB264" s="157">
        <f>+'Ark1'!Z687</f>
        <v>4.8911608004104528</v>
      </c>
      <c r="AC264" s="56">
        <f>+'Ark1'!AC687</f>
        <v>0</v>
      </c>
      <c r="AD264" s="74">
        <f>+'Ark1'!AE687</f>
        <v>0</v>
      </c>
      <c r="AE264" s="157">
        <f t="shared" si="44"/>
        <v>1.8403556242752224</v>
      </c>
      <c r="AF264" s="47"/>
      <c r="AH264" s="59"/>
    </row>
    <row r="265" spans="1:34" ht="15.6">
      <c r="A265" s="47"/>
      <c r="B265" s="54">
        <f>+'Ark1'!C688</f>
        <v>2008</v>
      </c>
      <c r="C265" s="54">
        <f>+'Ark1'!L688</f>
        <v>6</v>
      </c>
      <c r="D265" s="65" t="s">
        <v>32</v>
      </c>
      <c r="E265" s="329">
        <f>+'Ark1'!Q688</f>
        <v>3156</v>
      </c>
      <c r="F265" s="329">
        <f>+'Ark1'!R688</f>
        <v>5414</v>
      </c>
      <c r="G265" s="179">
        <f>+'Ark1'!AG688</f>
        <v>15.005798501489881</v>
      </c>
      <c r="H265" s="179">
        <f t="shared" si="40"/>
        <v>-0.9876958802525575</v>
      </c>
      <c r="I265" s="179">
        <f>+'Ark1'!AH688</f>
        <v>0</v>
      </c>
      <c r="J265" s="179"/>
      <c r="K265" s="442"/>
      <c r="L265" s="273"/>
      <c r="M265" s="157">
        <f>+'Ark1'!U688</f>
        <v>23.756446250461792</v>
      </c>
      <c r="N265" s="179">
        <f t="shared" si="41"/>
        <v>-0.43451440827563204</v>
      </c>
      <c r="O265" s="179"/>
      <c r="P265" s="451"/>
      <c r="Q265" s="451"/>
      <c r="R265" s="461"/>
      <c r="S265" s="451"/>
      <c r="T265" s="56">
        <f>+'Ark1'!T688</f>
        <v>6.2048393055042483</v>
      </c>
      <c r="U265" s="179">
        <f t="shared" si="42"/>
        <v>-3.1940200442685196E-2</v>
      </c>
      <c r="V265" s="157">
        <f>+'Ark1'!W688</f>
        <v>7.9423716291097186</v>
      </c>
      <c r="W265" s="95"/>
      <c r="X265" s="74">
        <f>+'Ark1'!X688</f>
        <v>93.646102696712219</v>
      </c>
      <c r="Y265" s="74">
        <f>+'Ark1'!Y688</f>
        <v>55.762837089028451</v>
      </c>
      <c r="Z265" s="74">
        <f>+'Ark1'!Z688</f>
        <v>4.9403249009230121</v>
      </c>
      <c r="AA265" s="71"/>
      <c r="AB265" s="157">
        <f>+'Ark1'!Z688</f>
        <v>4.9403249009230121</v>
      </c>
      <c r="AC265" s="56">
        <f>+'Ark1'!AC688</f>
        <v>0</v>
      </c>
      <c r="AD265" s="74">
        <f>+'Ark1'!AE688</f>
        <v>0</v>
      </c>
      <c r="AE265" s="157">
        <f t="shared" si="44"/>
        <v>1.7154626108998732</v>
      </c>
      <c r="AF265" s="47"/>
      <c r="AH265" s="59"/>
    </row>
    <row r="266" spans="1:34" ht="15.6">
      <c r="A266" s="47"/>
      <c r="B266" s="54">
        <f>+'Ark1'!C689</f>
        <v>2008</v>
      </c>
      <c r="C266" s="54">
        <f>+'Ark1'!L689</f>
        <v>7</v>
      </c>
      <c r="D266" s="65" t="s">
        <v>33</v>
      </c>
      <c r="E266" s="329">
        <f>+'Ark1'!Q689</f>
        <v>2929</v>
      </c>
      <c r="F266" s="329">
        <f>+'Ark1'!R689</f>
        <v>4609</v>
      </c>
      <c r="G266" s="179">
        <f>+'Ark1'!AG689</f>
        <v>14.130621454688812</v>
      </c>
      <c r="H266" s="179">
        <f t="shared" si="40"/>
        <v>-0.25410669839358313</v>
      </c>
      <c r="I266" s="179">
        <f>+'Ark1'!AH689</f>
        <v>0</v>
      </c>
      <c r="J266" s="179"/>
      <c r="K266" s="442"/>
      <c r="L266" s="273"/>
      <c r="M266" s="157">
        <f>+'Ark1'!U689</f>
        <v>26.27817313950958</v>
      </c>
      <c r="N266" s="179">
        <f t="shared" si="41"/>
        <v>-0.28099594693230756</v>
      </c>
      <c r="O266" s="179"/>
      <c r="P266" s="451"/>
      <c r="Q266" s="451"/>
      <c r="R266" s="461"/>
      <c r="S266" s="451"/>
      <c r="T266" s="56">
        <f>+'Ark1'!T689</f>
        <v>6.8450857018876095</v>
      </c>
      <c r="U266" s="179">
        <f t="shared" si="42"/>
        <v>-0.11024152616689253</v>
      </c>
      <c r="V266" s="157">
        <f>+'Ark1'!W689</f>
        <v>16.554567151225857</v>
      </c>
      <c r="W266" s="95"/>
      <c r="X266" s="74">
        <f>+'Ark1'!X689</f>
        <v>98.698199175526156</v>
      </c>
      <c r="Y266" s="74">
        <f>+'Ark1'!Y689</f>
        <v>73.443263180733339</v>
      </c>
      <c r="Z266" s="74">
        <f>+'Ark1'!Z689</f>
        <v>4.9803986413308321</v>
      </c>
      <c r="AA266" s="71"/>
      <c r="AB266" s="157">
        <f>+'Ark1'!Z689</f>
        <v>4.9803986413308321</v>
      </c>
      <c r="AC266" s="56">
        <f>+'Ark1'!AC689</f>
        <v>0</v>
      </c>
      <c r="AD266" s="74">
        <f>+'Ark1'!AE689</f>
        <v>0</v>
      </c>
      <c r="AE266" s="157">
        <f t="shared" si="44"/>
        <v>1.5735745988391943</v>
      </c>
      <c r="AF266" s="47"/>
      <c r="AH266" s="59"/>
    </row>
    <row r="267" spans="1:34" ht="15.6">
      <c r="A267" s="47"/>
      <c r="B267" s="54">
        <f>+'Ark1'!C690</f>
        <v>2008</v>
      </c>
      <c r="C267" s="54">
        <f>+'Ark1'!L690</f>
        <v>8</v>
      </c>
      <c r="D267" s="65" t="s">
        <v>34</v>
      </c>
      <c r="E267" s="329">
        <f>+'Ark1'!Q690</f>
        <v>3661</v>
      </c>
      <c r="F267" s="329">
        <f>+'Ark1'!R690</f>
        <v>6591</v>
      </c>
      <c r="G267" s="179">
        <f>+'Ark1'!AG690</f>
        <v>22.07294678212342</v>
      </c>
      <c r="H267" s="179">
        <f t="shared" si="40"/>
        <v>1.1600987909459306</v>
      </c>
      <c r="I267" s="179">
        <f>+'Ark1'!AH690</f>
        <v>0</v>
      </c>
      <c r="J267" s="179"/>
      <c r="K267" s="442"/>
      <c r="L267" s="273"/>
      <c r="M267" s="157">
        <f>+'Ark1'!U690</f>
        <v>28.704475800333874</v>
      </c>
      <c r="N267" s="179">
        <f t="shared" si="41"/>
        <v>-0.21278749842833378</v>
      </c>
      <c r="O267" s="179"/>
      <c r="P267" s="451"/>
      <c r="Q267" s="451"/>
      <c r="R267" s="461"/>
      <c r="S267" s="451"/>
      <c r="T267" s="56">
        <f>+'Ark1'!T690</f>
        <v>7.6628736155363377</v>
      </c>
      <c r="U267" s="179">
        <f t="shared" si="42"/>
        <v>-0.12417891039206364</v>
      </c>
      <c r="V267" s="157">
        <f>+'Ark1'!W690</f>
        <v>30.207859201942039</v>
      </c>
      <c r="W267" s="95"/>
      <c r="X267" s="74">
        <f>+'Ark1'!X690</f>
        <v>99.620694886967058</v>
      </c>
      <c r="Y267" s="74">
        <f>+'Ark1'!Y690</f>
        <v>86.345015930814753</v>
      </c>
      <c r="Z267" s="74">
        <f>+'Ark1'!Z690</f>
        <v>5.1366204812816605</v>
      </c>
      <c r="AA267" s="71"/>
      <c r="AB267" s="157">
        <f>+'Ark1'!Z690</f>
        <v>5.1366204812816605</v>
      </c>
      <c r="AC267" s="56">
        <f>+'Ark1'!AC690</f>
        <v>0</v>
      </c>
      <c r="AD267" s="74">
        <f>+'Ark1'!AE690</f>
        <v>0</v>
      </c>
      <c r="AE267" s="157">
        <f t="shared" si="44"/>
        <v>1.8003277792952745</v>
      </c>
      <c r="AF267" s="47"/>
      <c r="AH267" s="59"/>
    </row>
    <row r="268" spans="1:34" ht="15.6">
      <c r="A268" s="47"/>
      <c r="B268" s="54">
        <f>+'Ark1'!C691</f>
        <v>2008</v>
      </c>
      <c r="C268" s="54">
        <f>+'Ark1'!L691</f>
        <v>9</v>
      </c>
      <c r="D268" s="65" t="s">
        <v>35</v>
      </c>
      <c r="E268" s="329">
        <f>+'Ark1'!Q691</f>
        <v>2579</v>
      </c>
      <c r="F268" s="329">
        <f>+'Ark1'!R691</f>
        <v>4051</v>
      </c>
      <c r="G268" s="179">
        <f>+'Ark1'!AG691</f>
        <v>14.97016746818985</v>
      </c>
      <c r="H268" s="179">
        <f t="shared" si="40"/>
        <v>2.7477323277860215</v>
      </c>
      <c r="I268" s="179">
        <f>+'Ark1'!AH691</f>
        <v>0</v>
      </c>
      <c r="J268" s="179"/>
      <c r="K268" s="442"/>
      <c r="L268" s="273"/>
      <c r="M268" s="157">
        <f>+'Ark1'!U691</f>
        <v>31.674154529745607</v>
      </c>
      <c r="N268" s="179">
        <f t="shared" si="41"/>
        <v>-8.6832581225870342E-2</v>
      </c>
      <c r="O268" s="179"/>
      <c r="P268" s="451"/>
      <c r="Q268" s="451"/>
      <c r="R268" s="461"/>
      <c r="S268" s="451"/>
      <c r="T268" s="56">
        <f>+'Ark1'!T691</f>
        <v>8.4433473216489752</v>
      </c>
      <c r="U268" s="179">
        <f t="shared" si="42"/>
        <v>-0.16935308702753993</v>
      </c>
      <c r="V268" s="157">
        <f>+'Ark1'!W691</f>
        <v>44.828437422858549</v>
      </c>
      <c r="W268" s="95"/>
      <c r="X268" s="74">
        <f>+'Ark1'!X691</f>
        <v>100</v>
      </c>
      <c r="Y268" s="74">
        <f>+'Ark1'!Y691</f>
        <v>94.495186373734882</v>
      </c>
      <c r="Z268" s="74">
        <f>+'Ark1'!Z691</f>
        <v>5.5754182413174949</v>
      </c>
      <c r="AA268" s="71"/>
      <c r="AB268" s="157">
        <f>+'Ark1'!Z691</f>
        <v>5.5754182413174949</v>
      </c>
      <c r="AC268" s="56">
        <f>+'Ark1'!AC691</f>
        <v>0</v>
      </c>
      <c r="AD268" s="74">
        <f>+'Ark1'!AE691</f>
        <v>0</v>
      </c>
      <c r="AE268" s="157">
        <f t="shared" si="44"/>
        <v>1.5707638619620008</v>
      </c>
      <c r="AF268" s="47"/>
      <c r="AH268" s="59"/>
    </row>
    <row r="269" spans="1:34" ht="15.6">
      <c r="A269" s="47"/>
      <c r="B269" s="54">
        <f>+'Ark1'!C692</f>
        <v>2008</v>
      </c>
      <c r="C269" s="54">
        <f>+'Ark1'!L692</f>
        <v>10</v>
      </c>
      <c r="D269" s="65" t="s">
        <v>36</v>
      </c>
      <c r="E269" s="329">
        <f>+'Ark1'!Q692</f>
        <v>1059</v>
      </c>
      <c r="F269" s="329">
        <f>+'Ark1'!R692</f>
        <v>1367</v>
      </c>
      <c r="G269" s="179">
        <f>+'Ark1'!AG692</f>
        <v>5.2905550927643548</v>
      </c>
      <c r="H269" s="179">
        <f t="shared" si="40"/>
        <v>1.0590965766056852</v>
      </c>
      <c r="I269" s="179">
        <f>+'Ark1'!AH692</f>
        <v>0</v>
      </c>
      <c r="J269" s="179"/>
      <c r="K269" s="442"/>
      <c r="L269" s="273"/>
      <c r="M269" s="157">
        <f>+'Ark1'!U692</f>
        <v>33.172128749085573</v>
      </c>
      <c r="N269" s="179">
        <f t="shared" si="41"/>
        <v>-0.26725939622988903</v>
      </c>
      <c r="O269" s="179"/>
      <c r="P269" s="451"/>
      <c r="Q269" s="451"/>
      <c r="R269" s="461"/>
      <c r="S269" s="451"/>
      <c r="T269" s="56">
        <f>+'Ark1'!T692</f>
        <v>8.6737381126554496</v>
      </c>
      <c r="U269" s="179">
        <f t="shared" si="42"/>
        <v>-0.26794448772695922</v>
      </c>
      <c r="V269" s="157">
        <f>+'Ark1'!W692</f>
        <v>46.525237746891008</v>
      </c>
      <c r="W269" s="95"/>
      <c r="X269" s="74">
        <f>+'Ark1'!X692</f>
        <v>100</v>
      </c>
      <c r="Y269" s="74">
        <f>+'Ark1'!Y692</f>
        <v>97.366495976591111</v>
      </c>
      <c r="Z269" s="74">
        <f>+'Ark1'!Z692</f>
        <v>5.5985229074889187</v>
      </c>
      <c r="AA269" s="71"/>
      <c r="AB269" s="157">
        <f>+'Ark1'!Z692</f>
        <v>5.5985229074889187</v>
      </c>
      <c r="AC269" s="56">
        <f>+'Ark1'!AC692</f>
        <v>0</v>
      </c>
      <c r="AD269" s="74">
        <f>+'Ark1'!AE692</f>
        <v>0</v>
      </c>
      <c r="AE269" s="157">
        <f t="shared" si="44"/>
        <v>1.2908404154863078</v>
      </c>
      <c r="AF269" s="47"/>
      <c r="AH269" s="59"/>
    </row>
    <row r="270" spans="1:34" ht="15.6">
      <c r="A270" s="47"/>
      <c r="B270" s="54">
        <f>+'Ark1'!C693</f>
        <v>2008</v>
      </c>
      <c r="C270" s="54">
        <f>+'Ark1'!L693</f>
        <v>11</v>
      </c>
      <c r="D270" s="65" t="s">
        <v>37</v>
      </c>
      <c r="E270" s="329">
        <f>+'Ark1'!Q693</f>
        <v>829</v>
      </c>
      <c r="F270" s="329">
        <f>+'Ark1'!R693</f>
        <v>1092</v>
      </c>
      <c r="G270" s="179">
        <f>+'Ark1'!AG693</f>
        <v>4.5384532818118473</v>
      </c>
      <c r="H270" s="179">
        <f t="shared" si="40"/>
        <v>1.1779148117306097</v>
      </c>
      <c r="I270" s="179">
        <f>+'Ark1'!AH693</f>
        <v>0</v>
      </c>
      <c r="J270" s="179"/>
      <c r="K270" s="442"/>
      <c r="L270" s="273"/>
      <c r="M270" s="157">
        <f>+'Ark1'!U693</f>
        <v>35.622619047619096</v>
      </c>
      <c r="N270" s="179">
        <f t="shared" si="41"/>
        <v>-0.35989390574872004</v>
      </c>
      <c r="O270" s="179"/>
      <c r="P270" s="451"/>
      <c r="Q270" s="451"/>
      <c r="R270" s="461"/>
      <c r="S270" s="451"/>
      <c r="T270" s="56">
        <f>+'Ark1'!T693</f>
        <v>9.1913919413919434</v>
      </c>
      <c r="U270" s="179">
        <f t="shared" si="42"/>
        <v>-0.31249406897075183</v>
      </c>
      <c r="V270" s="157">
        <f>+'Ark1'!W693</f>
        <v>57.32600732600735</v>
      </c>
      <c r="W270" s="95"/>
      <c r="X270" s="74">
        <f>+'Ark1'!X693</f>
        <v>100</v>
      </c>
      <c r="Y270" s="74">
        <f>+'Ark1'!Y693</f>
        <v>99.084249084249123</v>
      </c>
      <c r="Z270" s="74">
        <f>+'Ark1'!Z693</f>
        <v>5.8543909282336752</v>
      </c>
      <c r="AA270" s="71"/>
      <c r="AB270" s="157">
        <f>+'Ark1'!Z693</f>
        <v>5.8543909282336752</v>
      </c>
      <c r="AC270" s="56">
        <f>+'Ark1'!AC693</f>
        <v>0</v>
      </c>
      <c r="AD270" s="74">
        <f>+'Ark1'!AE693</f>
        <v>0</v>
      </c>
      <c r="AE270" s="157">
        <f t="shared" si="44"/>
        <v>1.3172496984318456</v>
      </c>
      <c r="AF270" s="47"/>
      <c r="AH270" s="59"/>
    </row>
    <row r="271" spans="1:34" ht="15.6">
      <c r="A271" s="47"/>
      <c r="B271" s="54">
        <f>+'Ark1'!C694</f>
        <v>2008</v>
      </c>
      <c r="C271" s="54">
        <f>+'Ark1'!L694</f>
        <v>12</v>
      </c>
      <c r="D271" s="65" t="s">
        <v>38</v>
      </c>
      <c r="E271" s="329">
        <f>+'Ark1'!Q694</f>
        <v>280</v>
      </c>
      <c r="F271" s="329">
        <f>+'Ark1'!R694</f>
        <v>317</v>
      </c>
      <c r="G271" s="179">
        <f>+'Ark1'!AG694</f>
        <v>1.3966571697245878</v>
      </c>
      <c r="H271" s="179">
        <f t="shared" si="40"/>
        <v>0.42861739854388758</v>
      </c>
      <c r="I271" s="179">
        <f>+'Ark1'!AH694</f>
        <v>0</v>
      </c>
      <c r="J271" s="179"/>
      <c r="K271" s="442"/>
      <c r="L271" s="273"/>
      <c r="M271" s="157">
        <f>+'Ark1'!U694</f>
        <v>37.763406940063085</v>
      </c>
      <c r="N271" s="179">
        <f t="shared" si="41"/>
        <v>-1.0807678172184652</v>
      </c>
      <c r="O271" s="179"/>
      <c r="P271" s="451"/>
      <c r="Q271" s="451"/>
      <c r="R271" s="461"/>
      <c r="S271" s="451"/>
      <c r="T271" s="56">
        <f>+'Ark1'!T694</f>
        <v>9.5835962145110436</v>
      </c>
      <c r="U271" s="179">
        <f t="shared" si="42"/>
        <v>-0.29504456218798758</v>
      </c>
      <c r="V271" s="157">
        <f>+'Ark1'!W694</f>
        <v>59.621451104100942</v>
      </c>
      <c r="W271" s="95"/>
      <c r="X271" s="74">
        <f>+'Ark1'!X694</f>
        <v>100</v>
      </c>
      <c r="Y271" s="74">
        <f>+'Ark1'!Y694</f>
        <v>99.369085173501588</v>
      </c>
      <c r="Z271" s="74">
        <f>+'Ark1'!Z694</f>
        <v>6.35349217680404</v>
      </c>
      <c r="AA271" s="71"/>
      <c r="AB271" s="157">
        <f>+'Ark1'!Z694</f>
        <v>6.35349217680404</v>
      </c>
      <c r="AC271" s="56">
        <f>+'Ark1'!AC694</f>
        <v>0</v>
      </c>
      <c r="AD271" s="74">
        <f>+'Ark1'!AE694</f>
        <v>0</v>
      </c>
      <c r="AE271" s="157">
        <f t="shared" si="44"/>
        <v>1.1321428571428571</v>
      </c>
      <c r="AF271" s="47"/>
      <c r="AH271" s="59"/>
    </row>
    <row r="272" spans="1:34" ht="15.6">
      <c r="A272" s="47"/>
      <c r="B272" s="54">
        <f>+'Ark1'!C695</f>
        <v>2008</v>
      </c>
      <c r="C272" s="54">
        <f>+'Ark1'!L695</f>
        <v>13</v>
      </c>
      <c r="D272" s="65" t="s">
        <v>39</v>
      </c>
      <c r="E272" s="329">
        <f>+'Ark1'!Q695</f>
        <v>82</v>
      </c>
      <c r="F272" s="329">
        <f>+'Ark1'!R695</f>
        <v>90</v>
      </c>
      <c r="G272" s="179">
        <f>+'Ark1'!AG695</f>
        <v>0.41864714076708226</v>
      </c>
      <c r="H272" s="179">
        <f t="shared" si="40"/>
        <v>0.22324631866094902</v>
      </c>
      <c r="I272" s="179">
        <f>+'Ark1'!AH695</f>
        <v>0</v>
      </c>
      <c r="J272" s="179"/>
      <c r="K272" s="442"/>
      <c r="L272" s="273"/>
      <c r="M272" s="157">
        <f>+'Ark1'!U695</f>
        <v>39.86999999999999</v>
      </c>
      <c r="N272" s="179">
        <f t="shared" si="41"/>
        <v>0.47487804878047513</v>
      </c>
      <c r="O272" s="179"/>
      <c r="P272" s="451"/>
      <c r="Q272" s="451"/>
      <c r="R272" s="461"/>
      <c r="S272" s="451"/>
      <c r="T272" s="56">
        <f>+'Ark1'!T695</f>
        <v>10.333333333333336</v>
      </c>
      <c r="U272" s="179">
        <f t="shared" si="42"/>
        <v>0.30894308943089754</v>
      </c>
      <c r="V272" s="157">
        <f>+'Ark1'!W695</f>
        <v>67.777777777777771</v>
      </c>
      <c r="W272" s="95"/>
      <c r="X272" s="74">
        <f>+'Ark1'!X695</f>
        <v>100</v>
      </c>
      <c r="Y272" s="74">
        <f>+'Ark1'!Y695</f>
        <v>98.888888888888886</v>
      </c>
      <c r="Z272" s="74">
        <f>+'Ark1'!Z695</f>
        <v>6.5361125041317489</v>
      </c>
      <c r="AA272" s="71"/>
      <c r="AB272" s="157">
        <f>+'Ark1'!Z695</f>
        <v>6.5361125041317489</v>
      </c>
      <c r="AC272" s="56">
        <f>+'Ark1'!AC695</f>
        <v>0</v>
      </c>
      <c r="AD272" s="74">
        <f>+'Ark1'!AE695</f>
        <v>0</v>
      </c>
      <c r="AE272" s="157">
        <f t="shared" si="44"/>
        <v>1.0975609756097562</v>
      </c>
      <c r="AF272" s="47"/>
      <c r="AH272" s="59"/>
    </row>
    <row r="273" spans="1:34" ht="15.6">
      <c r="A273" s="47"/>
      <c r="B273" s="54">
        <f>+'Ark1'!C696</f>
        <v>2008</v>
      </c>
      <c r="C273" s="54">
        <f>+'Ark1'!L696</f>
        <v>14</v>
      </c>
      <c r="D273" s="65" t="s">
        <v>402</v>
      </c>
      <c r="E273" s="329">
        <f>+'Ark1'!Q696</f>
        <v>53</v>
      </c>
      <c r="F273" s="329">
        <f>+'Ark1'!R696</f>
        <v>55</v>
      </c>
      <c r="G273" s="179">
        <f>+'Ark1'!AG696</f>
        <v>0.26528435991310417</v>
      </c>
      <c r="H273" s="179">
        <f t="shared" si="40"/>
        <v>0.12831506150512748</v>
      </c>
      <c r="I273" s="179">
        <f>+'Ark1'!AH696</f>
        <v>0</v>
      </c>
      <c r="J273" s="179"/>
      <c r="K273" s="442"/>
      <c r="L273" s="273"/>
      <c r="M273" s="157">
        <f>+'Ark1'!U696</f>
        <v>41.341818181818176</v>
      </c>
      <c r="N273" s="179">
        <f t="shared" si="41"/>
        <v>2.3004388714733608</v>
      </c>
      <c r="O273" s="179"/>
      <c r="P273" s="451"/>
      <c r="Q273" s="451"/>
      <c r="R273" s="461"/>
      <c r="S273" s="451"/>
      <c r="T273" s="56">
        <f>+'Ark1'!T696</f>
        <v>9.7454545454545478</v>
      </c>
      <c r="U273" s="179">
        <f t="shared" si="42"/>
        <v>-0.35799373040751981</v>
      </c>
      <c r="V273" s="157">
        <f>+'Ark1'!W696</f>
        <v>56.36363636363636</v>
      </c>
      <c r="W273" s="95"/>
      <c r="X273" s="74">
        <f>+'Ark1'!X696</f>
        <v>100</v>
      </c>
      <c r="Y273" s="74">
        <f>+'Ark1'!Y696</f>
        <v>100</v>
      </c>
      <c r="Z273" s="74">
        <f>+'Ark1'!Z696</f>
        <v>6.8715140824366081</v>
      </c>
      <c r="AA273" s="71"/>
      <c r="AB273" s="157">
        <f>+'Ark1'!Z696</f>
        <v>6.8715140824366081</v>
      </c>
      <c r="AC273" s="56">
        <f>+'Ark1'!AC696</f>
        <v>0</v>
      </c>
      <c r="AD273" s="74">
        <f>+'Ark1'!AE696</f>
        <v>0</v>
      </c>
      <c r="AE273" s="157">
        <f t="shared" si="44"/>
        <v>1.0377358490566038</v>
      </c>
      <c r="AF273" s="47"/>
      <c r="AH273" s="59"/>
    </row>
    <row r="274" spans="1:34" ht="15.6">
      <c r="A274" s="47"/>
      <c r="B274" s="54">
        <f>+'Ark1'!C697</f>
        <v>2008</v>
      </c>
      <c r="C274" s="54">
        <f>+'Ark1'!L697</f>
        <v>15</v>
      </c>
      <c r="D274" s="65" t="s">
        <v>40</v>
      </c>
      <c r="E274" s="329">
        <f>+'Ark1'!Q697</f>
        <v>16</v>
      </c>
      <c r="F274" s="329">
        <f>+'Ark1'!R697</f>
        <v>17</v>
      </c>
      <c r="G274" s="179">
        <f>+'Ark1'!AG697</f>
        <v>9.1364316231837411E-2</v>
      </c>
      <c r="H274" s="179">
        <f t="shared" si="40"/>
        <v>3.7590377755997793E-2</v>
      </c>
      <c r="I274" s="179">
        <f>+'Ark1'!AH697</f>
        <v>0</v>
      </c>
      <c r="J274" s="179"/>
      <c r="K274" s="442"/>
      <c r="L274" s="273"/>
      <c r="M274" s="157">
        <f>+'Ark1'!U697</f>
        <v>46.064705882352946</v>
      </c>
      <c r="N274" s="179">
        <f t="shared" si="41"/>
        <v>5.6556149732620398</v>
      </c>
      <c r="O274" s="179"/>
      <c r="P274" s="451"/>
      <c r="Q274" s="451"/>
      <c r="R274" s="461"/>
      <c r="S274" s="451"/>
      <c r="T274" s="56">
        <f>+'Ark1'!T697</f>
        <v>11.882352941176469</v>
      </c>
      <c r="U274" s="179">
        <f t="shared" si="42"/>
        <v>3.6096256684491959</v>
      </c>
      <c r="V274" s="157">
        <f>+'Ark1'!W697</f>
        <v>88.235294117647058</v>
      </c>
      <c r="W274" s="95"/>
      <c r="X274" s="74">
        <f>+'Ark1'!X697</f>
        <v>100</v>
      </c>
      <c r="Y274" s="74">
        <f>+'Ark1'!Y697</f>
        <v>100</v>
      </c>
      <c r="Z274" s="74">
        <f>+'Ark1'!Z697</f>
        <v>4.3104443849617153</v>
      </c>
      <c r="AA274" s="71"/>
      <c r="AB274" s="157">
        <f>+'Ark1'!Z697</f>
        <v>4.3104443849617153</v>
      </c>
      <c r="AC274" s="56">
        <f>+'Ark1'!AC697</f>
        <v>0</v>
      </c>
      <c r="AD274" s="74">
        <f>+'Ark1'!AE697</f>
        <v>0</v>
      </c>
      <c r="AE274" s="157">
        <f t="shared" si="44"/>
        <v>1.0625</v>
      </c>
      <c r="AF274" s="47"/>
      <c r="AH274" s="59"/>
    </row>
    <row r="275" spans="1:34" ht="15.6">
      <c r="A275" s="47"/>
      <c r="B275">
        <f>+'Ark1'!C698</f>
        <v>2007</v>
      </c>
      <c r="C275">
        <f>+'Ark1'!L698</f>
        <v>1</v>
      </c>
      <c r="D275" s="3" t="str">
        <f t="shared" ref="D275" si="47">+D260</f>
        <v>P-</v>
      </c>
      <c r="E275" s="316">
        <f>+'Ark1'!Q698</f>
        <v>245</v>
      </c>
      <c r="F275" s="316">
        <f>+'Ark1'!R698</f>
        <v>443</v>
      </c>
      <c r="G275" s="197">
        <f>+'Ark1'!AG698</f>
        <v>0.68321331280608399</v>
      </c>
      <c r="H275" s="197">
        <f t="shared" si="40"/>
        <v>0.21396454804448622</v>
      </c>
      <c r="I275" s="197">
        <f>+'Ark1'!AH698</f>
        <v>0</v>
      </c>
      <c r="J275" s="197"/>
      <c r="K275" s="443"/>
      <c r="L275" s="205"/>
      <c r="M275" s="92">
        <f>+'Ark1'!U698</f>
        <v>12.74830699774266</v>
      </c>
      <c r="N275" s="197">
        <f t="shared" si="41"/>
        <v>-0.74985251145980136</v>
      </c>
      <c r="O275" s="197"/>
      <c r="P275" s="452"/>
      <c r="Q275" s="452"/>
      <c r="R275" s="462"/>
      <c r="S275" s="452"/>
      <c r="T275" s="1">
        <f>+'Ark1'!T698</f>
        <v>2.0632054176072234</v>
      </c>
      <c r="U275" s="197">
        <f t="shared" si="42"/>
        <v>0.10308271822072057</v>
      </c>
      <c r="V275" s="92">
        <f>+'Ark1'!W698</f>
        <v>0</v>
      </c>
      <c r="W275" s="95"/>
      <c r="X275" s="11">
        <f>+'Ark1'!X698</f>
        <v>21.896162528216703</v>
      </c>
      <c r="Y275" s="11">
        <f>+'Ark1'!Y698</f>
        <v>2.0316027088036126</v>
      </c>
      <c r="Z275" s="11">
        <f>+'Ark1'!Z698</f>
        <v>4.3504978128395928</v>
      </c>
      <c r="AA275" s="71"/>
      <c r="AB275" s="92">
        <f>+'Ark1'!Z698</f>
        <v>4.3504978128395928</v>
      </c>
      <c r="AC275" s="1">
        <f>+'Ark1'!AC698</f>
        <v>0</v>
      </c>
      <c r="AD275" s="11">
        <f>+'Ark1'!AE698</f>
        <v>0</v>
      </c>
      <c r="AE275" s="92">
        <f t="shared" si="44"/>
        <v>1.8081632653061224</v>
      </c>
      <c r="AF275" s="47"/>
      <c r="AH275" s="59"/>
    </row>
    <row r="276" spans="1:34" ht="15.6">
      <c r="A276" s="47"/>
      <c r="B276">
        <f>+'Ark1'!C699</f>
        <v>2007</v>
      </c>
      <c r="C276">
        <f>+'Ark1'!L699</f>
        <v>2</v>
      </c>
      <c r="D276" s="3" t="str">
        <f t="shared" si="46"/>
        <v>P</v>
      </c>
      <c r="E276" s="316">
        <f>+'Ark1'!Q699</f>
        <v>745</v>
      </c>
      <c r="F276" s="316">
        <f>+'Ark1'!R699</f>
        <v>1358</v>
      </c>
      <c r="G276" s="197">
        <f>+'Ark1'!AG699</f>
        <v>2.4753432277380121</v>
      </c>
      <c r="H276" s="197">
        <f t="shared" si="40"/>
        <v>0.39477669975018825</v>
      </c>
      <c r="I276" s="197">
        <f>+'Ark1'!AH699</f>
        <v>0</v>
      </c>
      <c r="J276" s="197"/>
      <c r="K276" s="443"/>
      <c r="L276" s="205"/>
      <c r="M276" s="92">
        <f>+'Ark1'!U699</f>
        <v>15.067304860088379</v>
      </c>
      <c r="N276" s="197">
        <f t="shared" si="41"/>
        <v>-0.62907486637982224</v>
      </c>
      <c r="O276" s="197"/>
      <c r="P276" s="452"/>
      <c r="Q276" s="452"/>
      <c r="R276" s="462"/>
      <c r="S276" s="452"/>
      <c r="T276" s="1">
        <f>+'Ark1'!T699</f>
        <v>2.7577319587628861</v>
      </c>
      <c r="U276" s="197">
        <f t="shared" si="42"/>
        <v>-1.1375040432609396E-2</v>
      </c>
      <c r="V276" s="92">
        <f>+'Ark1'!W699</f>
        <v>7.3637702503681887E-2</v>
      </c>
      <c r="W276" s="95"/>
      <c r="X276" s="11">
        <f>+'Ark1'!X699</f>
        <v>39.985272459499257</v>
      </c>
      <c r="Y276" s="11">
        <f>+'Ark1'!Y699</f>
        <v>5.0073637702503691</v>
      </c>
      <c r="Z276" s="11">
        <f>+'Ark1'!Z699</f>
        <v>4.4529803638247696</v>
      </c>
      <c r="AA276" s="71"/>
      <c r="AB276" s="92">
        <f>+'Ark1'!Z699</f>
        <v>4.4529803638247696</v>
      </c>
      <c r="AC276" s="1">
        <f>+'Ark1'!AC699</f>
        <v>0</v>
      </c>
      <c r="AD276" s="11">
        <f>+'Ark1'!AE699</f>
        <v>0</v>
      </c>
      <c r="AE276" s="92">
        <f t="shared" si="44"/>
        <v>1.8228187919463088</v>
      </c>
      <c r="AF276" s="47"/>
      <c r="AH276" s="59"/>
    </row>
    <row r="277" spans="1:34" ht="15.6">
      <c r="A277" s="47"/>
      <c r="B277">
        <f>+'Ark1'!C700</f>
        <v>2007</v>
      </c>
      <c r="C277">
        <f>+'Ark1'!L700</f>
        <v>3</v>
      </c>
      <c r="D277" s="3" t="str">
        <f t="shared" si="46"/>
        <v>P+</v>
      </c>
      <c r="E277" s="316">
        <f>+'Ark1'!Q700</f>
        <v>1173</v>
      </c>
      <c r="F277" s="316">
        <f>+'Ark1'!R700</f>
        <v>2003</v>
      </c>
      <c r="G277" s="197">
        <f>+'Ark1'!AG700</f>
        <v>4.1355001629549912</v>
      </c>
      <c r="H277" s="197">
        <f t="shared" ref="H277:H319" si="48">+G277-G292</f>
        <v>3.1396976853566017E-2</v>
      </c>
      <c r="I277" s="197">
        <f>+'Ark1'!AH700</f>
        <v>0</v>
      </c>
      <c r="J277" s="197"/>
      <c r="K277" s="443"/>
      <c r="L277" s="205"/>
      <c r="M277" s="92">
        <f>+'Ark1'!U700</f>
        <v>17.066600099850231</v>
      </c>
      <c r="N277" s="197">
        <f t="shared" ref="N277:N319" si="49">+M277-M292</f>
        <v>-0.41132905546308862</v>
      </c>
      <c r="O277" s="197"/>
      <c r="P277" s="452"/>
      <c r="Q277" s="452"/>
      <c r="R277" s="462"/>
      <c r="S277" s="452"/>
      <c r="T277" s="1">
        <f>+'Ark1'!T700</f>
        <v>3.5736395406889656</v>
      </c>
      <c r="U277" s="197">
        <f t="shared" ref="U277:U319" si="50">+T277-T292</f>
        <v>-1.6278715441824687E-2</v>
      </c>
      <c r="V277" s="92">
        <f>+'Ark1'!W700</f>
        <v>0.14977533699450821</v>
      </c>
      <c r="W277" s="95"/>
      <c r="X277" s="11">
        <f>+'Ark1'!X700</f>
        <v>54.967548676984521</v>
      </c>
      <c r="Y277" s="11">
        <f>+'Ark1'!Y700</f>
        <v>10.933599600599102</v>
      </c>
      <c r="Z277" s="11">
        <f>+'Ark1'!Z700</f>
        <v>4.45568267622071</v>
      </c>
      <c r="AA277" s="71"/>
      <c r="AB277" s="92">
        <f>+'Ark1'!Z700</f>
        <v>4.45568267622071</v>
      </c>
      <c r="AC277" s="1">
        <f>+'Ark1'!AC700</f>
        <v>0</v>
      </c>
      <c r="AD277" s="11">
        <f>+'Ark1'!AE700</f>
        <v>0</v>
      </c>
      <c r="AE277" s="92">
        <f t="shared" si="44"/>
        <v>1.7075873827791985</v>
      </c>
      <c r="AF277" s="47"/>
      <c r="AH277" s="59"/>
    </row>
    <row r="278" spans="1:34" ht="15.6">
      <c r="A278" s="47"/>
      <c r="B278">
        <f>+'Ark1'!C701</f>
        <v>2007</v>
      </c>
      <c r="C278">
        <f>+'Ark1'!L701</f>
        <v>4</v>
      </c>
      <c r="D278" s="3" t="str">
        <f t="shared" si="46"/>
        <v>O-</v>
      </c>
      <c r="E278" s="316">
        <f>+'Ark1'!Q701</f>
        <v>1764</v>
      </c>
      <c r="F278" s="316">
        <f>+'Ark1'!R701</f>
        <v>2916</v>
      </c>
      <c r="G278" s="197">
        <f>+'Ark1'!AG701</f>
        <v>6.8528442602701949</v>
      </c>
      <c r="H278" s="197">
        <f t="shared" si="48"/>
        <v>-0.43728571195494137</v>
      </c>
      <c r="I278" s="197">
        <f>+'Ark1'!AH701</f>
        <v>0</v>
      </c>
      <c r="J278" s="197"/>
      <c r="K278" s="443"/>
      <c r="L278" s="205"/>
      <c r="M278" s="92">
        <f>+'Ark1'!U701</f>
        <v>19.425994513031505</v>
      </c>
      <c r="N278" s="197">
        <f t="shared" si="49"/>
        <v>-0.34367003294883958</v>
      </c>
      <c r="O278" s="197"/>
      <c r="P278" s="452"/>
      <c r="Q278" s="452"/>
      <c r="R278" s="462"/>
      <c r="S278" s="452"/>
      <c r="T278" s="1">
        <f>+'Ark1'!T701</f>
        <v>4.3305898491083683</v>
      </c>
      <c r="U278" s="197">
        <f t="shared" si="50"/>
        <v>-9.9716686461323256E-2</v>
      </c>
      <c r="V278" s="92">
        <f>+'Ark1'!W701</f>
        <v>0.68587105624142675</v>
      </c>
      <c r="W278" s="95"/>
      <c r="X278" s="11">
        <f>+'Ark1'!X701</f>
        <v>72.393689986282595</v>
      </c>
      <c r="Y278" s="11">
        <f>+'Ark1'!Y701</f>
        <v>24.554183813443071</v>
      </c>
      <c r="Z278" s="11">
        <f>+'Ark1'!Z701</f>
        <v>4.732098952820551</v>
      </c>
      <c r="AA278" s="71"/>
      <c r="AB278" s="92">
        <f>+'Ark1'!Z701</f>
        <v>4.732098952820551</v>
      </c>
      <c r="AC278" s="1">
        <f>+'Ark1'!AC701</f>
        <v>0</v>
      </c>
      <c r="AD278" s="11">
        <f>+'Ark1'!AE701</f>
        <v>0</v>
      </c>
      <c r="AE278" s="92">
        <f t="shared" si="44"/>
        <v>1.653061224489796</v>
      </c>
      <c r="AF278" s="47"/>
      <c r="AH278" s="59"/>
    </row>
    <row r="279" spans="1:34" ht="15.6">
      <c r="A279" s="47"/>
      <c r="B279">
        <f>+'Ark1'!C702</f>
        <v>2007</v>
      </c>
      <c r="C279">
        <f>+'Ark1'!L702</f>
        <v>5</v>
      </c>
      <c r="D279" s="3" t="str">
        <f t="shared" si="46"/>
        <v>O</v>
      </c>
      <c r="E279" s="316">
        <f>+'Ark1'!Q702</f>
        <v>2859</v>
      </c>
      <c r="F279" s="316">
        <f>+'Ark1'!R702</f>
        <v>5126</v>
      </c>
      <c r="G279" s="197">
        <f>+'Ark1'!AG702</f>
        <v>13.393412553414032</v>
      </c>
      <c r="H279" s="197">
        <f t="shared" si="48"/>
        <v>-1.2607046982069008</v>
      </c>
      <c r="I279" s="197">
        <f>+'Ark1'!AH702</f>
        <v>0</v>
      </c>
      <c r="J279" s="197"/>
      <c r="K279" s="443"/>
      <c r="L279" s="205"/>
      <c r="M279" s="92">
        <f>+'Ark1'!U702</f>
        <v>21.597951619196277</v>
      </c>
      <c r="N279" s="197">
        <f t="shared" si="49"/>
        <v>-0.4562290901601358</v>
      </c>
      <c r="O279" s="197"/>
      <c r="P279" s="452"/>
      <c r="Q279" s="452"/>
      <c r="R279" s="462"/>
      <c r="S279" s="452"/>
      <c r="T279" s="1">
        <f>+'Ark1'!T702</f>
        <v>5.2292235661334372</v>
      </c>
      <c r="U279" s="197">
        <f t="shared" si="50"/>
        <v>-0.21404396716779761</v>
      </c>
      <c r="V279" s="92">
        <f>+'Ark1'!W702</f>
        <v>3.4529847834568854</v>
      </c>
      <c r="W279" s="95"/>
      <c r="X279" s="11">
        <f>+'Ark1'!X702</f>
        <v>87.534139680062395</v>
      </c>
      <c r="Y279" s="11">
        <f>+'Ark1'!Y702</f>
        <v>38.626609442060087</v>
      </c>
      <c r="Z279" s="11">
        <f>+'Ark1'!Z702</f>
        <v>4.7136370943296333</v>
      </c>
      <c r="AA279" s="71"/>
      <c r="AB279" s="92">
        <f>+'Ark1'!Z702</f>
        <v>4.7136370943296333</v>
      </c>
      <c r="AC279" s="1">
        <f>+'Ark1'!AC702</f>
        <v>0</v>
      </c>
      <c r="AD279" s="11">
        <f>+'Ark1'!AE702</f>
        <v>0</v>
      </c>
      <c r="AE279" s="92">
        <f t="shared" si="44"/>
        <v>1.7929345925148654</v>
      </c>
      <c r="AF279" s="47"/>
      <c r="AH279" s="59"/>
    </row>
    <row r="280" spans="1:34" ht="15.6">
      <c r="A280" s="47"/>
      <c r="B280">
        <f>+'Ark1'!C703</f>
        <v>2007</v>
      </c>
      <c r="C280">
        <f>+'Ark1'!L703</f>
        <v>6</v>
      </c>
      <c r="D280" s="3" t="str">
        <f t="shared" si="46"/>
        <v>O+</v>
      </c>
      <c r="E280" s="316">
        <f>+'Ark1'!Q703</f>
        <v>3146</v>
      </c>
      <c r="F280" s="316">
        <f>+'Ark1'!R703</f>
        <v>5465</v>
      </c>
      <c r="G280" s="197">
        <f>+'Ark1'!AG703</f>
        <v>15.993494381742439</v>
      </c>
      <c r="H280" s="197">
        <f t="shared" si="48"/>
        <v>6.7358047080485761E-3</v>
      </c>
      <c r="I280" s="197">
        <f>+'Ark1'!AH703</f>
        <v>0</v>
      </c>
      <c r="J280" s="197"/>
      <c r="K280" s="443"/>
      <c r="L280" s="205"/>
      <c r="M280" s="92">
        <f>+'Ark1'!U703</f>
        <v>24.190960658737424</v>
      </c>
      <c r="N280" s="197">
        <f t="shared" si="49"/>
        <v>-0.53957381833288665</v>
      </c>
      <c r="O280" s="197"/>
      <c r="P280" s="452"/>
      <c r="Q280" s="452"/>
      <c r="R280" s="462"/>
      <c r="S280" s="452"/>
      <c r="T280" s="1">
        <f>+'Ark1'!T703</f>
        <v>6.2367795059469335</v>
      </c>
      <c r="U280" s="197">
        <f t="shared" si="50"/>
        <v>-0.15632507999829759</v>
      </c>
      <c r="V280" s="92">
        <f>+'Ark1'!W703</f>
        <v>10.74107959743824</v>
      </c>
      <c r="W280" s="95"/>
      <c r="X280" s="11">
        <f>+'Ark1'!X703</f>
        <v>95.864592863677984</v>
      </c>
      <c r="Y280" s="11">
        <f>+'Ark1'!Y703</f>
        <v>58.88380603842635</v>
      </c>
      <c r="Z280" s="11">
        <f>+'Ark1'!Z703</f>
        <v>4.8414029681685724</v>
      </c>
      <c r="AA280" s="71"/>
      <c r="AB280" s="92">
        <f>+'Ark1'!Z703</f>
        <v>4.8414029681685724</v>
      </c>
      <c r="AC280" s="1">
        <f>+'Ark1'!AC703</f>
        <v>0</v>
      </c>
      <c r="AD280" s="11">
        <f>+'Ark1'!AE703</f>
        <v>0</v>
      </c>
      <c r="AE280" s="92">
        <f t="shared" si="44"/>
        <v>1.7371265098537825</v>
      </c>
      <c r="AF280" s="47"/>
      <c r="AH280" s="59"/>
    </row>
    <row r="281" spans="1:34" ht="15.6">
      <c r="A281" s="47"/>
      <c r="B281">
        <f>+'Ark1'!C704</f>
        <v>2007</v>
      </c>
      <c r="C281">
        <f>+'Ark1'!L704</f>
        <v>7</v>
      </c>
      <c r="D281" s="3" t="str">
        <f t="shared" si="46"/>
        <v>R-</v>
      </c>
      <c r="E281" s="316">
        <f>+'Ark1'!Q704</f>
        <v>2886</v>
      </c>
      <c r="F281" s="316">
        <f>+'Ark1'!R704</f>
        <v>4477</v>
      </c>
      <c r="G281" s="197">
        <f>+'Ark1'!AG704</f>
        <v>14.384728153082396</v>
      </c>
      <c r="H281" s="197">
        <f t="shared" si="48"/>
        <v>-0.72090400511003239</v>
      </c>
      <c r="I281" s="197">
        <f>+'Ark1'!AH704</f>
        <v>0</v>
      </c>
      <c r="J281" s="197"/>
      <c r="K281" s="443"/>
      <c r="L281" s="205"/>
      <c r="M281" s="92">
        <f>+'Ark1'!U704</f>
        <v>26.559169086441887</v>
      </c>
      <c r="N281" s="197">
        <f t="shared" si="49"/>
        <v>-0.53084812526210712</v>
      </c>
      <c r="O281" s="197"/>
      <c r="P281" s="452"/>
      <c r="Q281" s="452"/>
      <c r="R281" s="462"/>
      <c r="S281" s="452"/>
      <c r="T281" s="1">
        <f>+'Ark1'!T704</f>
        <v>6.955327228054502</v>
      </c>
      <c r="U281" s="197">
        <f t="shared" si="50"/>
        <v>-0.17318682817039832</v>
      </c>
      <c r="V281" s="92">
        <f>+'Ark1'!W704</f>
        <v>20.795175340629878</v>
      </c>
      <c r="W281" s="95"/>
      <c r="X281" s="11">
        <f>+'Ark1'!X704</f>
        <v>99.039535403171755</v>
      </c>
      <c r="Y281" s="11">
        <f>+'Ark1'!Y704</f>
        <v>75.251284342193429</v>
      </c>
      <c r="Z281" s="11">
        <f>+'Ark1'!Z704</f>
        <v>4.9581882807379376</v>
      </c>
      <c r="AA281" s="71"/>
      <c r="AB281" s="92">
        <f>+'Ark1'!Z704</f>
        <v>4.9581882807379376</v>
      </c>
      <c r="AC281" s="1">
        <f>+'Ark1'!AC704</f>
        <v>0</v>
      </c>
      <c r="AD281" s="11">
        <f>+'Ark1'!AE704</f>
        <v>0</v>
      </c>
      <c r="AE281" s="92">
        <f t="shared" si="44"/>
        <v>1.5512820512820513</v>
      </c>
      <c r="AF281" s="47"/>
      <c r="AH281" s="59"/>
    </row>
    <row r="282" spans="1:34" ht="15.6">
      <c r="A282" s="47"/>
      <c r="B282">
        <f>+'Ark1'!C705</f>
        <v>2007</v>
      </c>
      <c r="C282">
        <f>+'Ark1'!L705</f>
        <v>8</v>
      </c>
      <c r="D282" s="3" t="str">
        <f t="shared" si="46"/>
        <v>R</v>
      </c>
      <c r="E282" s="316">
        <f>+'Ark1'!Q705</f>
        <v>3541</v>
      </c>
      <c r="F282" s="316">
        <f>+'Ark1'!R705</f>
        <v>5978</v>
      </c>
      <c r="G282" s="197">
        <f>+'Ark1'!AG705</f>
        <v>20.91284799117749</v>
      </c>
      <c r="H282" s="197">
        <f t="shared" si="48"/>
        <v>-0.54184663988890591</v>
      </c>
      <c r="I282" s="197">
        <f>+'Ark1'!AH705</f>
        <v>0</v>
      </c>
      <c r="J282" s="197"/>
      <c r="K282" s="443"/>
      <c r="L282" s="205"/>
      <c r="M282" s="92">
        <f>+'Ark1'!U705</f>
        <v>28.917263298762208</v>
      </c>
      <c r="N282" s="197">
        <f t="shared" si="49"/>
        <v>-0.626393088902919</v>
      </c>
      <c r="O282" s="197"/>
      <c r="P282" s="452"/>
      <c r="Q282" s="452"/>
      <c r="R282" s="462"/>
      <c r="S282" s="452"/>
      <c r="T282" s="1">
        <f>+'Ark1'!T705</f>
        <v>7.7870525259284014</v>
      </c>
      <c r="U282" s="197">
        <f t="shared" si="50"/>
        <v>-0.35112662238290948</v>
      </c>
      <c r="V282" s="92">
        <f>+'Ark1'!W705</f>
        <v>34.710605553696887</v>
      </c>
      <c r="W282" s="95"/>
      <c r="X282" s="11">
        <f>+'Ark1'!X705</f>
        <v>99.76580796252928</v>
      </c>
      <c r="Y282" s="11">
        <f>+'Ark1'!Y705</f>
        <v>86.835061893609904</v>
      </c>
      <c r="Z282" s="11">
        <f>+'Ark1'!Z705</f>
        <v>5.155984391600219</v>
      </c>
      <c r="AA282" s="71"/>
      <c r="AB282" s="92">
        <f>+'Ark1'!Z705</f>
        <v>5.155984391600219</v>
      </c>
      <c r="AC282" s="1">
        <f>+'Ark1'!AC705</f>
        <v>0</v>
      </c>
      <c r="AD282" s="11">
        <f>+'Ark1'!AE705</f>
        <v>0</v>
      </c>
      <c r="AE282" s="92">
        <f t="shared" si="44"/>
        <v>1.6882236656311775</v>
      </c>
      <c r="AF282" s="47"/>
      <c r="AH282" s="59"/>
    </row>
    <row r="283" spans="1:34" ht="15.6">
      <c r="A283" s="47"/>
      <c r="B283">
        <f>+'Ark1'!C706</f>
        <v>2007</v>
      </c>
      <c r="C283">
        <f>+'Ark1'!L706</f>
        <v>9</v>
      </c>
      <c r="D283" s="3" t="str">
        <f t="shared" si="46"/>
        <v>R+</v>
      </c>
      <c r="E283" s="316">
        <f>+'Ark1'!Q706</f>
        <v>2201</v>
      </c>
      <c r="F283" s="316">
        <f>+'Ark1'!R706</f>
        <v>3181</v>
      </c>
      <c r="G283" s="197">
        <f>+'Ark1'!AG706</f>
        <v>12.222435140403828</v>
      </c>
      <c r="H283" s="197">
        <f t="shared" si="48"/>
        <v>0.7389781748151858</v>
      </c>
      <c r="I283" s="197">
        <f>+'Ark1'!AH706</f>
        <v>0</v>
      </c>
      <c r="J283" s="197"/>
      <c r="K283" s="443"/>
      <c r="L283" s="205"/>
      <c r="M283" s="92">
        <f>+'Ark1'!U706</f>
        <v>31.760987110971477</v>
      </c>
      <c r="N283" s="197">
        <f t="shared" si="49"/>
        <v>-0.49982774822566256</v>
      </c>
      <c r="O283" s="197"/>
      <c r="P283" s="452"/>
      <c r="Q283" s="452"/>
      <c r="R283" s="462"/>
      <c r="S283" s="452"/>
      <c r="T283" s="1">
        <f>+'Ark1'!T706</f>
        <v>8.6127004086765151</v>
      </c>
      <c r="U283" s="197">
        <f t="shared" si="50"/>
        <v>-0.39508868659010865</v>
      </c>
      <c r="V283" s="92">
        <f>+'Ark1'!W706</f>
        <v>48.19239232945614</v>
      </c>
      <c r="W283" s="95"/>
      <c r="X283" s="11">
        <f>+'Ark1'!X706</f>
        <v>99.937126689720245</v>
      </c>
      <c r="Y283" s="11">
        <f>+'Ark1'!Y706</f>
        <v>95.661741590694746</v>
      </c>
      <c r="Z283" s="11">
        <f>+'Ark1'!Z706</f>
        <v>5.4387327616208658</v>
      </c>
      <c r="AA283" s="71"/>
      <c r="AB283" s="92">
        <f>+'Ark1'!Z706</f>
        <v>5.4387327616208658</v>
      </c>
      <c r="AC283" s="1">
        <f>+'Ark1'!AC706</f>
        <v>0</v>
      </c>
      <c r="AD283" s="11">
        <f>+'Ark1'!AE706</f>
        <v>0</v>
      </c>
      <c r="AE283" s="92">
        <f t="shared" si="44"/>
        <v>1.44525215810995</v>
      </c>
      <c r="AF283" s="47"/>
      <c r="AH283" s="59"/>
    </row>
    <row r="284" spans="1:34" ht="15.6">
      <c r="A284" s="47"/>
      <c r="B284">
        <f>+'Ark1'!C707</f>
        <v>2007</v>
      </c>
      <c r="C284">
        <f>+'Ark1'!L707</f>
        <v>10</v>
      </c>
      <c r="D284" s="3" t="str">
        <f t="shared" si="46"/>
        <v>U-</v>
      </c>
      <c r="E284" s="316">
        <f>+'Ark1'!Q707</f>
        <v>875</v>
      </c>
      <c r="F284" s="316">
        <f>+'Ark1'!R707</f>
        <v>1046</v>
      </c>
      <c r="G284" s="197">
        <f>+'Ark1'!AG707</f>
        <v>4.2314585161586695</v>
      </c>
      <c r="H284" s="197">
        <f t="shared" si="48"/>
        <v>0.54845714970251658</v>
      </c>
      <c r="I284" s="197">
        <f>+'Ark1'!AH707</f>
        <v>0</v>
      </c>
      <c r="J284" s="197"/>
      <c r="K284" s="443"/>
      <c r="L284" s="205"/>
      <c r="M284" s="92">
        <f>+'Ark1'!U707</f>
        <v>33.439388145315462</v>
      </c>
      <c r="N284" s="197">
        <f t="shared" si="49"/>
        <v>-0.96051225309086163</v>
      </c>
      <c r="O284" s="197"/>
      <c r="P284" s="452"/>
      <c r="Q284" s="452"/>
      <c r="R284" s="462"/>
      <c r="S284" s="452"/>
      <c r="T284" s="1">
        <f>+'Ark1'!T707</f>
        <v>8.9416826003824088</v>
      </c>
      <c r="U284" s="197">
        <f t="shared" si="50"/>
        <v>-0.64596680200802936</v>
      </c>
      <c r="V284" s="92">
        <f>+'Ark1'!W707</f>
        <v>54.11089866156788</v>
      </c>
      <c r="W284" s="95"/>
      <c r="X284" s="11">
        <f>+'Ark1'!X707</f>
        <v>100</v>
      </c>
      <c r="Y284" s="11">
        <f>+'Ark1'!Y707</f>
        <v>96.845124282982795</v>
      </c>
      <c r="Z284" s="11">
        <f>+'Ark1'!Z707</f>
        <v>5.6124705119092244</v>
      </c>
      <c r="AA284" s="71"/>
      <c r="AB284" s="92">
        <f>+'Ark1'!Z707</f>
        <v>5.6124705119092244</v>
      </c>
      <c r="AC284" s="1">
        <f>+'Ark1'!AC707</f>
        <v>0</v>
      </c>
      <c r="AD284" s="11">
        <f>+'Ark1'!AE707</f>
        <v>0</v>
      </c>
      <c r="AE284" s="92">
        <f t="shared" si="44"/>
        <v>1.1954285714285715</v>
      </c>
      <c r="AF284" s="47"/>
      <c r="AH284" s="59"/>
    </row>
    <row r="285" spans="1:34" ht="15.6">
      <c r="A285" s="47"/>
      <c r="B285">
        <f>+'Ark1'!C708</f>
        <v>2007</v>
      </c>
      <c r="C285">
        <f>+'Ark1'!L708</f>
        <v>11</v>
      </c>
      <c r="D285" s="3" t="str">
        <f t="shared" si="46"/>
        <v>U</v>
      </c>
      <c r="E285" s="316">
        <f>+'Ark1'!Q708</f>
        <v>632</v>
      </c>
      <c r="F285" s="316">
        <f>+'Ark1'!R708</f>
        <v>772</v>
      </c>
      <c r="G285" s="197">
        <f>+'Ark1'!AG708</f>
        <v>3.3605384700812375</v>
      </c>
      <c r="H285" s="197">
        <f t="shared" si="48"/>
        <v>0.63418437857196963</v>
      </c>
      <c r="I285" s="197">
        <f>+'Ark1'!AH708</f>
        <v>0</v>
      </c>
      <c r="J285" s="197"/>
      <c r="K285" s="443"/>
      <c r="L285" s="205"/>
      <c r="M285" s="92">
        <f>+'Ark1'!U708</f>
        <v>35.982512953367817</v>
      </c>
      <c r="N285" s="197">
        <f t="shared" si="49"/>
        <v>-0.33353818299582372</v>
      </c>
      <c r="O285" s="197"/>
      <c r="P285" s="452"/>
      <c r="Q285" s="452"/>
      <c r="R285" s="462"/>
      <c r="S285" s="452"/>
      <c r="T285" s="1">
        <f>+'Ark1'!T708</f>
        <v>9.5038860103626952</v>
      </c>
      <c r="U285" s="197">
        <f t="shared" si="50"/>
        <v>-0.61827308054639651</v>
      </c>
      <c r="V285" s="92">
        <f>+'Ark1'!W708</f>
        <v>60.49222797927461</v>
      </c>
      <c r="W285" s="95"/>
      <c r="X285" s="11">
        <f>+'Ark1'!X708</f>
        <v>100</v>
      </c>
      <c r="Y285" s="11">
        <f>+'Ark1'!Y708</f>
        <v>99.352331606217618</v>
      </c>
      <c r="Z285" s="11">
        <f>+'Ark1'!Z708</f>
        <v>5.8548255113171006</v>
      </c>
      <c r="AA285" s="71"/>
      <c r="AB285" s="92">
        <f>+'Ark1'!Z708</f>
        <v>5.8548255113171006</v>
      </c>
      <c r="AC285" s="1">
        <f>+'Ark1'!AC708</f>
        <v>0</v>
      </c>
      <c r="AD285" s="11">
        <f>+'Ark1'!AE708</f>
        <v>0</v>
      </c>
      <c r="AE285" s="92">
        <f t="shared" si="44"/>
        <v>1.2215189873417722</v>
      </c>
      <c r="AF285" s="47"/>
      <c r="AH285" s="59"/>
    </row>
    <row r="286" spans="1:34" ht="15.6">
      <c r="A286" s="47"/>
      <c r="B286">
        <f>+'Ark1'!C709</f>
        <v>2007</v>
      </c>
      <c r="C286">
        <f>+'Ark1'!L709</f>
        <v>12</v>
      </c>
      <c r="D286" s="3" t="str">
        <f t="shared" si="46"/>
        <v>U+</v>
      </c>
      <c r="E286" s="316">
        <f>+'Ark1'!Q709</f>
        <v>185</v>
      </c>
      <c r="F286" s="316">
        <f>+'Ark1'!R709</f>
        <v>206</v>
      </c>
      <c r="G286" s="197">
        <f>+'Ark1'!AG709</f>
        <v>0.96803977118070017</v>
      </c>
      <c r="H286" s="197">
        <f t="shared" si="48"/>
        <v>0.27346543602976214</v>
      </c>
      <c r="I286" s="197">
        <f>+'Ark1'!AH709</f>
        <v>0</v>
      </c>
      <c r="J286" s="197"/>
      <c r="K286" s="443"/>
      <c r="L286" s="205"/>
      <c r="M286" s="92">
        <f>+'Ark1'!U709</f>
        <v>38.84417475728155</v>
      </c>
      <c r="N286" s="197">
        <f t="shared" si="49"/>
        <v>0.97557010611876649</v>
      </c>
      <c r="O286" s="197"/>
      <c r="P286" s="452"/>
      <c r="Q286" s="452"/>
      <c r="R286" s="462"/>
      <c r="S286" s="452"/>
      <c r="T286" s="1">
        <f>+'Ark1'!T709</f>
        <v>9.8786407766990312</v>
      </c>
      <c r="U286" s="197">
        <f t="shared" si="50"/>
        <v>-0.58066154888236632</v>
      </c>
      <c r="V286" s="92">
        <f>+'Ark1'!W709</f>
        <v>65.533980582524265</v>
      </c>
      <c r="W286" s="95"/>
      <c r="X286" s="11">
        <f>+'Ark1'!X709</f>
        <v>100</v>
      </c>
      <c r="Y286" s="11">
        <f>+'Ark1'!Y709</f>
        <v>100</v>
      </c>
      <c r="Z286" s="11">
        <f>+'Ark1'!Z709</f>
        <v>6.0856858991130283</v>
      </c>
      <c r="AA286" s="71"/>
      <c r="AB286" s="92">
        <f>+'Ark1'!Z709</f>
        <v>6.0856858991130283</v>
      </c>
      <c r="AC286" s="1">
        <f>+'Ark1'!AC709</f>
        <v>0</v>
      </c>
      <c r="AD286" s="11">
        <f>+'Ark1'!AE709</f>
        <v>0</v>
      </c>
      <c r="AE286" s="92">
        <f t="shared" si="44"/>
        <v>1.1135135135135135</v>
      </c>
      <c r="AF286" s="47"/>
      <c r="AH286" s="59"/>
    </row>
    <row r="287" spans="1:34" ht="15.6">
      <c r="A287" s="47"/>
      <c r="B287">
        <f>+'Ark1'!C710</f>
        <v>2007</v>
      </c>
      <c r="C287">
        <f>+'Ark1'!L710</f>
        <v>13</v>
      </c>
      <c r="D287" s="3" t="str">
        <f t="shared" si="46"/>
        <v>E-</v>
      </c>
      <c r="E287" s="316">
        <f>+'Ark1'!Q710</f>
        <v>40</v>
      </c>
      <c r="F287" s="316">
        <f>+'Ark1'!R710</f>
        <v>41</v>
      </c>
      <c r="G287" s="197">
        <f>+'Ark1'!AG710</f>
        <v>0.19540082210613324</v>
      </c>
      <c r="H287" s="197">
        <f t="shared" si="48"/>
        <v>2.3042223232355857E-2</v>
      </c>
      <c r="I287" s="197">
        <f>+'Ark1'!AH710</f>
        <v>0</v>
      </c>
      <c r="J287" s="197"/>
      <c r="K287" s="443"/>
      <c r="L287" s="205"/>
      <c r="M287" s="92">
        <f>+'Ark1'!U710</f>
        <v>39.395121951219515</v>
      </c>
      <c r="N287" s="197">
        <f t="shared" si="49"/>
        <v>-2.6829268292686947E-2</v>
      </c>
      <c r="O287" s="197"/>
      <c r="P287" s="452"/>
      <c r="Q287" s="452"/>
      <c r="R287" s="462"/>
      <c r="S287" s="452"/>
      <c r="T287" s="1">
        <f>+'Ark1'!T710</f>
        <v>10.024390243902438</v>
      </c>
      <c r="U287" s="197">
        <f t="shared" si="50"/>
        <v>0.31707317073170493</v>
      </c>
      <c r="V287" s="92">
        <f>+'Ark1'!W710</f>
        <v>65.853658536585371</v>
      </c>
      <c r="W287" s="95"/>
      <c r="X287" s="11">
        <f>+'Ark1'!X710</f>
        <v>100</v>
      </c>
      <c r="Y287" s="11">
        <f>+'Ark1'!Y710</f>
        <v>100</v>
      </c>
      <c r="Z287" s="11">
        <f>+'Ark1'!Z710</f>
        <v>5.9463024468997103</v>
      </c>
      <c r="AA287" s="71"/>
      <c r="AB287" s="92">
        <f>+'Ark1'!Z710</f>
        <v>5.9463024468997103</v>
      </c>
      <c r="AC287" s="1">
        <f>+'Ark1'!AC710</f>
        <v>0</v>
      </c>
      <c r="AD287" s="11">
        <f>+'Ark1'!AE710</f>
        <v>0</v>
      </c>
      <c r="AE287" s="92">
        <f t="shared" si="44"/>
        <v>1.0249999999999999</v>
      </c>
      <c r="AF287" s="47"/>
      <c r="AH287" s="59"/>
    </row>
    <row r="288" spans="1:34" ht="15.6">
      <c r="A288" s="47"/>
      <c r="B288">
        <f>+'Ark1'!C711</f>
        <v>2007</v>
      </c>
      <c r="C288">
        <f>+'Ark1'!L711</f>
        <v>14</v>
      </c>
      <c r="D288" s="3" t="str">
        <f t="shared" si="46"/>
        <v>E</v>
      </c>
      <c r="E288" s="316">
        <f>+'Ark1'!Q711</f>
        <v>29</v>
      </c>
      <c r="F288" s="316">
        <f>+'Ark1'!R711</f>
        <v>29</v>
      </c>
      <c r="G288" s="197">
        <f>+'Ark1'!AG711</f>
        <v>0.1369692984079767</v>
      </c>
      <c r="H288" s="197">
        <f t="shared" si="48"/>
        <v>5.3685213943199001E-2</v>
      </c>
      <c r="I288" s="197">
        <f>+'Ark1'!AH711</f>
        <v>0</v>
      </c>
      <c r="J288" s="197"/>
      <c r="K288" s="443"/>
      <c r="L288" s="205"/>
      <c r="M288" s="92">
        <f>+'Ark1'!U711</f>
        <v>39.041379310344816</v>
      </c>
      <c r="N288" s="197">
        <f t="shared" si="49"/>
        <v>-2.0638838475499384</v>
      </c>
      <c r="O288" s="197"/>
      <c r="P288" s="452"/>
      <c r="Q288" s="452"/>
      <c r="R288" s="462"/>
      <c r="S288" s="452"/>
      <c r="T288" s="1">
        <f>+'Ark1'!T711</f>
        <v>10.103448275862068</v>
      </c>
      <c r="U288" s="197">
        <f t="shared" si="50"/>
        <v>1.3666061705989119</v>
      </c>
      <c r="V288" s="92">
        <f>+'Ark1'!W711</f>
        <v>62.068965517241359</v>
      </c>
      <c r="W288" s="95"/>
      <c r="X288" s="11">
        <f>+'Ark1'!X711</f>
        <v>100</v>
      </c>
      <c r="Y288" s="11">
        <f>+'Ark1'!Y711</f>
        <v>100</v>
      </c>
      <c r="Z288" s="11">
        <f>+'Ark1'!Z711</f>
        <v>5.5848636103112588</v>
      </c>
      <c r="AA288" s="71"/>
      <c r="AB288" s="92">
        <f>+'Ark1'!Z711</f>
        <v>5.5848636103112588</v>
      </c>
      <c r="AC288" s="1">
        <f>+'Ark1'!AC711</f>
        <v>0</v>
      </c>
      <c r="AD288" s="11">
        <f>+'Ark1'!AE711</f>
        <v>0</v>
      </c>
      <c r="AE288" s="92">
        <f t="shared" si="44"/>
        <v>1</v>
      </c>
      <c r="AF288" s="47"/>
      <c r="AH288" s="59"/>
    </row>
    <row r="289" spans="1:34" ht="15.6">
      <c r="A289" s="47"/>
      <c r="B289">
        <f>+'Ark1'!C712</f>
        <v>2007</v>
      </c>
      <c r="C289">
        <f>+'Ark1'!L712</f>
        <v>15</v>
      </c>
      <c r="D289" s="3" t="str">
        <f t="shared" si="46"/>
        <v>E+</v>
      </c>
      <c r="E289" s="316">
        <f>+'Ark1'!Q712</f>
        <v>9</v>
      </c>
      <c r="F289" s="316">
        <f>+'Ark1'!R712</f>
        <v>11</v>
      </c>
      <c r="G289" s="197">
        <f>+'Ark1'!AG712</f>
        <v>5.3773938475839618E-2</v>
      </c>
      <c r="H289" s="197">
        <f t="shared" si="48"/>
        <v>4.2054449509541195E-2</v>
      </c>
      <c r="I289" s="197">
        <f>+'Ark1'!AH712</f>
        <v>0</v>
      </c>
      <c r="J289" s="197"/>
      <c r="K289" s="443"/>
      <c r="L289" s="205"/>
      <c r="M289" s="92">
        <f>+'Ark1'!U712</f>
        <v>40.409090909090907</v>
      </c>
      <c r="N289" s="197">
        <f t="shared" si="49"/>
        <v>3.7757575757575808</v>
      </c>
      <c r="O289" s="197"/>
      <c r="P289" s="452"/>
      <c r="Q289" s="452"/>
      <c r="R289" s="462"/>
      <c r="S289" s="452"/>
      <c r="T289" s="1">
        <f>+'Ark1'!T712</f>
        <v>8.2727272727272734</v>
      </c>
      <c r="U289" s="197">
        <f t="shared" si="50"/>
        <v>-0.72727272727272663</v>
      </c>
      <c r="V289" s="92">
        <f>+'Ark1'!W712</f>
        <v>54.545454545454554</v>
      </c>
      <c r="W289" s="95"/>
      <c r="X289" s="11">
        <f>+'Ark1'!X712</f>
        <v>100</v>
      </c>
      <c r="Y289" s="11">
        <f>+'Ark1'!Y712</f>
        <v>100</v>
      </c>
      <c r="Z289" s="11">
        <f>+'Ark1'!Z712</f>
        <v>6.4812252693249004</v>
      </c>
      <c r="AA289" s="71"/>
      <c r="AB289" s="92">
        <f>+'Ark1'!Z712</f>
        <v>6.4812252693249004</v>
      </c>
      <c r="AC289" s="1">
        <f>+'Ark1'!AC712</f>
        <v>0</v>
      </c>
      <c r="AD289" s="11">
        <f>+'Ark1'!AE712</f>
        <v>0</v>
      </c>
      <c r="AE289" s="92">
        <f t="shared" si="44"/>
        <v>1.2222222222222223</v>
      </c>
      <c r="AF289" s="47"/>
      <c r="AH289" s="59"/>
    </row>
    <row r="290" spans="1:34" ht="15.6">
      <c r="A290" s="47"/>
      <c r="B290" s="54">
        <f>+'Ark1'!C713</f>
        <v>2006</v>
      </c>
      <c r="C290" s="54">
        <f>+'Ark1'!L713</f>
        <v>1</v>
      </c>
      <c r="D290" s="65" t="s">
        <v>28</v>
      </c>
      <c r="E290" s="329">
        <f>+'Ark1'!Q713</f>
        <v>239</v>
      </c>
      <c r="F290" s="329">
        <f>+'Ark1'!R713</f>
        <v>326</v>
      </c>
      <c r="G290" s="179">
        <f>+'Ark1'!AG713</f>
        <v>0.46924876476159777</v>
      </c>
      <c r="H290" s="179">
        <f t="shared" si="48"/>
        <v>-9.2937107988930123E-2</v>
      </c>
      <c r="I290" s="179">
        <f>+'Ark1'!AH713</f>
        <v>0</v>
      </c>
      <c r="J290" s="179"/>
      <c r="K290" s="442"/>
      <c r="L290" s="273"/>
      <c r="M290" s="157">
        <f>+'Ark1'!U713</f>
        <v>13.498159509202461</v>
      </c>
      <c r="N290" s="179">
        <f t="shared" si="49"/>
        <v>-0.46631417500807792</v>
      </c>
      <c r="O290" s="179"/>
      <c r="P290" s="451"/>
      <c r="Q290" s="451"/>
      <c r="R290" s="461"/>
      <c r="S290" s="451"/>
      <c r="T290" s="56">
        <f>+'Ark1'!T713</f>
        <v>1.9601226993865029</v>
      </c>
      <c r="U290" s="179">
        <f t="shared" si="50"/>
        <v>-6.3561511139813343E-2</v>
      </c>
      <c r="V290" s="157">
        <f>+'Ark1'!W713</f>
        <v>0</v>
      </c>
      <c r="W290" s="95"/>
      <c r="X290" s="74">
        <f>+'Ark1'!X713</f>
        <v>28.527607361963199</v>
      </c>
      <c r="Y290" s="74">
        <f>+'Ark1'!Y713</f>
        <v>1.2269938650306749</v>
      </c>
      <c r="Z290" s="74">
        <f>+'Ark1'!Z713</f>
        <v>3.8494278499671393</v>
      </c>
      <c r="AA290" s="71"/>
      <c r="AB290" s="157">
        <f>+'Ark1'!Z713</f>
        <v>3.8494278499671393</v>
      </c>
      <c r="AC290" s="56">
        <f>+'Ark1'!AC713</f>
        <v>0</v>
      </c>
      <c r="AD290" s="74">
        <f>+'Ark1'!AE713</f>
        <v>0</v>
      </c>
      <c r="AE290" s="157">
        <f t="shared" si="44"/>
        <v>1.3640167364016735</v>
      </c>
      <c r="AF290" s="47"/>
      <c r="AH290" s="59"/>
    </row>
    <row r="291" spans="1:34" ht="15.6">
      <c r="A291" s="47"/>
      <c r="B291" s="54">
        <f>+'Ark1'!C714</f>
        <v>2006</v>
      </c>
      <c r="C291" s="54">
        <f>+'Ark1'!L714</f>
        <v>2</v>
      </c>
      <c r="D291" s="65" t="s">
        <v>29</v>
      </c>
      <c r="E291" s="329">
        <f>+'Ark1'!Q714</f>
        <v>765</v>
      </c>
      <c r="F291" s="329">
        <f>+'Ark1'!R714</f>
        <v>1243</v>
      </c>
      <c r="G291" s="179">
        <f>+'Ark1'!AG714</f>
        <v>2.0805665279878238</v>
      </c>
      <c r="H291" s="179">
        <f t="shared" si="48"/>
        <v>4.8402058876583887E-2</v>
      </c>
      <c r="I291" s="179">
        <f>+'Ark1'!AH714</f>
        <v>0</v>
      </c>
      <c r="J291" s="179"/>
      <c r="K291" s="442"/>
      <c r="L291" s="273"/>
      <c r="M291" s="157">
        <f>+'Ark1'!U714</f>
        <v>15.696379726468201</v>
      </c>
      <c r="N291" s="179">
        <f t="shared" si="49"/>
        <v>-0.40916183524463534</v>
      </c>
      <c r="O291" s="179"/>
      <c r="P291" s="451"/>
      <c r="Q291" s="451"/>
      <c r="R291" s="461"/>
      <c r="S291" s="451"/>
      <c r="T291" s="56">
        <f>+'Ark1'!T714</f>
        <v>2.7691069991954955</v>
      </c>
      <c r="U291" s="179">
        <f t="shared" si="50"/>
        <v>-6.4646149419114174E-2</v>
      </c>
      <c r="V291" s="157">
        <f>+'Ark1'!W714</f>
        <v>0</v>
      </c>
      <c r="W291" s="95"/>
      <c r="X291" s="74">
        <f>+'Ark1'!X714</f>
        <v>44.408688656476258</v>
      </c>
      <c r="Y291" s="74">
        <f>+'Ark1'!Y714</f>
        <v>4.3443282381335484</v>
      </c>
      <c r="Z291" s="74">
        <f>+'Ark1'!Z714</f>
        <v>4.170873000210519</v>
      </c>
      <c r="AA291" s="71"/>
      <c r="AB291" s="157">
        <f>+'Ark1'!Z714</f>
        <v>4.170873000210519</v>
      </c>
      <c r="AC291" s="56">
        <f>+'Ark1'!AC714</f>
        <v>0</v>
      </c>
      <c r="AD291" s="74">
        <f>+'Ark1'!AE714</f>
        <v>0</v>
      </c>
      <c r="AE291" s="157">
        <f t="shared" si="44"/>
        <v>1.6248366013071895</v>
      </c>
      <c r="AF291" s="47"/>
      <c r="AH291" s="59"/>
    </row>
    <row r="292" spans="1:34" ht="15.6">
      <c r="A292" s="47"/>
      <c r="B292" s="54">
        <f>+'Ark1'!C715</f>
        <v>2006</v>
      </c>
      <c r="C292" s="54">
        <f>+'Ark1'!L715</f>
        <v>3</v>
      </c>
      <c r="D292" s="65" t="s">
        <v>30</v>
      </c>
      <c r="E292" s="329">
        <f>+'Ark1'!Q715</f>
        <v>1330</v>
      </c>
      <c r="F292" s="329">
        <f>+'Ark1'!R715</f>
        <v>2202</v>
      </c>
      <c r="G292" s="179">
        <f>+'Ark1'!AG715</f>
        <v>4.1041031861014252</v>
      </c>
      <c r="H292" s="179">
        <f t="shared" si="48"/>
        <v>-4.52660988763256E-2</v>
      </c>
      <c r="I292" s="179">
        <f>+'Ark1'!AH715</f>
        <v>0</v>
      </c>
      <c r="J292" s="179"/>
      <c r="K292" s="442"/>
      <c r="L292" s="273"/>
      <c r="M292" s="157">
        <f>+'Ark1'!U715</f>
        <v>17.477929155313319</v>
      </c>
      <c r="N292" s="179">
        <f t="shared" si="49"/>
        <v>-0.5129298249347336</v>
      </c>
      <c r="O292" s="179"/>
      <c r="P292" s="451"/>
      <c r="Q292" s="451"/>
      <c r="R292" s="461"/>
      <c r="S292" s="451"/>
      <c r="T292" s="56">
        <f>+'Ark1'!T715</f>
        <v>3.5899182561307903</v>
      </c>
      <c r="U292" s="179">
        <f t="shared" si="50"/>
        <v>-0.17213962168271379</v>
      </c>
      <c r="V292" s="157">
        <f>+'Ark1'!W715</f>
        <v>0.13623978201634879</v>
      </c>
      <c r="W292" s="95"/>
      <c r="X292" s="74">
        <f>+'Ark1'!X715</f>
        <v>60.308810172570389</v>
      </c>
      <c r="Y292" s="74">
        <f>+'Ark1'!Y715</f>
        <v>9.2188919164396008</v>
      </c>
      <c r="Z292" s="74">
        <f>+'Ark1'!Z715</f>
        <v>4.0077053031605248</v>
      </c>
      <c r="AA292" s="71"/>
      <c r="AB292" s="157">
        <f>+'Ark1'!Z715</f>
        <v>4.0077053031605248</v>
      </c>
      <c r="AC292" s="56">
        <f>+'Ark1'!AC715</f>
        <v>0</v>
      </c>
      <c r="AD292" s="74">
        <f>+'Ark1'!AE715</f>
        <v>0</v>
      </c>
      <c r="AE292" s="157">
        <f t="shared" ref="AE292:AE319" si="51">+F292/E292</f>
        <v>1.6556390977443609</v>
      </c>
      <c r="AF292" s="47"/>
      <c r="AH292" s="59"/>
    </row>
    <row r="293" spans="1:34" ht="15.6">
      <c r="A293" s="47"/>
      <c r="B293" s="54">
        <f>+'Ark1'!C716</f>
        <v>2006</v>
      </c>
      <c r="C293" s="54">
        <f>+'Ark1'!L716</f>
        <v>4</v>
      </c>
      <c r="D293" s="65" t="s">
        <v>31</v>
      </c>
      <c r="E293" s="329">
        <f>+'Ark1'!Q716</f>
        <v>2084</v>
      </c>
      <c r="F293" s="329">
        <f>+'Ark1'!R716</f>
        <v>3458</v>
      </c>
      <c r="G293" s="179">
        <f>+'Ark1'!AG716</f>
        <v>7.2901299722251363</v>
      </c>
      <c r="H293" s="179">
        <f t="shared" si="48"/>
        <v>-0.11419645938889289</v>
      </c>
      <c r="I293" s="179">
        <f>+'Ark1'!AH716</f>
        <v>0</v>
      </c>
      <c r="J293" s="179"/>
      <c r="K293" s="442"/>
      <c r="L293" s="273"/>
      <c r="M293" s="157">
        <f>+'Ark1'!U716</f>
        <v>19.769664545980344</v>
      </c>
      <c r="N293" s="179">
        <f t="shared" si="49"/>
        <v>-0.2503297250021852</v>
      </c>
      <c r="O293" s="179"/>
      <c r="P293" s="451"/>
      <c r="Q293" s="451"/>
      <c r="R293" s="461"/>
      <c r="S293" s="451"/>
      <c r="T293" s="56">
        <f>+'Ark1'!T716</f>
        <v>4.4303065355696916</v>
      </c>
      <c r="U293" s="179">
        <f t="shared" si="50"/>
        <v>-0.16350612555892585</v>
      </c>
      <c r="V293" s="157">
        <f>+'Ark1'!W716</f>
        <v>0.95430884904569102</v>
      </c>
      <c r="W293" s="95"/>
      <c r="X293" s="74">
        <f>+'Ark1'!X716</f>
        <v>78.253325621746654</v>
      </c>
      <c r="Y293" s="74">
        <f>+'Ark1'!Y716</f>
        <v>23.395026026604977</v>
      </c>
      <c r="Z293" s="74">
        <f>+'Ark1'!Z716</f>
        <v>4.3860005156950006</v>
      </c>
      <c r="AA293" s="71"/>
      <c r="AB293" s="157">
        <f>+'Ark1'!Z716</f>
        <v>4.3860005156950006</v>
      </c>
      <c r="AC293" s="56">
        <f>+'Ark1'!AC716</f>
        <v>0</v>
      </c>
      <c r="AD293" s="74">
        <f>+'Ark1'!AE716</f>
        <v>0</v>
      </c>
      <c r="AE293" s="157">
        <f t="shared" si="51"/>
        <v>1.6593090211132437</v>
      </c>
      <c r="AF293" s="47"/>
      <c r="AH293" s="59"/>
    </row>
    <row r="294" spans="1:34" ht="15.6">
      <c r="A294" s="47"/>
      <c r="B294" s="54">
        <f>+'Ark1'!C717</f>
        <v>2006</v>
      </c>
      <c r="C294" s="54">
        <f>+'Ark1'!L717</f>
        <v>5</v>
      </c>
      <c r="D294" s="65" t="s">
        <v>401</v>
      </c>
      <c r="E294" s="329">
        <f>+'Ark1'!Q717</f>
        <v>3344</v>
      </c>
      <c r="F294" s="329">
        <f>+'Ark1'!R717</f>
        <v>6231</v>
      </c>
      <c r="G294" s="179">
        <f>+'Ark1'!AG717</f>
        <v>14.654117251620933</v>
      </c>
      <c r="H294" s="179">
        <f t="shared" si="48"/>
        <v>-2.0038108934708259</v>
      </c>
      <c r="I294" s="179">
        <f>+'Ark1'!AH717</f>
        <v>0</v>
      </c>
      <c r="J294" s="179"/>
      <c r="K294" s="442"/>
      <c r="L294" s="273"/>
      <c r="M294" s="157">
        <f>+'Ark1'!U717</f>
        <v>22.054180709356412</v>
      </c>
      <c r="N294" s="179">
        <f t="shared" si="49"/>
        <v>-0.51111779810632996</v>
      </c>
      <c r="O294" s="179"/>
      <c r="P294" s="451"/>
      <c r="Q294" s="451"/>
      <c r="R294" s="461"/>
      <c r="S294" s="451"/>
      <c r="T294" s="56">
        <f>+'Ark1'!T717</f>
        <v>5.4432675333012348</v>
      </c>
      <c r="U294" s="179">
        <f t="shared" si="50"/>
        <v>-0.28463143340370411</v>
      </c>
      <c r="V294" s="157">
        <f>+'Ark1'!W717</f>
        <v>3.3702455464612422</v>
      </c>
      <c r="W294" s="95"/>
      <c r="X294" s="74">
        <f>+'Ark1'!X717</f>
        <v>91.815117958594115</v>
      </c>
      <c r="Y294" s="74">
        <f>+'Ark1'!Y717</f>
        <v>40.186165944471192</v>
      </c>
      <c r="Z294" s="74">
        <f>+'Ark1'!Z717</f>
        <v>4.4181238577943525</v>
      </c>
      <c r="AA294" s="71"/>
      <c r="AB294" s="157">
        <f>+'Ark1'!Z717</f>
        <v>4.4181238577943525</v>
      </c>
      <c r="AC294" s="56">
        <f>+'Ark1'!AC717</f>
        <v>0</v>
      </c>
      <c r="AD294" s="74">
        <f>+'Ark1'!AE717</f>
        <v>0</v>
      </c>
      <c r="AE294" s="157">
        <f t="shared" si="51"/>
        <v>1.8633373205741626</v>
      </c>
      <c r="AF294" s="47"/>
      <c r="AH294" s="59"/>
    </row>
    <row r="295" spans="1:34" ht="15.6">
      <c r="A295" s="47"/>
      <c r="B295" s="54">
        <f>+'Ark1'!C718</f>
        <v>2006</v>
      </c>
      <c r="C295" s="54">
        <f>+'Ark1'!L718</f>
        <v>6</v>
      </c>
      <c r="D295" s="65" t="s">
        <v>32</v>
      </c>
      <c r="E295" s="329">
        <f>+'Ark1'!Q718</f>
        <v>3576</v>
      </c>
      <c r="F295" s="329">
        <f>+'Ark1'!R718</f>
        <v>6062</v>
      </c>
      <c r="G295" s="179">
        <f>+'Ark1'!AG718</f>
        <v>15.98675857703439</v>
      </c>
      <c r="H295" s="179">
        <f t="shared" si="48"/>
        <v>-1.3847795938131249</v>
      </c>
      <c r="I295" s="179">
        <f>+'Ark1'!AH718</f>
        <v>0</v>
      </c>
      <c r="J295" s="179"/>
      <c r="K295" s="442"/>
      <c r="L295" s="273"/>
      <c r="M295" s="157">
        <f>+'Ark1'!U718</f>
        <v>24.730534477070311</v>
      </c>
      <c r="N295" s="179">
        <f t="shared" si="49"/>
        <v>-0.39138983731612953</v>
      </c>
      <c r="O295" s="179"/>
      <c r="P295" s="451"/>
      <c r="Q295" s="451"/>
      <c r="R295" s="461"/>
      <c r="S295" s="451"/>
      <c r="T295" s="56">
        <f>+'Ark1'!T718</f>
        <v>6.3931045859452311</v>
      </c>
      <c r="U295" s="179">
        <f t="shared" si="50"/>
        <v>-0.35624427264217573</v>
      </c>
      <c r="V295" s="157">
        <f>+'Ark1'!W718</f>
        <v>11.662817551963048</v>
      </c>
      <c r="W295" s="95"/>
      <c r="X295" s="74">
        <f>+'Ark1'!X718</f>
        <v>98.05344770702736</v>
      </c>
      <c r="Y295" s="74">
        <f>+'Ark1'!Y718</f>
        <v>63.477400197954481</v>
      </c>
      <c r="Z295" s="74">
        <f>+'Ark1'!Z718</f>
        <v>4.4968994426394131</v>
      </c>
      <c r="AA295" s="71"/>
      <c r="AB295" s="157">
        <f>+'Ark1'!Z718</f>
        <v>4.4968994426394131</v>
      </c>
      <c r="AC295" s="56">
        <f>+'Ark1'!AC718</f>
        <v>0</v>
      </c>
      <c r="AD295" s="74">
        <f>+'Ark1'!AE718</f>
        <v>0</v>
      </c>
      <c r="AE295" s="157">
        <f t="shared" si="51"/>
        <v>1.6951901565995526</v>
      </c>
      <c r="AF295" s="47"/>
      <c r="AH295" s="59"/>
    </row>
    <row r="296" spans="1:34" ht="15.6">
      <c r="A296" s="47"/>
      <c r="B296" s="54">
        <f>+'Ark1'!C719</f>
        <v>2006</v>
      </c>
      <c r="C296" s="54">
        <f>+'Ark1'!L719</f>
        <v>7</v>
      </c>
      <c r="D296" s="65" t="s">
        <v>33</v>
      </c>
      <c r="E296" s="329">
        <f>+'Ark1'!Q719</f>
        <v>3335</v>
      </c>
      <c r="F296" s="329">
        <f>+'Ark1'!R719</f>
        <v>5229</v>
      </c>
      <c r="G296" s="179">
        <f>+'Ark1'!AG719</f>
        <v>15.105632158192428</v>
      </c>
      <c r="H296" s="179">
        <f t="shared" si="48"/>
        <v>0.28672402454464851</v>
      </c>
      <c r="I296" s="179">
        <f>+'Ark1'!AH719</f>
        <v>0</v>
      </c>
      <c r="J296" s="179"/>
      <c r="K296" s="442"/>
      <c r="L296" s="273"/>
      <c r="M296" s="157">
        <f>+'Ark1'!U719</f>
        <v>27.090017211703994</v>
      </c>
      <c r="N296" s="179">
        <f t="shared" si="49"/>
        <v>-0.32060399150981311</v>
      </c>
      <c r="O296" s="179"/>
      <c r="P296" s="451"/>
      <c r="Q296" s="451"/>
      <c r="R296" s="461"/>
      <c r="S296" s="451"/>
      <c r="T296" s="56">
        <f>+'Ark1'!T719</f>
        <v>7.1285140562249003</v>
      </c>
      <c r="U296" s="179">
        <f t="shared" si="50"/>
        <v>-0.382165935936575</v>
      </c>
      <c r="V296" s="157">
        <f>+'Ark1'!W719</f>
        <v>22.050105182635303</v>
      </c>
      <c r="W296" s="95"/>
      <c r="X296" s="74">
        <f>+'Ark1'!X719</f>
        <v>99.71313826735512</v>
      </c>
      <c r="Y296" s="74">
        <f>+'Ark1'!Y719</f>
        <v>81.028877414419554</v>
      </c>
      <c r="Z296" s="74">
        <f>+'Ark1'!Z719</f>
        <v>4.5619206988400487</v>
      </c>
      <c r="AA296" s="71"/>
      <c r="AB296" s="157">
        <f>+'Ark1'!Z719</f>
        <v>4.5619206988400487</v>
      </c>
      <c r="AC296" s="56">
        <f>+'Ark1'!AC719</f>
        <v>0</v>
      </c>
      <c r="AD296" s="74">
        <f>+'Ark1'!AE719</f>
        <v>0</v>
      </c>
      <c r="AE296" s="157">
        <f t="shared" si="51"/>
        <v>1.5679160419790106</v>
      </c>
      <c r="AF296" s="47"/>
      <c r="AH296" s="59"/>
    </row>
    <row r="297" spans="1:34" ht="15.6">
      <c r="A297" s="47"/>
      <c r="B297" s="54">
        <f>+'Ark1'!C720</f>
        <v>2006</v>
      </c>
      <c r="C297" s="54">
        <f>+'Ark1'!L720</f>
        <v>8</v>
      </c>
      <c r="D297" s="65" t="s">
        <v>34</v>
      </c>
      <c r="E297" s="329">
        <f>+'Ark1'!Q720</f>
        <v>4012</v>
      </c>
      <c r="F297" s="329">
        <f>+'Ark1'!R720</f>
        <v>6810</v>
      </c>
      <c r="G297" s="179">
        <f>+'Ark1'!AG720</f>
        <v>21.454694631066396</v>
      </c>
      <c r="H297" s="179">
        <f t="shared" si="48"/>
        <v>0.677368440684333</v>
      </c>
      <c r="I297" s="179">
        <f>+'Ark1'!AH720</f>
        <v>0</v>
      </c>
      <c r="J297" s="179"/>
      <c r="K297" s="442"/>
      <c r="L297" s="273"/>
      <c r="M297" s="157">
        <f>+'Ark1'!U720</f>
        <v>29.543656387665127</v>
      </c>
      <c r="N297" s="179">
        <f t="shared" si="49"/>
        <v>-0.12178000622382612</v>
      </c>
      <c r="O297" s="179"/>
      <c r="P297" s="451"/>
      <c r="Q297" s="451"/>
      <c r="R297" s="461"/>
      <c r="S297" s="451"/>
      <c r="T297" s="56">
        <f>+'Ark1'!T720</f>
        <v>8.1381791483113108</v>
      </c>
      <c r="U297" s="179">
        <f t="shared" si="50"/>
        <v>-0.19036418855149329</v>
      </c>
      <c r="V297" s="157">
        <f>+'Ark1'!W720</f>
        <v>39.779735682819393</v>
      </c>
      <c r="W297" s="95"/>
      <c r="X297" s="74">
        <f>+'Ark1'!X720</f>
        <v>99.970631424375924</v>
      </c>
      <c r="Y297" s="74">
        <f>+'Ark1'!Y720</f>
        <v>91.350954478707777</v>
      </c>
      <c r="Z297" s="74">
        <f>+'Ark1'!Z720</f>
        <v>4.8836737056076061</v>
      </c>
      <c r="AA297" s="71"/>
      <c r="AB297" s="157">
        <f>+'Ark1'!Z720</f>
        <v>4.8836737056076061</v>
      </c>
      <c r="AC297" s="56">
        <f>+'Ark1'!AC720</f>
        <v>0</v>
      </c>
      <c r="AD297" s="74">
        <f>+'Ark1'!AE720</f>
        <v>0</v>
      </c>
      <c r="AE297" s="157">
        <f t="shared" si="51"/>
        <v>1.69740777666999</v>
      </c>
      <c r="AF297" s="47"/>
      <c r="AH297" s="59"/>
    </row>
    <row r="298" spans="1:34" ht="15.6">
      <c r="A298" s="47"/>
      <c r="B298" s="54">
        <f>+'Ark1'!C721</f>
        <v>2006</v>
      </c>
      <c r="C298" s="54">
        <f>+'Ark1'!L721</f>
        <v>9</v>
      </c>
      <c r="D298" s="65" t="s">
        <v>35</v>
      </c>
      <c r="E298" s="329">
        <f>+'Ark1'!Q721</f>
        <v>2288</v>
      </c>
      <c r="F298" s="329">
        <f>+'Ark1'!R721</f>
        <v>3338</v>
      </c>
      <c r="G298" s="179">
        <f>+'Ark1'!AG721</f>
        <v>11.483456965588642</v>
      </c>
      <c r="H298" s="179">
        <f t="shared" si="48"/>
        <v>1.1120625592241744</v>
      </c>
      <c r="I298" s="179">
        <f>+'Ark1'!AH721</f>
        <v>0</v>
      </c>
      <c r="J298" s="179"/>
      <c r="K298" s="442"/>
      <c r="L298" s="273"/>
      <c r="M298" s="157">
        <f>+'Ark1'!U721</f>
        <v>32.26081485919714</v>
      </c>
      <c r="N298" s="179">
        <f t="shared" si="49"/>
        <v>-0.25200480204502185</v>
      </c>
      <c r="O298" s="179"/>
      <c r="P298" s="451"/>
      <c r="Q298" s="451"/>
      <c r="R298" s="461"/>
      <c r="S298" s="451"/>
      <c r="T298" s="56">
        <f>+'Ark1'!T721</f>
        <v>9.0077890952666237</v>
      </c>
      <c r="U298" s="179">
        <f t="shared" si="50"/>
        <v>-0.31735205385327347</v>
      </c>
      <c r="V298" s="157">
        <f>+'Ark1'!W721</f>
        <v>56.65068903535051</v>
      </c>
      <c r="W298" s="95"/>
      <c r="X298" s="74">
        <f>+'Ark1'!X721</f>
        <v>100</v>
      </c>
      <c r="Y298" s="74">
        <f>+'Ark1'!Y721</f>
        <v>96.944278010784899</v>
      </c>
      <c r="Z298" s="74">
        <f>+'Ark1'!Z721</f>
        <v>5.3140124346538444</v>
      </c>
      <c r="AA298" s="71"/>
      <c r="AB298" s="157">
        <f>+'Ark1'!Z721</f>
        <v>5.3140124346538444</v>
      </c>
      <c r="AC298" s="56">
        <f>+'Ark1'!AC721</f>
        <v>0</v>
      </c>
      <c r="AD298" s="74">
        <f>+'Ark1'!AE721</f>
        <v>0</v>
      </c>
      <c r="AE298" s="157">
        <f t="shared" si="51"/>
        <v>1.458916083916084</v>
      </c>
      <c r="AF298" s="47"/>
      <c r="AH298" s="59"/>
    </row>
    <row r="299" spans="1:34" ht="15.6">
      <c r="A299" s="47"/>
      <c r="B299" s="54">
        <f>+'Ark1'!C722</f>
        <v>2006</v>
      </c>
      <c r="C299" s="54">
        <f>+'Ark1'!L722</f>
        <v>10</v>
      </c>
      <c r="D299" s="65" t="s">
        <v>36</v>
      </c>
      <c r="E299" s="329">
        <f>+'Ark1'!Q722</f>
        <v>835</v>
      </c>
      <c r="F299" s="329">
        <f>+'Ark1'!R722</f>
        <v>1004</v>
      </c>
      <c r="G299" s="179">
        <f>+'Ark1'!AG722</f>
        <v>3.6830013664561529</v>
      </c>
      <c r="H299" s="179">
        <f t="shared" si="48"/>
        <v>0.8221835022836097</v>
      </c>
      <c r="I299" s="179">
        <f>+'Ark1'!AH722</f>
        <v>0</v>
      </c>
      <c r="J299" s="179"/>
      <c r="K299" s="442"/>
      <c r="L299" s="273"/>
      <c r="M299" s="157">
        <f>+'Ark1'!U722</f>
        <v>34.399900398406324</v>
      </c>
      <c r="N299" s="179">
        <f t="shared" si="49"/>
        <v>0.21838141106454856</v>
      </c>
      <c r="O299" s="179"/>
      <c r="P299" s="451"/>
      <c r="Q299" s="451"/>
      <c r="R299" s="461"/>
      <c r="S299" s="451"/>
      <c r="T299" s="56">
        <f>+'Ark1'!T722</f>
        <v>9.5876494023904382</v>
      </c>
      <c r="U299" s="179">
        <f t="shared" si="50"/>
        <v>-0.26931262292601232</v>
      </c>
      <c r="V299" s="157">
        <f>+'Ark1'!W722</f>
        <v>64.143426294820713</v>
      </c>
      <c r="W299" s="95"/>
      <c r="X299" s="74">
        <f>+'Ark1'!X722</f>
        <v>100</v>
      </c>
      <c r="Y299" s="74">
        <f>+'Ark1'!Y722</f>
        <v>99.302788844621503</v>
      </c>
      <c r="Z299" s="74">
        <f>+'Ark1'!Z722</f>
        <v>5.4523478978916255</v>
      </c>
      <c r="AA299" s="71"/>
      <c r="AB299" s="157">
        <f>+'Ark1'!Z722</f>
        <v>5.4523478978916255</v>
      </c>
      <c r="AC299" s="56">
        <f>+'Ark1'!AC722</f>
        <v>0</v>
      </c>
      <c r="AD299" s="74">
        <f>+'Ark1'!AE722</f>
        <v>0</v>
      </c>
      <c r="AE299" s="157">
        <f t="shared" si="51"/>
        <v>1.2023952095808383</v>
      </c>
      <c r="AF299" s="47"/>
      <c r="AH299" s="59"/>
    </row>
    <row r="300" spans="1:34" ht="15.6">
      <c r="A300" s="47"/>
      <c r="B300" s="54">
        <f>+'Ark1'!C723</f>
        <v>2006</v>
      </c>
      <c r="C300" s="54">
        <f>+'Ark1'!L723</f>
        <v>11</v>
      </c>
      <c r="D300" s="65" t="s">
        <v>37</v>
      </c>
      <c r="E300" s="329">
        <f>+'Ark1'!Q723</f>
        <v>583</v>
      </c>
      <c r="F300" s="329">
        <f>+'Ark1'!R723</f>
        <v>704</v>
      </c>
      <c r="G300" s="179">
        <f>+'Ark1'!AG723</f>
        <v>2.7263540915092679</v>
      </c>
      <c r="H300" s="179">
        <f t="shared" si="48"/>
        <v>0.45721659683157423</v>
      </c>
      <c r="I300" s="179">
        <f>+'Ark1'!AH723</f>
        <v>0</v>
      </c>
      <c r="J300" s="179"/>
      <c r="K300" s="442"/>
      <c r="L300" s="273"/>
      <c r="M300" s="157">
        <f>+'Ark1'!U723</f>
        <v>36.31605113636364</v>
      </c>
      <c r="N300" s="179">
        <f t="shared" si="49"/>
        <v>0.13615248771495914</v>
      </c>
      <c r="O300" s="179"/>
      <c r="P300" s="451"/>
      <c r="Q300" s="451"/>
      <c r="R300" s="461"/>
      <c r="S300" s="451"/>
      <c r="T300" s="56">
        <f>+'Ark1'!T723</f>
        <v>10.122159090909092</v>
      </c>
      <c r="U300" s="179">
        <f t="shared" si="50"/>
        <v>4.2767199017200497E-2</v>
      </c>
      <c r="V300" s="157">
        <f>+'Ark1'!W723</f>
        <v>70.3125</v>
      </c>
      <c r="W300" s="95"/>
      <c r="X300" s="74">
        <f>+'Ark1'!X723</f>
        <v>100</v>
      </c>
      <c r="Y300" s="74">
        <f>+'Ark1'!Y723</f>
        <v>99.005681818181827</v>
      </c>
      <c r="Z300" s="74">
        <f>+'Ark1'!Z723</f>
        <v>5.6955959638784748</v>
      </c>
      <c r="AA300" s="71"/>
      <c r="AB300" s="157">
        <f>+'Ark1'!Z723</f>
        <v>5.6955959638784748</v>
      </c>
      <c r="AC300" s="56">
        <f>+'Ark1'!AC723</f>
        <v>0</v>
      </c>
      <c r="AD300" s="74">
        <f>+'Ark1'!AE723</f>
        <v>0</v>
      </c>
      <c r="AE300" s="157">
        <f t="shared" si="51"/>
        <v>1.2075471698113207</v>
      </c>
      <c r="AF300" s="47"/>
      <c r="AH300" s="59"/>
    </row>
    <row r="301" spans="1:34" ht="15.6">
      <c r="A301" s="47"/>
      <c r="B301" s="54">
        <f>+'Ark1'!C724</f>
        <v>2006</v>
      </c>
      <c r="C301" s="54">
        <f>+'Ark1'!L724</f>
        <v>12</v>
      </c>
      <c r="D301" s="65" t="s">
        <v>38</v>
      </c>
      <c r="E301" s="329">
        <f>+'Ark1'!Q724</f>
        <v>151</v>
      </c>
      <c r="F301" s="329">
        <f>+'Ark1'!R724</f>
        <v>172</v>
      </c>
      <c r="G301" s="179">
        <f>+'Ark1'!AG724</f>
        <v>0.69457433515093803</v>
      </c>
      <c r="H301" s="179">
        <f t="shared" si="48"/>
        <v>0.16440439959916842</v>
      </c>
      <c r="I301" s="179">
        <f>+'Ark1'!AH724</f>
        <v>0</v>
      </c>
      <c r="J301" s="179"/>
      <c r="K301" s="442"/>
      <c r="L301" s="273"/>
      <c r="M301" s="157">
        <f>+'Ark1'!U724</f>
        <v>37.868604651162784</v>
      </c>
      <c r="N301" s="179">
        <f t="shared" si="49"/>
        <v>-0.33215870761585364</v>
      </c>
      <c r="O301" s="179"/>
      <c r="P301" s="451"/>
      <c r="Q301" s="451"/>
      <c r="R301" s="461"/>
      <c r="S301" s="451"/>
      <c r="T301" s="56">
        <f>+'Ark1'!T724</f>
        <v>10.459302325581397</v>
      </c>
      <c r="U301" s="179">
        <f t="shared" si="50"/>
        <v>-0.25825492632699998</v>
      </c>
      <c r="V301" s="157">
        <f>+'Ark1'!W724</f>
        <v>69.767441860465098</v>
      </c>
      <c r="W301" s="95"/>
      <c r="X301" s="74">
        <f>+'Ark1'!X724</f>
        <v>100</v>
      </c>
      <c r="Y301" s="74">
        <f>+'Ark1'!Y724</f>
        <v>100</v>
      </c>
      <c r="Z301" s="74">
        <f>+'Ark1'!Z724</f>
        <v>5.5750119747062916</v>
      </c>
      <c r="AA301" s="71"/>
      <c r="AB301" s="157">
        <f>+'Ark1'!Z724</f>
        <v>5.5750119747062916</v>
      </c>
      <c r="AC301" s="56">
        <f>+'Ark1'!AC724</f>
        <v>0</v>
      </c>
      <c r="AD301" s="74">
        <f>+'Ark1'!AE724</f>
        <v>0</v>
      </c>
      <c r="AE301" s="157">
        <f t="shared" si="51"/>
        <v>1.1390728476821192</v>
      </c>
      <c r="AF301" s="47"/>
      <c r="AH301" s="59"/>
    </row>
    <row r="302" spans="1:34" ht="15.6">
      <c r="A302" s="47"/>
      <c r="B302" s="54">
        <f>+'Ark1'!C725</f>
        <v>2006</v>
      </c>
      <c r="C302" s="54">
        <f>+'Ark1'!L725</f>
        <v>13</v>
      </c>
      <c r="D302" s="65" t="s">
        <v>39</v>
      </c>
      <c r="E302" s="329">
        <f>+'Ark1'!Q725</f>
        <v>34</v>
      </c>
      <c r="F302" s="329">
        <f>+'Ark1'!R725</f>
        <v>41</v>
      </c>
      <c r="G302" s="179">
        <f>+'Ark1'!AG725</f>
        <v>0.17235859887377739</v>
      </c>
      <c r="H302" s="179">
        <f t="shared" si="48"/>
        <v>5.4984486291037388E-2</v>
      </c>
      <c r="I302" s="179">
        <f>+'Ark1'!AH725</f>
        <v>0</v>
      </c>
      <c r="J302" s="179"/>
      <c r="K302" s="442"/>
      <c r="L302" s="273"/>
      <c r="M302" s="157">
        <f>+'Ark1'!U725</f>
        <v>39.421951219512202</v>
      </c>
      <c r="N302" s="179">
        <f t="shared" si="49"/>
        <v>1.2185029436501296</v>
      </c>
      <c r="O302" s="179"/>
      <c r="P302" s="451"/>
      <c r="Q302" s="451"/>
      <c r="R302" s="461"/>
      <c r="S302" s="451"/>
      <c r="T302" s="56">
        <f>+'Ark1'!T725</f>
        <v>9.7073170731707332</v>
      </c>
      <c r="U302" s="179">
        <f t="shared" si="50"/>
        <v>0.12111017661901258</v>
      </c>
      <c r="V302" s="157">
        <f>+'Ark1'!W725</f>
        <v>58.536585365853675</v>
      </c>
      <c r="W302" s="95"/>
      <c r="X302" s="74">
        <f>+'Ark1'!X725</f>
        <v>100</v>
      </c>
      <c r="Y302" s="74">
        <f>+'Ark1'!Y725</f>
        <v>100</v>
      </c>
      <c r="Z302" s="74">
        <f>+'Ark1'!Z725</f>
        <v>6.303290360079731</v>
      </c>
      <c r="AA302" s="71"/>
      <c r="AB302" s="157">
        <f>+'Ark1'!Z725</f>
        <v>6.303290360079731</v>
      </c>
      <c r="AC302" s="56">
        <f>+'Ark1'!AC725</f>
        <v>0</v>
      </c>
      <c r="AD302" s="74">
        <f>+'Ark1'!AE725</f>
        <v>0</v>
      </c>
      <c r="AE302" s="157">
        <f t="shared" si="51"/>
        <v>1.2058823529411764</v>
      </c>
      <c r="AF302" s="47"/>
      <c r="AH302" s="59"/>
    </row>
    <row r="303" spans="1:34" ht="15.6">
      <c r="A303" s="47"/>
      <c r="B303" s="54">
        <f>+'Ark1'!C726</f>
        <v>2006</v>
      </c>
      <c r="C303" s="54">
        <f>+'Ark1'!L726</f>
        <v>14</v>
      </c>
      <c r="D303" s="65" t="s">
        <v>402</v>
      </c>
      <c r="E303" s="329">
        <f>+'Ark1'!Q726</f>
        <v>18</v>
      </c>
      <c r="F303" s="329">
        <f>+'Ark1'!R726</f>
        <v>19</v>
      </c>
      <c r="G303" s="179">
        <f>+'Ark1'!AG726</f>
        <v>8.3284084464777697E-2</v>
      </c>
      <c r="H303" s="179">
        <f t="shared" si="48"/>
        <v>1.3711397640077491E-2</v>
      </c>
      <c r="I303" s="179">
        <f>+'Ark1'!AH726</f>
        <v>0</v>
      </c>
      <c r="J303" s="179"/>
      <c r="K303" s="442"/>
      <c r="L303" s="273"/>
      <c r="M303" s="157">
        <f>+'Ark1'!U726</f>
        <v>41.105263157894754</v>
      </c>
      <c r="N303" s="179">
        <f t="shared" si="49"/>
        <v>2.4758513931888757</v>
      </c>
      <c r="O303" s="179"/>
      <c r="P303" s="451"/>
      <c r="Q303" s="451"/>
      <c r="R303" s="461"/>
      <c r="S303" s="451"/>
      <c r="T303" s="56">
        <f>+'Ark1'!T726</f>
        <v>8.7368421052631557</v>
      </c>
      <c r="U303" s="179">
        <f t="shared" si="50"/>
        <v>-1.8513931888544928</v>
      </c>
      <c r="V303" s="157">
        <f>+'Ark1'!W726</f>
        <v>47.368421052631589</v>
      </c>
      <c r="W303" s="95"/>
      <c r="X303" s="74">
        <f>+'Ark1'!X726</f>
        <v>100</v>
      </c>
      <c r="Y303" s="74">
        <f>+'Ark1'!Y726</f>
        <v>100</v>
      </c>
      <c r="Z303" s="74">
        <f>+'Ark1'!Z726</f>
        <v>6.3876915922824944</v>
      </c>
      <c r="AA303" s="71"/>
      <c r="AB303" s="157">
        <f>+'Ark1'!Z726</f>
        <v>6.3876915922824944</v>
      </c>
      <c r="AC303" s="56">
        <f>+'Ark1'!AC726</f>
        <v>0</v>
      </c>
      <c r="AD303" s="74">
        <f>+'Ark1'!AE726</f>
        <v>0</v>
      </c>
      <c r="AE303" s="157">
        <f t="shared" si="51"/>
        <v>1.0555555555555556</v>
      </c>
      <c r="AF303" s="47"/>
      <c r="AH303" s="59"/>
    </row>
    <row r="304" spans="1:34" ht="15.6">
      <c r="A304" s="47"/>
      <c r="B304" s="54">
        <f>+'Ark1'!C727</f>
        <v>2006</v>
      </c>
      <c r="C304" s="54">
        <f>+'Ark1'!L727</f>
        <v>15</v>
      </c>
      <c r="D304" s="65" t="s">
        <v>40</v>
      </c>
      <c r="E304" s="329">
        <f>+'Ark1'!Q727</f>
        <v>3</v>
      </c>
      <c r="F304" s="329">
        <f>+'Ark1'!R727</f>
        <v>3</v>
      </c>
      <c r="G304" s="179">
        <f>+'Ark1'!AG727</f>
        <v>1.171948896629842E-2</v>
      </c>
      <c r="H304" s="179">
        <f t="shared" si="48"/>
        <v>3.9326875628943351E-3</v>
      </c>
      <c r="I304" s="179">
        <f>+'Ark1'!AH727</f>
        <v>0</v>
      </c>
      <c r="J304" s="179"/>
      <c r="K304" s="442"/>
      <c r="L304" s="273"/>
      <c r="M304" s="157">
        <f>+'Ark1'!U727</f>
        <v>36.633333333333326</v>
      </c>
      <c r="N304" s="179">
        <f t="shared" si="49"/>
        <v>-0.11666666666667425</v>
      </c>
      <c r="O304" s="179"/>
      <c r="P304" s="451"/>
      <c r="Q304" s="451"/>
      <c r="R304" s="461"/>
      <c r="S304" s="451"/>
      <c r="T304" s="56">
        <f>+'Ark1'!T727</f>
        <v>9</v>
      </c>
      <c r="U304" s="179">
        <f t="shared" si="50"/>
        <v>6.5</v>
      </c>
      <c r="V304" s="157">
        <f>+'Ark1'!W727</f>
        <v>33.333333333333343</v>
      </c>
      <c r="W304" s="95"/>
      <c r="X304" s="74">
        <f>+'Ark1'!X727</f>
        <v>100</v>
      </c>
      <c r="Y304" s="74">
        <f>+'Ark1'!Y727</f>
        <v>100</v>
      </c>
      <c r="Z304" s="74">
        <f>+'Ark1'!Z727</f>
        <v>5.6464344698421884</v>
      </c>
      <c r="AA304" s="71"/>
      <c r="AB304" s="157">
        <f>+'Ark1'!Z727</f>
        <v>5.6464344698421884</v>
      </c>
      <c r="AC304" s="56">
        <f>+'Ark1'!AC727</f>
        <v>0</v>
      </c>
      <c r="AD304" s="74">
        <f>+'Ark1'!AE727</f>
        <v>0</v>
      </c>
      <c r="AE304" s="157">
        <f t="shared" si="51"/>
        <v>1</v>
      </c>
      <c r="AF304" s="47"/>
      <c r="AH304" s="59"/>
    </row>
    <row r="305" spans="1:34" ht="15.6">
      <c r="A305" s="47"/>
      <c r="B305">
        <f>+'Ark1'!C728</f>
        <v>2005</v>
      </c>
      <c r="C305">
        <f>+'Ark1'!L728</f>
        <v>1</v>
      </c>
      <c r="D305" s="3" t="str">
        <f t="shared" ref="D305" si="52">+D290</f>
        <v>P-</v>
      </c>
      <c r="E305" s="316">
        <f>+'Ark1'!Q728</f>
        <v>268</v>
      </c>
      <c r="F305" s="316">
        <f>+'Ark1'!R728</f>
        <v>380</v>
      </c>
      <c r="G305" s="197">
        <f>+'Ark1'!AG728</f>
        <v>0.56218587275052789</v>
      </c>
      <c r="H305" s="197">
        <f t="shared" si="48"/>
        <v>0.56218587275052789</v>
      </c>
      <c r="I305" s="197">
        <f>+'Ark1'!AH728</f>
        <v>0</v>
      </c>
      <c r="J305" s="197"/>
      <c r="K305" s="443"/>
      <c r="L305" s="205"/>
      <c r="M305" s="92">
        <f>+'Ark1'!U728</f>
        <v>13.964473684210539</v>
      </c>
      <c r="N305" s="197">
        <f t="shared" si="49"/>
        <v>13.964473684210539</v>
      </c>
      <c r="O305" s="197"/>
      <c r="P305" s="452"/>
      <c r="Q305" s="452"/>
      <c r="R305" s="462"/>
      <c r="S305" s="452"/>
      <c r="T305" s="1">
        <f>+'Ark1'!T728</f>
        <v>2.0236842105263162</v>
      </c>
      <c r="U305" s="197">
        <f t="shared" si="50"/>
        <v>2.0236842105263162</v>
      </c>
      <c r="V305" s="92">
        <f>+'Ark1'!W728</f>
        <v>0</v>
      </c>
      <c r="W305" s="95"/>
      <c r="X305" s="11">
        <f>+'Ark1'!X728</f>
        <v>31.052631578947381</v>
      </c>
      <c r="Y305" s="11">
        <f>+'Ark1'!Y728</f>
        <v>1.8421052631578945</v>
      </c>
      <c r="Z305" s="11">
        <f>+'Ark1'!Z728</f>
        <v>3.8894629566834178</v>
      </c>
      <c r="AA305" s="71"/>
      <c r="AB305" s="92">
        <f>+'Ark1'!Z728</f>
        <v>3.8894629566834178</v>
      </c>
      <c r="AC305" s="1">
        <f>+'Ark1'!AC728</f>
        <v>0</v>
      </c>
      <c r="AD305" s="11">
        <f>+'Ark1'!AE728</f>
        <v>0</v>
      </c>
      <c r="AE305" s="92">
        <f t="shared" si="51"/>
        <v>1.4179104477611941</v>
      </c>
      <c r="AF305" s="47"/>
      <c r="AH305" s="59"/>
    </row>
    <row r="306" spans="1:34" ht="15.6">
      <c r="A306" s="47"/>
      <c r="B306">
        <f>+'Ark1'!C729</f>
        <v>2005</v>
      </c>
      <c r="C306">
        <f>+'Ark1'!L729</f>
        <v>2</v>
      </c>
      <c r="D306" s="3" t="str">
        <f t="shared" si="46"/>
        <v>P</v>
      </c>
      <c r="E306" s="316">
        <f>+'Ark1'!Q729</f>
        <v>760</v>
      </c>
      <c r="F306" s="316">
        <f>+'Ark1'!R729</f>
        <v>1191</v>
      </c>
      <c r="G306" s="197">
        <f>+'Ark1'!AG729</f>
        <v>2.0321644691112399</v>
      </c>
      <c r="H306" s="197">
        <f t="shared" si="48"/>
        <v>2.0321644691112399</v>
      </c>
      <c r="I306" s="197">
        <f>+'Ark1'!AH729</f>
        <v>0</v>
      </c>
      <c r="J306" s="197"/>
      <c r="K306" s="443"/>
      <c r="L306" s="205"/>
      <c r="M306" s="92">
        <f>+'Ark1'!U729</f>
        <v>16.105541561712837</v>
      </c>
      <c r="N306" s="197">
        <f t="shared" si="49"/>
        <v>16.105541561712837</v>
      </c>
      <c r="O306" s="197"/>
      <c r="P306" s="452"/>
      <c r="Q306" s="452"/>
      <c r="R306" s="462"/>
      <c r="S306" s="452"/>
      <c r="T306" s="1">
        <f>+'Ark1'!T729</f>
        <v>2.8337531486146097</v>
      </c>
      <c r="U306" s="197">
        <f t="shared" si="50"/>
        <v>2.8337531486146097</v>
      </c>
      <c r="V306" s="92">
        <f>+'Ark1'!W729</f>
        <v>0</v>
      </c>
      <c r="W306" s="95"/>
      <c r="X306" s="11">
        <f>+'Ark1'!X729</f>
        <v>50.293870696893372</v>
      </c>
      <c r="Y306" s="11">
        <f>+'Ark1'!Y729</f>
        <v>5.3736356003358514</v>
      </c>
      <c r="Z306" s="11">
        <f>+'Ark1'!Z729</f>
        <v>4.1600780915388604</v>
      </c>
      <c r="AA306" s="71"/>
      <c r="AB306" s="92">
        <f>+'Ark1'!Z729</f>
        <v>4.1600780915388604</v>
      </c>
      <c r="AC306" s="1">
        <f>+'Ark1'!AC729</f>
        <v>0</v>
      </c>
      <c r="AD306" s="11">
        <f>+'Ark1'!AE729</f>
        <v>0</v>
      </c>
      <c r="AE306" s="92">
        <f t="shared" si="51"/>
        <v>1.5671052631578948</v>
      </c>
      <c r="AF306" s="47"/>
      <c r="AH306" s="59"/>
    </row>
    <row r="307" spans="1:34" ht="15.6">
      <c r="A307" s="47"/>
      <c r="B307">
        <f>+'Ark1'!C730</f>
        <v>2005</v>
      </c>
      <c r="C307">
        <f>+'Ark1'!L730</f>
        <v>3</v>
      </c>
      <c r="D307" s="3" t="str">
        <f t="shared" si="46"/>
        <v>P+</v>
      </c>
      <c r="E307" s="316">
        <f>+'Ark1'!Q730</f>
        <v>1351</v>
      </c>
      <c r="F307" s="316">
        <f>+'Ark1'!R730</f>
        <v>2177</v>
      </c>
      <c r="G307" s="197">
        <f>+'Ark1'!AG730</f>
        <v>4.1493692849777508</v>
      </c>
      <c r="H307" s="197">
        <f t="shared" si="48"/>
        <v>4.1493692849777508</v>
      </c>
      <c r="I307" s="197">
        <f>+'Ark1'!AH730</f>
        <v>0</v>
      </c>
      <c r="J307" s="197"/>
      <c r="K307" s="443"/>
      <c r="L307" s="205"/>
      <c r="M307" s="92">
        <f>+'Ark1'!U730</f>
        <v>17.990858980248053</v>
      </c>
      <c r="N307" s="197">
        <f t="shared" si="49"/>
        <v>17.990858980248053</v>
      </c>
      <c r="O307" s="197"/>
      <c r="P307" s="452"/>
      <c r="Q307" s="452"/>
      <c r="R307" s="462"/>
      <c r="S307" s="452"/>
      <c r="T307" s="1">
        <f>+'Ark1'!T730</f>
        <v>3.7620578778135041</v>
      </c>
      <c r="U307" s="197">
        <f t="shared" si="50"/>
        <v>3.7620578778135041</v>
      </c>
      <c r="V307" s="92">
        <f>+'Ark1'!W730</f>
        <v>0</v>
      </c>
      <c r="W307" s="95"/>
      <c r="X307" s="11">
        <f>+'Ark1'!X730</f>
        <v>65.502985760220525</v>
      </c>
      <c r="Y307" s="11">
        <f>+'Ark1'!Y730</f>
        <v>11.66743224621038</v>
      </c>
      <c r="Z307" s="11">
        <f>+'Ark1'!Z730</f>
        <v>4.0900502243512156</v>
      </c>
      <c r="AA307" s="71"/>
      <c r="AB307" s="92">
        <f>+'Ark1'!Z730</f>
        <v>4.0900502243512156</v>
      </c>
      <c r="AC307" s="1">
        <f>+'Ark1'!AC730</f>
        <v>0</v>
      </c>
      <c r="AD307" s="11">
        <f>+'Ark1'!AE730</f>
        <v>0</v>
      </c>
      <c r="AE307" s="92">
        <f t="shared" si="51"/>
        <v>1.6113989637305699</v>
      </c>
      <c r="AF307" s="47"/>
      <c r="AH307" s="59"/>
    </row>
    <row r="308" spans="1:34" ht="15.6">
      <c r="A308" s="47"/>
      <c r="B308">
        <f>+'Ark1'!C731</f>
        <v>2005</v>
      </c>
      <c r="C308">
        <f>+'Ark1'!L731</f>
        <v>4</v>
      </c>
      <c r="D308" s="3" t="str">
        <f t="shared" si="46"/>
        <v>O-</v>
      </c>
      <c r="E308" s="316">
        <f>+'Ark1'!Q731</f>
        <v>2118</v>
      </c>
      <c r="F308" s="316">
        <f>+'Ark1'!R731</f>
        <v>3491</v>
      </c>
      <c r="G308" s="197">
        <f>+'Ark1'!AG731</f>
        <v>7.4043264316140291</v>
      </c>
      <c r="H308" s="197">
        <f t="shared" si="48"/>
        <v>7.4043264316140291</v>
      </c>
      <c r="I308" s="197">
        <f>+'Ark1'!AH731</f>
        <v>0</v>
      </c>
      <c r="J308" s="197"/>
      <c r="K308" s="443"/>
      <c r="L308" s="205"/>
      <c r="M308" s="92">
        <f>+'Ark1'!U731</f>
        <v>20.019994270982529</v>
      </c>
      <c r="N308" s="197">
        <f t="shared" si="49"/>
        <v>20.019994270982529</v>
      </c>
      <c r="O308" s="197"/>
      <c r="P308" s="452"/>
      <c r="Q308" s="452"/>
      <c r="R308" s="462"/>
      <c r="S308" s="452"/>
      <c r="T308" s="1">
        <f>+'Ark1'!T731</f>
        <v>4.5938126611286174</v>
      </c>
      <c r="U308" s="197">
        <f t="shared" si="50"/>
        <v>4.5938126611286174</v>
      </c>
      <c r="V308" s="92">
        <f>+'Ark1'!W731</f>
        <v>0.74477227155542813</v>
      </c>
      <c r="W308" s="95"/>
      <c r="X308" s="11">
        <f>+'Ark1'!X731</f>
        <v>82.068175307934709</v>
      </c>
      <c r="Y308" s="11">
        <f>+'Ark1'!Y731</f>
        <v>24.233743912918939</v>
      </c>
      <c r="Z308" s="11">
        <f>+'Ark1'!Z731</f>
        <v>4.1520707958085268</v>
      </c>
      <c r="AA308" s="71"/>
      <c r="AB308" s="92">
        <f>+'Ark1'!Z731</f>
        <v>4.1520707958085268</v>
      </c>
      <c r="AC308" s="1">
        <f>+'Ark1'!AC731</f>
        <v>0</v>
      </c>
      <c r="AD308" s="11">
        <f>+'Ark1'!AE731</f>
        <v>0</v>
      </c>
      <c r="AE308" s="92">
        <f t="shared" si="51"/>
        <v>1.6482530689329555</v>
      </c>
      <c r="AF308" s="47"/>
      <c r="AH308" s="59"/>
    </row>
    <row r="309" spans="1:34" ht="15.6">
      <c r="A309" s="47"/>
      <c r="B309">
        <f>+'Ark1'!C732</f>
        <v>2005</v>
      </c>
      <c r="C309">
        <f>+'Ark1'!L732</f>
        <v>5</v>
      </c>
      <c r="D309" s="3" t="str">
        <f t="shared" si="46"/>
        <v>O</v>
      </c>
      <c r="E309" s="316">
        <f>+'Ark1'!Q732</f>
        <v>3669</v>
      </c>
      <c r="F309" s="316">
        <f>+'Ark1'!R732</f>
        <v>6968</v>
      </c>
      <c r="G309" s="197">
        <f>+'Ark1'!AG732</f>
        <v>16.657928145091759</v>
      </c>
      <c r="H309" s="197">
        <f t="shared" si="48"/>
        <v>16.657928145091759</v>
      </c>
      <c r="I309" s="197">
        <f>+'Ark1'!AH732</f>
        <v>0</v>
      </c>
      <c r="J309" s="197"/>
      <c r="K309" s="443"/>
      <c r="L309" s="205"/>
      <c r="M309" s="92">
        <f>+'Ark1'!U732</f>
        <v>22.565298507462742</v>
      </c>
      <c r="N309" s="197">
        <f t="shared" si="49"/>
        <v>22.565298507462742</v>
      </c>
      <c r="O309" s="197"/>
      <c r="P309" s="452"/>
      <c r="Q309" s="452"/>
      <c r="R309" s="462"/>
      <c r="S309" s="452"/>
      <c r="T309" s="1">
        <f>+'Ark1'!T732</f>
        <v>5.7278989667049389</v>
      </c>
      <c r="U309" s="197">
        <f t="shared" si="50"/>
        <v>5.7278989667049389</v>
      </c>
      <c r="V309" s="92">
        <f>+'Ark1'!W732</f>
        <v>4.7933409873708381</v>
      </c>
      <c r="W309" s="95"/>
      <c r="X309" s="11">
        <f>+'Ark1'!X732</f>
        <v>94.245120551090707</v>
      </c>
      <c r="Y309" s="11">
        <f>+'Ark1'!Y732</f>
        <v>44.776119402985074</v>
      </c>
      <c r="Z309" s="11">
        <f>+'Ark1'!Z732</f>
        <v>4.3156536486272108</v>
      </c>
      <c r="AA309" s="71"/>
      <c r="AB309" s="92">
        <f>+'Ark1'!Z732</f>
        <v>4.3156536486272108</v>
      </c>
      <c r="AC309" s="1">
        <f>+'Ark1'!AC732</f>
        <v>0</v>
      </c>
      <c r="AD309" s="11">
        <f>+'Ark1'!AE732</f>
        <v>0</v>
      </c>
      <c r="AE309" s="92">
        <f t="shared" si="51"/>
        <v>1.8991550831289179</v>
      </c>
      <c r="AF309" s="47"/>
      <c r="AH309" s="59"/>
    </row>
    <row r="310" spans="1:34" ht="15.6">
      <c r="A310" s="47"/>
      <c r="B310">
        <f>+'Ark1'!C733</f>
        <v>2005</v>
      </c>
      <c r="C310">
        <f>+'Ark1'!L733</f>
        <v>6</v>
      </c>
      <c r="D310" s="3" t="str">
        <f t="shared" si="46"/>
        <v>O+</v>
      </c>
      <c r="E310" s="316">
        <f>+'Ark1'!Q733</f>
        <v>3796</v>
      </c>
      <c r="F310" s="316">
        <f>+'Ark1'!R733</f>
        <v>6527</v>
      </c>
      <c r="G310" s="197">
        <f>+'Ark1'!AG733</f>
        <v>17.371538170847515</v>
      </c>
      <c r="H310" s="197">
        <f t="shared" si="48"/>
        <v>17.371538170847515</v>
      </c>
      <c r="I310" s="197">
        <f>+'Ark1'!AH733</f>
        <v>0</v>
      </c>
      <c r="J310" s="197"/>
      <c r="K310" s="443"/>
      <c r="L310" s="205"/>
      <c r="M310" s="92">
        <f>+'Ark1'!U733</f>
        <v>25.12192431438644</v>
      </c>
      <c r="N310" s="197">
        <f t="shared" si="49"/>
        <v>25.12192431438644</v>
      </c>
      <c r="O310" s="197"/>
      <c r="P310" s="452"/>
      <c r="Q310" s="452"/>
      <c r="R310" s="462"/>
      <c r="S310" s="452"/>
      <c r="T310" s="1">
        <f>+'Ark1'!T733</f>
        <v>6.7493488585874069</v>
      </c>
      <c r="U310" s="197">
        <f t="shared" si="50"/>
        <v>6.7493488585874069</v>
      </c>
      <c r="V310" s="92">
        <f>+'Ark1'!W733</f>
        <v>14.983912976865332</v>
      </c>
      <c r="W310" s="95"/>
      <c r="X310" s="11">
        <f>+'Ark1'!X733</f>
        <v>98.866247893366022</v>
      </c>
      <c r="Y310" s="11">
        <f>+'Ark1'!Y733</f>
        <v>66.55431285429755</v>
      </c>
      <c r="Z310" s="11">
        <f>+'Ark1'!Z733</f>
        <v>4.379253718055347</v>
      </c>
      <c r="AA310" s="71"/>
      <c r="AB310" s="92">
        <f>+'Ark1'!Z733</f>
        <v>4.379253718055347</v>
      </c>
      <c r="AC310" s="1">
        <f>+'Ark1'!AC733</f>
        <v>0</v>
      </c>
      <c r="AD310" s="11">
        <f>+'Ark1'!AE733</f>
        <v>0</v>
      </c>
      <c r="AE310" s="92">
        <f t="shared" si="51"/>
        <v>1.7194415173867228</v>
      </c>
      <c r="AF310" s="47"/>
      <c r="AH310" s="59"/>
    </row>
    <row r="311" spans="1:34" ht="15.6">
      <c r="A311" s="47"/>
      <c r="B311">
        <f>+'Ark1'!C734</f>
        <v>2005</v>
      </c>
      <c r="C311">
        <f>+'Ark1'!L734</f>
        <v>7</v>
      </c>
      <c r="D311" s="3" t="str">
        <f t="shared" si="46"/>
        <v>R-</v>
      </c>
      <c r="E311" s="316">
        <f>+'Ark1'!Q734</f>
        <v>3279</v>
      </c>
      <c r="F311" s="316">
        <f>+'Ark1'!R734</f>
        <v>5103</v>
      </c>
      <c r="G311" s="197">
        <f>+'Ark1'!AG734</f>
        <v>14.818908133647779</v>
      </c>
      <c r="H311" s="197">
        <f t="shared" si="48"/>
        <v>14.818908133647779</v>
      </c>
      <c r="I311" s="197">
        <f>+'Ark1'!AH734</f>
        <v>0</v>
      </c>
      <c r="J311" s="197"/>
      <c r="K311" s="443"/>
      <c r="L311" s="205"/>
      <c r="M311" s="92">
        <f>+'Ark1'!U734</f>
        <v>27.410621203213807</v>
      </c>
      <c r="N311" s="197">
        <f t="shared" si="49"/>
        <v>27.410621203213807</v>
      </c>
      <c r="O311" s="197"/>
      <c r="P311" s="452"/>
      <c r="Q311" s="452"/>
      <c r="R311" s="462"/>
      <c r="S311" s="452"/>
      <c r="T311" s="1">
        <f>+'Ark1'!T734</f>
        <v>7.5106799921614753</v>
      </c>
      <c r="U311" s="197">
        <f t="shared" si="50"/>
        <v>7.5106799921614753</v>
      </c>
      <c r="V311" s="92">
        <f>+'Ark1'!W734</f>
        <v>28.277483833039398</v>
      </c>
      <c r="W311" s="95"/>
      <c r="X311" s="11">
        <f>+'Ark1'!X734</f>
        <v>99.823633156966523</v>
      </c>
      <c r="Y311" s="11">
        <f>+'Ark1'!Y734</f>
        <v>82.696453066823437</v>
      </c>
      <c r="Z311" s="11">
        <f>+'Ark1'!Z734</f>
        <v>4.5124172601656989</v>
      </c>
      <c r="AA311" s="71"/>
      <c r="AB311" s="92">
        <f>+'Ark1'!Z734</f>
        <v>4.5124172601656989</v>
      </c>
      <c r="AC311" s="1">
        <f>+'Ark1'!AC734</f>
        <v>0</v>
      </c>
      <c r="AD311" s="11">
        <f>+'Ark1'!AE734</f>
        <v>0</v>
      </c>
      <c r="AE311" s="92">
        <f t="shared" si="51"/>
        <v>1.5562671546203111</v>
      </c>
      <c r="AF311" s="47"/>
      <c r="AH311" s="59"/>
    </row>
    <row r="312" spans="1:34" ht="15.6">
      <c r="A312" s="47"/>
      <c r="B312">
        <f>+'Ark1'!C735</f>
        <v>2005</v>
      </c>
      <c r="C312">
        <f>+'Ark1'!L735</f>
        <v>8</v>
      </c>
      <c r="D312" s="3" t="str">
        <f t="shared" si="46"/>
        <v>R</v>
      </c>
      <c r="E312" s="316">
        <f>+'Ark1'!Q735</f>
        <v>3809</v>
      </c>
      <c r="F312" s="316">
        <f>+'Ark1'!R735</f>
        <v>6611</v>
      </c>
      <c r="G312" s="197">
        <f>+'Ark1'!AG735</f>
        <v>20.777326190382063</v>
      </c>
      <c r="H312" s="197">
        <f t="shared" si="48"/>
        <v>20.777326190382063</v>
      </c>
      <c r="I312" s="197">
        <f>+'Ark1'!AH735</f>
        <v>0</v>
      </c>
      <c r="J312" s="197"/>
      <c r="K312" s="443"/>
      <c r="L312" s="205"/>
      <c r="M312" s="92">
        <f>+'Ark1'!U735</f>
        <v>29.665436393888953</v>
      </c>
      <c r="N312" s="197">
        <f t="shared" si="49"/>
        <v>29.665436393888953</v>
      </c>
      <c r="O312" s="197"/>
      <c r="P312" s="452"/>
      <c r="Q312" s="452"/>
      <c r="R312" s="462"/>
      <c r="S312" s="452"/>
      <c r="T312" s="1">
        <f>+'Ark1'!T735</f>
        <v>8.3285433368628041</v>
      </c>
      <c r="U312" s="197">
        <f t="shared" si="50"/>
        <v>8.3285433368628041</v>
      </c>
      <c r="V312" s="92">
        <f>+'Ark1'!W735</f>
        <v>43.609136288004848</v>
      </c>
      <c r="W312" s="95"/>
      <c r="X312" s="11">
        <f>+'Ark1'!X735</f>
        <v>99.924368476781126</v>
      </c>
      <c r="Y312" s="11">
        <f>+'Ark1'!Y735</f>
        <v>92.27045832703071</v>
      </c>
      <c r="Z312" s="11">
        <f>+'Ark1'!Z735</f>
        <v>4.7453525930317388</v>
      </c>
      <c r="AA312" s="71"/>
      <c r="AB312" s="92">
        <f>+'Ark1'!Z735</f>
        <v>4.7453525930317388</v>
      </c>
      <c r="AC312" s="1">
        <f>+'Ark1'!AC735</f>
        <v>0</v>
      </c>
      <c r="AD312" s="11">
        <f>+'Ark1'!AE735</f>
        <v>0</v>
      </c>
      <c r="AE312" s="92">
        <f t="shared" si="51"/>
        <v>1.7356261485954319</v>
      </c>
      <c r="AF312" s="47"/>
      <c r="AH312" s="59"/>
    </row>
    <row r="313" spans="1:34" ht="15.6">
      <c r="A313" s="47"/>
      <c r="B313">
        <f>+'Ark1'!C736</f>
        <v>2005</v>
      </c>
      <c r="C313">
        <f>+'Ark1'!L736</f>
        <v>9</v>
      </c>
      <c r="D313" s="3" t="str">
        <f t="shared" si="46"/>
        <v>R+</v>
      </c>
      <c r="E313" s="316">
        <f>+'Ark1'!Q736</f>
        <v>2073</v>
      </c>
      <c r="F313" s="316">
        <f>+'Ark1'!R736</f>
        <v>3011</v>
      </c>
      <c r="G313" s="197">
        <f>+'Ark1'!AG736</f>
        <v>10.371394406364468</v>
      </c>
      <c r="H313" s="197">
        <f t="shared" si="48"/>
        <v>10.371394406364468</v>
      </c>
      <c r="I313" s="197">
        <f>+'Ark1'!AH736</f>
        <v>0</v>
      </c>
      <c r="J313" s="197"/>
      <c r="K313" s="443"/>
      <c r="L313" s="205"/>
      <c r="M313" s="92">
        <f>+'Ark1'!U736</f>
        <v>32.512819661242162</v>
      </c>
      <c r="N313" s="197">
        <f t="shared" si="49"/>
        <v>32.512819661242162</v>
      </c>
      <c r="O313" s="197"/>
      <c r="P313" s="452"/>
      <c r="Q313" s="452"/>
      <c r="R313" s="462"/>
      <c r="S313" s="452"/>
      <c r="T313" s="1">
        <f>+'Ark1'!T736</f>
        <v>9.3251411491198972</v>
      </c>
      <c r="U313" s="197">
        <f t="shared" si="50"/>
        <v>9.3251411491198972</v>
      </c>
      <c r="V313" s="92">
        <f>+'Ark1'!W736</f>
        <v>61.175689139820648</v>
      </c>
      <c r="W313" s="95"/>
      <c r="X313" s="11">
        <f>+'Ark1'!X736</f>
        <v>100</v>
      </c>
      <c r="Y313" s="11">
        <f>+'Ark1'!Y736</f>
        <v>97.077382929259372</v>
      </c>
      <c r="Z313" s="11">
        <f>+'Ark1'!Z736</f>
        <v>5.2247159710461508</v>
      </c>
      <c r="AA313" s="71"/>
      <c r="AB313" s="92">
        <f>+'Ark1'!Z736</f>
        <v>5.2247159710461508</v>
      </c>
      <c r="AC313" s="1">
        <f>+'Ark1'!AC736</f>
        <v>0</v>
      </c>
      <c r="AD313" s="11">
        <f>+'Ark1'!AE736</f>
        <v>0</v>
      </c>
      <c r="AE313" s="92">
        <f t="shared" si="51"/>
        <v>1.4524843222383019</v>
      </c>
      <c r="AF313" s="47"/>
      <c r="AH313" s="59"/>
    </row>
    <row r="314" spans="1:34" ht="15.6">
      <c r="A314" s="47"/>
      <c r="B314">
        <f>+'Ark1'!C737</f>
        <v>2005</v>
      </c>
      <c r="C314">
        <f>+'Ark1'!L737</f>
        <v>10</v>
      </c>
      <c r="D314" s="3" t="str">
        <f t="shared" si="46"/>
        <v>U-</v>
      </c>
      <c r="E314" s="316">
        <f>+'Ark1'!Q737</f>
        <v>658</v>
      </c>
      <c r="F314" s="316">
        <f>+'Ark1'!R737</f>
        <v>790</v>
      </c>
      <c r="G314" s="197">
        <f>+'Ark1'!AG737</f>
        <v>2.8608178641725432</v>
      </c>
      <c r="H314" s="197">
        <f t="shared" si="48"/>
        <v>2.8608178641725432</v>
      </c>
      <c r="I314" s="197">
        <f>+'Ark1'!AH737</f>
        <v>0</v>
      </c>
      <c r="J314" s="197"/>
      <c r="K314" s="443"/>
      <c r="L314" s="205"/>
      <c r="M314" s="92">
        <f>+'Ark1'!U737</f>
        <v>34.181518987341775</v>
      </c>
      <c r="N314" s="197">
        <f t="shared" si="49"/>
        <v>34.181518987341775</v>
      </c>
      <c r="O314" s="197"/>
      <c r="P314" s="452"/>
      <c r="Q314" s="452"/>
      <c r="R314" s="462"/>
      <c r="S314" s="452"/>
      <c r="T314" s="1">
        <f>+'Ark1'!T737</f>
        <v>9.8569620253164505</v>
      </c>
      <c r="U314" s="197">
        <f t="shared" si="50"/>
        <v>9.8569620253164505</v>
      </c>
      <c r="V314" s="92">
        <f>+'Ark1'!W737</f>
        <v>68.860759493670898</v>
      </c>
      <c r="W314" s="95"/>
      <c r="X314" s="11">
        <f>+'Ark1'!X737</f>
        <v>100</v>
      </c>
      <c r="Y314" s="11">
        <f>+'Ark1'!Y737</f>
        <v>98.607594936708878</v>
      </c>
      <c r="Z314" s="11">
        <f>+'Ark1'!Z737</f>
        <v>5.3608579250598414</v>
      </c>
      <c r="AA314" s="71"/>
      <c r="AB314" s="92">
        <f>+'Ark1'!Z737</f>
        <v>5.3608579250598414</v>
      </c>
      <c r="AC314" s="1">
        <f>+'Ark1'!AC737</f>
        <v>0</v>
      </c>
      <c r="AD314" s="11">
        <f>+'Ark1'!AE737</f>
        <v>0</v>
      </c>
      <c r="AE314" s="92">
        <f t="shared" si="51"/>
        <v>1.2006079027355623</v>
      </c>
      <c r="AF314" s="47"/>
      <c r="AH314" s="59"/>
    </row>
    <row r="315" spans="1:34" ht="15.6">
      <c r="A315" s="47"/>
      <c r="B315">
        <f>+'Ark1'!C738</f>
        <v>2005</v>
      </c>
      <c r="C315">
        <f>+'Ark1'!L738</f>
        <v>11</v>
      </c>
      <c r="D315" s="3" t="str">
        <f t="shared" si="46"/>
        <v>U</v>
      </c>
      <c r="E315" s="316">
        <f>+'Ark1'!Q738</f>
        <v>502</v>
      </c>
      <c r="F315" s="316">
        <f>+'Ark1'!R738</f>
        <v>592</v>
      </c>
      <c r="G315" s="197">
        <f>+'Ark1'!AG738</f>
        <v>2.2691374946776937</v>
      </c>
      <c r="H315" s="197">
        <f t="shared" si="48"/>
        <v>2.2691374946776937</v>
      </c>
      <c r="I315" s="197">
        <f>+'Ark1'!AH738</f>
        <v>0</v>
      </c>
      <c r="J315" s="197"/>
      <c r="K315" s="443"/>
      <c r="L315" s="205"/>
      <c r="M315" s="92">
        <f>+'Ark1'!U738</f>
        <v>36.179898648648681</v>
      </c>
      <c r="N315" s="197">
        <f t="shared" si="49"/>
        <v>36.179898648648681</v>
      </c>
      <c r="O315" s="197"/>
      <c r="P315" s="452"/>
      <c r="Q315" s="452"/>
      <c r="R315" s="462"/>
      <c r="S315" s="452"/>
      <c r="T315" s="1">
        <f>+'Ark1'!T738</f>
        <v>10.079391891891891</v>
      </c>
      <c r="U315" s="197">
        <f t="shared" si="50"/>
        <v>10.079391891891891</v>
      </c>
      <c r="V315" s="92">
        <f>+'Ark1'!W738</f>
        <v>69.763513513513516</v>
      </c>
      <c r="W315" s="95"/>
      <c r="X315" s="11">
        <f>+'Ark1'!X738</f>
        <v>100</v>
      </c>
      <c r="Y315" s="11">
        <f>+'Ark1'!Y738</f>
        <v>99.324324324324323</v>
      </c>
      <c r="Z315" s="11">
        <f>+'Ark1'!Z738</f>
        <v>5.792118187488339</v>
      </c>
      <c r="AA315" s="71"/>
      <c r="AB315" s="92">
        <f>+'Ark1'!Z738</f>
        <v>5.792118187488339</v>
      </c>
      <c r="AC315" s="1">
        <f>+'Ark1'!AC738</f>
        <v>0</v>
      </c>
      <c r="AD315" s="11">
        <f>+'Ark1'!AE738</f>
        <v>0</v>
      </c>
      <c r="AE315" s="92">
        <f t="shared" si="51"/>
        <v>1.1792828685258965</v>
      </c>
      <c r="AF315" s="47"/>
      <c r="AH315" s="59"/>
    </row>
    <row r="316" spans="1:34" ht="15.6">
      <c r="A316" s="47"/>
      <c r="B316">
        <f>+'Ark1'!C739</f>
        <v>2005</v>
      </c>
      <c r="C316">
        <f>+'Ark1'!L739</f>
        <v>12</v>
      </c>
      <c r="D316" s="3" t="str">
        <f t="shared" si="46"/>
        <v>U+</v>
      </c>
      <c r="E316" s="316">
        <f>+'Ark1'!Q739</f>
        <v>117</v>
      </c>
      <c r="F316" s="316">
        <f>+'Ark1'!R739</f>
        <v>131</v>
      </c>
      <c r="G316" s="197">
        <f>+'Ark1'!AG739</f>
        <v>0.53016993555176961</v>
      </c>
      <c r="H316" s="197">
        <f t="shared" si="48"/>
        <v>0.53016993555176961</v>
      </c>
      <c r="I316" s="197">
        <f>+'Ark1'!AH739</f>
        <v>0</v>
      </c>
      <c r="J316" s="197"/>
      <c r="K316" s="443"/>
      <c r="L316" s="205"/>
      <c r="M316" s="92">
        <f>+'Ark1'!U739</f>
        <v>38.200763358778637</v>
      </c>
      <c r="N316" s="197">
        <f t="shared" si="49"/>
        <v>38.200763358778637</v>
      </c>
      <c r="O316" s="197"/>
      <c r="P316" s="452"/>
      <c r="Q316" s="452"/>
      <c r="R316" s="462"/>
      <c r="S316" s="452"/>
      <c r="T316" s="1">
        <f>+'Ark1'!T739</f>
        <v>10.717557251908397</v>
      </c>
      <c r="U316" s="197">
        <f t="shared" si="50"/>
        <v>10.717557251908397</v>
      </c>
      <c r="V316" s="92">
        <f>+'Ark1'!W739</f>
        <v>75.572519083969482</v>
      </c>
      <c r="W316" s="95"/>
      <c r="X316" s="11">
        <f>+'Ark1'!X739</f>
        <v>100</v>
      </c>
      <c r="Y316" s="11">
        <f>+'Ark1'!Y739</f>
        <v>99.236641221374043</v>
      </c>
      <c r="Z316" s="11">
        <f>+'Ark1'!Z739</f>
        <v>5.6758561405953021</v>
      </c>
      <c r="AA316" s="71"/>
      <c r="AB316" s="92">
        <f>+'Ark1'!Z739</f>
        <v>5.6758561405953021</v>
      </c>
      <c r="AC316" s="1">
        <f>+'Ark1'!AC739</f>
        <v>0</v>
      </c>
      <c r="AD316" s="11">
        <f>+'Ark1'!AE739</f>
        <v>0</v>
      </c>
      <c r="AE316" s="92">
        <f t="shared" si="51"/>
        <v>1.1196581196581197</v>
      </c>
      <c r="AF316" s="47"/>
      <c r="AH316" s="59"/>
    </row>
    <row r="317" spans="1:34" ht="15.6">
      <c r="A317" s="47"/>
      <c r="B317">
        <f>+'Ark1'!C740</f>
        <v>2005</v>
      </c>
      <c r="C317">
        <f>+'Ark1'!L740</f>
        <v>13</v>
      </c>
      <c r="D317" s="3" t="str">
        <f t="shared" si="46"/>
        <v>E-</v>
      </c>
      <c r="E317" s="316">
        <f>+'Ark1'!Q740</f>
        <v>28</v>
      </c>
      <c r="F317" s="316">
        <f>+'Ark1'!R740</f>
        <v>29</v>
      </c>
      <c r="G317" s="197">
        <f>+'Ark1'!AG740</f>
        <v>0.11737411258274</v>
      </c>
      <c r="H317" s="197">
        <f t="shared" si="48"/>
        <v>0.11737411258274</v>
      </c>
      <c r="I317" s="197">
        <f>+'Ark1'!AH740</f>
        <v>0</v>
      </c>
      <c r="J317" s="197"/>
      <c r="K317" s="443"/>
      <c r="L317" s="205"/>
      <c r="M317" s="92">
        <f>+'Ark1'!U740</f>
        <v>38.203448275862073</v>
      </c>
      <c r="N317" s="197">
        <f t="shared" si="49"/>
        <v>38.203448275862073</v>
      </c>
      <c r="O317" s="197"/>
      <c r="P317" s="452"/>
      <c r="Q317" s="452"/>
      <c r="R317" s="462"/>
      <c r="S317" s="452"/>
      <c r="T317" s="1">
        <f>+'Ark1'!T740</f>
        <v>9.5862068965517206</v>
      </c>
      <c r="U317" s="197">
        <f t="shared" si="50"/>
        <v>9.5862068965517206</v>
      </c>
      <c r="V317" s="92">
        <f>+'Ark1'!W740</f>
        <v>58.620689655172413</v>
      </c>
      <c r="W317" s="95"/>
      <c r="X317" s="11">
        <f>+'Ark1'!X740</f>
        <v>100</v>
      </c>
      <c r="Y317" s="11">
        <f>+'Ark1'!Y740</f>
        <v>100</v>
      </c>
      <c r="Z317" s="11">
        <f>+'Ark1'!Z740</f>
        <v>8.5745205056899074</v>
      </c>
      <c r="AA317" s="71"/>
      <c r="AB317" s="92">
        <f>+'Ark1'!Z740</f>
        <v>8.5745205056899074</v>
      </c>
      <c r="AC317" s="1">
        <f>+'Ark1'!AC740</f>
        <v>0</v>
      </c>
      <c r="AD317" s="11">
        <f>+'Ark1'!AE740</f>
        <v>0</v>
      </c>
      <c r="AE317" s="92">
        <f t="shared" si="51"/>
        <v>1.0357142857142858</v>
      </c>
      <c r="AF317" s="47"/>
      <c r="AH317" s="59"/>
    </row>
    <row r="318" spans="1:34" ht="15.6">
      <c r="A318" s="47"/>
      <c r="B318">
        <f>+'Ark1'!C741</f>
        <v>2005</v>
      </c>
      <c r="C318">
        <f>+'Ark1'!L741</f>
        <v>14</v>
      </c>
      <c r="D318" s="3" t="str">
        <f t="shared" si="46"/>
        <v>E</v>
      </c>
      <c r="E318" s="316">
        <f>+'Ark1'!Q741</f>
        <v>17</v>
      </c>
      <c r="F318" s="316">
        <f>+'Ark1'!R741</f>
        <v>17</v>
      </c>
      <c r="G318" s="197">
        <f>+'Ark1'!AG741</f>
        <v>6.9572686824700206E-2</v>
      </c>
      <c r="H318" s="197">
        <f t="shared" si="48"/>
        <v>6.9572686824700206E-2</v>
      </c>
      <c r="I318" s="197">
        <f>+'Ark1'!AH741</f>
        <v>0</v>
      </c>
      <c r="J318" s="197"/>
      <c r="K318" s="443"/>
      <c r="L318" s="205"/>
      <c r="M318" s="92">
        <f>+'Ark1'!U741</f>
        <v>38.629411764705878</v>
      </c>
      <c r="N318" s="197">
        <f t="shared" si="49"/>
        <v>38.629411764705878</v>
      </c>
      <c r="O318" s="197"/>
      <c r="P318" s="452"/>
      <c r="Q318" s="452"/>
      <c r="R318" s="462"/>
      <c r="S318" s="452"/>
      <c r="T318" s="1">
        <f>+'Ark1'!T741</f>
        <v>10.588235294117649</v>
      </c>
      <c r="U318" s="197">
        <f t="shared" si="50"/>
        <v>10.588235294117649</v>
      </c>
      <c r="V318" s="92">
        <f>+'Ark1'!W741</f>
        <v>70.588235294117652</v>
      </c>
      <c r="W318" s="95"/>
      <c r="X318" s="11">
        <f>+'Ark1'!X741</f>
        <v>100</v>
      </c>
      <c r="Y318" s="11">
        <f>+'Ark1'!Y741</f>
        <v>100</v>
      </c>
      <c r="Z318" s="11">
        <f>+'Ark1'!Z741</f>
        <v>6.5478119116579201</v>
      </c>
      <c r="AA318" s="71"/>
      <c r="AB318" s="92">
        <f>+'Ark1'!Z741</f>
        <v>6.5478119116579201</v>
      </c>
      <c r="AC318" s="1">
        <f>+'Ark1'!AC741</f>
        <v>0</v>
      </c>
      <c r="AD318" s="11">
        <f>+'Ark1'!AE741</f>
        <v>0</v>
      </c>
      <c r="AE318" s="92">
        <f t="shared" si="51"/>
        <v>1</v>
      </c>
      <c r="AF318" s="47"/>
      <c r="AH318" s="59"/>
    </row>
    <row r="319" spans="1:34" ht="15.6">
      <c r="A319" s="47"/>
      <c r="B319">
        <f>+'Ark1'!C742</f>
        <v>2005</v>
      </c>
      <c r="C319">
        <f>+'Ark1'!L742</f>
        <v>15</v>
      </c>
      <c r="D319" s="3" t="str">
        <f t="shared" si="46"/>
        <v>E+</v>
      </c>
      <c r="E319" s="316">
        <f>+'Ark1'!Q742</f>
        <v>2</v>
      </c>
      <c r="F319" s="316">
        <f>+'Ark1'!R742</f>
        <v>2</v>
      </c>
      <c r="G319" s="197">
        <f>+'Ark1'!AG742</f>
        <v>7.7868014034040848E-3</v>
      </c>
      <c r="H319" s="197">
        <f t="shared" si="48"/>
        <v>7.7868014034040848E-3</v>
      </c>
      <c r="I319" s="197">
        <f>+'Ark1'!AH742</f>
        <v>0</v>
      </c>
      <c r="J319" s="197"/>
      <c r="K319" s="443"/>
      <c r="L319" s="205"/>
      <c r="M319" s="92">
        <f>+'Ark1'!U742</f>
        <v>36.75</v>
      </c>
      <c r="N319" s="197">
        <f t="shared" si="49"/>
        <v>36.75</v>
      </c>
      <c r="O319" s="197"/>
      <c r="P319" s="452"/>
      <c r="Q319" s="452"/>
      <c r="R319" s="462"/>
      <c r="S319" s="452"/>
      <c r="T319" s="1">
        <f>+'Ark1'!T742</f>
        <v>2.5</v>
      </c>
      <c r="U319" s="197">
        <f t="shared" si="50"/>
        <v>2.5</v>
      </c>
      <c r="V319" s="92">
        <f>+'Ark1'!W742</f>
        <v>0</v>
      </c>
      <c r="W319" s="95"/>
      <c r="X319" s="11">
        <f>+'Ark1'!X742</f>
        <v>100</v>
      </c>
      <c r="Y319" s="11">
        <f>+'Ark1'!Y742</f>
        <v>100</v>
      </c>
      <c r="Z319" s="11">
        <f>+'Ark1'!Z742</f>
        <v>0.25</v>
      </c>
      <c r="AA319" s="71"/>
      <c r="AB319" s="92">
        <f>+'Ark1'!Z742</f>
        <v>0.25</v>
      </c>
      <c r="AC319" s="1">
        <f>+'Ark1'!AC742</f>
        <v>0</v>
      </c>
      <c r="AD319" s="11">
        <f>+'Ark1'!AE742</f>
        <v>0</v>
      </c>
      <c r="AE319" s="92">
        <f t="shared" si="51"/>
        <v>1</v>
      </c>
      <c r="AF319" s="47"/>
      <c r="AH319" s="59"/>
    </row>
    <row r="320" spans="1:34">
      <c r="A320" s="47"/>
      <c r="B320" s="47"/>
      <c r="C320" s="47"/>
      <c r="D320" s="47"/>
      <c r="E320" s="319"/>
      <c r="F320" s="319"/>
      <c r="G320" s="89"/>
      <c r="H320" s="89"/>
      <c r="I320" s="89"/>
      <c r="J320" s="89"/>
      <c r="K320" s="438"/>
      <c r="L320" s="71"/>
      <c r="M320" s="89"/>
      <c r="N320" s="89"/>
      <c r="O320" s="89"/>
      <c r="P320" s="446"/>
      <c r="Q320" s="446"/>
      <c r="R320" s="455"/>
      <c r="S320" s="446"/>
      <c r="T320" s="47"/>
      <c r="U320" s="89"/>
      <c r="V320" s="89"/>
      <c r="W320" s="89"/>
      <c r="X320" s="71"/>
      <c r="Y320" s="71"/>
      <c r="Z320" s="71"/>
      <c r="AA320" s="71"/>
      <c r="AB320" s="89"/>
      <c r="AC320" s="47"/>
      <c r="AD320" s="71"/>
      <c r="AE320" s="89"/>
      <c r="AF320" s="47"/>
      <c r="AH320" s="59"/>
    </row>
    <row r="321" spans="1:34">
      <c r="A321" s="47"/>
      <c r="B321" s="47"/>
      <c r="C321" s="47"/>
      <c r="D321" s="47"/>
      <c r="E321" s="319"/>
      <c r="F321" s="319"/>
      <c r="G321" s="89"/>
      <c r="H321" s="89"/>
      <c r="I321" s="89"/>
      <c r="J321" s="89"/>
      <c r="K321" s="438"/>
      <c r="L321" s="71"/>
      <c r="M321" s="89"/>
      <c r="N321" s="89"/>
      <c r="O321" s="89"/>
      <c r="P321" s="446"/>
      <c r="Q321" s="446"/>
      <c r="R321" s="455"/>
      <c r="S321" s="446"/>
      <c r="T321" s="47"/>
      <c r="U321" s="89"/>
      <c r="V321" s="89"/>
      <c r="W321" s="89"/>
      <c r="X321" s="71"/>
      <c r="Y321" s="71"/>
      <c r="Z321" s="71"/>
      <c r="AA321" s="71"/>
      <c r="AB321" s="89"/>
      <c r="AC321" s="47"/>
      <c r="AD321" s="71"/>
      <c r="AE321" s="89"/>
      <c r="AF321" s="47"/>
      <c r="AH321" s="59"/>
    </row>
    <row r="322" spans="1:34">
      <c r="A322" s="35"/>
      <c r="B322" s="35"/>
      <c r="C322" s="35"/>
      <c r="D322" s="35"/>
      <c r="E322" s="343"/>
      <c r="F322" s="343"/>
      <c r="G322" s="161"/>
      <c r="H322" s="161"/>
      <c r="I322" s="161"/>
      <c r="J322" s="161"/>
      <c r="K322" s="444"/>
      <c r="L322" s="77"/>
      <c r="M322" s="161"/>
      <c r="N322" s="161"/>
      <c r="O322" s="161"/>
      <c r="P322" s="453"/>
      <c r="Q322" s="453"/>
      <c r="R322" s="463"/>
      <c r="S322" s="453"/>
      <c r="T322" s="35"/>
      <c r="U322" s="161"/>
      <c r="AH322" s="59"/>
    </row>
    <row r="323" spans="1:34">
      <c r="A323" s="35"/>
      <c r="B323" s="35"/>
      <c r="C323" s="35"/>
      <c r="D323" s="35"/>
      <c r="E323" s="343"/>
      <c r="F323" s="343"/>
      <c r="G323" s="161"/>
      <c r="H323" s="161"/>
      <c r="I323" s="161"/>
      <c r="J323" s="161"/>
      <c r="K323" s="444"/>
      <c r="L323" s="77"/>
      <c r="M323" s="161"/>
      <c r="N323" s="161"/>
      <c r="O323" s="161"/>
      <c r="P323" s="453"/>
      <c r="Q323" s="453"/>
      <c r="R323" s="463"/>
      <c r="S323" s="453"/>
      <c r="T323" s="35"/>
      <c r="U323" s="161"/>
      <c r="AH323" s="59"/>
    </row>
    <row r="324" spans="1:34">
      <c r="A324" s="35"/>
      <c r="B324" s="35"/>
      <c r="C324" s="35"/>
      <c r="D324" s="35"/>
      <c r="E324" s="343"/>
      <c r="F324" s="343"/>
      <c r="G324" s="161"/>
      <c r="H324" s="161"/>
      <c r="I324" s="161"/>
      <c r="J324" s="161"/>
      <c r="K324" s="444"/>
      <c r="L324" s="77"/>
      <c r="M324" s="161"/>
      <c r="N324" s="161"/>
      <c r="O324" s="161"/>
      <c r="P324" s="453"/>
      <c r="Q324" s="453"/>
      <c r="R324" s="463"/>
      <c r="S324" s="453"/>
      <c r="T324" s="35"/>
      <c r="U324" s="161"/>
      <c r="AH324" s="59"/>
    </row>
    <row r="325" spans="1:34">
      <c r="A325" s="35"/>
      <c r="B325" s="35"/>
      <c r="C325" s="35"/>
      <c r="D325" s="35"/>
      <c r="E325" s="343"/>
      <c r="F325" s="343"/>
      <c r="G325" s="161"/>
      <c r="H325" s="161"/>
      <c r="I325" s="161"/>
      <c r="J325" s="161"/>
      <c r="K325" s="444"/>
      <c r="L325" s="77"/>
      <c r="M325" s="161"/>
      <c r="N325" s="161"/>
      <c r="O325" s="161"/>
      <c r="P325" s="453"/>
      <c r="Q325" s="453"/>
      <c r="R325" s="463"/>
      <c r="S325" s="453"/>
      <c r="T325" s="35"/>
      <c r="U325" s="161"/>
      <c r="AH325" s="59"/>
    </row>
    <row r="326" spans="1:34">
      <c r="A326" s="35"/>
      <c r="B326" s="35"/>
      <c r="C326" s="35"/>
      <c r="D326" s="35"/>
      <c r="E326" s="343"/>
      <c r="F326" s="343"/>
      <c r="G326" s="161"/>
      <c r="H326" s="161"/>
      <c r="I326" s="161"/>
      <c r="J326" s="161"/>
      <c r="K326" s="444"/>
      <c r="L326" s="77"/>
      <c r="M326" s="161"/>
      <c r="N326" s="161"/>
      <c r="O326" s="161"/>
      <c r="P326" s="453"/>
      <c r="Q326" s="453"/>
      <c r="R326" s="463"/>
      <c r="S326" s="453"/>
      <c r="T326" s="35"/>
      <c r="U326" s="161"/>
      <c r="AH326" s="59"/>
    </row>
    <row r="327" spans="1:34">
      <c r="A327" s="35"/>
      <c r="B327" s="35"/>
      <c r="C327" s="35"/>
      <c r="D327" s="35"/>
      <c r="E327" s="343"/>
      <c r="F327" s="343"/>
      <c r="G327" s="161"/>
      <c r="H327" s="161"/>
      <c r="I327" s="161"/>
      <c r="J327" s="161"/>
      <c r="K327" s="444"/>
      <c r="L327" s="77"/>
      <c r="M327" s="161"/>
      <c r="N327" s="161"/>
      <c r="O327" s="161"/>
      <c r="P327" s="453"/>
      <c r="Q327" s="453"/>
      <c r="R327" s="463"/>
      <c r="S327" s="453"/>
      <c r="T327" s="35"/>
      <c r="U327" s="161"/>
      <c r="AH327" s="59"/>
    </row>
    <row r="328" spans="1:34">
      <c r="A328" s="35"/>
      <c r="B328" s="35"/>
      <c r="C328" s="35"/>
      <c r="D328" s="35"/>
      <c r="E328" s="343"/>
      <c r="F328" s="343"/>
      <c r="G328" s="161"/>
      <c r="H328" s="161"/>
      <c r="I328" s="161"/>
      <c r="J328" s="161"/>
      <c r="K328" s="444"/>
      <c r="L328" s="77"/>
      <c r="M328" s="161"/>
      <c r="N328" s="161"/>
      <c r="O328" s="161"/>
      <c r="P328" s="453"/>
      <c r="Q328" s="453"/>
      <c r="R328" s="463"/>
      <c r="S328" s="453"/>
      <c r="T328" s="35"/>
      <c r="U328" s="161"/>
      <c r="AH328" s="59"/>
    </row>
    <row r="329" spans="1:34">
      <c r="A329" s="35"/>
      <c r="B329" s="35"/>
      <c r="C329" s="35"/>
      <c r="D329" s="35"/>
      <c r="E329" s="343"/>
      <c r="F329" s="343"/>
      <c r="G329" s="161"/>
      <c r="H329" s="161"/>
      <c r="I329" s="161"/>
      <c r="J329" s="161"/>
      <c r="K329" s="444"/>
      <c r="L329" s="77"/>
      <c r="M329" s="161"/>
      <c r="N329" s="161"/>
      <c r="O329" s="161"/>
      <c r="P329" s="453"/>
      <c r="Q329" s="453"/>
      <c r="R329" s="463"/>
      <c r="S329" s="453"/>
      <c r="T329" s="35"/>
      <c r="U329" s="161"/>
      <c r="AH329" s="59"/>
    </row>
    <row r="330" spans="1:34">
      <c r="A330" s="35"/>
      <c r="B330" s="35"/>
      <c r="C330" s="35"/>
      <c r="D330" s="35"/>
      <c r="E330" s="343"/>
      <c r="F330" s="343"/>
      <c r="G330" s="161"/>
      <c r="H330" s="161"/>
      <c r="I330" s="161"/>
      <c r="J330" s="161"/>
      <c r="K330" s="444"/>
      <c r="L330" s="77"/>
      <c r="M330" s="161"/>
      <c r="N330" s="161"/>
      <c r="O330" s="161"/>
      <c r="P330" s="453"/>
      <c r="Q330" s="453"/>
      <c r="R330" s="463"/>
      <c r="S330" s="453"/>
      <c r="T330" s="35"/>
      <c r="U330" s="161"/>
      <c r="AH330" s="59"/>
    </row>
    <row r="331" spans="1:34">
      <c r="A331" s="35"/>
      <c r="B331" s="35"/>
      <c r="C331" s="35"/>
      <c r="D331" s="35"/>
      <c r="E331" s="343"/>
      <c r="F331" s="343"/>
      <c r="G331" s="161"/>
      <c r="H331" s="161"/>
      <c r="I331" s="161"/>
      <c r="J331" s="161"/>
      <c r="K331" s="444"/>
      <c r="L331" s="77"/>
      <c r="M331" s="161"/>
      <c r="N331" s="161"/>
      <c r="O331" s="161"/>
      <c r="P331" s="453"/>
      <c r="Q331" s="453"/>
      <c r="R331" s="463"/>
      <c r="S331" s="453"/>
      <c r="T331" s="35"/>
      <c r="U331" s="161"/>
      <c r="AH331" s="59"/>
    </row>
    <row r="332" spans="1:34">
      <c r="A332" s="35"/>
      <c r="B332" s="35"/>
      <c r="C332" s="35"/>
      <c r="D332" s="35"/>
      <c r="E332" s="343"/>
      <c r="F332" s="343"/>
      <c r="G332" s="161"/>
      <c r="H332" s="161"/>
      <c r="I332" s="161"/>
      <c r="J332" s="161"/>
      <c r="K332" s="444"/>
      <c r="L332" s="77"/>
      <c r="M332" s="161"/>
      <c r="N332" s="161"/>
      <c r="O332" s="161"/>
      <c r="P332" s="453"/>
      <c r="Q332" s="453"/>
      <c r="R332" s="463"/>
      <c r="S332" s="453"/>
      <c r="T332" s="35"/>
      <c r="U332" s="161"/>
      <c r="AH332" s="59"/>
    </row>
    <row r="333" spans="1:34">
      <c r="A333" s="35"/>
      <c r="B333" s="35"/>
      <c r="C333" s="35"/>
      <c r="D333" s="35"/>
      <c r="E333" s="343"/>
      <c r="F333" s="343"/>
      <c r="G333" s="161"/>
      <c r="H333" s="161"/>
      <c r="I333" s="161"/>
      <c r="J333" s="161"/>
      <c r="K333" s="444"/>
      <c r="L333" s="77"/>
      <c r="M333" s="161"/>
      <c r="N333" s="161"/>
      <c r="O333" s="161"/>
      <c r="P333" s="453"/>
      <c r="Q333" s="453"/>
      <c r="R333" s="463"/>
      <c r="S333" s="453"/>
      <c r="T333" s="35"/>
      <c r="U333" s="161"/>
      <c r="AH333" s="59"/>
    </row>
    <row r="349" spans="25:42">
      <c r="Y349" s="16"/>
      <c r="AC349" s="60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</row>
    <row r="350" spans="25:42">
      <c r="Y350" s="16"/>
      <c r="AC350" s="60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</row>
    <row r="351" spans="25:42">
      <c r="Y351" s="16"/>
      <c r="AC351" s="60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</row>
    <row r="352" spans="25:42">
      <c r="Y352" s="16"/>
      <c r="AC352" s="60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</row>
    <row r="353" spans="22:42">
      <c r="Y353" s="16"/>
      <c r="AC353" s="60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</row>
    <row r="354" spans="22:42">
      <c r="Y354" s="16"/>
      <c r="AC354" s="60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</row>
    <row r="355" spans="22:42">
      <c r="V355" s="161"/>
      <c r="W355" s="161"/>
      <c r="X355" s="77"/>
      <c r="Y355" s="77"/>
      <c r="Z355" s="77"/>
      <c r="AA355" s="77"/>
      <c r="AB355" s="161"/>
    </row>
    <row r="356" spans="22:42">
      <c r="V356" s="161"/>
      <c r="W356" s="161"/>
      <c r="X356" s="77"/>
      <c r="Y356" s="77"/>
      <c r="Z356" s="77"/>
      <c r="AA356" s="77"/>
      <c r="AB356" s="161"/>
    </row>
  </sheetData>
  <mergeCells count="1">
    <mergeCell ref="U5:V5"/>
  </mergeCells>
  <conditionalFormatting sqref="AI40:AI41 AI115">
    <cfRule type="cellIs" dxfId="62" priority="9" stopIfTrue="1" operator="lessThan">
      <formula>0</formula>
    </cfRule>
  </conditionalFormatting>
  <conditionalFormatting sqref="AI92">
    <cfRule type="cellIs" dxfId="61" priority="10" stopIfTrue="1" operator="greaterThan">
      <formula>0</formula>
    </cfRule>
  </conditionalFormatting>
  <conditionalFormatting sqref="AI69">
    <cfRule type="cellIs" dxfId="60" priority="11" stopIfTrue="1" operator="greaterThan">
      <formula>0</formula>
    </cfRule>
    <cfRule type="cellIs" dxfId="59" priority="12" stopIfTrue="1" operator="lessThan">
      <formula>0</formula>
    </cfRule>
  </conditionalFormatting>
  <conditionalFormatting sqref="AI92">
    <cfRule type="cellIs" dxfId="58" priority="8" operator="lessThan">
      <formula>0</formula>
    </cfRule>
  </conditionalFormatting>
  <conditionalFormatting sqref="H11:H25 H27">
    <cfRule type="cellIs" dxfId="57" priority="6" operator="lessThan">
      <formula>0</formula>
    </cfRule>
    <cfRule type="cellIs" dxfId="56" priority="7" operator="greaterThan">
      <formula>0</formula>
    </cfRule>
  </conditionalFormatting>
  <conditionalFormatting sqref="N11:N25 N27">
    <cfRule type="cellIs" dxfId="55" priority="4" operator="lessThan">
      <formula>0</formula>
    </cfRule>
    <cfRule type="cellIs" dxfId="54" priority="5" operator="greaterThan">
      <formula>0</formula>
    </cfRule>
  </conditionalFormatting>
  <conditionalFormatting sqref="U11:U25 U27">
    <cfRule type="cellIs" dxfId="53" priority="2" operator="lessThan">
      <formula>0</formula>
    </cfRule>
    <cfRule type="cellIs" dxfId="52" priority="3" operator="greaterThan">
      <formula>0</formula>
    </cfRule>
  </conditionalFormatting>
  <conditionalFormatting sqref="K11:K25 K27">
    <cfRule type="cellIs" dxfId="51" priority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B143"/>
  <sheetViews>
    <sheetView tabSelected="1" zoomScale="94" zoomScaleNormal="94" workbookViewId="0">
      <pane xSplit="2" ySplit="7" topLeftCell="C21" activePane="bottomRight" state="frozen"/>
      <selection pane="topRight" activeCell="C1" sqref="C1"/>
      <selection pane="bottomLeft" activeCell="A8" sqref="A8"/>
      <selection pane="bottomRight"/>
    </sheetView>
  </sheetViews>
  <sheetFormatPr baseColWidth="10" defaultRowHeight="15"/>
  <cols>
    <col min="1" max="1" width="5" customWidth="1"/>
    <col min="2" max="2" width="9.08984375" customWidth="1"/>
    <col min="3" max="3" width="7.81640625" style="316" customWidth="1"/>
    <col min="4" max="4" width="1.1796875" customWidth="1"/>
    <col min="5" max="5" width="4.90625" customWidth="1"/>
    <col min="6" max="6" width="0.7265625" customWidth="1"/>
    <col min="7" max="7" width="6" customWidth="1"/>
    <col min="8" max="8" width="0.90625" customWidth="1"/>
    <col min="9" max="9" width="7" customWidth="1"/>
    <col min="10" max="10" width="5.54296875" customWidth="1"/>
    <col min="11" max="11" width="1.90625" style="557" customWidth="1"/>
    <col min="12" max="12" width="5.453125" customWidth="1"/>
    <col min="13" max="13" width="1" customWidth="1"/>
    <col min="14" max="14" width="5.453125" customWidth="1"/>
    <col min="15" max="15" width="1.1796875" customWidth="1"/>
    <col min="16" max="16" width="7.1796875" customWidth="1"/>
    <col min="17" max="17" width="5.453125" customWidth="1"/>
    <col min="18" max="18" width="1.6328125" customWidth="1"/>
    <col min="19" max="19" width="7.6328125" customWidth="1"/>
    <col min="20" max="20" width="4.54296875" customWidth="1"/>
    <col min="21" max="21" width="5.81640625" customWidth="1"/>
    <col min="22" max="22" width="1.36328125" customWidth="1"/>
    <col min="23" max="23" width="6.54296875" customWidth="1"/>
    <col min="24" max="24" width="1.36328125" customWidth="1"/>
    <col min="25" max="25" width="6.08984375" customWidth="1"/>
    <col min="26" max="26" width="7.36328125" customWidth="1"/>
    <col min="27" max="27" width="5.81640625" customWidth="1"/>
    <col min="28" max="28" width="7.54296875" style="316" customWidth="1"/>
    <col min="29" max="29" width="6.6328125" customWidth="1"/>
    <col min="30" max="30" width="6" style="11" customWidth="1"/>
    <col min="31" max="31" width="2.36328125" customWidth="1"/>
    <col min="32" max="32" width="10" customWidth="1"/>
    <col min="33" max="33" width="8.08984375" style="316" customWidth="1"/>
    <col min="34" max="34" width="4.90625" customWidth="1"/>
    <col min="35" max="35" width="1" customWidth="1"/>
    <col min="36" max="36" width="4.36328125" customWidth="1"/>
    <col min="37" max="37" width="7" customWidth="1"/>
    <col min="38" max="39" width="8.08984375" customWidth="1"/>
    <col min="40" max="40" width="8.453125" customWidth="1"/>
    <col min="41" max="41" width="11.08984375" customWidth="1"/>
    <col min="42" max="42" width="9.90625" customWidth="1"/>
    <col min="43" max="43" width="10.36328125" customWidth="1"/>
    <col min="44" max="44" width="9" customWidth="1"/>
    <col min="45" max="45" width="7.36328125" customWidth="1"/>
    <col min="46" max="46" width="9.26953125" customWidth="1"/>
    <col min="47" max="47" width="9" customWidth="1"/>
    <col min="48" max="48" width="7.6328125" customWidth="1"/>
    <col min="49" max="49" width="10.08984375" customWidth="1"/>
    <col min="50" max="50" width="10.6328125" customWidth="1"/>
    <col min="51" max="51" width="8.54296875" customWidth="1"/>
    <col min="52" max="52" width="8.36328125" customWidth="1"/>
    <col min="53" max="53" width="9" customWidth="1"/>
    <col min="54" max="54" width="8.90625" customWidth="1"/>
    <col min="55" max="55" width="9.08984375" customWidth="1"/>
    <col min="56" max="56" width="8.453125" customWidth="1"/>
    <col min="57" max="57" width="9.08984375" customWidth="1"/>
    <col min="58" max="58" width="10" customWidth="1"/>
    <col min="59" max="59" width="10.54296875" customWidth="1"/>
    <col min="60" max="60" width="8.08984375" customWidth="1"/>
    <col min="61" max="61" width="8.36328125" customWidth="1"/>
    <col min="62" max="62" width="7.54296875" customWidth="1"/>
    <col min="63" max="63" width="8.08984375" customWidth="1"/>
  </cols>
  <sheetData>
    <row r="1" spans="1:54" ht="16.5" customHeight="1">
      <c r="A1" s="24"/>
      <c r="B1" s="24"/>
      <c r="C1" s="310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310"/>
      <c r="AC1" s="24"/>
      <c r="AD1" s="266"/>
      <c r="AE1" s="24"/>
      <c r="AF1" s="24"/>
      <c r="AG1" s="310"/>
      <c r="AH1" s="24"/>
      <c r="AI1" s="24"/>
      <c r="AJ1" s="24"/>
    </row>
    <row r="2" spans="1:54" ht="24.6">
      <c r="A2" s="24"/>
      <c r="B2" s="119" t="s">
        <v>656</v>
      </c>
      <c r="C2" s="310"/>
      <c r="D2" s="24"/>
      <c r="E2" s="24"/>
      <c r="F2" s="24"/>
      <c r="G2" s="24"/>
      <c r="H2" s="24"/>
      <c r="I2" s="558">
        <v>2024</v>
      </c>
      <c r="J2" s="559"/>
      <c r="K2" s="24"/>
      <c r="L2" s="167"/>
      <c r="M2" s="167" t="s">
        <v>90</v>
      </c>
      <c r="N2" s="167"/>
      <c r="O2" s="556"/>
      <c r="P2" s="556"/>
      <c r="Q2" s="560">
        <v>49</v>
      </c>
      <c r="R2" s="561"/>
      <c r="S2" s="24"/>
      <c r="T2" s="24"/>
      <c r="U2" s="167" t="s">
        <v>562</v>
      </c>
      <c r="V2" s="168"/>
      <c r="W2" s="168"/>
      <c r="X2" s="322"/>
      <c r="Y2" s="168"/>
      <c r="Z2" s="168"/>
      <c r="AA2" s="562">
        <v>45642</v>
      </c>
      <c r="AB2" s="563"/>
      <c r="AC2" s="564"/>
      <c r="AD2" s="565"/>
      <c r="AE2" s="565"/>
      <c r="AF2" s="565"/>
      <c r="AG2" s="25"/>
      <c r="AH2" s="25"/>
      <c r="AI2" s="25"/>
      <c r="AJ2" s="25"/>
    </row>
    <row r="3" spans="1:54" ht="16.5" customHeight="1">
      <c r="A3" s="67"/>
      <c r="B3" s="24"/>
      <c r="C3" s="310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12"/>
      <c r="T3" s="24"/>
      <c r="U3" s="12"/>
      <c r="V3" s="12"/>
      <c r="W3" s="12"/>
      <c r="X3" s="12"/>
      <c r="Y3" s="12"/>
      <c r="Z3" s="12"/>
      <c r="AA3" s="12"/>
      <c r="AB3" s="323"/>
      <c r="AC3" s="12"/>
      <c r="AD3" s="267"/>
      <c r="AE3" s="12"/>
      <c r="AF3" s="25"/>
      <c r="AG3" s="311"/>
      <c r="AH3" s="25"/>
      <c r="AI3" s="25"/>
      <c r="AJ3" s="25"/>
    </row>
    <row r="4" spans="1:54" ht="18" customHeight="1">
      <c r="A4" s="12"/>
      <c r="B4" s="12"/>
      <c r="C4" s="323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24"/>
      <c r="Q4" s="12"/>
      <c r="R4" s="12"/>
      <c r="S4" s="6"/>
      <c r="T4" s="12"/>
      <c r="U4" s="6"/>
      <c r="V4" s="6"/>
      <c r="W4" s="6"/>
      <c r="X4" s="6"/>
      <c r="Y4" s="6"/>
      <c r="Z4" s="6"/>
      <c r="AA4" s="6"/>
      <c r="AB4" s="312"/>
      <c r="AC4" s="6"/>
      <c r="AD4" s="268" t="s">
        <v>2</v>
      </c>
      <c r="AE4" s="12"/>
      <c r="AF4" s="6"/>
      <c r="AG4" s="312"/>
      <c r="AH4" s="6"/>
      <c r="AI4" s="6"/>
      <c r="AJ4" s="6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</row>
    <row r="5" spans="1:54" ht="17.399999999999999">
      <c r="A5" s="12"/>
      <c r="B5" s="12"/>
      <c r="C5" s="323"/>
      <c r="D5" s="12"/>
      <c r="E5" s="12"/>
      <c r="F5" s="12"/>
      <c r="G5" s="12"/>
      <c r="H5" s="6"/>
      <c r="I5" s="7"/>
      <c r="J5" s="7"/>
      <c r="K5" s="7"/>
      <c r="L5" s="7"/>
      <c r="M5" s="7"/>
      <c r="N5" s="7"/>
      <c r="O5" s="7"/>
      <c r="P5" s="6"/>
      <c r="Q5" s="7"/>
      <c r="R5" s="7"/>
      <c r="S5" s="8" t="s">
        <v>22</v>
      </c>
      <c r="T5" s="7"/>
      <c r="U5" s="283" t="s">
        <v>403</v>
      </c>
      <c r="V5" s="6"/>
      <c r="W5" s="283" t="s">
        <v>403</v>
      </c>
      <c r="X5" s="6"/>
      <c r="Y5" s="8" t="s">
        <v>587</v>
      </c>
      <c r="Z5" s="8"/>
      <c r="AA5" s="8"/>
      <c r="AB5" s="313" t="s">
        <v>2</v>
      </c>
      <c r="AC5" s="8"/>
      <c r="AD5" s="268" t="s">
        <v>8</v>
      </c>
      <c r="AE5" s="12"/>
      <c r="AF5" s="8" t="s">
        <v>75</v>
      </c>
      <c r="AG5" s="313"/>
      <c r="AH5" s="8"/>
      <c r="AI5" s="8"/>
      <c r="AJ5" s="6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21"/>
    </row>
    <row r="6" spans="1:54" ht="17.399999999999999">
      <c r="A6" s="6"/>
      <c r="B6" s="8" t="s">
        <v>2</v>
      </c>
      <c r="C6" s="363" t="s">
        <v>487</v>
      </c>
      <c r="D6" s="112"/>
      <c r="E6" s="112" t="s">
        <v>487</v>
      </c>
      <c r="F6" s="112"/>
      <c r="G6" s="112" t="s">
        <v>2</v>
      </c>
      <c r="H6" s="6"/>
      <c r="I6" s="8" t="s">
        <v>22</v>
      </c>
      <c r="J6" s="112"/>
      <c r="K6" s="112"/>
      <c r="L6" s="112" t="s">
        <v>22</v>
      </c>
      <c r="M6" s="112"/>
      <c r="N6" s="112" t="s">
        <v>22</v>
      </c>
      <c r="O6" s="6"/>
      <c r="P6" s="8" t="s">
        <v>22</v>
      </c>
      <c r="Q6" s="112"/>
      <c r="R6" s="112"/>
      <c r="S6" s="8" t="s">
        <v>486</v>
      </c>
      <c r="T6" s="112"/>
      <c r="U6" s="8" t="s">
        <v>522</v>
      </c>
      <c r="V6" s="8"/>
      <c r="W6" s="8" t="s">
        <v>579</v>
      </c>
      <c r="X6" s="8"/>
      <c r="Y6" s="8" t="s">
        <v>533</v>
      </c>
      <c r="Z6" s="8" t="s">
        <v>533</v>
      </c>
      <c r="AA6" s="8" t="s">
        <v>533</v>
      </c>
      <c r="AB6" s="313" t="s">
        <v>71</v>
      </c>
      <c r="AC6" s="8"/>
      <c r="AD6" s="268" t="s">
        <v>69</v>
      </c>
      <c r="AE6" s="12"/>
      <c r="AF6" s="8" t="s">
        <v>87</v>
      </c>
      <c r="AG6" s="314"/>
      <c r="AH6" s="106" t="s">
        <v>487</v>
      </c>
      <c r="AI6" s="106"/>
      <c r="AJ6" s="6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</row>
    <row r="7" spans="1:54" ht="17.399999999999999">
      <c r="A7" s="6"/>
      <c r="B7" s="8" t="s">
        <v>8</v>
      </c>
      <c r="C7" s="364" t="s">
        <v>2</v>
      </c>
      <c r="D7" s="115"/>
      <c r="E7" s="115" t="s">
        <v>504</v>
      </c>
      <c r="F7" s="115"/>
      <c r="G7" s="115" t="s">
        <v>658</v>
      </c>
      <c r="H7" s="6"/>
      <c r="I7" s="8" t="s">
        <v>1</v>
      </c>
      <c r="J7" s="112" t="s">
        <v>487</v>
      </c>
      <c r="K7" s="112"/>
      <c r="L7" s="112" t="s">
        <v>658</v>
      </c>
      <c r="M7" s="112"/>
      <c r="N7" s="112" t="s">
        <v>662</v>
      </c>
      <c r="O7" s="6"/>
      <c r="P7" s="8" t="s">
        <v>0</v>
      </c>
      <c r="Q7" s="112" t="s">
        <v>487</v>
      </c>
      <c r="R7" s="112"/>
      <c r="S7" s="8" t="s">
        <v>414</v>
      </c>
      <c r="T7" s="112" t="s">
        <v>487</v>
      </c>
      <c r="U7" s="8" t="s">
        <v>489</v>
      </c>
      <c r="V7" s="8"/>
      <c r="W7" s="8" t="s">
        <v>580</v>
      </c>
      <c r="X7" s="8"/>
      <c r="Y7" s="8" t="s">
        <v>476</v>
      </c>
      <c r="Z7" s="8" t="s">
        <v>72</v>
      </c>
      <c r="AA7" s="8" t="s">
        <v>474</v>
      </c>
      <c r="AB7" s="313" t="s">
        <v>70</v>
      </c>
      <c r="AC7" s="112" t="s">
        <v>487</v>
      </c>
      <c r="AD7" s="268" t="s">
        <v>540</v>
      </c>
      <c r="AE7" s="12"/>
      <c r="AF7" s="8" t="s">
        <v>0</v>
      </c>
      <c r="AG7" s="313" t="s">
        <v>563</v>
      </c>
      <c r="AH7" s="8" t="s">
        <v>568</v>
      </c>
      <c r="AI7" s="8"/>
      <c r="AJ7" s="6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</row>
    <row r="8" spans="1:54" ht="17.399999999999999">
      <c r="A8" s="8">
        <v>1996</v>
      </c>
      <c r="B8" s="304">
        <f>+'Ark1'!R2</f>
        <v>74037</v>
      </c>
      <c r="C8" s="365"/>
      <c r="D8" s="215"/>
      <c r="E8" s="214"/>
      <c r="F8" s="115"/>
      <c r="G8" s="214"/>
      <c r="H8" s="6"/>
      <c r="I8" s="68">
        <f>+'Ark1'!U2</f>
        <v>22.732633683158344</v>
      </c>
      <c r="J8" s="246"/>
      <c r="K8" s="112"/>
      <c r="L8" s="113"/>
      <c r="M8" s="112"/>
      <c r="N8" s="113"/>
      <c r="O8" s="6"/>
      <c r="P8" s="10">
        <f>+'Ark1'!S2</f>
        <v>4.5838432135283718</v>
      </c>
      <c r="Q8" s="113"/>
      <c r="R8" s="112"/>
      <c r="S8" s="9">
        <f>+'Ark1'!T2</f>
        <v>6.0690195442819137</v>
      </c>
      <c r="T8" s="113"/>
      <c r="U8" s="93">
        <f>+'Ark1'!W2</f>
        <v>17.542580061320692</v>
      </c>
      <c r="V8" s="8"/>
      <c r="W8" s="8"/>
      <c r="X8" s="8"/>
      <c r="Y8" s="120">
        <f>+'Ark1'!X2</f>
        <v>91.126058592325435</v>
      </c>
      <c r="Z8" s="83">
        <f>+'Ark1'!Y2</f>
        <v>43.729486608047345</v>
      </c>
      <c r="AA8" s="120">
        <f>+'Ark1'!Z2</f>
        <v>5.3692455571178304</v>
      </c>
      <c r="AB8" s="315">
        <f>+'Ark1'!Q2</f>
        <v>15424</v>
      </c>
      <c r="AC8" s="83"/>
      <c r="AD8" s="120">
        <f>+B8/AB8</f>
        <v>4.8001167012448134</v>
      </c>
      <c r="AE8" s="12"/>
      <c r="AF8" s="84">
        <f>+'Ark1'!AD2</f>
        <v>67.94160451794005</v>
      </c>
      <c r="AG8" s="315">
        <f>+(I8*B8)/1000</f>
        <v>1683.0559999999944</v>
      </c>
      <c r="AH8" s="8"/>
      <c r="AI8" s="107"/>
      <c r="AJ8" s="6"/>
      <c r="AK8" s="22"/>
      <c r="AL8" s="22"/>
      <c r="AM8" s="22"/>
      <c r="AN8" s="22"/>
      <c r="AO8" s="22"/>
      <c r="AP8" s="22"/>
      <c r="AQ8" s="301">
        <f>+B36</f>
        <v>43028</v>
      </c>
      <c r="AR8" s="22">
        <f>+I36</f>
        <v>25.910581481825876</v>
      </c>
      <c r="AS8" s="22">
        <f>+P36</f>
        <v>7.2549735056242435</v>
      </c>
      <c r="AT8" s="22">
        <f>+S36</f>
        <v>6.0571023519568641</v>
      </c>
      <c r="AU8" s="22"/>
      <c r="AV8" s="22"/>
      <c r="AW8" s="22"/>
      <c r="AX8" s="22"/>
      <c r="AY8" s="22"/>
      <c r="AZ8" s="22"/>
      <c r="BA8" s="22"/>
      <c r="BB8" s="22"/>
    </row>
    <row r="9" spans="1:54" ht="17.399999999999999">
      <c r="A9" s="8">
        <v>1997</v>
      </c>
      <c r="B9" s="304">
        <f>+'Ark1'!R3</f>
        <v>68061</v>
      </c>
      <c r="C9" s="365">
        <f t="shared" ref="C9:C26" si="0">+B9-B8</f>
        <v>-5976</v>
      </c>
      <c r="D9" s="215"/>
      <c r="E9" s="214">
        <f t="shared" ref="E9:E26" si="1">100*B9/B8</f>
        <v>91.928360144252196</v>
      </c>
      <c r="F9" s="115"/>
      <c r="G9" s="214"/>
      <c r="H9" s="6"/>
      <c r="I9" s="68">
        <f>+'Ark1'!U3</f>
        <v>23.617892772659737</v>
      </c>
      <c r="J9" s="246">
        <f t="shared" ref="J9:T26" si="2">+I9-I8</f>
        <v>0.88525908950139254</v>
      </c>
      <c r="K9" s="112"/>
      <c r="L9" s="114"/>
      <c r="M9" s="112"/>
      <c r="N9" s="114"/>
      <c r="O9" s="6"/>
      <c r="P9" s="10">
        <f>+'Ark1'!S3</f>
        <v>4.7659746403961156</v>
      </c>
      <c r="Q9" s="114">
        <f t="shared" si="2"/>
        <v>0.18213142686774386</v>
      </c>
      <c r="R9" s="112"/>
      <c r="S9" s="9">
        <f>+'Ark1'!T3</f>
        <v>6.78235700327647</v>
      </c>
      <c r="T9" s="114">
        <f t="shared" si="2"/>
        <v>0.71333745899455625</v>
      </c>
      <c r="U9" s="93">
        <f>+'Ark1'!W3</f>
        <v>23.600887439208943</v>
      </c>
      <c r="V9" s="8"/>
      <c r="W9" s="8"/>
      <c r="X9" s="8"/>
      <c r="Y9" s="120">
        <f>+'Ark1'!X3</f>
        <v>94.284538869543482</v>
      </c>
      <c r="Z9" s="83">
        <f>+'Ark1'!Y3</f>
        <v>50.785324929107723</v>
      </c>
      <c r="AA9" s="120">
        <f>+'Ark1'!Z3</f>
        <v>5.3146173228225502</v>
      </c>
      <c r="AB9" s="315">
        <f>+'Ark1'!Q3</f>
        <v>16095</v>
      </c>
      <c r="AC9" s="83">
        <f t="shared" ref="AC9:AC26" si="3">+AB9-AB8</f>
        <v>671</v>
      </c>
      <c r="AD9" s="120">
        <f>+B9/AB9</f>
        <v>4.2287045666356011</v>
      </c>
      <c r="AE9" s="12"/>
      <c r="AF9" s="84">
        <f>+'Ark1'!AD3</f>
        <v>70.377262561834698</v>
      </c>
      <c r="AG9" s="315">
        <f>+(I9*B9)/1000</f>
        <v>1607.4573999999943</v>
      </c>
      <c r="AH9" s="40">
        <f t="shared" ref="AH9:AH26" si="4">100*AG9/AG8</f>
        <v>95.508254033139707</v>
      </c>
      <c r="AI9" s="83"/>
      <c r="AJ9" s="6"/>
      <c r="AK9" s="22"/>
      <c r="AL9" s="22"/>
      <c r="AM9" s="22"/>
      <c r="AN9" s="22"/>
      <c r="AO9" s="22"/>
      <c r="AP9" s="22"/>
      <c r="AQ9" s="301">
        <f>+AQ8</f>
        <v>43028</v>
      </c>
      <c r="AR9" s="22">
        <f>+AR8</f>
        <v>25.910581481825876</v>
      </c>
      <c r="AS9" s="22">
        <f>+AS8</f>
        <v>7.2549735056242435</v>
      </c>
      <c r="AT9" s="22">
        <f>+AT8</f>
        <v>6.0571023519568641</v>
      </c>
      <c r="AU9" s="22"/>
      <c r="AV9" s="22"/>
      <c r="AW9" s="22"/>
      <c r="AX9" s="22"/>
      <c r="AY9" s="22"/>
      <c r="AZ9" s="22"/>
      <c r="BA9" s="22"/>
      <c r="BB9" s="22"/>
    </row>
    <row r="10" spans="1:54" ht="17.399999999999999">
      <c r="A10" s="8">
        <v>1998</v>
      </c>
      <c r="B10" s="304">
        <f>+'Ark1'!R4</f>
        <v>63422</v>
      </c>
      <c r="C10" s="365">
        <f t="shared" si="0"/>
        <v>-4639</v>
      </c>
      <c r="D10" s="215"/>
      <c r="E10" s="214">
        <f t="shared" si="1"/>
        <v>93.184055479643263</v>
      </c>
      <c r="F10" s="115"/>
      <c r="G10" s="214"/>
      <c r="H10" s="6"/>
      <c r="I10" s="68">
        <f>+'Ark1'!U4</f>
        <v>22.730114155971101</v>
      </c>
      <c r="J10" s="246">
        <f t="shared" si="2"/>
        <v>-0.88777861668863522</v>
      </c>
      <c r="K10" s="112"/>
      <c r="L10" s="114"/>
      <c r="M10" s="112"/>
      <c r="N10" s="114"/>
      <c r="O10" s="6"/>
      <c r="P10" s="10">
        <f>+'Ark1'!S4</f>
        <v>4.9119233073696815</v>
      </c>
      <c r="Q10" s="114">
        <f t="shared" si="2"/>
        <v>0.1459486669735659</v>
      </c>
      <c r="R10" s="112"/>
      <c r="S10" s="9">
        <f>+'Ark1'!T4</f>
        <v>6.7020276875532145</v>
      </c>
      <c r="T10" s="114">
        <f t="shared" si="2"/>
        <v>-8.0329315723255412E-2</v>
      </c>
      <c r="U10" s="93">
        <f>+'Ark1'!W4</f>
        <v>20.455047144523981</v>
      </c>
      <c r="V10" s="8"/>
      <c r="W10" s="8"/>
      <c r="X10" s="8"/>
      <c r="Y10" s="120">
        <f>+'Ark1'!X4</f>
        <v>92.354388067232193</v>
      </c>
      <c r="Z10" s="83">
        <f>+'Ark1'!Y4</f>
        <v>44.099839172526877</v>
      </c>
      <c r="AA10" s="120">
        <f>+'Ark1'!Z4</f>
        <v>5.0485146590235139</v>
      </c>
      <c r="AB10" s="315">
        <f>+'Ark1'!Q4</f>
        <v>15118</v>
      </c>
      <c r="AC10" s="83">
        <f t="shared" si="3"/>
        <v>-977</v>
      </c>
      <c r="AD10" s="120">
        <f>+B10/AB10</f>
        <v>4.1951316311681444</v>
      </c>
      <c r="AE10" s="12"/>
      <c r="AF10" s="84">
        <f>+'Ark1'!AD4</f>
        <v>67.392865845009041</v>
      </c>
      <c r="AG10" s="315">
        <f>+(I10*B10)/1000</f>
        <v>1441.5892999999992</v>
      </c>
      <c r="AH10" s="40">
        <f t="shared" si="4"/>
        <v>89.681337744938318</v>
      </c>
      <c r="AI10" s="83"/>
      <c r="AJ10" s="6"/>
      <c r="AK10" s="22"/>
      <c r="AL10" s="22"/>
      <c r="AM10" s="22"/>
      <c r="AN10" s="22"/>
      <c r="AO10" s="22"/>
      <c r="AP10" s="22"/>
      <c r="AQ10" s="301">
        <f t="shared" ref="AQ10:AT31" si="5">+AQ9</f>
        <v>43028</v>
      </c>
      <c r="AR10" s="22">
        <f t="shared" si="5"/>
        <v>25.910581481825876</v>
      </c>
      <c r="AS10" s="22">
        <f t="shared" si="5"/>
        <v>7.2549735056242435</v>
      </c>
      <c r="AT10" s="22">
        <f t="shared" si="5"/>
        <v>6.0571023519568641</v>
      </c>
      <c r="AU10" s="22"/>
      <c r="AV10" s="22"/>
      <c r="AW10" s="22"/>
      <c r="AX10" s="22"/>
      <c r="AY10" s="22"/>
      <c r="AZ10" s="22"/>
      <c r="BA10" s="22"/>
      <c r="BB10" s="22"/>
    </row>
    <row r="11" spans="1:54" ht="17.399999999999999">
      <c r="A11" s="8">
        <v>1999</v>
      </c>
      <c r="B11" s="304">
        <f>+'Ark1'!R5</f>
        <v>72740</v>
      </c>
      <c r="C11" s="365">
        <f t="shared" si="0"/>
        <v>9318</v>
      </c>
      <c r="D11" s="215"/>
      <c r="E11" s="214">
        <f t="shared" si="1"/>
        <v>114.69206269117971</v>
      </c>
      <c r="F11" s="115"/>
      <c r="G11" s="214"/>
      <c r="H11" s="6"/>
      <c r="I11" s="68">
        <f>+'Ark1'!U5</f>
        <v>21.967313720099018</v>
      </c>
      <c r="J11" s="246">
        <f t="shared" si="2"/>
        <v>-0.76280043587208368</v>
      </c>
      <c r="K11" s="112"/>
      <c r="L11" s="114"/>
      <c r="M11" s="112"/>
      <c r="N11" s="114"/>
      <c r="O11" s="6"/>
      <c r="P11" s="10">
        <f>+'Ark1'!S5</f>
        <v>4.844047291723947</v>
      </c>
      <c r="Q11" s="114">
        <f t="shared" si="2"/>
        <v>-6.7876015645734533E-2</v>
      </c>
      <c r="R11" s="112"/>
      <c r="S11" s="9">
        <f>+'Ark1'!T5</f>
        <v>6.4672669782788015</v>
      </c>
      <c r="T11" s="114">
        <f t="shared" si="2"/>
        <v>-0.23476070927441306</v>
      </c>
      <c r="U11" s="93">
        <f>+'Ark1'!W5</f>
        <v>16.701952158372286</v>
      </c>
      <c r="V11" s="8"/>
      <c r="W11" s="8"/>
      <c r="X11" s="8"/>
      <c r="Y11" s="120">
        <f>+'Ark1'!X5</f>
        <v>90.181468243057466</v>
      </c>
      <c r="Z11" s="83">
        <f>+'Ark1'!Y5</f>
        <v>38.080835853725596</v>
      </c>
      <c r="AA11" s="120">
        <f>+'Ark1'!Z5</f>
        <v>4.7498382605642178</v>
      </c>
      <c r="AB11" s="315">
        <f>+'Ark1'!Q5</f>
        <v>15119</v>
      </c>
      <c r="AC11" s="83">
        <f t="shared" si="3"/>
        <v>1</v>
      </c>
      <c r="AD11" s="120">
        <f>+B11/AB11</f>
        <v>4.8111647595740461</v>
      </c>
      <c r="AE11" s="12"/>
      <c r="AF11" s="84">
        <f>+'Ark1'!AD5</f>
        <v>71.666786518144505</v>
      </c>
      <c r="AG11" s="315">
        <f>+(I11*B11)/1000</f>
        <v>1597.9024000000024</v>
      </c>
      <c r="AH11" s="40">
        <f t="shared" si="4"/>
        <v>110.84310906025755</v>
      </c>
      <c r="AI11" s="83"/>
      <c r="AJ11" s="6"/>
      <c r="AK11" s="22"/>
      <c r="AL11" s="22"/>
      <c r="AM11" s="22"/>
      <c r="AN11" s="22"/>
      <c r="AO11" s="22"/>
      <c r="AP11" s="22"/>
      <c r="AQ11" s="301">
        <f t="shared" si="5"/>
        <v>43028</v>
      </c>
      <c r="AR11" s="22">
        <f t="shared" si="5"/>
        <v>25.910581481825876</v>
      </c>
      <c r="AS11" s="22">
        <f t="shared" si="5"/>
        <v>7.2549735056242435</v>
      </c>
      <c r="AT11" s="22">
        <f t="shared" si="5"/>
        <v>6.0571023519568641</v>
      </c>
      <c r="AU11" s="22"/>
      <c r="AV11" s="22"/>
      <c r="AW11" s="22"/>
      <c r="AX11" s="22"/>
      <c r="AY11" s="22"/>
      <c r="AZ11" s="22"/>
      <c r="BA11" s="22"/>
      <c r="BB11" s="22"/>
    </row>
    <row r="12" spans="1:54" ht="17.399999999999999">
      <c r="A12" s="8">
        <v>2000</v>
      </c>
      <c r="B12" s="304">
        <f>+'Ark1'!R6</f>
        <v>74062</v>
      </c>
      <c r="C12" s="365">
        <f t="shared" si="0"/>
        <v>1322</v>
      </c>
      <c r="D12" s="215"/>
      <c r="E12" s="214">
        <f t="shared" si="1"/>
        <v>101.81743194940886</v>
      </c>
      <c r="F12" s="115"/>
      <c r="G12" s="214"/>
      <c r="H12" s="6"/>
      <c r="I12" s="68">
        <f>+'Ark1'!U6</f>
        <v>22.107393805190295</v>
      </c>
      <c r="J12" s="246">
        <f t="shared" si="2"/>
        <v>0.14008008509127734</v>
      </c>
      <c r="K12" s="112"/>
      <c r="L12" s="114"/>
      <c r="M12" s="112"/>
      <c r="N12" s="114"/>
      <c r="O12" s="6"/>
      <c r="P12" s="10">
        <f>+'Ark1'!S6</f>
        <v>4.928802894871863</v>
      </c>
      <c r="Q12" s="114">
        <f t="shared" si="2"/>
        <v>8.475560314791597E-2</v>
      </c>
      <c r="R12" s="112"/>
      <c r="S12" s="9">
        <f>+'Ark1'!T6</f>
        <v>6.5744106289325162</v>
      </c>
      <c r="T12" s="114">
        <f t="shared" si="2"/>
        <v>0.10714365065371467</v>
      </c>
      <c r="U12" s="93">
        <f>+'Ark1'!W6</f>
        <v>17.697334665550486</v>
      </c>
      <c r="V12" s="8"/>
      <c r="W12" s="8"/>
      <c r="X12" s="8"/>
      <c r="Y12" s="120">
        <f>+'Ark1'!X6</f>
        <v>89.816640112338277</v>
      </c>
      <c r="Z12" s="83">
        <f>+'Ark1'!Y6</f>
        <v>39.558748075936379</v>
      </c>
      <c r="AA12" s="120">
        <f>+'Ark1'!Z6</f>
        <v>5.030774955025084</v>
      </c>
      <c r="AB12" s="315">
        <f>+'Ark1'!Q6</f>
        <v>14831</v>
      </c>
      <c r="AC12" s="83">
        <f t="shared" si="3"/>
        <v>-288</v>
      </c>
      <c r="AD12" s="120">
        <f>+B12/AB12</f>
        <v>4.9937293506843776</v>
      </c>
      <c r="AE12" s="12"/>
      <c r="AF12" s="84">
        <f>+'Ark1'!AD6</f>
        <v>71.378310544932816</v>
      </c>
      <c r="AG12" s="315">
        <f>+(I12*B12)/1000</f>
        <v>1637.3178000000034</v>
      </c>
      <c r="AH12" s="40">
        <f t="shared" si="4"/>
        <v>102.46669633890036</v>
      </c>
      <c r="AI12" s="83"/>
      <c r="AJ12" s="6"/>
      <c r="AK12" s="22"/>
      <c r="AL12" s="22"/>
      <c r="AM12" s="22"/>
      <c r="AN12" s="22"/>
      <c r="AO12" s="22"/>
      <c r="AP12" s="22"/>
      <c r="AQ12" s="301">
        <f t="shared" si="5"/>
        <v>43028</v>
      </c>
      <c r="AR12" s="22">
        <f t="shared" si="5"/>
        <v>25.910581481825876</v>
      </c>
      <c r="AS12" s="22">
        <f t="shared" si="5"/>
        <v>7.2549735056242435</v>
      </c>
      <c r="AT12" s="22">
        <f t="shared" si="5"/>
        <v>6.0571023519568641</v>
      </c>
      <c r="AU12" s="22"/>
      <c r="AV12" s="22"/>
      <c r="AW12" s="22"/>
      <c r="AX12" s="22"/>
      <c r="AY12" s="22"/>
      <c r="AZ12" s="22"/>
      <c r="BA12" s="22"/>
      <c r="BB12" s="22"/>
    </row>
    <row r="13" spans="1:54" ht="17.399999999999999">
      <c r="A13" s="8">
        <v>2001</v>
      </c>
      <c r="B13" s="304">
        <f>+'Ark1'!R7</f>
        <v>54437</v>
      </c>
      <c r="C13" s="365">
        <f t="shared" si="0"/>
        <v>-19625</v>
      </c>
      <c r="D13" s="215"/>
      <c r="E13" s="214">
        <f t="shared" si="1"/>
        <v>73.501930814722797</v>
      </c>
      <c r="F13" s="115"/>
      <c r="G13" s="214"/>
      <c r="H13" s="6"/>
      <c r="I13" s="68">
        <f>+'Ark1'!U7</f>
        <v>22.949424104928301</v>
      </c>
      <c r="J13" s="246">
        <f t="shared" si="2"/>
        <v>0.84203029973800625</v>
      </c>
      <c r="K13" s="112"/>
      <c r="L13" s="114"/>
      <c r="M13" s="112"/>
      <c r="N13" s="114"/>
      <c r="O13" s="6"/>
      <c r="P13" s="10">
        <f>+'Ark1'!S7</f>
        <v>5.0754817495453448</v>
      </c>
      <c r="Q13" s="114">
        <f t="shared" si="2"/>
        <v>0.14667885467348185</v>
      </c>
      <c r="R13" s="112"/>
      <c r="S13" s="9">
        <f>+'Ark1'!T7</f>
        <v>6.7122361629039053</v>
      </c>
      <c r="T13" s="114">
        <f t="shared" si="2"/>
        <v>0.13782553397138919</v>
      </c>
      <c r="U13" s="93">
        <f>+'Ark1'!W7</f>
        <v>21.048184139463963</v>
      </c>
      <c r="V13" s="8"/>
      <c r="W13" s="8"/>
      <c r="X13" s="8"/>
      <c r="Y13" s="120">
        <f>+'Ark1'!X7</f>
        <v>89.865348935466685</v>
      </c>
      <c r="Z13" s="83">
        <f>+'Ark1'!Y7</f>
        <v>46.093649539835049</v>
      </c>
      <c r="AA13" s="120">
        <f>+'Ark1'!Z7</f>
        <v>5.7450489997050482</v>
      </c>
      <c r="AB13" s="315">
        <f>+'Ark1'!Q7</f>
        <v>12269</v>
      </c>
      <c r="AC13" s="83">
        <f t="shared" si="3"/>
        <v>-2562</v>
      </c>
      <c r="AD13" s="120">
        <f>+B13/AB13</f>
        <v>4.4369549270519197</v>
      </c>
      <c r="AE13" s="12"/>
      <c r="AF13" s="84">
        <f>+'Ark1'!AD7</f>
        <v>73.870857020531489</v>
      </c>
      <c r="AG13" s="315">
        <f>+(I13*B13)/1000</f>
        <v>1249.2977999999819</v>
      </c>
      <c r="AH13" s="40">
        <f t="shared" si="4"/>
        <v>76.301485270604104</v>
      </c>
      <c r="AI13" s="83"/>
      <c r="AJ13" s="6"/>
      <c r="AK13" s="22"/>
      <c r="AL13" s="22"/>
      <c r="AM13" s="22"/>
      <c r="AN13" s="22"/>
      <c r="AO13" s="22"/>
      <c r="AP13" s="22"/>
      <c r="AQ13" s="301">
        <f t="shared" si="5"/>
        <v>43028</v>
      </c>
      <c r="AR13" s="22">
        <f t="shared" si="5"/>
        <v>25.910581481825876</v>
      </c>
      <c r="AS13" s="22">
        <f t="shared" si="5"/>
        <v>7.2549735056242435</v>
      </c>
      <c r="AT13" s="22">
        <f t="shared" si="5"/>
        <v>6.0571023519568641</v>
      </c>
      <c r="AU13" s="22"/>
      <c r="AV13" s="22"/>
      <c r="AW13" s="22"/>
      <c r="AX13" s="22"/>
      <c r="AY13" s="22"/>
      <c r="AZ13" s="22"/>
      <c r="BA13" s="22"/>
      <c r="BB13" s="22"/>
    </row>
    <row r="14" spans="1:54" ht="17.399999999999999">
      <c r="A14" s="8">
        <f>1+A13</f>
        <v>2002</v>
      </c>
      <c r="B14" s="304">
        <f>+'Ark1'!R8</f>
        <v>48903</v>
      </c>
      <c r="C14" s="365">
        <f t="shared" si="0"/>
        <v>-5534</v>
      </c>
      <c r="D14" s="215"/>
      <c r="E14" s="214">
        <f t="shared" si="1"/>
        <v>89.834120175615851</v>
      </c>
      <c r="F14" s="115"/>
      <c r="G14" s="214"/>
      <c r="H14" s="6"/>
      <c r="I14" s="68">
        <f>+'Ark1'!U8</f>
        <v>23.877087295257954</v>
      </c>
      <c r="J14" s="246">
        <f t="shared" si="2"/>
        <v>0.92766319032965328</v>
      </c>
      <c r="K14" s="112"/>
      <c r="L14" s="114"/>
      <c r="M14" s="112"/>
      <c r="N14" s="114"/>
      <c r="O14" s="6"/>
      <c r="P14" s="10">
        <f>+'Ark1'!S8</f>
        <v>5.2791648774103823</v>
      </c>
      <c r="Q14" s="114">
        <f t="shared" si="2"/>
        <v>0.20368312786503751</v>
      </c>
      <c r="R14" s="112"/>
      <c r="S14" s="9">
        <f>+'Ark1'!T8</f>
        <v>6.805676543361348</v>
      </c>
      <c r="T14" s="114">
        <f t="shared" si="2"/>
        <v>9.3440380457442629E-2</v>
      </c>
      <c r="U14" s="93">
        <f>+'Ark1'!W8</f>
        <v>23.399382450974368</v>
      </c>
      <c r="V14" s="8"/>
      <c r="W14" s="8"/>
      <c r="X14" s="8"/>
      <c r="Y14" s="120">
        <f>+'Ark1'!X8</f>
        <v>91.239801239187813</v>
      </c>
      <c r="Z14" s="83">
        <f>+'Ark1'!Y8</f>
        <v>53.178741590495491</v>
      </c>
      <c r="AA14" s="120">
        <f>+'Ark1'!Z8</f>
        <v>6.0534001842310801</v>
      </c>
      <c r="AB14" s="315">
        <f>+'Ark1'!Q8</f>
        <v>12078</v>
      </c>
      <c r="AC14" s="83">
        <f t="shared" si="3"/>
        <v>-191</v>
      </c>
      <c r="AD14" s="120">
        <f>+B14/AB14</f>
        <v>4.0489319423745656</v>
      </c>
      <c r="AE14" s="12"/>
      <c r="AF14" s="84">
        <f>+'Ark1'!AD8</f>
        <v>72.089329202130898</v>
      </c>
      <c r="AG14" s="315">
        <f>+(I14*B14)/1000</f>
        <v>1167.6611999999998</v>
      </c>
      <c r="AH14" s="40">
        <f t="shared" si="4"/>
        <v>93.465401123736612</v>
      </c>
      <c r="AI14" s="83"/>
      <c r="AJ14" s="6"/>
      <c r="AK14" s="22"/>
      <c r="AL14" s="22"/>
      <c r="AM14" s="22"/>
      <c r="AN14" s="22"/>
      <c r="AO14" s="22"/>
      <c r="AP14" s="22"/>
      <c r="AQ14" s="301">
        <f t="shared" si="5"/>
        <v>43028</v>
      </c>
      <c r="AR14" s="22">
        <f t="shared" si="5"/>
        <v>25.910581481825876</v>
      </c>
      <c r="AS14" s="22">
        <f t="shared" si="5"/>
        <v>7.2549735056242435</v>
      </c>
      <c r="AT14" s="22">
        <f t="shared" si="5"/>
        <v>6.0571023519568641</v>
      </c>
      <c r="AU14" s="22"/>
      <c r="AV14" s="22"/>
      <c r="AW14" s="22"/>
      <c r="AX14" s="22"/>
      <c r="AY14" s="22"/>
      <c r="AZ14" s="22"/>
      <c r="BA14" s="22"/>
      <c r="BB14" s="22"/>
    </row>
    <row r="15" spans="1:54" ht="17.399999999999999">
      <c r="A15" s="8">
        <f t="shared" ref="A15:A36" si="6">1+A14</f>
        <v>2003</v>
      </c>
      <c r="B15" s="304">
        <f>+'Ark1'!R9</f>
        <v>38367.01</v>
      </c>
      <c r="C15" s="365">
        <f t="shared" si="0"/>
        <v>-10535.989999999998</v>
      </c>
      <c r="D15" s="215"/>
      <c r="E15" s="214">
        <f t="shared" si="1"/>
        <v>78.455329938858554</v>
      </c>
      <c r="F15" s="115"/>
      <c r="G15" s="214"/>
      <c r="H15" s="6"/>
      <c r="I15" s="68">
        <f>+'Ark1'!U9</f>
        <v>24.209619149368141</v>
      </c>
      <c r="J15" s="246">
        <f t="shared" si="2"/>
        <v>0.33253185411018649</v>
      </c>
      <c r="K15" s="112"/>
      <c r="L15" s="114"/>
      <c r="M15" s="112"/>
      <c r="N15" s="114"/>
      <c r="O15" s="6"/>
      <c r="P15" s="10">
        <f>+'Ark1'!S9</f>
        <v>5.522687329557348</v>
      </c>
      <c r="Q15" s="114">
        <f t="shared" si="2"/>
        <v>0.24352245214696566</v>
      </c>
      <c r="R15" s="112"/>
      <c r="S15" s="9">
        <f>+'Ark1'!T9</f>
        <v>6.4483784376212796</v>
      </c>
      <c r="T15" s="114">
        <f t="shared" si="2"/>
        <v>-0.35729810574006837</v>
      </c>
      <c r="U15" s="93">
        <f>+'Ark1'!W9</f>
        <v>19.415117310418513</v>
      </c>
      <c r="V15" s="8"/>
      <c r="W15" s="8"/>
      <c r="X15" s="8"/>
      <c r="Y15" s="120">
        <f>+'Ark1'!X9</f>
        <v>90.23637755457095</v>
      </c>
      <c r="Z15" s="83">
        <f>+'Ark1'!Y9</f>
        <v>54.883088361589806</v>
      </c>
      <c r="AA15" s="120">
        <f>+'Ark1'!Z9</f>
        <v>6.5118689088461847</v>
      </c>
      <c r="AB15" s="315">
        <f>+'Ark1'!Q9</f>
        <v>10247</v>
      </c>
      <c r="AC15" s="83">
        <f t="shared" si="3"/>
        <v>-1831</v>
      </c>
      <c r="AD15" s="120">
        <f>+B15/AB15</f>
        <v>3.7442187957450965</v>
      </c>
      <c r="AE15" s="12"/>
      <c r="AF15" s="84">
        <f>+'Ark1'!AD9</f>
        <v>72.28819910543443</v>
      </c>
      <c r="AG15" s="315">
        <f>+(I15*B15)/1000</f>
        <v>928.85069999999905</v>
      </c>
      <c r="AH15" s="40">
        <f t="shared" si="4"/>
        <v>79.547963056407056</v>
      </c>
      <c r="AI15" s="83"/>
      <c r="AJ15" s="6"/>
      <c r="AK15" s="22"/>
      <c r="AL15" s="22"/>
      <c r="AM15" s="22"/>
      <c r="AN15" s="22"/>
      <c r="AO15" s="22"/>
      <c r="AP15" s="22"/>
      <c r="AQ15" s="301">
        <f t="shared" si="5"/>
        <v>43028</v>
      </c>
      <c r="AR15" s="22">
        <f t="shared" si="5"/>
        <v>25.910581481825876</v>
      </c>
      <c r="AS15" s="22">
        <f t="shared" si="5"/>
        <v>7.2549735056242435</v>
      </c>
      <c r="AT15" s="22">
        <f t="shared" si="5"/>
        <v>6.0571023519568641</v>
      </c>
      <c r="AU15" s="22"/>
      <c r="AV15" s="22"/>
      <c r="AW15" s="22"/>
      <c r="AX15" s="22"/>
      <c r="AY15" s="22"/>
      <c r="AZ15" s="22"/>
      <c r="BA15" s="22"/>
      <c r="BB15" s="22"/>
    </row>
    <row r="16" spans="1:54" ht="17.399999999999999">
      <c r="A16" s="8">
        <f t="shared" si="6"/>
        <v>2004</v>
      </c>
      <c r="B16" s="304">
        <f>+'Ark1'!R10</f>
        <v>38756</v>
      </c>
      <c r="C16" s="365">
        <f t="shared" si="0"/>
        <v>388.98999999999796</v>
      </c>
      <c r="D16" s="215"/>
      <c r="E16" s="214">
        <f t="shared" si="1"/>
        <v>101.01386581857695</v>
      </c>
      <c r="F16" s="115"/>
      <c r="G16" s="214"/>
      <c r="H16" s="6"/>
      <c r="I16" s="68">
        <f>+'Ark1'!U10</f>
        <v>24.963938486943871</v>
      </c>
      <c r="J16" s="246">
        <f t="shared" si="2"/>
        <v>0.75431933757572978</v>
      </c>
      <c r="K16" s="112"/>
      <c r="L16" s="114"/>
      <c r="M16" s="112"/>
      <c r="N16" s="114"/>
      <c r="O16" s="6"/>
      <c r="P16" s="10">
        <f>+'Ark1'!S10</f>
        <v>5.9259469501496556</v>
      </c>
      <c r="Q16" s="114">
        <f t="shared" si="2"/>
        <v>0.40325962059230758</v>
      </c>
      <c r="R16" s="112"/>
      <c r="S16" s="9">
        <f>+'Ark1'!T10</f>
        <v>6.7219269274434916</v>
      </c>
      <c r="T16" s="114">
        <f t="shared" si="2"/>
        <v>0.27354848982221203</v>
      </c>
      <c r="U16" s="93">
        <f>+'Ark1'!W10</f>
        <v>22.636494994323456</v>
      </c>
      <c r="V16" s="8"/>
      <c r="W16" s="8"/>
      <c r="X16" s="8"/>
      <c r="Y16" s="120">
        <f>+'Ark1'!X10</f>
        <v>92.403756837650945</v>
      </c>
      <c r="Z16" s="83">
        <f>+'Ark1'!Y10</f>
        <v>59.743007534317265</v>
      </c>
      <c r="AA16" s="120">
        <f>+'Ark1'!Z10</f>
        <v>6.4776433015424306</v>
      </c>
      <c r="AB16" s="315">
        <f>+'Ark1'!Q10</f>
        <v>10233</v>
      </c>
      <c r="AC16" s="83">
        <f t="shared" si="3"/>
        <v>-14</v>
      </c>
      <c r="AD16" s="120">
        <f>+B16/AB16</f>
        <v>3.7873546369588587</v>
      </c>
      <c r="AE16" s="12"/>
      <c r="AF16" s="84">
        <f>+'Ark1'!AD10</f>
        <v>70.845296303349613</v>
      </c>
      <c r="AG16" s="315">
        <f>+(I16*B16)/1000</f>
        <v>967.50239999999667</v>
      </c>
      <c r="AH16" s="40">
        <f t="shared" si="4"/>
        <v>104.16123926051816</v>
      </c>
      <c r="AI16" s="83"/>
      <c r="AJ16" s="6"/>
      <c r="AK16" s="22"/>
      <c r="AL16" s="22"/>
      <c r="AM16" s="22"/>
      <c r="AN16" s="22"/>
      <c r="AO16" s="22"/>
      <c r="AP16" s="22"/>
      <c r="AQ16" s="301">
        <f t="shared" si="5"/>
        <v>43028</v>
      </c>
      <c r="AR16" s="22">
        <f t="shared" si="5"/>
        <v>25.910581481825876</v>
      </c>
      <c r="AS16" s="22">
        <f t="shared" si="5"/>
        <v>7.2549735056242435</v>
      </c>
      <c r="AT16" s="22">
        <f t="shared" si="5"/>
        <v>6.0571023519568641</v>
      </c>
      <c r="AU16" s="22"/>
      <c r="AV16" s="22"/>
      <c r="AW16" s="22"/>
      <c r="AX16" s="22"/>
      <c r="AY16" s="22"/>
      <c r="AZ16" s="22"/>
      <c r="BA16" s="22"/>
      <c r="BB16" s="22"/>
    </row>
    <row r="17" spans="1:54" ht="17.399999999999999">
      <c r="A17" s="8">
        <f t="shared" si="6"/>
        <v>2005</v>
      </c>
      <c r="B17" s="304">
        <f>+'Ark1'!R11</f>
        <v>37020</v>
      </c>
      <c r="C17" s="365">
        <f t="shared" si="0"/>
        <v>-1736</v>
      </c>
      <c r="D17" s="215"/>
      <c r="E17" s="214">
        <f t="shared" si="1"/>
        <v>95.520693570027873</v>
      </c>
      <c r="F17" s="115"/>
      <c r="G17" s="214"/>
      <c r="H17" s="6"/>
      <c r="I17" s="68">
        <f>+'Ark1'!U11</f>
        <v>25.497160994057225</v>
      </c>
      <c r="J17" s="246">
        <f t="shared" si="2"/>
        <v>0.53322250711335428</v>
      </c>
      <c r="K17" s="112"/>
      <c r="L17" s="114"/>
      <c r="M17" s="112"/>
      <c r="N17" s="114"/>
      <c r="O17" s="6"/>
      <c r="P17" s="10">
        <f>+'Ark1'!S11</f>
        <v>6.2019448946515396</v>
      </c>
      <c r="Q17" s="114">
        <f t="shared" si="2"/>
        <v>0.27599794450188408</v>
      </c>
      <c r="R17" s="112"/>
      <c r="S17" s="9">
        <f>+'Ark1'!T11</f>
        <v>6.737493246893572</v>
      </c>
      <c r="T17" s="114">
        <f t="shared" si="2"/>
        <v>1.5566319450080357E-2</v>
      </c>
      <c r="U17" s="93">
        <f>+'Ark1'!W11</f>
        <v>23.20637493246894</v>
      </c>
      <c r="V17" s="8"/>
      <c r="W17" s="8"/>
      <c r="X17" s="8"/>
      <c r="Y17" s="120">
        <f>+'Ark1'!X11</f>
        <v>92.652620205294426</v>
      </c>
      <c r="Z17" s="83">
        <f>+'Ark1'!Y11</f>
        <v>63.271204754186918</v>
      </c>
      <c r="AA17" s="120">
        <f>+'Ark1'!Z11</f>
        <v>6.6644069204068916</v>
      </c>
      <c r="AB17" s="315">
        <f>+'Ark1'!Q11</f>
        <v>9591</v>
      </c>
      <c r="AC17" s="83">
        <f t="shared" si="3"/>
        <v>-642</v>
      </c>
      <c r="AD17" s="120">
        <f>+B17/AB17</f>
        <v>3.8598686268376605</v>
      </c>
      <c r="AE17" s="12"/>
      <c r="AF17" s="84">
        <f>+'Ark1'!AD11</f>
        <v>70.052668478006353</v>
      </c>
      <c r="AG17" s="315">
        <f>+(I17*B17)/1000</f>
        <v>943.90489999999852</v>
      </c>
      <c r="AH17" s="40">
        <f t="shared" si="4"/>
        <v>97.560987962407296</v>
      </c>
      <c r="AI17" s="83"/>
      <c r="AJ17" s="6"/>
      <c r="AK17" s="22"/>
      <c r="AL17" s="22"/>
      <c r="AM17" s="22"/>
      <c r="AN17" s="22"/>
      <c r="AO17" s="22"/>
      <c r="AP17" s="22"/>
      <c r="AQ17" s="301">
        <f t="shared" si="5"/>
        <v>43028</v>
      </c>
      <c r="AR17" s="22">
        <f t="shared" si="5"/>
        <v>25.910581481825876</v>
      </c>
      <c r="AS17" s="22">
        <f t="shared" si="5"/>
        <v>7.2549735056242435</v>
      </c>
      <c r="AT17" s="22">
        <f t="shared" si="5"/>
        <v>6.0571023519568641</v>
      </c>
      <c r="AU17" s="22"/>
      <c r="AV17" s="22"/>
      <c r="AW17" s="22"/>
      <c r="AX17" s="22"/>
      <c r="AY17" s="22"/>
      <c r="AZ17" s="22"/>
      <c r="BA17" s="22"/>
      <c r="BB17" s="22"/>
    </row>
    <row r="18" spans="1:54" ht="17.399999999999999">
      <c r="A18" s="8">
        <f t="shared" si="6"/>
        <v>2006</v>
      </c>
      <c r="B18" s="304">
        <f>+'Ark1'!R12</f>
        <v>36842</v>
      </c>
      <c r="C18" s="365">
        <f t="shared" si="0"/>
        <v>-178</v>
      </c>
      <c r="D18" s="215"/>
      <c r="E18" s="214">
        <f t="shared" si="1"/>
        <v>99.51917882225824</v>
      </c>
      <c r="F18" s="115"/>
      <c r="G18" s="214"/>
      <c r="H18" s="6"/>
      <c r="I18" s="68">
        <f>+'Ark1'!U12</f>
        <v>25.453401009717197</v>
      </c>
      <c r="J18" s="246">
        <f t="shared" si="2"/>
        <v>-4.3759984340027813E-2</v>
      </c>
      <c r="K18" s="112"/>
      <c r="L18" s="114"/>
      <c r="M18" s="112"/>
      <c r="N18" s="114"/>
      <c r="O18" s="6"/>
      <c r="P18" s="10">
        <f>+'Ark1'!S12</f>
        <v>6.3136366103903132</v>
      </c>
      <c r="Q18" s="114">
        <f t="shared" si="2"/>
        <v>0.11169171573877357</v>
      </c>
      <c r="R18" s="112"/>
      <c r="S18" s="9">
        <f>+'Ark1'!T12</f>
        <v>6.5654416155474751</v>
      </c>
      <c r="T18" s="114">
        <f t="shared" si="2"/>
        <v>-0.17205163134609691</v>
      </c>
      <c r="U18" s="93">
        <f>+'Ark1'!W12</f>
        <v>21.7116334618099</v>
      </c>
      <c r="V18" s="8"/>
      <c r="W18" s="8"/>
      <c r="X18" s="8"/>
      <c r="Y18" s="120">
        <f>+'Ark1'!X12</f>
        <v>91.327832365235324</v>
      </c>
      <c r="Z18" s="83">
        <f>+'Ark1'!Y12</f>
        <v>62.550893002551447</v>
      </c>
      <c r="AA18" s="120">
        <f>+'Ark1'!Z12</f>
        <v>6.9431493474667798</v>
      </c>
      <c r="AB18" s="315">
        <f>+'Ark1'!Q12</f>
        <v>9494</v>
      </c>
      <c r="AC18" s="83">
        <f t="shared" si="3"/>
        <v>-97</v>
      </c>
      <c r="AD18" s="120">
        <f>+B18/AB18</f>
        <v>3.8805561407204552</v>
      </c>
      <c r="AE18" s="12"/>
      <c r="AF18" s="84">
        <f>+'Ark1'!AD12</f>
        <v>70.006857083931649</v>
      </c>
      <c r="AG18" s="315">
        <f>+(I18*B18)/1000</f>
        <v>937.75420000000099</v>
      </c>
      <c r="AH18" s="40">
        <f t="shared" si="4"/>
        <v>99.348377151130634</v>
      </c>
      <c r="AI18" s="83"/>
      <c r="AJ18" s="6"/>
      <c r="AK18" s="22"/>
      <c r="AL18" s="22"/>
      <c r="AM18" s="22"/>
      <c r="AN18" s="22"/>
      <c r="AO18" s="22"/>
      <c r="AP18" s="22"/>
      <c r="AQ18" s="301">
        <f t="shared" si="5"/>
        <v>43028</v>
      </c>
      <c r="AR18" s="22">
        <f t="shared" si="5"/>
        <v>25.910581481825876</v>
      </c>
      <c r="AS18" s="22">
        <f t="shared" si="5"/>
        <v>7.2549735056242435</v>
      </c>
      <c r="AT18" s="22">
        <f t="shared" si="5"/>
        <v>6.0571023519568641</v>
      </c>
      <c r="AU18" s="22"/>
      <c r="AV18" s="22"/>
      <c r="AW18" s="22"/>
      <c r="AX18" s="22"/>
      <c r="AY18" s="22"/>
      <c r="AZ18" s="22"/>
      <c r="BA18" s="22"/>
      <c r="BB18" s="22"/>
    </row>
    <row r="19" spans="1:54" ht="17.399999999999999">
      <c r="A19" s="8">
        <f t="shared" si="6"/>
        <v>2007</v>
      </c>
      <c r="B19" s="304">
        <f>+'Ark1'!R13</f>
        <v>33052</v>
      </c>
      <c r="C19" s="365">
        <f t="shared" si="0"/>
        <v>-3790</v>
      </c>
      <c r="D19" s="215"/>
      <c r="E19" s="214">
        <f t="shared" si="1"/>
        <v>89.712827750936427</v>
      </c>
      <c r="F19" s="115"/>
      <c r="G19" s="214"/>
      <c r="H19" s="6"/>
      <c r="I19" s="68">
        <f>+'Ark1'!U13</f>
        <v>25.009336802614015</v>
      </c>
      <c r="J19" s="246">
        <f t="shared" si="2"/>
        <v>-0.44406420710318173</v>
      </c>
      <c r="K19" s="112"/>
      <c r="L19" s="114"/>
      <c r="M19" s="112"/>
      <c r="N19" s="114"/>
      <c r="O19" s="6"/>
      <c r="P19" s="10">
        <f>+'Ark1'!S13</f>
        <v>6.3406752995280149</v>
      </c>
      <c r="Q19" s="114">
        <f t="shared" si="2"/>
        <v>2.7038689137701688E-2</v>
      </c>
      <c r="R19" s="112"/>
      <c r="S19" s="9">
        <f>+'Ark1'!T13</f>
        <v>6.3518395255960307</v>
      </c>
      <c r="T19" s="114">
        <f t="shared" si="2"/>
        <v>-0.21360208995144436</v>
      </c>
      <c r="U19" s="93">
        <f>+'Ark1'!W13</f>
        <v>19.805155512525719</v>
      </c>
      <c r="V19" s="8"/>
      <c r="W19" s="8"/>
      <c r="X19" s="8"/>
      <c r="Y19" s="120">
        <f>+'Ark1'!X13</f>
        <v>88.527169308967714</v>
      </c>
      <c r="Z19" s="83">
        <f>+'Ark1'!Y13</f>
        <v>60.147646133365591</v>
      </c>
      <c r="AA19" s="120">
        <f>+'Ark1'!Z13</f>
        <v>7.3122982623442754</v>
      </c>
      <c r="AB19" s="315">
        <f>+'Ark1'!Q13</f>
        <v>8671</v>
      </c>
      <c r="AC19" s="83">
        <f t="shared" si="3"/>
        <v>-823</v>
      </c>
      <c r="AD19" s="120">
        <f>+B19/AB19</f>
        <v>3.8117864144850651</v>
      </c>
      <c r="AE19" s="12"/>
      <c r="AF19" s="84">
        <f>+'Ark1'!AD13</f>
        <v>67.450628677041422</v>
      </c>
      <c r="AG19" s="315">
        <f>+(I19*B19)/1000</f>
        <v>826.60859999999843</v>
      </c>
      <c r="AH19" s="40">
        <f t="shared" si="4"/>
        <v>88.147683049566453</v>
      </c>
      <c r="AI19" s="83"/>
      <c r="AJ19" s="6"/>
      <c r="AK19" s="22"/>
      <c r="AL19" s="22"/>
      <c r="AM19" s="22"/>
      <c r="AN19" s="22"/>
      <c r="AO19" s="22"/>
      <c r="AP19" s="22"/>
      <c r="AQ19" s="301">
        <f t="shared" si="5"/>
        <v>43028</v>
      </c>
      <c r="AR19" s="22">
        <f t="shared" si="5"/>
        <v>25.910581481825876</v>
      </c>
      <c r="AS19" s="22">
        <f t="shared" si="5"/>
        <v>7.2549735056242435</v>
      </c>
      <c r="AT19" s="22">
        <f t="shared" si="5"/>
        <v>6.0571023519568641</v>
      </c>
      <c r="AU19" s="22"/>
      <c r="AV19" s="22"/>
      <c r="AW19" s="22"/>
      <c r="AX19" s="22"/>
      <c r="AY19" s="22"/>
      <c r="AZ19" s="22"/>
      <c r="BA19" s="22"/>
      <c r="BB19" s="22"/>
    </row>
    <row r="20" spans="1:54" ht="17.399999999999999">
      <c r="A20" s="8">
        <f t="shared" si="6"/>
        <v>2008</v>
      </c>
      <c r="B20" s="304">
        <f>+'Ark1'!R14</f>
        <v>33474</v>
      </c>
      <c r="C20" s="365">
        <f t="shared" si="0"/>
        <v>422</v>
      </c>
      <c r="D20" s="215"/>
      <c r="E20" s="214">
        <f t="shared" si="1"/>
        <v>101.27677598935011</v>
      </c>
      <c r="F20" s="115"/>
      <c r="G20" s="214"/>
      <c r="H20" s="6"/>
      <c r="I20" s="68">
        <f>+'Ark1'!U14</f>
        <v>25.605484853916376</v>
      </c>
      <c r="J20" s="246">
        <f t="shared" si="2"/>
        <v>0.59614805130236093</v>
      </c>
      <c r="K20" s="112"/>
      <c r="L20" s="114"/>
      <c r="M20" s="112"/>
      <c r="N20" s="114"/>
      <c r="O20" s="6"/>
      <c r="P20" s="10">
        <f>+'Ark1'!S14</f>
        <v>6.7473860309493912</v>
      </c>
      <c r="Q20" s="114">
        <f t="shared" si="2"/>
        <v>0.40671073142137626</v>
      </c>
      <c r="R20" s="112"/>
      <c r="S20" s="9">
        <f>+'Ark1'!T14</f>
        <v>6.605753719304535</v>
      </c>
      <c r="T20" s="114">
        <f t="shared" si="2"/>
        <v>0.25391419370850432</v>
      </c>
      <c r="U20" s="93">
        <f>+'Ark1'!W14</f>
        <v>19.979685726235289</v>
      </c>
      <c r="V20" s="8"/>
      <c r="W20" s="8"/>
      <c r="X20" s="8"/>
      <c r="Y20" s="120">
        <f>+'Ark1'!X14</f>
        <v>89.224472725100085</v>
      </c>
      <c r="Z20" s="83">
        <f>+'Ark1'!Y14</f>
        <v>63.0578956802294</v>
      </c>
      <c r="AA20" s="120">
        <f>+'Ark1'!Z14</f>
        <v>7.4694125089863759</v>
      </c>
      <c r="AB20" s="315">
        <f>+'Ark1'!Q14</f>
        <v>8615</v>
      </c>
      <c r="AC20" s="83">
        <f t="shared" si="3"/>
        <v>-56</v>
      </c>
      <c r="AD20" s="120">
        <f>+B20/AB20</f>
        <v>3.8855484619849099</v>
      </c>
      <c r="AE20" s="12"/>
      <c r="AF20" s="84">
        <f>+'Ark1'!AD14</f>
        <v>68.265455902489393</v>
      </c>
      <c r="AG20" s="315">
        <f>+(I20*B20)/1000</f>
        <v>857.11799999999675</v>
      </c>
      <c r="AH20" s="40">
        <f t="shared" si="4"/>
        <v>103.69091248264273</v>
      </c>
      <c r="AI20" s="83"/>
      <c r="AJ20" s="6"/>
      <c r="AK20" s="22"/>
      <c r="AL20" s="22"/>
      <c r="AM20" s="22"/>
      <c r="AN20" s="22"/>
      <c r="AO20" s="22"/>
      <c r="AP20" s="22"/>
      <c r="AQ20" s="301">
        <f t="shared" si="5"/>
        <v>43028</v>
      </c>
      <c r="AR20" s="22">
        <f t="shared" si="5"/>
        <v>25.910581481825876</v>
      </c>
      <c r="AS20" s="22">
        <f t="shared" si="5"/>
        <v>7.2549735056242435</v>
      </c>
      <c r="AT20" s="22">
        <f t="shared" si="5"/>
        <v>6.0571023519568641</v>
      </c>
      <c r="AU20" s="22"/>
      <c r="AV20" s="22"/>
      <c r="AW20" s="22"/>
      <c r="AX20" s="22"/>
      <c r="AY20" s="22"/>
      <c r="AZ20" s="22"/>
      <c r="BA20" s="22"/>
      <c r="BB20" s="22"/>
    </row>
    <row r="21" spans="1:54" ht="17.399999999999999">
      <c r="A21" s="8">
        <f t="shared" si="6"/>
        <v>2009</v>
      </c>
      <c r="B21" s="304">
        <f>+'Ark1'!R15</f>
        <v>32355</v>
      </c>
      <c r="C21" s="365">
        <f t="shared" si="0"/>
        <v>-1119</v>
      </c>
      <c r="D21" s="215"/>
      <c r="E21" s="214">
        <f t="shared" si="1"/>
        <v>96.657107008424447</v>
      </c>
      <c r="F21" s="115"/>
      <c r="G21" s="214"/>
      <c r="H21" s="6"/>
      <c r="I21" s="68">
        <f>+'Ark1'!U15</f>
        <v>26.321007572245477</v>
      </c>
      <c r="J21" s="246">
        <f t="shared" si="2"/>
        <v>0.71552271832910108</v>
      </c>
      <c r="K21" s="112"/>
      <c r="L21" s="114"/>
      <c r="M21" s="112"/>
      <c r="N21" s="114"/>
      <c r="O21" s="6"/>
      <c r="P21" s="10">
        <f>+'Ark1'!S15</f>
        <v>7.0517385257301806</v>
      </c>
      <c r="Q21" s="114">
        <f t="shared" si="2"/>
        <v>0.30435249478078941</v>
      </c>
      <c r="R21" s="112"/>
      <c r="S21" s="9">
        <f>+'Ark1'!T15</f>
        <v>6.5884716427136452</v>
      </c>
      <c r="T21" s="114">
        <f t="shared" si="2"/>
        <v>-1.7282076590889872E-2</v>
      </c>
      <c r="U21" s="93">
        <f>+'Ark1'!W15</f>
        <v>20.259619842373674</v>
      </c>
      <c r="V21" s="8"/>
      <c r="W21" s="8"/>
      <c r="X21" s="8"/>
      <c r="Y21" s="120">
        <f>+'Ark1'!X15</f>
        <v>89.435944985319111</v>
      </c>
      <c r="Z21" s="83">
        <f>+'Ark1'!Y15</f>
        <v>66.583217431617982</v>
      </c>
      <c r="AA21" s="120">
        <f>+'Ark1'!Z15</f>
        <v>7.8287752867010116</v>
      </c>
      <c r="AB21" s="315">
        <f>+'Ark1'!Q15</f>
        <v>8298</v>
      </c>
      <c r="AC21" s="83">
        <f t="shared" si="3"/>
        <v>-317</v>
      </c>
      <c r="AD21" s="120">
        <f>+B21/AB21</f>
        <v>3.8991323210412148</v>
      </c>
      <c r="AE21" s="12"/>
      <c r="AF21" s="84">
        <f>+'Ark1'!AD15</f>
        <v>66.599651768421282</v>
      </c>
      <c r="AG21" s="315">
        <f>+(I21*B21)/1000</f>
        <v>851.61620000000244</v>
      </c>
      <c r="AH21" s="40">
        <f t="shared" si="4"/>
        <v>99.358104718370825</v>
      </c>
      <c r="AI21" s="83"/>
      <c r="AJ21" s="6"/>
      <c r="AK21" s="22"/>
      <c r="AL21" s="22"/>
      <c r="AM21" s="22"/>
      <c r="AN21" s="22"/>
      <c r="AO21" s="22"/>
      <c r="AP21" s="22"/>
      <c r="AQ21" s="301">
        <f t="shared" si="5"/>
        <v>43028</v>
      </c>
      <c r="AR21" s="22">
        <f t="shared" si="5"/>
        <v>25.910581481825876</v>
      </c>
      <c r="AS21" s="22">
        <f t="shared" si="5"/>
        <v>7.2549735056242435</v>
      </c>
      <c r="AT21" s="22">
        <f t="shared" si="5"/>
        <v>6.0571023519568641</v>
      </c>
      <c r="AU21" s="22"/>
      <c r="AV21" s="22"/>
      <c r="AW21" s="22"/>
      <c r="AX21" s="22"/>
      <c r="AY21" s="22"/>
      <c r="AZ21" s="22"/>
      <c r="BA21" s="22"/>
      <c r="BB21" s="22"/>
    </row>
    <row r="22" spans="1:54" ht="17.399999999999999">
      <c r="A22" s="8">
        <f t="shared" si="6"/>
        <v>2010</v>
      </c>
      <c r="B22" s="304">
        <f>+'Ark1'!R16</f>
        <v>37679</v>
      </c>
      <c r="C22" s="365">
        <f t="shared" si="0"/>
        <v>5324</v>
      </c>
      <c r="D22" s="215"/>
      <c r="E22" s="214">
        <f t="shared" si="1"/>
        <v>116.45495286663576</v>
      </c>
      <c r="F22" s="115"/>
      <c r="G22" s="214"/>
      <c r="H22" s="6"/>
      <c r="I22" s="68">
        <f>+'Ark1'!U16</f>
        <v>25.242751134584303</v>
      </c>
      <c r="J22" s="246">
        <f t="shared" si="2"/>
        <v>-1.0782564376611745</v>
      </c>
      <c r="K22" s="112"/>
      <c r="L22" s="114"/>
      <c r="M22" s="112"/>
      <c r="N22" s="114"/>
      <c r="O22" s="6"/>
      <c r="P22" s="10">
        <f>+'Ark1'!S16</f>
        <v>7.0183922078611438</v>
      </c>
      <c r="Q22" s="114">
        <f t="shared" si="2"/>
        <v>-3.3346317869036746E-2</v>
      </c>
      <c r="R22" s="112"/>
      <c r="S22" s="9">
        <f>+'Ark1'!T16</f>
        <v>6.2690358024363713</v>
      </c>
      <c r="T22" s="114">
        <f t="shared" si="2"/>
        <v>-0.3194358402772739</v>
      </c>
      <c r="U22" s="93">
        <f>+'Ark1'!W16</f>
        <v>15.557737731893098</v>
      </c>
      <c r="V22" s="8"/>
      <c r="W22" s="8"/>
      <c r="X22" s="8"/>
      <c r="Y22" s="120">
        <f>+'Ark1'!X16</f>
        <v>84.264444385466703</v>
      </c>
      <c r="Z22" s="83">
        <f>+'Ark1'!Y16</f>
        <v>61.352477507364846</v>
      </c>
      <c r="AA22" s="120">
        <f>+'Ark1'!Z16</f>
        <v>8.2148298571501801</v>
      </c>
      <c r="AB22" s="315">
        <f>+'Ark1'!Q16</f>
        <v>8850</v>
      </c>
      <c r="AC22" s="83">
        <f t="shared" si="3"/>
        <v>552</v>
      </c>
      <c r="AD22" s="120">
        <f>+B22/AB22</f>
        <v>4.2575141242937855</v>
      </c>
      <c r="AE22" s="12"/>
      <c r="AF22" s="84">
        <f>+'Ark1'!AD16</f>
        <v>62.935503640800619</v>
      </c>
      <c r="AG22" s="315">
        <f>+(I22*B22)/1000</f>
        <v>951.12162000000194</v>
      </c>
      <c r="AH22" s="40">
        <f t="shared" si="4"/>
        <v>111.6843033281893</v>
      </c>
      <c r="AI22" s="83"/>
      <c r="AJ22" s="6"/>
      <c r="AK22" s="22"/>
      <c r="AL22" s="22"/>
      <c r="AM22" s="22"/>
      <c r="AN22" s="22"/>
      <c r="AO22" s="22"/>
      <c r="AP22" s="22"/>
      <c r="AQ22" s="301">
        <f t="shared" si="5"/>
        <v>43028</v>
      </c>
      <c r="AR22" s="22">
        <f t="shared" si="5"/>
        <v>25.910581481825876</v>
      </c>
      <c r="AS22" s="22">
        <f t="shared" si="5"/>
        <v>7.2549735056242435</v>
      </c>
      <c r="AT22" s="22">
        <f t="shared" si="5"/>
        <v>6.0571023519568641</v>
      </c>
      <c r="AU22" s="22"/>
      <c r="AV22" s="22"/>
      <c r="AW22" s="22"/>
      <c r="AX22" s="22"/>
      <c r="AY22" s="22"/>
      <c r="AZ22" s="22"/>
      <c r="BA22" s="22"/>
      <c r="BB22" s="22"/>
    </row>
    <row r="23" spans="1:54" ht="17.399999999999999">
      <c r="A23" s="8">
        <f t="shared" si="6"/>
        <v>2011</v>
      </c>
      <c r="B23" s="304">
        <f>+'Ark1'!R17</f>
        <v>40467</v>
      </c>
      <c r="C23" s="365">
        <f t="shared" si="0"/>
        <v>2788</v>
      </c>
      <c r="D23" s="215"/>
      <c r="E23" s="214">
        <f t="shared" si="1"/>
        <v>107.3993471164309</v>
      </c>
      <c r="F23" s="115"/>
      <c r="G23" s="214"/>
      <c r="H23" s="6"/>
      <c r="I23" s="68">
        <f>+'Ark1'!U17</f>
        <v>25.310077346974179</v>
      </c>
      <c r="J23" s="246">
        <f t="shared" si="2"/>
        <v>6.7326212389875906E-2</v>
      </c>
      <c r="K23" s="112"/>
      <c r="L23" s="114"/>
      <c r="M23" s="112"/>
      <c r="N23" s="114"/>
      <c r="O23" s="6"/>
      <c r="P23" s="10">
        <f>+'Ark1'!S17</f>
        <v>6.8536091135987354</v>
      </c>
      <c r="Q23" s="114">
        <f t="shared" si="2"/>
        <v>-0.16478309426240845</v>
      </c>
      <c r="R23" s="112"/>
      <c r="S23" s="9">
        <f>+'Ark1'!T17</f>
        <v>6.1795784219240399</v>
      </c>
      <c r="T23" s="114">
        <f t="shared" si="2"/>
        <v>-8.9457380512331319E-2</v>
      </c>
      <c r="U23" s="93">
        <f>+'Ark1'!W17</f>
        <v>14.013887859243336</v>
      </c>
      <c r="V23" s="8"/>
      <c r="W23" s="8"/>
      <c r="X23" s="8"/>
      <c r="Y23" s="120">
        <f>+'Ark1'!X17</f>
        <v>85.052017693429221</v>
      </c>
      <c r="Z23" s="83">
        <f>+'Ark1'!Y17</f>
        <v>61.49702226505547</v>
      </c>
      <c r="AA23" s="120">
        <f>+'Ark1'!Z17</f>
        <v>8.0997995910586056</v>
      </c>
      <c r="AB23" s="315">
        <f>+'Ark1'!Q17</f>
        <v>8909</v>
      </c>
      <c r="AC23" s="83">
        <f t="shared" si="3"/>
        <v>59</v>
      </c>
      <c r="AD23" s="120">
        <f>+B23/AB23</f>
        <v>4.5422606353126049</v>
      </c>
      <c r="AE23" s="12"/>
      <c r="AF23" s="84">
        <f>+'Ark1'!AD17</f>
        <v>61.472935638372356</v>
      </c>
      <c r="AG23" s="315">
        <f>+(I23*B23)/1000</f>
        <v>1024.2229000000041</v>
      </c>
      <c r="AH23" s="40">
        <f t="shared" si="4"/>
        <v>107.68579732211343</v>
      </c>
      <c r="AI23" s="83"/>
      <c r="AJ23" s="6"/>
      <c r="AK23" s="22"/>
      <c r="AL23" s="22"/>
      <c r="AM23" s="22"/>
      <c r="AN23" s="22"/>
      <c r="AO23" s="22"/>
      <c r="AP23" s="22"/>
      <c r="AQ23" s="301">
        <f t="shared" si="5"/>
        <v>43028</v>
      </c>
      <c r="AR23" s="22">
        <f t="shared" si="5"/>
        <v>25.910581481825876</v>
      </c>
      <c r="AS23" s="22">
        <f t="shared" si="5"/>
        <v>7.2549735056242435</v>
      </c>
      <c r="AT23" s="22">
        <f t="shared" si="5"/>
        <v>6.0571023519568641</v>
      </c>
      <c r="AU23" s="22"/>
      <c r="AV23" s="22"/>
      <c r="AW23" s="22"/>
      <c r="AX23" s="22"/>
      <c r="AY23" s="22"/>
      <c r="AZ23" s="22"/>
      <c r="BA23" s="22"/>
      <c r="BB23" s="22"/>
    </row>
    <row r="24" spans="1:54" ht="17.399999999999999">
      <c r="A24" s="8">
        <f t="shared" si="6"/>
        <v>2012</v>
      </c>
      <c r="B24" s="304">
        <f>+'Ark1'!R18</f>
        <v>36661</v>
      </c>
      <c r="C24" s="365">
        <f t="shared" si="0"/>
        <v>-3806</v>
      </c>
      <c r="D24" s="215"/>
      <c r="E24" s="214">
        <f t="shared" si="1"/>
        <v>90.59480564410508</v>
      </c>
      <c r="F24" s="115"/>
      <c r="G24" s="214"/>
      <c r="H24" s="6"/>
      <c r="I24" s="68">
        <f>+'Ark1'!U18</f>
        <v>24.660312048225705</v>
      </c>
      <c r="J24" s="246">
        <f t="shared" si="2"/>
        <v>-0.64976529874847344</v>
      </c>
      <c r="K24" s="112"/>
      <c r="L24" s="114"/>
      <c r="M24" s="112"/>
      <c r="N24" s="114"/>
      <c r="O24" s="6"/>
      <c r="P24" s="10">
        <f>+'Ark1'!S18</f>
        <v>7.0381604429775484</v>
      </c>
      <c r="Q24" s="114">
        <f t="shared" si="2"/>
        <v>0.18455132937881302</v>
      </c>
      <c r="R24" s="112"/>
      <c r="S24" s="9">
        <f>+'Ark1'!T18</f>
        <v>6.2170971877471963</v>
      </c>
      <c r="T24" s="114">
        <f t="shared" si="2"/>
        <v>3.7518765823156386E-2</v>
      </c>
      <c r="U24" s="93">
        <f>+'Ark1'!W18</f>
        <v>12.462835165434658</v>
      </c>
      <c r="V24" s="8"/>
      <c r="W24" s="8"/>
      <c r="X24" s="8"/>
      <c r="Y24" s="120">
        <f>+'Ark1'!X18</f>
        <v>84.512151878017491</v>
      </c>
      <c r="Z24" s="83">
        <f>+'Ark1'!Y18</f>
        <v>58.372657592537024</v>
      </c>
      <c r="AA24" s="120">
        <f>+'Ark1'!Z18</f>
        <v>7.8095058419940191</v>
      </c>
      <c r="AB24" s="315">
        <f>+'Ark1'!Q18</f>
        <v>8510</v>
      </c>
      <c r="AC24" s="83">
        <f t="shared" si="3"/>
        <v>-399</v>
      </c>
      <c r="AD24" s="120">
        <f>+B24/AB24</f>
        <v>4.3079905992949472</v>
      </c>
      <c r="AE24" s="12"/>
      <c r="AF24" s="84">
        <f>+'Ark1'!AD18</f>
        <v>56.042406571270945</v>
      </c>
      <c r="AG24" s="315">
        <f>+(I24*B24)/1000</f>
        <v>904.07170000000258</v>
      </c>
      <c r="AH24" s="40">
        <f t="shared" si="4"/>
        <v>88.269037921335197</v>
      </c>
      <c r="AI24" s="83"/>
      <c r="AJ24" s="6"/>
      <c r="AK24" s="22"/>
      <c r="AL24" s="22"/>
      <c r="AM24" s="22"/>
      <c r="AN24" s="22"/>
      <c r="AO24" s="22"/>
      <c r="AP24" s="22"/>
      <c r="AQ24" s="301">
        <f t="shared" si="5"/>
        <v>43028</v>
      </c>
      <c r="AR24" s="22">
        <f t="shared" si="5"/>
        <v>25.910581481825876</v>
      </c>
      <c r="AS24" s="22">
        <f t="shared" si="5"/>
        <v>7.2549735056242435</v>
      </c>
      <c r="AT24" s="22">
        <f t="shared" si="5"/>
        <v>6.0571023519568641</v>
      </c>
      <c r="AU24" s="22"/>
      <c r="AV24" s="22"/>
      <c r="AW24" s="22"/>
      <c r="AX24" s="22"/>
      <c r="AY24" s="22"/>
      <c r="AZ24" s="22"/>
      <c r="BA24" s="22"/>
      <c r="BB24" s="22"/>
    </row>
    <row r="25" spans="1:54" ht="17.399999999999999">
      <c r="A25" s="8">
        <f t="shared" si="6"/>
        <v>2013</v>
      </c>
      <c r="B25" s="304">
        <f>+'Ark1'!R19</f>
        <v>38208</v>
      </c>
      <c r="C25" s="365">
        <f t="shared" si="0"/>
        <v>1547</v>
      </c>
      <c r="D25" s="215"/>
      <c r="E25" s="214">
        <f t="shared" si="1"/>
        <v>104.21974305119882</v>
      </c>
      <c r="F25" s="115"/>
      <c r="G25" s="214"/>
      <c r="H25" s="6"/>
      <c r="I25" s="68">
        <f>+'Ark1'!U19</f>
        <v>25.099455611390379</v>
      </c>
      <c r="J25" s="246">
        <f t="shared" si="2"/>
        <v>0.43914356316467362</v>
      </c>
      <c r="K25" s="112"/>
      <c r="L25" s="114"/>
      <c r="M25" s="112"/>
      <c r="N25" s="114"/>
      <c r="O25" s="6"/>
      <c r="P25" s="10">
        <f>+'Ark1'!S19</f>
        <v>7.1567211055276392</v>
      </c>
      <c r="Q25" s="114">
        <f t="shared" si="2"/>
        <v>0.11856066255009079</v>
      </c>
      <c r="R25" s="112"/>
      <c r="S25" s="9">
        <f>+'Ark1'!T19</f>
        <v>6.5011515912897808</v>
      </c>
      <c r="T25" s="114">
        <f t="shared" si="2"/>
        <v>0.28405440354258449</v>
      </c>
      <c r="U25" s="93">
        <f>+'Ark1'!W19</f>
        <v>16.352596314907871</v>
      </c>
      <c r="V25" s="8"/>
      <c r="W25" s="8"/>
      <c r="X25" s="8"/>
      <c r="Y25" s="120">
        <f>+'Ark1'!X19</f>
        <v>83.23387772194306</v>
      </c>
      <c r="Z25" s="83">
        <f>+'Ark1'!Y19</f>
        <v>60.479480737018413</v>
      </c>
      <c r="AA25" s="120">
        <f>+'Ark1'!Z19</f>
        <v>8.3034673072498411</v>
      </c>
      <c r="AB25" s="315">
        <f>+'Ark1'!Q19</f>
        <v>8472</v>
      </c>
      <c r="AC25" s="83">
        <f t="shared" si="3"/>
        <v>-38</v>
      </c>
      <c r="AD25" s="120">
        <f>+B25/AB25</f>
        <v>4.5099150141643056</v>
      </c>
      <c r="AE25" s="12"/>
      <c r="AF25" s="84">
        <f>+'Ark1'!AD19</f>
        <v>59.702467336592896</v>
      </c>
      <c r="AG25" s="315">
        <f>+(I25*B25)/1000</f>
        <v>959.00000000000364</v>
      </c>
      <c r="AH25" s="40">
        <f t="shared" si="4"/>
        <v>106.07565749486473</v>
      </c>
      <c r="AI25" s="83"/>
      <c r="AJ25" s="6"/>
      <c r="AK25" s="22"/>
      <c r="AL25" s="22"/>
      <c r="AM25" s="22"/>
      <c r="AN25" s="22"/>
      <c r="AO25" s="22"/>
      <c r="AP25" s="22"/>
      <c r="AQ25" s="301">
        <f t="shared" si="5"/>
        <v>43028</v>
      </c>
      <c r="AR25" s="22">
        <f t="shared" si="5"/>
        <v>25.910581481825876</v>
      </c>
      <c r="AS25" s="22">
        <f t="shared" si="5"/>
        <v>7.2549735056242435</v>
      </c>
      <c r="AT25" s="22">
        <f t="shared" si="5"/>
        <v>6.0571023519568641</v>
      </c>
      <c r="AU25" s="22"/>
      <c r="AV25" s="22"/>
      <c r="AW25" s="22"/>
      <c r="AX25" s="22"/>
      <c r="AY25" s="22"/>
      <c r="AZ25" s="22"/>
      <c r="BA25" s="22"/>
      <c r="BB25" s="22"/>
    </row>
    <row r="26" spans="1:54" ht="17.399999999999999">
      <c r="A26" s="8">
        <f t="shared" si="6"/>
        <v>2014</v>
      </c>
      <c r="B26" s="304">
        <f>+'Ark1'!R20</f>
        <v>36669</v>
      </c>
      <c r="C26" s="365">
        <f t="shared" si="0"/>
        <v>-1539</v>
      </c>
      <c r="D26" s="215"/>
      <c r="E26" s="214">
        <f t="shared" si="1"/>
        <v>95.972047738693462</v>
      </c>
      <c r="F26" s="115"/>
      <c r="G26" s="214"/>
      <c r="H26" s="6"/>
      <c r="I26" s="68">
        <f>+'Ark1'!U20</f>
        <v>25.588867981128299</v>
      </c>
      <c r="J26" s="246">
        <f t="shared" si="2"/>
        <v>0.48941236973792002</v>
      </c>
      <c r="K26" s="112"/>
      <c r="L26" s="114"/>
      <c r="M26" s="112"/>
      <c r="N26" s="114"/>
      <c r="O26" s="6"/>
      <c r="P26" s="10">
        <f>+'Ark1'!S20</f>
        <v>7.1784613706400489</v>
      </c>
      <c r="Q26" s="114">
        <f t="shared" si="2"/>
        <v>2.1740265112409674E-2</v>
      </c>
      <c r="R26" s="112"/>
      <c r="S26" s="9">
        <f>+'Ark1'!T20</f>
        <v>6.5699637295808451</v>
      </c>
      <c r="T26" s="114">
        <f t="shared" si="2"/>
        <v>6.8812138291064251E-2</v>
      </c>
      <c r="U26" s="93">
        <f>+'Ark1'!W20</f>
        <v>17.494341269191956</v>
      </c>
      <c r="V26" s="8"/>
      <c r="W26" s="8"/>
      <c r="X26" s="8"/>
      <c r="Y26" s="120">
        <f>+'Ark1'!X20</f>
        <v>85.415473560773421</v>
      </c>
      <c r="Z26" s="83">
        <f>+'Ark1'!Y20</f>
        <v>63.017807957675437</v>
      </c>
      <c r="AA26" s="120">
        <f>+'Ark1'!Z20</f>
        <v>8.1527329374039912</v>
      </c>
      <c r="AB26" s="315">
        <f>+'Ark1'!Q20</f>
        <v>8295</v>
      </c>
      <c r="AC26" s="83">
        <f t="shared" si="3"/>
        <v>-177</v>
      </c>
      <c r="AD26" s="120">
        <f>+B26/AB26</f>
        <v>4.4206148282097653</v>
      </c>
      <c r="AE26" s="12"/>
      <c r="AF26" s="84">
        <f>+'Ark1'!AD20</f>
        <v>55.177003867893319</v>
      </c>
      <c r="AG26" s="315">
        <f>+(I26*B26)/1000</f>
        <v>938.31819999999357</v>
      </c>
      <c r="AH26" s="40">
        <f t="shared" si="4"/>
        <v>97.843399374347229</v>
      </c>
      <c r="AI26" s="83"/>
      <c r="AJ26" s="6"/>
      <c r="AQ26" s="301">
        <f t="shared" si="5"/>
        <v>43028</v>
      </c>
      <c r="AR26" s="22">
        <f t="shared" si="5"/>
        <v>25.910581481825876</v>
      </c>
      <c r="AS26" s="22">
        <f t="shared" si="5"/>
        <v>7.2549735056242435</v>
      </c>
      <c r="AT26" s="22">
        <f t="shared" si="5"/>
        <v>6.0571023519568641</v>
      </c>
    </row>
    <row r="27" spans="1:54" ht="17.399999999999999">
      <c r="A27" s="8">
        <f t="shared" si="6"/>
        <v>2015</v>
      </c>
      <c r="B27" s="304">
        <f>+'Ark1'!R21</f>
        <v>36504</v>
      </c>
      <c r="C27" s="365">
        <f t="shared" ref="C27" si="7">+B27-B26</f>
        <v>-165</v>
      </c>
      <c r="D27" s="215"/>
      <c r="E27" s="214">
        <f t="shared" ref="E27" si="8">100*B27/B26</f>
        <v>99.550028634541434</v>
      </c>
      <c r="F27" s="115"/>
      <c r="G27" s="214"/>
      <c r="H27" s="6"/>
      <c r="I27" s="68">
        <f>+'Ark1'!U21</f>
        <v>26.541307801884823</v>
      </c>
      <c r="J27" s="246">
        <f t="shared" ref="J27" si="9">+I27-I26</f>
        <v>0.95243982075652411</v>
      </c>
      <c r="K27" s="112"/>
      <c r="L27" s="114"/>
      <c r="M27" s="112"/>
      <c r="N27" s="114"/>
      <c r="O27" s="6"/>
      <c r="P27" s="10">
        <f>+'Ark1'!S21</f>
        <v>7.3399627438088988</v>
      </c>
      <c r="Q27" s="114">
        <f t="shared" ref="Q27" si="10">+P27-P26</f>
        <v>0.16150137316884994</v>
      </c>
      <c r="R27" s="112"/>
      <c r="S27" s="9">
        <f>+'Ark1'!T21</f>
        <v>6.525394477317553</v>
      </c>
      <c r="T27" s="114">
        <f t="shared" ref="T27" si="11">+S27-S26</f>
        <v>-4.4569252263292114E-2</v>
      </c>
      <c r="U27" s="93">
        <f>+'Ark1'!W21</f>
        <v>17.924063116370814</v>
      </c>
      <c r="V27" s="8"/>
      <c r="W27" s="8"/>
      <c r="X27" s="8"/>
      <c r="Y27" s="120">
        <f>+'Ark1'!X21</f>
        <v>86.461757615603773</v>
      </c>
      <c r="Z27" s="83">
        <f>+'Ark1'!Y21</f>
        <v>66.335196142888435</v>
      </c>
      <c r="AA27" s="120">
        <f>+'Ark1'!Z21</f>
        <v>8.534519318441534</v>
      </c>
      <c r="AB27" s="315">
        <f>+'Ark1'!Q21</f>
        <v>8258</v>
      </c>
      <c r="AC27" s="83">
        <f>+AB27-AB26</f>
        <v>-37</v>
      </c>
      <c r="AD27" s="120">
        <f>+B27/AB27</f>
        <v>4.4204407846936302</v>
      </c>
      <c r="AE27" s="12"/>
      <c r="AF27" s="84">
        <f>+'Ark1'!AD21</f>
        <v>40.11858909070736</v>
      </c>
      <c r="AG27" s="315">
        <f>+(I27*B27)/1000</f>
        <v>968.86390000000358</v>
      </c>
      <c r="AH27" s="40">
        <f t="shared" ref="AH27" si="12">100*AG27/AG26</f>
        <v>103.2553668893996</v>
      </c>
      <c r="AI27" s="83"/>
      <c r="AJ27" s="6"/>
      <c r="AQ27" s="301">
        <f t="shared" si="5"/>
        <v>43028</v>
      </c>
      <c r="AR27" s="22">
        <f t="shared" si="5"/>
        <v>25.910581481825876</v>
      </c>
      <c r="AS27" s="22">
        <f t="shared" si="5"/>
        <v>7.2549735056242435</v>
      </c>
      <c r="AT27" s="22">
        <f t="shared" si="5"/>
        <v>6.0571023519568641</v>
      </c>
    </row>
    <row r="28" spans="1:54" ht="17.399999999999999">
      <c r="A28" s="8">
        <f t="shared" si="6"/>
        <v>2016</v>
      </c>
      <c r="B28" s="304">
        <f>+'Ark1'!R22</f>
        <v>42767</v>
      </c>
      <c r="C28" s="365">
        <f t="shared" ref="C28:C31" si="13">+B28-B27</f>
        <v>6263</v>
      </c>
      <c r="D28" s="215"/>
      <c r="E28" s="214">
        <f t="shared" ref="E28:E31" si="14">100*B28/B27</f>
        <v>117.15702388779312</v>
      </c>
      <c r="F28" s="115"/>
      <c r="G28" s="214"/>
      <c r="H28" s="6"/>
      <c r="I28" s="68">
        <f>+'Ark1'!U22</f>
        <v>26.496202679635957</v>
      </c>
      <c r="J28" s="246">
        <f t="shared" ref="J28:J31" si="15">+I28-I27</f>
        <v>-4.5105122248866536E-2</v>
      </c>
      <c r="K28" s="112"/>
      <c r="L28" s="114"/>
      <c r="M28" s="112"/>
      <c r="N28" s="114"/>
      <c r="O28" s="6"/>
      <c r="P28" s="10">
        <f>+'Ark1'!S22</f>
        <v>7.2174340028526691</v>
      </c>
      <c r="Q28" s="114">
        <f t="shared" ref="Q28:Q31" si="16">+P28-P27</f>
        <v>-0.12252874095622968</v>
      </c>
      <c r="R28" s="112"/>
      <c r="S28" s="9">
        <f>+'Ark1'!T22</f>
        <v>6.5709776229335697</v>
      </c>
      <c r="T28" s="114">
        <f t="shared" ref="T28:T31" si="17">+S28-S27</f>
        <v>4.5583145616016729E-2</v>
      </c>
      <c r="U28" s="93">
        <f>+'Ark1'!W22</f>
        <v>17.744990296256454</v>
      </c>
      <c r="V28" s="8"/>
      <c r="W28" s="8"/>
      <c r="X28" s="8"/>
      <c r="Y28" s="120">
        <f>+'Ark1'!X22</f>
        <v>85.703930600696793</v>
      </c>
      <c r="Z28" s="83">
        <f>+'Ark1'!Y22</f>
        <v>65.803072462412615</v>
      </c>
      <c r="AA28" s="120">
        <f>+'Ark1'!Z22</f>
        <v>8.7741416317944072</v>
      </c>
      <c r="AB28" s="315">
        <f>+'Ark1'!Q22</f>
        <v>8836</v>
      </c>
      <c r="AC28" s="83">
        <f t="shared" ref="AC28:AC31" si="18">+AB28-AB27</f>
        <v>578</v>
      </c>
      <c r="AD28" s="120">
        <f>+B28/AB28</f>
        <v>4.8400860117700315</v>
      </c>
      <c r="AE28" s="12"/>
      <c r="AF28" s="84">
        <f>+'Ark1'!AD22</f>
        <v>56.309386128384958</v>
      </c>
      <c r="AG28" s="315">
        <f>+(I28*B28)/1000</f>
        <v>1133.1630999999911</v>
      </c>
      <c r="AH28" s="40">
        <f t="shared" ref="AH28:AH31" si="19">100*AG28/AG27</f>
        <v>116.95792360516135</v>
      </c>
      <c r="AI28" s="83"/>
      <c r="AJ28" s="6"/>
      <c r="AQ28" s="301">
        <f t="shared" si="5"/>
        <v>43028</v>
      </c>
      <c r="AR28" s="22">
        <f t="shared" si="5"/>
        <v>25.910581481825876</v>
      </c>
      <c r="AS28" s="22">
        <f t="shared" si="5"/>
        <v>7.2549735056242435</v>
      </c>
      <c r="AT28" s="22">
        <f t="shared" si="5"/>
        <v>6.0571023519568641</v>
      </c>
    </row>
    <row r="29" spans="1:54" ht="17.399999999999999">
      <c r="A29" s="8">
        <f t="shared" si="6"/>
        <v>2017</v>
      </c>
      <c r="B29" s="304">
        <f>+'Ark1'!R23</f>
        <v>51815.749999999993</v>
      </c>
      <c r="C29" s="365">
        <f t="shared" si="13"/>
        <v>9048.7499999999927</v>
      </c>
      <c r="D29" s="215"/>
      <c r="E29" s="214">
        <f t="shared" si="14"/>
        <v>121.15825285851238</v>
      </c>
      <c r="F29" s="115"/>
      <c r="G29" s="214"/>
      <c r="H29" s="6"/>
      <c r="I29" s="68">
        <f>+'Ark1'!U23</f>
        <v>25.87203311734358</v>
      </c>
      <c r="J29" s="246">
        <f t="shared" si="15"/>
        <v>-0.62416956229237641</v>
      </c>
      <c r="K29" s="112"/>
      <c r="L29" s="114"/>
      <c r="M29" s="112"/>
      <c r="N29" s="114"/>
      <c r="O29" s="6"/>
      <c r="P29" s="10">
        <f>+'Ark1'!S23</f>
        <v>6.9712212985433997</v>
      </c>
      <c r="Q29" s="114">
        <f t="shared" si="16"/>
        <v>-0.24621270430926945</v>
      </c>
      <c r="R29" s="112"/>
      <c r="S29" s="9">
        <f>+'Ark1'!T23</f>
        <v>6.2252886429319299</v>
      </c>
      <c r="T29" s="114">
        <f t="shared" si="17"/>
        <v>-0.34568898000163983</v>
      </c>
      <c r="U29" s="93">
        <f>+'Ark1'!W23</f>
        <v>13.768014551560102</v>
      </c>
      <c r="V29" s="8"/>
      <c r="W29" s="491">
        <f>+'Ark1'!AH23</f>
        <v>2.6188948340996721</v>
      </c>
      <c r="X29" s="8"/>
      <c r="Y29" s="120">
        <f>+'Ark1'!X23</f>
        <v>86.645469765467098</v>
      </c>
      <c r="Z29" s="83">
        <f>+'Ark1'!Y23</f>
        <v>63.708428421860162</v>
      </c>
      <c r="AA29" s="120">
        <f>+'Ark1'!Z23</f>
        <v>8.1869444042878428</v>
      </c>
      <c r="AB29" s="315">
        <f>+'Ark1'!Q23</f>
        <v>9614</v>
      </c>
      <c r="AC29" s="83">
        <f t="shared" si="18"/>
        <v>778</v>
      </c>
      <c r="AD29" s="120">
        <f>+B29/AB29</f>
        <v>5.3896141044310371</v>
      </c>
      <c r="AE29" s="12"/>
      <c r="AF29" s="84">
        <f>+'Ark1'!AD23</f>
        <v>70.24240449462549</v>
      </c>
      <c r="AG29" s="315">
        <f>+(I29*B29)/1000</f>
        <v>1340.5787999999955</v>
      </c>
      <c r="AH29" s="40">
        <f t="shared" si="19"/>
        <v>118.30413468281891</v>
      </c>
      <c r="AI29" s="83"/>
      <c r="AJ29" s="6"/>
      <c r="AQ29" s="301">
        <f t="shared" si="5"/>
        <v>43028</v>
      </c>
      <c r="AR29" s="22">
        <f t="shared" si="5"/>
        <v>25.910581481825876</v>
      </c>
      <c r="AS29" s="22">
        <f t="shared" si="5"/>
        <v>7.2549735056242435</v>
      </c>
      <c r="AT29" s="22">
        <f t="shared" si="5"/>
        <v>6.0571023519568641</v>
      </c>
    </row>
    <row r="30" spans="1:54" ht="17.399999999999999">
      <c r="A30" s="8">
        <f t="shared" si="6"/>
        <v>2018</v>
      </c>
      <c r="B30" s="304">
        <f>+'Ark1'!R24</f>
        <v>52985</v>
      </c>
      <c r="C30" s="365">
        <f t="shared" si="13"/>
        <v>1169.2500000000073</v>
      </c>
      <c r="D30" s="215"/>
      <c r="E30" s="214">
        <f t="shared" si="14"/>
        <v>102.25655326807005</v>
      </c>
      <c r="F30" s="115"/>
      <c r="G30" s="214"/>
      <c r="H30" s="6"/>
      <c r="I30" s="68">
        <f>+'Ark1'!U24</f>
        <v>25.432285741247465</v>
      </c>
      <c r="J30" s="246">
        <f t="shared" si="15"/>
        <v>-0.43974737609611481</v>
      </c>
      <c r="K30" s="112"/>
      <c r="L30" s="114"/>
      <c r="M30" s="112"/>
      <c r="N30" s="114"/>
      <c r="O30" s="6"/>
      <c r="P30" s="10">
        <f>+'Ark1'!S24</f>
        <v>6.7976974615457202</v>
      </c>
      <c r="Q30" s="114">
        <f t="shared" si="16"/>
        <v>-0.17352383699767948</v>
      </c>
      <c r="R30" s="112"/>
      <c r="S30" s="9">
        <f>+'Ark1'!T24</f>
        <v>6.1662546003585916</v>
      </c>
      <c r="T30" s="114">
        <f t="shared" si="17"/>
        <v>-5.9034042573338219E-2</v>
      </c>
      <c r="U30" s="93">
        <f>+'Ark1'!W24</f>
        <v>12.433707653109376</v>
      </c>
      <c r="V30" s="8"/>
      <c r="W30" s="491">
        <f>+'Ark1'!AH24</f>
        <v>2.7989053505709167</v>
      </c>
      <c r="X30" s="8"/>
      <c r="Y30" s="120">
        <f>+'Ark1'!X24</f>
        <v>85.097669151646684</v>
      </c>
      <c r="Z30" s="83">
        <f>+'Ark1'!Y24</f>
        <v>61.592903651976961</v>
      </c>
      <c r="AA30" s="120">
        <f>+'Ark1'!Z24</f>
        <v>8.3128371393609601</v>
      </c>
      <c r="AB30" s="315">
        <f>+'Ark1'!Q24</f>
        <v>9314</v>
      </c>
      <c r="AC30" s="83">
        <f t="shared" si="18"/>
        <v>-300</v>
      </c>
      <c r="AD30" s="120">
        <f>+B30/AB30</f>
        <v>5.6887481211080093</v>
      </c>
      <c r="AE30" s="12"/>
      <c r="AF30" s="84">
        <f>+'Ark1'!AD24</f>
        <v>48.780042690836517</v>
      </c>
      <c r="AG30" s="315">
        <f>+(I30*B30)/1000</f>
        <v>1347.529659999997</v>
      </c>
      <c r="AH30" s="40">
        <f t="shared" si="19"/>
        <v>100.51849693580128</v>
      </c>
      <c r="AI30" s="83"/>
      <c r="AJ30" s="6"/>
      <c r="AQ30" s="301">
        <f t="shared" si="5"/>
        <v>43028</v>
      </c>
      <c r="AR30" s="22">
        <f t="shared" si="5"/>
        <v>25.910581481825876</v>
      </c>
      <c r="AS30" s="22">
        <f t="shared" si="5"/>
        <v>7.2549735056242435</v>
      </c>
      <c r="AT30" s="22">
        <f t="shared" si="5"/>
        <v>6.0571023519568641</v>
      </c>
    </row>
    <row r="31" spans="1:54" ht="17.399999999999999">
      <c r="A31" s="8">
        <f t="shared" si="6"/>
        <v>2019</v>
      </c>
      <c r="B31" s="304">
        <f>+'Ark1'!R25</f>
        <v>37348</v>
      </c>
      <c r="C31" s="365">
        <f t="shared" si="13"/>
        <v>-15637</v>
      </c>
      <c r="D31" s="215"/>
      <c r="E31" s="214">
        <f t="shared" si="14"/>
        <v>70.487873926582992</v>
      </c>
      <c r="F31" s="115"/>
      <c r="G31" s="214"/>
      <c r="H31" s="6"/>
      <c r="I31" s="68">
        <f>+'Ark1'!U25</f>
        <v>26.798470868587284</v>
      </c>
      <c r="J31" s="246">
        <f t="shared" si="15"/>
        <v>1.3661851273398185</v>
      </c>
      <c r="K31" s="112"/>
      <c r="L31" s="114"/>
      <c r="M31" s="112"/>
      <c r="N31" s="114"/>
      <c r="O31" s="6"/>
      <c r="P31" s="10">
        <f>+'Ark1'!S25</f>
        <v>7.0788261754310806</v>
      </c>
      <c r="Q31" s="114">
        <f t="shared" si="16"/>
        <v>0.28112871388536043</v>
      </c>
      <c r="R31" s="112"/>
      <c r="S31" s="9">
        <f>+'Ark1'!T25</f>
        <v>6.4978044339723668</v>
      </c>
      <c r="T31" s="114">
        <f t="shared" si="17"/>
        <v>0.33154983361377521</v>
      </c>
      <c r="U31" s="93">
        <f>+'Ark1'!W25</f>
        <v>15.692942058477025</v>
      </c>
      <c r="V31" s="8"/>
      <c r="W31" s="491">
        <f>+'Ark1'!AH25</f>
        <v>3.0523722823176609</v>
      </c>
      <c r="X31" s="8"/>
      <c r="Y31" s="120">
        <f>+'Ark1'!X25</f>
        <v>86.392845667773358</v>
      </c>
      <c r="Z31" s="83">
        <f>+'Ark1'!Y25</f>
        <v>66.335546749491257</v>
      </c>
      <c r="AA31" s="120">
        <f>+'Ark1'!Z25</f>
        <v>8.8449841565642249</v>
      </c>
      <c r="AB31" s="315">
        <f>+'Ark1'!Q25</f>
        <v>7906</v>
      </c>
      <c r="AC31" s="83">
        <f t="shared" si="18"/>
        <v>-1408</v>
      </c>
      <c r="AD31" s="120">
        <f>+B31/AB31</f>
        <v>4.724007083227928</v>
      </c>
      <c r="AE31" s="12"/>
      <c r="AF31" s="84">
        <f>+'Ark1'!AD25</f>
        <v>47.371929418866159</v>
      </c>
      <c r="AG31" s="315">
        <f>+(I31*B31)/1000</f>
        <v>1000.8692899999978</v>
      </c>
      <c r="AH31" s="40">
        <f t="shared" si="19"/>
        <v>74.274379237040321</v>
      </c>
      <c r="AI31" s="83"/>
      <c r="AJ31" s="6"/>
      <c r="AQ31" s="301">
        <f t="shared" si="5"/>
        <v>43028</v>
      </c>
      <c r="AR31" s="22">
        <f t="shared" si="5"/>
        <v>25.910581481825876</v>
      </c>
      <c r="AS31" s="22">
        <f t="shared" si="5"/>
        <v>7.2549735056242435</v>
      </c>
      <c r="AT31" s="22">
        <f t="shared" si="5"/>
        <v>6.0571023519568641</v>
      </c>
    </row>
    <row r="32" spans="1:54" ht="17.399999999999999">
      <c r="A32" s="8">
        <f t="shared" si="6"/>
        <v>2020</v>
      </c>
      <c r="B32" s="304">
        <f>+'Ark1'!R26</f>
        <v>38467.350000000006</v>
      </c>
      <c r="C32" s="365">
        <f t="shared" ref="C32" si="20">+B32-B31</f>
        <v>1119.3500000000058</v>
      </c>
      <c r="D32" s="215"/>
      <c r="E32" s="214">
        <f t="shared" ref="E32" si="21">100*B32/B31</f>
        <v>102.99708150369499</v>
      </c>
      <c r="F32" s="115"/>
      <c r="G32" s="214"/>
      <c r="H32" s="6"/>
      <c r="I32" s="68">
        <f>+'Ark1'!U26</f>
        <v>26.525372816167529</v>
      </c>
      <c r="J32" s="246">
        <f t="shared" ref="J32" si="22">+I32-I31</f>
        <v>-0.27309805241975482</v>
      </c>
      <c r="K32" s="112"/>
      <c r="L32" s="114"/>
      <c r="M32" s="112"/>
      <c r="N32" s="114"/>
      <c r="O32" s="6"/>
      <c r="P32" s="10">
        <f>+'Ark1'!S26</f>
        <v>7.0618015017930773</v>
      </c>
      <c r="Q32" s="114">
        <f t="shared" ref="Q32" si="23">+P32-P31</f>
        <v>-1.7024673638003307E-2</v>
      </c>
      <c r="R32" s="112"/>
      <c r="S32" s="9">
        <f>+'Ark1'!T26</f>
        <v>6.264663409358846</v>
      </c>
      <c r="T32" s="114">
        <f t="shared" ref="T32" si="24">+S32-S31</f>
        <v>-0.23314102461352082</v>
      </c>
      <c r="U32" s="93">
        <f>+'Ark1'!W26</f>
        <v>12.402725948109239</v>
      </c>
      <c r="V32" s="8"/>
      <c r="W32" s="491">
        <f>+'Ark1'!AH26</f>
        <v>3.6134540070995262</v>
      </c>
      <c r="X32" s="8"/>
      <c r="Y32" s="120">
        <f>+'Ark1'!X26</f>
        <v>86.733294599186067</v>
      </c>
      <c r="Z32" s="83">
        <f>+'Ark1'!Y26</f>
        <v>65.881845253182235</v>
      </c>
      <c r="AA32" s="120">
        <f>+'Ark1'!Z26</f>
        <v>8.60834505534282</v>
      </c>
      <c r="AB32" s="315">
        <f>+'Ark1'!Q26</f>
        <v>8080</v>
      </c>
      <c r="AC32" s="83">
        <f t="shared" ref="AC32" si="25">+AB32-AB31</f>
        <v>174</v>
      </c>
      <c r="AD32" s="120">
        <f>+B32/AB32</f>
        <v>4.7608106435643576</v>
      </c>
      <c r="AE32" s="12"/>
      <c r="AF32" s="84">
        <f>+'Ark1'!AD26</f>
        <v>43.91906247169041</v>
      </c>
      <c r="AG32" s="315">
        <f>+(I32*B32)/1000</f>
        <v>1020.3608000000021</v>
      </c>
      <c r="AH32" s="40">
        <f t="shared" ref="AH32" si="26">100*AG32/AG31</f>
        <v>101.94745809415376</v>
      </c>
      <c r="AI32" s="83"/>
      <c r="AJ32" s="6"/>
      <c r="AQ32" s="301">
        <f t="shared" ref="AQ32:AT32" si="27">+AQ31</f>
        <v>43028</v>
      </c>
      <c r="AR32" s="22">
        <f t="shared" si="27"/>
        <v>25.910581481825876</v>
      </c>
      <c r="AS32" s="22">
        <f t="shared" si="27"/>
        <v>7.2549735056242435</v>
      </c>
      <c r="AT32" s="22">
        <f t="shared" si="27"/>
        <v>6.0571023519568641</v>
      </c>
    </row>
    <row r="33" spans="1:46" ht="17.399999999999999">
      <c r="A33" s="8">
        <f t="shared" si="6"/>
        <v>2021</v>
      </c>
      <c r="B33" s="304">
        <f>+'Ark1'!R27</f>
        <v>50073.19</v>
      </c>
      <c r="C33" s="365">
        <f t="shared" ref="C33" si="28">+B33-B32</f>
        <v>11605.839999999997</v>
      </c>
      <c r="D33" s="215"/>
      <c r="E33" s="214">
        <f t="shared" ref="E33" si="29">100*B33/B32</f>
        <v>130.17062521852947</v>
      </c>
      <c r="F33" s="115"/>
      <c r="G33" s="214"/>
      <c r="H33" s="6"/>
      <c r="I33" s="68">
        <f>+'Ark1'!U27</f>
        <v>27.01963465878671</v>
      </c>
      <c r="J33" s="246">
        <f t="shared" ref="J33" si="30">+I33-I32</f>
        <v>0.49426184261918138</v>
      </c>
      <c r="K33" s="112"/>
      <c r="L33" s="114"/>
      <c r="M33" s="112"/>
      <c r="N33" s="114"/>
      <c r="O33" s="6"/>
      <c r="P33" s="10">
        <f>+'Ark1'!S27</f>
        <v>7.0854585058391502</v>
      </c>
      <c r="Q33" s="114">
        <f t="shared" ref="Q33" si="31">+P33-P32</f>
        <v>2.3657004046072849E-2</v>
      </c>
      <c r="R33" s="112"/>
      <c r="S33" s="9">
        <f>+'Ark1'!T27</f>
        <v>6.3310326344297216</v>
      </c>
      <c r="T33" s="114">
        <f t="shared" ref="T33" si="32">+S33-S32</f>
        <v>6.6369225070875615E-2</v>
      </c>
      <c r="U33" s="93">
        <f>+'Ark1'!W27</f>
        <v>13.548168191401428</v>
      </c>
      <c r="V33" s="8"/>
      <c r="W33" s="491">
        <f>+'Ark1'!AH27</f>
        <v>3.8184106105482791</v>
      </c>
      <c r="X33" s="8"/>
      <c r="Y33" s="120">
        <f>+'Ark1'!X27</f>
        <v>86.872835543331689</v>
      </c>
      <c r="Z33" s="83">
        <f>+'Ark1'!Y27</f>
        <v>67.393349614833809</v>
      </c>
      <c r="AA33" s="120">
        <f>+'Ark1'!Z27</f>
        <v>8.9145276299511735</v>
      </c>
      <c r="AB33" s="315">
        <f>+'Ark1'!Q27</f>
        <v>9032</v>
      </c>
      <c r="AC33" s="83">
        <f t="shared" ref="AC33" si="33">+AB33-AB32</f>
        <v>952</v>
      </c>
      <c r="AD33" s="120">
        <f>+B33/AB33</f>
        <v>5.5439758635961027</v>
      </c>
      <c r="AE33" s="12"/>
      <c r="AF33" s="84">
        <f>+'Ark1'!AD27</f>
        <v>45.774466701591322</v>
      </c>
      <c r="AG33" s="315">
        <f>+(I33*B33)/1000</f>
        <v>1352.9593000000123</v>
      </c>
      <c r="AH33" s="40">
        <f t="shared" ref="AH33" si="34">100*AG33/AG32</f>
        <v>132.59616598364121</v>
      </c>
      <c r="AI33" s="83"/>
      <c r="AJ33" s="6"/>
      <c r="AQ33" s="301">
        <f t="shared" ref="AQ33:AT33" si="35">+AQ32</f>
        <v>43028</v>
      </c>
      <c r="AR33" s="22">
        <f t="shared" si="35"/>
        <v>25.910581481825876</v>
      </c>
      <c r="AS33" s="22">
        <f t="shared" si="35"/>
        <v>7.2549735056242435</v>
      </c>
      <c r="AT33" s="22">
        <f t="shared" si="35"/>
        <v>6.0571023519568641</v>
      </c>
    </row>
    <row r="34" spans="1:46" ht="17.399999999999999">
      <c r="A34" s="8">
        <f t="shared" si="6"/>
        <v>2022</v>
      </c>
      <c r="B34" s="304">
        <f>+'Ark1'!R28</f>
        <v>51457</v>
      </c>
      <c r="C34" s="365">
        <f t="shared" ref="C34" si="36">+B34-B33</f>
        <v>1383.8099999999977</v>
      </c>
      <c r="D34" s="215"/>
      <c r="E34" s="214">
        <f t="shared" ref="E34" si="37">100*B34/B33</f>
        <v>102.76357467938431</v>
      </c>
      <c r="F34" s="115"/>
      <c r="G34" s="488">
        <f>+'Ark1'!AI28</f>
        <v>3182</v>
      </c>
      <c r="H34" s="6"/>
      <c r="I34" s="68">
        <f>+'Ark1'!U28</f>
        <v>26.705552208640423</v>
      </c>
      <c r="J34" s="246">
        <f t="shared" ref="J34" si="38">+I34-I33</f>
        <v>-0.31408245014628733</v>
      </c>
      <c r="K34" s="112"/>
      <c r="L34" s="486">
        <f>+'Ark1'!AJ28</f>
        <v>109.46414204902597</v>
      </c>
      <c r="M34" s="112"/>
      <c r="N34" s="487">
        <f>+'Ark1'!AK28</f>
        <v>19.35318104000461</v>
      </c>
      <c r="O34" s="6"/>
      <c r="P34" s="10">
        <f>+'Ark1'!S28</f>
        <v>7.0499640476514394</v>
      </c>
      <c r="Q34" s="114">
        <f t="shared" ref="Q34" si="39">+P34-P33</f>
        <v>-3.5494458187710798E-2</v>
      </c>
      <c r="R34" s="112"/>
      <c r="S34" s="9">
        <f>+'Ark1'!T28</f>
        <v>6.2627436500378986</v>
      </c>
      <c r="T34" s="114">
        <f t="shared" ref="T34" si="40">+S34-S33</f>
        <v>-6.8288984391823071E-2</v>
      </c>
      <c r="U34" s="93">
        <f>+'Ark1'!W28</f>
        <v>12.760168684532719</v>
      </c>
      <c r="V34" s="8"/>
      <c r="W34" s="491">
        <f>+'Ark1'!AH28</f>
        <v>3.6982334764949369</v>
      </c>
      <c r="X34" s="8"/>
      <c r="Y34" s="120">
        <f>+'Ark1'!X28</f>
        <v>87.41862137318536</v>
      </c>
      <c r="Z34" s="83">
        <f>+'Ark1'!Y28</f>
        <v>66.039605884524917</v>
      </c>
      <c r="AA34" s="120">
        <f>+'Ark1'!Z28</f>
        <v>8.7238119790252924</v>
      </c>
      <c r="AB34" s="315">
        <f>+'Ark1'!Q28</f>
        <v>8961</v>
      </c>
      <c r="AC34" s="83">
        <f t="shared" ref="AC34" si="41">+AB34-AB33</f>
        <v>-71</v>
      </c>
      <c r="AD34" s="120">
        <f>+B34/AB34</f>
        <v>5.7423278651936167</v>
      </c>
      <c r="AE34" s="12"/>
      <c r="AF34" s="84">
        <f>+'Ark1'!AD28</f>
        <v>47.00153082170101</v>
      </c>
      <c r="AG34" s="315">
        <f>+(I34*B34)/1000</f>
        <v>1374.1876000000104</v>
      </c>
      <c r="AH34" s="40">
        <f t="shared" ref="AH34" si="42">100*AG34/AG33</f>
        <v>101.56902724272624</v>
      </c>
      <c r="AI34" s="83"/>
      <c r="AJ34" s="6"/>
      <c r="AQ34" s="301">
        <f t="shared" ref="AQ34:AT34" si="43">+AQ33</f>
        <v>43028</v>
      </c>
      <c r="AR34" s="22">
        <f t="shared" si="43"/>
        <v>25.910581481825876</v>
      </c>
      <c r="AS34" s="22">
        <f t="shared" si="43"/>
        <v>7.2549735056242435</v>
      </c>
      <c r="AT34" s="22">
        <f t="shared" si="43"/>
        <v>6.0571023519568641</v>
      </c>
    </row>
    <row r="35" spans="1:46" s="514" customFormat="1" ht="17.399999999999999">
      <c r="A35" s="8">
        <f t="shared" si="6"/>
        <v>2023</v>
      </c>
      <c r="B35" s="304">
        <f>+'Ark1'!R29</f>
        <v>48737</v>
      </c>
      <c r="C35" s="365">
        <f t="shared" ref="C35:C36" si="44">+B35-B34</f>
        <v>-2720</v>
      </c>
      <c r="D35" s="215"/>
      <c r="E35" s="214">
        <f t="shared" ref="E35:E36" si="45">100*B35/B34</f>
        <v>94.714033076160675</v>
      </c>
      <c r="F35" s="115"/>
      <c r="G35" s="488">
        <f>+'Ark1'!AI29</f>
        <v>14858</v>
      </c>
      <c r="H35" s="6"/>
      <c r="I35" s="68">
        <f>+'Ark1'!U29</f>
        <v>26.197353140324704</v>
      </c>
      <c r="J35" s="246">
        <f t="shared" ref="J35:J36" si="46">+I35-I34</f>
        <v>-0.5081990683157187</v>
      </c>
      <c r="K35" s="112"/>
      <c r="L35" s="486">
        <f>+'Ark1'!AJ29</f>
        <v>110.22142280253122</v>
      </c>
      <c r="M35" s="112"/>
      <c r="N35" s="487">
        <f>+'Ark1'!AK29</f>
        <v>19.870012120945528</v>
      </c>
      <c r="O35" s="6"/>
      <c r="P35" s="10">
        <f>+'Ark1'!S29</f>
        <v>7.2327595050987981</v>
      </c>
      <c r="Q35" s="114">
        <f t="shared" ref="Q35:Q36" si="47">+P35-P34</f>
        <v>0.1827954574473587</v>
      </c>
      <c r="R35" s="112"/>
      <c r="S35" s="9">
        <f>+'Ark1'!T29</f>
        <v>6.2229517614953709</v>
      </c>
      <c r="T35" s="114">
        <f t="shared" ref="T35:T36" si="48">+S35-S34</f>
        <v>-3.9791888542527687E-2</v>
      </c>
      <c r="U35" s="93">
        <f>+'Ark1'!W29</f>
        <v>11.878039272010998</v>
      </c>
      <c r="V35" s="8"/>
      <c r="W35" s="491">
        <f>+'Ark1'!AH29</f>
        <v>3.8061431766419762</v>
      </c>
      <c r="X35" s="8"/>
      <c r="Y35" s="120">
        <f>+'Ark1'!X29</f>
        <v>86.367646757083989</v>
      </c>
      <c r="Z35" s="83">
        <f>+'Ark1'!Y29</f>
        <v>64.043744998666327</v>
      </c>
      <c r="AA35" s="120">
        <f>+'Ark1'!Z29</f>
        <v>8.5693190951614113</v>
      </c>
      <c r="AB35" s="315">
        <f>+'Ark1'!Q29</f>
        <v>8638</v>
      </c>
      <c r="AC35" s="83">
        <f t="shared" ref="AC35:AC36" si="49">+AB35-AB34</f>
        <v>-323</v>
      </c>
      <c r="AD35" s="120">
        <f>+B35/AB35</f>
        <v>5.6421625376244497</v>
      </c>
      <c r="AE35" s="12"/>
      <c r="AF35" s="84">
        <f>+'Ark1'!AD29</f>
        <v>42.487928411004035</v>
      </c>
      <c r="AG35" s="315">
        <f>+(I35*B35)/1000</f>
        <v>1276.7804000000051</v>
      </c>
      <c r="AH35" s="40">
        <f t="shared" ref="AH35:AH36" si="50">100*AG35/AG34</f>
        <v>92.911651946211364</v>
      </c>
      <c r="AI35" s="83"/>
      <c r="AJ35" s="6"/>
      <c r="AQ35" s="301">
        <f t="shared" ref="AQ35:AT35" si="51">+AQ34</f>
        <v>43028</v>
      </c>
      <c r="AR35" s="22">
        <f t="shared" si="51"/>
        <v>25.910581481825876</v>
      </c>
      <c r="AS35" s="22">
        <f t="shared" si="51"/>
        <v>7.2549735056242435</v>
      </c>
      <c r="AT35" s="22">
        <f t="shared" si="51"/>
        <v>6.0571023519568641</v>
      </c>
    </row>
    <row r="36" spans="1:46" ht="17.399999999999999">
      <c r="A36" s="8">
        <f t="shared" si="6"/>
        <v>2024</v>
      </c>
      <c r="B36" s="304">
        <f>+'Ark1'!R30</f>
        <v>43028</v>
      </c>
      <c r="C36" s="365">
        <f t="shared" si="44"/>
        <v>-5709</v>
      </c>
      <c r="D36" s="215"/>
      <c r="E36" s="214">
        <f t="shared" si="45"/>
        <v>88.286107064447961</v>
      </c>
      <c r="F36" s="115"/>
      <c r="G36" s="488">
        <f>+'Ark1'!AI30</f>
        <v>42073</v>
      </c>
      <c r="H36" s="6"/>
      <c r="I36" s="68">
        <f>+'Ark1'!U30</f>
        <v>25.910581481825876</v>
      </c>
      <c r="J36" s="246">
        <f t="shared" si="46"/>
        <v>-0.28677165849882869</v>
      </c>
      <c r="K36" s="112"/>
      <c r="L36" s="486">
        <f>+'Ark1'!AJ30</f>
        <v>107.91352886649437</v>
      </c>
      <c r="M36" s="112"/>
      <c r="N36" s="487">
        <f>+'Ark1'!AK30</f>
        <v>19.830041155424222</v>
      </c>
      <c r="O36" s="6"/>
      <c r="P36" s="10">
        <f>+'Ark1'!S30</f>
        <v>7.2549735056242435</v>
      </c>
      <c r="Q36" s="114">
        <f t="shared" si="47"/>
        <v>2.2214000525445421E-2</v>
      </c>
      <c r="R36" s="112"/>
      <c r="S36" s="9">
        <f>+'Ark1'!T30</f>
        <v>6.0571023519568641</v>
      </c>
      <c r="T36" s="114">
        <f t="shared" si="48"/>
        <v>-0.1658494095385068</v>
      </c>
      <c r="U36" s="93">
        <f>+'Ark1'!W30</f>
        <v>10.400204517988282</v>
      </c>
      <c r="V36" s="8"/>
      <c r="W36" s="491">
        <f>+'Ark1'!AH30</f>
        <v>4.5598215115738574</v>
      </c>
      <c r="X36" s="8"/>
      <c r="Y36" s="120">
        <f>+'Ark1'!X30</f>
        <v>84.714604443618114</v>
      </c>
      <c r="Z36" s="83">
        <f>+'Ark1'!Y30</f>
        <v>62.71730036255461</v>
      </c>
      <c r="AA36" s="120">
        <f>+'Ark1'!Z30</f>
        <v>8.7710481146517285</v>
      </c>
      <c r="AB36" s="315">
        <f>+'Ark1'!Q30</f>
        <v>8116</v>
      </c>
      <c r="AC36" s="83">
        <f t="shared" si="49"/>
        <v>-522</v>
      </c>
      <c r="AD36" s="120">
        <f>+B36/AB36</f>
        <v>5.3016264169541643</v>
      </c>
      <c r="AE36" s="12"/>
      <c r="AF36" s="84">
        <f>+'Ark1'!AD30</f>
        <v>41.857041079876545</v>
      </c>
      <c r="AG36" s="315">
        <f>+(I36*B36)/1000</f>
        <v>1114.8805000000036</v>
      </c>
      <c r="AH36" s="40">
        <f t="shared" si="50"/>
        <v>87.319675333361886</v>
      </c>
      <c r="AI36" s="83"/>
      <c r="AJ36" s="6"/>
      <c r="AQ36" s="301">
        <f t="shared" ref="AQ36:AT36" si="52">+AQ35</f>
        <v>43028</v>
      </c>
      <c r="AR36" s="22">
        <f t="shared" si="52"/>
        <v>25.910581481825876</v>
      </c>
      <c r="AS36" s="22">
        <f t="shared" si="52"/>
        <v>7.2549735056242435</v>
      </c>
      <c r="AT36" s="22">
        <f t="shared" si="52"/>
        <v>6.0571023519568641</v>
      </c>
    </row>
    <row r="37" spans="1:46" ht="17.399999999999999">
      <c r="A37" s="6"/>
      <c r="B37" s="6"/>
      <c r="C37" s="312"/>
      <c r="D37" s="6"/>
      <c r="E37" s="6"/>
      <c r="F37" s="115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112"/>
      <c r="S37" s="6"/>
      <c r="T37" s="6"/>
      <c r="U37" s="6"/>
      <c r="V37" s="8"/>
      <c r="W37" s="8"/>
      <c r="X37" s="8"/>
      <c r="Y37" s="6"/>
      <c r="Z37" s="6"/>
      <c r="AA37" s="6"/>
      <c r="AB37" s="312"/>
      <c r="AC37" s="6"/>
      <c r="AD37" s="269"/>
      <c r="AE37" s="12"/>
      <c r="AF37" s="6"/>
      <c r="AG37" s="312"/>
      <c r="AH37" s="6"/>
      <c r="AI37" s="6"/>
      <c r="AJ37" s="6"/>
    </row>
    <row r="40" spans="1:46" ht="15.6">
      <c r="B40" s="2">
        <v>2022</v>
      </c>
      <c r="C40" s="492">
        <f>100*G34/B34</f>
        <v>6.183803952814972</v>
      </c>
      <c r="E40" s="3" t="s">
        <v>670</v>
      </c>
    </row>
    <row r="41" spans="1:46" ht="15.6">
      <c r="B41" s="2">
        <v>2023</v>
      </c>
      <c r="C41" s="492">
        <f t="shared" ref="C41:C42" si="53">100*G35/B35</f>
        <v>30.486078338839075</v>
      </c>
      <c r="E41" s="3" t="s">
        <v>670</v>
      </c>
    </row>
    <row r="42" spans="1:46" ht="15.6">
      <c r="B42" s="2">
        <v>2024</v>
      </c>
      <c r="C42" s="492">
        <f t="shared" si="53"/>
        <v>97.780515013479601</v>
      </c>
      <c r="D42" s="514"/>
      <c r="E42" s="3" t="s">
        <v>670</v>
      </c>
      <c r="F42" s="514"/>
      <c r="G42" s="514"/>
      <c r="H42" s="514"/>
      <c r="I42" s="514"/>
      <c r="J42" s="514"/>
      <c r="P42" s="514"/>
    </row>
    <row r="62" spans="30:49" ht="15.6">
      <c r="AD62"/>
      <c r="AU62" s="97" t="s">
        <v>566</v>
      </c>
      <c r="AV62" s="97" t="s">
        <v>0</v>
      </c>
      <c r="AW62" s="97" t="s">
        <v>564</v>
      </c>
    </row>
    <row r="63" spans="30:49" ht="15.6">
      <c r="AD63"/>
      <c r="AU63" s="253">
        <v>1</v>
      </c>
      <c r="AV63" s="97" t="s">
        <v>28</v>
      </c>
      <c r="AW63" s="97" t="s">
        <v>92</v>
      </c>
    </row>
    <row r="64" spans="30:49" ht="15.6">
      <c r="AD64"/>
      <c r="AU64" s="253">
        <v>2</v>
      </c>
      <c r="AV64" s="97" t="s">
        <v>29</v>
      </c>
      <c r="AW64" s="254" t="s">
        <v>93</v>
      </c>
    </row>
    <row r="65" spans="30:49" ht="15.6">
      <c r="AD65"/>
      <c r="AU65" s="253">
        <v>3</v>
      </c>
      <c r="AV65" s="97" t="s">
        <v>30</v>
      </c>
      <c r="AW65" s="97" t="s">
        <v>94</v>
      </c>
    </row>
    <row r="66" spans="30:49" ht="15.6">
      <c r="AD66"/>
      <c r="AU66" s="255">
        <v>4</v>
      </c>
      <c r="AV66" s="256" t="s">
        <v>31</v>
      </c>
      <c r="AW66" s="256" t="s">
        <v>95</v>
      </c>
    </row>
    <row r="67" spans="30:49" ht="15.6">
      <c r="AD67"/>
      <c r="AU67" s="255">
        <v>5</v>
      </c>
      <c r="AV67" s="256" t="s">
        <v>401</v>
      </c>
      <c r="AW67" s="256" t="s">
        <v>565</v>
      </c>
    </row>
    <row r="68" spans="30:49" ht="15.6">
      <c r="AD68"/>
      <c r="AU68" s="255">
        <v>6</v>
      </c>
      <c r="AV68" s="256" t="s">
        <v>32</v>
      </c>
      <c r="AW68" s="256" t="s">
        <v>97</v>
      </c>
    </row>
    <row r="69" spans="30:49" ht="15.6">
      <c r="AD69"/>
      <c r="AU69" s="253">
        <v>7</v>
      </c>
      <c r="AV69" s="97" t="s">
        <v>33</v>
      </c>
      <c r="AW69" s="97" t="s">
        <v>98</v>
      </c>
    </row>
    <row r="70" spans="30:49" ht="15.6">
      <c r="AD70"/>
      <c r="AU70" s="253">
        <v>8</v>
      </c>
      <c r="AV70" s="97" t="s">
        <v>34</v>
      </c>
      <c r="AW70" s="254" t="s">
        <v>99</v>
      </c>
    </row>
    <row r="71" spans="30:49" ht="15.6">
      <c r="AD71"/>
      <c r="AU71" s="253">
        <v>9</v>
      </c>
      <c r="AV71" s="97" t="s">
        <v>35</v>
      </c>
      <c r="AW71" s="97" t="s">
        <v>100</v>
      </c>
    </row>
    <row r="72" spans="30:49" ht="15.6">
      <c r="AD72"/>
      <c r="AU72" s="255">
        <v>10</v>
      </c>
      <c r="AV72" s="256" t="s">
        <v>36</v>
      </c>
      <c r="AW72" s="256" t="s">
        <v>101</v>
      </c>
    </row>
    <row r="73" spans="30:49" ht="15.6">
      <c r="AD73"/>
      <c r="AU73" s="255">
        <v>11</v>
      </c>
      <c r="AV73" s="256" t="s">
        <v>37</v>
      </c>
      <c r="AW73" s="257" t="s">
        <v>102</v>
      </c>
    </row>
    <row r="74" spans="30:49" ht="15.6">
      <c r="AD74"/>
      <c r="AU74" s="255">
        <v>12</v>
      </c>
      <c r="AV74" s="256" t="s">
        <v>38</v>
      </c>
      <c r="AW74" s="256" t="s">
        <v>103</v>
      </c>
    </row>
    <row r="75" spans="30:49" ht="15.6">
      <c r="AD75"/>
      <c r="AU75" s="253">
        <v>13</v>
      </c>
      <c r="AV75" s="97" t="s">
        <v>39</v>
      </c>
      <c r="AW75" s="97" t="s">
        <v>104</v>
      </c>
    </row>
    <row r="76" spans="30:49" ht="15.6">
      <c r="AD76"/>
      <c r="AU76" s="253">
        <v>14</v>
      </c>
      <c r="AV76" s="97" t="s">
        <v>402</v>
      </c>
      <c r="AW76" s="254" t="s">
        <v>105</v>
      </c>
    </row>
    <row r="77" spans="30:49" ht="15.6">
      <c r="AD77"/>
      <c r="AU77" s="253">
        <v>15</v>
      </c>
      <c r="AV77" s="97" t="s">
        <v>40</v>
      </c>
      <c r="AW77" s="97" t="s">
        <v>106</v>
      </c>
    </row>
    <row r="125" spans="1:38">
      <c r="A125" s="30"/>
      <c r="B125" s="30"/>
      <c r="C125" s="317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</row>
    <row r="126" spans="1:38">
      <c r="A126" s="38"/>
      <c r="B126" s="38"/>
      <c r="C126" s="31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0"/>
      <c r="V126" s="30"/>
      <c r="W126" s="30"/>
      <c r="X126" s="30"/>
      <c r="Y126" s="30"/>
      <c r="Z126" s="30"/>
      <c r="AA126" s="30"/>
      <c r="AB126" s="317"/>
      <c r="AC126" s="30"/>
      <c r="AD126" s="270"/>
      <c r="AE126" s="30"/>
      <c r="AF126" s="30"/>
      <c r="AG126" s="317"/>
      <c r="AH126" s="30"/>
      <c r="AI126" s="30"/>
      <c r="AJ126" s="30"/>
      <c r="AK126" s="30"/>
      <c r="AL126" s="30"/>
    </row>
    <row r="127" spans="1:38">
      <c r="A127" s="38"/>
      <c r="B127" s="38"/>
      <c r="C127" s="31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18"/>
      <c r="AC127" s="38"/>
      <c r="AD127" s="271"/>
      <c r="AE127" s="38"/>
      <c r="AF127" s="38"/>
      <c r="AG127" s="318"/>
      <c r="AH127" s="38"/>
      <c r="AI127" s="38"/>
      <c r="AJ127" s="38"/>
      <c r="AK127" s="38"/>
      <c r="AL127" s="38"/>
    </row>
    <row r="128" spans="1:38">
      <c r="A128" s="38"/>
      <c r="B128" s="38"/>
      <c r="C128" s="31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18"/>
      <c r="AC128" s="38"/>
      <c r="AD128" s="271"/>
      <c r="AE128" s="38"/>
      <c r="AF128" s="38"/>
      <c r="AG128" s="318"/>
      <c r="AH128" s="38"/>
      <c r="AI128" s="38"/>
      <c r="AJ128" s="38"/>
      <c r="AK128" s="38"/>
      <c r="AL128" s="38"/>
    </row>
    <row r="129" spans="1:38">
      <c r="A129" s="38"/>
      <c r="B129" s="38"/>
      <c r="C129" s="31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18"/>
      <c r="AC129" s="38"/>
      <c r="AD129" s="271"/>
      <c r="AE129" s="38"/>
      <c r="AF129" s="38"/>
      <c r="AG129" s="318"/>
      <c r="AH129" s="38"/>
      <c r="AI129" s="38"/>
      <c r="AJ129" s="38"/>
      <c r="AK129" s="38"/>
      <c r="AL129" s="38"/>
    </row>
    <row r="130" spans="1:38">
      <c r="A130" s="38"/>
      <c r="B130" s="38"/>
      <c r="C130" s="31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18"/>
      <c r="AC130" s="38"/>
      <c r="AD130" s="271"/>
      <c r="AE130" s="38"/>
      <c r="AF130" s="38"/>
      <c r="AG130" s="318"/>
      <c r="AH130" s="38"/>
      <c r="AI130" s="38"/>
      <c r="AJ130" s="38"/>
      <c r="AK130" s="38"/>
      <c r="AL130" s="38"/>
    </row>
    <row r="131" spans="1:38">
      <c r="A131" s="38"/>
      <c r="B131" s="38"/>
      <c r="C131" s="31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18"/>
      <c r="AC131" s="38"/>
      <c r="AD131" s="271"/>
      <c r="AE131" s="38"/>
      <c r="AF131" s="38"/>
      <c r="AG131" s="318"/>
      <c r="AH131" s="38"/>
      <c r="AI131" s="38"/>
      <c r="AJ131" s="38"/>
      <c r="AK131" s="38"/>
      <c r="AL131" s="38"/>
    </row>
    <row r="132" spans="1:38">
      <c r="A132" s="38"/>
      <c r="B132" s="38"/>
      <c r="C132" s="31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18"/>
      <c r="AC132" s="38"/>
      <c r="AD132" s="271"/>
      <c r="AE132" s="38"/>
      <c r="AF132" s="38"/>
      <c r="AG132" s="318"/>
      <c r="AH132" s="38"/>
      <c r="AI132" s="38"/>
      <c r="AJ132" s="38"/>
      <c r="AK132" s="38"/>
      <c r="AL132" s="38"/>
    </row>
    <row r="133" spans="1:38">
      <c r="A133" s="38"/>
      <c r="B133" s="38"/>
      <c r="C133" s="31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18"/>
      <c r="AC133" s="38"/>
      <c r="AD133" s="271"/>
      <c r="AE133" s="38"/>
      <c r="AF133" s="38"/>
      <c r="AG133" s="318"/>
      <c r="AH133" s="38"/>
      <c r="AI133" s="38"/>
      <c r="AJ133" s="38"/>
      <c r="AK133" s="38"/>
      <c r="AL133" s="38"/>
    </row>
    <row r="134" spans="1:38">
      <c r="A134" s="38"/>
      <c r="B134" s="38"/>
      <c r="C134" s="31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18"/>
      <c r="AC134" s="38"/>
      <c r="AD134" s="271"/>
      <c r="AE134" s="38"/>
      <c r="AF134" s="38"/>
      <c r="AG134" s="318"/>
      <c r="AH134" s="38"/>
      <c r="AI134" s="38"/>
      <c r="AJ134" s="38"/>
      <c r="AK134" s="38"/>
      <c r="AL134" s="38"/>
    </row>
    <row r="135" spans="1:38">
      <c r="A135" s="38"/>
      <c r="B135" s="38"/>
      <c r="C135" s="31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18"/>
      <c r="AC135" s="38"/>
      <c r="AD135" s="271"/>
      <c r="AE135" s="38"/>
      <c r="AF135" s="38"/>
      <c r="AG135" s="318"/>
      <c r="AH135" s="38"/>
      <c r="AI135" s="38"/>
      <c r="AJ135" s="38"/>
      <c r="AK135" s="38"/>
      <c r="AL135" s="38"/>
    </row>
    <row r="136" spans="1:38">
      <c r="A136" s="38"/>
      <c r="B136" s="38"/>
      <c r="C136" s="31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18"/>
      <c r="AC136" s="38"/>
      <c r="AD136" s="271"/>
      <c r="AE136" s="38"/>
      <c r="AF136" s="38"/>
      <c r="AG136" s="318"/>
      <c r="AH136" s="38"/>
      <c r="AI136" s="38"/>
      <c r="AJ136" s="38"/>
      <c r="AK136" s="38"/>
      <c r="AL136" s="38"/>
    </row>
    <row r="137" spans="1:38">
      <c r="A137" s="38"/>
      <c r="B137" s="38"/>
      <c r="C137" s="31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18"/>
      <c r="AC137" s="38"/>
      <c r="AD137" s="271"/>
      <c r="AE137" s="38"/>
      <c r="AF137" s="38"/>
      <c r="AG137" s="318"/>
      <c r="AH137" s="38"/>
      <c r="AI137" s="38"/>
      <c r="AJ137" s="38"/>
      <c r="AK137" s="38"/>
      <c r="AL137" s="38"/>
    </row>
    <row r="138" spans="1:38">
      <c r="A138" s="38"/>
      <c r="B138" s="38"/>
      <c r="C138" s="31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18"/>
      <c r="AC138" s="38"/>
      <c r="AD138" s="271"/>
      <c r="AE138" s="38"/>
      <c r="AF138" s="38"/>
      <c r="AG138" s="318"/>
      <c r="AH138" s="38"/>
      <c r="AI138" s="38"/>
      <c r="AJ138" s="38"/>
      <c r="AK138" s="38"/>
      <c r="AL138" s="38"/>
    </row>
    <row r="139" spans="1:38">
      <c r="A139" s="38"/>
      <c r="B139" s="38"/>
      <c r="C139" s="31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18"/>
      <c r="AC139" s="38"/>
      <c r="AD139" s="271"/>
      <c r="AE139" s="38"/>
      <c r="AF139" s="38"/>
      <c r="AG139" s="318"/>
      <c r="AH139" s="38"/>
      <c r="AI139" s="38"/>
      <c r="AJ139" s="38"/>
      <c r="AK139" s="38"/>
      <c r="AL139" s="38"/>
    </row>
    <row r="140" spans="1:38">
      <c r="A140" s="38"/>
      <c r="B140" s="38"/>
      <c r="C140" s="31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18"/>
      <c r="AC140" s="38"/>
      <c r="AD140" s="271"/>
      <c r="AE140" s="38"/>
      <c r="AF140" s="38"/>
      <c r="AG140" s="318"/>
      <c r="AH140" s="38"/>
      <c r="AI140" s="38"/>
      <c r="AJ140" s="38"/>
      <c r="AK140" s="38"/>
      <c r="AL140" s="38"/>
    </row>
    <row r="141" spans="1:38">
      <c r="A141" s="38"/>
      <c r="B141" s="38"/>
      <c r="C141" s="31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18"/>
      <c r="AC141" s="38"/>
      <c r="AD141" s="271"/>
      <c r="AE141" s="38"/>
      <c r="AF141" s="38"/>
      <c r="AG141" s="318"/>
      <c r="AH141" s="38"/>
      <c r="AI141" s="38"/>
      <c r="AJ141" s="38"/>
      <c r="AK141" s="38"/>
      <c r="AL141" s="38"/>
    </row>
    <row r="142" spans="1:38">
      <c r="A142" s="38"/>
      <c r="B142" s="38"/>
      <c r="C142" s="31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18"/>
      <c r="AC142" s="38"/>
      <c r="AD142" s="271"/>
      <c r="AE142" s="38"/>
      <c r="AF142" s="38"/>
      <c r="AG142" s="318"/>
      <c r="AH142" s="38"/>
      <c r="AI142" s="38"/>
      <c r="AJ142" s="38"/>
      <c r="AK142" s="38"/>
      <c r="AL142" s="38"/>
    </row>
    <row r="143" spans="1:38">
      <c r="U143" s="38"/>
      <c r="V143" s="38"/>
      <c r="W143" s="38"/>
      <c r="X143" s="38"/>
      <c r="Y143" s="38"/>
      <c r="Z143" s="38"/>
      <c r="AA143" s="38"/>
      <c r="AB143" s="318"/>
      <c r="AC143" s="38"/>
      <c r="AD143" s="271"/>
      <c r="AE143" s="38"/>
      <c r="AF143" s="38"/>
      <c r="AG143" s="318"/>
      <c r="AH143" s="38"/>
      <c r="AI143" s="38"/>
      <c r="AJ143" s="38"/>
      <c r="AK143" s="38"/>
      <c r="AL143" s="38"/>
    </row>
  </sheetData>
  <mergeCells count="3">
    <mergeCell ref="I2:J2"/>
    <mergeCell ref="Q2:R2"/>
    <mergeCell ref="AA2:AF2"/>
  </mergeCells>
  <phoneticPr fontId="11" type="noConversion"/>
  <conditionalFormatting sqref="AH9:AH36">
    <cfRule type="cellIs" dxfId="208" priority="11" operator="lessThan">
      <formula>100</formula>
    </cfRule>
    <cfRule type="cellIs" dxfId="207" priority="12" operator="greaterThan">
      <formula>100</formula>
    </cfRule>
  </conditionalFormatting>
  <conditionalFormatting sqref="J9:J36 L9:O36">
    <cfRule type="cellIs" dxfId="206" priority="9" operator="lessThan">
      <formula>0</formula>
    </cfRule>
    <cfRule type="cellIs" dxfId="205" priority="10" operator="greaterThan">
      <formula>0</formula>
    </cfRule>
  </conditionalFormatting>
  <conditionalFormatting sqref="L9:L33 N9:N33 Q9:Q36">
    <cfRule type="cellIs" dxfId="204" priority="7" operator="lessThan">
      <formula>0</formula>
    </cfRule>
    <cfRule type="cellIs" dxfId="203" priority="8" operator="greaterThan">
      <formula>0</formula>
    </cfRule>
  </conditionalFormatting>
  <conditionalFormatting sqref="T9:T36">
    <cfRule type="cellIs" dxfId="202" priority="5" operator="lessThan">
      <formula>0</formula>
    </cfRule>
    <cfRule type="cellIs" dxfId="201" priority="6" operator="greaterThan">
      <formula>0</formula>
    </cfRule>
  </conditionalFormatting>
  <conditionalFormatting sqref="C8:C36">
    <cfRule type="cellIs" dxfId="200" priority="3" operator="lessThan">
      <formula>0</formula>
    </cfRule>
    <cfRule type="cellIs" dxfId="199" priority="4" operator="greaterThan">
      <formula>0</formula>
    </cfRule>
  </conditionalFormatting>
  <conditionalFormatting sqref="AC9:AC36">
    <cfRule type="cellIs" dxfId="198" priority="1" operator="lessThan">
      <formula>0</formula>
    </cfRule>
    <cfRule type="cellIs" dxfId="197" priority="2" operator="greaterThan">
      <formula>0</formula>
    </cfRule>
  </conditionalFormatting>
  <pageMargins left="0.75" right="0.75" top="1" bottom="1" header="0.5" footer="0.5"/>
  <pageSetup paperSize="9" orientation="landscape" r:id="rId1"/>
  <headerFooter alignWithMargins="0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48E66-9C7C-40B4-AC33-5692F277E645}">
  <dimension ref="M1:AO588"/>
  <sheetViews>
    <sheetView zoomScale="95" zoomScaleNormal="95" workbookViewId="0">
      <selection activeCell="P15" sqref="P15"/>
    </sheetView>
  </sheetViews>
  <sheetFormatPr baseColWidth="10" defaultRowHeight="15"/>
  <cols>
    <col min="12" max="12" width="14.26953125" customWidth="1"/>
    <col min="14" max="14" width="7" customWidth="1"/>
    <col min="34" max="34" width="14" customWidth="1"/>
    <col min="35" max="35" width="12.54296875" customWidth="1"/>
    <col min="36" max="36" width="10.90625" customWidth="1"/>
  </cols>
  <sheetData>
    <row r="1" spans="24:41" ht="15.6">
      <c r="X1" s="2"/>
      <c r="Y1" s="5"/>
    </row>
    <row r="2" spans="24:41" s="183" customFormat="1" ht="31.8">
      <c r="X2" s="2"/>
      <c r="Y2" s="5"/>
      <c r="Z2"/>
      <c r="AA2"/>
      <c r="AB2"/>
      <c r="AC2"/>
      <c r="AD2"/>
      <c r="AE2"/>
      <c r="AF2"/>
      <c r="AG2"/>
      <c r="AH2"/>
      <c r="AI2"/>
      <c r="AJ2"/>
      <c r="AK2"/>
      <c r="AL2"/>
    </row>
    <row r="3" spans="24:41" ht="15.6">
      <c r="X3" s="2"/>
      <c r="Y3" s="5"/>
    </row>
    <row r="4" spans="24:41" ht="15.6">
      <c r="X4" s="2"/>
      <c r="Y4" s="5"/>
    </row>
    <row r="5" spans="24:41" s="187" customFormat="1" ht="19.8">
      <c r="X5" s="2"/>
      <c r="Y5" s="5"/>
      <c r="Z5"/>
      <c r="AA5"/>
      <c r="AB5"/>
      <c r="AC5"/>
      <c r="AD5"/>
      <c r="AE5"/>
      <c r="AF5"/>
      <c r="AG5"/>
      <c r="AH5"/>
      <c r="AI5"/>
      <c r="AJ5"/>
      <c r="AK5"/>
      <c r="AL5"/>
      <c r="AM5" s="184"/>
      <c r="AN5" s="186"/>
      <c r="AO5" s="186"/>
    </row>
    <row r="6" spans="24:41" ht="15.6">
      <c r="X6" s="2"/>
      <c r="Y6" s="5"/>
    </row>
    <row r="7" spans="24:41" ht="15.6">
      <c r="X7" s="2"/>
      <c r="Y7" s="5"/>
    </row>
    <row r="8" spans="24:41" ht="15.75" customHeight="1">
      <c r="X8" s="2"/>
      <c r="Y8" s="5"/>
    </row>
    <row r="9" spans="24:41">
      <c r="X9" s="4"/>
      <c r="Y9" s="4"/>
      <c r="Z9" s="4"/>
      <c r="AA9" s="4"/>
    </row>
    <row r="10" spans="24:41" ht="15.6">
      <c r="X10" s="4"/>
      <c r="Y10" s="59"/>
      <c r="Z10" s="1"/>
      <c r="AA10" s="5"/>
    </row>
    <row r="11" spans="24:41" ht="15.6">
      <c r="X11" s="4"/>
      <c r="Y11" s="59"/>
      <c r="Z11" s="1"/>
      <c r="AA11" s="5"/>
    </row>
    <row r="12" spans="24:41" ht="15.6">
      <c r="X12" s="4"/>
      <c r="Y12" s="59"/>
      <c r="Z12" s="1"/>
      <c r="AA12" s="5"/>
    </row>
    <row r="13" spans="24:41" ht="15.6">
      <c r="X13" s="4"/>
      <c r="Y13" s="59"/>
      <c r="Z13" s="1"/>
      <c r="AA13" s="5"/>
    </row>
    <row r="14" spans="24:41" ht="15.6">
      <c r="X14" s="4"/>
      <c r="Y14" s="59"/>
      <c r="Z14" s="1"/>
      <c r="AA14" s="5"/>
    </row>
    <row r="15" spans="24:41" ht="15.6">
      <c r="X15" s="4"/>
      <c r="Y15" s="59"/>
      <c r="Z15" s="1"/>
      <c r="AA15" s="5"/>
      <c r="AC15" s="2"/>
      <c r="AD15" s="2"/>
      <c r="AE15" s="2"/>
    </row>
    <row r="16" spans="24:41" ht="15.6">
      <c r="X16" s="4"/>
      <c r="Y16" s="59"/>
      <c r="Z16" s="13"/>
      <c r="AA16" s="5"/>
      <c r="AC16" s="2"/>
      <c r="AD16" s="2"/>
      <c r="AE16" s="4"/>
      <c r="AF16" s="4"/>
      <c r="AG16" s="4"/>
    </row>
    <row r="17" spans="24:33" ht="15.6">
      <c r="X17" s="4"/>
      <c r="Y17" s="59"/>
      <c r="Z17" s="1"/>
      <c r="AA17" s="5"/>
    </row>
    <row r="18" spans="24:33" ht="15.6">
      <c r="X18" s="4"/>
      <c r="Y18" s="59"/>
      <c r="Z18" s="1"/>
      <c r="AA18" s="5"/>
    </row>
    <row r="19" spans="24:33" ht="15.6">
      <c r="X19" s="4"/>
      <c r="Y19" s="59"/>
      <c r="Z19" s="1"/>
      <c r="AA19" s="5"/>
      <c r="AC19" s="2"/>
      <c r="AD19" s="2"/>
      <c r="AE19" s="2"/>
    </row>
    <row r="20" spans="24:33" ht="15.6">
      <c r="X20" s="4"/>
      <c r="Y20" s="59"/>
      <c r="Z20" s="1"/>
      <c r="AA20" s="5"/>
      <c r="AC20" s="2"/>
      <c r="AD20" s="2"/>
      <c r="AE20" s="2"/>
    </row>
    <row r="21" spans="24:33" ht="15.6">
      <c r="X21" s="4"/>
      <c r="Y21" s="59"/>
      <c r="Z21" s="1"/>
      <c r="AA21" s="5"/>
      <c r="AC21" s="2"/>
      <c r="AD21" s="2"/>
      <c r="AE21" s="2"/>
    </row>
    <row r="22" spans="24:33" ht="15.6">
      <c r="X22" s="4"/>
      <c r="Y22" s="59"/>
      <c r="Z22" s="1"/>
      <c r="AA22" s="5"/>
      <c r="AC22" s="2"/>
      <c r="AD22" s="2"/>
      <c r="AE22" s="2"/>
    </row>
    <row r="23" spans="24:33" ht="15.6">
      <c r="X23" s="4"/>
      <c r="Y23" s="59"/>
      <c r="Z23" s="13"/>
      <c r="AA23" s="5"/>
      <c r="AC23" s="2"/>
      <c r="AD23" s="2"/>
      <c r="AE23" s="4"/>
      <c r="AF23" s="4"/>
      <c r="AG23" s="4"/>
    </row>
    <row r="24" spans="24:33" ht="15.6">
      <c r="X24" s="4"/>
      <c r="Y24" s="59"/>
      <c r="Z24" s="13"/>
      <c r="AA24" s="5"/>
      <c r="AC24" s="1"/>
      <c r="AD24" s="1"/>
      <c r="AE24" s="11"/>
      <c r="AF24" s="11"/>
      <c r="AG24" s="11"/>
    </row>
    <row r="25" spans="24:33" ht="15.6">
      <c r="X25" s="4"/>
      <c r="Y25" s="59"/>
      <c r="Z25" s="13"/>
      <c r="AA25" s="5"/>
      <c r="AC25" s="1"/>
      <c r="AD25" s="1"/>
      <c r="AE25" s="11"/>
      <c r="AF25" s="11"/>
      <c r="AG25" s="11"/>
    </row>
    <row r="26" spans="24:33" ht="15.6">
      <c r="X26" s="4"/>
      <c r="Y26" s="59"/>
      <c r="Z26" s="13"/>
      <c r="AA26" s="5"/>
      <c r="AC26" s="1"/>
      <c r="AD26" s="1"/>
      <c r="AE26" s="11"/>
      <c r="AF26" s="11"/>
      <c r="AG26" s="11"/>
    </row>
    <row r="27" spans="24:33" ht="15.6">
      <c r="X27" s="4"/>
      <c r="Y27" s="59"/>
      <c r="Z27" s="5"/>
      <c r="AA27" s="5"/>
      <c r="AC27" s="1"/>
      <c r="AD27" s="1"/>
      <c r="AE27" s="11"/>
      <c r="AF27" s="11"/>
      <c r="AG27" s="11"/>
    </row>
    <row r="28" spans="24:33" ht="15.6">
      <c r="X28" s="4"/>
      <c r="Y28" s="59"/>
      <c r="Z28" s="5"/>
      <c r="AA28" s="5"/>
      <c r="AC28" s="1"/>
      <c r="AD28" s="1"/>
      <c r="AE28" s="11"/>
      <c r="AF28" s="11"/>
      <c r="AG28" s="11"/>
    </row>
    <row r="29" spans="24:33" ht="15.6">
      <c r="X29" s="4"/>
      <c r="Y29" s="59"/>
      <c r="Z29" s="5"/>
      <c r="AA29" s="5"/>
      <c r="AC29" s="1"/>
      <c r="AD29" s="1"/>
      <c r="AE29" s="11"/>
      <c r="AF29" s="11"/>
      <c r="AG29" s="11"/>
    </row>
    <row r="30" spans="24:33" ht="15.6">
      <c r="X30" s="4"/>
      <c r="Y30" s="59"/>
      <c r="Z30" s="5"/>
      <c r="AA30" s="5"/>
      <c r="AC30" s="1"/>
      <c r="AD30" s="1"/>
      <c r="AE30" s="11"/>
      <c r="AF30" s="11"/>
      <c r="AG30" s="11"/>
    </row>
    <row r="31" spans="24:33" ht="15.6">
      <c r="X31" s="4"/>
      <c r="Y31" s="59"/>
      <c r="Z31" s="5"/>
      <c r="AA31" s="5"/>
      <c r="AC31" s="1"/>
      <c r="AD31" s="1"/>
      <c r="AE31" s="11"/>
      <c r="AF31" s="11"/>
      <c r="AG31" s="11"/>
    </row>
    <row r="32" spans="24:33" ht="15.6">
      <c r="X32" s="4"/>
      <c r="Y32" s="59"/>
      <c r="Z32" s="5"/>
      <c r="AA32" s="5"/>
      <c r="AC32" s="1"/>
      <c r="AD32" s="1"/>
      <c r="AE32" s="11"/>
      <c r="AF32" s="11"/>
      <c r="AG32" s="11"/>
    </row>
    <row r="33" spans="24:33" ht="15.6">
      <c r="X33" s="4"/>
      <c r="Y33" s="59"/>
      <c r="Z33" s="5"/>
      <c r="AA33" s="5"/>
      <c r="AC33" s="13"/>
      <c r="AD33" s="13"/>
      <c r="AE33" s="11"/>
      <c r="AF33" s="11"/>
      <c r="AG33" s="11"/>
    </row>
    <row r="34" spans="24:33" ht="16.5" customHeight="1">
      <c r="X34" s="4"/>
      <c r="Y34" s="59"/>
      <c r="Z34" s="5"/>
      <c r="AA34" s="5"/>
      <c r="AC34" s="13"/>
      <c r="AD34" s="13"/>
      <c r="AE34" s="11"/>
      <c r="AF34" s="11"/>
      <c r="AG34" s="11"/>
    </row>
    <row r="35" spans="24:33" ht="16.5" customHeight="1">
      <c r="X35" s="4"/>
      <c r="Y35" s="58"/>
      <c r="Z35" s="5"/>
      <c r="AA35" s="5"/>
      <c r="AC35" s="13"/>
      <c r="AD35" s="13"/>
      <c r="AE35" s="11"/>
      <c r="AF35" s="11"/>
      <c r="AG35" s="11"/>
    </row>
    <row r="36" spans="24:33">
      <c r="AC36" s="13"/>
      <c r="AD36" s="13"/>
      <c r="AE36" s="11"/>
      <c r="AF36" s="11"/>
      <c r="AG36" s="11"/>
    </row>
    <row r="37" spans="24:33" ht="17.25" customHeight="1">
      <c r="X37" s="2"/>
      <c r="Y37" s="58"/>
      <c r="AA37" s="5"/>
      <c r="AC37" s="13"/>
      <c r="AD37" s="13"/>
      <c r="AE37" s="11"/>
      <c r="AF37" s="11"/>
      <c r="AG37" s="11"/>
    </row>
    <row r="38" spans="24:33" ht="15.6">
      <c r="X38" s="2"/>
      <c r="Y38" s="58"/>
      <c r="AC38" s="13"/>
      <c r="AD38" s="13"/>
      <c r="AE38" s="11"/>
      <c r="AF38" s="11"/>
      <c r="AG38" s="11"/>
    </row>
    <row r="39" spans="24:33">
      <c r="X39" s="14"/>
      <c r="Y39" s="13"/>
      <c r="AC39" s="13"/>
      <c r="AD39" s="13"/>
      <c r="AE39" s="11"/>
      <c r="AF39" s="11"/>
      <c r="AG39" s="11"/>
    </row>
    <row r="40" spans="24:33" ht="21">
      <c r="X40" s="2"/>
      <c r="Y40" s="5"/>
      <c r="AC40" s="57"/>
      <c r="AD40" s="57"/>
      <c r="AE40" s="11"/>
      <c r="AF40" s="11"/>
      <c r="AG40" s="11"/>
    </row>
    <row r="41" spans="24:33">
      <c r="X41" s="4"/>
      <c r="Y41" s="4"/>
      <c r="Z41" s="4"/>
      <c r="AA41" s="4"/>
    </row>
    <row r="42" spans="24:33" ht="15.6">
      <c r="X42" s="4"/>
      <c r="Y42" s="16"/>
      <c r="Z42" s="1"/>
      <c r="AA42" s="18"/>
      <c r="AC42" s="1"/>
      <c r="AD42" s="5"/>
    </row>
    <row r="43" spans="24:33" ht="15.6">
      <c r="X43" s="4"/>
      <c r="Y43" s="16"/>
      <c r="Z43" s="1"/>
      <c r="AA43" s="18"/>
    </row>
    <row r="44" spans="24:33" ht="15.6">
      <c r="X44" s="4"/>
      <c r="Y44" s="16"/>
      <c r="Z44" s="1"/>
      <c r="AA44" s="18"/>
    </row>
    <row r="45" spans="24:33" ht="15.6">
      <c r="X45" s="4"/>
      <c r="Y45" s="16"/>
      <c r="Z45" s="1"/>
      <c r="AA45" s="18"/>
    </row>
    <row r="46" spans="24:33" ht="15.6">
      <c r="X46" s="4"/>
      <c r="Y46" s="16"/>
      <c r="Z46" s="13"/>
      <c r="AA46" s="18"/>
    </row>
    <row r="47" spans="24:33" ht="15.6">
      <c r="X47" s="4"/>
      <c r="Y47" s="16"/>
      <c r="Z47" s="13"/>
      <c r="AA47" s="18"/>
    </row>
    <row r="48" spans="24:33" ht="15.6">
      <c r="X48" s="4"/>
      <c r="Y48" s="16"/>
      <c r="Z48" s="13"/>
      <c r="AA48" s="18"/>
    </row>
    <row r="49" spans="24:27" ht="15.6">
      <c r="X49" s="4"/>
      <c r="Y49" s="16"/>
      <c r="Z49" s="13"/>
      <c r="AA49" s="18"/>
    </row>
    <row r="50" spans="24:27" ht="15.6">
      <c r="X50" s="4"/>
      <c r="Y50" s="16"/>
      <c r="Z50" s="5"/>
      <c r="AA50" s="18"/>
    </row>
    <row r="51" spans="24:27" ht="15.6">
      <c r="X51" s="4"/>
      <c r="Y51" s="16"/>
      <c r="Z51" s="5"/>
      <c r="AA51" s="18"/>
    </row>
    <row r="52" spans="24:27" ht="15.6">
      <c r="X52" s="4"/>
      <c r="Y52" s="16"/>
      <c r="Z52" s="5"/>
      <c r="AA52" s="18"/>
    </row>
    <row r="53" spans="24:27" ht="15.6">
      <c r="X53" s="4"/>
      <c r="Y53" s="16"/>
      <c r="Z53" s="5"/>
      <c r="AA53" s="18"/>
    </row>
    <row r="54" spans="24:27" ht="15.6">
      <c r="X54" s="4"/>
      <c r="Y54" s="16"/>
      <c r="Z54" s="5"/>
      <c r="AA54" s="18"/>
    </row>
    <row r="55" spans="24:27" ht="15.6">
      <c r="X55" s="4"/>
      <c r="Y55" s="16"/>
      <c r="Z55" s="5"/>
      <c r="AA55" s="18"/>
    </row>
    <row r="56" spans="24:27" ht="15.6">
      <c r="X56" s="4"/>
      <c r="Y56" s="16"/>
      <c r="Z56" s="5"/>
      <c r="AA56" s="18"/>
    </row>
    <row r="57" spans="24:27" ht="15.6">
      <c r="X57" s="4"/>
      <c r="Y57" s="16"/>
      <c r="Z57" s="5"/>
      <c r="AA57" s="18"/>
    </row>
    <row r="58" spans="24:27" ht="15.6">
      <c r="X58" s="4"/>
      <c r="Y58" s="18"/>
      <c r="Z58" s="5"/>
      <c r="AA58" s="18"/>
    </row>
    <row r="59" spans="24:27">
      <c r="X59" s="13"/>
    </row>
    <row r="60" spans="24:27" ht="15.6">
      <c r="X60" s="5"/>
      <c r="Y60" s="18"/>
      <c r="AA60" s="18"/>
    </row>
    <row r="61" spans="24:27">
      <c r="X61" s="13"/>
    </row>
    <row r="62" spans="24:27">
      <c r="X62" s="13"/>
    </row>
    <row r="63" spans="24:27" ht="15.6">
      <c r="X63" s="2"/>
      <c r="Y63" s="5"/>
    </row>
    <row r="64" spans="24:27">
      <c r="X64" s="4"/>
      <c r="Y64" s="4"/>
      <c r="Z64" s="4"/>
      <c r="AA64" s="4"/>
    </row>
    <row r="65" spans="24:27" ht="15.6">
      <c r="X65" s="4"/>
      <c r="Y65" s="13"/>
      <c r="Z65" s="1"/>
      <c r="AA65" s="5"/>
    </row>
    <row r="66" spans="24:27" ht="15.6">
      <c r="X66" s="4"/>
      <c r="Y66" s="13"/>
      <c r="Z66" s="1"/>
      <c r="AA66" s="5"/>
    </row>
    <row r="67" spans="24:27" ht="15.6">
      <c r="X67" s="4"/>
      <c r="Y67" s="13"/>
      <c r="Z67" s="1"/>
      <c r="AA67" s="5"/>
    </row>
    <row r="68" spans="24:27" ht="15.6">
      <c r="X68" s="4"/>
      <c r="Y68" s="13"/>
      <c r="Z68" s="1"/>
      <c r="AA68" s="5"/>
    </row>
    <row r="69" spans="24:27" ht="15.6">
      <c r="X69" s="4"/>
      <c r="Y69" s="13"/>
      <c r="Z69" s="13"/>
      <c r="AA69" s="5"/>
    </row>
    <row r="70" spans="24:27" ht="15.6">
      <c r="X70" s="4"/>
      <c r="Y70" s="13"/>
      <c r="Z70" s="13"/>
      <c r="AA70" s="5"/>
    </row>
    <row r="71" spans="24:27" ht="15.6">
      <c r="X71" s="4"/>
      <c r="Y71" s="13"/>
      <c r="Z71" s="13"/>
      <c r="AA71" s="5"/>
    </row>
    <row r="72" spans="24:27" ht="15.6">
      <c r="X72" s="4"/>
      <c r="Y72" s="13"/>
      <c r="Z72" s="13"/>
      <c r="AA72" s="5"/>
    </row>
    <row r="73" spans="24:27" ht="15.6">
      <c r="X73" s="4"/>
      <c r="Y73" s="13"/>
      <c r="Z73" s="5"/>
      <c r="AA73" s="5"/>
    </row>
    <row r="74" spans="24:27" ht="15.6">
      <c r="X74" s="4"/>
      <c r="Y74" s="13"/>
      <c r="Z74" s="5"/>
      <c r="AA74" s="5"/>
    </row>
    <row r="75" spans="24:27" ht="15.6">
      <c r="X75" s="4"/>
      <c r="Y75" s="13"/>
      <c r="Z75" s="5"/>
      <c r="AA75" s="5"/>
    </row>
    <row r="76" spans="24:27" ht="15.6">
      <c r="X76" s="4"/>
      <c r="Y76" s="13"/>
      <c r="Z76" s="5"/>
      <c r="AA76" s="5"/>
    </row>
    <row r="77" spans="24:27" ht="15.6">
      <c r="X77" s="4"/>
      <c r="Y77" s="13"/>
      <c r="Z77" s="5"/>
      <c r="AA77" s="5"/>
    </row>
    <row r="78" spans="24:27" ht="15.6">
      <c r="X78" s="4"/>
      <c r="Y78" s="13"/>
      <c r="Z78" s="5"/>
      <c r="AA78" s="5"/>
    </row>
    <row r="79" spans="24:27" ht="15.6">
      <c r="X79" s="4"/>
      <c r="Y79" s="13"/>
      <c r="Z79" s="5"/>
      <c r="AA79" s="5"/>
    </row>
    <row r="80" spans="24:27" ht="15.6">
      <c r="X80" s="4"/>
      <c r="Y80" s="13"/>
      <c r="Z80" s="5"/>
      <c r="AA80" s="5"/>
    </row>
    <row r="81" spans="24:27" ht="15.6">
      <c r="X81" s="4"/>
      <c r="Y81" s="5"/>
      <c r="Z81" s="5"/>
      <c r="AA81" s="5"/>
    </row>
    <row r="82" spans="24:27">
      <c r="X82" s="13"/>
    </row>
    <row r="83" spans="24:27" ht="15.6">
      <c r="X83" s="5"/>
      <c r="Y83" s="5"/>
      <c r="AA83" s="5"/>
    </row>
    <row r="84" spans="24:27">
      <c r="X84" s="13"/>
    </row>
    <row r="85" spans="24:27">
      <c r="X85" s="13"/>
    </row>
    <row r="86" spans="24:27" ht="15.6">
      <c r="X86" s="2"/>
      <c r="Y86" s="5"/>
      <c r="AA86" s="2"/>
    </row>
    <row r="87" spans="24:27">
      <c r="X87" s="4"/>
      <c r="Y87" s="4"/>
      <c r="Z87" s="4"/>
      <c r="AA87" s="4"/>
    </row>
    <row r="88" spans="24:27" ht="15.6">
      <c r="X88" s="4"/>
      <c r="Y88" s="13"/>
      <c r="Z88" s="1"/>
      <c r="AA88" s="5"/>
    </row>
    <row r="89" spans="24:27" ht="15.6">
      <c r="X89" s="4"/>
      <c r="Y89" s="13"/>
      <c r="Z89" s="1"/>
      <c r="AA89" s="5"/>
    </row>
    <row r="90" spans="24:27" ht="15.6">
      <c r="X90" s="4"/>
      <c r="Y90" s="13"/>
      <c r="Z90" s="1"/>
      <c r="AA90" s="5"/>
    </row>
    <row r="91" spans="24:27" ht="15.6">
      <c r="X91" s="4"/>
      <c r="Y91" s="13"/>
      <c r="Z91" s="1"/>
      <c r="AA91" s="5"/>
    </row>
    <row r="92" spans="24:27" ht="15.6">
      <c r="X92" s="4"/>
      <c r="Y92" s="13"/>
      <c r="Z92" s="13"/>
      <c r="AA92" s="5"/>
    </row>
    <row r="93" spans="24:27" ht="15.6">
      <c r="X93" s="4"/>
      <c r="Y93" s="13"/>
      <c r="Z93" s="13"/>
      <c r="AA93" s="5"/>
    </row>
    <row r="94" spans="24:27" ht="15.6">
      <c r="X94" s="4"/>
      <c r="Y94" s="13"/>
      <c r="Z94" s="13"/>
      <c r="AA94" s="5"/>
    </row>
    <row r="95" spans="24:27" ht="15.6">
      <c r="X95" s="4"/>
      <c r="Y95" s="13"/>
      <c r="Z95" s="13"/>
      <c r="AA95" s="5"/>
    </row>
    <row r="96" spans="24:27" ht="15.6">
      <c r="X96" s="4"/>
      <c r="Y96" s="13"/>
      <c r="Z96" s="5"/>
      <c r="AA96" s="5"/>
    </row>
    <row r="97" spans="24:27" ht="15.6">
      <c r="X97" s="4"/>
      <c r="Y97" s="13"/>
      <c r="Z97" s="5"/>
      <c r="AA97" s="5"/>
    </row>
    <row r="98" spans="24:27" ht="15.6">
      <c r="X98" s="4"/>
      <c r="Y98" s="13"/>
      <c r="Z98" s="5"/>
      <c r="AA98" s="5"/>
    </row>
    <row r="99" spans="24:27" ht="15.6">
      <c r="X99" s="4"/>
      <c r="Y99" s="13"/>
      <c r="Z99" s="5"/>
      <c r="AA99" s="5"/>
    </row>
    <row r="100" spans="24:27" ht="15.6">
      <c r="X100" s="4"/>
      <c r="Y100" s="13"/>
      <c r="Z100" s="5"/>
      <c r="AA100" s="5"/>
    </row>
    <row r="101" spans="24:27" ht="15.6">
      <c r="X101" s="4"/>
      <c r="Y101" s="13"/>
      <c r="Z101" s="5"/>
      <c r="AA101" s="5"/>
    </row>
    <row r="102" spans="24:27" ht="15.6">
      <c r="X102" s="4"/>
      <c r="Y102" s="13"/>
      <c r="Z102" s="5"/>
      <c r="AA102" s="5"/>
    </row>
    <row r="103" spans="24:27" ht="15.6">
      <c r="X103" s="4"/>
      <c r="Y103" s="13"/>
      <c r="Z103" s="5"/>
      <c r="AA103" s="5"/>
    </row>
    <row r="104" spans="24:27" ht="15.6">
      <c r="X104" s="4"/>
      <c r="Y104" s="5"/>
      <c r="Z104" s="5"/>
      <c r="AA104" s="5"/>
    </row>
    <row r="105" spans="24:27">
      <c r="X105" s="13"/>
    </row>
    <row r="106" spans="24:27" ht="15.6">
      <c r="X106" s="5"/>
      <c r="Y106" s="5"/>
      <c r="AA106" s="5"/>
    </row>
    <row r="107" spans="24:27">
      <c r="X107" s="13"/>
    </row>
    <row r="108" spans="24:27">
      <c r="X108" s="13"/>
    </row>
    <row r="109" spans="24:27">
      <c r="X109" s="13"/>
    </row>
    <row r="110" spans="24:27">
      <c r="X110" s="13"/>
    </row>
    <row r="111" spans="24:27">
      <c r="X111" s="13"/>
    </row>
    <row r="112" spans="24:27">
      <c r="X112" s="13"/>
    </row>
    <row r="113" spans="24:24">
      <c r="X113" s="13"/>
    </row>
    <row r="114" spans="24:24">
      <c r="X114" s="13"/>
    </row>
    <row r="115" spans="24:24">
      <c r="X115" s="13"/>
    </row>
    <row r="116" spans="24:24">
      <c r="X116" s="13"/>
    </row>
    <row r="117" spans="24:24">
      <c r="X117" s="13"/>
    </row>
    <row r="118" spans="24:24">
      <c r="X118" s="13"/>
    </row>
    <row r="119" spans="24:24">
      <c r="X119" s="13"/>
    </row>
    <row r="120" spans="24:24">
      <c r="X120" s="13"/>
    </row>
    <row r="121" spans="24:24">
      <c r="X121" s="13"/>
    </row>
    <row r="122" spans="24:24">
      <c r="X122" s="13"/>
    </row>
    <row r="123" spans="24:24">
      <c r="X123" s="13"/>
    </row>
    <row r="124" spans="24:24">
      <c r="X124" s="13"/>
    </row>
    <row r="125" spans="24:24">
      <c r="X125" s="13"/>
    </row>
    <row r="126" spans="24:24">
      <c r="X126" s="13"/>
    </row>
    <row r="127" spans="24:24">
      <c r="X127" s="13"/>
    </row>
    <row r="128" spans="24:24">
      <c r="X128" s="13"/>
    </row>
    <row r="129" spans="24:24">
      <c r="X129" s="13"/>
    </row>
    <row r="130" spans="24:24">
      <c r="X130" s="13"/>
    </row>
    <row r="131" spans="24:24">
      <c r="X131" s="13"/>
    </row>
    <row r="132" spans="24:24">
      <c r="X132" s="13"/>
    </row>
    <row r="133" spans="24:24">
      <c r="X133" s="13"/>
    </row>
    <row r="134" spans="24:24">
      <c r="X134" s="13"/>
    </row>
    <row r="135" spans="24:24">
      <c r="X135" s="13"/>
    </row>
    <row r="136" spans="24:24">
      <c r="X136" s="13"/>
    </row>
    <row r="137" spans="24:24">
      <c r="X137" s="13"/>
    </row>
    <row r="138" spans="24:24">
      <c r="X138" s="13"/>
    </row>
    <row r="139" spans="24:24">
      <c r="X139" s="13"/>
    </row>
    <row r="140" spans="24:24">
      <c r="X140" s="13"/>
    </row>
    <row r="141" spans="24:24">
      <c r="X141" s="13"/>
    </row>
    <row r="142" spans="24:24">
      <c r="X142" s="13"/>
    </row>
    <row r="143" spans="24:24">
      <c r="X143" s="13"/>
    </row>
    <row r="144" spans="24:24">
      <c r="X144" s="13"/>
    </row>
    <row r="145" spans="24:24">
      <c r="X145" s="13"/>
    </row>
    <row r="146" spans="24:24">
      <c r="X146" s="13"/>
    </row>
    <row r="147" spans="24:24">
      <c r="X147" s="13"/>
    </row>
    <row r="148" spans="24:24">
      <c r="X148" s="13"/>
    </row>
    <row r="149" spans="24:24">
      <c r="X149" s="13"/>
    </row>
    <row r="150" spans="24:24">
      <c r="X150" s="13"/>
    </row>
    <row r="151" spans="24:24">
      <c r="X151" s="13"/>
    </row>
    <row r="152" spans="24:24">
      <c r="X152" s="13"/>
    </row>
    <row r="153" spans="24:24">
      <c r="X153" s="13"/>
    </row>
    <row r="154" spans="24:24">
      <c r="X154" s="13"/>
    </row>
    <row r="155" spans="24:24">
      <c r="X155" s="13"/>
    </row>
    <row r="156" spans="24:24">
      <c r="X156" s="13"/>
    </row>
    <row r="157" spans="24:24">
      <c r="X157" s="13"/>
    </row>
    <row r="158" spans="24:24">
      <c r="X158" s="13"/>
    </row>
    <row r="159" spans="24:24">
      <c r="X159" s="13"/>
    </row>
    <row r="160" spans="24:24">
      <c r="X160" s="13"/>
    </row>
    <row r="161" spans="24:24">
      <c r="X161" s="13"/>
    </row>
    <row r="196" s="551" customFormat="1"/>
    <row r="197" s="551" customFormat="1"/>
    <row r="198" s="551" customFormat="1"/>
    <row r="199" s="551" customFormat="1"/>
    <row r="200" s="551" customFormat="1"/>
    <row r="201" s="551" customFormat="1"/>
    <row r="202" s="551" customFormat="1"/>
    <row r="203" s="551" customFormat="1"/>
    <row r="204" s="551" customFormat="1"/>
    <row r="205" s="551" customFormat="1"/>
    <row r="206" s="551" customFormat="1"/>
    <row r="207" s="551" customFormat="1"/>
    <row r="208" s="551" customFormat="1"/>
    <row r="209" s="551" customFormat="1"/>
    <row r="210" s="551" customFormat="1"/>
    <row r="211" s="551" customFormat="1"/>
    <row r="212" s="551" customFormat="1"/>
    <row r="213" s="551" customFormat="1"/>
    <row r="214" s="551" customFormat="1"/>
    <row r="215" s="551" customFormat="1"/>
    <row r="216" s="551" customFormat="1"/>
    <row r="217" s="551" customFormat="1"/>
    <row r="218" s="551" customFormat="1"/>
    <row r="219" s="551" customFormat="1"/>
    <row r="220" s="551" customFormat="1"/>
    <row r="221" s="551" customFormat="1"/>
    <row r="222" s="551" customFormat="1"/>
    <row r="223" s="551" customFormat="1"/>
    <row r="224" s="551" customFormat="1"/>
    <row r="225" s="551" customFormat="1"/>
    <row r="226" s="551" customFormat="1"/>
    <row r="227" s="551" customFormat="1"/>
    <row r="228" s="551" customFormat="1"/>
    <row r="229" s="551" customFormat="1"/>
    <row r="230" s="551" customFormat="1"/>
    <row r="231" s="551" customFormat="1"/>
    <row r="232" s="551" customFormat="1"/>
    <row r="233" s="551" customFormat="1"/>
    <row r="234" s="551" customFormat="1"/>
    <row r="235" s="551" customFormat="1"/>
    <row r="236" s="551" customFormat="1"/>
    <row r="237" s="551" customFormat="1"/>
    <row r="238" s="551" customFormat="1"/>
    <row r="239" s="551" customFormat="1"/>
    <row r="240" s="551" customFormat="1"/>
    <row r="241" s="551" customFormat="1"/>
    <row r="242" s="551" customFormat="1"/>
    <row r="243" s="551" customFormat="1"/>
    <row r="244" s="551" customFormat="1"/>
    <row r="245" s="551" customFormat="1"/>
    <row r="246" s="551" customFormat="1"/>
    <row r="247" s="551" customFormat="1"/>
    <row r="248" s="551" customFormat="1"/>
    <row r="249" s="551" customFormat="1"/>
    <row r="250" s="551" customFormat="1"/>
    <row r="251" s="551" customFormat="1"/>
    <row r="252" s="551" customFormat="1"/>
    <row r="253" s="551" customFormat="1"/>
    <row r="254" s="551" customFormat="1"/>
    <row r="255" s="551" customFormat="1"/>
    <row r="256" s="551" customFormat="1"/>
    <row r="257" s="551" customFormat="1"/>
    <row r="258" s="551" customFormat="1"/>
    <row r="259" s="551" customFormat="1"/>
    <row r="260" s="551" customFormat="1"/>
    <row r="261" s="551" customFormat="1"/>
    <row r="262" s="551" customFormat="1"/>
    <row r="263" s="551" customFormat="1"/>
    <row r="264" s="551" customFormat="1"/>
    <row r="265" s="551" customFormat="1"/>
    <row r="266" s="551" customFormat="1"/>
    <row r="267" s="551" customFormat="1"/>
    <row r="268" s="551" customFormat="1"/>
    <row r="269" s="551" customFormat="1"/>
    <row r="270" s="551" customFormat="1"/>
    <row r="271" s="551" customFormat="1"/>
    <row r="272" s="551" customFormat="1"/>
    <row r="273" s="551" customFormat="1"/>
    <row r="274" s="551" customFormat="1"/>
    <row r="275" s="551" customFormat="1"/>
    <row r="276" s="551" customFormat="1"/>
    <row r="277" s="551" customFormat="1"/>
    <row r="278" s="551" customFormat="1"/>
    <row r="279" s="551" customFormat="1"/>
    <row r="280" s="551" customFormat="1"/>
    <row r="281" s="551" customFormat="1"/>
    <row r="282" s="551" customFormat="1"/>
    <row r="283" s="551" customFormat="1"/>
    <row r="284" s="551" customFormat="1"/>
    <row r="285" s="551" customFormat="1"/>
    <row r="286" s="551" customFormat="1"/>
    <row r="287" s="551" customFormat="1"/>
    <row r="288" s="551" customFormat="1"/>
    <row r="289" spans="13:14" s="551" customFormat="1"/>
    <row r="290" spans="13:14" s="551" customFormat="1"/>
    <row r="291" spans="13:14" s="551" customFormat="1"/>
    <row r="292" spans="13:14" s="551" customFormat="1"/>
    <row r="293" spans="13:14" s="551" customFormat="1"/>
    <row r="295" spans="13:14">
      <c r="M295" s="3" t="s">
        <v>564</v>
      </c>
    </row>
    <row r="296" spans="13:14">
      <c r="M296">
        <v>2</v>
      </c>
      <c r="N296" s="284" t="s">
        <v>93</v>
      </c>
    </row>
    <row r="297" spans="13:14">
      <c r="M297">
        <v>3</v>
      </c>
      <c r="N297" s="3" t="s">
        <v>94</v>
      </c>
    </row>
    <row r="298" spans="13:14">
      <c r="M298">
        <v>4</v>
      </c>
      <c r="N298" s="3" t="s">
        <v>95</v>
      </c>
    </row>
    <row r="299" spans="13:14">
      <c r="M299">
        <v>5</v>
      </c>
      <c r="N299" s="284" t="s">
        <v>96</v>
      </c>
    </row>
    <row r="300" spans="13:14">
      <c r="M300">
        <v>6</v>
      </c>
      <c r="N300" s="3" t="s">
        <v>97</v>
      </c>
    </row>
    <row r="438" spans="24:32">
      <c r="X438" s="1"/>
      <c r="Y438" s="1"/>
      <c r="Z438" s="1"/>
      <c r="AA438" s="1"/>
      <c r="AB438" s="1"/>
      <c r="AC438" s="1"/>
      <c r="AD438" s="1"/>
      <c r="AE438" s="1"/>
      <c r="AF438" s="1"/>
    </row>
    <row r="439" spans="24:32">
      <c r="X439" s="1"/>
      <c r="Y439" s="1"/>
      <c r="Z439" s="1"/>
      <c r="AA439" s="1"/>
      <c r="AB439" s="1"/>
      <c r="AC439" s="1"/>
      <c r="AD439" s="1"/>
      <c r="AE439" s="1"/>
      <c r="AF439" s="1"/>
    </row>
    <row r="440" spans="24:32">
      <c r="X440" s="1"/>
      <c r="Y440" s="1"/>
      <c r="Z440" s="1"/>
      <c r="AA440" s="1"/>
      <c r="AB440" s="1"/>
      <c r="AC440" s="1"/>
      <c r="AD440" s="1"/>
      <c r="AE440" s="1"/>
      <c r="AF440" s="1"/>
    </row>
    <row r="441" spans="24:32">
      <c r="X441" s="1"/>
      <c r="Y441" s="1"/>
      <c r="Z441" s="1"/>
      <c r="AA441" s="1"/>
      <c r="AB441" s="1"/>
      <c r="AC441" s="1"/>
      <c r="AD441" s="1"/>
      <c r="AE441" s="1"/>
      <c r="AF441" s="1"/>
    </row>
    <row r="442" spans="24:32">
      <c r="X442" s="1"/>
      <c r="Y442" s="1"/>
      <c r="Z442" s="1"/>
      <c r="AA442" s="1"/>
      <c r="AB442" s="1"/>
      <c r="AC442" s="1"/>
      <c r="AD442" s="1"/>
      <c r="AE442" s="1"/>
      <c r="AF442" s="1"/>
    </row>
    <row r="443" spans="24:32">
      <c r="X443" s="1"/>
      <c r="Y443" s="1"/>
      <c r="Z443" s="1"/>
      <c r="AA443" s="1"/>
      <c r="AB443" s="1"/>
      <c r="AC443" s="1"/>
      <c r="AD443" s="1"/>
      <c r="AE443" s="1"/>
      <c r="AF443" s="1"/>
    </row>
    <row r="477" spans="16:16">
      <c r="P477" s="3" t="s">
        <v>645</v>
      </c>
    </row>
    <row r="588" spans="16:16">
      <c r="P588" s="3"/>
    </row>
  </sheetData>
  <conditionalFormatting sqref="Y37:Y38 Y106">
    <cfRule type="cellIs" dxfId="50" priority="8" stopIfTrue="1" operator="lessThan">
      <formula>0</formula>
    </cfRule>
  </conditionalFormatting>
  <conditionalFormatting sqref="Y83">
    <cfRule type="cellIs" dxfId="49" priority="9" stopIfTrue="1" operator="greaterThan">
      <formula>0</formula>
    </cfRule>
  </conditionalFormatting>
  <conditionalFormatting sqref="Y60">
    <cfRule type="cellIs" dxfId="48" priority="10" stopIfTrue="1" operator="greaterThan">
      <formula>0</formula>
    </cfRule>
    <cfRule type="cellIs" dxfId="47" priority="11" stopIfTrue="1" operator="lessThan">
      <formula>0</formula>
    </cfRule>
  </conditionalFormatting>
  <conditionalFormatting sqref="Y83">
    <cfRule type="cellIs" dxfId="46" priority="7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T500"/>
  <sheetViews>
    <sheetView zoomScale="93" zoomScaleNormal="93" workbookViewId="0">
      <pane ySplit="9" topLeftCell="A27" activePane="bottomLeft" state="frozen"/>
      <selection pane="bottomLeft" activeCell="AD237" sqref="AD237"/>
    </sheetView>
  </sheetViews>
  <sheetFormatPr baseColWidth="10" defaultColWidth="11.54296875" defaultRowHeight="15"/>
  <cols>
    <col min="1" max="1" width="3.36328125" style="28" customWidth="1"/>
    <col min="2" max="2" width="5.36328125" style="28" customWidth="1"/>
    <col min="3" max="3" width="3.453125" style="28" customWidth="1"/>
    <col min="4" max="4" width="3.54296875" style="28" customWidth="1"/>
    <col min="5" max="5" width="3.1796875" style="28" customWidth="1"/>
    <col min="6" max="6" width="4.90625" style="28" customWidth="1"/>
    <col min="7" max="7" width="6.453125" style="339" customWidth="1"/>
    <col min="8" max="8" width="9.1796875" style="339" customWidth="1"/>
    <col min="9" max="10" width="6.36328125" style="29" customWidth="1"/>
    <col min="11" max="11" width="1.08984375" style="29" customWidth="1"/>
    <col min="12" max="12" width="6.36328125" style="29" customWidth="1"/>
    <col min="13" max="13" width="1.7265625" style="29" customWidth="1"/>
    <col min="14" max="14" width="6.54296875" style="28" customWidth="1"/>
    <col min="15" max="15" width="1.54296875" style="28" customWidth="1"/>
    <col min="16" max="16" width="7.54296875" style="28" customWidth="1"/>
    <col min="17" max="17" width="1.08984375" style="28" customWidth="1"/>
    <col min="18" max="18" width="7.54296875" style="28" customWidth="1"/>
    <col min="19" max="19" width="1.1796875" style="28" customWidth="1"/>
    <col min="20" max="20" width="7.54296875" style="28" customWidth="1"/>
    <col min="21" max="21" width="5.6328125" style="34" customWidth="1"/>
    <col min="22" max="22" width="5" style="34" customWidth="1"/>
    <col min="23" max="23" width="4.1796875" style="34" customWidth="1"/>
    <col min="24" max="24" width="4.54296875" style="34" customWidth="1"/>
    <col min="25" max="25" width="6.6328125" style="34" customWidth="1"/>
    <col min="26" max="26" width="7" style="27" customWidth="1"/>
    <col min="27" max="27" width="5.81640625" style="34" customWidth="1"/>
    <col min="28" max="28" width="7.1796875" style="34" customWidth="1"/>
    <col min="29" max="29" width="5.90625" style="29" customWidth="1"/>
    <col min="30" max="30" width="9.453125" style="29" customWidth="1"/>
    <col min="31" max="31" width="8.90625" style="29" customWidth="1"/>
    <col min="32" max="32" width="11.54296875" style="29"/>
    <col min="33" max="33" width="9.81640625" style="34" customWidth="1"/>
    <col min="34" max="34" width="9.1796875" style="29" customWidth="1"/>
    <col min="35" max="35" width="6.81640625" style="29" customWidth="1"/>
    <col min="36" max="36" width="9.90625" style="29" customWidth="1"/>
    <col min="37" max="37" width="10" style="28" customWidth="1"/>
    <col min="38" max="38" width="13.08984375" style="28" customWidth="1"/>
    <col min="39" max="39" width="9.36328125" style="28" customWidth="1"/>
    <col min="40" max="40" width="9.81640625" style="29" customWidth="1"/>
    <col min="41" max="41" width="9.81640625" style="28" customWidth="1"/>
    <col min="42" max="42" width="11.54296875" style="28"/>
    <col min="43" max="43" width="14" style="28" customWidth="1"/>
    <col min="44" max="44" width="12.54296875" style="28" customWidth="1"/>
    <col min="45" max="45" width="10.90625" style="28" customWidth="1"/>
    <col min="46" max="16384" width="11.54296875" style="28"/>
  </cols>
  <sheetData>
    <row r="1" spans="1:72" ht="15.6">
      <c r="A1" s="216"/>
      <c r="B1" s="216"/>
      <c r="C1" s="216"/>
      <c r="D1" s="216"/>
      <c r="E1" s="216"/>
      <c r="F1" s="216"/>
      <c r="G1" s="349"/>
      <c r="H1" s="349"/>
      <c r="I1" s="217"/>
      <c r="J1" s="217"/>
      <c r="K1" s="217"/>
      <c r="L1" s="217"/>
      <c r="M1" s="217"/>
      <c r="N1" s="216"/>
      <c r="O1" s="216"/>
      <c r="P1" s="216"/>
      <c r="Q1" s="216"/>
      <c r="R1" s="216"/>
      <c r="S1" s="216"/>
      <c r="T1" s="216"/>
      <c r="U1" s="218"/>
      <c r="V1" s="218"/>
      <c r="W1" s="218"/>
      <c r="X1" s="218"/>
      <c r="Y1" s="218"/>
      <c r="Z1" s="216"/>
      <c r="AA1" s="218"/>
      <c r="AB1" s="218"/>
      <c r="AC1" s="217"/>
      <c r="AD1" s="216"/>
      <c r="AE1" s="219"/>
      <c r="AG1" s="29"/>
      <c r="AH1" s="27"/>
      <c r="AI1" s="220"/>
      <c r="AJ1" s="28"/>
      <c r="AN1" s="28"/>
    </row>
    <row r="2" spans="1:72" s="225" customFormat="1" ht="31.8">
      <c r="A2" s="221"/>
      <c r="B2" s="221"/>
      <c r="C2" s="221"/>
      <c r="D2" s="222" t="s">
        <v>448</v>
      </c>
      <c r="E2" s="221"/>
      <c r="F2" s="221"/>
      <c r="G2" s="350"/>
      <c r="H2" s="350"/>
      <c r="I2" s="223"/>
      <c r="J2" s="223"/>
      <c r="K2" s="223"/>
      <c r="L2" s="223"/>
      <c r="M2" s="223"/>
      <c r="N2" s="221"/>
      <c r="O2" s="221"/>
      <c r="P2" s="221"/>
      <c r="Q2" s="221"/>
      <c r="R2" s="221"/>
      <c r="S2" s="221"/>
      <c r="T2" s="221"/>
      <c r="U2" s="224"/>
      <c r="V2" s="224"/>
      <c r="W2" s="224"/>
      <c r="X2" s="370" t="str">
        <f>+År!B2</f>
        <v>UNG SAU :</v>
      </c>
      <c r="Y2" s="224"/>
      <c r="Z2" s="221"/>
      <c r="AA2" s="224"/>
      <c r="AB2" s="224"/>
      <c r="AC2" s="223"/>
      <c r="AD2" s="221"/>
      <c r="AE2" s="219"/>
      <c r="AF2" s="29"/>
      <c r="AG2" s="29"/>
      <c r="AH2" s="27"/>
      <c r="AI2" s="220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</row>
    <row r="3" spans="1:72" ht="15.6">
      <c r="A3" s="216"/>
      <c r="B3" s="216"/>
      <c r="C3" s="216"/>
      <c r="D3" s="216"/>
      <c r="E3" s="216"/>
      <c r="F3" s="216"/>
      <c r="G3" s="349"/>
      <c r="H3" s="349"/>
      <c r="I3" s="217"/>
      <c r="J3" s="217"/>
      <c r="K3" s="217"/>
      <c r="L3" s="217"/>
      <c r="M3" s="217"/>
      <c r="N3" s="216"/>
      <c r="O3" s="216"/>
      <c r="P3" s="216"/>
      <c r="Q3" s="216"/>
      <c r="R3" s="216"/>
      <c r="S3" s="216"/>
      <c r="T3" s="216"/>
      <c r="U3" s="218"/>
      <c r="V3" s="218"/>
      <c r="W3" s="218"/>
      <c r="X3" s="218"/>
      <c r="Y3" s="218"/>
      <c r="Z3" s="216"/>
      <c r="AA3" s="218"/>
      <c r="AB3" s="218"/>
      <c r="AC3" s="217"/>
      <c r="AD3" s="216"/>
      <c r="AE3" s="219"/>
      <c r="AG3" s="29"/>
      <c r="AH3" s="27"/>
      <c r="AI3" s="220"/>
      <c r="AJ3" s="28"/>
      <c r="AN3" s="28"/>
      <c r="BG3" s="28">
        <v>1</v>
      </c>
      <c r="BH3" s="28">
        <f t="shared" ref="BH3:BR3" si="0">1+BG3</f>
        <v>2</v>
      </c>
      <c r="BI3" s="28">
        <f t="shared" si="0"/>
        <v>3</v>
      </c>
      <c r="BJ3" s="28">
        <f t="shared" si="0"/>
        <v>4</v>
      </c>
      <c r="BK3" s="28">
        <f t="shared" si="0"/>
        <v>5</v>
      </c>
      <c r="BL3" s="28">
        <f t="shared" si="0"/>
        <v>6</v>
      </c>
      <c r="BM3" s="28">
        <f t="shared" si="0"/>
        <v>7</v>
      </c>
      <c r="BN3" s="28">
        <f t="shared" si="0"/>
        <v>8</v>
      </c>
      <c r="BO3" s="28">
        <f t="shared" si="0"/>
        <v>9</v>
      </c>
      <c r="BP3" s="28">
        <f t="shared" si="0"/>
        <v>10</v>
      </c>
      <c r="BQ3" s="28">
        <f t="shared" si="0"/>
        <v>11</v>
      </c>
      <c r="BR3" s="28">
        <f t="shared" si="0"/>
        <v>12</v>
      </c>
    </row>
    <row r="4" spans="1:72" s="232" customFormat="1" ht="19.8">
      <c r="A4" s="226"/>
      <c r="B4" s="226"/>
      <c r="C4" s="226"/>
      <c r="D4" s="226"/>
      <c r="E4" s="226"/>
      <c r="F4" s="227" t="s">
        <v>5</v>
      </c>
      <c r="G4" s="366"/>
      <c r="H4" s="351">
        <f>+År!Q2</f>
        <v>49</v>
      </c>
      <c r="I4" s="229"/>
      <c r="J4" s="229"/>
      <c r="K4" s="229"/>
      <c r="L4" s="229"/>
      <c r="M4" s="229"/>
      <c r="N4" s="227"/>
      <c r="O4" s="227"/>
      <c r="P4" s="227"/>
      <c r="Q4" s="227"/>
      <c r="R4" s="227"/>
      <c r="S4" s="227"/>
      <c r="T4" s="227" t="s">
        <v>669</v>
      </c>
      <c r="U4" s="227"/>
      <c r="V4" s="227"/>
      <c r="W4" s="227"/>
      <c r="X4" s="227"/>
      <c r="Y4" s="577">
        <f>+H11+H26+H41+H56+H71+H86+H101+H116+H131+H146+H161+H176+H191+H206+H221</f>
        <v>42951</v>
      </c>
      <c r="Z4" s="561"/>
      <c r="AA4" s="218"/>
      <c r="AB4" s="230"/>
      <c r="AC4" s="230"/>
      <c r="AD4" s="226"/>
      <c r="AE4" s="219"/>
      <c r="AF4" s="29"/>
      <c r="AG4" s="29"/>
      <c r="AH4" s="219"/>
      <c r="AI4" s="29"/>
      <c r="AJ4" s="219"/>
      <c r="AK4" s="29"/>
      <c r="AL4" s="29"/>
      <c r="AM4" s="27"/>
      <c r="AN4" s="220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31"/>
      <c r="BD4" s="231"/>
      <c r="BH4" s="232" t="e">
        <f>1+#REF!</f>
        <v>#REF!</v>
      </c>
      <c r="BI4" s="28">
        <v>15.985227272727276</v>
      </c>
      <c r="BJ4" s="28">
        <f t="shared" ref="BH4:BT23" si="1">+BI4</f>
        <v>15.985227272727276</v>
      </c>
      <c r="BK4" s="28">
        <f t="shared" si="1"/>
        <v>15.985227272727276</v>
      </c>
      <c r="BL4" s="28">
        <f t="shared" si="1"/>
        <v>15.985227272727276</v>
      </c>
      <c r="BM4" s="28">
        <f t="shared" si="1"/>
        <v>15.985227272727276</v>
      </c>
      <c r="BN4" s="28">
        <f t="shared" si="1"/>
        <v>15.985227272727276</v>
      </c>
      <c r="BO4" s="28">
        <f t="shared" si="1"/>
        <v>15.985227272727276</v>
      </c>
      <c r="BP4" s="28">
        <f t="shared" si="1"/>
        <v>15.985227272727276</v>
      </c>
      <c r="BQ4" s="28">
        <f t="shared" si="1"/>
        <v>15.985227272727276</v>
      </c>
      <c r="BR4" s="28">
        <f t="shared" si="1"/>
        <v>15.985227272727276</v>
      </c>
      <c r="BS4" s="28">
        <f t="shared" si="1"/>
        <v>15.985227272727276</v>
      </c>
      <c r="BT4" s="28">
        <f t="shared" si="1"/>
        <v>15.985227272727276</v>
      </c>
    </row>
    <row r="5" spans="1:72" ht="15" customHeight="1">
      <c r="A5" s="216"/>
      <c r="B5" s="216"/>
      <c r="C5" s="216"/>
      <c r="D5" s="216"/>
      <c r="E5" s="216"/>
      <c r="F5" s="216"/>
      <c r="G5" s="349"/>
      <c r="H5" s="349"/>
      <c r="I5" s="217" t="s">
        <v>454</v>
      </c>
      <c r="J5" s="217"/>
      <c r="K5" s="217"/>
      <c r="L5" s="217"/>
      <c r="M5" s="217"/>
      <c r="N5" s="216"/>
      <c r="O5" s="216"/>
      <c r="P5" s="216"/>
      <c r="Q5" s="216"/>
      <c r="R5" s="216"/>
      <c r="S5" s="216"/>
      <c r="T5" s="216"/>
      <c r="U5" s="218"/>
      <c r="V5" s="218"/>
      <c r="W5" s="218"/>
      <c r="X5" s="218"/>
      <c r="Y5" s="218"/>
      <c r="Z5" s="216"/>
      <c r="AA5" s="218"/>
      <c r="AB5" s="218"/>
      <c r="AC5" s="217"/>
      <c r="AD5" s="216"/>
      <c r="AE5" s="219"/>
      <c r="AG5" s="29"/>
      <c r="AH5" s="27"/>
      <c r="AI5" s="220"/>
      <c r="AJ5" s="28"/>
      <c r="AN5" s="28"/>
      <c r="BF5" s="232" t="e">
        <f>1+BH4</f>
        <v>#REF!</v>
      </c>
      <c r="BG5" s="28">
        <v>17.290000000000003</v>
      </c>
      <c r="BH5" s="28">
        <f t="shared" si="1"/>
        <v>17.290000000000003</v>
      </c>
      <c r="BI5" s="28">
        <f t="shared" si="1"/>
        <v>17.290000000000003</v>
      </c>
      <c r="BJ5" s="28">
        <f t="shared" si="1"/>
        <v>17.290000000000003</v>
      </c>
      <c r="BK5" s="28">
        <f t="shared" si="1"/>
        <v>17.290000000000003</v>
      </c>
      <c r="BL5" s="28">
        <f t="shared" si="1"/>
        <v>17.290000000000003</v>
      </c>
      <c r="BM5" s="28">
        <f t="shared" si="1"/>
        <v>17.290000000000003</v>
      </c>
      <c r="BN5" s="28">
        <f t="shared" si="1"/>
        <v>17.290000000000003</v>
      </c>
      <c r="BO5" s="28">
        <f t="shared" si="1"/>
        <v>17.290000000000003</v>
      </c>
      <c r="BP5" s="28">
        <f t="shared" si="1"/>
        <v>17.290000000000003</v>
      </c>
      <c r="BQ5" s="28">
        <f t="shared" si="1"/>
        <v>17.290000000000003</v>
      </c>
      <c r="BR5" s="28">
        <f t="shared" si="1"/>
        <v>17.290000000000003</v>
      </c>
    </row>
    <row r="6" spans="1:72" ht="15" customHeight="1">
      <c r="A6" s="216"/>
      <c r="B6" s="216"/>
      <c r="C6" s="216"/>
      <c r="D6" s="216"/>
      <c r="E6" s="216"/>
      <c r="F6" s="216"/>
      <c r="G6" s="349"/>
      <c r="H6" s="349"/>
      <c r="I6" s="217"/>
      <c r="J6" s="217"/>
      <c r="K6" s="217"/>
      <c r="L6" s="217"/>
      <c r="M6" s="217"/>
      <c r="N6" s="216"/>
      <c r="O6" s="216"/>
      <c r="P6" s="216"/>
      <c r="Q6" s="216"/>
      <c r="R6" s="216"/>
      <c r="S6" s="216"/>
      <c r="T6" s="216"/>
      <c r="U6" s="218"/>
      <c r="V6" s="218"/>
      <c r="W6" s="218"/>
      <c r="X6" s="218"/>
      <c r="Y6" s="218"/>
      <c r="Z6" s="216"/>
      <c r="AA6" s="218"/>
      <c r="AB6" s="235" t="s">
        <v>80</v>
      </c>
      <c r="AC6" s="233" t="s">
        <v>2</v>
      </c>
      <c r="AD6" s="216"/>
      <c r="AE6" s="219"/>
      <c r="AG6" s="29"/>
      <c r="AH6" s="27"/>
      <c r="AI6" s="220"/>
      <c r="AJ6" s="28"/>
      <c r="AN6" s="28"/>
      <c r="BF6" s="232" t="e">
        <f>1+#REF!</f>
        <v>#REF!</v>
      </c>
      <c r="BG6" s="28">
        <v>20.659867330016564</v>
      </c>
      <c r="BH6" s="28">
        <f t="shared" si="1"/>
        <v>20.659867330016564</v>
      </c>
      <c r="BI6" s="28">
        <f t="shared" si="1"/>
        <v>20.659867330016564</v>
      </c>
      <c r="BJ6" s="28">
        <f t="shared" si="1"/>
        <v>20.659867330016564</v>
      </c>
      <c r="BK6" s="28">
        <f t="shared" si="1"/>
        <v>20.659867330016564</v>
      </c>
      <c r="BL6" s="28">
        <f t="shared" si="1"/>
        <v>20.659867330016564</v>
      </c>
      <c r="BM6" s="28">
        <f t="shared" si="1"/>
        <v>20.659867330016564</v>
      </c>
      <c r="BN6" s="28">
        <f t="shared" si="1"/>
        <v>20.659867330016564</v>
      </c>
      <c r="BO6" s="28">
        <f t="shared" si="1"/>
        <v>20.659867330016564</v>
      </c>
      <c r="BP6" s="28">
        <f t="shared" si="1"/>
        <v>20.659867330016564</v>
      </c>
      <c r="BQ6" s="28">
        <f t="shared" si="1"/>
        <v>20.659867330016564</v>
      </c>
      <c r="BR6" s="28">
        <f t="shared" si="1"/>
        <v>20.659867330016564</v>
      </c>
    </row>
    <row r="7" spans="1:72" ht="15" customHeight="1">
      <c r="A7" s="216"/>
      <c r="B7" s="216"/>
      <c r="C7" s="216"/>
      <c r="D7" s="216"/>
      <c r="E7" s="216"/>
      <c r="F7" s="216"/>
      <c r="G7" s="352" t="s">
        <v>2</v>
      </c>
      <c r="H7" s="349"/>
      <c r="I7" s="217"/>
      <c r="J7" s="217"/>
      <c r="K7" s="217"/>
      <c r="L7" s="217"/>
      <c r="M7" s="217"/>
      <c r="N7" s="217"/>
      <c r="O7" s="234"/>
      <c r="P7" s="234"/>
      <c r="Q7" s="234"/>
      <c r="R7" s="234"/>
      <c r="S7" s="234"/>
      <c r="T7" s="234" t="s">
        <v>22</v>
      </c>
      <c r="U7" s="218" t="s">
        <v>403</v>
      </c>
      <c r="V7" s="235" t="s">
        <v>541</v>
      </c>
      <c r="W7" s="36"/>
      <c r="X7" s="26"/>
      <c r="Y7" s="235" t="s">
        <v>426</v>
      </c>
      <c r="Z7" s="216"/>
      <c r="AA7" s="235" t="s">
        <v>538</v>
      </c>
      <c r="AB7" s="235" t="s">
        <v>43</v>
      </c>
      <c r="AC7" s="233" t="s">
        <v>8</v>
      </c>
      <c r="AD7" s="216"/>
      <c r="AE7" s="219"/>
      <c r="AG7" s="29"/>
      <c r="AH7" s="27"/>
      <c r="AI7" s="220"/>
      <c r="AJ7" s="28"/>
      <c r="AN7" s="28"/>
      <c r="BF7" s="232" t="e">
        <f t="shared" ref="BF7:BF23" si="2">1+BF6</f>
        <v>#REF!</v>
      </c>
      <c r="BG7" s="28">
        <v>23.875837563451761</v>
      </c>
      <c r="BH7" s="28">
        <f t="shared" si="1"/>
        <v>23.875837563451761</v>
      </c>
      <c r="BI7" s="28">
        <f t="shared" si="1"/>
        <v>23.875837563451761</v>
      </c>
      <c r="BJ7" s="28">
        <f t="shared" si="1"/>
        <v>23.875837563451761</v>
      </c>
      <c r="BK7" s="28">
        <f t="shared" si="1"/>
        <v>23.875837563451761</v>
      </c>
      <c r="BL7" s="28">
        <f t="shared" si="1"/>
        <v>23.875837563451761</v>
      </c>
      <c r="BM7" s="28">
        <f t="shared" si="1"/>
        <v>23.875837563451761</v>
      </c>
      <c r="BN7" s="28">
        <f t="shared" si="1"/>
        <v>23.875837563451761</v>
      </c>
      <c r="BO7" s="28">
        <f t="shared" si="1"/>
        <v>23.875837563451761</v>
      </c>
      <c r="BP7" s="28">
        <f t="shared" si="1"/>
        <v>23.875837563451761</v>
      </c>
      <c r="BQ7" s="28">
        <f t="shared" si="1"/>
        <v>23.875837563451761</v>
      </c>
      <c r="BR7" s="28">
        <f t="shared" si="1"/>
        <v>23.875837563451761</v>
      </c>
    </row>
    <row r="8" spans="1:72" ht="15" customHeight="1">
      <c r="A8" s="216"/>
      <c r="B8" s="216"/>
      <c r="C8" s="216"/>
      <c r="D8" s="216"/>
      <c r="E8" s="234"/>
      <c r="F8" s="234"/>
      <c r="G8" s="352" t="s">
        <v>484</v>
      </c>
      <c r="H8" s="352" t="s">
        <v>2</v>
      </c>
      <c r="I8" s="233" t="s">
        <v>2</v>
      </c>
      <c r="J8" s="233" t="s">
        <v>1</v>
      </c>
      <c r="K8" s="233"/>
      <c r="L8" s="233" t="s">
        <v>2</v>
      </c>
      <c r="M8" s="233"/>
      <c r="N8" s="233" t="s">
        <v>22</v>
      </c>
      <c r="O8" s="234"/>
      <c r="P8" s="234" t="s">
        <v>22</v>
      </c>
      <c r="Q8" s="234"/>
      <c r="R8" s="234" t="s">
        <v>22</v>
      </c>
      <c r="S8" s="234"/>
      <c r="T8" s="234" t="s">
        <v>486</v>
      </c>
      <c r="U8" s="235" t="s">
        <v>488</v>
      </c>
      <c r="V8" s="235" t="s">
        <v>542</v>
      </c>
      <c r="W8" s="36"/>
      <c r="X8" s="26"/>
      <c r="Y8" s="235"/>
      <c r="Z8" s="234" t="s">
        <v>413</v>
      </c>
      <c r="AA8" s="235" t="s">
        <v>1</v>
      </c>
      <c r="AB8" s="235" t="s">
        <v>558</v>
      </c>
      <c r="AC8" s="233" t="s">
        <v>69</v>
      </c>
      <c r="AD8" s="216"/>
      <c r="AE8" s="219"/>
      <c r="AG8" s="29"/>
      <c r="AH8" s="27"/>
      <c r="AI8" s="220"/>
      <c r="AJ8" s="28"/>
      <c r="AN8" s="28"/>
      <c r="BF8" s="232" t="e">
        <f t="shared" si="2"/>
        <v>#REF!</v>
      </c>
      <c r="BG8" s="28">
        <v>26.688850174216036</v>
      </c>
      <c r="BH8" s="28">
        <f t="shared" si="1"/>
        <v>26.688850174216036</v>
      </c>
      <c r="BI8" s="28">
        <f t="shared" si="1"/>
        <v>26.688850174216036</v>
      </c>
      <c r="BJ8" s="28">
        <f t="shared" si="1"/>
        <v>26.688850174216036</v>
      </c>
      <c r="BK8" s="28">
        <f t="shared" si="1"/>
        <v>26.688850174216036</v>
      </c>
      <c r="BL8" s="28">
        <f t="shared" si="1"/>
        <v>26.688850174216036</v>
      </c>
      <c r="BM8" s="28">
        <f t="shared" si="1"/>
        <v>26.688850174216036</v>
      </c>
      <c r="BN8" s="28">
        <f t="shared" si="1"/>
        <v>26.688850174216036</v>
      </c>
      <c r="BO8" s="28">
        <f t="shared" si="1"/>
        <v>26.688850174216036</v>
      </c>
      <c r="BP8" s="28">
        <f t="shared" si="1"/>
        <v>26.688850174216036</v>
      </c>
      <c r="BQ8" s="28">
        <f t="shared" si="1"/>
        <v>26.688850174216036</v>
      </c>
      <c r="BR8" s="28">
        <f t="shared" si="1"/>
        <v>26.688850174216036</v>
      </c>
    </row>
    <row r="9" spans="1:72" ht="15" customHeight="1">
      <c r="A9" s="216"/>
      <c r="B9" s="216"/>
      <c r="C9" s="234" t="s">
        <v>0</v>
      </c>
      <c r="D9" s="234"/>
      <c r="E9" s="234" t="s">
        <v>86</v>
      </c>
      <c r="F9" s="234"/>
      <c r="G9" s="327" t="s">
        <v>485</v>
      </c>
      <c r="H9" s="327" t="s">
        <v>8</v>
      </c>
      <c r="I9" s="95" t="s">
        <v>403</v>
      </c>
      <c r="J9" s="95" t="s">
        <v>403</v>
      </c>
      <c r="K9" s="95"/>
      <c r="L9" s="95" t="s">
        <v>658</v>
      </c>
      <c r="M9" s="95"/>
      <c r="N9" s="95" t="s">
        <v>44</v>
      </c>
      <c r="O9" s="53"/>
      <c r="P9" s="53" t="s">
        <v>658</v>
      </c>
      <c r="Q9" s="53"/>
      <c r="R9" s="53" t="s">
        <v>662</v>
      </c>
      <c r="S9" s="53"/>
      <c r="T9" s="53" t="s">
        <v>414</v>
      </c>
      <c r="U9" s="73" t="s">
        <v>489</v>
      </c>
      <c r="V9" s="73" t="s">
        <v>543</v>
      </c>
      <c r="W9" s="73" t="s">
        <v>525</v>
      </c>
      <c r="X9" s="95" t="s">
        <v>556</v>
      </c>
      <c r="Y9" s="73" t="s">
        <v>1</v>
      </c>
      <c r="Z9" s="53" t="s">
        <v>414</v>
      </c>
      <c r="AA9" s="73" t="s">
        <v>509</v>
      </c>
      <c r="AB9" s="73" t="s">
        <v>44</v>
      </c>
      <c r="AC9" s="95" t="s">
        <v>540</v>
      </c>
      <c r="AD9" s="216"/>
      <c r="AE9" s="219"/>
      <c r="AG9" s="29"/>
      <c r="AH9" s="27"/>
      <c r="AI9" s="220"/>
      <c r="AJ9" s="28"/>
      <c r="AN9" s="28"/>
      <c r="BF9" s="232" t="e">
        <f t="shared" si="2"/>
        <v>#REF!</v>
      </c>
      <c r="BG9" s="28">
        <v>29.852938824470282</v>
      </c>
      <c r="BH9" s="28">
        <f t="shared" si="1"/>
        <v>29.852938824470282</v>
      </c>
      <c r="BI9" s="28">
        <f t="shared" si="1"/>
        <v>29.852938824470282</v>
      </c>
      <c r="BJ9" s="28">
        <f t="shared" si="1"/>
        <v>29.852938824470282</v>
      </c>
      <c r="BK9" s="28">
        <f t="shared" si="1"/>
        <v>29.852938824470282</v>
      </c>
      <c r="BL9" s="28">
        <f t="shared" si="1"/>
        <v>29.852938824470282</v>
      </c>
      <c r="BM9" s="28">
        <f t="shared" si="1"/>
        <v>29.852938824470282</v>
      </c>
      <c r="BN9" s="28">
        <f t="shared" si="1"/>
        <v>29.852938824470282</v>
      </c>
      <c r="BO9" s="28">
        <f t="shared" si="1"/>
        <v>29.852938824470282</v>
      </c>
      <c r="BP9" s="28">
        <f t="shared" si="1"/>
        <v>29.852938824470282</v>
      </c>
      <c r="BQ9" s="28">
        <f t="shared" si="1"/>
        <v>29.852938824470282</v>
      </c>
      <c r="BR9" s="28">
        <f t="shared" si="1"/>
        <v>29.852938824470282</v>
      </c>
    </row>
    <row r="10" spans="1:72" ht="15" customHeight="1">
      <c r="A10" s="216"/>
      <c r="B10" s="216"/>
      <c r="C10" s="234"/>
      <c r="D10" s="234"/>
      <c r="E10" s="234"/>
      <c r="F10" s="234"/>
      <c r="G10" s="327"/>
      <c r="H10" s="327"/>
      <c r="I10" s="95"/>
      <c r="J10" s="95"/>
      <c r="K10" s="95"/>
      <c r="L10" s="95"/>
      <c r="M10" s="95"/>
      <c r="N10" s="95"/>
      <c r="O10" s="53"/>
      <c r="P10" s="53"/>
      <c r="Q10" s="53"/>
      <c r="R10" s="53"/>
      <c r="S10" s="53"/>
      <c r="T10" s="53"/>
      <c r="U10" s="73"/>
      <c r="V10" s="73"/>
      <c r="W10" s="73"/>
      <c r="X10" s="95"/>
      <c r="Y10" s="73"/>
      <c r="Z10" s="53"/>
      <c r="AA10" s="73"/>
      <c r="AB10" s="73"/>
      <c r="AC10" s="95"/>
      <c r="AD10" s="216"/>
      <c r="AE10" s="219"/>
      <c r="AG10" s="29"/>
      <c r="AH10" s="27"/>
      <c r="AI10" s="220"/>
      <c r="AJ10" s="28"/>
      <c r="AN10" s="28"/>
      <c r="BF10" s="232"/>
    </row>
    <row r="11" spans="1:72" ht="15" customHeight="1">
      <c r="A11" s="216"/>
      <c r="B11" s="216"/>
      <c r="C11" s="234" t="s">
        <v>0</v>
      </c>
      <c r="D11" s="216"/>
      <c r="E11" s="234" t="str">
        <f>+D13</f>
        <v>P-</v>
      </c>
      <c r="F11" s="234" t="s">
        <v>572</v>
      </c>
      <c r="G11" s="349"/>
      <c r="H11" s="367">
        <f>+Klasse!F11</f>
        <v>103</v>
      </c>
      <c r="I11" s="217"/>
      <c r="J11" s="217"/>
      <c r="K11" s="217"/>
      <c r="L11" s="217"/>
      <c r="M11" s="217"/>
      <c r="N11" s="265">
        <f>+Klasse!M11</f>
        <v>7.4466019417475708</v>
      </c>
      <c r="O11" s="53"/>
      <c r="P11" s="216"/>
      <c r="Q11" s="216"/>
      <c r="R11" s="216"/>
      <c r="S11" s="53"/>
      <c r="T11" s="216"/>
      <c r="U11" s="218"/>
      <c r="V11" s="218"/>
      <c r="W11" s="218"/>
      <c r="X11" s="218"/>
      <c r="Y11" s="218"/>
      <c r="Z11" s="216"/>
      <c r="AA11" s="218"/>
      <c r="AB11" s="265">
        <f>+Klasse!M11/Klasse!C11</f>
        <v>7.4466019417475708</v>
      </c>
      <c r="AC11" s="217"/>
      <c r="AD11" s="216"/>
      <c r="AE11" s="219"/>
      <c r="AG11" s="29"/>
      <c r="AH11" s="27"/>
      <c r="AI11" s="220"/>
      <c r="AJ11" s="28"/>
      <c r="AN11" s="28"/>
      <c r="BF11" s="232"/>
    </row>
    <row r="12" spans="1:72" ht="15" customHeight="1">
      <c r="A12" s="216"/>
      <c r="B12" s="216"/>
      <c r="C12" s="234"/>
      <c r="D12" s="216"/>
      <c r="E12" s="234"/>
      <c r="F12" s="234"/>
      <c r="G12" s="349"/>
      <c r="H12" s="349"/>
      <c r="I12" s="216"/>
      <c r="J12" s="216"/>
      <c r="K12" s="216"/>
      <c r="L12" s="216"/>
      <c r="M12" s="216"/>
      <c r="N12" s="216"/>
      <c r="O12" s="53"/>
      <c r="P12" s="216"/>
      <c r="Q12" s="216"/>
      <c r="R12" s="216"/>
      <c r="S12" s="53"/>
      <c r="T12" s="216"/>
      <c r="U12" s="216"/>
      <c r="V12" s="216"/>
      <c r="W12" s="216"/>
      <c r="X12" s="216"/>
      <c r="Y12" s="216"/>
      <c r="Z12" s="216"/>
      <c r="AA12" s="216"/>
      <c r="AB12" s="216"/>
      <c r="AC12" s="216"/>
      <c r="AD12" s="216"/>
      <c r="AE12" s="219"/>
      <c r="AG12" s="29"/>
      <c r="AH12" s="27"/>
      <c r="AI12" s="220"/>
      <c r="AJ12" s="28"/>
      <c r="AN12" s="28"/>
      <c r="BF12" s="232"/>
    </row>
    <row r="13" spans="1:72" ht="15" customHeight="1">
      <c r="A13" s="216"/>
      <c r="B13" s="240">
        <f>+'Ark1'!C1013</f>
        <v>2024</v>
      </c>
      <c r="C13" s="236">
        <f>+'Ark1'!L1013</f>
        <v>1</v>
      </c>
      <c r="D13" s="236" t="str">
        <f>VLOOKUP(C13,RNR!$F$16:$G$31,2)</f>
        <v>P-</v>
      </c>
      <c r="E13" s="236">
        <f>+'Ark1'!D1013</f>
        <v>1</v>
      </c>
      <c r="F13" s="236" t="str">
        <f>VLOOKUP(E13,RNR!$D$2:$E$13,2)</f>
        <v>Jan</v>
      </c>
      <c r="G13" s="353">
        <f>+'Ark1'!Q1013</f>
        <v>1</v>
      </c>
      <c r="H13" s="353">
        <f>+'Ark1'!R1013</f>
        <v>1</v>
      </c>
      <c r="I13" s="237">
        <f>+IF(H13=0,"",'Ark1'!AG1013)</f>
        <v>0.10022989237218702</v>
      </c>
      <c r="J13" s="237">
        <f>+IF(H13=0,"",'Ark1'!AH1013)</f>
        <v>0</v>
      </c>
      <c r="K13" s="216"/>
      <c r="L13" s="467">
        <f>+'Ark1'!AI1013</f>
        <v>1</v>
      </c>
      <c r="M13" s="216"/>
      <c r="N13" s="32">
        <f>+IF(H13=0,"",'Ark1'!U1013)</f>
        <v>12.6</v>
      </c>
      <c r="O13" s="53"/>
      <c r="P13" s="29">
        <f>+IF(L13=0,"",'Ark1'!AJ1013)</f>
        <v>105.5</v>
      </c>
      <c r="Q13" s="216"/>
      <c r="R13" s="29">
        <f>+IF(L13=0,"",'Ark1'!AK1013)</f>
        <v>10.730332168716163</v>
      </c>
      <c r="S13" s="53"/>
      <c r="T13" s="238">
        <f>+IF(H13=0,"",'Ark1'!T1013)</f>
        <v>3</v>
      </c>
      <c r="U13" s="239">
        <f>+IF(H13=0,"",'Ark1'!W1013)</f>
        <v>0</v>
      </c>
      <c r="V13" s="239">
        <f>+IF(H13=0,"",'Ark1'!X1013)</f>
        <v>0</v>
      </c>
      <c r="W13" s="239">
        <f>+IF(H13=0,"",'Ark1'!Y1013)</f>
        <v>0</v>
      </c>
      <c r="X13" s="237">
        <f>+IF(H13=0,"",'Ark1'!Z1013)</f>
        <v>0</v>
      </c>
      <c r="Y13" s="237">
        <f>+IF(H13=0,"",'Ark1'!Z1013)</f>
        <v>0</v>
      </c>
      <c r="Z13" s="237">
        <f>+IF(H13=0,"",'Ark1'!AC1013)</f>
        <v>0</v>
      </c>
      <c r="AA13" s="239">
        <f>+IF(H13=0,"",'Ark1'!AE1013)</f>
        <v>0</v>
      </c>
      <c r="AB13" s="37">
        <f>+IF(H13=0,"",+N13/C13)</f>
        <v>12.6</v>
      </c>
      <c r="AC13" s="237">
        <f>+IF(H13=0,"",G13/H13)</f>
        <v>1</v>
      </c>
      <c r="AD13" s="216"/>
      <c r="AE13" s="219"/>
      <c r="AG13" s="29"/>
      <c r="AH13" s="27"/>
      <c r="AI13" s="220"/>
      <c r="AJ13" s="28"/>
      <c r="AN13" s="28"/>
      <c r="BF13" s="232" t="e">
        <f>1+BF9</f>
        <v>#REF!</v>
      </c>
      <c r="BG13" s="28">
        <v>33.825795880149848</v>
      </c>
      <c r="BH13" s="28">
        <f t="shared" si="1"/>
        <v>33.825795880149848</v>
      </c>
      <c r="BI13" s="28">
        <f t="shared" si="1"/>
        <v>33.825795880149848</v>
      </c>
      <c r="BJ13" s="28">
        <f t="shared" si="1"/>
        <v>33.825795880149848</v>
      </c>
      <c r="BK13" s="28">
        <f t="shared" si="1"/>
        <v>33.825795880149848</v>
      </c>
      <c r="BL13" s="28">
        <f t="shared" si="1"/>
        <v>33.825795880149848</v>
      </c>
      <c r="BM13" s="28">
        <f t="shared" si="1"/>
        <v>33.825795880149848</v>
      </c>
      <c r="BN13" s="28">
        <f t="shared" si="1"/>
        <v>33.825795880149848</v>
      </c>
      <c r="BO13" s="28">
        <f t="shared" si="1"/>
        <v>33.825795880149848</v>
      </c>
      <c r="BP13" s="28">
        <f t="shared" si="1"/>
        <v>33.825795880149848</v>
      </c>
      <c r="BQ13" s="28">
        <f t="shared" si="1"/>
        <v>33.825795880149848</v>
      </c>
      <c r="BR13" s="28">
        <f t="shared" si="1"/>
        <v>33.825795880149848</v>
      </c>
    </row>
    <row r="14" spans="1:72" ht="15" customHeight="1">
      <c r="A14" s="216"/>
      <c r="B14" s="240">
        <f>+'Ark1'!C1014</f>
        <v>2024</v>
      </c>
      <c r="C14" s="236">
        <f>+'Ark1'!L1014</f>
        <v>1</v>
      </c>
      <c r="D14" s="236" t="str">
        <f>VLOOKUP(C14,RNR!$F$16:$G$31,2)</f>
        <v>P-</v>
      </c>
      <c r="E14" s="236">
        <f>+'Ark1'!D1014</f>
        <v>2</v>
      </c>
      <c r="F14" s="236" t="str">
        <f>VLOOKUP(E14,RNR!$D$2:$E$13,2)</f>
        <v>Feb</v>
      </c>
      <c r="G14" s="353">
        <f>+'Ark1'!Q1014</f>
        <v>1</v>
      </c>
      <c r="H14" s="353">
        <f>+'Ark1'!R1014</f>
        <v>1</v>
      </c>
      <c r="I14" s="237">
        <f>+IF(H14=0,"",'Ark1'!AG1014)</f>
        <v>9.2915694493196477E-2</v>
      </c>
      <c r="J14" s="237">
        <f>+IF(H14=0,"",'Ark1'!AH1014)</f>
        <v>0</v>
      </c>
      <c r="K14" s="531"/>
      <c r="L14" s="467">
        <f>+'Ark1'!AI1014</f>
        <v>1</v>
      </c>
      <c r="M14" s="531"/>
      <c r="N14" s="32">
        <f>+IF(H14=0,"",'Ark1'!U1014)</f>
        <v>13.5</v>
      </c>
      <c r="O14" s="53"/>
      <c r="P14" s="29">
        <f>+IF(L14=0,"",'Ark1'!AJ1014)</f>
        <v>104.6</v>
      </c>
      <c r="Q14" s="531"/>
      <c r="R14" s="29">
        <f>+IF(L14=0,"",'Ark1'!AK1014)</f>
        <v>11.7961073153432</v>
      </c>
      <c r="S14" s="53"/>
      <c r="T14" s="238">
        <f>+IF(H14=0,"",'Ark1'!T1014)</f>
        <v>2</v>
      </c>
      <c r="U14" s="239">
        <f>+IF(H14=0,"",'Ark1'!W1014)</f>
        <v>0</v>
      </c>
      <c r="V14" s="239">
        <f>+IF(H14=0,"",'Ark1'!X1014)</f>
        <v>0</v>
      </c>
      <c r="W14" s="239">
        <f>+IF(H14=0,"",'Ark1'!Y1014)</f>
        <v>0</v>
      </c>
      <c r="X14" s="237">
        <f>+IF(H14=0,"",'Ark1'!Z1014)</f>
        <v>0</v>
      </c>
      <c r="Y14" s="237">
        <f>+IF(H14=0,"",'Ark1'!Z1014)</f>
        <v>0</v>
      </c>
      <c r="Z14" s="237">
        <f>+IF(H14=0,"",'Ark1'!AC1014)</f>
        <v>0</v>
      </c>
      <c r="AA14" s="239">
        <f>+IF(H14=0,"",'Ark1'!AE1014)</f>
        <v>0</v>
      </c>
      <c r="AB14" s="37">
        <f t="shared" ref="AB14:AB16" si="3">+IF(H14=0,"",+N14/C14)</f>
        <v>13.5</v>
      </c>
      <c r="AC14" s="237">
        <f t="shared" ref="AC14:AC16" si="4">+IF(H14=0,"",G14/H14)</f>
        <v>1</v>
      </c>
      <c r="AD14" s="216"/>
      <c r="AE14" s="219"/>
      <c r="AG14" s="29"/>
      <c r="AH14" s="27"/>
      <c r="AI14" s="220"/>
      <c r="AJ14" s="28"/>
      <c r="AN14" s="28"/>
      <c r="BF14" s="232" t="e">
        <f t="shared" si="2"/>
        <v>#REF!</v>
      </c>
      <c r="BG14" s="28">
        <v>36.800403768506008</v>
      </c>
      <c r="BH14" s="28">
        <f t="shared" si="1"/>
        <v>36.800403768506008</v>
      </c>
      <c r="BI14" s="28">
        <f t="shared" si="1"/>
        <v>36.800403768506008</v>
      </c>
      <c r="BJ14" s="28">
        <f t="shared" si="1"/>
        <v>36.800403768506008</v>
      </c>
      <c r="BK14" s="28">
        <f t="shared" si="1"/>
        <v>36.800403768506008</v>
      </c>
      <c r="BL14" s="28">
        <f t="shared" si="1"/>
        <v>36.800403768506008</v>
      </c>
      <c r="BM14" s="28">
        <f t="shared" si="1"/>
        <v>36.800403768506008</v>
      </c>
      <c r="BN14" s="28">
        <f t="shared" si="1"/>
        <v>36.800403768506008</v>
      </c>
      <c r="BO14" s="28">
        <f t="shared" si="1"/>
        <v>36.800403768506008</v>
      </c>
      <c r="BP14" s="28">
        <f t="shared" si="1"/>
        <v>36.800403768506008</v>
      </c>
      <c r="BQ14" s="28">
        <f t="shared" si="1"/>
        <v>36.800403768506008</v>
      </c>
      <c r="BR14" s="28">
        <f t="shared" si="1"/>
        <v>36.800403768506008</v>
      </c>
    </row>
    <row r="15" spans="1:72" ht="15" customHeight="1">
      <c r="A15" s="216"/>
      <c r="B15" s="240">
        <f>+'Ark1'!C1015</f>
        <v>2024</v>
      </c>
      <c r="C15" s="236">
        <f>+'Ark1'!L1015</f>
        <v>1</v>
      </c>
      <c r="D15" s="236" t="str">
        <f>VLOOKUP(C15,RNR!$F$16:$G$31,2)</f>
        <v>P-</v>
      </c>
      <c r="E15" s="236">
        <f>+'Ark1'!D1015</f>
        <v>3</v>
      </c>
      <c r="F15" s="236" t="str">
        <f>VLOOKUP(E15,RNR!$D$2:$E$13,2)</f>
        <v>Mar</v>
      </c>
      <c r="G15" s="353">
        <f>+'Ark1'!Q1015</f>
        <v>2</v>
      </c>
      <c r="H15" s="353">
        <f>+'Ark1'!R1015</f>
        <v>2</v>
      </c>
      <c r="I15" s="237">
        <f>+IF(H15=0,"",'Ark1'!AG1015)</f>
        <v>2.9091667729111381E-2</v>
      </c>
      <c r="J15" s="237">
        <f>+IF(H15=0,"",'Ark1'!AH1015)</f>
        <v>0</v>
      </c>
      <c r="K15" s="531"/>
      <c r="L15" s="467">
        <f>+'Ark1'!AI1015</f>
        <v>2</v>
      </c>
      <c r="M15" s="531"/>
      <c r="N15" s="32">
        <f>+IF(H15=0,"",'Ark1'!U1015)</f>
        <v>12.55</v>
      </c>
      <c r="O15" s="53"/>
      <c r="P15" s="29">
        <f>+IF(L15=0,"",'Ark1'!AJ1015)</f>
        <v>101.95</v>
      </c>
      <c r="Q15" s="531"/>
      <c r="R15" s="29">
        <f>+IF(L15=0,"",'Ark1'!AK1015)</f>
        <v>11.785538260584488</v>
      </c>
      <c r="S15" s="53"/>
      <c r="T15" s="238">
        <f>+IF(H15=0,"",'Ark1'!T1015)</f>
        <v>2</v>
      </c>
      <c r="U15" s="239">
        <f>+IF(H15=0,"",'Ark1'!W1015)</f>
        <v>0</v>
      </c>
      <c r="V15" s="239">
        <f>+IF(H15=0,"",'Ark1'!X1015)</f>
        <v>0</v>
      </c>
      <c r="W15" s="239">
        <f>+IF(H15=0,"",'Ark1'!Y1015)</f>
        <v>0</v>
      </c>
      <c r="X15" s="237">
        <f>+IF(H15=0,"",'Ark1'!Z1015)</f>
        <v>1.5499999999999909</v>
      </c>
      <c r="Y15" s="237">
        <f>+IF(H15=0,"",'Ark1'!Z1015)</f>
        <v>1.5499999999999909</v>
      </c>
      <c r="Z15" s="237">
        <f>+IF(H15=0,"",'Ark1'!AC1015)</f>
        <v>0</v>
      </c>
      <c r="AA15" s="239">
        <f>+IF(H15=0,"",'Ark1'!AE1015)</f>
        <v>0</v>
      </c>
      <c r="AB15" s="37">
        <f t="shared" si="3"/>
        <v>12.55</v>
      </c>
      <c r="AC15" s="237">
        <f t="shared" si="4"/>
        <v>1</v>
      </c>
      <c r="AD15" s="216"/>
      <c r="AE15" s="219"/>
      <c r="AG15" s="29"/>
      <c r="AH15" s="27"/>
      <c r="AI15" s="220"/>
      <c r="AJ15" s="28"/>
      <c r="AN15" s="28"/>
      <c r="BF15" s="232" t="e">
        <f t="shared" si="2"/>
        <v>#REF!</v>
      </c>
      <c r="BG15" s="28">
        <v>39.739449541284394</v>
      </c>
      <c r="BH15" s="28">
        <f t="shared" si="1"/>
        <v>39.739449541284394</v>
      </c>
      <c r="BI15" s="28">
        <f t="shared" si="1"/>
        <v>39.739449541284394</v>
      </c>
      <c r="BJ15" s="28">
        <f t="shared" si="1"/>
        <v>39.739449541284394</v>
      </c>
      <c r="BK15" s="28">
        <f t="shared" si="1"/>
        <v>39.739449541284394</v>
      </c>
      <c r="BL15" s="28">
        <f t="shared" si="1"/>
        <v>39.739449541284394</v>
      </c>
      <c r="BM15" s="28">
        <f t="shared" si="1"/>
        <v>39.739449541284394</v>
      </c>
      <c r="BN15" s="28">
        <f t="shared" si="1"/>
        <v>39.739449541284394</v>
      </c>
      <c r="BO15" s="28">
        <f t="shared" si="1"/>
        <v>39.739449541284394</v>
      </c>
      <c r="BP15" s="28">
        <f t="shared" si="1"/>
        <v>39.739449541284394</v>
      </c>
      <c r="BQ15" s="28">
        <f t="shared" si="1"/>
        <v>39.739449541284394</v>
      </c>
      <c r="BR15" s="28">
        <f t="shared" si="1"/>
        <v>39.739449541284394</v>
      </c>
    </row>
    <row r="16" spans="1:72" ht="15" customHeight="1">
      <c r="A16" s="216"/>
      <c r="B16" s="240">
        <f>+'Ark1'!C1016</f>
        <v>2024</v>
      </c>
      <c r="C16" s="236">
        <f>+'Ark1'!L1016</f>
        <v>1</v>
      </c>
      <c r="D16" s="236" t="str">
        <f>VLOOKUP(C16,RNR!$F$16:$G$31,2)</f>
        <v>P-</v>
      </c>
      <c r="E16" s="236">
        <f>+'Ark1'!D1016</f>
        <v>4</v>
      </c>
      <c r="F16" s="236" t="str">
        <f>VLOOKUP(E16,RNR!$D$2:$E$13,2)</f>
        <v>Apr</v>
      </c>
      <c r="G16" s="353">
        <f>+'Ark1'!Q1016</f>
        <v>1</v>
      </c>
      <c r="H16" s="353">
        <f>+'Ark1'!R1016</f>
        <v>1</v>
      </c>
      <c r="I16" s="237">
        <f>+IF(H16=0,"",'Ark1'!AG1016)</f>
        <v>2.9593663946390344E-2</v>
      </c>
      <c r="J16" s="237">
        <f>+IF(H16=0,"",'Ark1'!AH1016)</f>
        <v>0</v>
      </c>
      <c r="K16" s="531"/>
      <c r="L16" s="467">
        <f>+'Ark1'!AI1016</f>
        <v>1</v>
      </c>
      <c r="M16" s="531"/>
      <c r="N16" s="32">
        <f>+IF(H16=0,"",'Ark1'!U1016)</f>
        <v>5.9</v>
      </c>
      <c r="O16" s="53"/>
      <c r="P16" s="29">
        <f>+IF(L16=0,"",'Ark1'!AJ1016)</f>
        <v>83.2</v>
      </c>
      <c r="Q16" s="531"/>
      <c r="R16" s="29">
        <f>+IF(L16=0,"",'Ark1'!AK1016)</f>
        <v>10.244293976871864</v>
      </c>
      <c r="S16" s="53"/>
      <c r="T16" s="238">
        <f>+IF(H16=0,"",'Ark1'!T1016)</f>
        <v>2</v>
      </c>
      <c r="U16" s="239">
        <f>+IF(H16=0,"",'Ark1'!W1016)</f>
        <v>0</v>
      </c>
      <c r="V16" s="239">
        <f>+IF(H16=0,"",'Ark1'!X1016)</f>
        <v>0</v>
      </c>
      <c r="W16" s="239">
        <f>+IF(H16=0,"",'Ark1'!Y1016)</f>
        <v>0</v>
      </c>
      <c r="X16" s="237">
        <f>+IF(H16=0,"",'Ark1'!Z1016)</f>
        <v>0</v>
      </c>
      <c r="Y16" s="237">
        <f>+IF(H16=0,"",'Ark1'!Z1016)</f>
        <v>0</v>
      </c>
      <c r="Z16" s="237">
        <f>+IF(H16=0,"",'Ark1'!AC1016)</f>
        <v>0</v>
      </c>
      <c r="AA16" s="239">
        <f>+IF(H16=0,"",'Ark1'!AE1016)</f>
        <v>0</v>
      </c>
      <c r="AB16" s="37">
        <f t="shared" si="3"/>
        <v>5.9</v>
      </c>
      <c r="AC16" s="237">
        <f t="shared" si="4"/>
        <v>1</v>
      </c>
      <c r="AD16" s="216"/>
      <c r="AE16" s="219"/>
      <c r="AG16" s="29"/>
      <c r="AH16" s="27"/>
      <c r="AI16" s="220"/>
      <c r="AJ16" s="28"/>
      <c r="AN16" s="28"/>
      <c r="BF16" s="232" t="e">
        <f t="shared" si="2"/>
        <v>#REF!</v>
      </c>
      <c r="BG16" s="28">
        <v>41.835593220338978</v>
      </c>
      <c r="BH16" s="28">
        <f t="shared" si="1"/>
        <v>41.835593220338978</v>
      </c>
      <c r="BI16" s="28">
        <f t="shared" si="1"/>
        <v>41.835593220338978</v>
      </c>
      <c r="BJ16" s="28">
        <f t="shared" si="1"/>
        <v>41.835593220338978</v>
      </c>
      <c r="BK16" s="28">
        <f t="shared" si="1"/>
        <v>41.835593220338978</v>
      </c>
      <c r="BL16" s="28">
        <f t="shared" si="1"/>
        <v>41.835593220338978</v>
      </c>
      <c r="BM16" s="28">
        <f t="shared" si="1"/>
        <v>41.835593220338978</v>
      </c>
      <c r="BN16" s="28">
        <f t="shared" si="1"/>
        <v>41.835593220338978</v>
      </c>
      <c r="BO16" s="28">
        <f t="shared" si="1"/>
        <v>41.835593220338978</v>
      </c>
      <c r="BP16" s="28">
        <f t="shared" si="1"/>
        <v>41.835593220338978</v>
      </c>
      <c r="BQ16" s="28">
        <f t="shared" si="1"/>
        <v>41.835593220338978</v>
      </c>
      <c r="BR16" s="28">
        <f t="shared" si="1"/>
        <v>41.835593220338978</v>
      </c>
    </row>
    <row r="17" spans="1:70" s="532" customFormat="1" ht="15" customHeight="1">
      <c r="A17" s="531"/>
      <c r="B17" s="240">
        <f>+'Ark1'!C1017</f>
        <v>2024</v>
      </c>
      <c r="C17" s="236">
        <f>+'Ark1'!L1017</f>
        <v>1</v>
      </c>
      <c r="D17" s="236" t="str">
        <f>VLOOKUP(C17,RNR!$F$16:$G$31,2)</f>
        <v>P-</v>
      </c>
      <c r="E17" s="236">
        <f>+'Ark1'!D1017</f>
        <v>5</v>
      </c>
      <c r="F17" s="236" t="str">
        <f>VLOOKUP(E17,RNR!$D$2:$E$13,2)</f>
        <v>Mai</v>
      </c>
      <c r="G17" s="353">
        <f>+'Ark1'!Q1017</f>
        <v>3</v>
      </c>
      <c r="H17" s="353">
        <f>+'Ark1'!R1017</f>
        <v>18</v>
      </c>
      <c r="I17" s="237">
        <f>+IF(H17=0,"",'Ark1'!AG1017)</f>
        <v>0.4391764091293931</v>
      </c>
      <c r="J17" s="237">
        <f>+IF(H17=0,"",'Ark1'!AH1017)</f>
        <v>0</v>
      </c>
      <c r="K17" s="531"/>
      <c r="L17" s="467">
        <f>+'Ark1'!AI1017</f>
        <v>18</v>
      </c>
      <c r="M17" s="531"/>
      <c r="N17" s="32">
        <f>+IF(H17=0,"",'Ark1'!U1017)</f>
        <v>6.7722222222222221</v>
      </c>
      <c r="O17" s="53"/>
      <c r="P17" s="29">
        <f>+IF(L17=0,"",'Ark1'!AJ1017)</f>
        <v>87.85</v>
      </c>
      <c r="Q17" s="531"/>
      <c r="R17" s="29">
        <f>+IF(L17=0,"",'Ark1'!AK1017)</f>
        <v>9.8099950535553901</v>
      </c>
      <c r="S17" s="53"/>
      <c r="T17" s="238">
        <f>+IF(H17=0,"",'Ark1'!T1017)</f>
        <v>2.1111111111111112</v>
      </c>
      <c r="U17" s="239">
        <f>+IF(H17=0,"",'Ark1'!W1017)</f>
        <v>0</v>
      </c>
      <c r="V17" s="239">
        <f>+IF(H17=0,"",'Ark1'!X1017)</f>
        <v>0</v>
      </c>
      <c r="W17" s="239">
        <f>+IF(H17=0,"",'Ark1'!Y1017)</f>
        <v>0</v>
      </c>
      <c r="X17" s="237">
        <f>+IF(H17=0,"",'Ark1'!Z1017)</f>
        <v>1.8817266171599925</v>
      </c>
      <c r="Y17" s="237">
        <f>+IF(H17=0,"",'Ark1'!Z1017)</f>
        <v>1.8817266171599925</v>
      </c>
      <c r="Z17" s="237">
        <f>+IF(H17=0,"",'Ark1'!AC1017)</f>
        <v>0</v>
      </c>
      <c r="AA17" s="239">
        <f>+IF(H17=0,"",'Ark1'!AE1017)</f>
        <v>0</v>
      </c>
      <c r="AB17" s="37">
        <f t="shared" ref="AB17:AB24" si="5">+IF(H17=0,"",+N17/C17)</f>
        <v>6.7722222222222221</v>
      </c>
      <c r="AC17" s="237">
        <f t="shared" ref="AC17:AC24" si="6">+IF(H17=0,"",G17/H17)</f>
        <v>0.16666666666666666</v>
      </c>
      <c r="AD17" s="531"/>
      <c r="AE17" s="219"/>
      <c r="AF17" s="29"/>
      <c r="AG17" s="29"/>
      <c r="AH17" s="27"/>
      <c r="AI17" s="220"/>
      <c r="BF17" s="232"/>
    </row>
    <row r="18" spans="1:70" s="532" customFormat="1" ht="15" customHeight="1">
      <c r="A18" s="531"/>
      <c r="B18" s="240">
        <f>+'Ark1'!C1018</f>
        <v>2024</v>
      </c>
      <c r="C18" s="236">
        <f>+'Ark1'!L1018</f>
        <v>1</v>
      </c>
      <c r="D18" s="236" t="str">
        <f>VLOOKUP(C18,RNR!$F$16:$G$31,2)</f>
        <v>P-</v>
      </c>
      <c r="E18" s="236">
        <f>+'Ark1'!D1018</f>
        <v>6</v>
      </c>
      <c r="F18" s="236" t="str">
        <f>VLOOKUP(E18,RNR!$D$2:$E$13,2)</f>
        <v>Jun</v>
      </c>
      <c r="G18" s="353">
        <f>+'Ark1'!Q1018</f>
        <v>1</v>
      </c>
      <c r="H18" s="353">
        <f>+'Ark1'!R1018</f>
        <v>1</v>
      </c>
      <c r="I18" s="237">
        <f>+IF(H18=0,"",'Ark1'!AG1018)</f>
        <v>4.2714797182376647E-2</v>
      </c>
      <c r="J18" s="237">
        <f>+IF(H18=0,"",'Ark1'!AH1018)</f>
        <v>0</v>
      </c>
      <c r="K18" s="531"/>
      <c r="L18" s="467">
        <f>+'Ark1'!AI1018</f>
        <v>1</v>
      </c>
      <c r="M18" s="531"/>
      <c r="N18" s="32">
        <f>+IF(H18=0,"",'Ark1'!U1018)</f>
        <v>5.5</v>
      </c>
      <c r="O18" s="53"/>
      <c r="P18" s="29">
        <f>+IF(L18=0,"",'Ark1'!AJ1018)</f>
        <v>105.5</v>
      </c>
      <c r="Q18" s="531"/>
      <c r="R18" s="29">
        <f>+IF(L18=0,"",'Ark1'!AK1018)</f>
        <v>4.6838751530110239</v>
      </c>
      <c r="S18" s="53"/>
      <c r="T18" s="238">
        <f>+IF(H18=0,"",'Ark1'!T1018)</f>
        <v>2</v>
      </c>
      <c r="U18" s="239">
        <f>+IF(H18=0,"",'Ark1'!W1018)</f>
        <v>0</v>
      </c>
      <c r="V18" s="239">
        <f>+IF(H18=0,"",'Ark1'!X1018)</f>
        <v>0</v>
      </c>
      <c r="W18" s="239">
        <f>+IF(H18=0,"",'Ark1'!Y1018)</f>
        <v>0</v>
      </c>
      <c r="X18" s="237">
        <f>+IF(H18=0,"",'Ark1'!Z1018)</f>
        <v>0</v>
      </c>
      <c r="Y18" s="237">
        <f>+IF(H18=0,"",'Ark1'!Z1018)</f>
        <v>0</v>
      </c>
      <c r="Z18" s="237">
        <f>+IF(H18=0,"",'Ark1'!AC1018)</f>
        <v>0</v>
      </c>
      <c r="AA18" s="239">
        <f>+IF(H18=0,"",'Ark1'!AE1018)</f>
        <v>0</v>
      </c>
      <c r="AB18" s="37">
        <f t="shared" si="5"/>
        <v>5.5</v>
      </c>
      <c r="AC18" s="237">
        <f t="shared" si="6"/>
        <v>1</v>
      </c>
      <c r="AD18" s="531"/>
      <c r="AE18" s="219"/>
      <c r="AF18" s="29"/>
      <c r="AG18" s="29"/>
      <c r="AH18" s="27"/>
      <c r="AI18" s="220"/>
      <c r="BF18" s="232"/>
    </row>
    <row r="19" spans="1:70" s="532" customFormat="1" ht="15" customHeight="1">
      <c r="A19" s="531"/>
      <c r="B19" s="240">
        <f>+'Ark1'!C1019</f>
        <v>2024</v>
      </c>
      <c r="C19" s="236">
        <f>+'Ark1'!L1019</f>
        <v>1</v>
      </c>
      <c r="D19" s="236" t="str">
        <f>VLOOKUP(C19,RNR!$F$16:$G$31,2)</f>
        <v>P-</v>
      </c>
      <c r="E19" s="236">
        <f>+'Ark1'!D1019</f>
        <v>7</v>
      </c>
      <c r="F19" s="236" t="str">
        <f>VLOOKUP(E19,RNR!$D$2:$E$13,2)</f>
        <v>Jul</v>
      </c>
      <c r="G19" s="353">
        <f>+'Ark1'!Q1019</f>
        <v>0</v>
      </c>
      <c r="H19" s="353">
        <f>+'Ark1'!R1019</f>
        <v>0</v>
      </c>
      <c r="I19" s="237" t="str">
        <f>+IF(H19=0,"",'Ark1'!AG1019)</f>
        <v/>
      </c>
      <c r="J19" s="237" t="str">
        <f>+IF(H19=0,"",'Ark1'!AH1019)</f>
        <v/>
      </c>
      <c r="K19" s="531"/>
      <c r="L19" s="467">
        <f>+'Ark1'!AI1019</f>
        <v>0</v>
      </c>
      <c r="M19" s="531"/>
      <c r="N19" s="32" t="str">
        <f>+IF(H19=0,"",'Ark1'!U1019)</f>
        <v/>
      </c>
      <c r="O19" s="53"/>
      <c r="P19" s="29" t="str">
        <f>+IF(L19=0,"",'Ark1'!AJ1019)</f>
        <v/>
      </c>
      <c r="Q19" s="531"/>
      <c r="R19" s="29" t="str">
        <f>+IF(L19=0,"",'Ark1'!AK1019)</f>
        <v/>
      </c>
      <c r="S19" s="53"/>
      <c r="T19" s="238" t="str">
        <f>+IF(H19=0,"",'Ark1'!T1019)</f>
        <v/>
      </c>
      <c r="U19" s="239" t="str">
        <f>+IF(H19=0,"",'Ark1'!W1019)</f>
        <v/>
      </c>
      <c r="V19" s="239" t="str">
        <f>+IF(H19=0,"",'Ark1'!X1019)</f>
        <v/>
      </c>
      <c r="W19" s="239" t="str">
        <f>+IF(H19=0,"",'Ark1'!Y1019)</f>
        <v/>
      </c>
      <c r="X19" s="237" t="str">
        <f>+IF(H19=0,"",'Ark1'!Z1019)</f>
        <v/>
      </c>
      <c r="Y19" s="237" t="str">
        <f>+IF(H19=0,"",'Ark1'!Z1019)</f>
        <v/>
      </c>
      <c r="Z19" s="237" t="str">
        <f>+IF(H19=0,"",'Ark1'!AC1019)</f>
        <v/>
      </c>
      <c r="AA19" s="239" t="str">
        <f>+IF(H19=0,"",'Ark1'!AE1019)</f>
        <v/>
      </c>
      <c r="AB19" s="37" t="str">
        <f t="shared" si="5"/>
        <v/>
      </c>
      <c r="AC19" s="237" t="str">
        <f t="shared" si="6"/>
        <v/>
      </c>
      <c r="AD19" s="531"/>
      <c r="AE19" s="219"/>
      <c r="AF19" s="29"/>
      <c r="AG19" s="29"/>
      <c r="AH19" s="27"/>
      <c r="AI19" s="220"/>
      <c r="BF19" s="232"/>
    </row>
    <row r="20" spans="1:70" s="532" customFormat="1" ht="15" customHeight="1">
      <c r="A20" s="531"/>
      <c r="B20" s="240">
        <f>+'Ark1'!C1020</f>
        <v>2024</v>
      </c>
      <c r="C20" s="236">
        <f>+'Ark1'!L1020</f>
        <v>1</v>
      </c>
      <c r="D20" s="236" t="str">
        <f>VLOOKUP(C20,RNR!$F$16:$G$31,2)</f>
        <v>P-</v>
      </c>
      <c r="E20" s="236">
        <f>+'Ark1'!D1020</f>
        <v>8</v>
      </c>
      <c r="F20" s="236" t="str">
        <f>VLOOKUP(E20,RNR!$D$2:$E$13,2)</f>
        <v>Aug</v>
      </c>
      <c r="G20" s="353">
        <f>+'Ark1'!Q1020</f>
        <v>5</v>
      </c>
      <c r="H20" s="353">
        <f>+'Ark1'!R1020</f>
        <v>7</v>
      </c>
      <c r="I20" s="237">
        <f>+IF(H20=0,"",'Ark1'!AG1020)</f>
        <v>3.7981603991296527E-2</v>
      </c>
      <c r="J20" s="237">
        <f>+IF(H20=0,"",'Ark1'!AH1020)</f>
        <v>42.857142857142847</v>
      </c>
      <c r="K20" s="531"/>
      <c r="L20" s="467">
        <f>+'Ark1'!AI1020</f>
        <v>7</v>
      </c>
      <c r="M20" s="531"/>
      <c r="N20" s="32">
        <f>+IF(H20=0,"",'Ark1'!U1020)</f>
        <v>7.9</v>
      </c>
      <c r="O20" s="53"/>
      <c r="P20" s="29">
        <f>+IF(L20=0,"",'Ark1'!AJ1020)</f>
        <v>92.128571428571391</v>
      </c>
      <c r="Q20" s="531"/>
      <c r="R20" s="29">
        <f>+IF(L20=0,"",'Ark1'!AK1020)</f>
        <v>10.018305589946424</v>
      </c>
      <c r="S20" s="53"/>
      <c r="T20" s="238">
        <f>+IF(H20=0,"",'Ark1'!T1020)</f>
        <v>2.1428571428571423</v>
      </c>
      <c r="U20" s="239">
        <f>+IF(H20=0,"",'Ark1'!W1020)</f>
        <v>0</v>
      </c>
      <c r="V20" s="239">
        <f>+IF(H20=0,"",'Ark1'!X1020)</f>
        <v>0</v>
      </c>
      <c r="W20" s="239">
        <f>+IF(H20=0,"",'Ark1'!Y1020)</f>
        <v>0</v>
      </c>
      <c r="X20" s="237">
        <f>+IF(H20=0,"",'Ark1'!Z1020)</f>
        <v>1.379440880522667</v>
      </c>
      <c r="Y20" s="237">
        <f>+IF(H20=0,"",'Ark1'!Z1020)</f>
        <v>1.379440880522667</v>
      </c>
      <c r="Z20" s="237">
        <f>+IF(H20=0,"",'Ark1'!AC1020)</f>
        <v>0</v>
      </c>
      <c r="AA20" s="239">
        <f>+IF(H20=0,"",'Ark1'!AE1020)</f>
        <v>0</v>
      </c>
      <c r="AB20" s="37">
        <f t="shared" si="5"/>
        <v>7.9</v>
      </c>
      <c r="AC20" s="237">
        <f t="shared" si="6"/>
        <v>0.7142857142857143</v>
      </c>
      <c r="AD20" s="531"/>
      <c r="AE20" s="219"/>
      <c r="AF20" s="29"/>
      <c r="AG20" s="29"/>
      <c r="AH20" s="27"/>
      <c r="AI20" s="220"/>
      <c r="BF20" s="232"/>
    </row>
    <row r="21" spans="1:70" ht="15" customHeight="1">
      <c r="A21" s="216"/>
      <c r="B21" s="240">
        <f>+'Ark1'!C1021</f>
        <v>2024</v>
      </c>
      <c r="C21" s="236">
        <f>+'Ark1'!L1021</f>
        <v>1</v>
      </c>
      <c r="D21" s="236" t="str">
        <f>VLOOKUP(C21,RNR!$F$16:$G$31,2)</f>
        <v>P-</v>
      </c>
      <c r="E21" s="236">
        <f>+'Ark1'!D1021</f>
        <v>9</v>
      </c>
      <c r="F21" s="236" t="str">
        <f>VLOOKUP(E21,RNR!$D$2:$E$13,2)</f>
        <v>Sep</v>
      </c>
      <c r="G21" s="353">
        <f>+'Ark1'!Q1021</f>
        <v>6</v>
      </c>
      <c r="H21" s="353">
        <f>+'Ark1'!R1021</f>
        <v>13</v>
      </c>
      <c r="I21" s="237">
        <f>+IF(H21=0,"",'Ark1'!AG1021)</f>
        <v>5.2070155167976473E-2</v>
      </c>
      <c r="J21" s="237">
        <f>+IF(H21=0,"",'Ark1'!AH1021)</f>
        <v>0</v>
      </c>
      <c r="K21" s="531"/>
      <c r="L21" s="467">
        <f>+'Ark1'!AI1021</f>
        <v>13</v>
      </c>
      <c r="M21" s="531"/>
      <c r="N21" s="32">
        <f>+IF(H21=0,"",'Ark1'!U1021)</f>
        <v>7.3769230769230756</v>
      </c>
      <c r="O21" s="53"/>
      <c r="P21" s="29">
        <f>+IF(L21=0,"",'Ark1'!AJ1021)</f>
        <v>91.200000000000017</v>
      </c>
      <c r="Q21" s="531"/>
      <c r="R21" s="29">
        <f>+IF(L21=0,"",'Ark1'!AK1021)</f>
        <v>9.7338666027019496</v>
      </c>
      <c r="S21" s="53"/>
      <c r="T21" s="238">
        <f>+IF(H21=0,"",'Ark1'!T1021)</f>
        <v>2.1538461538461529</v>
      </c>
      <c r="U21" s="239">
        <f>+IF(H21=0,"",'Ark1'!W1021)</f>
        <v>0</v>
      </c>
      <c r="V21" s="239">
        <f>+IF(H21=0,"",'Ark1'!X1021)</f>
        <v>0</v>
      </c>
      <c r="W21" s="239">
        <f>+IF(H21=0,"",'Ark1'!Y1021)</f>
        <v>0</v>
      </c>
      <c r="X21" s="237">
        <f>+IF(H21=0,"",'Ark1'!Z1021)</f>
        <v>0.60019720625018047</v>
      </c>
      <c r="Y21" s="237">
        <f>+IF(H21=0,"",'Ark1'!Z1021)</f>
        <v>0.60019720625018047</v>
      </c>
      <c r="Z21" s="237">
        <f>+IF(H21=0,"",'Ark1'!AC1021)</f>
        <v>0</v>
      </c>
      <c r="AA21" s="239">
        <f>+IF(H21=0,"",'Ark1'!AE1021)</f>
        <v>0</v>
      </c>
      <c r="AB21" s="37">
        <f t="shared" si="5"/>
        <v>7.3769230769230756</v>
      </c>
      <c r="AC21" s="237">
        <f t="shared" si="6"/>
        <v>0.46153846153846156</v>
      </c>
      <c r="AD21" s="216"/>
      <c r="AE21" s="219"/>
      <c r="AG21" s="29"/>
      <c r="AH21" s="27"/>
      <c r="AI21" s="220"/>
      <c r="AJ21" s="28"/>
      <c r="AN21" s="28"/>
      <c r="BF21" s="232" t="e">
        <f>1+BF16</f>
        <v>#REF!</v>
      </c>
      <c r="BG21" s="28">
        <v>46.533333333333317</v>
      </c>
      <c r="BH21" s="28">
        <f t="shared" si="1"/>
        <v>46.533333333333317</v>
      </c>
      <c r="BI21" s="28">
        <f t="shared" si="1"/>
        <v>46.533333333333317</v>
      </c>
      <c r="BJ21" s="28">
        <f t="shared" si="1"/>
        <v>46.533333333333317</v>
      </c>
      <c r="BK21" s="28">
        <f t="shared" si="1"/>
        <v>46.533333333333317</v>
      </c>
      <c r="BL21" s="28">
        <f t="shared" si="1"/>
        <v>46.533333333333317</v>
      </c>
      <c r="BM21" s="28">
        <f t="shared" si="1"/>
        <v>46.533333333333317</v>
      </c>
      <c r="BN21" s="28">
        <f t="shared" si="1"/>
        <v>46.533333333333317</v>
      </c>
      <c r="BO21" s="28">
        <f t="shared" si="1"/>
        <v>46.533333333333317</v>
      </c>
      <c r="BP21" s="28">
        <f t="shared" si="1"/>
        <v>46.533333333333317</v>
      </c>
      <c r="BQ21" s="28">
        <f t="shared" si="1"/>
        <v>46.533333333333317</v>
      </c>
      <c r="BR21" s="28">
        <f t="shared" si="1"/>
        <v>46.533333333333317</v>
      </c>
    </row>
    <row r="22" spans="1:70" ht="15" customHeight="1">
      <c r="A22" s="216"/>
      <c r="B22" s="240">
        <f>+'Ark1'!C1022</f>
        <v>2024</v>
      </c>
      <c r="C22" s="236">
        <f>+'Ark1'!L1022</f>
        <v>1</v>
      </c>
      <c r="D22" s="236" t="str">
        <f>VLOOKUP(C22,RNR!$F$16:$G$31,2)</f>
        <v>P-</v>
      </c>
      <c r="E22" s="236">
        <f>+'Ark1'!D1022</f>
        <v>10</v>
      </c>
      <c r="F22" s="236" t="str">
        <f>VLOOKUP(E22,RNR!$D$2:$E$13,2)</f>
        <v>Okt</v>
      </c>
      <c r="G22" s="353">
        <f>+'Ark1'!Q1022</f>
        <v>10</v>
      </c>
      <c r="H22" s="353">
        <f>+'Ark1'!R1022</f>
        <v>44</v>
      </c>
      <c r="I22" s="237">
        <f>+IF(H22=0,"",'Ark1'!AG1022)</f>
        <v>6.9261147379407598E-2</v>
      </c>
      <c r="J22" s="237">
        <f>+IF(H22=0,"",'Ark1'!AH1022)</f>
        <v>2.2727272727272729</v>
      </c>
      <c r="K22" s="531"/>
      <c r="L22" s="467">
        <f>+'Ark1'!AI1022</f>
        <v>44</v>
      </c>
      <c r="M22" s="531"/>
      <c r="N22" s="32">
        <f>+IF(H22=0,"",'Ark1'!U1022)</f>
        <v>7.0431818181818189</v>
      </c>
      <c r="O22" s="53"/>
      <c r="P22" s="29">
        <f>+IF(L22=0,"",'Ark1'!AJ1022)</f>
        <v>89.031818181818139</v>
      </c>
      <c r="Q22" s="531"/>
      <c r="R22" s="29">
        <f>+IF(L22=0,"",'Ark1'!AK1022)</f>
        <v>9.8899998826362783</v>
      </c>
      <c r="S22" s="53"/>
      <c r="T22" s="238">
        <f>+IF(H22=0,"",'Ark1'!T1022)</f>
        <v>2.5</v>
      </c>
      <c r="U22" s="239">
        <f>+IF(H22=0,"",'Ark1'!W1022)</f>
        <v>0</v>
      </c>
      <c r="V22" s="239">
        <f>+IF(H22=0,"",'Ark1'!X1022)</f>
        <v>0</v>
      </c>
      <c r="W22" s="239">
        <f>+IF(H22=0,"",'Ark1'!Y1022)</f>
        <v>0</v>
      </c>
      <c r="X22" s="237">
        <f>+IF(H22=0,"",'Ark1'!Z1022)</f>
        <v>1.4129913026935439</v>
      </c>
      <c r="Y22" s="237">
        <f>+IF(H22=0,"",'Ark1'!Z1022)</f>
        <v>1.4129913026935439</v>
      </c>
      <c r="Z22" s="237">
        <f>+IF(H22=0,"",'Ark1'!AC1022)</f>
        <v>0</v>
      </c>
      <c r="AA22" s="239">
        <f>+IF(H22=0,"",'Ark1'!AE1022)</f>
        <v>0</v>
      </c>
      <c r="AB22" s="37">
        <f t="shared" si="5"/>
        <v>7.0431818181818189</v>
      </c>
      <c r="AC22" s="237">
        <f t="shared" si="6"/>
        <v>0.22727272727272727</v>
      </c>
      <c r="AD22" s="216"/>
      <c r="AE22" s="219"/>
      <c r="AG22" s="29"/>
      <c r="AH22" s="27"/>
      <c r="AI22" s="220"/>
      <c r="AJ22" s="28"/>
      <c r="AK22" s="240"/>
      <c r="AL22" s="240"/>
      <c r="AM22" s="240"/>
      <c r="AN22" s="28"/>
      <c r="BF22" s="232" t="e">
        <f t="shared" si="2"/>
        <v>#REF!</v>
      </c>
      <c r="BG22" s="28">
        <v>57.45</v>
      </c>
      <c r="BH22" s="28">
        <f t="shared" si="1"/>
        <v>57.45</v>
      </c>
      <c r="BI22" s="28">
        <f t="shared" si="1"/>
        <v>57.45</v>
      </c>
      <c r="BJ22" s="28">
        <f t="shared" si="1"/>
        <v>57.45</v>
      </c>
      <c r="BK22" s="28">
        <f t="shared" si="1"/>
        <v>57.45</v>
      </c>
      <c r="BL22" s="28">
        <f t="shared" si="1"/>
        <v>57.45</v>
      </c>
      <c r="BM22" s="28">
        <f t="shared" si="1"/>
        <v>57.45</v>
      </c>
      <c r="BN22" s="28">
        <f t="shared" si="1"/>
        <v>57.45</v>
      </c>
      <c r="BO22" s="28">
        <f t="shared" si="1"/>
        <v>57.45</v>
      </c>
      <c r="BP22" s="28">
        <f t="shared" si="1"/>
        <v>57.45</v>
      </c>
      <c r="BQ22" s="28">
        <f t="shared" si="1"/>
        <v>57.45</v>
      </c>
      <c r="BR22" s="28">
        <f t="shared" si="1"/>
        <v>57.45</v>
      </c>
    </row>
    <row r="23" spans="1:70" ht="15" customHeight="1">
      <c r="A23" s="216"/>
      <c r="B23" s="240">
        <f>+'Ark1'!C1023</f>
        <v>2024</v>
      </c>
      <c r="C23" s="236">
        <f>+'Ark1'!L1023</f>
        <v>1</v>
      </c>
      <c r="D23" s="236" t="str">
        <f>VLOOKUP(C23,RNR!$F$16:$G$31,2)</f>
        <v>P-</v>
      </c>
      <c r="E23" s="236">
        <f>+'Ark1'!D1023</f>
        <v>11</v>
      </c>
      <c r="F23" s="236" t="str">
        <f>VLOOKUP(E23,RNR!$D$2:$E$13,2)</f>
        <v>Nov</v>
      </c>
      <c r="G23" s="353">
        <f>+'Ark1'!Q1023</f>
        <v>8</v>
      </c>
      <c r="H23" s="353">
        <f>+'Ark1'!R1023</f>
        <v>10</v>
      </c>
      <c r="I23" s="237">
        <f>+IF(H23=0,"",'Ark1'!AG1023)</f>
        <v>5.6411035125316998E-2</v>
      </c>
      <c r="J23" s="237">
        <f>+IF(H23=0,"",'Ark1'!AH1023)</f>
        <v>0</v>
      </c>
      <c r="K23" s="531"/>
      <c r="L23" s="467">
        <f>+'Ark1'!AI1023</f>
        <v>10</v>
      </c>
      <c r="M23" s="531"/>
      <c r="N23" s="32">
        <f>+IF(H23=0,"",'Ark1'!U1023)</f>
        <v>8.2100000000000009</v>
      </c>
      <c r="O23" s="53"/>
      <c r="P23" s="29">
        <f>+IF(L23=0,"",'Ark1'!AJ1023)</f>
        <v>93.289999999999978</v>
      </c>
      <c r="Q23" s="531"/>
      <c r="R23" s="29">
        <f>+IF(L23=0,"",'Ark1'!AK1023)</f>
        <v>10.016540380101928</v>
      </c>
      <c r="S23" s="53"/>
      <c r="T23" s="238">
        <f>+IF(H23=0,"",'Ark1'!T1023)</f>
        <v>2.4</v>
      </c>
      <c r="U23" s="239">
        <f>+IF(H23=0,"",'Ark1'!W1023)</f>
        <v>0</v>
      </c>
      <c r="V23" s="239">
        <f>+IF(H23=0,"",'Ark1'!X1023)</f>
        <v>0</v>
      </c>
      <c r="W23" s="239">
        <f>+IF(H23=0,"",'Ark1'!Y1023)</f>
        <v>0</v>
      </c>
      <c r="X23" s="237">
        <f>+IF(H23=0,"",'Ark1'!Z1023)</f>
        <v>1.5820556248122288</v>
      </c>
      <c r="Y23" s="237">
        <f>+IF(H23=0,"",'Ark1'!Z1023)</f>
        <v>1.5820556248122288</v>
      </c>
      <c r="Z23" s="237">
        <f>+IF(H23=0,"",'Ark1'!AC1023)</f>
        <v>0</v>
      </c>
      <c r="AA23" s="239">
        <f>+IF(H23=0,"",'Ark1'!AE1023)</f>
        <v>0</v>
      </c>
      <c r="AB23" s="37">
        <f t="shared" si="5"/>
        <v>8.2100000000000009</v>
      </c>
      <c r="AC23" s="237">
        <f t="shared" si="6"/>
        <v>0.8</v>
      </c>
      <c r="AD23" s="216"/>
      <c r="AE23" s="219"/>
      <c r="AG23" s="29"/>
      <c r="AH23" s="27"/>
      <c r="AI23" s="220"/>
      <c r="AJ23" s="28"/>
      <c r="AK23" s="240"/>
      <c r="AL23" s="240"/>
      <c r="AM23" s="240"/>
      <c r="AN23" s="28"/>
      <c r="BF23" s="232" t="e">
        <f t="shared" si="2"/>
        <v>#REF!</v>
      </c>
      <c r="BG23" s="28">
        <v>0</v>
      </c>
      <c r="BH23" s="28">
        <f t="shared" si="1"/>
        <v>0</v>
      </c>
      <c r="BI23" s="28">
        <f t="shared" si="1"/>
        <v>0</v>
      </c>
      <c r="BJ23" s="28">
        <f t="shared" si="1"/>
        <v>0</v>
      </c>
      <c r="BK23" s="28">
        <f t="shared" si="1"/>
        <v>0</v>
      </c>
      <c r="BL23" s="28">
        <f t="shared" si="1"/>
        <v>0</v>
      </c>
      <c r="BM23" s="28">
        <f t="shared" si="1"/>
        <v>0</v>
      </c>
      <c r="BN23" s="28">
        <f t="shared" si="1"/>
        <v>0</v>
      </c>
      <c r="BO23" s="28">
        <f t="shared" si="1"/>
        <v>0</v>
      </c>
      <c r="BP23" s="28">
        <f t="shared" si="1"/>
        <v>0</v>
      </c>
      <c r="BQ23" s="28">
        <f t="shared" si="1"/>
        <v>0</v>
      </c>
      <c r="BR23" s="28">
        <f t="shared" si="1"/>
        <v>0</v>
      </c>
    </row>
    <row r="24" spans="1:70" ht="15" customHeight="1">
      <c r="A24" s="216"/>
      <c r="B24" s="240">
        <f>+'Ark1'!C1024</f>
        <v>2024</v>
      </c>
      <c r="C24" s="236">
        <f>+'Ark1'!L1024</f>
        <v>1</v>
      </c>
      <c r="D24" s="236" t="str">
        <f>VLOOKUP(C24,RNR!$F$16:$G$31,2)</f>
        <v>P-</v>
      </c>
      <c r="E24" s="236">
        <f>+'Ark1'!D1024</f>
        <v>12</v>
      </c>
      <c r="F24" s="236" t="str">
        <f>VLOOKUP(E24,RNR!$D$2:$E$13,2)</f>
        <v>Des</v>
      </c>
      <c r="G24" s="353">
        <f>+'Ark1'!Q1024</f>
        <v>3</v>
      </c>
      <c r="H24" s="353">
        <f>+'Ark1'!R1024</f>
        <v>5</v>
      </c>
      <c r="I24" s="237">
        <f>+IF(H24=0,"",'Ark1'!AG1024)</f>
        <v>0.3071656349652972</v>
      </c>
      <c r="J24" s="237">
        <f>+IF(H24=0,"",'Ark1'!AH1024)</f>
        <v>0</v>
      </c>
      <c r="K24" s="531"/>
      <c r="L24" s="467">
        <f>+'Ark1'!AI1024</f>
        <v>5</v>
      </c>
      <c r="M24" s="531"/>
      <c r="N24" s="32">
        <f>+IF(H24=0,"",'Ark1'!U1024)</f>
        <v>7.8600000000000012</v>
      </c>
      <c r="O24" s="53"/>
      <c r="P24" s="29">
        <f>+IF(L24=0,"",'Ark1'!AJ1024)</f>
        <v>92.3</v>
      </c>
      <c r="Q24" s="531"/>
      <c r="R24" s="29">
        <f>+IF(L24=0,"",'Ark1'!AK1024)</f>
        <v>9.967749411315598</v>
      </c>
      <c r="S24" s="53"/>
      <c r="T24" s="238">
        <f>+IF(H24=0,"",'Ark1'!T1024)</f>
        <v>2.8</v>
      </c>
      <c r="U24" s="239">
        <f>+IF(H24=0,"",'Ark1'!W1024)</f>
        <v>0</v>
      </c>
      <c r="V24" s="239">
        <f>+IF(H24=0,"",'Ark1'!X1024)</f>
        <v>0</v>
      </c>
      <c r="W24" s="239">
        <f>+IF(H24=0,"",'Ark1'!Y1024)</f>
        <v>0</v>
      </c>
      <c r="X24" s="237">
        <f>+IF(H24=0,"",'Ark1'!Z1024)</f>
        <v>0.78128099938497986</v>
      </c>
      <c r="Y24" s="237">
        <f>+IF(H24=0,"",'Ark1'!Z1024)</f>
        <v>0.78128099938497986</v>
      </c>
      <c r="Z24" s="237">
        <f>+IF(H24=0,"",'Ark1'!AC1024)</f>
        <v>0</v>
      </c>
      <c r="AA24" s="239">
        <f>+IF(H24=0,"",'Ark1'!AE1024)</f>
        <v>0</v>
      </c>
      <c r="AB24" s="37">
        <f t="shared" si="5"/>
        <v>7.8600000000000012</v>
      </c>
      <c r="AC24" s="237">
        <f t="shared" si="6"/>
        <v>0.6</v>
      </c>
      <c r="AD24" s="216"/>
      <c r="AE24" s="219"/>
      <c r="AG24" s="29"/>
      <c r="AH24" s="27"/>
      <c r="AI24" s="220"/>
      <c r="AJ24" s="28"/>
      <c r="AK24" s="240"/>
      <c r="AL24" s="240"/>
      <c r="AM24" s="240"/>
      <c r="AN24" s="28"/>
      <c r="BF24" s="232"/>
    </row>
    <row r="25" spans="1:70" ht="15" customHeight="1">
      <c r="A25" s="216"/>
      <c r="B25" s="216"/>
      <c r="C25" s="216"/>
      <c r="D25" s="531"/>
      <c r="E25" s="216"/>
      <c r="F25" s="349"/>
      <c r="G25" s="349"/>
      <c r="H25" s="349"/>
      <c r="I25" s="217"/>
      <c r="J25" s="217"/>
      <c r="K25" s="216"/>
      <c r="L25" s="217"/>
      <c r="M25" s="216"/>
      <c r="N25" s="216"/>
      <c r="O25" s="53"/>
      <c r="P25" s="216"/>
      <c r="Q25" s="216"/>
      <c r="R25" s="216"/>
      <c r="S25" s="53"/>
      <c r="T25" s="216"/>
      <c r="U25" s="218"/>
      <c r="V25" s="218"/>
      <c r="W25" s="218"/>
      <c r="X25" s="218"/>
      <c r="Y25" s="218"/>
      <c r="Z25" s="216"/>
      <c r="AA25" s="218"/>
      <c r="AB25" s="218"/>
      <c r="AC25" s="217"/>
      <c r="AD25" s="216"/>
      <c r="AE25" s="219"/>
      <c r="AG25" s="29"/>
      <c r="AH25" s="27"/>
      <c r="AI25" s="220"/>
      <c r="AJ25" s="28"/>
      <c r="AN25" s="28"/>
      <c r="BF25" s="232"/>
    </row>
    <row r="26" spans="1:70" ht="15" customHeight="1">
      <c r="A26" s="216"/>
      <c r="B26" s="216"/>
      <c r="C26" s="234" t="s">
        <v>0</v>
      </c>
      <c r="D26" s="272"/>
      <c r="E26" s="272" t="str">
        <f>+D32</f>
        <v>P</v>
      </c>
      <c r="F26" s="349"/>
      <c r="G26" s="349"/>
      <c r="H26" s="367">
        <f>SUM(H28:H39)</f>
        <v>333</v>
      </c>
      <c r="I26" s="217"/>
      <c r="J26" s="217"/>
      <c r="K26" s="217"/>
      <c r="L26" s="217"/>
      <c r="M26" s="216"/>
      <c r="N26" s="265">
        <f>+Klasse!M12</f>
        <v>9.5807807807807848</v>
      </c>
      <c r="O26" s="216"/>
      <c r="P26" s="265">
        <f>+Klasse!P12</f>
        <v>93.153313253012101</v>
      </c>
      <c r="Q26" s="216"/>
      <c r="R26" s="265">
        <f>+Klasse!R12</f>
        <v>11.641337824012952</v>
      </c>
      <c r="S26" s="53"/>
      <c r="T26" s="216"/>
      <c r="U26" s="218"/>
      <c r="V26" s="218"/>
      <c r="W26" s="218"/>
      <c r="X26" s="218"/>
      <c r="Y26" s="218"/>
      <c r="Z26" s="216"/>
      <c r="AA26" s="218"/>
      <c r="AB26" s="265">
        <f>+N26/C32</f>
        <v>4.7903903903903924</v>
      </c>
      <c r="AC26" s="217"/>
      <c r="AD26" s="216"/>
      <c r="AE26" s="219"/>
      <c r="AG26" s="29"/>
      <c r="AH26" s="27"/>
      <c r="AI26" s="220"/>
      <c r="AJ26" s="28"/>
      <c r="AN26" s="28"/>
      <c r="BF26" s="232"/>
    </row>
    <row r="27" spans="1:70" ht="15" customHeight="1">
      <c r="A27" s="216"/>
      <c r="B27" s="216"/>
      <c r="C27" s="216"/>
      <c r="D27" s="531"/>
      <c r="E27" s="216"/>
      <c r="F27" s="349"/>
      <c r="G27" s="349"/>
      <c r="H27" s="349"/>
      <c r="I27" s="217"/>
      <c r="J27" s="217"/>
      <c r="K27" s="217"/>
      <c r="L27" s="217"/>
      <c r="M27" s="217"/>
      <c r="N27" s="216"/>
      <c r="O27" s="216"/>
      <c r="P27" s="216"/>
      <c r="Q27" s="216"/>
      <c r="R27" s="216"/>
      <c r="S27" s="216"/>
      <c r="T27" s="216"/>
      <c r="U27" s="218"/>
      <c r="V27" s="218"/>
      <c r="W27" s="218"/>
      <c r="X27" s="218"/>
      <c r="Y27" s="218"/>
      <c r="Z27" s="216"/>
      <c r="AA27" s="218"/>
      <c r="AB27" s="218"/>
      <c r="AC27" s="218"/>
      <c r="AD27" s="218"/>
      <c r="AE27" s="219"/>
      <c r="AG27" s="29"/>
      <c r="AH27" s="27"/>
      <c r="AI27" s="220"/>
      <c r="AJ27" s="28"/>
      <c r="AN27" s="28"/>
      <c r="BF27" s="232">
        <f>1+BF31</f>
        <v>1</v>
      </c>
      <c r="BG27" s="28">
        <v>20.659867330016564</v>
      </c>
      <c r="BH27" s="28">
        <f t="shared" ref="BH27" si="7">+BG27</f>
        <v>20.659867330016564</v>
      </c>
      <c r="BI27" s="28">
        <f t="shared" ref="BI27" si="8">+BH27</f>
        <v>20.659867330016564</v>
      </c>
      <c r="BJ27" s="28">
        <f t="shared" ref="BJ27" si="9">+BI27</f>
        <v>20.659867330016564</v>
      </c>
      <c r="BK27" s="28">
        <f t="shared" ref="BK27" si="10">+BJ27</f>
        <v>20.659867330016564</v>
      </c>
      <c r="BL27" s="28">
        <f t="shared" ref="BL27" si="11">+BK27</f>
        <v>20.659867330016564</v>
      </c>
      <c r="BM27" s="28">
        <f t="shared" ref="BM27" si="12">+BL27</f>
        <v>20.659867330016564</v>
      </c>
      <c r="BN27" s="28">
        <f t="shared" ref="BN27" si="13">+BM27</f>
        <v>20.659867330016564</v>
      </c>
      <c r="BO27" s="28">
        <f t="shared" ref="BO27" si="14">+BN27</f>
        <v>20.659867330016564</v>
      </c>
      <c r="BP27" s="28">
        <f t="shared" ref="BP27" si="15">+BO27</f>
        <v>20.659867330016564</v>
      </c>
      <c r="BQ27" s="28">
        <f t="shared" ref="BQ27" si="16">+BP27</f>
        <v>20.659867330016564</v>
      </c>
      <c r="BR27" s="28">
        <f t="shared" ref="BR27" si="17">+BQ27</f>
        <v>20.659867330016564</v>
      </c>
    </row>
    <row r="28" spans="1:70" ht="15" customHeight="1">
      <c r="A28" s="216"/>
      <c r="B28" s="240">
        <f>+'Ark1'!C1025</f>
        <v>2024</v>
      </c>
      <c r="C28" s="532">
        <f>+'Ark1'!L1025</f>
        <v>2</v>
      </c>
      <c r="D28" s="236" t="str">
        <f>VLOOKUP(C28,RNR!$F$16:$G$31,2)</f>
        <v>P</v>
      </c>
      <c r="E28" s="532">
        <f>+'Ark1'!D1025</f>
        <v>1</v>
      </c>
      <c r="F28" s="236" t="str">
        <f>VLOOKUP(E28,RNR!$D$2:$E$13,2)</f>
        <v>Jan</v>
      </c>
      <c r="G28" s="533">
        <f>+'Ark1'!Q1025</f>
        <v>1</v>
      </c>
      <c r="H28" s="533">
        <f>+'Ark1'!R1025</f>
        <v>1</v>
      </c>
      <c r="I28" s="29">
        <f>+IF(H28=0,"",'Ark1'!AG1025)</f>
        <v>0.12409415246080296</v>
      </c>
      <c r="J28" s="29">
        <f>+IF(H28=0,"",'Ark1'!AH1025)</f>
        <v>0</v>
      </c>
      <c r="K28" s="531"/>
      <c r="L28" s="467">
        <f>+'Ark1'!AI1025</f>
        <v>1</v>
      </c>
      <c r="M28" s="531"/>
      <c r="N28" s="29">
        <f>+IF(H28=0,"",'Ark1'!U1025)</f>
        <v>15.6</v>
      </c>
      <c r="O28" s="53"/>
      <c r="P28" s="29">
        <f>+IF(L28=0,"",'Ark1'!AJ1025)</f>
        <v>104.3</v>
      </c>
      <c r="Q28" s="531"/>
      <c r="R28" s="29">
        <f>+IF(L28=0,"",'Ark1'!AK1025)</f>
        <v>13.74901776378119</v>
      </c>
      <c r="S28" s="53"/>
      <c r="T28" s="238">
        <f>+IF(H28=0,"",'Ark1'!T1025)</f>
        <v>4</v>
      </c>
      <c r="U28" s="34">
        <f>+IF(H28=0,"",'Ark1'!W1025)</f>
        <v>0</v>
      </c>
      <c r="V28" s="34">
        <f>+IF(H28=0,"",'Ark1'!X1025)</f>
        <v>0</v>
      </c>
      <c r="W28" s="34">
        <f>+IF(H28=0,"",'Ark1'!Y1025)</f>
        <v>0</v>
      </c>
      <c r="X28" s="34">
        <f>+IF(H28=0,"",'Ark1'!Z1025)</f>
        <v>0</v>
      </c>
      <c r="Y28" s="34">
        <f>+IF(H28=0,"",'Ark1'!Z1025)</f>
        <v>0</v>
      </c>
      <c r="Z28" s="27">
        <f>+IF(H28=0,"",'Ark1'!AC1025)</f>
        <v>0</v>
      </c>
      <c r="AA28" s="34">
        <f>+IF(H28=0,"",'Ark1'!AE1025)</f>
        <v>0</v>
      </c>
      <c r="AB28" s="34">
        <f t="shared" ref="AB28:AB31" si="18">+IF(H28=0,"",+N28/C28)</f>
        <v>7.8</v>
      </c>
      <c r="AC28" s="29">
        <f t="shared" ref="AC28:AC31" si="19">+IF(H28=0,"",G28/H28)</f>
        <v>1</v>
      </c>
      <c r="AD28" s="216"/>
      <c r="AE28" s="219"/>
      <c r="AG28" s="29"/>
      <c r="AH28" s="27"/>
      <c r="AI28" s="220"/>
      <c r="AJ28" s="28"/>
      <c r="AK28" s="240"/>
      <c r="AL28" s="240"/>
      <c r="AM28" s="240"/>
      <c r="AN28" s="28"/>
      <c r="BF28" s="232"/>
    </row>
    <row r="29" spans="1:70" ht="15" customHeight="1">
      <c r="A29" s="216"/>
      <c r="B29" s="240">
        <f>+'Ark1'!C1026</f>
        <v>2024</v>
      </c>
      <c r="C29" s="532">
        <f>+'Ark1'!L1026</f>
        <v>2</v>
      </c>
      <c r="D29" s="236" t="str">
        <f>VLOOKUP(C29,RNR!$F$16:$G$31,2)</f>
        <v>P</v>
      </c>
      <c r="E29" s="532">
        <f>+'Ark1'!D1026</f>
        <v>2</v>
      </c>
      <c r="F29" s="236" t="str">
        <f>VLOOKUP(E29,RNR!$D$2:$E$13,2)</f>
        <v>Feb</v>
      </c>
      <c r="G29" s="533">
        <f>+'Ark1'!Q1026</f>
        <v>1</v>
      </c>
      <c r="H29" s="533">
        <f>+'Ark1'!R1026</f>
        <v>1</v>
      </c>
      <c r="I29" s="29">
        <f>+IF(H29=0,"",'Ark1'!AG1026)</f>
        <v>9.0850901282236565E-2</v>
      </c>
      <c r="J29" s="29">
        <f>+IF(H29=0,"",'Ark1'!AH1026)</f>
        <v>0</v>
      </c>
      <c r="K29" s="531"/>
      <c r="L29" s="467">
        <f>+'Ark1'!AI1026</f>
        <v>1</v>
      </c>
      <c r="M29" s="531"/>
      <c r="N29" s="29">
        <f>+IF(H29=0,"",'Ark1'!U1026)</f>
        <v>13.2</v>
      </c>
      <c r="O29" s="53"/>
      <c r="P29" s="29">
        <f>+IF(L29=0,"",'Ark1'!AJ1026)</f>
        <v>103.1</v>
      </c>
      <c r="Q29" s="531"/>
      <c r="R29" s="29">
        <f>+IF(L29=0,"",'Ark1'!AK1026)</f>
        <v>12.044754024592821</v>
      </c>
      <c r="S29" s="53"/>
      <c r="T29" s="238">
        <f>+IF(H29=0,"",'Ark1'!T1026)</f>
        <v>2</v>
      </c>
      <c r="U29" s="34">
        <f>+IF(H29=0,"",'Ark1'!W1026)</f>
        <v>0</v>
      </c>
      <c r="V29" s="34">
        <f>+IF(H29=0,"",'Ark1'!X1026)</f>
        <v>0</v>
      </c>
      <c r="W29" s="34">
        <f>+IF(H29=0,"",'Ark1'!Y1026)</f>
        <v>0</v>
      </c>
      <c r="X29" s="34">
        <f>+IF(H29=0,"",'Ark1'!Z1026)</f>
        <v>0</v>
      </c>
      <c r="Y29" s="34">
        <f>+IF(H29=0,"",'Ark1'!Z1026)</f>
        <v>0</v>
      </c>
      <c r="Z29" s="27">
        <f>+IF(H29=0,"",'Ark1'!AC1026)</f>
        <v>0</v>
      </c>
      <c r="AA29" s="34">
        <f>+IF(H29=0,"",'Ark1'!AE1026)</f>
        <v>0</v>
      </c>
      <c r="AB29" s="34">
        <f t="shared" si="18"/>
        <v>6.6</v>
      </c>
      <c r="AC29" s="29">
        <f t="shared" si="19"/>
        <v>1</v>
      </c>
      <c r="AD29" s="216"/>
      <c r="AE29" s="219"/>
      <c r="AG29" s="29"/>
      <c r="AH29" s="27"/>
      <c r="AI29" s="220"/>
      <c r="AJ29" s="28"/>
      <c r="AK29" s="240"/>
      <c r="AL29" s="240"/>
      <c r="AM29" s="240"/>
      <c r="AN29" s="28"/>
      <c r="BF29" s="232"/>
    </row>
    <row r="30" spans="1:70" ht="15" customHeight="1">
      <c r="A30" s="216"/>
      <c r="B30" s="240">
        <f>+'Ark1'!C1027</f>
        <v>2024</v>
      </c>
      <c r="C30" s="532">
        <f>+'Ark1'!L1027</f>
        <v>2</v>
      </c>
      <c r="D30" s="236" t="str">
        <f>VLOOKUP(C30,RNR!$F$16:$G$31,2)</f>
        <v>P</v>
      </c>
      <c r="E30" s="532">
        <f>+'Ark1'!D1027</f>
        <v>3</v>
      </c>
      <c r="F30" s="236" t="str">
        <f>VLOOKUP(E30,RNR!$D$2:$E$13,2)</f>
        <v>Mar</v>
      </c>
      <c r="G30" s="533">
        <f>+'Ark1'!Q1027</f>
        <v>10</v>
      </c>
      <c r="H30" s="533">
        <f>+'Ark1'!R1027</f>
        <v>10</v>
      </c>
      <c r="I30" s="29">
        <f>+IF(H30=0,"",'Ark1'!AG1027)</f>
        <v>0.17281146049444243</v>
      </c>
      <c r="J30" s="29">
        <f>+IF(H30=0,"",'Ark1'!AH1027)</f>
        <v>0</v>
      </c>
      <c r="K30" s="531"/>
      <c r="L30" s="467">
        <f>+'Ark1'!AI1027</f>
        <v>10</v>
      </c>
      <c r="M30" s="531"/>
      <c r="N30" s="29">
        <f>+IF(H30=0,"",'Ark1'!U1027)</f>
        <v>14.910000000000004</v>
      </c>
      <c r="O30" s="53"/>
      <c r="P30" s="29">
        <f>+IF(L30=0,"",'Ark1'!AJ1027)</f>
        <v>103.33000000000003</v>
      </c>
      <c r="Q30" s="531"/>
      <c r="R30" s="29">
        <f>+IF(L30=0,"",'Ark1'!AK1027)</f>
        <v>13.306029595720201</v>
      </c>
      <c r="S30" s="53"/>
      <c r="T30" s="238">
        <f>+IF(H30=0,"",'Ark1'!T1027)</f>
        <v>3.3</v>
      </c>
      <c r="U30" s="34">
        <f>+IF(H30=0,"",'Ark1'!W1027)</f>
        <v>0</v>
      </c>
      <c r="V30" s="34">
        <f>+IF(H30=0,"",'Ark1'!X1027)</f>
        <v>40</v>
      </c>
      <c r="W30" s="34">
        <f>+IF(H30=0,"",'Ark1'!Y1027)</f>
        <v>0</v>
      </c>
      <c r="X30" s="34">
        <f>+IF(H30=0,"",'Ark1'!Z1027)</f>
        <v>3.3488654795318209</v>
      </c>
      <c r="Y30" s="34">
        <f>+IF(H30=0,"",'Ark1'!Z1027)</f>
        <v>3.3488654795318209</v>
      </c>
      <c r="Z30" s="27">
        <f>+IF(H30=0,"",'Ark1'!AC1027)</f>
        <v>0</v>
      </c>
      <c r="AA30" s="34">
        <f>+IF(H30=0,"",'Ark1'!AE1027)</f>
        <v>0</v>
      </c>
      <c r="AB30" s="34">
        <f t="shared" si="18"/>
        <v>7.4550000000000018</v>
      </c>
      <c r="AC30" s="29">
        <f t="shared" si="19"/>
        <v>1</v>
      </c>
      <c r="AD30" s="216"/>
      <c r="AE30" s="219"/>
      <c r="AG30" s="29"/>
      <c r="AH30" s="27"/>
      <c r="AI30" s="220"/>
      <c r="AJ30" s="28"/>
      <c r="AK30" s="240"/>
      <c r="AL30" s="240"/>
      <c r="AM30" s="240"/>
      <c r="AN30" s="28"/>
    </row>
    <row r="31" spans="1:70" ht="15" customHeight="1">
      <c r="A31" s="216"/>
      <c r="B31" s="240">
        <f>+'Ark1'!C1028</f>
        <v>2024</v>
      </c>
      <c r="C31" s="532">
        <f>+'Ark1'!L1028</f>
        <v>2</v>
      </c>
      <c r="D31" s="236" t="str">
        <f>VLOOKUP(C31,RNR!$F$16:$G$31,2)</f>
        <v>P</v>
      </c>
      <c r="E31" s="532">
        <f>+'Ark1'!D1028</f>
        <v>4</v>
      </c>
      <c r="F31" s="236" t="str">
        <f>VLOOKUP(E31,RNR!$D$2:$E$13,2)</f>
        <v>Apr</v>
      </c>
      <c r="G31" s="533">
        <f>+'Ark1'!Q1028</f>
        <v>3</v>
      </c>
      <c r="H31" s="533">
        <f>+'Ark1'!R1028</f>
        <v>3</v>
      </c>
      <c r="I31" s="29">
        <f>+IF(H31=0,"",'Ark1'!AG1028)</f>
        <v>0.14947308230549702</v>
      </c>
      <c r="J31" s="29">
        <f>+IF(H31=0,"",'Ark1'!AH1028)</f>
        <v>0</v>
      </c>
      <c r="K31" s="531"/>
      <c r="L31" s="467">
        <f>+'Ark1'!AI1028</f>
        <v>3</v>
      </c>
      <c r="M31" s="531"/>
      <c r="N31" s="29">
        <f>+IF(H31=0,"",'Ark1'!U1028)</f>
        <v>9.9333333333333353</v>
      </c>
      <c r="O31" s="53"/>
      <c r="P31" s="29">
        <f>+IF(L31=0,"",'Ark1'!AJ1028)</f>
        <v>94.46666666666664</v>
      </c>
      <c r="Q31" s="531"/>
      <c r="R31" s="29">
        <f>+IF(L31=0,"",'Ark1'!AK1028)</f>
        <v>11.417772074951095</v>
      </c>
      <c r="S31" s="53"/>
      <c r="T31" s="238">
        <f>+IF(H31=0,"",'Ark1'!T1028)</f>
        <v>3.3333333333333344</v>
      </c>
      <c r="U31" s="34">
        <f>+IF(H31=0,"",'Ark1'!W1028)</f>
        <v>0</v>
      </c>
      <c r="V31" s="34">
        <f>+IF(H31=0,"",'Ark1'!X1028)</f>
        <v>0</v>
      </c>
      <c r="W31" s="34">
        <f>+IF(H31=0,"",'Ark1'!Y1028)</f>
        <v>0</v>
      </c>
      <c r="X31" s="34">
        <f>+IF(H31=0,"",'Ark1'!Z1028)</f>
        <v>3.1857320805254279</v>
      </c>
      <c r="Y31" s="34">
        <f>+IF(H31=0,"",'Ark1'!Z1028)</f>
        <v>3.1857320805254279</v>
      </c>
      <c r="Z31" s="27">
        <f>+IF(H31=0,"",'Ark1'!AC1028)</f>
        <v>0</v>
      </c>
      <c r="AA31" s="34">
        <f>+IF(H31=0,"",'Ark1'!AE1028)</f>
        <v>0</v>
      </c>
      <c r="AB31" s="34">
        <f t="shared" si="18"/>
        <v>4.9666666666666677</v>
      </c>
      <c r="AC31" s="29">
        <f t="shared" si="19"/>
        <v>1</v>
      </c>
      <c r="AD31" s="216"/>
      <c r="AE31" s="219"/>
      <c r="AG31" s="29"/>
      <c r="AH31" s="27"/>
      <c r="AI31" s="220"/>
      <c r="AJ31" s="28"/>
      <c r="AK31" s="240"/>
      <c r="AL31" s="240"/>
      <c r="AM31" s="219"/>
      <c r="AN31" s="219"/>
      <c r="AO31" s="219"/>
    </row>
    <row r="32" spans="1:70" ht="15.6">
      <c r="A32" s="216"/>
      <c r="B32" s="240">
        <f>+'Ark1'!C1029</f>
        <v>2024</v>
      </c>
      <c r="C32" s="28">
        <f>+'Ark1'!L1029</f>
        <v>2</v>
      </c>
      <c r="D32" s="236" t="str">
        <f>VLOOKUP(C32,RNR!$F$16:$G$31,2)</f>
        <v>P</v>
      </c>
      <c r="E32" s="28">
        <f>+'Ark1'!D1029</f>
        <v>5</v>
      </c>
      <c r="F32" s="236" t="str">
        <f>VLOOKUP(E32,RNR!$D$2:$E$13,2)</f>
        <v>Mai</v>
      </c>
      <c r="G32" s="339">
        <f>+'Ark1'!Q1029</f>
        <v>8</v>
      </c>
      <c r="H32" s="339">
        <f>+'Ark1'!R1029</f>
        <v>33</v>
      </c>
      <c r="I32" s="29">
        <f>+IF(H32=0,"",'Ark1'!AG1029)</f>
        <v>1.0087727199034462</v>
      </c>
      <c r="J32" s="29">
        <f>+IF(H32=0,"",'Ark1'!AH1029)</f>
        <v>0</v>
      </c>
      <c r="K32" s="216"/>
      <c r="L32" s="467">
        <f>+'Ark1'!AI1029</f>
        <v>32</v>
      </c>
      <c r="M32" s="216"/>
      <c r="N32" s="29">
        <f>+IF(H32=0,"",'Ark1'!U1029)</f>
        <v>8.4848484848484862</v>
      </c>
      <c r="O32" s="53"/>
      <c r="P32" s="29">
        <f>+IF(L32=0,"",'Ark1'!AJ1029)</f>
        <v>89.962499999999977</v>
      </c>
      <c r="Q32" s="216"/>
      <c r="R32" s="29">
        <f>+IF(L32=0,"",'Ark1'!AK1029)</f>
        <v>11.540766719482278</v>
      </c>
      <c r="S32" s="53"/>
      <c r="T32" s="238">
        <f>+IF(H32=0,"",'Ark1'!T1029)</f>
        <v>2.4242424242424243</v>
      </c>
      <c r="U32" s="34">
        <f>+IF(H32=0,"",'Ark1'!W1029)</f>
        <v>0</v>
      </c>
      <c r="V32" s="34">
        <f>+IF(H32=0,"",'Ark1'!X1029)</f>
        <v>0</v>
      </c>
      <c r="W32" s="34">
        <f>+IF(H32=0,"",'Ark1'!Y1029)</f>
        <v>0</v>
      </c>
      <c r="X32" s="34">
        <f>+IF(H32=0,"",'Ark1'!Z1029)</f>
        <v>1.7141339737819388</v>
      </c>
      <c r="Y32" s="34">
        <f>+IF(H32=0,"",'Ark1'!Z1029)</f>
        <v>1.7141339737819388</v>
      </c>
      <c r="Z32" s="27">
        <f>+IF(H32=0,"",'Ark1'!AC1029)</f>
        <v>0</v>
      </c>
      <c r="AA32" s="34">
        <f>+IF(H32=0,"",'Ark1'!AE1029)</f>
        <v>0</v>
      </c>
      <c r="AB32" s="34">
        <f t="shared" ref="AB32:AB39" si="20">+IF(H32=0,"",+N32/C32)</f>
        <v>4.2424242424242431</v>
      </c>
      <c r="AC32" s="29">
        <f t="shared" ref="AC32:AC39" si="21">+IF(H32=0,"",G32/H32)</f>
        <v>0.24242424242424243</v>
      </c>
      <c r="AD32" s="216"/>
      <c r="AE32" s="219"/>
      <c r="AG32" s="29"/>
      <c r="AH32" s="27"/>
      <c r="AI32" s="220"/>
      <c r="AJ32" s="28"/>
      <c r="AN32" s="28"/>
    </row>
    <row r="33" spans="1:70" ht="15.6">
      <c r="A33" s="216"/>
      <c r="B33" s="240">
        <f>+'Ark1'!C1030</f>
        <v>2024</v>
      </c>
      <c r="C33" s="28">
        <f>+'Ark1'!L1030</f>
        <v>2</v>
      </c>
      <c r="D33" s="236" t="str">
        <f>VLOOKUP(C33,RNR!$F$16:$G$31,2)</f>
        <v>P</v>
      </c>
      <c r="E33" s="28">
        <f>+'Ark1'!D1030</f>
        <v>6</v>
      </c>
      <c r="F33" s="236" t="str">
        <f>VLOOKUP(E33,RNR!$D$2:$E$13,2)</f>
        <v>Jun</v>
      </c>
      <c r="G33" s="339">
        <f>+'Ark1'!Q1030</f>
        <v>3</v>
      </c>
      <c r="H33" s="339">
        <f>+'Ark1'!R1030</f>
        <v>6</v>
      </c>
      <c r="I33" s="29">
        <f>+IF(H33=0,"",'Ark1'!AG1030)</f>
        <v>0.42637133914772335</v>
      </c>
      <c r="J33" s="29">
        <f>+IF(H33=0,"",'Ark1'!AH1030)</f>
        <v>0</v>
      </c>
      <c r="K33" s="216"/>
      <c r="L33" s="467">
        <f>+'Ark1'!AI1030</f>
        <v>6</v>
      </c>
      <c r="M33" s="216"/>
      <c r="N33" s="29">
        <f>+IF(H33=0,"",'Ark1'!U1030)</f>
        <v>9.15</v>
      </c>
      <c r="O33" s="53"/>
      <c r="P33" s="29">
        <f>+IF(L33=0,"",'Ark1'!AJ1030)</f>
        <v>96.133333333333312</v>
      </c>
      <c r="Q33" s="216"/>
      <c r="R33" s="29">
        <f>+IF(L33=0,"",'Ark1'!AK1030)</f>
        <v>10.372169522690472</v>
      </c>
      <c r="S33" s="53"/>
      <c r="T33" s="238">
        <f>+IF(H33=0,"",'Ark1'!T1030)</f>
        <v>2.5</v>
      </c>
      <c r="U33" s="34">
        <f>+IF(H33=0,"",'Ark1'!W1030)</f>
        <v>0</v>
      </c>
      <c r="V33" s="34">
        <f>+IF(H33=0,"",'Ark1'!X1030)</f>
        <v>0</v>
      </c>
      <c r="W33" s="34">
        <f>+IF(H33=0,"",'Ark1'!Y1030)</f>
        <v>0</v>
      </c>
      <c r="X33" s="34">
        <f>+IF(H33=0,"",'Ark1'!Z1030)</f>
        <v>1.61838396762532</v>
      </c>
      <c r="Y33" s="34">
        <f>+IF(H33=0,"",'Ark1'!Z1030)</f>
        <v>1.61838396762532</v>
      </c>
      <c r="Z33" s="27">
        <f>+IF(H33=0,"",'Ark1'!AC1030)</f>
        <v>0</v>
      </c>
      <c r="AA33" s="34">
        <f>+IF(H33=0,"",'Ark1'!AE1030)</f>
        <v>0</v>
      </c>
      <c r="AB33" s="34">
        <f t="shared" si="20"/>
        <v>4.5750000000000002</v>
      </c>
      <c r="AC33" s="29">
        <f t="shared" si="21"/>
        <v>0.5</v>
      </c>
      <c r="AD33" s="216"/>
      <c r="AE33" s="219"/>
      <c r="AG33" s="29"/>
      <c r="AH33" s="27"/>
      <c r="AI33" s="220"/>
      <c r="AJ33" s="28"/>
      <c r="AN33" s="28"/>
    </row>
    <row r="34" spans="1:70" ht="15.6">
      <c r="A34" s="216"/>
      <c r="B34" s="240">
        <f>+'Ark1'!C1031</f>
        <v>2024</v>
      </c>
      <c r="C34" s="28">
        <f>+'Ark1'!L1031</f>
        <v>2</v>
      </c>
      <c r="D34" s="236" t="str">
        <f>VLOOKUP(C34,RNR!$F$16:$G$31,2)</f>
        <v>P</v>
      </c>
      <c r="E34" s="28">
        <f>+'Ark1'!D1031</f>
        <v>7</v>
      </c>
      <c r="F34" s="236" t="str">
        <f>VLOOKUP(E34,RNR!$D$2:$E$13,2)</f>
        <v>Jul</v>
      </c>
      <c r="G34" s="339">
        <f>+'Ark1'!Q1031</f>
        <v>3</v>
      </c>
      <c r="H34" s="339">
        <f>+'Ark1'!R1031</f>
        <v>4</v>
      </c>
      <c r="I34" s="29">
        <f>+IF(H34=0,"",'Ark1'!AG1031)</f>
        <v>0.64377284280440084</v>
      </c>
      <c r="J34" s="29">
        <f>+IF(H34=0,"",'Ark1'!AH1031)</f>
        <v>0</v>
      </c>
      <c r="K34" s="216"/>
      <c r="L34" s="467">
        <f>+'Ark1'!AI1031</f>
        <v>4</v>
      </c>
      <c r="M34" s="216"/>
      <c r="N34" s="29">
        <f>+IF(H34=0,"",'Ark1'!U1031)</f>
        <v>8.6750000000000007</v>
      </c>
      <c r="O34" s="53"/>
      <c r="P34" s="29">
        <f>+IF(L34=0,"",'Ark1'!AJ1031)</f>
        <v>89.474999999999994</v>
      </c>
      <c r="Q34" s="216"/>
      <c r="R34" s="29">
        <f>+IF(L34=0,"",'Ark1'!AK1031)</f>
        <v>11.90471464380658</v>
      </c>
      <c r="S34" s="53"/>
      <c r="T34" s="238">
        <f>+IF(H34=0,"",'Ark1'!T1031)</f>
        <v>2.5</v>
      </c>
      <c r="U34" s="34">
        <f>+IF(H34=0,"",'Ark1'!W1031)</f>
        <v>0</v>
      </c>
      <c r="V34" s="34">
        <f>+IF(H34=0,"",'Ark1'!X1031)</f>
        <v>0</v>
      </c>
      <c r="W34" s="34">
        <f>+IF(H34=0,"",'Ark1'!Y1031)</f>
        <v>0</v>
      </c>
      <c r="X34" s="34">
        <f>+IF(H34=0,"",'Ark1'!Z1031)</f>
        <v>2.2763732119316478</v>
      </c>
      <c r="Y34" s="34">
        <f>+IF(H34=0,"",'Ark1'!Z1031)</f>
        <v>2.2763732119316478</v>
      </c>
      <c r="Z34" s="27">
        <f>+IF(H34=0,"",'Ark1'!AC1031)</f>
        <v>0</v>
      </c>
      <c r="AA34" s="34">
        <f>+IF(H34=0,"",'Ark1'!AE1031)</f>
        <v>0</v>
      </c>
      <c r="AB34" s="34">
        <f t="shared" si="20"/>
        <v>4.3375000000000004</v>
      </c>
      <c r="AC34" s="29">
        <f t="shared" si="21"/>
        <v>0.75</v>
      </c>
      <c r="AD34" s="216"/>
      <c r="AE34" s="219"/>
      <c r="AG34" s="29"/>
      <c r="AH34" s="27"/>
      <c r="AI34" s="220"/>
      <c r="AJ34" s="28"/>
      <c r="AK34" s="240"/>
      <c r="AL34" s="240"/>
      <c r="AM34" s="240"/>
      <c r="AN34" s="28"/>
    </row>
    <row r="35" spans="1:70" ht="15.6">
      <c r="A35" s="216"/>
      <c r="B35" s="240">
        <f>+'Ark1'!C1032</f>
        <v>2024</v>
      </c>
      <c r="C35" s="28">
        <f>+'Ark1'!L1032</f>
        <v>2</v>
      </c>
      <c r="D35" s="236" t="str">
        <f>VLOOKUP(C35,RNR!$F$16:$G$31,2)</f>
        <v>P</v>
      </c>
      <c r="E35" s="28">
        <f>+'Ark1'!D1032</f>
        <v>8</v>
      </c>
      <c r="F35" s="236" t="str">
        <f>VLOOKUP(E35,RNR!$D$2:$E$13,2)</f>
        <v>Aug</v>
      </c>
      <c r="G35" s="339">
        <f>+'Ark1'!Q1032</f>
        <v>17</v>
      </c>
      <c r="H35" s="339">
        <f>+'Ark1'!R1032</f>
        <v>47</v>
      </c>
      <c r="I35" s="29">
        <f>+IF(H35=0,"",'Ark1'!AG1032)</f>
        <v>0.34286467834457901</v>
      </c>
      <c r="J35" s="29">
        <f>+IF(H35=0,"",'Ark1'!AH1032)</f>
        <v>25.531914893617031</v>
      </c>
      <c r="K35" s="216"/>
      <c r="L35" s="467">
        <f>+'Ark1'!AI1032</f>
        <v>47</v>
      </c>
      <c r="M35" s="216"/>
      <c r="N35" s="29">
        <f>+IF(H35=0,"",'Ark1'!U1032)</f>
        <v>10.621276595744684</v>
      </c>
      <c r="O35" s="53"/>
      <c r="P35" s="29">
        <f>+IF(L35=0,"",'Ark1'!AJ1032)</f>
        <v>96.742553191489364</v>
      </c>
      <c r="Q35" s="216"/>
      <c r="R35" s="29">
        <f>+IF(L35=0,"",'Ark1'!AK1032)</f>
        <v>11.60894909194656</v>
      </c>
      <c r="S35" s="53"/>
      <c r="T35" s="238">
        <f>+IF(H35=0,"",'Ark1'!T1032)</f>
        <v>2.6595744680851072</v>
      </c>
      <c r="U35" s="34">
        <f>+IF(H35=0,"",'Ark1'!W1032)</f>
        <v>0</v>
      </c>
      <c r="V35" s="34">
        <f>+IF(H35=0,"",'Ark1'!X1032)</f>
        <v>2.1276595744680855</v>
      </c>
      <c r="W35" s="34">
        <f>+IF(H35=0,"",'Ark1'!Y1032)</f>
        <v>0</v>
      </c>
      <c r="X35" s="34">
        <f>+IF(H35=0,"",'Ark1'!Z1032)</f>
        <v>2.1015633664177833</v>
      </c>
      <c r="Y35" s="34">
        <f>+IF(H35=0,"",'Ark1'!Z1032)</f>
        <v>2.1015633664177833</v>
      </c>
      <c r="Z35" s="27">
        <f>+IF(H35=0,"",'Ark1'!AC1032)</f>
        <v>0</v>
      </c>
      <c r="AA35" s="34">
        <f>+IF(H35=0,"",'Ark1'!AE1032)</f>
        <v>0</v>
      </c>
      <c r="AB35" s="34">
        <f t="shared" si="20"/>
        <v>5.3106382978723419</v>
      </c>
      <c r="AC35" s="29">
        <f t="shared" si="21"/>
        <v>0.36170212765957449</v>
      </c>
      <c r="AD35" s="216"/>
      <c r="AE35" s="219"/>
      <c r="AG35" s="29"/>
      <c r="AH35" s="27"/>
      <c r="AI35" s="220"/>
      <c r="AJ35" s="28"/>
      <c r="AK35" s="240"/>
      <c r="AL35" s="240"/>
      <c r="AM35" s="240"/>
      <c r="AN35" s="28"/>
    </row>
    <row r="36" spans="1:70" ht="15.6">
      <c r="A36" s="216"/>
      <c r="B36" s="240">
        <f>+'Ark1'!C1033</f>
        <v>2024</v>
      </c>
      <c r="C36" s="28">
        <f>+'Ark1'!L1033</f>
        <v>2</v>
      </c>
      <c r="D36" s="236" t="str">
        <f>VLOOKUP(C36,RNR!$F$16:$G$31,2)</f>
        <v>P</v>
      </c>
      <c r="E36" s="28">
        <f>+'Ark1'!D1033</f>
        <v>9</v>
      </c>
      <c r="F36" s="236" t="str">
        <f>VLOOKUP(E36,RNR!$D$2:$E$13,2)</f>
        <v>Sep</v>
      </c>
      <c r="G36" s="339">
        <f>+'Ark1'!Q1033</f>
        <v>32</v>
      </c>
      <c r="H36" s="339">
        <f>+'Ark1'!R1033</f>
        <v>51</v>
      </c>
      <c r="I36" s="29">
        <f>+IF(H36=0,"",'Ark1'!AG1033)</f>
        <v>0.25986210910733609</v>
      </c>
      <c r="J36" s="29">
        <f>+IF(H36=0,"",'Ark1'!AH1033)</f>
        <v>15.686274509803919</v>
      </c>
      <c r="K36" s="216"/>
      <c r="L36" s="467">
        <f>+'Ark1'!AI1033</f>
        <v>51</v>
      </c>
      <c r="M36" s="216"/>
      <c r="N36" s="29">
        <f>+IF(H36=0,"",'Ark1'!U1033)</f>
        <v>9.3843137254901947</v>
      </c>
      <c r="O36" s="53"/>
      <c r="P36" s="29">
        <f>+IF(L36=0,"",'Ark1'!AJ1033)</f>
        <v>92.713725490196069</v>
      </c>
      <c r="Q36" s="216"/>
      <c r="R36" s="29">
        <f>+IF(L36=0,"",'Ark1'!AK1033)</f>
        <v>11.639488555859092</v>
      </c>
      <c r="S36" s="53"/>
      <c r="T36" s="238">
        <f>+IF(H36=0,"",'Ark1'!T1033)</f>
        <v>2.6470588235294121</v>
      </c>
      <c r="U36" s="34">
        <f>+IF(H36=0,"",'Ark1'!W1033)</f>
        <v>0</v>
      </c>
      <c r="V36" s="34">
        <f>+IF(H36=0,"",'Ark1'!X1033)</f>
        <v>1.9607843137254899</v>
      </c>
      <c r="W36" s="34">
        <f>+IF(H36=0,"",'Ark1'!Y1033)</f>
        <v>0</v>
      </c>
      <c r="X36" s="34">
        <f>+IF(H36=0,"",'Ark1'!Z1033)</f>
        <v>1.9752758605080367</v>
      </c>
      <c r="Y36" s="34">
        <f>+IF(H36=0,"",'Ark1'!Z1033)</f>
        <v>1.9752758605080367</v>
      </c>
      <c r="Z36" s="27">
        <f>+IF(H36=0,"",'Ark1'!AC1033)</f>
        <v>0</v>
      </c>
      <c r="AA36" s="34">
        <f>+IF(H36=0,"",'Ark1'!AE1033)</f>
        <v>0</v>
      </c>
      <c r="AB36" s="34">
        <f t="shared" si="20"/>
        <v>4.6921568627450974</v>
      </c>
      <c r="AC36" s="29">
        <f t="shared" si="21"/>
        <v>0.62745098039215685</v>
      </c>
      <c r="AD36" s="216"/>
      <c r="AE36" s="219"/>
      <c r="AG36" s="29"/>
      <c r="AH36" s="27"/>
      <c r="AI36" s="220"/>
      <c r="AJ36" s="28"/>
      <c r="AK36" s="240"/>
      <c r="AL36" s="240"/>
      <c r="AM36" s="240"/>
      <c r="AN36" s="28"/>
    </row>
    <row r="37" spans="1:70" ht="15.6">
      <c r="A37" s="216"/>
      <c r="B37" s="240">
        <f>+'Ark1'!C1034</f>
        <v>2024</v>
      </c>
      <c r="C37" s="28">
        <f>+'Ark1'!L1034</f>
        <v>2</v>
      </c>
      <c r="D37" s="236" t="str">
        <f>VLOOKUP(C37,RNR!$F$16:$G$31,2)</f>
        <v>P</v>
      </c>
      <c r="E37" s="28">
        <f>+'Ark1'!D1034</f>
        <v>10</v>
      </c>
      <c r="F37" s="236" t="str">
        <f>VLOOKUP(E37,RNR!$D$2:$E$13,2)</f>
        <v>Okt</v>
      </c>
      <c r="G37" s="339">
        <f>+'Ark1'!Q1034</f>
        <v>71</v>
      </c>
      <c r="H37" s="339">
        <f>+'Ark1'!R1034</f>
        <v>137</v>
      </c>
      <c r="I37" s="29">
        <f>+IF(H37=0,"",'Ark1'!AG1034)</f>
        <v>0.28231907508766563</v>
      </c>
      <c r="J37" s="29">
        <f>+IF(H37=0,"",'Ark1'!AH1034)</f>
        <v>5.839416058394165</v>
      </c>
      <c r="K37" s="216"/>
      <c r="L37" s="467">
        <f>+'Ark1'!AI1034</f>
        <v>137</v>
      </c>
      <c r="M37" s="216"/>
      <c r="N37" s="29">
        <f>+IF(H37=0,"",'Ark1'!U1034)</f>
        <v>9.2204379562043766</v>
      </c>
      <c r="O37" s="53"/>
      <c r="P37" s="29">
        <f>+IF(L37=0,"",'Ark1'!AJ1034)</f>
        <v>92.135036496350324</v>
      </c>
      <c r="Q37" s="216"/>
      <c r="R37" s="29">
        <f>+IF(L37=0,"",'Ark1'!AK1034)</f>
        <v>11.586728093978712</v>
      </c>
      <c r="S37" s="53"/>
      <c r="T37" s="238">
        <f>+IF(H37=0,"",'Ark1'!T1034)</f>
        <v>2.7007299270072997</v>
      </c>
      <c r="U37" s="34">
        <f>+IF(H37=0,"",'Ark1'!W1034)</f>
        <v>0</v>
      </c>
      <c r="V37" s="34">
        <f>+IF(H37=0,"",'Ark1'!X1034)</f>
        <v>1.4598540145985412</v>
      </c>
      <c r="W37" s="34">
        <f>+IF(H37=0,"",'Ark1'!Y1034)</f>
        <v>0</v>
      </c>
      <c r="X37" s="34">
        <f>+IF(H37=0,"",'Ark1'!Z1034)</f>
        <v>2.3243282896302375</v>
      </c>
      <c r="Y37" s="34">
        <f>+IF(H37=0,"",'Ark1'!Z1034)</f>
        <v>2.3243282896302375</v>
      </c>
      <c r="Z37" s="27">
        <f>+IF(H37=0,"",'Ark1'!AC1034)</f>
        <v>0</v>
      </c>
      <c r="AA37" s="34">
        <f>+IF(H37=0,"",'Ark1'!AE1034)</f>
        <v>0</v>
      </c>
      <c r="AB37" s="34">
        <f t="shared" si="20"/>
        <v>4.6102189781021883</v>
      </c>
      <c r="AC37" s="29">
        <f t="shared" si="21"/>
        <v>0.51824817518248179</v>
      </c>
      <c r="AD37" s="216"/>
      <c r="AE37" s="219"/>
      <c r="AG37" s="29"/>
      <c r="AH37" s="27"/>
      <c r="AI37" s="220"/>
      <c r="AJ37" s="28"/>
      <c r="AK37" s="240"/>
      <c r="AL37" s="240"/>
      <c r="AM37" s="240"/>
      <c r="AN37" s="28"/>
    </row>
    <row r="38" spans="1:70" ht="15.6">
      <c r="A38" s="216"/>
      <c r="B38" s="240">
        <f>+'Ark1'!C1035</f>
        <v>2024</v>
      </c>
      <c r="C38" s="28">
        <f>+'Ark1'!L1035</f>
        <v>2</v>
      </c>
      <c r="D38" s="236" t="str">
        <f>VLOOKUP(C38,RNR!$F$16:$G$31,2)</f>
        <v>P</v>
      </c>
      <c r="E38" s="28">
        <f>+'Ark1'!D1035</f>
        <v>11</v>
      </c>
      <c r="F38" s="236" t="str">
        <f>VLOOKUP(E38,RNR!$D$2:$E$13,2)</f>
        <v>Nov</v>
      </c>
      <c r="G38" s="339">
        <f>+'Ark1'!Q1035</f>
        <v>25</v>
      </c>
      <c r="H38" s="339">
        <f>+'Ark1'!R1035</f>
        <v>37</v>
      </c>
      <c r="I38" s="29">
        <f>+IF(H38=0,"",'Ark1'!AG1035)</f>
        <v>0.23457646031404661</v>
      </c>
      <c r="J38" s="29">
        <f>+IF(H38=0,"",'Ark1'!AH1035)</f>
        <v>0</v>
      </c>
      <c r="K38" s="216"/>
      <c r="L38" s="467">
        <f>+'Ark1'!AI1035</f>
        <v>37</v>
      </c>
      <c r="M38" s="216"/>
      <c r="N38" s="29">
        <f>+IF(H38=0,"",'Ark1'!U1035)</f>
        <v>9.2270270270270274</v>
      </c>
      <c r="O38" s="53"/>
      <c r="P38" s="29">
        <f>+IF(L38=0,"",'Ark1'!AJ1035)</f>
        <v>92.029729729729723</v>
      </c>
      <c r="Q38" s="216"/>
      <c r="R38" s="29">
        <f>+IF(L38=0,"",'Ark1'!AK1035)</f>
        <v>11.660373788117157</v>
      </c>
      <c r="S38" s="53"/>
      <c r="T38" s="238">
        <f>+IF(H38=0,"",'Ark1'!T1035)</f>
        <v>2.6486486486486496</v>
      </c>
      <c r="U38" s="34">
        <f>+IF(H38=0,"",'Ark1'!W1035)</f>
        <v>0</v>
      </c>
      <c r="V38" s="34">
        <f>+IF(H38=0,"",'Ark1'!X1035)</f>
        <v>0</v>
      </c>
      <c r="W38" s="34">
        <f>+IF(H38=0,"",'Ark1'!Y1035)</f>
        <v>0</v>
      </c>
      <c r="X38" s="34">
        <f>+IF(H38=0,"",'Ark1'!Z1035)</f>
        <v>2.086332440749461</v>
      </c>
      <c r="Y38" s="34">
        <f>+IF(H38=0,"",'Ark1'!Z1035)</f>
        <v>2.086332440749461</v>
      </c>
      <c r="Z38" s="27">
        <f>+IF(H38=0,"",'Ark1'!AC1035)</f>
        <v>0</v>
      </c>
      <c r="AA38" s="34">
        <f>+IF(H38=0,"",'Ark1'!AE1035)</f>
        <v>0</v>
      </c>
      <c r="AB38" s="34">
        <f t="shared" si="20"/>
        <v>4.6135135135135137</v>
      </c>
      <c r="AC38" s="29">
        <f t="shared" si="21"/>
        <v>0.67567567567567566</v>
      </c>
      <c r="AD38" s="216"/>
      <c r="AE38" s="219"/>
      <c r="AG38" s="29"/>
      <c r="AH38" s="27"/>
      <c r="AI38" s="220"/>
      <c r="AJ38" s="28"/>
      <c r="AK38" s="240"/>
      <c r="AL38" s="240"/>
      <c r="AM38" s="240"/>
      <c r="AN38" s="28"/>
    </row>
    <row r="39" spans="1:70" ht="15.6">
      <c r="A39" s="216"/>
      <c r="B39" s="240">
        <f>+'Ark1'!C1036</f>
        <v>2024</v>
      </c>
      <c r="C39" s="28">
        <f>+'Ark1'!L1036</f>
        <v>2</v>
      </c>
      <c r="D39" s="236" t="str">
        <f>VLOOKUP(C39,RNR!$F$16:$G$31,2)</f>
        <v>P</v>
      </c>
      <c r="E39" s="28">
        <f>+'Ark1'!D1036</f>
        <v>12</v>
      </c>
      <c r="F39" s="236" t="str">
        <f>VLOOKUP(E39,RNR!$D$2:$E$13,2)</f>
        <v>Des</v>
      </c>
      <c r="G39" s="339">
        <f>+'Ark1'!Q1036</f>
        <v>3</v>
      </c>
      <c r="H39" s="339">
        <f>+'Ark1'!R1036</f>
        <v>3</v>
      </c>
      <c r="I39" s="29">
        <f>+IF(H39=0,"",'Ark1'!AG1036)</f>
        <v>0.23994872756831112</v>
      </c>
      <c r="J39" s="29">
        <f>+IF(H39=0,"",'Ark1'!AH1036)</f>
        <v>0</v>
      </c>
      <c r="K39" s="216"/>
      <c r="L39" s="467">
        <f>+'Ark1'!AI1036</f>
        <v>3</v>
      </c>
      <c r="M39" s="216"/>
      <c r="N39" s="29">
        <f>+IF(H39=0,"",'Ark1'!U1036)</f>
        <v>10.233333333333336</v>
      </c>
      <c r="O39" s="53"/>
      <c r="P39" s="29">
        <f>+IF(L39=0,"",'Ark1'!AJ1036)</f>
        <v>95.466666666666683</v>
      </c>
      <c r="Q39" s="216"/>
      <c r="R39" s="29">
        <f>+IF(L39=0,"",'Ark1'!AK1036)</f>
        <v>11.536753387116798</v>
      </c>
      <c r="S39" s="53"/>
      <c r="T39" s="238">
        <f>+IF(H39=0,"",'Ark1'!T1036)</f>
        <v>2.6666666666666661</v>
      </c>
      <c r="U39" s="34">
        <f>+IF(H39=0,"",'Ark1'!W1036)</f>
        <v>0</v>
      </c>
      <c r="V39" s="34">
        <f>+IF(H39=0,"",'Ark1'!X1036)</f>
        <v>0</v>
      </c>
      <c r="W39" s="34">
        <f>+IF(H39=0,"",'Ark1'!Y1036)</f>
        <v>0</v>
      </c>
      <c r="X39" s="34">
        <f>+IF(H39=0,"",'Ark1'!Z1036)</f>
        <v>2.3697163449568235</v>
      </c>
      <c r="Y39" s="34">
        <f>+IF(H39=0,"",'Ark1'!Z1036)</f>
        <v>2.3697163449568235</v>
      </c>
      <c r="Z39" s="27">
        <f>+IF(H39=0,"",'Ark1'!AC1036)</f>
        <v>0</v>
      </c>
      <c r="AA39" s="34">
        <f>+IF(H39=0,"",'Ark1'!AE1036)</f>
        <v>0</v>
      </c>
      <c r="AB39" s="34">
        <f t="shared" si="20"/>
        <v>5.116666666666668</v>
      </c>
      <c r="AC39" s="29">
        <f t="shared" si="21"/>
        <v>1</v>
      </c>
      <c r="AD39" s="216"/>
      <c r="AE39" s="219"/>
      <c r="AG39" s="29"/>
      <c r="AH39" s="27"/>
      <c r="AI39" s="220"/>
      <c r="AJ39" s="28"/>
      <c r="AK39" s="240"/>
      <c r="AL39" s="240"/>
      <c r="AM39" s="219"/>
      <c r="AN39" s="219"/>
      <c r="AO39" s="219"/>
    </row>
    <row r="40" spans="1:70" ht="15" customHeight="1">
      <c r="A40" s="216"/>
      <c r="B40" s="216"/>
      <c r="C40" s="216"/>
      <c r="D40" s="531"/>
      <c r="E40" s="216"/>
      <c r="F40" s="349"/>
      <c r="G40" s="349"/>
      <c r="H40" s="349"/>
      <c r="I40" s="217"/>
      <c r="J40" s="217"/>
      <c r="K40" s="217"/>
      <c r="L40" s="217"/>
      <c r="M40" s="217"/>
      <c r="N40" s="216"/>
      <c r="O40" s="216"/>
      <c r="P40" s="216"/>
      <c r="Q40" s="216"/>
      <c r="R40" s="216"/>
      <c r="S40" s="216"/>
      <c r="T40" s="216"/>
      <c r="U40" s="218"/>
      <c r="V40" s="218"/>
      <c r="W40" s="218"/>
      <c r="X40" s="218"/>
      <c r="Y40" s="218"/>
      <c r="Z40" s="216"/>
      <c r="AA40" s="218"/>
      <c r="AB40" s="218"/>
      <c r="AC40" s="217"/>
      <c r="AD40" s="216"/>
      <c r="AE40" s="219"/>
      <c r="AG40" s="29"/>
      <c r="AH40" s="27"/>
      <c r="AI40" s="220"/>
      <c r="AJ40" s="28"/>
      <c r="AN40" s="28"/>
      <c r="BF40" s="232"/>
    </row>
    <row r="41" spans="1:70" ht="15" customHeight="1">
      <c r="A41" s="216"/>
      <c r="B41" s="216"/>
      <c r="C41" s="234" t="s">
        <v>0</v>
      </c>
      <c r="D41" s="272"/>
      <c r="E41" s="272" t="str">
        <f>+D47</f>
        <v>P+</v>
      </c>
      <c r="F41" s="349"/>
      <c r="G41" s="349"/>
      <c r="H41" s="367">
        <f>+Klasse!F13</f>
        <v>635</v>
      </c>
      <c r="I41" s="217"/>
      <c r="J41" s="217"/>
      <c r="K41" s="217"/>
      <c r="L41" s="217"/>
      <c r="M41" s="217"/>
      <c r="N41" s="265">
        <f>+Klasse!M13</f>
        <v>12.597007874015748</v>
      </c>
      <c r="O41" s="216"/>
      <c r="P41" s="216"/>
      <c r="Q41" s="216"/>
      <c r="R41" s="216"/>
      <c r="S41" s="216"/>
      <c r="T41" s="216"/>
      <c r="U41" s="218"/>
      <c r="V41" s="218"/>
      <c r="W41" s="218"/>
      <c r="X41" s="218"/>
      <c r="Y41" s="218"/>
      <c r="Z41" s="216"/>
      <c r="AA41" s="218"/>
      <c r="AB41" s="265">
        <f>+N41/C47</f>
        <v>4.1990026246719161</v>
      </c>
      <c r="AC41" s="217"/>
      <c r="AD41" s="216"/>
      <c r="AE41" s="219"/>
      <c r="AG41" s="29"/>
      <c r="AH41" s="27"/>
      <c r="AI41" s="220"/>
      <c r="AJ41" s="28"/>
      <c r="AN41" s="28"/>
      <c r="BF41" s="232"/>
    </row>
    <row r="42" spans="1:70" ht="15" customHeight="1">
      <c r="A42" s="216"/>
      <c r="B42" s="216"/>
      <c r="C42" s="216"/>
      <c r="D42" s="531"/>
      <c r="E42" s="216"/>
      <c r="F42" s="349"/>
      <c r="G42" s="349"/>
      <c r="H42" s="349"/>
      <c r="I42" s="217"/>
      <c r="J42" s="217"/>
      <c r="K42" s="217"/>
      <c r="L42" s="217"/>
      <c r="M42" s="217"/>
      <c r="N42" s="216"/>
      <c r="O42" s="216"/>
      <c r="P42" s="216"/>
      <c r="Q42" s="216"/>
      <c r="R42" s="216"/>
      <c r="S42" s="216"/>
      <c r="T42" s="216"/>
      <c r="U42" s="218"/>
      <c r="V42" s="218"/>
      <c r="W42" s="218"/>
      <c r="X42" s="218"/>
      <c r="Y42" s="218"/>
      <c r="Z42" s="216"/>
      <c r="AA42" s="218"/>
      <c r="AB42" s="218"/>
      <c r="AC42" s="218"/>
      <c r="AD42" s="218"/>
      <c r="AE42" s="219"/>
      <c r="AG42" s="29"/>
      <c r="AH42" s="27"/>
      <c r="AI42" s="220"/>
      <c r="AJ42" s="28"/>
      <c r="AN42" s="28"/>
      <c r="BF42" s="232">
        <f>1+BF46</f>
        <v>1</v>
      </c>
      <c r="BG42" s="28">
        <v>20.659867330016564</v>
      </c>
      <c r="BH42" s="28">
        <f t="shared" ref="BH42" si="22">+BG42</f>
        <v>20.659867330016564</v>
      </c>
      <c r="BI42" s="28">
        <f t="shared" ref="BI42" si="23">+BH42</f>
        <v>20.659867330016564</v>
      </c>
      <c r="BJ42" s="28">
        <f t="shared" ref="BJ42" si="24">+BI42</f>
        <v>20.659867330016564</v>
      </c>
      <c r="BK42" s="28">
        <f t="shared" ref="BK42" si="25">+BJ42</f>
        <v>20.659867330016564</v>
      </c>
      <c r="BL42" s="28">
        <f t="shared" ref="BL42" si="26">+BK42</f>
        <v>20.659867330016564</v>
      </c>
      <c r="BM42" s="28">
        <f t="shared" ref="BM42" si="27">+BL42</f>
        <v>20.659867330016564</v>
      </c>
      <c r="BN42" s="28">
        <f t="shared" ref="BN42" si="28">+BM42</f>
        <v>20.659867330016564</v>
      </c>
      <c r="BO42" s="28">
        <f t="shared" ref="BO42" si="29">+BN42</f>
        <v>20.659867330016564</v>
      </c>
      <c r="BP42" s="28">
        <f t="shared" ref="BP42" si="30">+BO42</f>
        <v>20.659867330016564</v>
      </c>
      <c r="BQ42" s="28">
        <f t="shared" ref="BQ42" si="31">+BP42</f>
        <v>20.659867330016564</v>
      </c>
      <c r="BR42" s="28">
        <f t="shared" ref="BR42" si="32">+BQ42</f>
        <v>20.659867330016564</v>
      </c>
    </row>
    <row r="43" spans="1:70" ht="15.6">
      <c r="A43" s="216"/>
      <c r="B43" s="240">
        <f>+'Ark1'!C1037</f>
        <v>2024</v>
      </c>
      <c r="C43" s="28">
        <f>+'Ark1'!L1037</f>
        <v>3</v>
      </c>
      <c r="D43" s="236" t="str">
        <f>VLOOKUP(C43,RNR!$F$16:$G$31,2)</f>
        <v>P+</v>
      </c>
      <c r="E43" s="28">
        <f>+'Ark1'!D1037</f>
        <v>1</v>
      </c>
      <c r="F43" s="236" t="str">
        <f>VLOOKUP(E43,RNR!$D$2:$E$13,2)</f>
        <v>Jan</v>
      </c>
      <c r="G43" s="339">
        <f>+'Ark1'!Q1037</f>
        <v>5</v>
      </c>
      <c r="H43" s="339">
        <f>+'Ark1'!R1037</f>
        <v>5</v>
      </c>
      <c r="I43" s="29">
        <f>+IF(H43=0,"",'Ark1'!AG1037)</f>
        <v>0.57990152015336749</v>
      </c>
      <c r="J43" s="29">
        <f>+IF(H43=0,"",'Ark1'!AH1037)</f>
        <v>0</v>
      </c>
      <c r="K43" s="216"/>
      <c r="L43" s="467">
        <f>+'Ark1'!AI1037</f>
        <v>2</v>
      </c>
      <c r="M43" s="216"/>
      <c r="N43" s="29">
        <f>+IF(H43=0,"",'Ark1'!U1037)</f>
        <v>14.58</v>
      </c>
      <c r="O43" s="53"/>
      <c r="P43" s="29">
        <f>+IF(L43=0,"",'Ark1'!AJ1037)</f>
        <v>110.95</v>
      </c>
      <c r="Q43" s="216"/>
      <c r="R43" s="29">
        <f>+IF(L43=0,"",'Ark1'!AK1037)</f>
        <v>14.975403416427184</v>
      </c>
      <c r="S43" s="53"/>
      <c r="T43" s="238">
        <f>+IF(H43=0,"",'Ark1'!T1037)</f>
        <v>3.2</v>
      </c>
      <c r="U43" s="34">
        <f>+IF(H43=0,"",'Ark1'!W1037)</f>
        <v>0</v>
      </c>
      <c r="V43" s="34">
        <f>+IF(H43=0,"",'Ark1'!X1037)</f>
        <v>40</v>
      </c>
      <c r="W43" s="34">
        <f>+IF(H43=0,"",'Ark1'!Y1037)</f>
        <v>0</v>
      </c>
      <c r="X43" s="34">
        <f>+IF(H43=0,"",'Ark1'!Z1037)</f>
        <v>5.0244999751219046</v>
      </c>
      <c r="Y43" s="34">
        <f>+IF(H43=0,"",'Ark1'!Z1037)</f>
        <v>5.0244999751219046</v>
      </c>
      <c r="Z43" s="27">
        <f>+IF(H43=0,"",'Ark1'!AC1037)</f>
        <v>0</v>
      </c>
      <c r="AA43" s="34">
        <f>+IF(H43=0,"",'Ark1'!AE1037)</f>
        <v>0</v>
      </c>
      <c r="AB43" s="34">
        <f>+IF(H43=0,"",+N43/C43)</f>
        <v>4.8600000000000003</v>
      </c>
      <c r="AC43" s="29">
        <f>+IF(H43=0,"",G43/H43)</f>
        <v>1</v>
      </c>
      <c r="AD43" s="216"/>
      <c r="AE43" s="219"/>
      <c r="AG43" s="29"/>
      <c r="AH43" s="27"/>
      <c r="AI43" s="220"/>
      <c r="AJ43" s="28"/>
      <c r="AK43" s="27"/>
      <c r="AL43" s="27"/>
      <c r="AM43" s="34"/>
      <c r="AN43" s="34"/>
      <c r="AO43" s="34"/>
    </row>
    <row r="44" spans="1:70" ht="15.6">
      <c r="A44" s="216"/>
      <c r="B44" s="240">
        <f>+'Ark1'!C1038</f>
        <v>2024</v>
      </c>
      <c r="C44" s="28">
        <f>+'Ark1'!L1038</f>
        <v>3</v>
      </c>
      <c r="D44" s="236" t="str">
        <f>VLOOKUP(C44,RNR!$F$16:$G$31,2)</f>
        <v>P+</v>
      </c>
      <c r="E44" s="28">
        <f>+'Ark1'!D1038</f>
        <v>2</v>
      </c>
      <c r="F44" s="236" t="str">
        <f>VLOOKUP(E44,RNR!$D$2:$E$13,2)</f>
        <v>Feb</v>
      </c>
      <c r="G44" s="339">
        <f>+'Ark1'!Q1038</f>
        <v>4</v>
      </c>
      <c r="H44" s="339">
        <f>+'Ark1'!R1038</f>
        <v>4</v>
      </c>
      <c r="I44" s="29">
        <f>+IF(H44=0,"",'Ark1'!AG1038)</f>
        <v>0.44806012677830315</v>
      </c>
      <c r="J44" s="29">
        <f>+IF(H44=0,"",'Ark1'!AH1038)</f>
        <v>0</v>
      </c>
      <c r="K44" s="216"/>
      <c r="L44" s="467">
        <f>+'Ark1'!AI1038</f>
        <v>3</v>
      </c>
      <c r="M44" s="216"/>
      <c r="N44" s="29">
        <f>+IF(H44=0,"",'Ark1'!U1038)</f>
        <v>16.274999999999999</v>
      </c>
      <c r="O44" s="53"/>
      <c r="P44" s="29">
        <f>+IF(L44=0,"",'Ark1'!AJ1038)</f>
        <v>106.1333333333333</v>
      </c>
      <c r="Q44" s="216"/>
      <c r="R44" s="29">
        <f>+IF(L44=0,"",'Ark1'!AK1038)</f>
        <v>14.798866768438575</v>
      </c>
      <c r="S44" s="53"/>
      <c r="T44" s="238">
        <f>+IF(H44=0,"",'Ark1'!T1038)</f>
        <v>3.25</v>
      </c>
      <c r="U44" s="34">
        <f>+IF(H44=0,"",'Ark1'!W1038)</f>
        <v>0</v>
      </c>
      <c r="V44" s="34">
        <f>+IF(H44=0,"",'Ark1'!X1038)</f>
        <v>50</v>
      </c>
      <c r="W44" s="34">
        <f>+IF(H44=0,"",'Ark1'!Y1038)</f>
        <v>25</v>
      </c>
      <c r="X44" s="34">
        <f>+IF(H44=0,"",'Ark1'!Z1038)</f>
        <v>6.6175429730376578</v>
      </c>
      <c r="Y44" s="34">
        <f>+IF(H44=0,"",'Ark1'!Z1038)</f>
        <v>6.6175429730376578</v>
      </c>
      <c r="Z44" s="27">
        <f>+IF(H44=0,"",'Ark1'!AC1038)</f>
        <v>0</v>
      </c>
      <c r="AA44" s="34">
        <f>+IF(H44=0,"",'Ark1'!AE1038)</f>
        <v>0</v>
      </c>
      <c r="AB44" s="34">
        <f>+IF(H44=0,"",+N44/C44)</f>
        <v>5.4249999999999998</v>
      </c>
      <c r="AC44" s="29">
        <f>+IF(H44=0,"",G44/H44)</f>
        <v>1</v>
      </c>
      <c r="AD44" s="216"/>
      <c r="AE44" s="219"/>
      <c r="AG44" s="29"/>
      <c r="AH44" s="27"/>
      <c r="AI44" s="220"/>
      <c r="AJ44" s="28"/>
      <c r="AK44" s="27"/>
      <c r="AL44" s="27"/>
      <c r="AM44" s="34"/>
      <c r="AN44" s="34"/>
      <c r="AO44" s="34"/>
    </row>
    <row r="45" spans="1:70" ht="15.6">
      <c r="A45" s="216"/>
      <c r="B45" s="240">
        <f>+'Ark1'!C1039</f>
        <v>2024</v>
      </c>
      <c r="C45" s="28">
        <f>+'Ark1'!L1039</f>
        <v>3</v>
      </c>
      <c r="D45" s="236" t="str">
        <f>VLOOKUP(C45,RNR!$F$16:$G$31,2)</f>
        <v>P+</v>
      </c>
      <c r="E45" s="28">
        <f>+'Ark1'!D1039</f>
        <v>3</v>
      </c>
      <c r="F45" s="236" t="str">
        <f>VLOOKUP(E45,RNR!$D$2:$E$13,2)</f>
        <v>Mar</v>
      </c>
      <c r="G45" s="339">
        <f>+'Ark1'!Q1039</f>
        <v>11</v>
      </c>
      <c r="H45" s="339">
        <f>+'Ark1'!R1039</f>
        <v>11</v>
      </c>
      <c r="I45" s="29">
        <f>+IF(H45=0,"",'Ark1'!AG1039)</f>
        <v>0.20306215881037104</v>
      </c>
      <c r="J45" s="29">
        <f>+IF(H45=0,"",'Ark1'!AH1039)</f>
        <v>0</v>
      </c>
      <c r="K45" s="216"/>
      <c r="L45" s="467">
        <f>+'Ark1'!AI1039</f>
        <v>11</v>
      </c>
      <c r="M45" s="216"/>
      <c r="N45" s="29">
        <f>+IF(H45=0,"",'Ark1'!U1039)</f>
        <v>15.927272727272724</v>
      </c>
      <c r="O45" s="53"/>
      <c r="P45" s="29">
        <f>+IF(L45=0,"",'Ark1'!AJ1039)</f>
        <v>103.27272727272728</v>
      </c>
      <c r="Q45" s="216"/>
      <c r="R45" s="29">
        <f>+IF(L45=0,"",'Ark1'!AK1039)</f>
        <v>14.135384824856144</v>
      </c>
      <c r="S45" s="53"/>
      <c r="T45" s="238">
        <f>+IF(H45=0,"",'Ark1'!T1039)</f>
        <v>2.7272727272727271</v>
      </c>
      <c r="U45" s="34">
        <f>+IF(H45=0,"",'Ark1'!W1039)</f>
        <v>0</v>
      </c>
      <c r="V45" s="34">
        <f>+IF(H45=0,"",'Ark1'!X1039)</f>
        <v>63.636363636363633</v>
      </c>
      <c r="W45" s="34">
        <f>+IF(H45=0,"",'Ark1'!Y1039)</f>
        <v>0</v>
      </c>
      <c r="X45" s="34">
        <f>+IF(H45=0,"",'Ark1'!Z1039)</f>
        <v>4.0355445524378508</v>
      </c>
      <c r="Y45" s="34">
        <f>+IF(H45=0,"",'Ark1'!Z1039)</f>
        <v>4.0355445524378508</v>
      </c>
      <c r="Z45" s="27">
        <f>+IF(H45=0,"",'Ark1'!AC1039)</f>
        <v>0</v>
      </c>
      <c r="AA45" s="34">
        <f>+IF(H45=0,"",'Ark1'!AE1039)</f>
        <v>0</v>
      </c>
      <c r="AB45" s="34">
        <f>+IF(H45=0,"",+N45/C45)</f>
        <v>5.3090909090909078</v>
      </c>
      <c r="AC45" s="29">
        <f>+IF(H45=0,"",G45/H45)</f>
        <v>1</v>
      </c>
      <c r="AD45" s="216"/>
      <c r="AE45" s="219"/>
      <c r="AG45" s="29"/>
      <c r="AH45" s="27"/>
      <c r="AI45" s="220"/>
      <c r="AJ45" s="28"/>
      <c r="AK45" s="27"/>
      <c r="AL45" s="27"/>
      <c r="AM45" s="34"/>
      <c r="AN45" s="34"/>
      <c r="AO45" s="34"/>
    </row>
    <row r="46" spans="1:70" ht="15.6">
      <c r="A46" s="216"/>
      <c r="B46" s="240">
        <f>+'Ark1'!C1040</f>
        <v>2024</v>
      </c>
      <c r="C46" s="28">
        <f>+'Ark1'!L1040</f>
        <v>3</v>
      </c>
      <c r="D46" s="236" t="str">
        <f>VLOOKUP(C46,RNR!$F$16:$G$31,2)</f>
        <v>P+</v>
      </c>
      <c r="E46" s="28">
        <f>+'Ark1'!D1040</f>
        <v>4</v>
      </c>
      <c r="F46" s="236" t="str">
        <f>VLOOKUP(E46,RNR!$D$2:$E$13,2)</f>
        <v>Apr</v>
      </c>
      <c r="G46" s="339">
        <f>+'Ark1'!Q1040</f>
        <v>9</v>
      </c>
      <c r="H46" s="339">
        <f>+'Ark1'!R1040</f>
        <v>12</v>
      </c>
      <c r="I46" s="29">
        <f>+IF(H46=0,"",'Ark1'!AG1040)</f>
        <v>0.87075594255819699</v>
      </c>
      <c r="J46" s="29">
        <f>+IF(H46=0,"",'Ark1'!AH1040)</f>
        <v>8.3333333333333357</v>
      </c>
      <c r="K46" s="216"/>
      <c r="L46" s="467">
        <f>+'Ark1'!AI1040</f>
        <v>12</v>
      </c>
      <c r="M46" s="216"/>
      <c r="N46" s="29">
        <f>+IF(H46=0,"",'Ark1'!U1040)</f>
        <v>14.466666666666661</v>
      </c>
      <c r="O46" s="53"/>
      <c r="P46" s="29">
        <f>+IF(L46=0,"",'Ark1'!AJ1040)</f>
        <v>101.04166666666664</v>
      </c>
      <c r="Q46" s="216"/>
      <c r="R46" s="29">
        <f>+IF(L46=0,"",'Ark1'!AK1040)</f>
        <v>13.74239712894239</v>
      </c>
      <c r="S46" s="53"/>
      <c r="T46" s="238">
        <f>+IF(H46=0,"",'Ark1'!T1040)</f>
        <v>2.8333333333333339</v>
      </c>
      <c r="U46" s="34">
        <f>+IF(H46=0,"",'Ark1'!W1040)</f>
        <v>0</v>
      </c>
      <c r="V46" s="34">
        <f>+IF(H46=0,"",'Ark1'!X1040)</f>
        <v>41.666666666666657</v>
      </c>
      <c r="W46" s="34">
        <f>+IF(H46=0,"",'Ark1'!Y1040)</f>
        <v>0</v>
      </c>
      <c r="X46" s="34">
        <f>+IF(H46=0,"",'Ark1'!Z1040)</f>
        <v>3.7537388768474007</v>
      </c>
      <c r="Y46" s="34">
        <f>+IF(H46=0,"",'Ark1'!Z1040)</f>
        <v>3.7537388768474007</v>
      </c>
      <c r="Z46" s="27">
        <f>+IF(H46=0,"",'Ark1'!AC1040)</f>
        <v>0</v>
      </c>
      <c r="AA46" s="34">
        <f>+IF(H46=0,"",'Ark1'!AE1040)</f>
        <v>0</v>
      </c>
      <c r="AB46" s="34">
        <f>+IF(H46=0,"",+N46/C46)</f>
        <v>4.8222222222222202</v>
      </c>
      <c r="AC46" s="29">
        <f>+IF(H46=0,"",G46/H46)</f>
        <v>0.75</v>
      </c>
      <c r="AD46" s="216"/>
      <c r="AE46" s="219"/>
      <c r="AG46" s="29"/>
      <c r="AH46" s="27"/>
      <c r="AI46" s="220"/>
      <c r="AJ46" s="28"/>
      <c r="AK46" s="27"/>
      <c r="AL46" s="27"/>
      <c r="AM46" s="34"/>
      <c r="AN46" s="34"/>
      <c r="AO46" s="34"/>
    </row>
    <row r="47" spans="1:70" ht="15.6">
      <c r="A47" s="216"/>
      <c r="B47" s="240">
        <f>+'Ark1'!C1041</f>
        <v>2024</v>
      </c>
      <c r="C47" s="532">
        <f>+'Ark1'!L1041</f>
        <v>3</v>
      </c>
      <c r="D47" s="236" t="str">
        <f>VLOOKUP(C47,RNR!$F$16:$G$31,2)</f>
        <v>P+</v>
      </c>
      <c r="E47" s="532">
        <f>+'Ark1'!D1041</f>
        <v>5</v>
      </c>
      <c r="F47" s="236" t="str">
        <f>VLOOKUP(E47,RNR!$D$2:$E$13,2)</f>
        <v>Mai</v>
      </c>
      <c r="G47" s="533">
        <f>+'Ark1'!Q1041</f>
        <v>12</v>
      </c>
      <c r="H47" s="533">
        <f>+'Ark1'!R1041</f>
        <v>29</v>
      </c>
      <c r="I47" s="29">
        <f>+IF(H47=0,"",'Ark1'!AG1041)</f>
        <v>1.1154144074360961</v>
      </c>
      <c r="J47" s="29">
        <f>+IF(H47=0,"",'Ark1'!AH1041)</f>
        <v>0</v>
      </c>
      <c r="K47" s="531"/>
      <c r="L47" s="467">
        <f>+'Ark1'!AI1041</f>
        <v>29</v>
      </c>
      <c r="M47" s="531"/>
      <c r="N47" s="29">
        <f>+IF(H47=0,"",'Ark1'!U1041)</f>
        <v>10.675862068965516</v>
      </c>
      <c r="O47" s="53"/>
      <c r="P47" s="29">
        <f>+IF(L47=0,"",'Ark1'!AJ1041)</f>
        <v>93.417241379310383</v>
      </c>
      <c r="Q47" s="531"/>
      <c r="R47" s="29">
        <f>+IF(L47=0,"",'Ark1'!AK1041)</f>
        <v>12.918139506527725</v>
      </c>
      <c r="S47" s="53"/>
      <c r="T47" s="238">
        <f>+IF(H47=0,"",'Ark1'!T1041)</f>
        <v>3.0344827586206886</v>
      </c>
      <c r="U47" s="34">
        <f>+IF(H47=0,"",'Ark1'!W1041)</f>
        <v>0</v>
      </c>
      <c r="V47" s="34">
        <f>+IF(H47=0,"",'Ark1'!X1041)</f>
        <v>0</v>
      </c>
      <c r="W47" s="34">
        <f>+IF(H47=0,"",'Ark1'!Y1041)</f>
        <v>0</v>
      </c>
      <c r="X47" s="34">
        <f>+IF(H47=0,"",'Ark1'!Z1041)</f>
        <v>2.2203844296557738</v>
      </c>
      <c r="Y47" s="34">
        <f>+IF(H47=0,"",'Ark1'!Z1041)</f>
        <v>2.2203844296557738</v>
      </c>
      <c r="Z47" s="27">
        <f>+IF(H47=0,"",'Ark1'!AC1041)</f>
        <v>0</v>
      </c>
      <c r="AA47" s="34">
        <f>+IF(H47=0,"",'Ark1'!AE1041)</f>
        <v>0</v>
      </c>
      <c r="AB47" s="34">
        <f t="shared" ref="AB47:AB54" si="33">+IF(H47=0,"",+N47/C47)</f>
        <v>3.558620689655172</v>
      </c>
      <c r="AC47" s="29">
        <f t="shared" ref="AC47:AC54" si="34">+IF(H47=0,"",G47/H47)</f>
        <v>0.41379310344827586</v>
      </c>
      <c r="AD47" s="216"/>
      <c r="AE47" s="219"/>
      <c r="AG47" s="29"/>
      <c r="AH47" s="27"/>
      <c r="AI47" s="220"/>
      <c r="AJ47" s="28"/>
      <c r="AK47" s="27"/>
      <c r="AL47" s="27"/>
      <c r="AM47" s="34"/>
      <c r="AN47" s="34"/>
      <c r="AO47" s="34"/>
    </row>
    <row r="48" spans="1:70" ht="15.6">
      <c r="A48" s="216"/>
      <c r="B48" s="240">
        <f>+'Ark1'!C1042</f>
        <v>2024</v>
      </c>
      <c r="C48" s="532">
        <f>+'Ark1'!L1042</f>
        <v>3</v>
      </c>
      <c r="D48" s="236" t="str">
        <f>VLOOKUP(C48,RNR!$F$16:$G$31,2)</f>
        <v>P+</v>
      </c>
      <c r="E48" s="532">
        <f>+'Ark1'!D1042</f>
        <v>6</v>
      </c>
      <c r="F48" s="236" t="str">
        <f>VLOOKUP(E48,RNR!$D$2:$E$13,2)</f>
        <v>Jun</v>
      </c>
      <c r="G48" s="533">
        <f>+'Ark1'!Q1042</f>
        <v>14</v>
      </c>
      <c r="H48" s="533">
        <f>+'Ark1'!R1042</f>
        <v>25</v>
      </c>
      <c r="I48" s="29">
        <f>+IF(H48=0,"",'Ark1'!AG1042)</f>
        <v>2.482118032634105</v>
      </c>
      <c r="J48" s="29">
        <f>+IF(H48=0,"",'Ark1'!AH1042)</f>
        <v>0</v>
      </c>
      <c r="K48" s="531"/>
      <c r="L48" s="467">
        <f>+'Ark1'!AI1042</f>
        <v>25</v>
      </c>
      <c r="M48" s="531"/>
      <c r="N48" s="29">
        <f>+IF(H48=0,"",'Ark1'!U1042)</f>
        <v>12.783999999999997</v>
      </c>
      <c r="O48" s="53"/>
      <c r="P48" s="29">
        <f>+IF(L48=0,"",'Ark1'!AJ1042)</f>
        <v>98.66</v>
      </c>
      <c r="Q48" s="531"/>
      <c r="R48" s="29">
        <f>+IF(L48=0,"",'Ark1'!AK1042)</f>
        <v>13.433196397735964</v>
      </c>
      <c r="S48" s="53"/>
      <c r="T48" s="238">
        <f>+IF(H48=0,"",'Ark1'!T1042)</f>
        <v>3.2</v>
      </c>
      <c r="U48" s="34">
        <f>+IF(H48=0,"",'Ark1'!W1042)</f>
        <v>0</v>
      </c>
      <c r="V48" s="34">
        <f>+IF(H48=0,"",'Ark1'!X1042)</f>
        <v>12</v>
      </c>
      <c r="W48" s="34">
        <f>+IF(H48=0,"",'Ark1'!Y1042)</f>
        <v>4</v>
      </c>
      <c r="X48" s="34">
        <f>+IF(H48=0,"",'Ark1'!Z1042)</f>
        <v>3.575548069876846</v>
      </c>
      <c r="Y48" s="34">
        <f>+IF(H48=0,"",'Ark1'!Z1042)</f>
        <v>3.575548069876846</v>
      </c>
      <c r="Z48" s="27">
        <f>+IF(H48=0,"",'Ark1'!AC1042)</f>
        <v>0</v>
      </c>
      <c r="AA48" s="34">
        <f>+IF(H48=0,"",'Ark1'!AE1042)</f>
        <v>0</v>
      </c>
      <c r="AB48" s="34">
        <f t="shared" si="33"/>
        <v>4.2613333333333321</v>
      </c>
      <c r="AC48" s="29">
        <f t="shared" si="34"/>
        <v>0.56000000000000005</v>
      </c>
      <c r="AD48" s="216"/>
      <c r="AE48" s="219"/>
      <c r="AG48" s="29"/>
      <c r="AH48" s="27"/>
      <c r="AI48" s="220"/>
      <c r="AJ48" s="28"/>
      <c r="AK48" s="27"/>
      <c r="AL48" s="27"/>
      <c r="AM48" s="34"/>
      <c r="AN48" s="34"/>
      <c r="AO48" s="34"/>
    </row>
    <row r="49" spans="1:70" ht="15.6">
      <c r="A49" s="216"/>
      <c r="B49" s="240">
        <f>+'Ark1'!C1043</f>
        <v>2024</v>
      </c>
      <c r="C49" s="532">
        <f>+'Ark1'!L1043</f>
        <v>3</v>
      </c>
      <c r="D49" s="236" t="str">
        <f>VLOOKUP(C49,RNR!$F$16:$G$31,2)</f>
        <v>P+</v>
      </c>
      <c r="E49" s="532">
        <f>+'Ark1'!D1043</f>
        <v>7</v>
      </c>
      <c r="F49" s="236" t="str">
        <f>VLOOKUP(E49,RNR!$D$2:$E$13,2)</f>
        <v>Jul</v>
      </c>
      <c r="G49" s="533">
        <f>+'Ark1'!Q1043</f>
        <v>2</v>
      </c>
      <c r="H49" s="533">
        <f>+'Ark1'!R1043</f>
        <v>2</v>
      </c>
      <c r="I49" s="29">
        <f>+IF(H49=0,"",'Ark1'!AG1043)</f>
        <v>0.41928721174004202</v>
      </c>
      <c r="J49" s="29">
        <f>+IF(H49=0,"",'Ark1'!AH1043)</f>
        <v>0</v>
      </c>
      <c r="K49" s="531"/>
      <c r="L49" s="467">
        <f>+'Ark1'!AI1043</f>
        <v>2</v>
      </c>
      <c r="M49" s="531"/>
      <c r="N49" s="29">
        <f>+IF(H49=0,"",'Ark1'!U1043)</f>
        <v>11.3</v>
      </c>
      <c r="O49" s="53"/>
      <c r="P49" s="29">
        <f>+IF(L49=0,"",'Ark1'!AJ1043)</f>
        <v>92.95</v>
      </c>
      <c r="Q49" s="531"/>
      <c r="R49" s="29">
        <f>+IF(L49=0,"",'Ark1'!AK1043)</f>
        <v>14.052396103661463</v>
      </c>
      <c r="S49" s="53"/>
      <c r="T49" s="238">
        <f>+IF(H49=0,"",'Ark1'!T1043)</f>
        <v>3</v>
      </c>
      <c r="U49" s="34">
        <f>+IF(H49=0,"",'Ark1'!W1043)</f>
        <v>0</v>
      </c>
      <c r="V49" s="34">
        <f>+IF(H49=0,"",'Ark1'!X1043)</f>
        <v>0</v>
      </c>
      <c r="W49" s="34">
        <f>+IF(H49=0,"",'Ark1'!Y1043)</f>
        <v>0</v>
      </c>
      <c r="X49" s="34">
        <f>+IF(H49=0,"",'Ark1'!Z1043)</f>
        <v>0.69999999999999618</v>
      </c>
      <c r="Y49" s="34">
        <f>+IF(H49=0,"",'Ark1'!Z1043)</f>
        <v>0.69999999999999618</v>
      </c>
      <c r="Z49" s="27">
        <f>+IF(H49=0,"",'Ark1'!AC1043)</f>
        <v>0</v>
      </c>
      <c r="AA49" s="34">
        <f>+IF(H49=0,"",'Ark1'!AE1043)</f>
        <v>0</v>
      </c>
      <c r="AB49" s="34">
        <f t="shared" si="33"/>
        <v>3.7666666666666671</v>
      </c>
      <c r="AC49" s="29">
        <f t="shared" si="34"/>
        <v>1</v>
      </c>
      <c r="AD49" s="216"/>
      <c r="AE49" s="219"/>
      <c r="AG49" s="29"/>
      <c r="AH49" s="27"/>
      <c r="AI49" s="220"/>
      <c r="AJ49" s="28"/>
      <c r="AK49" s="27"/>
      <c r="AL49" s="27"/>
      <c r="AM49" s="34"/>
      <c r="AN49" s="34"/>
      <c r="AO49" s="34"/>
    </row>
    <row r="50" spans="1:70" ht="15.6">
      <c r="A50" s="216"/>
      <c r="B50" s="240">
        <f>+'Ark1'!C1044</f>
        <v>2024</v>
      </c>
      <c r="C50" s="532">
        <f>+'Ark1'!L1044</f>
        <v>3</v>
      </c>
      <c r="D50" s="236" t="str">
        <f>VLOOKUP(C50,RNR!$F$16:$G$31,2)</f>
        <v>P+</v>
      </c>
      <c r="E50" s="532">
        <f>+'Ark1'!D1044</f>
        <v>8</v>
      </c>
      <c r="F50" s="236" t="str">
        <f>VLOOKUP(E50,RNR!$D$2:$E$13,2)</f>
        <v>Aug</v>
      </c>
      <c r="G50" s="533">
        <f>+'Ark1'!Q1044</f>
        <v>63</v>
      </c>
      <c r="H50" s="533">
        <f>+'Ark1'!R1044</f>
        <v>99</v>
      </c>
      <c r="I50" s="29">
        <f>+IF(H50=0,"",'Ark1'!AG1044)</f>
        <v>0.88628321501571483</v>
      </c>
      <c r="J50" s="29">
        <f>+IF(H50=0,"",'Ark1'!AH1044)</f>
        <v>11.111111111111112</v>
      </c>
      <c r="K50" s="531"/>
      <c r="L50" s="467">
        <f>+'Ark1'!AI1044</f>
        <v>99</v>
      </c>
      <c r="M50" s="531"/>
      <c r="N50" s="29">
        <f>+IF(H50=0,"",'Ark1'!U1044)</f>
        <v>13.034343434343436</v>
      </c>
      <c r="O50" s="53"/>
      <c r="P50" s="29">
        <f>+IF(L50=0,"",'Ark1'!AJ1044)</f>
        <v>98.607070707070633</v>
      </c>
      <c r="Q50" s="531"/>
      <c r="R50" s="29">
        <f>+IF(L50=0,"",'Ark1'!AK1044)</f>
        <v>13.329092466588945</v>
      </c>
      <c r="S50" s="53"/>
      <c r="T50" s="238">
        <f>+IF(H50=0,"",'Ark1'!T1044)</f>
        <v>2.8989898989898997</v>
      </c>
      <c r="U50" s="34">
        <f>+IF(H50=0,"",'Ark1'!W1044)</f>
        <v>0</v>
      </c>
      <c r="V50" s="34">
        <f>+IF(H50=0,"",'Ark1'!X1044)</f>
        <v>21.212121212121215</v>
      </c>
      <c r="W50" s="34">
        <f>+IF(H50=0,"",'Ark1'!Y1044)</f>
        <v>0</v>
      </c>
      <c r="X50" s="34">
        <f>+IF(H50=0,"",'Ark1'!Z1044)</f>
        <v>3.5105946895037601</v>
      </c>
      <c r="Y50" s="34">
        <f>+IF(H50=0,"",'Ark1'!Z1044)</f>
        <v>3.5105946895037601</v>
      </c>
      <c r="Z50" s="27">
        <f>+IF(H50=0,"",'Ark1'!AC1044)</f>
        <v>0</v>
      </c>
      <c r="AA50" s="34">
        <f>+IF(H50=0,"",'Ark1'!AE1044)</f>
        <v>0</v>
      </c>
      <c r="AB50" s="34">
        <f t="shared" si="33"/>
        <v>4.3447811447811455</v>
      </c>
      <c r="AC50" s="29">
        <f t="shared" si="34"/>
        <v>0.63636363636363635</v>
      </c>
      <c r="AD50" s="216"/>
      <c r="AE50" s="219"/>
      <c r="AG50" s="29"/>
      <c r="AH50" s="27"/>
      <c r="AI50" s="220"/>
      <c r="AJ50" s="28"/>
      <c r="AK50" s="27"/>
      <c r="AL50" s="27"/>
      <c r="AM50" s="34"/>
      <c r="AN50" s="34"/>
      <c r="AO50" s="34"/>
    </row>
    <row r="51" spans="1:70" ht="15.6">
      <c r="A51" s="216"/>
      <c r="B51" s="240">
        <f>+'Ark1'!C1045</f>
        <v>2024</v>
      </c>
      <c r="C51" s="532">
        <f>+'Ark1'!L1045</f>
        <v>3</v>
      </c>
      <c r="D51" s="236" t="str">
        <f>VLOOKUP(C51,RNR!$F$16:$G$31,2)</f>
        <v>P+</v>
      </c>
      <c r="E51" s="532">
        <f>+'Ark1'!D1045</f>
        <v>9</v>
      </c>
      <c r="F51" s="236" t="str">
        <f>VLOOKUP(E51,RNR!$D$2:$E$13,2)</f>
        <v>Sep</v>
      </c>
      <c r="G51" s="533">
        <f>+'Ark1'!Q1045</f>
        <v>85</v>
      </c>
      <c r="H51" s="533">
        <f>+'Ark1'!R1045</f>
        <v>129</v>
      </c>
      <c r="I51" s="29">
        <f>+IF(H51=0,"",'Ark1'!AG1045)</f>
        <v>0.86233389403316141</v>
      </c>
      <c r="J51" s="29">
        <f>+IF(H51=0,"",'Ark1'!AH1045)</f>
        <v>3.8759689922480622</v>
      </c>
      <c r="K51" s="531"/>
      <c r="L51" s="467">
        <f>+'Ark1'!AI1045</f>
        <v>129</v>
      </c>
      <c r="M51" s="531"/>
      <c r="N51" s="29">
        <f>+IF(H51=0,"",'Ark1'!U1045)</f>
        <v>12.311627906976742</v>
      </c>
      <c r="O51" s="53"/>
      <c r="P51" s="29">
        <f>+IF(L51=0,"",'Ark1'!AJ1045)</f>
        <v>97.382170542635649</v>
      </c>
      <c r="Q51" s="531"/>
      <c r="R51" s="29">
        <f>+IF(L51=0,"",'Ark1'!AK1045)</f>
        <v>12.998263935993069</v>
      </c>
      <c r="S51" s="53"/>
      <c r="T51" s="238">
        <f>+IF(H51=0,"",'Ark1'!T1045)</f>
        <v>3.1395348837209318</v>
      </c>
      <c r="U51" s="34">
        <f>+IF(H51=0,"",'Ark1'!W1045)</f>
        <v>0</v>
      </c>
      <c r="V51" s="34">
        <f>+IF(H51=0,"",'Ark1'!X1045)</f>
        <v>14.728682170542628</v>
      </c>
      <c r="W51" s="34">
        <f>+IF(H51=0,"",'Ark1'!Y1045)</f>
        <v>0</v>
      </c>
      <c r="X51" s="34">
        <f>+IF(H51=0,"",'Ark1'!Z1045)</f>
        <v>3.5442414897289209</v>
      </c>
      <c r="Y51" s="34">
        <f>+IF(H51=0,"",'Ark1'!Z1045)</f>
        <v>3.5442414897289209</v>
      </c>
      <c r="Z51" s="27">
        <f>+IF(H51=0,"",'Ark1'!AC1045)</f>
        <v>0</v>
      </c>
      <c r="AA51" s="34">
        <f>+IF(H51=0,"",'Ark1'!AE1045)</f>
        <v>0</v>
      </c>
      <c r="AB51" s="34">
        <f t="shared" si="33"/>
        <v>4.1038759689922477</v>
      </c>
      <c r="AC51" s="29">
        <f t="shared" si="34"/>
        <v>0.65891472868217049</v>
      </c>
      <c r="AD51" s="216"/>
      <c r="AE51" s="219"/>
      <c r="AG51" s="29"/>
      <c r="AH51" s="27"/>
      <c r="AI51" s="220"/>
      <c r="AJ51" s="28"/>
      <c r="AK51" s="27"/>
      <c r="AL51" s="27"/>
      <c r="AM51" s="34"/>
      <c r="AN51" s="34"/>
      <c r="AO51" s="34"/>
    </row>
    <row r="52" spans="1:70" ht="15.6">
      <c r="A52" s="216"/>
      <c r="B52" s="240">
        <f>+'Ark1'!C1046</f>
        <v>2024</v>
      </c>
      <c r="C52" s="532">
        <f>+'Ark1'!L1046</f>
        <v>3</v>
      </c>
      <c r="D52" s="236" t="str">
        <f>VLOOKUP(C52,RNR!$F$16:$G$31,2)</f>
        <v>P+</v>
      </c>
      <c r="E52" s="532">
        <f>+'Ark1'!D1046</f>
        <v>10</v>
      </c>
      <c r="F52" s="236" t="str">
        <f>VLOOKUP(E52,RNR!$D$2:$E$13,2)</f>
        <v>Okt</v>
      </c>
      <c r="G52" s="533">
        <f>+'Ark1'!Q1046</f>
        <v>143</v>
      </c>
      <c r="H52" s="533">
        <f>+'Ark1'!R1046</f>
        <v>230</v>
      </c>
      <c r="I52" s="29">
        <f>+IF(H52=0,"",'Ark1'!AG1046)</f>
        <v>0.64355428808971926</v>
      </c>
      <c r="J52" s="29">
        <f>+IF(H52=0,"",'Ark1'!AH1046)</f>
        <v>7.8260869565217392</v>
      </c>
      <c r="K52" s="531"/>
      <c r="L52" s="467">
        <f>+'Ark1'!AI1046</f>
        <v>229</v>
      </c>
      <c r="M52" s="531"/>
      <c r="N52" s="29">
        <f>+IF(H52=0,"",'Ark1'!U1046)</f>
        <v>12.519565217391303</v>
      </c>
      <c r="O52" s="53"/>
      <c r="P52" s="29">
        <f>+IF(L52=0,"",'Ark1'!AJ1046)</f>
        <v>97.583842794759846</v>
      </c>
      <c r="Q52" s="531"/>
      <c r="R52" s="29">
        <f>+IF(L52=0,"",'Ark1'!AK1046)</f>
        <v>13.12966584497879</v>
      </c>
      <c r="S52" s="53"/>
      <c r="T52" s="238">
        <f>+IF(H52=0,"",'Ark1'!T1046)</f>
        <v>3.0739130434782602</v>
      </c>
      <c r="U52" s="34">
        <f>+IF(H52=0,"",'Ark1'!W1046)</f>
        <v>0</v>
      </c>
      <c r="V52" s="34">
        <f>+IF(H52=0,"",'Ark1'!X1046)</f>
        <v>21.304347826086957</v>
      </c>
      <c r="W52" s="34">
        <f>+IF(H52=0,"",'Ark1'!Y1046)</f>
        <v>0</v>
      </c>
      <c r="X52" s="34">
        <f>+IF(H52=0,"",'Ark1'!Z1046)</f>
        <v>3.6623121447723008</v>
      </c>
      <c r="Y52" s="34">
        <f>+IF(H52=0,"",'Ark1'!Z1046)</f>
        <v>3.6623121447723008</v>
      </c>
      <c r="Z52" s="27">
        <f>+IF(H52=0,"",'Ark1'!AC1046)</f>
        <v>0</v>
      </c>
      <c r="AA52" s="34">
        <f>+IF(H52=0,"",'Ark1'!AE1046)</f>
        <v>0</v>
      </c>
      <c r="AB52" s="34">
        <f t="shared" si="33"/>
        <v>4.1731884057971014</v>
      </c>
      <c r="AC52" s="29">
        <f t="shared" si="34"/>
        <v>0.62173913043478257</v>
      </c>
      <c r="AD52" s="216"/>
      <c r="AE52" s="219"/>
      <c r="AG52" s="29"/>
      <c r="AH52" s="27"/>
      <c r="AI52" s="220"/>
      <c r="AJ52" s="28"/>
      <c r="AK52" s="27"/>
      <c r="AL52" s="27"/>
      <c r="AM52" s="34"/>
      <c r="AN52" s="34"/>
      <c r="AO52" s="34"/>
    </row>
    <row r="53" spans="1:70" ht="15.6">
      <c r="A53" s="216"/>
      <c r="B53" s="240">
        <f>+'Ark1'!C1047</f>
        <v>2024</v>
      </c>
      <c r="C53" s="532">
        <f>+'Ark1'!L1047</f>
        <v>3</v>
      </c>
      <c r="D53" s="236" t="str">
        <f>VLOOKUP(C53,RNR!$F$16:$G$31,2)</f>
        <v>P+</v>
      </c>
      <c r="E53" s="532">
        <f>+'Ark1'!D1047</f>
        <v>11</v>
      </c>
      <c r="F53" s="236" t="str">
        <f>VLOOKUP(E53,RNR!$D$2:$E$13,2)</f>
        <v>Nov</v>
      </c>
      <c r="G53" s="533">
        <f>+'Ark1'!Q1047</f>
        <v>48</v>
      </c>
      <c r="H53" s="533">
        <f>+'Ark1'!R1047</f>
        <v>70</v>
      </c>
      <c r="I53" s="29">
        <f>+IF(H53=0,"",'Ark1'!AG1047)</f>
        <v>0.61420005235713582</v>
      </c>
      <c r="J53" s="29">
        <f>+IF(H53=0,"",'Ark1'!AH1047)</f>
        <v>4.2857142857142847</v>
      </c>
      <c r="K53" s="531"/>
      <c r="L53" s="467">
        <f>+'Ark1'!AI1047</f>
        <v>69</v>
      </c>
      <c r="M53" s="531"/>
      <c r="N53" s="29">
        <f>+IF(H53=0,"",'Ark1'!U1047)</f>
        <v>12.769999999999998</v>
      </c>
      <c r="O53" s="53"/>
      <c r="P53" s="29">
        <f>+IF(L53=0,"",'Ark1'!AJ1047)</f>
        <v>98.87246376811585</v>
      </c>
      <c r="Q53" s="531"/>
      <c r="R53" s="29">
        <f>+IF(L53=0,"",'Ark1'!AK1047)</f>
        <v>12.912480883226976</v>
      </c>
      <c r="S53" s="53"/>
      <c r="T53" s="238">
        <f>+IF(H53=0,"",'Ark1'!T1047)</f>
        <v>3.1714285714285704</v>
      </c>
      <c r="U53" s="34">
        <f>+IF(H53=0,"",'Ark1'!W1047)</f>
        <v>0</v>
      </c>
      <c r="V53" s="34">
        <f>+IF(H53=0,"",'Ark1'!X1047)</f>
        <v>27.142857142857153</v>
      </c>
      <c r="W53" s="34">
        <f>+IF(H53=0,"",'Ark1'!Y1047)</f>
        <v>0</v>
      </c>
      <c r="X53" s="34">
        <f>+IF(H53=0,"",'Ark1'!Z1047)</f>
        <v>3.6277639709015777</v>
      </c>
      <c r="Y53" s="34">
        <f>+IF(H53=0,"",'Ark1'!Z1047)</f>
        <v>3.6277639709015777</v>
      </c>
      <c r="Z53" s="27">
        <f>+IF(H53=0,"",'Ark1'!AC1047)</f>
        <v>0</v>
      </c>
      <c r="AA53" s="34">
        <f>+IF(H53=0,"",'Ark1'!AE1047)</f>
        <v>0</v>
      </c>
      <c r="AB53" s="34">
        <f t="shared" si="33"/>
        <v>4.2566666666666659</v>
      </c>
      <c r="AC53" s="29">
        <f t="shared" si="34"/>
        <v>0.68571428571428572</v>
      </c>
      <c r="AD53" s="216"/>
      <c r="AE53" s="219"/>
      <c r="AG53" s="29"/>
      <c r="AH53" s="27"/>
      <c r="AI53" s="220"/>
      <c r="AJ53" s="28"/>
      <c r="AK53" s="27"/>
      <c r="AL53" s="27"/>
      <c r="AM53" s="34"/>
      <c r="AN53" s="34"/>
      <c r="AO53" s="34"/>
    </row>
    <row r="54" spans="1:70" ht="15.6">
      <c r="A54" s="216"/>
      <c r="B54" s="240">
        <f>+'Ark1'!C1048</f>
        <v>2024</v>
      </c>
      <c r="C54" s="532">
        <f>+'Ark1'!L1048</f>
        <v>3</v>
      </c>
      <c r="D54" s="236" t="str">
        <f>VLOOKUP(C54,RNR!$F$16:$G$31,2)</f>
        <v>P+</v>
      </c>
      <c r="E54" s="532">
        <f>+'Ark1'!D1048</f>
        <v>12</v>
      </c>
      <c r="F54" s="236" t="str">
        <f>VLOOKUP(E54,RNR!$D$2:$E$13,2)</f>
        <v>Des</v>
      </c>
      <c r="G54" s="533">
        <f>+'Ark1'!Q1048</f>
        <v>11</v>
      </c>
      <c r="H54" s="533">
        <f>+'Ark1'!R1048</f>
        <v>19</v>
      </c>
      <c r="I54" s="29">
        <f>+IF(H54=0,"",'Ark1'!AG1048)</f>
        <v>1.6296192084036771</v>
      </c>
      <c r="J54" s="29">
        <f>+IF(H54=0,"",'Ark1'!AH1048)</f>
        <v>26.315789473684205</v>
      </c>
      <c r="K54" s="531"/>
      <c r="L54" s="467">
        <f>+'Ark1'!AI1048</f>
        <v>19</v>
      </c>
      <c r="M54" s="531"/>
      <c r="N54" s="29">
        <f>+IF(H54=0,"",'Ark1'!U1048)</f>
        <v>10.973684210526319</v>
      </c>
      <c r="O54" s="53"/>
      <c r="P54" s="29">
        <f>+IF(L54=0,"",'Ark1'!AJ1048)</f>
        <v>96.163157894736884</v>
      </c>
      <c r="Q54" s="531"/>
      <c r="R54" s="29">
        <f>+IF(L54=0,"",'Ark1'!AK1048)</f>
        <v>12.10097809131682</v>
      </c>
      <c r="S54" s="53"/>
      <c r="T54" s="238">
        <f>+IF(H54=0,"",'Ark1'!T1048)</f>
        <v>4.2105263157894726</v>
      </c>
      <c r="U54" s="34">
        <f>+IF(H54=0,"",'Ark1'!W1048)</f>
        <v>0</v>
      </c>
      <c r="V54" s="34">
        <f>+IF(H54=0,"",'Ark1'!X1048)</f>
        <v>10.526315789473689</v>
      </c>
      <c r="W54" s="34">
        <f>+IF(H54=0,"",'Ark1'!Y1048)</f>
        <v>0</v>
      </c>
      <c r="X54" s="34">
        <f>+IF(H54=0,"",'Ark1'!Z1048)</f>
        <v>2.9468702586523245</v>
      </c>
      <c r="Y54" s="34">
        <f>+IF(H54=0,"",'Ark1'!Z1048)</f>
        <v>2.9468702586523245</v>
      </c>
      <c r="Z54" s="27">
        <f>+IF(H54=0,"",'Ark1'!AC1048)</f>
        <v>0</v>
      </c>
      <c r="AA54" s="34">
        <f>+IF(H54=0,"",'Ark1'!AE1048)</f>
        <v>0</v>
      </c>
      <c r="AB54" s="34">
        <f t="shared" si="33"/>
        <v>3.6578947368421062</v>
      </c>
      <c r="AC54" s="29">
        <f t="shared" si="34"/>
        <v>0.57894736842105265</v>
      </c>
      <c r="AD54" s="216"/>
      <c r="AE54" s="219"/>
      <c r="AG54" s="29"/>
      <c r="AH54" s="27"/>
      <c r="AI54" s="220"/>
      <c r="AJ54" s="28"/>
      <c r="AK54" s="27"/>
      <c r="AL54" s="27"/>
      <c r="AM54" s="34"/>
      <c r="AN54" s="34"/>
      <c r="AO54" s="34"/>
    </row>
    <row r="55" spans="1:70" ht="15" customHeight="1">
      <c r="A55" s="216"/>
      <c r="B55" s="216"/>
      <c r="C55" s="216"/>
      <c r="D55" s="349"/>
      <c r="E55" s="349"/>
      <c r="F55" s="349"/>
      <c r="G55" s="349"/>
      <c r="H55" s="349"/>
      <c r="I55" s="217"/>
      <c r="J55" s="217"/>
      <c r="K55" s="217"/>
      <c r="L55" s="217"/>
      <c r="M55" s="217"/>
      <c r="N55" s="216"/>
      <c r="O55" s="216"/>
      <c r="P55" s="216"/>
      <c r="Q55" s="216"/>
      <c r="R55" s="216"/>
      <c r="S55" s="216"/>
      <c r="T55" s="216"/>
      <c r="U55" s="218"/>
      <c r="V55" s="218"/>
      <c r="W55" s="218"/>
      <c r="X55" s="218"/>
      <c r="Y55" s="218"/>
      <c r="Z55" s="216"/>
      <c r="AA55" s="218"/>
      <c r="AB55" s="218"/>
      <c r="AC55" s="217"/>
      <c r="AD55" s="216"/>
      <c r="AE55" s="219"/>
      <c r="AG55" s="29"/>
      <c r="AH55" s="27"/>
      <c r="AI55" s="220"/>
      <c r="AJ55" s="28"/>
      <c r="AN55" s="28"/>
      <c r="BF55" s="232"/>
    </row>
    <row r="56" spans="1:70" ht="15" customHeight="1">
      <c r="A56" s="216"/>
      <c r="B56" s="216"/>
      <c r="C56" s="234" t="s">
        <v>0</v>
      </c>
      <c r="D56" s="349"/>
      <c r="E56" s="352" t="str">
        <f>+D59</f>
        <v>O-</v>
      </c>
      <c r="F56" s="349"/>
      <c r="G56" s="349"/>
      <c r="H56" s="367">
        <f>SUM(H58:H69)</f>
        <v>1544</v>
      </c>
      <c r="I56" s="217"/>
      <c r="J56" s="217"/>
      <c r="K56" s="217"/>
      <c r="L56" s="217"/>
      <c r="M56" s="217"/>
      <c r="N56" s="265">
        <f>+Klasse!M34</f>
        <v>20.325120375807465</v>
      </c>
      <c r="O56" s="216"/>
      <c r="P56" s="216"/>
      <c r="Q56" s="216"/>
      <c r="R56" s="216"/>
      <c r="S56" s="216"/>
      <c r="T56" s="216"/>
      <c r="U56" s="218"/>
      <c r="V56" s="218"/>
      <c r="W56" s="218"/>
      <c r="X56" s="218"/>
      <c r="Y56" s="218"/>
      <c r="Z56" s="216"/>
      <c r="AA56" s="218"/>
      <c r="AB56" s="265">
        <f>+N56/C62</f>
        <v>5.0812800939518663</v>
      </c>
      <c r="AC56" s="217"/>
      <c r="AD56" s="216"/>
      <c r="AE56" s="219"/>
      <c r="AG56" s="29"/>
      <c r="AH56" s="27"/>
      <c r="AI56" s="220"/>
      <c r="AJ56" s="28"/>
      <c r="AN56" s="28"/>
      <c r="BF56" s="232"/>
    </row>
    <row r="57" spans="1:70" ht="15" customHeight="1">
      <c r="A57" s="216"/>
      <c r="B57" s="216"/>
      <c r="C57" s="216"/>
      <c r="D57" s="349"/>
      <c r="E57" s="349"/>
      <c r="F57" s="349"/>
      <c r="G57" s="349"/>
      <c r="H57" s="349"/>
      <c r="I57" s="217"/>
      <c r="J57" s="217"/>
      <c r="K57" s="217"/>
      <c r="L57" s="217"/>
      <c r="M57" s="217"/>
      <c r="N57" s="216"/>
      <c r="O57" s="216"/>
      <c r="P57" s="216"/>
      <c r="Q57" s="216"/>
      <c r="R57" s="216"/>
      <c r="S57" s="216"/>
      <c r="T57" s="216"/>
      <c r="U57" s="218"/>
      <c r="V57" s="218"/>
      <c r="W57" s="218"/>
      <c r="X57" s="218"/>
      <c r="Y57" s="218"/>
      <c r="Z57" s="216"/>
      <c r="AA57" s="218"/>
      <c r="AB57" s="218"/>
      <c r="AC57" s="218"/>
      <c r="AD57" s="218"/>
      <c r="AE57" s="219"/>
      <c r="AG57" s="29"/>
      <c r="AH57" s="27"/>
      <c r="AI57" s="220"/>
      <c r="AJ57" s="28"/>
      <c r="AN57" s="28"/>
      <c r="BF57" s="232">
        <f>1+BF61</f>
        <v>1</v>
      </c>
      <c r="BG57" s="28">
        <v>20.659867330016564</v>
      </c>
      <c r="BH57" s="28">
        <f t="shared" ref="BH57" si="35">+BG57</f>
        <v>20.659867330016564</v>
      </c>
      <c r="BI57" s="28">
        <f t="shared" ref="BI57" si="36">+BH57</f>
        <v>20.659867330016564</v>
      </c>
      <c r="BJ57" s="28">
        <f t="shared" ref="BJ57" si="37">+BI57</f>
        <v>20.659867330016564</v>
      </c>
      <c r="BK57" s="28">
        <f t="shared" ref="BK57" si="38">+BJ57</f>
        <v>20.659867330016564</v>
      </c>
      <c r="BL57" s="28">
        <f t="shared" ref="BL57" si="39">+BK57</f>
        <v>20.659867330016564</v>
      </c>
      <c r="BM57" s="28">
        <f t="shared" ref="BM57" si="40">+BL57</f>
        <v>20.659867330016564</v>
      </c>
      <c r="BN57" s="28">
        <f t="shared" ref="BN57" si="41">+BM57</f>
        <v>20.659867330016564</v>
      </c>
      <c r="BO57" s="28">
        <f t="shared" ref="BO57" si="42">+BN57</f>
        <v>20.659867330016564</v>
      </c>
      <c r="BP57" s="28">
        <f t="shared" ref="BP57" si="43">+BO57</f>
        <v>20.659867330016564</v>
      </c>
      <c r="BQ57" s="28">
        <f t="shared" ref="BQ57" si="44">+BP57</f>
        <v>20.659867330016564</v>
      </c>
      <c r="BR57" s="28">
        <f t="shared" ref="BR57" si="45">+BQ57</f>
        <v>20.659867330016564</v>
      </c>
    </row>
    <row r="58" spans="1:70" ht="15.6">
      <c r="A58" s="216"/>
      <c r="B58" s="240">
        <f>+'Ark1'!C1049</f>
        <v>2024</v>
      </c>
      <c r="C58" s="532">
        <f>+'Ark1'!L1049</f>
        <v>4</v>
      </c>
      <c r="D58" s="236" t="str">
        <f>VLOOKUP(C58,RNR!$F$16:$G$31,2)</f>
        <v>O-</v>
      </c>
      <c r="E58" s="532">
        <f>+'Ark1'!D1049</f>
        <v>1</v>
      </c>
      <c r="F58" s="236" t="str">
        <f>VLOOKUP(E58,RNR!$D$2:$E$13,2)</f>
        <v>Jan</v>
      </c>
      <c r="G58" s="533">
        <f>+'Ark1'!Q1049</f>
        <v>10</v>
      </c>
      <c r="H58" s="533">
        <f>+'Ark1'!R1049</f>
        <v>13</v>
      </c>
      <c r="I58" s="29">
        <f>+IF(H58=0,"",'Ark1'!AG1049)</f>
        <v>1.7269769550795078</v>
      </c>
      <c r="J58" s="29">
        <f>+IF(H58=0,"",'Ark1'!AH1049)</f>
        <v>0</v>
      </c>
      <c r="K58" s="531"/>
      <c r="L58" s="467">
        <f>+'Ark1'!AI1049</f>
        <v>9</v>
      </c>
      <c r="M58" s="531"/>
      <c r="N58" s="29">
        <f>+IF(H58=0,"",'Ark1'!U1049)</f>
        <v>16.700000000000003</v>
      </c>
      <c r="O58" s="53"/>
      <c r="P58" s="29">
        <f>+IF(L58=0,"",'Ark1'!AJ1049)</f>
        <v>107.32222222222222</v>
      </c>
      <c r="Q58" s="531"/>
      <c r="R58" s="29">
        <f>+IF(L58=0,"",'Ark1'!AK1049)</f>
        <v>14.679715125097061</v>
      </c>
      <c r="S58" s="53"/>
      <c r="T58" s="238">
        <f>+IF(H58=0,"",'Ark1'!T1049)</f>
        <v>3.9230769230769225</v>
      </c>
      <c r="U58" s="34">
        <f>+IF(H58=0,"",'Ark1'!W1049)</f>
        <v>0</v>
      </c>
      <c r="V58" s="34">
        <f>+IF(H58=0,"",'Ark1'!X1049)</f>
        <v>61.538461538461519</v>
      </c>
      <c r="W58" s="34">
        <f>+IF(H58=0,"",'Ark1'!Y1049)</f>
        <v>0</v>
      </c>
      <c r="X58" s="34">
        <f>+IF(H58=0,"",'Ark1'!Z1049)</f>
        <v>4.2381055274188713</v>
      </c>
      <c r="Y58" s="34">
        <f>+IF(H58=0,"",'Ark1'!Z1049)</f>
        <v>4.2381055274188713</v>
      </c>
      <c r="Z58" s="27">
        <f>+IF(H58=0,"",'Ark1'!AC1049)</f>
        <v>0</v>
      </c>
      <c r="AA58" s="34">
        <f>+IF(H58=0,"",'Ark1'!AE1049)</f>
        <v>0</v>
      </c>
      <c r="AB58" s="34">
        <f t="shared" ref="AB58:AB61" si="46">+IF(H58=0,"",+N58/C58)</f>
        <v>4.1750000000000007</v>
      </c>
      <c r="AC58" s="29">
        <f t="shared" ref="AC58:AC61" si="47">+IF(H58=0,"",G58/H58)</f>
        <v>0.76923076923076927</v>
      </c>
      <c r="AD58" s="216"/>
      <c r="AE58" s="219"/>
      <c r="AG58" s="29"/>
      <c r="AH58" s="27"/>
      <c r="AI58" s="220"/>
      <c r="AJ58" s="28"/>
      <c r="AK58" s="27"/>
      <c r="AL58" s="27"/>
      <c r="AM58" s="34"/>
      <c r="AN58" s="34"/>
      <c r="AO58" s="34"/>
    </row>
    <row r="59" spans="1:70" ht="15.6">
      <c r="A59" s="216"/>
      <c r="B59" s="240">
        <f>+'Ark1'!C1050</f>
        <v>2024</v>
      </c>
      <c r="C59" s="532">
        <f>+'Ark1'!L1050</f>
        <v>4</v>
      </c>
      <c r="D59" s="236" t="str">
        <f>VLOOKUP(C59,RNR!$F$16:$G$31,2)</f>
        <v>O-</v>
      </c>
      <c r="E59" s="532">
        <f>+'Ark1'!D1050</f>
        <v>2</v>
      </c>
      <c r="F59" s="236" t="str">
        <f>VLOOKUP(E59,RNR!$D$2:$E$13,2)</f>
        <v>Feb</v>
      </c>
      <c r="G59" s="533">
        <f>+'Ark1'!Q1050</f>
        <v>7</v>
      </c>
      <c r="H59" s="533">
        <f>+'Ark1'!R1050</f>
        <v>7</v>
      </c>
      <c r="I59" s="29">
        <f>+IF(H59=0,"",'Ark1'!AG1050)</f>
        <v>0.77911530493554404</v>
      </c>
      <c r="J59" s="29">
        <f>+IF(H59=0,"",'Ark1'!AH1050)</f>
        <v>0</v>
      </c>
      <c r="K59" s="531"/>
      <c r="L59" s="467">
        <f>+'Ark1'!AI1050</f>
        <v>6</v>
      </c>
      <c r="M59" s="531"/>
      <c r="N59" s="29">
        <f>+IF(H59=0,"",'Ark1'!U1050)</f>
        <v>16.171428571428581</v>
      </c>
      <c r="O59" s="53"/>
      <c r="P59" s="29">
        <f>+IF(L59=0,"",'Ark1'!AJ1050)</f>
        <v>104.84999999999998</v>
      </c>
      <c r="Q59" s="531"/>
      <c r="R59" s="29">
        <f>+IF(L59=0,"",'Ark1'!AK1050)</f>
        <v>14.616827521678564</v>
      </c>
      <c r="S59" s="53"/>
      <c r="T59" s="238">
        <f>+IF(H59=0,"",'Ark1'!T1050)</f>
        <v>3.4285714285714279</v>
      </c>
      <c r="U59" s="34">
        <f>+IF(H59=0,"",'Ark1'!W1050)</f>
        <v>0</v>
      </c>
      <c r="V59" s="34">
        <f>+IF(H59=0,"",'Ark1'!X1050)</f>
        <v>57.142857142857153</v>
      </c>
      <c r="W59" s="34">
        <f>+IF(H59=0,"",'Ark1'!Y1050)</f>
        <v>0</v>
      </c>
      <c r="X59" s="34">
        <f>+IF(H59=0,"",'Ark1'!Z1050)</f>
        <v>3.9578905946455407</v>
      </c>
      <c r="Y59" s="34">
        <f>+IF(H59=0,"",'Ark1'!Z1050)</f>
        <v>3.9578905946455407</v>
      </c>
      <c r="Z59" s="27">
        <f>+IF(H59=0,"",'Ark1'!AC1050)</f>
        <v>0</v>
      </c>
      <c r="AA59" s="34">
        <f>+IF(H59=0,"",'Ark1'!AE1050)</f>
        <v>0</v>
      </c>
      <c r="AB59" s="34">
        <f t="shared" si="46"/>
        <v>4.0428571428571454</v>
      </c>
      <c r="AC59" s="29">
        <f t="shared" si="47"/>
        <v>1</v>
      </c>
      <c r="AD59" s="216"/>
      <c r="AE59" s="219"/>
      <c r="AG59" s="29"/>
      <c r="AH59" s="27"/>
      <c r="AI59" s="220"/>
      <c r="AJ59" s="28"/>
      <c r="AK59" s="27"/>
      <c r="AL59" s="27"/>
      <c r="AM59" s="34"/>
      <c r="AN59" s="34"/>
      <c r="AO59" s="34"/>
    </row>
    <row r="60" spans="1:70" ht="15.6">
      <c r="A60" s="216"/>
      <c r="B60" s="240">
        <f>+'Ark1'!C1051</f>
        <v>2024</v>
      </c>
      <c r="C60" s="532">
        <f>+'Ark1'!L1051</f>
        <v>4</v>
      </c>
      <c r="D60" s="236" t="str">
        <f>VLOOKUP(C60,RNR!$F$16:$G$31,2)</f>
        <v>O-</v>
      </c>
      <c r="E60" s="532">
        <f>+'Ark1'!D1051</f>
        <v>3</v>
      </c>
      <c r="F60" s="236" t="str">
        <f>VLOOKUP(E60,RNR!$D$2:$E$13,2)</f>
        <v>Mar</v>
      </c>
      <c r="G60" s="533">
        <f>+'Ark1'!Q1051</f>
        <v>17</v>
      </c>
      <c r="H60" s="533">
        <f>+'Ark1'!R1051</f>
        <v>20</v>
      </c>
      <c r="I60" s="29">
        <f>+IF(H60=0,"",'Ark1'!AG1051)</f>
        <v>0.40983321549855695</v>
      </c>
      <c r="J60" s="29">
        <f>+IF(H60=0,"",'Ark1'!AH1051)</f>
        <v>5</v>
      </c>
      <c r="K60" s="531"/>
      <c r="L60" s="467">
        <f>+'Ark1'!AI1051</f>
        <v>18</v>
      </c>
      <c r="M60" s="531"/>
      <c r="N60" s="29">
        <f>+IF(H60=0,"",'Ark1'!U1051)</f>
        <v>17.68</v>
      </c>
      <c r="O60" s="53"/>
      <c r="P60" s="29">
        <f>+IF(L60=0,"",'Ark1'!AJ1051)</f>
        <v>104.52777777777779</v>
      </c>
      <c r="Q60" s="531"/>
      <c r="R60" s="29">
        <f>+IF(L60=0,"",'Ark1'!AK1051)</f>
        <v>14.72101159434505</v>
      </c>
      <c r="S60" s="53"/>
      <c r="T60" s="238">
        <f>+IF(H60=0,"",'Ark1'!T1051)</f>
        <v>3.65</v>
      </c>
      <c r="U60" s="34">
        <f>+IF(H60=0,"",'Ark1'!W1051)</f>
        <v>0</v>
      </c>
      <c r="V60" s="34">
        <f>+IF(H60=0,"",'Ark1'!X1051)</f>
        <v>65</v>
      </c>
      <c r="W60" s="34">
        <f>+IF(H60=0,"",'Ark1'!Y1051)</f>
        <v>15</v>
      </c>
      <c r="X60" s="34">
        <f>+IF(H60=0,"",'Ark1'!Z1051)</f>
        <v>4.6409697262533394</v>
      </c>
      <c r="Y60" s="34">
        <f>+IF(H60=0,"",'Ark1'!Z1051)</f>
        <v>4.6409697262533394</v>
      </c>
      <c r="Z60" s="27">
        <f>+IF(H60=0,"",'Ark1'!AC1051)</f>
        <v>0</v>
      </c>
      <c r="AA60" s="34">
        <f>+IF(H60=0,"",'Ark1'!AE1051)</f>
        <v>0</v>
      </c>
      <c r="AB60" s="34">
        <f t="shared" si="46"/>
        <v>4.42</v>
      </c>
      <c r="AC60" s="29">
        <f t="shared" si="47"/>
        <v>0.85</v>
      </c>
      <c r="AD60" s="216"/>
      <c r="AE60" s="219"/>
      <c r="AG60" s="29"/>
      <c r="AH60" s="27"/>
      <c r="AI60" s="220"/>
      <c r="AJ60" s="28"/>
      <c r="AK60" s="27"/>
      <c r="AL60" s="27"/>
      <c r="AM60" s="34"/>
      <c r="AN60" s="34"/>
      <c r="AO60" s="34"/>
    </row>
    <row r="61" spans="1:70" ht="16.5" customHeight="1">
      <c r="A61" s="216"/>
      <c r="B61" s="240">
        <f>+'Ark1'!C1052</f>
        <v>2024</v>
      </c>
      <c r="C61" s="532">
        <f>+'Ark1'!L1052</f>
        <v>4</v>
      </c>
      <c r="D61" s="236" t="str">
        <f>VLOOKUP(C61,RNR!$F$16:$G$31,2)</f>
        <v>O-</v>
      </c>
      <c r="E61" s="532">
        <f>+'Ark1'!D1052</f>
        <v>4</v>
      </c>
      <c r="F61" s="236" t="str">
        <f>VLOOKUP(E61,RNR!$D$2:$E$13,2)</f>
        <v>Apr</v>
      </c>
      <c r="G61" s="533">
        <f>+'Ark1'!Q1052</f>
        <v>24</v>
      </c>
      <c r="H61" s="533">
        <f>+'Ark1'!R1052</f>
        <v>29</v>
      </c>
      <c r="I61" s="29">
        <f>+IF(H61=0,"",'Ark1'!AG1052)</f>
        <v>2.0178866111242098</v>
      </c>
      <c r="J61" s="29">
        <f>+IF(H61=0,"",'Ark1'!AH1052)</f>
        <v>3.4482758620689653</v>
      </c>
      <c r="K61" s="531"/>
      <c r="L61" s="467">
        <f>+'Ark1'!AI1052</f>
        <v>27</v>
      </c>
      <c r="M61" s="531"/>
      <c r="N61" s="29">
        <f>+IF(H61=0,"",'Ark1'!U1052)</f>
        <v>13.872413793103444</v>
      </c>
      <c r="O61" s="53"/>
      <c r="P61" s="29">
        <f>+IF(L61=0,"",'Ark1'!AJ1052)</f>
        <v>97.837037037037035</v>
      </c>
      <c r="Q61" s="531"/>
      <c r="R61" s="29">
        <f>+IF(L61=0,"",'Ark1'!AK1052)</f>
        <v>14.370934903774524</v>
      </c>
      <c r="S61" s="53"/>
      <c r="T61" s="238">
        <f>+IF(H61=0,"",'Ark1'!T1052)</f>
        <v>3.655172413793105</v>
      </c>
      <c r="U61" s="34">
        <f>+IF(H61=0,"",'Ark1'!W1052)</f>
        <v>0</v>
      </c>
      <c r="V61" s="34">
        <f>+IF(H61=0,"",'Ark1'!X1052)</f>
        <v>34.482758620689651</v>
      </c>
      <c r="W61" s="34">
        <f>+IF(H61=0,"",'Ark1'!Y1052)</f>
        <v>3.4482758620689653</v>
      </c>
      <c r="X61" s="34">
        <f>+IF(H61=0,"",'Ark1'!Z1052)</f>
        <v>3.840608478346601</v>
      </c>
      <c r="Y61" s="34">
        <f>+IF(H61=0,"",'Ark1'!Z1052)</f>
        <v>3.840608478346601</v>
      </c>
      <c r="Z61" s="27">
        <f>+IF(H61=0,"",'Ark1'!AC1052)</f>
        <v>0</v>
      </c>
      <c r="AA61" s="34">
        <f>+IF(H61=0,"",'Ark1'!AE1052)</f>
        <v>0</v>
      </c>
      <c r="AB61" s="34">
        <f t="shared" si="46"/>
        <v>3.468103448275861</v>
      </c>
      <c r="AC61" s="29">
        <f t="shared" si="47"/>
        <v>0.82758620689655171</v>
      </c>
      <c r="AD61" s="216"/>
      <c r="AE61" s="219"/>
      <c r="AG61" s="29"/>
      <c r="AH61" s="27"/>
      <c r="AI61" s="220"/>
      <c r="AJ61" s="28"/>
      <c r="AK61" s="27"/>
      <c r="AL61" s="27"/>
      <c r="AM61" s="34"/>
      <c r="AN61" s="34"/>
      <c r="AO61" s="34"/>
    </row>
    <row r="62" spans="1:70" ht="16.5" customHeight="1">
      <c r="A62" s="216"/>
      <c r="B62" s="240">
        <f>+'Ark1'!C1053</f>
        <v>2024</v>
      </c>
      <c r="C62" s="28">
        <f>+'Ark1'!L1053</f>
        <v>4</v>
      </c>
      <c r="D62" s="236" t="str">
        <f>VLOOKUP(C62,RNR!$F$16:$G$31,2)</f>
        <v>O-</v>
      </c>
      <c r="E62" s="28">
        <f>+'Ark1'!D1053</f>
        <v>5</v>
      </c>
      <c r="F62" s="236" t="str">
        <f>VLOOKUP(E62,RNR!$D$2:$E$13,2)</f>
        <v>Mai</v>
      </c>
      <c r="G62" s="339">
        <f>+'Ark1'!Q1053</f>
        <v>27</v>
      </c>
      <c r="H62" s="339">
        <f>+'Ark1'!R1053</f>
        <v>50</v>
      </c>
      <c r="I62" s="29">
        <f>+IF(H62=0,"",'Ark1'!AG1053)</f>
        <v>2.2823482787815474</v>
      </c>
      <c r="J62" s="29">
        <f>+IF(H62=0,"",'Ark1'!AH1053)</f>
        <v>0</v>
      </c>
      <c r="K62" s="216"/>
      <c r="L62" s="467">
        <f>+'Ark1'!AI1053</f>
        <v>50</v>
      </c>
      <c r="M62" s="216"/>
      <c r="N62" s="29">
        <f>+IF(H62=0,"",'Ark1'!U1053)</f>
        <v>12.670000000000002</v>
      </c>
      <c r="O62" s="53"/>
      <c r="P62" s="29">
        <f>+IF(L62=0,"",'Ark1'!AJ1053)</f>
        <v>94.701999999999984</v>
      </c>
      <c r="Q62" s="216"/>
      <c r="R62" s="29">
        <f>+IF(L62=0,"",'Ark1'!AK1053)</f>
        <v>15.081391161122662</v>
      </c>
      <c r="S62" s="53"/>
      <c r="T62" s="238">
        <f>+IF(H62=0,"",'Ark1'!T1053)</f>
        <v>3.5</v>
      </c>
      <c r="U62" s="34">
        <f>+IF(H62=0,"",'Ark1'!W1053)</f>
        <v>0</v>
      </c>
      <c r="V62" s="34">
        <f>+IF(H62=0,"",'Ark1'!X1053)</f>
        <v>10</v>
      </c>
      <c r="W62" s="34">
        <f>+IF(H62=0,"",'Ark1'!Y1053)</f>
        <v>0</v>
      </c>
      <c r="X62" s="34">
        <f>+IF(H62=0,"",'Ark1'!Z1053)</f>
        <v>2.842622029042893</v>
      </c>
      <c r="Y62" s="34">
        <f>+IF(H62=0,"",'Ark1'!Z1053)</f>
        <v>2.842622029042893</v>
      </c>
      <c r="Z62" s="27">
        <f>+IF(H62=0,"",'Ark1'!AC1053)</f>
        <v>0</v>
      </c>
      <c r="AA62" s="34">
        <f>+IF(H62=0,"",'Ark1'!AE1053)</f>
        <v>0</v>
      </c>
      <c r="AB62" s="34">
        <f t="shared" ref="AB62:AB69" si="48">+IF(H62=0,"",+N62/C62)</f>
        <v>3.1675000000000004</v>
      </c>
      <c r="AC62" s="29">
        <f t="shared" ref="AC62:AC69" si="49">+IF(H62=0,"",G62/H62)</f>
        <v>0.54</v>
      </c>
      <c r="AD62" s="216"/>
      <c r="AE62" s="219"/>
      <c r="AG62" s="29"/>
      <c r="AH62" s="27"/>
      <c r="AI62" s="220"/>
      <c r="AJ62" s="28"/>
      <c r="AK62" s="27"/>
      <c r="AL62" s="27"/>
      <c r="AM62" s="34"/>
      <c r="AN62" s="34"/>
      <c r="AO62" s="34"/>
    </row>
    <row r="63" spans="1:70" ht="15.6">
      <c r="A63" s="216"/>
      <c r="B63" s="240">
        <f>+'Ark1'!C1054</f>
        <v>2024</v>
      </c>
      <c r="C63" s="28">
        <f>+'Ark1'!L1054</f>
        <v>4</v>
      </c>
      <c r="D63" s="236" t="str">
        <f>VLOOKUP(C63,RNR!$F$16:$G$31,2)</f>
        <v>O-</v>
      </c>
      <c r="E63" s="28">
        <f>+'Ark1'!D1054</f>
        <v>6</v>
      </c>
      <c r="F63" s="236" t="str">
        <f>VLOOKUP(E63,RNR!$D$2:$E$13,2)</f>
        <v>Jun</v>
      </c>
      <c r="G63" s="339">
        <f>+'Ark1'!Q1054</f>
        <v>12</v>
      </c>
      <c r="H63" s="339">
        <f>+'Ark1'!R1054</f>
        <v>26</v>
      </c>
      <c r="I63" s="29">
        <f>+IF(H63=0,"",'Ark1'!AG1054)</f>
        <v>2.4347434393954694</v>
      </c>
      <c r="J63" s="29">
        <f>+IF(H63=0,"",'Ark1'!AH1054)</f>
        <v>23.07692307692308</v>
      </c>
      <c r="K63" s="216"/>
      <c r="L63" s="467">
        <f>+'Ark1'!AI1054</f>
        <v>26</v>
      </c>
      <c r="M63" s="216"/>
      <c r="N63" s="29">
        <f>+IF(H63=0,"",'Ark1'!U1054)</f>
        <v>12.05769230769231</v>
      </c>
      <c r="O63" s="53"/>
      <c r="P63" s="29">
        <f>+IF(L63=0,"",'Ark1'!AJ1054)</f>
        <v>95.192307692307679</v>
      </c>
      <c r="Q63" s="216"/>
      <c r="R63" s="29">
        <f>+IF(L63=0,"",'Ark1'!AK1054)</f>
        <v>13.79919792158146</v>
      </c>
      <c r="S63" s="53"/>
      <c r="T63" s="238">
        <f>+IF(H63=0,"",'Ark1'!T1054)</f>
        <v>3.8461538461538449</v>
      </c>
      <c r="U63" s="34">
        <f>+IF(H63=0,"",'Ark1'!W1054)</f>
        <v>0</v>
      </c>
      <c r="V63" s="34">
        <f>+IF(H63=0,"",'Ark1'!X1054)</f>
        <v>3.8461538461538449</v>
      </c>
      <c r="W63" s="34">
        <f>+IF(H63=0,"",'Ark1'!Y1054)</f>
        <v>0</v>
      </c>
      <c r="X63" s="34">
        <f>+IF(H63=0,"",'Ark1'!Z1054)</f>
        <v>2.5472720063935306</v>
      </c>
      <c r="Y63" s="34">
        <f>+IF(H63=0,"",'Ark1'!Z1054)</f>
        <v>2.5472720063935306</v>
      </c>
      <c r="Z63" s="27">
        <f>+IF(H63=0,"",'Ark1'!AC1054)</f>
        <v>0</v>
      </c>
      <c r="AA63" s="34">
        <f>+IF(H63=0,"",'Ark1'!AE1054)</f>
        <v>0</v>
      </c>
      <c r="AB63" s="34">
        <f t="shared" si="48"/>
        <v>3.0144230769230775</v>
      </c>
      <c r="AC63" s="29">
        <f t="shared" si="49"/>
        <v>0.46153846153846156</v>
      </c>
      <c r="AD63" s="216"/>
      <c r="AE63" s="28"/>
      <c r="AG63" s="29"/>
      <c r="AH63" s="27"/>
      <c r="AI63" s="28"/>
      <c r="AJ63" s="28"/>
      <c r="AK63" s="27"/>
      <c r="AL63" s="27"/>
      <c r="AM63" s="34"/>
      <c r="AN63" s="34"/>
      <c r="AO63" s="34"/>
    </row>
    <row r="64" spans="1:70" ht="17.25" customHeight="1">
      <c r="A64" s="216"/>
      <c r="B64" s="240">
        <f>+'Ark1'!C1055</f>
        <v>2024</v>
      </c>
      <c r="C64" s="28">
        <f>+'Ark1'!L1055</f>
        <v>4</v>
      </c>
      <c r="D64" s="236" t="str">
        <f>VLOOKUP(C64,RNR!$F$16:$G$31,2)</f>
        <v>O-</v>
      </c>
      <c r="E64" s="28">
        <f>+'Ark1'!D1055</f>
        <v>7</v>
      </c>
      <c r="F64" s="236" t="str">
        <f>VLOOKUP(E64,RNR!$D$2:$E$13,2)</f>
        <v>Jul</v>
      </c>
      <c r="G64" s="339">
        <f>+'Ark1'!Q1055</f>
        <v>7</v>
      </c>
      <c r="H64" s="339">
        <f>+'Ark1'!R1055</f>
        <v>14</v>
      </c>
      <c r="I64" s="29">
        <f>+IF(H64=0,"",'Ark1'!AG1055)</f>
        <v>3.8088347154969289</v>
      </c>
      <c r="J64" s="29">
        <f>+IF(H64=0,"",'Ark1'!AH1055)</f>
        <v>0</v>
      </c>
      <c r="K64" s="216"/>
      <c r="L64" s="467">
        <f>+'Ark1'!AI1055</f>
        <v>14</v>
      </c>
      <c r="M64" s="216"/>
      <c r="N64" s="29">
        <f>+IF(H64=0,"",'Ark1'!U1055)</f>
        <v>14.664285714285713</v>
      </c>
      <c r="O64" s="53"/>
      <c r="P64" s="29">
        <f>+IF(L64=0,"",'Ark1'!AJ1055)</f>
        <v>100.02857142857148</v>
      </c>
      <c r="Q64" s="216"/>
      <c r="R64" s="29">
        <f>+IF(L64=0,"",'Ark1'!AK1055)</f>
        <v>14.1655822502284</v>
      </c>
      <c r="S64" s="53"/>
      <c r="T64" s="238">
        <f>+IF(H64=0,"",'Ark1'!T1055)</f>
        <v>3.7857142857142847</v>
      </c>
      <c r="U64" s="34">
        <f>+IF(H64=0,"",'Ark1'!W1055)</f>
        <v>0</v>
      </c>
      <c r="V64" s="34">
        <f>+IF(H64=0,"",'Ark1'!X1055)</f>
        <v>42.857142857142847</v>
      </c>
      <c r="W64" s="34">
        <f>+IF(H64=0,"",'Ark1'!Y1055)</f>
        <v>0</v>
      </c>
      <c r="X64" s="34">
        <f>+IF(H64=0,"",'Ark1'!Z1055)</f>
        <v>4.5747142210286409</v>
      </c>
      <c r="Y64" s="34">
        <f>+IF(H64=0,"",'Ark1'!Z1055)</f>
        <v>4.5747142210286409</v>
      </c>
      <c r="Z64" s="27">
        <f>+IF(H64=0,"",'Ark1'!AC1055)</f>
        <v>0</v>
      </c>
      <c r="AA64" s="34">
        <f>+IF(H64=0,"",'Ark1'!AE1055)</f>
        <v>0</v>
      </c>
      <c r="AB64" s="34">
        <f t="shared" si="48"/>
        <v>3.6660714285714282</v>
      </c>
      <c r="AC64" s="29">
        <f t="shared" si="49"/>
        <v>0.5</v>
      </c>
      <c r="AD64" s="216"/>
      <c r="AE64" s="240"/>
      <c r="AG64" s="29"/>
      <c r="AH64" s="27"/>
      <c r="AI64" s="220"/>
      <c r="AJ64" s="28"/>
      <c r="AK64" s="27"/>
      <c r="AL64" s="27"/>
      <c r="AM64" s="34"/>
      <c r="AN64" s="34"/>
      <c r="AO64" s="34"/>
    </row>
    <row r="65" spans="1:70" ht="15.6">
      <c r="A65" s="216"/>
      <c r="B65" s="240">
        <f>+'Ark1'!C1056</f>
        <v>2024</v>
      </c>
      <c r="C65" s="28">
        <f>+'Ark1'!L1056</f>
        <v>4</v>
      </c>
      <c r="D65" s="236" t="str">
        <f>VLOOKUP(C65,RNR!$F$16:$G$31,2)</f>
        <v>O-</v>
      </c>
      <c r="E65" s="28">
        <f>+'Ark1'!D1056</f>
        <v>8</v>
      </c>
      <c r="F65" s="236" t="str">
        <f>VLOOKUP(E65,RNR!$D$2:$E$13,2)</f>
        <v>Aug</v>
      </c>
      <c r="G65" s="339">
        <f>+'Ark1'!Q1056</f>
        <v>125</v>
      </c>
      <c r="H65" s="339">
        <f>+'Ark1'!R1056</f>
        <v>259</v>
      </c>
      <c r="I65" s="29">
        <f>+IF(H65=0,"",'Ark1'!AG1056)</f>
        <v>2.4231988615134381</v>
      </c>
      <c r="J65" s="29">
        <f>+IF(H65=0,"",'Ark1'!AH1056)</f>
        <v>16.216216216216221</v>
      </c>
      <c r="K65" s="216"/>
      <c r="L65" s="467">
        <f>+'Ark1'!AI1056</f>
        <v>259</v>
      </c>
      <c r="M65" s="216"/>
      <c r="N65" s="29">
        <f>+IF(H65=0,"",'Ark1'!U1056)</f>
        <v>13.622007722007718</v>
      </c>
      <c r="O65" s="53"/>
      <c r="P65" s="29">
        <f>+IF(L65=0,"",'Ark1'!AJ1056)</f>
        <v>98.136293436293357</v>
      </c>
      <c r="Q65" s="216"/>
      <c r="R65" s="29">
        <f>+IF(L65=0,"",'Ark1'!AK1056)</f>
        <v>13.994818938099899</v>
      </c>
      <c r="S65" s="53"/>
      <c r="T65" s="238">
        <f>+IF(H65=0,"",'Ark1'!T1056)</f>
        <v>3.9884169884169882</v>
      </c>
      <c r="U65" s="34">
        <f>+IF(H65=0,"",'Ark1'!W1056)</f>
        <v>0</v>
      </c>
      <c r="V65" s="34">
        <f>+IF(H65=0,"",'Ark1'!X1056)</f>
        <v>29.729729729729719</v>
      </c>
      <c r="W65" s="34">
        <f>+IF(H65=0,"",'Ark1'!Y1056)</f>
        <v>1.5444015444015444</v>
      </c>
      <c r="X65" s="34">
        <f>+IF(H65=0,"",'Ark1'!Z1056)</f>
        <v>4.1461265153178362</v>
      </c>
      <c r="Y65" s="34">
        <f>+IF(H65=0,"",'Ark1'!Z1056)</f>
        <v>4.1461265153178362</v>
      </c>
      <c r="Z65" s="27">
        <f>+IF(H65=0,"",'Ark1'!AC1056)</f>
        <v>0</v>
      </c>
      <c r="AA65" s="34">
        <f>+IF(H65=0,"",'Ark1'!AE1056)</f>
        <v>0</v>
      </c>
      <c r="AB65" s="34">
        <f t="shared" si="48"/>
        <v>3.4055019305019294</v>
      </c>
      <c r="AC65" s="29">
        <f t="shared" si="49"/>
        <v>0.4826254826254826</v>
      </c>
      <c r="AD65" s="216"/>
      <c r="AE65" s="240"/>
      <c r="AG65" s="29"/>
      <c r="AH65" s="27"/>
      <c r="AI65" s="28"/>
      <c r="AJ65" s="28"/>
      <c r="AK65" s="27"/>
      <c r="AL65" s="27"/>
      <c r="AM65" s="34"/>
      <c r="AN65" s="34"/>
      <c r="AO65" s="34"/>
    </row>
    <row r="66" spans="1:70" ht="15.6">
      <c r="A66" s="216"/>
      <c r="B66" s="240">
        <f>+'Ark1'!C1057</f>
        <v>2024</v>
      </c>
      <c r="C66" s="28">
        <f>+'Ark1'!L1057</f>
        <v>4</v>
      </c>
      <c r="D66" s="236" t="str">
        <f>VLOOKUP(C66,RNR!$F$16:$G$31,2)</f>
        <v>O-</v>
      </c>
      <c r="E66" s="28">
        <f>+'Ark1'!D1057</f>
        <v>9</v>
      </c>
      <c r="F66" s="236" t="str">
        <f>VLOOKUP(E66,RNR!$D$2:$E$13,2)</f>
        <v>Sep</v>
      </c>
      <c r="G66" s="339">
        <f>+'Ark1'!Q1057</f>
        <v>161</v>
      </c>
      <c r="H66" s="339">
        <f>+'Ark1'!R1057</f>
        <v>309</v>
      </c>
      <c r="I66" s="29">
        <f>+IF(H66=0,"",'Ark1'!AG1057)</f>
        <v>2.1339533247255575</v>
      </c>
      <c r="J66" s="29">
        <f>+IF(H66=0,"",'Ark1'!AH1057)</f>
        <v>8.4142394822006477</v>
      </c>
      <c r="K66" s="216"/>
      <c r="L66" s="467">
        <f>+'Ark1'!AI1057</f>
        <v>309</v>
      </c>
      <c r="M66" s="216"/>
      <c r="N66" s="29">
        <f>+IF(H66=0,"",'Ark1'!U1057)</f>
        <v>12.719093851132678</v>
      </c>
      <c r="O66" s="53"/>
      <c r="P66" s="29">
        <f>+IF(L66=0,"",'Ark1'!AJ1057)</f>
        <v>96.799352750809049</v>
      </c>
      <c r="Q66" s="216"/>
      <c r="R66" s="29">
        <f>+IF(L66=0,"",'Ark1'!AK1057)</f>
        <v>13.710351873575711</v>
      </c>
      <c r="S66" s="53"/>
      <c r="T66" s="238">
        <f>+IF(H66=0,"",'Ark1'!T1057)</f>
        <v>4.1909385113268609</v>
      </c>
      <c r="U66" s="34">
        <f>+IF(H66=0,"",'Ark1'!W1057)</f>
        <v>0</v>
      </c>
      <c r="V66" s="34">
        <f>+IF(H66=0,"",'Ark1'!X1057)</f>
        <v>19.741100323624597</v>
      </c>
      <c r="W66" s="34">
        <f>+IF(H66=0,"",'Ark1'!Y1057)</f>
        <v>0.64724919093851141</v>
      </c>
      <c r="X66" s="34">
        <f>+IF(H66=0,"",'Ark1'!Z1057)</f>
        <v>3.6530154880920849</v>
      </c>
      <c r="Y66" s="34">
        <f>+IF(H66=0,"",'Ark1'!Z1057)</f>
        <v>3.6530154880920849</v>
      </c>
      <c r="Z66" s="27">
        <f>+IF(H66=0,"",'Ark1'!AC1057)</f>
        <v>0</v>
      </c>
      <c r="AA66" s="34">
        <f>+IF(H66=0,"",'Ark1'!AE1057)</f>
        <v>0</v>
      </c>
      <c r="AB66" s="34">
        <f t="shared" si="48"/>
        <v>3.1797734627831695</v>
      </c>
      <c r="AC66" s="29">
        <f t="shared" si="49"/>
        <v>0.52103559870550165</v>
      </c>
      <c r="AD66" s="216"/>
      <c r="AE66" s="241"/>
      <c r="AG66" s="29"/>
      <c r="AH66" s="27"/>
      <c r="AI66" s="28"/>
      <c r="AJ66" s="28"/>
      <c r="AK66" s="27"/>
      <c r="AL66" s="27"/>
      <c r="AM66" s="34"/>
      <c r="AN66" s="34"/>
      <c r="AO66" s="34"/>
    </row>
    <row r="67" spans="1:70" ht="16.5" customHeight="1">
      <c r="A67" s="216"/>
      <c r="B67" s="240">
        <f>+'Ark1'!C1058</f>
        <v>2024</v>
      </c>
      <c r="C67" s="28">
        <f>+'Ark1'!L1058</f>
        <v>4</v>
      </c>
      <c r="D67" s="236" t="str">
        <f>VLOOKUP(C67,RNR!$F$16:$G$31,2)</f>
        <v>O-</v>
      </c>
      <c r="E67" s="28">
        <f>+'Ark1'!D1058</f>
        <v>10</v>
      </c>
      <c r="F67" s="236" t="str">
        <f>VLOOKUP(E67,RNR!$D$2:$E$13,2)</f>
        <v>Okt</v>
      </c>
      <c r="G67" s="339">
        <f>+'Ark1'!Q1058</f>
        <v>340</v>
      </c>
      <c r="H67" s="339">
        <f>+'Ark1'!R1058</f>
        <v>620</v>
      </c>
      <c r="I67" s="29">
        <f>+IF(H67=0,"",'Ark1'!AG1058)</f>
        <v>1.839655638670916</v>
      </c>
      <c r="J67" s="29">
        <f>+IF(H67=0,"",'Ark1'!AH1058)</f>
        <v>12.25806451612903</v>
      </c>
      <c r="K67" s="216"/>
      <c r="L67" s="467">
        <f>+'Ark1'!AI1058</f>
        <v>618</v>
      </c>
      <c r="M67" s="216"/>
      <c r="N67" s="29">
        <f>+IF(H67=0,"",'Ark1'!U1058)</f>
        <v>13.276290322580635</v>
      </c>
      <c r="O67" s="53"/>
      <c r="P67" s="29">
        <f>+IF(L67=0,"",'Ark1'!AJ1058)</f>
        <v>97.944012944983754</v>
      </c>
      <c r="Q67" s="216"/>
      <c r="R67" s="29">
        <f>+IF(L67=0,"",'Ark1'!AK1058)</f>
        <v>13.706458611063789</v>
      </c>
      <c r="S67" s="53"/>
      <c r="T67" s="238">
        <f>+IF(H67=0,"",'Ark1'!T1058)</f>
        <v>4.1338709677419363</v>
      </c>
      <c r="U67" s="34">
        <f>+IF(H67=0,"",'Ark1'!W1058)</f>
        <v>0.16129032258064513</v>
      </c>
      <c r="V67" s="34">
        <f>+IF(H67=0,"",'Ark1'!X1058)</f>
        <v>27.096774193548391</v>
      </c>
      <c r="W67" s="34">
        <f>+IF(H67=0,"",'Ark1'!Y1058)</f>
        <v>1.129032258064516</v>
      </c>
      <c r="X67" s="34">
        <f>+IF(H67=0,"",'Ark1'!Z1058)</f>
        <v>4.1250183709741775</v>
      </c>
      <c r="Y67" s="34">
        <f>+IF(H67=0,"",'Ark1'!Z1058)</f>
        <v>4.1250183709741775</v>
      </c>
      <c r="Z67" s="27">
        <f>+IF(H67=0,"",'Ark1'!AC1058)</f>
        <v>0</v>
      </c>
      <c r="AA67" s="34">
        <f>+IF(H67=0,"",'Ark1'!AE1058)</f>
        <v>0</v>
      </c>
      <c r="AB67" s="34">
        <f t="shared" si="48"/>
        <v>3.3190725806451589</v>
      </c>
      <c r="AC67" s="29">
        <f t="shared" si="49"/>
        <v>0.54838709677419351</v>
      </c>
      <c r="AD67" s="216"/>
      <c r="AE67" s="240"/>
      <c r="AG67" s="29"/>
      <c r="AH67" s="27"/>
      <c r="AI67" s="28"/>
      <c r="AJ67" s="28"/>
      <c r="AK67" s="242"/>
      <c r="AL67" s="242"/>
      <c r="AM67" s="34"/>
      <c r="AN67" s="34"/>
      <c r="AO67" s="34"/>
    </row>
    <row r="68" spans="1:70" ht="15.6">
      <c r="A68" s="216"/>
      <c r="B68" s="240">
        <f>+'Ark1'!C1059</f>
        <v>2024</v>
      </c>
      <c r="C68" s="28">
        <f>+'Ark1'!L1059</f>
        <v>4</v>
      </c>
      <c r="D68" s="236" t="str">
        <f>VLOOKUP(C68,RNR!$F$16:$G$31,2)</f>
        <v>O-</v>
      </c>
      <c r="E68" s="28">
        <f>+'Ark1'!D1059</f>
        <v>11</v>
      </c>
      <c r="F68" s="236" t="str">
        <f>VLOOKUP(E68,RNR!$D$2:$E$13,2)</f>
        <v>Nov</v>
      </c>
      <c r="G68" s="339">
        <f>+'Ark1'!Q1059</f>
        <v>109</v>
      </c>
      <c r="H68" s="339">
        <f>+'Ark1'!R1059</f>
        <v>161</v>
      </c>
      <c r="I68" s="29">
        <f>+IF(H68=0,"",'Ark1'!AG1059)</f>
        <v>1.5159520925333372</v>
      </c>
      <c r="J68" s="29">
        <f>+IF(H68=0,"",'Ark1'!AH1059)</f>
        <v>15.527950310559005</v>
      </c>
      <c r="K68" s="216"/>
      <c r="L68" s="467">
        <f>+'Ark1'!AI1059</f>
        <v>160</v>
      </c>
      <c r="M68" s="216"/>
      <c r="N68" s="29">
        <f>+IF(H68=0,"",'Ark1'!U1059)</f>
        <v>13.703726708074541</v>
      </c>
      <c r="O68" s="53"/>
      <c r="P68" s="29">
        <f>+IF(L68=0,"",'Ark1'!AJ1059)</f>
        <v>99.006249999999994</v>
      </c>
      <c r="Q68" s="216"/>
      <c r="R68" s="29">
        <f>+IF(L68=0,"",'Ark1'!AK1059)</f>
        <v>13.842878990194665</v>
      </c>
      <c r="S68" s="53"/>
      <c r="T68" s="238">
        <f>+IF(H68=0,"",'Ark1'!T1059)</f>
        <v>4.1552795031055902</v>
      </c>
      <c r="U68" s="34">
        <f>+IF(H68=0,"",'Ark1'!W1059)</f>
        <v>0</v>
      </c>
      <c r="V68" s="34">
        <f>+IF(H68=0,"",'Ark1'!X1059)</f>
        <v>29.19254658385093</v>
      </c>
      <c r="W68" s="34">
        <f>+IF(H68=0,"",'Ark1'!Y1059)</f>
        <v>0</v>
      </c>
      <c r="X68" s="34">
        <f>+IF(H68=0,"",'Ark1'!Z1059)</f>
        <v>3.7261854706034425</v>
      </c>
      <c r="Y68" s="34">
        <f>+IF(H68=0,"",'Ark1'!Z1059)</f>
        <v>3.7261854706034425</v>
      </c>
      <c r="Z68" s="27">
        <f>+IF(H68=0,"",'Ark1'!AC1059)</f>
        <v>0</v>
      </c>
      <c r="AA68" s="34">
        <f>+IF(H68=0,"",'Ark1'!AE1059)</f>
        <v>0</v>
      </c>
      <c r="AB68" s="34">
        <f t="shared" si="48"/>
        <v>3.4259316770186352</v>
      </c>
      <c r="AC68" s="29">
        <f t="shared" si="49"/>
        <v>0.67701863354037262</v>
      </c>
      <c r="AD68" s="216"/>
      <c r="AE68" s="219"/>
      <c r="AG68" s="29"/>
      <c r="AH68" s="27"/>
      <c r="AI68" s="219"/>
      <c r="AJ68" s="28"/>
      <c r="AN68" s="28"/>
    </row>
    <row r="69" spans="1:70" ht="15.6">
      <c r="A69" s="216"/>
      <c r="B69" s="240">
        <f>+'Ark1'!C1060</f>
        <v>2024</v>
      </c>
      <c r="C69" s="28">
        <f>+'Ark1'!L1060</f>
        <v>4</v>
      </c>
      <c r="D69" s="236" t="str">
        <f>VLOOKUP(C69,RNR!$F$16:$G$31,2)</f>
        <v>O-</v>
      </c>
      <c r="E69" s="28">
        <f>+'Ark1'!D1060</f>
        <v>12</v>
      </c>
      <c r="F69" s="236" t="str">
        <f>VLOOKUP(E69,RNR!$D$2:$E$13,2)</f>
        <v>Des</v>
      </c>
      <c r="G69" s="339">
        <f>+'Ark1'!Q1060</f>
        <v>15</v>
      </c>
      <c r="H69" s="339">
        <f>+'Ark1'!R1060</f>
        <v>36</v>
      </c>
      <c r="I69" s="29">
        <f>+IF(H69=0,"",'Ark1'!AG1060)</f>
        <v>3.3483398987056834</v>
      </c>
      <c r="J69" s="29">
        <f>+IF(H69=0,"",'Ark1'!AH1060)</f>
        <v>33.333333333333343</v>
      </c>
      <c r="K69" s="216"/>
      <c r="L69" s="467">
        <f>+'Ark1'!AI1060</f>
        <v>36</v>
      </c>
      <c r="M69" s="216"/>
      <c r="N69" s="29">
        <f>+IF(H69=0,"",'Ark1'!U1060)</f>
        <v>11.900000000000002</v>
      </c>
      <c r="O69" s="53"/>
      <c r="P69" s="29">
        <f>+IF(L69=0,"",'Ark1'!AJ1060)</f>
        <v>95.758333333333312</v>
      </c>
      <c r="Q69" s="216"/>
      <c r="R69" s="29">
        <f>+IF(L69=0,"",'Ark1'!AK1060)</f>
        <v>13.41969979475253</v>
      </c>
      <c r="S69" s="53"/>
      <c r="T69" s="238">
        <f>+IF(H69=0,"",'Ark1'!T1060)</f>
        <v>4.7222222222222223</v>
      </c>
      <c r="U69" s="34">
        <f>+IF(H69=0,"",'Ark1'!W1060)</f>
        <v>0</v>
      </c>
      <c r="V69" s="34">
        <f>+IF(H69=0,"",'Ark1'!X1060)</f>
        <v>11.111111111111112</v>
      </c>
      <c r="W69" s="34">
        <f>+IF(H69=0,"",'Ark1'!Y1060)</f>
        <v>0</v>
      </c>
      <c r="X69" s="34">
        <f>+IF(H69=0,"",'Ark1'!Z1060)</f>
        <v>2.5932604959779746</v>
      </c>
      <c r="Y69" s="34">
        <f>+IF(H69=0,"",'Ark1'!Z1060)</f>
        <v>2.5932604959779746</v>
      </c>
      <c r="Z69" s="27">
        <f>+IF(H69=0,"",'Ark1'!AC1060)</f>
        <v>0</v>
      </c>
      <c r="AA69" s="34">
        <f>+IF(H69=0,"",'Ark1'!AE1060)</f>
        <v>0</v>
      </c>
      <c r="AB69" s="34">
        <f t="shared" si="48"/>
        <v>2.9750000000000005</v>
      </c>
      <c r="AC69" s="29">
        <f t="shared" si="49"/>
        <v>0.41666666666666669</v>
      </c>
      <c r="AD69" s="216"/>
      <c r="AE69" s="219"/>
      <c r="AG69" s="29"/>
      <c r="AH69" s="27"/>
      <c r="AI69" s="243"/>
      <c r="AJ69" s="28"/>
      <c r="AK69" s="27"/>
      <c r="AL69" s="220"/>
      <c r="AN69" s="28"/>
    </row>
    <row r="70" spans="1:70" ht="15" customHeight="1">
      <c r="A70" s="216"/>
      <c r="B70" s="216"/>
      <c r="C70" s="216"/>
      <c r="D70" s="349"/>
      <c r="E70" s="349"/>
      <c r="F70" s="349"/>
      <c r="G70" s="349"/>
      <c r="H70" s="349"/>
      <c r="I70" s="217"/>
      <c r="J70" s="217"/>
      <c r="K70" s="217"/>
      <c r="L70" s="217"/>
      <c r="M70" s="217"/>
      <c r="N70" s="216"/>
      <c r="O70" s="216"/>
      <c r="P70" s="216"/>
      <c r="Q70" s="216"/>
      <c r="R70" s="216"/>
      <c r="S70" s="216"/>
      <c r="T70" s="216"/>
      <c r="U70" s="218"/>
      <c r="V70" s="218"/>
      <c r="W70" s="218"/>
      <c r="X70" s="218"/>
      <c r="Y70" s="218"/>
      <c r="Z70" s="216"/>
      <c r="AA70" s="218"/>
      <c r="AB70" s="218"/>
      <c r="AC70" s="217"/>
      <c r="AD70" s="216"/>
      <c r="AE70" s="219"/>
      <c r="AG70" s="29"/>
      <c r="AH70" s="27"/>
      <c r="AI70" s="220"/>
      <c r="AJ70" s="28"/>
      <c r="AN70" s="28"/>
      <c r="BF70" s="232"/>
    </row>
    <row r="71" spans="1:70" ht="15" customHeight="1">
      <c r="A71" s="216"/>
      <c r="B71" s="216"/>
      <c r="C71" s="234" t="s">
        <v>0</v>
      </c>
      <c r="D71" s="349"/>
      <c r="E71" s="352" t="str">
        <f>+D74</f>
        <v>O</v>
      </c>
      <c r="F71" s="349"/>
      <c r="G71" s="349"/>
      <c r="H71" s="367">
        <f>SUM(H73:H84)</f>
        <v>3974</v>
      </c>
      <c r="I71" s="217"/>
      <c r="J71" s="217"/>
      <c r="K71" s="217"/>
      <c r="L71" s="217"/>
      <c r="M71" s="217"/>
      <c r="N71" s="265">
        <f>+Klasse!M54</f>
        <v>29.880773311897176</v>
      </c>
      <c r="O71" s="216"/>
      <c r="P71" s="216"/>
      <c r="Q71" s="216"/>
      <c r="R71" s="216"/>
      <c r="S71" s="216"/>
      <c r="T71" s="216"/>
      <c r="U71" s="218"/>
      <c r="V71" s="218"/>
      <c r="W71" s="218"/>
      <c r="X71" s="218"/>
      <c r="Y71" s="218"/>
      <c r="Z71" s="216"/>
      <c r="AA71" s="218"/>
      <c r="AB71" s="265">
        <f>+N71/C77</f>
        <v>5.976154662379435</v>
      </c>
      <c r="AC71" s="217"/>
      <c r="AD71" s="216"/>
      <c r="AE71" s="219"/>
      <c r="AG71" s="29"/>
      <c r="AH71" s="27"/>
      <c r="AI71" s="220"/>
      <c r="AJ71" s="28"/>
      <c r="AN71" s="28"/>
      <c r="BF71" s="232"/>
    </row>
    <row r="72" spans="1:70" ht="15" customHeight="1">
      <c r="A72" s="216"/>
      <c r="B72" s="216"/>
      <c r="C72" s="216"/>
      <c r="D72" s="349"/>
      <c r="E72" s="349"/>
      <c r="F72" s="349"/>
      <c r="G72" s="349"/>
      <c r="H72" s="349"/>
      <c r="I72" s="217"/>
      <c r="J72" s="217"/>
      <c r="K72" s="217"/>
      <c r="L72" s="217"/>
      <c r="M72" s="217"/>
      <c r="N72" s="216"/>
      <c r="O72" s="216"/>
      <c r="P72" s="216"/>
      <c r="Q72" s="216"/>
      <c r="R72" s="216"/>
      <c r="S72" s="216"/>
      <c r="T72" s="216"/>
      <c r="U72" s="218"/>
      <c r="V72" s="218"/>
      <c r="W72" s="218"/>
      <c r="X72" s="218"/>
      <c r="Y72" s="218"/>
      <c r="Z72" s="216"/>
      <c r="AA72" s="218"/>
      <c r="AB72" s="218"/>
      <c r="AC72" s="218"/>
      <c r="AD72" s="218"/>
      <c r="AE72" s="219"/>
      <c r="AG72" s="29"/>
      <c r="AH72" s="27"/>
      <c r="AI72" s="220"/>
      <c r="AJ72" s="28"/>
      <c r="AN72" s="28"/>
      <c r="BF72" s="232">
        <f>1+BF76</f>
        <v>1</v>
      </c>
      <c r="BG72" s="28">
        <v>20.659867330016564</v>
      </c>
      <c r="BH72" s="28">
        <f t="shared" ref="BH72" si="50">+BG72</f>
        <v>20.659867330016564</v>
      </c>
      <c r="BI72" s="28">
        <f t="shared" ref="BI72" si="51">+BH72</f>
        <v>20.659867330016564</v>
      </c>
      <c r="BJ72" s="28">
        <f t="shared" ref="BJ72" si="52">+BI72</f>
        <v>20.659867330016564</v>
      </c>
      <c r="BK72" s="28">
        <f t="shared" ref="BK72" si="53">+BJ72</f>
        <v>20.659867330016564</v>
      </c>
      <c r="BL72" s="28">
        <f t="shared" ref="BL72" si="54">+BK72</f>
        <v>20.659867330016564</v>
      </c>
      <c r="BM72" s="28">
        <f t="shared" ref="BM72" si="55">+BL72</f>
        <v>20.659867330016564</v>
      </c>
      <c r="BN72" s="28">
        <f t="shared" ref="BN72" si="56">+BM72</f>
        <v>20.659867330016564</v>
      </c>
      <c r="BO72" s="28">
        <f t="shared" ref="BO72" si="57">+BN72</f>
        <v>20.659867330016564</v>
      </c>
      <c r="BP72" s="28">
        <f t="shared" ref="BP72" si="58">+BO72</f>
        <v>20.659867330016564</v>
      </c>
      <c r="BQ72" s="28">
        <f t="shared" ref="BQ72" si="59">+BP72</f>
        <v>20.659867330016564</v>
      </c>
      <c r="BR72" s="28">
        <f t="shared" ref="BR72" si="60">+BQ72</f>
        <v>20.659867330016564</v>
      </c>
    </row>
    <row r="73" spans="1:70" ht="15.6">
      <c r="A73" s="216"/>
      <c r="B73" s="240">
        <f>+'Ark1'!C1061</f>
        <v>2024</v>
      </c>
      <c r="C73" s="236">
        <f>+'Ark1'!L1061</f>
        <v>5</v>
      </c>
      <c r="D73" s="236" t="str">
        <f>VLOOKUP(C73,RNR!$F$16:$G$31,2)</f>
        <v>O</v>
      </c>
      <c r="E73" s="236">
        <f>+'Ark1'!D1061</f>
        <v>1</v>
      </c>
      <c r="F73" s="236" t="str">
        <f>VLOOKUP(E73,RNR!$D$2:$E$13,2)</f>
        <v>Jan</v>
      </c>
      <c r="G73" s="353">
        <f>+'Ark1'!Q1061</f>
        <v>11</v>
      </c>
      <c r="H73" s="353">
        <f>+'Ark1'!R1061</f>
        <v>19</v>
      </c>
      <c r="I73" s="237">
        <f>+IF(H73=0,"",'Ark1'!AG1061)</f>
        <v>3.0609890940331392</v>
      </c>
      <c r="J73" s="237">
        <f>+IF(H73=0,"",'Ark1'!AH1061)</f>
        <v>0</v>
      </c>
      <c r="K73" s="531"/>
      <c r="L73" s="467">
        <f>+'Ark1'!AI1061</f>
        <v>18</v>
      </c>
      <c r="M73" s="531"/>
      <c r="N73" s="237">
        <f>+IF(H73=0,"",'Ark1'!U1061)</f>
        <v>20.252631578947366</v>
      </c>
      <c r="O73" s="53"/>
      <c r="P73" s="29">
        <f>+IF(L73=0,"",'Ark1'!AJ1061)</f>
        <v>109.93333333333337</v>
      </c>
      <c r="Q73" s="531"/>
      <c r="R73" s="29">
        <f>+IF(L73=0,"",'Ark1'!AK1061)</f>
        <v>15.547885966679548</v>
      </c>
      <c r="S73" s="53"/>
      <c r="T73" s="238">
        <f>+IF(H73=0,"",'Ark1'!T1061)</f>
        <v>4.7368421052631557</v>
      </c>
      <c r="U73" s="239">
        <f>+IF(H73=0,"",'Ark1'!W1061)</f>
        <v>0</v>
      </c>
      <c r="V73" s="239">
        <f>+IF(H73=0,"",'Ark1'!X1061)</f>
        <v>84.210526315789508</v>
      </c>
      <c r="W73" s="239">
        <f>+IF(H73=0,"",'Ark1'!Y1061)</f>
        <v>31.578947368421055</v>
      </c>
      <c r="X73" s="239">
        <f>+IF(H73=0,"",'Ark1'!Z1061)</f>
        <v>4.0665993061645027</v>
      </c>
      <c r="Y73" s="239">
        <f>+IF(H73=0,"",'Ark1'!Z1061)</f>
        <v>4.0665993061645027</v>
      </c>
      <c r="Z73" s="238">
        <f>+IF(H73=0,"",'Ark1'!AC1061)</f>
        <v>0</v>
      </c>
      <c r="AA73" s="239">
        <f>+IF(H73=0,"",'Ark1'!AE1061)</f>
        <v>0</v>
      </c>
      <c r="AB73" s="239">
        <f t="shared" ref="AB73:AB76" si="61">+IF(H73=0,"",+N73/C73)</f>
        <v>4.0505263157894733</v>
      </c>
      <c r="AC73" s="237">
        <f t="shared" ref="AC73:AC76" si="62">+IF(H73=0,"",G73/H73)</f>
        <v>0.57894736842105265</v>
      </c>
      <c r="AD73" s="216"/>
      <c r="AE73" s="219"/>
      <c r="AG73" s="29"/>
      <c r="AH73" s="27"/>
      <c r="AI73" s="243"/>
      <c r="AJ73" s="28"/>
      <c r="AN73" s="28"/>
    </row>
    <row r="74" spans="1:70" ht="15.6">
      <c r="A74" s="216"/>
      <c r="B74" s="240">
        <f>+'Ark1'!C1062</f>
        <v>2024</v>
      </c>
      <c r="C74" s="236">
        <f>+'Ark1'!L1062</f>
        <v>5</v>
      </c>
      <c r="D74" s="236" t="str">
        <f>VLOOKUP(C74,RNR!$F$16:$G$31,2)</f>
        <v>O</v>
      </c>
      <c r="E74" s="236">
        <f>+'Ark1'!D1062</f>
        <v>2</v>
      </c>
      <c r="F74" s="236" t="str">
        <f>VLOOKUP(E74,RNR!$D$2:$E$13,2)</f>
        <v>Feb</v>
      </c>
      <c r="G74" s="353">
        <f>+'Ark1'!Q1062</f>
        <v>16</v>
      </c>
      <c r="H74" s="353">
        <f>+'Ark1'!R1062</f>
        <v>19</v>
      </c>
      <c r="I74" s="237">
        <f>+IF(H74=0,"",'Ark1'!AG1062)</f>
        <v>2.3586821113198844</v>
      </c>
      <c r="J74" s="237">
        <f>+IF(H74=0,"",'Ark1'!AH1062)</f>
        <v>0</v>
      </c>
      <c r="K74" s="531"/>
      <c r="L74" s="467">
        <f>+'Ark1'!AI1062</f>
        <v>15</v>
      </c>
      <c r="M74" s="531"/>
      <c r="N74" s="237">
        <f>+IF(H74=0,"",'Ark1'!U1062)</f>
        <v>18.036842105263158</v>
      </c>
      <c r="O74" s="53"/>
      <c r="P74" s="29">
        <f>+IF(L74=0,"",'Ark1'!AJ1062)</f>
        <v>104.41999999999997</v>
      </c>
      <c r="Q74" s="531"/>
      <c r="R74" s="29">
        <f>+IF(L74=0,"",'Ark1'!AK1062)</f>
        <v>16.269304610302619</v>
      </c>
      <c r="S74" s="53"/>
      <c r="T74" s="238">
        <f>+IF(H74=0,"",'Ark1'!T1062)</f>
        <v>4.2105263157894726</v>
      </c>
      <c r="U74" s="239">
        <f>+IF(H74=0,"",'Ark1'!W1062)</f>
        <v>0</v>
      </c>
      <c r="V74" s="239">
        <f>+IF(H74=0,"",'Ark1'!X1062)</f>
        <v>68.421052631578959</v>
      </c>
      <c r="W74" s="239">
        <f>+IF(H74=0,"",'Ark1'!Y1062)</f>
        <v>5.2631578947368443</v>
      </c>
      <c r="X74" s="239">
        <f>+IF(H74=0,"",'Ark1'!Z1062)</f>
        <v>4.4593143827883353</v>
      </c>
      <c r="Y74" s="239">
        <f>+IF(H74=0,"",'Ark1'!Z1062)</f>
        <v>4.4593143827883353</v>
      </c>
      <c r="Z74" s="238">
        <f>+IF(H74=0,"",'Ark1'!AC1062)</f>
        <v>0</v>
      </c>
      <c r="AA74" s="239">
        <f>+IF(H74=0,"",'Ark1'!AE1062)</f>
        <v>0</v>
      </c>
      <c r="AB74" s="239">
        <f t="shared" si="61"/>
        <v>3.6073684210526316</v>
      </c>
      <c r="AC74" s="237">
        <f t="shared" si="62"/>
        <v>0.84210526315789469</v>
      </c>
      <c r="AD74" s="216"/>
      <c r="AE74" s="219"/>
      <c r="AG74" s="29"/>
      <c r="AH74" s="27"/>
      <c r="AI74" s="243"/>
      <c r="AJ74" s="28"/>
      <c r="AN74" s="28"/>
    </row>
    <row r="75" spans="1:70" ht="15.6">
      <c r="A75" s="216"/>
      <c r="B75" s="240">
        <f>+'Ark1'!C1063</f>
        <v>2024</v>
      </c>
      <c r="C75" s="236">
        <f>+'Ark1'!L1063</f>
        <v>5</v>
      </c>
      <c r="D75" s="236" t="str">
        <f>VLOOKUP(C75,RNR!$F$16:$G$31,2)</f>
        <v>O</v>
      </c>
      <c r="E75" s="236">
        <f>+'Ark1'!D1063</f>
        <v>3</v>
      </c>
      <c r="F75" s="236" t="str">
        <f>VLOOKUP(E75,RNR!$D$2:$E$13,2)</f>
        <v>Mar</v>
      </c>
      <c r="G75" s="353">
        <f>+'Ark1'!Q1063</f>
        <v>60</v>
      </c>
      <c r="H75" s="353">
        <f>+'Ark1'!R1063</f>
        <v>73</v>
      </c>
      <c r="I75" s="237">
        <f>+IF(H75=0,"",'Ark1'!AG1063)</f>
        <v>1.5845107152377753</v>
      </c>
      <c r="J75" s="237">
        <f>+IF(H75=0,"",'Ark1'!AH1063)</f>
        <v>2.7397260273972601</v>
      </c>
      <c r="K75" s="531"/>
      <c r="L75" s="467">
        <f>+'Ark1'!AI1063</f>
        <v>59</v>
      </c>
      <c r="M75" s="531"/>
      <c r="N75" s="237">
        <f>+IF(H75=0,"",'Ark1'!U1063)</f>
        <v>18.727397260273968</v>
      </c>
      <c r="O75" s="53"/>
      <c r="P75" s="29">
        <f>+IF(L75=0,"",'Ark1'!AJ1063)</f>
        <v>105.15932203389832</v>
      </c>
      <c r="Q75" s="531"/>
      <c r="R75" s="29">
        <f>+IF(L75=0,"",'Ark1'!AK1063)</f>
        <v>15.80641274555466</v>
      </c>
      <c r="S75" s="53"/>
      <c r="T75" s="238">
        <f>+IF(H75=0,"",'Ark1'!T1063)</f>
        <v>4.8219178082191778</v>
      </c>
      <c r="U75" s="239">
        <f>+IF(H75=0,"",'Ark1'!W1063)</f>
        <v>0</v>
      </c>
      <c r="V75" s="239">
        <f>+IF(H75=0,"",'Ark1'!X1063)</f>
        <v>69.863013698630141</v>
      </c>
      <c r="W75" s="239">
        <f>+IF(H75=0,"",'Ark1'!Y1063)</f>
        <v>17.808219178082187</v>
      </c>
      <c r="X75" s="239">
        <f>+IF(H75=0,"",'Ark1'!Z1063)</f>
        <v>4.491369509966999</v>
      </c>
      <c r="Y75" s="239">
        <f>+IF(H75=0,"",'Ark1'!Z1063)</f>
        <v>4.491369509966999</v>
      </c>
      <c r="Z75" s="238">
        <f>+IF(H75=0,"",'Ark1'!AC1063)</f>
        <v>0</v>
      </c>
      <c r="AA75" s="239">
        <f>+IF(H75=0,"",'Ark1'!AE1063)</f>
        <v>0</v>
      </c>
      <c r="AB75" s="239">
        <f t="shared" si="61"/>
        <v>3.7454794520547936</v>
      </c>
      <c r="AC75" s="237">
        <f t="shared" si="62"/>
        <v>0.82191780821917804</v>
      </c>
      <c r="AD75" s="216"/>
      <c r="AE75" s="219"/>
      <c r="AG75" s="29"/>
      <c r="AH75" s="27"/>
      <c r="AI75" s="243"/>
      <c r="AJ75" s="28"/>
      <c r="AN75" s="28"/>
    </row>
    <row r="76" spans="1:70" ht="15.6">
      <c r="A76" s="216"/>
      <c r="B76" s="240">
        <f>+'Ark1'!C1064</f>
        <v>2024</v>
      </c>
      <c r="C76" s="236">
        <f>+'Ark1'!L1064</f>
        <v>5</v>
      </c>
      <c r="D76" s="236" t="str">
        <f>VLOOKUP(C76,RNR!$F$16:$G$31,2)</f>
        <v>O</v>
      </c>
      <c r="E76" s="236">
        <f>+'Ark1'!D1064</f>
        <v>4</v>
      </c>
      <c r="F76" s="236" t="str">
        <f>VLOOKUP(E76,RNR!$D$2:$E$13,2)</f>
        <v>Apr</v>
      </c>
      <c r="G76" s="353">
        <f>+'Ark1'!Q1064</f>
        <v>42</v>
      </c>
      <c r="H76" s="353">
        <f>+'Ark1'!R1064</f>
        <v>61</v>
      </c>
      <c r="I76" s="237">
        <f>+IF(H76=0,"",'Ark1'!AG1064)</f>
        <v>4.5198051834054809</v>
      </c>
      <c r="J76" s="237">
        <f>+IF(H76=0,"",'Ark1'!AH1064)</f>
        <v>14.754098360655737</v>
      </c>
      <c r="K76" s="531"/>
      <c r="L76" s="467">
        <f>+'Ark1'!AI1064</f>
        <v>53</v>
      </c>
      <c r="M76" s="531"/>
      <c r="N76" s="237">
        <f>+IF(H76=0,"",'Ark1'!U1064)</f>
        <v>14.772131147540987</v>
      </c>
      <c r="O76" s="53"/>
      <c r="P76" s="29">
        <f>+IF(L76=0,"",'Ark1'!AJ1064)</f>
        <v>97.088679245283018</v>
      </c>
      <c r="Q76" s="531"/>
      <c r="R76" s="29">
        <f>+IF(L76=0,"",'Ark1'!AK1064)</f>
        <v>15.378692055245397</v>
      </c>
      <c r="S76" s="53"/>
      <c r="T76" s="238">
        <f>+IF(H76=0,"",'Ark1'!T1064)</f>
        <v>4.4098360655737698</v>
      </c>
      <c r="U76" s="239">
        <f>+IF(H76=0,"",'Ark1'!W1064)</f>
        <v>0</v>
      </c>
      <c r="V76" s="239">
        <f>+IF(H76=0,"",'Ark1'!X1064)</f>
        <v>34.426229508196712</v>
      </c>
      <c r="W76" s="239">
        <f>+IF(H76=0,"",'Ark1'!Y1064)</f>
        <v>8.1967213114754092</v>
      </c>
      <c r="X76" s="239">
        <f>+IF(H76=0,"",'Ark1'!Z1064)</f>
        <v>4.4338168121590096</v>
      </c>
      <c r="Y76" s="239">
        <f>+IF(H76=0,"",'Ark1'!Z1064)</f>
        <v>4.4338168121590096</v>
      </c>
      <c r="Z76" s="238">
        <f>+IF(H76=0,"",'Ark1'!AC1064)</f>
        <v>0</v>
      </c>
      <c r="AA76" s="239">
        <f>+IF(H76=0,"",'Ark1'!AE1064)</f>
        <v>0</v>
      </c>
      <c r="AB76" s="239">
        <f t="shared" si="61"/>
        <v>2.9544262295081976</v>
      </c>
      <c r="AC76" s="237">
        <f t="shared" si="62"/>
        <v>0.68852459016393441</v>
      </c>
      <c r="AD76" s="216"/>
      <c r="AE76" s="219"/>
      <c r="AG76" s="29"/>
      <c r="AH76" s="27"/>
      <c r="AI76" s="243"/>
      <c r="AJ76" s="28"/>
      <c r="AN76" s="28"/>
    </row>
    <row r="77" spans="1:70" ht="15.6">
      <c r="A77" s="216"/>
      <c r="B77" s="240">
        <f>+'Ark1'!C1065</f>
        <v>2024</v>
      </c>
      <c r="C77" s="236">
        <f>+'Ark1'!L1065</f>
        <v>5</v>
      </c>
      <c r="D77" s="236" t="str">
        <f>VLOOKUP(C77,RNR!$F$16:$G$31,2)</f>
        <v>O</v>
      </c>
      <c r="E77" s="236">
        <f>+'Ark1'!D1065</f>
        <v>5</v>
      </c>
      <c r="F77" s="236" t="str">
        <f>VLOOKUP(E77,RNR!$D$2:$E$13,2)</f>
        <v>Mai</v>
      </c>
      <c r="G77" s="353">
        <f>+'Ark1'!Q1065</f>
        <v>49</v>
      </c>
      <c r="H77" s="353">
        <f>+'Ark1'!R1065</f>
        <v>102</v>
      </c>
      <c r="I77" s="237">
        <f>+IF(H77=0,"",'Ark1'!AG1065)</f>
        <v>5.4826797326752281</v>
      </c>
      <c r="J77" s="237">
        <f>+IF(H77=0,"",'Ark1'!AH1065)</f>
        <v>5.882352941176471</v>
      </c>
      <c r="K77" s="216"/>
      <c r="L77" s="467">
        <f>+'Ark1'!AI1065</f>
        <v>96</v>
      </c>
      <c r="M77" s="216"/>
      <c r="N77" s="237">
        <f>+IF(H77=0,"",'Ark1'!U1065)</f>
        <v>14.919607843137252</v>
      </c>
      <c r="O77" s="53"/>
      <c r="P77" s="29">
        <f>+IF(L77=0,"",'Ark1'!AJ1065)</f>
        <v>96.495833333333309</v>
      </c>
      <c r="Q77" s="216"/>
      <c r="R77" s="29">
        <f>+IF(L77=0,"",'Ark1'!AK1065)</f>
        <v>15.915056679420315</v>
      </c>
      <c r="S77" s="53"/>
      <c r="T77" s="238">
        <f>+IF(H77=0,"",'Ark1'!T1065)</f>
        <v>3.9117647058823528</v>
      </c>
      <c r="U77" s="239">
        <f>+IF(H77=0,"",'Ark1'!W1065)</f>
        <v>0</v>
      </c>
      <c r="V77" s="239">
        <f>+IF(H77=0,"",'Ark1'!X1065)</f>
        <v>32.352941176470594</v>
      </c>
      <c r="W77" s="239">
        <f>+IF(H77=0,"",'Ark1'!Y1065)</f>
        <v>7.8431372549019596</v>
      </c>
      <c r="X77" s="239">
        <f>+IF(H77=0,"",'Ark1'!Z1065)</f>
        <v>4.8863362756930879</v>
      </c>
      <c r="Y77" s="239">
        <f>+IF(H77=0,"",'Ark1'!Z1065)</f>
        <v>4.8863362756930879</v>
      </c>
      <c r="Z77" s="238">
        <f>+IF(H77=0,"",'Ark1'!AC1065)</f>
        <v>0</v>
      </c>
      <c r="AA77" s="239">
        <f>+IF(H77=0,"",'Ark1'!AE1065)</f>
        <v>0</v>
      </c>
      <c r="AB77" s="239">
        <f t="shared" ref="AB77:AB84" si="63">+IF(H77=0,"",+N77/C77)</f>
        <v>2.9839215686274505</v>
      </c>
      <c r="AC77" s="237">
        <f t="shared" ref="AC77:AC84" si="64">+IF(H77=0,"",G77/H77)</f>
        <v>0.48039215686274511</v>
      </c>
      <c r="AD77" s="216"/>
      <c r="AE77" s="219"/>
      <c r="AG77" s="29"/>
      <c r="AH77" s="27"/>
      <c r="AI77" s="243"/>
      <c r="AJ77" s="28"/>
      <c r="AN77" s="28"/>
    </row>
    <row r="78" spans="1:70" ht="15.6">
      <c r="A78" s="216"/>
      <c r="B78" s="240">
        <f>+'Ark1'!C1066</f>
        <v>2024</v>
      </c>
      <c r="C78" s="236">
        <f>+'Ark1'!L1066</f>
        <v>5</v>
      </c>
      <c r="D78" s="236" t="str">
        <f>VLOOKUP(C78,RNR!$F$16:$G$31,2)</f>
        <v>O</v>
      </c>
      <c r="E78" s="236">
        <f>+'Ark1'!D1066</f>
        <v>6</v>
      </c>
      <c r="F78" s="236" t="str">
        <f>VLOOKUP(E78,RNR!$D$2:$E$13,2)</f>
        <v>Jun</v>
      </c>
      <c r="G78" s="353">
        <f>+'Ark1'!Q1066</f>
        <v>30</v>
      </c>
      <c r="H78" s="353">
        <f>+'Ark1'!R1066</f>
        <v>70</v>
      </c>
      <c r="I78" s="237">
        <f>+IF(H78=0,"",'Ark1'!AG1066)</f>
        <v>8.3084163683102776</v>
      </c>
      <c r="J78" s="237">
        <f>+IF(H78=0,"",'Ark1'!AH1066)</f>
        <v>15.714285714285712</v>
      </c>
      <c r="K78" s="216"/>
      <c r="L78" s="467">
        <f>+'Ark1'!AI1066</f>
        <v>66</v>
      </c>
      <c r="M78" s="216"/>
      <c r="N78" s="237">
        <f>+IF(H78=0,"",'Ark1'!U1066)</f>
        <v>15.28285714285713</v>
      </c>
      <c r="O78" s="53"/>
      <c r="P78" s="29">
        <f>+IF(L78=0,"",'Ark1'!AJ1066)</f>
        <v>100.39090909090908</v>
      </c>
      <c r="Q78" s="216"/>
      <c r="R78" s="29">
        <f>+IF(L78=0,"",'Ark1'!AK1066)</f>
        <v>14.965473531709462</v>
      </c>
      <c r="S78" s="53"/>
      <c r="T78" s="238">
        <f>+IF(H78=0,"",'Ark1'!T1066)</f>
        <v>4.0285714285714276</v>
      </c>
      <c r="U78" s="239">
        <f>+IF(H78=0,"",'Ark1'!W1066)</f>
        <v>0</v>
      </c>
      <c r="V78" s="239">
        <f>+IF(H78=0,"",'Ark1'!X1066)</f>
        <v>30</v>
      </c>
      <c r="W78" s="239">
        <f>+IF(H78=0,"",'Ark1'!Y1066)</f>
        <v>7.1428571428571441</v>
      </c>
      <c r="X78" s="239">
        <f>+IF(H78=0,"",'Ark1'!Z1066)</f>
        <v>4.5194491266263119</v>
      </c>
      <c r="Y78" s="239">
        <f>+IF(H78=0,"",'Ark1'!Z1066)</f>
        <v>4.5194491266263119</v>
      </c>
      <c r="Z78" s="238">
        <f>+IF(H78=0,"",'Ark1'!AC1066)</f>
        <v>0</v>
      </c>
      <c r="AA78" s="239">
        <f>+IF(H78=0,"",'Ark1'!AE1066)</f>
        <v>0</v>
      </c>
      <c r="AB78" s="239">
        <f t="shared" si="63"/>
        <v>3.0565714285714263</v>
      </c>
      <c r="AC78" s="237">
        <f t="shared" si="64"/>
        <v>0.42857142857142855</v>
      </c>
      <c r="AD78" s="216"/>
      <c r="AE78" s="219"/>
      <c r="AG78" s="29"/>
      <c r="AH78" s="27"/>
      <c r="AI78" s="243"/>
      <c r="AJ78" s="28"/>
      <c r="AN78" s="28"/>
    </row>
    <row r="79" spans="1:70" ht="15.6">
      <c r="A79" s="216"/>
      <c r="B79" s="240">
        <f>+'Ark1'!C1067</f>
        <v>2024</v>
      </c>
      <c r="C79" s="236">
        <f>+'Ark1'!L1067</f>
        <v>5</v>
      </c>
      <c r="D79" s="236" t="str">
        <f>VLOOKUP(C79,RNR!$F$16:$G$31,2)</f>
        <v>O</v>
      </c>
      <c r="E79" s="236">
        <f>+'Ark1'!D1067</f>
        <v>7</v>
      </c>
      <c r="F79" s="236" t="str">
        <f>VLOOKUP(E79,RNR!$D$2:$E$13,2)</f>
        <v>Jul</v>
      </c>
      <c r="G79" s="353">
        <f>+'Ark1'!Q1067</f>
        <v>15</v>
      </c>
      <c r="H79" s="353">
        <f>+'Ark1'!R1067</f>
        <v>42</v>
      </c>
      <c r="I79" s="237">
        <f>+IF(H79=0,"",'Ark1'!AG1067)</f>
        <v>12.834641286803585</v>
      </c>
      <c r="J79" s="237">
        <f>+IF(H79=0,"",'Ark1'!AH1067)</f>
        <v>21.428571428571423</v>
      </c>
      <c r="K79" s="216"/>
      <c r="L79" s="467">
        <f>+'Ark1'!AI1067</f>
        <v>42</v>
      </c>
      <c r="M79" s="216"/>
      <c r="N79" s="237">
        <f>+IF(H79=0,"",'Ark1'!U1067)</f>
        <v>16.471428571428582</v>
      </c>
      <c r="O79" s="53"/>
      <c r="P79" s="29">
        <f>+IF(L79=0,"",'Ark1'!AJ1067)</f>
        <v>100.91428571428575</v>
      </c>
      <c r="Q79" s="216"/>
      <c r="R79" s="29">
        <f>+IF(L79=0,"",'Ark1'!AK1067)</f>
        <v>15.728050594327549</v>
      </c>
      <c r="S79" s="53"/>
      <c r="T79" s="238">
        <f>+IF(H79=0,"",'Ark1'!T1067)</f>
        <v>4.3095238095238093</v>
      </c>
      <c r="U79" s="239">
        <f>+IF(H79=0,"",'Ark1'!W1067)</f>
        <v>0</v>
      </c>
      <c r="V79" s="239">
        <f>+IF(H79=0,"",'Ark1'!X1067)</f>
        <v>47.619047619047642</v>
      </c>
      <c r="W79" s="239">
        <f>+IF(H79=0,"",'Ark1'!Y1067)</f>
        <v>4.7619047619047636</v>
      </c>
      <c r="X79" s="239">
        <f>+IF(H79=0,"",'Ark1'!Z1067)</f>
        <v>3.9957290123500528</v>
      </c>
      <c r="Y79" s="239">
        <f>+IF(H79=0,"",'Ark1'!Z1067)</f>
        <v>3.9957290123500528</v>
      </c>
      <c r="Z79" s="238">
        <f>+IF(H79=0,"",'Ark1'!AC1067)</f>
        <v>0</v>
      </c>
      <c r="AA79" s="239">
        <f>+IF(H79=0,"",'Ark1'!AE1067)</f>
        <v>0</v>
      </c>
      <c r="AB79" s="239">
        <f t="shared" si="63"/>
        <v>3.2942857142857163</v>
      </c>
      <c r="AC79" s="237">
        <f t="shared" si="64"/>
        <v>0.35714285714285715</v>
      </c>
      <c r="AD79" s="216"/>
      <c r="AE79" s="219"/>
      <c r="AG79" s="29"/>
      <c r="AH79" s="27"/>
      <c r="AI79" s="243"/>
      <c r="AJ79" s="28"/>
      <c r="AN79" s="28"/>
    </row>
    <row r="80" spans="1:70" ht="15.6">
      <c r="A80" s="216"/>
      <c r="B80" s="240">
        <f>+'Ark1'!C1068</f>
        <v>2024</v>
      </c>
      <c r="C80" s="236">
        <f>+'Ark1'!L1068</f>
        <v>5</v>
      </c>
      <c r="D80" s="236" t="str">
        <f>VLOOKUP(C80,RNR!$F$16:$G$31,2)</f>
        <v>O</v>
      </c>
      <c r="E80" s="236">
        <f>+'Ark1'!D1068</f>
        <v>8</v>
      </c>
      <c r="F80" s="236" t="str">
        <f>VLOOKUP(E80,RNR!$D$2:$E$13,2)</f>
        <v>Aug</v>
      </c>
      <c r="G80" s="353">
        <f>+'Ark1'!Q1068</f>
        <v>291</v>
      </c>
      <c r="H80" s="353">
        <f>+'Ark1'!R1068</f>
        <v>743</v>
      </c>
      <c r="I80" s="237">
        <f>+IF(H80=0,"",'Ark1'!AG1068)</f>
        <v>8.0630892986659148</v>
      </c>
      <c r="J80" s="237">
        <f>+IF(H80=0,"",'Ark1'!AH1068)</f>
        <v>13.862718707940781</v>
      </c>
      <c r="K80" s="216"/>
      <c r="L80" s="467">
        <f>+'Ark1'!AI1068</f>
        <v>741</v>
      </c>
      <c r="M80" s="216"/>
      <c r="N80" s="237">
        <f>+IF(H80=0,"",'Ark1'!U1068)</f>
        <v>15.800269179004058</v>
      </c>
      <c r="O80" s="53"/>
      <c r="P80" s="29">
        <f>+IF(L80=0,"",'Ark1'!AJ1068)</f>
        <v>99.82874493927126</v>
      </c>
      <c r="Q80" s="216"/>
      <c r="R80" s="29">
        <f>+IF(L80=0,"",'Ark1'!AK1068)</f>
        <v>15.490821702351759</v>
      </c>
      <c r="S80" s="53"/>
      <c r="T80" s="238">
        <f>+IF(H80=0,"",'Ark1'!T1068)</f>
        <v>4.6231493943472408</v>
      </c>
      <c r="U80" s="239">
        <f>+IF(H80=0,"",'Ark1'!W1068)</f>
        <v>0</v>
      </c>
      <c r="V80" s="239">
        <f>+IF(H80=0,"",'Ark1'!X1068)</f>
        <v>37.550471063257071</v>
      </c>
      <c r="W80" s="239">
        <f>+IF(H80=0,"",'Ark1'!Y1068)</f>
        <v>8.3445491251682391</v>
      </c>
      <c r="X80" s="239">
        <f>+IF(H80=0,"",'Ark1'!Z1068)</f>
        <v>4.5573805293817378</v>
      </c>
      <c r="Y80" s="239">
        <f>+IF(H80=0,"",'Ark1'!Z1068)</f>
        <v>4.5573805293817378</v>
      </c>
      <c r="Z80" s="238">
        <f>+IF(H80=0,"",'Ark1'!AC1068)</f>
        <v>0</v>
      </c>
      <c r="AA80" s="239">
        <f>+IF(H80=0,"",'Ark1'!AE1068)</f>
        <v>0</v>
      </c>
      <c r="AB80" s="239">
        <f t="shared" si="63"/>
        <v>3.1600538358008117</v>
      </c>
      <c r="AC80" s="237">
        <f t="shared" si="64"/>
        <v>0.39165545087483178</v>
      </c>
      <c r="AD80" s="216"/>
      <c r="AE80" s="219"/>
      <c r="AG80" s="29"/>
      <c r="AH80" s="27"/>
      <c r="AI80" s="243"/>
      <c r="AJ80" s="28"/>
      <c r="AN80" s="28"/>
    </row>
    <row r="81" spans="1:70" ht="15.6">
      <c r="A81" s="216"/>
      <c r="B81" s="240">
        <f>+'Ark1'!C1069</f>
        <v>2024</v>
      </c>
      <c r="C81" s="236">
        <f>+'Ark1'!L1069</f>
        <v>5</v>
      </c>
      <c r="D81" s="236" t="str">
        <f>VLOOKUP(C81,RNR!$F$16:$G$31,2)</f>
        <v>O</v>
      </c>
      <c r="E81" s="236">
        <f>+'Ark1'!D1069</f>
        <v>9</v>
      </c>
      <c r="F81" s="236" t="str">
        <f>VLOOKUP(E81,RNR!$D$2:$E$13,2)</f>
        <v>Sep</v>
      </c>
      <c r="G81" s="353">
        <f>+'Ark1'!Q1069</f>
        <v>423</v>
      </c>
      <c r="H81" s="353">
        <f>+'Ark1'!R1069</f>
        <v>751</v>
      </c>
      <c r="I81" s="237">
        <f>+IF(H81=0,"",'Ark1'!AG1069)</f>
        <v>6.8106025477997454</v>
      </c>
      <c r="J81" s="237">
        <f>+IF(H81=0,"",'Ark1'!AH1069)</f>
        <v>7.8561917443408786</v>
      </c>
      <c r="K81" s="216"/>
      <c r="L81" s="467">
        <f>+'Ark1'!AI1069</f>
        <v>749</v>
      </c>
      <c r="M81" s="216"/>
      <c r="N81" s="237">
        <f>+IF(H81=0,"",'Ark1'!U1069)</f>
        <v>16.702263648468698</v>
      </c>
      <c r="O81" s="53"/>
      <c r="P81" s="29">
        <f>+IF(L81=0,"",'Ark1'!AJ1069)</f>
        <v>101.89906542056076</v>
      </c>
      <c r="Q81" s="216"/>
      <c r="R81" s="29">
        <f>+IF(L81=0,"",'Ark1'!AK1069)</f>
        <v>15.416880507699972</v>
      </c>
      <c r="S81" s="53"/>
      <c r="T81" s="238">
        <f>+IF(H81=0,"",'Ark1'!T1069)</f>
        <v>4.715046604527295</v>
      </c>
      <c r="U81" s="239">
        <f>+IF(H81=0,"",'Ark1'!W1069)</f>
        <v>0.26631158455392817</v>
      </c>
      <c r="V81" s="239">
        <f>+IF(H81=0,"",'Ark1'!X1069)</f>
        <v>47.802929427430087</v>
      </c>
      <c r="W81" s="239">
        <f>+IF(H81=0,"",'Ark1'!Y1069)</f>
        <v>11.71770972037284</v>
      </c>
      <c r="X81" s="239">
        <f>+IF(H81=0,"",'Ark1'!Z1069)</f>
        <v>4.5619315984772255</v>
      </c>
      <c r="Y81" s="239">
        <f>+IF(H81=0,"",'Ark1'!Z1069)</f>
        <v>4.5619315984772255</v>
      </c>
      <c r="Z81" s="238">
        <f>+IF(H81=0,"",'Ark1'!AC1069)</f>
        <v>0</v>
      </c>
      <c r="AA81" s="239">
        <f>+IF(H81=0,"",'Ark1'!AE1069)</f>
        <v>0</v>
      </c>
      <c r="AB81" s="239">
        <f t="shared" si="63"/>
        <v>3.3404527296937396</v>
      </c>
      <c r="AC81" s="237">
        <f t="shared" si="64"/>
        <v>0.56324900133155797</v>
      </c>
      <c r="AD81" s="216"/>
      <c r="AE81" s="219"/>
      <c r="AG81" s="29"/>
      <c r="AH81" s="27"/>
      <c r="AI81" s="243"/>
      <c r="AJ81" s="28"/>
      <c r="AN81" s="28"/>
    </row>
    <row r="82" spans="1:70" ht="15.6">
      <c r="A82" s="216"/>
      <c r="B82" s="240">
        <f>+'Ark1'!C1070</f>
        <v>2024</v>
      </c>
      <c r="C82" s="236">
        <f>+'Ark1'!L1070</f>
        <v>5</v>
      </c>
      <c r="D82" s="236" t="str">
        <f>VLOOKUP(C82,RNR!$F$16:$G$31,2)</f>
        <v>O</v>
      </c>
      <c r="E82" s="236">
        <f>+'Ark1'!D1070</f>
        <v>10</v>
      </c>
      <c r="F82" s="236" t="str">
        <f>VLOOKUP(E82,RNR!$D$2:$E$13,2)</f>
        <v>Okt</v>
      </c>
      <c r="G82" s="353">
        <f>+'Ark1'!Q1070</f>
        <v>844</v>
      </c>
      <c r="H82" s="353">
        <f>+'Ark1'!R1070</f>
        <v>1547</v>
      </c>
      <c r="I82" s="237">
        <f>+IF(H82=0,"",'Ark1'!AG1070)</f>
        <v>5.5940612868403692</v>
      </c>
      <c r="J82" s="237">
        <f>+IF(H82=0,"",'Ark1'!AH1070)</f>
        <v>9.7608274078862323</v>
      </c>
      <c r="K82" s="216"/>
      <c r="L82" s="467">
        <f>+'Ark1'!AI1070</f>
        <v>1546</v>
      </c>
      <c r="M82" s="216"/>
      <c r="N82" s="237">
        <f>+IF(H82=0,"",'Ark1'!U1070)</f>
        <v>16.179638009049746</v>
      </c>
      <c r="O82" s="53"/>
      <c r="P82" s="29">
        <f>+IF(L82=0,"",'Ark1'!AJ1070)</f>
        <v>100.97477360931435</v>
      </c>
      <c r="Q82" s="216"/>
      <c r="R82" s="29">
        <f>+IF(L82=0,"",'Ark1'!AK1070)</f>
        <v>15.368797500450796</v>
      </c>
      <c r="S82" s="53"/>
      <c r="T82" s="238">
        <f>+IF(H82=0,"",'Ark1'!T1070)</f>
        <v>4.729153199741436</v>
      </c>
      <c r="U82" s="239">
        <f>+IF(H82=0,"",'Ark1'!W1070)</f>
        <v>0.19392372333548805</v>
      </c>
      <c r="V82" s="239">
        <f>+IF(H82=0,"",'Ark1'!X1070)</f>
        <v>43.956043956043942</v>
      </c>
      <c r="W82" s="239">
        <f>+IF(H82=0,"",'Ark1'!Y1070)</f>
        <v>7.4337427278603743</v>
      </c>
      <c r="X82" s="239">
        <f>+IF(H82=0,"",'Ark1'!Z1070)</f>
        <v>4.2824644021534697</v>
      </c>
      <c r="Y82" s="239">
        <f>+IF(H82=0,"",'Ark1'!Z1070)</f>
        <v>4.2824644021534697</v>
      </c>
      <c r="Z82" s="238">
        <f>+IF(H82=0,"",'Ark1'!AC1070)</f>
        <v>0</v>
      </c>
      <c r="AA82" s="239">
        <f>+IF(H82=0,"",'Ark1'!AE1070)</f>
        <v>0</v>
      </c>
      <c r="AB82" s="239">
        <f t="shared" si="63"/>
        <v>3.2359276018099492</v>
      </c>
      <c r="AC82" s="237">
        <f t="shared" si="64"/>
        <v>0.54557207498383964</v>
      </c>
      <c r="AD82" s="216"/>
      <c r="AE82" s="219"/>
      <c r="AG82" s="29"/>
      <c r="AH82" s="27"/>
      <c r="AI82" s="243"/>
      <c r="AJ82" s="28"/>
      <c r="AN82" s="28"/>
    </row>
    <row r="83" spans="1:70" ht="15.6">
      <c r="A83" s="216"/>
      <c r="B83" s="240">
        <f>+'Ark1'!C1071</f>
        <v>2024</v>
      </c>
      <c r="C83" s="236">
        <f>+'Ark1'!L1071</f>
        <v>5</v>
      </c>
      <c r="D83" s="236" t="str">
        <f>VLOOKUP(C83,RNR!$F$16:$G$31,2)</f>
        <v>O</v>
      </c>
      <c r="E83" s="236">
        <f>+'Ark1'!D1071</f>
        <v>11</v>
      </c>
      <c r="F83" s="236" t="str">
        <f>VLOOKUP(E83,RNR!$D$2:$E$13,2)</f>
        <v>Nov</v>
      </c>
      <c r="G83" s="353">
        <f>+'Ark1'!Q1071</f>
        <v>281</v>
      </c>
      <c r="H83" s="353">
        <f>+'Ark1'!R1071</f>
        <v>496</v>
      </c>
      <c r="I83" s="237">
        <f>+IF(H83=0,"",'Ark1'!AG1071)</f>
        <v>5.6221395104676493</v>
      </c>
      <c r="J83" s="237">
        <f>+IF(H83=0,"",'Ark1'!AH1071)</f>
        <v>6.6532258064516112</v>
      </c>
      <c r="K83" s="216"/>
      <c r="L83" s="467">
        <f>+'Ark1'!AI1071</f>
        <v>495</v>
      </c>
      <c r="M83" s="216"/>
      <c r="N83" s="237">
        <f>+IF(H83=0,"",'Ark1'!U1071)</f>
        <v>16.496774193548397</v>
      </c>
      <c r="O83" s="53"/>
      <c r="P83" s="29">
        <f>+IF(L83=0,"",'Ark1'!AJ1071)</f>
        <v>101.93959595959606</v>
      </c>
      <c r="Q83" s="216"/>
      <c r="R83" s="29">
        <f>+IF(L83=0,"",'Ark1'!AK1071)</f>
        <v>15.30879669364114</v>
      </c>
      <c r="S83" s="53"/>
      <c r="T83" s="238">
        <f>+IF(H83=0,"",'Ark1'!T1071)</f>
        <v>4.8125</v>
      </c>
      <c r="U83" s="239">
        <f>+IF(H83=0,"",'Ark1'!W1071)</f>
        <v>0.20161290322580641</v>
      </c>
      <c r="V83" s="239">
        <f>+IF(H83=0,"",'Ark1'!X1071)</f>
        <v>52.217741935483879</v>
      </c>
      <c r="W83" s="239">
        <f>+IF(H83=0,"",'Ark1'!Y1071)</f>
        <v>6.0483870967741948</v>
      </c>
      <c r="X83" s="239">
        <f>+IF(H83=0,"",'Ark1'!Z1071)</f>
        <v>4.011891306134447</v>
      </c>
      <c r="Y83" s="239">
        <f>+IF(H83=0,"",'Ark1'!Z1071)</f>
        <v>4.011891306134447</v>
      </c>
      <c r="Z83" s="238">
        <f>+IF(H83=0,"",'Ark1'!AC1071)</f>
        <v>0</v>
      </c>
      <c r="AA83" s="239">
        <f>+IF(H83=0,"",'Ark1'!AE1071)</f>
        <v>0</v>
      </c>
      <c r="AB83" s="239">
        <f t="shared" si="63"/>
        <v>3.2993548387096796</v>
      </c>
      <c r="AC83" s="237">
        <f t="shared" si="64"/>
        <v>0.56653225806451613</v>
      </c>
      <c r="AD83" s="216"/>
      <c r="AE83" s="219"/>
      <c r="AG83" s="29"/>
      <c r="AH83" s="27"/>
      <c r="AI83" s="243"/>
      <c r="AJ83" s="28"/>
      <c r="AN83" s="28"/>
    </row>
    <row r="84" spans="1:70" ht="15.6">
      <c r="A84" s="216"/>
      <c r="B84" s="240">
        <f>+'Ark1'!C1072</f>
        <v>2024</v>
      </c>
      <c r="C84" s="236">
        <f>+'Ark1'!L1072</f>
        <v>5</v>
      </c>
      <c r="D84" s="236" t="str">
        <f>VLOOKUP(C84,RNR!$F$16:$G$31,2)</f>
        <v>O</v>
      </c>
      <c r="E84" s="236">
        <f>+'Ark1'!D1072</f>
        <v>12</v>
      </c>
      <c r="F84" s="236" t="str">
        <f>VLOOKUP(E84,RNR!$D$2:$E$13,2)</f>
        <v>Des</v>
      </c>
      <c r="G84" s="353">
        <f>+'Ark1'!Q1072</f>
        <v>33</v>
      </c>
      <c r="H84" s="353">
        <f>+'Ark1'!R1072</f>
        <v>51</v>
      </c>
      <c r="I84" s="237">
        <f>+IF(H84=0,"",'Ark1'!AG1072)</f>
        <v>6.2222534859000813</v>
      </c>
      <c r="J84" s="237">
        <f>+IF(H84=0,"",'Ark1'!AH1072)</f>
        <v>3.9215686274509798</v>
      </c>
      <c r="K84" s="216"/>
      <c r="L84" s="467">
        <f>+'Ark1'!AI1072</f>
        <v>51</v>
      </c>
      <c r="M84" s="216"/>
      <c r="N84" s="237">
        <f>+IF(H84=0,"",'Ark1'!U1072)</f>
        <v>15.609803921568629</v>
      </c>
      <c r="O84" s="53"/>
      <c r="P84" s="29">
        <f>+IF(L84=0,"",'Ark1'!AJ1072)</f>
        <v>99.996078431372581</v>
      </c>
      <c r="Q84" s="216"/>
      <c r="R84" s="29">
        <f>+IF(L84=0,"",'Ark1'!AK1072)</f>
        <v>15.307213349880676</v>
      </c>
      <c r="S84" s="53"/>
      <c r="T84" s="238">
        <f>+IF(H84=0,"",'Ark1'!T1072)</f>
        <v>4.9019607843137267</v>
      </c>
      <c r="U84" s="239">
        <f>+IF(H84=0,"",'Ark1'!W1072)</f>
        <v>0</v>
      </c>
      <c r="V84" s="239">
        <f>+IF(H84=0,"",'Ark1'!X1072)</f>
        <v>43.137254901960794</v>
      </c>
      <c r="W84" s="239">
        <f>+IF(H84=0,"",'Ark1'!Y1072)</f>
        <v>3.9215686274509798</v>
      </c>
      <c r="X84" s="239">
        <f>+IF(H84=0,"",'Ark1'!Z1072)</f>
        <v>4.0227907054173828</v>
      </c>
      <c r="Y84" s="239">
        <f>+IF(H84=0,"",'Ark1'!Z1072)</f>
        <v>4.0227907054173828</v>
      </c>
      <c r="Z84" s="238">
        <f>+IF(H84=0,"",'Ark1'!AC1072)</f>
        <v>0</v>
      </c>
      <c r="AA84" s="239">
        <f>+IF(H84=0,"",'Ark1'!AE1072)</f>
        <v>0</v>
      </c>
      <c r="AB84" s="239">
        <f t="shared" si="63"/>
        <v>3.1219607843137256</v>
      </c>
      <c r="AC84" s="237">
        <f t="shared" si="64"/>
        <v>0.6470588235294118</v>
      </c>
      <c r="AD84" s="216"/>
      <c r="AE84" s="219"/>
      <c r="AG84" s="29"/>
      <c r="AH84" s="27"/>
      <c r="AI84" s="243"/>
      <c r="AJ84" s="28"/>
      <c r="AN84" s="28"/>
    </row>
    <row r="85" spans="1:70" ht="15" customHeight="1">
      <c r="A85" s="216"/>
      <c r="B85" s="216"/>
      <c r="C85" s="216"/>
      <c r="D85" s="349"/>
      <c r="E85" s="349"/>
      <c r="F85" s="349"/>
      <c r="G85" s="349"/>
      <c r="H85" s="349"/>
      <c r="I85" s="217"/>
      <c r="J85" s="217"/>
      <c r="K85" s="217"/>
      <c r="L85" s="217"/>
      <c r="M85" s="217"/>
      <c r="N85" s="216"/>
      <c r="O85" s="216"/>
      <c r="P85" s="216"/>
      <c r="Q85" s="216"/>
      <c r="R85" s="216"/>
      <c r="S85" s="216"/>
      <c r="T85" s="216"/>
      <c r="U85" s="218"/>
      <c r="V85" s="218"/>
      <c r="W85" s="218"/>
      <c r="X85" s="218"/>
      <c r="Y85" s="218"/>
      <c r="Z85" s="216"/>
      <c r="AA85" s="218"/>
      <c r="AB85" s="218"/>
      <c r="AC85" s="217"/>
      <c r="AD85" s="216"/>
      <c r="AE85" s="219"/>
      <c r="AG85" s="29"/>
      <c r="AH85" s="27"/>
      <c r="AI85" s="220"/>
      <c r="AJ85" s="28"/>
      <c r="AN85" s="28"/>
      <c r="BF85" s="232"/>
    </row>
    <row r="86" spans="1:70" ht="15" customHeight="1">
      <c r="A86" s="216"/>
      <c r="B86" s="216"/>
      <c r="C86" s="234" t="s">
        <v>0</v>
      </c>
      <c r="D86" s="349"/>
      <c r="E86" s="352" t="str">
        <f>+D90</f>
        <v>O+</v>
      </c>
      <c r="F86" s="349"/>
      <c r="G86" s="349"/>
      <c r="H86" s="367">
        <f>SUM(H88:H99)</f>
        <v>6687</v>
      </c>
      <c r="I86" s="217"/>
      <c r="J86" s="217"/>
      <c r="K86" s="217"/>
      <c r="L86" s="217"/>
      <c r="M86" s="217"/>
      <c r="N86" s="265">
        <f>+Klasse!M16</f>
        <v>19.886107372513763</v>
      </c>
      <c r="O86" s="216"/>
      <c r="P86" s="216"/>
      <c r="Q86" s="216"/>
      <c r="R86" s="216"/>
      <c r="S86" s="216"/>
      <c r="T86" s="216"/>
      <c r="U86" s="218"/>
      <c r="V86" s="218"/>
      <c r="W86" s="218"/>
      <c r="X86" s="218"/>
      <c r="Y86" s="218"/>
      <c r="Z86" s="216"/>
      <c r="AA86" s="218"/>
      <c r="AB86" s="265">
        <f>+N86/C92</f>
        <v>3.3143512287522938</v>
      </c>
      <c r="AC86" s="217"/>
      <c r="AD86" s="216"/>
      <c r="AE86" s="219"/>
      <c r="AG86" s="29"/>
      <c r="AH86" s="27"/>
      <c r="AI86" s="220"/>
      <c r="AJ86" s="28"/>
      <c r="AN86" s="28"/>
      <c r="BF86" s="232"/>
    </row>
    <row r="87" spans="1:70" ht="15" customHeight="1">
      <c r="A87" s="216"/>
      <c r="B87" s="216"/>
      <c r="C87" s="216"/>
      <c r="D87" s="349"/>
      <c r="E87" s="349"/>
      <c r="F87" s="349"/>
      <c r="G87" s="349"/>
      <c r="H87" s="349"/>
      <c r="I87" s="217"/>
      <c r="J87" s="217"/>
      <c r="K87" s="217"/>
      <c r="L87" s="217"/>
      <c r="M87" s="217"/>
      <c r="N87" s="216"/>
      <c r="O87" s="216"/>
      <c r="P87" s="216"/>
      <c r="Q87" s="216"/>
      <c r="R87" s="216"/>
      <c r="S87" s="216"/>
      <c r="T87" s="216"/>
      <c r="U87" s="218"/>
      <c r="V87" s="218"/>
      <c r="W87" s="218"/>
      <c r="X87" s="218"/>
      <c r="Y87" s="218"/>
      <c r="Z87" s="216"/>
      <c r="AA87" s="218"/>
      <c r="AB87" s="218"/>
      <c r="AC87" s="218"/>
      <c r="AD87" s="218"/>
      <c r="AE87" s="219"/>
      <c r="AG87" s="29"/>
      <c r="AH87" s="27"/>
      <c r="AI87" s="220"/>
      <c r="AJ87" s="28"/>
      <c r="AN87" s="28"/>
      <c r="BF87" s="232">
        <f>1+BF91</f>
        <v>1</v>
      </c>
      <c r="BG87" s="28">
        <v>20.659867330016564</v>
      </c>
      <c r="BH87" s="28">
        <f t="shared" ref="BH87" si="65">+BG87</f>
        <v>20.659867330016564</v>
      </c>
      <c r="BI87" s="28">
        <f t="shared" ref="BI87" si="66">+BH87</f>
        <v>20.659867330016564</v>
      </c>
      <c r="BJ87" s="28">
        <f t="shared" ref="BJ87" si="67">+BI87</f>
        <v>20.659867330016564</v>
      </c>
      <c r="BK87" s="28">
        <f t="shared" ref="BK87" si="68">+BJ87</f>
        <v>20.659867330016564</v>
      </c>
      <c r="BL87" s="28">
        <f t="shared" ref="BL87" si="69">+BK87</f>
        <v>20.659867330016564</v>
      </c>
      <c r="BM87" s="28">
        <f t="shared" ref="BM87" si="70">+BL87</f>
        <v>20.659867330016564</v>
      </c>
      <c r="BN87" s="28">
        <f t="shared" ref="BN87" si="71">+BM87</f>
        <v>20.659867330016564</v>
      </c>
      <c r="BO87" s="28">
        <f t="shared" ref="BO87" si="72">+BN87</f>
        <v>20.659867330016564</v>
      </c>
      <c r="BP87" s="28">
        <f t="shared" ref="BP87" si="73">+BO87</f>
        <v>20.659867330016564</v>
      </c>
      <c r="BQ87" s="28">
        <f t="shared" ref="BQ87" si="74">+BP87</f>
        <v>20.659867330016564</v>
      </c>
      <c r="BR87" s="28">
        <f t="shared" ref="BR87" si="75">+BQ87</f>
        <v>20.659867330016564</v>
      </c>
    </row>
    <row r="88" spans="1:70" ht="15.6">
      <c r="A88" s="216"/>
      <c r="B88" s="240">
        <f>+'Ark1'!C1073</f>
        <v>2024</v>
      </c>
      <c r="C88" s="532">
        <f>+'Ark1'!L1073</f>
        <v>6</v>
      </c>
      <c r="D88" s="236" t="str">
        <f>VLOOKUP(C88,RNR!$F$16:$G$31,2)</f>
        <v>O+</v>
      </c>
      <c r="E88" s="532">
        <f>+'Ark1'!D1073</f>
        <v>1</v>
      </c>
      <c r="F88" s="236" t="str">
        <f>VLOOKUP(E88,RNR!$D$2:$E$13,2)</f>
        <v>Jan</v>
      </c>
      <c r="G88" s="533">
        <f>+'Ark1'!Q1073</f>
        <v>33</v>
      </c>
      <c r="H88" s="533">
        <f>+'Ark1'!R1073</f>
        <v>59</v>
      </c>
      <c r="I88" s="29">
        <f>+IF(H88=0,"",'Ark1'!AG1073)</f>
        <v>8.9912577260542008</v>
      </c>
      <c r="J88" s="29">
        <f>+IF(H88=0,"",'Ark1'!AH1073)</f>
        <v>1.6949152542372876</v>
      </c>
      <c r="K88" s="531"/>
      <c r="L88" s="467">
        <f>+'Ark1'!AI1073</f>
        <v>39</v>
      </c>
      <c r="M88" s="531"/>
      <c r="N88" s="32">
        <f>+IF(H88=0,"",'Ark1'!U1073)</f>
        <v>19.157627118644072</v>
      </c>
      <c r="O88" s="53"/>
      <c r="P88" s="29">
        <f>+IF(L88=0,"",'Ark1'!AJ1073)</f>
        <v>106.3153846153846</v>
      </c>
      <c r="Q88" s="531"/>
      <c r="R88" s="29">
        <f>+IF(L88=0,"",'Ark1'!AK1073)</f>
        <v>17.036272191655147</v>
      </c>
      <c r="S88" s="53"/>
      <c r="T88" s="238">
        <f>+IF(H88=0,"",'Ark1'!T1073)</f>
        <v>6.0847457627118642</v>
      </c>
      <c r="U88" s="34">
        <f>+IF(H88=0,"",'Ark1'!W1073)</f>
        <v>6.7796610169491505</v>
      </c>
      <c r="V88" s="34">
        <f>+IF(H88=0,"",'Ark1'!X1073)</f>
        <v>69.491525423728802</v>
      </c>
      <c r="W88" s="34">
        <f>+IF(H88=0,"",'Ark1'!Y1073)</f>
        <v>23.728813559322031</v>
      </c>
      <c r="X88" s="34">
        <f>+IF(H88=0,"",'Ark1'!Z1073)</f>
        <v>4.273418168633901</v>
      </c>
      <c r="Y88" s="34">
        <f>+IF(H88=0,"",'Ark1'!Z1073)</f>
        <v>4.273418168633901</v>
      </c>
      <c r="Z88" s="27">
        <f>+IF(H88=0,"",'Ark1'!AC1073)</f>
        <v>0</v>
      </c>
      <c r="AA88" s="34">
        <f>+IF(H88=0,"",'Ark1'!AE1073)</f>
        <v>0</v>
      </c>
      <c r="AB88" s="34">
        <f t="shared" ref="AB88:AB91" si="76">+IF(H88=0,"",+N88/C88)</f>
        <v>3.1929378531073453</v>
      </c>
      <c r="AC88" s="29">
        <f t="shared" ref="AC88:AC91" si="77">+IF(H88=0,"",G88/H88)</f>
        <v>0.55932203389830504</v>
      </c>
      <c r="AD88" s="216"/>
      <c r="AE88" s="219"/>
      <c r="AG88" s="29"/>
      <c r="AH88" s="27"/>
      <c r="AI88" s="243"/>
      <c r="AJ88" s="28"/>
      <c r="AN88" s="28"/>
    </row>
    <row r="89" spans="1:70" ht="15.6">
      <c r="A89" s="216"/>
      <c r="B89" s="240">
        <f>+'Ark1'!C1074</f>
        <v>2024</v>
      </c>
      <c r="C89" s="532">
        <f>+'Ark1'!L1074</f>
        <v>6</v>
      </c>
      <c r="D89" s="236" t="str">
        <f>VLOOKUP(C89,RNR!$F$16:$G$31,2)</f>
        <v>O+</v>
      </c>
      <c r="E89" s="532">
        <f>+'Ark1'!D1074</f>
        <v>2</v>
      </c>
      <c r="F89" s="236" t="str">
        <f>VLOOKUP(E89,RNR!$D$2:$E$13,2)</f>
        <v>Feb</v>
      </c>
      <c r="G89" s="533">
        <f>+'Ark1'!Q1074</f>
        <v>31</v>
      </c>
      <c r="H89" s="533">
        <f>+'Ark1'!R1074</f>
        <v>49</v>
      </c>
      <c r="I89" s="29">
        <f>+IF(H89=0,"",'Ark1'!AG1074)</f>
        <v>6.6665290137859348</v>
      </c>
      <c r="J89" s="29">
        <f>+IF(H89=0,"",'Ark1'!AH1074)</f>
        <v>0</v>
      </c>
      <c r="K89" s="531"/>
      <c r="L89" s="467">
        <f>+'Ark1'!AI1074</f>
        <v>41</v>
      </c>
      <c r="M89" s="531"/>
      <c r="N89" s="32">
        <f>+IF(H89=0,"",'Ark1'!U1074)</f>
        <v>19.767346938775511</v>
      </c>
      <c r="O89" s="53"/>
      <c r="P89" s="29">
        <f>+IF(L89=0,"",'Ark1'!AJ1074)</f>
        <v>105.80243902439024</v>
      </c>
      <c r="Q89" s="531"/>
      <c r="R89" s="29">
        <f>+IF(L89=0,"",'Ark1'!AK1074)</f>
        <v>17.773523833459912</v>
      </c>
      <c r="S89" s="53"/>
      <c r="T89" s="238">
        <f>+IF(H89=0,"",'Ark1'!T1074)</f>
        <v>5.5102040816326516</v>
      </c>
      <c r="U89" s="34">
        <f>+IF(H89=0,"",'Ark1'!W1074)</f>
        <v>6.1224489795918364</v>
      </c>
      <c r="V89" s="34">
        <f>+IF(H89=0,"",'Ark1'!X1074)</f>
        <v>73.469387755102048</v>
      </c>
      <c r="W89" s="34">
        <f>+IF(H89=0,"",'Ark1'!Y1074)</f>
        <v>28.571428571428577</v>
      </c>
      <c r="X89" s="34">
        <f>+IF(H89=0,"",'Ark1'!Z1074)</f>
        <v>5.4796613836653751</v>
      </c>
      <c r="Y89" s="34">
        <f>+IF(H89=0,"",'Ark1'!Z1074)</f>
        <v>5.4796613836653751</v>
      </c>
      <c r="Z89" s="27">
        <f>+IF(H89=0,"",'Ark1'!AC1074)</f>
        <v>0</v>
      </c>
      <c r="AA89" s="34">
        <f>+IF(H89=0,"",'Ark1'!AE1074)</f>
        <v>0</v>
      </c>
      <c r="AB89" s="34">
        <f t="shared" si="76"/>
        <v>3.2945578231292516</v>
      </c>
      <c r="AC89" s="29">
        <f t="shared" si="77"/>
        <v>0.63265306122448983</v>
      </c>
      <c r="AD89" s="216"/>
      <c r="AE89" s="219"/>
      <c r="AG89" s="29"/>
      <c r="AH89" s="27"/>
      <c r="AI89" s="243"/>
      <c r="AJ89" s="28"/>
      <c r="AN89" s="28"/>
    </row>
    <row r="90" spans="1:70" ht="15.6">
      <c r="A90" s="216"/>
      <c r="B90" s="240">
        <f>+'Ark1'!C1075</f>
        <v>2024</v>
      </c>
      <c r="C90" s="532">
        <f>+'Ark1'!L1075</f>
        <v>6</v>
      </c>
      <c r="D90" s="236" t="str">
        <f>VLOOKUP(C90,RNR!$F$16:$G$31,2)</f>
        <v>O+</v>
      </c>
      <c r="E90" s="532">
        <f>+'Ark1'!D1075</f>
        <v>3</v>
      </c>
      <c r="F90" s="236" t="str">
        <f>VLOOKUP(E90,RNR!$D$2:$E$13,2)</f>
        <v>Mar</v>
      </c>
      <c r="G90" s="533">
        <f>+'Ark1'!Q1075</f>
        <v>167</v>
      </c>
      <c r="H90" s="533">
        <f>+'Ark1'!R1075</f>
        <v>211</v>
      </c>
      <c r="I90" s="29">
        <f>+IF(H90=0,"",'Ark1'!AG1075)</f>
        <v>5.4302901053558807</v>
      </c>
      <c r="J90" s="29">
        <f>+IF(H90=0,"",'Ark1'!AH1075)</f>
        <v>0</v>
      </c>
      <c r="K90" s="531"/>
      <c r="L90" s="467">
        <f>+'Ark1'!AI1075</f>
        <v>165</v>
      </c>
      <c r="M90" s="531"/>
      <c r="N90" s="32">
        <f>+IF(H90=0,"",'Ark1'!U1075)</f>
        <v>22.204739336492882</v>
      </c>
      <c r="O90" s="53"/>
      <c r="P90" s="29">
        <f>+IF(L90=0,"",'Ark1'!AJ1075)</f>
        <v>108.52606060606064</v>
      </c>
      <c r="Q90" s="531"/>
      <c r="R90" s="29">
        <f>+IF(L90=0,"",'Ark1'!AK1075)</f>
        <v>17.33736819338408</v>
      </c>
      <c r="S90" s="53"/>
      <c r="T90" s="238">
        <f>+IF(H90=0,"",'Ark1'!T1075)</f>
        <v>5.6587677725118484</v>
      </c>
      <c r="U90" s="34">
        <f>+IF(H90=0,"",'Ark1'!W1075)</f>
        <v>5.6872037914691935</v>
      </c>
      <c r="V90" s="34">
        <f>+IF(H90=0,"",'Ark1'!X1075)</f>
        <v>90.995260663507111</v>
      </c>
      <c r="W90" s="34">
        <f>+IF(H90=0,"",'Ark1'!Y1075)</f>
        <v>42.654028436018955</v>
      </c>
      <c r="X90" s="34">
        <f>+IF(H90=0,"",'Ark1'!Z1075)</f>
        <v>4.6199419687496333</v>
      </c>
      <c r="Y90" s="34">
        <f>+IF(H90=0,"",'Ark1'!Z1075)</f>
        <v>4.6199419687496333</v>
      </c>
      <c r="Z90" s="27">
        <f>+IF(H90=0,"",'Ark1'!AC1075)</f>
        <v>0</v>
      </c>
      <c r="AA90" s="34">
        <f>+IF(H90=0,"",'Ark1'!AE1075)</f>
        <v>0</v>
      </c>
      <c r="AB90" s="34">
        <f t="shared" si="76"/>
        <v>3.7007898894154803</v>
      </c>
      <c r="AC90" s="29">
        <f t="shared" si="77"/>
        <v>0.79146919431279616</v>
      </c>
      <c r="AD90" s="216"/>
      <c r="AE90" s="219"/>
      <c r="AG90" s="29"/>
      <c r="AH90" s="27"/>
      <c r="AI90" s="243"/>
      <c r="AJ90" s="28"/>
      <c r="AN90" s="28"/>
    </row>
    <row r="91" spans="1:70" ht="15.6">
      <c r="A91" s="216"/>
      <c r="B91" s="240">
        <f>+'Ark1'!C1076</f>
        <v>2024</v>
      </c>
      <c r="C91" s="532">
        <f>+'Ark1'!L1076</f>
        <v>6</v>
      </c>
      <c r="D91" s="236" t="str">
        <f>VLOOKUP(C91,RNR!$F$16:$G$31,2)</f>
        <v>O+</v>
      </c>
      <c r="E91" s="532">
        <f>+'Ark1'!D1076</f>
        <v>4</v>
      </c>
      <c r="F91" s="236" t="str">
        <f>VLOOKUP(E91,RNR!$D$2:$E$13,2)</f>
        <v>Apr</v>
      </c>
      <c r="G91" s="533">
        <f>+'Ark1'!Q1076</f>
        <v>82</v>
      </c>
      <c r="H91" s="533">
        <f>+'Ark1'!R1076</f>
        <v>133</v>
      </c>
      <c r="I91" s="29">
        <f>+IF(H91=0,"",'Ark1'!AG1076)</f>
        <v>12.105814904171703</v>
      </c>
      <c r="J91" s="29">
        <f>+IF(H91=0,"",'Ark1'!AH1076)</f>
        <v>2.255639097744361</v>
      </c>
      <c r="K91" s="531"/>
      <c r="L91" s="467">
        <f>+'Ark1'!AI1076</f>
        <v>108</v>
      </c>
      <c r="M91" s="531"/>
      <c r="N91" s="32">
        <f>+IF(H91=0,"",'Ark1'!U1076)</f>
        <v>18.146616541353382</v>
      </c>
      <c r="O91" s="53"/>
      <c r="P91" s="29">
        <f>+IF(L91=0,"",'Ark1'!AJ1076)</f>
        <v>101.02685185185182</v>
      </c>
      <c r="Q91" s="531"/>
      <c r="R91" s="29">
        <f>+IF(L91=0,"",'Ark1'!AK1076)</f>
        <v>17.039603924846343</v>
      </c>
      <c r="S91" s="53"/>
      <c r="T91" s="238">
        <f>+IF(H91=0,"",'Ark1'!T1076)</f>
        <v>5.3533834586466176</v>
      </c>
      <c r="U91" s="34">
        <f>+IF(H91=0,"",'Ark1'!W1076)</f>
        <v>1.5037593984962403</v>
      </c>
      <c r="V91" s="34">
        <f>+IF(H91=0,"",'Ark1'!X1076)</f>
        <v>63.15789473684211</v>
      </c>
      <c r="W91" s="34">
        <f>+IF(H91=0,"",'Ark1'!Y1076)</f>
        <v>18.045112781954888</v>
      </c>
      <c r="X91" s="34">
        <f>+IF(H91=0,"",'Ark1'!Z1076)</f>
        <v>4.8752335416923591</v>
      </c>
      <c r="Y91" s="34">
        <f>+IF(H91=0,"",'Ark1'!Z1076)</f>
        <v>4.8752335416923591</v>
      </c>
      <c r="Z91" s="27">
        <f>+IF(H91=0,"",'Ark1'!AC1076)</f>
        <v>0</v>
      </c>
      <c r="AA91" s="34">
        <f>+IF(H91=0,"",'Ark1'!AE1076)</f>
        <v>0</v>
      </c>
      <c r="AB91" s="34">
        <f t="shared" si="76"/>
        <v>3.0244360902255636</v>
      </c>
      <c r="AC91" s="29">
        <f t="shared" si="77"/>
        <v>0.61654135338345861</v>
      </c>
      <c r="AD91" s="216"/>
      <c r="AE91" s="219"/>
      <c r="AG91" s="29"/>
      <c r="AH91" s="27"/>
      <c r="AI91" s="243"/>
      <c r="AJ91" s="28"/>
      <c r="AN91" s="28"/>
    </row>
    <row r="92" spans="1:70" ht="15.6">
      <c r="A92" s="216"/>
      <c r="B92" s="240">
        <f>+'Ark1'!C1077</f>
        <v>2024</v>
      </c>
      <c r="C92" s="28">
        <f>+'Ark1'!L1077</f>
        <v>6</v>
      </c>
      <c r="D92" s="236" t="str">
        <f>VLOOKUP(C92,RNR!$F$16:$G$31,2)</f>
        <v>O+</v>
      </c>
      <c r="E92" s="28">
        <f>+'Ark1'!D1077</f>
        <v>5</v>
      </c>
      <c r="F92" s="236" t="str">
        <f>VLOOKUP(E92,RNR!$D$2:$E$13,2)</f>
        <v>Mai</v>
      </c>
      <c r="G92" s="339">
        <f>+'Ark1'!Q1077</f>
        <v>104</v>
      </c>
      <c r="H92" s="339">
        <f>+'Ark1'!R1077</f>
        <v>179</v>
      </c>
      <c r="I92" s="29">
        <f>+IF(H92=0,"",'Ark1'!AG1077)</f>
        <v>12.008358402536338</v>
      </c>
      <c r="J92" s="29">
        <f>+IF(H92=0,"",'Ark1'!AH1077)</f>
        <v>5.0279329608938559</v>
      </c>
      <c r="K92" s="216"/>
      <c r="L92" s="467">
        <f>+'Ark1'!AI1077</f>
        <v>172</v>
      </c>
      <c r="M92" s="216"/>
      <c r="N92" s="32">
        <f>+IF(H92=0,"",'Ark1'!U1077)</f>
        <v>18.620670391061449</v>
      </c>
      <c r="O92" s="53"/>
      <c r="P92" s="29">
        <f>+IF(L92=0,"",'Ark1'!AJ1077)</f>
        <v>101.65523255813956</v>
      </c>
      <c r="Q92" s="216"/>
      <c r="R92" s="29">
        <f>+IF(L92=0,"",'Ark1'!AK1077)</f>
        <v>17.408838079704854</v>
      </c>
      <c r="S92" s="53"/>
      <c r="T92" s="238">
        <f>+IF(H92=0,"",'Ark1'!T1077)</f>
        <v>4.7039106145251388</v>
      </c>
      <c r="U92" s="34">
        <f>+IF(H92=0,"",'Ark1'!W1077)</f>
        <v>0.55865921787709516</v>
      </c>
      <c r="V92" s="34">
        <f>+IF(H92=0,"",'Ark1'!X1077)</f>
        <v>65.921787709497195</v>
      </c>
      <c r="W92" s="34">
        <f>+IF(H92=0,"",'Ark1'!Y1077)</f>
        <v>16.759776536312852</v>
      </c>
      <c r="X92" s="34">
        <f>+IF(H92=0,"",'Ark1'!Z1077)</f>
        <v>5.006662332033244</v>
      </c>
      <c r="Y92" s="34">
        <f>+IF(H92=0,"",'Ark1'!Z1077)</f>
        <v>5.006662332033244</v>
      </c>
      <c r="Z92" s="27">
        <f>+IF(H92=0,"",'Ark1'!AC1077)</f>
        <v>0</v>
      </c>
      <c r="AA92" s="34">
        <f>+IF(H92=0,"",'Ark1'!AE1077)</f>
        <v>0</v>
      </c>
      <c r="AB92" s="34">
        <f t="shared" ref="AB92:AB99" si="78">+IF(H92=0,"",+N92/C92)</f>
        <v>3.1034450651769081</v>
      </c>
      <c r="AC92" s="29">
        <f t="shared" ref="AC92:AC99" si="79">+IF(H92=0,"",G92/H92)</f>
        <v>0.58100558659217882</v>
      </c>
      <c r="AD92" s="216"/>
      <c r="AE92" s="219"/>
      <c r="AG92" s="29"/>
      <c r="AH92" s="27"/>
      <c r="AI92" s="243"/>
      <c r="AJ92" s="28"/>
      <c r="AN92" s="28"/>
    </row>
    <row r="93" spans="1:70" ht="15.6">
      <c r="A93" s="216"/>
      <c r="B93" s="240">
        <f>+'Ark1'!C1078</f>
        <v>2024</v>
      </c>
      <c r="C93" s="28">
        <f>+'Ark1'!L1078</f>
        <v>6</v>
      </c>
      <c r="D93" s="236" t="str">
        <f>VLOOKUP(C93,RNR!$F$16:$G$31,2)</f>
        <v>O+</v>
      </c>
      <c r="E93" s="28">
        <f>+'Ark1'!D1078</f>
        <v>6</v>
      </c>
      <c r="F93" s="236" t="str">
        <f>VLOOKUP(E93,RNR!$D$2:$E$13,2)</f>
        <v>Jun</v>
      </c>
      <c r="G93" s="339">
        <f>+'Ark1'!Q1078</f>
        <v>44</v>
      </c>
      <c r="H93" s="339">
        <f>+'Ark1'!R1078</f>
        <v>105</v>
      </c>
      <c r="I93" s="29">
        <f>+IF(H93=0,"",'Ark1'!AG1078)</f>
        <v>14.49196573496633</v>
      </c>
      <c r="J93" s="29">
        <f>+IF(H93=0,"",'Ark1'!AH1078)</f>
        <v>4.7619047619047636</v>
      </c>
      <c r="K93" s="216"/>
      <c r="L93" s="467">
        <f>+'Ark1'!AI1078</f>
        <v>96</v>
      </c>
      <c r="M93" s="216"/>
      <c r="N93" s="32">
        <f>+IF(H93=0,"",'Ark1'!U1078)</f>
        <v>17.771428571428562</v>
      </c>
      <c r="O93" s="53"/>
      <c r="P93" s="29">
        <f>+IF(L93=0,"",'Ark1'!AJ1078)</f>
        <v>99.648958333333383</v>
      </c>
      <c r="Q93" s="216"/>
      <c r="R93" s="29">
        <f>+IF(L93=0,"",'Ark1'!AK1078)</f>
        <v>16.466388211900387</v>
      </c>
      <c r="S93" s="53"/>
      <c r="T93" s="238">
        <f>+IF(H93=0,"",'Ark1'!T1078)</f>
        <v>5.2476190476190467</v>
      </c>
      <c r="U93" s="34">
        <f>+IF(H93=0,"",'Ark1'!W1078)</f>
        <v>1.9047619047619055</v>
      </c>
      <c r="V93" s="34">
        <f>+IF(H93=0,"",'Ark1'!X1078)</f>
        <v>55.238095238095241</v>
      </c>
      <c r="W93" s="34">
        <f>+IF(H93=0,"",'Ark1'!Y1078)</f>
        <v>15.238095238095244</v>
      </c>
      <c r="X93" s="34">
        <f>+IF(H93=0,"",'Ark1'!Z1078)</f>
        <v>4.575643889858906</v>
      </c>
      <c r="Y93" s="34">
        <f>+IF(H93=0,"",'Ark1'!Z1078)</f>
        <v>4.575643889858906</v>
      </c>
      <c r="Z93" s="27">
        <f>+IF(H93=0,"",'Ark1'!AC1078)</f>
        <v>0</v>
      </c>
      <c r="AA93" s="34">
        <f>+IF(H93=0,"",'Ark1'!AE1078)</f>
        <v>0</v>
      </c>
      <c r="AB93" s="34">
        <f t="shared" si="78"/>
        <v>2.9619047619047603</v>
      </c>
      <c r="AC93" s="29">
        <f t="shared" si="79"/>
        <v>0.41904761904761906</v>
      </c>
      <c r="AD93" s="216"/>
      <c r="AE93" s="219"/>
      <c r="AG93" s="29"/>
      <c r="AH93" s="27"/>
      <c r="AI93" s="243"/>
      <c r="AJ93" s="28"/>
      <c r="AN93" s="28"/>
    </row>
    <row r="94" spans="1:70" ht="15.6">
      <c r="A94" s="216"/>
      <c r="B94" s="240">
        <f>+'Ark1'!C1079</f>
        <v>2024</v>
      </c>
      <c r="C94" s="28">
        <f>+'Ark1'!L1079</f>
        <v>6</v>
      </c>
      <c r="D94" s="236" t="str">
        <f>VLOOKUP(C94,RNR!$F$16:$G$31,2)</f>
        <v>O+</v>
      </c>
      <c r="E94" s="28">
        <f>+'Ark1'!D1079</f>
        <v>7</v>
      </c>
      <c r="F94" s="236" t="str">
        <f>VLOOKUP(E94,RNR!$D$2:$E$13,2)</f>
        <v>Jul</v>
      </c>
      <c r="G94" s="339">
        <f>+'Ark1'!Q1079</f>
        <v>20</v>
      </c>
      <c r="H94" s="339">
        <f>+'Ark1'!R1079</f>
        <v>47</v>
      </c>
      <c r="I94" s="29">
        <f>+IF(H94=0,"",'Ark1'!AG1079)</f>
        <v>16.328082966920828</v>
      </c>
      <c r="J94" s="29">
        <f>+IF(H94=0,"",'Ark1'!AH1079)</f>
        <v>10.638297872340427</v>
      </c>
      <c r="K94" s="216"/>
      <c r="L94" s="467">
        <f>+'Ark1'!AI1079</f>
        <v>47</v>
      </c>
      <c r="M94" s="216"/>
      <c r="N94" s="32">
        <f>+IF(H94=0,"",'Ark1'!U1079)</f>
        <v>18.725531914893622</v>
      </c>
      <c r="O94" s="53"/>
      <c r="P94" s="29">
        <f>+IF(L94=0,"",'Ark1'!AJ1079)</f>
        <v>101.98723404255315</v>
      </c>
      <c r="Q94" s="216"/>
      <c r="R94" s="29">
        <f>+IF(L94=0,"",'Ark1'!AK1079)</f>
        <v>17.295425577478078</v>
      </c>
      <c r="S94" s="53"/>
      <c r="T94" s="238">
        <f>+IF(H94=0,"",'Ark1'!T1079)</f>
        <v>4.9148936170212787</v>
      </c>
      <c r="U94" s="34">
        <f>+IF(H94=0,"",'Ark1'!W1079)</f>
        <v>2.1276595744680855</v>
      </c>
      <c r="V94" s="34">
        <f>+IF(H94=0,"",'Ark1'!X1079)</f>
        <v>76.59574468085107</v>
      </c>
      <c r="W94" s="34">
        <f>+IF(H94=0,"",'Ark1'!Y1079)</f>
        <v>12.765957446808516</v>
      </c>
      <c r="X94" s="34">
        <f>+IF(H94=0,"",'Ark1'!Z1079)</f>
        <v>4.5228247662277115</v>
      </c>
      <c r="Y94" s="34">
        <f>+IF(H94=0,"",'Ark1'!Z1079)</f>
        <v>4.5228247662277115</v>
      </c>
      <c r="Z94" s="27">
        <f>+IF(H94=0,"",'Ark1'!AC1079)</f>
        <v>0</v>
      </c>
      <c r="AA94" s="34">
        <f>+IF(H94=0,"",'Ark1'!AE1079)</f>
        <v>0</v>
      </c>
      <c r="AB94" s="34">
        <f t="shared" si="78"/>
        <v>3.1209219858156039</v>
      </c>
      <c r="AC94" s="29">
        <f t="shared" si="79"/>
        <v>0.42553191489361702</v>
      </c>
      <c r="AD94" s="216"/>
      <c r="AE94" s="219"/>
      <c r="AG94" s="29"/>
      <c r="AH94" s="27"/>
      <c r="AI94" s="243"/>
      <c r="AJ94" s="28"/>
      <c r="AN94" s="28"/>
    </row>
    <row r="95" spans="1:70" ht="15.6">
      <c r="A95" s="216"/>
      <c r="B95" s="240">
        <f>+'Ark1'!C1080</f>
        <v>2024</v>
      </c>
      <c r="C95" s="28">
        <f>+'Ark1'!L1080</f>
        <v>6</v>
      </c>
      <c r="D95" s="236" t="str">
        <f>VLOOKUP(C95,RNR!$F$16:$G$31,2)</f>
        <v>O+</v>
      </c>
      <c r="E95" s="28">
        <f>+'Ark1'!D1080</f>
        <v>8</v>
      </c>
      <c r="F95" s="236" t="str">
        <f>VLOOKUP(E95,RNR!$D$2:$E$13,2)</f>
        <v>Aug</v>
      </c>
      <c r="G95" s="339">
        <f>+'Ark1'!Q1080</f>
        <v>517</v>
      </c>
      <c r="H95" s="339">
        <f>+'Ark1'!R1080</f>
        <v>1185</v>
      </c>
      <c r="I95" s="29">
        <f>+IF(H95=0,"",'Ark1'!AG1080)</f>
        <v>15.79114376140137</v>
      </c>
      <c r="J95" s="29">
        <f>+IF(H95=0,"",'Ark1'!AH1080)</f>
        <v>8.8607594936708818</v>
      </c>
      <c r="K95" s="216"/>
      <c r="L95" s="467">
        <f>+'Ark1'!AI1080</f>
        <v>1182</v>
      </c>
      <c r="M95" s="216"/>
      <c r="N95" s="32">
        <f>+IF(H95=0,"",'Ark1'!U1080)</f>
        <v>19.402025316455724</v>
      </c>
      <c r="O95" s="53"/>
      <c r="P95" s="29">
        <f>+IF(L95=0,"",'Ark1'!AJ1080)</f>
        <v>103.50566835871398</v>
      </c>
      <c r="Q95" s="216"/>
      <c r="R95" s="29">
        <f>+IF(L95=0,"",'Ark1'!AK1080)</f>
        <v>17.1362320225094</v>
      </c>
      <c r="S95" s="53"/>
      <c r="T95" s="238">
        <f>+IF(H95=0,"",'Ark1'!T1080)</f>
        <v>5.2227848101265826</v>
      </c>
      <c r="U95" s="34">
        <f>+IF(H95=0,"",'Ark1'!W1080)</f>
        <v>0.59071729957805907</v>
      </c>
      <c r="V95" s="34">
        <f>+IF(H95=0,"",'Ark1'!X1080)</f>
        <v>66.835443037974699</v>
      </c>
      <c r="W95" s="34">
        <f>+IF(H95=0,"",'Ark1'!Y1080)</f>
        <v>27.341772151898738</v>
      </c>
      <c r="X95" s="34">
        <f>+IF(H95=0,"",'Ark1'!Z1080)</f>
        <v>5.002840976787188</v>
      </c>
      <c r="Y95" s="34">
        <f>+IF(H95=0,"",'Ark1'!Z1080)</f>
        <v>5.002840976787188</v>
      </c>
      <c r="Z95" s="27">
        <f>+IF(H95=0,"",'Ark1'!AC1080)</f>
        <v>0</v>
      </c>
      <c r="AA95" s="34">
        <f>+IF(H95=0,"",'Ark1'!AE1080)</f>
        <v>0</v>
      </c>
      <c r="AB95" s="34">
        <f t="shared" si="78"/>
        <v>3.233670886075954</v>
      </c>
      <c r="AC95" s="29">
        <f t="shared" si="79"/>
        <v>0.43628691983122364</v>
      </c>
      <c r="AD95" s="216"/>
      <c r="AE95" s="219"/>
      <c r="AG95" s="29"/>
      <c r="AH95" s="27"/>
      <c r="AI95" s="243"/>
      <c r="AJ95" s="28"/>
      <c r="AN95" s="28"/>
    </row>
    <row r="96" spans="1:70" ht="15.6">
      <c r="A96" s="216"/>
      <c r="B96" s="240">
        <f>+'Ark1'!C1081</f>
        <v>2024</v>
      </c>
      <c r="C96" s="28">
        <f>+'Ark1'!L1081</f>
        <v>6</v>
      </c>
      <c r="D96" s="236" t="str">
        <f>VLOOKUP(C96,RNR!$F$16:$G$31,2)</f>
        <v>O+</v>
      </c>
      <c r="E96" s="28">
        <f>+'Ark1'!D1081</f>
        <v>9</v>
      </c>
      <c r="F96" s="236" t="str">
        <f>VLOOKUP(E96,RNR!$D$2:$E$13,2)</f>
        <v>Sep</v>
      </c>
      <c r="G96" s="339">
        <f>+'Ark1'!Q1081</f>
        <v>707</v>
      </c>
      <c r="H96" s="339">
        <f>+'Ark1'!R1081</f>
        <v>1270</v>
      </c>
      <c r="I96" s="29">
        <f>+IF(H96=0,"",'Ark1'!AG1081)</f>
        <v>13.64086035750859</v>
      </c>
      <c r="J96" s="29">
        <f>+IF(H96=0,"",'Ark1'!AH1081)</f>
        <v>7.9527559055118111</v>
      </c>
      <c r="K96" s="216"/>
      <c r="L96" s="467">
        <f>+'Ark1'!AI1081</f>
        <v>1270</v>
      </c>
      <c r="M96" s="216"/>
      <c r="N96" s="32">
        <f>+IF(H96=0,"",'Ark1'!U1081)</f>
        <v>19.781889763779542</v>
      </c>
      <c r="O96" s="53"/>
      <c r="P96" s="29">
        <f>+IF(L96=0,"",'Ark1'!AJ1081)</f>
        <v>104.36259842519684</v>
      </c>
      <c r="Q96" s="216"/>
      <c r="R96" s="29">
        <f>+IF(L96=0,"",'Ark1'!AK1081)</f>
        <v>17.110082046657247</v>
      </c>
      <c r="S96" s="53"/>
      <c r="T96" s="238">
        <f>+IF(H96=0,"",'Ark1'!T1081)</f>
        <v>5.2637795275590555</v>
      </c>
      <c r="U96" s="34">
        <f>+IF(H96=0,"",'Ark1'!W1081)</f>
        <v>0.55118110236220474</v>
      </c>
      <c r="V96" s="34">
        <f>+IF(H96=0,"",'Ark1'!X1081)</f>
        <v>73.385826771653569</v>
      </c>
      <c r="W96" s="34">
        <f>+IF(H96=0,"",'Ark1'!Y1081)</f>
        <v>26.929133858267715</v>
      </c>
      <c r="X96" s="34">
        <f>+IF(H96=0,"",'Ark1'!Z1081)</f>
        <v>4.5548972921656281</v>
      </c>
      <c r="Y96" s="34">
        <f>+IF(H96=0,"",'Ark1'!Z1081)</f>
        <v>4.5548972921656281</v>
      </c>
      <c r="Z96" s="27">
        <f>+IF(H96=0,"",'Ark1'!AC1081)</f>
        <v>0</v>
      </c>
      <c r="AA96" s="34">
        <f>+IF(H96=0,"",'Ark1'!AE1081)</f>
        <v>0</v>
      </c>
      <c r="AB96" s="34">
        <f t="shared" si="78"/>
        <v>3.2969816272965904</v>
      </c>
      <c r="AC96" s="29">
        <f t="shared" si="79"/>
        <v>0.55669291338582683</v>
      </c>
      <c r="AD96" s="216"/>
      <c r="AE96" s="219"/>
      <c r="AG96" s="29"/>
      <c r="AH96" s="27"/>
      <c r="AI96" s="243"/>
      <c r="AJ96" s="28"/>
      <c r="AN96" s="28"/>
    </row>
    <row r="97" spans="1:70" ht="15.6">
      <c r="A97" s="216"/>
      <c r="B97" s="240">
        <f>+'Ark1'!C1082</f>
        <v>2024</v>
      </c>
      <c r="C97" s="28">
        <f>+'Ark1'!L1082</f>
        <v>6</v>
      </c>
      <c r="D97" s="236" t="str">
        <f>VLOOKUP(C97,RNR!$F$16:$G$31,2)</f>
        <v>O+</v>
      </c>
      <c r="E97" s="28">
        <f>+'Ark1'!D1082</f>
        <v>10</v>
      </c>
      <c r="F97" s="236" t="str">
        <f>VLOOKUP(E97,RNR!$D$2:$E$13,2)</f>
        <v>Okt</v>
      </c>
      <c r="G97" s="339">
        <f>+'Ark1'!Q1082</f>
        <v>1395</v>
      </c>
      <c r="H97" s="339">
        <f>+'Ark1'!R1082</f>
        <v>2459</v>
      </c>
      <c r="I97" s="29">
        <f>+IF(H97=0,"",'Ark1'!AG1082)</f>
        <v>11.103105018136633</v>
      </c>
      <c r="J97" s="29">
        <f>+IF(H97=0,"",'Ark1'!AH1082)</f>
        <v>7.0760471736478223</v>
      </c>
      <c r="K97" s="216"/>
      <c r="L97" s="467">
        <f>+'Ark1'!AI1082</f>
        <v>2458</v>
      </c>
      <c r="M97" s="216"/>
      <c r="N97" s="32">
        <f>+IF(H97=0,"",'Ark1'!U1082)</f>
        <v>20.203090687271263</v>
      </c>
      <c r="O97" s="53"/>
      <c r="P97" s="29">
        <f>+IF(L97=0,"",'Ark1'!AJ1082)</f>
        <v>105.3456061838893</v>
      </c>
      <c r="Q97" s="216"/>
      <c r="R97" s="29">
        <f>+IF(L97=0,"",'Ark1'!AK1082)</f>
        <v>16.99990953213689</v>
      </c>
      <c r="S97" s="53"/>
      <c r="T97" s="238">
        <f>+IF(H97=0,"",'Ark1'!T1082)</f>
        <v>5.3151687677917856</v>
      </c>
      <c r="U97" s="34">
        <f>+IF(H97=0,"",'Ark1'!W1082)</f>
        <v>0.73200488003253361</v>
      </c>
      <c r="V97" s="34">
        <f>+IF(H97=0,"",'Ark1'!X1082)</f>
        <v>77.389182594550647</v>
      </c>
      <c r="W97" s="34">
        <f>+IF(H97=0,"",'Ark1'!Y1082)</f>
        <v>29.808865392435944</v>
      </c>
      <c r="X97" s="34">
        <f>+IF(H97=0,"",'Ark1'!Z1082)</f>
        <v>4.577306528875094</v>
      </c>
      <c r="Y97" s="34">
        <f>+IF(H97=0,"",'Ark1'!Z1082)</f>
        <v>4.577306528875094</v>
      </c>
      <c r="Z97" s="27">
        <f>+IF(H97=0,"",'Ark1'!AC1082)</f>
        <v>0</v>
      </c>
      <c r="AA97" s="34">
        <f>+IF(H97=0,"",'Ark1'!AE1082)</f>
        <v>0</v>
      </c>
      <c r="AB97" s="34">
        <f t="shared" si="78"/>
        <v>3.3671817812118774</v>
      </c>
      <c r="AC97" s="29">
        <f t="shared" si="79"/>
        <v>0.56730378202521348</v>
      </c>
      <c r="AD97" s="216"/>
      <c r="AE97" s="219"/>
      <c r="AG97" s="29"/>
      <c r="AH97" s="27"/>
      <c r="AI97" s="243"/>
      <c r="AJ97" s="28"/>
      <c r="AN97" s="28"/>
    </row>
    <row r="98" spans="1:70" ht="15.6">
      <c r="A98" s="216"/>
      <c r="B98" s="240">
        <f>+'Ark1'!C1083</f>
        <v>2024</v>
      </c>
      <c r="C98" s="28">
        <f>+'Ark1'!L1083</f>
        <v>6</v>
      </c>
      <c r="D98" s="236" t="str">
        <f>VLOOKUP(C98,RNR!$F$16:$G$31,2)</f>
        <v>O+</v>
      </c>
      <c r="E98" s="28">
        <f>+'Ark1'!D1083</f>
        <v>11</v>
      </c>
      <c r="F98" s="236" t="str">
        <f>VLOOKUP(E98,RNR!$D$2:$E$13,2)</f>
        <v>Nov</v>
      </c>
      <c r="G98" s="339">
        <f>+'Ark1'!Q1083</f>
        <v>535</v>
      </c>
      <c r="H98" s="339">
        <f>+'Ark1'!R1083</f>
        <v>921</v>
      </c>
      <c r="I98" s="29">
        <f>+IF(H98=0,"",'Ark1'!AG1083)</f>
        <v>12.763048229717276</v>
      </c>
      <c r="J98" s="29">
        <f>+IF(H98=0,"",'Ark1'!AH1083)</f>
        <v>5.5374592833876237</v>
      </c>
      <c r="K98" s="216"/>
      <c r="L98" s="467">
        <f>+'Ark1'!AI1083</f>
        <v>920</v>
      </c>
      <c r="M98" s="216"/>
      <c r="N98" s="32">
        <f>+IF(H98=0,"",'Ark1'!U1083)</f>
        <v>20.168512486427787</v>
      </c>
      <c r="O98" s="53"/>
      <c r="P98" s="29">
        <f>+IF(L98=0,"",'Ark1'!AJ1083)</f>
        <v>105.33739130434778</v>
      </c>
      <c r="Q98" s="216"/>
      <c r="R98" s="29">
        <f>+IF(L98=0,"",'Ark1'!AK1083)</f>
        <v>17.028514655642162</v>
      </c>
      <c r="S98" s="53"/>
      <c r="T98" s="238">
        <f>+IF(H98=0,"",'Ark1'!T1083)</f>
        <v>5.3051031487513587</v>
      </c>
      <c r="U98" s="34">
        <f>+IF(H98=0,"",'Ark1'!W1083)</f>
        <v>0.86862106406080353</v>
      </c>
      <c r="V98" s="34">
        <f>+IF(H98=0,"",'Ark1'!X1083)</f>
        <v>79.370249728555919</v>
      </c>
      <c r="W98" s="34">
        <f>+IF(H98=0,"",'Ark1'!Y1083)</f>
        <v>26.1672095548317</v>
      </c>
      <c r="X98" s="34">
        <f>+IF(H98=0,"",'Ark1'!Z1083)</f>
        <v>4.1924867991995125</v>
      </c>
      <c r="Y98" s="34">
        <f>+IF(H98=0,"",'Ark1'!Z1083)</f>
        <v>4.1924867991995125</v>
      </c>
      <c r="Z98" s="27">
        <f>+IF(H98=0,"",'Ark1'!AC1083)</f>
        <v>0</v>
      </c>
      <c r="AA98" s="34">
        <f>+IF(H98=0,"",'Ark1'!AE1083)</f>
        <v>0</v>
      </c>
      <c r="AB98" s="34">
        <f t="shared" si="78"/>
        <v>3.3614187477379645</v>
      </c>
      <c r="AC98" s="29">
        <f t="shared" si="79"/>
        <v>0.58089033659066236</v>
      </c>
      <c r="AD98" s="216"/>
      <c r="AE98" s="219"/>
      <c r="AG98" s="29"/>
      <c r="AH98" s="27"/>
      <c r="AI98" s="243"/>
      <c r="AJ98" s="28"/>
      <c r="AN98" s="28"/>
    </row>
    <row r="99" spans="1:70" ht="15.6">
      <c r="A99" s="216"/>
      <c r="B99" s="240">
        <f>+'Ark1'!C1084</f>
        <v>2024</v>
      </c>
      <c r="C99" s="28">
        <f>+'Ark1'!L1084</f>
        <v>6</v>
      </c>
      <c r="D99" s="236" t="str">
        <f>VLOOKUP(C99,RNR!$F$16:$G$31,2)</f>
        <v>O+</v>
      </c>
      <c r="E99" s="28">
        <f>+'Ark1'!D1084</f>
        <v>12</v>
      </c>
      <c r="F99" s="236" t="str">
        <f>VLOOKUP(E99,RNR!$D$2:$E$13,2)</f>
        <v>Des</v>
      </c>
      <c r="G99" s="339">
        <f>+'Ark1'!Q1084</f>
        <v>40</v>
      </c>
      <c r="H99" s="339">
        <f>+'Ark1'!R1084</f>
        <v>69</v>
      </c>
      <c r="I99" s="29">
        <f>+IF(H99=0,"",'Ark1'!AG1084)</f>
        <v>10.41549427874695</v>
      </c>
      <c r="J99" s="29">
        <f>+IF(H99=0,"",'Ark1'!AH1084)</f>
        <v>0</v>
      </c>
      <c r="K99" s="216"/>
      <c r="L99" s="467">
        <f>+'Ark1'!AI1084</f>
        <v>69</v>
      </c>
      <c r="M99" s="216"/>
      <c r="N99" s="32">
        <f>+IF(H99=0,"",'Ark1'!U1084)</f>
        <v>19.313043478260862</v>
      </c>
      <c r="O99" s="53"/>
      <c r="P99" s="29">
        <f>+IF(L99=0,"",'Ark1'!AJ1084)</f>
        <v>103.69855072463768</v>
      </c>
      <c r="Q99" s="216"/>
      <c r="R99" s="29">
        <f>+IF(L99=0,"",'Ark1'!AK1084)</f>
        <v>17.077380035735299</v>
      </c>
      <c r="S99" s="53"/>
      <c r="T99" s="238">
        <f>+IF(H99=0,"",'Ark1'!T1084)</f>
        <v>5.4927536231884062</v>
      </c>
      <c r="U99" s="34">
        <f>+IF(H99=0,"",'Ark1'!W1084)</f>
        <v>0</v>
      </c>
      <c r="V99" s="34">
        <f>+IF(H99=0,"",'Ark1'!X1084)</f>
        <v>78.260869565217391</v>
      </c>
      <c r="W99" s="34">
        <f>+IF(H99=0,"",'Ark1'!Y1084)</f>
        <v>20.289855072463769</v>
      </c>
      <c r="X99" s="34">
        <f>+IF(H99=0,"",'Ark1'!Z1084)</f>
        <v>3.9793639082210008</v>
      </c>
      <c r="Y99" s="34">
        <f>+IF(H99=0,"",'Ark1'!Z1084)</f>
        <v>3.9793639082210008</v>
      </c>
      <c r="Z99" s="27">
        <f>+IF(H99=0,"",'Ark1'!AC1084)</f>
        <v>0</v>
      </c>
      <c r="AA99" s="34">
        <f>+IF(H99=0,"",'Ark1'!AE1084)</f>
        <v>0</v>
      </c>
      <c r="AB99" s="34">
        <f t="shared" si="78"/>
        <v>3.2188405797101436</v>
      </c>
      <c r="AC99" s="29">
        <f t="shared" si="79"/>
        <v>0.57971014492753625</v>
      </c>
      <c r="AD99" s="216"/>
      <c r="AE99" s="219"/>
      <c r="AG99" s="29"/>
      <c r="AH99" s="27"/>
      <c r="AI99" s="243"/>
      <c r="AJ99" s="28"/>
      <c r="AN99" s="28"/>
    </row>
    <row r="100" spans="1:70" ht="15" customHeight="1">
      <c r="A100" s="216"/>
      <c r="B100" s="216"/>
      <c r="C100" s="216"/>
      <c r="D100" s="349"/>
      <c r="E100" s="349"/>
      <c r="F100" s="349"/>
      <c r="G100" s="349"/>
      <c r="H100" s="349"/>
      <c r="I100" s="217"/>
      <c r="J100" s="217"/>
      <c r="K100" s="217"/>
      <c r="L100" s="217"/>
      <c r="M100" s="217"/>
      <c r="N100" s="216"/>
      <c r="O100" s="216"/>
      <c r="P100" s="216"/>
      <c r="Q100" s="216"/>
      <c r="R100" s="216"/>
      <c r="S100" s="216"/>
      <c r="T100" s="216"/>
      <c r="U100" s="218"/>
      <c r="V100" s="218"/>
      <c r="W100" s="218"/>
      <c r="X100" s="218"/>
      <c r="Y100" s="218"/>
      <c r="Z100" s="216"/>
      <c r="AA100" s="218"/>
      <c r="AB100" s="218"/>
      <c r="AC100" s="217"/>
      <c r="AD100" s="216"/>
      <c r="AE100" s="219"/>
      <c r="AG100" s="29"/>
      <c r="AH100" s="27"/>
      <c r="AI100" s="220"/>
      <c r="AJ100" s="28"/>
      <c r="AN100" s="28"/>
      <c r="BF100" s="232"/>
    </row>
    <row r="101" spans="1:70" ht="15" customHeight="1">
      <c r="A101" s="216"/>
      <c r="B101" s="216"/>
      <c r="C101" s="234" t="s">
        <v>0</v>
      </c>
      <c r="D101" s="349"/>
      <c r="E101" s="352" t="str">
        <f>+D104</f>
        <v>R-</v>
      </c>
      <c r="F101" s="349"/>
      <c r="G101" s="349"/>
      <c r="H101" s="367">
        <f>SUM(H103:H114)</f>
        <v>9629</v>
      </c>
      <c r="I101" s="217"/>
      <c r="J101" s="217"/>
      <c r="K101" s="217"/>
      <c r="L101" s="217"/>
      <c r="M101" s="217"/>
      <c r="N101" s="265">
        <f>+Klasse!M17</f>
        <v>24.255374389863992</v>
      </c>
      <c r="O101" s="216"/>
      <c r="P101" s="216"/>
      <c r="Q101" s="216"/>
      <c r="R101" s="216"/>
      <c r="S101" s="216"/>
      <c r="T101" s="216"/>
      <c r="U101" s="218"/>
      <c r="V101" s="218"/>
      <c r="W101" s="218"/>
      <c r="X101" s="218"/>
      <c r="Y101" s="218"/>
      <c r="Z101" s="216"/>
      <c r="AA101" s="218"/>
      <c r="AB101" s="265">
        <f>+N101/C107</f>
        <v>3.4650534842662846</v>
      </c>
      <c r="AC101" s="217"/>
      <c r="AD101" s="216"/>
      <c r="AE101" s="219"/>
      <c r="AG101" s="29"/>
      <c r="AH101" s="27"/>
      <c r="AI101" s="220"/>
      <c r="AJ101" s="28"/>
      <c r="AN101" s="28"/>
      <c r="BF101" s="232"/>
    </row>
    <row r="102" spans="1:70" ht="15" customHeight="1">
      <c r="A102" s="216"/>
      <c r="B102" s="216"/>
      <c r="C102" s="216"/>
      <c r="D102" s="349"/>
      <c r="E102" s="349"/>
      <c r="F102" s="349"/>
      <c r="G102" s="349"/>
      <c r="H102" s="349"/>
      <c r="I102" s="217"/>
      <c r="J102" s="217"/>
      <c r="K102" s="217"/>
      <c r="L102" s="217"/>
      <c r="M102" s="217"/>
      <c r="N102" s="216"/>
      <c r="O102" s="216"/>
      <c r="P102" s="216"/>
      <c r="Q102" s="216"/>
      <c r="R102" s="216"/>
      <c r="S102" s="216"/>
      <c r="T102" s="216"/>
      <c r="U102" s="218"/>
      <c r="V102" s="218"/>
      <c r="W102" s="218"/>
      <c r="X102" s="218"/>
      <c r="Y102" s="218"/>
      <c r="Z102" s="216"/>
      <c r="AA102" s="218"/>
      <c r="AB102" s="218"/>
      <c r="AC102" s="218"/>
      <c r="AD102" s="216"/>
      <c r="AE102" s="219"/>
      <c r="AG102" s="29"/>
      <c r="AH102" s="27"/>
      <c r="AI102" s="220"/>
      <c r="AJ102" s="28"/>
      <c r="AN102" s="28"/>
      <c r="BF102" s="232">
        <f>1+BF106</f>
        <v>1</v>
      </c>
      <c r="BG102" s="28">
        <v>20.659867330016564</v>
      </c>
      <c r="BH102" s="28">
        <f t="shared" ref="BH102" si="80">+BG102</f>
        <v>20.659867330016564</v>
      </c>
      <c r="BI102" s="28">
        <f t="shared" ref="BI102" si="81">+BH102</f>
        <v>20.659867330016564</v>
      </c>
      <c r="BJ102" s="28">
        <f t="shared" ref="BJ102" si="82">+BI102</f>
        <v>20.659867330016564</v>
      </c>
      <c r="BK102" s="28">
        <f t="shared" ref="BK102" si="83">+BJ102</f>
        <v>20.659867330016564</v>
      </c>
      <c r="BL102" s="28">
        <f t="shared" ref="BL102" si="84">+BK102</f>
        <v>20.659867330016564</v>
      </c>
      <c r="BM102" s="28">
        <f t="shared" ref="BM102" si="85">+BL102</f>
        <v>20.659867330016564</v>
      </c>
      <c r="BN102" s="28">
        <f t="shared" ref="BN102" si="86">+BM102</f>
        <v>20.659867330016564</v>
      </c>
      <c r="BO102" s="28">
        <f t="shared" ref="BO102" si="87">+BN102</f>
        <v>20.659867330016564</v>
      </c>
      <c r="BP102" s="28">
        <f t="shared" ref="BP102" si="88">+BO102</f>
        <v>20.659867330016564</v>
      </c>
      <c r="BQ102" s="28">
        <f t="shared" ref="BQ102" si="89">+BP102</f>
        <v>20.659867330016564</v>
      </c>
      <c r="BR102" s="28">
        <f t="shared" ref="BR102" si="90">+BQ102</f>
        <v>20.659867330016564</v>
      </c>
    </row>
    <row r="103" spans="1:70" ht="15.6">
      <c r="A103" s="216"/>
      <c r="B103" s="240">
        <f>+'Ark1'!C1085</f>
        <v>2024</v>
      </c>
      <c r="C103" s="236">
        <f>+'Ark1'!L1085</f>
        <v>7</v>
      </c>
      <c r="D103" s="236" t="str">
        <f>VLOOKUP(C103,RNR!$F$16:$G$31,2)</f>
        <v>R-</v>
      </c>
      <c r="E103" s="236">
        <f>+'Ark1'!D1085</f>
        <v>1</v>
      </c>
      <c r="F103" s="236" t="str">
        <f>VLOOKUP(E103,RNR!$D$2:$E$13,2)</f>
        <v>Jan</v>
      </c>
      <c r="G103" s="353">
        <f>+'Ark1'!Q1085</f>
        <v>38</v>
      </c>
      <c r="H103" s="353">
        <f>+'Ark1'!R1085</f>
        <v>80</v>
      </c>
      <c r="I103" s="237">
        <f>+IF(H103=0,"",'Ark1'!AG1085)</f>
        <v>14.112527941071187</v>
      </c>
      <c r="J103" s="237">
        <f>+IF(H103=0,"",'Ark1'!AH1085)</f>
        <v>2.5</v>
      </c>
      <c r="K103" s="531"/>
      <c r="L103" s="468">
        <f>+'Ark1'!AI1085</f>
        <v>54</v>
      </c>
      <c r="M103" s="531"/>
      <c r="N103" s="32">
        <f>+IF(H103=0,"",'Ark1'!U1085)</f>
        <v>22.176250000000003</v>
      </c>
      <c r="O103" s="53"/>
      <c r="P103" s="29">
        <f>+IF(L103=0,"",'Ark1'!AJ1085)</f>
        <v>107.90370370370374</v>
      </c>
      <c r="Q103" s="531"/>
      <c r="R103" s="29">
        <f>+IF(L103=0,"",'Ark1'!AK1085)</f>
        <v>18.677775808385775</v>
      </c>
      <c r="S103" s="53"/>
      <c r="T103" s="238">
        <f>+IF(H103=0,"",'Ark1'!T1085)</f>
        <v>6.4249999999999998</v>
      </c>
      <c r="U103" s="239">
        <f>+IF(H103=0,"",'Ark1'!W1085)</f>
        <v>2.5</v>
      </c>
      <c r="V103" s="239">
        <f>+IF(H103=0,"",'Ark1'!X1085)</f>
        <v>83.75</v>
      </c>
      <c r="W103" s="239">
        <f>+IF(H103=0,"",'Ark1'!Y1085)</f>
        <v>47.5</v>
      </c>
      <c r="X103" s="239">
        <f>+IF(H103=0,"",'Ark1'!Z1085)</f>
        <v>5.4160004558252952</v>
      </c>
      <c r="Y103" s="239">
        <f>+IF(H103=0,"",'Ark1'!Z1085)</f>
        <v>5.4160004558252952</v>
      </c>
      <c r="Z103" s="238">
        <f>+IF(H103=0,"",'Ark1'!AC1085)</f>
        <v>0</v>
      </c>
      <c r="AA103" s="239">
        <f>+IF(H103=0,"",'Ark1'!AE1085)</f>
        <v>0</v>
      </c>
      <c r="AB103" s="239">
        <f t="shared" ref="AB103:AB106" si="91">+IF(H103=0,"",+N103/C103)</f>
        <v>3.1680357142857147</v>
      </c>
      <c r="AC103" s="237">
        <f t="shared" ref="AC103:AC106" si="92">+IF(H103=0,"",G103/H103)</f>
        <v>0.47499999999999998</v>
      </c>
      <c r="AD103" s="216"/>
      <c r="AE103" s="219"/>
      <c r="AG103" s="29"/>
      <c r="AH103" s="27"/>
      <c r="AI103" s="243"/>
      <c r="AJ103" s="28"/>
      <c r="AN103" s="28"/>
    </row>
    <row r="104" spans="1:70" ht="15.6">
      <c r="A104" s="216"/>
      <c r="B104" s="240">
        <f>+'Ark1'!C1086</f>
        <v>2024</v>
      </c>
      <c r="C104" s="236">
        <f>+'Ark1'!L1086</f>
        <v>7</v>
      </c>
      <c r="D104" s="236" t="str">
        <f>VLOOKUP(C104,RNR!$F$16:$G$31,2)</f>
        <v>R-</v>
      </c>
      <c r="E104" s="236">
        <f>+'Ark1'!D1086</f>
        <v>2</v>
      </c>
      <c r="F104" s="236" t="str">
        <f>VLOOKUP(E104,RNR!$D$2:$E$13,2)</f>
        <v>Feb</v>
      </c>
      <c r="G104" s="353">
        <f>+'Ark1'!Q1086</f>
        <v>69</v>
      </c>
      <c r="H104" s="353">
        <f>+'Ark1'!R1086</f>
        <v>87</v>
      </c>
      <c r="I104" s="237">
        <f>+IF(H104=0,"",'Ark1'!AG1086)</f>
        <v>15.388903801284304</v>
      </c>
      <c r="J104" s="237">
        <f>+IF(H104=0,"",'Ark1'!AH1086)</f>
        <v>1.149425287356322</v>
      </c>
      <c r="K104" s="531"/>
      <c r="L104" s="468">
        <f>+'Ark1'!AI1086</f>
        <v>78</v>
      </c>
      <c r="M104" s="531"/>
      <c r="N104" s="32">
        <f>+IF(H104=0,"",'Ark1'!U1086)</f>
        <v>25.700000000000003</v>
      </c>
      <c r="O104" s="53"/>
      <c r="P104" s="29">
        <f>+IF(L104=0,"",'Ark1'!AJ1086)</f>
        <v>109.32692307692302</v>
      </c>
      <c r="Q104" s="531"/>
      <c r="R104" s="29">
        <f>+IF(L104=0,"",'Ark1'!AK1086)</f>
        <v>19.769803657349243</v>
      </c>
      <c r="S104" s="53"/>
      <c r="T104" s="238">
        <f>+IF(H104=0,"",'Ark1'!T1086)</f>
        <v>6.5517241379310356</v>
      </c>
      <c r="U104" s="239">
        <f>+IF(H104=0,"",'Ark1'!W1086)</f>
        <v>10.344827586206899</v>
      </c>
      <c r="V104" s="239">
        <f>+IF(H104=0,"",'Ark1'!X1086)</f>
        <v>95.402298850574724</v>
      </c>
      <c r="W104" s="239">
        <f>+IF(H104=0,"",'Ark1'!Y1086)</f>
        <v>68.965517241379303</v>
      </c>
      <c r="X104" s="239">
        <f>+IF(H104=0,"",'Ark1'!Z1086)</f>
        <v>5.7773437797507725</v>
      </c>
      <c r="Y104" s="239">
        <f>+IF(H104=0,"",'Ark1'!Z1086)</f>
        <v>5.7773437797507725</v>
      </c>
      <c r="Z104" s="238">
        <f>+IF(H104=0,"",'Ark1'!AC1086)</f>
        <v>0</v>
      </c>
      <c r="AA104" s="239">
        <f>+IF(H104=0,"",'Ark1'!AE1086)</f>
        <v>0</v>
      </c>
      <c r="AB104" s="239">
        <f t="shared" si="91"/>
        <v>3.6714285714285717</v>
      </c>
      <c r="AC104" s="237">
        <f t="shared" si="92"/>
        <v>0.7931034482758621</v>
      </c>
      <c r="AD104" s="216"/>
      <c r="AE104" s="219"/>
      <c r="AG104" s="29"/>
      <c r="AH104" s="27"/>
      <c r="AI104" s="243"/>
      <c r="AJ104" s="28"/>
      <c r="AN104" s="28"/>
    </row>
    <row r="105" spans="1:70" ht="15.6">
      <c r="A105" s="216"/>
      <c r="B105" s="240">
        <f>+'Ark1'!C1087</f>
        <v>2024</v>
      </c>
      <c r="C105" s="236">
        <f>+'Ark1'!L1087</f>
        <v>7</v>
      </c>
      <c r="D105" s="236" t="str">
        <f>VLOOKUP(C105,RNR!$F$16:$G$31,2)</f>
        <v>R-</v>
      </c>
      <c r="E105" s="236">
        <f>+'Ark1'!D1087</f>
        <v>3</v>
      </c>
      <c r="F105" s="236" t="str">
        <f>VLOOKUP(E105,RNR!$D$2:$E$13,2)</f>
        <v>Mar</v>
      </c>
      <c r="G105" s="353">
        <f>+'Ark1'!Q1087</f>
        <v>273</v>
      </c>
      <c r="H105" s="353">
        <f>+'Ark1'!R1087</f>
        <v>347</v>
      </c>
      <c r="I105" s="237">
        <f>+IF(H105=0,"",'Ark1'!AG1087)</f>
        <v>10.418294138782322</v>
      </c>
      <c r="J105" s="237">
        <f>+IF(H105=0,"",'Ark1'!AH1087)</f>
        <v>1.7291066282420748</v>
      </c>
      <c r="K105" s="531"/>
      <c r="L105" s="468">
        <f>+'Ark1'!AI1087</f>
        <v>280</v>
      </c>
      <c r="M105" s="531"/>
      <c r="N105" s="32">
        <f>+IF(H105=0,"",'Ark1'!U1087)</f>
        <v>25.904322766570605</v>
      </c>
      <c r="O105" s="53"/>
      <c r="P105" s="29">
        <f>+IF(L105=0,"",'Ark1'!AJ1087)</f>
        <v>110.05178571428576</v>
      </c>
      <c r="Q105" s="531"/>
      <c r="R105" s="29">
        <f>+IF(L105=0,"",'Ark1'!AK1087)</f>
        <v>19.144131665988905</v>
      </c>
      <c r="S105" s="53"/>
      <c r="T105" s="238">
        <f>+IF(H105=0,"",'Ark1'!T1087)</f>
        <v>6.2507204610951028</v>
      </c>
      <c r="U105" s="239">
        <f>+IF(H105=0,"",'Ark1'!W1087)</f>
        <v>9.5100864553314146</v>
      </c>
      <c r="V105" s="239">
        <f>+IF(H105=0,"",'Ark1'!X1087)</f>
        <v>98.847262247838628</v>
      </c>
      <c r="W105" s="239">
        <f>+IF(H105=0,"",'Ark1'!Y1087)</f>
        <v>71.757925072046092</v>
      </c>
      <c r="X105" s="239">
        <f>+IF(H105=0,"",'Ark1'!Z1087)</f>
        <v>4.7271560550128813</v>
      </c>
      <c r="Y105" s="239">
        <f>+IF(H105=0,"",'Ark1'!Z1087)</f>
        <v>4.7271560550128813</v>
      </c>
      <c r="Z105" s="238">
        <f>+IF(H105=0,"",'Ark1'!AC1087)</f>
        <v>0</v>
      </c>
      <c r="AA105" s="239">
        <f>+IF(H105=0,"",'Ark1'!AE1087)</f>
        <v>0</v>
      </c>
      <c r="AB105" s="239">
        <f t="shared" si="91"/>
        <v>3.7006175380815152</v>
      </c>
      <c r="AC105" s="237">
        <f t="shared" si="92"/>
        <v>0.78674351585014413</v>
      </c>
      <c r="AD105" s="216"/>
      <c r="AE105" s="219"/>
      <c r="AG105" s="29"/>
      <c r="AH105" s="27"/>
      <c r="AI105" s="243"/>
      <c r="AJ105" s="28"/>
      <c r="AN105" s="28"/>
    </row>
    <row r="106" spans="1:70" ht="15.6">
      <c r="A106" s="216"/>
      <c r="B106" s="240">
        <f>+'Ark1'!C1088</f>
        <v>2024</v>
      </c>
      <c r="C106" s="236">
        <f>+'Ark1'!L1088</f>
        <v>7</v>
      </c>
      <c r="D106" s="236" t="str">
        <f>VLOOKUP(C106,RNR!$F$16:$G$31,2)</f>
        <v>R-</v>
      </c>
      <c r="E106" s="236">
        <f>+'Ark1'!D1088</f>
        <v>4</v>
      </c>
      <c r="F106" s="236" t="str">
        <f>VLOOKUP(E106,RNR!$D$2:$E$13,2)</f>
        <v>Apr</v>
      </c>
      <c r="G106" s="353">
        <f>+'Ark1'!Q1088</f>
        <v>82</v>
      </c>
      <c r="H106" s="353">
        <f>+'Ark1'!R1088</f>
        <v>145</v>
      </c>
      <c r="I106" s="237">
        <f>+IF(H106=0,"",'Ark1'!AG1088)</f>
        <v>15.68113077891527</v>
      </c>
      <c r="J106" s="237">
        <f>+IF(H106=0,"",'Ark1'!AH1088)</f>
        <v>4.1379310344827589</v>
      </c>
      <c r="K106" s="531"/>
      <c r="L106" s="468">
        <f>+'Ark1'!AI1088</f>
        <v>128</v>
      </c>
      <c r="M106" s="531"/>
      <c r="N106" s="32">
        <f>+IF(H106=0,"",'Ark1'!U1088)</f>
        <v>21.560689655172407</v>
      </c>
      <c r="O106" s="53"/>
      <c r="P106" s="29">
        <f>+IF(L106=0,"",'Ark1'!AJ1088)</f>
        <v>103.29843750000008</v>
      </c>
      <c r="Q106" s="531"/>
      <c r="R106" s="29">
        <f>+IF(L106=0,"",'Ark1'!AK1088)</f>
        <v>18.953497276031658</v>
      </c>
      <c r="S106" s="53"/>
      <c r="T106" s="238">
        <f>+IF(H106=0,"",'Ark1'!T1088)</f>
        <v>6.1034482758620694</v>
      </c>
      <c r="U106" s="239">
        <f>+IF(H106=0,"",'Ark1'!W1088)</f>
        <v>7.5862068965517215</v>
      </c>
      <c r="V106" s="239">
        <f>+IF(H106=0,"",'Ark1'!X1088)</f>
        <v>80</v>
      </c>
      <c r="W106" s="239">
        <f>+IF(H106=0,"",'Ark1'!Y1088)</f>
        <v>41.379310344827594</v>
      </c>
      <c r="X106" s="239">
        <f>+IF(H106=0,"",'Ark1'!Z1088)</f>
        <v>6.4985016474805377</v>
      </c>
      <c r="Y106" s="239">
        <f>+IF(H106=0,"",'Ark1'!Z1088)</f>
        <v>6.4985016474805377</v>
      </c>
      <c r="Z106" s="238">
        <f>+IF(H106=0,"",'Ark1'!AC1088)</f>
        <v>0</v>
      </c>
      <c r="AA106" s="239">
        <f>+IF(H106=0,"",'Ark1'!AE1088)</f>
        <v>0</v>
      </c>
      <c r="AB106" s="239">
        <f t="shared" si="91"/>
        <v>3.0800985221674866</v>
      </c>
      <c r="AC106" s="237">
        <f t="shared" si="92"/>
        <v>0.56551724137931036</v>
      </c>
      <c r="AD106" s="216"/>
      <c r="AE106" s="219"/>
      <c r="AG106" s="29"/>
      <c r="AH106" s="27"/>
      <c r="AI106" s="243"/>
      <c r="AJ106" s="28"/>
      <c r="AN106" s="28"/>
    </row>
    <row r="107" spans="1:70" ht="15.6">
      <c r="A107" s="216"/>
      <c r="B107" s="240">
        <f>+'Ark1'!C1089</f>
        <v>2024</v>
      </c>
      <c r="C107" s="236">
        <f>+'Ark1'!L1089</f>
        <v>7</v>
      </c>
      <c r="D107" s="236" t="str">
        <f>VLOOKUP(C107,RNR!$F$16:$G$31,2)</f>
        <v>R-</v>
      </c>
      <c r="E107" s="236">
        <f>+'Ark1'!D1089</f>
        <v>5</v>
      </c>
      <c r="F107" s="236" t="str">
        <f>VLOOKUP(E107,RNR!$D$2:$E$13,2)</f>
        <v>Mai</v>
      </c>
      <c r="G107" s="353">
        <f>+'Ark1'!Q1089</f>
        <v>102</v>
      </c>
      <c r="H107" s="353">
        <f>+'Ark1'!R1089</f>
        <v>186</v>
      </c>
      <c r="I107" s="237">
        <f>+IF(H107=0,"",'Ark1'!AG1089)</f>
        <v>14.310521859744576</v>
      </c>
      <c r="J107" s="237">
        <f>+IF(H107=0,"",'Ark1'!AH1089)</f>
        <v>1.0752688172043012</v>
      </c>
      <c r="K107" s="216"/>
      <c r="L107" s="468">
        <f>+'Ark1'!AI1089</f>
        <v>179</v>
      </c>
      <c r="M107" s="216"/>
      <c r="N107" s="32">
        <f>+IF(H107=0,"",'Ark1'!U1089)</f>
        <v>21.355376344086036</v>
      </c>
      <c r="O107" s="53"/>
      <c r="P107" s="29">
        <f>+IF(L107=0,"",'Ark1'!AJ1089)</f>
        <v>103.52458100558655</v>
      </c>
      <c r="Q107" s="216"/>
      <c r="R107" s="29">
        <f>+IF(L107=0,"",'Ark1'!AK1089)</f>
        <v>19.085068860370825</v>
      </c>
      <c r="S107" s="53"/>
      <c r="T107" s="238">
        <f>+IF(H107=0,"",'Ark1'!T1089)</f>
        <v>5.268817204301075</v>
      </c>
      <c r="U107" s="239">
        <f>+IF(H107=0,"",'Ark1'!W1089)</f>
        <v>2.1505376344086025</v>
      </c>
      <c r="V107" s="239">
        <f>+IF(H107=0,"",'Ark1'!X1089)</f>
        <v>87.096774193548399</v>
      </c>
      <c r="W107" s="239">
        <f>+IF(H107=0,"",'Ark1'!Y1089)</f>
        <v>31.72043010752688</v>
      </c>
      <c r="X107" s="239">
        <f>+IF(H107=0,"",'Ark1'!Z1089)</f>
        <v>4.8553482448527534</v>
      </c>
      <c r="Y107" s="239">
        <f>+IF(H107=0,"",'Ark1'!Z1089)</f>
        <v>4.8553482448527534</v>
      </c>
      <c r="Z107" s="238">
        <f>+IF(H107=0,"",'Ark1'!AC1089)</f>
        <v>0</v>
      </c>
      <c r="AA107" s="239">
        <f>+IF(H107=0,"",'Ark1'!AE1089)</f>
        <v>0</v>
      </c>
      <c r="AB107" s="239">
        <f t="shared" ref="AB107:AB114" si="93">+IF(H107=0,"",+N107/C107)</f>
        <v>3.0507680491551481</v>
      </c>
      <c r="AC107" s="237">
        <f t="shared" ref="AC107:AC114" si="94">+IF(H107=0,"",G107/H107)</f>
        <v>0.54838709677419351</v>
      </c>
      <c r="AD107" s="216"/>
      <c r="AE107" s="219"/>
      <c r="AG107" s="29"/>
      <c r="AH107" s="27"/>
      <c r="AI107" s="243"/>
      <c r="AJ107" s="28"/>
      <c r="AN107" s="28"/>
    </row>
    <row r="108" spans="1:70" ht="15.6">
      <c r="A108" s="216"/>
      <c r="B108" s="240">
        <f>+'Ark1'!C1090</f>
        <v>2024</v>
      </c>
      <c r="C108" s="236">
        <f>+'Ark1'!L1090</f>
        <v>7</v>
      </c>
      <c r="D108" s="236" t="str">
        <f>VLOOKUP(C108,RNR!$F$16:$G$31,2)</f>
        <v>R-</v>
      </c>
      <c r="E108" s="236">
        <f>+'Ark1'!D1090</f>
        <v>6</v>
      </c>
      <c r="F108" s="236" t="str">
        <f>VLOOKUP(E108,RNR!$D$2:$E$13,2)</f>
        <v>Jun</v>
      </c>
      <c r="G108" s="353">
        <f>+'Ark1'!Q1090</f>
        <v>64</v>
      </c>
      <c r="H108" s="353">
        <f>+'Ark1'!R1090</f>
        <v>110</v>
      </c>
      <c r="I108" s="237">
        <f>+IF(H108=0,"",'Ark1'!AG1090)</f>
        <v>17.973610021668058</v>
      </c>
      <c r="J108" s="237">
        <f>+IF(H108=0,"",'Ark1'!AH1090)</f>
        <v>1.8181818181818179</v>
      </c>
      <c r="K108" s="216"/>
      <c r="L108" s="468">
        <f>+'Ark1'!AI1090</f>
        <v>106</v>
      </c>
      <c r="M108" s="216"/>
      <c r="N108" s="32">
        <f>+IF(H108=0,"",'Ark1'!U1090)</f>
        <v>21.039090909090913</v>
      </c>
      <c r="O108" s="53"/>
      <c r="P108" s="29">
        <f>+IF(L108=0,"",'Ark1'!AJ1090)</f>
        <v>104.30471698113205</v>
      </c>
      <c r="Q108" s="216"/>
      <c r="R108" s="29">
        <f>+IF(L108=0,"",'Ark1'!AK1090)</f>
        <v>18.619928841375589</v>
      </c>
      <c r="S108" s="53"/>
      <c r="T108" s="238">
        <f>+IF(H108=0,"",'Ark1'!T1090)</f>
        <v>5.6818181818181808</v>
      </c>
      <c r="U108" s="239">
        <f>+IF(H108=0,"",'Ark1'!W1090)</f>
        <v>1.8181818181818179</v>
      </c>
      <c r="V108" s="239">
        <f>+IF(H108=0,"",'Ark1'!X1090)</f>
        <v>85.454545454545439</v>
      </c>
      <c r="W108" s="239">
        <f>+IF(H108=0,"",'Ark1'!Y1090)</f>
        <v>30.909090909090914</v>
      </c>
      <c r="X108" s="239">
        <f>+IF(H108=0,"",'Ark1'!Z1090)</f>
        <v>4.6706451852266202</v>
      </c>
      <c r="Y108" s="239">
        <f>+IF(H108=0,"",'Ark1'!Z1090)</f>
        <v>4.6706451852266202</v>
      </c>
      <c r="Z108" s="238">
        <f>+IF(H108=0,"",'Ark1'!AC1090)</f>
        <v>0</v>
      </c>
      <c r="AA108" s="239">
        <f>+IF(H108=0,"",'Ark1'!AE1090)</f>
        <v>0</v>
      </c>
      <c r="AB108" s="239">
        <f t="shared" si="93"/>
        <v>3.005584415584416</v>
      </c>
      <c r="AC108" s="237">
        <f t="shared" si="94"/>
        <v>0.58181818181818179</v>
      </c>
      <c r="AD108" s="216"/>
      <c r="AE108" s="219"/>
      <c r="AG108" s="29"/>
      <c r="AH108" s="27"/>
      <c r="AI108" s="243"/>
      <c r="AJ108" s="28"/>
      <c r="AN108" s="28"/>
    </row>
    <row r="109" spans="1:70" ht="15.6">
      <c r="A109" s="216"/>
      <c r="B109" s="240">
        <f>+'Ark1'!C1091</f>
        <v>2024</v>
      </c>
      <c r="C109" s="236">
        <f>+'Ark1'!L1091</f>
        <v>7</v>
      </c>
      <c r="D109" s="236" t="str">
        <f>VLOOKUP(C109,RNR!$F$16:$G$31,2)</f>
        <v>R-</v>
      </c>
      <c r="E109" s="236">
        <f>+'Ark1'!D1091</f>
        <v>7</v>
      </c>
      <c r="F109" s="236" t="str">
        <f>VLOOKUP(E109,RNR!$D$2:$E$13,2)</f>
        <v>Jul</v>
      </c>
      <c r="G109" s="353">
        <f>+'Ark1'!Q1091</f>
        <v>26</v>
      </c>
      <c r="H109" s="353">
        <f>+'Ark1'!R1091</f>
        <v>47</v>
      </c>
      <c r="I109" s="237">
        <f>+IF(H109=0,"",'Ark1'!AG1091)</f>
        <v>19.224133132965989</v>
      </c>
      <c r="J109" s="237">
        <f>+IF(H109=0,"",'Ark1'!AH1091)</f>
        <v>0</v>
      </c>
      <c r="K109" s="216"/>
      <c r="L109" s="468">
        <f>+'Ark1'!AI1091</f>
        <v>47</v>
      </c>
      <c r="M109" s="216"/>
      <c r="N109" s="32">
        <f>+IF(H109=0,"",'Ark1'!U1091)</f>
        <v>22.046808510638289</v>
      </c>
      <c r="O109" s="53"/>
      <c r="P109" s="29">
        <f>+IF(L109=0,"",'Ark1'!AJ1091)</f>
        <v>104.88723404255322</v>
      </c>
      <c r="Q109" s="216"/>
      <c r="R109" s="29">
        <f>+IF(L109=0,"",'Ark1'!AK1091)</f>
        <v>18.808744102975425</v>
      </c>
      <c r="S109" s="53"/>
      <c r="T109" s="238">
        <f>+IF(H109=0,"",'Ark1'!T1091)</f>
        <v>6.2765957446808516</v>
      </c>
      <c r="U109" s="239">
        <f>+IF(H109=0,"",'Ark1'!W1091)</f>
        <v>8.5106382978723421</v>
      </c>
      <c r="V109" s="239">
        <f>+IF(H109=0,"",'Ark1'!X1091)</f>
        <v>91.489361702127681</v>
      </c>
      <c r="W109" s="239">
        <f>+IF(H109=0,"",'Ark1'!Y1091)</f>
        <v>40.425531914893625</v>
      </c>
      <c r="X109" s="239">
        <f>+IF(H109=0,"",'Ark1'!Z1091)</f>
        <v>4.4740790595850237</v>
      </c>
      <c r="Y109" s="239">
        <f>+IF(H109=0,"",'Ark1'!Z1091)</f>
        <v>4.4740790595850237</v>
      </c>
      <c r="Z109" s="238">
        <f>+IF(H109=0,"",'Ark1'!AC1091)</f>
        <v>0</v>
      </c>
      <c r="AA109" s="239">
        <f>+IF(H109=0,"",'Ark1'!AE1091)</f>
        <v>0</v>
      </c>
      <c r="AB109" s="239">
        <f t="shared" si="93"/>
        <v>3.1495440729483271</v>
      </c>
      <c r="AC109" s="237">
        <f t="shared" si="94"/>
        <v>0.55319148936170215</v>
      </c>
      <c r="AD109" s="216"/>
      <c r="AE109" s="219"/>
      <c r="AG109" s="29"/>
      <c r="AH109" s="27"/>
      <c r="AI109" s="243"/>
      <c r="AJ109" s="28"/>
      <c r="AN109" s="28"/>
    </row>
    <row r="110" spans="1:70" ht="15.6">
      <c r="A110" s="216"/>
      <c r="B110" s="240">
        <f>+'Ark1'!C1092</f>
        <v>2024</v>
      </c>
      <c r="C110" s="236">
        <f>+'Ark1'!L1092</f>
        <v>7</v>
      </c>
      <c r="D110" s="236" t="str">
        <f>VLOOKUP(C110,RNR!$F$16:$G$31,2)</f>
        <v>R-</v>
      </c>
      <c r="E110" s="236">
        <f>+'Ark1'!D1092</f>
        <v>8</v>
      </c>
      <c r="F110" s="236" t="str">
        <f>VLOOKUP(E110,RNR!$D$2:$E$13,2)</f>
        <v>Aug</v>
      </c>
      <c r="G110" s="353">
        <f>+'Ark1'!Q1092</f>
        <v>663</v>
      </c>
      <c r="H110" s="353">
        <f>+'Ark1'!R1092</f>
        <v>1395</v>
      </c>
      <c r="I110" s="237">
        <f>+IF(H110=0,"",'Ark1'!AG1092)</f>
        <v>22.805102859403473</v>
      </c>
      <c r="J110" s="237">
        <f>+IF(H110=0,"",'Ark1'!AH1092)</f>
        <v>8.8888888888888893</v>
      </c>
      <c r="K110" s="216"/>
      <c r="L110" s="468">
        <f>+'Ark1'!AI1092</f>
        <v>1390</v>
      </c>
      <c r="M110" s="216"/>
      <c r="N110" s="32">
        <f>+IF(H110=0,"",'Ark1'!U1092)</f>
        <v>23.801792114695314</v>
      </c>
      <c r="O110" s="53"/>
      <c r="P110" s="29">
        <f>+IF(L110=0,"",'Ark1'!AJ1092)</f>
        <v>107.4174820143883</v>
      </c>
      <c r="Q110" s="216"/>
      <c r="R110" s="29">
        <f>+IF(L110=0,"",'Ark1'!AK1092)</f>
        <v>18.923190436474787</v>
      </c>
      <c r="S110" s="53"/>
      <c r="T110" s="238">
        <f>+IF(H110=0,"",'Ark1'!T1092)</f>
        <v>5.6351254480286732</v>
      </c>
      <c r="U110" s="239">
        <f>+IF(H110=0,"",'Ark1'!W1092)</f>
        <v>3.0824372759856633</v>
      </c>
      <c r="V110" s="239">
        <f>+IF(H110=0,"",'Ark1'!X1092)</f>
        <v>91.684587813620098</v>
      </c>
      <c r="W110" s="239">
        <f>+IF(H110=0,"",'Ark1'!Y1092)</f>
        <v>58.494623655913983</v>
      </c>
      <c r="X110" s="239">
        <f>+IF(H110=0,"",'Ark1'!Z1092)</f>
        <v>5.1539681284744381</v>
      </c>
      <c r="Y110" s="239">
        <f>+IF(H110=0,"",'Ark1'!Z1092)</f>
        <v>5.1539681284744381</v>
      </c>
      <c r="Z110" s="238">
        <f>+IF(H110=0,"",'Ark1'!AC1092)</f>
        <v>0</v>
      </c>
      <c r="AA110" s="239">
        <f>+IF(H110=0,"",'Ark1'!AE1092)</f>
        <v>0</v>
      </c>
      <c r="AB110" s="239">
        <f t="shared" si="93"/>
        <v>3.4002560163850446</v>
      </c>
      <c r="AC110" s="237">
        <f t="shared" si="94"/>
        <v>0.47526881720430109</v>
      </c>
      <c r="AD110" s="216"/>
      <c r="AE110" s="27"/>
      <c r="AG110" s="29"/>
      <c r="AH110" s="27"/>
      <c r="AI110" s="28"/>
      <c r="AJ110" s="28"/>
      <c r="AN110" s="28"/>
    </row>
    <row r="111" spans="1:70" ht="15.6">
      <c r="A111" s="216"/>
      <c r="B111" s="240">
        <f>+'Ark1'!C1093</f>
        <v>2024</v>
      </c>
      <c r="C111" s="236">
        <f>+'Ark1'!L1093</f>
        <v>7</v>
      </c>
      <c r="D111" s="236" t="str">
        <f>VLOOKUP(C111,RNR!$F$16:$G$31,2)</f>
        <v>R-</v>
      </c>
      <c r="E111" s="236">
        <f>+'Ark1'!D1093</f>
        <v>9</v>
      </c>
      <c r="F111" s="236" t="str">
        <f>VLOOKUP(E111,RNR!$D$2:$E$13,2)</f>
        <v>Sep</v>
      </c>
      <c r="G111" s="353">
        <f>+'Ark1'!Q1093</f>
        <v>1007</v>
      </c>
      <c r="H111" s="353">
        <f>+'Ark1'!R1093</f>
        <v>1820</v>
      </c>
      <c r="I111" s="237">
        <f>+IF(H111=0,"",'Ark1'!AG1093)</f>
        <v>23.827552767862656</v>
      </c>
      <c r="J111" s="237">
        <f>+IF(H111=0,"",'Ark1'!AH1093)</f>
        <v>5.6043956043956067</v>
      </c>
      <c r="K111" s="216"/>
      <c r="L111" s="468">
        <f>+'Ark1'!AI1093</f>
        <v>1818</v>
      </c>
      <c r="M111" s="216"/>
      <c r="N111" s="32">
        <f>+IF(H111=0,"",'Ark1'!U1093)</f>
        <v>24.112252747252729</v>
      </c>
      <c r="O111" s="53"/>
      <c r="P111" s="29">
        <f>+IF(L111=0,"",'Ark1'!AJ1093)</f>
        <v>107.99400440044008</v>
      </c>
      <c r="Q111" s="216"/>
      <c r="R111" s="29">
        <f>+IF(L111=0,"",'Ark1'!AK1093)</f>
        <v>18.932436525663679</v>
      </c>
      <c r="S111" s="53"/>
      <c r="T111" s="238">
        <f>+IF(H111=0,"",'Ark1'!T1093)</f>
        <v>5.7104395604395606</v>
      </c>
      <c r="U111" s="239">
        <f>+IF(H111=0,"",'Ark1'!W1093)</f>
        <v>3.9560439560439562</v>
      </c>
      <c r="V111" s="239">
        <f>+IF(H111=0,"",'Ark1'!X1093)</f>
        <v>94.560439560439548</v>
      </c>
      <c r="W111" s="239">
        <f>+IF(H111=0,"",'Ark1'!Y1093)</f>
        <v>60.659340659340657</v>
      </c>
      <c r="X111" s="239">
        <f>+IF(H111=0,"",'Ark1'!Z1093)</f>
        <v>4.5428676596927584</v>
      </c>
      <c r="Y111" s="239">
        <f>+IF(H111=0,"",'Ark1'!Z1093)</f>
        <v>4.5428676596927584</v>
      </c>
      <c r="Z111" s="238">
        <f>+IF(H111=0,"",'Ark1'!AC1093)</f>
        <v>0</v>
      </c>
      <c r="AA111" s="239">
        <f>+IF(H111=0,"",'Ark1'!AE1093)</f>
        <v>0</v>
      </c>
      <c r="AB111" s="239">
        <f t="shared" si="93"/>
        <v>3.4446075353218184</v>
      </c>
      <c r="AC111" s="237">
        <f t="shared" si="94"/>
        <v>0.55329670329670333</v>
      </c>
      <c r="AD111" s="216"/>
      <c r="AE111" s="220"/>
      <c r="AG111" s="29"/>
      <c r="AH111" s="27"/>
      <c r="AI111" s="243"/>
      <c r="AJ111" s="28"/>
      <c r="AN111" s="28"/>
    </row>
    <row r="112" spans="1:70" ht="15.6">
      <c r="A112" s="216"/>
      <c r="B112" s="240">
        <f>+'Ark1'!C1094</f>
        <v>2024</v>
      </c>
      <c r="C112" s="236">
        <f>+'Ark1'!L1094</f>
        <v>7</v>
      </c>
      <c r="D112" s="236" t="str">
        <f>VLOOKUP(C112,RNR!$F$16:$G$31,2)</f>
        <v>R-</v>
      </c>
      <c r="E112" s="236">
        <f>+'Ark1'!D1094</f>
        <v>10</v>
      </c>
      <c r="F112" s="236" t="str">
        <f>VLOOKUP(E112,RNR!$D$2:$E$13,2)</f>
        <v>Okt</v>
      </c>
      <c r="G112" s="353">
        <f>+'Ark1'!Q1094</f>
        <v>2117</v>
      </c>
      <c r="H112" s="353">
        <f>+'Ark1'!R1094</f>
        <v>3991</v>
      </c>
      <c r="I112" s="237">
        <f>+IF(H112=0,"",'Ark1'!AG1094)</f>
        <v>22.002717701039504</v>
      </c>
      <c r="J112" s="237">
        <f>+IF(H112=0,"",'Ark1'!AH1094)</f>
        <v>3.7334001503382623</v>
      </c>
      <c r="K112" s="216"/>
      <c r="L112" s="468">
        <f>+'Ark1'!AI1094</f>
        <v>3989</v>
      </c>
      <c r="M112" s="216"/>
      <c r="N112" s="32">
        <f>+IF(H112=0,"",'Ark1'!U1094)</f>
        <v>24.667577048358844</v>
      </c>
      <c r="O112" s="53"/>
      <c r="P112" s="29">
        <f>+IF(L112=0,"",'Ark1'!AJ1094)</f>
        <v>108.85690649285517</v>
      </c>
      <c r="Q112" s="216"/>
      <c r="R112" s="29">
        <f>+IF(L112=0,"",'Ark1'!AK1094)</f>
        <v>18.919878065494963</v>
      </c>
      <c r="S112" s="53"/>
      <c r="T112" s="238">
        <f>+IF(H112=0,"",'Ark1'!T1094)</f>
        <v>5.7025808068153356</v>
      </c>
      <c r="U112" s="239">
        <f>+IF(H112=0,"",'Ark1'!W1094)</f>
        <v>3.3074417439238286</v>
      </c>
      <c r="V112" s="239">
        <f>+IF(H112=0,"",'Ark1'!X1094)</f>
        <v>96.016036081182634</v>
      </c>
      <c r="W112" s="239">
        <f>+IF(H112=0,"",'Ark1'!Y1094)</f>
        <v>66.775244299674256</v>
      </c>
      <c r="X112" s="239">
        <f>+IF(H112=0,"",'Ark1'!Z1094)</f>
        <v>4.4636448559065283</v>
      </c>
      <c r="Y112" s="239">
        <f>+IF(H112=0,"",'Ark1'!Z1094)</f>
        <v>4.4636448559065283</v>
      </c>
      <c r="Z112" s="238">
        <f>+IF(H112=0,"",'Ark1'!AC1094)</f>
        <v>0</v>
      </c>
      <c r="AA112" s="239">
        <f>+IF(H112=0,"",'Ark1'!AE1094)</f>
        <v>0</v>
      </c>
      <c r="AB112" s="239">
        <f t="shared" si="93"/>
        <v>3.5239395783369778</v>
      </c>
      <c r="AC112" s="237">
        <f t="shared" si="94"/>
        <v>0.53044349787020795</v>
      </c>
      <c r="AD112" s="216"/>
      <c r="AE112" s="27"/>
      <c r="AG112" s="29"/>
      <c r="AH112" s="27"/>
      <c r="AI112" s="28"/>
      <c r="AJ112" s="28"/>
      <c r="AN112" s="28"/>
    </row>
    <row r="113" spans="1:70" ht="15.6">
      <c r="A113" s="216"/>
      <c r="B113" s="240">
        <f>+'Ark1'!C1095</f>
        <v>2024</v>
      </c>
      <c r="C113" s="236">
        <f>+'Ark1'!L1095</f>
        <v>7</v>
      </c>
      <c r="D113" s="236" t="str">
        <f>VLOOKUP(C113,RNR!$F$16:$G$31,2)</f>
        <v>R-</v>
      </c>
      <c r="E113" s="236">
        <f>+'Ark1'!D1095</f>
        <v>11</v>
      </c>
      <c r="F113" s="236" t="str">
        <f>VLOOKUP(E113,RNR!$D$2:$E$13,2)</f>
        <v>Nov</v>
      </c>
      <c r="G113" s="353">
        <f>+'Ark1'!Q1095</f>
        <v>833</v>
      </c>
      <c r="H113" s="353">
        <f>+'Ark1'!R1095</f>
        <v>1316</v>
      </c>
      <c r="I113" s="237">
        <f>+IF(H113=0,"",'Ark1'!AG1095)</f>
        <v>21.989447494793438</v>
      </c>
      <c r="J113" s="237">
        <f>+IF(H113=0,"",'Ark1'!AH1095)</f>
        <v>3.5714285714285721</v>
      </c>
      <c r="K113" s="216"/>
      <c r="L113" s="468">
        <f>+'Ark1'!AI1095</f>
        <v>1316</v>
      </c>
      <c r="M113" s="216"/>
      <c r="N113" s="32">
        <f>+IF(H113=0,"",'Ark1'!U1095)</f>
        <v>24.318541033434599</v>
      </c>
      <c r="O113" s="53"/>
      <c r="P113" s="29">
        <f>+IF(L113=0,"",'Ark1'!AJ1095)</f>
        <v>108.36367781155002</v>
      </c>
      <c r="Q113" s="216"/>
      <c r="R113" s="29">
        <f>+IF(L113=0,"",'Ark1'!AK1095)</f>
        <v>18.939845906878119</v>
      </c>
      <c r="S113" s="53"/>
      <c r="T113" s="238">
        <f>+IF(H113=0,"",'Ark1'!T1095)</f>
        <v>5.7712765957446797</v>
      </c>
      <c r="U113" s="239">
        <f>+IF(H113=0,"",'Ark1'!W1095)</f>
        <v>2.8875379939209722</v>
      </c>
      <c r="V113" s="239">
        <f>+IF(H113=0,"",'Ark1'!X1095)</f>
        <v>97.18844984802432</v>
      </c>
      <c r="W113" s="239">
        <f>+IF(H113=0,"",'Ark1'!Y1095)</f>
        <v>63.753799392097264</v>
      </c>
      <c r="X113" s="239">
        <f>+IF(H113=0,"",'Ark1'!Z1095)</f>
        <v>4.1550229241964445</v>
      </c>
      <c r="Y113" s="239">
        <f>+IF(H113=0,"",'Ark1'!Z1095)</f>
        <v>4.1550229241964445</v>
      </c>
      <c r="Z113" s="238">
        <f>+IF(H113=0,"",'Ark1'!AC1095)</f>
        <v>0</v>
      </c>
      <c r="AA113" s="239">
        <f>+IF(H113=0,"",'Ark1'!AE1095)</f>
        <v>0</v>
      </c>
      <c r="AB113" s="239">
        <f t="shared" si="93"/>
        <v>3.4740772904906572</v>
      </c>
      <c r="AC113" s="237">
        <f t="shared" si="94"/>
        <v>0.63297872340425532</v>
      </c>
      <c r="AD113" s="216"/>
      <c r="AE113" s="27"/>
      <c r="AG113" s="29"/>
      <c r="AH113" s="27"/>
      <c r="AI113" s="28"/>
      <c r="AJ113" s="28"/>
      <c r="AN113" s="28"/>
    </row>
    <row r="114" spans="1:70" ht="15.6">
      <c r="A114" s="216"/>
      <c r="B114" s="240">
        <f>+'Ark1'!C1096</f>
        <v>2024</v>
      </c>
      <c r="C114" s="236">
        <f>+'Ark1'!L1096</f>
        <v>7</v>
      </c>
      <c r="D114" s="236" t="str">
        <f>VLOOKUP(C114,RNR!$F$16:$G$31,2)</f>
        <v>R-</v>
      </c>
      <c r="E114" s="236">
        <f>+'Ark1'!D1096</f>
        <v>12</v>
      </c>
      <c r="F114" s="236" t="str">
        <f>VLOOKUP(E114,RNR!$D$2:$E$13,2)</f>
        <v>Des</v>
      </c>
      <c r="G114" s="353">
        <f>+'Ark1'!Q1096</f>
        <v>64</v>
      </c>
      <c r="H114" s="353">
        <f>+'Ark1'!R1096</f>
        <v>105</v>
      </c>
      <c r="I114" s="237">
        <f>+IF(H114=0,"",'Ark1'!AG1096)</f>
        <v>20.071281185518657</v>
      </c>
      <c r="J114" s="237">
        <f>+IF(H114=0,"",'Ark1'!AH1096)</f>
        <v>0</v>
      </c>
      <c r="K114" s="216"/>
      <c r="L114" s="468">
        <f>+'Ark1'!AI1096</f>
        <v>104</v>
      </c>
      <c r="M114" s="216"/>
      <c r="N114" s="32">
        <f>+IF(H114=0,"",'Ark1'!U1096)</f>
        <v>24.457142857142848</v>
      </c>
      <c r="O114" s="53"/>
      <c r="P114" s="29">
        <f>+IF(L114=0,"",'Ark1'!AJ1096)</f>
        <v>108.94903846153844</v>
      </c>
      <c r="Q114" s="216"/>
      <c r="R114" s="29">
        <f>+IF(L114=0,"",'Ark1'!AK1096)</f>
        <v>18.808703435232282</v>
      </c>
      <c r="S114" s="53"/>
      <c r="T114" s="238">
        <f>+IF(H114=0,"",'Ark1'!T1096)</f>
        <v>5.8857142857142888</v>
      </c>
      <c r="U114" s="239">
        <f>+IF(H114=0,"",'Ark1'!W1096)</f>
        <v>2.8571428571428577</v>
      </c>
      <c r="V114" s="239">
        <f>+IF(H114=0,"",'Ark1'!X1096)</f>
        <v>98.095238095238116</v>
      </c>
      <c r="W114" s="239">
        <f>+IF(H114=0,"",'Ark1'!Y1096)</f>
        <v>60.952380952380977</v>
      </c>
      <c r="X114" s="239">
        <f>+IF(H114=0,"",'Ark1'!Z1096)</f>
        <v>4.186733176819124</v>
      </c>
      <c r="Y114" s="239">
        <f>+IF(H114=0,"",'Ark1'!Z1096)</f>
        <v>4.186733176819124</v>
      </c>
      <c r="Z114" s="238">
        <f>+IF(H114=0,"",'Ark1'!AC1096)</f>
        <v>0</v>
      </c>
      <c r="AA114" s="239">
        <f>+IF(H114=0,"",'Ark1'!AE1096)</f>
        <v>0</v>
      </c>
      <c r="AB114" s="239">
        <f t="shared" si="93"/>
        <v>3.493877551020407</v>
      </c>
      <c r="AC114" s="237">
        <f t="shared" si="94"/>
        <v>0.60952380952380958</v>
      </c>
      <c r="AD114" s="216"/>
      <c r="AE114" s="27"/>
      <c r="AG114" s="29"/>
      <c r="AH114" s="27"/>
      <c r="AI114" s="28"/>
      <c r="AJ114" s="28"/>
      <c r="AN114" s="28"/>
    </row>
    <row r="115" spans="1:70" ht="19.8">
      <c r="A115" s="216"/>
      <c r="B115" s="216"/>
      <c r="C115" s="216"/>
      <c r="D115" s="349"/>
      <c r="E115" s="349"/>
      <c r="F115" s="349"/>
      <c r="G115" s="349"/>
      <c r="H115" s="349"/>
      <c r="I115" s="217"/>
      <c r="J115" s="217"/>
      <c r="K115" s="217"/>
      <c r="L115" s="217"/>
      <c r="M115" s="217"/>
      <c r="N115" s="216"/>
      <c r="O115" s="216"/>
      <c r="P115" s="216"/>
      <c r="Q115" s="216"/>
      <c r="R115" s="216"/>
      <c r="S115" s="216"/>
      <c r="T115" s="216"/>
      <c r="U115" s="218"/>
      <c r="V115" s="218"/>
      <c r="W115" s="218"/>
      <c r="X115" s="218"/>
      <c r="Y115" s="218"/>
      <c r="Z115" s="216"/>
      <c r="AA115" s="218"/>
      <c r="AB115" s="218"/>
      <c r="AC115" s="217"/>
      <c r="AD115" s="216"/>
      <c r="AE115" s="219"/>
      <c r="AG115" s="29"/>
      <c r="AH115" s="27"/>
      <c r="AI115" s="220"/>
      <c r="AJ115" s="28"/>
      <c r="AN115" s="28"/>
      <c r="BF115" s="232"/>
    </row>
    <row r="116" spans="1:70" ht="19.8">
      <c r="A116" s="216"/>
      <c r="B116" s="216"/>
      <c r="C116" s="234" t="s">
        <v>0</v>
      </c>
      <c r="D116" s="349"/>
      <c r="E116" s="352" t="str">
        <f>+D121</f>
        <v>R</v>
      </c>
      <c r="F116" s="349"/>
      <c r="G116" s="349"/>
      <c r="H116" s="367">
        <f>SUM(H118:H129)</f>
        <v>9724</v>
      </c>
      <c r="I116" s="217"/>
      <c r="J116" s="217"/>
      <c r="K116" s="217"/>
      <c r="L116" s="217"/>
      <c r="M116" s="217"/>
      <c r="N116" s="265">
        <f>+Klasse!M18</f>
        <v>28.83331962155502</v>
      </c>
      <c r="O116" s="216"/>
      <c r="P116" s="216"/>
      <c r="Q116" s="216"/>
      <c r="R116" s="216"/>
      <c r="S116" s="216"/>
      <c r="T116" s="216"/>
      <c r="U116" s="218"/>
      <c r="V116" s="218"/>
      <c r="W116" s="218"/>
      <c r="X116" s="218"/>
      <c r="Y116" s="218"/>
      <c r="Z116" s="216"/>
      <c r="AA116" s="218"/>
      <c r="AB116" s="265">
        <f>+N116/C122</f>
        <v>3.6041649526943775</v>
      </c>
      <c r="AC116" s="217"/>
      <c r="AD116" s="216"/>
      <c r="AE116" s="219"/>
      <c r="AG116" s="29"/>
      <c r="AH116" s="27"/>
      <c r="AI116" s="220"/>
      <c r="AJ116" s="28"/>
      <c r="AN116" s="28"/>
      <c r="BF116" s="232"/>
    </row>
    <row r="117" spans="1:70" ht="19.8">
      <c r="A117" s="216"/>
      <c r="B117" s="216"/>
      <c r="C117" s="216"/>
      <c r="D117" s="349"/>
      <c r="E117" s="349"/>
      <c r="F117" s="349"/>
      <c r="G117" s="349"/>
      <c r="H117" s="349"/>
      <c r="I117" s="217"/>
      <c r="J117" s="217"/>
      <c r="K117" s="217"/>
      <c r="L117" s="217"/>
      <c r="M117" s="217"/>
      <c r="N117" s="216"/>
      <c r="O117" s="216"/>
      <c r="P117" s="216"/>
      <c r="Q117" s="216"/>
      <c r="R117" s="216"/>
      <c r="S117" s="216"/>
      <c r="T117" s="216"/>
      <c r="U117" s="218"/>
      <c r="V117" s="218"/>
      <c r="W117" s="218"/>
      <c r="X117" s="218"/>
      <c r="Y117" s="218"/>
      <c r="Z117" s="216"/>
      <c r="AA117" s="218"/>
      <c r="AB117" s="218"/>
      <c r="AC117" s="218"/>
      <c r="AD117" s="218"/>
      <c r="AE117" s="219"/>
      <c r="AG117" s="29"/>
      <c r="AH117" s="27"/>
      <c r="AI117" s="220"/>
      <c r="AJ117" s="28"/>
      <c r="AN117" s="28"/>
      <c r="BF117" s="232">
        <f>1+BF121</f>
        <v>1</v>
      </c>
      <c r="BG117" s="28">
        <v>20.659867330016564</v>
      </c>
      <c r="BH117" s="28">
        <f t="shared" ref="BH117" si="95">+BG117</f>
        <v>20.659867330016564</v>
      </c>
      <c r="BI117" s="28">
        <f t="shared" ref="BI117" si="96">+BH117</f>
        <v>20.659867330016564</v>
      </c>
      <c r="BJ117" s="28">
        <f t="shared" ref="BJ117" si="97">+BI117</f>
        <v>20.659867330016564</v>
      </c>
      <c r="BK117" s="28">
        <f t="shared" ref="BK117" si="98">+BJ117</f>
        <v>20.659867330016564</v>
      </c>
      <c r="BL117" s="28">
        <f t="shared" ref="BL117" si="99">+BK117</f>
        <v>20.659867330016564</v>
      </c>
      <c r="BM117" s="28">
        <f t="shared" ref="BM117" si="100">+BL117</f>
        <v>20.659867330016564</v>
      </c>
      <c r="BN117" s="28">
        <f t="shared" ref="BN117" si="101">+BM117</f>
        <v>20.659867330016564</v>
      </c>
      <c r="BO117" s="28">
        <f t="shared" ref="BO117" si="102">+BN117</f>
        <v>20.659867330016564</v>
      </c>
      <c r="BP117" s="28">
        <f t="shared" ref="BP117" si="103">+BO117</f>
        <v>20.659867330016564</v>
      </c>
      <c r="BQ117" s="28">
        <f t="shared" ref="BQ117" si="104">+BP117</f>
        <v>20.659867330016564</v>
      </c>
      <c r="BR117" s="28">
        <f t="shared" ref="BR117" si="105">+BQ117</f>
        <v>20.659867330016564</v>
      </c>
    </row>
    <row r="118" spans="1:70" ht="15.6">
      <c r="A118" s="216"/>
      <c r="B118" s="240">
        <f>+'Ark1'!C1097</f>
        <v>2024</v>
      </c>
      <c r="C118" s="532">
        <f>+'Ark1'!L1097</f>
        <v>8</v>
      </c>
      <c r="D118" s="236" t="str">
        <f>VLOOKUP(C118,RNR!$F$16:$G$31,2)</f>
        <v>R</v>
      </c>
      <c r="E118" s="532">
        <f>+'Ark1'!D1097</f>
        <v>1</v>
      </c>
      <c r="F118" s="236" t="str">
        <f>VLOOKUP(E118,RNR!$D$2:$E$13,2)</f>
        <v>Jan</v>
      </c>
      <c r="G118" s="533">
        <f>+'Ark1'!Q1097</f>
        <v>53</v>
      </c>
      <c r="H118" s="533">
        <f>+'Ark1'!R1097</f>
        <v>136</v>
      </c>
      <c r="I118" s="29">
        <f>+IF(H118=0,"",'Ark1'!AG1097)</f>
        <v>30.166015702683126</v>
      </c>
      <c r="J118" s="29">
        <f>+IF(H118=0,"",'Ark1'!AH1097)</f>
        <v>0.73529411764705888</v>
      </c>
      <c r="K118" s="531"/>
      <c r="L118" s="468">
        <f>+'Ark1'!AI1097</f>
        <v>71</v>
      </c>
      <c r="M118" s="531"/>
      <c r="N118" s="32">
        <f>+IF(H118=0,"",'Ark1'!U1097)</f>
        <v>27.883823529411757</v>
      </c>
      <c r="O118" s="53"/>
      <c r="P118" s="29">
        <f>+IF(L118=0,"",'Ark1'!AJ1097)</f>
        <v>110.56619718309862</v>
      </c>
      <c r="Q118" s="531"/>
      <c r="R118" s="29">
        <f>+IF(L118=0,"",'Ark1'!AK1097)</f>
        <v>21.336514571341549</v>
      </c>
      <c r="S118" s="53"/>
      <c r="T118" s="238">
        <f>+IF(H118=0,"",'Ark1'!T1097)</f>
        <v>6.5882352941176485</v>
      </c>
      <c r="U118" s="34">
        <f>+IF(H118=0,"",'Ark1'!W1097)</f>
        <v>9.5588235294117627</v>
      </c>
      <c r="V118" s="34">
        <f>+IF(H118=0,"",'Ark1'!X1097)</f>
        <v>99.264705882352942</v>
      </c>
      <c r="W118" s="34">
        <f>+IF(H118=0,"",'Ark1'!Y1097)</f>
        <v>91.911764705882362</v>
      </c>
      <c r="X118" s="34">
        <f>+IF(H118=0,"",'Ark1'!Z1097)</f>
        <v>4.3246594661626112</v>
      </c>
      <c r="Y118" s="34">
        <f>+IF(H118=0,"",'Ark1'!Z1097)</f>
        <v>4.3246594661626112</v>
      </c>
      <c r="Z118" s="27">
        <f>+IF(H118=0,"",'Ark1'!AC1097)</f>
        <v>0</v>
      </c>
      <c r="AA118" s="34">
        <f>+IF(H118=0,"",'Ark1'!AE1097)</f>
        <v>0</v>
      </c>
      <c r="AB118" s="34">
        <f t="shared" ref="AB118:AB121" si="106">+IF(H118=0,"",+N118/C118)</f>
        <v>3.4854779411764696</v>
      </c>
      <c r="AC118" s="29">
        <f t="shared" ref="AC118:AC121" si="107">+IF(H118=0,"",G118/H118)</f>
        <v>0.38970588235294118</v>
      </c>
      <c r="AD118" s="216"/>
      <c r="AE118" s="27"/>
      <c r="AG118" s="29"/>
      <c r="AH118" s="27"/>
      <c r="AI118" s="28"/>
      <c r="AJ118" s="28"/>
      <c r="AN118" s="28"/>
    </row>
    <row r="119" spans="1:70" ht="15.6">
      <c r="A119" s="216"/>
      <c r="B119" s="240">
        <f>+'Ark1'!C1098</f>
        <v>2024</v>
      </c>
      <c r="C119" s="532">
        <f>+'Ark1'!L1098</f>
        <v>8</v>
      </c>
      <c r="D119" s="236" t="str">
        <f>VLOOKUP(C119,RNR!$F$16:$G$31,2)</f>
        <v>R</v>
      </c>
      <c r="E119" s="532">
        <f>+'Ark1'!D1098</f>
        <v>2</v>
      </c>
      <c r="F119" s="236" t="str">
        <f>VLOOKUP(E119,RNR!$D$2:$E$13,2)</f>
        <v>Feb</v>
      </c>
      <c r="G119" s="533">
        <f>+'Ark1'!Q1098</f>
        <v>86</v>
      </c>
      <c r="H119" s="533">
        <f>+'Ark1'!R1098</f>
        <v>124</v>
      </c>
      <c r="I119" s="29">
        <f>+IF(H119=0,"",'Ark1'!AG1098)</f>
        <v>26.50850350670714</v>
      </c>
      <c r="J119" s="29">
        <f>+IF(H119=0,"",'Ark1'!AH1098)</f>
        <v>0</v>
      </c>
      <c r="K119" s="531"/>
      <c r="L119" s="468">
        <f>+'Ark1'!AI1098</f>
        <v>109</v>
      </c>
      <c r="M119" s="531"/>
      <c r="N119" s="32">
        <f>+IF(H119=0,"",'Ark1'!U1098)</f>
        <v>31.060483870967733</v>
      </c>
      <c r="O119" s="53"/>
      <c r="P119" s="29">
        <f>+IF(L119=0,"",'Ark1'!AJ1098)</f>
        <v>112.2889908256881</v>
      </c>
      <c r="Q119" s="531"/>
      <c r="R119" s="29">
        <f>+IF(L119=0,"",'Ark1'!AK1098)</f>
        <v>21.936397845358695</v>
      </c>
      <c r="S119" s="53"/>
      <c r="T119" s="238">
        <f>+IF(H119=0,"",'Ark1'!T1098)</f>
        <v>6.8225806451612891</v>
      </c>
      <c r="U119" s="34">
        <f>+IF(H119=0,"",'Ark1'!W1098)</f>
        <v>16.129032258064512</v>
      </c>
      <c r="V119" s="34">
        <f>+IF(H119=0,"",'Ark1'!X1098)</f>
        <v>100</v>
      </c>
      <c r="W119" s="34">
        <f>+IF(H119=0,"",'Ark1'!Y1098)</f>
        <v>93.548387096774221</v>
      </c>
      <c r="X119" s="34">
        <f>+IF(H119=0,"",'Ark1'!Z1098)</f>
        <v>4.9852171555961196</v>
      </c>
      <c r="Y119" s="34">
        <f>+IF(H119=0,"",'Ark1'!Z1098)</f>
        <v>4.9852171555961196</v>
      </c>
      <c r="Z119" s="27">
        <f>+IF(H119=0,"",'Ark1'!AC1098)</f>
        <v>0</v>
      </c>
      <c r="AA119" s="34">
        <f>+IF(H119=0,"",'Ark1'!AE1098)</f>
        <v>0</v>
      </c>
      <c r="AB119" s="34">
        <f t="shared" si="106"/>
        <v>3.8825604838709666</v>
      </c>
      <c r="AC119" s="29">
        <f t="shared" si="107"/>
        <v>0.69354838709677424</v>
      </c>
      <c r="AD119" s="216"/>
      <c r="AE119" s="27"/>
      <c r="AG119" s="29"/>
      <c r="AH119" s="27"/>
      <c r="AI119" s="28"/>
      <c r="AJ119" s="28"/>
      <c r="AN119" s="28"/>
    </row>
    <row r="120" spans="1:70" ht="15.6">
      <c r="A120" s="216"/>
      <c r="B120" s="240">
        <f>+'Ark1'!C1099</f>
        <v>2024</v>
      </c>
      <c r="C120" s="532">
        <f>+'Ark1'!L1099</f>
        <v>8</v>
      </c>
      <c r="D120" s="236" t="str">
        <f>VLOOKUP(C120,RNR!$F$16:$G$31,2)</f>
        <v>R</v>
      </c>
      <c r="E120" s="532">
        <f>+'Ark1'!D1099</f>
        <v>3</v>
      </c>
      <c r="F120" s="236" t="str">
        <f>VLOOKUP(E120,RNR!$D$2:$E$13,2)</f>
        <v>Mar</v>
      </c>
      <c r="G120" s="533">
        <f>+'Ark1'!Q1099</f>
        <v>516</v>
      </c>
      <c r="H120" s="533">
        <f>+'Ark1'!R1099</f>
        <v>764</v>
      </c>
      <c r="I120" s="29">
        <f>+IF(H120=0,"",'Ark1'!AG1099)</f>
        <v>26.652719665271967</v>
      </c>
      <c r="J120" s="29">
        <f>+IF(H120=0,"",'Ark1'!AH1099)</f>
        <v>1.0471204188481675</v>
      </c>
      <c r="K120" s="531"/>
      <c r="L120" s="468">
        <f>+'Ark1'!AI1099</f>
        <v>597</v>
      </c>
      <c r="M120" s="531"/>
      <c r="N120" s="32">
        <f>+IF(H120=0,"",'Ark1'!U1099)</f>
        <v>30.099083769633506</v>
      </c>
      <c r="O120" s="53"/>
      <c r="P120" s="29">
        <f>+IF(L120=0,"",'Ark1'!AJ1099)</f>
        <v>111.5288107202681</v>
      </c>
      <c r="Q120" s="531"/>
      <c r="R120" s="29">
        <f>+IF(L120=0,"",'Ark1'!AK1099)</f>
        <v>21.271242038519976</v>
      </c>
      <c r="S120" s="53"/>
      <c r="T120" s="238">
        <f>+IF(H120=0,"",'Ark1'!T1099)</f>
        <v>6.6832460732984282</v>
      </c>
      <c r="U120" s="34">
        <f>+IF(H120=0,"",'Ark1'!W1099)</f>
        <v>16.492146596858642</v>
      </c>
      <c r="V120" s="34">
        <f>+IF(H120=0,"",'Ark1'!X1099)</f>
        <v>100</v>
      </c>
      <c r="W120" s="34">
        <f>+IF(H120=0,"",'Ark1'!Y1099)</f>
        <v>94.764397905759168</v>
      </c>
      <c r="X120" s="34">
        <f>+IF(H120=0,"",'Ark1'!Z1099)</f>
        <v>4.6557414532911316</v>
      </c>
      <c r="Y120" s="34">
        <f>+IF(H120=0,"",'Ark1'!Z1099)</f>
        <v>4.6557414532911316</v>
      </c>
      <c r="Z120" s="27">
        <f>+IF(H120=0,"",'Ark1'!AC1099)</f>
        <v>0</v>
      </c>
      <c r="AA120" s="34">
        <f>+IF(H120=0,"",'Ark1'!AE1099)</f>
        <v>0</v>
      </c>
      <c r="AB120" s="34">
        <f t="shared" si="106"/>
        <v>3.7623854712041882</v>
      </c>
      <c r="AC120" s="29">
        <f t="shared" si="107"/>
        <v>0.67539267015706805</v>
      </c>
      <c r="AD120" s="216"/>
      <c r="AE120" s="240"/>
      <c r="AG120" s="29"/>
      <c r="AH120" s="27"/>
      <c r="AI120" s="28"/>
      <c r="AJ120" s="28"/>
      <c r="AN120" s="28"/>
    </row>
    <row r="121" spans="1:70" ht="15.6">
      <c r="A121" s="216"/>
      <c r="B121" s="240">
        <f>+'Ark1'!C1100</f>
        <v>2024</v>
      </c>
      <c r="C121" s="532">
        <f>+'Ark1'!L1100</f>
        <v>8</v>
      </c>
      <c r="D121" s="236" t="str">
        <f>VLOOKUP(C121,RNR!$F$16:$G$31,2)</f>
        <v>R</v>
      </c>
      <c r="E121" s="532">
        <f>+'Ark1'!D1100</f>
        <v>4</v>
      </c>
      <c r="F121" s="236" t="str">
        <f>VLOOKUP(E121,RNR!$D$2:$E$13,2)</f>
        <v>Apr</v>
      </c>
      <c r="G121" s="533">
        <f>+'Ark1'!Q1100</f>
        <v>101</v>
      </c>
      <c r="H121" s="533">
        <f>+'Ark1'!R1100</f>
        <v>187</v>
      </c>
      <c r="I121" s="29">
        <f>+IF(H121=0,"",'Ark1'!AG1100)</f>
        <v>24.828080875972464</v>
      </c>
      <c r="J121" s="29">
        <f>+IF(H121=0,"",'Ark1'!AH1100)</f>
        <v>1.6042780748663099</v>
      </c>
      <c r="K121" s="531"/>
      <c r="L121" s="468">
        <f>+'Ark1'!AI1100</f>
        <v>139</v>
      </c>
      <c r="M121" s="531"/>
      <c r="N121" s="32">
        <f>+IF(H121=0,"",'Ark1'!U1100)</f>
        <v>26.470053475935831</v>
      </c>
      <c r="O121" s="53"/>
      <c r="P121" s="29">
        <f>+IF(L121=0,"",'Ark1'!AJ1100)</f>
        <v>107.04604316546764</v>
      </c>
      <c r="Q121" s="531"/>
      <c r="R121" s="29">
        <f>+IF(L121=0,"",'Ark1'!AK1100)</f>
        <v>21.333846334298112</v>
      </c>
      <c r="S121" s="53"/>
      <c r="T121" s="238">
        <f>+IF(H121=0,"",'Ark1'!T1100)</f>
        <v>6.641711229946524</v>
      </c>
      <c r="U121" s="34">
        <f>+IF(H121=0,"",'Ark1'!W1100)</f>
        <v>14.438502673796789</v>
      </c>
      <c r="V121" s="34">
        <f>+IF(H121=0,"",'Ark1'!X1100)</f>
        <v>95.721925133689822</v>
      </c>
      <c r="W121" s="34">
        <f>+IF(H121=0,"",'Ark1'!Y1100)</f>
        <v>69.51871657754009</v>
      </c>
      <c r="X121" s="34">
        <f>+IF(H121=0,"",'Ark1'!Z1100)</f>
        <v>6.3863374804541007</v>
      </c>
      <c r="Y121" s="34">
        <f>+IF(H121=0,"",'Ark1'!Z1100)</f>
        <v>6.3863374804541007</v>
      </c>
      <c r="Z121" s="27">
        <f>+IF(H121=0,"",'Ark1'!AC1100)</f>
        <v>0</v>
      </c>
      <c r="AA121" s="34">
        <f>+IF(H121=0,"",'Ark1'!AE1100)</f>
        <v>0</v>
      </c>
      <c r="AB121" s="34">
        <f t="shared" si="106"/>
        <v>3.3087566844919789</v>
      </c>
      <c r="AC121" s="29">
        <f t="shared" si="107"/>
        <v>0.5401069518716578</v>
      </c>
      <c r="AD121" s="216"/>
      <c r="AE121" s="219"/>
      <c r="AG121" s="29"/>
      <c r="AH121" s="27"/>
      <c r="AI121" s="219"/>
      <c r="AJ121" s="28"/>
      <c r="AN121" s="28"/>
    </row>
    <row r="122" spans="1:70" ht="15.6">
      <c r="A122" s="216"/>
      <c r="B122" s="240">
        <f>+'Ark1'!C1101</f>
        <v>2024</v>
      </c>
      <c r="C122" s="28">
        <f>+'Ark1'!L1101</f>
        <v>8</v>
      </c>
      <c r="D122" s="236" t="str">
        <f>VLOOKUP(C122,RNR!$F$16:$G$31,2)</f>
        <v>R</v>
      </c>
      <c r="E122" s="28">
        <f>+'Ark1'!D1101</f>
        <v>5</v>
      </c>
      <c r="F122" s="236" t="str">
        <f>VLOOKUP(E122,RNR!$D$2:$E$13,2)</f>
        <v>Mai</v>
      </c>
      <c r="G122" s="339">
        <f>+'Ark1'!Q1101</f>
        <v>135</v>
      </c>
      <c r="H122" s="339">
        <f>+'Ark1'!R1101</f>
        <v>271</v>
      </c>
      <c r="I122" s="29">
        <f>+IF(H122=0,"",'Ark1'!AG1101)</f>
        <v>24.508493506025605</v>
      </c>
      <c r="J122" s="29">
        <f>+IF(H122=0,"",'Ark1'!AH1101)</f>
        <v>0.36900369003690031</v>
      </c>
      <c r="K122" s="216"/>
      <c r="L122" s="468">
        <f>+'Ark1'!AI1101</f>
        <v>260</v>
      </c>
      <c r="M122" s="216"/>
      <c r="N122" s="32">
        <f>+IF(H122=0,"",'Ark1'!U1101)</f>
        <v>25.102214022140203</v>
      </c>
      <c r="O122" s="53"/>
      <c r="P122" s="29">
        <f>+IF(L122=0,"",'Ark1'!AJ1101)</f>
        <v>104.65653846153845</v>
      </c>
      <c r="Q122" s="216"/>
      <c r="R122" s="29">
        <f>+IF(L122=0,"",'Ark1'!AK1101)</f>
        <v>21.493453738511626</v>
      </c>
      <c r="S122" s="53"/>
      <c r="T122" s="238">
        <f>+IF(H122=0,"",'Ark1'!T1101)</f>
        <v>6.1291512915129189</v>
      </c>
      <c r="U122" s="34">
        <f>+IF(H122=0,"",'Ark1'!W1101)</f>
        <v>10.332103321033211</v>
      </c>
      <c r="V122" s="34">
        <f>+IF(H122=0,"",'Ark1'!X1101)</f>
        <v>95.20295202952029</v>
      </c>
      <c r="W122" s="34">
        <f>+IF(H122=0,"",'Ark1'!Y1101)</f>
        <v>58.671586715867186</v>
      </c>
      <c r="X122" s="34">
        <f>+IF(H122=0,"",'Ark1'!Z1101)</f>
        <v>6.4670549345240014</v>
      </c>
      <c r="Y122" s="34">
        <f>+IF(H122=0,"",'Ark1'!Z1101)</f>
        <v>6.4670549345240014</v>
      </c>
      <c r="Z122" s="27">
        <f>+IF(H122=0,"",'Ark1'!AC1101)</f>
        <v>0</v>
      </c>
      <c r="AA122" s="34">
        <f>+IF(H122=0,"",'Ark1'!AE1101)</f>
        <v>0</v>
      </c>
      <c r="AB122" s="34">
        <f t="shared" ref="AB122:AB129" si="108">+IF(H122=0,"",+N122/C122)</f>
        <v>3.1377767527675253</v>
      </c>
      <c r="AC122" s="29">
        <f t="shared" ref="AC122:AC129" si="109">+IF(H122=0,"",G122/H122)</f>
        <v>0.49815498154981552</v>
      </c>
      <c r="AD122" s="216"/>
      <c r="AE122" s="219"/>
      <c r="AG122" s="29"/>
      <c r="AH122" s="27"/>
      <c r="AI122" s="220"/>
      <c r="AJ122" s="28"/>
      <c r="AN122" s="28"/>
    </row>
    <row r="123" spans="1:70" ht="15.6">
      <c r="A123" s="216"/>
      <c r="B123" s="240">
        <f>+'Ark1'!C1102</f>
        <v>2024</v>
      </c>
      <c r="C123" s="28">
        <f>+'Ark1'!L1102</f>
        <v>8</v>
      </c>
      <c r="D123" s="236" t="str">
        <f>VLOOKUP(C123,RNR!$F$16:$G$31,2)</f>
        <v>R</v>
      </c>
      <c r="E123" s="28">
        <f>+'Ark1'!D1102</f>
        <v>6</v>
      </c>
      <c r="F123" s="236" t="str">
        <f>VLOOKUP(E123,RNR!$D$2:$E$13,2)</f>
        <v>Jun</v>
      </c>
      <c r="G123" s="339">
        <f>+'Ark1'!Q1102</f>
        <v>71</v>
      </c>
      <c r="H123" s="339">
        <f>+'Ark1'!R1102</f>
        <v>129</v>
      </c>
      <c r="I123" s="29">
        <f>+IF(H123=0,"",'Ark1'!AG1102)</f>
        <v>25.82381311111283</v>
      </c>
      <c r="J123" s="29">
        <f>+IF(H123=0,"",'Ark1'!AH1102)</f>
        <v>3.8759689922480622</v>
      </c>
      <c r="K123" s="216"/>
      <c r="L123" s="468">
        <f>+'Ark1'!AI1102</f>
        <v>127</v>
      </c>
      <c r="M123" s="216"/>
      <c r="N123" s="32">
        <f>+IF(H123=0,"",'Ark1'!U1102)</f>
        <v>25.77596899224806</v>
      </c>
      <c r="O123" s="53"/>
      <c r="P123" s="29">
        <f>+IF(L123=0,"",'Ark1'!AJ1102)</f>
        <v>106.88661417322828</v>
      </c>
      <c r="Q123" s="216"/>
      <c r="R123" s="29">
        <f>+IF(L123=0,"",'Ark1'!AK1102)</f>
        <v>20.876680660466882</v>
      </c>
      <c r="S123" s="53"/>
      <c r="T123" s="238">
        <f>+IF(H123=0,"",'Ark1'!T1102)</f>
        <v>5.8682170542635665</v>
      </c>
      <c r="U123" s="34">
        <f>+IF(H123=0,"",'Ark1'!W1102)</f>
        <v>8.5271317829457374</v>
      </c>
      <c r="V123" s="34">
        <f>+IF(H123=0,"",'Ark1'!X1102)</f>
        <v>96.124031007751938</v>
      </c>
      <c r="W123" s="34">
        <f>+IF(H123=0,"",'Ark1'!Y1102)</f>
        <v>65.891472868217079</v>
      </c>
      <c r="X123" s="34">
        <f>+IF(H123=0,"",'Ark1'!Z1102)</f>
        <v>5.7927082631783149</v>
      </c>
      <c r="Y123" s="34">
        <f>+IF(H123=0,"",'Ark1'!Z1102)</f>
        <v>5.7927082631783149</v>
      </c>
      <c r="Z123" s="27">
        <f>+IF(H123=0,"",'Ark1'!AC1102)</f>
        <v>0</v>
      </c>
      <c r="AA123" s="34">
        <f>+IF(H123=0,"",'Ark1'!AE1102)</f>
        <v>0</v>
      </c>
      <c r="AB123" s="34">
        <f t="shared" si="108"/>
        <v>3.2219961240310075</v>
      </c>
      <c r="AC123" s="29">
        <f t="shared" si="109"/>
        <v>0.55038759689922478</v>
      </c>
      <c r="AD123" s="216"/>
      <c r="AE123" s="219"/>
      <c r="AG123" s="29"/>
      <c r="AH123" s="27"/>
      <c r="AI123" s="220"/>
      <c r="AJ123" s="28"/>
      <c r="AN123" s="28"/>
    </row>
    <row r="124" spans="1:70" ht="15.6">
      <c r="A124" s="216"/>
      <c r="B124" s="240">
        <f>+'Ark1'!C1103</f>
        <v>2024</v>
      </c>
      <c r="C124" s="28">
        <f>+'Ark1'!L1103</f>
        <v>8</v>
      </c>
      <c r="D124" s="236" t="str">
        <f>VLOOKUP(C124,RNR!$F$16:$G$31,2)</f>
        <v>R</v>
      </c>
      <c r="E124" s="28">
        <f>+'Ark1'!D1103</f>
        <v>7</v>
      </c>
      <c r="F124" s="236" t="str">
        <f>VLOOKUP(E124,RNR!$D$2:$E$13,2)</f>
        <v>Jul</v>
      </c>
      <c r="G124" s="339">
        <f>+'Ark1'!Q1103</f>
        <v>25</v>
      </c>
      <c r="H124" s="339">
        <f>+'Ark1'!R1103</f>
        <v>39</v>
      </c>
      <c r="I124" s="29">
        <f>+IF(H124=0,"",'Ark1'!AG1103)</f>
        <v>18.791859149180905</v>
      </c>
      <c r="J124" s="29">
        <f>+IF(H124=0,"",'Ark1'!AH1103)</f>
        <v>2.5641025641025639</v>
      </c>
      <c r="K124" s="216"/>
      <c r="L124" s="468">
        <f>+'Ark1'!AI1103</f>
        <v>39</v>
      </c>
      <c r="M124" s="216"/>
      <c r="N124" s="32">
        <f>+IF(H124=0,"",'Ark1'!U1103)</f>
        <v>25.971794871794881</v>
      </c>
      <c r="O124" s="53"/>
      <c r="P124" s="29">
        <f>+IF(L124=0,"",'Ark1'!AJ1103)</f>
        <v>108.20769230769228</v>
      </c>
      <c r="Q124" s="216"/>
      <c r="R124" s="29">
        <f>+IF(L124=0,"",'Ark1'!AK1103)</f>
        <v>20.359403273419275</v>
      </c>
      <c r="S124" s="53"/>
      <c r="T124" s="238">
        <f>+IF(H124=0,"",'Ark1'!T1103)</f>
        <v>6.4102564102564097</v>
      </c>
      <c r="U124" s="34">
        <f>+IF(H124=0,"",'Ark1'!W1103)</f>
        <v>15.38461538461538</v>
      </c>
      <c r="V124" s="34">
        <f>+IF(H124=0,"",'Ark1'!X1103)</f>
        <v>100</v>
      </c>
      <c r="W124" s="34">
        <f>+IF(H124=0,"",'Ark1'!Y1103)</f>
        <v>71.79487179487181</v>
      </c>
      <c r="X124" s="34">
        <f>+IF(H124=0,"",'Ark1'!Z1103)</f>
        <v>4.1019663025999851</v>
      </c>
      <c r="Y124" s="34">
        <f>+IF(H124=0,"",'Ark1'!Z1103)</f>
        <v>4.1019663025999851</v>
      </c>
      <c r="Z124" s="27">
        <f>+IF(H124=0,"",'Ark1'!AC1103)</f>
        <v>0</v>
      </c>
      <c r="AA124" s="34">
        <f>+IF(H124=0,"",'Ark1'!AE1103)</f>
        <v>0</v>
      </c>
      <c r="AB124" s="34">
        <f t="shared" si="108"/>
        <v>3.2464743589743601</v>
      </c>
      <c r="AC124" s="29">
        <f t="shared" si="109"/>
        <v>0.64102564102564108</v>
      </c>
      <c r="AD124" s="216"/>
      <c r="AE124" s="219"/>
      <c r="AG124" s="29"/>
      <c r="AH124" s="27"/>
      <c r="AI124" s="220"/>
      <c r="AJ124" s="28"/>
      <c r="AN124" s="28"/>
    </row>
    <row r="125" spans="1:70" ht="15.6">
      <c r="A125" s="216"/>
      <c r="B125" s="240">
        <f>+'Ark1'!C1104</f>
        <v>2024</v>
      </c>
      <c r="C125" s="28">
        <f>+'Ark1'!L1104</f>
        <v>8</v>
      </c>
      <c r="D125" s="236" t="str">
        <f>VLOOKUP(C125,RNR!$F$16:$G$31,2)</f>
        <v>R</v>
      </c>
      <c r="E125" s="28">
        <f>+'Ark1'!D1104</f>
        <v>8</v>
      </c>
      <c r="F125" s="236" t="str">
        <f>VLOOKUP(E125,RNR!$D$2:$E$13,2)</f>
        <v>Aug</v>
      </c>
      <c r="G125" s="339">
        <f>+'Ark1'!Q1104</f>
        <v>593</v>
      </c>
      <c r="H125" s="339">
        <f>+'Ark1'!R1104</f>
        <v>1044</v>
      </c>
      <c r="I125" s="29">
        <f>+IF(H125=0,"",'Ark1'!AG1104)</f>
        <v>20.686031561133206</v>
      </c>
      <c r="J125" s="29">
        <f>+IF(H125=0,"",'Ark1'!AH1104)</f>
        <v>4.5019157088122608</v>
      </c>
      <c r="K125" s="216"/>
      <c r="L125" s="468">
        <f>+'Ark1'!AI1104</f>
        <v>1042</v>
      </c>
      <c r="M125" s="216"/>
      <c r="N125" s="32">
        <f>+IF(H125=0,"",'Ark1'!U1104)</f>
        <v>28.84885057471265</v>
      </c>
      <c r="O125" s="53"/>
      <c r="P125" s="29">
        <f>+IF(L125=0,"",'Ark1'!AJ1104)</f>
        <v>110.62188099808075</v>
      </c>
      <c r="Q125" s="216"/>
      <c r="R125" s="29">
        <f>+IF(L125=0,"",'Ark1'!AK1104)</f>
        <v>21.121860504310064</v>
      </c>
      <c r="S125" s="53"/>
      <c r="T125" s="238">
        <f>+IF(H125=0,"",'Ark1'!T1104)</f>
        <v>6.0823754789272018</v>
      </c>
      <c r="U125" s="34">
        <f>+IF(H125=0,"",'Ark1'!W1104)</f>
        <v>6.1302681992337176</v>
      </c>
      <c r="V125" s="34">
        <f>+IF(H125=0,"",'Ark1'!X1104)</f>
        <v>99.521072796934845</v>
      </c>
      <c r="W125" s="34">
        <f>+IF(H125=0,"",'Ark1'!Y1104)</f>
        <v>86.494252873563198</v>
      </c>
      <c r="X125" s="34">
        <f>+IF(H125=0,"",'Ark1'!Z1104)</f>
        <v>4.8498438396364447</v>
      </c>
      <c r="Y125" s="34">
        <f>+IF(H125=0,"",'Ark1'!Z1104)</f>
        <v>4.8498438396364447</v>
      </c>
      <c r="Z125" s="27">
        <f>+IF(H125=0,"",'Ark1'!AC1104)</f>
        <v>0</v>
      </c>
      <c r="AA125" s="34">
        <f>+IF(H125=0,"",'Ark1'!AE1104)</f>
        <v>0</v>
      </c>
      <c r="AB125" s="34">
        <f t="shared" si="108"/>
        <v>3.6061063218390812</v>
      </c>
      <c r="AC125" s="29">
        <f t="shared" si="109"/>
        <v>0.56800766283524906</v>
      </c>
      <c r="AD125" s="216"/>
      <c r="AE125" s="219"/>
      <c r="AG125" s="29"/>
      <c r="AH125" s="27"/>
      <c r="AI125" s="220"/>
      <c r="AJ125" s="28"/>
      <c r="AN125" s="28"/>
    </row>
    <row r="126" spans="1:70" ht="15.6">
      <c r="A126" s="216"/>
      <c r="B126" s="240">
        <f>+'Ark1'!C1105</f>
        <v>2024</v>
      </c>
      <c r="C126" s="28">
        <f>+'Ark1'!L1105</f>
        <v>8</v>
      </c>
      <c r="D126" s="236" t="str">
        <f>VLOOKUP(C126,RNR!$F$16:$G$31,2)</f>
        <v>R</v>
      </c>
      <c r="E126" s="28">
        <f>+'Ark1'!D1105</f>
        <v>9</v>
      </c>
      <c r="F126" s="236" t="str">
        <f>VLOOKUP(E126,RNR!$D$2:$E$13,2)</f>
        <v>Sep</v>
      </c>
      <c r="G126" s="339">
        <f>+'Ark1'!Q1105</f>
        <v>917</v>
      </c>
      <c r="H126" s="339">
        <f>+'Ark1'!R1105</f>
        <v>1622</v>
      </c>
      <c r="I126" s="29">
        <f>+IF(H126=0,"",'Ark1'!AG1105)</f>
        <v>24.956318623740753</v>
      </c>
      <c r="J126" s="29">
        <f>+IF(H126=0,"",'Ark1'!AH1105)</f>
        <v>3.1442663378545004</v>
      </c>
      <c r="K126" s="216"/>
      <c r="L126" s="468">
        <f>+'Ark1'!AI1105</f>
        <v>1616</v>
      </c>
      <c r="M126" s="216"/>
      <c r="N126" s="32">
        <f>+IF(H126=0,"",'Ark1'!U1105)</f>
        <v>28.337361282367461</v>
      </c>
      <c r="O126" s="53"/>
      <c r="P126" s="29">
        <f>+IF(L126=0,"",'Ark1'!AJ1105)</f>
        <v>109.93465346534661</v>
      </c>
      <c r="Q126" s="216"/>
      <c r="R126" s="29">
        <f>+IF(L126=0,"",'Ark1'!AK1105)</f>
        <v>21.066343146915877</v>
      </c>
      <c r="S126" s="53"/>
      <c r="T126" s="238">
        <f>+IF(H126=0,"",'Ark1'!T1105)</f>
        <v>6.2570900123304556</v>
      </c>
      <c r="U126" s="34">
        <f>+IF(H126=0,"",'Ark1'!W1105)</f>
        <v>9.6177558569667099</v>
      </c>
      <c r="V126" s="34">
        <f>+IF(H126=0,"",'Ark1'!X1105)</f>
        <v>99.383477188655988</v>
      </c>
      <c r="W126" s="34">
        <f>+IF(H126=0,"",'Ark1'!Y1105)</f>
        <v>85.758323057953135</v>
      </c>
      <c r="X126" s="34">
        <f>+IF(H126=0,"",'Ark1'!Z1105)</f>
        <v>4.6561002973748735</v>
      </c>
      <c r="Y126" s="34">
        <f>+IF(H126=0,"",'Ark1'!Z1105)</f>
        <v>4.6561002973748735</v>
      </c>
      <c r="Z126" s="27">
        <f>+IF(H126=0,"",'Ark1'!AC1105)</f>
        <v>0</v>
      </c>
      <c r="AA126" s="34">
        <f>+IF(H126=0,"",'Ark1'!AE1105)</f>
        <v>0</v>
      </c>
      <c r="AB126" s="34">
        <f t="shared" si="108"/>
        <v>3.5421701602959326</v>
      </c>
      <c r="AC126" s="29">
        <f t="shared" si="109"/>
        <v>0.56535141800246613</v>
      </c>
      <c r="AD126" s="216"/>
      <c r="AE126" s="219"/>
      <c r="AG126" s="29"/>
      <c r="AH126" s="27"/>
      <c r="AI126" s="220"/>
      <c r="AJ126" s="28"/>
      <c r="AN126" s="28"/>
    </row>
    <row r="127" spans="1:70" ht="15.6">
      <c r="A127" s="216"/>
      <c r="B127" s="240">
        <f>+'Ark1'!C1106</f>
        <v>2024</v>
      </c>
      <c r="C127" s="28">
        <f>+'Ark1'!L1106</f>
        <v>8</v>
      </c>
      <c r="D127" s="236" t="str">
        <f>VLOOKUP(C127,RNR!$F$16:$G$31,2)</f>
        <v>R</v>
      </c>
      <c r="E127" s="28">
        <f>+'Ark1'!D1106</f>
        <v>10</v>
      </c>
      <c r="F127" s="236" t="str">
        <f>VLOOKUP(E127,RNR!$D$2:$E$13,2)</f>
        <v>Okt</v>
      </c>
      <c r="G127" s="339">
        <f>+'Ark1'!Q1106</f>
        <v>2141</v>
      </c>
      <c r="H127" s="339">
        <f>+'Ark1'!R1106</f>
        <v>4002</v>
      </c>
      <c r="I127" s="29">
        <f>+IF(H127=0,"",'Ark1'!AG1106)</f>
        <v>26.097886406354405</v>
      </c>
      <c r="J127" s="29">
        <f>+IF(H127=0,"",'Ark1'!AH1106)</f>
        <v>3.2733633183408299</v>
      </c>
      <c r="K127" s="216"/>
      <c r="L127" s="468">
        <f>+'Ark1'!AI1106</f>
        <v>3993</v>
      </c>
      <c r="M127" s="216"/>
      <c r="N127" s="32">
        <f>+IF(H127=0,"",'Ark1'!U1106)</f>
        <v>29.178310844577716</v>
      </c>
      <c r="O127" s="53"/>
      <c r="P127" s="29">
        <f>+IF(L127=0,"",'Ark1'!AJ1106)</f>
        <v>111.09832206361132</v>
      </c>
      <c r="Q127" s="216"/>
      <c r="R127" s="29">
        <f>+IF(L127=0,"",'Ark1'!AK1106)</f>
        <v>21.152385568816101</v>
      </c>
      <c r="S127" s="53"/>
      <c r="T127" s="238">
        <f>+IF(H127=0,"",'Ark1'!T1106)</f>
        <v>6.1569215392303844</v>
      </c>
      <c r="U127" s="34">
        <f>+IF(H127=0,"",'Ark1'!W1106)</f>
        <v>6.6966516741629212</v>
      </c>
      <c r="V127" s="34">
        <f>+IF(H127=0,"",'Ark1'!X1106)</f>
        <v>99.775112443778099</v>
      </c>
      <c r="W127" s="34">
        <f>+IF(H127=0,"",'Ark1'!Y1106)</f>
        <v>90.954522738630686</v>
      </c>
      <c r="X127" s="34">
        <f>+IF(H127=0,"",'Ark1'!Z1106)</f>
        <v>4.3116451852192341</v>
      </c>
      <c r="Y127" s="34">
        <f>+IF(H127=0,"",'Ark1'!Z1106)</f>
        <v>4.3116451852192341</v>
      </c>
      <c r="Z127" s="27">
        <f>+IF(H127=0,"",'Ark1'!AC1106)</f>
        <v>0</v>
      </c>
      <c r="AA127" s="34">
        <f>+IF(H127=0,"",'Ark1'!AE1106)</f>
        <v>0</v>
      </c>
      <c r="AB127" s="34">
        <f t="shared" si="108"/>
        <v>3.6472888555722145</v>
      </c>
      <c r="AC127" s="29">
        <f t="shared" si="109"/>
        <v>0.53498250874562714</v>
      </c>
      <c r="AD127" s="216"/>
      <c r="AE127" s="219"/>
      <c r="AG127" s="29"/>
      <c r="AH127" s="27"/>
      <c r="AI127" s="220"/>
      <c r="AJ127" s="28"/>
      <c r="AN127" s="28"/>
    </row>
    <row r="128" spans="1:70" ht="15.6">
      <c r="A128" s="216"/>
      <c r="B128" s="240">
        <f>+'Ark1'!C1107</f>
        <v>2024</v>
      </c>
      <c r="C128" s="28">
        <f>+'Ark1'!L1107</f>
        <v>8</v>
      </c>
      <c r="D128" s="236" t="str">
        <f>VLOOKUP(C128,RNR!$F$16:$G$31,2)</f>
        <v>R</v>
      </c>
      <c r="E128" s="28">
        <f>+'Ark1'!D1107</f>
        <v>11</v>
      </c>
      <c r="F128" s="236" t="str">
        <f>VLOOKUP(E128,RNR!$D$2:$E$13,2)</f>
        <v>Nov</v>
      </c>
      <c r="G128" s="339">
        <f>+'Ark1'!Q1107</f>
        <v>800</v>
      </c>
      <c r="H128" s="339">
        <f>+'Ark1'!R1107</f>
        <v>1304</v>
      </c>
      <c r="I128" s="29">
        <f>+IF(H128=0,"",'Ark1'!AG1107)</f>
        <v>26.039979689278994</v>
      </c>
      <c r="J128" s="29">
        <f>+IF(H128=0,"",'Ark1'!AH1107)</f>
        <v>1.3803680981595097</v>
      </c>
      <c r="K128" s="216"/>
      <c r="L128" s="468">
        <f>+'Ark1'!AI1107</f>
        <v>1301</v>
      </c>
      <c r="M128" s="216"/>
      <c r="N128" s="32">
        <f>+IF(H128=0,"",'Ark1'!U1107)</f>
        <v>29.063113496932555</v>
      </c>
      <c r="O128" s="53"/>
      <c r="P128" s="29">
        <f>+IF(L128=0,"",'Ark1'!AJ1107)</f>
        <v>111.08093774019972</v>
      </c>
      <c r="Q128" s="216"/>
      <c r="R128" s="29">
        <f>+IF(L128=0,"",'Ark1'!AK1107)</f>
        <v>21.089598287552715</v>
      </c>
      <c r="S128" s="53"/>
      <c r="T128" s="238">
        <f>+IF(H128=0,"",'Ark1'!T1107)</f>
        <v>6.2453987730061353</v>
      </c>
      <c r="U128" s="34">
        <f>+IF(H128=0,"",'Ark1'!W1107)</f>
        <v>5.5214723926380387</v>
      </c>
      <c r="V128" s="34">
        <f>+IF(H128=0,"",'Ark1'!X1107)</f>
        <v>99.769938650306713</v>
      </c>
      <c r="W128" s="34">
        <f>+IF(H128=0,"",'Ark1'!Y1107)</f>
        <v>92.101226993864998</v>
      </c>
      <c r="X128" s="34">
        <f>+IF(H128=0,"",'Ark1'!Z1107)</f>
        <v>4.1553310203827607</v>
      </c>
      <c r="Y128" s="34">
        <f>+IF(H128=0,"",'Ark1'!Z1107)</f>
        <v>4.1553310203827607</v>
      </c>
      <c r="Z128" s="27">
        <f>+IF(H128=0,"",'Ark1'!AC1107)</f>
        <v>0</v>
      </c>
      <c r="AA128" s="34">
        <f>+IF(H128=0,"",'Ark1'!AE1107)</f>
        <v>0</v>
      </c>
      <c r="AB128" s="34">
        <f t="shared" si="108"/>
        <v>3.6328891871165694</v>
      </c>
      <c r="AC128" s="29">
        <f t="shared" si="109"/>
        <v>0.61349693251533743</v>
      </c>
      <c r="AD128" s="216"/>
      <c r="AE128" s="219"/>
      <c r="AG128" s="29"/>
      <c r="AH128" s="27"/>
      <c r="AI128" s="220"/>
      <c r="AJ128" s="28"/>
      <c r="AN128" s="28"/>
    </row>
    <row r="129" spans="1:70" ht="15.6">
      <c r="A129" s="216"/>
      <c r="B129" s="240">
        <f>+'Ark1'!C1108</f>
        <v>2024</v>
      </c>
      <c r="C129" s="28">
        <f>+'Ark1'!L1108</f>
        <v>8</v>
      </c>
      <c r="D129" s="236" t="str">
        <f>VLOOKUP(C129,RNR!$F$16:$G$31,2)</f>
        <v>R</v>
      </c>
      <c r="E129" s="28">
        <f>+'Ark1'!D1108</f>
        <v>12</v>
      </c>
      <c r="F129" s="236" t="str">
        <f>VLOOKUP(E129,RNR!$D$2:$E$13,2)</f>
        <v>Des</v>
      </c>
      <c r="G129" s="339">
        <f>+'Ark1'!Q1108</f>
        <v>77</v>
      </c>
      <c r="H129" s="339">
        <f>+'Ark1'!R1108</f>
        <v>102</v>
      </c>
      <c r="I129" s="29">
        <f>+IF(H129=0,"",'Ark1'!AG1108)</f>
        <v>22.618489339085858</v>
      </c>
      <c r="J129" s="29">
        <f>+IF(H129=0,"",'Ark1'!AH1108)</f>
        <v>0.98039215686274495</v>
      </c>
      <c r="K129" s="216"/>
      <c r="L129" s="468">
        <f>+'Ark1'!AI1108</f>
        <v>102</v>
      </c>
      <c r="M129" s="216"/>
      <c r="N129" s="32">
        <f>+IF(H129=0,"",'Ark1'!U1108)</f>
        <v>28.371568627450998</v>
      </c>
      <c r="O129" s="53"/>
      <c r="P129" s="29">
        <f>+IF(L129=0,"",'Ark1'!AJ1108)</f>
        <v>110.0303921568628</v>
      </c>
      <c r="Q129" s="216"/>
      <c r="R129" s="29">
        <f>+IF(L129=0,"",'Ark1'!AK1108)</f>
        <v>21.128950753871685</v>
      </c>
      <c r="S129" s="53"/>
      <c r="T129" s="238">
        <f>+IF(H129=0,"",'Ark1'!T1108)</f>
        <v>6.3039215686274508</v>
      </c>
      <c r="U129" s="34">
        <f>+IF(H129=0,"",'Ark1'!W1108)</f>
        <v>4.9019607843137267</v>
      </c>
      <c r="V129" s="34">
        <f>+IF(H129=0,"",'Ark1'!X1108)</f>
        <v>100</v>
      </c>
      <c r="W129" s="34">
        <f>+IF(H129=0,"",'Ark1'!Y1108)</f>
        <v>85.294117647058812</v>
      </c>
      <c r="X129" s="34">
        <f>+IF(H129=0,"",'Ark1'!Z1108)</f>
        <v>4.5061913279958654</v>
      </c>
      <c r="Y129" s="34">
        <f>+IF(H129=0,"",'Ark1'!Z1108)</f>
        <v>4.5061913279958654</v>
      </c>
      <c r="Z129" s="27">
        <f>+IF(H129=0,"",'Ark1'!AC1108)</f>
        <v>0</v>
      </c>
      <c r="AA129" s="34">
        <f>+IF(H129=0,"",'Ark1'!AE1108)</f>
        <v>0</v>
      </c>
      <c r="AB129" s="34">
        <f t="shared" si="108"/>
        <v>3.5464460784313747</v>
      </c>
      <c r="AC129" s="29">
        <f t="shared" si="109"/>
        <v>0.75490196078431371</v>
      </c>
      <c r="AD129" s="216"/>
      <c r="AE129" s="219"/>
      <c r="AG129" s="29"/>
      <c r="AH129" s="27"/>
      <c r="AI129" s="220"/>
      <c r="AJ129" s="28"/>
      <c r="AN129" s="28"/>
    </row>
    <row r="130" spans="1:70" ht="19.8">
      <c r="A130" s="216"/>
      <c r="B130" s="216"/>
      <c r="C130" s="216"/>
      <c r="D130" s="349"/>
      <c r="E130" s="349"/>
      <c r="F130" s="349"/>
      <c r="G130" s="349"/>
      <c r="H130" s="349"/>
      <c r="I130" s="217"/>
      <c r="J130" s="217"/>
      <c r="K130" s="217"/>
      <c r="L130" s="217"/>
      <c r="M130" s="217"/>
      <c r="N130" s="216"/>
      <c r="O130" s="216"/>
      <c r="P130" s="216"/>
      <c r="Q130" s="216"/>
      <c r="R130" s="216"/>
      <c r="S130" s="216"/>
      <c r="T130" s="216"/>
      <c r="U130" s="218"/>
      <c r="V130" s="218"/>
      <c r="W130" s="218"/>
      <c r="X130" s="218"/>
      <c r="Y130" s="218"/>
      <c r="Z130" s="216"/>
      <c r="AA130" s="218"/>
      <c r="AB130" s="218"/>
      <c r="AC130" s="217"/>
      <c r="AD130" s="216"/>
      <c r="AE130" s="219"/>
      <c r="AG130" s="29"/>
      <c r="AH130" s="27"/>
      <c r="AI130" s="220"/>
      <c r="AJ130" s="28"/>
      <c r="AN130" s="28"/>
      <c r="BF130" s="232"/>
    </row>
    <row r="131" spans="1:70" ht="19.8">
      <c r="A131" s="216"/>
      <c r="B131" s="216"/>
      <c r="C131" s="234" t="s">
        <v>0</v>
      </c>
      <c r="D131" s="349"/>
      <c r="E131" s="352" t="str">
        <f>+D133</f>
        <v>R+</v>
      </c>
      <c r="F131" s="349"/>
      <c r="G131" s="349"/>
      <c r="H131" s="367">
        <f>SUM(H133:H144)</f>
        <v>6462</v>
      </c>
      <c r="I131" s="217"/>
      <c r="J131" s="217"/>
      <c r="K131" s="217"/>
      <c r="L131" s="217"/>
      <c r="M131" s="217"/>
      <c r="N131" s="265">
        <f>+Klasse!M19</f>
        <v>33.34271123491169</v>
      </c>
      <c r="O131" s="216"/>
      <c r="P131" s="216"/>
      <c r="Q131" s="216"/>
      <c r="R131" s="216"/>
      <c r="S131" s="216"/>
      <c r="T131" s="216"/>
      <c r="U131" s="218"/>
      <c r="V131" s="218"/>
      <c r="W131" s="218"/>
      <c r="X131" s="218"/>
      <c r="Y131" s="218"/>
      <c r="Z131" s="216"/>
      <c r="AA131" s="218"/>
      <c r="AB131" s="265">
        <f>+N131/C137</f>
        <v>3.7047456927679656</v>
      </c>
      <c r="AC131" s="217"/>
      <c r="AD131" s="216"/>
      <c r="AE131" s="219"/>
      <c r="AG131" s="29"/>
      <c r="AH131" s="27"/>
      <c r="AI131" s="220"/>
      <c r="AJ131" s="28"/>
      <c r="AN131" s="28"/>
      <c r="BF131" s="232"/>
    </row>
    <row r="132" spans="1:70" ht="19.8">
      <c r="A132" s="216"/>
      <c r="B132" s="216"/>
      <c r="C132" s="216"/>
      <c r="D132" s="349"/>
      <c r="E132" s="349"/>
      <c r="F132" s="349"/>
      <c r="G132" s="349"/>
      <c r="H132" s="349"/>
      <c r="I132" s="217"/>
      <c r="J132" s="217"/>
      <c r="K132" s="217"/>
      <c r="L132" s="217"/>
      <c r="M132" s="217"/>
      <c r="N132" s="216"/>
      <c r="O132" s="216"/>
      <c r="P132" s="216"/>
      <c r="Q132" s="216"/>
      <c r="R132" s="216"/>
      <c r="S132" s="216"/>
      <c r="T132" s="216"/>
      <c r="U132" s="218"/>
      <c r="V132" s="218"/>
      <c r="W132" s="218"/>
      <c r="X132" s="218"/>
      <c r="Y132" s="218"/>
      <c r="Z132" s="216"/>
      <c r="AA132" s="218"/>
      <c r="AB132" s="218"/>
      <c r="AC132" s="218"/>
      <c r="AD132" s="218"/>
      <c r="AE132" s="219"/>
      <c r="AG132" s="29"/>
      <c r="AH132" s="27"/>
      <c r="AI132" s="220"/>
      <c r="AJ132" s="28"/>
      <c r="AN132" s="28"/>
      <c r="BF132" s="232">
        <f>1+BF136</f>
        <v>1</v>
      </c>
      <c r="BG132" s="28">
        <v>20.659867330016564</v>
      </c>
      <c r="BH132" s="28">
        <f t="shared" ref="BH132" si="110">+BG132</f>
        <v>20.659867330016564</v>
      </c>
      <c r="BI132" s="28">
        <f t="shared" ref="BI132" si="111">+BH132</f>
        <v>20.659867330016564</v>
      </c>
      <c r="BJ132" s="28">
        <f t="shared" ref="BJ132" si="112">+BI132</f>
        <v>20.659867330016564</v>
      </c>
      <c r="BK132" s="28">
        <f t="shared" ref="BK132" si="113">+BJ132</f>
        <v>20.659867330016564</v>
      </c>
      <c r="BL132" s="28">
        <f t="shared" ref="BL132" si="114">+BK132</f>
        <v>20.659867330016564</v>
      </c>
      <c r="BM132" s="28">
        <f t="shared" ref="BM132" si="115">+BL132</f>
        <v>20.659867330016564</v>
      </c>
      <c r="BN132" s="28">
        <f t="shared" ref="BN132" si="116">+BM132</f>
        <v>20.659867330016564</v>
      </c>
      <c r="BO132" s="28">
        <f t="shared" ref="BO132" si="117">+BN132</f>
        <v>20.659867330016564</v>
      </c>
      <c r="BP132" s="28">
        <f t="shared" ref="BP132" si="118">+BO132</f>
        <v>20.659867330016564</v>
      </c>
      <c r="BQ132" s="28">
        <f t="shared" ref="BQ132" si="119">+BP132</f>
        <v>20.659867330016564</v>
      </c>
      <c r="BR132" s="28">
        <f t="shared" ref="BR132" si="120">+BQ132</f>
        <v>20.659867330016564</v>
      </c>
    </row>
    <row r="133" spans="1:70" ht="15.6">
      <c r="A133" s="216"/>
      <c r="B133" s="240">
        <f>+'Ark1'!C1109</f>
        <v>2024</v>
      </c>
      <c r="C133" s="236">
        <f>+'Ark1'!L1109</f>
        <v>9</v>
      </c>
      <c r="D133" s="236" t="str">
        <f>VLOOKUP(C133,RNR!$F$16:$G$31,2)</f>
        <v>R+</v>
      </c>
      <c r="E133" s="236">
        <f>+'Ark1'!D1109</f>
        <v>1</v>
      </c>
      <c r="F133" s="236" t="str">
        <f>VLOOKUP(E133,RNR!$D$2:$E$13,2)</f>
        <v>Jan</v>
      </c>
      <c r="G133" s="353">
        <f>+'Ark1'!Q1109</f>
        <v>53</v>
      </c>
      <c r="H133" s="353">
        <f>+'Ark1'!R1109</f>
        <v>113</v>
      </c>
      <c r="I133" s="237">
        <f>+IF(H133=0,"",'Ark1'!AG1109)</f>
        <v>29.738049971760628</v>
      </c>
      <c r="J133" s="237">
        <f>+IF(H133=0,"",'Ark1'!AH1109)</f>
        <v>0.88495575221238942</v>
      </c>
      <c r="K133" s="531"/>
      <c r="L133" s="468">
        <f>+'Ark1'!AI1109</f>
        <v>73</v>
      </c>
      <c r="M133" s="531"/>
      <c r="N133" s="32">
        <f>+IF(H133=0,"",'Ark1'!U1109)</f>
        <v>33.083185840707969</v>
      </c>
      <c r="O133" s="53"/>
      <c r="P133" s="29">
        <f>+IF(L133=0,"",'Ark1'!AJ1109)</f>
        <v>111.87123287671238</v>
      </c>
      <c r="Q133" s="531"/>
      <c r="R133" s="29">
        <f>+IF(L133=0,"",'Ark1'!AK1109)</f>
        <v>23.984802393895581</v>
      </c>
      <c r="S133" s="53"/>
      <c r="T133" s="238">
        <f>+IF(H133=0,"",'Ark1'!T1109)</f>
        <v>7.4955752212389379</v>
      </c>
      <c r="U133" s="239">
        <f>+IF(H133=0,"",'Ark1'!W1109)</f>
        <v>23.008849557522122</v>
      </c>
      <c r="V133" s="239">
        <f>+IF(H133=0,"",'Ark1'!X1109)</f>
        <v>100</v>
      </c>
      <c r="W133" s="239">
        <f>+IF(H133=0,"",'Ark1'!Y1109)</f>
        <v>96.460176991150433</v>
      </c>
      <c r="X133" s="239">
        <f>+IF(H133=0,"",'Ark1'!Z1109)</f>
        <v>6.3735751856300054</v>
      </c>
      <c r="Y133" s="239">
        <f>+IF(H133=0,"",'Ark1'!Z1109)</f>
        <v>6.3735751856300054</v>
      </c>
      <c r="Z133" s="238">
        <f>+IF(H133=0,"",'Ark1'!AC1109)</f>
        <v>0</v>
      </c>
      <c r="AA133" s="239">
        <f>+IF(H133=0,"",'Ark1'!AE1109)</f>
        <v>0</v>
      </c>
      <c r="AB133" s="239">
        <f t="shared" ref="AB133:AB136" si="121">+IF(H133=0,"",+N133/C133)</f>
        <v>3.675909537856441</v>
      </c>
      <c r="AC133" s="237">
        <f t="shared" ref="AC133:AC136" si="122">+IF(H133=0,"",G133/H133)</f>
        <v>0.46902654867256638</v>
      </c>
      <c r="AD133" s="216"/>
      <c r="AE133" s="219"/>
      <c r="AG133" s="29"/>
      <c r="AH133" s="27"/>
      <c r="AI133" s="220"/>
      <c r="AJ133" s="28"/>
      <c r="AN133" s="28"/>
    </row>
    <row r="134" spans="1:70" ht="15.6">
      <c r="A134" s="216"/>
      <c r="B134" s="240">
        <f>+'Ark1'!C1110</f>
        <v>2024</v>
      </c>
      <c r="C134" s="236">
        <f>+'Ark1'!L1110</f>
        <v>9</v>
      </c>
      <c r="D134" s="236" t="str">
        <f>VLOOKUP(C134,RNR!$F$16:$G$31,2)</f>
        <v>R+</v>
      </c>
      <c r="E134" s="236">
        <f>+'Ark1'!D1110</f>
        <v>2</v>
      </c>
      <c r="F134" s="236" t="str">
        <f>VLOOKUP(E134,RNR!$D$2:$E$13,2)</f>
        <v>Feb</v>
      </c>
      <c r="G134" s="353">
        <f>+'Ark1'!Q1110</f>
        <v>96</v>
      </c>
      <c r="H134" s="353">
        <f>+'Ark1'!R1110</f>
        <v>130</v>
      </c>
      <c r="I134" s="237">
        <f>+IF(H134=0,"",'Ark1'!AG1110)</f>
        <v>29.974603043505176</v>
      </c>
      <c r="J134" s="237">
        <f>+IF(H134=0,"",'Ark1'!AH1110)</f>
        <v>0</v>
      </c>
      <c r="K134" s="531"/>
      <c r="L134" s="468">
        <f>+'Ark1'!AI1110</f>
        <v>114</v>
      </c>
      <c r="M134" s="531"/>
      <c r="N134" s="32">
        <f>+IF(H134=0,"",'Ark1'!U1110)</f>
        <v>33.500769230769208</v>
      </c>
      <c r="O134" s="53"/>
      <c r="P134" s="29">
        <f>+IF(L134=0,"",'Ark1'!AJ1110)</f>
        <v>111.56842105263161</v>
      </c>
      <c r="Q134" s="531"/>
      <c r="R134" s="29">
        <f>+IF(L134=0,"",'Ark1'!AK1110)</f>
        <v>23.89533611879364</v>
      </c>
      <c r="S134" s="53"/>
      <c r="T134" s="238">
        <f>+IF(H134=0,"",'Ark1'!T1110)</f>
        <v>7.3538461538461517</v>
      </c>
      <c r="U134" s="239">
        <f>+IF(H134=0,"",'Ark1'!W1110)</f>
        <v>20.769230769230777</v>
      </c>
      <c r="V134" s="239">
        <f>+IF(H134=0,"",'Ark1'!X1110)</f>
        <v>100</v>
      </c>
      <c r="W134" s="239">
        <f>+IF(H134=0,"",'Ark1'!Y1110)</f>
        <v>98.461538461538439</v>
      </c>
      <c r="X134" s="239">
        <f>+IF(H134=0,"",'Ark1'!Z1110)</f>
        <v>4.8021709217947759</v>
      </c>
      <c r="Y134" s="239">
        <f>+IF(H134=0,"",'Ark1'!Z1110)</f>
        <v>4.8021709217947759</v>
      </c>
      <c r="Z134" s="238">
        <f>+IF(H134=0,"",'Ark1'!AC1110)</f>
        <v>0</v>
      </c>
      <c r="AA134" s="239">
        <f>+IF(H134=0,"",'Ark1'!AE1110)</f>
        <v>0</v>
      </c>
      <c r="AB134" s="239">
        <f t="shared" si="121"/>
        <v>3.7223076923076897</v>
      </c>
      <c r="AC134" s="237">
        <f t="shared" si="122"/>
        <v>0.7384615384615385</v>
      </c>
      <c r="AD134" s="216"/>
      <c r="AE134" s="219"/>
      <c r="AG134" s="29"/>
      <c r="AH134" s="27"/>
      <c r="AI134" s="220"/>
      <c r="AJ134" s="28"/>
      <c r="AN134" s="28"/>
    </row>
    <row r="135" spans="1:70" ht="15.6">
      <c r="A135" s="216"/>
      <c r="B135" s="240">
        <f>+'Ark1'!C1111</f>
        <v>2024</v>
      </c>
      <c r="C135" s="236">
        <f>+'Ark1'!L1111</f>
        <v>9</v>
      </c>
      <c r="D135" s="236" t="str">
        <f>VLOOKUP(C135,RNR!$F$16:$G$31,2)</f>
        <v>R+</v>
      </c>
      <c r="E135" s="236">
        <f>+'Ark1'!D1111</f>
        <v>3</v>
      </c>
      <c r="F135" s="236" t="str">
        <f>VLOOKUP(E135,RNR!$D$2:$E$13,2)</f>
        <v>Mar</v>
      </c>
      <c r="G135" s="353">
        <f>+'Ark1'!Q1111</f>
        <v>573</v>
      </c>
      <c r="H135" s="353">
        <f>+'Ark1'!R1111</f>
        <v>798</v>
      </c>
      <c r="I135" s="237">
        <f>+IF(H135=0,"",'Ark1'!AG1111)</f>
        <v>31.913791304952536</v>
      </c>
      <c r="J135" s="237">
        <f>+IF(H135=0,"",'Ark1'!AH1111)</f>
        <v>0.75187969924812015</v>
      </c>
      <c r="K135" s="531"/>
      <c r="L135" s="468">
        <f>+'Ark1'!AI1111</f>
        <v>672</v>
      </c>
      <c r="M135" s="531"/>
      <c r="N135" s="32">
        <f>+IF(H135=0,"",'Ark1'!U1111)</f>
        <v>34.504887218045113</v>
      </c>
      <c r="O135" s="53"/>
      <c r="P135" s="29">
        <f>+IF(L135=0,"",'Ark1'!AJ1111)</f>
        <v>112.54940476190482</v>
      </c>
      <c r="Q135" s="531"/>
      <c r="R135" s="29">
        <f>+IF(L135=0,"",'Ark1'!AK1111)</f>
        <v>23.901152828566957</v>
      </c>
      <c r="S135" s="53"/>
      <c r="T135" s="238">
        <f>+IF(H135=0,"",'Ark1'!T1111)</f>
        <v>7.5463659147869695</v>
      </c>
      <c r="U135" s="239">
        <f>+IF(H135=0,"",'Ark1'!W1111)</f>
        <v>26.315789473684205</v>
      </c>
      <c r="V135" s="239">
        <f>+IF(H135=0,"",'Ark1'!X1111)</f>
        <v>100</v>
      </c>
      <c r="W135" s="239">
        <f>+IF(H135=0,"",'Ark1'!Y1111)</f>
        <v>99.498746867167966</v>
      </c>
      <c r="X135" s="239">
        <f>+IF(H135=0,"",'Ark1'!Z1111)</f>
        <v>5.130967818227897</v>
      </c>
      <c r="Y135" s="239">
        <f>+IF(H135=0,"",'Ark1'!Z1111)</f>
        <v>5.130967818227897</v>
      </c>
      <c r="Z135" s="238">
        <f>+IF(H135=0,"",'Ark1'!AC1111)</f>
        <v>0</v>
      </c>
      <c r="AA135" s="239">
        <f>+IF(H135=0,"",'Ark1'!AE1111)</f>
        <v>0</v>
      </c>
      <c r="AB135" s="239">
        <f t="shared" si="121"/>
        <v>3.8338763575605679</v>
      </c>
      <c r="AC135" s="237">
        <f t="shared" si="122"/>
        <v>0.71804511278195493</v>
      </c>
      <c r="AD135" s="216"/>
      <c r="AE135" s="219"/>
      <c r="AG135" s="29"/>
      <c r="AH135" s="27"/>
      <c r="AI135" s="220"/>
      <c r="AJ135" s="28"/>
      <c r="AN135" s="28"/>
    </row>
    <row r="136" spans="1:70" ht="15.6">
      <c r="A136" s="216"/>
      <c r="B136" s="240">
        <f>+'Ark1'!C1112</f>
        <v>2024</v>
      </c>
      <c r="C136" s="236">
        <f>+'Ark1'!L1112</f>
        <v>9</v>
      </c>
      <c r="D136" s="236" t="str">
        <f>VLOOKUP(C136,RNR!$F$16:$G$31,2)</f>
        <v>R+</v>
      </c>
      <c r="E136" s="236">
        <f>+'Ark1'!D1112</f>
        <v>4</v>
      </c>
      <c r="F136" s="236" t="str">
        <f>VLOOKUP(E136,RNR!$D$2:$E$13,2)</f>
        <v>Apr</v>
      </c>
      <c r="G136" s="353">
        <f>+'Ark1'!Q1112</f>
        <v>100</v>
      </c>
      <c r="H136" s="353">
        <f>+'Ark1'!R1112</f>
        <v>148</v>
      </c>
      <c r="I136" s="237">
        <f>+IF(H136=0,"",'Ark1'!AG1112)</f>
        <v>24.31796636354062</v>
      </c>
      <c r="J136" s="237">
        <f>+IF(H136=0,"",'Ark1'!AH1112)</f>
        <v>4.7297297297297316</v>
      </c>
      <c r="K136" s="531"/>
      <c r="L136" s="468">
        <f>+'Ark1'!AI1112</f>
        <v>131</v>
      </c>
      <c r="M136" s="531"/>
      <c r="N136" s="32">
        <f>+IF(H136=0,"",'Ark1'!U1112)</f>
        <v>32.758108108108104</v>
      </c>
      <c r="O136" s="53"/>
      <c r="P136" s="29">
        <f>+IF(L136=0,"",'Ark1'!AJ1112)</f>
        <v>109.7725190839695</v>
      </c>
      <c r="Q136" s="531"/>
      <c r="R136" s="29">
        <f>+IF(L136=0,"",'Ark1'!AK1112)</f>
        <v>23.952976628359956</v>
      </c>
      <c r="S136" s="53"/>
      <c r="T136" s="238">
        <f>+IF(H136=0,"",'Ark1'!T1112)</f>
        <v>7.6148648648648658</v>
      </c>
      <c r="U136" s="239">
        <f>+IF(H136=0,"",'Ark1'!W1112)</f>
        <v>27.027027027027032</v>
      </c>
      <c r="V136" s="239">
        <f>+IF(H136=0,"",'Ark1'!X1112)</f>
        <v>97.297297297297305</v>
      </c>
      <c r="W136" s="239">
        <f>+IF(H136=0,"",'Ark1'!Y1112)</f>
        <v>89.864864864864884</v>
      </c>
      <c r="X136" s="239">
        <f>+IF(H136=0,"",'Ark1'!Z1112)</f>
        <v>7.5406467346974368</v>
      </c>
      <c r="Y136" s="239">
        <f>+IF(H136=0,"",'Ark1'!Z1112)</f>
        <v>7.5406467346974368</v>
      </c>
      <c r="Z136" s="238">
        <f>+IF(H136=0,"",'Ark1'!AC1112)</f>
        <v>0</v>
      </c>
      <c r="AA136" s="239">
        <f>+IF(H136=0,"",'Ark1'!AE1112)</f>
        <v>0</v>
      </c>
      <c r="AB136" s="239">
        <f t="shared" si="121"/>
        <v>3.6397897897897895</v>
      </c>
      <c r="AC136" s="237">
        <f t="shared" si="122"/>
        <v>0.67567567567567566</v>
      </c>
      <c r="AD136" s="216"/>
      <c r="AE136" s="219"/>
      <c r="AG136" s="29"/>
      <c r="AH136" s="27"/>
      <c r="AI136" s="220"/>
      <c r="AJ136" s="28"/>
      <c r="AN136" s="28"/>
    </row>
    <row r="137" spans="1:70" ht="15.6">
      <c r="A137" s="216"/>
      <c r="B137" s="240">
        <f>+'Ark1'!C1113</f>
        <v>2024</v>
      </c>
      <c r="C137" s="236">
        <f>+'Ark1'!L1113</f>
        <v>9</v>
      </c>
      <c r="D137" s="236" t="str">
        <f>VLOOKUP(C137,RNR!$F$16:$G$31,2)</f>
        <v>R+</v>
      </c>
      <c r="E137" s="236">
        <f>+'Ark1'!D1113</f>
        <v>5</v>
      </c>
      <c r="F137" s="236" t="str">
        <f>VLOOKUP(E137,RNR!$D$2:$E$13,2)</f>
        <v>Mai</v>
      </c>
      <c r="G137" s="353">
        <f>+'Ark1'!Q1113</f>
        <v>129</v>
      </c>
      <c r="H137" s="353">
        <f>+'Ark1'!R1113</f>
        <v>220</v>
      </c>
      <c r="I137" s="237">
        <f>+IF(H137=0,"",'Ark1'!AG1113)</f>
        <v>24.932178048385055</v>
      </c>
      <c r="J137" s="237">
        <f>+IF(H137=0,"",'Ark1'!AH1113)</f>
        <v>0.45454545454545447</v>
      </c>
      <c r="K137" s="216"/>
      <c r="L137" s="468">
        <f>+'Ark1'!AI1113</f>
        <v>210</v>
      </c>
      <c r="M137" s="216"/>
      <c r="N137" s="32">
        <f>+IF(H137=0,"",'Ark1'!U1113)</f>
        <v>31.455909090909081</v>
      </c>
      <c r="O137" s="53"/>
      <c r="P137" s="29">
        <f>+IF(L137=0,"",'Ark1'!AJ1113)</f>
        <v>109.51380952380948</v>
      </c>
      <c r="Q137" s="216"/>
      <c r="R137" s="29">
        <f>+IF(L137=0,"",'Ark1'!AK1113)</f>
        <v>23.846425943157382</v>
      </c>
      <c r="S137" s="53"/>
      <c r="T137" s="238">
        <f>+IF(H137=0,"",'Ark1'!T1113)</f>
        <v>6.9454545454545453</v>
      </c>
      <c r="U137" s="239">
        <f>+IF(H137=0,"",'Ark1'!W1113)</f>
        <v>24.545454545454543</v>
      </c>
      <c r="V137" s="239">
        <f>+IF(H137=0,"",'Ark1'!X1113)</f>
        <v>99.545454545454561</v>
      </c>
      <c r="W137" s="239">
        <f>+IF(H137=0,"",'Ark1'!Y1113)</f>
        <v>87.727272727272734</v>
      </c>
      <c r="X137" s="239">
        <f>+IF(H137=0,"",'Ark1'!Z1113)</f>
        <v>7.3686196802206716</v>
      </c>
      <c r="Y137" s="239">
        <f>+IF(H137=0,"",'Ark1'!Z1113)</f>
        <v>7.3686196802206716</v>
      </c>
      <c r="Z137" s="238">
        <f>+IF(H137=0,"",'Ark1'!AC1113)</f>
        <v>0</v>
      </c>
      <c r="AA137" s="239">
        <f>+IF(H137=0,"",'Ark1'!AE1113)</f>
        <v>0</v>
      </c>
      <c r="AB137" s="239">
        <f t="shared" ref="AB137:AB144" si="123">+IF(H137=0,"",+N137/C137)</f>
        <v>3.4951010101010089</v>
      </c>
      <c r="AC137" s="237">
        <f t="shared" ref="AC137:AC144" si="124">+IF(H137=0,"",G137/H137)</f>
        <v>0.58636363636363631</v>
      </c>
      <c r="AD137" s="216"/>
      <c r="AE137" s="219"/>
      <c r="AG137" s="29"/>
      <c r="AH137" s="27"/>
      <c r="AI137" s="220"/>
      <c r="AJ137" s="28"/>
      <c r="AN137" s="28"/>
    </row>
    <row r="138" spans="1:70" ht="15.6">
      <c r="A138" s="216"/>
      <c r="B138" s="240">
        <f>+'Ark1'!C1114</f>
        <v>2024</v>
      </c>
      <c r="C138" s="236">
        <f>+'Ark1'!L1114</f>
        <v>9</v>
      </c>
      <c r="D138" s="236" t="str">
        <f>VLOOKUP(C138,RNR!$F$16:$G$31,2)</f>
        <v>R+</v>
      </c>
      <c r="E138" s="236">
        <f>+'Ark1'!D1114</f>
        <v>6</v>
      </c>
      <c r="F138" s="236" t="str">
        <f>VLOOKUP(E138,RNR!$D$2:$E$13,2)</f>
        <v>Jun</v>
      </c>
      <c r="G138" s="353">
        <f>+'Ark1'!Q1114</f>
        <v>51</v>
      </c>
      <c r="H138" s="353">
        <f>+'Ark1'!R1114</f>
        <v>71</v>
      </c>
      <c r="I138" s="237">
        <f>+IF(H138=0,"",'Ark1'!AG1114)</f>
        <v>17.923905530401285</v>
      </c>
      <c r="J138" s="237">
        <f>+IF(H138=0,"",'Ark1'!AH1114)</f>
        <v>0</v>
      </c>
      <c r="K138" s="216"/>
      <c r="L138" s="468">
        <f>+'Ark1'!AI1114</f>
        <v>69</v>
      </c>
      <c r="M138" s="216"/>
      <c r="N138" s="32">
        <f>+IF(H138=0,"",'Ark1'!U1114)</f>
        <v>32.505633802816902</v>
      </c>
      <c r="O138" s="53"/>
      <c r="P138" s="29">
        <f>+IF(L138=0,"",'Ark1'!AJ1114)</f>
        <v>110.98405797101452</v>
      </c>
      <c r="Q138" s="216"/>
      <c r="R138" s="29">
        <f>+IF(L138=0,"",'Ark1'!AK1114)</f>
        <v>23.543304330158609</v>
      </c>
      <c r="S138" s="53"/>
      <c r="T138" s="238">
        <f>+IF(H138=0,"",'Ark1'!T1114)</f>
        <v>6.9154929577464754</v>
      </c>
      <c r="U138" s="239">
        <f>+IF(H138=0,"",'Ark1'!W1114)</f>
        <v>16.901408450704221</v>
      </c>
      <c r="V138" s="239">
        <f>+IF(H138=0,"",'Ark1'!X1114)</f>
        <v>100</v>
      </c>
      <c r="W138" s="239">
        <f>+IF(H138=0,"",'Ark1'!Y1114)</f>
        <v>91.549295774647874</v>
      </c>
      <c r="X138" s="239">
        <f>+IF(H138=0,"",'Ark1'!Z1114)</f>
        <v>6.9165017479417008</v>
      </c>
      <c r="Y138" s="239">
        <f>+IF(H138=0,"",'Ark1'!Z1114)</f>
        <v>6.9165017479417008</v>
      </c>
      <c r="Z138" s="238">
        <f>+IF(H138=0,"",'Ark1'!AC1114)</f>
        <v>0</v>
      </c>
      <c r="AA138" s="239">
        <f>+IF(H138=0,"",'Ark1'!AE1114)</f>
        <v>0</v>
      </c>
      <c r="AB138" s="239">
        <f t="shared" si="123"/>
        <v>3.6117370892018781</v>
      </c>
      <c r="AC138" s="237">
        <f t="shared" si="124"/>
        <v>0.71830985915492962</v>
      </c>
      <c r="AD138" s="216"/>
      <c r="AE138" s="219"/>
      <c r="AG138" s="29"/>
      <c r="AH138" s="27"/>
      <c r="AI138" s="220"/>
      <c r="AJ138" s="28"/>
      <c r="AN138" s="28"/>
    </row>
    <row r="139" spans="1:70" ht="15.6">
      <c r="A139" s="216"/>
      <c r="B139" s="240">
        <f>+'Ark1'!C1115</f>
        <v>2024</v>
      </c>
      <c r="C139" s="236">
        <f>+'Ark1'!L1115</f>
        <v>9</v>
      </c>
      <c r="D139" s="236" t="str">
        <f>VLOOKUP(C139,RNR!$F$16:$G$31,2)</f>
        <v>R+</v>
      </c>
      <c r="E139" s="236">
        <f>+'Ark1'!D1115</f>
        <v>7</v>
      </c>
      <c r="F139" s="236" t="str">
        <f>VLOOKUP(E139,RNR!$D$2:$E$13,2)</f>
        <v>Jul</v>
      </c>
      <c r="G139" s="353">
        <f>+'Ark1'!Q1115</f>
        <v>18</v>
      </c>
      <c r="H139" s="353">
        <f>+'Ark1'!R1115</f>
        <v>28</v>
      </c>
      <c r="I139" s="237">
        <f>+IF(H139=0,"",'Ark1'!AG1115)</f>
        <v>16.686146824734237</v>
      </c>
      <c r="J139" s="237">
        <f>+IF(H139=0,"",'Ark1'!AH1115)</f>
        <v>3.5714285714285721</v>
      </c>
      <c r="K139" s="216"/>
      <c r="L139" s="468">
        <f>+'Ark1'!AI1115</f>
        <v>28</v>
      </c>
      <c r="M139" s="216"/>
      <c r="N139" s="32">
        <f>+IF(H139=0,"",'Ark1'!U1115)</f>
        <v>32.121428571428595</v>
      </c>
      <c r="O139" s="53"/>
      <c r="P139" s="29">
        <f>+IF(L139=0,"",'Ark1'!AJ1115)</f>
        <v>111.2607142857143</v>
      </c>
      <c r="Q139" s="216"/>
      <c r="R139" s="29">
        <f>+IF(L139=0,"",'Ark1'!AK1115)</f>
        <v>23.127462949816167</v>
      </c>
      <c r="S139" s="53"/>
      <c r="T139" s="238">
        <f>+IF(H139=0,"",'Ark1'!T1115)</f>
        <v>8.1428571428571388</v>
      </c>
      <c r="U139" s="239">
        <f>+IF(H139=0,"",'Ark1'!W1115)</f>
        <v>39.285714285714278</v>
      </c>
      <c r="V139" s="239">
        <f>+IF(H139=0,"",'Ark1'!X1115)</f>
        <v>100</v>
      </c>
      <c r="W139" s="239">
        <f>+IF(H139=0,"",'Ark1'!Y1115)</f>
        <v>96.428571428571445</v>
      </c>
      <c r="X139" s="239">
        <f>+IF(H139=0,"",'Ark1'!Z1115)</f>
        <v>5.2445452712356682</v>
      </c>
      <c r="Y139" s="239">
        <f>+IF(H139=0,"",'Ark1'!Z1115)</f>
        <v>5.2445452712356682</v>
      </c>
      <c r="Z139" s="238">
        <f>+IF(H139=0,"",'Ark1'!AC1115)</f>
        <v>0</v>
      </c>
      <c r="AA139" s="239">
        <f>+IF(H139=0,"",'Ark1'!AE1115)</f>
        <v>0</v>
      </c>
      <c r="AB139" s="239">
        <f t="shared" si="123"/>
        <v>3.5690476190476215</v>
      </c>
      <c r="AC139" s="237">
        <f t="shared" si="124"/>
        <v>0.6428571428571429</v>
      </c>
      <c r="AD139" s="216"/>
      <c r="AE139" s="219"/>
      <c r="AG139" s="29"/>
      <c r="AH139" s="27"/>
      <c r="AI139" s="220"/>
      <c r="AJ139" s="28"/>
      <c r="AN139" s="28"/>
    </row>
    <row r="140" spans="1:70" ht="15.6">
      <c r="A140" s="216"/>
      <c r="B140" s="240">
        <f>+'Ark1'!C1116</f>
        <v>2024</v>
      </c>
      <c r="C140" s="236">
        <f>+'Ark1'!L1116</f>
        <v>9</v>
      </c>
      <c r="D140" s="236" t="str">
        <f>VLOOKUP(C140,RNR!$F$16:$G$31,2)</f>
        <v>R+</v>
      </c>
      <c r="E140" s="236">
        <f>+'Ark1'!D1116</f>
        <v>8</v>
      </c>
      <c r="F140" s="236" t="str">
        <f>VLOOKUP(E140,RNR!$D$2:$E$13,2)</f>
        <v>Aug</v>
      </c>
      <c r="G140" s="353">
        <f>+'Ark1'!Q1116</f>
        <v>440</v>
      </c>
      <c r="H140" s="353">
        <f>+'Ark1'!R1116</f>
        <v>623</v>
      </c>
      <c r="I140" s="237">
        <f>+IF(H140=0,"",'Ark1'!AG1116)</f>
        <v>14.340012967317964</v>
      </c>
      <c r="J140" s="237">
        <f>+IF(H140=0,"",'Ark1'!AH1116)</f>
        <v>1.2841091492776888</v>
      </c>
      <c r="K140" s="216"/>
      <c r="L140" s="468">
        <f>+'Ark1'!AI1116</f>
        <v>623</v>
      </c>
      <c r="M140" s="216"/>
      <c r="N140" s="32">
        <f>+IF(H140=0,"",'Ark1'!U1116)</f>
        <v>33.513001605136438</v>
      </c>
      <c r="O140" s="53"/>
      <c r="P140" s="29">
        <f>+IF(L140=0,"",'Ark1'!AJ1116)</f>
        <v>112.5577849117175</v>
      </c>
      <c r="Q140" s="216"/>
      <c r="R140" s="29">
        <f>+IF(L140=0,"",'Ark1'!AK1116)</f>
        <v>23.388398610331723</v>
      </c>
      <c r="S140" s="53"/>
      <c r="T140" s="238">
        <f>+IF(H140=0,"",'Ark1'!T1116)</f>
        <v>7.1235955056179776</v>
      </c>
      <c r="U140" s="239">
        <f>+IF(H140=0,"",'Ark1'!W1116)</f>
        <v>17.3354735152488</v>
      </c>
      <c r="V140" s="239">
        <f>+IF(H140=0,"",'Ark1'!X1116)</f>
        <v>100</v>
      </c>
      <c r="W140" s="239">
        <f>+IF(H140=0,"",'Ark1'!Y1116)</f>
        <v>97.431781701444621</v>
      </c>
      <c r="X140" s="239">
        <f>+IF(H140=0,"",'Ark1'!Z1116)</f>
        <v>4.9235674415532911</v>
      </c>
      <c r="Y140" s="239">
        <f>+IF(H140=0,"",'Ark1'!Z1116)</f>
        <v>4.9235674415532911</v>
      </c>
      <c r="Z140" s="238">
        <f>+IF(H140=0,"",'Ark1'!AC1116)</f>
        <v>0</v>
      </c>
      <c r="AA140" s="239">
        <f>+IF(H140=0,"",'Ark1'!AE1116)</f>
        <v>0</v>
      </c>
      <c r="AB140" s="239">
        <f t="shared" si="123"/>
        <v>3.7236668450151598</v>
      </c>
      <c r="AC140" s="237">
        <f t="shared" si="124"/>
        <v>0.7062600321027287</v>
      </c>
      <c r="AD140" s="216"/>
      <c r="AE140" s="219"/>
      <c r="AG140" s="29"/>
      <c r="AH140" s="27"/>
      <c r="AI140" s="220"/>
      <c r="AJ140" s="28"/>
      <c r="AN140" s="28"/>
    </row>
    <row r="141" spans="1:70" ht="15.6">
      <c r="A141" s="216"/>
      <c r="B141" s="240">
        <f>+'Ark1'!C1117</f>
        <v>2024</v>
      </c>
      <c r="C141" s="236">
        <f>+'Ark1'!L1117</f>
        <v>9</v>
      </c>
      <c r="D141" s="236" t="str">
        <f>VLOOKUP(C141,RNR!$F$16:$G$31,2)</f>
        <v>R+</v>
      </c>
      <c r="E141" s="236">
        <f>+'Ark1'!D1117</f>
        <v>9</v>
      </c>
      <c r="F141" s="236" t="str">
        <f>VLOOKUP(E141,RNR!$D$2:$E$13,2)</f>
        <v>Sep</v>
      </c>
      <c r="G141" s="353">
        <f>+'Ark1'!Q1117</f>
        <v>602</v>
      </c>
      <c r="H141" s="353">
        <f>+'Ark1'!R1117</f>
        <v>916</v>
      </c>
      <c r="I141" s="237">
        <f>+IF(H141=0,"",'Ark1'!AG1117)</f>
        <v>16.06985979608481</v>
      </c>
      <c r="J141" s="237">
        <f>+IF(H141=0,"",'Ark1'!AH1117)</f>
        <v>1.8558951965065504</v>
      </c>
      <c r="K141" s="216"/>
      <c r="L141" s="468">
        <f>+'Ark1'!AI1117</f>
        <v>914</v>
      </c>
      <c r="M141" s="216"/>
      <c r="N141" s="32">
        <f>+IF(H141=0,"",'Ark1'!U1117)</f>
        <v>32.310698689956354</v>
      </c>
      <c r="O141" s="53"/>
      <c r="P141" s="29">
        <f>+IF(L141=0,"",'Ark1'!AJ1117)</f>
        <v>111.23172866520783</v>
      </c>
      <c r="Q141" s="216"/>
      <c r="R141" s="29">
        <f>+IF(L141=0,"",'Ark1'!AK1117)</f>
        <v>23.363548576661596</v>
      </c>
      <c r="S141" s="53"/>
      <c r="T141" s="238">
        <f>+IF(H141=0,"",'Ark1'!T1117)</f>
        <v>7.467248908296944</v>
      </c>
      <c r="U141" s="239">
        <f>+IF(H141=0,"",'Ark1'!W1117)</f>
        <v>23.580786026200876</v>
      </c>
      <c r="V141" s="239">
        <f>+IF(H141=0,"",'Ark1'!X1117)</f>
        <v>100</v>
      </c>
      <c r="W141" s="239">
        <f>+IF(H141=0,"",'Ark1'!Y1117)</f>
        <v>97.489082969432346</v>
      </c>
      <c r="X141" s="239">
        <f>+IF(H141=0,"",'Ark1'!Z1117)</f>
        <v>4.6885318547365715</v>
      </c>
      <c r="Y141" s="239">
        <f>+IF(H141=0,"",'Ark1'!Z1117)</f>
        <v>4.6885318547365715</v>
      </c>
      <c r="Z141" s="238">
        <f>+IF(H141=0,"",'Ark1'!AC1117)</f>
        <v>0</v>
      </c>
      <c r="AA141" s="239">
        <f>+IF(H141=0,"",'Ark1'!AE1117)</f>
        <v>0</v>
      </c>
      <c r="AB141" s="239">
        <f t="shared" si="123"/>
        <v>3.5900776322173726</v>
      </c>
      <c r="AC141" s="237">
        <f t="shared" si="124"/>
        <v>0.65720524017467252</v>
      </c>
      <c r="AD141" s="216"/>
      <c r="AE141" s="219"/>
      <c r="AG141" s="29"/>
      <c r="AH141" s="27"/>
      <c r="AI141" s="220"/>
      <c r="AJ141" s="28"/>
      <c r="AN141" s="28"/>
    </row>
    <row r="142" spans="1:70" ht="15.6">
      <c r="A142" s="216"/>
      <c r="B142" s="240">
        <f>+'Ark1'!C1118</f>
        <v>2024</v>
      </c>
      <c r="C142" s="236">
        <f>+'Ark1'!L1118</f>
        <v>9</v>
      </c>
      <c r="D142" s="236" t="str">
        <f>VLOOKUP(C142,RNR!$F$16:$G$31,2)</f>
        <v>R+</v>
      </c>
      <c r="E142" s="236">
        <f>+'Ark1'!D1118</f>
        <v>10</v>
      </c>
      <c r="F142" s="236" t="str">
        <f>VLOOKUP(E142,RNR!$D$2:$E$13,2)</f>
        <v>Okt</v>
      </c>
      <c r="G142" s="353">
        <f>+'Ark1'!Q1118</f>
        <v>1504</v>
      </c>
      <c r="H142" s="353">
        <f>+'Ark1'!R1118</f>
        <v>2487</v>
      </c>
      <c r="I142" s="237">
        <f>+IF(H142=0,"",'Ark1'!AG1118)</f>
        <v>18.616095673804367</v>
      </c>
      <c r="J142" s="237">
        <f>+IF(H142=0,"",'Ark1'!AH1118)</f>
        <v>1.8496180136710896</v>
      </c>
      <c r="K142" s="216"/>
      <c r="L142" s="468">
        <f>+'Ark1'!AI1118</f>
        <v>2485</v>
      </c>
      <c r="M142" s="216"/>
      <c r="N142" s="32">
        <f>+IF(H142=0,"",'Ark1'!U1118)</f>
        <v>33.492279855247318</v>
      </c>
      <c r="O142" s="53"/>
      <c r="P142" s="29">
        <f>+IF(L142=0,"",'Ark1'!AJ1118)</f>
        <v>112.61549295774678</v>
      </c>
      <c r="Q142" s="216"/>
      <c r="R142" s="29">
        <f>+IF(L142=0,"",'Ark1'!AK1118)</f>
        <v>23.344001001039807</v>
      </c>
      <c r="S142" s="53"/>
      <c r="T142" s="238">
        <f>+IF(H142=0,"",'Ark1'!T1118)</f>
        <v>7.1978287092882995</v>
      </c>
      <c r="U142" s="239">
        <f>+IF(H142=0,"",'Ark1'!W1118)</f>
        <v>17.169280257338166</v>
      </c>
      <c r="V142" s="239">
        <f>+IF(H142=0,"",'Ark1'!X1118)</f>
        <v>100</v>
      </c>
      <c r="W142" s="239">
        <f>+IF(H142=0,"",'Ark1'!Y1118)</f>
        <v>98.351427422597524</v>
      </c>
      <c r="X142" s="239">
        <f>+IF(H142=0,"",'Ark1'!Z1118)</f>
        <v>4.4289181923273873</v>
      </c>
      <c r="Y142" s="239">
        <f>+IF(H142=0,"",'Ark1'!Z1118)</f>
        <v>4.4289181923273873</v>
      </c>
      <c r="Z142" s="238">
        <f>+IF(H142=0,"",'Ark1'!AC1118)</f>
        <v>0</v>
      </c>
      <c r="AA142" s="239">
        <f>+IF(H142=0,"",'Ark1'!AE1118)</f>
        <v>0</v>
      </c>
      <c r="AB142" s="239">
        <f t="shared" si="123"/>
        <v>3.7213644283608129</v>
      </c>
      <c r="AC142" s="237">
        <f t="shared" si="124"/>
        <v>0.60474467229593887</v>
      </c>
      <c r="AD142" s="216"/>
      <c r="AE142" s="219"/>
      <c r="AG142" s="29"/>
      <c r="AH142" s="27"/>
      <c r="AI142" s="220"/>
      <c r="AJ142" s="28"/>
      <c r="AN142" s="28"/>
    </row>
    <row r="143" spans="1:70" ht="15.6">
      <c r="A143" s="216"/>
      <c r="B143" s="240">
        <f>+'Ark1'!C1119</f>
        <v>2024</v>
      </c>
      <c r="C143" s="236">
        <f>+'Ark1'!L1119</f>
        <v>9</v>
      </c>
      <c r="D143" s="236" t="str">
        <f>VLOOKUP(C143,RNR!$F$16:$G$31,2)</f>
        <v>R+</v>
      </c>
      <c r="E143" s="236">
        <f>+'Ark1'!D1119</f>
        <v>11</v>
      </c>
      <c r="F143" s="236" t="str">
        <f>VLOOKUP(E143,RNR!$D$2:$E$13,2)</f>
        <v>Nov</v>
      </c>
      <c r="G143" s="353">
        <f>+'Ark1'!Q1119</f>
        <v>595</v>
      </c>
      <c r="H143" s="353">
        <f>+'Ark1'!R1119</f>
        <v>848</v>
      </c>
      <c r="I143" s="237">
        <f>+IF(H143=0,"",'Ark1'!AG1119)</f>
        <v>19.514301674672549</v>
      </c>
      <c r="J143" s="237">
        <f>+IF(H143=0,"",'Ark1'!AH1119)</f>
        <v>1.0613207547169805</v>
      </c>
      <c r="K143" s="216"/>
      <c r="L143" s="468">
        <f>+'Ark1'!AI1119</f>
        <v>848</v>
      </c>
      <c r="M143" s="216"/>
      <c r="N143" s="32">
        <f>+IF(H143=0,"",'Ark1'!U1119)</f>
        <v>33.491627358490582</v>
      </c>
      <c r="O143" s="53"/>
      <c r="P143" s="29">
        <f>+IF(L143=0,"",'Ark1'!AJ1119)</f>
        <v>112.72087264150956</v>
      </c>
      <c r="Q143" s="216"/>
      <c r="R143" s="29">
        <f>+IF(L143=0,"",'Ark1'!AK1119)</f>
        <v>23.295388827098432</v>
      </c>
      <c r="S143" s="53"/>
      <c r="T143" s="238">
        <f>+IF(H143=0,"",'Ark1'!T1119)</f>
        <v>7.1733490566037741</v>
      </c>
      <c r="U143" s="239">
        <f>+IF(H143=0,"",'Ark1'!W1119)</f>
        <v>13.797169811320751</v>
      </c>
      <c r="V143" s="239">
        <f>+IF(H143=0,"",'Ark1'!X1119)</f>
        <v>99.882075471698116</v>
      </c>
      <c r="W143" s="239">
        <f>+IF(H143=0,"",'Ark1'!Y1119)</f>
        <v>98.820754716981114</v>
      </c>
      <c r="X143" s="239">
        <f>+IF(H143=0,"",'Ark1'!Z1119)</f>
        <v>4.209514514293093</v>
      </c>
      <c r="Y143" s="239">
        <f>+IF(H143=0,"",'Ark1'!Z1119)</f>
        <v>4.209514514293093</v>
      </c>
      <c r="Z143" s="238">
        <f>+IF(H143=0,"",'Ark1'!AC1119)</f>
        <v>0</v>
      </c>
      <c r="AA143" s="239">
        <f>+IF(H143=0,"",'Ark1'!AE1119)</f>
        <v>0</v>
      </c>
      <c r="AB143" s="239">
        <f t="shared" si="123"/>
        <v>3.7212919287211759</v>
      </c>
      <c r="AC143" s="237">
        <f t="shared" si="124"/>
        <v>0.70165094339622647</v>
      </c>
      <c r="AD143" s="216"/>
      <c r="AE143" s="219"/>
      <c r="AG143" s="29"/>
      <c r="AH143" s="27"/>
      <c r="AI143" s="220"/>
      <c r="AJ143" s="28"/>
      <c r="AN143" s="28"/>
    </row>
    <row r="144" spans="1:70" ht="15.6">
      <c r="A144" s="216"/>
      <c r="B144" s="240">
        <f>+'Ark1'!C1120</f>
        <v>2024</v>
      </c>
      <c r="C144" s="236">
        <f>+'Ark1'!L1120</f>
        <v>9</v>
      </c>
      <c r="D144" s="236" t="str">
        <f>VLOOKUP(C144,RNR!$F$16:$G$31,2)</f>
        <v>R+</v>
      </c>
      <c r="E144" s="236">
        <f>+'Ark1'!D1120</f>
        <v>12</v>
      </c>
      <c r="F144" s="236" t="str">
        <f>VLOOKUP(E144,RNR!$D$2:$E$13,2)</f>
        <v>Des</v>
      </c>
      <c r="G144" s="353">
        <f>+'Ark1'!Q1120</f>
        <v>56</v>
      </c>
      <c r="H144" s="353">
        <f>+'Ark1'!R1120</f>
        <v>80</v>
      </c>
      <c r="I144" s="237">
        <f>+IF(H144=0,"",'Ark1'!AG1120)</f>
        <v>20.985743762896263</v>
      </c>
      <c r="J144" s="237">
        <f>+IF(H144=0,"",'Ark1'!AH1120)</f>
        <v>3.75</v>
      </c>
      <c r="K144" s="216"/>
      <c r="L144" s="468">
        <f>+'Ark1'!AI1120</f>
        <v>80</v>
      </c>
      <c r="M144" s="216"/>
      <c r="N144" s="32">
        <f>+IF(H144=0,"",'Ark1'!U1120)</f>
        <v>33.5625</v>
      </c>
      <c r="O144" s="53"/>
      <c r="P144" s="29">
        <f>+IF(L144=0,"",'Ark1'!AJ1120)</f>
        <v>112.62250000000002</v>
      </c>
      <c r="Q144" s="216"/>
      <c r="R144" s="29">
        <f>+IF(L144=0,"",'Ark1'!AK1120)</f>
        <v>23.427792299988248</v>
      </c>
      <c r="S144" s="53"/>
      <c r="T144" s="238">
        <f>+IF(H144=0,"",'Ark1'!T1120)</f>
        <v>7.3375000000000004</v>
      </c>
      <c r="U144" s="239">
        <f>+IF(H144=0,"",'Ark1'!W1120)</f>
        <v>11.25</v>
      </c>
      <c r="V144" s="239">
        <f>+IF(H144=0,"",'Ark1'!X1120)</f>
        <v>100</v>
      </c>
      <c r="W144" s="239">
        <f>+IF(H144=0,"",'Ark1'!Y1120)</f>
        <v>98.75</v>
      </c>
      <c r="X144" s="239">
        <f>+IF(H144=0,"",'Ark1'!Z1120)</f>
        <v>3.8632038193706912</v>
      </c>
      <c r="Y144" s="239">
        <f>+IF(H144=0,"",'Ark1'!Z1120)</f>
        <v>3.8632038193706912</v>
      </c>
      <c r="Z144" s="238">
        <f>+IF(H144=0,"",'Ark1'!AC1120)</f>
        <v>0</v>
      </c>
      <c r="AA144" s="239">
        <f>+IF(H144=0,"",'Ark1'!AE1120)</f>
        <v>0</v>
      </c>
      <c r="AB144" s="239">
        <f t="shared" si="123"/>
        <v>3.7291666666666665</v>
      </c>
      <c r="AC144" s="237">
        <f t="shared" si="124"/>
        <v>0.7</v>
      </c>
      <c r="AD144" s="216"/>
      <c r="AE144" s="219"/>
      <c r="AG144" s="29"/>
      <c r="AH144" s="27"/>
      <c r="AI144" s="220"/>
      <c r="AJ144" s="28"/>
      <c r="AN144" s="28"/>
    </row>
    <row r="145" spans="1:70" ht="15" customHeight="1">
      <c r="A145" s="216"/>
      <c r="B145" s="216"/>
      <c r="C145" s="216"/>
      <c r="D145" s="349"/>
      <c r="E145" s="349"/>
      <c r="F145" s="349"/>
      <c r="G145" s="349"/>
      <c r="H145" s="349"/>
      <c r="I145" s="217"/>
      <c r="J145" s="217"/>
      <c r="K145" s="217"/>
      <c r="L145" s="217"/>
      <c r="M145" s="217"/>
      <c r="N145" s="216"/>
      <c r="O145" s="216"/>
      <c r="P145" s="216"/>
      <c r="Q145" s="216"/>
      <c r="R145" s="216"/>
      <c r="S145" s="216"/>
      <c r="T145" s="216"/>
      <c r="U145" s="218"/>
      <c r="V145" s="218"/>
      <c r="W145" s="218"/>
      <c r="X145" s="218"/>
      <c r="Y145" s="218"/>
      <c r="Z145" s="216"/>
      <c r="AA145" s="218"/>
      <c r="AB145" s="218"/>
      <c r="AC145" s="217"/>
      <c r="AD145" s="216"/>
      <c r="AE145" s="219"/>
      <c r="AG145" s="29"/>
      <c r="AH145" s="27"/>
      <c r="AI145" s="220"/>
      <c r="AJ145" s="28"/>
      <c r="AN145" s="28"/>
      <c r="BF145" s="232"/>
    </row>
    <row r="146" spans="1:70" ht="15" customHeight="1">
      <c r="A146" s="216"/>
      <c r="B146" s="216"/>
      <c r="C146" s="234" t="s">
        <v>0</v>
      </c>
      <c r="D146" s="349"/>
      <c r="E146" s="352" t="str">
        <f>+D149</f>
        <v>U-</v>
      </c>
      <c r="F146" s="349"/>
      <c r="G146" s="349"/>
      <c r="H146" s="367">
        <f>SUM(H148:H159)</f>
        <v>2765</v>
      </c>
      <c r="I146" s="217"/>
      <c r="J146" s="217"/>
      <c r="K146" s="217"/>
      <c r="L146" s="217"/>
      <c r="M146" s="217"/>
      <c r="N146" s="265">
        <f>+Klasse!M20</f>
        <v>38.220108499095886</v>
      </c>
      <c r="O146" s="216"/>
      <c r="P146" s="216"/>
      <c r="Q146" s="216"/>
      <c r="R146" s="216"/>
      <c r="S146" s="216"/>
      <c r="T146" s="216"/>
      <c r="U146" s="218"/>
      <c r="V146" s="218"/>
      <c r="W146" s="218"/>
      <c r="X146" s="218"/>
      <c r="Y146" s="218"/>
      <c r="Z146" s="216"/>
      <c r="AA146" s="218"/>
      <c r="AB146" s="265">
        <f>+N146/C152</f>
        <v>3.8220108499095886</v>
      </c>
      <c r="AC146" s="217"/>
      <c r="AD146" s="216"/>
      <c r="AE146" s="219"/>
      <c r="AG146" s="29"/>
      <c r="AH146" s="27"/>
      <c r="AI146" s="220"/>
      <c r="AJ146" s="28"/>
      <c r="AN146" s="28"/>
      <c r="BF146" s="232"/>
    </row>
    <row r="147" spans="1:70" ht="15" customHeight="1">
      <c r="A147" s="216"/>
      <c r="B147" s="216"/>
      <c r="C147" s="216"/>
      <c r="D147" s="349"/>
      <c r="E147" s="349"/>
      <c r="F147" s="349"/>
      <c r="G147" s="349"/>
      <c r="H147" s="349"/>
      <c r="I147" s="217"/>
      <c r="J147" s="217"/>
      <c r="K147" s="217"/>
      <c r="L147" s="217"/>
      <c r="M147" s="217"/>
      <c r="N147" s="216"/>
      <c r="O147" s="216"/>
      <c r="P147" s="216"/>
      <c r="Q147" s="216"/>
      <c r="R147" s="216"/>
      <c r="S147" s="216"/>
      <c r="T147" s="216"/>
      <c r="U147" s="218"/>
      <c r="V147" s="218"/>
      <c r="W147" s="218"/>
      <c r="X147" s="218"/>
      <c r="Y147" s="218"/>
      <c r="Z147" s="216"/>
      <c r="AA147" s="218"/>
      <c r="AB147" s="218"/>
      <c r="AC147" s="218"/>
      <c r="AD147" s="218"/>
      <c r="AE147" s="219"/>
      <c r="AG147" s="29"/>
      <c r="AH147" s="27"/>
      <c r="AI147" s="220"/>
      <c r="AJ147" s="28"/>
      <c r="AN147" s="28"/>
      <c r="BF147" s="232">
        <f>1+BF151</f>
        <v>1</v>
      </c>
      <c r="BG147" s="28">
        <v>20.659867330016564</v>
      </c>
      <c r="BH147" s="28">
        <f t="shared" ref="BH147" si="125">+BG147</f>
        <v>20.659867330016564</v>
      </c>
      <c r="BI147" s="28">
        <f t="shared" ref="BI147" si="126">+BH147</f>
        <v>20.659867330016564</v>
      </c>
      <c r="BJ147" s="28">
        <f t="shared" ref="BJ147" si="127">+BI147</f>
        <v>20.659867330016564</v>
      </c>
      <c r="BK147" s="28">
        <f t="shared" ref="BK147" si="128">+BJ147</f>
        <v>20.659867330016564</v>
      </c>
      <c r="BL147" s="28">
        <f t="shared" ref="BL147" si="129">+BK147</f>
        <v>20.659867330016564</v>
      </c>
      <c r="BM147" s="28">
        <f t="shared" ref="BM147" si="130">+BL147</f>
        <v>20.659867330016564</v>
      </c>
      <c r="BN147" s="28">
        <f t="shared" ref="BN147" si="131">+BM147</f>
        <v>20.659867330016564</v>
      </c>
      <c r="BO147" s="28">
        <f t="shared" ref="BO147" si="132">+BN147</f>
        <v>20.659867330016564</v>
      </c>
      <c r="BP147" s="28">
        <f t="shared" ref="BP147" si="133">+BO147</f>
        <v>20.659867330016564</v>
      </c>
      <c r="BQ147" s="28">
        <f t="shared" ref="BQ147" si="134">+BP147</f>
        <v>20.659867330016564</v>
      </c>
      <c r="BR147" s="28">
        <f t="shared" ref="BR147" si="135">+BQ147</f>
        <v>20.659867330016564</v>
      </c>
    </row>
    <row r="148" spans="1:70" ht="15.6">
      <c r="A148" s="216"/>
      <c r="B148" s="240">
        <f>+'Ark1'!C1121</f>
        <v>2024</v>
      </c>
      <c r="C148" s="532">
        <f>+'Ark1'!L1121</f>
        <v>10</v>
      </c>
      <c r="D148" s="236" t="str">
        <f>VLOOKUP(C148,RNR!$F$16:$G$31,2)</f>
        <v>U-</v>
      </c>
      <c r="E148" s="532">
        <f>+'Ark1'!D1121</f>
        <v>1</v>
      </c>
      <c r="F148" s="236" t="str">
        <f>VLOOKUP(E148,RNR!$D$2:$E$13,2)</f>
        <v>Jan</v>
      </c>
      <c r="G148" s="533">
        <f>+'Ark1'!Q1121</f>
        <v>19</v>
      </c>
      <c r="H148" s="533">
        <f>+'Ark1'!R1121</f>
        <v>28</v>
      </c>
      <c r="I148" s="29">
        <f>+IF(H148=0,"",'Ark1'!AG1121)</f>
        <v>8.7311372910882898</v>
      </c>
      <c r="J148" s="29">
        <f>+IF(H148=0,"",'Ark1'!AH1121)</f>
        <v>0</v>
      </c>
      <c r="K148" s="531"/>
      <c r="L148" s="468">
        <f>+'Ark1'!AI1121</f>
        <v>22</v>
      </c>
      <c r="M148" s="531"/>
      <c r="N148" s="32">
        <f>+IF(H148=0,"",'Ark1'!U1121)</f>
        <v>39.200000000000003</v>
      </c>
      <c r="O148" s="53"/>
      <c r="P148" s="29">
        <f>+IF(L148=0,"",'Ark1'!AJ1121)</f>
        <v>114.27272727272728</v>
      </c>
      <c r="Q148" s="531"/>
      <c r="R148" s="29">
        <f>+IF(L148=0,"",'Ark1'!AK1121)</f>
        <v>26.279129971015209</v>
      </c>
      <c r="S148" s="53"/>
      <c r="T148" s="238">
        <f>+IF(H148=0,"",'Ark1'!T1121)</f>
        <v>8.6785714285714306</v>
      </c>
      <c r="U148" s="34">
        <f>+IF(H148=0,"",'Ark1'!W1121)</f>
        <v>50</v>
      </c>
      <c r="V148" s="34">
        <f>+IF(H148=0,"",'Ark1'!X1121)</f>
        <v>100</v>
      </c>
      <c r="W148" s="34">
        <f>+IF(H148=0,"",'Ark1'!Y1121)</f>
        <v>100</v>
      </c>
      <c r="X148" s="34">
        <f>+IF(H148=0,"",'Ark1'!Z1121)</f>
        <v>4.9133927760182461</v>
      </c>
      <c r="Y148" s="34">
        <f>+IF(H148=0,"",'Ark1'!Z1121)</f>
        <v>4.9133927760182461</v>
      </c>
      <c r="Z148" s="27">
        <f>+IF(H148=0,"",'Ark1'!AC1121)</f>
        <v>0</v>
      </c>
      <c r="AA148" s="34">
        <f>+IF(H148=0,"",'Ark1'!AE1121)</f>
        <v>0</v>
      </c>
      <c r="AB148" s="34">
        <f t="shared" ref="AB148:AB151" si="136">+IF(H148=0,"",+N148/C148)</f>
        <v>3.9200000000000004</v>
      </c>
      <c r="AC148" s="29">
        <f t="shared" ref="AC148:AC151" si="137">+IF(H148=0,"",G148/H148)</f>
        <v>0.6785714285714286</v>
      </c>
      <c r="AD148" s="216"/>
      <c r="AE148" s="219"/>
      <c r="AG148" s="29"/>
      <c r="AH148" s="27"/>
      <c r="AI148" s="220"/>
      <c r="AJ148" s="28"/>
      <c r="AN148" s="28"/>
    </row>
    <row r="149" spans="1:70" ht="15.6">
      <c r="A149" s="216"/>
      <c r="B149" s="240">
        <f>+'Ark1'!C1122</f>
        <v>2024</v>
      </c>
      <c r="C149" s="532">
        <f>+'Ark1'!L1122</f>
        <v>10</v>
      </c>
      <c r="D149" s="236" t="str">
        <f>VLOOKUP(C149,RNR!$F$16:$G$31,2)</f>
        <v>U-</v>
      </c>
      <c r="E149" s="532">
        <f>+'Ark1'!D1122</f>
        <v>2</v>
      </c>
      <c r="F149" s="236" t="str">
        <f>VLOOKUP(E149,RNR!$D$2:$E$13,2)</f>
        <v>Feb</v>
      </c>
      <c r="G149" s="533">
        <f>+'Ark1'!Q1122</f>
        <v>37</v>
      </c>
      <c r="H149" s="533">
        <f>+'Ark1'!R1122</f>
        <v>50</v>
      </c>
      <c r="I149" s="29">
        <f>+IF(H149=0,"",'Ark1'!AG1122)</f>
        <v>13.134837879319722</v>
      </c>
      <c r="J149" s="29">
        <f>+IF(H149=0,"",'Ark1'!AH1122)</f>
        <v>0</v>
      </c>
      <c r="K149" s="531"/>
      <c r="L149" s="468">
        <f>+'Ark1'!AI1122</f>
        <v>45</v>
      </c>
      <c r="M149" s="531"/>
      <c r="N149" s="32">
        <f>+IF(H149=0,"",'Ark1'!U1122)</f>
        <v>38.167999999999999</v>
      </c>
      <c r="O149" s="53"/>
      <c r="P149" s="29">
        <f>+IF(L149=0,"",'Ark1'!AJ1122)</f>
        <v>112.64888888888891</v>
      </c>
      <c r="Q149" s="531"/>
      <c r="R149" s="29">
        <f>+IF(L149=0,"",'Ark1'!AK1122)</f>
        <v>26.826861222486361</v>
      </c>
      <c r="S149" s="53"/>
      <c r="T149" s="238">
        <f>+IF(H149=0,"",'Ark1'!T1122)</f>
        <v>8.1199999999999992</v>
      </c>
      <c r="U149" s="34">
        <f>+IF(H149=0,"",'Ark1'!W1122)</f>
        <v>42</v>
      </c>
      <c r="V149" s="34">
        <f>+IF(H149=0,"",'Ark1'!X1122)</f>
        <v>100</v>
      </c>
      <c r="W149" s="34">
        <f>+IF(H149=0,"",'Ark1'!Y1122)</f>
        <v>100</v>
      </c>
      <c r="X149" s="34">
        <f>+IF(H149=0,"",'Ark1'!Z1122)</f>
        <v>5.3976083592643826</v>
      </c>
      <c r="Y149" s="34">
        <f>+IF(H149=0,"",'Ark1'!Z1122)</f>
        <v>5.3976083592643826</v>
      </c>
      <c r="Z149" s="27">
        <f>+IF(H149=0,"",'Ark1'!AC1122)</f>
        <v>0</v>
      </c>
      <c r="AA149" s="34">
        <f>+IF(H149=0,"",'Ark1'!AE1122)</f>
        <v>0</v>
      </c>
      <c r="AB149" s="34">
        <f t="shared" si="136"/>
        <v>3.8167999999999997</v>
      </c>
      <c r="AC149" s="29">
        <f t="shared" si="137"/>
        <v>0.74</v>
      </c>
      <c r="AD149" s="216"/>
      <c r="AE149" s="219"/>
      <c r="AG149" s="29"/>
      <c r="AH149" s="27"/>
      <c r="AI149" s="220"/>
      <c r="AJ149" s="28"/>
      <c r="AN149" s="28"/>
    </row>
    <row r="150" spans="1:70" ht="15.6">
      <c r="A150" s="216"/>
      <c r="B150" s="240">
        <f>+'Ark1'!C1123</f>
        <v>2024</v>
      </c>
      <c r="C150" s="532">
        <f>+'Ark1'!L1123</f>
        <v>10</v>
      </c>
      <c r="D150" s="236" t="str">
        <f>VLOOKUP(C150,RNR!$F$16:$G$31,2)</f>
        <v>U-</v>
      </c>
      <c r="E150" s="532">
        <f>+'Ark1'!D1123</f>
        <v>3</v>
      </c>
      <c r="F150" s="236" t="str">
        <f>VLOOKUP(E150,RNR!$D$2:$E$13,2)</f>
        <v>Mar</v>
      </c>
      <c r="G150" s="533">
        <f>+'Ark1'!Q1123</f>
        <v>309</v>
      </c>
      <c r="H150" s="533">
        <f>+'Ark1'!R1123</f>
        <v>377</v>
      </c>
      <c r="I150" s="29">
        <f>+IF(H150=0,"",'Ark1'!AG1123)</f>
        <v>16.982811576397509</v>
      </c>
      <c r="J150" s="29">
        <f>+IF(H150=0,"",'Ark1'!AH1123)</f>
        <v>0.7957559681697608</v>
      </c>
      <c r="K150" s="531"/>
      <c r="L150" s="468">
        <f>+'Ark1'!AI1123</f>
        <v>339</v>
      </c>
      <c r="M150" s="531"/>
      <c r="N150" s="32">
        <f>+IF(H150=0,"",'Ark1'!U1123)</f>
        <v>38.866312997347485</v>
      </c>
      <c r="O150" s="53"/>
      <c r="P150" s="29">
        <f>+IF(L150=0,"",'Ark1'!AJ1123)</f>
        <v>113.548377581121</v>
      </c>
      <c r="Q150" s="531"/>
      <c r="R150" s="29">
        <f>+IF(L150=0,"",'Ark1'!AK1123)</f>
        <v>26.399543361115033</v>
      </c>
      <c r="S150" s="53"/>
      <c r="T150" s="238">
        <f>+IF(H150=0,"",'Ark1'!T1123)</f>
        <v>8.2572944297082262</v>
      </c>
      <c r="U150" s="34">
        <f>+IF(H150=0,"",'Ark1'!W1123)</f>
        <v>43.766578249336874</v>
      </c>
      <c r="V150" s="34">
        <f>+IF(H150=0,"",'Ark1'!X1123)</f>
        <v>100</v>
      </c>
      <c r="W150" s="34">
        <f>+IF(H150=0,"",'Ark1'!Y1123)</f>
        <v>99.734748010610019</v>
      </c>
      <c r="X150" s="34">
        <f>+IF(H150=0,"",'Ark1'!Z1123)</f>
        <v>5.0556589547771482</v>
      </c>
      <c r="Y150" s="34">
        <f>+IF(H150=0,"",'Ark1'!Z1123)</f>
        <v>5.0556589547771482</v>
      </c>
      <c r="Z150" s="27">
        <f>+IF(H150=0,"",'Ark1'!AC1123)</f>
        <v>0</v>
      </c>
      <c r="AA150" s="34">
        <f>+IF(H150=0,"",'Ark1'!AE1123)</f>
        <v>0</v>
      </c>
      <c r="AB150" s="34">
        <f t="shared" si="136"/>
        <v>3.8866312997347485</v>
      </c>
      <c r="AC150" s="29">
        <f t="shared" si="137"/>
        <v>0.81962864721485407</v>
      </c>
      <c r="AD150" s="216"/>
      <c r="AE150" s="219"/>
      <c r="AG150" s="29"/>
      <c r="AH150" s="27"/>
      <c r="AI150" s="220"/>
      <c r="AJ150" s="28"/>
      <c r="AN150" s="28"/>
    </row>
    <row r="151" spans="1:70" ht="15.6">
      <c r="A151" s="216"/>
      <c r="B151" s="240">
        <f>+'Ark1'!C1124</f>
        <v>2024</v>
      </c>
      <c r="C151" s="532">
        <f>+'Ark1'!L1124</f>
        <v>10</v>
      </c>
      <c r="D151" s="236" t="str">
        <f>VLOOKUP(C151,RNR!$F$16:$G$31,2)</f>
        <v>U-</v>
      </c>
      <c r="E151" s="532">
        <f>+'Ark1'!D1124</f>
        <v>4</v>
      </c>
      <c r="F151" s="236" t="str">
        <f>VLOOKUP(E151,RNR!$D$2:$E$13,2)</f>
        <v>Apr</v>
      </c>
      <c r="G151" s="533">
        <f>+'Ark1'!Q1124</f>
        <v>39</v>
      </c>
      <c r="H151" s="533">
        <f>+'Ark1'!R1124</f>
        <v>45</v>
      </c>
      <c r="I151" s="29">
        <f>+IF(H151=0,"",'Ark1'!AG1124)</f>
        <v>8.4838513896482404</v>
      </c>
      <c r="J151" s="29">
        <f>+IF(H151=0,"",'Ark1'!AH1124)</f>
        <v>0</v>
      </c>
      <c r="K151" s="531"/>
      <c r="L151" s="468">
        <f>+'Ark1'!AI1124</f>
        <v>43</v>
      </c>
      <c r="M151" s="531"/>
      <c r="N151" s="32">
        <f>+IF(H151=0,"",'Ark1'!U1124)</f>
        <v>37.586666666666659</v>
      </c>
      <c r="O151" s="53"/>
      <c r="P151" s="29">
        <f>+IF(L151=0,"",'Ark1'!AJ1124)</f>
        <v>112.60930232558138</v>
      </c>
      <c r="Q151" s="531"/>
      <c r="R151" s="29">
        <f>+IF(L151=0,"",'Ark1'!AK1124)</f>
        <v>26.11235596690528</v>
      </c>
      <c r="S151" s="53"/>
      <c r="T151" s="238">
        <f>+IF(H151=0,"",'Ark1'!T1124)</f>
        <v>8.0222222222222221</v>
      </c>
      <c r="U151" s="34">
        <f>+IF(H151=0,"",'Ark1'!W1124)</f>
        <v>40</v>
      </c>
      <c r="V151" s="34">
        <f>+IF(H151=0,"",'Ark1'!X1124)</f>
        <v>100</v>
      </c>
      <c r="W151" s="34">
        <f>+IF(H151=0,"",'Ark1'!Y1124)</f>
        <v>95.555555555555557</v>
      </c>
      <c r="X151" s="34">
        <f>+IF(H151=0,"",'Ark1'!Z1124)</f>
        <v>7.15139768778727</v>
      </c>
      <c r="Y151" s="34">
        <f>+IF(H151=0,"",'Ark1'!Z1124)</f>
        <v>7.15139768778727</v>
      </c>
      <c r="Z151" s="27">
        <f>+IF(H151=0,"",'Ark1'!AC1124)</f>
        <v>0</v>
      </c>
      <c r="AA151" s="34">
        <f>+IF(H151=0,"",'Ark1'!AE1124)</f>
        <v>0</v>
      </c>
      <c r="AB151" s="34">
        <f t="shared" si="136"/>
        <v>3.7586666666666657</v>
      </c>
      <c r="AC151" s="29">
        <f t="shared" si="137"/>
        <v>0.8666666666666667</v>
      </c>
      <c r="AD151" s="216"/>
      <c r="AE151" s="219"/>
      <c r="AG151" s="29"/>
      <c r="AH151" s="27"/>
      <c r="AI151" s="220"/>
      <c r="AJ151" s="28"/>
      <c r="AN151" s="28"/>
    </row>
    <row r="152" spans="1:70" ht="15" customHeight="1">
      <c r="A152" s="216"/>
      <c r="B152" s="240">
        <f>+'Ark1'!C1125</f>
        <v>2024</v>
      </c>
      <c r="C152" s="28">
        <f>+'Ark1'!L1125</f>
        <v>10</v>
      </c>
      <c r="D152" s="236" t="str">
        <f>VLOOKUP(C152,RNR!$F$16:$G$31,2)</f>
        <v>U-</v>
      </c>
      <c r="E152" s="28">
        <f>+'Ark1'!D1125</f>
        <v>5</v>
      </c>
      <c r="F152" s="236" t="str">
        <f>VLOOKUP(E152,RNR!$D$2:$E$13,2)</f>
        <v>Mai</v>
      </c>
      <c r="G152" s="339">
        <f>+'Ark1'!Q1125</f>
        <v>56</v>
      </c>
      <c r="H152" s="339">
        <f>+'Ark1'!R1125</f>
        <v>75</v>
      </c>
      <c r="I152" s="29">
        <f>+IF(H152=0,"",'Ark1'!AG1125)</f>
        <v>10.282636499558665</v>
      </c>
      <c r="J152" s="29">
        <f>+IF(H152=0,"",'Ark1'!AH1125)</f>
        <v>0</v>
      </c>
      <c r="K152" s="216"/>
      <c r="L152" s="468">
        <f>+'Ark1'!AI1125</f>
        <v>71</v>
      </c>
      <c r="M152" s="216"/>
      <c r="N152" s="32">
        <f>+IF(H152=0,"",'Ark1'!U1125)</f>
        <v>38.054666666666655</v>
      </c>
      <c r="O152" s="53"/>
      <c r="P152" s="29">
        <f>+IF(L152=0,"",'Ark1'!AJ1125)</f>
        <v>112.50281690140842</v>
      </c>
      <c r="Q152" s="216"/>
      <c r="R152" s="29">
        <f>+IF(L152=0,"",'Ark1'!AK1125)</f>
        <v>27.113928042307776</v>
      </c>
      <c r="S152" s="53"/>
      <c r="T152" s="238">
        <f>+IF(H152=0,"",'Ark1'!T1125)</f>
        <v>8.1333333333333311</v>
      </c>
      <c r="U152" s="34">
        <f>+IF(H152=0,"",'Ark1'!W1125)</f>
        <v>40</v>
      </c>
      <c r="V152" s="34">
        <f>+IF(H152=0,"",'Ark1'!X1125)</f>
        <v>100</v>
      </c>
      <c r="W152" s="34">
        <f>+IF(H152=0,"",'Ark1'!Y1125)</f>
        <v>97.333333333333314</v>
      </c>
      <c r="X152" s="34">
        <f>+IF(H152=0,"",'Ark1'!Z1125)</f>
        <v>11.388547385665799</v>
      </c>
      <c r="Y152" s="34">
        <f>+IF(H152=0,"",'Ark1'!Z1125)</f>
        <v>11.388547385665799</v>
      </c>
      <c r="Z152" s="27">
        <f>+IF(H152=0,"",'Ark1'!AC1125)</f>
        <v>0</v>
      </c>
      <c r="AA152" s="34">
        <f>+IF(H152=0,"",'Ark1'!AE1125)</f>
        <v>0</v>
      </c>
      <c r="AB152" s="34">
        <f t="shared" ref="AB152:AB159" si="138">+IF(H152=0,"",+N152/C152)</f>
        <v>3.8054666666666654</v>
      </c>
      <c r="AC152" s="29">
        <f t="shared" ref="AC152:AC159" si="139">+IF(H152=0,"",G152/H152)</f>
        <v>0.7466666666666667</v>
      </c>
      <c r="AD152" s="216"/>
      <c r="AE152" s="219"/>
      <c r="AG152" s="29"/>
      <c r="AH152" s="27"/>
      <c r="AI152" s="220"/>
      <c r="AJ152" s="28"/>
      <c r="AN152" s="28"/>
    </row>
    <row r="153" spans="1:70" ht="15" customHeight="1">
      <c r="A153" s="216"/>
      <c r="B153" s="240">
        <f>+'Ark1'!C1126</f>
        <v>2024</v>
      </c>
      <c r="C153" s="28">
        <f>+'Ark1'!L1126</f>
        <v>10</v>
      </c>
      <c r="D153" s="236" t="str">
        <f>VLOOKUP(C153,RNR!$F$16:$G$31,2)</f>
        <v>U-</v>
      </c>
      <c r="E153" s="28">
        <f>+'Ark1'!D1126</f>
        <v>6</v>
      </c>
      <c r="F153" s="236" t="str">
        <f>VLOOKUP(E153,RNR!$D$2:$E$13,2)</f>
        <v>Jun</v>
      </c>
      <c r="G153" s="339">
        <f>+'Ark1'!Q1126</f>
        <v>13</v>
      </c>
      <c r="H153" s="339">
        <f>+'Ark1'!R1126</f>
        <v>17</v>
      </c>
      <c r="I153" s="29">
        <f>+IF(H153=0,"",'Ark1'!AG1126)</f>
        <v>5.269452706953194</v>
      </c>
      <c r="J153" s="29">
        <f>+IF(H153=0,"",'Ark1'!AH1126)</f>
        <v>5.882352941176471</v>
      </c>
      <c r="K153" s="216"/>
      <c r="L153" s="468">
        <f>+'Ark1'!AI1126</f>
        <v>17</v>
      </c>
      <c r="M153" s="216"/>
      <c r="N153" s="32">
        <f>+IF(H153=0,"",'Ark1'!U1126)</f>
        <v>39.911764705882362</v>
      </c>
      <c r="O153" s="53"/>
      <c r="P153" s="29">
        <f>+IF(L153=0,"",'Ark1'!AJ1126)</f>
        <v>113.95882352941176</v>
      </c>
      <c r="Q153" s="216"/>
      <c r="R153" s="29">
        <f>+IF(L153=0,"",'Ark1'!AK1126)</f>
        <v>26.730342265509943</v>
      </c>
      <c r="S153" s="53"/>
      <c r="T153" s="238">
        <f>+IF(H153=0,"",'Ark1'!T1126)</f>
        <v>8.7647058823529402</v>
      </c>
      <c r="U153" s="34">
        <f>+IF(H153=0,"",'Ark1'!W1126)</f>
        <v>52.941176470588239</v>
      </c>
      <c r="V153" s="34">
        <f>+IF(H153=0,"",'Ark1'!X1126)</f>
        <v>100</v>
      </c>
      <c r="W153" s="34">
        <f>+IF(H153=0,"",'Ark1'!Y1126)</f>
        <v>100</v>
      </c>
      <c r="X153" s="34">
        <f>+IF(H153=0,"",'Ark1'!Z1126)</f>
        <v>6.7326144168378281</v>
      </c>
      <c r="Y153" s="34">
        <f>+IF(H153=0,"",'Ark1'!Z1126)</f>
        <v>6.7326144168378281</v>
      </c>
      <c r="Z153" s="27">
        <f>+IF(H153=0,"",'Ark1'!AC1126)</f>
        <v>0</v>
      </c>
      <c r="AA153" s="34">
        <f>+IF(H153=0,"",'Ark1'!AE1126)</f>
        <v>0</v>
      </c>
      <c r="AB153" s="34">
        <f t="shared" si="138"/>
        <v>3.9911764705882362</v>
      </c>
      <c r="AC153" s="29">
        <f t="shared" si="139"/>
        <v>0.76470588235294112</v>
      </c>
      <c r="AD153" s="216"/>
      <c r="AE153" s="27"/>
      <c r="AG153" s="29"/>
      <c r="AH153" s="27"/>
      <c r="AI153" s="28"/>
      <c r="AJ153" s="28"/>
      <c r="AN153" s="28"/>
    </row>
    <row r="154" spans="1:70" ht="15" customHeight="1">
      <c r="A154" s="216"/>
      <c r="B154" s="240">
        <f>+'Ark1'!C1127</f>
        <v>2024</v>
      </c>
      <c r="C154" s="28">
        <f>+'Ark1'!L1127</f>
        <v>10</v>
      </c>
      <c r="D154" s="236" t="str">
        <f>VLOOKUP(C154,RNR!$F$16:$G$31,2)</f>
        <v>U-</v>
      </c>
      <c r="E154" s="28">
        <f>+'Ark1'!D1127</f>
        <v>7</v>
      </c>
      <c r="F154" s="236" t="str">
        <f>VLOOKUP(E154,RNR!$D$2:$E$13,2)</f>
        <v>Jul</v>
      </c>
      <c r="G154" s="339">
        <f>+'Ark1'!Q1127</f>
        <v>9</v>
      </c>
      <c r="H154" s="339">
        <f>+'Ark1'!R1127</f>
        <v>14</v>
      </c>
      <c r="I154" s="29">
        <f>+IF(H154=0,"",'Ark1'!AG1127)</f>
        <v>9.8421179569952315</v>
      </c>
      <c r="J154" s="29">
        <f>+IF(H154=0,"",'Ark1'!AH1127)</f>
        <v>0</v>
      </c>
      <c r="K154" s="216"/>
      <c r="L154" s="468">
        <f>+'Ark1'!AI1127</f>
        <v>14</v>
      </c>
      <c r="M154" s="216"/>
      <c r="N154" s="32">
        <f>+IF(H154=0,"",'Ark1'!U1127)</f>
        <v>37.892857142857153</v>
      </c>
      <c r="O154" s="53"/>
      <c r="P154" s="29">
        <f>+IF(L154=0,"",'Ark1'!AJ1127)</f>
        <v>113.60714285714288</v>
      </c>
      <c r="Q154" s="216"/>
      <c r="R154" s="29">
        <f>+IF(L154=0,"",'Ark1'!AK1127)</f>
        <v>25.809518752598379</v>
      </c>
      <c r="S154" s="53"/>
      <c r="T154" s="238">
        <f>+IF(H154=0,"",'Ark1'!T1127)</f>
        <v>9</v>
      </c>
      <c r="U154" s="34">
        <f>+IF(H154=0,"",'Ark1'!W1127)</f>
        <v>64.285714285714306</v>
      </c>
      <c r="V154" s="34">
        <f>+IF(H154=0,"",'Ark1'!X1127)</f>
        <v>100</v>
      </c>
      <c r="W154" s="34">
        <f>+IF(H154=0,"",'Ark1'!Y1127)</f>
        <v>100</v>
      </c>
      <c r="X154" s="34">
        <f>+IF(H154=0,"",'Ark1'!Z1127)</f>
        <v>3.0055815424245034</v>
      </c>
      <c r="Y154" s="34">
        <f>+IF(H154=0,"",'Ark1'!Z1127)</f>
        <v>3.0055815424245034</v>
      </c>
      <c r="Z154" s="27">
        <f>+IF(H154=0,"",'Ark1'!AC1127)</f>
        <v>0</v>
      </c>
      <c r="AA154" s="34">
        <f>+IF(H154=0,"",'Ark1'!AE1127)</f>
        <v>0</v>
      </c>
      <c r="AB154" s="34">
        <f t="shared" si="138"/>
        <v>3.7892857142857155</v>
      </c>
      <c r="AC154" s="29">
        <f t="shared" si="139"/>
        <v>0.6428571428571429</v>
      </c>
      <c r="AD154" s="216"/>
      <c r="AE154" s="220"/>
      <c r="AG154" s="29"/>
      <c r="AH154" s="27"/>
      <c r="AI154" s="220"/>
      <c r="AJ154" s="28"/>
      <c r="AN154" s="28"/>
    </row>
    <row r="155" spans="1:70" ht="15" customHeight="1">
      <c r="A155" s="216"/>
      <c r="B155" s="240">
        <f>+'Ark1'!C1128</f>
        <v>2024</v>
      </c>
      <c r="C155" s="28">
        <f>+'Ark1'!L1128</f>
        <v>10</v>
      </c>
      <c r="D155" s="236" t="str">
        <f>VLOOKUP(C155,RNR!$F$16:$G$31,2)</f>
        <v>U-</v>
      </c>
      <c r="E155" s="28">
        <f>+'Ark1'!D1128</f>
        <v>8</v>
      </c>
      <c r="F155" s="236" t="str">
        <f>VLOOKUP(E155,RNR!$D$2:$E$13,2)</f>
        <v>Aug</v>
      </c>
      <c r="G155" s="339">
        <f>+'Ark1'!Q1128</f>
        <v>257</v>
      </c>
      <c r="H155" s="339">
        <f>+'Ark1'!R1128</f>
        <v>332</v>
      </c>
      <c r="I155" s="29">
        <f>+IF(H155=0,"",'Ark1'!AG1128)</f>
        <v>8.7354941866854219</v>
      </c>
      <c r="J155" s="29">
        <f>+IF(H155=0,"",'Ark1'!AH1128)</f>
        <v>0.9036144578313251</v>
      </c>
      <c r="K155" s="216"/>
      <c r="L155" s="468">
        <f>+'Ark1'!AI1128</f>
        <v>332</v>
      </c>
      <c r="M155" s="216"/>
      <c r="N155" s="32">
        <f>+IF(H155=0,"",'Ark1'!U1128)</f>
        <v>38.309036144578343</v>
      </c>
      <c r="O155" s="53"/>
      <c r="P155" s="29">
        <f>+IF(L155=0,"",'Ark1'!AJ1128)</f>
        <v>114.00120481927704</v>
      </c>
      <c r="Q155" s="216"/>
      <c r="R155" s="29">
        <f>+IF(L155=0,"",'Ark1'!AK1128)</f>
        <v>25.739289533980621</v>
      </c>
      <c r="S155" s="53"/>
      <c r="T155" s="238">
        <f>+IF(H155=0,"",'Ark1'!T1128)</f>
        <v>8.4066265060240983</v>
      </c>
      <c r="U155" s="34">
        <f>+IF(H155=0,"",'Ark1'!W1128)</f>
        <v>43.373493975903614</v>
      </c>
      <c r="V155" s="34">
        <f>+IF(H155=0,"",'Ark1'!X1128)</f>
        <v>100</v>
      </c>
      <c r="W155" s="34">
        <f>+IF(H155=0,"",'Ark1'!Y1128)</f>
        <v>99.096385542168719</v>
      </c>
      <c r="X155" s="34">
        <f>+IF(H155=0,"",'Ark1'!Z1128)</f>
        <v>5.1365782793975008</v>
      </c>
      <c r="Y155" s="34">
        <f>+IF(H155=0,"",'Ark1'!Z1128)</f>
        <v>5.1365782793975008</v>
      </c>
      <c r="Z155" s="27">
        <f>+IF(H155=0,"",'Ark1'!AC1128)</f>
        <v>0</v>
      </c>
      <c r="AA155" s="34">
        <f>+IF(H155=0,"",'Ark1'!AE1128)</f>
        <v>0</v>
      </c>
      <c r="AB155" s="34">
        <f t="shared" si="138"/>
        <v>3.8309036144578341</v>
      </c>
      <c r="AC155" s="29">
        <f t="shared" si="139"/>
        <v>0.77409638554216864</v>
      </c>
      <c r="AD155" s="216"/>
      <c r="AE155" s="27"/>
      <c r="AG155" s="29"/>
      <c r="AH155" s="27"/>
      <c r="AI155" s="28"/>
      <c r="AJ155" s="28"/>
      <c r="AN155" s="28"/>
    </row>
    <row r="156" spans="1:70" ht="15" customHeight="1">
      <c r="A156" s="216"/>
      <c r="B156" s="240">
        <f>+'Ark1'!C1129</f>
        <v>2024</v>
      </c>
      <c r="C156" s="28">
        <f>+'Ark1'!L1129</f>
        <v>10</v>
      </c>
      <c r="D156" s="236" t="str">
        <f>VLOOKUP(C156,RNR!$F$16:$G$31,2)</f>
        <v>U-</v>
      </c>
      <c r="E156" s="28">
        <f>+'Ark1'!D1129</f>
        <v>9</v>
      </c>
      <c r="F156" s="236" t="str">
        <f>VLOOKUP(E156,RNR!$D$2:$E$13,2)</f>
        <v>Sep</v>
      </c>
      <c r="G156" s="339">
        <f>+'Ark1'!Q1129</f>
        <v>279</v>
      </c>
      <c r="H156" s="339">
        <f>+'Ark1'!R1129</f>
        <v>359</v>
      </c>
      <c r="I156" s="29">
        <f>+IF(H156=0,"",'Ark1'!AG1129)</f>
        <v>7.2335707529702749</v>
      </c>
      <c r="J156" s="29">
        <f>+IF(H156=0,"",'Ark1'!AH1129)</f>
        <v>1.114206128133705</v>
      </c>
      <c r="K156" s="216"/>
      <c r="L156" s="468">
        <f>+'Ark1'!AI1129</f>
        <v>359</v>
      </c>
      <c r="M156" s="216"/>
      <c r="N156" s="32">
        <f>+IF(H156=0,"",'Ark1'!U1129)</f>
        <v>37.10974930362115</v>
      </c>
      <c r="O156" s="53"/>
      <c r="P156" s="29">
        <f>+IF(L156=0,"",'Ark1'!AJ1129)</f>
        <v>112.77493036211702</v>
      </c>
      <c r="Q156" s="216"/>
      <c r="R156" s="29">
        <f>+IF(L156=0,"",'Ark1'!AK1129)</f>
        <v>25.7722224191258</v>
      </c>
      <c r="S156" s="53"/>
      <c r="T156" s="238">
        <f>+IF(H156=0,"",'Ark1'!T1129)</f>
        <v>8.5487465181058493</v>
      </c>
      <c r="U156" s="34">
        <f>+IF(H156=0,"",'Ark1'!W1129)</f>
        <v>46.239554317548752</v>
      </c>
      <c r="V156" s="34">
        <f>+IF(H156=0,"",'Ark1'!X1129)</f>
        <v>100</v>
      </c>
      <c r="W156" s="34">
        <f>+IF(H156=0,"",'Ark1'!Y1129)</f>
        <v>99.442896935933149</v>
      </c>
      <c r="X156" s="34">
        <f>+IF(H156=0,"",'Ark1'!Z1129)</f>
        <v>5.1285632703992796</v>
      </c>
      <c r="Y156" s="34">
        <f>+IF(H156=0,"",'Ark1'!Z1129)</f>
        <v>5.1285632703992796</v>
      </c>
      <c r="Z156" s="27">
        <f>+IF(H156=0,"",'Ark1'!AC1129)</f>
        <v>0</v>
      </c>
      <c r="AA156" s="34">
        <f>+IF(H156=0,"",'Ark1'!AE1129)</f>
        <v>0</v>
      </c>
      <c r="AB156" s="34">
        <f t="shared" si="138"/>
        <v>3.7109749303621151</v>
      </c>
      <c r="AC156" s="29">
        <f t="shared" si="139"/>
        <v>0.77715877437325909</v>
      </c>
      <c r="AD156" s="216"/>
      <c r="AE156" s="27"/>
      <c r="AG156" s="29"/>
      <c r="AH156" s="27"/>
      <c r="AI156" s="28"/>
      <c r="AJ156" s="28"/>
      <c r="AN156" s="28"/>
    </row>
    <row r="157" spans="1:70" ht="15" customHeight="1">
      <c r="A157" s="216"/>
      <c r="B157" s="240">
        <f>+'Ark1'!C1130</f>
        <v>2024</v>
      </c>
      <c r="C157" s="28">
        <f>+'Ark1'!L1130</f>
        <v>10</v>
      </c>
      <c r="D157" s="236" t="str">
        <f>VLOOKUP(C157,RNR!$F$16:$G$31,2)</f>
        <v>U-</v>
      </c>
      <c r="E157" s="28">
        <f>+'Ark1'!D1130</f>
        <v>10</v>
      </c>
      <c r="F157" s="236" t="str">
        <f>VLOOKUP(E157,RNR!$D$2:$E$13,2)</f>
        <v>Okt</v>
      </c>
      <c r="G157" s="339">
        <f>+'Ark1'!Q1130</f>
        <v>788</v>
      </c>
      <c r="H157" s="339">
        <f>+'Ark1'!R1130</f>
        <v>1106</v>
      </c>
      <c r="I157" s="29">
        <f>+IF(H157=0,"",'Ark1'!AG1130)</f>
        <v>9.4318976749799237</v>
      </c>
      <c r="J157" s="29">
        <f>+IF(H157=0,"",'Ark1'!AH1130)</f>
        <v>1.3562386980108498</v>
      </c>
      <c r="K157" s="216"/>
      <c r="L157" s="468">
        <f>+'Ark1'!AI1130</f>
        <v>1106</v>
      </c>
      <c r="M157" s="216"/>
      <c r="N157" s="32">
        <f>+IF(H157=0,"",'Ark1'!U1130)</f>
        <v>38.157142857142816</v>
      </c>
      <c r="O157" s="53"/>
      <c r="P157" s="29">
        <f>+IF(L157=0,"",'Ark1'!AJ1130)</f>
        <v>113.8741410488246</v>
      </c>
      <c r="Q157" s="216"/>
      <c r="R157" s="29">
        <f>+IF(L157=0,"",'Ark1'!AK1130)</f>
        <v>25.762666641418004</v>
      </c>
      <c r="S157" s="53"/>
      <c r="T157" s="238">
        <f>+IF(H157=0,"",'Ark1'!T1130)</f>
        <v>8.315551537070526</v>
      </c>
      <c r="U157" s="34">
        <f>+IF(H157=0,"",'Ark1'!W1130)</f>
        <v>38.969258589511753</v>
      </c>
      <c r="V157" s="34">
        <f>+IF(H157=0,"",'Ark1'!X1130)</f>
        <v>100</v>
      </c>
      <c r="W157" s="34">
        <f>+IF(H157=0,"",'Ark1'!Y1130)</f>
        <v>100</v>
      </c>
      <c r="X157" s="34">
        <f>+IF(H157=0,"",'Ark1'!Z1130)</f>
        <v>4.5317154988986941</v>
      </c>
      <c r="Y157" s="34">
        <f>+IF(H157=0,"",'Ark1'!Z1130)</f>
        <v>4.5317154988986941</v>
      </c>
      <c r="Z157" s="27">
        <f>+IF(H157=0,"",'Ark1'!AC1130)</f>
        <v>0</v>
      </c>
      <c r="AA157" s="34">
        <f>+IF(H157=0,"",'Ark1'!AE1130)</f>
        <v>0</v>
      </c>
      <c r="AB157" s="34">
        <f t="shared" si="138"/>
        <v>3.8157142857142814</v>
      </c>
      <c r="AC157" s="29">
        <f t="shared" si="139"/>
        <v>0.71247739602169979</v>
      </c>
      <c r="AD157" s="216"/>
      <c r="AE157" s="240"/>
      <c r="AG157" s="29"/>
      <c r="AH157" s="27"/>
      <c r="AI157" s="240"/>
      <c r="AJ157" s="28"/>
      <c r="AN157" s="28"/>
    </row>
    <row r="158" spans="1:70" ht="15" customHeight="1">
      <c r="A158" s="216"/>
      <c r="B158" s="240">
        <f>+'Ark1'!C1131</f>
        <v>2024</v>
      </c>
      <c r="C158" s="28">
        <f>+'Ark1'!L1131</f>
        <v>10</v>
      </c>
      <c r="D158" s="236" t="str">
        <f>VLOOKUP(C158,RNR!$F$16:$G$31,2)</f>
        <v>U-</v>
      </c>
      <c r="E158" s="28">
        <f>+'Ark1'!D1131</f>
        <v>11</v>
      </c>
      <c r="F158" s="236" t="str">
        <f>VLOOKUP(E158,RNR!$D$2:$E$13,2)</f>
        <v>Nov</v>
      </c>
      <c r="G158" s="339">
        <f>+'Ark1'!Q1131</f>
        <v>251</v>
      </c>
      <c r="H158" s="339">
        <f>+'Ark1'!R1131</f>
        <v>332</v>
      </c>
      <c r="I158" s="29">
        <f>+IF(H158=0,"",'Ark1'!AG1131)</f>
        <v>8.8268497288353895</v>
      </c>
      <c r="J158" s="29">
        <f>+IF(H158=0,"",'Ark1'!AH1131)</f>
        <v>0.9036144578313251</v>
      </c>
      <c r="K158" s="216"/>
      <c r="L158" s="468">
        <f>+'Ark1'!AI1131</f>
        <v>331</v>
      </c>
      <c r="M158" s="216"/>
      <c r="N158" s="32">
        <f>+IF(H158=0,"",'Ark1'!U1131)</f>
        <v>38.694277108433745</v>
      </c>
      <c r="O158" s="53"/>
      <c r="P158" s="29">
        <f>+IF(L158=0,"",'Ark1'!AJ1131)</f>
        <v>114.22688821752261</v>
      </c>
      <c r="Q158" s="216"/>
      <c r="R158" s="29">
        <f>+IF(L158=0,"",'Ark1'!AK1131)</f>
        <v>25.828411553483249</v>
      </c>
      <c r="S158" s="53"/>
      <c r="T158" s="238">
        <f>+IF(H158=0,"",'Ark1'!T1131)</f>
        <v>8.0963855421686741</v>
      </c>
      <c r="U158" s="34">
        <f>+IF(H158=0,"",'Ark1'!W1131)</f>
        <v>31.325301204819276</v>
      </c>
      <c r="V158" s="34">
        <f>+IF(H158=0,"",'Ark1'!X1131)</f>
        <v>100</v>
      </c>
      <c r="W158" s="34">
        <f>+IF(H158=0,"",'Ark1'!Y1131)</f>
        <v>98.795180722891587</v>
      </c>
      <c r="X158" s="34">
        <f>+IF(H158=0,"",'Ark1'!Z1131)</f>
        <v>5.0420577908811088</v>
      </c>
      <c r="Y158" s="34">
        <f>+IF(H158=0,"",'Ark1'!Z1131)</f>
        <v>5.0420577908811088</v>
      </c>
      <c r="Z158" s="27">
        <f>+IF(H158=0,"",'Ark1'!AC1131)</f>
        <v>0</v>
      </c>
      <c r="AA158" s="34">
        <f>+IF(H158=0,"",'Ark1'!AE1131)</f>
        <v>0</v>
      </c>
      <c r="AB158" s="34">
        <f t="shared" si="138"/>
        <v>3.8694277108433743</v>
      </c>
      <c r="AC158" s="29">
        <f t="shared" si="139"/>
        <v>0.75602409638554213</v>
      </c>
      <c r="AD158" s="216"/>
      <c r="AE158" s="219"/>
      <c r="AG158" s="29"/>
      <c r="AH158" s="27"/>
      <c r="AI158" s="219"/>
      <c r="AJ158" s="28"/>
      <c r="AN158" s="28"/>
    </row>
    <row r="159" spans="1:70" ht="15" customHeight="1">
      <c r="A159" s="216"/>
      <c r="B159" s="240">
        <f>+'Ark1'!C1132</f>
        <v>2024</v>
      </c>
      <c r="C159" s="28">
        <f>+'Ark1'!L1132</f>
        <v>10</v>
      </c>
      <c r="D159" s="236" t="str">
        <f>VLOOKUP(C159,RNR!$F$16:$G$31,2)</f>
        <v>U-</v>
      </c>
      <c r="E159" s="28">
        <f>+'Ark1'!D1132</f>
        <v>12</v>
      </c>
      <c r="F159" s="236" t="str">
        <f>VLOOKUP(E159,RNR!$D$2:$E$13,2)</f>
        <v>Des</v>
      </c>
      <c r="G159" s="339">
        <f>+'Ark1'!Q1132</f>
        <v>26</v>
      </c>
      <c r="H159" s="339">
        <f>+'Ark1'!R1132</f>
        <v>30</v>
      </c>
      <c r="I159" s="29">
        <f>+IF(H159=0,"",'Ark1'!AG1132)</f>
        <v>9.1930844744575779</v>
      </c>
      <c r="J159" s="29">
        <f>+IF(H159=0,"",'Ark1'!AH1132)</f>
        <v>0</v>
      </c>
      <c r="K159" s="216"/>
      <c r="L159" s="468">
        <f>+'Ark1'!AI1132</f>
        <v>30</v>
      </c>
      <c r="M159" s="216"/>
      <c r="N159" s="32">
        <f>+IF(H159=0,"",'Ark1'!U1132)</f>
        <v>39.206666666666678</v>
      </c>
      <c r="O159" s="53"/>
      <c r="P159" s="29">
        <f>+IF(L159=0,"",'Ark1'!AJ1132)</f>
        <v>114.67000000000002</v>
      </c>
      <c r="Q159" s="216"/>
      <c r="R159" s="29">
        <f>+IF(L159=0,"",'Ark1'!AK1132)</f>
        <v>25.924236162694442</v>
      </c>
      <c r="S159" s="53"/>
      <c r="T159" s="238">
        <f>+IF(H159=0,"",'Ark1'!T1132)</f>
        <v>8.2333333333333307</v>
      </c>
      <c r="U159" s="34">
        <f>+IF(H159=0,"",'Ark1'!W1132)</f>
        <v>50</v>
      </c>
      <c r="V159" s="34">
        <f>+IF(H159=0,"",'Ark1'!X1132)</f>
        <v>100</v>
      </c>
      <c r="W159" s="34">
        <f>+IF(H159=0,"",'Ark1'!Y1132)</f>
        <v>100</v>
      </c>
      <c r="X159" s="34">
        <f>+IF(H159=0,"",'Ark1'!Z1132)</f>
        <v>4.7244000206962546</v>
      </c>
      <c r="Y159" s="34">
        <f>+IF(H159=0,"",'Ark1'!Z1132)</f>
        <v>4.7244000206962546</v>
      </c>
      <c r="Z159" s="27">
        <f>+IF(H159=0,"",'Ark1'!AC1132)</f>
        <v>0</v>
      </c>
      <c r="AA159" s="34">
        <f>+IF(H159=0,"",'Ark1'!AE1132)</f>
        <v>0</v>
      </c>
      <c r="AB159" s="34">
        <f t="shared" si="138"/>
        <v>3.9206666666666679</v>
      </c>
      <c r="AC159" s="29">
        <f t="shared" si="139"/>
        <v>0.8666666666666667</v>
      </c>
      <c r="AD159" s="216"/>
      <c r="AE159" s="219"/>
      <c r="AG159" s="29"/>
      <c r="AH159" s="27"/>
      <c r="AI159" s="220"/>
      <c r="AJ159" s="28"/>
      <c r="AN159" s="28"/>
    </row>
    <row r="160" spans="1:70" ht="15" customHeight="1">
      <c r="A160" s="216"/>
      <c r="B160" s="216"/>
      <c r="C160" s="216"/>
      <c r="D160" s="349"/>
      <c r="E160" s="349"/>
      <c r="F160" s="349"/>
      <c r="G160" s="349"/>
      <c r="H160" s="349"/>
      <c r="I160" s="217"/>
      <c r="J160" s="217"/>
      <c r="K160" s="217"/>
      <c r="L160" s="217"/>
      <c r="M160" s="217"/>
      <c r="N160" s="216"/>
      <c r="O160" s="216"/>
      <c r="P160" s="216"/>
      <c r="Q160" s="216"/>
      <c r="R160" s="216"/>
      <c r="S160" s="216"/>
      <c r="T160" s="216"/>
      <c r="U160" s="218"/>
      <c r="V160" s="218"/>
      <c r="W160" s="218"/>
      <c r="X160" s="218"/>
      <c r="Y160" s="218"/>
      <c r="Z160" s="216"/>
      <c r="AA160" s="218"/>
      <c r="AB160" s="218"/>
      <c r="AC160" s="217"/>
      <c r="AD160" s="216"/>
      <c r="AE160" s="219"/>
      <c r="AG160" s="29"/>
      <c r="AH160" s="27"/>
      <c r="AI160" s="220"/>
      <c r="AJ160" s="28"/>
      <c r="AN160" s="28"/>
      <c r="BF160" s="232"/>
    </row>
    <row r="161" spans="1:70" ht="15" customHeight="1">
      <c r="A161" s="216"/>
      <c r="B161" s="216"/>
      <c r="C161" s="234" t="s">
        <v>0</v>
      </c>
      <c r="D161" s="349"/>
      <c r="E161" s="352" t="str">
        <f>+D163</f>
        <v>U</v>
      </c>
      <c r="F161" s="349"/>
      <c r="G161" s="349"/>
      <c r="H161" s="367">
        <f>SUM(H163:H174)</f>
        <v>868</v>
      </c>
      <c r="I161" s="217"/>
      <c r="J161" s="217"/>
      <c r="K161" s="217"/>
      <c r="L161" s="217"/>
      <c r="M161" s="217"/>
      <c r="N161" s="265">
        <f>+Klasse!M21</f>
        <v>42.987096774193525</v>
      </c>
      <c r="O161" s="216"/>
      <c r="P161" s="216"/>
      <c r="Q161" s="216"/>
      <c r="R161" s="216"/>
      <c r="S161" s="216"/>
      <c r="T161" s="216"/>
      <c r="U161" s="218"/>
      <c r="V161" s="218"/>
      <c r="W161" s="218"/>
      <c r="X161" s="218"/>
      <c r="Y161" s="218"/>
      <c r="Z161" s="216"/>
      <c r="AA161" s="218"/>
      <c r="AB161" s="265">
        <f>+N161/C167</f>
        <v>3.9079178885630479</v>
      </c>
      <c r="AC161" s="217"/>
      <c r="AD161" s="216"/>
      <c r="AE161" s="219"/>
      <c r="AG161" s="29"/>
      <c r="AH161" s="27"/>
      <c r="AI161" s="220"/>
      <c r="AJ161" s="28"/>
      <c r="AN161" s="28"/>
      <c r="BF161" s="232"/>
    </row>
    <row r="162" spans="1:70" ht="15" customHeight="1">
      <c r="A162" s="216"/>
      <c r="B162" s="216"/>
      <c r="C162" s="216"/>
      <c r="D162" s="349"/>
      <c r="E162" s="349"/>
      <c r="F162" s="349"/>
      <c r="G162" s="349"/>
      <c r="H162" s="349"/>
      <c r="I162" s="217"/>
      <c r="J162" s="217"/>
      <c r="K162" s="217"/>
      <c r="L162" s="217"/>
      <c r="M162" s="217"/>
      <c r="N162" s="216"/>
      <c r="O162" s="216"/>
      <c r="P162" s="216"/>
      <c r="Q162" s="216"/>
      <c r="R162" s="216"/>
      <c r="S162" s="216"/>
      <c r="T162" s="216"/>
      <c r="U162" s="218"/>
      <c r="V162" s="218"/>
      <c r="W162" s="218"/>
      <c r="X162" s="218"/>
      <c r="Y162" s="218"/>
      <c r="Z162" s="216"/>
      <c r="AA162" s="216"/>
      <c r="AB162" s="216"/>
      <c r="AC162" s="216"/>
      <c r="AD162" s="216"/>
      <c r="AE162" s="219"/>
      <c r="AG162" s="29"/>
      <c r="AH162" s="27"/>
      <c r="AI162" s="220"/>
      <c r="AJ162" s="28"/>
      <c r="AN162" s="28"/>
      <c r="BF162" s="232">
        <f>1+BF166</f>
        <v>1</v>
      </c>
      <c r="BG162" s="28">
        <v>20.659867330016564</v>
      </c>
      <c r="BH162" s="28">
        <f t="shared" ref="BH162" si="140">+BG162</f>
        <v>20.659867330016564</v>
      </c>
      <c r="BI162" s="28">
        <f t="shared" ref="BI162" si="141">+BH162</f>
        <v>20.659867330016564</v>
      </c>
      <c r="BJ162" s="28">
        <f t="shared" ref="BJ162" si="142">+BI162</f>
        <v>20.659867330016564</v>
      </c>
      <c r="BK162" s="28">
        <f t="shared" ref="BK162" si="143">+BJ162</f>
        <v>20.659867330016564</v>
      </c>
      <c r="BL162" s="28">
        <f t="shared" ref="BL162" si="144">+BK162</f>
        <v>20.659867330016564</v>
      </c>
      <c r="BM162" s="28">
        <f t="shared" ref="BM162" si="145">+BL162</f>
        <v>20.659867330016564</v>
      </c>
      <c r="BN162" s="28">
        <f t="shared" ref="BN162" si="146">+BM162</f>
        <v>20.659867330016564</v>
      </c>
      <c r="BO162" s="28">
        <f t="shared" ref="BO162" si="147">+BN162</f>
        <v>20.659867330016564</v>
      </c>
      <c r="BP162" s="28">
        <f t="shared" ref="BP162" si="148">+BO162</f>
        <v>20.659867330016564</v>
      </c>
      <c r="BQ162" s="28">
        <f t="shared" ref="BQ162" si="149">+BP162</f>
        <v>20.659867330016564</v>
      </c>
      <c r="BR162" s="28">
        <f t="shared" ref="BR162" si="150">+BQ162</f>
        <v>20.659867330016564</v>
      </c>
    </row>
    <row r="163" spans="1:70" ht="15" customHeight="1">
      <c r="A163" s="216"/>
      <c r="B163" s="240">
        <f>+'Ark1'!C1133</f>
        <v>2024</v>
      </c>
      <c r="C163" s="236">
        <f>+'Ark1'!L1133</f>
        <v>11</v>
      </c>
      <c r="D163" s="236" t="str">
        <f>VLOOKUP(C163,RNR!$F$16:$G$31,2)</f>
        <v>U</v>
      </c>
      <c r="E163" s="236">
        <f>+'Ark1'!D1133</f>
        <v>1</v>
      </c>
      <c r="F163" s="236" t="str">
        <f>VLOOKUP(E163,RNR!$D$2:$E$13,2)</f>
        <v>Jan</v>
      </c>
      <c r="G163" s="353">
        <f>+'Ark1'!Q1133</f>
        <v>6</v>
      </c>
      <c r="H163" s="353">
        <f>+'Ark1'!R1133</f>
        <v>7</v>
      </c>
      <c r="I163" s="237">
        <f>+IF(H163=0,"",'Ark1'!AG1133)</f>
        <v>2.4413138070654123</v>
      </c>
      <c r="J163" s="237">
        <f>+IF(H163=0,"",'Ark1'!AH1133)</f>
        <v>0</v>
      </c>
      <c r="K163" s="531"/>
      <c r="L163" s="468">
        <f>+'Ark1'!AI1133</f>
        <v>6</v>
      </c>
      <c r="M163" s="531"/>
      <c r="N163" s="32">
        <f>+IF(H163=0,"",'Ark1'!U1133)</f>
        <v>43.842857142857149</v>
      </c>
      <c r="O163" s="53"/>
      <c r="P163" s="29">
        <f>+IF(L163=0,"",'Ark1'!AJ1133)</f>
        <v>115.35</v>
      </c>
      <c r="Q163" s="531"/>
      <c r="R163" s="29">
        <f>+IF(L163=0,"",'Ark1'!AK1133)</f>
        <v>29.304049838885568</v>
      </c>
      <c r="S163" s="53"/>
      <c r="T163" s="238">
        <f>+IF(H163=0,"",'Ark1'!T1133)</f>
        <v>10.142857142857141</v>
      </c>
      <c r="U163" s="239">
        <f>+IF(H163=0,"",'Ark1'!W1133)</f>
        <v>85.714285714285694</v>
      </c>
      <c r="V163" s="239">
        <f>+IF(H163=0,"",'Ark1'!X1133)</f>
        <v>100</v>
      </c>
      <c r="W163" s="239">
        <f>+IF(H163=0,"",'Ark1'!Y1133)</f>
        <v>100</v>
      </c>
      <c r="X163" s="239">
        <f>+IF(H163=0,"",'Ark1'!Z1133)</f>
        <v>3.505447655479343</v>
      </c>
      <c r="Y163" s="239">
        <f>+IF(H163=0,"",'Ark1'!Z1133)</f>
        <v>3.505447655479343</v>
      </c>
      <c r="Z163" s="238">
        <f>+IF(H163=0,"",'Ark1'!AC1133)</f>
        <v>0</v>
      </c>
      <c r="AA163" s="239">
        <f>+IF(H163=0,"",'Ark1'!AE1133)</f>
        <v>0</v>
      </c>
      <c r="AB163" s="239">
        <f t="shared" ref="AB163:AB166" si="151">+IF(H163=0,"",+N163/C163)</f>
        <v>3.9857142857142862</v>
      </c>
      <c r="AC163" s="237">
        <f t="shared" ref="AC163:AC166" si="152">+IF(H163=0,"",G163/H163)</f>
        <v>0.8571428571428571</v>
      </c>
      <c r="AD163" s="216"/>
      <c r="AE163" s="219"/>
      <c r="AG163" s="29"/>
      <c r="AH163" s="27"/>
      <c r="AI163" s="220"/>
      <c r="AJ163" s="28"/>
      <c r="AN163" s="28"/>
    </row>
    <row r="164" spans="1:70" ht="15" customHeight="1">
      <c r="A164" s="216"/>
      <c r="B164" s="240">
        <f>+'Ark1'!C1134</f>
        <v>2024</v>
      </c>
      <c r="C164" s="236">
        <f>+'Ark1'!L1134</f>
        <v>11</v>
      </c>
      <c r="D164" s="236" t="str">
        <f>VLOOKUP(C164,RNR!$F$16:$G$31,2)</f>
        <v>U</v>
      </c>
      <c r="E164" s="236">
        <f>+'Ark1'!D1134</f>
        <v>2</v>
      </c>
      <c r="F164" s="236" t="str">
        <f>VLOOKUP(E164,RNR!$D$2:$E$13,2)</f>
        <v>Feb</v>
      </c>
      <c r="G164" s="353">
        <f>+'Ark1'!Q1134</f>
        <v>11</v>
      </c>
      <c r="H164" s="353">
        <f>+'Ark1'!R1134</f>
        <v>13</v>
      </c>
      <c r="I164" s="237">
        <f>+IF(H164=0,"",'Ark1'!AG1134)</f>
        <v>3.7145629865169001</v>
      </c>
      <c r="J164" s="237">
        <f>+IF(H164=0,"",'Ark1'!AH1134)</f>
        <v>0</v>
      </c>
      <c r="K164" s="531"/>
      <c r="L164" s="468">
        <f>+'Ark1'!AI1134</f>
        <v>13</v>
      </c>
      <c r="M164" s="531"/>
      <c r="N164" s="32">
        <f>+IF(H164=0,"",'Ark1'!U1134)</f>
        <v>41.515384615384626</v>
      </c>
      <c r="O164" s="53"/>
      <c r="P164" s="29">
        <f>+IF(L164=0,"",'Ark1'!AJ1134)</f>
        <v>113.03846153846152</v>
      </c>
      <c r="Q164" s="531"/>
      <c r="R164" s="29">
        <f>+IF(L164=0,"",'Ark1'!AK1134)</f>
        <v>28.667188814356113</v>
      </c>
      <c r="S164" s="53"/>
      <c r="T164" s="238">
        <f>+IF(H164=0,"",'Ark1'!T1134)</f>
        <v>8.9230769230769216</v>
      </c>
      <c r="U164" s="239">
        <f>+IF(H164=0,"",'Ark1'!W1134)</f>
        <v>69.230769230769269</v>
      </c>
      <c r="V164" s="239">
        <f>+IF(H164=0,"",'Ark1'!X1134)</f>
        <v>100</v>
      </c>
      <c r="W164" s="239">
        <f>+IF(H164=0,"",'Ark1'!Y1134)</f>
        <v>100</v>
      </c>
      <c r="X164" s="239">
        <f>+IF(H164=0,"",'Ark1'!Z1134)</f>
        <v>4.7531117182238622</v>
      </c>
      <c r="Y164" s="239">
        <f>+IF(H164=0,"",'Ark1'!Z1134)</f>
        <v>4.7531117182238622</v>
      </c>
      <c r="Z164" s="238">
        <f>+IF(H164=0,"",'Ark1'!AC1134)</f>
        <v>0</v>
      </c>
      <c r="AA164" s="239">
        <f>+IF(H164=0,"",'Ark1'!AE1134)</f>
        <v>0</v>
      </c>
      <c r="AB164" s="239">
        <f t="shared" si="151"/>
        <v>3.774125874125875</v>
      </c>
      <c r="AC164" s="237">
        <f t="shared" si="152"/>
        <v>0.84615384615384615</v>
      </c>
      <c r="AD164" s="216"/>
      <c r="AE164" s="219"/>
      <c r="AG164" s="29"/>
      <c r="AH164" s="27"/>
      <c r="AI164" s="220"/>
      <c r="AJ164" s="28"/>
      <c r="AN164" s="28"/>
    </row>
    <row r="165" spans="1:70" ht="15" customHeight="1">
      <c r="A165" s="216"/>
      <c r="B165" s="240">
        <f>+'Ark1'!C1135</f>
        <v>2024</v>
      </c>
      <c r="C165" s="236">
        <f>+'Ark1'!L1135</f>
        <v>11</v>
      </c>
      <c r="D165" s="236" t="str">
        <f>VLOOKUP(C165,RNR!$F$16:$G$31,2)</f>
        <v>U</v>
      </c>
      <c r="E165" s="236">
        <f>+'Ark1'!D1135</f>
        <v>3</v>
      </c>
      <c r="F165" s="236" t="str">
        <f>VLOOKUP(E165,RNR!$D$2:$E$13,2)</f>
        <v>Mar</v>
      </c>
      <c r="G165" s="353">
        <f>+'Ark1'!Q1135</f>
        <v>84</v>
      </c>
      <c r="H165" s="353">
        <f>+'Ark1'!R1135</f>
        <v>96</v>
      </c>
      <c r="I165" s="237">
        <f>+IF(H165=0,"",'Ark1'!AG1135)</f>
        <v>4.7519095028917775</v>
      </c>
      <c r="J165" s="237">
        <f>+IF(H165=0,"",'Ark1'!AH1135)</f>
        <v>0</v>
      </c>
      <c r="K165" s="531"/>
      <c r="L165" s="468">
        <f>+'Ark1'!AI1135</f>
        <v>81</v>
      </c>
      <c r="M165" s="531"/>
      <c r="N165" s="32">
        <f>+IF(H165=0,"",'Ark1'!U1135)</f>
        <v>42.707291666666642</v>
      </c>
      <c r="O165" s="53"/>
      <c r="P165" s="29">
        <f>+IF(L165=0,"",'Ark1'!AJ1135)</f>
        <v>113.09382716049384</v>
      </c>
      <c r="Q165" s="531"/>
      <c r="R165" s="29">
        <f>+IF(L165=0,"",'Ark1'!AK1135)</f>
        <v>28.981528533069191</v>
      </c>
      <c r="S165" s="53"/>
      <c r="T165" s="238">
        <f>+IF(H165=0,"",'Ark1'!T1135)</f>
        <v>9.0625</v>
      </c>
      <c r="U165" s="239">
        <f>+IF(H165=0,"",'Ark1'!W1135)</f>
        <v>58.33333333333335</v>
      </c>
      <c r="V165" s="239">
        <f>+IF(H165=0,"",'Ark1'!X1135)</f>
        <v>100</v>
      </c>
      <c r="W165" s="239">
        <f>+IF(H165=0,"",'Ark1'!Y1135)</f>
        <v>100</v>
      </c>
      <c r="X165" s="239">
        <f>+IF(H165=0,"",'Ark1'!Z1135)</f>
        <v>5.2532974722168735</v>
      </c>
      <c r="Y165" s="239">
        <f>+IF(H165=0,"",'Ark1'!Z1135)</f>
        <v>5.2532974722168735</v>
      </c>
      <c r="Z165" s="238">
        <f>+IF(H165=0,"",'Ark1'!AC1135)</f>
        <v>0</v>
      </c>
      <c r="AA165" s="239">
        <f>+IF(H165=0,"",'Ark1'!AE1135)</f>
        <v>0</v>
      </c>
      <c r="AB165" s="239">
        <f t="shared" si="151"/>
        <v>3.8824810606060582</v>
      </c>
      <c r="AC165" s="237">
        <f t="shared" si="152"/>
        <v>0.875</v>
      </c>
      <c r="AD165" s="216"/>
      <c r="AE165" s="219"/>
      <c r="AG165" s="29"/>
      <c r="AH165" s="27"/>
      <c r="AI165" s="220"/>
      <c r="AJ165" s="28"/>
      <c r="AN165" s="28"/>
    </row>
    <row r="166" spans="1:70" ht="15" customHeight="1">
      <c r="A166" s="216"/>
      <c r="B166" s="240">
        <f>+'Ark1'!C1136</f>
        <v>2024</v>
      </c>
      <c r="C166" s="236">
        <f>+'Ark1'!L1136</f>
        <v>11</v>
      </c>
      <c r="D166" s="236" t="str">
        <f>VLOOKUP(C166,RNR!$F$16:$G$31,2)</f>
        <v>U</v>
      </c>
      <c r="E166" s="236">
        <f>+'Ark1'!D1136</f>
        <v>4</v>
      </c>
      <c r="F166" s="236" t="str">
        <f>VLOOKUP(E166,RNR!$D$2:$E$13,2)</f>
        <v>Apr</v>
      </c>
      <c r="G166" s="353">
        <f>+'Ark1'!Q1136</f>
        <v>23</v>
      </c>
      <c r="H166" s="353">
        <f>+'Ark1'!R1136</f>
        <v>27</v>
      </c>
      <c r="I166" s="237">
        <f>+IF(H166=0,"",'Ark1'!AG1136)</f>
        <v>5.3424087236102276</v>
      </c>
      <c r="J166" s="237">
        <f>+IF(H166=0,"",'Ark1'!AH1136)</f>
        <v>0</v>
      </c>
      <c r="K166" s="531"/>
      <c r="L166" s="468">
        <f>+'Ark1'!AI1136</f>
        <v>25</v>
      </c>
      <c r="M166" s="531"/>
      <c r="N166" s="32">
        <f>+IF(H166=0,"",'Ark1'!U1136)</f>
        <v>39.448148148148142</v>
      </c>
      <c r="O166" s="53"/>
      <c r="P166" s="29">
        <f>+IF(L166=0,"",'Ark1'!AJ1136)</f>
        <v>111.63599999999998</v>
      </c>
      <c r="Q166" s="531"/>
      <c r="R166" s="29">
        <f>+IF(L166=0,"",'Ark1'!AK1136)</f>
        <v>27.541434903716993</v>
      </c>
      <c r="S166" s="53"/>
      <c r="T166" s="238">
        <f>+IF(H166=0,"",'Ark1'!T1136)</f>
        <v>8.4444444444444446</v>
      </c>
      <c r="U166" s="239">
        <f>+IF(H166=0,"",'Ark1'!W1136)</f>
        <v>40.740740740740733</v>
      </c>
      <c r="V166" s="239">
        <f>+IF(H166=0,"",'Ark1'!X1136)</f>
        <v>100</v>
      </c>
      <c r="W166" s="239">
        <f>+IF(H166=0,"",'Ark1'!Y1136)</f>
        <v>100</v>
      </c>
      <c r="X166" s="239">
        <f>+IF(H166=0,"",'Ark1'!Z1136)</f>
        <v>7.2226172731461249</v>
      </c>
      <c r="Y166" s="239">
        <f>+IF(H166=0,"",'Ark1'!Z1136)</f>
        <v>7.2226172731461249</v>
      </c>
      <c r="Z166" s="238">
        <f>+IF(H166=0,"",'Ark1'!AC1136)</f>
        <v>0</v>
      </c>
      <c r="AA166" s="239">
        <f>+IF(H166=0,"",'Ark1'!AE1136)</f>
        <v>0</v>
      </c>
      <c r="AB166" s="239">
        <f t="shared" si="151"/>
        <v>3.5861952861952857</v>
      </c>
      <c r="AC166" s="237">
        <f t="shared" si="152"/>
        <v>0.85185185185185186</v>
      </c>
      <c r="AD166" s="216"/>
      <c r="AE166" s="219"/>
      <c r="AG166" s="29"/>
      <c r="AH166" s="27"/>
      <c r="AI166" s="220"/>
      <c r="AJ166" s="28"/>
      <c r="AN166" s="28"/>
    </row>
    <row r="167" spans="1:70" ht="15" customHeight="1">
      <c r="A167" s="216"/>
      <c r="B167" s="240">
        <f>+'Ark1'!C1137</f>
        <v>2024</v>
      </c>
      <c r="C167" s="236">
        <f>+'Ark1'!L1137</f>
        <v>11</v>
      </c>
      <c r="D167" s="236" t="str">
        <f>VLOOKUP(C167,RNR!$F$16:$G$31,2)</f>
        <v>U</v>
      </c>
      <c r="E167" s="236">
        <f>+'Ark1'!D1137</f>
        <v>5</v>
      </c>
      <c r="F167" s="236" t="str">
        <f>VLOOKUP(E167,RNR!$D$2:$E$13,2)</f>
        <v>Mai</v>
      </c>
      <c r="G167" s="353">
        <f>+'Ark1'!Q1137</f>
        <v>19</v>
      </c>
      <c r="H167" s="353">
        <f>+'Ark1'!R1137</f>
        <v>23</v>
      </c>
      <c r="I167" s="237">
        <f>+IF(H167=0,"",'Ark1'!AG1137)</f>
        <v>3.1019761137030963</v>
      </c>
      <c r="J167" s="237">
        <f>+IF(H167=0,"",'Ark1'!AH1137)</f>
        <v>0</v>
      </c>
      <c r="K167" s="216"/>
      <c r="L167" s="468">
        <f>+'Ark1'!AI1137</f>
        <v>22</v>
      </c>
      <c r="M167" s="216"/>
      <c r="N167" s="32">
        <f>+IF(H167=0,"",'Ark1'!U1137)</f>
        <v>37.434782608695649</v>
      </c>
      <c r="O167" s="53"/>
      <c r="P167" s="29">
        <f>+IF(L167=0,"",'Ark1'!AJ1137)</f>
        <v>110.17727272727276</v>
      </c>
      <c r="Q167" s="216"/>
      <c r="R167" s="29">
        <f>+IF(L167=0,"",'Ark1'!AK1137)</f>
        <v>30.700942495316088</v>
      </c>
      <c r="S167" s="53"/>
      <c r="T167" s="238">
        <f>+IF(H167=0,"",'Ark1'!T1137)</f>
        <v>8.1304347826086936</v>
      </c>
      <c r="U167" s="239">
        <f>+IF(H167=0,"",'Ark1'!W1137)</f>
        <v>69.565217391304344</v>
      </c>
      <c r="V167" s="239">
        <f>+IF(H167=0,"",'Ark1'!X1137)</f>
        <v>100</v>
      </c>
      <c r="W167" s="239">
        <f>+IF(H167=0,"",'Ark1'!Y1137)</f>
        <v>95.652173913043484</v>
      </c>
      <c r="X167" s="239">
        <f>+IF(H167=0,"",'Ark1'!Z1137)</f>
        <v>20.584367405253939</v>
      </c>
      <c r="Y167" s="239">
        <f>+IF(H167=0,"",'Ark1'!Z1137)</f>
        <v>20.584367405253939</v>
      </c>
      <c r="Z167" s="238">
        <f>+IF(H167=0,"",'Ark1'!AC1137)</f>
        <v>0</v>
      </c>
      <c r="AA167" s="239">
        <f>+IF(H167=0,"",'Ark1'!AE1137)</f>
        <v>0</v>
      </c>
      <c r="AB167" s="239">
        <f t="shared" ref="AB167:AB174" si="153">+IF(H167=0,"",+N167/C167)</f>
        <v>3.4031620553359683</v>
      </c>
      <c r="AC167" s="237">
        <f t="shared" ref="AC167:AC174" si="154">+IF(H167=0,"",G167/H167)</f>
        <v>0.82608695652173914</v>
      </c>
      <c r="AD167" s="216"/>
      <c r="AE167" s="219"/>
      <c r="AG167" s="29"/>
      <c r="AH167" s="27"/>
      <c r="AI167" s="220"/>
      <c r="AJ167" s="28"/>
      <c r="AN167" s="28"/>
    </row>
    <row r="168" spans="1:70" ht="15" customHeight="1">
      <c r="A168" s="216"/>
      <c r="B168" s="240">
        <f>+'Ark1'!C1138</f>
        <v>2024</v>
      </c>
      <c r="C168" s="236">
        <f>+'Ark1'!L1138</f>
        <v>11</v>
      </c>
      <c r="D168" s="236" t="str">
        <f>VLOOKUP(C168,RNR!$F$16:$G$31,2)</f>
        <v>U</v>
      </c>
      <c r="E168" s="236">
        <f>+'Ark1'!D1138</f>
        <v>6</v>
      </c>
      <c r="F168" s="236" t="str">
        <f>VLOOKUP(E168,RNR!$D$2:$E$13,2)</f>
        <v>Jun</v>
      </c>
      <c r="G168" s="353">
        <f>+'Ark1'!Q1138</f>
        <v>10</v>
      </c>
      <c r="H168" s="353">
        <f>+'Ark1'!R1138</f>
        <v>11</v>
      </c>
      <c r="I168" s="237">
        <f>+IF(H168=0,"",'Ark1'!AG1138)</f>
        <v>3.9087922585254864</v>
      </c>
      <c r="J168" s="237">
        <f>+IF(H168=0,"",'Ark1'!AH1138)</f>
        <v>9.0909090909090917</v>
      </c>
      <c r="K168" s="216"/>
      <c r="L168" s="468">
        <f>+'Ark1'!AI1138</f>
        <v>11</v>
      </c>
      <c r="M168" s="216"/>
      <c r="N168" s="32">
        <f>+IF(H168=0,"",'Ark1'!U1138)</f>
        <v>45.754545454545458</v>
      </c>
      <c r="O168" s="53"/>
      <c r="P168" s="29">
        <f>+IF(L168=0,"",'Ark1'!AJ1138)</f>
        <v>114.85454545454544</v>
      </c>
      <c r="Q168" s="216"/>
      <c r="R168" s="29">
        <f>+IF(L168=0,"",'Ark1'!AK1138)</f>
        <v>30.132983470195175</v>
      </c>
      <c r="S168" s="53"/>
      <c r="T168" s="238">
        <f>+IF(H168=0,"",'Ark1'!T1138)</f>
        <v>9.1818181818181817</v>
      </c>
      <c r="U168" s="239">
        <f>+IF(H168=0,"",'Ark1'!W1138)</f>
        <v>72.727272727272734</v>
      </c>
      <c r="V168" s="239">
        <f>+IF(H168=0,"",'Ark1'!X1138)</f>
        <v>100</v>
      </c>
      <c r="W168" s="239">
        <f>+IF(H168=0,"",'Ark1'!Y1138)</f>
        <v>100</v>
      </c>
      <c r="X168" s="239">
        <f>+IF(H168=0,"",'Ark1'!Z1138)</f>
        <v>5.7646830136560103</v>
      </c>
      <c r="Y168" s="239">
        <f>+IF(H168=0,"",'Ark1'!Z1138)</f>
        <v>5.7646830136560103</v>
      </c>
      <c r="Z168" s="238">
        <f>+IF(H168=0,"",'Ark1'!AC1138)</f>
        <v>0</v>
      </c>
      <c r="AA168" s="239">
        <f>+IF(H168=0,"",'Ark1'!AE1138)</f>
        <v>0</v>
      </c>
      <c r="AB168" s="239">
        <f t="shared" si="153"/>
        <v>4.1595041322314055</v>
      </c>
      <c r="AC168" s="237">
        <f t="shared" si="154"/>
        <v>0.90909090909090906</v>
      </c>
      <c r="AD168" s="216"/>
      <c r="AE168" s="219"/>
      <c r="AG168" s="29"/>
      <c r="AH168" s="27"/>
      <c r="AI168" s="220"/>
      <c r="AJ168" s="28"/>
      <c r="AN168" s="28"/>
    </row>
    <row r="169" spans="1:70" ht="15" customHeight="1">
      <c r="A169" s="216"/>
      <c r="B169" s="240">
        <f>+'Ark1'!C1139</f>
        <v>2024</v>
      </c>
      <c r="C169" s="236">
        <f>+'Ark1'!L1139</f>
        <v>11</v>
      </c>
      <c r="D169" s="236" t="str">
        <f>VLOOKUP(C169,RNR!$F$16:$G$31,2)</f>
        <v>U</v>
      </c>
      <c r="E169" s="236">
        <f>+'Ark1'!D1139</f>
        <v>7</v>
      </c>
      <c r="F169" s="236" t="str">
        <f>VLOOKUP(E169,RNR!$D$2:$E$13,2)</f>
        <v>Jul</v>
      </c>
      <c r="G169" s="353">
        <f>+'Ark1'!Q1139</f>
        <v>2</v>
      </c>
      <c r="H169" s="353">
        <f>+'Ark1'!R1139</f>
        <v>2</v>
      </c>
      <c r="I169" s="237">
        <f>+IF(H169=0,"",'Ark1'!AG1139)</f>
        <v>1.4211239123578416</v>
      </c>
      <c r="J169" s="237">
        <f>+IF(H169=0,"",'Ark1'!AH1139)</f>
        <v>0</v>
      </c>
      <c r="K169" s="216"/>
      <c r="L169" s="468">
        <f>+'Ark1'!AI1139</f>
        <v>2</v>
      </c>
      <c r="M169" s="216"/>
      <c r="N169" s="32">
        <f>+IF(H169=0,"",'Ark1'!U1139)</f>
        <v>38.300000000000011</v>
      </c>
      <c r="O169" s="53"/>
      <c r="P169" s="29">
        <f>+IF(L169=0,"",'Ark1'!AJ1139)</f>
        <v>110.1</v>
      </c>
      <c r="Q169" s="216"/>
      <c r="R169" s="29">
        <f>+IF(L169=0,"",'Ark1'!AK1139)</f>
        <v>28.706878707770198</v>
      </c>
      <c r="S169" s="53"/>
      <c r="T169" s="238">
        <f>+IF(H169=0,"",'Ark1'!T1139)</f>
        <v>9.5</v>
      </c>
      <c r="U169" s="239">
        <f>+IF(H169=0,"",'Ark1'!W1139)</f>
        <v>50</v>
      </c>
      <c r="V169" s="239">
        <f>+IF(H169=0,"",'Ark1'!X1139)</f>
        <v>100</v>
      </c>
      <c r="W169" s="239">
        <f>+IF(H169=0,"",'Ark1'!Y1139)</f>
        <v>100</v>
      </c>
      <c r="X169" s="239">
        <f>+IF(H169=0,"",'Ark1'!Z1139)</f>
        <v>2</v>
      </c>
      <c r="Y169" s="239">
        <f>+IF(H169=0,"",'Ark1'!Z1139)</f>
        <v>2</v>
      </c>
      <c r="Z169" s="238">
        <f>+IF(H169=0,"",'Ark1'!AC1139)</f>
        <v>0</v>
      </c>
      <c r="AA169" s="239">
        <f>+IF(H169=0,"",'Ark1'!AE1139)</f>
        <v>0</v>
      </c>
      <c r="AB169" s="239">
        <f t="shared" si="153"/>
        <v>3.4818181818181828</v>
      </c>
      <c r="AC169" s="237">
        <f t="shared" si="154"/>
        <v>1</v>
      </c>
      <c r="AD169" s="216"/>
      <c r="AE169" s="219"/>
      <c r="AG169" s="29"/>
      <c r="AH169" s="27"/>
      <c r="AI169" s="220"/>
      <c r="AJ169" s="28"/>
      <c r="AN169" s="28"/>
    </row>
    <row r="170" spans="1:70" ht="15" customHeight="1">
      <c r="A170" s="216"/>
      <c r="B170" s="240">
        <f>+'Ark1'!C1140</f>
        <v>2024</v>
      </c>
      <c r="C170" s="236">
        <f>+'Ark1'!L1140</f>
        <v>11</v>
      </c>
      <c r="D170" s="236" t="str">
        <f>VLOOKUP(C170,RNR!$F$16:$G$31,2)</f>
        <v>U</v>
      </c>
      <c r="E170" s="236">
        <f>+'Ark1'!D1140</f>
        <v>8</v>
      </c>
      <c r="F170" s="236" t="str">
        <f>VLOOKUP(E170,RNR!$D$2:$E$13,2)</f>
        <v>Aug</v>
      </c>
      <c r="G170" s="353">
        <f>+'Ark1'!Q1140</f>
        <v>117</v>
      </c>
      <c r="H170" s="353">
        <f>+'Ark1'!R1140</f>
        <v>140</v>
      </c>
      <c r="I170" s="237">
        <f>+IF(H170=0,"",'Ark1'!AG1140)</f>
        <v>4.2116997076858809</v>
      </c>
      <c r="J170" s="237">
        <f>+IF(H170=0,"",'Ark1'!AH1140)</f>
        <v>0.71428571428571441</v>
      </c>
      <c r="K170" s="216"/>
      <c r="L170" s="468">
        <f>+'Ark1'!AI1140</f>
        <v>139</v>
      </c>
      <c r="M170" s="216"/>
      <c r="N170" s="32">
        <f>+IF(H170=0,"",'Ark1'!U1140)</f>
        <v>43.800714285714257</v>
      </c>
      <c r="O170" s="53"/>
      <c r="P170" s="29">
        <f>+IF(L170=0,"",'Ark1'!AJ1140)</f>
        <v>115.51079136690647</v>
      </c>
      <c r="Q170" s="216"/>
      <c r="R170" s="29">
        <f>+IF(L170=0,"",'Ark1'!AK1140)</f>
        <v>28.3127890720206</v>
      </c>
      <c r="S170" s="53"/>
      <c r="T170" s="238">
        <f>+IF(H170=0,"",'Ark1'!T1140)</f>
        <v>9.8642857142857121</v>
      </c>
      <c r="U170" s="239">
        <f>+IF(H170=0,"",'Ark1'!W1140)</f>
        <v>85.714285714285694</v>
      </c>
      <c r="V170" s="239">
        <f>+IF(H170=0,"",'Ark1'!X1140)</f>
        <v>100</v>
      </c>
      <c r="W170" s="239">
        <f>+IF(H170=0,"",'Ark1'!Y1140)</f>
        <v>100</v>
      </c>
      <c r="X170" s="239">
        <f>+IF(H170=0,"",'Ark1'!Z1140)</f>
        <v>5.4078447836529078</v>
      </c>
      <c r="Y170" s="239">
        <f>+IF(H170=0,"",'Ark1'!Z1140)</f>
        <v>5.4078447836529078</v>
      </c>
      <c r="Z170" s="238">
        <f>+IF(H170=0,"",'Ark1'!AC1140)</f>
        <v>0</v>
      </c>
      <c r="AA170" s="239">
        <f>+IF(H170=0,"",'Ark1'!AE1140)</f>
        <v>0</v>
      </c>
      <c r="AB170" s="239">
        <f t="shared" si="153"/>
        <v>3.9818831168831141</v>
      </c>
      <c r="AC170" s="237">
        <f t="shared" si="154"/>
        <v>0.83571428571428574</v>
      </c>
      <c r="AD170" s="216"/>
      <c r="AE170" s="219"/>
      <c r="AG170" s="29"/>
      <c r="AH170" s="27"/>
      <c r="AI170" s="220"/>
      <c r="AJ170" s="28"/>
      <c r="AN170" s="28"/>
    </row>
    <row r="171" spans="1:70" ht="15" customHeight="1">
      <c r="A171" s="216"/>
      <c r="B171" s="240">
        <f>+'Ark1'!C1141</f>
        <v>2024</v>
      </c>
      <c r="C171" s="236">
        <f>+'Ark1'!L1141</f>
        <v>11</v>
      </c>
      <c r="D171" s="236" t="str">
        <f>VLOOKUP(C171,RNR!$F$16:$G$31,2)</f>
        <v>U</v>
      </c>
      <c r="E171" s="236">
        <f>+'Ark1'!D1141</f>
        <v>9</v>
      </c>
      <c r="F171" s="236" t="str">
        <f>VLOOKUP(E171,RNR!$D$2:$E$13,2)</f>
        <v>Sep</v>
      </c>
      <c r="G171" s="353">
        <f>+'Ark1'!Q1141</f>
        <v>108</v>
      </c>
      <c r="H171" s="353">
        <f>+'Ark1'!R1141</f>
        <v>123</v>
      </c>
      <c r="I171" s="237">
        <f>+IF(H171=0,"",'Ark1'!AG1141)</f>
        <v>2.8526734956937601</v>
      </c>
      <c r="J171" s="237">
        <f>+IF(H171=0,"",'Ark1'!AH1141)</f>
        <v>1.6260162601626011</v>
      </c>
      <c r="K171" s="216"/>
      <c r="L171" s="468">
        <f>+'Ark1'!AI1141</f>
        <v>123</v>
      </c>
      <c r="M171" s="216"/>
      <c r="N171" s="32">
        <f>+IF(H171=0,"",'Ark1'!U1141)</f>
        <v>42.714634146341446</v>
      </c>
      <c r="O171" s="53"/>
      <c r="P171" s="29">
        <f>+IF(L171=0,"",'Ark1'!AJ1141)</f>
        <v>114.54796747967482</v>
      </c>
      <c r="Q171" s="216"/>
      <c r="R171" s="29">
        <f>+IF(L171=0,"",'Ark1'!AK1141)</f>
        <v>28.318430137138591</v>
      </c>
      <c r="S171" s="53"/>
      <c r="T171" s="238">
        <f>+IF(H171=0,"",'Ark1'!T1141)</f>
        <v>9.9593495934959364</v>
      </c>
      <c r="U171" s="239">
        <f>+IF(H171=0,"",'Ark1'!W1141)</f>
        <v>79.674796747967491</v>
      </c>
      <c r="V171" s="239">
        <f>+IF(H171=0,"",'Ark1'!X1141)</f>
        <v>100</v>
      </c>
      <c r="W171" s="239">
        <f>+IF(H171=0,"",'Ark1'!Y1141)</f>
        <v>100</v>
      </c>
      <c r="X171" s="239">
        <f>+IF(H171=0,"",'Ark1'!Z1141)</f>
        <v>5.3502326205310737</v>
      </c>
      <c r="Y171" s="239">
        <f>+IF(H171=0,"",'Ark1'!Z1141)</f>
        <v>5.3502326205310737</v>
      </c>
      <c r="Z171" s="238">
        <f>+IF(H171=0,"",'Ark1'!AC1141)</f>
        <v>0</v>
      </c>
      <c r="AA171" s="239">
        <f>+IF(H171=0,"",'Ark1'!AE1141)</f>
        <v>0</v>
      </c>
      <c r="AB171" s="239">
        <f t="shared" si="153"/>
        <v>3.8831485587583132</v>
      </c>
      <c r="AC171" s="237">
        <f t="shared" si="154"/>
        <v>0.87804878048780488</v>
      </c>
      <c r="AD171" s="216"/>
      <c r="AE171" s="219"/>
      <c r="AG171" s="29"/>
      <c r="AH171" s="27"/>
      <c r="AI171" s="220"/>
      <c r="AJ171" s="28"/>
      <c r="AN171" s="28"/>
    </row>
    <row r="172" spans="1:70" ht="15" customHeight="1">
      <c r="A172" s="216"/>
      <c r="B172" s="240">
        <f>+'Ark1'!C1142</f>
        <v>2024</v>
      </c>
      <c r="C172" s="236">
        <f>+'Ark1'!L1142</f>
        <v>11</v>
      </c>
      <c r="D172" s="236" t="str">
        <f>VLOOKUP(C172,RNR!$F$16:$G$31,2)</f>
        <v>U</v>
      </c>
      <c r="E172" s="236">
        <f>+'Ark1'!D1142</f>
        <v>10</v>
      </c>
      <c r="F172" s="236" t="str">
        <f>VLOOKUP(E172,RNR!$D$2:$E$13,2)</f>
        <v>Okt</v>
      </c>
      <c r="G172" s="353">
        <f>+'Ark1'!Q1142</f>
        <v>285</v>
      </c>
      <c r="H172" s="353">
        <f>+'Ark1'!R1142</f>
        <v>338</v>
      </c>
      <c r="I172" s="237">
        <f>+IF(H172=0,"",'Ark1'!AG1142)</f>
        <v>3.2733993836003674</v>
      </c>
      <c r="J172" s="237">
        <f>+IF(H172=0,"",'Ark1'!AH1142)</f>
        <v>1.1834319526627219</v>
      </c>
      <c r="K172" s="216"/>
      <c r="L172" s="468">
        <f>+'Ark1'!AI1142</f>
        <v>338</v>
      </c>
      <c r="M172" s="216"/>
      <c r="N172" s="32">
        <f>+IF(H172=0,"",'Ark1'!U1142)</f>
        <v>43.332544378698195</v>
      </c>
      <c r="O172" s="53"/>
      <c r="P172" s="29">
        <f>+IF(L172=0,"",'Ark1'!AJ1142)</f>
        <v>115.22928994082848</v>
      </c>
      <c r="Q172" s="216"/>
      <c r="R172" s="29">
        <f>+IF(L172=0,"",'Ark1'!AK1142)</f>
        <v>28.238966102997111</v>
      </c>
      <c r="S172" s="53"/>
      <c r="T172" s="238">
        <f>+IF(H172=0,"",'Ark1'!T1142)</f>
        <v>9.7692307692307718</v>
      </c>
      <c r="U172" s="239">
        <f>+IF(H172=0,"",'Ark1'!W1142)</f>
        <v>77.514792899408292</v>
      </c>
      <c r="V172" s="239">
        <f>+IF(H172=0,"",'Ark1'!X1142)</f>
        <v>100</v>
      </c>
      <c r="W172" s="239">
        <f>+IF(H172=0,"",'Ark1'!Y1142)</f>
        <v>100</v>
      </c>
      <c r="X172" s="239">
        <f>+IF(H172=0,"",'Ark1'!Z1142)</f>
        <v>5.0582237251777347</v>
      </c>
      <c r="Y172" s="239">
        <f>+IF(H172=0,"",'Ark1'!Z1142)</f>
        <v>5.0582237251777347</v>
      </c>
      <c r="Z172" s="238">
        <f>+IF(H172=0,"",'Ark1'!AC1142)</f>
        <v>0</v>
      </c>
      <c r="AA172" s="239">
        <f>+IF(H172=0,"",'Ark1'!AE1142)</f>
        <v>0</v>
      </c>
      <c r="AB172" s="239">
        <f t="shared" si="153"/>
        <v>3.9393222162452903</v>
      </c>
      <c r="AC172" s="237">
        <f t="shared" si="154"/>
        <v>0.84319526627218933</v>
      </c>
      <c r="AD172" s="216"/>
      <c r="AE172" s="219"/>
      <c r="AG172" s="29"/>
      <c r="AH172" s="27"/>
      <c r="AI172" s="220"/>
      <c r="AJ172" s="28"/>
      <c r="AN172" s="28"/>
    </row>
    <row r="173" spans="1:70" ht="15" customHeight="1">
      <c r="A173" s="216"/>
      <c r="B173" s="240">
        <f>+'Ark1'!C1143</f>
        <v>2024</v>
      </c>
      <c r="C173" s="236">
        <f>+'Ark1'!L1143</f>
        <v>11</v>
      </c>
      <c r="D173" s="236" t="str">
        <f>VLOOKUP(C173,RNR!$F$16:$G$31,2)</f>
        <v>U</v>
      </c>
      <c r="E173" s="236">
        <f>+'Ark1'!D1143</f>
        <v>11</v>
      </c>
      <c r="F173" s="236" t="str">
        <f>VLOOKUP(E173,RNR!$D$2:$E$13,2)</f>
        <v>Nov</v>
      </c>
      <c r="G173" s="353">
        <f>+'Ark1'!Q1143</f>
        <v>69</v>
      </c>
      <c r="H173" s="353">
        <f>+'Ark1'!R1143</f>
        <v>76</v>
      </c>
      <c r="I173" s="237">
        <f>+IF(H173=0,"",'Ark1'!AG1143)</f>
        <v>2.2910713218252994</v>
      </c>
      <c r="J173" s="237">
        <f>+IF(H173=0,"",'Ark1'!AH1143)</f>
        <v>0</v>
      </c>
      <c r="K173" s="216"/>
      <c r="L173" s="468">
        <f>+'Ark1'!AI1143</f>
        <v>76</v>
      </c>
      <c r="M173" s="216"/>
      <c r="N173" s="32">
        <f>+IF(H173=0,"",'Ark1'!U1143)</f>
        <v>43.873684210526314</v>
      </c>
      <c r="O173" s="53"/>
      <c r="P173" s="29">
        <f>+IF(L173=0,"",'Ark1'!AJ1143)</f>
        <v>115.5171052631579</v>
      </c>
      <c r="Q173" s="216"/>
      <c r="R173" s="29">
        <f>+IF(L173=0,"",'Ark1'!AK1143)</f>
        <v>28.403554200217719</v>
      </c>
      <c r="S173" s="53"/>
      <c r="T173" s="238">
        <f>+IF(H173=0,"",'Ark1'!T1143)</f>
        <v>9.5263157894736885</v>
      </c>
      <c r="U173" s="239">
        <f>+IF(H173=0,"",'Ark1'!W1143)</f>
        <v>75</v>
      </c>
      <c r="V173" s="239">
        <f>+IF(H173=0,"",'Ark1'!X1143)</f>
        <v>100</v>
      </c>
      <c r="W173" s="239">
        <f>+IF(H173=0,"",'Ark1'!Y1143)</f>
        <v>100</v>
      </c>
      <c r="X173" s="239">
        <f>+IF(H173=0,"",'Ark1'!Z1143)</f>
        <v>4.8671392338138819</v>
      </c>
      <c r="Y173" s="239">
        <f>+IF(H173=0,"",'Ark1'!Z1143)</f>
        <v>4.8671392338138819</v>
      </c>
      <c r="Z173" s="238">
        <f>+IF(H173=0,"",'Ark1'!AC1143)</f>
        <v>0</v>
      </c>
      <c r="AA173" s="239">
        <f>+IF(H173=0,"",'Ark1'!AE1143)</f>
        <v>0</v>
      </c>
      <c r="AB173" s="239">
        <f t="shared" si="153"/>
        <v>3.988516746411483</v>
      </c>
      <c r="AC173" s="237">
        <f t="shared" si="154"/>
        <v>0.90789473684210531</v>
      </c>
      <c r="AD173" s="216"/>
      <c r="AE173" s="219"/>
      <c r="AG173" s="29"/>
      <c r="AH173" s="27"/>
      <c r="AI173" s="220"/>
      <c r="AJ173" s="28"/>
      <c r="AN173" s="28"/>
    </row>
    <row r="174" spans="1:70" ht="15" customHeight="1">
      <c r="A174" s="216"/>
      <c r="B174" s="240">
        <f>+'Ark1'!C1144</f>
        <v>2024</v>
      </c>
      <c r="C174" s="236">
        <f>+'Ark1'!L1144</f>
        <v>11</v>
      </c>
      <c r="D174" s="236" t="str">
        <f>VLOOKUP(C174,RNR!$F$16:$G$31,2)</f>
        <v>U</v>
      </c>
      <c r="E174" s="236">
        <f>+'Ark1'!D1144</f>
        <v>12</v>
      </c>
      <c r="F174" s="236" t="str">
        <f>VLOOKUP(E174,RNR!$D$2:$E$13,2)</f>
        <v>Des</v>
      </c>
      <c r="G174" s="353">
        <f>+'Ark1'!Q1144</f>
        <v>10</v>
      </c>
      <c r="H174" s="353">
        <f>+'Ark1'!R1144</f>
        <v>12</v>
      </c>
      <c r="I174" s="237">
        <f>+IF(H174=0,"",'Ark1'!AG1144)</f>
        <v>3.8571562558619377</v>
      </c>
      <c r="J174" s="237">
        <f>+IF(H174=0,"",'Ark1'!AH1144)</f>
        <v>0</v>
      </c>
      <c r="K174" s="216"/>
      <c r="L174" s="468">
        <f>+'Ark1'!AI1144</f>
        <v>12</v>
      </c>
      <c r="M174" s="216"/>
      <c r="N174" s="32">
        <f>+IF(H174=0,"",'Ark1'!U1144)</f>
        <v>41.124999999999993</v>
      </c>
      <c r="O174" s="53"/>
      <c r="P174" s="29">
        <f>+IF(L174=0,"",'Ark1'!AJ1144)</f>
        <v>113.5416666666667</v>
      </c>
      <c r="Q174" s="216"/>
      <c r="R174" s="29">
        <f>+IF(L174=0,"",'Ark1'!AK1144)</f>
        <v>28.094791182169438</v>
      </c>
      <c r="S174" s="53"/>
      <c r="T174" s="238">
        <f>+IF(H174=0,"",'Ark1'!T1144)</f>
        <v>9.75</v>
      </c>
      <c r="U174" s="239">
        <f>+IF(H174=0,"",'Ark1'!W1144)</f>
        <v>83.333333333333314</v>
      </c>
      <c r="V174" s="239">
        <f>+IF(H174=0,"",'Ark1'!X1144)</f>
        <v>100</v>
      </c>
      <c r="W174" s="239">
        <f>+IF(H174=0,"",'Ark1'!Y1144)</f>
        <v>100</v>
      </c>
      <c r="X174" s="239">
        <f>+IF(H174=0,"",'Ark1'!Z1144)</f>
        <v>4.3291887230751342</v>
      </c>
      <c r="Y174" s="239">
        <f>+IF(H174=0,"",'Ark1'!Z1144)</f>
        <v>4.3291887230751342</v>
      </c>
      <c r="Z174" s="238">
        <f>+IF(H174=0,"",'Ark1'!AC1144)</f>
        <v>0</v>
      </c>
      <c r="AA174" s="239">
        <f>+IF(H174=0,"",'Ark1'!AE1144)</f>
        <v>0</v>
      </c>
      <c r="AB174" s="239">
        <f t="shared" si="153"/>
        <v>3.7386363636363629</v>
      </c>
      <c r="AC174" s="237">
        <f t="shared" si="154"/>
        <v>0.83333333333333337</v>
      </c>
      <c r="AD174" s="216"/>
      <c r="AE174" s="219"/>
      <c r="AG174" s="29"/>
      <c r="AH174" s="27"/>
      <c r="AI174" s="220"/>
      <c r="AJ174" s="28"/>
      <c r="AN174" s="28"/>
    </row>
    <row r="175" spans="1:70" ht="15" customHeight="1">
      <c r="A175" s="216"/>
      <c r="B175" s="216"/>
      <c r="C175" s="216"/>
      <c r="D175" s="349"/>
      <c r="E175" s="349"/>
      <c r="F175" s="349"/>
      <c r="G175" s="349"/>
      <c r="H175" s="349"/>
      <c r="I175" s="217"/>
      <c r="J175" s="217"/>
      <c r="K175" s="217"/>
      <c r="L175" s="217"/>
      <c r="M175" s="217"/>
      <c r="N175" s="216"/>
      <c r="O175" s="216"/>
      <c r="P175" s="216"/>
      <c r="Q175" s="216"/>
      <c r="R175" s="216"/>
      <c r="S175" s="216"/>
      <c r="T175" s="216"/>
      <c r="U175" s="218"/>
      <c r="V175" s="218"/>
      <c r="W175" s="218"/>
      <c r="X175" s="218"/>
      <c r="Y175" s="218"/>
      <c r="Z175" s="216"/>
      <c r="AA175" s="218"/>
      <c r="AB175" s="218"/>
      <c r="AC175" s="217"/>
      <c r="AD175" s="216"/>
      <c r="AE175" s="219"/>
      <c r="AG175" s="29"/>
      <c r="AH175" s="27"/>
      <c r="AI175" s="220"/>
      <c r="AJ175" s="28"/>
      <c r="AN175" s="28"/>
      <c r="BF175" s="232"/>
    </row>
    <row r="176" spans="1:70" ht="15" customHeight="1">
      <c r="A176" s="216"/>
      <c r="B176" s="216"/>
      <c r="C176" s="234" t="s">
        <v>0</v>
      </c>
      <c r="D176" s="349"/>
      <c r="E176" s="352" t="str">
        <f>+D178</f>
        <v>U+</v>
      </c>
      <c r="F176" s="349"/>
      <c r="G176" s="349"/>
      <c r="H176" s="367">
        <f>SUM(H178:H189)</f>
        <v>183</v>
      </c>
      <c r="I176" s="217"/>
      <c r="J176" s="217"/>
      <c r="K176" s="217"/>
      <c r="L176" s="217"/>
      <c r="M176" s="217"/>
      <c r="N176" s="265">
        <f>+Klasse!M22</f>
        <v>47.698907103825135</v>
      </c>
      <c r="O176" s="216"/>
      <c r="P176" s="216"/>
      <c r="Q176" s="216"/>
      <c r="R176" s="216"/>
      <c r="S176" s="216"/>
      <c r="T176" s="216"/>
      <c r="U176" s="218"/>
      <c r="V176" s="218"/>
      <c r="W176" s="218"/>
      <c r="X176" s="218"/>
      <c r="Y176" s="218"/>
      <c r="Z176" s="216"/>
      <c r="AA176" s="218"/>
      <c r="AB176" s="265">
        <f>+N176/C182</f>
        <v>3.9749089253187613</v>
      </c>
      <c r="AC176" s="217"/>
      <c r="AD176" s="216"/>
      <c r="AE176" s="219"/>
      <c r="AG176" s="29"/>
      <c r="AH176" s="27"/>
      <c r="AI176" s="220"/>
      <c r="AJ176" s="28"/>
      <c r="AN176" s="28"/>
      <c r="BF176" s="232"/>
    </row>
    <row r="177" spans="1:70" ht="15" customHeight="1">
      <c r="A177" s="216"/>
      <c r="B177" s="216"/>
      <c r="C177" s="216"/>
      <c r="D177" s="349"/>
      <c r="E177" s="349"/>
      <c r="F177" s="349"/>
      <c r="G177" s="349"/>
      <c r="H177" s="349"/>
      <c r="I177" s="217"/>
      <c r="J177" s="217"/>
      <c r="K177" s="217"/>
      <c r="L177" s="217"/>
      <c r="M177" s="217"/>
      <c r="N177" s="216"/>
      <c r="O177" s="216"/>
      <c r="P177" s="216"/>
      <c r="Q177" s="216"/>
      <c r="R177" s="216"/>
      <c r="S177" s="216"/>
      <c r="T177" s="216"/>
      <c r="U177" s="218"/>
      <c r="V177" s="218"/>
      <c r="W177" s="218"/>
      <c r="X177" s="218"/>
      <c r="Y177" s="218"/>
      <c r="Z177" s="216"/>
      <c r="AA177" s="218"/>
      <c r="AB177" s="218"/>
      <c r="AC177" s="218"/>
      <c r="AD177" s="216"/>
      <c r="AE177" s="219"/>
      <c r="AG177" s="29"/>
      <c r="AH177" s="27"/>
      <c r="AI177" s="220"/>
      <c r="AJ177" s="28"/>
      <c r="AN177" s="28"/>
      <c r="BF177" s="232">
        <f>1+BF181</f>
        <v>1</v>
      </c>
      <c r="BG177" s="28">
        <v>20.659867330016564</v>
      </c>
      <c r="BH177" s="28">
        <f t="shared" ref="BH177" si="155">+BG177</f>
        <v>20.659867330016564</v>
      </c>
      <c r="BI177" s="28">
        <f t="shared" ref="BI177" si="156">+BH177</f>
        <v>20.659867330016564</v>
      </c>
      <c r="BJ177" s="28">
        <f t="shared" ref="BJ177" si="157">+BI177</f>
        <v>20.659867330016564</v>
      </c>
      <c r="BK177" s="28">
        <f t="shared" ref="BK177" si="158">+BJ177</f>
        <v>20.659867330016564</v>
      </c>
      <c r="BL177" s="28">
        <f t="shared" ref="BL177" si="159">+BK177</f>
        <v>20.659867330016564</v>
      </c>
      <c r="BM177" s="28">
        <f t="shared" ref="BM177" si="160">+BL177</f>
        <v>20.659867330016564</v>
      </c>
      <c r="BN177" s="28">
        <f t="shared" ref="BN177" si="161">+BM177</f>
        <v>20.659867330016564</v>
      </c>
      <c r="BO177" s="28">
        <f t="shared" ref="BO177" si="162">+BN177</f>
        <v>20.659867330016564</v>
      </c>
      <c r="BP177" s="28">
        <f t="shared" ref="BP177" si="163">+BO177</f>
        <v>20.659867330016564</v>
      </c>
      <c r="BQ177" s="28">
        <f t="shared" ref="BQ177" si="164">+BP177</f>
        <v>20.659867330016564</v>
      </c>
      <c r="BR177" s="28">
        <f t="shared" ref="BR177" si="165">+BQ177</f>
        <v>20.659867330016564</v>
      </c>
    </row>
    <row r="178" spans="1:70" ht="15" customHeight="1">
      <c r="A178" s="216"/>
      <c r="B178" s="240">
        <f>+'Ark1'!C1145</f>
        <v>2024</v>
      </c>
      <c r="C178" s="532">
        <f>+'Ark1'!L1145</f>
        <v>12</v>
      </c>
      <c r="D178" s="236" t="str">
        <f>VLOOKUP(C178,RNR!$F$16:$G$31,2)</f>
        <v>U+</v>
      </c>
      <c r="E178" s="532">
        <f>+'Ark1'!D1145</f>
        <v>1</v>
      </c>
      <c r="F178" s="236" t="str">
        <f>VLOOKUP(E178,RNR!$D$2:$E$13,2)</f>
        <v>Jan</v>
      </c>
      <c r="G178" s="533">
        <f>+'Ark1'!Q1145</f>
        <v>0</v>
      </c>
      <c r="H178" s="533">
        <f>+'Ark1'!R1145</f>
        <v>0</v>
      </c>
      <c r="I178" s="29" t="str">
        <f>+IF(H178=0,"",'Ark1'!AG1145)</f>
        <v/>
      </c>
      <c r="J178" s="29" t="str">
        <f>+IF(H178=0,"",'Ark1'!AH1145)</f>
        <v/>
      </c>
      <c r="K178" s="531"/>
      <c r="L178" s="468">
        <f>+'Ark1'!AI1145</f>
        <v>0</v>
      </c>
      <c r="M178" s="531"/>
      <c r="N178" s="32" t="str">
        <f>+IF(H178=0,"",'Ark1'!U1145)</f>
        <v/>
      </c>
      <c r="O178" s="53"/>
      <c r="P178" s="29" t="str">
        <f>+IF(L178=0,"",'Ark1'!AJ1145)</f>
        <v/>
      </c>
      <c r="Q178" s="531"/>
      <c r="R178" s="29" t="str">
        <f>+IF(L178=0,"",'Ark1'!AK1145)</f>
        <v/>
      </c>
      <c r="S178" s="53"/>
      <c r="T178" s="238" t="str">
        <f>+IF(H178=0,"",'Ark1'!T1145)</f>
        <v/>
      </c>
      <c r="U178" s="34" t="str">
        <f>+IF(H178=0,"",'Ark1'!W1145)</f>
        <v/>
      </c>
      <c r="V178" s="34" t="str">
        <f>+IF(H178=0,"",'Ark1'!X1145)</f>
        <v/>
      </c>
      <c r="W178" s="34" t="str">
        <f>+IF(H178=0,"",'Ark1'!Y1145)</f>
        <v/>
      </c>
      <c r="X178" s="34" t="str">
        <f>+IF(H178=0,"",'Ark1'!Z1145)</f>
        <v/>
      </c>
      <c r="Y178" s="34" t="str">
        <f>+IF(H178=0,"",'Ark1'!Z1145)</f>
        <v/>
      </c>
      <c r="Z178" s="27" t="str">
        <f>+IF(H178=0,"",'Ark1'!AC1145)</f>
        <v/>
      </c>
      <c r="AA178" s="34" t="str">
        <f>+IF(H178=0,"",'Ark1'!AE1145)</f>
        <v/>
      </c>
      <c r="AB178" s="34" t="str">
        <f t="shared" ref="AB178:AB181" si="166">+IF(H178=0,"",+N178/C178)</f>
        <v/>
      </c>
      <c r="AC178" s="29" t="str">
        <f t="shared" ref="AC178:AC181" si="167">+IF(H178=0,"",G178/H178)</f>
        <v/>
      </c>
      <c r="AD178" s="216"/>
      <c r="AE178" s="219"/>
      <c r="AG178" s="29"/>
      <c r="AH178" s="27"/>
      <c r="AI178" s="220"/>
      <c r="AJ178" s="28"/>
      <c r="AN178" s="28"/>
    </row>
    <row r="179" spans="1:70" ht="15" customHeight="1">
      <c r="A179" s="216"/>
      <c r="B179" s="240">
        <f>+'Ark1'!C1146</f>
        <v>2024</v>
      </c>
      <c r="C179" s="532">
        <f>+'Ark1'!L1146</f>
        <v>12</v>
      </c>
      <c r="D179" s="236" t="str">
        <f>VLOOKUP(C179,RNR!$F$16:$G$31,2)</f>
        <v>U+</v>
      </c>
      <c r="E179" s="532">
        <f>+'Ark1'!D1146</f>
        <v>2</v>
      </c>
      <c r="F179" s="236" t="str">
        <f>VLOOKUP(E179,RNR!$D$2:$E$13,2)</f>
        <v>Feb</v>
      </c>
      <c r="G179" s="533">
        <f>+'Ark1'!Q1146</f>
        <v>1</v>
      </c>
      <c r="H179" s="533">
        <f>+'Ark1'!R1146</f>
        <v>2</v>
      </c>
      <c r="I179" s="29">
        <f>+IF(H179=0,"",'Ark1'!AG1146)</f>
        <v>0.64008589539757588</v>
      </c>
      <c r="J179" s="29">
        <f>+IF(H179=0,"",'Ark1'!AH1146)</f>
        <v>0</v>
      </c>
      <c r="K179" s="531"/>
      <c r="L179" s="468">
        <f>+'Ark1'!AI1146</f>
        <v>2</v>
      </c>
      <c r="M179" s="531"/>
      <c r="N179" s="32">
        <f>+IF(H179=0,"",'Ark1'!U1146)</f>
        <v>46.5</v>
      </c>
      <c r="O179" s="53"/>
      <c r="P179" s="29">
        <f>+IF(L179=0,"",'Ark1'!AJ1146)</f>
        <v>113.85</v>
      </c>
      <c r="Q179" s="531"/>
      <c r="R179" s="29">
        <f>+IF(L179=0,"",'Ark1'!AK1146)</f>
        <v>31.451104246045823</v>
      </c>
      <c r="S179" s="53"/>
      <c r="T179" s="238">
        <f>+IF(H179=0,"",'Ark1'!T1146)</f>
        <v>10</v>
      </c>
      <c r="U179" s="34">
        <f>+IF(H179=0,"",'Ark1'!W1146)</f>
        <v>100</v>
      </c>
      <c r="V179" s="34">
        <f>+IF(H179=0,"",'Ark1'!X1146)</f>
        <v>100</v>
      </c>
      <c r="W179" s="34">
        <f>+IF(H179=0,"",'Ark1'!Y1146)</f>
        <v>100</v>
      </c>
      <c r="X179" s="34">
        <f>+IF(H179=0,"",'Ark1'!Z1146)</f>
        <v>4.5999999999999828</v>
      </c>
      <c r="Y179" s="34">
        <f>+IF(H179=0,"",'Ark1'!Z1146)</f>
        <v>4.5999999999999828</v>
      </c>
      <c r="Z179" s="27">
        <f>+IF(H179=0,"",'Ark1'!AC1146)</f>
        <v>0</v>
      </c>
      <c r="AA179" s="34">
        <f>+IF(H179=0,"",'Ark1'!AE1146)</f>
        <v>0</v>
      </c>
      <c r="AB179" s="34">
        <f t="shared" si="166"/>
        <v>3.875</v>
      </c>
      <c r="AC179" s="29">
        <f t="shared" si="167"/>
        <v>0.5</v>
      </c>
      <c r="AD179" s="216"/>
      <c r="AE179" s="219"/>
      <c r="AG179" s="29"/>
      <c r="AH179" s="27"/>
      <c r="AI179" s="220"/>
      <c r="AJ179" s="28"/>
      <c r="AN179" s="28"/>
    </row>
    <row r="180" spans="1:70" ht="15" customHeight="1">
      <c r="A180" s="216"/>
      <c r="B180" s="240">
        <f>+'Ark1'!C1147</f>
        <v>2024</v>
      </c>
      <c r="C180" s="532">
        <f>+'Ark1'!L1147</f>
        <v>12</v>
      </c>
      <c r="D180" s="236" t="str">
        <f>VLOOKUP(C180,RNR!$F$16:$G$31,2)</f>
        <v>U+</v>
      </c>
      <c r="E180" s="532">
        <f>+'Ark1'!D1147</f>
        <v>3</v>
      </c>
      <c r="F180" s="236" t="str">
        <f>VLOOKUP(E180,RNR!$D$2:$E$13,2)</f>
        <v>Mar</v>
      </c>
      <c r="G180" s="533">
        <f>+'Ark1'!Q1147</f>
        <v>23</v>
      </c>
      <c r="H180" s="533">
        <f>+'Ark1'!R1147</f>
        <v>23</v>
      </c>
      <c r="I180" s="29">
        <f>+IF(H180=0,"",'Ark1'!AG1147)</f>
        <v>1.2015670093533768</v>
      </c>
      <c r="J180" s="29">
        <f>+IF(H180=0,"",'Ark1'!AH1147)</f>
        <v>4.3478260869565215</v>
      </c>
      <c r="K180" s="531"/>
      <c r="L180" s="468">
        <f>+'Ark1'!AI1147</f>
        <v>21</v>
      </c>
      <c r="M180" s="531"/>
      <c r="N180" s="32">
        <f>+IF(H180=0,"",'Ark1'!U1147)</f>
        <v>45.073913043478242</v>
      </c>
      <c r="O180" s="53"/>
      <c r="P180" s="29">
        <f>+IF(L180=0,"",'Ark1'!AJ1147)</f>
        <v>114.00476190476196</v>
      </c>
      <c r="Q180" s="531"/>
      <c r="R180" s="29">
        <f>+IF(L180=0,"",'Ark1'!AK1147)</f>
        <v>29.98275774571519</v>
      </c>
      <c r="S180" s="53"/>
      <c r="T180" s="238">
        <f>+IF(H180=0,"",'Ark1'!T1147)</f>
        <v>9.7826086956521738</v>
      </c>
      <c r="U180" s="34">
        <f>+IF(H180=0,"",'Ark1'!W1147)</f>
        <v>78.260869565217391</v>
      </c>
      <c r="V180" s="34">
        <f>+IF(H180=0,"",'Ark1'!X1147)</f>
        <v>100</v>
      </c>
      <c r="W180" s="34">
        <f>+IF(H180=0,"",'Ark1'!Y1147)</f>
        <v>100</v>
      </c>
      <c r="X180" s="34">
        <f>+IF(H180=0,"",'Ark1'!Z1147)</f>
        <v>6.3222325027261519</v>
      </c>
      <c r="Y180" s="34">
        <f>+IF(H180=0,"",'Ark1'!Z1147)</f>
        <v>6.3222325027261519</v>
      </c>
      <c r="Z180" s="27">
        <f>+IF(H180=0,"",'Ark1'!AC1147)</f>
        <v>0</v>
      </c>
      <c r="AA180" s="34">
        <f>+IF(H180=0,"",'Ark1'!AE1147)</f>
        <v>0</v>
      </c>
      <c r="AB180" s="34">
        <f t="shared" si="166"/>
        <v>3.7561594202898534</v>
      </c>
      <c r="AC180" s="29">
        <f t="shared" si="167"/>
        <v>1</v>
      </c>
      <c r="AD180" s="216"/>
      <c r="AE180" s="219"/>
      <c r="AG180" s="29"/>
      <c r="AH180" s="27"/>
      <c r="AI180" s="220"/>
      <c r="AJ180" s="28"/>
      <c r="AN180" s="28"/>
    </row>
    <row r="181" spans="1:70" ht="15" customHeight="1">
      <c r="A181" s="216"/>
      <c r="B181" s="240">
        <f>+'Ark1'!C1148</f>
        <v>2024</v>
      </c>
      <c r="C181" s="532">
        <f>+'Ark1'!L1148</f>
        <v>12</v>
      </c>
      <c r="D181" s="236" t="str">
        <f>VLOOKUP(C181,RNR!$F$16:$G$31,2)</f>
        <v>U+</v>
      </c>
      <c r="E181" s="532">
        <f>+'Ark1'!D1148</f>
        <v>4</v>
      </c>
      <c r="F181" s="236" t="str">
        <f>VLOOKUP(E181,RNR!$D$2:$E$13,2)</f>
        <v>Apr</v>
      </c>
      <c r="G181" s="533">
        <f>+'Ark1'!Q1148</f>
        <v>5</v>
      </c>
      <c r="H181" s="533">
        <f>+'Ark1'!R1148</f>
        <v>5</v>
      </c>
      <c r="I181" s="29">
        <f>+IF(H181=0,"",'Ark1'!AG1148)</f>
        <v>1.1160322420460762</v>
      </c>
      <c r="J181" s="29">
        <f>+IF(H181=0,"",'Ark1'!AH1148)</f>
        <v>0</v>
      </c>
      <c r="K181" s="531"/>
      <c r="L181" s="468">
        <f>+'Ark1'!AI1148</f>
        <v>5</v>
      </c>
      <c r="M181" s="531"/>
      <c r="N181" s="32">
        <f>+IF(H181=0,"",'Ark1'!U1148)</f>
        <v>44.5</v>
      </c>
      <c r="O181" s="53"/>
      <c r="P181" s="29">
        <f>+IF(L181=0,"",'Ark1'!AJ1148)</f>
        <v>112.42</v>
      </c>
      <c r="Q181" s="531"/>
      <c r="R181" s="29">
        <f>+IF(L181=0,"",'Ark1'!AK1148)</f>
        <v>31.298914200775926</v>
      </c>
      <c r="S181" s="53"/>
      <c r="T181" s="238">
        <f>+IF(H181=0,"",'Ark1'!T1148)</f>
        <v>9.6</v>
      </c>
      <c r="U181" s="34">
        <f>+IF(H181=0,"",'Ark1'!W1148)</f>
        <v>60</v>
      </c>
      <c r="V181" s="34">
        <f>+IF(H181=0,"",'Ark1'!X1148)</f>
        <v>100</v>
      </c>
      <c r="W181" s="34">
        <f>+IF(H181=0,"",'Ark1'!Y1148)</f>
        <v>100</v>
      </c>
      <c r="X181" s="34">
        <f>+IF(H181=0,"",'Ark1'!Z1148)</f>
        <v>3.7984207244590809</v>
      </c>
      <c r="Y181" s="34">
        <f>+IF(H181=0,"",'Ark1'!Z1148)</f>
        <v>3.7984207244590809</v>
      </c>
      <c r="Z181" s="27">
        <f>+IF(H181=0,"",'Ark1'!AC1148)</f>
        <v>0</v>
      </c>
      <c r="AA181" s="34">
        <f>+IF(H181=0,"",'Ark1'!AE1148)</f>
        <v>0</v>
      </c>
      <c r="AB181" s="34">
        <f t="shared" si="166"/>
        <v>3.7083333333333335</v>
      </c>
      <c r="AC181" s="29">
        <f t="shared" si="167"/>
        <v>1</v>
      </c>
      <c r="AD181" s="216"/>
      <c r="AE181" s="219"/>
      <c r="AG181" s="29"/>
      <c r="AH181" s="27"/>
      <c r="AI181" s="220"/>
      <c r="AJ181" s="28"/>
      <c r="AN181" s="28"/>
    </row>
    <row r="182" spans="1:70" ht="15" customHeight="1">
      <c r="A182" s="216"/>
      <c r="B182" s="240">
        <f>+'Ark1'!C1149</f>
        <v>2024</v>
      </c>
      <c r="C182" s="28">
        <f>+'Ark1'!L1149</f>
        <v>12</v>
      </c>
      <c r="D182" s="236" t="str">
        <f>VLOOKUP(C182,RNR!$F$16:$G$31,2)</f>
        <v>U+</v>
      </c>
      <c r="E182" s="28">
        <f>+'Ark1'!D1149</f>
        <v>5</v>
      </c>
      <c r="F182" s="236" t="str">
        <f>VLOOKUP(E182,RNR!$D$2:$E$13,2)</f>
        <v>Mai</v>
      </c>
      <c r="G182" s="339">
        <f>+'Ark1'!Q1149</f>
        <v>2</v>
      </c>
      <c r="H182" s="339">
        <f>+'Ark1'!R1149</f>
        <v>2</v>
      </c>
      <c r="I182" s="29">
        <f>+IF(H182=0,"",'Ark1'!AG1149)</f>
        <v>0.3426224487957778</v>
      </c>
      <c r="J182" s="29">
        <f>+IF(H182=0,"",'Ark1'!AH1149)</f>
        <v>0</v>
      </c>
      <c r="K182" s="216"/>
      <c r="L182" s="468">
        <f>+'Ark1'!AI1149</f>
        <v>2</v>
      </c>
      <c r="M182" s="216"/>
      <c r="N182" s="32">
        <f>+IF(H182=0,"",'Ark1'!U1149)</f>
        <v>47.55</v>
      </c>
      <c r="O182" s="53"/>
      <c r="P182" s="29">
        <f>+IF(L182=0,"",'Ark1'!AJ1149)</f>
        <v>117</v>
      </c>
      <c r="Q182" s="216"/>
      <c r="R182" s="29">
        <f>+IF(L182=0,"",'Ark1'!AK1149)</f>
        <v>29.601765336904375</v>
      </c>
      <c r="S182" s="53"/>
      <c r="T182" s="238">
        <f>+IF(H182=0,"",'Ark1'!T1149)</f>
        <v>10</v>
      </c>
      <c r="U182" s="34">
        <f>+IF(H182=0,"",'Ark1'!W1149)</f>
        <v>100</v>
      </c>
      <c r="V182" s="34">
        <f>+IF(H182=0,"",'Ark1'!X1149)</f>
        <v>100</v>
      </c>
      <c r="W182" s="34">
        <f>+IF(H182=0,"",'Ark1'!Y1149)</f>
        <v>100</v>
      </c>
      <c r="X182" s="34">
        <f>+IF(H182=0,"",'Ark1'!Z1149)</f>
        <v>4.650000000000043</v>
      </c>
      <c r="Y182" s="34">
        <f>+IF(H182=0,"",'Ark1'!Z1149)</f>
        <v>4.650000000000043</v>
      </c>
      <c r="Z182" s="27">
        <f>+IF(H182=0,"",'Ark1'!AC1149)</f>
        <v>0</v>
      </c>
      <c r="AA182" s="34">
        <f>+IF(H182=0,"",'Ark1'!AE1149)</f>
        <v>0</v>
      </c>
      <c r="AB182" s="34">
        <f t="shared" ref="AB182:AB189" si="168">+IF(H182=0,"",+N182/C182)</f>
        <v>3.9624999999999999</v>
      </c>
      <c r="AC182" s="29">
        <f t="shared" ref="AC182:AC189" si="169">+IF(H182=0,"",G182/H182)</f>
        <v>1</v>
      </c>
      <c r="AD182" s="216"/>
      <c r="AE182" s="219"/>
      <c r="AG182" s="29"/>
      <c r="AH182" s="27"/>
      <c r="AI182" s="220"/>
      <c r="AJ182" s="28"/>
      <c r="AN182" s="28"/>
    </row>
    <row r="183" spans="1:70" ht="15" customHeight="1">
      <c r="A183" s="216"/>
      <c r="B183" s="240">
        <f>+'Ark1'!C1150</f>
        <v>2024</v>
      </c>
      <c r="C183" s="28">
        <f>+'Ark1'!L1150</f>
        <v>12</v>
      </c>
      <c r="D183" s="236" t="str">
        <f>VLOOKUP(C183,RNR!$F$16:$G$31,2)</f>
        <v>U+</v>
      </c>
      <c r="E183" s="28">
        <f>+'Ark1'!D1150</f>
        <v>6</v>
      </c>
      <c r="F183" s="236" t="str">
        <f>VLOOKUP(E183,RNR!$D$2:$E$13,2)</f>
        <v>Jun</v>
      </c>
      <c r="G183" s="339">
        <f>+'Ark1'!Q1150</f>
        <v>1</v>
      </c>
      <c r="H183" s="339">
        <f>+'Ark1'!R1150</f>
        <v>1</v>
      </c>
      <c r="I183" s="29">
        <f>+IF(H183=0,"",'Ark1'!AG1150)</f>
        <v>0.39608266478203807</v>
      </c>
      <c r="J183" s="29">
        <f>+IF(H183=0,"",'Ark1'!AH1150)</f>
        <v>100</v>
      </c>
      <c r="K183" s="216"/>
      <c r="L183" s="468">
        <f>+'Ark1'!AI1150</f>
        <v>1</v>
      </c>
      <c r="M183" s="216"/>
      <c r="N183" s="32">
        <f>+IF(H183=0,"",'Ark1'!U1150)</f>
        <v>51</v>
      </c>
      <c r="O183" s="53"/>
      <c r="P183" s="29">
        <f>+IF(L183=0,"",'Ark1'!AJ1150)</f>
        <v>109</v>
      </c>
      <c r="Q183" s="216"/>
      <c r="R183" s="29">
        <f>+IF(L183=0,"",'Ark1'!AK1150)</f>
        <v>39.381357483114279</v>
      </c>
      <c r="S183" s="53"/>
      <c r="T183" s="238">
        <f>+IF(H183=0,"",'Ark1'!T1150)</f>
        <v>14</v>
      </c>
      <c r="U183" s="34">
        <f>+IF(H183=0,"",'Ark1'!W1150)</f>
        <v>100</v>
      </c>
      <c r="V183" s="34">
        <f>+IF(H183=0,"",'Ark1'!X1150)</f>
        <v>100</v>
      </c>
      <c r="W183" s="34">
        <f>+IF(H183=0,"",'Ark1'!Y1150)</f>
        <v>100</v>
      </c>
      <c r="X183" s="34">
        <f>+IF(H183=0,"",'Ark1'!Z1150)</f>
        <v>0</v>
      </c>
      <c r="Y183" s="34">
        <f>+IF(H183=0,"",'Ark1'!Z1150)</f>
        <v>0</v>
      </c>
      <c r="Z183" s="27">
        <f>+IF(H183=0,"",'Ark1'!AC1150)</f>
        <v>0</v>
      </c>
      <c r="AA183" s="34">
        <f>+IF(H183=0,"",'Ark1'!AE1150)</f>
        <v>0</v>
      </c>
      <c r="AB183" s="34">
        <f t="shared" si="168"/>
        <v>4.25</v>
      </c>
      <c r="AC183" s="29">
        <f t="shared" si="169"/>
        <v>1</v>
      </c>
      <c r="AD183" s="216"/>
      <c r="AE183" s="219"/>
      <c r="AG183" s="29"/>
      <c r="AH183" s="27"/>
      <c r="AI183" s="220"/>
      <c r="AJ183" s="28"/>
      <c r="AN183" s="28"/>
    </row>
    <row r="184" spans="1:70" ht="15" customHeight="1">
      <c r="A184" s="216"/>
      <c r="B184" s="240">
        <f>+'Ark1'!C1151</f>
        <v>2024</v>
      </c>
      <c r="C184" s="28">
        <f>+'Ark1'!L1151</f>
        <v>12</v>
      </c>
      <c r="D184" s="236" t="str">
        <f>VLOOKUP(C184,RNR!$F$16:$G$31,2)</f>
        <v>U+</v>
      </c>
      <c r="E184" s="28">
        <f>+'Ark1'!D1151</f>
        <v>7</v>
      </c>
      <c r="F184" s="236" t="str">
        <f>VLOOKUP(E184,RNR!$D$2:$E$13,2)</f>
        <v>Jul</v>
      </c>
      <c r="G184" s="339">
        <f>+'Ark1'!Q1151</f>
        <v>0</v>
      </c>
      <c r="H184" s="339">
        <f>+'Ark1'!R1151</f>
        <v>0</v>
      </c>
      <c r="I184" s="29" t="str">
        <f>+IF(H184=0,"",'Ark1'!AG1151)</f>
        <v/>
      </c>
      <c r="J184" s="29" t="str">
        <f>+IF(H184=0,"",'Ark1'!AH1151)</f>
        <v/>
      </c>
      <c r="K184" s="216"/>
      <c r="L184" s="468">
        <f>+'Ark1'!AI1151</f>
        <v>0</v>
      </c>
      <c r="M184" s="216"/>
      <c r="N184" s="32" t="str">
        <f>+IF(H184=0,"",'Ark1'!U1151)</f>
        <v/>
      </c>
      <c r="O184" s="53"/>
      <c r="P184" s="29" t="str">
        <f>+IF(L184=0,"",'Ark1'!AJ1151)</f>
        <v/>
      </c>
      <c r="Q184" s="216"/>
      <c r="R184" s="29" t="str">
        <f>+IF(L184=0,"",'Ark1'!AK1151)</f>
        <v/>
      </c>
      <c r="S184" s="53"/>
      <c r="T184" s="238" t="str">
        <f>+IF(H184=0,"",'Ark1'!T1151)</f>
        <v/>
      </c>
      <c r="U184" s="34" t="str">
        <f>+IF(H184=0,"",'Ark1'!W1151)</f>
        <v/>
      </c>
      <c r="V184" s="34" t="str">
        <f>+IF(H184=0,"",'Ark1'!X1151)</f>
        <v/>
      </c>
      <c r="W184" s="34" t="str">
        <f>+IF(H184=0,"",'Ark1'!Y1151)</f>
        <v/>
      </c>
      <c r="X184" s="34" t="str">
        <f>+IF(H184=0,"",'Ark1'!Z1151)</f>
        <v/>
      </c>
      <c r="Y184" s="34" t="str">
        <f>+IF(H184=0,"",'Ark1'!Z1151)</f>
        <v/>
      </c>
      <c r="Z184" s="27" t="str">
        <f>+IF(H184=0,"",'Ark1'!AC1151)</f>
        <v/>
      </c>
      <c r="AA184" s="34" t="str">
        <f>+IF(H184=0,"",'Ark1'!AE1151)</f>
        <v/>
      </c>
      <c r="AB184" s="34" t="str">
        <f t="shared" si="168"/>
        <v/>
      </c>
      <c r="AC184" s="29" t="str">
        <f t="shared" si="169"/>
        <v/>
      </c>
      <c r="AD184" s="216"/>
      <c r="AE184" s="219"/>
      <c r="AG184" s="29"/>
      <c r="AH184" s="27"/>
      <c r="AI184" s="220"/>
      <c r="AJ184" s="28"/>
      <c r="AN184" s="28"/>
    </row>
    <row r="185" spans="1:70" ht="15" customHeight="1">
      <c r="A185" s="216"/>
      <c r="B185" s="240">
        <f>+'Ark1'!C1152</f>
        <v>2024</v>
      </c>
      <c r="C185" s="28">
        <f>+'Ark1'!L1152</f>
        <v>12</v>
      </c>
      <c r="D185" s="236" t="str">
        <f>VLOOKUP(C185,RNR!$F$16:$G$31,2)</f>
        <v>U+</v>
      </c>
      <c r="E185" s="28">
        <f>+'Ark1'!D1152</f>
        <v>8</v>
      </c>
      <c r="F185" s="236" t="str">
        <f>VLOOKUP(E185,RNR!$D$2:$E$13,2)</f>
        <v>Aug</v>
      </c>
      <c r="G185" s="339">
        <f>+'Ark1'!Q1152</f>
        <v>33</v>
      </c>
      <c r="H185" s="339">
        <f>+'Ark1'!R1152</f>
        <v>36</v>
      </c>
      <c r="I185" s="29">
        <f>+IF(H185=0,"",'Ark1'!AG1152)</f>
        <v>1.2152052792369064</v>
      </c>
      <c r="J185" s="29">
        <f>+IF(H185=0,"",'Ark1'!AH1152)</f>
        <v>2.7777777777777781</v>
      </c>
      <c r="K185" s="216"/>
      <c r="L185" s="468">
        <f>+'Ark1'!AI1152</f>
        <v>36</v>
      </c>
      <c r="M185" s="216"/>
      <c r="N185" s="32">
        <f>+IF(H185=0,"",'Ark1'!U1152)</f>
        <v>49.147222222222226</v>
      </c>
      <c r="O185" s="53"/>
      <c r="P185" s="29">
        <f>+IF(L185=0,"",'Ark1'!AJ1152)</f>
        <v>117.1388888888889</v>
      </c>
      <c r="Q185" s="216"/>
      <c r="R185" s="29">
        <f>+IF(L185=0,"",'Ark1'!AK1152)</f>
        <v>30.731029954568857</v>
      </c>
      <c r="S185" s="53"/>
      <c r="T185" s="238">
        <f>+IF(H185=0,"",'Ark1'!T1152)</f>
        <v>11.083333333333336</v>
      </c>
      <c r="U185" s="34">
        <f>+IF(H185=0,"",'Ark1'!W1152)</f>
        <v>97.222222222222229</v>
      </c>
      <c r="V185" s="34">
        <f>+IF(H185=0,"",'Ark1'!X1152)</f>
        <v>100</v>
      </c>
      <c r="W185" s="34">
        <f>+IF(H185=0,"",'Ark1'!Y1152)</f>
        <v>100</v>
      </c>
      <c r="X185" s="34">
        <f>+IF(H185=0,"",'Ark1'!Z1152)</f>
        <v>5.5120819877343807</v>
      </c>
      <c r="Y185" s="34">
        <f>+IF(H185=0,"",'Ark1'!Z1152)</f>
        <v>5.5120819877343807</v>
      </c>
      <c r="Z185" s="27">
        <f>+IF(H185=0,"",'Ark1'!AC1152)</f>
        <v>0</v>
      </c>
      <c r="AA185" s="34">
        <f>+IF(H185=0,"",'Ark1'!AE1152)</f>
        <v>0</v>
      </c>
      <c r="AB185" s="34">
        <f t="shared" si="168"/>
        <v>4.0956018518518524</v>
      </c>
      <c r="AC185" s="29">
        <f t="shared" si="169"/>
        <v>0.91666666666666663</v>
      </c>
      <c r="AD185" s="216"/>
      <c r="AE185" s="219"/>
      <c r="AG185" s="29"/>
      <c r="AH185" s="27"/>
      <c r="AI185" s="220"/>
      <c r="AJ185" s="28"/>
      <c r="AN185" s="28"/>
    </row>
    <row r="186" spans="1:70" ht="15" customHeight="1">
      <c r="A186" s="216"/>
      <c r="B186" s="240">
        <f>+'Ark1'!C1153</f>
        <v>2024</v>
      </c>
      <c r="C186" s="28">
        <f>+'Ark1'!L1153</f>
        <v>12</v>
      </c>
      <c r="D186" s="236" t="str">
        <f>VLOOKUP(C186,RNR!$F$16:$G$31,2)</f>
        <v>U+</v>
      </c>
      <c r="E186" s="28">
        <f>+'Ark1'!D1153</f>
        <v>9</v>
      </c>
      <c r="F186" s="236" t="str">
        <f>VLOOKUP(E186,RNR!$D$2:$E$13,2)</f>
        <v>Sep</v>
      </c>
      <c r="G186" s="339">
        <f>+'Ark1'!Q1153</f>
        <v>29</v>
      </c>
      <c r="H186" s="339">
        <f>+'Ark1'!R1153</f>
        <v>32</v>
      </c>
      <c r="I186" s="29">
        <f>+IF(H186=0,"",'Ark1'!AG1153)</f>
        <v>0.82959322295256732</v>
      </c>
      <c r="J186" s="29">
        <f>+IF(H186=0,"",'Ark1'!AH1153)</f>
        <v>0</v>
      </c>
      <c r="K186" s="216"/>
      <c r="L186" s="468">
        <f>+'Ark1'!AI1153</f>
        <v>32</v>
      </c>
      <c r="M186" s="216"/>
      <c r="N186" s="32">
        <f>+IF(H186=0,"",'Ark1'!U1153)</f>
        <v>47.746874999999989</v>
      </c>
      <c r="O186" s="53"/>
      <c r="P186" s="29">
        <f>+IF(L186=0,"",'Ark1'!AJ1153)</f>
        <v>116.16875000000002</v>
      </c>
      <c r="Q186" s="216"/>
      <c r="R186" s="29">
        <f>+IF(L186=0,"",'Ark1'!AK1153)</f>
        <v>30.431065679551359</v>
      </c>
      <c r="S186" s="53"/>
      <c r="T186" s="238">
        <f>+IF(H186=0,"",'Ark1'!T1153)</f>
        <v>11.8125</v>
      </c>
      <c r="U186" s="34">
        <f>+IF(H186=0,"",'Ark1'!W1153)</f>
        <v>100</v>
      </c>
      <c r="V186" s="34">
        <f>+IF(H186=0,"",'Ark1'!X1153)</f>
        <v>100</v>
      </c>
      <c r="W186" s="34">
        <f>+IF(H186=0,"",'Ark1'!Y1153)</f>
        <v>100</v>
      </c>
      <c r="X186" s="34">
        <f>+IF(H186=0,"",'Ark1'!Z1153)</f>
        <v>4.5321755520253912</v>
      </c>
      <c r="Y186" s="34">
        <f>+IF(H186=0,"",'Ark1'!Z1153)</f>
        <v>4.5321755520253912</v>
      </c>
      <c r="Z186" s="27">
        <f>+IF(H186=0,"",'Ark1'!AC1153)</f>
        <v>0</v>
      </c>
      <c r="AA186" s="34">
        <f>+IF(H186=0,"",'Ark1'!AE1153)</f>
        <v>0</v>
      </c>
      <c r="AB186" s="34">
        <f t="shared" si="168"/>
        <v>3.9789062499999992</v>
      </c>
      <c r="AC186" s="29">
        <f t="shared" si="169"/>
        <v>0.90625</v>
      </c>
      <c r="AD186" s="216"/>
      <c r="AE186" s="219"/>
      <c r="AG186" s="29"/>
      <c r="AH186" s="27"/>
      <c r="AI186" s="220"/>
      <c r="AJ186" s="28"/>
      <c r="AN186" s="28"/>
    </row>
    <row r="187" spans="1:70" ht="15" customHeight="1">
      <c r="A187" s="216"/>
      <c r="B187" s="240">
        <f>+'Ark1'!C1154</f>
        <v>2024</v>
      </c>
      <c r="C187" s="28">
        <f>+'Ark1'!L1154</f>
        <v>12</v>
      </c>
      <c r="D187" s="236" t="str">
        <f>VLOOKUP(C187,RNR!$F$16:$G$31,2)</f>
        <v>U+</v>
      </c>
      <c r="E187" s="28">
        <f>+'Ark1'!D1154</f>
        <v>10</v>
      </c>
      <c r="F187" s="236" t="str">
        <f>VLOOKUP(E187,RNR!$D$2:$E$13,2)</f>
        <v>Okt</v>
      </c>
      <c r="G187" s="339">
        <f>+'Ark1'!Q1154</f>
        <v>60</v>
      </c>
      <c r="H187" s="339">
        <f>+'Ark1'!R1154</f>
        <v>70</v>
      </c>
      <c r="I187" s="29">
        <f>+IF(H187=0,"",'Ark1'!AG1154)</f>
        <v>0.74683139749283101</v>
      </c>
      <c r="J187" s="29">
        <f>+IF(H187=0,"",'Ark1'!AH1154)</f>
        <v>1.4285714285714288</v>
      </c>
      <c r="K187" s="216"/>
      <c r="L187" s="468">
        <f>+'Ark1'!AI1154</f>
        <v>70</v>
      </c>
      <c r="M187" s="216"/>
      <c r="N187" s="32">
        <f>+IF(H187=0,"",'Ark1'!U1154)</f>
        <v>47.73714285714285</v>
      </c>
      <c r="O187" s="53"/>
      <c r="P187" s="29">
        <f>+IF(L187=0,"",'Ark1'!AJ1154)</f>
        <v>115.76571428571424</v>
      </c>
      <c r="Q187" s="216"/>
      <c r="R187" s="29">
        <f>+IF(L187=0,"",'Ark1'!AK1154)</f>
        <v>30.693512629367575</v>
      </c>
      <c r="S187" s="53"/>
      <c r="T187" s="238">
        <f>+IF(H187=0,"",'Ark1'!T1154)</f>
        <v>11.614285714285712</v>
      </c>
      <c r="U187" s="34">
        <f>+IF(H187=0,"",'Ark1'!W1154)</f>
        <v>98.571428571428555</v>
      </c>
      <c r="V187" s="34">
        <f>+IF(H187=0,"",'Ark1'!X1154)</f>
        <v>100</v>
      </c>
      <c r="W187" s="34">
        <f>+IF(H187=0,"",'Ark1'!Y1154)</f>
        <v>100</v>
      </c>
      <c r="X187" s="34">
        <f>+IF(H187=0,"",'Ark1'!Z1154)</f>
        <v>5.5795332991867408</v>
      </c>
      <c r="Y187" s="34">
        <f>+IF(H187=0,"",'Ark1'!Z1154)</f>
        <v>5.5795332991867408</v>
      </c>
      <c r="Z187" s="27">
        <f>+IF(H187=0,"",'Ark1'!AC1154)</f>
        <v>0</v>
      </c>
      <c r="AA187" s="34">
        <f>+IF(H187=0,"",'Ark1'!AE1154)</f>
        <v>0</v>
      </c>
      <c r="AB187" s="34">
        <f t="shared" si="168"/>
        <v>3.9780952380952375</v>
      </c>
      <c r="AC187" s="29">
        <f t="shared" si="169"/>
        <v>0.8571428571428571</v>
      </c>
      <c r="AD187" s="216"/>
      <c r="AE187" s="219"/>
      <c r="AG187" s="29"/>
      <c r="AH187" s="27"/>
      <c r="AI187" s="220"/>
      <c r="AJ187" s="28"/>
      <c r="AN187" s="28"/>
    </row>
    <row r="188" spans="1:70" ht="15" customHeight="1">
      <c r="A188" s="216"/>
      <c r="B188" s="240">
        <f>+'Ark1'!C1155</f>
        <v>2024</v>
      </c>
      <c r="C188" s="28">
        <f>+'Ark1'!L1155</f>
        <v>12</v>
      </c>
      <c r="D188" s="236" t="str">
        <f>VLOOKUP(C188,RNR!$F$16:$G$31,2)</f>
        <v>U+</v>
      </c>
      <c r="E188" s="28">
        <f>+'Ark1'!D1155</f>
        <v>11</v>
      </c>
      <c r="F188" s="236" t="str">
        <f>VLOOKUP(E188,RNR!$D$2:$E$13,2)</f>
        <v>Nov</v>
      </c>
      <c r="G188" s="339">
        <f>+'Ark1'!Q1155</f>
        <v>10</v>
      </c>
      <c r="H188" s="339">
        <f>+'Ark1'!R1155</f>
        <v>10</v>
      </c>
      <c r="I188" s="29">
        <f>+IF(H188=0,"",'Ark1'!AG1155)</f>
        <v>0.34272624020107317</v>
      </c>
      <c r="J188" s="29">
        <f>+IF(H188=0,"",'Ark1'!AH1155)</f>
        <v>0</v>
      </c>
      <c r="K188" s="216"/>
      <c r="L188" s="468">
        <f>+'Ark1'!AI1155</f>
        <v>10</v>
      </c>
      <c r="M188" s="216"/>
      <c r="N188" s="32">
        <f>+IF(H188=0,"",'Ark1'!U1155)</f>
        <v>49.88</v>
      </c>
      <c r="O188" s="53"/>
      <c r="P188" s="29">
        <f>+IF(L188=0,"",'Ark1'!AJ1155)</f>
        <v>118.31</v>
      </c>
      <c r="Q188" s="216"/>
      <c r="R188" s="29">
        <f>+IF(L188=0,"",'Ark1'!AK1155)</f>
        <v>30.090523447493311</v>
      </c>
      <c r="S188" s="53"/>
      <c r="T188" s="238">
        <f>+IF(H188=0,"",'Ark1'!T1155)</f>
        <v>11.4</v>
      </c>
      <c r="U188" s="34">
        <f>+IF(H188=0,"",'Ark1'!W1155)</f>
        <v>100</v>
      </c>
      <c r="V188" s="34">
        <f>+IF(H188=0,"",'Ark1'!X1155)</f>
        <v>100</v>
      </c>
      <c r="W188" s="34">
        <f>+IF(H188=0,"",'Ark1'!Y1155)</f>
        <v>100</v>
      </c>
      <c r="X188" s="34">
        <f>+IF(H188=0,"",'Ark1'!Z1155)</f>
        <v>5.3901391447717186</v>
      </c>
      <c r="Y188" s="34">
        <f>+IF(H188=0,"",'Ark1'!Z1155)</f>
        <v>5.3901391447717186</v>
      </c>
      <c r="Z188" s="27">
        <f>+IF(H188=0,"",'Ark1'!AC1155)</f>
        <v>0</v>
      </c>
      <c r="AA188" s="34">
        <f>+IF(H188=0,"",'Ark1'!AE1155)</f>
        <v>0</v>
      </c>
      <c r="AB188" s="34">
        <f t="shared" si="168"/>
        <v>4.1566666666666672</v>
      </c>
      <c r="AC188" s="29">
        <f t="shared" si="169"/>
        <v>1</v>
      </c>
      <c r="AD188" s="216"/>
      <c r="AE188" s="219"/>
      <c r="AG188" s="29"/>
      <c r="AH188" s="27"/>
      <c r="AI188" s="220"/>
      <c r="AJ188" s="28"/>
      <c r="AN188" s="28"/>
    </row>
    <row r="189" spans="1:70" ht="15" customHeight="1">
      <c r="A189" s="216"/>
      <c r="B189" s="240">
        <f>+'Ark1'!C1156</f>
        <v>2024</v>
      </c>
      <c r="C189" s="28">
        <f>+'Ark1'!L1156</f>
        <v>12</v>
      </c>
      <c r="D189" s="236" t="str">
        <f>VLOOKUP(C189,RNR!$F$16:$G$31,2)</f>
        <v>U+</v>
      </c>
      <c r="E189" s="28">
        <f>+'Ark1'!D1156</f>
        <v>12</v>
      </c>
      <c r="F189" s="236" t="str">
        <f>VLOOKUP(E189,RNR!$D$2:$E$13,2)</f>
        <v>Des</v>
      </c>
      <c r="G189" s="339">
        <f>+'Ark1'!Q1156</f>
        <v>2</v>
      </c>
      <c r="H189" s="339">
        <f>+'Ark1'!R1156</f>
        <v>2</v>
      </c>
      <c r="I189" s="29">
        <f>+IF(H189=0,"",'Ark1'!AG1156)</f>
        <v>0.72688051022322253</v>
      </c>
      <c r="J189" s="29">
        <f>+IF(H189=0,"",'Ark1'!AH1156)</f>
        <v>0</v>
      </c>
      <c r="K189" s="216"/>
      <c r="L189" s="468">
        <f>+'Ark1'!AI1156</f>
        <v>2</v>
      </c>
      <c r="M189" s="216"/>
      <c r="N189" s="32">
        <f>+IF(H189=0,"",'Ark1'!U1156)</f>
        <v>46.5</v>
      </c>
      <c r="O189" s="53"/>
      <c r="P189" s="29">
        <f>+IF(L189=0,"",'Ark1'!AJ1156)</f>
        <v>114.3</v>
      </c>
      <c r="Q189" s="216"/>
      <c r="R189" s="29">
        <f>+IF(L189=0,"",'Ark1'!AK1156)</f>
        <v>31.180364017317959</v>
      </c>
      <c r="S189" s="53"/>
      <c r="T189" s="238">
        <f>+IF(H189=0,"",'Ark1'!T1156)</f>
        <v>11.5</v>
      </c>
      <c r="U189" s="34">
        <f>+IF(H189=0,"",'Ark1'!W1156)</f>
        <v>100</v>
      </c>
      <c r="V189" s="34">
        <f>+IF(H189=0,"",'Ark1'!X1156)</f>
        <v>100</v>
      </c>
      <c r="W189" s="34">
        <f>+IF(H189=0,"",'Ark1'!Y1156)</f>
        <v>100</v>
      </c>
      <c r="X189" s="34">
        <f>+IF(H189=0,"",'Ark1'!Z1156)</f>
        <v>1.5</v>
      </c>
      <c r="Y189" s="34">
        <f>+IF(H189=0,"",'Ark1'!Z1156)</f>
        <v>1.5</v>
      </c>
      <c r="Z189" s="27">
        <f>+IF(H189=0,"",'Ark1'!AC1156)</f>
        <v>0</v>
      </c>
      <c r="AA189" s="34">
        <f>+IF(H189=0,"",'Ark1'!AE1156)</f>
        <v>0</v>
      </c>
      <c r="AB189" s="34">
        <f t="shared" si="168"/>
        <v>3.875</v>
      </c>
      <c r="AC189" s="29">
        <f t="shared" si="169"/>
        <v>1</v>
      </c>
      <c r="AD189" s="216"/>
      <c r="AE189" s="219"/>
      <c r="AG189" s="29"/>
      <c r="AH189" s="27"/>
      <c r="AI189" s="220"/>
      <c r="AJ189" s="28"/>
      <c r="AN189" s="28"/>
    </row>
    <row r="190" spans="1:70" ht="15" customHeight="1">
      <c r="A190" s="216"/>
      <c r="B190" s="216"/>
      <c r="C190" s="216"/>
      <c r="D190" s="349"/>
      <c r="E190" s="349"/>
      <c r="F190" s="349"/>
      <c r="G190" s="349"/>
      <c r="H190" s="349"/>
      <c r="I190" s="217"/>
      <c r="J190" s="217"/>
      <c r="K190" s="217"/>
      <c r="L190" s="217"/>
      <c r="M190" s="217"/>
      <c r="N190" s="216"/>
      <c r="O190" s="216"/>
      <c r="P190" s="216"/>
      <c r="Q190" s="216"/>
      <c r="R190" s="216"/>
      <c r="S190" s="216"/>
      <c r="T190" s="216"/>
      <c r="U190" s="218"/>
      <c r="V190" s="218"/>
      <c r="W190" s="218"/>
      <c r="X190" s="218"/>
      <c r="Y190" s="218"/>
      <c r="Z190" s="216"/>
      <c r="AA190" s="218"/>
      <c r="AB190" s="218"/>
      <c r="AC190" s="217"/>
      <c r="AD190" s="216"/>
      <c r="AE190" s="219"/>
      <c r="AG190" s="29"/>
      <c r="AH190" s="27"/>
      <c r="AI190" s="220"/>
      <c r="AJ190" s="28"/>
      <c r="AN190" s="28"/>
      <c r="BF190" s="232"/>
    </row>
    <row r="191" spans="1:70" ht="15" customHeight="1">
      <c r="A191" s="216"/>
      <c r="B191" s="216"/>
      <c r="C191" s="234" t="s">
        <v>0</v>
      </c>
      <c r="D191" s="349"/>
      <c r="E191" s="352" t="str">
        <f>+D200</f>
        <v>E-</v>
      </c>
      <c r="F191" s="349"/>
      <c r="G191" s="349"/>
      <c r="H191" s="367">
        <f>SUM(H193:H204)</f>
        <v>38</v>
      </c>
      <c r="I191" s="217"/>
      <c r="J191" s="217"/>
      <c r="K191" s="217"/>
      <c r="L191" s="217"/>
      <c r="M191" s="217"/>
      <c r="N191" s="265">
        <f>+Klasse!M23</f>
        <v>47.092105263157904</v>
      </c>
      <c r="O191" s="216"/>
      <c r="P191" s="216"/>
      <c r="Q191" s="216"/>
      <c r="R191" s="216"/>
      <c r="S191" s="216"/>
      <c r="T191" s="216"/>
      <c r="U191" s="218"/>
      <c r="V191" s="218"/>
      <c r="W191" s="218"/>
      <c r="X191" s="218"/>
      <c r="Y191" s="218"/>
      <c r="Z191" s="216"/>
      <c r="AA191" s="218"/>
      <c r="AB191" s="265">
        <f>+N191/C197</f>
        <v>3.6224696356275312</v>
      </c>
      <c r="AC191" s="217"/>
      <c r="AD191" s="216"/>
      <c r="AE191" s="219"/>
      <c r="AG191" s="29"/>
      <c r="AH191" s="27"/>
      <c r="AI191" s="220"/>
      <c r="AJ191" s="28"/>
      <c r="AN191" s="28"/>
      <c r="BF191" s="232"/>
    </row>
    <row r="192" spans="1:70" ht="15" customHeight="1">
      <c r="A192" s="216"/>
      <c r="B192" s="216"/>
      <c r="C192" s="216"/>
      <c r="D192" s="349"/>
      <c r="E192" s="349"/>
      <c r="F192" s="349"/>
      <c r="G192" s="349"/>
      <c r="H192" s="349"/>
      <c r="I192" s="217"/>
      <c r="J192" s="217"/>
      <c r="K192" s="217"/>
      <c r="L192" s="217"/>
      <c r="M192" s="217"/>
      <c r="N192" s="216"/>
      <c r="O192" s="216"/>
      <c r="P192" s="216"/>
      <c r="Q192" s="216"/>
      <c r="R192" s="216"/>
      <c r="S192" s="216"/>
      <c r="T192" s="216"/>
      <c r="U192" s="218"/>
      <c r="V192" s="218"/>
      <c r="W192" s="218"/>
      <c r="X192" s="218"/>
      <c r="Y192" s="218"/>
      <c r="Z192" s="216"/>
      <c r="AA192" s="218"/>
      <c r="AB192" s="218"/>
      <c r="AC192" s="218"/>
      <c r="AD192" s="218"/>
      <c r="AE192" s="219"/>
      <c r="AG192" s="29"/>
      <c r="AH192" s="27"/>
      <c r="AI192" s="220"/>
      <c r="AJ192" s="28"/>
      <c r="AN192" s="28"/>
      <c r="BF192" s="232">
        <f>1+BF196</f>
        <v>1</v>
      </c>
      <c r="BG192" s="28">
        <v>20.659867330016564</v>
      </c>
      <c r="BH192" s="28">
        <f t="shared" ref="BH192" si="170">+BG192</f>
        <v>20.659867330016564</v>
      </c>
      <c r="BI192" s="28">
        <f t="shared" ref="BI192" si="171">+BH192</f>
        <v>20.659867330016564</v>
      </c>
      <c r="BJ192" s="28">
        <f t="shared" ref="BJ192" si="172">+BI192</f>
        <v>20.659867330016564</v>
      </c>
      <c r="BK192" s="28">
        <f t="shared" ref="BK192" si="173">+BJ192</f>
        <v>20.659867330016564</v>
      </c>
      <c r="BL192" s="28">
        <f t="shared" ref="BL192" si="174">+BK192</f>
        <v>20.659867330016564</v>
      </c>
      <c r="BM192" s="28">
        <f t="shared" ref="BM192" si="175">+BL192</f>
        <v>20.659867330016564</v>
      </c>
      <c r="BN192" s="28">
        <f t="shared" ref="BN192" si="176">+BM192</f>
        <v>20.659867330016564</v>
      </c>
      <c r="BO192" s="28">
        <f t="shared" ref="BO192" si="177">+BN192</f>
        <v>20.659867330016564</v>
      </c>
      <c r="BP192" s="28">
        <f t="shared" ref="BP192" si="178">+BO192</f>
        <v>20.659867330016564</v>
      </c>
      <c r="BQ192" s="28">
        <f t="shared" ref="BQ192" si="179">+BP192</f>
        <v>20.659867330016564</v>
      </c>
      <c r="BR192" s="28">
        <f t="shared" ref="BR192" si="180">+BQ192</f>
        <v>20.659867330016564</v>
      </c>
    </row>
    <row r="193" spans="1:70" ht="15" customHeight="1">
      <c r="A193" s="216"/>
      <c r="B193" s="240">
        <f>+'Ark1'!C1157</f>
        <v>2024</v>
      </c>
      <c r="C193" s="236">
        <f>+'Ark1'!L1157</f>
        <v>13</v>
      </c>
      <c r="D193" s="236" t="str">
        <f>VLOOKUP(C193,RNR!$F$16:$G$31,2)</f>
        <v>E-</v>
      </c>
      <c r="E193" s="236">
        <f>+'Ark1'!D1157</f>
        <v>1</v>
      </c>
      <c r="F193" s="236" t="str">
        <f>VLOOKUP(E193,RNR!$D$2:$E$13,2)</f>
        <v>Jan</v>
      </c>
      <c r="G193" s="353">
        <f>+'Ark1'!Q1157</f>
        <v>0</v>
      </c>
      <c r="H193" s="353">
        <f>+'Ark1'!R1157</f>
        <v>0</v>
      </c>
      <c r="I193" s="237" t="str">
        <f>+IF(H193=0,"",'Ark1'!AG1157)</f>
        <v/>
      </c>
      <c r="J193" s="237" t="str">
        <f>+IF(H193=0,"",'Ark1'!AH1157)</f>
        <v/>
      </c>
      <c r="K193" s="531"/>
      <c r="L193" s="468">
        <f>+'Ark1'!AI1157</f>
        <v>0</v>
      </c>
      <c r="M193" s="531"/>
      <c r="N193" s="32" t="str">
        <f>+IF(H193=0,"",'Ark1'!U1157)</f>
        <v/>
      </c>
      <c r="O193" s="53"/>
      <c r="P193" s="29" t="str">
        <f>+IF(L193=0,"",'Ark1'!AJ1157)</f>
        <v/>
      </c>
      <c r="Q193" s="531"/>
      <c r="R193" s="29" t="str">
        <f>+IF(L193=0,"",'Ark1'!AK1157)</f>
        <v/>
      </c>
      <c r="S193" s="53"/>
      <c r="T193" s="238" t="str">
        <f>+IF(H193=0,"",'Ark1'!T1157)</f>
        <v/>
      </c>
      <c r="U193" s="239" t="str">
        <f>+IF(H193=0,"",'Ark1'!W1157)</f>
        <v/>
      </c>
      <c r="V193" s="239" t="str">
        <f>+IF(H193=0,"",'Ark1'!X1157)</f>
        <v/>
      </c>
      <c r="W193" s="239" t="str">
        <f>+IF(H193=0,"",'Ark1'!Y1157)</f>
        <v/>
      </c>
      <c r="X193" s="239" t="str">
        <f>+IF(H193=0,"",'Ark1'!Z1157)</f>
        <v/>
      </c>
      <c r="Y193" s="239" t="str">
        <f>+IF(H193=0,"",'Ark1'!Z1157)</f>
        <v/>
      </c>
      <c r="Z193" s="238" t="str">
        <f>+IF(H193=0,"",'Ark1'!AC1157)</f>
        <v/>
      </c>
      <c r="AA193" s="239" t="str">
        <f>+IF(H193=0,"",'Ark1'!AE1157)</f>
        <v/>
      </c>
      <c r="AB193" s="239" t="str">
        <f t="shared" ref="AB193:AB196" si="181">+IF(H193=0,"",+N193/C193)</f>
        <v/>
      </c>
      <c r="AC193" s="237" t="str">
        <f t="shared" ref="AC193:AC196" si="182">+IF(H193=0,"",G193/H193)</f>
        <v/>
      </c>
      <c r="AD193" s="216"/>
      <c r="AE193" s="219"/>
      <c r="AG193" s="29"/>
      <c r="AH193" s="27"/>
      <c r="AI193" s="220"/>
      <c r="AJ193" s="28"/>
      <c r="AN193" s="28"/>
    </row>
    <row r="194" spans="1:70" ht="15" customHeight="1">
      <c r="A194" s="216"/>
      <c r="B194" s="240">
        <f>+'Ark1'!C1158</f>
        <v>2024</v>
      </c>
      <c r="C194" s="236">
        <f>+'Ark1'!L1158</f>
        <v>13</v>
      </c>
      <c r="D194" s="236" t="str">
        <f>VLOOKUP(C194,RNR!$F$16:$G$31,2)</f>
        <v>E-</v>
      </c>
      <c r="E194" s="236">
        <f>+'Ark1'!D1158</f>
        <v>2</v>
      </c>
      <c r="F194" s="236" t="str">
        <f>VLOOKUP(E194,RNR!$D$2:$E$13,2)</f>
        <v>Feb</v>
      </c>
      <c r="G194" s="353">
        <f>+'Ark1'!Q1158</f>
        <v>0</v>
      </c>
      <c r="H194" s="353">
        <f>+'Ark1'!R1158</f>
        <v>0</v>
      </c>
      <c r="I194" s="237" t="str">
        <f>+IF(H194=0,"",'Ark1'!AG1158)</f>
        <v/>
      </c>
      <c r="J194" s="237" t="str">
        <f>+IF(H194=0,"",'Ark1'!AH1158)</f>
        <v/>
      </c>
      <c r="K194" s="531"/>
      <c r="L194" s="468">
        <f>+'Ark1'!AI1158</f>
        <v>0</v>
      </c>
      <c r="M194" s="531"/>
      <c r="N194" s="32" t="str">
        <f>+IF(H194=0,"",'Ark1'!U1158)</f>
        <v/>
      </c>
      <c r="O194" s="53"/>
      <c r="P194" s="29" t="str">
        <f>+IF(L194=0,"",'Ark1'!AJ1158)</f>
        <v/>
      </c>
      <c r="Q194" s="531"/>
      <c r="R194" s="29" t="str">
        <f>+IF(L194=0,"",'Ark1'!AK1158)</f>
        <v/>
      </c>
      <c r="S194" s="53"/>
      <c r="T194" s="238" t="str">
        <f>+IF(H194=0,"",'Ark1'!T1158)</f>
        <v/>
      </c>
      <c r="U194" s="239" t="str">
        <f>+IF(H194=0,"",'Ark1'!W1158)</f>
        <v/>
      </c>
      <c r="V194" s="239" t="str">
        <f>+IF(H194=0,"",'Ark1'!X1158)</f>
        <v/>
      </c>
      <c r="W194" s="239" t="str">
        <f>+IF(H194=0,"",'Ark1'!Y1158)</f>
        <v/>
      </c>
      <c r="X194" s="239" t="str">
        <f>+IF(H194=0,"",'Ark1'!Z1158)</f>
        <v/>
      </c>
      <c r="Y194" s="239" t="str">
        <f>+IF(H194=0,"",'Ark1'!Z1158)</f>
        <v/>
      </c>
      <c r="Z194" s="238" t="str">
        <f>+IF(H194=0,"",'Ark1'!AC1158)</f>
        <v/>
      </c>
      <c r="AA194" s="239" t="str">
        <f>+IF(H194=0,"",'Ark1'!AE1158)</f>
        <v/>
      </c>
      <c r="AB194" s="239" t="str">
        <f t="shared" si="181"/>
        <v/>
      </c>
      <c r="AC194" s="237" t="str">
        <f t="shared" si="182"/>
        <v/>
      </c>
      <c r="AD194" s="216"/>
      <c r="AE194" s="219"/>
      <c r="AG194" s="29"/>
      <c r="AH194" s="27"/>
      <c r="AI194" s="220"/>
      <c r="AJ194" s="28"/>
      <c r="AN194" s="28"/>
    </row>
    <row r="195" spans="1:70" ht="15" customHeight="1">
      <c r="A195" s="216"/>
      <c r="B195" s="240">
        <f>+'Ark1'!C1159</f>
        <v>2024</v>
      </c>
      <c r="C195" s="236">
        <f>+'Ark1'!L1159</f>
        <v>13</v>
      </c>
      <c r="D195" s="236" t="str">
        <f>VLOOKUP(C195,RNR!$F$16:$G$31,2)</f>
        <v>E-</v>
      </c>
      <c r="E195" s="236">
        <f>+'Ark1'!D1159</f>
        <v>3</v>
      </c>
      <c r="F195" s="236" t="str">
        <f>VLOOKUP(E195,RNR!$D$2:$E$13,2)</f>
        <v>Mar</v>
      </c>
      <c r="G195" s="353">
        <f>+'Ark1'!Q1159</f>
        <v>1</v>
      </c>
      <c r="H195" s="353">
        <f>+'Ark1'!R1159</f>
        <v>1</v>
      </c>
      <c r="I195" s="237">
        <f>+IF(H195=0,"",'Ark1'!AG1159)</f>
        <v>2.8859861611747927E-2</v>
      </c>
      <c r="J195" s="237">
        <f>+IF(H195=0,"",'Ark1'!AH1159)</f>
        <v>0</v>
      </c>
      <c r="K195" s="531"/>
      <c r="L195" s="468">
        <f>+'Ark1'!AI1159</f>
        <v>1</v>
      </c>
      <c r="M195" s="531"/>
      <c r="N195" s="32">
        <f>+IF(H195=0,"",'Ark1'!U1159)</f>
        <v>24.900000000000006</v>
      </c>
      <c r="O195" s="53"/>
      <c r="P195" s="29">
        <f>+IF(L195=0,"",'Ark1'!AJ1159)</f>
        <v>96</v>
      </c>
      <c r="Q195" s="531"/>
      <c r="R195" s="29">
        <f>+IF(L195=0,"",'Ark1'!AK1159)</f>
        <v>28.143988715277779</v>
      </c>
      <c r="S195" s="53"/>
      <c r="T195" s="238">
        <f>+IF(H195=0,"",'Ark1'!T1159)</f>
        <v>4</v>
      </c>
      <c r="U195" s="239">
        <f>+IF(H195=0,"",'Ark1'!W1159)</f>
        <v>0</v>
      </c>
      <c r="V195" s="239">
        <f>+IF(H195=0,"",'Ark1'!X1159)</f>
        <v>100</v>
      </c>
      <c r="W195" s="239">
        <f>+IF(H195=0,"",'Ark1'!Y1159)</f>
        <v>100</v>
      </c>
      <c r="X195" s="239">
        <f>+IF(H195=0,"",'Ark1'!Z1159)</f>
        <v>0</v>
      </c>
      <c r="Y195" s="239">
        <f>+IF(H195=0,"",'Ark1'!Z1159)</f>
        <v>0</v>
      </c>
      <c r="Z195" s="238">
        <f>+IF(H195=0,"",'Ark1'!AC1159)</f>
        <v>0</v>
      </c>
      <c r="AA195" s="239">
        <f>+IF(H195=0,"",'Ark1'!AE1159)</f>
        <v>0</v>
      </c>
      <c r="AB195" s="239">
        <f t="shared" si="181"/>
        <v>1.9153846153846159</v>
      </c>
      <c r="AC195" s="237">
        <f t="shared" si="182"/>
        <v>1</v>
      </c>
      <c r="AD195" s="216"/>
      <c r="AE195" s="219"/>
      <c r="AG195" s="29"/>
      <c r="AH195" s="27"/>
      <c r="AI195" s="220"/>
      <c r="AJ195" s="28"/>
      <c r="AN195" s="28"/>
    </row>
    <row r="196" spans="1:70" ht="15" customHeight="1">
      <c r="A196" s="216"/>
      <c r="B196" s="240">
        <f>+'Ark1'!C1160</f>
        <v>2024</v>
      </c>
      <c r="C196" s="236">
        <f>+'Ark1'!L1160</f>
        <v>13</v>
      </c>
      <c r="D196" s="236" t="str">
        <f>VLOOKUP(C196,RNR!$F$16:$G$31,2)</f>
        <v>E-</v>
      </c>
      <c r="E196" s="236">
        <f>+'Ark1'!D1160</f>
        <v>4</v>
      </c>
      <c r="F196" s="236" t="str">
        <f>VLOOKUP(E196,RNR!$D$2:$E$13,2)</f>
        <v>Apr</v>
      </c>
      <c r="G196" s="353">
        <f>+'Ark1'!Q1160</f>
        <v>2</v>
      </c>
      <c r="H196" s="353">
        <f>+'Ark1'!R1160</f>
        <v>2</v>
      </c>
      <c r="I196" s="237">
        <f>+IF(H196=0,"",'Ark1'!AG1160)</f>
        <v>0.4288573334604025</v>
      </c>
      <c r="J196" s="237">
        <f>+IF(H196=0,"",'Ark1'!AH1160)</f>
        <v>0</v>
      </c>
      <c r="K196" s="531"/>
      <c r="L196" s="468">
        <f>+'Ark1'!AI1160</f>
        <v>2</v>
      </c>
      <c r="M196" s="531"/>
      <c r="N196" s="32">
        <f>+IF(H196=0,"",'Ark1'!U1160)</f>
        <v>42.75</v>
      </c>
      <c r="O196" s="53"/>
      <c r="P196" s="29">
        <f>+IF(L196=0,"",'Ark1'!AJ1160)</f>
        <v>107.15</v>
      </c>
      <c r="Q196" s="531"/>
      <c r="R196" s="29">
        <f>+IF(L196=0,"",'Ark1'!AK1160)</f>
        <v>34.601950653469324</v>
      </c>
      <c r="S196" s="53"/>
      <c r="T196" s="238">
        <f>+IF(H196=0,"",'Ark1'!T1160)</f>
        <v>10.5</v>
      </c>
      <c r="U196" s="239">
        <f>+IF(H196=0,"",'Ark1'!W1160)</f>
        <v>100</v>
      </c>
      <c r="V196" s="239">
        <f>+IF(H196=0,"",'Ark1'!X1160)</f>
        <v>100</v>
      </c>
      <c r="W196" s="239">
        <f>+IF(H196=0,"",'Ark1'!Y1160)</f>
        <v>100</v>
      </c>
      <c r="X196" s="239">
        <f>+IF(H196=0,"",'Ark1'!Z1160)</f>
        <v>5.0500000000000513</v>
      </c>
      <c r="Y196" s="239">
        <f>+IF(H196=0,"",'Ark1'!Z1160)</f>
        <v>5.0500000000000513</v>
      </c>
      <c r="Z196" s="238">
        <f>+IF(H196=0,"",'Ark1'!AC1160)</f>
        <v>0</v>
      </c>
      <c r="AA196" s="239">
        <f>+IF(H196=0,"",'Ark1'!AE1160)</f>
        <v>0</v>
      </c>
      <c r="AB196" s="239">
        <f t="shared" si="181"/>
        <v>3.2884615384615383</v>
      </c>
      <c r="AC196" s="237">
        <f t="shared" si="182"/>
        <v>1</v>
      </c>
      <c r="AD196" s="216"/>
      <c r="AE196" s="219"/>
      <c r="AG196" s="29"/>
      <c r="AH196" s="27"/>
      <c r="AI196" s="220"/>
      <c r="AJ196" s="28"/>
      <c r="AN196" s="28"/>
    </row>
    <row r="197" spans="1:70" ht="15" customHeight="1">
      <c r="A197" s="216"/>
      <c r="B197" s="240">
        <f>+'Ark1'!C1161</f>
        <v>2024</v>
      </c>
      <c r="C197" s="236">
        <f>+'Ark1'!L1161</f>
        <v>13</v>
      </c>
      <c r="D197" s="236" t="str">
        <f>VLOOKUP(C197,RNR!$F$16:$G$31,2)</f>
        <v>E-</v>
      </c>
      <c r="E197" s="236">
        <f>+'Ark1'!D1161</f>
        <v>5</v>
      </c>
      <c r="F197" s="236" t="str">
        <f>VLOOKUP(E197,RNR!$D$2:$E$13,2)</f>
        <v>Mai</v>
      </c>
      <c r="G197" s="353">
        <f>+'Ark1'!Q1161</f>
        <v>0</v>
      </c>
      <c r="H197" s="353">
        <f>+'Ark1'!R1161</f>
        <v>0</v>
      </c>
      <c r="I197" s="237" t="str">
        <f>+IF(H197=0,"",'Ark1'!AG1161)</f>
        <v/>
      </c>
      <c r="J197" s="237" t="str">
        <f>+IF(H197=0,"",'Ark1'!AH1161)</f>
        <v/>
      </c>
      <c r="K197" s="216"/>
      <c r="L197" s="468">
        <f>+'Ark1'!AI1161</f>
        <v>0</v>
      </c>
      <c r="M197" s="216"/>
      <c r="N197" s="32" t="str">
        <f>+IF(H197=0,"",'Ark1'!U1161)</f>
        <v/>
      </c>
      <c r="O197" s="53"/>
      <c r="P197" s="29" t="str">
        <f>+IF(L197=0,"",'Ark1'!AJ1161)</f>
        <v/>
      </c>
      <c r="Q197" s="216"/>
      <c r="R197" s="29" t="str">
        <f>+IF(L197=0,"",'Ark1'!AK1161)</f>
        <v/>
      </c>
      <c r="S197" s="53"/>
      <c r="T197" s="238" t="str">
        <f>+IF(H197=0,"",'Ark1'!T1161)</f>
        <v/>
      </c>
      <c r="U197" s="239" t="str">
        <f>+IF(H197=0,"",'Ark1'!W1161)</f>
        <v/>
      </c>
      <c r="V197" s="239" t="str">
        <f>+IF(H197=0,"",'Ark1'!X1161)</f>
        <v/>
      </c>
      <c r="W197" s="239" t="str">
        <f>+IF(H197=0,"",'Ark1'!Y1161)</f>
        <v/>
      </c>
      <c r="X197" s="239" t="str">
        <f>+IF(H197=0,"",'Ark1'!Z1161)</f>
        <v/>
      </c>
      <c r="Y197" s="239" t="str">
        <f>+IF(H197=0,"",'Ark1'!Z1161)</f>
        <v/>
      </c>
      <c r="Z197" s="238" t="str">
        <f>+IF(H197=0,"",'Ark1'!AC1161)</f>
        <v/>
      </c>
      <c r="AA197" s="239" t="str">
        <f>+IF(H197=0,"",'Ark1'!AE1161)</f>
        <v/>
      </c>
      <c r="AB197" s="239" t="str">
        <f t="shared" ref="AB197:AB204" si="183">+IF(H197=0,"",+N197/C197)</f>
        <v/>
      </c>
      <c r="AC197" s="237" t="str">
        <f t="shared" ref="AC197:AC204" si="184">+IF(H197=0,"",G197/H197)</f>
        <v/>
      </c>
      <c r="AD197" s="216"/>
      <c r="AE197" s="219"/>
      <c r="AG197" s="29"/>
      <c r="AH197" s="27"/>
      <c r="AI197" s="220"/>
      <c r="AJ197" s="28"/>
      <c r="AN197" s="28"/>
    </row>
    <row r="198" spans="1:70" ht="15" customHeight="1">
      <c r="A198" s="216"/>
      <c r="B198" s="240">
        <f>+'Ark1'!C1162</f>
        <v>2024</v>
      </c>
      <c r="C198" s="236">
        <f>+'Ark1'!L1162</f>
        <v>13</v>
      </c>
      <c r="D198" s="236" t="str">
        <f>VLOOKUP(C198,RNR!$F$16:$G$31,2)</f>
        <v>E-</v>
      </c>
      <c r="E198" s="236">
        <f>+'Ark1'!D1162</f>
        <v>6</v>
      </c>
      <c r="F198" s="236" t="str">
        <f>VLOOKUP(E198,RNR!$D$2:$E$13,2)</f>
        <v>Jun</v>
      </c>
      <c r="G198" s="353">
        <f>+'Ark1'!Q1162</f>
        <v>0</v>
      </c>
      <c r="H198" s="353">
        <f>+'Ark1'!R1162</f>
        <v>0</v>
      </c>
      <c r="I198" s="237" t="str">
        <f>+IF(H198=0,"",'Ark1'!AG1162)</f>
        <v/>
      </c>
      <c r="J198" s="237" t="str">
        <f>+IF(H198=0,"",'Ark1'!AH1162)</f>
        <v/>
      </c>
      <c r="K198" s="216"/>
      <c r="L198" s="468">
        <f>+'Ark1'!AI1162</f>
        <v>0</v>
      </c>
      <c r="M198" s="216"/>
      <c r="N198" s="32" t="str">
        <f>+IF(H198=0,"",'Ark1'!U1162)</f>
        <v/>
      </c>
      <c r="O198" s="53"/>
      <c r="P198" s="29" t="str">
        <f>+IF(L198=0,"",'Ark1'!AJ1162)</f>
        <v/>
      </c>
      <c r="Q198" s="216"/>
      <c r="R198" s="29" t="str">
        <f>+IF(L198=0,"",'Ark1'!AK1162)</f>
        <v/>
      </c>
      <c r="S198" s="53"/>
      <c r="T198" s="238" t="str">
        <f>+IF(H198=0,"",'Ark1'!T1162)</f>
        <v/>
      </c>
      <c r="U198" s="239" t="str">
        <f>+IF(H198=0,"",'Ark1'!W1162)</f>
        <v/>
      </c>
      <c r="V198" s="239" t="str">
        <f>+IF(H198=0,"",'Ark1'!X1162)</f>
        <v/>
      </c>
      <c r="W198" s="239" t="str">
        <f>+IF(H198=0,"",'Ark1'!Y1162)</f>
        <v/>
      </c>
      <c r="X198" s="239" t="str">
        <f>+IF(H198=0,"",'Ark1'!Z1162)</f>
        <v/>
      </c>
      <c r="Y198" s="239" t="str">
        <f>+IF(H198=0,"",'Ark1'!Z1162)</f>
        <v/>
      </c>
      <c r="Z198" s="238" t="str">
        <f>+IF(H198=0,"",'Ark1'!AC1162)</f>
        <v/>
      </c>
      <c r="AA198" s="239" t="str">
        <f>+IF(H198=0,"",'Ark1'!AE1162)</f>
        <v/>
      </c>
      <c r="AB198" s="239" t="str">
        <f t="shared" si="183"/>
        <v/>
      </c>
      <c r="AC198" s="237" t="str">
        <f t="shared" si="184"/>
        <v/>
      </c>
      <c r="AD198" s="216"/>
      <c r="AE198" s="27"/>
      <c r="AG198" s="29"/>
      <c r="AH198" s="27"/>
      <c r="AI198" s="28"/>
      <c r="AJ198" s="28"/>
      <c r="AN198" s="28"/>
    </row>
    <row r="199" spans="1:70" ht="15" customHeight="1">
      <c r="A199" s="216"/>
      <c r="B199" s="240">
        <f>+'Ark1'!C1163</f>
        <v>2024</v>
      </c>
      <c r="C199" s="236">
        <f>+'Ark1'!L1163</f>
        <v>13</v>
      </c>
      <c r="D199" s="236" t="str">
        <f>VLOOKUP(C199,RNR!$F$16:$G$31,2)</f>
        <v>E-</v>
      </c>
      <c r="E199" s="236">
        <f>+'Ark1'!D1163</f>
        <v>7</v>
      </c>
      <c r="F199" s="236" t="str">
        <f>VLOOKUP(E199,RNR!$D$2:$E$13,2)</f>
        <v>Jul</v>
      </c>
      <c r="G199" s="353">
        <f>+'Ark1'!Q1163</f>
        <v>0</v>
      </c>
      <c r="H199" s="353">
        <f>+'Ark1'!R1163</f>
        <v>0</v>
      </c>
      <c r="I199" s="237" t="str">
        <f>+IF(H199=0,"",'Ark1'!AG1163)</f>
        <v/>
      </c>
      <c r="J199" s="237" t="str">
        <f>+IF(H199=0,"",'Ark1'!AH1163)</f>
        <v/>
      </c>
      <c r="K199" s="216"/>
      <c r="L199" s="468">
        <f>+'Ark1'!AI1163</f>
        <v>0</v>
      </c>
      <c r="M199" s="216"/>
      <c r="N199" s="32" t="str">
        <f>+IF(H199=0,"",'Ark1'!U1163)</f>
        <v/>
      </c>
      <c r="O199" s="53"/>
      <c r="P199" s="29" t="str">
        <f>+IF(L199=0,"",'Ark1'!AJ1163)</f>
        <v/>
      </c>
      <c r="Q199" s="216"/>
      <c r="R199" s="29" t="str">
        <f>+IF(L199=0,"",'Ark1'!AK1163)</f>
        <v/>
      </c>
      <c r="S199" s="53"/>
      <c r="T199" s="238" t="str">
        <f>+IF(H199=0,"",'Ark1'!T1163)</f>
        <v/>
      </c>
      <c r="U199" s="239" t="str">
        <f>+IF(H199=0,"",'Ark1'!W1163)</f>
        <v/>
      </c>
      <c r="V199" s="239" t="str">
        <f>+IF(H199=0,"",'Ark1'!X1163)</f>
        <v/>
      </c>
      <c r="W199" s="239" t="str">
        <f>+IF(H199=0,"",'Ark1'!Y1163)</f>
        <v/>
      </c>
      <c r="X199" s="239" t="str">
        <f>+IF(H199=0,"",'Ark1'!Z1163)</f>
        <v/>
      </c>
      <c r="Y199" s="239" t="str">
        <f>+IF(H199=0,"",'Ark1'!Z1163)</f>
        <v/>
      </c>
      <c r="Z199" s="238" t="str">
        <f>+IF(H199=0,"",'Ark1'!AC1163)</f>
        <v/>
      </c>
      <c r="AA199" s="239" t="str">
        <f>+IF(H199=0,"",'Ark1'!AE1163)</f>
        <v/>
      </c>
      <c r="AB199" s="239" t="str">
        <f t="shared" si="183"/>
        <v/>
      </c>
      <c r="AC199" s="237" t="str">
        <f t="shared" si="184"/>
        <v/>
      </c>
      <c r="AD199" s="216"/>
      <c r="AE199" s="27"/>
      <c r="AG199" s="29"/>
      <c r="AH199" s="27"/>
      <c r="AI199" s="28"/>
      <c r="AJ199" s="28"/>
      <c r="AN199" s="28"/>
    </row>
    <row r="200" spans="1:70" ht="15" customHeight="1">
      <c r="A200" s="216"/>
      <c r="B200" s="240">
        <f>+'Ark1'!C1164</f>
        <v>2024</v>
      </c>
      <c r="C200" s="236">
        <f>+'Ark1'!L1164</f>
        <v>13</v>
      </c>
      <c r="D200" s="236" t="str">
        <f>VLOOKUP(C200,RNR!$F$16:$G$31,2)</f>
        <v>E-</v>
      </c>
      <c r="E200" s="236">
        <f>+'Ark1'!D1164</f>
        <v>8</v>
      </c>
      <c r="F200" s="236" t="str">
        <f>VLOOKUP(E200,RNR!$D$2:$E$13,2)</f>
        <v>Aug</v>
      </c>
      <c r="G200" s="353">
        <f>+'Ark1'!Q1164</f>
        <v>6</v>
      </c>
      <c r="H200" s="353">
        <f>+'Ark1'!R1164</f>
        <v>6</v>
      </c>
      <c r="I200" s="237">
        <f>+IF(H200=0,"",'Ark1'!AG1164)</f>
        <v>0.21209257346315313</v>
      </c>
      <c r="J200" s="237">
        <f>+IF(H200=0,"",'Ark1'!AH1164)</f>
        <v>0</v>
      </c>
      <c r="K200" s="216"/>
      <c r="L200" s="468">
        <f>+'Ark1'!AI1164</f>
        <v>6</v>
      </c>
      <c r="M200" s="216"/>
      <c r="N200" s="32">
        <f>+IF(H200=0,"",'Ark1'!U1164)</f>
        <v>51.466666666666683</v>
      </c>
      <c r="O200" s="53"/>
      <c r="P200" s="29">
        <f>+IF(L200=0,"",'Ark1'!AJ1164)</f>
        <v>114.85</v>
      </c>
      <c r="Q200" s="216"/>
      <c r="R200" s="29">
        <f>+IF(L200=0,"",'Ark1'!AK1164)</f>
        <v>33.668888467875561</v>
      </c>
      <c r="S200" s="53"/>
      <c r="T200" s="238">
        <f>+IF(H200=0,"",'Ark1'!T1164)</f>
        <v>12.666666666666664</v>
      </c>
      <c r="U200" s="239">
        <f>+IF(H200=0,"",'Ark1'!W1164)</f>
        <v>100</v>
      </c>
      <c r="V200" s="239">
        <f>+IF(H200=0,"",'Ark1'!X1164)</f>
        <v>100</v>
      </c>
      <c r="W200" s="239">
        <f>+IF(H200=0,"",'Ark1'!Y1164)</f>
        <v>100</v>
      </c>
      <c r="X200" s="239">
        <f>+IF(H200=0,"",'Ark1'!Z1164)</f>
        <v>7.9832463460814349</v>
      </c>
      <c r="Y200" s="239">
        <f>+IF(H200=0,"",'Ark1'!Z1164)</f>
        <v>7.9832463460814349</v>
      </c>
      <c r="Z200" s="238">
        <f>+IF(H200=0,"",'Ark1'!AC1164)</f>
        <v>0</v>
      </c>
      <c r="AA200" s="239">
        <f>+IF(H200=0,"",'Ark1'!AE1164)</f>
        <v>0</v>
      </c>
      <c r="AB200" s="239">
        <f t="shared" si="183"/>
        <v>3.95897435897436</v>
      </c>
      <c r="AC200" s="237">
        <f t="shared" si="184"/>
        <v>1</v>
      </c>
      <c r="AD200" s="216"/>
      <c r="AE200" s="27"/>
      <c r="AG200" s="29"/>
      <c r="AH200" s="27"/>
      <c r="AI200" s="28"/>
      <c r="AJ200" s="28"/>
      <c r="AN200" s="28"/>
    </row>
    <row r="201" spans="1:70" ht="15" customHeight="1">
      <c r="A201" s="216"/>
      <c r="B201" s="240">
        <f>+'Ark1'!C1165</f>
        <v>2024</v>
      </c>
      <c r="C201" s="236">
        <f>+'Ark1'!L1165</f>
        <v>13</v>
      </c>
      <c r="D201" s="236" t="str">
        <f>VLOOKUP(C201,RNR!$F$16:$G$31,2)</f>
        <v>E-</v>
      </c>
      <c r="E201" s="236">
        <f>+'Ark1'!D1165</f>
        <v>9</v>
      </c>
      <c r="F201" s="236" t="str">
        <f>VLOOKUP(E201,RNR!$D$2:$E$13,2)</f>
        <v>Sep</v>
      </c>
      <c r="G201" s="353">
        <f>+'Ark1'!Q1165</f>
        <v>8</v>
      </c>
      <c r="H201" s="353">
        <f>+'Ark1'!R1165</f>
        <v>11</v>
      </c>
      <c r="I201" s="237">
        <f>+IF(H201=0,"",'Ark1'!AG1165)</f>
        <v>0.28652159418291112</v>
      </c>
      <c r="J201" s="237">
        <f>+IF(H201=0,"",'Ark1'!AH1165)</f>
        <v>0</v>
      </c>
      <c r="K201" s="216"/>
      <c r="L201" s="468">
        <f>+'Ark1'!AI1165</f>
        <v>11</v>
      </c>
      <c r="M201" s="216"/>
      <c r="N201" s="32">
        <f>+IF(H201=0,"",'Ark1'!U1165)</f>
        <v>47.972727272727283</v>
      </c>
      <c r="O201" s="53"/>
      <c r="P201" s="29">
        <f>+IF(L201=0,"",'Ark1'!AJ1165)</f>
        <v>113.18181818181816</v>
      </c>
      <c r="Q201" s="216"/>
      <c r="R201" s="29">
        <f>+IF(L201=0,"",'Ark1'!AK1165)</f>
        <v>33.036505002353977</v>
      </c>
      <c r="S201" s="53"/>
      <c r="T201" s="238">
        <f>+IF(H201=0,"",'Ark1'!T1165)</f>
        <v>14.18181818181818</v>
      </c>
      <c r="U201" s="239">
        <f>+IF(H201=0,"",'Ark1'!W1165)</f>
        <v>100</v>
      </c>
      <c r="V201" s="239">
        <f>+IF(H201=0,"",'Ark1'!X1165)</f>
        <v>100</v>
      </c>
      <c r="W201" s="239">
        <f>+IF(H201=0,"",'Ark1'!Y1165)</f>
        <v>100</v>
      </c>
      <c r="X201" s="239">
        <f>+IF(H201=0,"",'Ark1'!Z1165)</f>
        <v>4.9863615645971793</v>
      </c>
      <c r="Y201" s="239">
        <f>+IF(H201=0,"",'Ark1'!Z1165)</f>
        <v>4.9863615645971793</v>
      </c>
      <c r="Z201" s="238">
        <f>+IF(H201=0,"",'Ark1'!AC1165)</f>
        <v>0</v>
      </c>
      <c r="AA201" s="239">
        <f>+IF(H201=0,"",'Ark1'!AE1165)</f>
        <v>0</v>
      </c>
      <c r="AB201" s="239">
        <f t="shared" si="183"/>
        <v>3.6902097902097912</v>
      </c>
      <c r="AC201" s="237">
        <f t="shared" si="184"/>
        <v>0.72727272727272729</v>
      </c>
      <c r="AD201" s="216"/>
      <c r="AE201" s="220"/>
      <c r="AG201" s="29"/>
      <c r="AH201" s="27"/>
      <c r="AI201" s="220"/>
      <c r="AJ201" s="28"/>
      <c r="AN201" s="28"/>
    </row>
    <row r="202" spans="1:70" ht="15" customHeight="1">
      <c r="A202" s="216"/>
      <c r="B202" s="240">
        <f>+'Ark1'!C1166</f>
        <v>2024</v>
      </c>
      <c r="C202" s="236">
        <f>+'Ark1'!L1166</f>
        <v>13</v>
      </c>
      <c r="D202" s="236" t="str">
        <f>VLOOKUP(C202,RNR!$F$16:$G$31,2)</f>
        <v>E-</v>
      </c>
      <c r="E202" s="236">
        <f>+'Ark1'!D1166</f>
        <v>10</v>
      </c>
      <c r="F202" s="236" t="str">
        <f>VLOOKUP(E202,RNR!$D$2:$E$13,2)</f>
        <v>Okt</v>
      </c>
      <c r="G202" s="353">
        <f>+'Ark1'!Q1166</f>
        <v>14</v>
      </c>
      <c r="H202" s="353">
        <f>+'Ark1'!R1166</f>
        <v>14</v>
      </c>
      <c r="I202" s="237">
        <f>+IF(H202=0,"",'Ark1'!AG1166)</f>
        <v>0.14817728529379545</v>
      </c>
      <c r="J202" s="237">
        <f>+IF(H202=0,"",'Ark1'!AH1166)</f>
        <v>0</v>
      </c>
      <c r="K202" s="216"/>
      <c r="L202" s="468">
        <f>+'Ark1'!AI1166</f>
        <v>14</v>
      </c>
      <c r="M202" s="216"/>
      <c r="N202" s="32">
        <f>+IF(H202=0,"",'Ark1'!U1166)</f>
        <v>47.357142857142847</v>
      </c>
      <c r="O202" s="53"/>
      <c r="P202" s="29">
        <f>+IF(L202=0,"",'Ark1'!AJ1166)</f>
        <v>113.6785714285714</v>
      </c>
      <c r="Q202" s="216"/>
      <c r="R202" s="29">
        <f>+IF(L202=0,"",'Ark1'!AK1166)</f>
        <v>32.146962487431566</v>
      </c>
      <c r="S202" s="53"/>
      <c r="T202" s="238">
        <f>+IF(H202=0,"",'Ark1'!T1166)</f>
        <v>14.071428571428577</v>
      </c>
      <c r="U202" s="239">
        <f>+IF(H202=0,"",'Ark1'!W1166)</f>
        <v>100</v>
      </c>
      <c r="V202" s="239">
        <f>+IF(H202=0,"",'Ark1'!X1166)</f>
        <v>100</v>
      </c>
      <c r="W202" s="239">
        <f>+IF(H202=0,"",'Ark1'!Y1166)</f>
        <v>100</v>
      </c>
      <c r="X202" s="239">
        <f>+IF(H202=0,"",'Ark1'!Z1166)</f>
        <v>5.5086573792939069</v>
      </c>
      <c r="Y202" s="239">
        <f>+IF(H202=0,"",'Ark1'!Z1166)</f>
        <v>5.5086573792939069</v>
      </c>
      <c r="Z202" s="238">
        <f>+IF(H202=0,"",'Ark1'!AC1166)</f>
        <v>0</v>
      </c>
      <c r="AA202" s="239">
        <f>+IF(H202=0,"",'Ark1'!AE1166)</f>
        <v>0</v>
      </c>
      <c r="AB202" s="239">
        <f t="shared" si="183"/>
        <v>3.6428571428571419</v>
      </c>
      <c r="AC202" s="237">
        <f t="shared" si="184"/>
        <v>1</v>
      </c>
      <c r="AD202" s="216"/>
      <c r="AE202" s="220"/>
      <c r="AG202" s="29"/>
      <c r="AH202" s="27"/>
      <c r="AI202" s="220"/>
      <c r="AJ202" s="28"/>
      <c r="AN202" s="28"/>
    </row>
    <row r="203" spans="1:70" ht="15" customHeight="1">
      <c r="A203" s="216"/>
      <c r="B203" s="240">
        <f>+'Ark1'!C1167</f>
        <v>2024</v>
      </c>
      <c r="C203" s="236">
        <f>+'Ark1'!L1167</f>
        <v>13</v>
      </c>
      <c r="D203" s="236" t="str">
        <f>VLOOKUP(C203,RNR!$F$16:$G$31,2)</f>
        <v>E-</v>
      </c>
      <c r="E203" s="236">
        <f>+'Ark1'!D1167</f>
        <v>11</v>
      </c>
      <c r="F203" s="236" t="str">
        <f>VLOOKUP(E203,RNR!$D$2:$E$13,2)</f>
        <v>Nov</v>
      </c>
      <c r="G203" s="353">
        <f>+'Ark1'!Q1167</f>
        <v>3</v>
      </c>
      <c r="H203" s="353">
        <f>+'Ark1'!R1167</f>
        <v>3</v>
      </c>
      <c r="I203" s="237">
        <f>+IF(H203=0,"",'Ark1'!AG1167)</f>
        <v>8.9598038737409721E-2</v>
      </c>
      <c r="J203" s="237">
        <f>+IF(H203=0,"",'Ark1'!AH1167)</f>
        <v>0</v>
      </c>
      <c r="K203" s="216"/>
      <c r="L203" s="468">
        <f>+'Ark1'!AI1167</f>
        <v>3</v>
      </c>
      <c r="M203" s="216"/>
      <c r="N203" s="32">
        <f>+IF(H203=0,"",'Ark1'!U1167)</f>
        <v>43.466666666666683</v>
      </c>
      <c r="O203" s="53"/>
      <c r="P203" s="29">
        <f>+IF(L203=0,"",'Ark1'!AJ1167)</f>
        <v>111.06666666666663</v>
      </c>
      <c r="Q203" s="216"/>
      <c r="R203" s="29">
        <f>+IF(L203=0,"",'Ark1'!AK1167)</f>
        <v>31.66283101254562</v>
      </c>
      <c r="S203" s="53"/>
      <c r="T203" s="238">
        <f>+IF(H203=0,"",'Ark1'!T1167)</f>
        <v>13.666666666666663</v>
      </c>
      <c r="U203" s="239">
        <f>+IF(H203=0,"",'Ark1'!W1167)</f>
        <v>100</v>
      </c>
      <c r="V203" s="239">
        <f>+IF(H203=0,"",'Ark1'!X1167)</f>
        <v>100</v>
      </c>
      <c r="W203" s="239">
        <f>+IF(H203=0,"",'Ark1'!Y1167)</f>
        <v>100</v>
      </c>
      <c r="X203" s="239">
        <f>+IF(H203=0,"",'Ark1'!Z1167)</f>
        <v>3.3865748019036754</v>
      </c>
      <c r="Y203" s="239">
        <f>+IF(H203=0,"",'Ark1'!Z1167)</f>
        <v>3.3865748019036754</v>
      </c>
      <c r="Z203" s="238">
        <f>+IF(H203=0,"",'Ark1'!AC1167)</f>
        <v>0</v>
      </c>
      <c r="AA203" s="239">
        <f>+IF(H203=0,"",'Ark1'!AE1167)</f>
        <v>0</v>
      </c>
      <c r="AB203" s="239">
        <f t="shared" si="183"/>
        <v>3.343589743589745</v>
      </c>
      <c r="AC203" s="237">
        <f t="shared" si="184"/>
        <v>1</v>
      </c>
      <c r="AD203" s="216"/>
      <c r="AE203" s="27"/>
      <c r="AG203" s="29"/>
      <c r="AH203" s="27"/>
      <c r="AI203" s="28"/>
      <c r="AJ203" s="28"/>
      <c r="AN203" s="28"/>
    </row>
    <row r="204" spans="1:70" ht="15" customHeight="1">
      <c r="A204" s="216"/>
      <c r="B204" s="240">
        <f>+'Ark1'!C1168</f>
        <v>2024</v>
      </c>
      <c r="C204" s="236">
        <f>+'Ark1'!L1168</f>
        <v>13</v>
      </c>
      <c r="D204" s="236" t="str">
        <f>VLOOKUP(C204,RNR!$F$16:$G$31,2)</f>
        <v>E-</v>
      </c>
      <c r="E204" s="236">
        <f>+'Ark1'!D1168</f>
        <v>12</v>
      </c>
      <c r="F204" s="236" t="str">
        <f>VLOOKUP(E204,RNR!$D$2:$E$13,2)</f>
        <v>Des</v>
      </c>
      <c r="G204" s="353">
        <f>+'Ark1'!Q1168</f>
        <v>1</v>
      </c>
      <c r="H204" s="353">
        <f>+'Ark1'!R1168</f>
        <v>1</v>
      </c>
      <c r="I204" s="237">
        <f>+IF(H204=0,"",'Ark1'!AG1168)</f>
        <v>0.38454323766647902</v>
      </c>
      <c r="J204" s="237">
        <f>+IF(H204=0,"",'Ark1'!AH1168)</f>
        <v>0</v>
      </c>
      <c r="K204" s="216"/>
      <c r="L204" s="468">
        <f>+'Ark1'!AI1168</f>
        <v>1</v>
      </c>
      <c r="M204" s="216"/>
      <c r="N204" s="32">
        <f>+IF(H204=0,"",'Ark1'!U1168)</f>
        <v>49.2</v>
      </c>
      <c r="O204" s="53"/>
      <c r="P204" s="29">
        <f>+IF(L204=0,"",'Ark1'!AJ1168)</f>
        <v>113.9</v>
      </c>
      <c r="Q204" s="216"/>
      <c r="R204" s="29">
        <f>+IF(L204=0,"",'Ark1'!AK1168)</f>
        <v>33.296143188152627</v>
      </c>
      <c r="S204" s="53"/>
      <c r="T204" s="238">
        <f>+IF(H204=0,"",'Ark1'!T1168)</f>
        <v>15</v>
      </c>
      <c r="U204" s="239">
        <f>+IF(H204=0,"",'Ark1'!W1168)</f>
        <v>100</v>
      </c>
      <c r="V204" s="239">
        <f>+IF(H204=0,"",'Ark1'!X1168)</f>
        <v>100</v>
      </c>
      <c r="W204" s="239">
        <f>+IF(H204=0,"",'Ark1'!Y1168)</f>
        <v>100</v>
      </c>
      <c r="X204" s="239">
        <f>+IF(H204=0,"",'Ark1'!Z1168)</f>
        <v>0</v>
      </c>
      <c r="Y204" s="239">
        <f>+IF(H204=0,"",'Ark1'!Z1168)</f>
        <v>0</v>
      </c>
      <c r="Z204" s="238">
        <f>+IF(H204=0,"",'Ark1'!AC1168)</f>
        <v>0</v>
      </c>
      <c r="AA204" s="239">
        <f>+IF(H204=0,"",'Ark1'!AE1168)</f>
        <v>0</v>
      </c>
      <c r="AB204" s="239">
        <f t="shared" si="183"/>
        <v>3.7846153846153849</v>
      </c>
      <c r="AC204" s="237">
        <f t="shared" si="184"/>
        <v>1</v>
      </c>
      <c r="AD204" s="216"/>
      <c r="AE204" s="27"/>
      <c r="AG204" s="29"/>
      <c r="AH204" s="27"/>
      <c r="AI204" s="28"/>
      <c r="AJ204" s="28"/>
      <c r="AN204" s="28"/>
    </row>
    <row r="205" spans="1:70" s="532" customFormat="1" ht="15" customHeight="1">
      <c r="A205" s="531"/>
      <c r="B205" s="531"/>
      <c r="C205" s="531"/>
      <c r="D205" s="349"/>
      <c r="E205" s="349"/>
      <c r="F205" s="349"/>
      <c r="G205" s="349"/>
      <c r="H205" s="349"/>
      <c r="I205" s="217"/>
      <c r="J205" s="217"/>
      <c r="K205" s="217"/>
      <c r="L205" s="217"/>
      <c r="M205" s="217"/>
      <c r="N205" s="531"/>
      <c r="O205" s="531"/>
      <c r="P205" s="531"/>
      <c r="Q205" s="531"/>
      <c r="R205" s="531"/>
      <c r="S205" s="531"/>
      <c r="T205" s="531"/>
      <c r="U205" s="218"/>
      <c r="V205" s="218"/>
      <c r="W205" s="218"/>
      <c r="X205" s="218"/>
      <c r="Y205" s="218"/>
      <c r="Z205" s="531"/>
      <c r="AA205" s="218"/>
      <c r="AB205" s="218"/>
      <c r="AC205" s="217"/>
      <c r="AD205" s="531"/>
      <c r="AE205" s="219"/>
      <c r="AF205" s="29"/>
      <c r="AG205" s="29"/>
      <c r="AH205" s="27"/>
      <c r="AI205" s="220"/>
      <c r="BF205" s="232"/>
    </row>
    <row r="206" spans="1:70" s="532" customFormat="1" ht="15" customHeight="1">
      <c r="A206" s="531"/>
      <c r="B206" s="531"/>
      <c r="C206" s="234" t="s">
        <v>0</v>
      </c>
      <c r="D206" s="349"/>
      <c r="E206" s="352" t="str">
        <f>+D212</f>
        <v>E</v>
      </c>
      <c r="F206" s="349"/>
      <c r="G206" s="349"/>
      <c r="H206" s="367">
        <f>SUM(H208:H219)</f>
        <v>6</v>
      </c>
      <c r="I206" s="217"/>
      <c r="J206" s="217"/>
      <c r="K206" s="217"/>
      <c r="L206" s="217"/>
      <c r="M206" s="217"/>
      <c r="N206" s="265">
        <f>+Klasse!M38</f>
        <v>37.486722195002407</v>
      </c>
      <c r="O206" s="531"/>
      <c r="P206" s="531"/>
      <c r="Q206" s="531"/>
      <c r="R206" s="531"/>
      <c r="S206" s="531"/>
      <c r="T206" s="531"/>
      <c r="U206" s="218"/>
      <c r="V206" s="218"/>
      <c r="W206" s="218"/>
      <c r="X206" s="218"/>
      <c r="Y206" s="218"/>
      <c r="Z206" s="531"/>
      <c r="AA206" s="218"/>
      <c r="AB206" s="265" t="e">
        <f>+N206/#REF!</f>
        <v>#REF!</v>
      </c>
      <c r="AC206" s="217"/>
      <c r="AD206" s="531"/>
      <c r="AE206" s="219"/>
      <c r="AF206" s="29"/>
      <c r="AG206" s="29"/>
      <c r="AH206" s="27"/>
      <c r="AI206" s="220"/>
      <c r="BF206" s="232"/>
    </row>
    <row r="207" spans="1:70" s="532" customFormat="1" ht="15" customHeight="1">
      <c r="A207" s="531"/>
      <c r="B207" s="531"/>
      <c r="C207" s="531"/>
      <c r="D207" s="349"/>
      <c r="E207" s="349"/>
      <c r="F207" s="349"/>
      <c r="G207" s="349"/>
      <c r="H207" s="349"/>
      <c r="I207" s="217"/>
      <c r="J207" s="217"/>
      <c r="K207" s="217"/>
      <c r="L207" s="217"/>
      <c r="M207" s="217"/>
      <c r="N207" s="531"/>
      <c r="O207" s="531"/>
      <c r="P207" s="531"/>
      <c r="Q207" s="531"/>
      <c r="R207" s="531"/>
      <c r="S207" s="531"/>
      <c r="T207" s="531"/>
      <c r="U207" s="218"/>
      <c r="V207" s="218"/>
      <c r="W207" s="218"/>
      <c r="X207" s="218"/>
      <c r="Y207" s="218"/>
      <c r="Z207" s="531"/>
      <c r="AA207" s="218"/>
      <c r="AB207" s="218"/>
      <c r="AC207" s="218"/>
      <c r="AD207" s="218"/>
      <c r="AE207" s="219"/>
      <c r="AF207" s="29"/>
      <c r="AG207" s="29"/>
      <c r="AH207" s="27"/>
      <c r="AI207" s="220"/>
      <c r="BF207" s="232">
        <f>1+BF211</f>
        <v>1</v>
      </c>
      <c r="BG207" s="532">
        <v>20.659867330016564</v>
      </c>
      <c r="BH207" s="532">
        <f t="shared" ref="BH207" si="185">+BG207</f>
        <v>20.659867330016564</v>
      </c>
      <c r="BI207" s="532">
        <f t="shared" ref="BI207" si="186">+BH207</f>
        <v>20.659867330016564</v>
      </c>
      <c r="BJ207" s="532">
        <f t="shared" ref="BJ207" si="187">+BI207</f>
        <v>20.659867330016564</v>
      </c>
      <c r="BK207" s="532">
        <f t="shared" ref="BK207" si="188">+BJ207</f>
        <v>20.659867330016564</v>
      </c>
      <c r="BL207" s="532">
        <f t="shared" ref="BL207" si="189">+BK207</f>
        <v>20.659867330016564</v>
      </c>
      <c r="BM207" s="532">
        <f t="shared" ref="BM207" si="190">+BL207</f>
        <v>20.659867330016564</v>
      </c>
      <c r="BN207" s="532">
        <f t="shared" ref="BN207" si="191">+BM207</f>
        <v>20.659867330016564</v>
      </c>
      <c r="BO207" s="532">
        <f t="shared" ref="BO207" si="192">+BN207</f>
        <v>20.659867330016564</v>
      </c>
      <c r="BP207" s="532">
        <f t="shared" ref="BP207" si="193">+BO207</f>
        <v>20.659867330016564</v>
      </c>
      <c r="BQ207" s="532">
        <f t="shared" ref="BQ207" si="194">+BP207</f>
        <v>20.659867330016564</v>
      </c>
      <c r="BR207" s="532">
        <f t="shared" ref="BR207" si="195">+BQ207</f>
        <v>20.659867330016564</v>
      </c>
    </row>
    <row r="208" spans="1:70" ht="15" customHeight="1">
      <c r="A208" s="216"/>
      <c r="B208" s="240">
        <f>+'Ark1'!C1169</f>
        <v>2024</v>
      </c>
      <c r="C208" s="532">
        <f>+'Ark1'!L1169</f>
        <v>14</v>
      </c>
      <c r="D208" s="236" t="str">
        <f>VLOOKUP(C208,RNR!$F$16:$G$31,2)</f>
        <v>E</v>
      </c>
      <c r="E208" s="532">
        <f>+'Ark1'!D1169</f>
        <v>1</v>
      </c>
      <c r="F208" s="236" t="str">
        <f>VLOOKUP(E208,RNR!$D$2:$E$13,2)</f>
        <v>Jan</v>
      </c>
      <c r="G208" s="533">
        <f>+'Ark1'!Q1169</f>
        <v>0</v>
      </c>
      <c r="H208" s="533">
        <f>+'Ark1'!R1169</f>
        <v>0</v>
      </c>
      <c r="I208" s="29" t="str">
        <f>+IF(H208=0,"",'Ark1'!AG1169)</f>
        <v/>
      </c>
      <c r="J208" s="29" t="str">
        <f>+IF(H208=0,"",'Ark1'!AH1169)</f>
        <v/>
      </c>
      <c r="K208" s="531"/>
      <c r="L208" s="468">
        <f>+'Ark1'!AI1169</f>
        <v>0</v>
      </c>
      <c r="M208" s="531"/>
      <c r="N208" s="32" t="str">
        <f>+IF(H208=0,"",'Ark1'!U1169)</f>
        <v/>
      </c>
      <c r="O208" s="53"/>
      <c r="P208" s="29" t="str">
        <f>+IF(L208=0,"",'Ark1'!AJ1169)</f>
        <v/>
      </c>
      <c r="Q208" s="531"/>
      <c r="R208" s="29" t="str">
        <f>+IF(L208=0,"",'Ark1'!AK1169)</f>
        <v/>
      </c>
      <c r="S208" s="53"/>
      <c r="T208" s="238" t="str">
        <f>+IF(H208=0,"",'Ark1'!T1169)</f>
        <v/>
      </c>
      <c r="U208" s="34" t="str">
        <f>+IF(H208=0,"",'Ark1'!W1169)</f>
        <v/>
      </c>
      <c r="V208" s="34" t="str">
        <f>+IF(H208=0,"",'Ark1'!X1169)</f>
        <v/>
      </c>
      <c r="W208" s="34" t="str">
        <f>+IF(H208=0,"",'Ark1'!Y1169)</f>
        <v/>
      </c>
      <c r="X208" s="34" t="str">
        <f>+IF(H208=0,"",'Ark1'!Z1169)</f>
        <v/>
      </c>
      <c r="Y208" s="34" t="str">
        <f>+IF(H208=0,"",'Ark1'!Z1169)</f>
        <v/>
      </c>
      <c r="Z208" s="27" t="str">
        <f>+IF(H208=0,"",'Ark1'!AC1169)</f>
        <v/>
      </c>
      <c r="AA208" s="34" t="str">
        <f>+IF(H208=0,"",'Ark1'!AE1169)</f>
        <v/>
      </c>
      <c r="AB208" s="34" t="str">
        <f t="shared" ref="AB208:AB211" si="196">+IF(H208=0,"",+N208/C208)</f>
        <v/>
      </c>
      <c r="AC208" s="29" t="str">
        <f t="shared" ref="AC208:AC211" si="197">+IF(H208=0,"",G208/H208)</f>
        <v/>
      </c>
      <c r="AD208" s="216"/>
      <c r="AE208" s="27"/>
      <c r="AG208" s="29"/>
      <c r="AH208" s="27"/>
      <c r="AI208" s="28"/>
      <c r="AJ208" s="28"/>
      <c r="AN208" s="28"/>
    </row>
    <row r="209" spans="1:70" ht="15" customHeight="1">
      <c r="A209" s="216"/>
      <c r="B209" s="240">
        <f>+'Ark1'!C1170</f>
        <v>2024</v>
      </c>
      <c r="C209" s="532">
        <f>+'Ark1'!L1170</f>
        <v>14</v>
      </c>
      <c r="D209" s="236" t="str">
        <f>VLOOKUP(C209,RNR!$F$16:$G$31,2)</f>
        <v>E</v>
      </c>
      <c r="E209" s="532">
        <f>+'Ark1'!D1170</f>
        <v>2</v>
      </c>
      <c r="F209" s="236" t="str">
        <f>VLOOKUP(E209,RNR!$D$2:$E$13,2)</f>
        <v>Feb</v>
      </c>
      <c r="G209" s="533">
        <f>+'Ark1'!Q1170</f>
        <v>0</v>
      </c>
      <c r="H209" s="533">
        <f>+'Ark1'!R1170</f>
        <v>0</v>
      </c>
      <c r="I209" s="29" t="str">
        <f>+IF(H209=0,"",'Ark1'!AG1170)</f>
        <v/>
      </c>
      <c r="J209" s="29" t="str">
        <f>+IF(H209=0,"",'Ark1'!AH1170)</f>
        <v/>
      </c>
      <c r="K209" s="531"/>
      <c r="L209" s="468">
        <f>+'Ark1'!AI1170</f>
        <v>0</v>
      </c>
      <c r="M209" s="531"/>
      <c r="N209" s="32" t="str">
        <f>+IF(H209=0,"",'Ark1'!U1170)</f>
        <v/>
      </c>
      <c r="O209" s="53"/>
      <c r="P209" s="29" t="str">
        <f>+IF(L209=0,"",'Ark1'!AJ1170)</f>
        <v/>
      </c>
      <c r="Q209" s="531"/>
      <c r="R209" s="29" t="str">
        <f>+IF(L209=0,"",'Ark1'!AK1170)</f>
        <v/>
      </c>
      <c r="S209" s="53"/>
      <c r="T209" s="238" t="str">
        <f>+IF(H209=0,"",'Ark1'!T1170)</f>
        <v/>
      </c>
      <c r="U209" s="34" t="str">
        <f>+IF(H209=0,"",'Ark1'!W1170)</f>
        <v/>
      </c>
      <c r="V209" s="34" t="str">
        <f>+IF(H209=0,"",'Ark1'!X1170)</f>
        <v/>
      </c>
      <c r="W209" s="34" t="str">
        <f>+IF(H209=0,"",'Ark1'!Y1170)</f>
        <v/>
      </c>
      <c r="X209" s="34" t="str">
        <f>+IF(H209=0,"",'Ark1'!Z1170)</f>
        <v/>
      </c>
      <c r="Y209" s="34" t="str">
        <f>+IF(H209=0,"",'Ark1'!Z1170)</f>
        <v/>
      </c>
      <c r="Z209" s="27" t="str">
        <f>+IF(H209=0,"",'Ark1'!AC1170)</f>
        <v/>
      </c>
      <c r="AA209" s="34" t="str">
        <f>+IF(H209=0,"",'Ark1'!AE1170)</f>
        <v/>
      </c>
      <c r="AB209" s="34" t="str">
        <f t="shared" si="196"/>
        <v/>
      </c>
      <c r="AC209" s="29" t="str">
        <f t="shared" si="197"/>
        <v/>
      </c>
      <c r="AD209" s="216"/>
      <c r="AE209" s="27"/>
      <c r="AG209" s="29"/>
      <c r="AH209" s="27"/>
      <c r="AI209" s="28"/>
      <c r="AJ209" s="28"/>
      <c r="AN209" s="28"/>
    </row>
    <row r="210" spans="1:70" ht="15" customHeight="1">
      <c r="A210" s="216"/>
      <c r="B210" s="240">
        <f>+'Ark1'!C1171</f>
        <v>2024</v>
      </c>
      <c r="C210" s="532">
        <f>+'Ark1'!L1171</f>
        <v>14</v>
      </c>
      <c r="D210" s="236" t="str">
        <f>VLOOKUP(C210,RNR!$F$16:$G$31,2)</f>
        <v>E</v>
      </c>
      <c r="E210" s="532">
        <f>+'Ark1'!D1171</f>
        <v>3</v>
      </c>
      <c r="F210" s="236" t="str">
        <f>VLOOKUP(E210,RNR!$D$2:$E$13,2)</f>
        <v>Mar</v>
      </c>
      <c r="G210" s="533">
        <f>+'Ark1'!Q1171</f>
        <v>0</v>
      </c>
      <c r="H210" s="533">
        <f>+'Ark1'!R1171</f>
        <v>0</v>
      </c>
      <c r="I210" s="29" t="str">
        <f>+IF(H210=0,"",'Ark1'!AG1171)</f>
        <v/>
      </c>
      <c r="J210" s="29" t="str">
        <f>+IF(H210=0,"",'Ark1'!AH1171)</f>
        <v/>
      </c>
      <c r="K210" s="531"/>
      <c r="L210" s="468">
        <f>+'Ark1'!AI1171</f>
        <v>0</v>
      </c>
      <c r="M210" s="531"/>
      <c r="N210" s="32" t="str">
        <f>+IF(H210=0,"",'Ark1'!U1171)</f>
        <v/>
      </c>
      <c r="O210" s="53"/>
      <c r="P210" s="29" t="str">
        <f>+IF(L210=0,"",'Ark1'!AJ1171)</f>
        <v/>
      </c>
      <c r="Q210" s="531"/>
      <c r="R210" s="29" t="str">
        <f>+IF(L210=0,"",'Ark1'!AK1171)</f>
        <v/>
      </c>
      <c r="S210" s="53"/>
      <c r="T210" s="238" t="str">
        <f>+IF(H210=0,"",'Ark1'!T1171)</f>
        <v/>
      </c>
      <c r="U210" s="34" t="str">
        <f>+IF(H210=0,"",'Ark1'!W1171)</f>
        <v/>
      </c>
      <c r="V210" s="34" t="str">
        <f>+IF(H210=0,"",'Ark1'!X1171)</f>
        <v/>
      </c>
      <c r="W210" s="34" t="str">
        <f>+IF(H210=0,"",'Ark1'!Y1171)</f>
        <v/>
      </c>
      <c r="X210" s="34" t="str">
        <f>+IF(H210=0,"",'Ark1'!Z1171)</f>
        <v/>
      </c>
      <c r="Y210" s="34" t="str">
        <f>+IF(H210=0,"",'Ark1'!Z1171)</f>
        <v/>
      </c>
      <c r="Z210" s="27" t="str">
        <f>+IF(H210=0,"",'Ark1'!AC1171)</f>
        <v/>
      </c>
      <c r="AA210" s="34" t="str">
        <f>+IF(H210=0,"",'Ark1'!AE1171)</f>
        <v/>
      </c>
      <c r="AB210" s="34" t="str">
        <f t="shared" si="196"/>
        <v/>
      </c>
      <c r="AC210" s="29" t="str">
        <f t="shared" si="197"/>
        <v/>
      </c>
      <c r="AD210" s="216"/>
      <c r="AE210" s="27"/>
      <c r="AG210" s="29"/>
      <c r="AH210" s="27"/>
      <c r="AI210" s="28"/>
      <c r="AJ210" s="28"/>
      <c r="AN210" s="28"/>
    </row>
    <row r="211" spans="1:70" ht="15" customHeight="1">
      <c r="A211" s="216"/>
      <c r="B211" s="240">
        <f>+'Ark1'!C1172</f>
        <v>2024</v>
      </c>
      <c r="C211" s="532">
        <f>+'Ark1'!L1172</f>
        <v>14</v>
      </c>
      <c r="D211" s="236" t="str">
        <f>VLOOKUP(C211,RNR!$F$16:$G$31,2)</f>
        <v>E</v>
      </c>
      <c r="E211" s="532">
        <f>+'Ark1'!D1172</f>
        <v>4</v>
      </c>
      <c r="F211" s="236" t="str">
        <f>VLOOKUP(E211,RNR!$D$2:$E$13,2)</f>
        <v>Apr</v>
      </c>
      <c r="G211" s="533">
        <f>+'Ark1'!Q1172</f>
        <v>0</v>
      </c>
      <c r="H211" s="533">
        <f>+'Ark1'!R1172</f>
        <v>0</v>
      </c>
      <c r="I211" s="29" t="str">
        <f>+IF(H211=0,"",'Ark1'!AG1172)</f>
        <v/>
      </c>
      <c r="J211" s="29" t="str">
        <f>+IF(H211=0,"",'Ark1'!AH1172)</f>
        <v/>
      </c>
      <c r="K211" s="531"/>
      <c r="L211" s="468">
        <f>+'Ark1'!AI1172</f>
        <v>0</v>
      </c>
      <c r="M211" s="531"/>
      <c r="N211" s="32" t="str">
        <f>+IF(H211=0,"",'Ark1'!U1172)</f>
        <v/>
      </c>
      <c r="O211" s="53"/>
      <c r="P211" s="29" t="str">
        <f>+IF(L211=0,"",'Ark1'!AJ1172)</f>
        <v/>
      </c>
      <c r="Q211" s="531"/>
      <c r="R211" s="29" t="str">
        <f>+IF(L211=0,"",'Ark1'!AK1172)</f>
        <v/>
      </c>
      <c r="S211" s="53"/>
      <c r="T211" s="238" t="str">
        <f>+IF(H211=0,"",'Ark1'!T1172)</f>
        <v/>
      </c>
      <c r="U211" s="34" t="str">
        <f>+IF(H211=0,"",'Ark1'!W1172)</f>
        <v/>
      </c>
      <c r="V211" s="34" t="str">
        <f>+IF(H211=0,"",'Ark1'!X1172)</f>
        <v/>
      </c>
      <c r="W211" s="34" t="str">
        <f>+IF(H211=0,"",'Ark1'!Y1172)</f>
        <v/>
      </c>
      <c r="X211" s="34" t="str">
        <f>+IF(H211=0,"",'Ark1'!Z1172)</f>
        <v/>
      </c>
      <c r="Y211" s="34" t="str">
        <f>+IF(H211=0,"",'Ark1'!Z1172)</f>
        <v/>
      </c>
      <c r="Z211" s="27" t="str">
        <f>+IF(H211=0,"",'Ark1'!AC1172)</f>
        <v/>
      </c>
      <c r="AA211" s="34" t="str">
        <f>+IF(H211=0,"",'Ark1'!AE1172)</f>
        <v/>
      </c>
      <c r="AB211" s="34" t="str">
        <f t="shared" si="196"/>
        <v/>
      </c>
      <c r="AC211" s="29" t="str">
        <f t="shared" si="197"/>
        <v/>
      </c>
      <c r="AD211" s="216"/>
      <c r="AE211" s="27"/>
      <c r="AG211" s="29"/>
      <c r="AH211" s="27"/>
      <c r="AI211" s="28"/>
      <c r="AJ211" s="28"/>
      <c r="AN211" s="28"/>
    </row>
    <row r="212" spans="1:70" ht="15" customHeight="1">
      <c r="A212" s="216"/>
      <c r="B212" s="240">
        <f>+'Ark1'!C1173</f>
        <v>2024</v>
      </c>
      <c r="C212" s="28">
        <f>+'Ark1'!L1173</f>
        <v>14</v>
      </c>
      <c r="D212" s="236" t="str">
        <f>VLOOKUP(C212,RNR!$F$16:$G$31,2)</f>
        <v>E</v>
      </c>
      <c r="E212" s="28">
        <f>+'Ark1'!D1173</f>
        <v>5</v>
      </c>
      <c r="F212" s="236" t="str">
        <f>VLOOKUP(E212,RNR!$D$2:$E$13,2)</f>
        <v>Mai</v>
      </c>
      <c r="G212" s="339">
        <f>+'Ark1'!Q1173</f>
        <v>0</v>
      </c>
      <c r="H212" s="339">
        <f>+'Ark1'!R1173</f>
        <v>0</v>
      </c>
      <c r="I212" s="29" t="str">
        <f>+IF(H212=0,"",'Ark1'!AG1173)</f>
        <v/>
      </c>
      <c r="J212" s="29" t="str">
        <f>+IF(H212=0,"",'Ark1'!AH1173)</f>
        <v/>
      </c>
      <c r="K212" s="216"/>
      <c r="L212" s="468">
        <f>+'Ark1'!AI1173</f>
        <v>0</v>
      </c>
      <c r="M212" s="216"/>
      <c r="N212" s="32" t="str">
        <f>+IF(H212=0,"",'Ark1'!U1173)</f>
        <v/>
      </c>
      <c r="O212" s="53"/>
      <c r="P212" s="29" t="str">
        <f>+IF(L212=0,"",'Ark1'!AJ1173)</f>
        <v/>
      </c>
      <c r="Q212" s="216"/>
      <c r="R212" s="29" t="str">
        <f>+IF(L212=0,"",'Ark1'!AK1173)</f>
        <v/>
      </c>
      <c r="S212" s="53"/>
      <c r="T212" s="238" t="str">
        <f>+IF(H212=0,"",'Ark1'!T1173)</f>
        <v/>
      </c>
      <c r="U212" s="34" t="str">
        <f>+IF(H212=0,"",'Ark1'!W1173)</f>
        <v/>
      </c>
      <c r="V212" s="34" t="str">
        <f>+IF(H212=0,"",'Ark1'!X1173)</f>
        <v/>
      </c>
      <c r="W212" s="34" t="str">
        <f>+IF(H212=0,"",'Ark1'!Y1173)</f>
        <v/>
      </c>
      <c r="X212" s="34" t="str">
        <f>+IF(H212=0,"",'Ark1'!Z1173)</f>
        <v/>
      </c>
      <c r="Y212" s="34" t="str">
        <f>+IF(H212=0,"",'Ark1'!Z1173)</f>
        <v/>
      </c>
      <c r="Z212" s="27" t="str">
        <f>+IF(H212=0,"",'Ark1'!AC1173)</f>
        <v/>
      </c>
      <c r="AA212" s="34" t="str">
        <f>+IF(H212=0,"",'Ark1'!AE1173)</f>
        <v/>
      </c>
      <c r="AB212" s="34" t="str">
        <f t="shared" ref="AB212:AB219" si="198">+IF(H212=0,"",+N212/C212)</f>
        <v/>
      </c>
      <c r="AC212" s="29" t="str">
        <f t="shared" ref="AC212:AC219" si="199">+IF(H212=0,"",G212/H212)</f>
        <v/>
      </c>
      <c r="AD212" s="216"/>
      <c r="AE212" s="27"/>
      <c r="AG212" s="29"/>
      <c r="AH212" s="27"/>
      <c r="AI212" s="28"/>
      <c r="AJ212" s="28"/>
      <c r="AN212" s="28"/>
    </row>
    <row r="213" spans="1:70" ht="15" customHeight="1">
      <c r="A213" s="216"/>
      <c r="B213" s="240">
        <f>+'Ark1'!C1174</f>
        <v>2024</v>
      </c>
      <c r="C213" s="28">
        <f>+'Ark1'!L1174</f>
        <v>14</v>
      </c>
      <c r="D213" s="236" t="str">
        <f>VLOOKUP(C213,RNR!$F$16:$G$31,2)</f>
        <v>E</v>
      </c>
      <c r="E213" s="28">
        <f>+'Ark1'!D1174</f>
        <v>6</v>
      </c>
      <c r="F213" s="236" t="str">
        <f>VLOOKUP(E213,RNR!$D$2:$E$13,2)</f>
        <v>Jun</v>
      </c>
      <c r="G213" s="339">
        <f>+'Ark1'!Q1174</f>
        <v>0</v>
      </c>
      <c r="H213" s="339">
        <f>+'Ark1'!R1174</f>
        <v>0</v>
      </c>
      <c r="I213" s="29" t="str">
        <f>+IF(H213=0,"",'Ark1'!AG1174)</f>
        <v/>
      </c>
      <c r="J213" s="29" t="str">
        <f>+IF(H213=0,"",'Ark1'!AH1174)</f>
        <v/>
      </c>
      <c r="K213" s="216"/>
      <c r="L213" s="468">
        <f>+'Ark1'!AI1174</f>
        <v>0</v>
      </c>
      <c r="M213" s="216"/>
      <c r="N213" s="32" t="str">
        <f>+IF(H213=0,"",'Ark1'!U1174)</f>
        <v/>
      </c>
      <c r="O213" s="53"/>
      <c r="P213" s="29" t="str">
        <f>+IF(L213=0,"",'Ark1'!AJ1174)</f>
        <v/>
      </c>
      <c r="Q213" s="216"/>
      <c r="R213" s="29" t="str">
        <f>+IF(L213=0,"",'Ark1'!AK1174)</f>
        <v/>
      </c>
      <c r="S213" s="53"/>
      <c r="T213" s="238" t="str">
        <f>+IF(H213=0,"",'Ark1'!T1174)</f>
        <v/>
      </c>
      <c r="U213" s="34" t="str">
        <f>+IF(H213=0,"",'Ark1'!W1174)</f>
        <v/>
      </c>
      <c r="V213" s="34" t="str">
        <f>+IF(H213=0,"",'Ark1'!X1174)</f>
        <v/>
      </c>
      <c r="W213" s="34" t="str">
        <f>+IF(H213=0,"",'Ark1'!Y1174)</f>
        <v/>
      </c>
      <c r="X213" s="34" t="str">
        <f>+IF(H213=0,"",'Ark1'!Z1174)</f>
        <v/>
      </c>
      <c r="Y213" s="34" t="str">
        <f>+IF(H213=0,"",'Ark1'!Z1174)</f>
        <v/>
      </c>
      <c r="Z213" s="27" t="str">
        <f>+IF(H213=0,"",'Ark1'!AC1174)</f>
        <v/>
      </c>
      <c r="AA213" s="34" t="str">
        <f>+IF(H213=0,"",'Ark1'!AE1174)</f>
        <v/>
      </c>
      <c r="AB213" s="34" t="str">
        <f t="shared" si="198"/>
        <v/>
      </c>
      <c r="AC213" s="29" t="str">
        <f t="shared" si="199"/>
        <v/>
      </c>
      <c r="AD213" s="216"/>
      <c r="AE213" s="27"/>
      <c r="AG213" s="29"/>
      <c r="AH213" s="27"/>
      <c r="AI213" s="28"/>
      <c r="AJ213" s="28"/>
      <c r="AN213" s="28"/>
    </row>
    <row r="214" spans="1:70" ht="15" customHeight="1">
      <c r="A214" s="216"/>
      <c r="B214" s="240">
        <f>+'Ark1'!C1175</f>
        <v>2024</v>
      </c>
      <c r="C214" s="28">
        <f>+'Ark1'!L1175</f>
        <v>14</v>
      </c>
      <c r="D214" s="236" t="str">
        <f>VLOOKUP(C214,RNR!$F$16:$G$31,2)</f>
        <v>E</v>
      </c>
      <c r="E214" s="28">
        <f>+'Ark1'!D1175</f>
        <v>7</v>
      </c>
      <c r="F214" s="236" t="str">
        <f>VLOOKUP(E214,RNR!$D$2:$E$13,2)</f>
        <v>Jul</v>
      </c>
      <c r="G214" s="339">
        <f>+'Ark1'!Q1175</f>
        <v>0</v>
      </c>
      <c r="H214" s="339">
        <f>+'Ark1'!R1175</f>
        <v>0</v>
      </c>
      <c r="I214" s="29" t="str">
        <f>+IF(H214=0,"",'Ark1'!AG1175)</f>
        <v/>
      </c>
      <c r="J214" s="29" t="str">
        <f>+IF(H214=0,"",'Ark1'!AH1175)</f>
        <v/>
      </c>
      <c r="K214" s="216"/>
      <c r="L214" s="468">
        <f>+'Ark1'!AI1175</f>
        <v>0</v>
      </c>
      <c r="M214" s="216"/>
      <c r="N214" s="32" t="str">
        <f>+IF(H214=0,"",'Ark1'!U1175)</f>
        <v/>
      </c>
      <c r="O214" s="53"/>
      <c r="P214" s="29" t="str">
        <f>+IF(L214=0,"",'Ark1'!AJ1175)</f>
        <v/>
      </c>
      <c r="Q214" s="216"/>
      <c r="R214" s="29" t="str">
        <f>+IF(L214=0,"",'Ark1'!AK1175)</f>
        <v/>
      </c>
      <c r="S214" s="53"/>
      <c r="T214" s="238" t="str">
        <f>+IF(H214=0,"",'Ark1'!T1175)</f>
        <v/>
      </c>
      <c r="U214" s="34" t="str">
        <f>+IF(H214=0,"",'Ark1'!W1175)</f>
        <v/>
      </c>
      <c r="V214" s="34" t="str">
        <f>+IF(H214=0,"",'Ark1'!X1175)</f>
        <v/>
      </c>
      <c r="W214" s="34" t="str">
        <f>+IF(H214=0,"",'Ark1'!Y1175)</f>
        <v/>
      </c>
      <c r="X214" s="34" t="str">
        <f>+IF(H214=0,"",'Ark1'!Z1175)</f>
        <v/>
      </c>
      <c r="Y214" s="34" t="str">
        <f>+IF(H214=0,"",'Ark1'!Z1175)</f>
        <v/>
      </c>
      <c r="Z214" s="27" t="str">
        <f>+IF(H214=0,"",'Ark1'!AC1175)</f>
        <v/>
      </c>
      <c r="AA214" s="34" t="str">
        <f>+IF(H214=0,"",'Ark1'!AE1175)</f>
        <v/>
      </c>
      <c r="AB214" s="34" t="str">
        <f t="shared" si="198"/>
        <v/>
      </c>
      <c r="AC214" s="29" t="str">
        <f t="shared" si="199"/>
        <v/>
      </c>
      <c r="AD214" s="216"/>
      <c r="AE214" s="27"/>
      <c r="AG214" s="29"/>
      <c r="AH214" s="27"/>
      <c r="AI214" s="28"/>
      <c r="AJ214" s="28"/>
      <c r="AN214" s="28"/>
    </row>
    <row r="215" spans="1:70" ht="15" customHeight="1">
      <c r="A215" s="216"/>
      <c r="B215" s="240">
        <f>+'Ark1'!C1176</f>
        <v>2024</v>
      </c>
      <c r="C215" s="28">
        <f>+'Ark1'!L1176</f>
        <v>14</v>
      </c>
      <c r="D215" s="236" t="str">
        <f>VLOOKUP(C215,RNR!$F$16:$G$31,2)</f>
        <v>E</v>
      </c>
      <c r="E215" s="28">
        <f>+'Ark1'!D1176</f>
        <v>8</v>
      </c>
      <c r="F215" s="236" t="str">
        <f>VLOOKUP(E215,RNR!$D$2:$E$13,2)</f>
        <v>Aug</v>
      </c>
      <c r="G215" s="339">
        <f>+'Ark1'!Q1176</f>
        <v>0</v>
      </c>
      <c r="H215" s="339">
        <f>+'Ark1'!R1176</f>
        <v>0</v>
      </c>
      <c r="I215" s="29" t="str">
        <f>+IF(H215=0,"",'Ark1'!AG1176)</f>
        <v/>
      </c>
      <c r="J215" s="29" t="str">
        <f>+IF(H215=0,"",'Ark1'!AH1176)</f>
        <v/>
      </c>
      <c r="K215" s="216"/>
      <c r="L215" s="468">
        <f>+'Ark1'!AI1176</f>
        <v>0</v>
      </c>
      <c r="M215" s="216"/>
      <c r="N215" s="32" t="str">
        <f>+IF(H215=0,"",'Ark1'!U1176)</f>
        <v/>
      </c>
      <c r="O215" s="53"/>
      <c r="P215" s="29" t="str">
        <f>+IF(L215=0,"",'Ark1'!AJ1176)</f>
        <v/>
      </c>
      <c r="Q215" s="216"/>
      <c r="R215" s="29" t="str">
        <f>+IF(L215=0,"",'Ark1'!AK1176)</f>
        <v/>
      </c>
      <c r="S215" s="53"/>
      <c r="T215" s="238" t="str">
        <f>+IF(H215=0,"",'Ark1'!T1176)</f>
        <v/>
      </c>
      <c r="U215" s="34" t="str">
        <f>+IF(H215=0,"",'Ark1'!W1176)</f>
        <v/>
      </c>
      <c r="V215" s="34" t="str">
        <f>+IF(H215=0,"",'Ark1'!X1176)</f>
        <v/>
      </c>
      <c r="W215" s="34" t="str">
        <f>+IF(H215=0,"",'Ark1'!Y1176)</f>
        <v/>
      </c>
      <c r="X215" s="34" t="str">
        <f>+IF(H215=0,"",'Ark1'!Z1176)</f>
        <v/>
      </c>
      <c r="Y215" s="34" t="str">
        <f>+IF(H215=0,"",'Ark1'!Z1176)</f>
        <v/>
      </c>
      <c r="Z215" s="27" t="str">
        <f>+IF(H215=0,"",'Ark1'!AC1176)</f>
        <v/>
      </c>
      <c r="AA215" s="34" t="str">
        <f>+IF(H215=0,"",'Ark1'!AE1176)</f>
        <v/>
      </c>
      <c r="AB215" s="34" t="str">
        <f t="shared" si="198"/>
        <v/>
      </c>
      <c r="AC215" s="29" t="str">
        <f t="shared" si="199"/>
        <v/>
      </c>
      <c r="AD215" s="216"/>
      <c r="AE215" s="27"/>
      <c r="AG215" s="29"/>
      <c r="AH215" s="27"/>
      <c r="AI215" s="28"/>
      <c r="AJ215" s="28"/>
      <c r="AN215" s="28"/>
    </row>
    <row r="216" spans="1:70" ht="15" customHeight="1">
      <c r="A216" s="216"/>
      <c r="B216" s="240">
        <f>+'Ark1'!C1177</f>
        <v>2024</v>
      </c>
      <c r="C216" s="28">
        <f>+'Ark1'!L1177</f>
        <v>14</v>
      </c>
      <c r="D216" s="236" t="str">
        <f>VLOOKUP(C216,RNR!$F$16:$G$31,2)</f>
        <v>E</v>
      </c>
      <c r="E216" s="28">
        <f>+'Ark1'!D1177</f>
        <v>9</v>
      </c>
      <c r="F216" s="236" t="str">
        <f>VLOOKUP(E216,RNR!$D$2:$E$13,2)</f>
        <v>Sep</v>
      </c>
      <c r="G216" s="339">
        <f>+'Ark1'!Q1177</f>
        <v>2</v>
      </c>
      <c r="H216" s="339">
        <f>+'Ark1'!R1177</f>
        <v>2</v>
      </c>
      <c r="I216" s="29">
        <f>+IF(H216=0,"",'Ark1'!AG1177)</f>
        <v>5.9020082030855472E-2</v>
      </c>
      <c r="J216" s="29">
        <f>+IF(H216=0,"",'Ark1'!AH1177)</f>
        <v>0</v>
      </c>
      <c r="K216" s="216"/>
      <c r="L216" s="468">
        <f>+'Ark1'!AI1177</f>
        <v>2</v>
      </c>
      <c r="M216" s="216"/>
      <c r="N216" s="32">
        <f>+IF(H216=0,"",'Ark1'!U1177)</f>
        <v>54.35</v>
      </c>
      <c r="O216" s="53"/>
      <c r="P216" s="29">
        <f>+IF(L216=0,"",'Ark1'!AJ1177)</f>
        <v>114.8</v>
      </c>
      <c r="Q216" s="216"/>
      <c r="R216" s="29">
        <f>+IF(L216=0,"",'Ark1'!AK1177)</f>
        <v>35.932970499471345</v>
      </c>
      <c r="S216" s="53"/>
      <c r="T216" s="238">
        <f>+IF(H216=0,"",'Ark1'!T1177)</f>
        <v>14.5</v>
      </c>
      <c r="U216" s="34">
        <f>+IF(H216=0,"",'Ark1'!W1177)</f>
        <v>100</v>
      </c>
      <c r="V216" s="34">
        <f>+IF(H216=0,"",'Ark1'!X1177)</f>
        <v>100</v>
      </c>
      <c r="W216" s="34">
        <f>+IF(H216=0,"",'Ark1'!Y1177)</f>
        <v>100</v>
      </c>
      <c r="X216" s="34">
        <f>+IF(H216=0,"",'Ark1'!Z1177)</f>
        <v>2.8499999999999899</v>
      </c>
      <c r="Y216" s="34">
        <f>+IF(H216=0,"",'Ark1'!Z1177)</f>
        <v>2.8499999999999899</v>
      </c>
      <c r="Z216" s="27">
        <f>+IF(H216=0,"",'Ark1'!AC1177)</f>
        <v>0</v>
      </c>
      <c r="AA216" s="34">
        <f>+IF(H216=0,"",'Ark1'!AE1177)</f>
        <v>0</v>
      </c>
      <c r="AB216" s="34">
        <f t="shared" si="198"/>
        <v>3.8821428571428571</v>
      </c>
      <c r="AC216" s="29">
        <f t="shared" si="199"/>
        <v>1</v>
      </c>
      <c r="AD216" s="216"/>
      <c r="AE216" s="27"/>
      <c r="AG216" s="29"/>
      <c r="AH216" s="27"/>
      <c r="AI216" s="28"/>
      <c r="AJ216" s="28"/>
      <c r="AN216" s="28"/>
    </row>
    <row r="217" spans="1:70" ht="15" customHeight="1">
      <c r="A217" s="216"/>
      <c r="B217" s="240">
        <f>+'Ark1'!C1178</f>
        <v>2024</v>
      </c>
      <c r="C217" s="28">
        <f>+'Ark1'!L1178</f>
        <v>14</v>
      </c>
      <c r="D217" s="236" t="str">
        <f>VLOOKUP(C217,RNR!$F$16:$G$31,2)</f>
        <v>E</v>
      </c>
      <c r="E217" s="28">
        <f>+'Ark1'!D1178</f>
        <v>10</v>
      </c>
      <c r="F217" s="236" t="str">
        <f>VLOOKUP(E217,RNR!$D$2:$E$13,2)</f>
        <v>Okt</v>
      </c>
      <c r="G217" s="339">
        <f>+'Ark1'!Q1178</f>
        <v>2</v>
      </c>
      <c r="H217" s="339">
        <f>+'Ark1'!R1178</f>
        <v>4</v>
      </c>
      <c r="I217" s="29">
        <f>+IF(H217=0,"",'Ark1'!AG1178)</f>
        <v>5.1716778004501161E-2</v>
      </c>
      <c r="J217" s="29">
        <f>+IF(H217=0,"",'Ark1'!AH1178)</f>
        <v>0</v>
      </c>
      <c r="K217" s="216"/>
      <c r="L217" s="468">
        <f>+'Ark1'!AI1178</f>
        <v>4</v>
      </c>
      <c r="M217" s="216"/>
      <c r="N217" s="32">
        <f>+IF(H217=0,"",'Ark1'!U1178)</f>
        <v>57.850000000000016</v>
      </c>
      <c r="O217" s="53"/>
      <c r="P217" s="29">
        <f>+IF(L217=0,"",'Ark1'!AJ1178)</f>
        <v>118.2</v>
      </c>
      <c r="Q217" s="216"/>
      <c r="R217" s="29">
        <f>+IF(L217=0,"",'Ark1'!AK1178)</f>
        <v>35.008893481161621</v>
      </c>
      <c r="S217" s="53"/>
      <c r="T217" s="238">
        <f>+IF(H217=0,"",'Ark1'!T1178)</f>
        <v>14.5</v>
      </c>
      <c r="U217" s="34">
        <f>+IF(H217=0,"",'Ark1'!W1178)</f>
        <v>100</v>
      </c>
      <c r="V217" s="34">
        <f>+IF(H217=0,"",'Ark1'!X1178)</f>
        <v>100</v>
      </c>
      <c r="W217" s="34">
        <f>+IF(H217=0,"",'Ark1'!Y1178)</f>
        <v>100</v>
      </c>
      <c r="X217" s="34">
        <f>+IF(H217=0,"",'Ark1'!Z1178)</f>
        <v>3.4601300553591039</v>
      </c>
      <c r="Y217" s="34">
        <f>+IF(H217=0,"",'Ark1'!Z1178)</f>
        <v>3.4601300553591039</v>
      </c>
      <c r="Z217" s="27">
        <f>+IF(H217=0,"",'Ark1'!AC1178)</f>
        <v>0</v>
      </c>
      <c r="AA217" s="34">
        <f>+IF(H217=0,"",'Ark1'!AE1178)</f>
        <v>0</v>
      </c>
      <c r="AB217" s="34">
        <f t="shared" si="198"/>
        <v>4.132142857142858</v>
      </c>
      <c r="AC217" s="29">
        <f t="shared" si="199"/>
        <v>0.5</v>
      </c>
      <c r="AD217" s="216"/>
      <c r="AE217" s="27"/>
      <c r="AG217" s="29"/>
      <c r="AH217" s="27"/>
      <c r="AI217" s="28"/>
      <c r="AJ217" s="28"/>
      <c r="AN217" s="28"/>
    </row>
    <row r="218" spans="1:70" ht="15" customHeight="1">
      <c r="A218" s="216"/>
      <c r="B218" s="240">
        <f>+'Ark1'!C1179</f>
        <v>2024</v>
      </c>
      <c r="C218" s="28">
        <f>+'Ark1'!L1179</f>
        <v>14</v>
      </c>
      <c r="D218" s="236" t="str">
        <f>VLOOKUP(C218,RNR!$F$16:$G$31,2)</f>
        <v>E</v>
      </c>
      <c r="E218" s="28">
        <f>+'Ark1'!D1179</f>
        <v>11</v>
      </c>
      <c r="F218" s="236" t="str">
        <f>VLOOKUP(E218,RNR!$D$2:$E$13,2)</f>
        <v>Nov</v>
      </c>
      <c r="G218" s="339">
        <f>+'Ark1'!Q1179</f>
        <v>0</v>
      </c>
      <c r="H218" s="339">
        <f>+'Ark1'!R1179</f>
        <v>0</v>
      </c>
      <c r="I218" s="29" t="str">
        <f>+IF(H218=0,"",'Ark1'!AG1179)</f>
        <v/>
      </c>
      <c r="J218" s="29" t="str">
        <f>+IF(H218=0,"",'Ark1'!AH1179)</f>
        <v/>
      </c>
      <c r="K218" s="216"/>
      <c r="L218" s="468">
        <f>+'Ark1'!AI1179</f>
        <v>0</v>
      </c>
      <c r="M218" s="216"/>
      <c r="N218" s="32" t="str">
        <f>+IF(H218=0,"",'Ark1'!U1179)</f>
        <v/>
      </c>
      <c r="O218" s="53"/>
      <c r="P218" s="29" t="str">
        <f>+IF(L218=0,"",'Ark1'!AJ1179)</f>
        <v/>
      </c>
      <c r="Q218" s="216"/>
      <c r="R218" s="29" t="str">
        <f>+IF(L218=0,"",'Ark1'!AK1179)</f>
        <v/>
      </c>
      <c r="S218" s="53"/>
      <c r="T218" s="238" t="str">
        <f>+IF(H218=0,"",'Ark1'!T1179)</f>
        <v/>
      </c>
      <c r="U218" s="34" t="str">
        <f>+IF(H218=0,"",'Ark1'!W1179)</f>
        <v/>
      </c>
      <c r="V218" s="34" t="str">
        <f>+IF(H218=0,"",'Ark1'!X1179)</f>
        <v/>
      </c>
      <c r="W218" s="34" t="str">
        <f>+IF(H218=0,"",'Ark1'!Y1179)</f>
        <v/>
      </c>
      <c r="X218" s="34" t="str">
        <f>+IF(H218=0,"",'Ark1'!Z1179)</f>
        <v/>
      </c>
      <c r="Y218" s="34" t="str">
        <f>+IF(H218=0,"",'Ark1'!Z1179)</f>
        <v/>
      </c>
      <c r="Z218" s="27" t="str">
        <f>+IF(H218=0,"",'Ark1'!AC1179)</f>
        <v/>
      </c>
      <c r="AA218" s="34" t="str">
        <f>+IF(H218=0,"",'Ark1'!AE1179)</f>
        <v/>
      </c>
      <c r="AB218" s="34" t="str">
        <f t="shared" si="198"/>
        <v/>
      </c>
      <c r="AC218" s="29" t="str">
        <f t="shared" si="199"/>
        <v/>
      </c>
      <c r="AD218" s="216"/>
      <c r="AE218" s="27"/>
      <c r="AG218" s="29"/>
      <c r="AH218" s="27"/>
      <c r="AI218" s="28"/>
      <c r="AJ218" s="28"/>
      <c r="AN218" s="28"/>
    </row>
    <row r="219" spans="1:70" ht="15" customHeight="1">
      <c r="A219" s="216"/>
      <c r="B219" s="240">
        <f>+'Ark1'!C1180</f>
        <v>2024</v>
      </c>
      <c r="C219" s="28">
        <f>+'Ark1'!L1180</f>
        <v>14</v>
      </c>
      <c r="D219" s="236" t="str">
        <f>VLOOKUP(C219,RNR!$F$16:$G$31,2)</f>
        <v>E</v>
      </c>
      <c r="E219" s="28">
        <f>+'Ark1'!D1180</f>
        <v>12</v>
      </c>
      <c r="F219" s="236" t="str">
        <f>VLOOKUP(E219,RNR!$D$2:$E$13,2)</f>
        <v>Des</v>
      </c>
      <c r="G219" s="339">
        <f>+'Ark1'!Q1180</f>
        <v>0</v>
      </c>
      <c r="H219" s="339">
        <f>+'Ark1'!R1180</f>
        <v>0</v>
      </c>
      <c r="I219" s="29" t="str">
        <f>+IF(H219=0,"",'Ark1'!AG1180)</f>
        <v/>
      </c>
      <c r="J219" s="29" t="str">
        <f>+IF(H219=0,"",'Ark1'!AH1180)</f>
        <v/>
      </c>
      <c r="K219" s="216"/>
      <c r="L219" s="468">
        <f>+'Ark1'!AI1180</f>
        <v>0</v>
      </c>
      <c r="M219" s="216"/>
      <c r="N219" s="32" t="str">
        <f>+IF(H219=0,"",'Ark1'!U1180)</f>
        <v/>
      </c>
      <c r="O219" s="53"/>
      <c r="P219" s="29" t="str">
        <f>+IF(L219=0,"",'Ark1'!AJ1180)</f>
        <v/>
      </c>
      <c r="Q219" s="216"/>
      <c r="R219" s="29" t="str">
        <f>+IF(L219=0,"",'Ark1'!AK1180)</f>
        <v/>
      </c>
      <c r="S219" s="53"/>
      <c r="T219" s="238" t="str">
        <f>+IF(H219=0,"",'Ark1'!T1180)</f>
        <v/>
      </c>
      <c r="U219" s="34" t="str">
        <f>+IF(H219=0,"",'Ark1'!W1180)</f>
        <v/>
      </c>
      <c r="V219" s="34" t="str">
        <f>+IF(H219=0,"",'Ark1'!X1180)</f>
        <v/>
      </c>
      <c r="W219" s="34" t="str">
        <f>+IF(H219=0,"",'Ark1'!Y1180)</f>
        <v/>
      </c>
      <c r="X219" s="34" t="str">
        <f>+IF(H219=0,"",'Ark1'!Z1180)</f>
        <v/>
      </c>
      <c r="Y219" s="34" t="str">
        <f>+IF(H219=0,"",'Ark1'!Z1180)</f>
        <v/>
      </c>
      <c r="Z219" s="27" t="str">
        <f>+IF(H219=0,"",'Ark1'!AC1180)</f>
        <v/>
      </c>
      <c r="AA219" s="34" t="str">
        <f>+IF(H219=0,"",'Ark1'!AE1180)</f>
        <v/>
      </c>
      <c r="AB219" s="34" t="str">
        <f t="shared" si="198"/>
        <v/>
      </c>
      <c r="AC219" s="29" t="str">
        <f t="shared" si="199"/>
        <v/>
      </c>
      <c r="AD219" s="216"/>
      <c r="AE219" s="27"/>
      <c r="AG219" s="29"/>
      <c r="AH219" s="27"/>
      <c r="AI219" s="28"/>
      <c r="AJ219" s="28"/>
      <c r="AN219" s="28"/>
    </row>
    <row r="220" spans="1:70" s="532" customFormat="1" ht="15" customHeight="1">
      <c r="A220" s="531"/>
      <c r="B220" s="531"/>
      <c r="C220" s="531"/>
      <c r="D220" s="349"/>
      <c r="E220" s="349"/>
      <c r="F220" s="349"/>
      <c r="G220" s="349"/>
      <c r="H220" s="349"/>
      <c r="I220" s="217"/>
      <c r="J220" s="217"/>
      <c r="K220" s="217"/>
      <c r="L220" s="217"/>
      <c r="M220" s="217"/>
      <c r="N220" s="531"/>
      <c r="O220" s="531"/>
      <c r="P220" s="531"/>
      <c r="Q220" s="531"/>
      <c r="R220" s="531"/>
      <c r="S220" s="531"/>
      <c r="T220" s="531"/>
      <c r="U220" s="218"/>
      <c r="V220" s="218"/>
      <c r="W220" s="218"/>
      <c r="X220" s="218"/>
      <c r="Y220" s="218"/>
      <c r="Z220" s="531"/>
      <c r="AA220" s="218"/>
      <c r="AB220" s="218"/>
      <c r="AC220" s="217"/>
      <c r="AD220" s="531"/>
      <c r="AE220" s="219"/>
      <c r="AF220" s="29"/>
      <c r="AG220" s="29"/>
      <c r="AH220" s="27"/>
      <c r="AI220" s="220"/>
      <c r="BF220" s="232"/>
    </row>
    <row r="221" spans="1:70" s="532" customFormat="1" ht="15" customHeight="1">
      <c r="A221" s="531"/>
      <c r="B221" s="531"/>
      <c r="C221" s="234" t="s">
        <v>0</v>
      </c>
      <c r="D221" s="349"/>
      <c r="E221" s="352" t="str">
        <f>+D225</f>
        <v>E+</v>
      </c>
      <c r="F221" s="349"/>
      <c r="G221" s="349"/>
      <c r="H221" s="367">
        <f>SUM(H223:H234)</f>
        <v>0</v>
      </c>
      <c r="I221" s="217"/>
      <c r="J221" s="217"/>
      <c r="K221" s="217"/>
      <c r="L221" s="217"/>
      <c r="M221" s="217"/>
      <c r="N221" s="265">
        <f>+Klasse!M53</f>
        <v>25.379234480540401</v>
      </c>
      <c r="O221" s="531"/>
      <c r="P221" s="531"/>
      <c r="Q221" s="531"/>
      <c r="R221" s="531"/>
      <c r="S221" s="531"/>
      <c r="T221" s="531"/>
      <c r="U221" s="218"/>
      <c r="V221" s="218"/>
      <c r="W221" s="218"/>
      <c r="X221" s="218"/>
      <c r="Y221" s="218"/>
      <c r="Z221" s="531"/>
      <c r="AA221" s="218"/>
      <c r="AB221" s="265" t="e">
        <f>+N221/#REF!</f>
        <v>#REF!</v>
      </c>
      <c r="AC221" s="217"/>
      <c r="AD221" s="531"/>
      <c r="AE221" s="219"/>
      <c r="AF221" s="29"/>
      <c r="AG221" s="29"/>
      <c r="AH221" s="27"/>
      <c r="AI221" s="220"/>
      <c r="BF221" s="232"/>
    </row>
    <row r="222" spans="1:70" s="532" customFormat="1" ht="15" customHeight="1">
      <c r="A222" s="531"/>
      <c r="B222" s="531"/>
      <c r="C222" s="531"/>
      <c r="D222" s="349"/>
      <c r="E222" s="349"/>
      <c r="F222" s="349"/>
      <c r="G222" s="349"/>
      <c r="H222" s="349"/>
      <c r="I222" s="217"/>
      <c r="J222" s="217"/>
      <c r="K222" s="217"/>
      <c r="L222" s="217"/>
      <c r="M222" s="217"/>
      <c r="N222" s="531"/>
      <c r="O222" s="531"/>
      <c r="P222" s="531"/>
      <c r="Q222" s="531"/>
      <c r="R222" s="531"/>
      <c r="S222" s="531"/>
      <c r="T222" s="531"/>
      <c r="U222" s="218"/>
      <c r="V222" s="218"/>
      <c r="W222" s="218"/>
      <c r="X222" s="218"/>
      <c r="Y222" s="218"/>
      <c r="Z222" s="531"/>
      <c r="AA222" s="218"/>
      <c r="AB222" s="218"/>
      <c r="AC222" s="218"/>
      <c r="AD222" s="218"/>
      <c r="AE222" s="219"/>
      <c r="AF222" s="29"/>
      <c r="AG222" s="29"/>
      <c r="AH222" s="27"/>
      <c r="AI222" s="220"/>
      <c r="BF222" s="232">
        <f>1+BF226</f>
        <v>1</v>
      </c>
      <c r="BG222" s="532">
        <v>20.659867330016564</v>
      </c>
      <c r="BH222" s="532">
        <f t="shared" ref="BH222" si="200">+BG222</f>
        <v>20.659867330016564</v>
      </c>
      <c r="BI222" s="532">
        <f t="shared" ref="BI222" si="201">+BH222</f>
        <v>20.659867330016564</v>
      </c>
      <c r="BJ222" s="532">
        <f t="shared" ref="BJ222" si="202">+BI222</f>
        <v>20.659867330016564</v>
      </c>
      <c r="BK222" s="532">
        <f t="shared" ref="BK222" si="203">+BJ222</f>
        <v>20.659867330016564</v>
      </c>
      <c r="BL222" s="532">
        <f t="shared" ref="BL222" si="204">+BK222</f>
        <v>20.659867330016564</v>
      </c>
      <c r="BM222" s="532">
        <f t="shared" ref="BM222" si="205">+BL222</f>
        <v>20.659867330016564</v>
      </c>
      <c r="BN222" s="532">
        <f t="shared" ref="BN222" si="206">+BM222</f>
        <v>20.659867330016564</v>
      </c>
      <c r="BO222" s="532">
        <f t="shared" ref="BO222" si="207">+BN222</f>
        <v>20.659867330016564</v>
      </c>
      <c r="BP222" s="532">
        <f t="shared" ref="BP222" si="208">+BO222</f>
        <v>20.659867330016564</v>
      </c>
      <c r="BQ222" s="532">
        <f t="shared" ref="BQ222" si="209">+BP222</f>
        <v>20.659867330016564</v>
      </c>
      <c r="BR222" s="532">
        <f t="shared" ref="BR222" si="210">+BQ222</f>
        <v>20.659867330016564</v>
      </c>
    </row>
    <row r="223" spans="1:70" ht="15" customHeight="1">
      <c r="A223" s="216"/>
      <c r="B223" s="240">
        <f>+'Ark1'!C1181</f>
        <v>2024</v>
      </c>
      <c r="C223" s="236">
        <f>+'Ark1'!L1181</f>
        <v>15</v>
      </c>
      <c r="D223" s="236" t="str">
        <f>VLOOKUP(C223,RNR!$F$16:$G$31,2)</f>
        <v>E+</v>
      </c>
      <c r="E223" s="236">
        <f>+'Ark1'!D1181</f>
        <v>1</v>
      </c>
      <c r="F223" s="236" t="str">
        <f>VLOOKUP(E223,RNR!$D$2:$E$13,2)</f>
        <v>Jan</v>
      </c>
      <c r="G223" s="353">
        <f>+'Ark1'!Q1181</f>
        <v>0</v>
      </c>
      <c r="H223" s="353">
        <f>+'Ark1'!R1181</f>
        <v>0</v>
      </c>
      <c r="I223" s="238" t="str">
        <f>+IF(H223=0,"",'Ark1'!AG1181)</f>
        <v/>
      </c>
      <c r="J223" s="238" t="str">
        <f>+IF(H223=0,"",'Ark1'!AH1181)</f>
        <v/>
      </c>
      <c r="K223" s="531"/>
      <c r="L223" s="468">
        <f>+'Ark1'!AI1181</f>
        <v>0</v>
      </c>
      <c r="M223" s="531"/>
      <c r="N223" s="32" t="str">
        <f>+IF(H223=0,"",'Ark1'!U1181)</f>
        <v/>
      </c>
      <c r="O223" s="53"/>
      <c r="P223" s="29" t="str">
        <f>+IF(L223=0,"",'Ark1'!AJ1181)</f>
        <v/>
      </c>
      <c r="Q223" s="531"/>
      <c r="R223" s="29" t="str">
        <f>+IF(L223=0,"",'Ark1'!AK1181)</f>
        <v/>
      </c>
      <c r="S223" s="53"/>
      <c r="T223" s="238" t="str">
        <f>+IF(H223=0,"",'Ark1'!T1181)</f>
        <v/>
      </c>
      <c r="U223" s="239" t="str">
        <f>+IF(H223=0,"",'Ark1'!W1181)</f>
        <v/>
      </c>
      <c r="V223" s="239" t="str">
        <f>+IF(H223=0,"",'Ark1'!X1181)</f>
        <v/>
      </c>
      <c r="W223" s="239" t="str">
        <f>+IF(H223=0,"",'Ark1'!Y1181)</f>
        <v/>
      </c>
      <c r="X223" s="239" t="str">
        <f>+IF(H223=0,"",'Ark1'!Z1181)</f>
        <v/>
      </c>
      <c r="Y223" s="239" t="str">
        <f>+IF(H223=0,"",'Ark1'!Z1181)</f>
        <v/>
      </c>
      <c r="Z223" s="238" t="str">
        <f>+IF(H223=0,"",'Ark1'!AC1181)</f>
        <v/>
      </c>
      <c r="AA223" s="239" t="str">
        <f>+IF(H223=0,"",'Ark1'!AE1181)</f>
        <v/>
      </c>
      <c r="AB223" s="239" t="str">
        <f t="shared" ref="AB223:AB226" si="211">+IF(H223=0,"",+N223/C223)</f>
        <v/>
      </c>
      <c r="AC223" s="237" t="str">
        <f t="shared" ref="AC223:AC226" si="212">+IF(H223=0,"",G223/H223)</f>
        <v/>
      </c>
      <c r="AD223" s="216"/>
      <c r="AE223" s="27"/>
      <c r="AG223" s="29"/>
      <c r="AH223" s="27"/>
      <c r="AI223" s="28"/>
      <c r="AJ223" s="28"/>
      <c r="AN223" s="28"/>
    </row>
    <row r="224" spans="1:70" ht="15" customHeight="1">
      <c r="A224" s="216"/>
      <c r="B224" s="240">
        <f>+'Ark1'!C1182</f>
        <v>2024</v>
      </c>
      <c r="C224" s="236">
        <f>+'Ark1'!L1182</f>
        <v>15</v>
      </c>
      <c r="D224" s="236" t="str">
        <f>VLOOKUP(C224,RNR!$F$16:$G$31,2)</f>
        <v>E+</v>
      </c>
      <c r="E224" s="236">
        <f>+'Ark1'!D1182</f>
        <v>2</v>
      </c>
      <c r="F224" s="236" t="str">
        <f>VLOOKUP(E224,RNR!$D$2:$E$13,2)</f>
        <v>Feb</v>
      </c>
      <c r="G224" s="353">
        <f>+'Ark1'!Q1182</f>
        <v>0</v>
      </c>
      <c r="H224" s="353">
        <f>+'Ark1'!R1182</f>
        <v>0</v>
      </c>
      <c r="I224" s="238" t="str">
        <f>+IF(H224=0,"",'Ark1'!AG1182)</f>
        <v/>
      </c>
      <c r="J224" s="238" t="str">
        <f>+IF(H224=0,"",'Ark1'!AH1182)</f>
        <v/>
      </c>
      <c r="K224" s="531"/>
      <c r="L224" s="468">
        <f>+'Ark1'!AI1182</f>
        <v>0</v>
      </c>
      <c r="M224" s="531"/>
      <c r="N224" s="32" t="str">
        <f>+IF(H224=0,"",'Ark1'!U1182)</f>
        <v/>
      </c>
      <c r="O224" s="53"/>
      <c r="P224" s="29" t="str">
        <f>+IF(L224=0,"",'Ark1'!AJ1182)</f>
        <v/>
      </c>
      <c r="Q224" s="531"/>
      <c r="R224" s="29" t="str">
        <f>+IF(L224=0,"",'Ark1'!AK1182)</f>
        <v/>
      </c>
      <c r="S224" s="53"/>
      <c r="T224" s="238" t="str">
        <f>+IF(H224=0,"",'Ark1'!T1182)</f>
        <v/>
      </c>
      <c r="U224" s="239" t="str">
        <f>+IF(H224=0,"",'Ark1'!W1182)</f>
        <v/>
      </c>
      <c r="V224" s="239" t="str">
        <f>+IF(H224=0,"",'Ark1'!X1182)</f>
        <v/>
      </c>
      <c r="W224" s="239" t="str">
        <f>+IF(H224=0,"",'Ark1'!Y1182)</f>
        <v/>
      </c>
      <c r="X224" s="239" t="str">
        <f>+IF(H224=0,"",'Ark1'!Z1182)</f>
        <v/>
      </c>
      <c r="Y224" s="239" t="str">
        <f>+IF(H224=0,"",'Ark1'!Z1182)</f>
        <v/>
      </c>
      <c r="Z224" s="238" t="str">
        <f>+IF(H224=0,"",'Ark1'!AC1182)</f>
        <v/>
      </c>
      <c r="AA224" s="239" t="str">
        <f>+IF(H224=0,"",'Ark1'!AE1182)</f>
        <v/>
      </c>
      <c r="AB224" s="239" t="str">
        <f t="shared" si="211"/>
        <v/>
      </c>
      <c r="AC224" s="237" t="str">
        <f t="shared" si="212"/>
        <v/>
      </c>
      <c r="AD224" s="216"/>
      <c r="AE224" s="27"/>
      <c r="AG224" s="29"/>
      <c r="AH224" s="27"/>
      <c r="AI224" s="28"/>
      <c r="AJ224" s="28"/>
      <c r="AN224" s="28"/>
    </row>
    <row r="225" spans="1:70" ht="15" customHeight="1">
      <c r="A225" s="216"/>
      <c r="B225" s="240">
        <f>+'Ark1'!C1183</f>
        <v>2024</v>
      </c>
      <c r="C225" s="236">
        <f>+'Ark1'!L1183</f>
        <v>15</v>
      </c>
      <c r="D225" s="236" t="str">
        <f>VLOOKUP(C225,RNR!$F$16:$G$31,2)</f>
        <v>E+</v>
      </c>
      <c r="E225" s="236">
        <f>+'Ark1'!D1183</f>
        <v>3</v>
      </c>
      <c r="F225" s="236" t="str">
        <f>VLOOKUP(E225,RNR!$D$2:$E$13,2)</f>
        <v>Mar</v>
      </c>
      <c r="G225" s="353">
        <f>+'Ark1'!Q1183</f>
        <v>0</v>
      </c>
      <c r="H225" s="353">
        <f>+'Ark1'!R1183</f>
        <v>0</v>
      </c>
      <c r="I225" s="238" t="str">
        <f>+IF(H225=0,"",'Ark1'!AG1183)</f>
        <v/>
      </c>
      <c r="J225" s="238" t="str">
        <f>+IF(H225=0,"",'Ark1'!AH1183)</f>
        <v/>
      </c>
      <c r="K225" s="531"/>
      <c r="L225" s="468">
        <f>+'Ark1'!AI1183</f>
        <v>0</v>
      </c>
      <c r="M225" s="531"/>
      <c r="N225" s="32" t="str">
        <f>+IF(H225=0,"",'Ark1'!U1183)</f>
        <v/>
      </c>
      <c r="O225" s="53"/>
      <c r="P225" s="29" t="str">
        <f>+IF(L225=0,"",'Ark1'!AJ1183)</f>
        <v/>
      </c>
      <c r="Q225" s="531"/>
      <c r="R225" s="29" t="str">
        <f>+IF(L225=0,"",'Ark1'!AK1183)</f>
        <v/>
      </c>
      <c r="S225" s="53"/>
      <c r="T225" s="238" t="str">
        <f>+IF(H225=0,"",'Ark1'!T1183)</f>
        <v/>
      </c>
      <c r="U225" s="239" t="str">
        <f>+IF(H225=0,"",'Ark1'!W1183)</f>
        <v/>
      </c>
      <c r="V225" s="239" t="str">
        <f>+IF(H225=0,"",'Ark1'!X1183)</f>
        <v/>
      </c>
      <c r="W225" s="239" t="str">
        <f>+IF(H225=0,"",'Ark1'!Y1183)</f>
        <v/>
      </c>
      <c r="X225" s="239" t="str">
        <f>+IF(H225=0,"",'Ark1'!Z1183)</f>
        <v/>
      </c>
      <c r="Y225" s="239" t="str">
        <f>+IF(H225=0,"",'Ark1'!Z1183)</f>
        <v/>
      </c>
      <c r="Z225" s="238" t="str">
        <f>+IF(H225=0,"",'Ark1'!AC1183)</f>
        <v/>
      </c>
      <c r="AA225" s="239" t="str">
        <f>+IF(H225=0,"",'Ark1'!AE1183)</f>
        <v/>
      </c>
      <c r="AB225" s="239" t="str">
        <f t="shared" si="211"/>
        <v/>
      </c>
      <c r="AC225" s="237" t="str">
        <f t="shared" si="212"/>
        <v/>
      </c>
      <c r="AD225" s="216"/>
      <c r="AE225" s="27"/>
      <c r="AG225" s="29"/>
      <c r="AH225" s="27"/>
      <c r="AI225" s="28"/>
      <c r="AJ225" s="28"/>
      <c r="AN225" s="28"/>
    </row>
    <row r="226" spans="1:70" ht="15" customHeight="1">
      <c r="A226" s="216"/>
      <c r="B226" s="240">
        <f>+'Ark1'!C1184</f>
        <v>2024</v>
      </c>
      <c r="C226" s="236">
        <f>+'Ark1'!L1184</f>
        <v>15</v>
      </c>
      <c r="D226" s="236" t="str">
        <f>VLOOKUP(C226,RNR!$F$16:$G$31,2)</f>
        <v>E+</v>
      </c>
      <c r="E226" s="236">
        <f>+'Ark1'!D1184</f>
        <v>4</v>
      </c>
      <c r="F226" s="236" t="str">
        <f>VLOOKUP(E226,RNR!$D$2:$E$13,2)</f>
        <v>Apr</v>
      </c>
      <c r="G226" s="353">
        <f>+'Ark1'!Q1184</f>
        <v>0</v>
      </c>
      <c r="H226" s="353">
        <f>+'Ark1'!R1184</f>
        <v>0</v>
      </c>
      <c r="I226" s="238" t="str">
        <f>+IF(H226=0,"",'Ark1'!AG1184)</f>
        <v/>
      </c>
      <c r="J226" s="238" t="str">
        <f>+IF(H226=0,"",'Ark1'!AH1184)</f>
        <v/>
      </c>
      <c r="K226" s="531"/>
      <c r="L226" s="468">
        <f>+'Ark1'!AI1184</f>
        <v>0</v>
      </c>
      <c r="M226" s="531"/>
      <c r="N226" s="32" t="str">
        <f>+IF(H226=0,"",'Ark1'!U1184)</f>
        <v/>
      </c>
      <c r="O226" s="53"/>
      <c r="P226" s="29" t="str">
        <f>+IF(L226=0,"",'Ark1'!AJ1184)</f>
        <v/>
      </c>
      <c r="Q226" s="531"/>
      <c r="R226" s="29" t="str">
        <f>+IF(L226=0,"",'Ark1'!AK1184)</f>
        <v/>
      </c>
      <c r="S226" s="53"/>
      <c r="T226" s="238" t="str">
        <f>+IF(H226=0,"",'Ark1'!T1184)</f>
        <v/>
      </c>
      <c r="U226" s="239" t="str">
        <f>+IF(H226=0,"",'Ark1'!W1184)</f>
        <v/>
      </c>
      <c r="V226" s="239" t="str">
        <f>+IF(H226=0,"",'Ark1'!X1184)</f>
        <v/>
      </c>
      <c r="W226" s="239" t="str">
        <f>+IF(H226=0,"",'Ark1'!Y1184)</f>
        <v/>
      </c>
      <c r="X226" s="239" t="str">
        <f>+IF(H226=0,"",'Ark1'!Z1184)</f>
        <v/>
      </c>
      <c r="Y226" s="239" t="str">
        <f>+IF(H226=0,"",'Ark1'!Z1184)</f>
        <v/>
      </c>
      <c r="Z226" s="238" t="str">
        <f>+IF(H226=0,"",'Ark1'!AC1184)</f>
        <v/>
      </c>
      <c r="AA226" s="239" t="str">
        <f>+IF(H226=0,"",'Ark1'!AE1184)</f>
        <v/>
      </c>
      <c r="AB226" s="239" t="str">
        <f t="shared" si="211"/>
        <v/>
      </c>
      <c r="AC226" s="237" t="str">
        <f t="shared" si="212"/>
        <v/>
      </c>
      <c r="AD226" s="216"/>
      <c r="AE226" s="27"/>
      <c r="AG226" s="29"/>
      <c r="AH226" s="27"/>
      <c r="AI226" s="28"/>
      <c r="AJ226" s="28"/>
      <c r="AN226" s="28"/>
    </row>
    <row r="227" spans="1:70" ht="15" customHeight="1">
      <c r="A227" s="216"/>
      <c r="B227" s="240">
        <f>+'Ark1'!C1185</f>
        <v>2024</v>
      </c>
      <c r="C227" s="236">
        <f>+'Ark1'!L1185</f>
        <v>15</v>
      </c>
      <c r="D227" s="236" t="str">
        <f>VLOOKUP(C227,RNR!$F$16:$G$31,2)</f>
        <v>E+</v>
      </c>
      <c r="E227" s="236">
        <f>+'Ark1'!D1185</f>
        <v>5</v>
      </c>
      <c r="F227" s="236" t="str">
        <f>VLOOKUP(E227,RNR!$D$2:$E$13,2)</f>
        <v>Mai</v>
      </c>
      <c r="G227" s="353">
        <f>+'Ark1'!Q1185</f>
        <v>0</v>
      </c>
      <c r="H227" s="353">
        <f>+'Ark1'!R1185</f>
        <v>0</v>
      </c>
      <c r="I227" s="238" t="str">
        <f>+IF(H227=0,"",'Ark1'!AG1185)</f>
        <v/>
      </c>
      <c r="J227" s="238" t="str">
        <f>+IF(H227=0,"",'Ark1'!AH1185)</f>
        <v/>
      </c>
      <c r="K227" s="216"/>
      <c r="L227" s="468">
        <f>+'Ark1'!AI1185</f>
        <v>0</v>
      </c>
      <c r="M227" s="216"/>
      <c r="N227" s="32" t="str">
        <f>+IF(H227=0,"",'Ark1'!U1185)</f>
        <v/>
      </c>
      <c r="O227" s="53"/>
      <c r="P227" s="29" t="str">
        <f>+IF(L227=0,"",'Ark1'!AJ1185)</f>
        <v/>
      </c>
      <c r="Q227" s="216"/>
      <c r="R227" s="29" t="str">
        <f>+IF(L227=0,"",'Ark1'!AK1185)</f>
        <v/>
      </c>
      <c r="S227" s="53"/>
      <c r="T227" s="238" t="str">
        <f>+IF(H227=0,"",'Ark1'!T1185)</f>
        <v/>
      </c>
      <c r="U227" s="239" t="str">
        <f>+IF(H227=0,"",'Ark1'!W1185)</f>
        <v/>
      </c>
      <c r="V227" s="239" t="str">
        <f>+IF(H227=0,"",'Ark1'!X1185)</f>
        <v/>
      </c>
      <c r="W227" s="239" t="str">
        <f>+IF(H227=0,"",'Ark1'!Y1185)</f>
        <v/>
      </c>
      <c r="X227" s="239" t="str">
        <f>+IF(H227=0,"",'Ark1'!Z1185)</f>
        <v/>
      </c>
      <c r="Y227" s="239" t="str">
        <f>+IF(H227=0,"",'Ark1'!Z1185)</f>
        <v/>
      </c>
      <c r="Z227" s="238" t="str">
        <f>+IF(H227=0,"",'Ark1'!AC1185)</f>
        <v/>
      </c>
      <c r="AA227" s="239" t="str">
        <f>+IF(H227=0,"",'Ark1'!AE1185)</f>
        <v/>
      </c>
      <c r="AB227" s="239" t="str">
        <f t="shared" ref="AB227:AB234" si="213">+IF(H227=0,"",+N227/C227)</f>
        <v/>
      </c>
      <c r="AC227" s="237" t="str">
        <f t="shared" ref="AC227:AC234" si="214">+IF(H227=0,"",G227/H227)</f>
        <v/>
      </c>
      <c r="AD227" s="216"/>
      <c r="AE227" s="27"/>
      <c r="AG227" s="29"/>
      <c r="AH227" s="27"/>
      <c r="AI227" s="28"/>
      <c r="AJ227" s="28"/>
      <c r="AN227" s="28"/>
    </row>
    <row r="228" spans="1:70" ht="15" customHeight="1">
      <c r="A228" s="216"/>
      <c r="B228" s="240">
        <f>+'Ark1'!C1186</f>
        <v>2024</v>
      </c>
      <c r="C228" s="236">
        <f>+'Ark1'!L1186</f>
        <v>15</v>
      </c>
      <c r="D228" s="236" t="str">
        <f>VLOOKUP(C228,RNR!$F$16:$G$31,2)</f>
        <v>E+</v>
      </c>
      <c r="E228" s="236">
        <f>+'Ark1'!D1186</f>
        <v>6</v>
      </c>
      <c r="F228" s="236" t="str">
        <f>VLOOKUP(E228,RNR!$D$2:$E$13,2)</f>
        <v>Jun</v>
      </c>
      <c r="G228" s="353">
        <f>+'Ark1'!Q1186</f>
        <v>0</v>
      </c>
      <c r="H228" s="353">
        <f>+'Ark1'!R1186</f>
        <v>0</v>
      </c>
      <c r="I228" s="238" t="str">
        <f>+IF(H228=0,"",'Ark1'!AG1186)</f>
        <v/>
      </c>
      <c r="J228" s="238" t="str">
        <f>+IF(H228=0,"",'Ark1'!AH1186)</f>
        <v/>
      </c>
      <c r="K228" s="216"/>
      <c r="L228" s="468">
        <f>+'Ark1'!AI1186</f>
        <v>0</v>
      </c>
      <c r="M228" s="216"/>
      <c r="N228" s="32" t="str">
        <f>+IF(H228=0,"",'Ark1'!U1186)</f>
        <v/>
      </c>
      <c r="O228" s="53"/>
      <c r="P228" s="29" t="str">
        <f>+IF(L228=0,"",'Ark1'!AJ1186)</f>
        <v/>
      </c>
      <c r="Q228" s="216"/>
      <c r="R228" s="29" t="str">
        <f>+IF(L228=0,"",'Ark1'!AK1186)</f>
        <v/>
      </c>
      <c r="S228" s="53"/>
      <c r="T228" s="238" t="str">
        <f>+IF(H228=0,"",'Ark1'!T1186)</f>
        <v/>
      </c>
      <c r="U228" s="239" t="str">
        <f>+IF(H228=0,"",'Ark1'!W1186)</f>
        <v/>
      </c>
      <c r="V228" s="239" t="str">
        <f>+IF(H228=0,"",'Ark1'!X1186)</f>
        <v/>
      </c>
      <c r="W228" s="239" t="str">
        <f>+IF(H228=0,"",'Ark1'!Y1186)</f>
        <v/>
      </c>
      <c r="X228" s="239" t="str">
        <f>+IF(H228=0,"",'Ark1'!Z1186)</f>
        <v/>
      </c>
      <c r="Y228" s="239" t="str">
        <f>+IF(H228=0,"",'Ark1'!Z1186)</f>
        <v/>
      </c>
      <c r="Z228" s="238" t="str">
        <f>+IF(H228=0,"",'Ark1'!AC1186)</f>
        <v/>
      </c>
      <c r="AA228" s="239" t="str">
        <f>+IF(H228=0,"",'Ark1'!AE1186)</f>
        <v/>
      </c>
      <c r="AB228" s="239" t="str">
        <f t="shared" si="213"/>
        <v/>
      </c>
      <c r="AC228" s="237" t="str">
        <f t="shared" si="214"/>
        <v/>
      </c>
      <c r="AD228" s="216"/>
      <c r="AE228" s="27"/>
      <c r="AG228" s="29"/>
      <c r="AH228" s="27"/>
      <c r="AI228" s="28"/>
      <c r="AJ228" s="28"/>
      <c r="AN228" s="28"/>
    </row>
    <row r="229" spans="1:70" ht="15" customHeight="1">
      <c r="A229" s="216"/>
      <c r="B229" s="240">
        <f>+'Ark1'!C1187</f>
        <v>2024</v>
      </c>
      <c r="C229" s="236">
        <f>+'Ark1'!L1187</f>
        <v>15</v>
      </c>
      <c r="D229" s="236" t="str">
        <f>VLOOKUP(C229,RNR!$F$16:$G$31,2)</f>
        <v>E+</v>
      </c>
      <c r="E229" s="236">
        <f>+'Ark1'!D1187</f>
        <v>7</v>
      </c>
      <c r="F229" s="236" t="str">
        <f>VLOOKUP(E229,RNR!$D$2:$E$13,2)</f>
        <v>Jul</v>
      </c>
      <c r="G229" s="353">
        <f>+'Ark1'!Q1187</f>
        <v>0</v>
      </c>
      <c r="H229" s="353">
        <f>+'Ark1'!R1187</f>
        <v>0</v>
      </c>
      <c r="I229" s="238" t="str">
        <f>+IF(H229=0,"",'Ark1'!AG1187)</f>
        <v/>
      </c>
      <c r="J229" s="238" t="str">
        <f>+IF(H229=0,"",'Ark1'!AH1187)</f>
        <v/>
      </c>
      <c r="K229" s="216"/>
      <c r="L229" s="468">
        <f>+'Ark1'!AI1187</f>
        <v>0</v>
      </c>
      <c r="M229" s="216"/>
      <c r="N229" s="32" t="str">
        <f>+IF(H229=0,"",'Ark1'!U1187)</f>
        <v/>
      </c>
      <c r="O229" s="53"/>
      <c r="P229" s="29" t="str">
        <f>+IF(L229=0,"",'Ark1'!AJ1187)</f>
        <v/>
      </c>
      <c r="Q229" s="216"/>
      <c r="R229" s="29" t="str">
        <f>+IF(L229=0,"",'Ark1'!AK1187)</f>
        <v/>
      </c>
      <c r="S229" s="53"/>
      <c r="T229" s="238" t="str">
        <f>+IF(H229=0,"",'Ark1'!T1187)</f>
        <v/>
      </c>
      <c r="U229" s="239" t="str">
        <f>+IF(H229=0,"",'Ark1'!W1187)</f>
        <v/>
      </c>
      <c r="V229" s="239" t="str">
        <f>+IF(H229=0,"",'Ark1'!X1187)</f>
        <v/>
      </c>
      <c r="W229" s="239" t="str">
        <f>+IF(H229=0,"",'Ark1'!Y1187)</f>
        <v/>
      </c>
      <c r="X229" s="239" t="str">
        <f>+IF(H229=0,"",'Ark1'!Z1187)</f>
        <v/>
      </c>
      <c r="Y229" s="239" t="str">
        <f>+IF(H229=0,"",'Ark1'!Z1187)</f>
        <v/>
      </c>
      <c r="Z229" s="238" t="str">
        <f>+IF(H229=0,"",'Ark1'!AC1187)</f>
        <v/>
      </c>
      <c r="AA229" s="239" t="str">
        <f>+IF(H229=0,"",'Ark1'!AE1187)</f>
        <v/>
      </c>
      <c r="AB229" s="239" t="str">
        <f t="shared" si="213"/>
        <v/>
      </c>
      <c r="AC229" s="237" t="str">
        <f t="shared" si="214"/>
        <v/>
      </c>
      <c r="AD229" s="216"/>
      <c r="AE229" s="27"/>
      <c r="AG229" s="29"/>
      <c r="AH229" s="27"/>
      <c r="AI229" s="28"/>
      <c r="AJ229" s="28"/>
      <c r="AN229" s="28"/>
    </row>
    <row r="230" spans="1:70" ht="15" customHeight="1">
      <c r="A230" s="216"/>
      <c r="B230" s="240">
        <f>+'Ark1'!C1188</f>
        <v>2024</v>
      </c>
      <c r="C230" s="236">
        <f>+'Ark1'!L1188</f>
        <v>15</v>
      </c>
      <c r="D230" s="236" t="str">
        <f>VLOOKUP(C230,RNR!$F$16:$G$31,2)</f>
        <v>E+</v>
      </c>
      <c r="E230" s="236">
        <f>+'Ark1'!D1188</f>
        <v>8</v>
      </c>
      <c r="F230" s="236" t="str">
        <f>VLOOKUP(E230,RNR!$D$2:$E$13,2)</f>
        <v>Aug</v>
      </c>
      <c r="G230" s="353">
        <f>+'Ark1'!Q1188</f>
        <v>0</v>
      </c>
      <c r="H230" s="353">
        <f>+'Ark1'!R1188</f>
        <v>0</v>
      </c>
      <c r="I230" s="238" t="str">
        <f>+IF(H230=0,"",'Ark1'!AG1188)</f>
        <v/>
      </c>
      <c r="J230" s="238" t="str">
        <f>+IF(H230=0,"",'Ark1'!AH1188)</f>
        <v/>
      </c>
      <c r="K230" s="216"/>
      <c r="L230" s="468">
        <f>+'Ark1'!AI1188</f>
        <v>0</v>
      </c>
      <c r="M230" s="216"/>
      <c r="N230" s="32" t="str">
        <f>+IF(H230=0,"",'Ark1'!U1188)</f>
        <v/>
      </c>
      <c r="O230" s="53"/>
      <c r="P230" s="29" t="str">
        <f>+IF(L230=0,"",'Ark1'!AJ1188)</f>
        <v/>
      </c>
      <c r="Q230" s="216"/>
      <c r="R230" s="29" t="str">
        <f>+IF(L230=0,"",'Ark1'!AK1188)</f>
        <v/>
      </c>
      <c r="S230" s="53"/>
      <c r="T230" s="238" t="str">
        <f>+IF(H230=0,"",'Ark1'!T1188)</f>
        <v/>
      </c>
      <c r="U230" s="239" t="str">
        <f>+IF(H230=0,"",'Ark1'!W1188)</f>
        <v/>
      </c>
      <c r="V230" s="239" t="str">
        <f>+IF(H230=0,"",'Ark1'!X1188)</f>
        <v/>
      </c>
      <c r="W230" s="239" t="str">
        <f>+IF(H230=0,"",'Ark1'!Y1188)</f>
        <v/>
      </c>
      <c r="X230" s="239" t="str">
        <f>+IF(H230=0,"",'Ark1'!Z1188)</f>
        <v/>
      </c>
      <c r="Y230" s="239" t="str">
        <f>+IF(H230=0,"",'Ark1'!Z1188)</f>
        <v/>
      </c>
      <c r="Z230" s="238" t="str">
        <f>+IF(H230=0,"",'Ark1'!AC1188)</f>
        <v/>
      </c>
      <c r="AA230" s="239" t="str">
        <f>+IF(H230=0,"",'Ark1'!AE1188)</f>
        <v/>
      </c>
      <c r="AB230" s="239" t="str">
        <f t="shared" si="213"/>
        <v/>
      </c>
      <c r="AC230" s="237" t="str">
        <f t="shared" si="214"/>
        <v/>
      </c>
      <c r="AD230" s="216"/>
      <c r="AE230" s="27"/>
      <c r="AG230" s="29"/>
      <c r="AH230" s="27"/>
      <c r="AI230" s="28"/>
      <c r="AJ230" s="28"/>
      <c r="AN230" s="28"/>
    </row>
    <row r="231" spans="1:70" ht="15" customHeight="1">
      <c r="A231" s="216"/>
      <c r="B231" s="240">
        <f>+'Ark1'!C1189</f>
        <v>2024</v>
      </c>
      <c r="C231" s="236">
        <f>+'Ark1'!L1189</f>
        <v>15</v>
      </c>
      <c r="D231" s="236" t="str">
        <f>VLOOKUP(C231,RNR!$F$16:$G$31,2)</f>
        <v>E+</v>
      </c>
      <c r="E231" s="236">
        <f>+'Ark1'!D1189</f>
        <v>9</v>
      </c>
      <c r="F231" s="236" t="str">
        <f>VLOOKUP(E231,RNR!$D$2:$E$13,2)</f>
        <v>Sep</v>
      </c>
      <c r="G231" s="353">
        <f>+'Ark1'!Q1189</f>
        <v>0</v>
      </c>
      <c r="H231" s="353">
        <f>+'Ark1'!R1189</f>
        <v>0</v>
      </c>
      <c r="I231" s="238" t="str">
        <f>+IF(H231=0,"",'Ark1'!AG1189)</f>
        <v/>
      </c>
      <c r="J231" s="238" t="str">
        <f>+IF(H231=0,"",'Ark1'!AH1189)</f>
        <v/>
      </c>
      <c r="K231" s="216"/>
      <c r="L231" s="468">
        <f>+'Ark1'!AI1189</f>
        <v>0</v>
      </c>
      <c r="M231" s="216"/>
      <c r="N231" s="32" t="str">
        <f>+IF(H231=0,"",'Ark1'!U1189)</f>
        <v/>
      </c>
      <c r="O231" s="53"/>
      <c r="P231" s="29" t="str">
        <f>+IF(L231=0,"",'Ark1'!AJ1189)</f>
        <v/>
      </c>
      <c r="Q231" s="216"/>
      <c r="R231" s="29" t="str">
        <f>+IF(L231=0,"",'Ark1'!AK1189)</f>
        <v/>
      </c>
      <c r="S231" s="53"/>
      <c r="T231" s="238" t="str">
        <f>+IF(H231=0,"",'Ark1'!T1189)</f>
        <v/>
      </c>
      <c r="U231" s="239" t="str">
        <f>+IF(H231=0,"",'Ark1'!W1189)</f>
        <v/>
      </c>
      <c r="V231" s="239" t="str">
        <f>+IF(H231=0,"",'Ark1'!X1189)</f>
        <v/>
      </c>
      <c r="W231" s="239" t="str">
        <f>+IF(H231=0,"",'Ark1'!Y1189)</f>
        <v/>
      </c>
      <c r="X231" s="239" t="str">
        <f>+IF(H231=0,"",'Ark1'!Z1189)</f>
        <v/>
      </c>
      <c r="Y231" s="239" t="str">
        <f>+IF(H231=0,"",'Ark1'!Z1189)</f>
        <v/>
      </c>
      <c r="Z231" s="238" t="str">
        <f>+IF(H231=0,"",'Ark1'!AC1189)</f>
        <v/>
      </c>
      <c r="AA231" s="239" t="str">
        <f>+IF(H231=0,"",'Ark1'!AE1189)</f>
        <v/>
      </c>
      <c r="AB231" s="239" t="str">
        <f t="shared" si="213"/>
        <v/>
      </c>
      <c r="AC231" s="237" t="str">
        <f t="shared" si="214"/>
        <v/>
      </c>
      <c r="AD231" s="216"/>
      <c r="AE231" s="27"/>
      <c r="AG231" s="29"/>
      <c r="AH231" s="27"/>
      <c r="AI231" s="28"/>
      <c r="AJ231" s="28"/>
      <c r="AN231" s="28"/>
    </row>
    <row r="232" spans="1:70" ht="15" customHeight="1">
      <c r="A232" s="216"/>
      <c r="B232" s="240">
        <f>+'Ark1'!C1190</f>
        <v>2024</v>
      </c>
      <c r="C232" s="236">
        <f>+'Ark1'!L1190</f>
        <v>15</v>
      </c>
      <c r="D232" s="236" t="str">
        <f>VLOOKUP(C232,RNR!$F$16:$G$31,2)</f>
        <v>E+</v>
      </c>
      <c r="E232" s="236">
        <f>+'Ark1'!D1190</f>
        <v>10</v>
      </c>
      <c r="F232" s="236" t="str">
        <f>VLOOKUP(E232,RNR!$D$2:$E$13,2)</f>
        <v>Okt</v>
      </c>
      <c r="G232" s="353">
        <f>+'Ark1'!Q1190</f>
        <v>0</v>
      </c>
      <c r="H232" s="353">
        <f>+'Ark1'!R1190</f>
        <v>0</v>
      </c>
      <c r="I232" s="238" t="str">
        <f>+IF(H232=0,"",'Ark1'!AG1190)</f>
        <v/>
      </c>
      <c r="J232" s="238" t="str">
        <f>+IF(H232=0,"",'Ark1'!AH1190)</f>
        <v/>
      </c>
      <c r="K232" s="216"/>
      <c r="L232" s="468">
        <f>+'Ark1'!AI1190</f>
        <v>0</v>
      </c>
      <c r="M232" s="216"/>
      <c r="N232" s="32" t="str">
        <f>+IF(H232=0,"",'Ark1'!U1190)</f>
        <v/>
      </c>
      <c r="O232" s="53"/>
      <c r="P232" s="29" t="str">
        <f>+IF(L232=0,"",'Ark1'!AJ1190)</f>
        <v/>
      </c>
      <c r="Q232" s="216"/>
      <c r="R232" s="29" t="str">
        <f>+IF(L232=0,"",'Ark1'!AK1190)</f>
        <v/>
      </c>
      <c r="S232" s="53"/>
      <c r="T232" s="238" t="str">
        <f>+IF(H232=0,"",'Ark1'!T1190)</f>
        <v/>
      </c>
      <c r="U232" s="239" t="str">
        <f>+IF(H232=0,"",'Ark1'!W1190)</f>
        <v/>
      </c>
      <c r="V232" s="239" t="str">
        <f>+IF(H232=0,"",'Ark1'!X1190)</f>
        <v/>
      </c>
      <c r="W232" s="239" t="str">
        <f>+IF(H232=0,"",'Ark1'!Y1190)</f>
        <v/>
      </c>
      <c r="X232" s="239" t="str">
        <f>+IF(H232=0,"",'Ark1'!Z1190)</f>
        <v/>
      </c>
      <c r="Y232" s="239" t="str">
        <f>+IF(H232=0,"",'Ark1'!Z1190)</f>
        <v/>
      </c>
      <c r="Z232" s="238" t="str">
        <f>+IF(H232=0,"",'Ark1'!AC1190)</f>
        <v/>
      </c>
      <c r="AA232" s="239" t="str">
        <f>+IF(H232=0,"",'Ark1'!AE1190)</f>
        <v/>
      </c>
      <c r="AB232" s="239" t="str">
        <f t="shared" si="213"/>
        <v/>
      </c>
      <c r="AC232" s="237" t="str">
        <f t="shared" si="214"/>
        <v/>
      </c>
      <c r="AD232" s="216"/>
      <c r="AE232" s="27"/>
      <c r="AG232" s="29"/>
      <c r="AH232" s="27"/>
      <c r="AI232" s="28"/>
      <c r="AJ232" s="28"/>
      <c r="AN232" s="28"/>
    </row>
    <row r="233" spans="1:70" ht="15" customHeight="1">
      <c r="A233" s="216"/>
      <c r="B233" s="240">
        <f>+'Ark1'!C1191</f>
        <v>2024</v>
      </c>
      <c r="C233" s="236">
        <f>+'Ark1'!L1191</f>
        <v>15</v>
      </c>
      <c r="D233" s="236" t="str">
        <f>VLOOKUP(C233,RNR!$F$16:$G$31,2)</f>
        <v>E+</v>
      </c>
      <c r="E233" s="236">
        <f>+'Ark1'!D1191</f>
        <v>11</v>
      </c>
      <c r="F233" s="236" t="str">
        <f>VLOOKUP(E233,RNR!$D$2:$E$13,2)</f>
        <v>Nov</v>
      </c>
      <c r="G233" s="353">
        <f>+'Ark1'!Q1191</f>
        <v>0</v>
      </c>
      <c r="H233" s="353">
        <f>+'Ark1'!R1191</f>
        <v>0</v>
      </c>
      <c r="I233" s="238" t="str">
        <f>+IF(H233=0,"",'Ark1'!AG1191)</f>
        <v/>
      </c>
      <c r="J233" s="238" t="str">
        <f>+IF(H233=0,"",'Ark1'!AH1191)</f>
        <v/>
      </c>
      <c r="K233" s="216"/>
      <c r="L233" s="468">
        <f>+'Ark1'!AI1191</f>
        <v>0</v>
      </c>
      <c r="M233" s="216"/>
      <c r="N233" s="32" t="str">
        <f>+IF(H233=0,"",'Ark1'!U1191)</f>
        <v/>
      </c>
      <c r="O233" s="53"/>
      <c r="P233" s="29" t="str">
        <f>+IF(L233=0,"",'Ark1'!AJ1191)</f>
        <v/>
      </c>
      <c r="Q233" s="216"/>
      <c r="R233" s="29" t="str">
        <f>+IF(L233=0,"",'Ark1'!AK1191)</f>
        <v/>
      </c>
      <c r="S233" s="53"/>
      <c r="T233" s="238" t="str">
        <f>+IF(H233=0,"",'Ark1'!T1191)</f>
        <v/>
      </c>
      <c r="U233" s="239" t="str">
        <f>+IF(H233=0,"",'Ark1'!W1191)</f>
        <v/>
      </c>
      <c r="V233" s="239" t="str">
        <f>+IF(H233=0,"",'Ark1'!X1191)</f>
        <v/>
      </c>
      <c r="W233" s="239" t="str">
        <f>+IF(H233=0,"",'Ark1'!Y1191)</f>
        <v/>
      </c>
      <c r="X233" s="239" t="str">
        <f>+IF(H233=0,"",'Ark1'!Z1191)</f>
        <v/>
      </c>
      <c r="Y233" s="239" t="str">
        <f>+IF(H233=0,"",'Ark1'!Z1191)</f>
        <v/>
      </c>
      <c r="Z233" s="238" t="str">
        <f>+IF(H233=0,"",'Ark1'!AC1191)</f>
        <v/>
      </c>
      <c r="AA233" s="239" t="str">
        <f>+IF(H233=0,"",'Ark1'!AE1191)</f>
        <v/>
      </c>
      <c r="AB233" s="239" t="str">
        <f t="shared" si="213"/>
        <v/>
      </c>
      <c r="AC233" s="237" t="str">
        <f t="shared" si="214"/>
        <v/>
      </c>
      <c r="AD233" s="216"/>
      <c r="AE233" s="27"/>
      <c r="AG233" s="29"/>
      <c r="AH233" s="27"/>
      <c r="AI233" s="28"/>
      <c r="AJ233" s="28"/>
      <c r="AN233" s="28"/>
    </row>
    <row r="234" spans="1:70" ht="15" customHeight="1">
      <c r="A234" s="216"/>
      <c r="B234" s="240">
        <f>+'Ark1'!C1192</f>
        <v>2024</v>
      </c>
      <c r="C234" s="236">
        <f>+'Ark1'!L1192</f>
        <v>15</v>
      </c>
      <c r="D234" s="236" t="str">
        <f>VLOOKUP(C234,RNR!$F$16:$G$31,2)</f>
        <v>E+</v>
      </c>
      <c r="E234" s="236">
        <f>+'Ark1'!D1192</f>
        <v>12</v>
      </c>
      <c r="F234" s="236" t="str">
        <f>VLOOKUP(E234,RNR!$D$2:$E$13,2)</f>
        <v>Des</v>
      </c>
      <c r="G234" s="353">
        <f>+'Ark1'!Q1192</f>
        <v>0</v>
      </c>
      <c r="H234" s="353">
        <f>+'Ark1'!R1192</f>
        <v>0</v>
      </c>
      <c r="I234" s="238" t="str">
        <f>+IF(H234=0,"",'Ark1'!AG1192)</f>
        <v/>
      </c>
      <c r="J234" s="238" t="str">
        <f>+IF(H234=0,"",'Ark1'!AH1192)</f>
        <v/>
      </c>
      <c r="K234" s="216"/>
      <c r="L234" s="468">
        <f>+'Ark1'!AI1192</f>
        <v>0</v>
      </c>
      <c r="M234" s="216"/>
      <c r="N234" s="32" t="str">
        <f>+IF(H234=0,"",'Ark1'!U1192)</f>
        <v/>
      </c>
      <c r="O234" s="53"/>
      <c r="P234" s="29" t="str">
        <f>+IF(L234=0,"",'Ark1'!AJ1192)</f>
        <v/>
      </c>
      <c r="Q234" s="216"/>
      <c r="R234" s="29" t="str">
        <f>+IF(L234=0,"",'Ark1'!AK1192)</f>
        <v/>
      </c>
      <c r="S234" s="53"/>
      <c r="T234" s="238" t="str">
        <f>+IF(H234=0,"",'Ark1'!T1192)</f>
        <v/>
      </c>
      <c r="U234" s="239" t="str">
        <f>+IF(H234=0,"",'Ark1'!W1192)</f>
        <v/>
      </c>
      <c r="V234" s="239" t="str">
        <f>+IF(H234=0,"",'Ark1'!X1192)</f>
        <v/>
      </c>
      <c r="W234" s="239" t="str">
        <f>+IF(H234=0,"",'Ark1'!Y1192)</f>
        <v/>
      </c>
      <c r="X234" s="239" t="str">
        <f>+IF(H234=0,"",'Ark1'!Z1192)</f>
        <v/>
      </c>
      <c r="Y234" s="239" t="str">
        <f>+IF(H234=0,"",'Ark1'!Z1192)</f>
        <v/>
      </c>
      <c r="Z234" s="238" t="str">
        <f>+IF(H234=0,"",'Ark1'!AC1192)</f>
        <v/>
      </c>
      <c r="AA234" s="239" t="str">
        <f>+IF(H234=0,"",'Ark1'!AE1192)</f>
        <v/>
      </c>
      <c r="AB234" s="239" t="str">
        <f t="shared" si="213"/>
        <v/>
      </c>
      <c r="AC234" s="237" t="str">
        <f t="shared" si="214"/>
        <v/>
      </c>
      <c r="AD234" s="216"/>
      <c r="AE234" s="27"/>
      <c r="AG234" s="29"/>
      <c r="AH234" s="27"/>
      <c r="AI234" s="28"/>
      <c r="AJ234" s="28"/>
      <c r="AN234" s="28"/>
    </row>
    <row r="235" spans="1:70" ht="15" customHeight="1">
      <c r="A235" s="216"/>
      <c r="B235" s="349"/>
      <c r="C235" s="349"/>
      <c r="D235" s="349"/>
      <c r="E235" s="349"/>
      <c r="F235" s="349"/>
      <c r="G235" s="349"/>
      <c r="H235" s="349"/>
      <c r="I235" s="216"/>
      <c r="J235" s="216"/>
      <c r="K235" s="216"/>
      <c r="L235" s="216"/>
      <c r="M235" s="216"/>
      <c r="N235" s="216"/>
      <c r="O235" s="216"/>
      <c r="P235" s="216"/>
      <c r="Q235" s="216"/>
      <c r="R235" s="216"/>
      <c r="S235" s="216"/>
      <c r="T235" s="216"/>
      <c r="U235" s="216"/>
      <c r="V235" s="216"/>
      <c r="W235" s="216"/>
      <c r="X235" s="216"/>
      <c r="Y235" s="216"/>
      <c r="Z235" s="216"/>
      <c r="AA235" s="216"/>
      <c r="AB235" s="216"/>
      <c r="AC235" s="216"/>
      <c r="AD235" s="216"/>
      <c r="AE235" s="27"/>
      <c r="AG235" s="29"/>
      <c r="AH235" s="27"/>
      <c r="AI235" s="28"/>
      <c r="AJ235" s="28"/>
      <c r="AN235" s="28"/>
    </row>
    <row r="236" spans="1:70" ht="15" customHeight="1">
      <c r="A236" s="216"/>
      <c r="B236" s="349"/>
      <c r="C236" s="349"/>
      <c r="D236" s="349"/>
      <c r="E236" s="349"/>
      <c r="F236" s="349"/>
      <c r="G236" s="349"/>
      <c r="H236" s="349"/>
      <c r="I236" s="216"/>
      <c r="J236" s="216"/>
      <c r="K236" s="216"/>
      <c r="L236" s="216"/>
      <c r="M236" s="216"/>
      <c r="N236" s="216"/>
      <c r="O236" s="216"/>
      <c r="P236" s="216"/>
      <c r="Q236" s="216"/>
      <c r="R236" s="216"/>
      <c r="S236" s="216"/>
      <c r="T236" s="216"/>
      <c r="U236" s="216"/>
      <c r="V236" s="216"/>
      <c r="W236" s="216"/>
      <c r="X236" s="216"/>
      <c r="Y236" s="216"/>
      <c r="Z236" s="216"/>
      <c r="AA236" s="216"/>
      <c r="AB236" s="216"/>
      <c r="AC236" s="216"/>
      <c r="AD236" s="216"/>
      <c r="AE236" s="219"/>
      <c r="AG236" s="29"/>
      <c r="AH236" s="27"/>
      <c r="AI236" s="220"/>
      <c r="AJ236" s="28"/>
      <c r="AN236" s="28"/>
      <c r="BF236" s="232"/>
    </row>
    <row r="237" spans="1:70" ht="15" customHeight="1">
      <c r="A237" s="289"/>
      <c r="B237" s="289"/>
      <c r="C237" s="289"/>
      <c r="D237" s="368"/>
      <c r="E237" s="368"/>
      <c r="F237" s="368"/>
      <c r="G237" s="368"/>
      <c r="H237" s="368"/>
      <c r="I237" s="289"/>
      <c r="J237" s="289"/>
      <c r="K237" s="289"/>
      <c r="L237" s="289"/>
      <c r="M237" s="289"/>
      <c r="N237" s="289"/>
      <c r="O237" s="289"/>
      <c r="P237" s="289"/>
      <c r="Q237" s="289"/>
      <c r="R237" s="289"/>
      <c r="S237" s="289"/>
      <c r="T237" s="289"/>
      <c r="U237" s="289"/>
      <c r="V237" s="289"/>
      <c r="W237" s="289"/>
      <c r="X237" s="289"/>
      <c r="Y237" s="289"/>
      <c r="Z237" s="289"/>
      <c r="AA237" s="289"/>
      <c r="AB237" s="289"/>
      <c r="AC237" s="289"/>
      <c r="AD237" s="289"/>
      <c r="AE237" s="219"/>
      <c r="AG237" s="29"/>
      <c r="AH237" s="27"/>
      <c r="AI237" s="220"/>
      <c r="AJ237" s="28"/>
      <c r="AN237" s="28"/>
      <c r="BF237" s="232"/>
    </row>
    <row r="238" spans="1:70" ht="15" customHeight="1">
      <c r="A238" s="289"/>
      <c r="B238" s="289"/>
      <c r="C238" s="330" t="s">
        <v>0</v>
      </c>
      <c r="D238" s="368"/>
      <c r="E238" s="539" t="str">
        <f>+D243</f>
        <v>P-</v>
      </c>
      <c r="F238" s="368"/>
      <c r="G238" s="368"/>
      <c r="H238" s="367">
        <f>SUM(H244:H258)</f>
        <v>48637</v>
      </c>
      <c r="I238" s="290"/>
      <c r="J238" s="290"/>
      <c r="K238" s="290"/>
      <c r="L238" s="290"/>
      <c r="M238" s="290"/>
      <c r="N238" s="265">
        <f>+Klasse!M252</f>
        <v>28.914038461538407</v>
      </c>
      <c r="O238" s="289"/>
      <c r="P238" s="289"/>
      <c r="Q238" s="289"/>
      <c r="R238" s="289"/>
      <c r="S238" s="289"/>
      <c r="T238" s="289"/>
      <c r="U238" s="291"/>
      <c r="V238" s="291"/>
      <c r="W238" s="291"/>
      <c r="X238" s="291"/>
      <c r="Y238" s="291"/>
      <c r="Z238" s="289"/>
      <c r="AA238" s="291"/>
      <c r="AB238" s="265">
        <f>+N238/C244</f>
        <v>28.914038461538407</v>
      </c>
      <c r="AC238" s="290"/>
      <c r="AD238" s="289"/>
      <c r="AE238" s="219"/>
      <c r="AG238" s="29"/>
      <c r="AH238" s="27"/>
      <c r="AI238" s="220"/>
      <c r="AJ238" s="28"/>
      <c r="AN238" s="28"/>
      <c r="BF238" s="232"/>
    </row>
    <row r="239" spans="1:70" ht="15" customHeight="1">
      <c r="A239" s="289"/>
      <c r="B239" s="289"/>
      <c r="C239" s="289"/>
      <c r="D239" s="368"/>
      <c r="E239" s="368"/>
      <c r="F239" s="368"/>
      <c r="G239" s="368"/>
      <c r="H239" s="368"/>
      <c r="I239" s="290"/>
      <c r="J239" s="290"/>
      <c r="K239" s="290"/>
      <c r="L239" s="290"/>
      <c r="M239" s="290"/>
      <c r="N239" s="289"/>
      <c r="O239" s="289"/>
      <c r="P239" s="289"/>
      <c r="Q239" s="289"/>
      <c r="R239" s="289"/>
      <c r="S239" s="289"/>
      <c r="T239" s="289"/>
      <c r="U239" s="291"/>
      <c r="V239" s="291"/>
      <c r="W239" s="291"/>
      <c r="X239" s="291"/>
      <c r="Y239" s="291"/>
      <c r="Z239" s="289"/>
      <c r="AA239" s="291"/>
      <c r="AB239" s="291"/>
      <c r="AC239" s="291"/>
      <c r="AD239" s="289"/>
      <c r="AE239" s="219"/>
      <c r="AG239" s="29"/>
      <c r="AH239" s="27"/>
      <c r="AI239" s="220"/>
      <c r="AJ239" s="28"/>
      <c r="AN239" s="28"/>
      <c r="BF239" s="232" t="e">
        <f>1+#REF!</f>
        <v>#REF!</v>
      </c>
      <c r="BG239" s="28">
        <v>20.659867330016564</v>
      </c>
      <c r="BH239" s="28">
        <f t="shared" ref="BH239" si="215">+BG239</f>
        <v>20.659867330016564</v>
      </c>
      <c r="BI239" s="28">
        <f t="shared" ref="BI239" si="216">+BH239</f>
        <v>20.659867330016564</v>
      </c>
      <c r="BJ239" s="28">
        <f t="shared" ref="BJ239" si="217">+BI239</f>
        <v>20.659867330016564</v>
      </c>
      <c r="BK239" s="28">
        <f t="shared" ref="BK239" si="218">+BJ239</f>
        <v>20.659867330016564</v>
      </c>
      <c r="BL239" s="28">
        <f t="shared" ref="BL239" si="219">+BK239</f>
        <v>20.659867330016564</v>
      </c>
      <c r="BM239" s="28">
        <f t="shared" ref="BM239" si="220">+BL239</f>
        <v>20.659867330016564</v>
      </c>
      <c r="BN239" s="28">
        <f t="shared" ref="BN239" si="221">+BM239</f>
        <v>20.659867330016564</v>
      </c>
      <c r="BO239" s="28">
        <f t="shared" ref="BO239" si="222">+BN239</f>
        <v>20.659867330016564</v>
      </c>
      <c r="BP239" s="28">
        <f t="shared" ref="BP239" si="223">+BO239</f>
        <v>20.659867330016564</v>
      </c>
      <c r="BQ239" s="28">
        <f t="shared" ref="BQ239" si="224">+BP239</f>
        <v>20.659867330016564</v>
      </c>
      <c r="BR239" s="28">
        <f t="shared" ref="BR239" si="225">+BQ239</f>
        <v>20.659867330016564</v>
      </c>
    </row>
    <row r="240" spans="1:70" ht="15" customHeight="1">
      <c r="A240" s="289"/>
      <c r="B240" s="289">
        <f>+'Ark1'!C1193</f>
        <v>2023</v>
      </c>
      <c r="C240" s="236">
        <f>+'Ark1'!L1193</f>
        <v>1</v>
      </c>
      <c r="D240" s="236" t="str">
        <f>VLOOKUP(C240,RNR!$F$16:$G$31,2)</f>
        <v>P-</v>
      </c>
      <c r="E240" s="236">
        <f>+'Ark1'!D1193</f>
        <v>1</v>
      </c>
      <c r="F240" s="236" t="str">
        <f>VLOOKUP(E240,RNR!$D$2:$E$13,2)</f>
        <v>Jan</v>
      </c>
      <c r="G240" s="353">
        <f>+'Ark1'!Q1193</f>
        <v>0</v>
      </c>
      <c r="H240" s="353">
        <f>+'Ark1'!R1193</f>
        <v>0</v>
      </c>
      <c r="I240" s="238" t="str">
        <f>+IF(H240=0,"",'Ark1'!AG1193)</f>
        <v/>
      </c>
      <c r="J240" s="238" t="str">
        <f>+IF(H240=0,"",'Ark1'!AH1193)</f>
        <v/>
      </c>
      <c r="K240" s="216"/>
      <c r="L240" s="468">
        <f>+'Ark1'!AI1193</f>
        <v>0</v>
      </c>
      <c r="M240" s="216"/>
      <c r="N240" s="32" t="str">
        <f>+IF(H240=0,"",'Ark1'!U1193)</f>
        <v/>
      </c>
      <c r="O240" s="53"/>
      <c r="P240" s="29" t="str">
        <f>+IF(L240=0,"",'Ark1'!AJ1193)</f>
        <v/>
      </c>
      <c r="Q240" s="216"/>
      <c r="R240" s="29" t="str">
        <f>+IF(L240=0,"",'Ark1'!AK1193)</f>
        <v/>
      </c>
      <c r="S240" s="53"/>
      <c r="T240" s="238" t="str">
        <f>+IF(H240=0,"",'Ark1'!T1193)</f>
        <v/>
      </c>
      <c r="U240" s="239" t="str">
        <f>+IF(H240=0,"",'Ark1'!W1193)</f>
        <v/>
      </c>
      <c r="V240" s="239" t="str">
        <f>+IF(H240=0,"",'Ark1'!X1193)</f>
        <v/>
      </c>
      <c r="W240" s="239" t="str">
        <f>+IF(H240=0,"",'Ark1'!Y1193)</f>
        <v/>
      </c>
      <c r="X240" s="239" t="str">
        <f>+IF(H240=0,"",'Ark1'!Z1193)</f>
        <v/>
      </c>
      <c r="Y240" s="239" t="str">
        <f>+IF(H240=0,"",'Ark1'!Z1193)</f>
        <v/>
      </c>
      <c r="Z240" s="238" t="str">
        <f>+IF(H240=0,"",'Ark1'!AC1193)</f>
        <v/>
      </c>
      <c r="AA240" s="239" t="str">
        <f>+IF(H240=0,"",'Ark1'!AE1193)</f>
        <v/>
      </c>
      <c r="AB240" s="239" t="str">
        <f t="shared" ref="AB240:AB251" si="226">+IF(H240=0,"",+N240/C240)</f>
        <v/>
      </c>
      <c r="AC240" s="237" t="str">
        <f t="shared" ref="AC240:AC251" si="227">+IF(H240=0,"",G240/H240)</f>
        <v/>
      </c>
      <c r="AD240" s="289"/>
      <c r="AE240" s="27"/>
      <c r="AG240" s="29"/>
      <c r="AH240" s="27"/>
      <c r="AI240" s="28"/>
      <c r="AJ240" s="28"/>
      <c r="AN240" s="28"/>
    </row>
    <row r="241" spans="1:70" ht="15" customHeight="1">
      <c r="A241" s="289"/>
      <c r="B241" s="289">
        <f>+'Ark1'!C1194</f>
        <v>2023</v>
      </c>
      <c r="C241" s="236">
        <f>+'Ark1'!L1194</f>
        <v>1</v>
      </c>
      <c r="D241" s="236" t="str">
        <f>VLOOKUP(C241,RNR!$F$16:$G$31,2)</f>
        <v>P-</v>
      </c>
      <c r="E241" s="236">
        <f>+'Ark1'!D1194</f>
        <v>2</v>
      </c>
      <c r="F241" s="236" t="str">
        <f>VLOOKUP(E241,RNR!$D$2:$E$13,2)</f>
        <v>Feb</v>
      </c>
      <c r="G241" s="353">
        <f>+'Ark1'!Q1194</f>
        <v>1</v>
      </c>
      <c r="H241" s="353">
        <f>+'Ark1'!R1194</f>
        <v>1</v>
      </c>
      <c r="I241" s="238">
        <f>+IF(H241=0,"",'Ark1'!AG1194)</f>
        <v>3.257777944843316E-2</v>
      </c>
      <c r="J241" s="238">
        <f>+IF(H241=0,"",'Ark1'!AH1194)</f>
        <v>0</v>
      </c>
      <c r="K241" s="216"/>
      <c r="L241" s="468">
        <f>+'Ark1'!AI1194</f>
        <v>0</v>
      </c>
      <c r="M241" s="216"/>
      <c r="N241" s="32">
        <f>+IF(H241=0,"",'Ark1'!U1194)</f>
        <v>5.2</v>
      </c>
      <c r="O241" s="53"/>
      <c r="P241" s="29" t="str">
        <f>+IF(L241=0,"",'Ark1'!AJ1194)</f>
        <v/>
      </c>
      <c r="Q241" s="216"/>
      <c r="R241" s="29" t="str">
        <f>+IF(L241=0,"",'Ark1'!AK1194)</f>
        <v/>
      </c>
      <c r="S241" s="53"/>
      <c r="T241" s="238">
        <f>+IF(H241=0,"",'Ark1'!T1194)</f>
        <v>2</v>
      </c>
      <c r="U241" s="239">
        <f>+IF(H241=0,"",'Ark1'!W1194)</f>
        <v>0</v>
      </c>
      <c r="V241" s="239">
        <f>+IF(H241=0,"",'Ark1'!X1194)</f>
        <v>0</v>
      </c>
      <c r="W241" s="239">
        <f>+IF(H241=0,"",'Ark1'!Y1194)</f>
        <v>0</v>
      </c>
      <c r="X241" s="239">
        <f>+IF(H241=0,"",'Ark1'!Z1194)</f>
        <v>0</v>
      </c>
      <c r="Y241" s="239">
        <f>+IF(H241=0,"",'Ark1'!Z1194)</f>
        <v>0</v>
      </c>
      <c r="Z241" s="238">
        <f>+IF(H241=0,"",'Ark1'!AC1194)</f>
        <v>0</v>
      </c>
      <c r="AA241" s="239">
        <f>+IF(H241=0,"",'Ark1'!AE1194)</f>
        <v>0</v>
      </c>
      <c r="AB241" s="239">
        <f t="shared" si="226"/>
        <v>5.2</v>
      </c>
      <c r="AC241" s="237">
        <f t="shared" si="227"/>
        <v>1</v>
      </c>
      <c r="AD241" s="289"/>
      <c r="AE241" s="27"/>
      <c r="AG241" s="29"/>
      <c r="AH241" s="27"/>
      <c r="AI241" s="28"/>
      <c r="AJ241" s="28"/>
      <c r="AN241" s="28"/>
    </row>
    <row r="242" spans="1:70" ht="15" customHeight="1">
      <c r="A242" s="289"/>
      <c r="B242" s="289">
        <f>+'Ark1'!C1195</f>
        <v>2023</v>
      </c>
      <c r="C242" s="236">
        <f>+'Ark1'!L1195</f>
        <v>1</v>
      </c>
      <c r="D242" s="236" t="str">
        <f>VLOOKUP(C242,RNR!$F$16:$G$31,2)</f>
        <v>P-</v>
      </c>
      <c r="E242" s="236">
        <f>+'Ark1'!D1195</f>
        <v>3</v>
      </c>
      <c r="F242" s="236" t="str">
        <f>VLOOKUP(E242,RNR!$D$2:$E$13,2)</f>
        <v>Mar</v>
      </c>
      <c r="G242" s="353">
        <f>+'Ark1'!Q1195</f>
        <v>3</v>
      </c>
      <c r="H242" s="353">
        <f>+'Ark1'!R1195</f>
        <v>3</v>
      </c>
      <c r="I242" s="238">
        <f>+IF(H242=0,"",'Ark1'!AG1195)</f>
        <v>3.2196108725651658E-2</v>
      </c>
      <c r="J242" s="238">
        <f>+IF(H242=0,"",'Ark1'!AH1195)</f>
        <v>33.333333333333343</v>
      </c>
      <c r="K242" s="216"/>
      <c r="L242" s="468">
        <f>+'Ark1'!AI1195</f>
        <v>0</v>
      </c>
      <c r="M242" s="216"/>
      <c r="N242" s="32">
        <f>+IF(H242=0,"",'Ark1'!U1195)</f>
        <v>10.6</v>
      </c>
      <c r="O242" s="53"/>
      <c r="P242" s="29" t="str">
        <f>+IF(L242=0,"",'Ark1'!AJ1195)</f>
        <v/>
      </c>
      <c r="Q242" s="216"/>
      <c r="R242" s="29" t="str">
        <f>+IF(L242=0,"",'Ark1'!AK1195)</f>
        <v/>
      </c>
      <c r="S242" s="53"/>
      <c r="T242" s="238">
        <f>+IF(H242=0,"",'Ark1'!T1195)</f>
        <v>3</v>
      </c>
      <c r="U242" s="239">
        <f>+IF(H242=0,"",'Ark1'!W1195)</f>
        <v>0</v>
      </c>
      <c r="V242" s="239">
        <f>+IF(H242=0,"",'Ark1'!X1195)</f>
        <v>0</v>
      </c>
      <c r="W242" s="239">
        <f>+IF(H242=0,"",'Ark1'!Y1195)</f>
        <v>0</v>
      </c>
      <c r="X242" s="239">
        <f>+IF(H242=0,"",'Ark1'!Z1195)</f>
        <v>1.3490737563232087</v>
      </c>
      <c r="Y242" s="239">
        <f>+IF(H242=0,"",'Ark1'!Z1195)</f>
        <v>1.3490737563232087</v>
      </c>
      <c r="Z242" s="238">
        <f>+IF(H242=0,"",'Ark1'!AC1195)</f>
        <v>0</v>
      </c>
      <c r="AA242" s="239">
        <f>+IF(H242=0,"",'Ark1'!AE1195)</f>
        <v>0</v>
      </c>
      <c r="AB242" s="239">
        <f t="shared" si="226"/>
        <v>10.6</v>
      </c>
      <c r="AC242" s="237">
        <f t="shared" si="227"/>
        <v>1</v>
      </c>
      <c r="AD242" s="289"/>
      <c r="AE242" s="27"/>
      <c r="AG242" s="29"/>
      <c r="AH242" s="27"/>
      <c r="AI242" s="28"/>
      <c r="AJ242" s="28"/>
      <c r="AN242" s="28"/>
    </row>
    <row r="243" spans="1:70" ht="15" customHeight="1">
      <c r="A243" s="289"/>
      <c r="B243" s="289">
        <f>+'Ark1'!C1196</f>
        <v>2023</v>
      </c>
      <c r="C243" s="236">
        <f>+'Ark1'!L1196</f>
        <v>1</v>
      </c>
      <c r="D243" s="236" t="str">
        <f>VLOOKUP(C243,RNR!$F$16:$G$31,2)</f>
        <v>P-</v>
      </c>
      <c r="E243" s="236">
        <f>+'Ark1'!D1196</f>
        <v>4</v>
      </c>
      <c r="F243" s="236" t="str">
        <f>VLOOKUP(E243,RNR!$D$2:$E$13,2)</f>
        <v>Apr</v>
      </c>
      <c r="G243" s="353">
        <f>+'Ark1'!Q1196</f>
        <v>0</v>
      </c>
      <c r="H243" s="353">
        <f>+'Ark1'!R1196</f>
        <v>0</v>
      </c>
      <c r="I243" s="238" t="str">
        <f>+IF(H243=0,"",'Ark1'!AG1196)</f>
        <v/>
      </c>
      <c r="J243" s="238" t="str">
        <f>+IF(H243=0,"",'Ark1'!AH1196)</f>
        <v/>
      </c>
      <c r="K243" s="216"/>
      <c r="L243" s="468">
        <f>+'Ark1'!AI1196</f>
        <v>0</v>
      </c>
      <c r="M243" s="216"/>
      <c r="N243" s="32" t="str">
        <f>+IF(H243=0,"",'Ark1'!U1196)</f>
        <v/>
      </c>
      <c r="O243" s="53"/>
      <c r="P243" s="29" t="str">
        <f>+IF(L243=0,"",'Ark1'!AJ1196)</f>
        <v/>
      </c>
      <c r="Q243" s="216"/>
      <c r="R243" s="29" t="str">
        <f>+IF(L243=0,"",'Ark1'!AK1196)</f>
        <v/>
      </c>
      <c r="S243" s="53"/>
      <c r="T243" s="238" t="str">
        <f>+IF(H243=0,"",'Ark1'!T1196)</f>
        <v/>
      </c>
      <c r="U243" s="239" t="str">
        <f>+IF(H243=0,"",'Ark1'!W1196)</f>
        <v/>
      </c>
      <c r="V243" s="239" t="str">
        <f>+IF(H243=0,"",'Ark1'!X1196)</f>
        <v/>
      </c>
      <c r="W243" s="239" t="str">
        <f>+IF(H243=0,"",'Ark1'!Y1196)</f>
        <v/>
      </c>
      <c r="X243" s="239" t="str">
        <f>+IF(H243=0,"",'Ark1'!Z1196)</f>
        <v/>
      </c>
      <c r="Y243" s="239" t="str">
        <f>+IF(H243=0,"",'Ark1'!Z1196)</f>
        <v/>
      </c>
      <c r="Z243" s="238" t="str">
        <f>+IF(H243=0,"",'Ark1'!AC1196)</f>
        <v/>
      </c>
      <c r="AA243" s="239" t="str">
        <f>+IF(H243=0,"",'Ark1'!AE1196)</f>
        <v/>
      </c>
      <c r="AB243" s="239" t="str">
        <f t="shared" si="226"/>
        <v/>
      </c>
      <c r="AC243" s="237" t="str">
        <f t="shared" si="227"/>
        <v/>
      </c>
      <c r="AD243" s="289"/>
      <c r="AE243" s="27"/>
      <c r="AG243" s="29"/>
      <c r="AH243" s="27"/>
      <c r="AI243" s="28"/>
      <c r="AJ243" s="28"/>
      <c r="AN243" s="28"/>
    </row>
    <row r="244" spans="1:70" ht="15.6">
      <c r="A244" s="289"/>
      <c r="B244" s="289">
        <f>+'Ark1'!C1197</f>
        <v>2023</v>
      </c>
      <c r="C244" s="236">
        <f>+'Ark1'!L1197</f>
        <v>1</v>
      </c>
      <c r="D244" s="236" t="str">
        <f>VLOOKUP(C244,RNR!$F$16:$G$31,2)</f>
        <v>P-</v>
      </c>
      <c r="E244" s="236">
        <f>+'Ark1'!D1197</f>
        <v>5</v>
      </c>
      <c r="F244" s="236" t="str">
        <f>VLOOKUP(E244,RNR!$D$2:$E$13,2)</f>
        <v>Mai</v>
      </c>
      <c r="G244" s="353">
        <f>+'Ark1'!Q1197</f>
        <v>1</v>
      </c>
      <c r="H244" s="353">
        <f>+'Ark1'!R1197</f>
        <v>3</v>
      </c>
      <c r="I244" s="238">
        <f>+IF(H244=0,"",'Ark1'!AG1197)</f>
        <v>7.0435410728362124E-2</v>
      </c>
      <c r="J244" s="238">
        <f>+IF(H244=0,"",'Ark1'!AH1197)</f>
        <v>0</v>
      </c>
      <c r="K244" s="290"/>
      <c r="L244" s="468">
        <f>+'Ark1'!AI1197</f>
        <v>0</v>
      </c>
      <c r="M244" s="290"/>
      <c r="N244" s="32">
        <f>+IF(H244=0,"",'Ark1'!U1197)</f>
        <v>7.8333333333333313</v>
      </c>
      <c r="O244" s="289"/>
      <c r="P244" s="29" t="str">
        <f>+IF(L244=0,"",'Ark1'!AJ1197)</f>
        <v/>
      </c>
      <c r="Q244" s="289"/>
      <c r="R244" s="29" t="str">
        <f>+IF(L244=0,"",'Ark1'!AK1197)</f>
        <v/>
      </c>
      <c r="S244" s="289"/>
      <c r="T244" s="238">
        <f>+IF(H244=0,"",'Ark1'!T1197)</f>
        <v>2</v>
      </c>
      <c r="U244" s="239">
        <f>+IF(H244=0,"",'Ark1'!W1197)</f>
        <v>0</v>
      </c>
      <c r="V244" s="239">
        <f>+IF(H244=0,"",'Ark1'!X1197)</f>
        <v>0</v>
      </c>
      <c r="W244" s="239">
        <f>+IF(H244=0,"",'Ark1'!Y1197)</f>
        <v>0</v>
      </c>
      <c r="X244" s="239">
        <f>+IF(H244=0,"",'Ark1'!Z1197)</f>
        <v>0.71336448530109742</v>
      </c>
      <c r="Y244" s="239">
        <f>+IF(H244=0,"",'Ark1'!Z1197)</f>
        <v>0.71336448530109742</v>
      </c>
      <c r="Z244" s="238">
        <f>+IF(H244=0,"",'Ark1'!AC1197)</f>
        <v>0</v>
      </c>
      <c r="AA244" s="239">
        <f>+IF(H244=0,"",'Ark1'!AE1197)</f>
        <v>0</v>
      </c>
      <c r="AB244" s="239">
        <f t="shared" si="226"/>
        <v>7.8333333333333313</v>
      </c>
      <c r="AC244" s="237">
        <f t="shared" si="227"/>
        <v>0.33333333333333331</v>
      </c>
      <c r="AD244" s="289"/>
      <c r="AE244" s="27"/>
      <c r="AG244" s="29"/>
      <c r="AH244" s="27"/>
      <c r="AI244" s="28"/>
      <c r="AJ244" s="28"/>
      <c r="AN244" s="28"/>
    </row>
    <row r="245" spans="1:70" ht="15.6">
      <c r="A245" s="289"/>
      <c r="B245" s="289">
        <f>+'Ark1'!C1198</f>
        <v>2023</v>
      </c>
      <c r="C245" s="236">
        <f>+'Ark1'!L1198</f>
        <v>1</v>
      </c>
      <c r="D245" s="236" t="str">
        <f>VLOOKUP(C245,RNR!$F$16:$G$31,2)</f>
        <v>P-</v>
      </c>
      <c r="E245" s="236">
        <f>+'Ark1'!D1198</f>
        <v>6</v>
      </c>
      <c r="F245" s="236" t="str">
        <f>VLOOKUP(E245,RNR!$D$2:$E$13,2)</f>
        <v>Jun</v>
      </c>
      <c r="G245" s="353">
        <f>+'Ark1'!Q1198</f>
        <v>2</v>
      </c>
      <c r="H245" s="353">
        <f>+'Ark1'!R1198</f>
        <v>2</v>
      </c>
      <c r="I245" s="238">
        <f>+IF(H245=0,"",'Ark1'!AG1198)</f>
        <v>0.10653251461123024</v>
      </c>
      <c r="J245" s="238">
        <f>+IF(H245=0,"",'Ark1'!AH1198)</f>
        <v>0</v>
      </c>
      <c r="K245" s="290"/>
      <c r="L245" s="468">
        <f>+'Ark1'!AI1198</f>
        <v>0</v>
      </c>
      <c r="M245" s="290"/>
      <c r="N245" s="32">
        <f>+IF(H245=0,"",'Ark1'!U1198)</f>
        <v>14.4</v>
      </c>
      <c r="O245" s="289"/>
      <c r="P245" s="29" t="str">
        <f>+IF(L245=0,"",'Ark1'!AJ1198)</f>
        <v/>
      </c>
      <c r="Q245" s="289"/>
      <c r="R245" s="29" t="str">
        <f>+IF(L245=0,"",'Ark1'!AK1198)</f>
        <v/>
      </c>
      <c r="S245" s="289"/>
      <c r="T245" s="238">
        <f>+IF(H245=0,"",'Ark1'!T1198)</f>
        <v>3.5</v>
      </c>
      <c r="U245" s="239">
        <f>+IF(H245=0,"",'Ark1'!W1198)</f>
        <v>0</v>
      </c>
      <c r="V245" s="239">
        <f>+IF(H245=0,"",'Ark1'!X1198)</f>
        <v>50</v>
      </c>
      <c r="W245" s="239">
        <f>+IF(H245=0,"",'Ark1'!Y1198)</f>
        <v>0</v>
      </c>
      <c r="X245" s="239">
        <f>+IF(H245=0,"",'Ark1'!Z1198)</f>
        <v>2.3999999999999981</v>
      </c>
      <c r="Y245" s="239">
        <f>+IF(H245=0,"",'Ark1'!Z1198)</f>
        <v>2.3999999999999981</v>
      </c>
      <c r="Z245" s="238">
        <f>+IF(H245=0,"",'Ark1'!AC1198)</f>
        <v>0</v>
      </c>
      <c r="AA245" s="239">
        <f>+IF(H245=0,"",'Ark1'!AE1198)</f>
        <v>0</v>
      </c>
      <c r="AB245" s="239">
        <f t="shared" si="226"/>
        <v>14.4</v>
      </c>
      <c r="AC245" s="237">
        <f t="shared" si="227"/>
        <v>1</v>
      </c>
      <c r="AD245" s="289"/>
      <c r="AE245" s="27"/>
      <c r="AG245" s="29"/>
      <c r="AH245" s="27"/>
      <c r="AI245" s="28"/>
      <c r="AJ245" s="28"/>
      <c r="AN245" s="28"/>
    </row>
    <row r="246" spans="1:70" ht="15.6">
      <c r="A246" s="289"/>
      <c r="B246" s="289">
        <f>+'Ark1'!C1199</f>
        <v>2023</v>
      </c>
      <c r="C246" s="236">
        <f>+'Ark1'!L1199</f>
        <v>1</v>
      </c>
      <c r="D246" s="236" t="str">
        <f>VLOOKUP(C246,RNR!$F$16:$G$31,2)</f>
        <v>P-</v>
      </c>
      <c r="E246" s="236">
        <f>+'Ark1'!D1199</f>
        <v>7</v>
      </c>
      <c r="F246" s="236" t="str">
        <f>VLOOKUP(E246,RNR!$D$2:$E$13,2)</f>
        <v>Jul</v>
      </c>
      <c r="G246" s="353">
        <f>+'Ark1'!Q1199</f>
        <v>1</v>
      </c>
      <c r="H246" s="353">
        <f>+'Ark1'!R1199</f>
        <v>2</v>
      </c>
      <c r="I246" s="238">
        <f>+IF(H246=0,"",'Ark1'!AG1199)</f>
        <v>0.27723115385091401</v>
      </c>
      <c r="J246" s="238">
        <f>+IF(H246=0,"",'Ark1'!AH1199)</f>
        <v>0</v>
      </c>
      <c r="K246" s="290"/>
      <c r="L246" s="468">
        <f>+'Ark1'!AI1199</f>
        <v>2</v>
      </c>
      <c r="M246" s="290"/>
      <c r="N246" s="32">
        <f>+IF(H246=0,"",'Ark1'!U1199)</f>
        <v>11.2</v>
      </c>
      <c r="O246" s="289"/>
      <c r="P246" s="29">
        <f>+IF(L246=0,"",'Ark1'!AJ1199)</f>
        <v>118.4</v>
      </c>
      <c r="Q246" s="289"/>
      <c r="R246" s="29">
        <f>+IF(L246=0,"",'Ark1'!AK1199)</f>
        <v>6.7478110872011516</v>
      </c>
      <c r="S246" s="289"/>
      <c r="T246" s="238">
        <f>+IF(H246=0,"",'Ark1'!T1199)</f>
        <v>2</v>
      </c>
      <c r="U246" s="239">
        <f>+IF(H246=0,"",'Ark1'!W1199)</f>
        <v>0</v>
      </c>
      <c r="V246" s="239">
        <f>+IF(H246=0,"",'Ark1'!X1199)</f>
        <v>0</v>
      </c>
      <c r="W246" s="239">
        <f>+IF(H246=0,"",'Ark1'!Y1199)</f>
        <v>0</v>
      </c>
      <c r="X246" s="239">
        <f>+IF(H246=0,"",'Ark1'!Z1199)</f>
        <v>0.80000000000001803</v>
      </c>
      <c r="Y246" s="239">
        <f>+IF(H246=0,"",'Ark1'!Z1199)</f>
        <v>0.80000000000001803</v>
      </c>
      <c r="Z246" s="238">
        <f>+IF(H246=0,"",'Ark1'!AC1199)</f>
        <v>0</v>
      </c>
      <c r="AA246" s="239">
        <f>+IF(H246=0,"",'Ark1'!AE1199)</f>
        <v>0</v>
      </c>
      <c r="AB246" s="239">
        <f t="shared" si="226"/>
        <v>11.2</v>
      </c>
      <c r="AC246" s="237">
        <f t="shared" si="227"/>
        <v>0.5</v>
      </c>
      <c r="AD246" s="289"/>
      <c r="AG246" s="29"/>
      <c r="AH246" s="27"/>
      <c r="AK246" s="27"/>
      <c r="AL246" s="27"/>
      <c r="AM246" s="27"/>
      <c r="AO246" s="27"/>
      <c r="AP246" s="241"/>
      <c r="AQ246" s="27"/>
      <c r="AR246" s="27"/>
    </row>
    <row r="247" spans="1:70" ht="15.6">
      <c r="A247" s="289"/>
      <c r="B247" s="289">
        <f>+'Ark1'!C1200</f>
        <v>2023</v>
      </c>
      <c r="C247" s="236">
        <f>+'Ark1'!L1200</f>
        <v>1</v>
      </c>
      <c r="D247" s="236" t="str">
        <f>VLOOKUP(C247,RNR!$F$16:$G$31,2)</f>
        <v>P-</v>
      </c>
      <c r="E247" s="236">
        <f>+'Ark1'!D1200</f>
        <v>8</v>
      </c>
      <c r="F247" s="236" t="str">
        <f>VLOOKUP(E247,RNR!$D$2:$E$13,2)</f>
        <v>Aug</v>
      </c>
      <c r="G247" s="353">
        <f>+'Ark1'!Q1200</f>
        <v>10</v>
      </c>
      <c r="H247" s="353">
        <f>+'Ark1'!R1200</f>
        <v>11</v>
      </c>
      <c r="I247" s="238">
        <f>+IF(H247=0,"",'Ark1'!AG1200)</f>
        <v>7.4278986280270021E-2</v>
      </c>
      <c r="J247" s="238">
        <f>+IF(H247=0,"",'Ark1'!AH1200)</f>
        <v>0</v>
      </c>
      <c r="K247" s="290"/>
      <c r="L247" s="468">
        <f>+'Ark1'!AI1200</f>
        <v>3</v>
      </c>
      <c r="M247" s="290"/>
      <c r="N247" s="32">
        <f>+IF(H247=0,"",'Ark1'!U1200)</f>
        <v>11.109090909090909</v>
      </c>
      <c r="O247" s="289"/>
      <c r="P247" s="29">
        <f>+IF(L247=0,"",'Ark1'!AJ1200)</f>
        <v>111.1333333333333</v>
      </c>
      <c r="Q247" s="289"/>
      <c r="R247" s="29">
        <f>+IF(L247=0,"",'Ark1'!AK1200)</f>
        <v>10.168947965352036</v>
      </c>
      <c r="S247" s="289"/>
      <c r="T247" s="238">
        <f>+IF(H247=0,"",'Ark1'!T1200)</f>
        <v>2.0909090909090904</v>
      </c>
      <c r="U247" s="239">
        <f>+IF(H247=0,"",'Ark1'!W1200)</f>
        <v>0</v>
      </c>
      <c r="V247" s="239">
        <f>+IF(H247=0,"",'Ark1'!X1200)</f>
        <v>18.181818181818183</v>
      </c>
      <c r="W247" s="239">
        <f>+IF(H247=0,"",'Ark1'!Y1200)</f>
        <v>0</v>
      </c>
      <c r="X247" s="239">
        <f>+IF(H247=0,"",'Ark1'!Z1200)</f>
        <v>4.3880943359078373</v>
      </c>
      <c r="Y247" s="239">
        <f>+IF(H247=0,"",'Ark1'!Z1200)</f>
        <v>4.3880943359078373</v>
      </c>
      <c r="Z247" s="238">
        <f>+IF(H247=0,"",'Ark1'!AC1200)</f>
        <v>0</v>
      </c>
      <c r="AA247" s="239">
        <f>+IF(H247=0,"",'Ark1'!AE1200)</f>
        <v>0</v>
      </c>
      <c r="AB247" s="239">
        <f t="shared" si="226"/>
        <v>11.109090909090909</v>
      </c>
      <c r="AC247" s="237">
        <f t="shared" si="227"/>
        <v>0.90909090909090906</v>
      </c>
      <c r="AD247" s="289"/>
      <c r="AG247" s="29"/>
      <c r="AH247" s="27"/>
      <c r="AK247" s="27"/>
      <c r="AL247" s="27"/>
      <c r="AM247" s="27"/>
      <c r="AO247" s="27"/>
      <c r="AP247" s="241"/>
      <c r="AQ247" s="27"/>
      <c r="AR247" s="27"/>
    </row>
    <row r="248" spans="1:70" ht="15.6">
      <c r="A248" s="289"/>
      <c r="B248" s="289">
        <f>+'Ark1'!C1201</f>
        <v>2023</v>
      </c>
      <c r="C248" s="236">
        <f>+'Ark1'!L1201</f>
        <v>1</v>
      </c>
      <c r="D248" s="236" t="str">
        <f>VLOOKUP(C248,RNR!$F$16:$G$31,2)</f>
        <v>P-</v>
      </c>
      <c r="E248" s="236">
        <f>+'Ark1'!D1201</f>
        <v>9</v>
      </c>
      <c r="F248" s="236" t="str">
        <f>VLOOKUP(E248,RNR!$D$2:$E$13,2)</f>
        <v>Sep</v>
      </c>
      <c r="G248" s="353">
        <f>+'Ark1'!Q1201</f>
        <v>20</v>
      </c>
      <c r="H248" s="353">
        <f>+'Ark1'!R1201</f>
        <v>25</v>
      </c>
      <c r="I248" s="238">
        <f>+IF(H248=0,"",'Ark1'!AG1201)</f>
        <v>0.23450409247835161</v>
      </c>
      <c r="J248" s="238">
        <f>+IF(H248=0,"",'Ark1'!AH1201)</f>
        <v>4</v>
      </c>
      <c r="K248" s="290"/>
      <c r="L248" s="468">
        <f>+'Ark1'!AI1201</f>
        <v>5</v>
      </c>
      <c r="M248" s="290"/>
      <c r="N248" s="32">
        <f>+IF(H248=0,"",'Ark1'!U1201)</f>
        <v>16.331999999999997</v>
      </c>
      <c r="O248" s="289"/>
      <c r="P248" s="29">
        <f>+IF(L248=0,"",'Ark1'!AJ1201)</f>
        <v>105.84</v>
      </c>
      <c r="Q248" s="289"/>
      <c r="R248" s="29">
        <f>+IF(L248=0,"",'Ark1'!AK1201)</f>
        <v>11.766460024111032</v>
      </c>
      <c r="S248" s="289"/>
      <c r="T248" s="238">
        <f>+IF(H248=0,"",'Ark1'!T1201)</f>
        <v>3.16</v>
      </c>
      <c r="U248" s="239">
        <f>+IF(H248=0,"",'Ark1'!W1201)</f>
        <v>0</v>
      </c>
      <c r="V248" s="239">
        <f>+IF(H248=0,"",'Ark1'!X1201)</f>
        <v>44</v>
      </c>
      <c r="W248" s="239">
        <f>+IF(H248=0,"",'Ark1'!Y1201)</f>
        <v>12</v>
      </c>
      <c r="X248" s="239">
        <f>+IF(H248=0,"",'Ark1'!Z1201)</f>
        <v>4.6477280471215243</v>
      </c>
      <c r="Y248" s="239">
        <f>+IF(H248=0,"",'Ark1'!Z1201)</f>
        <v>4.6477280471215243</v>
      </c>
      <c r="Z248" s="238">
        <f>+IF(H248=0,"",'Ark1'!AC1201)</f>
        <v>0</v>
      </c>
      <c r="AA248" s="239">
        <f>+IF(H248=0,"",'Ark1'!AE1201)</f>
        <v>0</v>
      </c>
      <c r="AB248" s="239">
        <f t="shared" si="226"/>
        <v>16.331999999999997</v>
      </c>
      <c r="AC248" s="237">
        <f t="shared" si="227"/>
        <v>0.8</v>
      </c>
      <c r="AD248" s="289"/>
      <c r="AG248" s="29"/>
      <c r="AH248" s="27"/>
      <c r="AK248" s="27"/>
      <c r="AL248" s="27"/>
      <c r="AM248" s="27"/>
      <c r="AO248" s="27"/>
      <c r="AP248" s="241"/>
      <c r="AQ248" s="27"/>
      <c r="AR248" s="27"/>
    </row>
    <row r="249" spans="1:70" ht="15.6">
      <c r="A249" s="289"/>
      <c r="B249" s="289">
        <f>+'Ark1'!C1202</f>
        <v>2023</v>
      </c>
      <c r="C249" s="236">
        <f>+'Ark1'!L1202</f>
        <v>1</v>
      </c>
      <c r="D249" s="236" t="str">
        <f>VLOOKUP(C249,RNR!$F$16:$G$31,2)</f>
        <v>P-</v>
      </c>
      <c r="E249" s="236">
        <f>+'Ark1'!D1202</f>
        <v>10</v>
      </c>
      <c r="F249" s="236" t="str">
        <f>VLOOKUP(E249,RNR!$D$2:$E$13,2)</f>
        <v>Okt</v>
      </c>
      <c r="G249" s="353">
        <f>+'Ark1'!Q1202</f>
        <v>31</v>
      </c>
      <c r="H249" s="353">
        <f>+'Ark1'!R1202</f>
        <v>32</v>
      </c>
      <c r="I249" s="238">
        <f>+IF(H249=0,"",'Ark1'!AG1202)</f>
        <v>9.2202930008727438E-2</v>
      </c>
      <c r="J249" s="238">
        <f>+IF(H249=0,"",'Ark1'!AH1202)</f>
        <v>3.125</v>
      </c>
      <c r="K249" s="290"/>
      <c r="L249" s="468">
        <f>+'Ark1'!AI1202</f>
        <v>13</v>
      </c>
      <c r="M249" s="290"/>
      <c r="N249" s="32">
        <f>+IF(H249=0,"",'Ark1'!U1202)</f>
        <v>14.206250000000001</v>
      </c>
      <c r="O249" s="289"/>
      <c r="P249" s="29">
        <f>+IF(L249=0,"",'Ark1'!AJ1202)</f>
        <v>108.8153846153846</v>
      </c>
      <c r="Q249" s="289"/>
      <c r="R249" s="29">
        <f>+IF(L249=0,"",'Ark1'!AK1202)</f>
        <v>12.676087262090061</v>
      </c>
      <c r="S249" s="289"/>
      <c r="T249" s="238">
        <f>+IF(H249=0,"",'Ark1'!T1202)</f>
        <v>2.25</v>
      </c>
      <c r="U249" s="239">
        <f>+IF(H249=0,"",'Ark1'!W1202)</f>
        <v>0</v>
      </c>
      <c r="V249" s="239">
        <f>+IF(H249=0,"",'Ark1'!X1202)</f>
        <v>34.375</v>
      </c>
      <c r="W249" s="239">
        <f>+IF(H249=0,"",'Ark1'!Y1202)</f>
        <v>0</v>
      </c>
      <c r="X249" s="239">
        <f>+IF(H249=0,"",'Ark1'!Z1202)</f>
        <v>4.2289875783099617</v>
      </c>
      <c r="Y249" s="239">
        <f>+IF(H249=0,"",'Ark1'!Z1202)</f>
        <v>4.2289875783099617</v>
      </c>
      <c r="Z249" s="238">
        <f>+IF(H249=0,"",'Ark1'!AC1202)</f>
        <v>0</v>
      </c>
      <c r="AA249" s="239">
        <f>+IF(H249=0,"",'Ark1'!AE1202)</f>
        <v>0</v>
      </c>
      <c r="AB249" s="239">
        <f t="shared" si="226"/>
        <v>14.206250000000001</v>
      </c>
      <c r="AC249" s="237">
        <f t="shared" si="227"/>
        <v>0.96875</v>
      </c>
      <c r="AD249" s="289"/>
      <c r="AG249" s="29"/>
      <c r="AH249" s="27"/>
      <c r="AK249" s="27"/>
      <c r="AL249" s="27"/>
      <c r="AM249" s="27"/>
      <c r="AO249" s="27"/>
      <c r="AP249" s="241"/>
      <c r="AQ249" s="27"/>
      <c r="AR249" s="27"/>
    </row>
    <row r="250" spans="1:70" ht="15.6">
      <c r="A250" s="289"/>
      <c r="B250" s="289">
        <f>+'Ark1'!C1203</f>
        <v>2023</v>
      </c>
      <c r="C250" s="236">
        <f>+'Ark1'!L1203</f>
        <v>1</v>
      </c>
      <c r="D250" s="236" t="str">
        <f>VLOOKUP(C250,RNR!$F$16:$G$31,2)</f>
        <v>P-</v>
      </c>
      <c r="E250" s="236">
        <f>+'Ark1'!D1203</f>
        <v>11</v>
      </c>
      <c r="F250" s="236" t="str">
        <f>VLOOKUP(E250,RNR!$D$2:$E$13,2)</f>
        <v>Nov</v>
      </c>
      <c r="G250" s="353">
        <f>+'Ark1'!Q1203</f>
        <v>17</v>
      </c>
      <c r="H250" s="353">
        <f>+'Ark1'!R1203</f>
        <v>21</v>
      </c>
      <c r="I250" s="238">
        <f>+IF(H250=0,"",'Ark1'!AG1203)</f>
        <v>0.13092368708280602</v>
      </c>
      <c r="J250" s="238">
        <f>+IF(H250=0,"",'Ark1'!AH1203)</f>
        <v>0</v>
      </c>
      <c r="K250" s="290"/>
      <c r="L250" s="468">
        <f>+'Ark1'!AI1203</f>
        <v>14</v>
      </c>
      <c r="M250" s="290"/>
      <c r="N250" s="32">
        <f>+IF(H250=0,"",'Ark1'!U1203)</f>
        <v>14.314285714285711</v>
      </c>
      <c r="O250" s="289"/>
      <c r="P250" s="29">
        <f>+IF(L250=0,"",'Ark1'!AJ1203)</f>
        <v>103.57857142857139</v>
      </c>
      <c r="Q250" s="289"/>
      <c r="R250" s="29">
        <f>+IF(L250=0,"",'Ark1'!AK1203)</f>
        <v>12.85263850957995</v>
      </c>
      <c r="S250" s="289"/>
      <c r="T250" s="238">
        <f>+IF(H250=0,"",'Ark1'!T1203)</f>
        <v>2.3809523809523818</v>
      </c>
      <c r="U250" s="239">
        <f>+IF(H250=0,"",'Ark1'!W1203)</f>
        <v>0</v>
      </c>
      <c r="V250" s="239">
        <f>+IF(H250=0,"",'Ark1'!X1203)</f>
        <v>23.809523809523821</v>
      </c>
      <c r="W250" s="239">
        <f>+IF(H250=0,"",'Ark1'!Y1203)</f>
        <v>4.7619047619047636</v>
      </c>
      <c r="X250" s="239">
        <f>+IF(H250=0,"",'Ark1'!Z1203)</f>
        <v>3.6820395117361753</v>
      </c>
      <c r="Y250" s="239">
        <f>+IF(H250=0,"",'Ark1'!Z1203)</f>
        <v>3.6820395117361753</v>
      </c>
      <c r="Z250" s="238">
        <f>+IF(H250=0,"",'Ark1'!AC1203)</f>
        <v>0</v>
      </c>
      <c r="AA250" s="239">
        <f>+IF(H250=0,"",'Ark1'!AE1203)</f>
        <v>0</v>
      </c>
      <c r="AB250" s="239">
        <f t="shared" si="226"/>
        <v>14.314285714285711</v>
      </c>
      <c r="AC250" s="237">
        <f t="shared" si="227"/>
        <v>0.80952380952380953</v>
      </c>
      <c r="AD250" s="289"/>
      <c r="AG250" s="29"/>
      <c r="AH250" s="27"/>
      <c r="AK250" s="27"/>
      <c r="AL250" s="27"/>
      <c r="AM250" s="27"/>
      <c r="AO250" s="27"/>
      <c r="AP250" s="241"/>
      <c r="AQ250" s="27"/>
      <c r="AR250" s="27"/>
    </row>
    <row r="251" spans="1:70" ht="15.6">
      <c r="A251" s="289"/>
      <c r="B251" s="289">
        <f>+'Ark1'!C1204</f>
        <v>2023</v>
      </c>
      <c r="C251" s="236">
        <f>+'Ark1'!L1204</f>
        <v>1</v>
      </c>
      <c r="D251" s="236" t="str">
        <f>VLOOKUP(C251,RNR!$F$16:$G$31,2)</f>
        <v>P-</v>
      </c>
      <c r="E251" s="236">
        <f>+'Ark1'!D1204</f>
        <v>12</v>
      </c>
      <c r="F251" s="236" t="str">
        <f>VLOOKUP(E251,RNR!$D$2:$E$13,2)</f>
        <v>Des</v>
      </c>
      <c r="G251" s="353">
        <f>+'Ark1'!Q1204</f>
        <v>0</v>
      </c>
      <c r="H251" s="353">
        <f>+'Ark1'!R1204</f>
        <v>0</v>
      </c>
      <c r="I251" s="238" t="str">
        <f>+IF(H251=0,"",'Ark1'!AG1204)</f>
        <v/>
      </c>
      <c r="J251" s="238" t="str">
        <f>+IF(H251=0,"",'Ark1'!AH1204)</f>
        <v/>
      </c>
      <c r="K251" s="290"/>
      <c r="L251" s="468">
        <f>+'Ark1'!AI1204</f>
        <v>0</v>
      </c>
      <c r="M251" s="290"/>
      <c r="N251" s="32" t="str">
        <f>+IF(H251=0,"",'Ark1'!U1204)</f>
        <v/>
      </c>
      <c r="O251" s="289"/>
      <c r="P251" s="29" t="str">
        <f>+IF(L251=0,"",'Ark1'!AJ1204)</f>
        <v/>
      </c>
      <c r="Q251" s="289"/>
      <c r="R251" s="29" t="str">
        <f>+IF(L251=0,"",'Ark1'!AK1204)</f>
        <v/>
      </c>
      <c r="S251" s="289"/>
      <c r="T251" s="238" t="str">
        <f>+IF(H251=0,"",'Ark1'!T1204)</f>
        <v/>
      </c>
      <c r="U251" s="239" t="str">
        <f>+IF(H251=0,"",'Ark1'!W1204)</f>
        <v/>
      </c>
      <c r="V251" s="239" t="str">
        <f>+IF(H251=0,"",'Ark1'!X1204)</f>
        <v/>
      </c>
      <c r="W251" s="239" t="str">
        <f>+IF(H251=0,"",'Ark1'!Y1204)</f>
        <v/>
      </c>
      <c r="X251" s="239" t="str">
        <f>+IF(H251=0,"",'Ark1'!Z1204)</f>
        <v/>
      </c>
      <c r="Y251" s="239" t="str">
        <f>+IF(H251=0,"",'Ark1'!Z1204)</f>
        <v/>
      </c>
      <c r="Z251" s="238" t="str">
        <f>+IF(H251=0,"",'Ark1'!AC1204)</f>
        <v/>
      </c>
      <c r="AA251" s="239" t="str">
        <f>+IF(H251=0,"",'Ark1'!AE1204)</f>
        <v/>
      </c>
      <c r="AB251" s="239" t="str">
        <f t="shared" si="226"/>
        <v/>
      </c>
      <c r="AC251" s="237" t="str">
        <f t="shared" si="227"/>
        <v/>
      </c>
      <c r="AD251" s="289"/>
      <c r="AG251" s="29"/>
      <c r="AH251" s="27"/>
      <c r="AK251" s="27"/>
      <c r="AL251" s="27"/>
      <c r="AM251" s="27"/>
      <c r="AO251" s="27"/>
      <c r="AP251" s="241"/>
      <c r="AQ251" s="27"/>
      <c r="AR251" s="27"/>
    </row>
    <row r="252" spans="1:70" s="532" customFormat="1" ht="15" customHeight="1">
      <c r="A252" s="289"/>
      <c r="B252" s="289"/>
      <c r="C252" s="289"/>
      <c r="D252" s="368"/>
      <c r="E252" s="368"/>
      <c r="F252" s="368"/>
      <c r="G252" s="368"/>
      <c r="H252" s="368"/>
      <c r="I252" s="289"/>
      <c r="J252" s="289"/>
      <c r="K252" s="289"/>
      <c r="L252" s="289"/>
      <c r="M252" s="289"/>
      <c r="N252" s="289"/>
      <c r="O252" s="289"/>
      <c r="P252" s="289"/>
      <c r="Q252" s="289"/>
      <c r="R252" s="289"/>
      <c r="S252" s="289"/>
      <c r="T252" s="289"/>
      <c r="U252" s="289"/>
      <c r="V252" s="289"/>
      <c r="W252" s="289"/>
      <c r="X252" s="289"/>
      <c r="Y252" s="289"/>
      <c r="Z252" s="289"/>
      <c r="AA252" s="289"/>
      <c r="AB252" s="289"/>
      <c r="AC252" s="289"/>
      <c r="AD252" s="289"/>
      <c r="AE252" s="219"/>
      <c r="AF252" s="29"/>
      <c r="AG252" s="29"/>
      <c r="AH252" s="27"/>
      <c r="AI252" s="220"/>
      <c r="BF252" s="232"/>
    </row>
    <row r="253" spans="1:70" s="532" customFormat="1" ht="15" customHeight="1">
      <c r="A253" s="289"/>
      <c r="B253" s="289"/>
      <c r="C253" s="330" t="s">
        <v>0</v>
      </c>
      <c r="D253" s="368"/>
      <c r="E253" s="539" t="str">
        <f>+D258</f>
        <v>P</v>
      </c>
      <c r="F253" s="368"/>
      <c r="G253" s="368"/>
      <c r="H253" s="367">
        <f>SUM(H259:H273)</f>
        <v>48507</v>
      </c>
      <c r="I253" s="290"/>
      <c r="J253" s="290"/>
      <c r="K253" s="290"/>
      <c r="L253" s="290"/>
      <c r="M253" s="290"/>
      <c r="N253" s="265">
        <f>+Klasse!M267</f>
        <v>28.704475800333874</v>
      </c>
      <c r="O253" s="289"/>
      <c r="P253" s="289"/>
      <c r="Q253" s="289"/>
      <c r="R253" s="289"/>
      <c r="S253" s="289"/>
      <c r="T253" s="289"/>
      <c r="U253" s="291"/>
      <c r="V253" s="291"/>
      <c r="W253" s="291"/>
      <c r="X253" s="291"/>
      <c r="Y253" s="291"/>
      <c r="Z253" s="289"/>
      <c r="AA253" s="291"/>
      <c r="AB253" s="265" t="e">
        <f>+N253/#REF!</f>
        <v>#REF!</v>
      </c>
      <c r="AC253" s="290"/>
      <c r="AD253" s="289"/>
      <c r="AE253" s="219"/>
      <c r="AF253" s="29"/>
      <c r="AG253" s="29"/>
      <c r="AH253" s="27"/>
      <c r="AI253" s="220"/>
      <c r="BF253" s="232"/>
    </row>
    <row r="254" spans="1:70" s="532" customFormat="1" ht="15" customHeight="1">
      <c r="A254" s="289"/>
      <c r="B254" s="289"/>
      <c r="C254" s="289"/>
      <c r="D254" s="368"/>
      <c r="E254" s="368"/>
      <c r="F254" s="368"/>
      <c r="G254" s="368"/>
      <c r="H254" s="368"/>
      <c r="I254" s="290"/>
      <c r="J254" s="290"/>
      <c r="K254" s="290"/>
      <c r="L254" s="290"/>
      <c r="M254" s="290"/>
      <c r="N254" s="289"/>
      <c r="O254" s="289"/>
      <c r="P254" s="289"/>
      <c r="Q254" s="289"/>
      <c r="R254" s="289"/>
      <c r="S254" s="289"/>
      <c r="T254" s="289"/>
      <c r="U254" s="291"/>
      <c r="V254" s="291"/>
      <c r="W254" s="291"/>
      <c r="X254" s="291"/>
      <c r="Y254" s="291"/>
      <c r="Z254" s="289"/>
      <c r="AA254" s="291"/>
      <c r="AB254" s="291"/>
      <c r="AC254" s="291"/>
      <c r="AD254" s="289"/>
      <c r="AE254" s="219"/>
      <c r="AF254" s="29"/>
      <c r="AG254" s="29"/>
      <c r="AH254" s="27"/>
      <c r="AI254" s="220"/>
      <c r="BF254" s="232" t="e">
        <f>1+#REF!</f>
        <v>#REF!</v>
      </c>
      <c r="BG254" s="532">
        <v>20.659867330016564</v>
      </c>
      <c r="BH254" s="532">
        <f t="shared" ref="BH254" si="228">+BG254</f>
        <v>20.659867330016564</v>
      </c>
      <c r="BI254" s="532">
        <f t="shared" ref="BI254" si="229">+BH254</f>
        <v>20.659867330016564</v>
      </c>
      <c r="BJ254" s="532">
        <f t="shared" ref="BJ254" si="230">+BI254</f>
        <v>20.659867330016564</v>
      </c>
      <c r="BK254" s="532">
        <f t="shared" ref="BK254" si="231">+BJ254</f>
        <v>20.659867330016564</v>
      </c>
      <c r="BL254" s="532">
        <f t="shared" ref="BL254" si="232">+BK254</f>
        <v>20.659867330016564</v>
      </c>
      <c r="BM254" s="532">
        <f t="shared" ref="BM254" si="233">+BL254</f>
        <v>20.659867330016564</v>
      </c>
      <c r="BN254" s="532">
        <f t="shared" ref="BN254" si="234">+BM254</f>
        <v>20.659867330016564</v>
      </c>
      <c r="BO254" s="532">
        <f t="shared" ref="BO254" si="235">+BN254</f>
        <v>20.659867330016564</v>
      </c>
      <c r="BP254" s="532">
        <f t="shared" ref="BP254" si="236">+BO254</f>
        <v>20.659867330016564</v>
      </c>
      <c r="BQ254" s="532">
        <f t="shared" ref="BQ254" si="237">+BP254</f>
        <v>20.659867330016564</v>
      </c>
      <c r="BR254" s="532">
        <f t="shared" ref="BR254" si="238">+BQ254</f>
        <v>20.659867330016564</v>
      </c>
    </row>
    <row r="255" spans="1:70" ht="15.6">
      <c r="A255" s="289"/>
      <c r="B255" s="289">
        <f>+'Ark1'!C1205</f>
        <v>2023</v>
      </c>
      <c r="C255" s="236">
        <f>+'Ark1'!L1205</f>
        <v>2</v>
      </c>
      <c r="D255" s="236" t="str">
        <f>VLOOKUP(C255,RNR!$F$16:$G$31,2)</f>
        <v>P</v>
      </c>
      <c r="E255" s="236">
        <f>+'Ark1'!D1205</f>
        <v>1</v>
      </c>
      <c r="F255" s="236" t="str">
        <f>VLOOKUP(E255,RNR!$D$2:$E$13,2)</f>
        <v>Jan</v>
      </c>
      <c r="G255" s="353">
        <f>+'Ark1'!Q1205</f>
        <v>2</v>
      </c>
      <c r="H255" s="353">
        <f>+'Ark1'!R1205</f>
        <v>2</v>
      </c>
      <c r="I255" s="238">
        <f>+IF(H255=0,"",'Ark1'!AG1205)</f>
        <v>0.28027146600231939</v>
      </c>
      <c r="J255" s="238">
        <f>+IF(H255=0,"",'Ark1'!AH1205)</f>
        <v>0</v>
      </c>
      <c r="K255" s="290"/>
      <c r="L255" s="468">
        <f>+'Ark1'!AI1205</f>
        <v>0</v>
      </c>
      <c r="M255" s="290"/>
      <c r="N255" s="32">
        <f>+IF(H255=0,"",'Ark1'!U1205)</f>
        <v>13.05</v>
      </c>
      <c r="O255" s="289"/>
      <c r="P255" s="29" t="str">
        <f>+IF(L255=0,"",'Ark1'!AJ1205)</f>
        <v/>
      </c>
      <c r="Q255" s="289"/>
      <c r="R255" s="29" t="str">
        <f>+IF(L255=0,"",'Ark1'!AK1205)</f>
        <v/>
      </c>
      <c r="S255" s="289"/>
      <c r="T255" s="238">
        <f>+IF(H255=0,"",'Ark1'!T1205)</f>
        <v>2.5</v>
      </c>
      <c r="U255" s="239">
        <f>+IF(H255=0,"",'Ark1'!W1205)</f>
        <v>0</v>
      </c>
      <c r="V255" s="239">
        <f>+IF(H255=0,"",'Ark1'!X1205)</f>
        <v>50</v>
      </c>
      <c r="W255" s="239">
        <f>+IF(H255=0,"",'Ark1'!Y1205)</f>
        <v>0</v>
      </c>
      <c r="X255" s="239">
        <f>+IF(H255=0,"",'Ark1'!Z1205)</f>
        <v>5.5500000000000007</v>
      </c>
      <c r="Y255" s="239">
        <f>+IF(H255=0,"",'Ark1'!Z1205)</f>
        <v>5.5500000000000007</v>
      </c>
      <c r="Z255" s="238">
        <f>+IF(H255=0,"",'Ark1'!AC1205)</f>
        <v>0</v>
      </c>
      <c r="AA255" s="239">
        <f>+IF(H255=0,"",'Ark1'!AE1205)</f>
        <v>0</v>
      </c>
      <c r="AB255" s="239">
        <f t="shared" ref="AB255:AB266" si="239">+IF(H255=0,"",+N255/C255)</f>
        <v>6.5250000000000004</v>
      </c>
      <c r="AC255" s="237">
        <f t="shared" ref="AC255:AC266" si="240">+IF(H255=0,"",G255/H255)</f>
        <v>1</v>
      </c>
      <c r="AD255" s="289"/>
      <c r="AG255" s="29"/>
      <c r="AH255" s="27"/>
      <c r="AK255" s="27"/>
      <c r="AL255" s="27"/>
      <c r="AM255" s="27"/>
      <c r="AO255" s="27"/>
      <c r="AP255" s="241"/>
      <c r="AQ255" s="27"/>
      <c r="AR255" s="27"/>
    </row>
    <row r="256" spans="1:70" ht="15.6">
      <c r="A256" s="289"/>
      <c r="B256" s="289">
        <f>+'Ark1'!C1206</f>
        <v>2023</v>
      </c>
      <c r="C256" s="236">
        <f>+'Ark1'!L1206</f>
        <v>2</v>
      </c>
      <c r="D256" s="236" t="str">
        <f>VLOOKUP(C256,RNR!$F$16:$G$31,2)</f>
        <v>P</v>
      </c>
      <c r="E256" s="236">
        <f>+'Ark1'!D1206</f>
        <v>2</v>
      </c>
      <c r="F256" s="236" t="str">
        <f>VLOOKUP(E256,RNR!$D$2:$E$13,2)</f>
        <v>Feb</v>
      </c>
      <c r="G256" s="353">
        <f>+'Ark1'!Q1206</f>
        <v>3</v>
      </c>
      <c r="H256" s="353">
        <f>+'Ark1'!R1206</f>
        <v>3</v>
      </c>
      <c r="I256" s="238">
        <f>+IF(H256=0,"",'Ark1'!AG1206)</f>
        <v>0.18481624879399569</v>
      </c>
      <c r="J256" s="238">
        <f>+IF(H256=0,"",'Ark1'!AH1206)</f>
        <v>0</v>
      </c>
      <c r="K256" s="290"/>
      <c r="L256" s="468">
        <f>+'Ark1'!AI1206</f>
        <v>0</v>
      </c>
      <c r="M256" s="290"/>
      <c r="N256" s="32">
        <f>+IF(H256=0,"",'Ark1'!U1206)</f>
        <v>9.8333333333333357</v>
      </c>
      <c r="O256" s="289"/>
      <c r="P256" s="29" t="str">
        <f>+IF(L256=0,"",'Ark1'!AJ1206)</f>
        <v/>
      </c>
      <c r="Q256" s="289"/>
      <c r="R256" s="29" t="str">
        <f>+IF(L256=0,"",'Ark1'!AK1206)</f>
        <v/>
      </c>
      <c r="S256" s="289"/>
      <c r="T256" s="238">
        <f>+IF(H256=0,"",'Ark1'!T1206)</f>
        <v>2.6666666666666661</v>
      </c>
      <c r="U256" s="239">
        <f>+IF(H256=0,"",'Ark1'!W1206)</f>
        <v>0</v>
      </c>
      <c r="V256" s="239">
        <f>+IF(H256=0,"",'Ark1'!X1206)</f>
        <v>0</v>
      </c>
      <c r="W256" s="239">
        <f>+IF(H256=0,"",'Ark1'!Y1206)</f>
        <v>0</v>
      </c>
      <c r="X256" s="239">
        <f>+IF(H256=0,"",'Ark1'!Z1206)</f>
        <v>2.2095751225568718</v>
      </c>
      <c r="Y256" s="239">
        <f>+IF(H256=0,"",'Ark1'!Z1206)</f>
        <v>2.2095751225568718</v>
      </c>
      <c r="Z256" s="238">
        <f>+IF(H256=0,"",'Ark1'!AC1206)</f>
        <v>0</v>
      </c>
      <c r="AA256" s="239">
        <f>+IF(H256=0,"",'Ark1'!AE1206)</f>
        <v>0</v>
      </c>
      <c r="AB256" s="239">
        <f t="shared" si="239"/>
        <v>4.9166666666666679</v>
      </c>
      <c r="AC256" s="237">
        <f t="shared" si="240"/>
        <v>1</v>
      </c>
      <c r="AD256" s="289"/>
      <c r="AG256" s="29"/>
      <c r="AH256" s="27"/>
      <c r="AK256" s="27"/>
      <c r="AL256" s="27"/>
      <c r="AM256" s="27"/>
      <c r="AO256" s="27"/>
      <c r="AP256" s="241"/>
      <c r="AQ256" s="27"/>
      <c r="AR256" s="27"/>
    </row>
    <row r="257" spans="1:70" ht="15.6">
      <c r="A257" s="289"/>
      <c r="B257" s="289">
        <f>+'Ark1'!C1207</f>
        <v>2023</v>
      </c>
      <c r="C257" s="236">
        <f>+'Ark1'!L1207</f>
        <v>2</v>
      </c>
      <c r="D257" s="236" t="str">
        <f>VLOOKUP(C257,RNR!$F$16:$G$31,2)</f>
        <v>P</v>
      </c>
      <c r="E257" s="236">
        <f>+'Ark1'!D1207</f>
        <v>3</v>
      </c>
      <c r="F257" s="236" t="str">
        <f>VLOOKUP(E257,RNR!$D$2:$E$13,2)</f>
        <v>Mar</v>
      </c>
      <c r="G257" s="353">
        <f>+'Ark1'!Q1207</f>
        <v>16</v>
      </c>
      <c r="H257" s="353">
        <f>+'Ark1'!R1207</f>
        <v>26</v>
      </c>
      <c r="I257" s="238">
        <f>+IF(H257=0,"",'Ark1'!AG1207)</f>
        <v>0.3427164403658205</v>
      </c>
      <c r="J257" s="238">
        <f>+IF(H257=0,"",'Ark1'!AH1207)</f>
        <v>3.8461538461538449</v>
      </c>
      <c r="K257" s="290"/>
      <c r="L257" s="468">
        <f>+'Ark1'!AI1207</f>
        <v>1</v>
      </c>
      <c r="M257" s="290"/>
      <c r="N257" s="32">
        <f>+IF(H257=0,"",'Ark1'!U1207)</f>
        <v>13.019230769230772</v>
      </c>
      <c r="O257" s="289"/>
      <c r="P257" s="29">
        <f>+IF(L257=0,"",'Ark1'!AJ1207)</f>
        <v>103.5</v>
      </c>
      <c r="Q257" s="289"/>
      <c r="R257" s="29">
        <f>+IF(L257=0,"",'Ark1'!AK1207)</f>
        <v>13.79972339672074</v>
      </c>
      <c r="S257" s="289"/>
      <c r="T257" s="238">
        <f>+IF(H257=0,"",'Ark1'!T1207)</f>
        <v>3.1538461538461529</v>
      </c>
      <c r="U257" s="239">
        <f>+IF(H257=0,"",'Ark1'!W1207)</f>
        <v>0</v>
      </c>
      <c r="V257" s="239">
        <f>+IF(H257=0,"",'Ark1'!X1207)</f>
        <v>11.53846153846154</v>
      </c>
      <c r="W257" s="239">
        <f>+IF(H257=0,"",'Ark1'!Y1207)</f>
        <v>3.8461538461538449</v>
      </c>
      <c r="X257" s="239">
        <f>+IF(H257=0,"",'Ark1'!Z1207)</f>
        <v>3.3888980771800661</v>
      </c>
      <c r="Y257" s="239">
        <f>+IF(H257=0,"",'Ark1'!Z1207)</f>
        <v>3.3888980771800661</v>
      </c>
      <c r="Z257" s="238">
        <f>+IF(H257=0,"",'Ark1'!AC1207)</f>
        <v>0</v>
      </c>
      <c r="AA257" s="239">
        <f>+IF(H257=0,"",'Ark1'!AE1207)</f>
        <v>0</v>
      </c>
      <c r="AB257" s="239">
        <f t="shared" si="239"/>
        <v>6.5096153846153859</v>
      </c>
      <c r="AC257" s="237">
        <f t="shared" si="240"/>
        <v>0.61538461538461542</v>
      </c>
      <c r="AD257" s="289"/>
      <c r="AG257" s="29"/>
      <c r="AH257" s="27"/>
      <c r="AK257" s="27"/>
      <c r="AL257" s="27"/>
      <c r="AM257" s="27"/>
      <c r="AO257" s="27"/>
      <c r="AP257" s="241"/>
      <c r="AQ257" s="27"/>
      <c r="AR257" s="27"/>
    </row>
    <row r="258" spans="1:70" ht="15.6">
      <c r="A258" s="289"/>
      <c r="B258" s="289">
        <f>+'Ark1'!C1208</f>
        <v>2023</v>
      </c>
      <c r="C258" s="236">
        <f>+'Ark1'!L1208</f>
        <v>2</v>
      </c>
      <c r="D258" s="236" t="str">
        <f>VLOOKUP(C258,RNR!$F$16:$G$31,2)</f>
        <v>P</v>
      </c>
      <c r="E258" s="236">
        <f>+'Ark1'!D1208</f>
        <v>4</v>
      </c>
      <c r="F258" s="236" t="str">
        <f>VLOOKUP(E258,RNR!$D$2:$E$13,2)</f>
        <v>Apr</v>
      </c>
      <c r="G258" s="353">
        <f>+'Ark1'!Q1208</f>
        <v>2</v>
      </c>
      <c r="H258" s="353">
        <f>+'Ark1'!R1208</f>
        <v>3</v>
      </c>
      <c r="I258" s="238">
        <f>+IF(H258=0,"",'Ark1'!AG1208)</f>
        <v>0.23059656326849565</v>
      </c>
      <c r="J258" s="238">
        <f>+IF(H258=0,"",'Ark1'!AH1208)</f>
        <v>0</v>
      </c>
      <c r="K258" s="290"/>
      <c r="L258" s="468">
        <f>+'Ark1'!AI1208</f>
        <v>0</v>
      </c>
      <c r="M258" s="290"/>
      <c r="N258" s="32">
        <f>+IF(H258=0,"",'Ark1'!U1208)</f>
        <v>10.033333333333331</v>
      </c>
      <c r="O258" s="289"/>
      <c r="P258" s="29" t="str">
        <f>+IF(L258=0,"",'Ark1'!AJ1208)</f>
        <v/>
      </c>
      <c r="Q258" s="289"/>
      <c r="R258" s="29" t="str">
        <f>+IF(L258=0,"",'Ark1'!AK1208)</f>
        <v/>
      </c>
      <c r="S258" s="289"/>
      <c r="T258" s="238">
        <f>+IF(H258=0,"",'Ark1'!T1208)</f>
        <v>2.3333333333333339</v>
      </c>
      <c r="U258" s="239">
        <f>+IF(H258=0,"",'Ark1'!W1208)</f>
        <v>0</v>
      </c>
      <c r="V258" s="239">
        <f>+IF(H258=0,"",'Ark1'!X1208)</f>
        <v>0</v>
      </c>
      <c r="W258" s="239">
        <f>+IF(H258=0,"",'Ark1'!Y1208)</f>
        <v>0</v>
      </c>
      <c r="X258" s="239">
        <f>+IF(H258=0,"",'Ark1'!Z1208)</f>
        <v>1.8785337071473864</v>
      </c>
      <c r="Y258" s="239">
        <f>+IF(H258=0,"",'Ark1'!Z1208)</f>
        <v>1.8785337071473864</v>
      </c>
      <c r="Z258" s="238">
        <f>+IF(H258=0,"",'Ark1'!AC1208)</f>
        <v>0</v>
      </c>
      <c r="AA258" s="239">
        <f>+IF(H258=0,"",'Ark1'!AE1208)</f>
        <v>0</v>
      </c>
      <c r="AB258" s="239">
        <f t="shared" si="239"/>
        <v>5.0166666666666657</v>
      </c>
      <c r="AC258" s="237">
        <f t="shared" si="240"/>
        <v>0.66666666666666663</v>
      </c>
      <c r="AD258" s="289"/>
      <c r="AG258" s="29"/>
      <c r="AH258" s="27"/>
      <c r="AK258" s="27"/>
      <c r="AL258" s="27"/>
      <c r="AM258" s="27"/>
      <c r="AO258" s="27"/>
      <c r="AP258" s="241"/>
      <c r="AQ258" s="27"/>
      <c r="AR258" s="27"/>
    </row>
    <row r="259" spans="1:70" ht="15.6">
      <c r="A259" s="289"/>
      <c r="B259" s="289">
        <f>+'Ark1'!C1209</f>
        <v>2023</v>
      </c>
      <c r="C259" s="236">
        <f>+'Ark1'!L1209</f>
        <v>2</v>
      </c>
      <c r="D259" s="236" t="str">
        <f>VLOOKUP(C259,RNR!$F$16:$G$31,2)</f>
        <v>P</v>
      </c>
      <c r="E259" s="236">
        <f>+'Ark1'!D1209</f>
        <v>5</v>
      </c>
      <c r="F259" s="236" t="str">
        <f>VLOOKUP(E259,RNR!$D$2:$E$13,2)</f>
        <v>Mai</v>
      </c>
      <c r="G259" s="353">
        <f>+'Ark1'!Q1209</f>
        <v>12</v>
      </c>
      <c r="H259" s="353">
        <f>+'Ark1'!R1209</f>
        <v>19</v>
      </c>
      <c r="I259" s="238">
        <f>+IF(H259=0,"",'Ark1'!AG1209)</f>
        <v>0.7019563060673365</v>
      </c>
      <c r="J259" s="238">
        <f>+IF(H259=0,"",'Ark1'!AH1209)</f>
        <v>5.2631578947368443</v>
      </c>
      <c r="K259" s="290"/>
      <c r="L259" s="468">
        <f>+'Ark1'!AI1209</f>
        <v>3</v>
      </c>
      <c r="M259" s="290"/>
      <c r="N259" s="237">
        <f>+IF(H259=0,"",'Ark1'!U1209)</f>
        <v>12.326315789473687</v>
      </c>
      <c r="O259" s="289"/>
      <c r="P259" s="29">
        <f>+IF(L259=0,"",'Ark1'!AJ1209)</f>
        <v>96.833333333333314</v>
      </c>
      <c r="Q259" s="289"/>
      <c r="R259" s="29">
        <f>+IF(L259=0,"",'Ark1'!AK1209)</f>
        <v>12.692998631693047</v>
      </c>
      <c r="S259" s="289"/>
      <c r="T259" s="238">
        <f>+IF(H259=0,"",'Ark1'!T1209)</f>
        <v>2.5263157894736845</v>
      </c>
      <c r="U259" s="239">
        <f>+IF(H259=0,"",'Ark1'!W1209)</f>
        <v>0</v>
      </c>
      <c r="V259" s="239">
        <f>+IF(H259=0,"",'Ark1'!X1209)</f>
        <v>26.315789473684205</v>
      </c>
      <c r="W259" s="239">
        <f>+IF(H259=0,"",'Ark1'!Y1209)</f>
        <v>0</v>
      </c>
      <c r="X259" s="239">
        <f>+IF(H259=0,"",'Ark1'!Z1209)</f>
        <v>4.3777959012394074</v>
      </c>
      <c r="Y259" s="239">
        <f>+IF(H259=0,"",'Ark1'!Z1209)</f>
        <v>4.3777959012394074</v>
      </c>
      <c r="Z259" s="238">
        <f>+IF(H259=0,"",'Ark1'!AC1209)</f>
        <v>0</v>
      </c>
      <c r="AA259" s="239">
        <f>+IF(H259=0,"",'Ark1'!AE1209)</f>
        <v>0</v>
      </c>
      <c r="AB259" s="239">
        <f t="shared" si="239"/>
        <v>6.1631578947368437</v>
      </c>
      <c r="AC259" s="237">
        <f t="shared" si="240"/>
        <v>0.63157894736842102</v>
      </c>
      <c r="AD259" s="289"/>
      <c r="AG259" s="29"/>
      <c r="AH259" s="27"/>
      <c r="AK259" s="27"/>
      <c r="AL259" s="27"/>
      <c r="AM259" s="27"/>
      <c r="AO259" s="27"/>
      <c r="AP259" s="241"/>
      <c r="AQ259" s="27"/>
      <c r="AR259" s="27"/>
    </row>
    <row r="260" spans="1:70" ht="15.6">
      <c r="A260" s="289"/>
      <c r="B260" s="289">
        <f>+'Ark1'!C1210</f>
        <v>2023</v>
      </c>
      <c r="C260" s="236">
        <f>+'Ark1'!L1210</f>
        <v>2</v>
      </c>
      <c r="D260" s="236" t="str">
        <f>VLOOKUP(C260,RNR!$F$16:$G$31,2)</f>
        <v>P</v>
      </c>
      <c r="E260" s="236">
        <f>+'Ark1'!D1210</f>
        <v>6</v>
      </c>
      <c r="F260" s="236" t="str">
        <f>VLOOKUP(E260,RNR!$D$2:$E$13,2)</f>
        <v>Jun</v>
      </c>
      <c r="G260" s="353">
        <f>+'Ark1'!Q1210</f>
        <v>10</v>
      </c>
      <c r="H260" s="353">
        <f>+'Ark1'!R1210</f>
        <v>10</v>
      </c>
      <c r="I260" s="238">
        <f>+IF(H260=0,"",'Ark1'!AG1210)</f>
        <v>0.58851816231412302</v>
      </c>
      <c r="J260" s="238">
        <f>+IF(H260=0,"",'Ark1'!AH1210)</f>
        <v>10</v>
      </c>
      <c r="K260" s="290"/>
      <c r="L260" s="468">
        <f>+'Ark1'!AI1210</f>
        <v>3</v>
      </c>
      <c r="M260" s="290"/>
      <c r="N260" s="237">
        <f>+IF(H260=0,"",'Ark1'!U1210)</f>
        <v>15.910000000000004</v>
      </c>
      <c r="O260" s="289"/>
      <c r="P260" s="29">
        <f>+IF(L260=0,"",'Ark1'!AJ1210)</f>
        <v>108.43333333333337</v>
      </c>
      <c r="Q260" s="289"/>
      <c r="R260" s="29">
        <f>+IF(L260=0,"",'Ark1'!AK1210)</f>
        <v>15.315870035509043</v>
      </c>
      <c r="S260" s="289"/>
      <c r="T260" s="238">
        <f>+IF(H260=0,"",'Ark1'!T1210)</f>
        <v>2.8</v>
      </c>
      <c r="U260" s="239">
        <f>+IF(H260=0,"",'Ark1'!W1210)</f>
        <v>0</v>
      </c>
      <c r="V260" s="239">
        <f>+IF(H260=0,"",'Ark1'!X1210)</f>
        <v>50</v>
      </c>
      <c r="W260" s="239">
        <f>+IF(H260=0,"",'Ark1'!Y1210)</f>
        <v>10</v>
      </c>
      <c r="X260" s="239">
        <f>+IF(H260=0,"",'Ark1'!Z1210)</f>
        <v>4.5463061929438879</v>
      </c>
      <c r="Y260" s="239">
        <f>+IF(H260=0,"",'Ark1'!Z1210)</f>
        <v>4.5463061929438879</v>
      </c>
      <c r="Z260" s="238">
        <f>+IF(H260=0,"",'Ark1'!AC1210)</f>
        <v>0</v>
      </c>
      <c r="AA260" s="239">
        <f>+IF(H260=0,"",'Ark1'!AE1210)</f>
        <v>0</v>
      </c>
      <c r="AB260" s="239">
        <f t="shared" si="239"/>
        <v>7.9550000000000018</v>
      </c>
      <c r="AC260" s="237">
        <f t="shared" si="240"/>
        <v>1</v>
      </c>
      <c r="AD260" s="289"/>
      <c r="AG260" s="29"/>
      <c r="AH260" s="27"/>
      <c r="AK260" s="27"/>
      <c r="AL260" s="27"/>
      <c r="AM260" s="27"/>
      <c r="AO260" s="27"/>
      <c r="AP260" s="241"/>
      <c r="AQ260" s="27"/>
      <c r="AR260" s="27"/>
    </row>
    <row r="261" spans="1:70" ht="15.6">
      <c r="A261" s="289"/>
      <c r="B261" s="289">
        <f>+'Ark1'!C1211</f>
        <v>2023</v>
      </c>
      <c r="C261" s="236">
        <f>+'Ark1'!L1211</f>
        <v>2</v>
      </c>
      <c r="D261" s="236" t="str">
        <f>VLOOKUP(C261,RNR!$F$16:$G$31,2)</f>
        <v>P</v>
      </c>
      <c r="E261" s="236">
        <f>+'Ark1'!D1211</f>
        <v>7</v>
      </c>
      <c r="F261" s="236" t="str">
        <f>VLOOKUP(E261,RNR!$D$2:$E$13,2)</f>
        <v>Jul</v>
      </c>
      <c r="G261" s="353">
        <f>+'Ark1'!Q1211</f>
        <v>3</v>
      </c>
      <c r="H261" s="353">
        <f>+'Ark1'!R1211</f>
        <v>15</v>
      </c>
      <c r="I261" s="238">
        <f>+IF(H261=0,"",'Ark1'!AG1211)</f>
        <v>2.1485414423445834</v>
      </c>
      <c r="J261" s="238">
        <f>+IF(H261=0,"",'Ark1'!AH1211)</f>
        <v>6.6666666666666687</v>
      </c>
      <c r="K261" s="290"/>
      <c r="L261" s="468">
        <f>+'Ark1'!AI1211</f>
        <v>13</v>
      </c>
      <c r="M261" s="290"/>
      <c r="N261" s="237">
        <f>+IF(H261=0,"",'Ark1'!U1211)</f>
        <v>11.573333333333331</v>
      </c>
      <c r="O261" s="289"/>
      <c r="P261" s="29">
        <f>+IF(L261=0,"",'Ark1'!AJ1211)</f>
        <v>118.40000000000002</v>
      </c>
      <c r="Q261" s="289"/>
      <c r="R261" s="29">
        <f>+IF(L261=0,"",'Ark1'!AK1211)</f>
        <v>7.3549287056237809</v>
      </c>
      <c r="S261" s="289"/>
      <c r="T261" s="238">
        <f>+IF(H261=0,"",'Ark1'!T1211)</f>
        <v>2.4666666666666672</v>
      </c>
      <c r="U261" s="239">
        <f>+IF(H261=0,"",'Ark1'!W1211)</f>
        <v>0</v>
      </c>
      <c r="V261" s="239">
        <f>+IF(H261=0,"",'Ark1'!X1211)</f>
        <v>6.6666666666666687</v>
      </c>
      <c r="W261" s="239">
        <f>+IF(H261=0,"",'Ark1'!Y1211)</f>
        <v>0</v>
      </c>
      <c r="X261" s="239">
        <f>+IF(H261=0,"",'Ark1'!Z1211)</f>
        <v>2.3733146066677127</v>
      </c>
      <c r="Y261" s="239">
        <f>+IF(H261=0,"",'Ark1'!Z1211)</f>
        <v>2.3733146066677127</v>
      </c>
      <c r="Z261" s="238">
        <f>+IF(H261=0,"",'Ark1'!AC1211)</f>
        <v>0</v>
      </c>
      <c r="AA261" s="239">
        <f>+IF(H261=0,"",'Ark1'!AE1211)</f>
        <v>0</v>
      </c>
      <c r="AB261" s="239">
        <f t="shared" si="239"/>
        <v>5.7866666666666653</v>
      </c>
      <c r="AC261" s="237">
        <f t="shared" si="240"/>
        <v>0.2</v>
      </c>
      <c r="AD261" s="289"/>
      <c r="AG261" s="29"/>
      <c r="AH261" s="27"/>
      <c r="AK261" s="27"/>
      <c r="AL261" s="27"/>
      <c r="AM261" s="27"/>
      <c r="AO261" s="27"/>
      <c r="AP261" s="241"/>
      <c r="AQ261" s="27"/>
      <c r="AR261" s="27"/>
    </row>
    <row r="262" spans="1:70" ht="15.6">
      <c r="A262" s="289"/>
      <c r="B262" s="289">
        <f>+'Ark1'!C1212</f>
        <v>2023</v>
      </c>
      <c r="C262" s="236">
        <f>+'Ark1'!L1212</f>
        <v>2</v>
      </c>
      <c r="D262" s="236" t="str">
        <f>VLOOKUP(C262,RNR!$F$16:$G$31,2)</f>
        <v>P</v>
      </c>
      <c r="E262" s="236">
        <f>+'Ark1'!D1212</f>
        <v>8</v>
      </c>
      <c r="F262" s="236" t="str">
        <f>VLOOKUP(E262,RNR!$D$2:$E$13,2)</f>
        <v>Aug</v>
      </c>
      <c r="G262" s="353">
        <f>+'Ark1'!Q1212</f>
        <v>49</v>
      </c>
      <c r="H262" s="353">
        <f>+'Ark1'!R1212</f>
        <v>63</v>
      </c>
      <c r="I262" s="238">
        <f>+IF(H262=0,"",'Ark1'!AG1212)</f>
        <v>0.58791027438851995</v>
      </c>
      <c r="J262" s="238">
        <f>+IF(H262=0,"",'Ark1'!AH1212)</f>
        <v>4.7619047619047636</v>
      </c>
      <c r="K262" s="290"/>
      <c r="L262" s="468">
        <f>+'Ark1'!AI1212</f>
        <v>26</v>
      </c>
      <c r="M262" s="290"/>
      <c r="N262" s="237">
        <f>+IF(H262=0,"",'Ark1'!U1212)</f>
        <v>15.352380952380948</v>
      </c>
      <c r="O262" s="289"/>
      <c r="P262" s="29">
        <f>+IF(L262=0,"",'Ark1'!AJ1212)</f>
        <v>105.62307692307698</v>
      </c>
      <c r="Q262" s="289"/>
      <c r="R262" s="29">
        <f>+IF(L262=0,"",'Ark1'!AK1212)</f>
        <v>15.336385917065652</v>
      </c>
      <c r="S262" s="289"/>
      <c r="T262" s="238">
        <f>+IF(H262=0,"",'Ark1'!T1212)</f>
        <v>2.7777777777777781</v>
      </c>
      <c r="U262" s="239">
        <f>+IF(H262=0,"",'Ark1'!W1212)</f>
        <v>0</v>
      </c>
      <c r="V262" s="239">
        <f>+IF(H262=0,"",'Ark1'!X1212)</f>
        <v>42.857142857142847</v>
      </c>
      <c r="W262" s="239">
        <f>+IF(H262=0,"",'Ark1'!Y1212)</f>
        <v>11.111111111111112</v>
      </c>
      <c r="X262" s="239">
        <f>+IF(H262=0,"",'Ark1'!Z1212)</f>
        <v>5.5588869830026288</v>
      </c>
      <c r="Y262" s="239">
        <f>+IF(H262=0,"",'Ark1'!Z1212)</f>
        <v>5.5588869830026288</v>
      </c>
      <c r="Z262" s="238">
        <f>+IF(H262=0,"",'Ark1'!AC1212)</f>
        <v>0</v>
      </c>
      <c r="AA262" s="239">
        <f>+IF(H262=0,"",'Ark1'!AE1212)</f>
        <v>0</v>
      </c>
      <c r="AB262" s="239">
        <f t="shared" si="239"/>
        <v>7.6761904761904738</v>
      </c>
      <c r="AC262" s="237">
        <f t="shared" si="240"/>
        <v>0.77777777777777779</v>
      </c>
      <c r="AD262" s="289"/>
      <c r="AG262" s="29"/>
      <c r="AH262" s="27"/>
      <c r="AK262" s="27"/>
      <c r="AL262" s="27"/>
      <c r="AM262" s="27"/>
      <c r="AO262" s="27"/>
      <c r="AP262" s="241"/>
      <c r="AQ262" s="27"/>
      <c r="AR262" s="27"/>
    </row>
    <row r="263" spans="1:70" ht="15.6">
      <c r="A263" s="289"/>
      <c r="B263" s="289">
        <f>+'Ark1'!C1213</f>
        <v>2023</v>
      </c>
      <c r="C263" s="236">
        <f>+'Ark1'!L1213</f>
        <v>2</v>
      </c>
      <c r="D263" s="236" t="str">
        <f>VLOOKUP(C263,RNR!$F$16:$G$31,2)</f>
        <v>P</v>
      </c>
      <c r="E263" s="236">
        <f>+'Ark1'!D1213</f>
        <v>9</v>
      </c>
      <c r="F263" s="236" t="str">
        <f>VLOOKUP(E263,RNR!$D$2:$E$13,2)</f>
        <v>Sep</v>
      </c>
      <c r="G263" s="353">
        <f>+'Ark1'!Q1213</f>
        <v>65</v>
      </c>
      <c r="H263" s="353">
        <f>+'Ark1'!R1213</f>
        <v>86</v>
      </c>
      <c r="I263" s="238">
        <f>+IF(H263=0,"",'Ark1'!AG1213)</f>
        <v>0.71385044462734082</v>
      </c>
      <c r="J263" s="238">
        <f>+IF(H263=0,"",'Ark1'!AH1213)</f>
        <v>4.6511627906976756</v>
      </c>
      <c r="K263" s="290"/>
      <c r="L263" s="468">
        <f>+'Ark1'!AI1213</f>
        <v>24</v>
      </c>
      <c r="M263" s="290"/>
      <c r="N263" s="237">
        <f>+IF(H263=0,"",'Ark1'!U1213)</f>
        <v>14.452325581395341</v>
      </c>
      <c r="O263" s="289"/>
      <c r="P263" s="29">
        <f>+IF(L263=0,"",'Ark1'!AJ1213)</f>
        <v>103.78333333333336</v>
      </c>
      <c r="Q263" s="289"/>
      <c r="R263" s="29">
        <f>+IF(L263=0,"",'Ark1'!AK1213)</f>
        <v>14.105177803378123</v>
      </c>
      <c r="S263" s="289"/>
      <c r="T263" s="238">
        <f>+IF(H263=0,"",'Ark1'!T1213)</f>
        <v>3.337209302325582</v>
      </c>
      <c r="U263" s="239">
        <f>+IF(H263=0,"",'Ark1'!W1213)</f>
        <v>0</v>
      </c>
      <c r="V263" s="239">
        <f>+IF(H263=0,"",'Ark1'!X1213)</f>
        <v>38.372093023255822</v>
      </c>
      <c r="W263" s="239">
        <f>+IF(H263=0,"",'Ark1'!Y1213)</f>
        <v>2.3255813953488378</v>
      </c>
      <c r="X263" s="239">
        <f>+IF(H263=0,"",'Ark1'!Z1213)</f>
        <v>4.2035623525928969</v>
      </c>
      <c r="Y263" s="239">
        <f>+IF(H263=0,"",'Ark1'!Z1213)</f>
        <v>4.2035623525928969</v>
      </c>
      <c r="Z263" s="238">
        <f>+IF(H263=0,"",'Ark1'!AC1213)</f>
        <v>0</v>
      </c>
      <c r="AA263" s="239">
        <f>+IF(H263=0,"",'Ark1'!AE1213)</f>
        <v>0</v>
      </c>
      <c r="AB263" s="239">
        <f t="shared" si="239"/>
        <v>7.2261627906976704</v>
      </c>
      <c r="AC263" s="237">
        <f t="shared" si="240"/>
        <v>0.7558139534883721</v>
      </c>
      <c r="AD263" s="289"/>
      <c r="AG263" s="29"/>
      <c r="AH263" s="27"/>
      <c r="AK263" s="27"/>
      <c r="AL263" s="27"/>
      <c r="AM263" s="27"/>
      <c r="AO263" s="27"/>
      <c r="AP263" s="241"/>
      <c r="AQ263" s="27"/>
      <c r="AR263" s="27"/>
    </row>
    <row r="264" spans="1:70" ht="15.6">
      <c r="A264" s="289"/>
      <c r="B264" s="289">
        <f>+'Ark1'!C1214</f>
        <v>2023</v>
      </c>
      <c r="C264" s="236">
        <f>+'Ark1'!L1214</f>
        <v>2</v>
      </c>
      <c r="D264" s="236" t="str">
        <f>VLOOKUP(C264,RNR!$F$16:$G$31,2)</f>
        <v>P</v>
      </c>
      <c r="E264" s="236">
        <f>+'Ark1'!D1214</f>
        <v>10</v>
      </c>
      <c r="F264" s="236" t="str">
        <f>VLOOKUP(E264,RNR!$D$2:$E$13,2)</f>
        <v>Okt</v>
      </c>
      <c r="G264" s="353">
        <f>+'Ark1'!Q1214</f>
        <v>111</v>
      </c>
      <c r="H264" s="353">
        <f>+'Ark1'!R1214</f>
        <v>136</v>
      </c>
      <c r="I264" s="238">
        <f>+IF(H264=0,"",'Ark1'!AG1214)</f>
        <v>0.41809749212492486</v>
      </c>
      <c r="J264" s="238">
        <f>+IF(H264=0,"",'Ark1'!AH1214)</f>
        <v>3.6764705882352944</v>
      </c>
      <c r="K264" s="290"/>
      <c r="L264" s="468">
        <f>+'Ark1'!AI1214</f>
        <v>40</v>
      </c>
      <c r="M264" s="290"/>
      <c r="N264" s="237">
        <f>+IF(H264=0,"",'Ark1'!U1214)</f>
        <v>15.15735294117647</v>
      </c>
      <c r="O264" s="289"/>
      <c r="P264" s="29">
        <f>+IF(L264=0,"",'Ark1'!AJ1214)</f>
        <v>108.56999999999998</v>
      </c>
      <c r="Q264" s="289"/>
      <c r="R264" s="29">
        <f>+IF(L264=0,"",'Ark1'!AK1214)</f>
        <v>13.28156013175723</v>
      </c>
      <c r="S264" s="289"/>
      <c r="T264" s="238">
        <f>+IF(H264=0,"",'Ark1'!T1214)</f>
        <v>3.0294117647058822</v>
      </c>
      <c r="U264" s="239">
        <f>+IF(H264=0,"",'Ark1'!W1214)</f>
        <v>0</v>
      </c>
      <c r="V264" s="239">
        <f>+IF(H264=0,"",'Ark1'!X1214)</f>
        <v>42.647058823529406</v>
      </c>
      <c r="W264" s="239">
        <f>+IF(H264=0,"",'Ark1'!Y1214)</f>
        <v>5.147058823529413</v>
      </c>
      <c r="X264" s="239">
        <f>+IF(H264=0,"",'Ark1'!Z1214)</f>
        <v>4.5292940683715193</v>
      </c>
      <c r="Y264" s="239">
        <f>+IF(H264=0,"",'Ark1'!Z1214)</f>
        <v>4.5292940683715193</v>
      </c>
      <c r="Z264" s="238">
        <f>+IF(H264=0,"",'Ark1'!AC1214)</f>
        <v>0</v>
      </c>
      <c r="AA264" s="239">
        <f>+IF(H264=0,"",'Ark1'!AE1214)</f>
        <v>0</v>
      </c>
      <c r="AB264" s="239">
        <f t="shared" si="239"/>
        <v>7.5786764705882348</v>
      </c>
      <c r="AC264" s="237">
        <f t="shared" si="240"/>
        <v>0.81617647058823528</v>
      </c>
      <c r="AD264" s="289"/>
      <c r="AG264" s="29"/>
      <c r="AH264" s="27"/>
      <c r="AK264" s="27"/>
      <c r="AL264" s="27"/>
      <c r="AM264" s="27"/>
      <c r="AO264" s="27"/>
      <c r="AP264" s="241"/>
      <c r="AQ264" s="27"/>
      <c r="AR264" s="27"/>
    </row>
    <row r="265" spans="1:70" ht="15.6">
      <c r="A265" s="289"/>
      <c r="B265" s="289">
        <f>+'Ark1'!C1215</f>
        <v>2023</v>
      </c>
      <c r="C265" s="236">
        <f>+'Ark1'!L1215</f>
        <v>2</v>
      </c>
      <c r="D265" s="236" t="str">
        <f>VLOOKUP(C265,RNR!$F$16:$G$31,2)</f>
        <v>P</v>
      </c>
      <c r="E265" s="236">
        <f>+'Ark1'!D1215</f>
        <v>11</v>
      </c>
      <c r="F265" s="236" t="str">
        <f>VLOOKUP(E265,RNR!$D$2:$E$13,2)</f>
        <v>Nov</v>
      </c>
      <c r="G265" s="353">
        <f>+'Ark1'!Q1215</f>
        <v>69</v>
      </c>
      <c r="H265" s="353">
        <f>+'Ark1'!R1215</f>
        <v>78</v>
      </c>
      <c r="I265" s="238">
        <f>+IF(H265=0,"",'Ark1'!AG1215)</f>
        <v>0.50501003051401683</v>
      </c>
      <c r="J265" s="238">
        <f>+IF(H265=0,"",'Ark1'!AH1215)</f>
        <v>6.4102564102564097</v>
      </c>
      <c r="K265" s="290"/>
      <c r="L265" s="468">
        <f>+'Ark1'!AI1215</f>
        <v>26</v>
      </c>
      <c r="M265" s="290"/>
      <c r="N265" s="237">
        <f>+IF(H265=0,"",'Ark1'!U1215)</f>
        <v>14.865384615384611</v>
      </c>
      <c r="O265" s="289"/>
      <c r="P265" s="29">
        <f>+IF(L265=0,"",'Ark1'!AJ1215)</f>
        <v>105.76538461538463</v>
      </c>
      <c r="Q265" s="289"/>
      <c r="R265" s="29">
        <f>+IF(L265=0,"",'Ark1'!AK1215)</f>
        <v>13.047859234883283</v>
      </c>
      <c r="S265" s="289"/>
      <c r="T265" s="238">
        <f>+IF(H265=0,"",'Ark1'!T1215)</f>
        <v>3.2307692307692299</v>
      </c>
      <c r="U265" s="239">
        <f>+IF(H265=0,"",'Ark1'!W1215)</f>
        <v>0</v>
      </c>
      <c r="V265" s="239">
        <f>+IF(H265=0,"",'Ark1'!X1215)</f>
        <v>43.589743589743591</v>
      </c>
      <c r="W265" s="239">
        <f>+IF(H265=0,"",'Ark1'!Y1215)</f>
        <v>2.5641025641025639</v>
      </c>
      <c r="X265" s="239">
        <f>+IF(H265=0,"",'Ark1'!Z1215)</f>
        <v>4.3838815175325525</v>
      </c>
      <c r="Y265" s="239">
        <f>+IF(H265=0,"",'Ark1'!Z1215)</f>
        <v>4.3838815175325525</v>
      </c>
      <c r="Z265" s="238">
        <f>+IF(H265=0,"",'Ark1'!AC1215)</f>
        <v>0</v>
      </c>
      <c r="AA265" s="239">
        <f>+IF(H265=0,"",'Ark1'!AE1215)</f>
        <v>0</v>
      </c>
      <c r="AB265" s="239">
        <f t="shared" si="239"/>
        <v>7.4326923076923057</v>
      </c>
      <c r="AC265" s="237">
        <f t="shared" si="240"/>
        <v>0.88461538461538458</v>
      </c>
      <c r="AD265" s="289"/>
      <c r="AG265" s="29"/>
      <c r="AH265" s="27"/>
      <c r="AK265" s="27"/>
      <c r="AL265" s="27"/>
      <c r="AM265" s="27"/>
      <c r="AO265" s="27"/>
      <c r="AP265" s="241"/>
      <c r="AQ265" s="27"/>
      <c r="AR265" s="27"/>
    </row>
    <row r="266" spans="1:70" ht="15.6">
      <c r="A266" s="289"/>
      <c r="B266" s="289">
        <f>+'Ark1'!C1216</f>
        <v>2023</v>
      </c>
      <c r="C266" s="236">
        <f>+'Ark1'!L1216</f>
        <v>2</v>
      </c>
      <c r="D266" s="236" t="str">
        <f>VLOOKUP(C266,RNR!$F$16:$G$31,2)</f>
        <v>P</v>
      </c>
      <c r="E266" s="236">
        <f>+'Ark1'!D1216</f>
        <v>12</v>
      </c>
      <c r="F266" s="236" t="str">
        <f>VLOOKUP(E266,RNR!$D$2:$E$13,2)</f>
        <v>Des</v>
      </c>
      <c r="G266" s="353">
        <f>+'Ark1'!Q1216</f>
        <v>3</v>
      </c>
      <c r="H266" s="353">
        <f>+'Ark1'!R1216</f>
        <v>6</v>
      </c>
      <c r="I266" s="238">
        <f>+IF(H266=0,"",'Ark1'!AG1216)</f>
        <v>0.7477632519146965</v>
      </c>
      <c r="J266" s="238">
        <f>+IF(H266=0,"",'Ark1'!AH1216)</f>
        <v>0</v>
      </c>
      <c r="K266" s="290"/>
      <c r="L266" s="468">
        <f>+'Ark1'!AI1216</f>
        <v>5</v>
      </c>
      <c r="M266" s="290"/>
      <c r="N266" s="237">
        <f>+IF(H266=0,"",'Ark1'!U1216)</f>
        <v>12.383333333333336</v>
      </c>
      <c r="O266" s="289"/>
      <c r="P266" s="29">
        <f>+IF(L266=0,"",'Ark1'!AJ1216)</f>
        <v>96.9</v>
      </c>
      <c r="Q266" s="289"/>
      <c r="R266" s="29">
        <f>+IF(L266=0,"",'Ark1'!AK1216)</f>
        <v>11.465641934349453</v>
      </c>
      <c r="S266" s="289"/>
      <c r="T266" s="238">
        <f>+IF(H266=0,"",'Ark1'!T1216)</f>
        <v>3.1666666666666665</v>
      </c>
      <c r="U266" s="239">
        <f>+IF(H266=0,"",'Ark1'!W1216)</f>
        <v>0</v>
      </c>
      <c r="V266" s="239">
        <f>+IF(H266=0,"",'Ark1'!X1216)</f>
        <v>33.333333333333343</v>
      </c>
      <c r="W266" s="239">
        <f>+IF(H266=0,"",'Ark1'!Y1216)</f>
        <v>0</v>
      </c>
      <c r="X266" s="239">
        <f>+IF(H266=0,"",'Ark1'!Z1216)</f>
        <v>4.7425087125791237</v>
      </c>
      <c r="Y266" s="239">
        <f>+IF(H266=0,"",'Ark1'!Z1216)</f>
        <v>4.7425087125791237</v>
      </c>
      <c r="Z266" s="238">
        <f>+IF(H266=0,"",'Ark1'!AC1216)</f>
        <v>0</v>
      </c>
      <c r="AA266" s="239">
        <f>+IF(H266=0,"",'Ark1'!AE1216)</f>
        <v>0</v>
      </c>
      <c r="AB266" s="239">
        <f t="shared" si="239"/>
        <v>6.1916666666666682</v>
      </c>
      <c r="AC266" s="237">
        <f t="shared" si="240"/>
        <v>0.5</v>
      </c>
      <c r="AD266" s="289"/>
      <c r="AG266" s="29"/>
      <c r="AH266" s="27"/>
      <c r="AK266" s="27"/>
      <c r="AL266" s="27"/>
      <c r="AM266" s="27"/>
      <c r="AO266" s="27"/>
      <c r="AP266" s="241"/>
      <c r="AQ266" s="27"/>
      <c r="AR266" s="27"/>
    </row>
    <row r="267" spans="1:70" s="532" customFormat="1" ht="15" customHeight="1">
      <c r="A267" s="289"/>
      <c r="B267" s="289"/>
      <c r="C267" s="289"/>
      <c r="D267" s="368"/>
      <c r="E267" s="368"/>
      <c r="F267" s="368"/>
      <c r="G267" s="368"/>
      <c r="H267" s="368"/>
      <c r="I267" s="289"/>
      <c r="J267" s="289"/>
      <c r="K267" s="289"/>
      <c r="L267" s="289"/>
      <c r="M267" s="289"/>
      <c r="N267" s="289"/>
      <c r="O267" s="289"/>
      <c r="P267" s="289"/>
      <c r="Q267" s="289"/>
      <c r="R267" s="289"/>
      <c r="S267" s="289"/>
      <c r="T267" s="289"/>
      <c r="U267" s="289"/>
      <c r="V267" s="289"/>
      <c r="W267" s="289"/>
      <c r="X267" s="289"/>
      <c r="Y267" s="289"/>
      <c r="Z267" s="289"/>
      <c r="AA267" s="289"/>
      <c r="AB267" s="289"/>
      <c r="AC267" s="289"/>
      <c r="AD267" s="289"/>
      <c r="AE267" s="219"/>
      <c r="AF267" s="29"/>
      <c r="AG267" s="29"/>
      <c r="AH267" s="27"/>
      <c r="AI267" s="220"/>
      <c r="BF267" s="232"/>
    </row>
    <row r="268" spans="1:70" s="532" customFormat="1" ht="15" customHeight="1">
      <c r="A268" s="289"/>
      <c r="B268" s="289"/>
      <c r="C268" s="330" t="s">
        <v>0</v>
      </c>
      <c r="D268" s="368"/>
      <c r="E268" s="539" t="str">
        <f>+D273</f>
        <v>P+</v>
      </c>
      <c r="F268" s="368"/>
      <c r="G268" s="368"/>
      <c r="H268" s="367">
        <f>SUM(H274:H288)</f>
        <v>48026</v>
      </c>
      <c r="I268" s="290"/>
      <c r="J268" s="290"/>
      <c r="K268" s="290"/>
      <c r="L268" s="290"/>
      <c r="M268" s="290"/>
      <c r="N268" s="265">
        <f>+Klasse!M282</f>
        <v>28.917263298762208</v>
      </c>
      <c r="O268" s="289"/>
      <c r="P268" s="289"/>
      <c r="Q268" s="289"/>
      <c r="R268" s="289"/>
      <c r="S268" s="289"/>
      <c r="T268" s="289"/>
      <c r="U268" s="291"/>
      <c r="V268" s="291"/>
      <c r="W268" s="291"/>
      <c r="X268" s="291"/>
      <c r="Y268" s="291"/>
      <c r="Z268" s="289"/>
      <c r="AA268" s="291"/>
      <c r="AB268" s="265" t="e">
        <f>+N268/#REF!</f>
        <v>#REF!</v>
      </c>
      <c r="AC268" s="290"/>
      <c r="AD268" s="289"/>
      <c r="AE268" s="219"/>
      <c r="AF268" s="29"/>
      <c r="AG268" s="29"/>
      <c r="AH268" s="27"/>
      <c r="AI268" s="220"/>
      <c r="BF268" s="232"/>
    </row>
    <row r="269" spans="1:70" s="532" customFormat="1" ht="15" customHeight="1">
      <c r="A269" s="289"/>
      <c r="B269" s="289"/>
      <c r="C269" s="289"/>
      <c r="D269" s="368"/>
      <c r="E269" s="368"/>
      <c r="F269" s="368"/>
      <c r="G269" s="368"/>
      <c r="H269" s="368"/>
      <c r="I269" s="290"/>
      <c r="J269" s="290"/>
      <c r="K269" s="290"/>
      <c r="L269" s="290"/>
      <c r="M269" s="290"/>
      <c r="N269" s="289"/>
      <c r="O269" s="289"/>
      <c r="P269" s="289"/>
      <c r="Q269" s="289"/>
      <c r="R269" s="289"/>
      <c r="S269" s="289"/>
      <c r="T269" s="289"/>
      <c r="U269" s="291"/>
      <c r="V269" s="291"/>
      <c r="W269" s="291"/>
      <c r="X269" s="291"/>
      <c r="Y269" s="291"/>
      <c r="Z269" s="289"/>
      <c r="AA269" s="291"/>
      <c r="AB269" s="291"/>
      <c r="AC269" s="291"/>
      <c r="AD269" s="289"/>
      <c r="AE269" s="219"/>
      <c r="AF269" s="29"/>
      <c r="AG269" s="29"/>
      <c r="AH269" s="27"/>
      <c r="AI269" s="220"/>
      <c r="BF269" s="232" t="e">
        <f>1+#REF!</f>
        <v>#REF!</v>
      </c>
      <c r="BG269" s="532">
        <v>20.659867330016564</v>
      </c>
      <c r="BH269" s="532">
        <f t="shared" ref="BH269" si="241">+BG269</f>
        <v>20.659867330016564</v>
      </c>
      <c r="BI269" s="532">
        <f t="shared" ref="BI269" si="242">+BH269</f>
        <v>20.659867330016564</v>
      </c>
      <c r="BJ269" s="532">
        <f t="shared" ref="BJ269" si="243">+BI269</f>
        <v>20.659867330016564</v>
      </c>
      <c r="BK269" s="532">
        <f t="shared" ref="BK269" si="244">+BJ269</f>
        <v>20.659867330016564</v>
      </c>
      <c r="BL269" s="532">
        <f t="shared" ref="BL269" si="245">+BK269</f>
        <v>20.659867330016564</v>
      </c>
      <c r="BM269" s="532">
        <f t="shared" ref="BM269" si="246">+BL269</f>
        <v>20.659867330016564</v>
      </c>
      <c r="BN269" s="532">
        <f t="shared" ref="BN269" si="247">+BM269</f>
        <v>20.659867330016564</v>
      </c>
      <c r="BO269" s="532">
        <f t="shared" ref="BO269" si="248">+BN269</f>
        <v>20.659867330016564</v>
      </c>
      <c r="BP269" s="532">
        <f t="shared" ref="BP269" si="249">+BO269</f>
        <v>20.659867330016564</v>
      </c>
      <c r="BQ269" s="532">
        <f t="shared" ref="BQ269" si="250">+BP269</f>
        <v>20.659867330016564</v>
      </c>
      <c r="BR269" s="532">
        <f t="shared" ref="BR269" si="251">+BQ269</f>
        <v>20.659867330016564</v>
      </c>
    </row>
    <row r="270" spans="1:70" ht="15.6">
      <c r="A270" s="289"/>
      <c r="B270" s="289">
        <f>+'Ark1'!C1217</f>
        <v>2023</v>
      </c>
      <c r="C270" s="236">
        <f>+'Ark1'!L1217</f>
        <v>3</v>
      </c>
      <c r="D270" s="236" t="str">
        <f>VLOOKUP(C270,RNR!$F$16:$G$31,2)</f>
        <v>P+</v>
      </c>
      <c r="E270" s="236">
        <f>+'Ark1'!D1217</f>
        <v>1</v>
      </c>
      <c r="F270" s="236" t="str">
        <f>VLOOKUP(E270,RNR!$D$2:$E$13,2)</f>
        <v>Jan</v>
      </c>
      <c r="G270" s="353">
        <f>+'Ark1'!Q1217</f>
        <v>5</v>
      </c>
      <c r="H270" s="353">
        <f>+'Ark1'!R1217</f>
        <v>9</v>
      </c>
      <c r="I270" s="238">
        <f>+IF(H270=0,"",'Ark1'!AG1217)</f>
        <v>1.1672608564924187</v>
      </c>
      <c r="J270" s="238">
        <f>+IF(H270=0,"",'Ark1'!AH1217)</f>
        <v>0</v>
      </c>
      <c r="K270" s="290"/>
      <c r="L270" s="468">
        <f>+'Ark1'!AI1217</f>
        <v>0</v>
      </c>
      <c r="M270" s="290"/>
      <c r="N270" s="237">
        <f>+IF(H270=0,"",'Ark1'!U1217)</f>
        <v>12.077777777777778</v>
      </c>
      <c r="O270" s="289"/>
      <c r="P270" s="29" t="str">
        <f>+IF(L270=0,"",'Ark1'!AJ1217)</f>
        <v/>
      </c>
      <c r="Q270" s="289"/>
      <c r="R270" s="29" t="str">
        <f>+IF(L270=0,"",'Ark1'!AK1217)</f>
        <v/>
      </c>
      <c r="S270" s="289"/>
      <c r="T270" s="238">
        <f>+IF(H270=0,"",'Ark1'!T1217)</f>
        <v>3.7777777777777777</v>
      </c>
      <c r="U270" s="239">
        <f>+IF(H270=0,"",'Ark1'!W1217)</f>
        <v>0</v>
      </c>
      <c r="V270" s="239">
        <f>+IF(H270=0,"",'Ark1'!X1217)</f>
        <v>22.222222222222225</v>
      </c>
      <c r="W270" s="239">
        <f>+IF(H270=0,"",'Ark1'!Y1217)</f>
        <v>0</v>
      </c>
      <c r="X270" s="239">
        <f>+IF(H270=0,"",'Ark1'!Z1217)</f>
        <v>4.3898311224864495</v>
      </c>
      <c r="Y270" s="239">
        <f>+IF(H270=0,"",'Ark1'!Z1217)</f>
        <v>4.3898311224864495</v>
      </c>
      <c r="Z270" s="238">
        <f>+IF(H270=0,"",'Ark1'!AC1217)</f>
        <v>0</v>
      </c>
      <c r="AA270" s="239">
        <f>+IF(H270=0,"",'Ark1'!AE1217)</f>
        <v>0</v>
      </c>
      <c r="AB270" s="239">
        <f t="shared" ref="AB270:AB281" si="252">+IF(H270=0,"",+N270/C270)</f>
        <v>4.0259259259259261</v>
      </c>
      <c r="AC270" s="237">
        <f t="shared" ref="AC270:AC281" si="253">+IF(H270=0,"",G270/H270)</f>
        <v>0.55555555555555558</v>
      </c>
      <c r="AD270" s="289"/>
      <c r="AG270" s="29"/>
      <c r="AH270" s="27"/>
      <c r="AK270" s="27"/>
      <c r="AL270" s="27"/>
      <c r="AM270" s="27"/>
      <c r="AO270" s="27"/>
      <c r="AP270" s="241"/>
      <c r="AQ270" s="27"/>
      <c r="AR270" s="27"/>
    </row>
    <row r="271" spans="1:70" ht="15.6">
      <c r="A271" s="289"/>
      <c r="B271" s="289">
        <f>+'Ark1'!C1218</f>
        <v>2023</v>
      </c>
      <c r="C271" s="236">
        <f>+'Ark1'!L1218</f>
        <v>3</v>
      </c>
      <c r="D271" s="236" t="str">
        <f>VLOOKUP(C271,RNR!$F$16:$G$31,2)</f>
        <v>P+</v>
      </c>
      <c r="E271" s="236">
        <f>+'Ark1'!D1218</f>
        <v>2</v>
      </c>
      <c r="F271" s="236" t="str">
        <f>VLOOKUP(E271,RNR!$D$2:$E$13,2)</f>
        <v>Feb</v>
      </c>
      <c r="G271" s="353">
        <f>+'Ark1'!Q1218</f>
        <v>4</v>
      </c>
      <c r="H271" s="353">
        <f>+'Ark1'!R1218</f>
        <v>6</v>
      </c>
      <c r="I271" s="238">
        <f>+IF(H271=0,"",'Ark1'!AG1218)</f>
        <v>0.50683506872658501</v>
      </c>
      <c r="J271" s="238">
        <f>+IF(H271=0,"",'Ark1'!AH1218)</f>
        <v>0</v>
      </c>
      <c r="K271" s="290"/>
      <c r="L271" s="468">
        <f>+'Ark1'!AI1218</f>
        <v>0</v>
      </c>
      <c r="M271" s="290"/>
      <c r="N271" s="237">
        <f>+IF(H271=0,"",'Ark1'!U1218)</f>
        <v>13.483333333333338</v>
      </c>
      <c r="O271" s="289"/>
      <c r="P271" s="29" t="str">
        <f>+IF(L271=0,"",'Ark1'!AJ1218)</f>
        <v/>
      </c>
      <c r="Q271" s="289"/>
      <c r="R271" s="29" t="str">
        <f>+IF(L271=0,"",'Ark1'!AK1218)</f>
        <v/>
      </c>
      <c r="S271" s="289"/>
      <c r="T271" s="238">
        <f>+IF(H271=0,"",'Ark1'!T1218)</f>
        <v>3.3333333333333344</v>
      </c>
      <c r="U271" s="239">
        <f>+IF(H271=0,"",'Ark1'!W1218)</f>
        <v>0</v>
      </c>
      <c r="V271" s="239">
        <f>+IF(H271=0,"",'Ark1'!X1218)</f>
        <v>16.666666666666671</v>
      </c>
      <c r="W271" s="239">
        <f>+IF(H271=0,"",'Ark1'!Y1218)</f>
        <v>0</v>
      </c>
      <c r="X271" s="239">
        <f>+IF(H271=0,"",'Ark1'!Z1218)</f>
        <v>3.2225335098680077</v>
      </c>
      <c r="Y271" s="239">
        <f>+IF(H271=0,"",'Ark1'!Z1218)</f>
        <v>3.2225335098680077</v>
      </c>
      <c r="Z271" s="238">
        <f>+IF(H271=0,"",'Ark1'!AC1218)</f>
        <v>0</v>
      </c>
      <c r="AA271" s="239">
        <f>+IF(H271=0,"",'Ark1'!AE1218)</f>
        <v>0</v>
      </c>
      <c r="AB271" s="239">
        <f t="shared" si="252"/>
        <v>4.4944444444444462</v>
      </c>
      <c r="AC271" s="237">
        <f t="shared" si="253"/>
        <v>0.66666666666666663</v>
      </c>
      <c r="AD271" s="289"/>
      <c r="AG271" s="29"/>
      <c r="AH271" s="27"/>
      <c r="AK271" s="27"/>
      <c r="AL271" s="27"/>
      <c r="AM271" s="27"/>
      <c r="AO271" s="27"/>
      <c r="AQ271" s="27"/>
      <c r="AR271" s="27"/>
    </row>
    <row r="272" spans="1:70" ht="15.6">
      <c r="A272" s="289"/>
      <c r="B272" s="289">
        <f>+'Ark1'!C1219</f>
        <v>2023</v>
      </c>
      <c r="C272" s="236">
        <f>+'Ark1'!L1219</f>
        <v>3</v>
      </c>
      <c r="D272" s="236" t="str">
        <f>VLOOKUP(C272,RNR!$F$16:$G$31,2)</f>
        <v>P+</v>
      </c>
      <c r="E272" s="236">
        <f>+'Ark1'!D1219</f>
        <v>3</v>
      </c>
      <c r="F272" s="236" t="str">
        <f>VLOOKUP(E272,RNR!$D$2:$E$13,2)</f>
        <v>Mar</v>
      </c>
      <c r="G272" s="353">
        <f>+'Ark1'!Q1219</f>
        <v>28</v>
      </c>
      <c r="H272" s="353">
        <f>+'Ark1'!R1219</f>
        <v>45</v>
      </c>
      <c r="I272" s="238">
        <f>+IF(H272=0,"",'Ark1'!AG1219)</f>
        <v>0.70628947946586795</v>
      </c>
      <c r="J272" s="238">
        <f>+IF(H272=0,"",'Ark1'!AH1219)</f>
        <v>4.4444444444444446</v>
      </c>
      <c r="K272" s="290"/>
      <c r="L272" s="468">
        <f>+'Ark1'!AI1219</f>
        <v>6</v>
      </c>
      <c r="M272" s="290"/>
      <c r="N272" s="237">
        <f>+IF(H272=0,"",'Ark1'!U1219)</f>
        <v>15.502222222222221</v>
      </c>
      <c r="O272" s="289"/>
      <c r="P272" s="29">
        <f>+IF(L272=0,"",'Ark1'!AJ1219)</f>
        <v>103.3</v>
      </c>
      <c r="Q272" s="289"/>
      <c r="R272" s="29">
        <f>+IF(L272=0,"",'Ark1'!AK1219)</f>
        <v>14.980900733658309</v>
      </c>
      <c r="S272" s="289"/>
      <c r="T272" s="238">
        <f>+IF(H272=0,"",'Ark1'!T1219)</f>
        <v>3.3333333333333344</v>
      </c>
      <c r="U272" s="239">
        <f>+IF(H272=0,"",'Ark1'!W1219)</f>
        <v>0</v>
      </c>
      <c r="V272" s="239">
        <f>+IF(H272=0,"",'Ark1'!X1219)</f>
        <v>44.44444444444445</v>
      </c>
      <c r="W272" s="239">
        <f>+IF(H272=0,"",'Ark1'!Y1219)</f>
        <v>4.4444444444444446</v>
      </c>
      <c r="X272" s="239">
        <f>+IF(H272=0,"",'Ark1'!Z1219)</f>
        <v>4.0672944263499504</v>
      </c>
      <c r="Y272" s="239">
        <f>+IF(H272=0,"",'Ark1'!Z1219)</f>
        <v>4.0672944263499504</v>
      </c>
      <c r="Z272" s="238">
        <f>+IF(H272=0,"",'Ark1'!AC1219)</f>
        <v>0</v>
      </c>
      <c r="AA272" s="239">
        <f>+IF(H272=0,"",'Ark1'!AE1219)</f>
        <v>0</v>
      </c>
      <c r="AB272" s="239">
        <f t="shared" si="252"/>
        <v>5.1674074074074072</v>
      </c>
      <c r="AC272" s="237">
        <f t="shared" si="253"/>
        <v>0.62222222222222223</v>
      </c>
      <c r="AD272" s="289"/>
      <c r="AG272" s="29"/>
      <c r="AH272" s="27"/>
      <c r="AK272" s="27"/>
      <c r="AL272" s="27"/>
      <c r="AM272" s="27"/>
      <c r="AO272" s="27"/>
      <c r="AQ272" s="27"/>
      <c r="AR272" s="27"/>
    </row>
    <row r="273" spans="1:70" ht="15.6">
      <c r="A273" s="289"/>
      <c r="B273" s="289">
        <f>+'Ark1'!C1220</f>
        <v>2023</v>
      </c>
      <c r="C273" s="236">
        <f>+'Ark1'!L1220</f>
        <v>3</v>
      </c>
      <c r="D273" s="236" t="str">
        <f>VLOOKUP(C273,RNR!$F$16:$G$31,2)</f>
        <v>P+</v>
      </c>
      <c r="E273" s="236">
        <f>+'Ark1'!D1220</f>
        <v>4</v>
      </c>
      <c r="F273" s="236" t="str">
        <f>VLOOKUP(E273,RNR!$D$2:$E$13,2)</f>
        <v>Apr</v>
      </c>
      <c r="G273" s="353">
        <f>+'Ark1'!Q1220</f>
        <v>6</v>
      </c>
      <c r="H273" s="353">
        <f>+'Ark1'!R1220</f>
        <v>8</v>
      </c>
      <c r="I273" s="238">
        <f>+IF(H273=0,"",'Ark1'!AG1220)</f>
        <v>0.68642697903180094</v>
      </c>
      <c r="J273" s="238">
        <f>+IF(H273=0,"",'Ark1'!AH1220)</f>
        <v>0</v>
      </c>
      <c r="K273" s="290"/>
      <c r="L273" s="468">
        <f>+'Ark1'!AI1220</f>
        <v>0</v>
      </c>
      <c r="M273" s="290"/>
      <c r="N273" s="237">
        <f>+IF(H273=0,"",'Ark1'!U1220)</f>
        <v>11.2</v>
      </c>
      <c r="O273" s="289"/>
      <c r="P273" s="29" t="str">
        <f>+IF(L273=0,"",'Ark1'!AJ1220)</f>
        <v/>
      </c>
      <c r="Q273" s="289"/>
      <c r="R273" s="29" t="str">
        <f>+IF(L273=0,"",'Ark1'!AK1220)</f>
        <v/>
      </c>
      <c r="S273" s="289"/>
      <c r="T273" s="238">
        <f>+IF(H273=0,"",'Ark1'!T1220)</f>
        <v>3.75</v>
      </c>
      <c r="U273" s="239">
        <f>+IF(H273=0,"",'Ark1'!W1220)</f>
        <v>0</v>
      </c>
      <c r="V273" s="239">
        <f>+IF(H273=0,"",'Ark1'!X1220)</f>
        <v>12.5</v>
      </c>
      <c r="W273" s="239">
        <f>+IF(H273=0,"",'Ark1'!Y1220)</f>
        <v>0</v>
      </c>
      <c r="X273" s="239">
        <f>+IF(H273=0,"",'Ark1'!Z1220)</f>
        <v>3.3237779709240551</v>
      </c>
      <c r="Y273" s="239">
        <f>+IF(H273=0,"",'Ark1'!Z1220)</f>
        <v>3.3237779709240551</v>
      </c>
      <c r="Z273" s="238">
        <f>+IF(H273=0,"",'Ark1'!AC1220)</f>
        <v>0</v>
      </c>
      <c r="AA273" s="239">
        <f>+IF(H273=0,"",'Ark1'!AE1220)</f>
        <v>0</v>
      </c>
      <c r="AB273" s="239">
        <f t="shared" si="252"/>
        <v>3.7333333333333329</v>
      </c>
      <c r="AC273" s="237">
        <f t="shared" si="253"/>
        <v>0.75</v>
      </c>
      <c r="AD273" s="289"/>
      <c r="AG273" s="29"/>
      <c r="AH273" s="27"/>
      <c r="AK273" s="27"/>
      <c r="AL273" s="27"/>
      <c r="AM273" s="27"/>
      <c r="AO273" s="27"/>
      <c r="AQ273" s="27"/>
      <c r="AR273" s="27"/>
    </row>
    <row r="274" spans="1:70">
      <c r="A274" s="289"/>
      <c r="B274" s="289">
        <f>+'Ark1'!C1221</f>
        <v>2023</v>
      </c>
      <c r="C274" s="236">
        <f>+'Ark1'!L1221</f>
        <v>3</v>
      </c>
      <c r="D274" s="236" t="str">
        <f>VLOOKUP(C274,RNR!$F$16:$G$31,2)</f>
        <v>P+</v>
      </c>
      <c r="E274" s="236">
        <f>+'Ark1'!D1221</f>
        <v>5</v>
      </c>
      <c r="F274" s="236" t="str">
        <f>VLOOKUP(E274,RNR!$D$2:$E$13,2)</f>
        <v>Mai</v>
      </c>
      <c r="G274" s="353">
        <f>+'Ark1'!Q1221</f>
        <v>16</v>
      </c>
      <c r="H274" s="353">
        <f>+'Ark1'!R1221</f>
        <v>22</v>
      </c>
      <c r="I274" s="238">
        <f>+IF(H274=0,"",'Ark1'!AG1221)</f>
        <v>0.757405459193919</v>
      </c>
      <c r="J274" s="238">
        <f>+IF(H274=0,"",'Ark1'!AH1221)</f>
        <v>4.5454545454545459</v>
      </c>
      <c r="K274" s="238"/>
      <c r="L274" s="238"/>
      <c r="M274" s="238"/>
      <c r="N274" s="237">
        <f>+IF(H274=0,"",'Ark1'!U1221)</f>
        <v>11.486363636363636</v>
      </c>
      <c r="O274" s="238"/>
      <c r="P274" s="238"/>
      <c r="Q274" s="238"/>
      <c r="R274" s="238"/>
      <c r="S274" s="238"/>
      <c r="T274" s="238">
        <f>+IF(H274=0,"",'Ark1'!T1221)</f>
        <v>2.7272727272727271</v>
      </c>
      <c r="U274" s="239">
        <f>+IF(H274=0,"",'Ark1'!W1221)</f>
        <v>0</v>
      </c>
      <c r="V274" s="239">
        <f>+IF(H274=0,"",'Ark1'!X1221)</f>
        <v>13.636363636363638</v>
      </c>
      <c r="W274" s="239">
        <f>+IF(H274=0,"",'Ark1'!Y1221)</f>
        <v>0</v>
      </c>
      <c r="X274" s="239">
        <f>+IF(H274=0,"",'Ark1'!Z1221)</f>
        <v>2.9565482722171841</v>
      </c>
      <c r="Y274" s="239">
        <f>+IF(H274=0,"",'Ark1'!Z1221)</f>
        <v>2.9565482722171841</v>
      </c>
      <c r="Z274" s="238">
        <f>+IF(H274=0,"",'Ark1'!AC1221)</f>
        <v>0</v>
      </c>
      <c r="AA274" s="239">
        <f>+IF(H274=0,"",'Ark1'!AE1221)</f>
        <v>0</v>
      </c>
      <c r="AB274" s="239">
        <f t="shared" si="252"/>
        <v>3.8287878787878786</v>
      </c>
      <c r="AC274" s="237">
        <f t="shared" si="253"/>
        <v>0.72727272727272729</v>
      </c>
      <c r="AD274" s="289"/>
      <c r="AG274" s="29"/>
      <c r="AH274" s="27"/>
      <c r="AK274" s="27"/>
      <c r="AL274" s="27"/>
      <c r="AM274" s="27"/>
      <c r="AO274" s="27"/>
      <c r="AQ274" s="27"/>
      <c r="AR274" s="27"/>
    </row>
    <row r="275" spans="1:70">
      <c r="A275" s="289"/>
      <c r="B275" s="289">
        <f>+'Ark1'!C1222</f>
        <v>2023</v>
      </c>
      <c r="C275" s="236">
        <f>+'Ark1'!L1222</f>
        <v>3</v>
      </c>
      <c r="D275" s="236" t="str">
        <f>VLOOKUP(C275,RNR!$F$16:$G$31,2)</f>
        <v>P+</v>
      </c>
      <c r="E275" s="236">
        <f>+'Ark1'!D1222</f>
        <v>6</v>
      </c>
      <c r="F275" s="236" t="str">
        <f>VLOOKUP(E275,RNR!$D$2:$E$13,2)</f>
        <v>Jun</v>
      </c>
      <c r="G275" s="353">
        <f>+'Ark1'!Q1222</f>
        <v>23</v>
      </c>
      <c r="H275" s="353">
        <f>+'Ark1'!R1222</f>
        <v>30</v>
      </c>
      <c r="I275" s="238">
        <f>+IF(H275=0,"",'Ark1'!AG1222)</f>
        <v>1.5894799141821403</v>
      </c>
      <c r="J275" s="238">
        <f>+IF(H275=0,"",'Ark1'!AH1222)</f>
        <v>16.666666666666671</v>
      </c>
      <c r="K275" s="238"/>
      <c r="L275" s="238"/>
      <c r="M275" s="238"/>
      <c r="N275" s="237">
        <f>+IF(H275=0,"",'Ark1'!U1222)</f>
        <v>14.323333333333331</v>
      </c>
      <c r="O275" s="238"/>
      <c r="P275" s="238"/>
      <c r="Q275" s="238"/>
      <c r="R275" s="238"/>
      <c r="S275" s="238"/>
      <c r="T275" s="238">
        <f>+IF(H275=0,"",'Ark1'!T1222)</f>
        <v>3.3</v>
      </c>
      <c r="U275" s="239">
        <f>+IF(H275=0,"",'Ark1'!W1222)</f>
        <v>0</v>
      </c>
      <c r="V275" s="239">
        <f>+IF(H275=0,"",'Ark1'!X1222)</f>
        <v>26.666666666666675</v>
      </c>
      <c r="W275" s="239">
        <f>+IF(H275=0,"",'Ark1'!Y1222)</f>
        <v>6.6666666666666687</v>
      </c>
      <c r="X275" s="239">
        <f>+IF(H275=0,"",'Ark1'!Z1222)</f>
        <v>4.1744207848381807</v>
      </c>
      <c r="Y275" s="239">
        <f>+IF(H275=0,"",'Ark1'!Z1222)</f>
        <v>4.1744207848381807</v>
      </c>
      <c r="Z275" s="238">
        <f>+IF(H275=0,"",'Ark1'!AC1222)</f>
        <v>0</v>
      </c>
      <c r="AA275" s="239">
        <f>+IF(H275=0,"",'Ark1'!AE1222)</f>
        <v>0</v>
      </c>
      <c r="AB275" s="239">
        <f t="shared" si="252"/>
        <v>4.7744444444444438</v>
      </c>
      <c r="AC275" s="237">
        <f t="shared" si="253"/>
        <v>0.76666666666666672</v>
      </c>
      <c r="AD275" s="289"/>
      <c r="AG275" s="29"/>
      <c r="AH275" s="27"/>
      <c r="AK275" s="27"/>
      <c r="AL275" s="27"/>
      <c r="AM275" s="27"/>
      <c r="AO275" s="27"/>
      <c r="AQ275" s="27"/>
      <c r="AR275" s="27"/>
    </row>
    <row r="276" spans="1:70">
      <c r="A276" s="289"/>
      <c r="B276" s="289">
        <f>+'Ark1'!C1223</f>
        <v>2023</v>
      </c>
      <c r="C276" s="236">
        <f>+'Ark1'!L1223</f>
        <v>3</v>
      </c>
      <c r="D276" s="236" t="str">
        <f>VLOOKUP(C276,RNR!$F$16:$G$31,2)</f>
        <v>P+</v>
      </c>
      <c r="E276" s="236">
        <f>+'Ark1'!D1223</f>
        <v>7</v>
      </c>
      <c r="F276" s="236" t="str">
        <f>VLOOKUP(E276,RNR!$D$2:$E$13,2)</f>
        <v>Jul</v>
      </c>
      <c r="G276" s="353">
        <f>+'Ark1'!Q1223</f>
        <v>3</v>
      </c>
      <c r="H276" s="353">
        <f>+'Ark1'!R1223</f>
        <v>8</v>
      </c>
      <c r="I276" s="238">
        <f>+IF(H276=0,"",'Ark1'!AG1223)</f>
        <v>1.2252626888946649</v>
      </c>
      <c r="J276" s="238">
        <f>+IF(H276=0,"",'Ark1'!AH1223)</f>
        <v>25</v>
      </c>
      <c r="K276" s="238"/>
      <c r="L276" s="238"/>
      <c r="M276" s="238"/>
      <c r="N276" s="237">
        <f>+IF(H276=0,"",'Ark1'!U1223)</f>
        <v>12.375000000000002</v>
      </c>
      <c r="O276" s="238"/>
      <c r="P276" s="238"/>
      <c r="Q276" s="238"/>
      <c r="R276" s="238"/>
      <c r="S276" s="238"/>
      <c r="T276" s="238">
        <f>+IF(H276=0,"",'Ark1'!T1223)</f>
        <v>3.5</v>
      </c>
      <c r="U276" s="239">
        <f>+IF(H276=0,"",'Ark1'!W1223)</f>
        <v>0</v>
      </c>
      <c r="V276" s="239">
        <f>+IF(H276=0,"",'Ark1'!X1223)</f>
        <v>0</v>
      </c>
      <c r="W276" s="239">
        <f>+IF(H276=0,"",'Ark1'!Y1223)</f>
        <v>0</v>
      </c>
      <c r="X276" s="239">
        <f>+IF(H276=0,"",'Ark1'!Z1223)</f>
        <v>2.585899263312466</v>
      </c>
      <c r="Y276" s="239">
        <f>+IF(H276=0,"",'Ark1'!Z1223)</f>
        <v>2.585899263312466</v>
      </c>
      <c r="Z276" s="238">
        <f>+IF(H276=0,"",'Ark1'!AC1223)</f>
        <v>0</v>
      </c>
      <c r="AA276" s="239">
        <f>+IF(H276=0,"",'Ark1'!AE1223)</f>
        <v>0</v>
      </c>
      <c r="AB276" s="239">
        <f t="shared" si="252"/>
        <v>4.1250000000000009</v>
      </c>
      <c r="AC276" s="237">
        <f t="shared" si="253"/>
        <v>0.375</v>
      </c>
      <c r="AD276" s="289"/>
      <c r="AG276" s="29"/>
      <c r="AH276" s="27"/>
      <c r="AK276" s="27"/>
      <c r="AL276" s="27"/>
      <c r="AM276" s="27"/>
      <c r="AO276" s="27"/>
      <c r="AQ276" s="27"/>
      <c r="AR276" s="27"/>
    </row>
    <row r="277" spans="1:70">
      <c r="A277" s="289"/>
      <c r="B277" s="289">
        <f>+'Ark1'!C1224</f>
        <v>2023</v>
      </c>
      <c r="C277" s="236">
        <f>+'Ark1'!L1224</f>
        <v>3</v>
      </c>
      <c r="D277" s="236" t="str">
        <f>VLOOKUP(C277,RNR!$F$16:$G$31,2)</f>
        <v>P+</v>
      </c>
      <c r="E277" s="236">
        <f>+'Ark1'!D1224</f>
        <v>8</v>
      </c>
      <c r="F277" s="236" t="str">
        <f>VLOOKUP(E277,RNR!$D$2:$E$13,2)</f>
        <v>Aug</v>
      </c>
      <c r="G277" s="353">
        <f>+'Ark1'!Q1224</f>
        <v>102</v>
      </c>
      <c r="H277" s="353">
        <f>+'Ark1'!R1224</f>
        <v>157</v>
      </c>
      <c r="I277" s="238">
        <f>+IF(H277=0,"",'Ark1'!AG1224)</f>
        <v>1.50612497712973</v>
      </c>
      <c r="J277" s="238">
        <f>+IF(H277=0,"",'Ark1'!AH1224)</f>
        <v>6.3694267515923588</v>
      </c>
      <c r="K277" s="238"/>
      <c r="L277" s="238"/>
      <c r="M277" s="238"/>
      <c r="N277" s="237">
        <f>+IF(H277=0,"",'Ark1'!U1224)</f>
        <v>15.782165605095541</v>
      </c>
      <c r="O277" s="238"/>
      <c r="P277" s="238"/>
      <c r="Q277" s="238"/>
      <c r="R277" s="238"/>
      <c r="S277" s="238"/>
      <c r="T277" s="238">
        <f>+IF(H277=0,"",'Ark1'!T1224)</f>
        <v>3.4267515923566889</v>
      </c>
      <c r="U277" s="239">
        <f>+IF(H277=0,"",'Ark1'!W1224)</f>
        <v>0</v>
      </c>
      <c r="V277" s="239">
        <f>+IF(H277=0,"",'Ark1'!X1224)</f>
        <v>52.229299363057315</v>
      </c>
      <c r="W277" s="239">
        <f>+IF(H277=0,"",'Ark1'!Y1224)</f>
        <v>8.2802547770700645</v>
      </c>
      <c r="X277" s="239">
        <f>+IF(H277=0,"",'Ark1'!Z1224)</f>
        <v>5.1888108818379122</v>
      </c>
      <c r="Y277" s="239">
        <f>+IF(H277=0,"",'Ark1'!Z1224)</f>
        <v>5.1888108818379122</v>
      </c>
      <c r="Z277" s="238">
        <f>+IF(H277=0,"",'Ark1'!AC1224)</f>
        <v>0</v>
      </c>
      <c r="AA277" s="239">
        <f>+IF(H277=0,"",'Ark1'!AE1224)</f>
        <v>0</v>
      </c>
      <c r="AB277" s="239">
        <f t="shared" si="252"/>
        <v>5.26072186836518</v>
      </c>
      <c r="AC277" s="237">
        <f t="shared" si="253"/>
        <v>0.64968152866242035</v>
      </c>
      <c r="AD277" s="289"/>
      <c r="AG277" s="29"/>
      <c r="AH277" s="27"/>
      <c r="AK277" s="27"/>
      <c r="AL277" s="27"/>
      <c r="AM277" s="27"/>
      <c r="AO277" s="27"/>
      <c r="AQ277" s="27"/>
      <c r="AR277" s="27"/>
    </row>
    <row r="278" spans="1:70">
      <c r="A278" s="289"/>
      <c r="B278" s="289">
        <f>+'Ark1'!C1225</f>
        <v>2023</v>
      </c>
      <c r="C278" s="236">
        <f>+'Ark1'!L1225</f>
        <v>3</v>
      </c>
      <c r="D278" s="236" t="str">
        <f>VLOOKUP(C278,RNR!$F$16:$G$31,2)</f>
        <v>P+</v>
      </c>
      <c r="E278" s="236">
        <f>+'Ark1'!D1225</f>
        <v>9</v>
      </c>
      <c r="F278" s="236" t="str">
        <f>VLOOKUP(E278,RNR!$D$2:$E$13,2)</f>
        <v>Sep</v>
      </c>
      <c r="G278" s="353">
        <f>+'Ark1'!Q1225</f>
        <v>119</v>
      </c>
      <c r="H278" s="353">
        <f>+'Ark1'!R1225</f>
        <v>183</v>
      </c>
      <c r="I278" s="238">
        <f>+IF(H278=0,"",'Ark1'!AG1225)</f>
        <v>1.6763912444913365</v>
      </c>
      <c r="J278" s="238">
        <f>+IF(H278=0,"",'Ark1'!AH1225)</f>
        <v>9.8360655737704921</v>
      </c>
      <c r="K278" s="238"/>
      <c r="L278" s="238"/>
      <c r="M278" s="238"/>
      <c r="N278" s="237">
        <f>+IF(H278=0,"",'Ark1'!U1225)</f>
        <v>15.949726775956275</v>
      </c>
      <c r="O278" s="238"/>
      <c r="P278" s="238"/>
      <c r="Q278" s="238"/>
      <c r="R278" s="238"/>
      <c r="S278" s="238"/>
      <c r="T278" s="238">
        <f>+IF(H278=0,"",'Ark1'!T1225)</f>
        <v>3.9508196721311473</v>
      </c>
      <c r="U278" s="239">
        <f>+IF(H278=0,"",'Ark1'!W1225)</f>
        <v>0</v>
      </c>
      <c r="V278" s="239">
        <f>+IF(H278=0,"",'Ark1'!X1225)</f>
        <v>50.819672131147534</v>
      </c>
      <c r="W278" s="239">
        <f>+IF(H278=0,"",'Ark1'!Y1225)</f>
        <v>8.7431693989071064</v>
      </c>
      <c r="X278" s="239">
        <f>+IF(H278=0,"",'Ark1'!Z1225)</f>
        <v>5.1570724350364063</v>
      </c>
      <c r="Y278" s="239">
        <f>+IF(H278=0,"",'Ark1'!Z1225)</f>
        <v>5.1570724350364063</v>
      </c>
      <c r="Z278" s="238">
        <f>+IF(H278=0,"",'Ark1'!AC1225)</f>
        <v>0</v>
      </c>
      <c r="AA278" s="239">
        <f>+IF(H278=0,"",'Ark1'!AE1225)</f>
        <v>0</v>
      </c>
      <c r="AB278" s="239">
        <f t="shared" si="252"/>
        <v>5.3165755919854254</v>
      </c>
      <c r="AC278" s="237">
        <f t="shared" si="253"/>
        <v>0.65027322404371579</v>
      </c>
      <c r="AD278" s="289"/>
      <c r="AG278" s="29"/>
      <c r="AH278" s="27"/>
      <c r="AK278" s="27"/>
      <c r="AL278" s="27"/>
      <c r="AM278" s="27"/>
      <c r="AO278" s="27"/>
      <c r="AQ278" s="27"/>
      <c r="AR278" s="27"/>
    </row>
    <row r="279" spans="1:70">
      <c r="A279" s="289"/>
      <c r="B279" s="289">
        <f>+'Ark1'!C1226</f>
        <v>2023</v>
      </c>
      <c r="C279" s="236">
        <f>+'Ark1'!L1226</f>
        <v>3</v>
      </c>
      <c r="D279" s="236" t="str">
        <f>VLOOKUP(C279,RNR!$F$16:$G$31,2)</f>
        <v>P+</v>
      </c>
      <c r="E279" s="236">
        <f>+'Ark1'!D1226</f>
        <v>10</v>
      </c>
      <c r="F279" s="236" t="str">
        <f>VLOOKUP(E279,RNR!$D$2:$E$13,2)</f>
        <v>Okt</v>
      </c>
      <c r="G279" s="353">
        <f>+'Ark1'!Q1226</f>
        <v>182</v>
      </c>
      <c r="H279" s="353">
        <f>+'Ark1'!R1226</f>
        <v>227</v>
      </c>
      <c r="I279" s="238">
        <f>+IF(H279=0,"",'Ark1'!AG1226)</f>
        <v>0.72111372053020173</v>
      </c>
      <c r="J279" s="238">
        <f>+IF(H279=0,"",'Ark1'!AH1226)</f>
        <v>7.0484581497797363</v>
      </c>
      <c r="K279" s="238"/>
      <c r="L279" s="238"/>
      <c r="M279" s="238"/>
      <c r="N279" s="237">
        <f>+IF(H279=0,"",'Ark1'!U1226)</f>
        <v>15.662555066079296</v>
      </c>
      <c r="O279" s="238"/>
      <c r="P279" s="238"/>
      <c r="Q279" s="238"/>
      <c r="R279" s="238"/>
      <c r="S279" s="238"/>
      <c r="T279" s="238">
        <f>+IF(H279=0,"",'Ark1'!T1226)</f>
        <v>3.7929515418502202</v>
      </c>
      <c r="U279" s="239">
        <f>+IF(H279=0,"",'Ark1'!W1226)</f>
        <v>0</v>
      </c>
      <c r="V279" s="239">
        <f>+IF(H279=0,"",'Ark1'!X1226)</f>
        <v>46.696035242290733</v>
      </c>
      <c r="W279" s="239">
        <f>+IF(H279=0,"",'Ark1'!Y1226)</f>
        <v>7.0484581497797363</v>
      </c>
      <c r="X279" s="239">
        <f>+IF(H279=0,"",'Ark1'!Z1226)</f>
        <v>4.8104657005095151</v>
      </c>
      <c r="Y279" s="239">
        <f>+IF(H279=0,"",'Ark1'!Z1226)</f>
        <v>4.8104657005095151</v>
      </c>
      <c r="Z279" s="238">
        <f>+IF(H279=0,"",'Ark1'!AC1226)</f>
        <v>0</v>
      </c>
      <c r="AA279" s="239">
        <f>+IF(H279=0,"",'Ark1'!AE1226)</f>
        <v>0</v>
      </c>
      <c r="AB279" s="239">
        <f t="shared" si="252"/>
        <v>5.2208516886930987</v>
      </c>
      <c r="AC279" s="237">
        <f t="shared" si="253"/>
        <v>0.80176211453744495</v>
      </c>
      <c r="AD279" s="289"/>
      <c r="AG279" s="29"/>
      <c r="AH279" s="27"/>
      <c r="AK279" s="27"/>
      <c r="AL279" s="27"/>
      <c r="AM279" s="27"/>
      <c r="AO279" s="27"/>
      <c r="AQ279" s="27"/>
      <c r="AR279" s="27"/>
    </row>
    <row r="280" spans="1:70">
      <c r="A280" s="289"/>
      <c r="B280" s="289">
        <f>+'Ark1'!C1227</f>
        <v>2023</v>
      </c>
      <c r="C280" s="236">
        <f>+'Ark1'!L1227</f>
        <v>3</v>
      </c>
      <c r="D280" s="236" t="str">
        <f>VLOOKUP(C280,RNR!$F$16:$G$31,2)</f>
        <v>P+</v>
      </c>
      <c r="E280" s="236">
        <f>+'Ark1'!D1227</f>
        <v>11</v>
      </c>
      <c r="F280" s="236" t="str">
        <f>VLOOKUP(E280,RNR!$D$2:$E$13,2)</f>
        <v>Nov</v>
      </c>
      <c r="G280" s="353">
        <f>+'Ark1'!Q1227</f>
        <v>102</v>
      </c>
      <c r="H280" s="353">
        <f>+'Ark1'!R1227</f>
        <v>121</v>
      </c>
      <c r="I280" s="238">
        <f>+IF(H280=0,"",'Ark1'!AG1227)</f>
        <v>0.79529824555290685</v>
      </c>
      <c r="J280" s="238">
        <f>+IF(H280=0,"",'Ark1'!AH1227)</f>
        <v>14.049586776859503</v>
      </c>
      <c r="K280" s="238"/>
      <c r="L280" s="238"/>
      <c r="M280" s="238"/>
      <c r="N280" s="237">
        <f>+IF(H280=0,"",'Ark1'!U1227)</f>
        <v>15.090909090909093</v>
      </c>
      <c r="O280" s="238"/>
      <c r="P280" s="238"/>
      <c r="Q280" s="238"/>
      <c r="R280" s="238"/>
      <c r="S280" s="238"/>
      <c r="T280" s="238">
        <f>+IF(H280=0,"",'Ark1'!T1227)</f>
        <v>3.7024793388429753</v>
      </c>
      <c r="U280" s="239">
        <f>+IF(H280=0,"",'Ark1'!W1227)</f>
        <v>0</v>
      </c>
      <c r="V280" s="239">
        <f>+IF(H280=0,"",'Ark1'!X1227)</f>
        <v>40.495867768595048</v>
      </c>
      <c r="W280" s="239">
        <f>+IF(H280=0,"",'Ark1'!Y1227)</f>
        <v>6.6115702479338863</v>
      </c>
      <c r="X280" s="239">
        <f>+IF(H280=0,"",'Ark1'!Z1227)</f>
        <v>4.8480549051796444</v>
      </c>
      <c r="Y280" s="239">
        <f>+IF(H280=0,"",'Ark1'!Z1227)</f>
        <v>4.8480549051796444</v>
      </c>
      <c r="Z280" s="238">
        <f>+IF(H280=0,"",'Ark1'!AC1227)</f>
        <v>0</v>
      </c>
      <c r="AA280" s="239">
        <f>+IF(H280=0,"",'Ark1'!AE1227)</f>
        <v>0</v>
      </c>
      <c r="AB280" s="239">
        <f t="shared" si="252"/>
        <v>5.0303030303030312</v>
      </c>
      <c r="AC280" s="237">
        <f t="shared" si="253"/>
        <v>0.84297520661157022</v>
      </c>
      <c r="AD280" s="289"/>
      <c r="AG280" s="29"/>
      <c r="AH280" s="27"/>
      <c r="AK280" s="27"/>
      <c r="AL280" s="27"/>
      <c r="AM280" s="27"/>
      <c r="AO280" s="27"/>
      <c r="AQ280" s="27"/>
      <c r="AR280" s="27"/>
    </row>
    <row r="281" spans="1:70">
      <c r="A281" s="289"/>
      <c r="B281" s="289">
        <f>+'Ark1'!C1228</f>
        <v>2023</v>
      </c>
      <c r="C281" s="236">
        <f>+'Ark1'!L1228</f>
        <v>3</v>
      </c>
      <c r="D281" s="236" t="str">
        <f>VLOOKUP(C281,RNR!$F$16:$G$31,2)</f>
        <v>P+</v>
      </c>
      <c r="E281" s="236">
        <f>+'Ark1'!D1228</f>
        <v>12</v>
      </c>
      <c r="F281" s="236" t="str">
        <f>VLOOKUP(E281,RNR!$D$2:$E$13,2)</f>
        <v>Des</v>
      </c>
      <c r="G281" s="353">
        <f>+'Ark1'!Q1228</f>
        <v>7</v>
      </c>
      <c r="H281" s="353">
        <f>+'Ark1'!R1228</f>
        <v>7</v>
      </c>
      <c r="I281" s="238">
        <f>+IF(H281=0,"",'Ark1'!AG1228)</f>
        <v>1.0225134104244031</v>
      </c>
      <c r="J281" s="238">
        <f>+IF(H281=0,"",'Ark1'!AH1228)</f>
        <v>0</v>
      </c>
      <c r="K281" s="238"/>
      <c r="L281" s="238"/>
      <c r="M281" s="238"/>
      <c r="N281" s="237">
        <f>+IF(H281=0,"",'Ark1'!U1228)</f>
        <v>14.514285714285712</v>
      </c>
      <c r="O281" s="238"/>
      <c r="P281" s="238"/>
      <c r="Q281" s="238"/>
      <c r="R281" s="238"/>
      <c r="S281" s="238"/>
      <c r="T281" s="238">
        <f>+IF(H281=0,"",'Ark1'!T1228)</f>
        <v>3.5714285714285721</v>
      </c>
      <c r="U281" s="239">
        <f>+IF(H281=0,"",'Ark1'!W1228)</f>
        <v>0</v>
      </c>
      <c r="V281" s="239">
        <f>+IF(H281=0,"",'Ark1'!X1228)</f>
        <v>28.571428571428577</v>
      </c>
      <c r="W281" s="239">
        <f>+IF(H281=0,"",'Ark1'!Y1228)</f>
        <v>0</v>
      </c>
      <c r="X281" s="239">
        <f>+IF(H281=0,"",'Ark1'!Z1228)</f>
        <v>2.4056056982619185</v>
      </c>
      <c r="Y281" s="239">
        <f>+IF(H281=0,"",'Ark1'!Z1228)</f>
        <v>2.4056056982619185</v>
      </c>
      <c r="Z281" s="238">
        <f>+IF(H281=0,"",'Ark1'!AC1228)</f>
        <v>0</v>
      </c>
      <c r="AA281" s="239">
        <f>+IF(H281=0,"",'Ark1'!AE1228)</f>
        <v>0</v>
      </c>
      <c r="AB281" s="239">
        <f t="shared" si="252"/>
        <v>4.8380952380952378</v>
      </c>
      <c r="AC281" s="237">
        <f t="shared" si="253"/>
        <v>1</v>
      </c>
      <c r="AD281" s="289"/>
      <c r="AG281" s="29"/>
      <c r="AH281" s="27"/>
      <c r="AK281" s="27"/>
      <c r="AL281" s="27"/>
      <c r="AM281" s="27"/>
      <c r="AO281" s="27"/>
      <c r="AQ281" s="27"/>
      <c r="AR281" s="27"/>
    </row>
    <row r="282" spans="1:70" s="532" customFormat="1" ht="15" customHeight="1">
      <c r="A282" s="289"/>
      <c r="B282" s="289"/>
      <c r="C282" s="289"/>
      <c r="D282" s="368"/>
      <c r="E282" s="368"/>
      <c r="F282" s="368"/>
      <c r="G282" s="368"/>
      <c r="H282" s="368"/>
      <c r="I282" s="289"/>
      <c r="J282" s="289"/>
      <c r="K282" s="289"/>
      <c r="L282" s="289"/>
      <c r="M282" s="289"/>
      <c r="N282" s="289"/>
      <c r="O282" s="289"/>
      <c r="P282" s="289"/>
      <c r="Q282" s="289"/>
      <c r="R282" s="289"/>
      <c r="S282" s="289"/>
      <c r="T282" s="289"/>
      <c r="U282" s="289"/>
      <c r="V282" s="289"/>
      <c r="W282" s="289"/>
      <c r="X282" s="289"/>
      <c r="Y282" s="289"/>
      <c r="Z282" s="289"/>
      <c r="AA282" s="289"/>
      <c r="AB282" s="289"/>
      <c r="AC282" s="289"/>
      <c r="AD282" s="289"/>
      <c r="AE282" s="219"/>
      <c r="AF282" s="29"/>
      <c r="AG282" s="29"/>
      <c r="AH282" s="27"/>
      <c r="AI282" s="220"/>
      <c r="BF282" s="232"/>
    </row>
    <row r="283" spans="1:70" s="532" customFormat="1" ht="15" customHeight="1">
      <c r="A283" s="289"/>
      <c r="B283" s="289"/>
      <c r="C283" s="330" t="s">
        <v>0</v>
      </c>
      <c r="D283" s="368"/>
      <c r="E283" s="539" t="str">
        <f>+D288</f>
        <v>O-</v>
      </c>
      <c r="F283" s="368"/>
      <c r="G283" s="368"/>
      <c r="H283" s="367">
        <f>SUM(H289:H303)</f>
        <v>47150</v>
      </c>
      <c r="I283" s="290"/>
      <c r="J283" s="290"/>
      <c r="K283" s="290"/>
      <c r="L283" s="290"/>
      <c r="M283" s="290"/>
      <c r="N283" s="265">
        <f>+Klasse!M297</f>
        <v>29.543656387665127</v>
      </c>
      <c r="O283" s="289"/>
      <c r="P283" s="289"/>
      <c r="Q283" s="289"/>
      <c r="R283" s="289"/>
      <c r="S283" s="289"/>
      <c r="T283" s="289"/>
      <c r="U283" s="291"/>
      <c r="V283" s="291"/>
      <c r="W283" s="291"/>
      <c r="X283" s="291"/>
      <c r="Y283" s="291"/>
      <c r="Z283" s="289"/>
      <c r="AA283" s="291"/>
      <c r="AB283" s="265" t="e">
        <f>+N283/#REF!</f>
        <v>#REF!</v>
      </c>
      <c r="AC283" s="290"/>
      <c r="AD283" s="289"/>
      <c r="AE283" s="219"/>
      <c r="AF283" s="29"/>
      <c r="AG283" s="29"/>
      <c r="AH283" s="27"/>
      <c r="AI283" s="220"/>
      <c r="BF283" s="232"/>
    </row>
    <row r="284" spans="1:70" s="532" customFormat="1" ht="15" customHeight="1">
      <c r="A284" s="289"/>
      <c r="B284" s="289"/>
      <c r="C284" s="289"/>
      <c r="D284" s="368"/>
      <c r="E284" s="368"/>
      <c r="F284" s="368"/>
      <c r="G284" s="368"/>
      <c r="H284" s="368"/>
      <c r="I284" s="290"/>
      <c r="J284" s="290"/>
      <c r="K284" s="290"/>
      <c r="L284" s="290"/>
      <c r="M284" s="290"/>
      <c r="N284" s="289"/>
      <c r="O284" s="289"/>
      <c r="P284" s="289"/>
      <c r="Q284" s="289"/>
      <c r="R284" s="289"/>
      <c r="S284" s="289"/>
      <c r="T284" s="289"/>
      <c r="U284" s="291"/>
      <c r="V284" s="291"/>
      <c r="W284" s="291"/>
      <c r="X284" s="291"/>
      <c r="Y284" s="291"/>
      <c r="Z284" s="289"/>
      <c r="AA284" s="291"/>
      <c r="AB284" s="291"/>
      <c r="AC284" s="291"/>
      <c r="AD284" s="289"/>
      <c r="AE284" s="219"/>
      <c r="AF284" s="29"/>
      <c r="AG284" s="29"/>
      <c r="AH284" s="27"/>
      <c r="AI284" s="220"/>
      <c r="BF284" s="232" t="e">
        <f>1+#REF!</f>
        <v>#REF!</v>
      </c>
      <c r="BG284" s="532">
        <v>20.659867330016564</v>
      </c>
      <c r="BH284" s="532">
        <f t="shared" ref="BH284" si="254">+BG284</f>
        <v>20.659867330016564</v>
      </c>
      <c r="BI284" s="532">
        <f t="shared" ref="BI284" si="255">+BH284</f>
        <v>20.659867330016564</v>
      </c>
      <c r="BJ284" s="532">
        <f t="shared" ref="BJ284" si="256">+BI284</f>
        <v>20.659867330016564</v>
      </c>
      <c r="BK284" s="532">
        <f t="shared" ref="BK284" si="257">+BJ284</f>
        <v>20.659867330016564</v>
      </c>
      <c r="BL284" s="532">
        <f t="shared" ref="BL284" si="258">+BK284</f>
        <v>20.659867330016564</v>
      </c>
      <c r="BM284" s="532">
        <f t="shared" ref="BM284" si="259">+BL284</f>
        <v>20.659867330016564</v>
      </c>
      <c r="BN284" s="532">
        <f t="shared" ref="BN284" si="260">+BM284</f>
        <v>20.659867330016564</v>
      </c>
      <c r="BO284" s="532">
        <f t="shared" ref="BO284" si="261">+BN284</f>
        <v>20.659867330016564</v>
      </c>
      <c r="BP284" s="532">
        <f t="shared" ref="BP284" si="262">+BO284</f>
        <v>20.659867330016564</v>
      </c>
      <c r="BQ284" s="532">
        <f t="shared" ref="BQ284" si="263">+BP284</f>
        <v>20.659867330016564</v>
      </c>
      <c r="BR284" s="532">
        <f t="shared" ref="BR284" si="264">+BQ284</f>
        <v>20.659867330016564</v>
      </c>
    </row>
    <row r="285" spans="1:70">
      <c r="A285" s="289"/>
      <c r="B285" s="289">
        <f>+'Ark1'!C1229</f>
        <v>2023</v>
      </c>
      <c r="C285" s="236">
        <f>+'Ark1'!L1229</f>
        <v>4</v>
      </c>
      <c r="D285" s="236" t="str">
        <f>VLOOKUP(C285,RNR!$F$16:$G$31,2)</f>
        <v>O-</v>
      </c>
      <c r="E285" s="236">
        <f>+'Ark1'!D1229</f>
        <v>1</v>
      </c>
      <c r="F285" s="236" t="str">
        <f>VLOOKUP(E285,RNR!$D$2:$E$13,2)</f>
        <v>Jan</v>
      </c>
      <c r="G285" s="353">
        <f>+'Ark1'!Q1229</f>
        <v>7</v>
      </c>
      <c r="H285" s="353">
        <f>+'Ark1'!R1229</f>
        <v>13</v>
      </c>
      <c r="I285" s="238">
        <f>+IF(H285=0,"",'Ark1'!AG1229)</f>
        <v>2.0939822172587088</v>
      </c>
      <c r="J285" s="238">
        <f>+IF(H285=0,"",'Ark1'!AH1229)</f>
        <v>0</v>
      </c>
      <c r="K285" s="238"/>
      <c r="L285" s="238"/>
      <c r="M285" s="238"/>
      <c r="N285" s="237">
        <f>+IF(H285=0,"",'Ark1'!U1229)</f>
        <v>15</v>
      </c>
      <c r="O285" s="238"/>
      <c r="P285" s="238"/>
      <c r="Q285" s="238"/>
      <c r="R285" s="238"/>
      <c r="S285" s="238"/>
      <c r="T285" s="238">
        <f>+IF(H285=0,"",'Ark1'!T1229)</f>
        <v>4.6153846153846141</v>
      </c>
      <c r="U285" s="239">
        <f>+IF(H285=0,"",'Ark1'!W1229)</f>
        <v>0</v>
      </c>
      <c r="V285" s="239">
        <f>+IF(H285=0,"",'Ark1'!X1229)</f>
        <v>46.15384615384616</v>
      </c>
      <c r="W285" s="239">
        <f>+IF(H285=0,"",'Ark1'!Y1229)</f>
        <v>0</v>
      </c>
      <c r="X285" s="239">
        <f>+IF(H285=0,"",'Ark1'!Z1229)</f>
        <v>3.2940505810884608</v>
      </c>
      <c r="Y285" s="239">
        <f>+IF(H285=0,"",'Ark1'!Z1229)</f>
        <v>3.2940505810884608</v>
      </c>
      <c r="Z285" s="238">
        <f>+IF(H285=0,"",'Ark1'!AC1229)</f>
        <v>0</v>
      </c>
      <c r="AA285" s="239">
        <f>+IF(H285=0,"",'Ark1'!AE1229)</f>
        <v>0</v>
      </c>
      <c r="AB285" s="239">
        <f t="shared" ref="AB285:AB296" si="265">+IF(H285=0,"",+N285/C285)</f>
        <v>3.75</v>
      </c>
      <c r="AC285" s="237">
        <f>+IF(H285=0,"",G285/H285)</f>
        <v>0.53846153846153844</v>
      </c>
      <c r="AD285" s="289"/>
      <c r="AG285" s="29"/>
      <c r="AH285" s="27"/>
      <c r="AK285" s="27"/>
      <c r="AL285" s="27"/>
      <c r="AM285" s="27"/>
      <c r="AO285" s="27"/>
      <c r="AQ285" s="27"/>
      <c r="AR285" s="27"/>
    </row>
    <row r="286" spans="1:70">
      <c r="A286" s="289"/>
      <c r="B286" s="289">
        <f>+'Ark1'!C1230</f>
        <v>2023</v>
      </c>
      <c r="C286" s="236">
        <f>+'Ark1'!L1230</f>
        <v>4</v>
      </c>
      <c r="D286" s="236" t="str">
        <f>VLOOKUP(C286,RNR!$F$16:$G$31,2)</f>
        <v>O-</v>
      </c>
      <c r="E286" s="236">
        <f>+'Ark1'!D1230</f>
        <v>2</v>
      </c>
      <c r="F286" s="236" t="str">
        <f>VLOOKUP(E286,RNR!$D$2:$E$13,2)</f>
        <v>Feb</v>
      </c>
      <c r="G286" s="353">
        <f>+'Ark1'!Q1230</f>
        <v>7</v>
      </c>
      <c r="H286" s="353">
        <f>+'Ark1'!R1230</f>
        <v>8</v>
      </c>
      <c r="I286" s="238">
        <f>+IF(H286=0,"",'Ark1'!AG1230)</f>
        <v>0.96229748524602499</v>
      </c>
      <c r="J286" s="238">
        <f>+IF(H286=0,"",'Ark1'!AH1230)</f>
        <v>0</v>
      </c>
      <c r="K286" s="238"/>
      <c r="L286" s="238"/>
      <c r="M286" s="238"/>
      <c r="N286" s="237">
        <f>+IF(H286=0,"",'Ark1'!U1230)</f>
        <v>19.2</v>
      </c>
      <c r="O286" s="238"/>
      <c r="P286" s="238"/>
      <c r="Q286" s="238"/>
      <c r="R286" s="238"/>
      <c r="S286" s="238"/>
      <c r="T286" s="238">
        <f>+IF(H286=0,"",'Ark1'!T1230)</f>
        <v>3.75</v>
      </c>
      <c r="U286" s="239">
        <f>+IF(H286=0,"",'Ark1'!W1230)</f>
        <v>0</v>
      </c>
      <c r="V286" s="239">
        <f>+IF(H286=0,"",'Ark1'!X1230)</f>
        <v>62.5</v>
      </c>
      <c r="W286" s="239">
        <f>+IF(H286=0,"",'Ark1'!Y1230)</f>
        <v>12.5</v>
      </c>
      <c r="X286" s="239">
        <f>+IF(H286=0,"",'Ark1'!Z1230)</f>
        <v>4.9782024868420143</v>
      </c>
      <c r="Y286" s="239">
        <f>+IF(H286=0,"",'Ark1'!Z1230)</f>
        <v>4.9782024868420143</v>
      </c>
      <c r="Z286" s="238">
        <f>+IF(H286=0,"",'Ark1'!AC1230)</f>
        <v>0</v>
      </c>
      <c r="AA286" s="239">
        <f>+IF(H286=0,"",'Ark1'!AE1230)</f>
        <v>0</v>
      </c>
      <c r="AB286" s="239">
        <f t="shared" si="265"/>
        <v>4.8</v>
      </c>
      <c r="AC286" s="237">
        <f>+IF(H286=0,"",G286/H286)</f>
        <v>0.875</v>
      </c>
      <c r="AD286" s="289"/>
      <c r="AG286" s="29"/>
      <c r="AH286" s="27"/>
      <c r="AK286" s="27"/>
      <c r="AL286" s="27"/>
      <c r="AM286" s="27"/>
      <c r="AO286" s="27"/>
      <c r="AQ286" s="27"/>
      <c r="AR286" s="27"/>
    </row>
    <row r="287" spans="1:70">
      <c r="A287" s="289"/>
      <c r="B287" s="289">
        <f>+'Ark1'!C1231</f>
        <v>2023</v>
      </c>
      <c r="C287" s="236">
        <f>+'Ark1'!L1231</f>
        <v>4</v>
      </c>
      <c r="D287" s="236" t="str">
        <f>VLOOKUP(C287,RNR!$F$16:$G$31,2)</f>
        <v>O-</v>
      </c>
      <c r="E287" s="236">
        <f>+'Ark1'!D1231</f>
        <v>3</v>
      </c>
      <c r="F287" s="236" t="str">
        <f>VLOOKUP(E287,RNR!$D$2:$E$13,2)</f>
        <v>Mar</v>
      </c>
      <c r="G287" s="353">
        <f>+'Ark1'!Q1231</f>
        <v>52</v>
      </c>
      <c r="H287" s="353">
        <f>+'Ark1'!R1231</f>
        <v>73</v>
      </c>
      <c r="I287" s="238">
        <f>+IF(H287=0,"",'Ark1'!AG1231)</f>
        <v>1.2848069802783637</v>
      </c>
      <c r="J287" s="238">
        <f>+IF(H287=0,"",'Ark1'!AH1231)</f>
        <v>2.7397260273972601</v>
      </c>
      <c r="K287" s="238"/>
      <c r="L287" s="238"/>
      <c r="M287" s="238"/>
      <c r="N287" s="237">
        <f>+IF(H287=0,"",'Ark1'!U1231)</f>
        <v>17.38356164383562</v>
      </c>
      <c r="O287" s="238"/>
      <c r="P287" s="238"/>
      <c r="Q287" s="238"/>
      <c r="R287" s="238"/>
      <c r="S287" s="238"/>
      <c r="T287" s="238">
        <f>+IF(H287=0,"",'Ark1'!T1231)</f>
        <v>4.1232876712328759</v>
      </c>
      <c r="U287" s="239">
        <f>+IF(H287=0,"",'Ark1'!W1231)</f>
        <v>0</v>
      </c>
      <c r="V287" s="239">
        <f>+IF(H287=0,"",'Ark1'!X1231)</f>
        <v>61.643835616438359</v>
      </c>
      <c r="W287" s="239">
        <f>+IF(H287=0,"",'Ark1'!Y1231)</f>
        <v>12.328767123287673</v>
      </c>
      <c r="X287" s="239">
        <f>+IF(H287=0,"",'Ark1'!Z1231)</f>
        <v>4.6134708563174565</v>
      </c>
      <c r="Y287" s="239">
        <f>+IF(H287=0,"",'Ark1'!Z1231)</f>
        <v>4.6134708563174565</v>
      </c>
      <c r="Z287" s="238">
        <f>+IF(H287=0,"",'Ark1'!AC1231)</f>
        <v>0</v>
      </c>
      <c r="AA287" s="239">
        <f>+IF(H287=0,"",'Ark1'!AE1231)</f>
        <v>0</v>
      </c>
      <c r="AB287" s="239">
        <f t="shared" si="265"/>
        <v>4.3458904109589049</v>
      </c>
      <c r="AC287" s="237">
        <f>+IF(H287=0,"",G287/H287)</f>
        <v>0.71232876712328763</v>
      </c>
      <c r="AD287" s="289"/>
      <c r="AG287" s="29"/>
      <c r="AH287" s="27"/>
      <c r="AK287" s="27"/>
      <c r="AL287" s="27"/>
      <c r="AM287" s="27"/>
      <c r="AO287" s="27"/>
      <c r="AQ287" s="27"/>
      <c r="AR287" s="27"/>
    </row>
    <row r="288" spans="1:70">
      <c r="A288" s="289"/>
      <c r="B288" s="289">
        <f>+'Ark1'!C1232</f>
        <v>2023</v>
      </c>
      <c r="C288" s="236">
        <f>+'Ark1'!L1232</f>
        <v>4</v>
      </c>
      <c r="D288" s="236" t="str">
        <f>VLOOKUP(C288,RNR!$F$16:$G$31,2)</f>
        <v>O-</v>
      </c>
      <c r="E288" s="236">
        <f>+'Ark1'!D1232</f>
        <v>4</v>
      </c>
      <c r="F288" s="236" t="str">
        <f>VLOOKUP(E288,RNR!$D$2:$E$13,2)</f>
        <v>Apr</v>
      </c>
      <c r="G288" s="353">
        <f>+'Ark1'!Q1232</f>
        <v>19</v>
      </c>
      <c r="H288" s="353">
        <f>+'Ark1'!R1232</f>
        <v>27</v>
      </c>
      <c r="I288" s="238">
        <f>+IF(H288=0,"",'Ark1'!AG1232)</f>
        <v>3.2628264550183488</v>
      </c>
      <c r="J288" s="238">
        <f>+IF(H288=0,"",'Ark1'!AH1232)</f>
        <v>3.7037037037037042</v>
      </c>
      <c r="K288" s="238"/>
      <c r="L288" s="238"/>
      <c r="M288" s="238"/>
      <c r="N288" s="237">
        <f>+IF(H288=0,"",'Ark1'!U1232)</f>
        <v>15.774074074074075</v>
      </c>
      <c r="O288" s="238"/>
      <c r="P288" s="238"/>
      <c r="Q288" s="238"/>
      <c r="R288" s="238"/>
      <c r="S288" s="238"/>
      <c r="T288" s="238">
        <f>+IF(H288=0,"",'Ark1'!T1232)</f>
        <v>3.4814814814814823</v>
      </c>
      <c r="U288" s="239">
        <f>+IF(H288=0,"",'Ark1'!W1232)</f>
        <v>0</v>
      </c>
      <c r="V288" s="239">
        <f>+IF(H288=0,"",'Ark1'!X1232)</f>
        <v>40.740740740740733</v>
      </c>
      <c r="W288" s="239">
        <f>+IF(H288=0,"",'Ark1'!Y1232)</f>
        <v>11.111111111111112</v>
      </c>
      <c r="X288" s="239">
        <f>+IF(H288=0,"",'Ark1'!Z1232)</f>
        <v>5.1309224203257964</v>
      </c>
      <c r="Y288" s="239">
        <f>+IF(H288=0,"",'Ark1'!Z1232)</f>
        <v>5.1309224203257964</v>
      </c>
      <c r="Z288" s="238">
        <f>+IF(H288=0,"",'Ark1'!AC1232)</f>
        <v>0</v>
      </c>
      <c r="AA288" s="239">
        <f>+IF(H288=0,"",'Ark1'!AE1232)</f>
        <v>0</v>
      </c>
      <c r="AB288" s="239">
        <f t="shared" si="265"/>
        <v>3.9435185185185189</v>
      </c>
      <c r="AC288" s="237">
        <f>+IF(H288=0,"",G288/H288)</f>
        <v>0.70370370370370372</v>
      </c>
      <c r="AD288" s="289"/>
      <c r="AG288" s="29"/>
      <c r="AH288" s="27"/>
      <c r="AK288" s="27"/>
      <c r="AL288" s="27"/>
      <c r="AM288" s="27"/>
      <c r="AO288" s="27"/>
      <c r="AQ288" s="27"/>
      <c r="AR288" s="27"/>
    </row>
    <row r="289" spans="1:70" ht="15.6">
      <c r="A289" s="289"/>
      <c r="B289" s="289">
        <f>+'Ark1'!C1233</f>
        <v>2023</v>
      </c>
      <c r="C289" s="236">
        <f>+'Ark1'!L1233</f>
        <v>4</v>
      </c>
      <c r="D289" s="236" t="str">
        <f>VLOOKUP(C289,RNR!$F$16:$G$31,2)</f>
        <v>O-</v>
      </c>
      <c r="E289" s="236">
        <f>+'Ark1'!D1233</f>
        <v>5</v>
      </c>
      <c r="F289" s="236" t="str">
        <f>VLOOKUP(E289,RNR!$D$2:$E$13,2)</f>
        <v>Mai</v>
      </c>
      <c r="G289" s="353">
        <f>+'Ark1'!Q1233</f>
        <v>32</v>
      </c>
      <c r="H289" s="353">
        <f>+'Ark1'!R1233</f>
        <v>50</v>
      </c>
      <c r="I289" s="238">
        <f>+IF(H289=0,"",'Ark1'!AG1233)</f>
        <v>2.0636076717649927</v>
      </c>
      <c r="J289" s="238">
        <f>+IF(H289=0,"",'Ark1'!AH1233)</f>
        <v>10</v>
      </c>
      <c r="K289" s="238"/>
      <c r="L289" s="238"/>
      <c r="M289" s="238"/>
      <c r="N289" s="32">
        <f>+IF(H289=0,"",'Ark1'!U1233)</f>
        <v>13.770000000000001</v>
      </c>
      <c r="O289" s="238"/>
      <c r="P289" s="238"/>
      <c r="Q289" s="238"/>
      <c r="R289" s="238"/>
      <c r="S289" s="238"/>
      <c r="T289" s="238">
        <f>+IF(H289=0,"",'Ark1'!T1233)</f>
        <v>3.3</v>
      </c>
      <c r="U289" s="239">
        <f>+IF(H289=0,"",'Ark1'!W1233)</f>
        <v>0</v>
      </c>
      <c r="V289" s="239">
        <f>+IF(H289=0,"",'Ark1'!X1233)</f>
        <v>28</v>
      </c>
      <c r="W289" s="239">
        <f>+IF(H289=0,"",'Ark1'!Y1233)</f>
        <v>2</v>
      </c>
      <c r="X289" s="239">
        <f>+IF(H289=0,"",'Ark1'!Z1233)</f>
        <v>3.871601735716101</v>
      </c>
      <c r="Y289" s="239">
        <f>+IF(H289=0,"",'Ark1'!Z1233)</f>
        <v>3.871601735716101</v>
      </c>
      <c r="Z289" s="238">
        <f>+IF(H289=0,"",'Ark1'!AC1233)</f>
        <v>0</v>
      </c>
      <c r="AA289" s="239">
        <f>+IF(H289=0,"",'Ark1'!AE1233)</f>
        <v>0</v>
      </c>
      <c r="AB289" s="239">
        <f t="shared" si="265"/>
        <v>3.4425000000000003</v>
      </c>
      <c r="AC289" s="237">
        <f t="shared" ref="AC289:AC303" si="266">+IF(H289=0,"",G289/H289)</f>
        <v>0.64</v>
      </c>
      <c r="AD289" s="289"/>
      <c r="AG289" s="29"/>
      <c r="AH289" s="27"/>
      <c r="AK289" s="27"/>
      <c r="AL289" s="27"/>
      <c r="AM289" s="27"/>
      <c r="AO289" s="27"/>
      <c r="AQ289" s="27"/>
      <c r="AR289" s="27"/>
    </row>
    <row r="290" spans="1:70" ht="15.6">
      <c r="A290" s="289"/>
      <c r="B290" s="289">
        <f>+'Ark1'!C1234</f>
        <v>2023</v>
      </c>
      <c r="C290" s="236">
        <f>+'Ark1'!L1234</f>
        <v>4</v>
      </c>
      <c r="D290" s="236" t="str">
        <f>VLOOKUP(C290,RNR!$F$16:$G$31,2)</f>
        <v>O-</v>
      </c>
      <c r="E290" s="236">
        <f>+'Ark1'!D1234</f>
        <v>6</v>
      </c>
      <c r="F290" s="236" t="str">
        <f>VLOOKUP(E290,RNR!$D$2:$E$13,2)</f>
        <v>Jun</v>
      </c>
      <c r="G290" s="353">
        <f>+'Ark1'!Q1234</f>
        <v>28</v>
      </c>
      <c r="H290" s="353">
        <f>+'Ark1'!R1234</f>
        <v>47</v>
      </c>
      <c r="I290" s="238">
        <f>+IF(H290=0,"",'Ark1'!AG1234)</f>
        <v>2.6921654213212993</v>
      </c>
      <c r="J290" s="238">
        <f>+IF(H290=0,"",'Ark1'!AH1234)</f>
        <v>8.5106382978723421</v>
      </c>
      <c r="K290" s="238"/>
      <c r="L290" s="238"/>
      <c r="M290" s="238"/>
      <c r="N290" s="32">
        <f>+IF(H290=0,"",'Ark1'!U1234)</f>
        <v>15.485106382978724</v>
      </c>
      <c r="O290" s="238"/>
      <c r="P290" s="238"/>
      <c r="Q290" s="238"/>
      <c r="R290" s="238"/>
      <c r="S290" s="238"/>
      <c r="T290" s="238">
        <f>+IF(H290=0,"",'Ark1'!T1234)</f>
        <v>3.4680851063829778</v>
      </c>
      <c r="U290" s="239">
        <f>+IF(H290=0,"",'Ark1'!W1234)</f>
        <v>0</v>
      </c>
      <c r="V290" s="239">
        <f>+IF(H290=0,"",'Ark1'!X1234)</f>
        <v>38.297872340425535</v>
      </c>
      <c r="W290" s="239">
        <f>+IF(H290=0,"",'Ark1'!Y1234)</f>
        <v>8.5106382978723421</v>
      </c>
      <c r="X290" s="239">
        <f>+IF(H290=0,"",'Ark1'!Z1234)</f>
        <v>4.8599088829302968</v>
      </c>
      <c r="Y290" s="239">
        <f>+IF(H290=0,"",'Ark1'!Z1234)</f>
        <v>4.8599088829302968</v>
      </c>
      <c r="Z290" s="238">
        <f>+IF(H290=0,"",'Ark1'!AC1234)</f>
        <v>0</v>
      </c>
      <c r="AA290" s="239">
        <f>+IF(H290=0,"",'Ark1'!AE1234)</f>
        <v>0</v>
      </c>
      <c r="AB290" s="239">
        <f t="shared" si="265"/>
        <v>3.8712765957446811</v>
      </c>
      <c r="AC290" s="237">
        <f t="shared" si="266"/>
        <v>0.5957446808510638</v>
      </c>
      <c r="AD290" s="289"/>
      <c r="AG290" s="29"/>
      <c r="AH290" s="27"/>
      <c r="AK290" s="27"/>
      <c r="AL290" s="27"/>
      <c r="AM290" s="27"/>
      <c r="AO290" s="27"/>
      <c r="AQ290" s="27"/>
      <c r="AR290" s="27"/>
    </row>
    <row r="291" spans="1:70" ht="15.6">
      <c r="A291" s="289"/>
      <c r="B291" s="289">
        <f>+'Ark1'!C1235</f>
        <v>2023</v>
      </c>
      <c r="C291" s="236">
        <f>+'Ark1'!L1235</f>
        <v>4</v>
      </c>
      <c r="D291" s="236" t="str">
        <f>VLOOKUP(C291,RNR!$F$16:$G$31,2)</f>
        <v>O-</v>
      </c>
      <c r="E291" s="236">
        <f>+'Ark1'!D1235</f>
        <v>7</v>
      </c>
      <c r="F291" s="236" t="str">
        <f>VLOOKUP(E291,RNR!$D$2:$E$13,2)</f>
        <v>Jul</v>
      </c>
      <c r="G291" s="353">
        <f>+'Ark1'!Q1235</f>
        <v>7</v>
      </c>
      <c r="H291" s="353">
        <f>+'Ark1'!R1235</f>
        <v>11</v>
      </c>
      <c r="I291" s="238">
        <f>+IF(H291=0,"",'Ark1'!AG1235)</f>
        <v>2.1101746308741451</v>
      </c>
      <c r="J291" s="238">
        <f>+IF(H291=0,"",'Ark1'!AH1235)</f>
        <v>9.0909090909090917</v>
      </c>
      <c r="K291" s="238"/>
      <c r="L291" s="238"/>
      <c r="M291" s="238"/>
      <c r="N291" s="32">
        <f>+IF(H291=0,"",'Ark1'!U1235)</f>
        <v>15.500000000000004</v>
      </c>
      <c r="O291" s="238"/>
      <c r="P291" s="238"/>
      <c r="Q291" s="238"/>
      <c r="R291" s="238"/>
      <c r="S291" s="238"/>
      <c r="T291" s="238">
        <f>+IF(H291=0,"",'Ark1'!T1235)</f>
        <v>3.6363636363636358</v>
      </c>
      <c r="U291" s="239">
        <f>+IF(H291=0,"",'Ark1'!W1235)</f>
        <v>0</v>
      </c>
      <c r="V291" s="239">
        <f>+IF(H291=0,"",'Ark1'!X1235)</f>
        <v>45.454545454545446</v>
      </c>
      <c r="W291" s="239">
        <f>+IF(H291=0,"",'Ark1'!Y1235)</f>
        <v>9.0909090909090917</v>
      </c>
      <c r="X291" s="239">
        <f>+IF(H291=0,"",'Ark1'!Z1235)</f>
        <v>5.9448985005480237</v>
      </c>
      <c r="Y291" s="239">
        <f>+IF(H291=0,"",'Ark1'!Z1235)</f>
        <v>5.9448985005480237</v>
      </c>
      <c r="Z291" s="238">
        <f>+IF(H291=0,"",'Ark1'!AC1235)</f>
        <v>0</v>
      </c>
      <c r="AA291" s="239">
        <f>+IF(H291=0,"",'Ark1'!AE1235)</f>
        <v>0</v>
      </c>
      <c r="AB291" s="239">
        <f t="shared" si="265"/>
        <v>3.8750000000000009</v>
      </c>
      <c r="AC291" s="237">
        <f t="shared" si="266"/>
        <v>0.63636363636363635</v>
      </c>
      <c r="AD291" s="289"/>
      <c r="AG291" s="29"/>
      <c r="AH291" s="27"/>
      <c r="AK291" s="27"/>
      <c r="AL291" s="27"/>
      <c r="AM291" s="27"/>
      <c r="AO291" s="27"/>
      <c r="AQ291" s="27"/>
      <c r="AR291" s="27"/>
    </row>
    <row r="292" spans="1:70" ht="15.6">
      <c r="A292" s="289"/>
      <c r="B292" s="289">
        <f>+'Ark1'!C1236</f>
        <v>2023</v>
      </c>
      <c r="C292" s="236">
        <f>+'Ark1'!L1236</f>
        <v>4</v>
      </c>
      <c r="D292" s="236" t="str">
        <f>VLOOKUP(C292,RNR!$F$16:$G$31,2)</f>
        <v>O-</v>
      </c>
      <c r="E292" s="236">
        <f>+'Ark1'!D1236</f>
        <v>8</v>
      </c>
      <c r="F292" s="236" t="str">
        <f>VLOOKUP(E292,RNR!$D$2:$E$13,2)</f>
        <v>Aug</v>
      </c>
      <c r="G292" s="353">
        <f>+'Ark1'!Q1236</f>
        <v>183</v>
      </c>
      <c r="H292" s="353">
        <f>+'Ark1'!R1236</f>
        <v>261</v>
      </c>
      <c r="I292" s="238">
        <f>+IF(H292=0,"",'Ark1'!AG1236)</f>
        <v>2.9273336336100857</v>
      </c>
      <c r="J292" s="238">
        <f>+IF(H292=0,"",'Ark1'!AH1236)</f>
        <v>4.980842911877394</v>
      </c>
      <c r="K292" s="238"/>
      <c r="L292" s="238"/>
      <c r="M292" s="238"/>
      <c r="N292" s="32">
        <f>+IF(H292=0,"",'Ark1'!U1236)</f>
        <v>18.451724137931045</v>
      </c>
      <c r="O292" s="238"/>
      <c r="P292" s="238"/>
      <c r="Q292" s="238"/>
      <c r="R292" s="238"/>
      <c r="S292" s="238"/>
      <c r="T292" s="238">
        <f>+IF(H292=0,"",'Ark1'!T1236)</f>
        <v>3.7049808429118776</v>
      </c>
      <c r="U292" s="239">
        <f>+IF(H292=0,"",'Ark1'!W1236)</f>
        <v>0</v>
      </c>
      <c r="V292" s="239">
        <f>+IF(H292=0,"",'Ark1'!X1236)</f>
        <v>68.199233716475092</v>
      </c>
      <c r="W292" s="239">
        <f>+IF(H292=0,"",'Ark1'!Y1236)</f>
        <v>20.306513409961685</v>
      </c>
      <c r="X292" s="239">
        <f>+IF(H292=0,"",'Ark1'!Z1236)</f>
        <v>5.3697577034380064</v>
      </c>
      <c r="Y292" s="239">
        <f>+IF(H292=0,"",'Ark1'!Z1236)</f>
        <v>5.3697577034380064</v>
      </c>
      <c r="Z292" s="238">
        <f>+IF(H292=0,"",'Ark1'!AC1236)</f>
        <v>0</v>
      </c>
      <c r="AA292" s="239">
        <f>+IF(H292=0,"",'Ark1'!AE1236)</f>
        <v>0</v>
      </c>
      <c r="AB292" s="239">
        <f t="shared" si="265"/>
        <v>4.6129310344827612</v>
      </c>
      <c r="AC292" s="237">
        <f t="shared" si="266"/>
        <v>0.70114942528735635</v>
      </c>
      <c r="AD292" s="289"/>
      <c r="AG292" s="29"/>
      <c r="AH292" s="27"/>
      <c r="AK292" s="27"/>
      <c r="AL292" s="27"/>
      <c r="AM292" s="27"/>
      <c r="AO292" s="27"/>
      <c r="AQ292" s="27"/>
      <c r="AR292" s="27"/>
    </row>
    <row r="293" spans="1:70" ht="15.6">
      <c r="A293" s="289"/>
      <c r="B293" s="289">
        <f>+'Ark1'!C1237</f>
        <v>2023</v>
      </c>
      <c r="C293" s="236">
        <f>+'Ark1'!L1237</f>
        <v>4</v>
      </c>
      <c r="D293" s="236" t="str">
        <f>VLOOKUP(C293,RNR!$F$16:$G$31,2)</f>
        <v>O-</v>
      </c>
      <c r="E293" s="236">
        <f>+'Ark1'!D1237</f>
        <v>9</v>
      </c>
      <c r="F293" s="236" t="str">
        <f>VLOOKUP(E293,RNR!$D$2:$E$13,2)</f>
        <v>Sep</v>
      </c>
      <c r="G293" s="353">
        <f>+'Ark1'!Q1237</f>
        <v>213</v>
      </c>
      <c r="H293" s="353">
        <f>+'Ark1'!R1237</f>
        <v>330</v>
      </c>
      <c r="I293" s="238">
        <f>+IF(H293=0,"",'Ark1'!AG1237)</f>
        <v>3.2329746180765162</v>
      </c>
      <c r="J293" s="238">
        <f>+IF(H293=0,"",'Ark1'!AH1237)</f>
        <v>10.303030303030303</v>
      </c>
      <c r="K293" s="238"/>
      <c r="L293" s="238"/>
      <c r="M293" s="238"/>
      <c r="N293" s="32">
        <f>+IF(H293=0,"",'Ark1'!U1237)</f>
        <v>17.057575757575766</v>
      </c>
      <c r="O293" s="238"/>
      <c r="P293" s="238"/>
      <c r="Q293" s="238"/>
      <c r="R293" s="238"/>
      <c r="S293" s="238"/>
      <c r="T293" s="238">
        <f>+IF(H293=0,"",'Ark1'!T1237)</f>
        <v>4.336363636363636</v>
      </c>
      <c r="U293" s="239">
        <f>+IF(H293=0,"",'Ark1'!W1237)</f>
        <v>0.30303030303030304</v>
      </c>
      <c r="V293" s="239">
        <f>+IF(H293=0,"",'Ark1'!X1237)</f>
        <v>51.818181818181827</v>
      </c>
      <c r="W293" s="239">
        <f>+IF(H293=0,"",'Ark1'!Y1237)</f>
        <v>15.757575757575756</v>
      </c>
      <c r="X293" s="239">
        <f>+IF(H293=0,"",'Ark1'!Z1237)</f>
        <v>5.3228114183931101</v>
      </c>
      <c r="Y293" s="239">
        <f>+IF(H293=0,"",'Ark1'!Z1237)</f>
        <v>5.3228114183931101</v>
      </c>
      <c r="Z293" s="238">
        <f>+IF(H293=0,"",'Ark1'!AC1237)</f>
        <v>0</v>
      </c>
      <c r="AA293" s="239">
        <f>+IF(H293=0,"",'Ark1'!AE1237)</f>
        <v>0</v>
      </c>
      <c r="AB293" s="239">
        <f t="shared" si="265"/>
        <v>4.2643939393939414</v>
      </c>
      <c r="AC293" s="237">
        <f t="shared" si="266"/>
        <v>0.6454545454545455</v>
      </c>
      <c r="AD293" s="289"/>
      <c r="AG293" s="29"/>
      <c r="AH293" s="27"/>
      <c r="AK293" s="27"/>
      <c r="AL293" s="27"/>
      <c r="AM293" s="27"/>
      <c r="AO293" s="27"/>
      <c r="AQ293" s="27"/>
      <c r="AR293" s="27"/>
    </row>
    <row r="294" spans="1:70" ht="15.6">
      <c r="A294" s="289"/>
      <c r="B294" s="289">
        <f>+'Ark1'!C1238</f>
        <v>2023</v>
      </c>
      <c r="C294" s="236">
        <f>+'Ark1'!L1238</f>
        <v>4</v>
      </c>
      <c r="D294" s="236" t="str">
        <f>VLOOKUP(C294,RNR!$F$16:$G$31,2)</f>
        <v>O-</v>
      </c>
      <c r="E294" s="236">
        <f>+'Ark1'!D1238</f>
        <v>10</v>
      </c>
      <c r="F294" s="236" t="str">
        <f>VLOOKUP(E294,RNR!$D$2:$E$13,2)</f>
        <v>Okt</v>
      </c>
      <c r="G294" s="353">
        <f>+'Ark1'!Q1238</f>
        <v>382</v>
      </c>
      <c r="H294" s="353">
        <f>+'Ark1'!R1238</f>
        <v>546</v>
      </c>
      <c r="I294" s="238">
        <f>+IF(H294=0,"",'Ark1'!AG1238)</f>
        <v>1.8874422489402063</v>
      </c>
      <c r="J294" s="238">
        <f>+IF(H294=0,"",'Ark1'!AH1238)</f>
        <v>8.7912087912087884</v>
      </c>
      <c r="K294" s="238"/>
      <c r="L294" s="238"/>
      <c r="M294" s="238"/>
      <c r="N294" s="32">
        <f>+IF(H294=0,"",'Ark1'!U1238)</f>
        <v>17.043772893772903</v>
      </c>
      <c r="O294" s="238"/>
      <c r="P294" s="238"/>
      <c r="Q294" s="238"/>
      <c r="R294" s="238"/>
      <c r="S294" s="238"/>
      <c r="T294" s="238">
        <f>+IF(H294=0,"",'Ark1'!T1238)</f>
        <v>4.4890109890109891</v>
      </c>
      <c r="U294" s="239">
        <f>+IF(H294=0,"",'Ark1'!W1238)</f>
        <v>0.36630036630036622</v>
      </c>
      <c r="V294" s="239">
        <f>+IF(H294=0,"",'Ark1'!X1238)</f>
        <v>56.410256410256402</v>
      </c>
      <c r="W294" s="239">
        <f>+IF(H294=0,"",'Ark1'!Y1238)</f>
        <v>15.01831501831502</v>
      </c>
      <c r="X294" s="239">
        <f>+IF(H294=0,"",'Ark1'!Z1238)</f>
        <v>5.4191128026154018</v>
      </c>
      <c r="Y294" s="239">
        <f>+IF(H294=0,"",'Ark1'!Z1238)</f>
        <v>5.4191128026154018</v>
      </c>
      <c r="Z294" s="238">
        <f>+IF(H294=0,"",'Ark1'!AC1238)</f>
        <v>0</v>
      </c>
      <c r="AA294" s="239">
        <f>+IF(H294=0,"",'Ark1'!AE1238)</f>
        <v>0</v>
      </c>
      <c r="AB294" s="239">
        <f t="shared" si="265"/>
        <v>4.2609432234432258</v>
      </c>
      <c r="AC294" s="237">
        <f t="shared" si="266"/>
        <v>0.69963369963369959</v>
      </c>
      <c r="AD294" s="289"/>
      <c r="AG294" s="29"/>
      <c r="AH294" s="27"/>
      <c r="AK294" s="27"/>
      <c r="AL294" s="27"/>
      <c r="AM294" s="27"/>
      <c r="AO294" s="27"/>
      <c r="AQ294" s="27"/>
      <c r="AR294" s="27"/>
    </row>
    <row r="295" spans="1:70" ht="15.6">
      <c r="A295" s="289"/>
      <c r="B295" s="289">
        <f>+'Ark1'!C1239</f>
        <v>2023</v>
      </c>
      <c r="C295" s="236">
        <f>+'Ark1'!L1239</f>
        <v>4</v>
      </c>
      <c r="D295" s="236" t="str">
        <f>VLOOKUP(C295,RNR!$F$16:$G$31,2)</f>
        <v>O-</v>
      </c>
      <c r="E295" s="236">
        <f>+'Ark1'!D1239</f>
        <v>11</v>
      </c>
      <c r="F295" s="236" t="str">
        <f>VLOOKUP(E295,RNR!$D$2:$E$13,2)</f>
        <v>Nov</v>
      </c>
      <c r="G295" s="353">
        <f>+'Ark1'!Q1239</f>
        <v>174</v>
      </c>
      <c r="H295" s="353">
        <f>+'Ark1'!R1239</f>
        <v>252</v>
      </c>
      <c r="I295" s="238">
        <f>+IF(H295=0,"",'Ark1'!AG1239)</f>
        <v>1.8237416996734312</v>
      </c>
      <c r="J295" s="238">
        <f>+IF(H295=0,"",'Ark1'!AH1239)</f>
        <v>5.9523809523809552</v>
      </c>
      <c r="K295" s="238"/>
      <c r="L295" s="238"/>
      <c r="M295" s="238"/>
      <c r="N295" s="32">
        <f>+IF(H295=0,"",'Ark1'!U1239)</f>
        <v>16.61626984126984</v>
      </c>
      <c r="O295" s="238"/>
      <c r="P295" s="238"/>
      <c r="Q295" s="238"/>
      <c r="R295" s="238"/>
      <c r="S295" s="238"/>
      <c r="T295" s="238">
        <f>+IF(H295=0,"",'Ark1'!T1239)</f>
        <v>4.4642857142857153</v>
      </c>
      <c r="U295" s="239">
        <f>+IF(H295=0,"",'Ark1'!W1239)</f>
        <v>0.39682539682539669</v>
      </c>
      <c r="V295" s="239">
        <f>+IF(H295=0,"",'Ark1'!X1239)</f>
        <v>53.174603174603192</v>
      </c>
      <c r="W295" s="239">
        <f>+IF(H295=0,"",'Ark1'!Y1239)</f>
        <v>10.31746031746032</v>
      </c>
      <c r="X295" s="239">
        <f>+IF(H295=0,"",'Ark1'!Z1239)</f>
        <v>5.1635717664716605</v>
      </c>
      <c r="Y295" s="239">
        <f>+IF(H295=0,"",'Ark1'!Z1239)</f>
        <v>5.1635717664716605</v>
      </c>
      <c r="Z295" s="238">
        <f>+IF(H295=0,"",'Ark1'!AC1239)</f>
        <v>0</v>
      </c>
      <c r="AA295" s="239">
        <f>+IF(H295=0,"",'Ark1'!AE1239)</f>
        <v>0</v>
      </c>
      <c r="AB295" s="239">
        <f t="shared" si="265"/>
        <v>4.1540674603174601</v>
      </c>
      <c r="AC295" s="237">
        <f t="shared" si="266"/>
        <v>0.69047619047619047</v>
      </c>
      <c r="AD295" s="289"/>
      <c r="AG295" s="29"/>
      <c r="AH295" s="27"/>
      <c r="AK295" s="27"/>
      <c r="AL295" s="27"/>
      <c r="AM295" s="27"/>
      <c r="AO295" s="27"/>
      <c r="AQ295" s="27"/>
      <c r="AR295" s="27"/>
    </row>
    <row r="296" spans="1:70" ht="15.6">
      <c r="A296" s="289"/>
      <c r="B296" s="289">
        <f>+'Ark1'!C1240</f>
        <v>2023</v>
      </c>
      <c r="C296" s="236">
        <f>+'Ark1'!L1240</f>
        <v>4</v>
      </c>
      <c r="D296" s="236" t="str">
        <f>VLOOKUP(C296,RNR!$F$16:$G$31,2)</f>
        <v>O-</v>
      </c>
      <c r="E296" s="236">
        <f>+'Ark1'!D1240</f>
        <v>12</v>
      </c>
      <c r="F296" s="236" t="str">
        <f>VLOOKUP(E296,RNR!$D$2:$E$13,2)</f>
        <v>Des</v>
      </c>
      <c r="G296" s="353">
        <f>+'Ark1'!Q1240</f>
        <v>5</v>
      </c>
      <c r="H296" s="353">
        <f>+'Ark1'!R1240</f>
        <v>6</v>
      </c>
      <c r="I296" s="238">
        <f>+IF(H296=0,"",'Ark1'!AG1240)</f>
        <v>0.9772249227579678</v>
      </c>
      <c r="J296" s="238">
        <f>+IF(H296=0,"",'Ark1'!AH1240)</f>
        <v>0</v>
      </c>
      <c r="K296" s="238"/>
      <c r="L296" s="238"/>
      <c r="M296" s="238"/>
      <c r="N296" s="32">
        <f>+IF(H296=0,"",'Ark1'!U1240)</f>
        <v>16.183333333333337</v>
      </c>
      <c r="O296" s="238"/>
      <c r="P296" s="238"/>
      <c r="Q296" s="238"/>
      <c r="R296" s="238"/>
      <c r="S296" s="238"/>
      <c r="T296" s="238">
        <f>+IF(H296=0,"",'Ark1'!T1240)</f>
        <v>4.5</v>
      </c>
      <c r="U296" s="239">
        <f>+IF(H296=0,"",'Ark1'!W1240)</f>
        <v>0</v>
      </c>
      <c r="V296" s="239">
        <f>+IF(H296=0,"",'Ark1'!X1240)</f>
        <v>66.666666666666686</v>
      </c>
      <c r="W296" s="239">
        <f>+IF(H296=0,"",'Ark1'!Y1240)</f>
        <v>0</v>
      </c>
      <c r="X296" s="239">
        <f>+IF(H296=0,"",'Ark1'!Z1240)</f>
        <v>3.0432530109882241</v>
      </c>
      <c r="Y296" s="239">
        <f>+IF(H296=0,"",'Ark1'!Z1240)</f>
        <v>3.0432530109882241</v>
      </c>
      <c r="Z296" s="238">
        <f>+IF(H296=0,"",'Ark1'!AC1240)</f>
        <v>0</v>
      </c>
      <c r="AA296" s="239">
        <f>+IF(H296=0,"",'Ark1'!AE1240)</f>
        <v>0</v>
      </c>
      <c r="AB296" s="239">
        <f t="shared" si="265"/>
        <v>4.0458333333333343</v>
      </c>
      <c r="AC296" s="237">
        <f t="shared" si="266"/>
        <v>0.83333333333333337</v>
      </c>
      <c r="AD296" s="289"/>
      <c r="AG296" s="29"/>
      <c r="AH296" s="27"/>
      <c r="AK296" s="27"/>
      <c r="AL296" s="27"/>
      <c r="AM296" s="27"/>
      <c r="AO296" s="27"/>
      <c r="AQ296" s="27"/>
      <c r="AR296" s="27"/>
    </row>
    <row r="297" spans="1:70" s="532" customFormat="1" ht="15" customHeight="1">
      <c r="A297" s="289"/>
      <c r="B297" s="289"/>
      <c r="C297" s="289"/>
      <c r="D297" s="368"/>
      <c r="E297" s="368"/>
      <c r="F297" s="368"/>
      <c r="G297" s="368"/>
      <c r="H297" s="368"/>
      <c r="I297" s="289"/>
      <c r="J297" s="289"/>
      <c r="K297" s="289"/>
      <c r="L297" s="289"/>
      <c r="M297" s="289"/>
      <c r="N297" s="289"/>
      <c r="O297" s="289"/>
      <c r="P297" s="289"/>
      <c r="Q297" s="289"/>
      <c r="R297" s="289"/>
      <c r="S297" s="289"/>
      <c r="T297" s="289"/>
      <c r="U297" s="289"/>
      <c r="V297" s="289"/>
      <c r="W297" s="289"/>
      <c r="X297" s="289"/>
      <c r="Y297" s="289"/>
      <c r="Z297" s="289"/>
      <c r="AA297" s="289"/>
      <c r="AB297" s="289"/>
      <c r="AC297" s="289"/>
      <c r="AD297" s="289"/>
      <c r="AE297" s="219"/>
      <c r="AF297" s="29"/>
      <c r="AG297" s="29"/>
      <c r="AH297" s="27"/>
      <c r="AI297" s="220"/>
      <c r="BF297" s="232"/>
    </row>
    <row r="298" spans="1:70" s="532" customFormat="1" ht="15" customHeight="1">
      <c r="A298" s="289"/>
      <c r="B298" s="289"/>
      <c r="C298" s="330" t="s">
        <v>0</v>
      </c>
      <c r="D298" s="368"/>
      <c r="E298" s="539" t="str">
        <f>+D303</f>
        <v>O</v>
      </c>
      <c r="F298" s="368"/>
      <c r="G298" s="368"/>
      <c r="H298" s="367">
        <f>SUM(H304:H318)</f>
        <v>45374</v>
      </c>
      <c r="I298" s="290"/>
      <c r="J298" s="290"/>
      <c r="K298" s="290"/>
      <c r="L298" s="290"/>
      <c r="M298" s="290"/>
      <c r="N298" s="265">
        <f>+Klasse!M312</f>
        <v>29.665436393888953</v>
      </c>
      <c r="O298" s="289"/>
      <c r="P298" s="289"/>
      <c r="Q298" s="289"/>
      <c r="R298" s="289"/>
      <c r="S298" s="289"/>
      <c r="T298" s="289"/>
      <c r="U298" s="291"/>
      <c r="V298" s="291"/>
      <c r="W298" s="291"/>
      <c r="X298" s="291"/>
      <c r="Y298" s="291"/>
      <c r="Z298" s="289"/>
      <c r="AA298" s="291"/>
      <c r="AB298" s="265" t="e">
        <f>+N298/#REF!</f>
        <v>#REF!</v>
      </c>
      <c r="AC298" s="290"/>
      <c r="AD298" s="289"/>
      <c r="AE298" s="219"/>
      <c r="AF298" s="29"/>
      <c r="AG298" s="29"/>
      <c r="AH298" s="27"/>
      <c r="AI298" s="220"/>
      <c r="BF298" s="232"/>
    </row>
    <row r="299" spans="1:70" s="532" customFormat="1" ht="15" customHeight="1">
      <c r="A299" s="289"/>
      <c r="B299" s="289"/>
      <c r="C299" s="289"/>
      <c r="D299" s="368"/>
      <c r="E299" s="368"/>
      <c r="F299" s="368"/>
      <c r="G299" s="368"/>
      <c r="H299" s="368"/>
      <c r="I299" s="290"/>
      <c r="J299" s="290"/>
      <c r="K299" s="290"/>
      <c r="L299" s="290"/>
      <c r="M299" s="290"/>
      <c r="N299" s="289"/>
      <c r="O299" s="289"/>
      <c r="P299" s="289"/>
      <c r="Q299" s="289"/>
      <c r="R299" s="289"/>
      <c r="S299" s="289"/>
      <c r="T299" s="289"/>
      <c r="U299" s="291"/>
      <c r="V299" s="291"/>
      <c r="W299" s="291"/>
      <c r="X299" s="291"/>
      <c r="Y299" s="291"/>
      <c r="Z299" s="289"/>
      <c r="AA299" s="291"/>
      <c r="AB299" s="291"/>
      <c r="AC299" s="291"/>
      <c r="AD299" s="289"/>
      <c r="AE299" s="219"/>
      <c r="AF299" s="29"/>
      <c r="AG299" s="29"/>
      <c r="AH299" s="27"/>
      <c r="AI299" s="220"/>
      <c r="BF299" s="232" t="e">
        <f>1+#REF!</f>
        <v>#REF!</v>
      </c>
      <c r="BG299" s="532">
        <v>20.659867330016564</v>
      </c>
      <c r="BH299" s="532">
        <f t="shared" ref="BH299" si="267">+BG299</f>
        <v>20.659867330016564</v>
      </c>
      <c r="BI299" s="532">
        <f t="shared" ref="BI299" si="268">+BH299</f>
        <v>20.659867330016564</v>
      </c>
      <c r="BJ299" s="532">
        <f t="shared" ref="BJ299" si="269">+BI299</f>
        <v>20.659867330016564</v>
      </c>
      <c r="BK299" s="532">
        <f t="shared" ref="BK299" si="270">+BJ299</f>
        <v>20.659867330016564</v>
      </c>
      <c r="BL299" s="532">
        <f t="shared" ref="BL299" si="271">+BK299</f>
        <v>20.659867330016564</v>
      </c>
      <c r="BM299" s="532">
        <f t="shared" ref="BM299" si="272">+BL299</f>
        <v>20.659867330016564</v>
      </c>
      <c r="BN299" s="532">
        <f t="shared" ref="BN299" si="273">+BM299</f>
        <v>20.659867330016564</v>
      </c>
      <c r="BO299" s="532">
        <f t="shared" ref="BO299" si="274">+BN299</f>
        <v>20.659867330016564</v>
      </c>
      <c r="BP299" s="532">
        <f t="shared" ref="BP299" si="275">+BO299</f>
        <v>20.659867330016564</v>
      </c>
      <c r="BQ299" s="532">
        <f t="shared" ref="BQ299" si="276">+BP299</f>
        <v>20.659867330016564</v>
      </c>
      <c r="BR299" s="532">
        <f t="shared" ref="BR299" si="277">+BQ299</f>
        <v>20.659867330016564</v>
      </c>
    </row>
    <row r="300" spans="1:70" ht="15.6">
      <c r="A300" s="289"/>
      <c r="B300" s="289">
        <f>+'Ark1'!C1241</f>
        <v>2023</v>
      </c>
      <c r="C300" s="236">
        <f>+'Ark1'!L1241</f>
        <v>5</v>
      </c>
      <c r="D300" s="236" t="str">
        <f>VLOOKUP(C300,RNR!$F$16:$G$31,2)</f>
        <v>O</v>
      </c>
      <c r="E300" s="236">
        <f>+'Ark1'!D1241</f>
        <v>1</v>
      </c>
      <c r="F300" s="236" t="str">
        <f>VLOOKUP(E300,RNR!$D$2:$E$13,2)</f>
        <v>Jan</v>
      </c>
      <c r="G300" s="353">
        <f>+'Ark1'!Q1241</f>
        <v>19</v>
      </c>
      <c r="H300" s="353">
        <f>+'Ark1'!R1241</f>
        <v>30</v>
      </c>
      <c r="I300" s="238">
        <f>+IF(H300=0,"",'Ark1'!AG1241)</f>
        <v>5.3047549503887277</v>
      </c>
      <c r="J300" s="238">
        <f>+IF(H300=0,"",'Ark1'!AH1241)</f>
        <v>6.6666666666666687</v>
      </c>
      <c r="K300" s="238"/>
      <c r="L300" s="238"/>
      <c r="M300" s="238"/>
      <c r="N300" s="32">
        <f>+IF(H300=0,"",'Ark1'!U1241)</f>
        <v>16.466666666666672</v>
      </c>
      <c r="O300" s="238"/>
      <c r="P300" s="238"/>
      <c r="Q300" s="238"/>
      <c r="R300" s="238"/>
      <c r="S300" s="238"/>
      <c r="T300" s="238">
        <f>+IF(H300=0,"",'Ark1'!T1241)</f>
        <v>4.7666666666666657</v>
      </c>
      <c r="U300" s="239">
        <f>+IF(H300=0,"",'Ark1'!W1241)</f>
        <v>0</v>
      </c>
      <c r="V300" s="239">
        <f>+IF(H300=0,"",'Ark1'!X1241)</f>
        <v>46.666666666666657</v>
      </c>
      <c r="W300" s="239">
        <f>+IF(H300=0,"",'Ark1'!Y1241)</f>
        <v>13.333333333333337</v>
      </c>
      <c r="X300" s="239">
        <f>+IF(H300=0,"",'Ark1'!Z1241)</f>
        <v>4.8936920849418204</v>
      </c>
      <c r="Y300" s="239">
        <f>+IF(H300=0,"",'Ark1'!Z1241)</f>
        <v>4.8936920849418204</v>
      </c>
      <c r="Z300" s="238">
        <f>+IF(H300=0,"",'Ark1'!AC1241)</f>
        <v>0</v>
      </c>
      <c r="AA300" s="239">
        <f>+IF(H300=0,"",'Ark1'!AE1241)</f>
        <v>0</v>
      </c>
      <c r="AB300" s="239">
        <f t="shared" ref="AB300:AB311" si="278">+IF(H300=0,"",+N300/C300)</f>
        <v>3.2933333333333343</v>
      </c>
      <c r="AC300" s="237">
        <f t="shared" si="266"/>
        <v>0.6333333333333333</v>
      </c>
      <c r="AD300" s="289"/>
      <c r="AG300" s="29"/>
      <c r="AH300" s="27"/>
      <c r="AK300" s="27"/>
      <c r="AL300" s="27"/>
      <c r="AM300" s="27"/>
      <c r="AO300" s="27"/>
      <c r="AQ300" s="27"/>
      <c r="AR300" s="27"/>
    </row>
    <row r="301" spans="1:70" ht="15.6">
      <c r="A301" s="289"/>
      <c r="B301" s="289">
        <f>+'Ark1'!C1242</f>
        <v>2023</v>
      </c>
      <c r="C301" s="236">
        <f>+'Ark1'!L1242</f>
        <v>5</v>
      </c>
      <c r="D301" s="236" t="str">
        <f>VLOOKUP(C301,RNR!$F$16:$G$31,2)</f>
        <v>O</v>
      </c>
      <c r="E301" s="236">
        <f>+'Ark1'!D1242</f>
        <v>2</v>
      </c>
      <c r="F301" s="236" t="str">
        <f>VLOOKUP(E301,RNR!$D$2:$E$13,2)</f>
        <v>Feb</v>
      </c>
      <c r="G301" s="353">
        <f>+'Ark1'!Q1242</f>
        <v>20</v>
      </c>
      <c r="H301" s="353">
        <f>+'Ark1'!R1242</f>
        <v>31</v>
      </c>
      <c r="I301" s="238">
        <f>+IF(H301=0,"",'Ark1'!AG1242)</f>
        <v>3.6931924970867978</v>
      </c>
      <c r="J301" s="238">
        <f>+IF(H301=0,"",'Ark1'!AH1242)</f>
        <v>0</v>
      </c>
      <c r="K301" s="238"/>
      <c r="L301" s="238"/>
      <c r="M301" s="238"/>
      <c r="N301" s="32">
        <f>+IF(H301=0,"",'Ark1'!U1242)</f>
        <v>19.016129032258064</v>
      </c>
      <c r="O301" s="238"/>
      <c r="P301" s="238"/>
      <c r="Q301" s="238"/>
      <c r="R301" s="238"/>
      <c r="S301" s="238"/>
      <c r="T301" s="238">
        <f>+IF(H301=0,"",'Ark1'!T1242)</f>
        <v>4.4193548387096788</v>
      </c>
      <c r="U301" s="239">
        <f>+IF(H301=0,"",'Ark1'!W1242)</f>
        <v>0</v>
      </c>
      <c r="V301" s="239">
        <f>+IF(H301=0,"",'Ark1'!X1242)</f>
        <v>80.645161290322562</v>
      </c>
      <c r="W301" s="239">
        <f>+IF(H301=0,"",'Ark1'!Y1242)</f>
        <v>19.354838709677423</v>
      </c>
      <c r="X301" s="239">
        <f>+IF(H301=0,"",'Ark1'!Z1242)</f>
        <v>4.3661525673543746</v>
      </c>
      <c r="Y301" s="239">
        <f>+IF(H301=0,"",'Ark1'!Z1242)</f>
        <v>4.3661525673543746</v>
      </c>
      <c r="Z301" s="238">
        <f>+IF(H301=0,"",'Ark1'!AC1242)</f>
        <v>0</v>
      </c>
      <c r="AA301" s="239">
        <f>+IF(H301=0,"",'Ark1'!AE1242)</f>
        <v>0</v>
      </c>
      <c r="AB301" s="239">
        <f t="shared" si="278"/>
        <v>3.8032258064516129</v>
      </c>
      <c r="AC301" s="237">
        <f t="shared" si="266"/>
        <v>0.64516129032258063</v>
      </c>
      <c r="AD301" s="289"/>
      <c r="AG301" s="29"/>
      <c r="AH301" s="27"/>
      <c r="AK301" s="27"/>
      <c r="AL301" s="27"/>
      <c r="AM301" s="27"/>
      <c r="AO301" s="27"/>
      <c r="AQ301" s="27"/>
      <c r="AR301" s="27"/>
    </row>
    <row r="302" spans="1:70" ht="15.6">
      <c r="A302" s="289"/>
      <c r="B302" s="289">
        <f>+'Ark1'!C1243</f>
        <v>2023</v>
      </c>
      <c r="C302" s="236">
        <f>+'Ark1'!L1243</f>
        <v>5</v>
      </c>
      <c r="D302" s="236" t="str">
        <f>VLOOKUP(C302,RNR!$F$16:$G$31,2)</f>
        <v>O</v>
      </c>
      <c r="E302" s="236">
        <f>+'Ark1'!D1243</f>
        <v>3</v>
      </c>
      <c r="F302" s="236" t="str">
        <f>VLOOKUP(E302,RNR!$D$2:$E$13,2)</f>
        <v>Mar</v>
      </c>
      <c r="G302" s="353">
        <f>+'Ark1'!Q1243</f>
        <v>107</v>
      </c>
      <c r="H302" s="353">
        <f>+'Ark1'!R1243</f>
        <v>139</v>
      </c>
      <c r="I302" s="238">
        <f>+IF(H302=0,"",'Ark1'!AG1243)</f>
        <v>2.6673159886078399</v>
      </c>
      <c r="J302" s="238">
        <f>+IF(H302=0,"",'Ark1'!AH1243)</f>
        <v>3.5971223021582728</v>
      </c>
      <c r="K302" s="238"/>
      <c r="L302" s="238"/>
      <c r="M302" s="238"/>
      <c r="N302" s="32">
        <f>+IF(H302=0,"",'Ark1'!U1243)</f>
        <v>18.953237410071942</v>
      </c>
      <c r="O302" s="238"/>
      <c r="P302" s="238"/>
      <c r="Q302" s="238"/>
      <c r="R302" s="238"/>
      <c r="S302" s="238"/>
      <c r="T302" s="238">
        <f>+IF(H302=0,"",'Ark1'!T1243)</f>
        <v>4.6043165467625888</v>
      </c>
      <c r="U302" s="239">
        <f>+IF(H302=0,"",'Ark1'!W1243)</f>
        <v>0.71942446043165453</v>
      </c>
      <c r="V302" s="239">
        <f>+IF(H302=0,"",'Ark1'!X1243)</f>
        <v>75.539568345323744</v>
      </c>
      <c r="W302" s="239">
        <f>+IF(H302=0,"",'Ark1'!Y1243)</f>
        <v>17.266187050359715</v>
      </c>
      <c r="X302" s="239">
        <f>+IF(H302=0,"",'Ark1'!Z1243)</f>
        <v>4.3152282158823843</v>
      </c>
      <c r="Y302" s="239">
        <f>+IF(H302=0,"",'Ark1'!Z1243)</f>
        <v>4.3152282158823843</v>
      </c>
      <c r="Z302" s="238">
        <f>+IF(H302=0,"",'Ark1'!AC1243)</f>
        <v>0</v>
      </c>
      <c r="AA302" s="239">
        <f>+IF(H302=0,"",'Ark1'!AE1243)</f>
        <v>0</v>
      </c>
      <c r="AB302" s="239">
        <f t="shared" si="278"/>
        <v>3.7906474820143883</v>
      </c>
      <c r="AC302" s="237">
        <f t="shared" si="266"/>
        <v>0.76978417266187049</v>
      </c>
      <c r="AD302" s="289"/>
      <c r="AG302" s="29"/>
      <c r="AH302" s="27"/>
      <c r="AK302" s="27"/>
      <c r="AL302" s="27"/>
      <c r="AM302" s="27"/>
      <c r="AO302" s="27"/>
      <c r="AQ302" s="27"/>
      <c r="AR302" s="27"/>
    </row>
    <row r="303" spans="1:70" ht="15.6">
      <c r="A303" s="289"/>
      <c r="B303" s="289">
        <f>+'Ark1'!C1244</f>
        <v>2023</v>
      </c>
      <c r="C303" s="236">
        <f>+'Ark1'!L1244</f>
        <v>5</v>
      </c>
      <c r="D303" s="236" t="str">
        <f>VLOOKUP(C303,RNR!$F$16:$G$31,2)</f>
        <v>O</v>
      </c>
      <c r="E303" s="236">
        <f>+'Ark1'!D1244</f>
        <v>4</v>
      </c>
      <c r="F303" s="236" t="str">
        <f>VLOOKUP(E303,RNR!$D$2:$E$13,2)</f>
        <v>Apr</v>
      </c>
      <c r="G303" s="353">
        <f>+'Ark1'!Q1244</f>
        <v>29</v>
      </c>
      <c r="H303" s="353">
        <f>+'Ark1'!R1244</f>
        <v>73</v>
      </c>
      <c r="I303" s="238">
        <f>+IF(H303=0,"",'Ark1'!AG1244)</f>
        <v>8.2562762868590642</v>
      </c>
      <c r="J303" s="238">
        <f>+IF(H303=0,"",'Ark1'!AH1244)</f>
        <v>2.7397260273972601</v>
      </c>
      <c r="K303" s="238"/>
      <c r="L303" s="238"/>
      <c r="M303" s="238"/>
      <c r="N303" s="32">
        <f>+IF(H303=0,"",'Ark1'!U1244)</f>
        <v>14.763013698630138</v>
      </c>
      <c r="O303" s="238"/>
      <c r="P303" s="238"/>
      <c r="Q303" s="238"/>
      <c r="R303" s="238"/>
      <c r="S303" s="238"/>
      <c r="T303" s="238">
        <f>+IF(H303=0,"",'Ark1'!T1244)</f>
        <v>3.8904109589041105</v>
      </c>
      <c r="U303" s="239">
        <f>+IF(H303=0,"",'Ark1'!W1244)</f>
        <v>0</v>
      </c>
      <c r="V303" s="239">
        <f>+IF(H303=0,"",'Ark1'!X1244)</f>
        <v>31.506849315068493</v>
      </c>
      <c r="W303" s="239">
        <f>+IF(H303=0,"",'Ark1'!Y1244)</f>
        <v>8.2191780821917817</v>
      </c>
      <c r="X303" s="239">
        <f>+IF(H303=0,"",'Ark1'!Z1244)</f>
        <v>5.9447803016956646</v>
      </c>
      <c r="Y303" s="239">
        <f>+IF(H303=0,"",'Ark1'!Z1244)</f>
        <v>5.9447803016956646</v>
      </c>
      <c r="Z303" s="238">
        <f>+IF(H303=0,"",'Ark1'!AC1244)</f>
        <v>0</v>
      </c>
      <c r="AA303" s="239">
        <f>+IF(H303=0,"",'Ark1'!AE1244)</f>
        <v>0</v>
      </c>
      <c r="AB303" s="239">
        <f t="shared" si="278"/>
        <v>2.9526027397260277</v>
      </c>
      <c r="AC303" s="237">
        <f t="shared" si="266"/>
        <v>0.39726027397260272</v>
      </c>
      <c r="AD303" s="289"/>
      <c r="AG303" s="29"/>
      <c r="AH303" s="27"/>
      <c r="AK303" s="27"/>
      <c r="AL303" s="27"/>
      <c r="AM303" s="27"/>
      <c r="AO303" s="27"/>
      <c r="AQ303" s="27"/>
      <c r="AR303" s="27"/>
    </row>
    <row r="304" spans="1:70">
      <c r="A304" s="289"/>
      <c r="B304" s="289">
        <f>+'Ark1'!C1245</f>
        <v>2023</v>
      </c>
      <c r="C304" s="236">
        <f>+'Ark1'!L1245</f>
        <v>5</v>
      </c>
      <c r="D304" s="236" t="str">
        <f>VLOOKUP(C304,RNR!$F$16:$G$31,2)</f>
        <v>O</v>
      </c>
      <c r="E304" s="236">
        <f>+'Ark1'!D1245</f>
        <v>5</v>
      </c>
      <c r="F304" s="236" t="str">
        <f>VLOOKUP(E304,RNR!$D$2:$E$13,2)</f>
        <v>Mai</v>
      </c>
      <c r="G304" s="353">
        <f>+'Ark1'!Q1245</f>
        <v>56</v>
      </c>
      <c r="H304" s="353">
        <f>+'Ark1'!R1245</f>
        <v>109</v>
      </c>
      <c r="I304" s="238">
        <f>+IF(H304=0,"",'Ark1'!AG1245)</f>
        <v>4.9151927682315355</v>
      </c>
      <c r="J304" s="238">
        <f>+IF(H304=0,"",'Ark1'!AH1245)</f>
        <v>3.6697247706422025</v>
      </c>
      <c r="K304" s="238"/>
      <c r="L304" s="238"/>
      <c r="M304" s="238"/>
      <c r="N304" s="237">
        <f>+IF(H304=0,"",'Ark1'!U1245)</f>
        <v>15.044954128440372</v>
      </c>
      <c r="O304" s="238"/>
      <c r="P304" s="238"/>
      <c r="Q304" s="238"/>
      <c r="R304" s="238"/>
      <c r="S304" s="238"/>
      <c r="T304" s="238">
        <f>+IF(H304=0,"",'Ark1'!T1245)</f>
        <v>3.6055045871559623</v>
      </c>
      <c r="U304" s="239">
        <f>+IF(H304=0,"",'Ark1'!W1245)</f>
        <v>0</v>
      </c>
      <c r="V304" s="239">
        <f>+IF(H304=0,"",'Ark1'!X1245)</f>
        <v>33.944954128440372</v>
      </c>
      <c r="W304" s="239">
        <f>+IF(H304=0,"",'Ark1'!Y1245)</f>
        <v>2.7522935779816518</v>
      </c>
      <c r="X304" s="239">
        <f>+IF(H304=0,"",'Ark1'!Z1245)</f>
        <v>3.8829546642346129</v>
      </c>
      <c r="Y304" s="239">
        <f>+IF(H304=0,"",'Ark1'!Z1245)</f>
        <v>3.8829546642346129</v>
      </c>
      <c r="Z304" s="238">
        <f>+IF(H304=0,"",'Ark1'!AC1245)</f>
        <v>0</v>
      </c>
      <c r="AA304" s="239">
        <f>+IF(H304=0,"",'Ark1'!AE1245)</f>
        <v>0</v>
      </c>
      <c r="AB304" s="239">
        <f t="shared" si="278"/>
        <v>3.0089908256880742</v>
      </c>
      <c r="AC304" s="237">
        <f t="shared" ref="AC304:AC318" si="279">+IF(H304=0,"",G304/H304)</f>
        <v>0.51376146788990829</v>
      </c>
      <c r="AD304" s="289"/>
      <c r="AG304" s="29"/>
      <c r="AH304" s="27"/>
      <c r="AK304" s="27"/>
      <c r="AL304" s="27"/>
      <c r="AM304" s="27"/>
      <c r="AO304" s="27"/>
      <c r="AQ304" s="27"/>
      <c r="AR304" s="27"/>
    </row>
    <row r="305" spans="1:70">
      <c r="A305" s="289"/>
      <c r="B305" s="289">
        <f>+'Ark1'!C1246</f>
        <v>2023</v>
      </c>
      <c r="C305" s="236">
        <f>+'Ark1'!L1246</f>
        <v>5</v>
      </c>
      <c r="D305" s="236" t="str">
        <f>VLOOKUP(C305,RNR!$F$16:$G$31,2)</f>
        <v>O</v>
      </c>
      <c r="E305" s="236">
        <f>+'Ark1'!D1246</f>
        <v>6</v>
      </c>
      <c r="F305" s="236" t="str">
        <f>VLOOKUP(E305,RNR!$D$2:$E$13,2)</f>
        <v>Jun</v>
      </c>
      <c r="G305" s="353">
        <f>+'Ark1'!Q1246</f>
        <v>67</v>
      </c>
      <c r="H305" s="353">
        <f>+'Ark1'!R1246</f>
        <v>111</v>
      </c>
      <c r="I305" s="238">
        <f>+IF(H305=0,"",'Ark1'!AG1246)</f>
        <v>6.7585263002145428</v>
      </c>
      <c r="J305" s="238">
        <f>+IF(H305=0,"",'Ark1'!AH1246)</f>
        <v>6.3063063063063058</v>
      </c>
      <c r="K305" s="238"/>
      <c r="L305" s="238"/>
      <c r="M305" s="238"/>
      <c r="N305" s="237">
        <f>+IF(H305=0,"",'Ark1'!U1246)</f>
        <v>16.460360360360355</v>
      </c>
      <c r="O305" s="238"/>
      <c r="P305" s="238"/>
      <c r="Q305" s="238"/>
      <c r="R305" s="238"/>
      <c r="S305" s="238"/>
      <c r="T305" s="238">
        <f>+IF(H305=0,"",'Ark1'!T1246)</f>
        <v>4.3693693693693696</v>
      </c>
      <c r="U305" s="239">
        <f>+IF(H305=0,"",'Ark1'!W1246)</f>
        <v>0</v>
      </c>
      <c r="V305" s="239">
        <f>+IF(H305=0,"",'Ark1'!X1246)</f>
        <v>45.945945945945937</v>
      </c>
      <c r="W305" s="239">
        <f>+IF(H305=0,"",'Ark1'!Y1246)</f>
        <v>8.1081081081081106</v>
      </c>
      <c r="X305" s="239">
        <f>+IF(H305=0,"",'Ark1'!Z1246)</f>
        <v>4.3984288611636089</v>
      </c>
      <c r="Y305" s="239">
        <f>+IF(H305=0,"",'Ark1'!Z1246)</f>
        <v>4.3984288611636089</v>
      </c>
      <c r="Z305" s="238">
        <f>+IF(H305=0,"",'Ark1'!AC1246)</f>
        <v>0</v>
      </c>
      <c r="AA305" s="239">
        <f>+IF(H305=0,"",'Ark1'!AE1246)</f>
        <v>0</v>
      </c>
      <c r="AB305" s="239">
        <f t="shared" si="278"/>
        <v>3.2920720720720711</v>
      </c>
      <c r="AC305" s="237">
        <f t="shared" si="279"/>
        <v>0.60360360360360366</v>
      </c>
      <c r="AD305" s="289"/>
      <c r="AG305" s="29"/>
      <c r="AH305" s="27"/>
      <c r="AK305" s="27"/>
      <c r="AL305" s="27"/>
      <c r="AM305" s="27"/>
      <c r="AO305" s="27"/>
    </row>
    <row r="306" spans="1:70">
      <c r="A306" s="289"/>
      <c r="B306" s="289">
        <f>+'Ark1'!C1247</f>
        <v>2023</v>
      </c>
      <c r="C306" s="236">
        <f>+'Ark1'!L1247</f>
        <v>5</v>
      </c>
      <c r="D306" s="236" t="str">
        <f>VLOOKUP(C306,RNR!$F$16:$G$31,2)</f>
        <v>O</v>
      </c>
      <c r="E306" s="236">
        <f>+'Ark1'!D1247</f>
        <v>7</v>
      </c>
      <c r="F306" s="236" t="str">
        <f>VLOOKUP(E306,RNR!$D$2:$E$13,2)</f>
        <v>Jul</v>
      </c>
      <c r="G306" s="353">
        <f>+'Ark1'!Q1247</f>
        <v>12</v>
      </c>
      <c r="H306" s="353">
        <f>+'Ark1'!R1247</f>
        <v>30</v>
      </c>
      <c r="I306" s="238">
        <f>+IF(H306=0,"",'Ark1'!AG1247)</f>
        <v>5.7067537964578801</v>
      </c>
      <c r="J306" s="238">
        <f>+IF(H306=0,"",'Ark1'!AH1247)</f>
        <v>16.666666666666671</v>
      </c>
      <c r="K306" s="238"/>
      <c r="L306" s="238"/>
      <c r="M306" s="238"/>
      <c r="N306" s="237">
        <f>+IF(H306=0,"",'Ark1'!U1247)</f>
        <v>15.370000000000005</v>
      </c>
      <c r="O306" s="238"/>
      <c r="P306" s="238"/>
      <c r="Q306" s="238"/>
      <c r="R306" s="238"/>
      <c r="S306" s="238"/>
      <c r="T306" s="238">
        <f>+IF(H306=0,"",'Ark1'!T1247)</f>
        <v>4.7666666666666657</v>
      </c>
      <c r="U306" s="239">
        <f>+IF(H306=0,"",'Ark1'!W1247)</f>
        <v>0</v>
      </c>
      <c r="V306" s="239">
        <f>+IF(H306=0,"",'Ark1'!X1247)</f>
        <v>46.666666666666657</v>
      </c>
      <c r="W306" s="239">
        <f>+IF(H306=0,"",'Ark1'!Y1247)</f>
        <v>13.333333333333337</v>
      </c>
      <c r="X306" s="239">
        <f>+IF(H306=0,"",'Ark1'!Z1247)</f>
        <v>5.7167677347722705</v>
      </c>
      <c r="Y306" s="239">
        <f>+IF(H306=0,"",'Ark1'!Z1247)</f>
        <v>5.7167677347722705</v>
      </c>
      <c r="Z306" s="238">
        <f>+IF(H306=0,"",'Ark1'!AC1247)</f>
        <v>0</v>
      </c>
      <c r="AA306" s="239">
        <f>+IF(H306=0,"",'Ark1'!AE1247)</f>
        <v>0</v>
      </c>
      <c r="AB306" s="239">
        <f t="shared" si="278"/>
        <v>3.0740000000000007</v>
      </c>
      <c r="AC306" s="237">
        <f t="shared" si="279"/>
        <v>0.4</v>
      </c>
      <c r="AD306" s="289"/>
      <c r="AG306" s="29"/>
      <c r="AH306" s="27"/>
      <c r="AK306" s="27"/>
      <c r="AL306" s="27"/>
      <c r="AM306" s="27"/>
      <c r="AO306" s="27"/>
    </row>
    <row r="307" spans="1:70">
      <c r="A307" s="289"/>
      <c r="B307" s="289">
        <f>+'Ark1'!C1248</f>
        <v>2023</v>
      </c>
      <c r="C307" s="236">
        <f>+'Ark1'!L1248</f>
        <v>5</v>
      </c>
      <c r="D307" s="236" t="str">
        <f>VLOOKUP(C307,RNR!$F$16:$G$31,2)</f>
        <v>O</v>
      </c>
      <c r="E307" s="236">
        <f>+'Ark1'!D1248</f>
        <v>8</v>
      </c>
      <c r="F307" s="236" t="str">
        <f>VLOOKUP(E307,RNR!$D$2:$E$13,2)</f>
        <v>Aug</v>
      </c>
      <c r="G307" s="353">
        <f>+'Ark1'!Q1248</f>
        <v>339</v>
      </c>
      <c r="H307" s="353">
        <f>+'Ark1'!R1248</f>
        <v>589</v>
      </c>
      <c r="I307" s="238">
        <f>+IF(H307=0,"",'Ark1'!AG1248)</f>
        <v>6.8686787640511513</v>
      </c>
      <c r="J307" s="238">
        <f>+IF(H307=0,"",'Ark1'!AH1248)</f>
        <v>6.6213921901528012</v>
      </c>
      <c r="K307" s="238"/>
      <c r="L307" s="238"/>
      <c r="M307" s="238"/>
      <c r="N307" s="237">
        <f>+IF(H307=0,"",'Ark1'!U1248)</f>
        <v>19.185059422750413</v>
      </c>
      <c r="O307" s="238"/>
      <c r="P307" s="238"/>
      <c r="Q307" s="238"/>
      <c r="R307" s="238"/>
      <c r="S307" s="238"/>
      <c r="T307" s="238">
        <f>+IF(H307=0,"",'Ark1'!T1248)</f>
        <v>4.449915110356538</v>
      </c>
      <c r="U307" s="239">
        <f>+IF(H307=0,"",'Ark1'!W1248)</f>
        <v>0.33955857385398985</v>
      </c>
      <c r="V307" s="239">
        <f>+IF(H307=0,"",'Ark1'!X1248)</f>
        <v>65.704584040747022</v>
      </c>
      <c r="W307" s="239">
        <f>+IF(H307=0,"",'Ark1'!Y1248)</f>
        <v>27.674023769100192</v>
      </c>
      <c r="X307" s="239">
        <f>+IF(H307=0,"",'Ark1'!Z1248)</f>
        <v>6.0542634689092045</v>
      </c>
      <c r="Y307" s="239">
        <f>+IF(H307=0,"",'Ark1'!Z1248)</f>
        <v>6.0542634689092045</v>
      </c>
      <c r="Z307" s="238">
        <f>+IF(H307=0,"",'Ark1'!AC1248)</f>
        <v>0</v>
      </c>
      <c r="AA307" s="239">
        <f>+IF(H307=0,"",'Ark1'!AE1248)</f>
        <v>0</v>
      </c>
      <c r="AB307" s="239">
        <f t="shared" si="278"/>
        <v>3.8370118845500825</v>
      </c>
      <c r="AC307" s="237">
        <f t="shared" si="279"/>
        <v>0.57555178268251272</v>
      </c>
      <c r="AD307" s="289"/>
      <c r="AG307" s="29"/>
      <c r="AH307" s="27"/>
      <c r="AK307" s="27"/>
      <c r="AL307" s="27"/>
      <c r="AM307" s="27"/>
      <c r="AO307" s="27"/>
    </row>
    <row r="308" spans="1:70">
      <c r="A308" s="289"/>
      <c r="B308" s="289">
        <f>+'Ark1'!C1249</f>
        <v>2023</v>
      </c>
      <c r="C308" s="236">
        <f>+'Ark1'!L1249</f>
        <v>5</v>
      </c>
      <c r="D308" s="236" t="str">
        <f>VLOOKUP(C308,RNR!$F$16:$G$31,2)</f>
        <v>O</v>
      </c>
      <c r="E308" s="236">
        <f>+'Ark1'!D1249</f>
        <v>9</v>
      </c>
      <c r="F308" s="236" t="str">
        <f>VLOOKUP(E308,RNR!$D$2:$E$13,2)</f>
        <v>Sep</v>
      </c>
      <c r="G308" s="353">
        <f>+'Ark1'!Q1249</f>
        <v>431</v>
      </c>
      <c r="H308" s="353">
        <f>+'Ark1'!R1249</f>
        <v>730</v>
      </c>
      <c r="I308" s="238">
        <f>+IF(H308=0,"",'Ark1'!AG1249)</f>
        <v>7.827830460950155</v>
      </c>
      <c r="J308" s="238">
        <f>+IF(H308=0,"",'Ark1'!AH1249)</f>
        <v>8.7671232876712324</v>
      </c>
      <c r="K308" s="238"/>
      <c r="L308" s="238"/>
      <c r="M308" s="238"/>
      <c r="N308" s="237">
        <f>+IF(H308=0,"",'Ark1'!U1249)</f>
        <v>18.670136986301348</v>
      </c>
      <c r="O308" s="238"/>
      <c r="P308" s="238"/>
      <c r="Q308" s="238"/>
      <c r="R308" s="238"/>
      <c r="S308" s="238"/>
      <c r="T308" s="238">
        <f>+IF(H308=0,"",'Ark1'!T1249)</f>
        <v>5.1904109589041107</v>
      </c>
      <c r="U308" s="239">
        <f>+IF(H308=0,"",'Ark1'!W1249)</f>
        <v>0.82191780821917793</v>
      </c>
      <c r="V308" s="239">
        <f>+IF(H308=0,"",'Ark1'!X1249)</f>
        <v>63.424657534246577</v>
      </c>
      <c r="W308" s="239">
        <f>+IF(H308=0,"",'Ark1'!Y1249)</f>
        <v>22.328767123287676</v>
      </c>
      <c r="X308" s="239">
        <f>+IF(H308=0,"",'Ark1'!Z1249)</f>
        <v>5.5574593813860735</v>
      </c>
      <c r="Y308" s="239">
        <f>+IF(H308=0,"",'Ark1'!Z1249)</f>
        <v>5.5574593813860735</v>
      </c>
      <c r="Z308" s="238">
        <f>+IF(H308=0,"",'Ark1'!AC1249)</f>
        <v>0</v>
      </c>
      <c r="AA308" s="239">
        <f>+IF(H308=0,"",'Ark1'!AE1249)</f>
        <v>0</v>
      </c>
      <c r="AB308" s="239">
        <f t="shared" si="278"/>
        <v>3.7340273972602693</v>
      </c>
      <c r="AC308" s="237">
        <f t="shared" si="279"/>
        <v>0.59041095890410955</v>
      </c>
      <c r="AD308" s="289"/>
      <c r="AG308" s="29"/>
      <c r="AH308" s="27"/>
      <c r="AK308" s="27"/>
      <c r="AL308" s="27"/>
      <c r="AM308" s="27"/>
      <c r="AO308" s="27"/>
    </row>
    <row r="309" spans="1:70">
      <c r="A309" s="289"/>
      <c r="B309" s="289">
        <f>+'Ark1'!C1250</f>
        <v>2023</v>
      </c>
      <c r="C309" s="236">
        <f>+'Ark1'!L1250</f>
        <v>5</v>
      </c>
      <c r="D309" s="236" t="str">
        <f>VLOOKUP(C309,RNR!$F$16:$G$31,2)</f>
        <v>O</v>
      </c>
      <c r="E309" s="236">
        <f>+'Ark1'!D1250</f>
        <v>10</v>
      </c>
      <c r="F309" s="236" t="str">
        <f>VLOOKUP(E309,RNR!$D$2:$E$13,2)</f>
        <v>Okt</v>
      </c>
      <c r="G309" s="353">
        <f>+'Ark1'!Q1250</f>
        <v>830</v>
      </c>
      <c r="H309" s="353">
        <f>+'Ark1'!R1250</f>
        <v>1411</v>
      </c>
      <c r="I309" s="238">
        <f>+IF(H309=0,"",'Ark1'!AG1250)</f>
        <v>5.1320889115328487</v>
      </c>
      <c r="J309" s="238">
        <f>+IF(H309=0,"",'Ark1'!AH1250)</f>
        <v>6.3784549964564148</v>
      </c>
      <c r="K309" s="238"/>
      <c r="L309" s="238"/>
      <c r="M309" s="238"/>
      <c r="N309" s="237">
        <f>+IF(H309=0,"",'Ark1'!U1250)</f>
        <v>17.932955350815003</v>
      </c>
      <c r="O309" s="238"/>
      <c r="P309" s="238"/>
      <c r="Q309" s="238"/>
      <c r="R309" s="238"/>
      <c r="S309" s="238"/>
      <c r="T309" s="238">
        <f>+IF(H309=0,"",'Ark1'!T1250)</f>
        <v>5.26293408929837</v>
      </c>
      <c r="U309" s="239">
        <f>+IF(H309=0,"",'Ark1'!W1250)</f>
        <v>0.70871722182849051</v>
      </c>
      <c r="V309" s="239">
        <f>+IF(H309=0,"",'Ark1'!X1250)</f>
        <v>57.760453579021949</v>
      </c>
      <c r="W309" s="239">
        <f>+IF(H309=0,"",'Ark1'!Y1250)</f>
        <v>20.694542877391925</v>
      </c>
      <c r="X309" s="239">
        <f>+IF(H309=0,"",'Ark1'!Z1250)</f>
        <v>5.5478332057352739</v>
      </c>
      <c r="Y309" s="239">
        <f>+IF(H309=0,"",'Ark1'!Z1250)</f>
        <v>5.5478332057352739</v>
      </c>
      <c r="Z309" s="238">
        <f>+IF(H309=0,"",'Ark1'!AC1250)</f>
        <v>0</v>
      </c>
      <c r="AA309" s="239">
        <f>+IF(H309=0,"",'Ark1'!AE1250)</f>
        <v>0</v>
      </c>
      <c r="AB309" s="239">
        <f t="shared" si="278"/>
        <v>3.5865910701630006</v>
      </c>
      <c r="AC309" s="237">
        <f t="shared" si="279"/>
        <v>0.58823529411764708</v>
      </c>
      <c r="AD309" s="289"/>
      <c r="AG309" s="29"/>
      <c r="AH309" s="27"/>
      <c r="AK309" s="27"/>
      <c r="AL309" s="27"/>
      <c r="AM309" s="27"/>
      <c r="AO309" s="27"/>
    </row>
    <row r="310" spans="1:70">
      <c r="A310" s="289"/>
      <c r="B310" s="289">
        <f>+'Ark1'!C1251</f>
        <v>2023</v>
      </c>
      <c r="C310" s="236">
        <f>+'Ark1'!L1251</f>
        <v>5</v>
      </c>
      <c r="D310" s="236" t="str">
        <f>VLOOKUP(C310,RNR!$F$16:$G$31,2)</f>
        <v>O</v>
      </c>
      <c r="E310" s="236">
        <f>+'Ark1'!D1251</f>
        <v>11</v>
      </c>
      <c r="F310" s="236" t="str">
        <f>VLOOKUP(E310,RNR!$D$2:$E$13,2)</f>
        <v>Nov</v>
      </c>
      <c r="G310" s="353">
        <f>+'Ark1'!Q1251</f>
        <v>378</v>
      </c>
      <c r="H310" s="353">
        <f>+'Ark1'!R1251</f>
        <v>675</v>
      </c>
      <c r="I310" s="238">
        <f>+IF(H310=0,"",'Ark1'!AG1251)</f>
        <v>5.1540204373356318</v>
      </c>
      <c r="J310" s="238">
        <f>+IF(H310=0,"",'Ark1'!AH1251)</f>
        <v>6.9629629629629646</v>
      </c>
      <c r="K310" s="238"/>
      <c r="L310" s="238"/>
      <c r="M310" s="238"/>
      <c r="N310" s="237">
        <f>+IF(H310=0,"",'Ark1'!U1251)</f>
        <v>17.531259259259237</v>
      </c>
      <c r="O310" s="238"/>
      <c r="P310" s="238"/>
      <c r="Q310" s="238"/>
      <c r="R310" s="238"/>
      <c r="S310" s="238"/>
      <c r="T310" s="238">
        <f>+IF(H310=0,"",'Ark1'!T1251)</f>
        <v>5.2933333333333321</v>
      </c>
      <c r="U310" s="239">
        <f>+IF(H310=0,"",'Ark1'!W1251)</f>
        <v>1.0370370370370372</v>
      </c>
      <c r="V310" s="239">
        <f>+IF(H310=0,"",'Ark1'!X1251)</f>
        <v>58.962962962962969</v>
      </c>
      <c r="W310" s="239">
        <f>+IF(H310=0,"",'Ark1'!Y1251)</f>
        <v>16.444444444444443</v>
      </c>
      <c r="X310" s="239">
        <f>+IF(H310=0,"",'Ark1'!Z1251)</f>
        <v>5.1158476260327612</v>
      </c>
      <c r="Y310" s="239">
        <f>+IF(H310=0,"",'Ark1'!Z1251)</f>
        <v>5.1158476260327612</v>
      </c>
      <c r="Z310" s="238">
        <f>+IF(H310=0,"",'Ark1'!AC1251)</f>
        <v>0</v>
      </c>
      <c r="AA310" s="239">
        <f>+IF(H310=0,"",'Ark1'!AE1251)</f>
        <v>0</v>
      </c>
      <c r="AB310" s="239">
        <f t="shared" si="278"/>
        <v>3.5062518518518475</v>
      </c>
      <c r="AC310" s="237">
        <f t="shared" si="279"/>
        <v>0.56000000000000005</v>
      </c>
      <c r="AD310" s="289"/>
      <c r="AG310" s="29"/>
      <c r="AH310" s="27"/>
      <c r="AK310" s="27"/>
      <c r="AL310" s="27"/>
      <c r="AM310" s="27"/>
      <c r="AO310" s="27"/>
    </row>
    <row r="311" spans="1:70">
      <c r="A311" s="289"/>
      <c r="B311" s="289">
        <f>+'Ark1'!C1252</f>
        <v>2023</v>
      </c>
      <c r="C311" s="236">
        <f>+'Ark1'!L1252</f>
        <v>5</v>
      </c>
      <c r="D311" s="236" t="str">
        <f>VLOOKUP(C311,RNR!$F$16:$G$31,2)</f>
        <v>O</v>
      </c>
      <c r="E311" s="236">
        <f>+'Ark1'!D1252</f>
        <v>12</v>
      </c>
      <c r="F311" s="236" t="str">
        <f>VLOOKUP(E311,RNR!$D$2:$E$13,2)</f>
        <v>Des</v>
      </c>
      <c r="G311" s="353">
        <f>+'Ark1'!Q1252</f>
        <v>13</v>
      </c>
      <c r="H311" s="353">
        <f>+'Ark1'!R1252</f>
        <v>15</v>
      </c>
      <c r="I311" s="238">
        <f>+IF(H311=0,"",'Ark1'!AG1252)</f>
        <v>2.7696426235117682</v>
      </c>
      <c r="J311" s="238">
        <f>+IF(H311=0,"",'Ark1'!AH1252)</f>
        <v>6.6666666666666687</v>
      </c>
      <c r="K311" s="238"/>
      <c r="L311" s="238"/>
      <c r="M311" s="238"/>
      <c r="N311" s="237">
        <f>+IF(H311=0,"",'Ark1'!U1252)</f>
        <v>18.346666666666671</v>
      </c>
      <c r="O311" s="238"/>
      <c r="P311" s="238"/>
      <c r="Q311" s="238"/>
      <c r="R311" s="238"/>
      <c r="S311" s="238"/>
      <c r="T311" s="238">
        <f>+IF(H311=0,"",'Ark1'!T1252)</f>
        <v>4.6666666666666679</v>
      </c>
      <c r="U311" s="239">
        <f>+IF(H311=0,"",'Ark1'!W1252)</f>
        <v>0</v>
      </c>
      <c r="V311" s="239">
        <f>+IF(H311=0,"",'Ark1'!X1252)</f>
        <v>66.666666666666686</v>
      </c>
      <c r="W311" s="239">
        <f>+IF(H311=0,"",'Ark1'!Y1252)</f>
        <v>13.333333333333337</v>
      </c>
      <c r="X311" s="239">
        <f>+IF(H311=0,"",'Ark1'!Z1252)</f>
        <v>4.2921426920465668</v>
      </c>
      <c r="Y311" s="239">
        <f>+IF(H311=0,"",'Ark1'!Z1252)</f>
        <v>4.2921426920465668</v>
      </c>
      <c r="Z311" s="238">
        <f>+IF(H311=0,"",'Ark1'!AC1252)</f>
        <v>0</v>
      </c>
      <c r="AA311" s="239">
        <f>+IF(H311=0,"",'Ark1'!AE1252)</f>
        <v>0</v>
      </c>
      <c r="AB311" s="239">
        <f t="shared" si="278"/>
        <v>3.6693333333333342</v>
      </c>
      <c r="AC311" s="237">
        <f t="shared" si="279"/>
        <v>0.8666666666666667</v>
      </c>
      <c r="AD311" s="289"/>
      <c r="AG311" s="29"/>
      <c r="AH311" s="27"/>
      <c r="AK311" s="27"/>
      <c r="AL311" s="27"/>
      <c r="AM311" s="27"/>
      <c r="AO311" s="27"/>
    </row>
    <row r="312" spans="1:70" s="532" customFormat="1" ht="15" customHeight="1">
      <c r="A312" s="289"/>
      <c r="B312" s="289"/>
      <c r="C312" s="289"/>
      <c r="D312" s="368"/>
      <c r="E312" s="368"/>
      <c r="F312" s="368"/>
      <c r="G312" s="368"/>
      <c r="H312" s="368"/>
      <c r="I312" s="289"/>
      <c r="J312" s="289"/>
      <c r="K312" s="289"/>
      <c r="L312" s="289"/>
      <c r="M312" s="289"/>
      <c r="N312" s="289"/>
      <c r="O312" s="289"/>
      <c r="P312" s="289"/>
      <c r="Q312" s="289"/>
      <c r="R312" s="289"/>
      <c r="S312" s="289"/>
      <c r="T312" s="289"/>
      <c r="U312" s="289"/>
      <c r="V312" s="289"/>
      <c r="W312" s="289"/>
      <c r="X312" s="289"/>
      <c r="Y312" s="289"/>
      <c r="Z312" s="289"/>
      <c r="AA312" s="289"/>
      <c r="AB312" s="289"/>
      <c r="AC312" s="289"/>
      <c r="AD312" s="289"/>
      <c r="AE312" s="219"/>
      <c r="AF312" s="29"/>
      <c r="AG312" s="29"/>
      <c r="AH312" s="27"/>
      <c r="AI312" s="220"/>
      <c r="BF312" s="232"/>
    </row>
    <row r="313" spans="1:70" s="532" customFormat="1" ht="15" customHeight="1">
      <c r="A313" s="289"/>
      <c r="B313" s="289"/>
      <c r="C313" s="330" t="s">
        <v>0</v>
      </c>
      <c r="D313" s="368"/>
      <c r="E313" s="539" t="str">
        <f>+D318</f>
        <v>O+</v>
      </c>
      <c r="F313" s="368"/>
      <c r="G313" s="368"/>
      <c r="H313" s="367">
        <f>SUM(H319:H333)</f>
        <v>41138</v>
      </c>
      <c r="I313" s="290"/>
      <c r="J313" s="290"/>
      <c r="K313" s="290"/>
      <c r="L313" s="290"/>
      <c r="M313" s="290"/>
      <c r="N313" s="265">
        <f>+Klasse!M327</f>
        <v>0</v>
      </c>
      <c r="O313" s="289"/>
      <c r="P313" s="289"/>
      <c r="Q313" s="289"/>
      <c r="R313" s="289"/>
      <c r="S313" s="289"/>
      <c r="T313" s="289"/>
      <c r="U313" s="291"/>
      <c r="V313" s="291"/>
      <c r="W313" s="291"/>
      <c r="X313" s="291"/>
      <c r="Y313" s="291"/>
      <c r="Z313" s="289"/>
      <c r="AA313" s="291"/>
      <c r="AB313" s="265" t="e">
        <f>+N313/#REF!</f>
        <v>#REF!</v>
      </c>
      <c r="AC313" s="290"/>
      <c r="AD313" s="289"/>
      <c r="AE313" s="219"/>
      <c r="AF313" s="29"/>
      <c r="AG313" s="29"/>
      <c r="AH313" s="27"/>
      <c r="AI313" s="220"/>
      <c r="BF313" s="232"/>
    </row>
    <row r="314" spans="1:70" s="532" customFormat="1" ht="15" customHeight="1">
      <c r="A314" s="289"/>
      <c r="B314" s="289"/>
      <c r="C314" s="289"/>
      <c r="D314" s="368"/>
      <c r="E314" s="368"/>
      <c r="F314" s="368"/>
      <c r="G314" s="368"/>
      <c r="H314" s="368"/>
      <c r="I314" s="290"/>
      <c r="J314" s="290"/>
      <c r="K314" s="290"/>
      <c r="L314" s="290"/>
      <c r="M314" s="290"/>
      <c r="N314" s="289"/>
      <c r="O314" s="289"/>
      <c r="P314" s="289"/>
      <c r="Q314" s="289"/>
      <c r="R314" s="289"/>
      <c r="S314" s="289"/>
      <c r="T314" s="289"/>
      <c r="U314" s="291"/>
      <c r="V314" s="291"/>
      <c r="W314" s="291"/>
      <c r="X314" s="291"/>
      <c r="Y314" s="291"/>
      <c r="Z314" s="289"/>
      <c r="AA314" s="291"/>
      <c r="AB314" s="291"/>
      <c r="AC314" s="291"/>
      <c r="AD314" s="289"/>
      <c r="AE314" s="219"/>
      <c r="AF314" s="29"/>
      <c r="AG314" s="29"/>
      <c r="AH314" s="27"/>
      <c r="AI314" s="220"/>
      <c r="BF314" s="232" t="e">
        <f>1+#REF!</f>
        <v>#REF!</v>
      </c>
      <c r="BG314" s="532">
        <v>20.659867330016564</v>
      </c>
      <c r="BH314" s="532">
        <f t="shared" ref="BH314" si="280">+BG314</f>
        <v>20.659867330016564</v>
      </c>
      <c r="BI314" s="532">
        <f t="shared" ref="BI314" si="281">+BH314</f>
        <v>20.659867330016564</v>
      </c>
      <c r="BJ314" s="532">
        <f t="shared" ref="BJ314" si="282">+BI314</f>
        <v>20.659867330016564</v>
      </c>
      <c r="BK314" s="532">
        <f t="shared" ref="BK314" si="283">+BJ314</f>
        <v>20.659867330016564</v>
      </c>
      <c r="BL314" s="532">
        <f t="shared" ref="BL314" si="284">+BK314</f>
        <v>20.659867330016564</v>
      </c>
      <c r="BM314" s="532">
        <f t="shared" ref="BM314" si="285">+BL314</f>
        <v>20.659867330016564</v>
      </c>
      <c r="BN314" s="532">
        <f t="shared" ref="BN314" si="286">+BM314</f>
        <v>20.659867330016564</v>
      </c>
      <c r="BO314" s="532">
        <f t="shared" ref="BO314" si="287">+BN314</f>
        <v>20.659867330016564</v>
      </c>
      <c r="BP314" s="532">
        <f t="shared" ref="BP314" si="288">+BO314</f>
        <v>20.659867330016564</v>
      </c>
      <c r="BQ314" s="532">
        <f t="shared" ref="BQ314" si="289">+BP314</f>
        <v>20.659867330016564</v>
      </c>
      <c r="BR314" s="532">
        <f t="shared" ref="BR314" si="290">+BQ314</f>
        <v>20.659867330016564</v>
      </c>
    </row>
    <row r="315" spans="1:70">
      <c r="A315" s="289"/>
      <c r="B315" s="289">
        <f>+'Ark1'!C1253</f>
        <v>2023</v>
      </c>
      <c r="C315" s="236">
        <f>+'Ark1'!L1253</f>
        <v>6</v>
      </c>
      <c r="D315" s="236" t="str">
        <f>VLOOKUP(C315,RNR!$F$16:$G$31,2)</f>
        <v>O+</v>
      </c>
      <c r="E315" s="236">
        <f>+'Ark1'!D1253</f>
        <v>1</v>
      </c>
      <c r="F315" s="236" t="str">
        <f>VLOOKUP(E315,RNR!$D$2:$E$13,2)</f>
        <v>Jan</v>
      </c>
      <c r="G315" s="353">
        <f>+'Ark1'!Q1253</f>
        <v>36</v>
      </c>
      <c r="H315" s="353">
        <f>+'Ark1'!R1253</f>
        <v>60</v>
      </c>
      <c r="I315" s="238">
        <f>+IF(H315=0,"",'Ark1'!AG1253)</f>
        <v>12.411408444654439</v>
      </c>
      <c r="J315" s="238">
        <f>+IF(H315=0,"",'Ark1'!AH1253)</f>
        <v>5</v>
      </c>
      <c r="K315" s="238"/>
      <c r="L315" s="238"/>
      <c r="M315" s="238"/>
      <c r="N315" s="237">
        <f>+IF(H315=0,"",'Ark1'!U1253)</f>
        <v>19.263333333333335</v>
      </c>
      <c r="O315" s="238"/>
      <c r="P315" s="238"/>
      <c r="Q315" s="238"/>
      <c r="R315" s="238"/>
      <c r="S315" s="238"/>
      <c r="T315" s="238">
        <f>+IF(H315=0,"",'Ark1'!T1253)</f>
        <v>6.05</v>
      </c>
      <c r="U315" s="239">
        <f>+IF(H315=0,"",'Ark1'!W1253)</f>
        <v>5</v>
      </c>
      <c r="V315" s="239">
        <f>+IF(H315=0,"",'Ark1'!X1253)</f>
        <v>70</v>
      </c>
      <c r="W315" s="239">
        <f>+IF(H315=0,"",'Ark1'!Y1253)</f>
        <v>26.666666666666675</v>
      </c>
      <c r="X315" s="239">
        <f>+IF(H315=0,"",'Ark1'!Z1253)</f>
        <v>4.6661178248684969</v>
      </c>
      <c r="Y315" s="239">
        <f>+IF(H315=0,"",'Ark1'!Z1253)</f>
        <v>4.6661178248684969</v>
      </c>
      <c r="Z315" s="238">
        <f>+IF(H315=0,"",'Ark1'!AC1253)</f>
        <v>0</v>
      </c>
      <c r="AA315" s="239">
        <f>+IF(H315=0,"",'Ark1'!AE1253)</f>
        <v>0</v>
      </c>
      <c r="AB315" s="239">
        <f t="shared" ref="AB315:AB326" si="291">+IF(H315=0,"",+N315/C315)</f>
        <v>3.2105555555555561</v>
      </c>
      <c r="AC315" s="237">
        <f t="shared" si="279"/>
        <v>0.6</v>
      </c>
      <c r="AD315" s="289"/>
      <c r="AG315" s="29"/>
      <c r="AH315" s="27"/>
      <c r="AK315" s="27"/>
      <c r="AL315" s="27"/>
      <c r="AM315" s="27"/>
      <c r="AO315" s="27"/>
    </row>
    <row r="316" spans="1:70">
      <c r="A316" s="289"/>
      <c r="B316" s="289">
        <f>+'Ark1'!C1254</f>
        <v>2023</v>
      </c>
      <c r="C316" s="236">
        <f>+'Ark1'!L1254</f>
        <v>6</v>
      </c>
      <c r="D316" s="236" t="str">
        <f>VLOOKUP(C316,RNR!$F$16:$G$31,2)</f>
        <v>O+</v>
      </c>
      <c r="E316" s="236">
        <f>+'Ark1'!D1254</f>
        <v>2</v>
      </c>
      <c r="F316" s="236" t="str">
        <f>VLOOKUP(E316,RNR!$D$2:$E$13,2)</f>
        <v>Feb</v>
      </c>
      <c r="G316" s="353">
        <f>+'Ark1'!Q1254</f>
        <v>44</v>
      </c>
      <c r="H316" s="353">
        <f>+'Ark1'!R1254</f>
        <v>60</v>
      </c>
      <c r="I316" s="238">
        <f>+IF(H316=0,"",'Ark1'!AG1254)</f>
        <v>7.7510055256925954</v>
      </c>
      <c r="J316" s="238">
        <f>+IF(H316=0,"",'Ark1'!AH1254)</f>
        <v>1.6666666666666672</v>
      </c>
      <c r="K316" s="238"/>
      <c r="L316" s="238"/>
      <c r="M316" s="238"/>
      <c r="N316" s="237">
        <f>+IF(H316=0,"",'Ark1'!U1254)</f>
        <v>20.620000000000005</v>
      </c>
      <c r="O316" s="238"/>
      <c r="P316" s="238"/>
      <c r="Q316" s="238"/>
      <c r="R316" s="238"/>
      <c r="S316" s="238"/>
      <c r="T316" s="238">
        <f>+IF(H316=0,"",'Ark1'!T1254)</f>
        <v>5.5333333333333323</v>
      </c>
      <c r="U316" s="239">
        <f>+IF(H316=0,"",'Ark1'!W1254)</f>
        <v>0</v>
      </c>
      <c r="V316" s="239">
        <f>+IF(H316=0,"",'Ark1'!X1254)</f>
        <v>75</v>
      </c>
      <c r="W316" s="239">
        <f>+IF(H316=0,"",'Ark1'!Y1254)</f>
        <v>31.666666666666675</v>
      </c>
      <c r="X316" s="239">
        <f>+IF(H316=0,"",'Ark1'!Z1254)</f>
        <v>5.9573148313648812</v>
      </c>
      <c r="Y316" s="239">
        <f>+IF(H316=0,"",'Ark1'!Z1254)</f>
        <v>5.9573148313648812</v>
      </c>
      <c r="Z316" s="238">
        <f>+IF(H316=0,"",'Ark1'!AC1254)</f>
        <v>0</v>
      </c>
      <c r="AA316" s="239">
        <f>+IF(H316=0,"",'Ark1'!AE1254)</f>
        <v>0</v>
      </c>
      <c r="AB316" s="239">
        <f t="shared" si="291"/>
        <v>3.4366666666666674</v>
      </c>
      <c r="AC316" s="237">
        <f t="shared" si="279"/>
        <v>0.73333333333333328</v>
      </c>
      <c r="AD316" s="289"/>
      <c r="AG316" s="29"/>
      <c r="AH316" s="27"/>
      <c r="AK316" s="27"/>
      <c r="AL316" s="27"/>
      <c r="AM316" s="27"/>
      <c r="AO316" s="27"/>
    </row>
    <row r="317" spans="1:70">
      <c r="A317" s="289"/>
      <c r="B317" s="289">
        <f>+'Ark1'!C1255</f>
        <v>2023</v>
      </c>
      <c r="C317" s="236">
        <f>+'Ark1'!L1255</f>
        <v>6</v>
      </c>
      <c r="D317" s="236" t="str">
        <f>VLOOKUP(C317,RNR!$F$16:$G$31,2)</f>
        <v>O+</v>
      </c>
      <c r="E317" s="236">
        <f>+'Ark1'!D1255</f>
        <v>3</v>
      </c>
      <c r="F317" s="236" t="str">
        <f>VLOOKUP(E317,RNR!$D$2:$E$13,2)</f>
        <v>Mar</v>
      </c>
      <c r="G317" s="353">
        <f>+'Ark1'!Q1255</f>
        <v>237</v>
      </c>
      <c r="H317" s="353">
        <f>+'Ark1'!R1255</f>
        <v>335</v>
      </c>
      <c r="I317" s="238">
        <f>+IF(H317=0,"",'Ark1'!AG1255)</f>
        <v>7.4961248237060492</v>
      </c>
      <c r="J317" s="238">
        <f>+IF(H317=0,"",'Ark1'!AH1255)</f>
        <v>3.8805970149253746</v>
      </c>
      <c r="K317" s="238"/>
      <c r="L317" s="238"/>
      <c r="M317" s="238"/>
      <c r="N317" s="237">
        <f>+IF(H317=0,"",'Ark1'!U1255)</f>
        <v>22.101194029850735</v>
      </c>
      <c r="O317" s="238"/>
      <c r="P317" s="238"/>
      <c r="Q317" s="238"/>
      <c r="R317" s="238"/>
      <c r="S317" s="238"/>
      <c r="T317" s="238">
        <f>+IF(H317=0,"",'Ark1'!T1255)</f>
        <v>5.4059701492537311</v>
      </c>
      <c r="U317" s="239">
        <f>+IF(H317=0,"",'Ark1'!W1255)</f>
        <v>1.1940298507462683</v>
      </c>
      <c r="V317" s="239">
        <f>+IF(H317=0,"",'Ark1'!X1255)</f>
        <v>85.671641791044749</v>
      </c>
      <c r="W317" s="239">
        <f>+IF(H317=0,"",'Ark1'!Y1255)</f>
        <v>45.373134328358205</v>
      </c>
      <c r="X317" s="239">
        <f>+IF(H317=0,"",'Ark1'!Z1255)</f>
        <v>5.3807394271835989</v>
      </c>
      <c r="Y317" s="239">
        <f>+IF(H317=0,"",'Ark1'!Z1255)</f>
        <v>5.3807394271835989</v>
      </c>
      <c r="Z317" s="238">
        <f>+IF(H317=0,"",'Ark1'!AC1255)</f>
        <v>0</v>
      </c>
      <c r="AA317" s="239">
        <f>+IF(H317=0,"",'Ark1'!AE1255)</f>
        <v>0</v>
      </c>
      <c r="AB317" s="239">
        <f t="shared" si="291"/>
        <v>3.6835323383084559</v>
      </c>
      <c r="AC317" s="237">
        <f t="shared" si="279"/>
        <v>0.70746268656716416</v>
      </c>
      <c r="AD317" s="289"/>
      <c r="AG317" s="29"/>
      <c r="AH317" s="27"/>
      <c r="AK317" s="27"/>
      <c r="AL317" s="27"/>
      <c r="AM317" s="27"/>
      <c r="AO317" s="27"/>
    </row>
    <row r="318" spans="1:70">
      <c r="A318" s="289"/>
      <c r="B318" s="289">
        <f>+'Ark1'!C1256</f>
        <v>2023</v>
      </c>
      <c r="C318" s="236">
        <f>+'Ark1'!L1256</f>
        <v>6</v>
      </c>
      <c r="D318" s="236" t="str">
        <f>VLOOKUP(C318,RNR!$F$16:$G$31,2)</f>
        <v>O+</v>
      </c>
      <c r="E318" s="236">
        <f>+'Ark1'!D1256</f>
        <v>4</v>
      </c>
      <c r="F318" s="236" t="str">
        <f>VLOOKUP(E318,RNR!$D$2:$E$13,2)</f>
        <v>Apr</v>
      </c>
      <c r="G318" s="353">
        <f>+'Ark1'!Q1256</f>
        <v>58</v>
      </c>
      <c r="H318" s="353">
        <f>+'Ark1'!R1256</f>
        <v>111</v>
      </c>
      <c r="I318" s="238">
        <f>+IF(H318=0,"",'Ark1'!AG1256)</f>
        <v>14.244892017988064</v>
      </c>
      <c r="J318" s="238">
        <f>+IF(H318=0,"",'Ark1'!AH1256)</f>
        <v>1.8018018018018012</v>
      </c>
      <c r="K318" s="238"/>
      <c r="L318" s="238"/>
      <c r="M318" s="238"/>
      <c r="N318" s="237">
        <f>+IF(H318=0,"",'Ark1'!U1256)</f>
        <v>16.751351351351357</v>
      </c>
      <c r="O318" s="238"/>
      <c r="P318" s="238"/>
      <c r="Q318" s="238"/>
      <c r="R318" s="238"/>
      <c r="S318" s="238"/>
      <c r="T318" s="238">
        <f>+IF(H318=0,"",'Ark1'!T1256)</f>
        <v>4.5225225225225216</v>
      </c>
      <c r="U318" s="239">
        <f>+IF(H318=0,"",'Ark1'!W1256)</f>
        <v>0.90090090090090069</v>
      </c>
      <c r="V318" s="239">
        <f>+IF(H318=0,"",'Ark1'!X1256)</f>
        <v>45.945945945945937</v>
      </c>
      <c r="W318" s="239">
        <f>+IF(H318=0,"",'Ark1'!Y1256)</f>
        <v>13.513513513513516</v>
      </c>
      <c r="X318" s="239">
        <f>+IF(H318=0,"",'Ark1'!Z1256)</f>
        <v>5.4085828498895996</v>
      </c>
      <c r="Y318" s="239">
        <f>+IF(H318=0,"",'Ark1'!Z1256)</f>
        <v>5.4085828498895996</v>
      </c>
      <c r="Z318" s="238">
        <f>+IF(H318=0,"",'Ark1'!AC1256)</f>
        <v>0</v>
      </c>
      <c r="AA318" s="239">
        <f>+IF(H318=0,"",'Ark1'!AE1256)</f>
        <v>0</v>
      </c>
      <c r="AB318" s="239">
        <f t="shared" si="291"/>
        <v>2.7918918918918929</v>
      </c>
      <c r="AC318" s="237">
        <f t="shared" si="279"/>
        <v>0.52252252252252251</v>
      </c>
      <c r="AD318" s="289"/>
      <c r="AG318" s="29"/>
      <c r="AH318" s="27"/>
      <c r="AK318" s="27"/>
      <c r="AL318" s="27"/>
      <c r="AM318" s="27"/>
      <c r="AO318" s="27"/>
    </row>
    <row r="319" spans="1:70">
      <c r="A319" s="289"/>
      <c r="B319" s="289">
        <f>+'Ark1'!C1257</f>
        <v>2023</v>
      </c>
      <c r="C319" s="236">
        <f>+'Ark1'!L1257</f>
        <v>6</v>
      </c>
      <c r="D319" s="236" t="str">
        <f>VLOOKUP(C319,RNR!$F$16:$G$31,2)</f>
        <v>O+</v>
      </c>
      <c r="E319" s="236">
        <f>+'Ark1'!D1257</f>
        <v>5</v>
      </c>
      <c r="F319" s="236" t="str">
        <f>VLOOKUP(E319,RNR!$D$2:$E$13,2)</f>
        <v>Mai</v>
      </c>
      <c r="G319" s="353">
        <f>+'Ark1'!Q1257</f>
        <v>134</v>
      </c>
      <c r="H319" s="353">
        <f>+'Ark1'!R1257</f>
        <v>269</v>
      </c>
      <c r="I319" s="238">
        <f>+IF(H319=0,"",'Ark1'!AG1257)</f>
        <v>14.541165751006323</v>
      </c>
      <c r="J319" s="238">
        <f>+IF(H319=0,"",'Ark1'!AH1257)</f>
        <v>1.1152416356877326</v>
      </c>
      <c r="K319" s="238"/>
      <c r="L319" s="238"/>
      <c r="M319" s="238"/>
      <c r="N319" s="237">
        <f>+IF(H319=0,"",'Ark1'!U1257)</f>
        <v>18.035315985130101</v>
      </c>
      <c r="O319" s="238"/>
      <c r="P319" s="238"/>
      <c r="Q319" s="238"/>
      <c r="R319" s="238"/>
      <c r="S319" s="238"/>
      <c r="T319" s="238">
        <f>+IF(H319=0,"",'Ark1'!T1257)</f>
        <v>4.1970260223048337</v>
      </c>
      <c r="U319" s="239">
        <f>+IF(H319=0,"",'Ark1'!W1257)</f>
        <v>0.7434944237918214</v>
      </c>
      <c r="V319" s="239">
        <f>+IF(H319=0,"",'Ark1'!X1257)</f>
        <v>61.710037174721172</v>
      </c>
      <c r="W319" s="239">
        <f>+IF(H319=0,"",'Ark1'!Y1257)</f>
        <v>15.241635687732346</v>
      </c>
      <c r="X319" s="239">
        <f>+IF(H319=0,"",'Ark1'!Z1257)</f>
        <v>4.7865030572699023</v>
      </c>
      <c r="Y319" s="239">
        <f>+IF(H319=0,"",'Ark1'!Z1257)</f>
        <v>4.7865030572699023</v>
      </c>
      <c r="Z319" s="238">
        <f>+IF(H319=0,"",'Ark1'!AC1257)</f>
        <v>0</v>
      </c>
      <c r="AA319" s="239">
        <f>+IF(H319=0,"",'Ark1'!AE1257)</f>
        <v>0</v>
      </c>
      <c r="AB319" s="239">
        <f t="shared" si="291"/>
        <v>3.0058859975216836</v>
      </c>
      <c r="AC319" s="237">
        <f>+IF(H319=0,"",G319/H319)</f>
        <v>0.49814126394052044</v>
      </c>
      <c r="AD319" s="289"/>
      <c r="AG319" s="29"/>
      <c r="AH319" s="27"/>
      <c r="AK319" s="27"/>
      <c r="AL319" s="27"/>
      <c r="AM319" s="27"/>
      <c r="AO319" s="27"/>
    </row>
    <row r="320" spans="1:70">
      <c r="A320" s="289"/>
      <c r="B320" s="289">
        <f>+'Ark1'!C1258</f>
        <v>2023</v>
      </c>
      <c r="C320" s="236">
        <f>+'Ark1'!L1258</f>
        <v>6</v>
      </c>
      <c r="D320" s="236" t="str">
        <f>VLOOKUP(C320,RNR!$F$16:$G$31,2)</f>
        <v>O+</v>
      </c>
      <c r="E320" s="236">
        <f>+'Ark1'!D1258</f>
        <v>6</v>
      </c>
      <c r="F320" s="236" t="str">
        <f>VLOOKUP(E320,RNR!$D$2:$E$13,2)</f>
        <v>Jun</v>
      </c>
      <c r="G320" s="353">
        <f>+'Ark1'!Q1258</f>
        <v>127</v>
      </c>
      <c r="H320" s="353">
        <f>+'Ark1'!R1258</f>
        <v>247</v>
      </c>
      <c r="I320" s="238">
        <f>+IF(H320=0,"",'Ark1'!AG1258)</f>
        <v>16.517348524080784</v>
      </c>
      <c r="J320" s="238">
        <f>+IF(H320=0,"",'Ark1'!AH1258)</f>
        <v>4.0485829959514161</v>
      </c>
      <c r="K320" s="238"/>
      <c r="L320" s="238"/>
      <c r="M320" s="238"/>
      <c r="N320" s="237">
        <f>+IF(H320=0,"",'Ark1'!U1258)</f>
        <v>18.078137651821855</v>
      </c>
      <c r="O320" s="238"/>
      <c r="P320" s="238"/>
      <c r="Q320" s="238"/>
      <c r="R320" s="238"/>
      <c r="S320" s="238"/>
      <c r="T320" s="238">
        <f>+IF(H320=0,"",'Ark1'!T1258)</f>
        <v>4.8380566801619427</v>
      </c>
      <c r="U320" s="239">
        <f>+IF(H320=0,"",'Ark1'!W1258)</f>
        <v>0.80971659919028316</v>
      </c>
      <c r="V320" s="239">
        <f>+IF(H320=0,"",'Ark1'!X1258)</f>
        <v>61.133603238866407</v>
      </c>
      <c r="W320" s="239">
        <f>+IF(H320=0,"",'Ark1'!Y1258)</f>
        <v>14.170040485829961</v>
      </c>
      <c r="X320" s="239">
        <f>+IF(H320=0,"",'Ark1'!Z1258)</f>
        <v>4.6703656773318238</v>
      </c>
      <c r="Y320" s="239">
        <f>+IF(H320=0,"",'Ark1'!Z1258)</f>
        <v>4.6703656773318238</v>
      </c>
      <c r="Z320" s="238">
        <f>+IF(H320=0,"",'Ark1'!AC1258)</f>
        <v>0</v>
      </c>
      <c r="AA320" s="239">
        <f>+IF(H320=0,"",'Ark1'!AE1258)</f>
        <v>0</v>
      </c>
      <c r="AB320" s="239">
        <f t="shared" si="291"/>
        <v>3.0130229419703092</v>
      </c>
      <c r="AC320" s="237">
        <f>+IF(H320=0,"",G320/H320)</f>
        <v>0.51417004048582993</v>
      </c>
      <c r="AD320" s="289"/>
      <c r="AG320" s="29"/>
      <c r="AH320" s="27"/>
      <c r="AK320" s="27"/>
      <c r="AL320" s="27"/>
      <c r="AM320" s="27"/>
      <c r="AO320" s="27"/>
    </row>
    <row r="321" spans="1:70">
      <c r="A321" s="289"/>
      <c r="B321" s="289">
        <f>+'Ark1'!C1259</f>
        <v>2023</v>
      </c>
      <c r="C321" s="236">
        <f>+'Ark1'!L1259</f>
        <v>6</v>
      </c>
      <c r="D321" s="236" t="str">
        <f>VLOOKUP(C321,RNR!$F$16:$G$31,2)</f>
        <v>O+</v>
      </c>
      <c r="E321" s="236">
        <f>+'Ark1'!D1259</f>
        <v>7</v>
      </c>
      <c r="F321" s="236" t="str">
        <f>VLOOKUP(E321,RNR!$D$2:$E$13,2)</f>
        <v>Jul</v>
      </c>
      <c r="G321" s="353">
        <f>+'Ark1'!Q1259</f>
        <v>26</v>
      </c>
      <c r="H321" s="353">
        <f>+'Ark1'!R1259</f>
        <v>53</v>
      </c>
      <c r="I321" s="238">
        <f>+IF(H321=0,"",'Ark1'!AG1259)</f>
        <v>13.063280486144633</v>
      </c>
      <c r="J321" s="238">
        <f>+IF(H321=0,"",'Ark1'!AH1259)</f>
        <v>1.886792452830188</v>
      </c>
      <c r="K321" s="238"/>
      <c r="L321" s="238"/>
      <c r="M321" s="238"/>
      <c r="N321" s="237">
        <f>+IF(H321=0,"",'Ark1'!U1259)</f>
        <v>19.915094339622648</v>
      </c>
      <c r="O321" s="238"/>
      <c r="P321" s="238"/>
      <c r="Q321" s="238"/>
      <c r="R321" s="238"/>
      <c r="S321" s="238"/>
      <c r="T321" s="238">
        <f>+IF(H321=0,"",'Ark1'!T1259)</f>
        <v>5.0188679245283012</v>
      </c>
      <c r="U321" s="239">
        <f>+IF(H321=0,"",'Ark1'!W1259)</f>
        <v>1.886792452830188</v>
      </c>
      <c r="V321" s="239">
        <f>+IF(H321=0,"",'Ark1'!X1259)</f>
        <v>79.245283018867951</v>
      </c>
      <c r="W321" s="239">
        <f>+IF(H321=0,"",'Ark1'!Y1259)</f>
        <v>24.528301886792455</v>
      </c>
      <c r="X321" s="239">
        <f>+IF(H321=0,"",'Ark1'!Z1259)</f>
        <v>5.0661434935027696</v>
      </c>
      <c r="Y321" s="239">
        <f>+IF(H321=0,"",'Ark1'!Z1259)</f>
        <v>5.0661434935027696</v>
      </c>
      <c r="Z321" s="238">
        <f>+IF(H321=0,"",'Ark1'!AC1259)</f>
        <v>0</v>
      </c>
      <c r="AA321" s="239">
        <f>+IF(H321=0,"",'Ark1'!AE1259)</f>
        <v>0</v>
      </c>
      <c r="AB321" s="239">
        <f t="shared" si="291"/>
        <v>3.319182389937108</v>
      </c>
      <c r="AC321" s="237">
        <f>+IF(H321=0,"",G321/H321)</f>
        <v>0.49056603773584906</v>
      </c>
      <c r="AD321" s="289"/>
      <c r="AG321" s="29"/>
      <c r="AH321" s="27"/>
      <c r="AK321" s="27"/>
      <c r="AL321" s="27"/>
      <c r="AM321" s="27"/>
      <c r="AO321" s="27"/>
    </row>
    <row r="322" spans="1:70">
      <c r="A322" s="289"/>
      <c r="B322" s="289">
        <f>+'Ark1'!C1260</f>
        <v>2023</v>
      </c>
      <c r="C322" s="236">
        <f>+'Ark1'!L1260</f>
        <v>6</v>
      </c>
      <c r="D322" s="236" t="str">
        <f>VLOOKUP(C322,RNR!$F$16:$G$31,2)</f>
        <v>O+</v>
      </c>
      <c r="E322" s="236">
        <f>+'Ark1'!D1260</f>
        <v>8</v>
      </c>
      <c r="F322" s="236" t="str">
        <f>VLOOKUP(E322,RNR!$D$2:$E$13,2)</f>
        <v>Aug</v>
      </c>
      <c r="G322" s="353">
        <f>+'Ark1'!Q1260</f>
        <v>641</v>
      </c>
      <c r="H322" s="353">
        <f>+'Ark1'!R1260</f>
        <v>1344</v>
      </c>
      <c r="I322" s="238">
        <f>+IF(H322=0,"",'Ark1'!AG1260)</f>
        <v>16.88600850135763</v>
      </c>
      <c r="J322" s="238">
        <f>+IF(H322=0,"",'Ark1'!AH1260)</f>
        <v>4.3154761904761907</v>
      </c>
      <c r="K322" s="238"/>
      <c r="L322" s="238"/>
      <c r="M322" s="238"/>
      <c r="N322" s="237">
        <f>+IF(H322=0,"",'Ark1'!U1260)</f>
        <v>20.669642857142872</v>
      </c>
      <c r="O322" s="238"/>
      <c r="P322" s="238"/>
      <c r="Q322" s="238"/>
      <c r="R322" s="238"/>
      <c r="S322" s="238"/>
      <c r="T322" s="238">
        <f>+IF(H322=0,"",'Ark1'!T1260)</f>
        <v>5.1830357142857153</v>
      </c>
      <c r="U322" s="239">
        <f>+IF(H322=0,"",'Ark1'!W1260)</f>
        <v>0.96726190476190432</v>
      </c>
      <c r="V322" s="239">
        <f>+IF(H322=0,"",'Ark1'!X1260)</f>
        <v>69.64285714285711</v>
      </c>
      <c r="W322" s="239">
        <f>+IF(H322=0,"",'Ark1'!Y1260)</f>
        <v>39.508928571428562</v>
      </c>
      <c r="X322" s="239">
        <f>+IF(H322=0,"",'Ark1'!Z1260)</f>
        <v>6.3159014544222094</v>
      </c>
      <c r="Y322" s="239">
        <f>+IF(H322=0,"",'Ark1'!Z1260)</f>
        <v>6.3159014544222094</v>
      </c>
      <c r="Z322" s="238">
        <f>+IF(H322=0,"",'Ark1'!AC1260)</f>
        <v>0</v>
      </c>
      <c r="AA322" s="239">
        <f>+IF(H322=0,"",'Ark1'!AE1260)</f>
        <v>0</v>
      </c>
      <c r="AB322" s="239">
        <f t="shared" si="291"/>
        <v>3.4449404761904785</v>
      </c>
      <c r="AC322" s="237">
        <f>+IF(H322=0,"",G322/H322)</f>
        <v>0.47693452380952384</v>
      </c>
      <c r="AD322" s="289"/>
      <c r="AG322" s="29"/>
      <c r="AH322" s="27"/>
      <c r="AK322" s="27"/>
      <c r="AL322" s="27"/>
      <c r="AM322" s="27"/>
      <c r="AO322" s="27"/>
    </row>
    <row r="323" spans="1:70">
      <c r="A323" s="289"/>
      <c r="B323" s="289">
        <f>+'Ark1'!C1261</f>
        <v>2023</v>
      </c>
      <c r="C323" s="236">
        <f>+'Ark1'!L1261</f>
        <v>6</v>
      </c>
      <c r="D323" s="236" t="str">
        <f>VLOOKUP(C323,RNR!$F$16:$G$31,2)</f>
        <v>O+</v>
      </c>
      <c r="E323" s="236">
        <f>+'Ark1'!D1261</f>
        <v>9</v>
      </c>
      <c r="F323" s="236" t="str">
        <f>VLOOKUP(E323,RNR!$D$2:$E$13,2)</f>
        <v>Sep</v>
      </c>
      <c r="G323" s="353">
        <f>+'Ark1'!Q1261</f>
        <v>752</v>
      </c>
      <c r="H323" s="353">
        <f>+'Ark1'!R1261</f>
        <v>1508</v>
      </c>
      <c r="I323" s="238">
        <f>+IF(H323=0,"",'Ark1'!AG1261)</f>
        <v>18.123553733485501</v>
      </c>
      <c r="J323" s="238">
        <f>+IF(H323=0,"",'Ark1'!AH1261)</f>
        <v>7.7586206896551699</v>
      </c>
      <c r="K323" s="238"/>
      <c r="L323" s="238"/>
      <c r="M323" s="238"/>
      <c r="N323" s="237">
        <f>+IF(H323=0,"",'Ark1'!U1261)</f>
        <v>20.92526525198938</v>
      </c>
      <c r="O323" s="238"/>
      <c r="P323" s="238"/>
      <c r="Q323" s="238"/>
      <c r="R323" s="238"/>
      <c r="S323" s="238"/>
      <c r="T323" s="238">
        <f>+IF(H323=0,"",'Ark1'!T1261)</f>
        <v>5.887931034482758</v>
      </c>
      <c r="U323" s="239">
        <f>+IF(H323=0,"",'Ark1'!W1261)</f>
        <v>4.8408488063660471</v>
      </c>
      <c r="V323" s="239">
        <f>+IF(H323=0,"",'Ark1'!X1261)</f>
        <v>73.673740053050395</v>
      </c>
      <c r="W323" s="239">
        <f>+IF(H323=0,"",'Ark1'!Y1261)</f>
        <v>40.384615384615373</v>
      </c>
      <c r="X323" s="239">
        <f>+IF(H323=0,"",'Ark1'!Z1261)</f>
        <v>5.972746869604328</v>
      </c>
      <c r="Y323" s="239">
        <f>+IF(H323=0,"",'Ark1'!Z1261)</f>
        <v>5.972746869604328</v>
      </c>
      <c r="Z323" s="238">
        <f>+IF(H323=0,"",'Ark1'!AC1261)</f>
        <v>0</v>
      </c>
      <c r="AA323" s="239">
        <f>+IF(H323=0,"",'Ark1'!AE1261)</f>
        <v>0</v>
      </c>
      <c r="AB323" s="239">
        <f t="shared" si="291"/>
        <v>3.4875442086648967</v>
      </c>
      <c r="AC323" s="237">
        <f>+IF(H323=0,"",G323/H323)</f>
        <v>0.49867374005305037</v>
      </c>
      <c r="AD323" s="289"/>
      <c r="AG323" s="29"/>
      <c r="AH323" s="27"/>
      <c r="AK323" s="27"/>
      <c r="AL323" s="27"/>
      <c r="AM323" s="27"/>
      <c r="AO323" s="27"/>
    </row>
    <row r="324" spans="1:70">
      <c r="A324" s="289"/>
      <c r="B324" s="289">
        <f>+'Ark1'!C1262</f>
        <v>2023</v>
      </c>
      <c r="C324" s="236">
        <f>+'Ark1'!L1262</f>
        <v>6</v>
      </c>
      <c r="D324" s="236" t="str">
        <f>VLOOKUP(C324,RNR!$F$16:$G$31,2)</f>
        <v>O+</v>
      </c>
      <c r="E324" s="236">
        <f>+'Ark1'!D1262</f>
        <v>10</v>
      </c>
      <c r="F324" s="236" t="str">
        <f>VLOOKUP(E324,RNR!$D$2:$E$13,2)</f>
        <v>Okt</v>
      </c>
      <c r="G324" s="353">
        <f>+'Ark1'!Q1262</f>
        <v>1578</v>
      </c>
      <c r="H324" s="353">
        <f>+'Ark1'!R1262</f>
        <v>3112</v>
      </c>
      <c r="I324" s="238">
        <f>+IF(H324=0,"",'Ark1'!AG1262)</f>
        <v>12.832980659492316</v>
      </c>
      <c r="J324" s="238">
        <f>+IF(H324=0,"",'Ark1'!AH1262)</f>
        <v>4.2737789203084837</v>
      </c>
      <c r="K324" s="238"/>
      <c r="L324" s="238"/>
      <c r="M324" s="238"/>
      <c r="N324" s="237">
        <f>+IF(H324=0,"",'Ark1'!U1262)</f>
        <v>20.331651670951167</v>
      </c>
      <c r="O324" s="238"/>
      <c r="P324" s="238"/>
      <c r="Q324" s="238"/>
      <c r="R324" s="238"/>
      <c r="S324" s="238"/>
      <c r="T324" s="238">
        <f>+IF(H324=0,"",'Ark1'!T1262)</f>
        <v>5.8438303341902316</v>
      </c>
      <c r="U324" s="239">
        <f>+IF(H324=0,"",'Ark1'!W1262)</f>
        <v>3.3740359897172243</v>
      </c>
      <c r="V324" s="239">
        <f>+IF(H324=0,"",'Ark1'!X1262)</f>
        <v>71.722365038560397</v>
      </c>
      <c r="W324" s="239">
        <f>+IF(H324=0,"",'Ark1'!Y1262)</f>
        <v>34.575835475578423</v>
      </c>
      <c r="X324" s="239">
        <f>+IF(H324=0,"",'Ark1'!Z1262)</f>
        <v>5.7119460662056403</v>
      </c>
      <c r="Y324" s="239">
        <f>+IF(H324=0,"",'Ark1'!Z1262)</f>
        <v>5.7119460662056403</v>
      </c>
      <c r="Z324" s="238">
        <f>+IF(H324=0,"",'Ark1'!AC1262)</f>
        <v>0</v>
      </c>
      <c r="AA324" s="239">
        <f>+IF(H324=0,"",'Ark1'!AE1262)</f>
        <v>0</v>
      </c>
      <c r="AB324" s="239">
        <f t="shared" si="291"/>
        <v>3.3886086118251946</v>
      </c>
      <c r="AC324" s="237">
        <f t="shared" ref="AC324:AC405" si="292">+IF(H324=0,"",G324/H324)</f>
        <v>0.50706940874035988</v>
      </c>
      <c r="AD324" s="289"/>
      <c r="AG324" s="29"/>
      <c r="AH324" s="27"/>
      <c r="AK324" s="27"/>
      <c r="AL324" s="27"/>
      <c r="AM324" s="27"/>
      <c r="AO324" s="27"/>
    </row>
    <row r="325" spans="1:70">
      <c r="A325" s="289"/>
      <c r="B325" s="289">
        <f>+'Ark1'!C1263</f>
        <v>2023</v>
      </c>
      <c r="C325" s="236">
        <f>+'Ark1'!L1263</f>
        <v>6</v>
      </c>
      <c r="D325" s="236" t="str">
        <f>VLOOKUP(C325,RNR!$F$16:$G$31,2)</f>
        <v>O+</v>
      </c>
      <c r="E325" s="236">
        <f>+'Ark1'!D1263</f>
        <v>11</v>
      </c>
      <c r="F325" s="236" t="str">
        <f>VLOOKUP(E325,RNR!$D$2:$E$13,2)</f>
        <v>Nov</v>
      </c>
      <c r="G325" s="353">
        <f>+'Ark1'!Q1263</f>
        <v>753</v>
      </c>
      <c r="H325" s="353">
        <f>+'Ark1'!R1263</f>
        <v>1354</v>
      </c>
      <c r="I325" s="238">
        <f>+IF(H325=0,"",'Ark1'!AG1263)</f>
        <v>11.878123374886869</v>
      </c>
      <c r="J325" s="238">
        <f>+IF(H325=0,"",'Ark1'!AH1263)</f>
        <v>5.6868537666174301</v>
      </c>
      <c r="K325" s="238"/>
      <c r="L325" s="238"/>
      <c r="M325" s="238"/>
      <c r="N325" s="237">
        <f>+IF(H325=0,"",'Ark1'!U1263)</f>
        <v>20.141875923190536</v>
      </c>
      <c r="O325" s="238"/>
      <c r="P325" s="238"/>
      <c r="Q325" s="238"/>
      <c r="R325" s="238"/>
      <c r="S325" s="238"/>
      <c r="T325" s="238">
        <f>+IF(H325=0,"",'Ark1'!T1263)</f>
        <v>5.7651403249630722</v>
      </c>
      <c r="U325" s="239">
        <f>+IF(H325=0,"",'Ark1'!W1263)</f>
        <v>3.2496307237813875</v>
      </c>
      <c r="V325" s="239">
        <f>+IF(H325=0,"",'Ark1'!X1263)</f>
        <v>73.559822747415055</v>
      </c>
      <c r="W325" s="239">
        <f>+IF(H325=0,"",'Ark1'!Y1263)</f>
        <v>32.791728212703099</v>
      </c>
      <c r="X325" s="239">
        <f>+IF(H325=0,"",'Ark1'!Z1263)</f>
        <v>5.3767124396014045</v>
      </c>
      <c r="Y325" s="239">
        <f>+IF(H325=0,"",'Ark1'!Z1263)</f>
        <v>5.3767124396014045</v>
      </c>
      <c r="Z325" s="238">
        <f>+IF(H325=0,"",'Ark1'!AC1263)</f>
        <v>0</v>
      </c>
      <c r="AA325" s="239">
        <f>+IF(H325=0,"",'Ark1'!AE1263)</f>
        <v>0</v>
      </c>
      <c r="AB325" s="239">
        <f t="shared" si="291"/>
        <v>3.3569793205317562</v>
      </c>
      <c r="AC325" s="237">
        <f t="shared" si="292"/>
        <v>0.5561299852289513</v>
      </c>
      <c r="AD325" s="289"/>
      <c r="AG325" s="29"/>
      <c r="AH325" s="27"/>
      <c r="AK325" s="27"/>
      <c r="AL325" s="27"/>
      <c r="AM325" s="27"/>
      <c r="AO325" s="27"/>
    </row>
    <row r="326" spans="1:70">
      <c r="A326" s="289"/>
      <c r="B326" s="289">
        <f>+'Ark1'!C1264</f>
        <v>2023</v>
      </c>
      <c r="C326" s="236">
        <f>+'Ark1'!L1264</f>
        <v>6</v>
      </c>
      <c r="D326" s="236" t="str">
        <f>VLOOKUP(C326,RNR!$F$16:$G$31,2)</f>
        <v>O+</v>
      </c>
      <c r="E326" s="236">
        <f>+'Ark1'!D1264</f>
        <v>12</v>
      </c>
      <c r="F326" s="236" t="str">
        <f>VLOOKUP(E326,RNR!$D$2:$E$13,2)</f>
        <v>Des</v>
      </c>
      <c r="G326" s="353">
        <f>+'Ark1'!Q1264</f>
        <v>38</v>
      </c>
      <c r="H326" s="353">
        <f>+'Ark1'!R1264</f>
        <v>62</v>
      </c>
      <c r="I326" s="238">
        <f>+IF(H326=0,"",'Ark1'!AG1264)</f>
        <v>11.67738494208105</v>
      </c>
      <c r="J326" s="238">
        <f>+IF(H326=0,"",'Ark1'!AH1264)</f>
        <v>3.2258064516129026</v>
      </c>
      <c r="K326" s="238"/>
      <c r="L326" s="238"/>
      <c r="M326" s="238"/>
      <c r="N326" s="237">
        <f>+IF(H326=0,"",'Ark1'!U1264)</f>
        <v>18.714516129032255</v>
      </c>
      <c r="O326" s="238"/>
      <c r="P326" s="238"/>
      <c r="Q326" s="238"/>
      <c r="R326" s="238"/>
      <c r="S326" s="238"/>
      <c r="T326" s="238">
        <f>+IF(H326=0,"",'Ark1'!T1264)</f>
        <v>5.467741935483871</v>
      </c>
      <c r="U326" s="239">
        <f>+IF(H326=0,"",'Ark1'!W1264)</f>
        <v>0</v>
      </c>
      <c r="V326" s="239">
        <f>+IF(H326=0,"",'Ark1'!X1264)</f>
        <v>66.129032258064498</v>
      </c>
      <c r="W326" s="239">
        <f>+IF(H326=0,"",'Ark1'!Y1264)</f>
        <v>17.741935483870972</v>
      </c>
      <c r="X326" s="239">
        <f>+IF(H326=0,"",'Ark1'!Z1264)</f>
        <v>5.0167412239226099</v>
      </c>
      <c r="Y326" s="239">
        <f>+IF(H326=0,"",'Ark1'!Z1264)</f>
        <v>5.0167412239226099</v>
      </c>
      <c r="Z326" s="238">
        <f>+IF(H326=0,"",'Ark1'!AC1264)</f>
        <v>0</v>
      </c>
      <c r="AA326" s="239">
        <f>+IF(H326=0,"",'Ark1'!AE1264)</f>
        <v>0</v>
      </c>
      <c r="AB326" s="239">
        <f t="shared" si="291"/>
        <v>3.1190860215053759</v>
      </c>
      <c r="AC326" s="237">
        <f t="shared" si="292"/>
        <v>0.61290322580645162</v>
      </c>
      <c r="AD326" s="289"/>
      <c r="AG326" s="29"/>
      <c r="AH326" s="27"/>
      <c r="AK326" s="27"/>
      <c r="AL326" s="27"/>
      <c r="AM326" s="27"/>
      <c r="AO326" s="27"/>
    </row>
    <row r="327" spans="1:70" s="532" customFormat="1" ht="15" customHeight="1">
      <c r="A327" s="289"/>
      <c r="B327" s="289"/>
      <c r="C327" s="289"/>
      <c r="D327" s="368"/>
      <c r="E327" s="368"/>
      <c r="F327" s="368"/>
      <c r="G327" s="368"/>
      <c r="H327" s="368"/>
      <c r="I327" s="289"/>
      <c r="J327" s="289"/>
      <c r="K327" s="289"/>
      <c r="L327" s="289"/>
      <c r="M327" s="289"/>
      <c r="N327" s="289"/>
      <c r="O327" s="289"/>
      <c r="P327" s="289"/>
      <c r="Q327" s="289"/>
      <c r="R327" s="289"/>
      <c r="S327" s="289"/>
      <c r="T327" s="289"/>
      <c r="U327" s="289"/>
      <c r="V327" s="289"/>
      <c r="W327" s="289"/>
      <c r="X327" s="289"/>
      <c r="Y327" s="289"/>
      <c r="Z327" s="289"/>
      <c r="AA327" s="289"/>
      <c r="AB327" s="289"/>
      <c r="AC327" s="289"/>
      <c r="AD327" s="289"/>
      <c r="AE327" s="219"/>
      <c r="AF327" s="29"/>
      <c r="AG327" s="29"/>
      <c r="AH327" s="27"/>
      <c r="AI327" s="220"/>
      <c r="BF327" s="232"/>
    </row>
    <row r="328" spans="1:70" s="532" customFormat="1" ht="15" customHeight="1">
      <c r="A328" s="289"/>
      <c r="B328" s="289"/>
      <c r="C328" s="330" t="s">
        <v>0</v>
      </c>
      <c r="D328" s="368"/>
      <c r="E328" s="539" t="str">
        <f>+D333</f>
        <v>R-</v>
      </c>
      <c r="F328" s="368"/>
      <c r="G328" s="368"/>
      <c r="H328" s="367">
        <f>SUM(H334:H348)</f>
        <v>32447</v>
      </c>
      <c r="I328" s="290"/>
      <c r="J328" s="290"/>
      <c r="K328" s="290"/>
      <c r="L328" s="290"/>
      <c r="M328" s="290"/>
      <c r="N328" s="265">
        <f>+Klasse!M342</f>
        <v>0</v>
      </c>
      <c r="O328" s="289"/>
      <c r="P328" s="289"/>
      <c r="Q328" s="289"/>
      <c r="R328" s="289"/>
      <c r="S328" s="289"/>
      <c r="T328" s="289"/>
      <c r="U328" s="291"/>
      <c r="V328" s="291"/>
      <c r="W328" s="291"/>
      <c r="X328" s="291"/>
      <c r="Y328" s="291"/>
      <c r="Z328" s="289"/>
      <c r="AA328" s="291"/>
      <c r="AB328" s="265" t="e">
        <f>+N328/#REF!</f>
        <v>#REF!</v>
      </c>
      <c r="AC328" s="290"/>
      <c r="AD328" s="289"/>
      <c r="AE328" s="219"/>
      <c r="AF328" s="29"/>
      <c r="AG328" s="29"/>
      <c r="AH328" s="27"/>
      <c r="AI328" s="220"/>
      <c r="BF328" s="232"/>
    </row>
    <row r="329" spans="1:70" s="532" customFormat="1" ht="15" customHeight="1">
      <c r="A329" s="289"/>
      <c r="B329" s="289"/>
      <c r="C329" s="289"/>
      <c r="D329" s="368"/>
      <c r="E329" s="368"/>
      <c r="F329" s="368"/>
      <c r="G329" s="368"/>
      <c r="H329" s="368"/>
      <c r="I329" s="290"/>
      <c r="J329" s="290"/>
      <c r="K329" s="290"/>
      <c r="L329" s="290"/>
      <c r="M329" s="290"/>
      <c r="N329" s="289"/>
      <c r="O329" s="289"/>
      <c r="P329" s="289"/>
      <c r="Q329" s="289"/>
      <c r="R329" s="289"/>
      <c r="S329" s="289"/>
      <c r="T329" s="289"/>
      <c r="U329" s="291"/>
      <c r="V329" s="291"/>
      <c r="W329" s="291"/>
      <c r="X329" s="291"/>
      <c r="Y329" s="291"/>
      <c r="Z329" s="289"/>
      <c r="AA329" s="291"/>
      <c r="AB329" s="291"/>
      <c r="AC329" s="291"/>
      <c r="AD329" s="289"/>
      <c r="AE329" s="219"/>
      <c r="AF329" s="29"/>
      <c r="AG329" s="29"/>
      <c r="AH329" s="27"/>
      <c r="AI329" s="220"/>
      <c r="BF329" s="232" t="e">
        <f>1+#REF!</f>
        <v>#REF!</v>
      </c>
      <c r="BG329" s="532">
        <v>20.659867330016564</v>
      </c>
      <c r="BH329" s="532">
        <f t="shared" ref="BH329" si="293">+BG329</f>
        <v>20.659867330016564</v>
      </c>
      <c r="BI329" s="532">
        <f t="shared" ref="BI329" si="294">+BH329</f>
        <v>20.659867330016564</v>
      </c>
      <c r="BJ329" s="532">
        <f t="shared" ref="BJ329" si="295">+BI329</f>
        <v>20.659867330016564</v>
      </c>
      <c r="BK329" s="532">
        <f t="shared" ref="BK329" si="296">+BJ329</f>
        <v>20.659867330016564</v>
      </c>
      <c r="BL329" s="532">
        <f t="shared" ref="BL329" si="297">+BK329</f>
        <v>20.659867330016564</v>
      </c>
      <c r="BM329" s="532">
        <f t="shared" ref="BM329" si="298">+BL329</f>
        <v>20.659867330016564</v>
      </c>
      <c r="BN329" s="532">
        <f t="shared" ref="BN329" si="299">+BM329</f>
        <v>20.659867330016564</v>
      </c>
      <c r="BO329" s="532">
        <f t="shared" ref="BO329" si="300">+BN329</f>
        <v>20.659867330016564</v>
      </c>
      <c r="BP329" s="532">
        <f t="shared" ref="BP329" si="301">+BO329</f>
        <v>20.659867330016564</v>
      </c>
      <c r="BQ329" s="532">
        <f t="shared" ref="BQ329" si="302">+BP329</f>
        <v>20.659867330016564</v>
      </c>
      <c r="BR329" s="532">
        <f t="shared" ref="BR329" si="303">+BQ329</f>
        <v>20.659867330016564</v>
      </c>
    </row>
    <row r="330" spans="1:70">
      <c r="A330" s="289"/>
      <c r="B330" s="289">
        <f>+'Ark1'!C1265</f>
        <v>2023</v>
      </c>
      <c r="C330" s="236">
        <f>+'Ark1'!L1265</f>
        <v>7</v>
      </c>
      <c r="D330" s="236" t="str">
        <f>VLOOKUP(C330,RNR!$F$16:$G$31,2)</f>
        <v>R-</v>
      </c>
      <c r="E330" s="236">
        <f>+'Ark1'!D1265</f>
        <v>1</v>
      </c>
      <c r="F330" s="236" t="str">
        <f>VLOOKUP(E330,RNR!$D$2:$E$13,2)</f>
        <v>Jan</v>
      </c>
      <c r="G330" s="353">
        <f>+'Ark1'!Q1265</f>
        <v>51</v>
      </c>
      <c r="H330" s="353">
        <f>+'Ark1'!R1265</f>
        <v>75</v>
      </c>
      <c r="I330" s="238">
        <f>+IF(H330=0,"",'Ark1'!AG1265)</f>
        <v>19.359134057815378</v>
      </c>
      <c r="J330" s="238">
        <f>+IF(H330=0,"",'Ark1'!AH1265)</f>
        <v>2.6666666666666661</v>
      </c>
      <c r="K330" s="238"/>
      <c r="L330" s="238"/>
      <c r="M330" s="238"/>
      <c r="N330" s="237">
        <f>+IF(H330=0,"",'Ark1'!U1265)</f>
        <v>24.03733333333334</v>
      </c>
      <c r="O330" s="238"/>
      <c r="P330" s="238"/>
      <c r="Q330" s="238"/>
      <c r="R330" s="238"/>
      <c r="S330" s="238"/>
      <c r="T330" s="238">
        <f>+IF(H330=0,"",'Ark1'!T1265)</f>
        <v>6.1866666666666648</v>
      </c>
      <c r="U330" s="239">
        <f>+IF(H330=0,"",'Ark1'!W1265)</f>
        <v>6.6666666666666687</v>
      </c>
      <c r="V330" s="239">
        <f>+IF(H330=0,"",'Ark1'!X1265)</f>
        <v>97.333333333333314</v>
      </c>
      <c r="W330" s="239">
        <f>+IF(H330=0,"",'Ark1'!Y1265)</f>
        <v>56</v>
      </c>
      <c r="X330" s="239">
        <f>+IF(H330=0,"",'Ark1'!Z1265)</f>
        <v>4.8719817551200277</v>
      </c>
      <c r="Y330" s="239">
        <f>+IF(H330=0,"",'Ark1'!Z1265)</f>
        <v>4.8719817551200277</v>
      </c>
      <c r="Z330" s="238">
        <f>+IF(H330=0,"",'Ark1'!AC1265)</f>
        <v>0</v>
      </c>
      <c r="AA330" s="239">
        <f>+IF(H330=0,"",'Ark1'!AE1265)</f>
        <v>0</v>
      </c>
      <c r="AB330" s="239">
        <f t="shared" ref="AB330:AB341" si="304">+IF(H330=0,"",+N330/C330)</f>
        <v>3.4339047619047629</v>
      </c>
      <c r="AC330" s="237">
        <f t="shared" si="292"/>
        <v>0.68</v>
      </c>
      <c r="AD330" s="289"/>
      <c r="AG330" s="29"/>
      <c r="AH330" s="27"/>
      <c r="AK330" s="27"/>
      <c r="AL330" s="27"/>
      <c r="AM330" s="27"/>
      <c r="AO330" s="27"/>
    </row>
    <row r="331" spans="1:70">
      <c r="A331" s="289"/>
      <c r="B331" s="289">
        <f>+'Ark1'!C1266</f>
        <v>2023</v>
      </c>
      <c r="C331" s="236">
        <f>+'Ark1'!L1266</f>
        <v>7</v>
      </c>
      <c r="D331" s="236" t="str">
        <f>VLOOKUP(C331,RNR!$F$16:$G$31,2)</f>
        <v>R-</v>
      </c>
      <c r="E331" s="236">
        <f>+'Ark1'!D1266</f>
        <v>2</v>
      </c>
      <c r="F331" s="236" t="str">
        <f>VLOOKUP(E331,RNR!$D$2:$E$13,2)</f>
        <v>Feb</v>
      </c>
      <c r="G331" s="353">
        <f>+'Ark1'!Q1266</f>
        <v>67</v>
      </c>
      <c r="H331" s="353">
        <f>+'Ark1'!R1266</f>
        <v>83</v>
      </c>
      <c r="I331" s="238">
        <f>+IF(H331=0,"",'Ark1'!AG1266)</f>
        <v>13.691438308962656</v>
      </c>
      <c r="J331" s="238">
        <f>+IF(H331=0,"",'Ark1'!AH1266)</f>
        <v>1.2048192771084336</v>
      </c>
      <c r="K331" s="238"/>
      <c r="L331" s="238"/>
      <c r="M331" s="238"/>
      <c r="N331" s="237">
        <f>+IF(H331=0,"",'Ark1'!U1266)</f>
        <v>26.330120481927722</v>
      </c>
      <c r="O331" s="238"/>
      <c r="P331" s="238"/>
      <c r="Q331" s="238"/>
      <c r="R331" s="238"/>
      <c r="S331" s="238"/>
      <c r="T331" s="238">
        <f>+IF(H331=0,"",'Ark1'!T1266)</f>
        <v>6.3855421686746991</v>
      </c>
      <c r="U331" s="239">
        <f>+IF(H331=0,"",'Ark1'!W1266)</f>
        <v>6.0240963855421681</v>
      </c>
      <c r="V331" s="239">
        <f>+IF(H331=0,"",'Ark1'!X1266)</f>
        <v>93.975903614457835</v>
      </c>
      <c r="W331" s="239">
        <f>+IF(H331=0,"",'Ark1'!Y1266)</f>
        <v>74.698795180722897</v>
      </c>
      <c r="X331" s="239">
        <f>+IF(H331=0,"",'Ark1'!Z1266)</f>
        <v>5.6265878067377395</v>
      </c>
      <c r="Y331" s="239">
        <f>+IF(H331=0,"",'Ark1'!Z1266)</f>
        <v>5.6265878067377395</v>
      </c>
      <c r="Z331" s="238">
        <f>+IF(H331=0,"",'Ark1'!AC1266)</f>
        <v>0</v>
      </c>
      <c r="AA331" s="239">
        <f>+IF(H331=0,"",'Ark1'!AE1266)</f>
        <v>0</v>
      </c>
      <c r="AB331" s="239">
        <f t="shared" si="304"/>
        <v>3.7614457831325319</v>
      </c>
      <c r="AC331" s="237">
        <f t="shared" si="292"/>
        <v>0.80722891566265065</v>
      </c>
      <c r="AD331" s="289"/>
      <c r="AG331" s="29"/>
      <c r="AH331" s="27"/>
      <c r="AK331" s="27"/>
      <c r="AL331" s="27"/>
      <c r="AM331" s="27"/>
      <c r="AO331" s="27"/>
    </row>
    <row r="332" spans="1:70">
      <c r="A332" s="289"/>
      <c r="B332" s="289">
        <f>+'Ark1'!C1267</f>
        <v>2023</v>
      </c>
      <c r="C332" s="236">
        <f>+'Ark1'!L1267</f>
        <v>7</v>
      </c>
      <c r="D332" s="236" t="str">
        <f>VLOOKUP(C332,RNR!$F$16:$G$31,2)</f>
        <v>R-</v>
      </c>
      <c r="E332" s="236">
        <f>+'Ark1'!D1267</f>
        <v>3</v>
      </c>
      <c r="F332" s="236" t="str">
        <f>VLOOKUP(E332,RNR!$D$2:$E$13,2)</f>
        <v>Mar</v>
      </c>
      <c r="G332" s="353">
        <f>+'Ark1'!Q1267</f>
        <v>352</v>
      </c>
      <c r="H332" s="353">
        <f>+'Ark1'!R1267</f>
        <v>453</v>
      </c>
      <c r="I332" s="238">
        <f>+IF(H332=0,"",'Ark1'!AG1267)</f>
        <v>11.873175680395908</v>
      </c>
      <c r="J332" s="238">
        <f>+IF(H332=0,"",'Ark1'!AH1267)</f>
        <v>1.7660044150110372</v>
      </c>
      <c r="K332" s="238"/>
      <c r="L332" s="238"/>
      <c r="M332" s="238"/>
      <c r="N332" s="237">
        <f>+IF(H332=0,"",'Ark1'!U1267)</f>
        <v>25.887637969094929</v>
      </c>
      <c r="O332" s="238"/>
      <c r="P332" s="238"/>
      <c r="Q332" s="238"/>
      <c r="R332" s="238"/>
      <c r="S332" s="238"/>
      <c r="T332" s="238">
        <f>+IF(H332=0,"",'Ark1'!T1267)</f>
        <v>5.927152317880795</v>
      </c>
      <c r="U332" s="239">
        <f>+IF(H332=0,"",'Ark1'!W1267)</f>
        <v>5.0772626931567348</v>
      </c>
      <c r="V332" s="239">
        <f>+IF(H332=0,"",'Ark1'!X1267)</f>
        <v>99.11699779249453</v>
      </c>
      <c r="W332" s="239">
        <f>+IF(H332=0,"",'Ark1'!Y1267)</f>
        <v>74.83443708609272</v>
      </c>
      <c r="X332" s="239">
        <f>+IF(H332=0,"",'Ark1'!Z1267)</f>
        <v>4.5109605964236659</v>
      </c>
      <c r="Y332" s="239">
        <f>+IF(H332=0,"",'Ark1'!Z1267)</f>
        <v>4.5109605964236659</v>
      </c>
      <c r="Z332" s="238">
        <f>+IF(H332=0,"",'Ark1'!AC1267)</f>
        <v>0</v>
      </c>
      <c r="AA332" s="239">
        <f>+IF(H332=0,"",'Ark1'!AE1267)</f>
        <v>0</v>
      </c>
      <c r="AB332" s="239">
        <f t="shared" si="304"/>
        <v>3.6982339955849897</v>
      </c>
      <c r="AC332" s="237">
        <f t="shared" si="292"/>
        <v>0.77704194260485648</v>
      </c>
      <c r="AD332" s="289"/>
      <c r="AG332" s="29"/>
      <c r="AH332" s="27"/>
      <c r="AK332" s="27"/>
      <c r="AL332" s="27"/>
      <c r="AM332" s="27"/>
      <c r="AO332" s="27"/>
    </row>
    <row r="333" spans="1:70">
      <c r="A333" s="289"/>
      <c r="B333" s="289">
        <f>+'Ark1'!C1268</f>
        <v>2023</v>
      </c>
      <c r="C333" s="236">
        <f>+'Ark1'!L1268</f>
        <v>7</v>
      </c>
      <c r="D333" s="236" t="str">
        <f>VLOOKUP(C333,RNR!$F$16:$G$31,2)</f>
        <v>R-</v>
      </c>
      <c r="E333" s="236">
        <f>+'Ark1'!D1268</f>
        <v>4</v>
      </c>
      <c r="F333" s="236" t="str">
        <f>VLOOKUP(E333,RNR!$D$2:$E$13,2)</f>
        <v>Apr</v>
      </c>
      <c r="G333" s="353">
        <f>+'Ark1'!Q1268</f>
        <v>68</v>
      </c>
      <c r="H333" s="353">
        <f>+'Ark1'!R1268</f>
        <v>131</v>
      </c>
      <c r="I333" s="238">
        <f>+IF(H333=0,"",'Ark1'!AG1268)</f>
        <v>19.265155403697204</v>
      </c>
      <c r="J333" s="238">
        <f>+IF(H333=0,"",'Ark1'!AH1268)</f>
        <v>3.8167938931297729</v>
      </c>
      <c r="K333" s="238"/>
      <c r="L333" s="238"/>
      <c r="M333" s="238"/>
      <c r="N333" s="237">
        <f>+IF(H333=0,"",'Ark1'!U1268)</f>
        <v>19.196183206106873</v>
      </c>
      <c r="O333" s="238"/>
      <c r="P333" s="238"/>
      <c r="Q333" s="238"/>
      <c r="R333" s="238"/>
      <c r="S333" s="238"/>
      <c r="T333" s="238">
        <f>+IF(H333=0,"",'Ark1'!T1268)</f>
        <v>4.877862595419848</v>
      </c>
      <c r="U333" s="239">
        <f>+IF(H333=0,"",'Ark1'!W1268)</f>
        <v>1.5267175572519092</v>
      </c>
      <c r="V333" s="239">
        <f>+IF(H333=0,"",'Ark1'!X1268)</f>
        <v>68.702290076335899</v>
      </c>
      <c r="W333" s="239">
        <f>+IF(H333=0,"",'Ark1'!Y1268)</f>
        <v>23.664122137404576</v>
      </c>
      <c r="X333" s="239">
        <f>+IF(H333=0,"",'Ark1'!Z1268)</f>
        <v>5.9655295392775294</v>
      </c>
      <c r="Y333" s="239">
        <f>+IF(H333=0,"",'Ark1'!Z1268)</f>
        <v>5.9655295392775294</v>
      </c>
      <c r="Z333" s="238">
        <f>+IF(H333=0,"",'Ark1'!AC1268)</f>
        <v>0</v>
      </c>
      <c r="AA333" s="239">
        <f>+IF(H333=0,"",'Ark1'!AE1268)</f>
        <v>0</v>
      </c>
      <c r="AB333" s="239">
        <f t="shared" si="304"/>
        <v>2.742311886586696</v>
      </c>
      <c r="AC333" s="237">
        <f t="shared" si="292"/>
        <v>0.51908396946564883</v>
      </c>
      <c r="AD333" s="289"/>
      <c r="AG333" s="29"/>
      <c r="AH333" s="27"/>
      <c r="AK333" s="27"/>
      <c r="AL333" s="27"/>
      <c r="AM333" s="27"/>
      <c r="AO333" s="27"/>
    </row>
    <row r="334" spans="1:70" ht="15.6">
      <c r="A334" s="289"/>
      <c r="B334" s="289">
        <f>+'Ark1'!C1269</f>
        <v>2023</v>
      </c>
      <c r="C334" s="236">
        <f>+'Ark1'!L1269</f>
        <v>7</v>
      </c>
      <c r="D334" s="236" t="str">
        <f>VLOOKUP(C334,RNR!$F$16:$G$31,2)</f>
        <v>R-</v>
      </c>
      <c r="E334" s="236">
        <f>+'Ark1'!D1269</f>
        <v>5</v>
      </c>
      <c r="F334" s="236" t="str">
        <f>VLOOKUP(E334,RNR!$D$2:$E$13,2)</f>
        <v>Mai</v>
      </c>
      <c r="G334" s="353">
        <f>+'Ark1'!Q1269</f>
        <v>145</v>
      </c>
      <c r="H334" s="338">
        <f>+'Ark1'!R1269</f>
        <v>278</v>
      </c>
      <c r="I334" s="238">
        <f>+IF(H334=0,"",'Ark1'!AG1269)</f>
        <v>17.831848195204998</v>
      </c>
      <c r="J334" s="238">
        <f>+IF(H334=0,"",'Ark1'!AH1269)</f>
        <v>0.71942446043165453</v>
      </c>
      <c r="K334" s="238"/>
      <c r="L334" s="238"/>
      <c r="M334" s="238"/>
      <c r="N334" s="237">
        <f>+IF(H334=0,"",'Ark1'!U1269)</f>
        <v>21.400719424460412</v>
      </c>
      <c r="O334" s="238"/>
      <c r="P334" s="238"/>
      <c r="Q334" s="238"/>
      <c r="R334" s="238"/>
      <c r="S334" s="238"/>
      <c r="T334" s="238">
        <f>+IF(H334=0,"",'Ark1'!T1269)</f>
        <v>5.1690647482014391</v>
      </c>
      <c r="U334" s="239">
        <f>+IF(H334=0,"",'Ark1'!W1269)</f>
        <v>3.5971223021582728</v>
      </c>
      <c r="V334" s="239">
        <f>+IF(H334=0,"",'Ark1'!X1269)</f>
        <v>83.453237410071978</v>
      </c>
      <c r="W334" s="239">
        <f>+IF(H334=0,"",'Ark1'!Y1269)</f>
        <v>38.129496402877699</v>
      </c>
      <c r="X334" s="239">
        <f>+IF(H334=0,"",'Ark1'!Z1269)</f>
        <v>5.2337311670043505</v>
      </c>
      <c r="Y334" s="239">
        <f>+IF(H334=0,"",'Ark1'!Z1269)</f>
        <v>5.2337311670043505</v>
      </c>
      <c r="Z334" s="238">
        <f>+IF(H334=0,"",'Ark1'!AC1269)</f>
        <v>0</v>
      </c>
      <c r="AA334" s="239">
        <f>+IF(H334=0,"",'Ark1'!AE1269)</f>
        <v>0</v>
      </c>
      <c r="AB334" s="239">
        <f t="shared" si="304"/>
        <v>3.057245632065773</v>
      </c>
      <c r="AC334" s="237">
        <f t="shared" si="292"/>
        <v>0.52158273381294962</v>
      </c>
      <c r="AD334" s="289"/>
      <c r="AG334" s="29"/>
      <c r="AH334" s="27"/>
      <c r="AK334" s="27"/>
      <c r="AL334" s="27"/>
      <c r="AM334" s="27"/>
      <c r="AO334" s="27"/>
    </row>
    <row r="335" spans="1:70" s="244" customFormat="1" ht="15.6">
      <c r="A335" s="289"/>
      <c r="B335" s="289">
        <f>+'Ark1'!C1270</f>
        <v>2023</v>
      </c>
      <c r="C335" s="236">
        <f>+'Ark1'!L1270</f>
        <v>7</v>
      </c>
      <c r="D335" s="236" t="str">
        <f>VLOOKUP(C335,RNR!$F$16:$G$31,2)</f>
        <v>R-</v>
      </c>
      <c r="E335" s="236">
        <f>+'Ark1'!D1270</f>
        <v>6</v>
      </c>
      <c r="F335" s="236" t="str">
        <f>VLOOKUP(E335,RNR!$D$2:$E$13,2)</f>
        <v>Jun</v>
      </c>
      <c r="G335" s="353">
        <f>+'Ark1'!Q1270</f>
        <v>123</v>
      </c>
      <c r="H335" s="338">
        <f>+'Ark1'!R1270</f>
        <v>200</v>
      </c>
      <c r="I335" s="238">
        <f>+IF(H335=0,"",'Ark1'!AG1270)</f>
        <v>16.627949988902856</v>
      </c>
      <c r="J335" s="238">
        <f>+IF(H335=0,"",'Ark1'!AH1270)</f>
        <v>1.5</v>
      </c>
      <c r="K335" s="238"/>
      <c r="L335" s="238"/>
      <c r="M335" s="238"/>
      <c r="N335" s="237">
        <f>+IF(H335=0,"",'Ark1'!U1270)</f>
        <v>22.475999999999996</v>
      </c>
      <c r="O335" s="238"/>
      <c r="P335" s="238"/>
      <c r="Q335" s="238"/>
      <c r="R335" s="238"/>
      <c r="S335" s="238"/>
      <c r="T335" s="238">
        <f>+IF(H335=0,"",'Ark1'!T1270)</f>
        <v>5.4349999999999996</v>
      </c>
      <c r="U335" s="239">
        <f>+IF(H335=0,"",'Ark1'!W1270)</f>
        <v>3.5</v>
      </c>
      <c r="V335" s="239">
        <f>+IF(H335=0,"",'Ark1'!X1270)</f>
        <v>87.5</v>
      </c>
      <c r="W335" s="239">
        <f>+IF(H335=0,"",'Ark1'!Y1270)</f>
        <v>42.5</v>
      </c>
      <c r="X335" s="239">
        <f>+IF(H335=0,"",'Ark1'!Z1270)</f>
        <v>5.6206871466040758</v>
      </c>
      <c r="Y335" s="239">
        <f>+IF(H335=0,"",'Ark1'!Z1270)</f>
        <v>5.6206871466040758</v>
      </c>
      <c r="Z335" s="238">
        <f>+IF(H335=0,"",'Ark1'!AC1270)</f>
        <v>0</v>
      </c>
      <c r="AA335" s="239">
        <f>+IF(H335=0,"",'Ark1'!AE1270)</f>
        <v>0</v>
      </c>
      <c r="AB335" s="239">
        <f t="shared" si="304"/>
        <v>3.2108571428571424</v>
      </c>
      <c r="AC335" s="237">
        <f t="shared" si="292"/>
        <v>0.61499999999999999</v>
      </c>
      <c r="AD335" s="289"/>
      <c r="AE335" s="29"/>
      <c r="AF335" s="29"/>
      <c r="AG335" s="29"/>
      <c r="AH335" s="27"/>
      <c r="AI335" s="29"/>
      <c r="AJ335" s="29"/>
      <c r="AK335" s="27"/>
      <c r="AL335" s="27"/>
      <c r="AM335" s="27"/>
      <c r="AN335" s="29"/>
      <c r="AO335" s="27"/>
      <c r="AP335" s="28"/>
    </row>
    <row r="336" spans="1:70" s="244" customFormat="1" ht="15.6">
      <c r="A336" s="289"/>
      <c r="B336" s="289">
        <f>+'Ark1'!C1271</f>
        <v>2023</v>
      </c>
      <c r="C336" s="236">
        <f>+'Ark1'!L1271</f>
        <v>7</v>
      </c>
      <c r="D336" s="236" t="str">
        <f>VLOOKUP(C336,RNR!$F$16:$G$31,2)</f>
        <v>R-</v>
      </c>
      <c r="E336" s="236">
        <f>+'Ark1'!D1271</f>
        <v>7</v>
      </c>
      <c r="F336" s="236" t="str">
        <f>VLOOKUP(E336,RNR!$D$2:$E$13,2)</f>
        <v>Jul</v>
      </c>
      <c r="G336" s="353">
        <f>+'Ark1'!Q1271</f>
        <v>28</v>
      </c>
      <c r="H336" s="338">
        <f>+'Ark1'!R1271</f>
        <v>43</v>
      </c>
      <c r="I336" s="238">
        <f>+IF(H336=0,"",'Ark1'!AG1271)</f>
        <v>12.226636468273123</v>
      </c>
      <c r="J336" s="238">
        <f>+IF(H336=0,"",'Ark1'!AH1271)</f>
        <v>0</v>
      </c>
      <c r="K336" s="238"/>
      <c r="L336" s="238"/>
      <c r="M336" s="238"/>
      <c r="N336" s="237">
        <f>+IF(H336=0,"",'Ark1'!U1271)</f>
        <v>22.974418604651166</v>
      </c>
      <c r="O336" s="238"/>
      <c r="P336" s="238"/>
      <c r="Q336" s="238"/>
      <c r="R336" s="238"/>
      <c r="S336" s="238"/>
      <c r="T336" s="238">
        <f>+IF(H336=0,"",'Ark1'!T1271)</f>
        <v>5.2790697674418636</v>
      </c>
      <c r="U336" s="239">
        <f>+IF(H336=0,"",'Ark1'!W1271)</f>
        <v>0</v>
      </c>
      <c r="V336" s="239">
        <f>+IF(H336=0,"",'Ark1'!X1271)</f>
        <v>97.67441860465118</v>
      </c>
      <c r="W336" s="239">
        <f>+IF(H336=0,"",'Ark1'!Y1271)</f>
        <v>41.860465116279073</v>
      </c>
      <c r="X336" s="239">
        <f>+IF(H336=0,"",'Ark1'!Z1271)</f>
        <v>3.8293294709208681</v>
      </c>
      <c r="Y336" s="239">
        <f>+IF(H336=0,"",'Ark1'!Z1271)</f>
        <v>3.8293294709208681</v>
      </c>
      <c r="Z336" s="238">
        <f>+IF(H336=0,"",'Ark1'!AC1271)</f>
        <v>0</v>
      </c>
      <c r="AA336" s="239">
        <f>+IF(H336=0,"",'Ark1'!AE1271)</f>
        <v>0</v>
      </c>
      <c r="AB336" s="239">
        <f t="shared" si="304"/>
        <v>3.2820598006644524</v>
      </c>
      <c r="AC336" s="237">
        <f t="shared" si="292"/>
        <v>0.65116279069767447</v>
      </c>
      <c r="AD336" s="289"/>
      <c r="AE336" s="29"/>
      <c r="AF336" s="29"/>
      <c r="AG336" s="29"/>
      <c r="AH336" s="27"/>
      <c r="AI336" s="29"/>
      <c r="AJ336" s="29"/>
      <c r="AK336" s="27"/>
      <c r="AL336" s="27"/>
      <c r="AM336" s="27"/>
      <c r="AN336" s="29"/>
      <c r="AO336" s="27"/>
      <c r="AP336" s="28"/>
    </row>
    <row r="337" spans="1:70" s="244" customFormat="1" ht="15.6">
      <c r="A337" s="289"/>
      <c r="B337" s="289">
        <f>+'Ark1'!C1272</f>
        <v>2023</v>
      </c>
      <c r="C337" s="236">
        <f>+'Ark1'!L1272</f>
        <v>7</v>
      </c>
      <c r="D337" s="236" t="str">
        <f>VLOOKUP(C337,RNR!$F$16:$G$31,2)</f>
        <v>R-</v>
      </c>
      <c r="E337" s="236">
        <f>+'Ark1'!D1272</f>
        <v>8</v>
      </c>
      <c r="F337" s="236" t="str">
        <f>VLOOKUP(E337,RNR!$D$2:$E$13,2)</f>
        <v>Aug</v>
      </c>
      <c r="G337" s="353">
        <f>+'Ark1'!Q1272</f>
        <v>692</v>
      </c>
      <c r="H337" s="338">
        <f>+'Ark1'!R1272</f>
        <v>1410</v>
      </c>
      <c r="I337" s="238">
        <f>+IF(H337=0,"",'Ark1'!AG1272)</f>
        <v>20.066571477720263</v>
      </c>
      <c r="J337" s="238">
        <f>+IF(H337=0,"",'Ark1'!AH1272)</f>
        <v>3.7588652482269529</v>
      </c>
      <c r="K337" s="238"/>
      <c r="L337" s="238"/>
      <c r="M337" s="238"/>
      <c r="N337" s="237">
        <f>+IF(H337=0,"",'Ark1'!U1272)</f>
        <v>23.413120567375913</v>
      </c>
      <c r="O337" s="238"/>
      <c r="P337" s="238"/>
      <c r="Q337" s="238"/>
      <c r="R337" s="238"/>
      <c r="S337" s="238"/>
      <c r="T337" s="238">
        <f>+IF(H337=0,"",'Ark1'!T1272)</f>
        <v>5.770921985815602</v>
      </c>
      <c r="U337" s="239">
        <f>+IF(H337=0,"",'Ark1'!W1272)</f>
        <v>3.9007092198581552</v>
      </c>
      <c r="V337" s="239">
        <f>+IF(H337=0,"",'Ark1'!X1272)</f>
        <v>85.531914893617056</v>
      </c>
      <c r="W337" s="239">
        <f>+IF(H337=0,"",'Ark1'!Y1272)</f>
        <v>54.255319148936174</v>
      </c>
      <c r="X337" s="239">
        <f>+IF(H337=0,"",'Ark1'!Z1272)</f>
        <v>6.2018612665763664</v>
      </c>
      <c r="Y337" s="239">
        <f>+IF(H337=0,"",'Ark1'!Z1272)</f>
        <v>6.2018612665763664</v>
      </c>
      <c r="Z337" s="238">
        <f>+IF(H337=0,"",'Ark1'!AC1272)</f>
        <v>0</v>
      </c>
      <c r="AA337" s="239">
        <f>+IF(H337=0,"",'Ark1'!AE1272)</f>
        <v>0</v>
      </c>
      <c r="AB337" s="239">
        <f t="shared" si="304"/>
        <v>3.3447315096251304</v>
      </c>
      <c r="AC337" s="237">
        <f t="shared" si="292"/>
        <v>0.49078014184397162</v>
      </c>
      <c r="AD337" s="289"/>
      <c r="AE337" s="29"/>
      <c r="AF337" s="29"/>
      <c r="AG337" s="29"/>
      <c r="AH337" s="27"/>
      <c r="AI337" s="29"/>
      <c r="AJ337" s="29"/>
      <c r="AK337" s="27"/>
      <c r="AL337" s="27"/>
      <c r="AM337" s="27"/>
      <c r="AN337" s="29"/>
      <c r="AO337" s="27"/>
      <c r="AP337" s="28"/>
    </row>
    <row r="338" spans="1:70" s="244" customFormat="1" ht="15.6">
      <c r="A338" s="289"/>
      <c r="B338" s="289">
        <f>+'Ark1'!C1273</f>
        <v>2023</v>
      </c>
      <c r="C338" s="236">
        <f>+'Ark1'!L1273</f>
        <v>7</v>
      </c>
      <c r="D338" s="236" t="str">
        <f>VLOOKUP(C338,RNR!$F$16:$G$31,2)</f>
        <v>R-</v>
      </c>
      <c r="E338" s="236">
        <f>+'Ark1'!D1273</f>
        <v>9</v>
      </c>
      <c r="F338" s="236" t="str">
        <f>VLOOKUP(E338,RNR!$D$2:$E$13,2)</f>
        <v>Sep</v>
      </c>
      <c r="G338" s="353">
        <f>+'Ark1'!Q1273</f>
        <v>801</v>
      </c>
      <c r="H338" s="338">
        <f>+'Ark1'!R1273</f>
        <v>1400</v>
      </c>
      <c r="I338" s="238">
        <f>+IF(H338=0,"",'Ark1'!AG1273)</f>
        <v>19.566302399431169</v>
      </c>
      <c r="J338" s="238">
        <f>+IF(H338=0,"",'Ark1'!AH1273)</f>
        <v>4.8571428571428559</v>
      </c>
      <c r="K338" s="238"/>
      <c r="L338" s="238"/>
      <c r="M338" s="238"/>
      <c r="N338" s="237">
        <f>+IF(H338=0,"",'Ark1'!U1273)</f>
        <v>24.333785714285703</v>
      </c>
      <c r="O338" s="238"/>
      <c r="P338" s="238"/>
      <c r="Q338" s="238"/>
      <c r="R338" s="238"/>
      <c r="S338" s="238"/>
      <c r="T338" s="238">
        <f>+IF(H338=0,"",'Ark1'!T1273)</f>
        <v>6.165</v>
      </c>
      <c r="U338" s="239">
        <f>+IF(H338=0,"",'Ark1'!W1273)</f>
        <v>9.3571428571428612</v>
      </c>
      <c r="V338" s="239">
        <f>+IF(H338=0,"",'Ark1'!X1273)</f>
        <v>91.857142857142875</v>
      </c>
      <c r="W338" s="239">
        <f>+IF(H338=0,"",'Ark1'!Y1273)</f>
        <v>61.357142857142847</v>
      </c>
      <c r="X338" s="239">
        <f>+IF(H338=0,"",'Ark1'!Z1273)</f>
        <v>5.6388012869831483</v>
      </c>
      <c r="Y338" s="239">
        <f>+IF(H338=0,"",'Ark1'!Z1273)</f>
        <v>5.6388012869831483</v>
      </c>
      <c r="Z338" s="238">
        <f>+IF(H338=0,"",'Ark1'!AC1273)</f>
        <v>0</v>
      </c>
      <c r="AA338" s="239">
        <f>+IF(H338=0,"",'Ark1'!AE1273)</f>
        <v>0</v>
      </c>
      <c r="AB338" s="239">
        <f t="shared" si="304"/>
        <v>3.4762551020408146</v>
      </c>
      <c r="AC338" s="237">
        <f t="shared" si="292"/>
        <v>0.57214285714285718</v>
      </c>
      <c r="AD338" s="289"/>
      <c r="AE338" s="29"/>
      <c r="AF338" s="29"/>
      <c r="AG338" s="29"/>
      <c r="AH338" s="27"/>
      <c r="AI338" s="29"/>
      <c r="AJ338" s="29"/>
      <c r="AK338" s="27"/>
      <c r="AL338" s="27"/>
      <c r="AM338" s="27"/>
      <c r="AN338" s="29"/>
      <c r="AO338" s="27"/>
      <c r="AP338" s="28"/>
    </row>
    <row r="339" spans="1:70" s="244" customFormat="1" ht="15.6">
      <c r="A339" s="289"/>
      <c r="B339" s="289">
        <f>+'Ark1'!C1274</f>
        <v>2023</v>
      </c>
      <c r="C339" s="236">
        <f>+'Ark1'!L1274</f>
        <v>7</v>
      </c>
      <c r="D339" s="236" t="str">
        <f>VLOOKUP(C339,RNR!$F$16:$G$31,2)</f>
        <v>R-</v>
      </c>
      <c r="E339" s="236">
        <f>+'Ark1'!D1274</f>
        <v>10</v>
      </c>
      <c r="F339" s="236" t="str">
        <f>VLOOKUP(E339,RNR!$D$2:$E$13,2)</f>
        <v>Okt</v>
      </c>
      <c r="G339" s="353">
        <f>+'Ark1'!Q1274</f>
        <v>1927</v>
      </c>
      <c r="H339" s="338">
        <f>+'Ark1'!R1274</f>
        <v>3556</v>
      </c>
      <c r="I339" s="238">
        <f>+IF(H339=0,"",'Ark1'!AG1274)</f>
        <v>17.72709839245228</v>
      </c>
      <c r="J339" s="238">
        <f>+IF(H339=0,"",'Ark1'!AH1274)</f>
        <v>4.3588301462317212</v>
      </c>
      <c r="K339" s="238"/>
      <c r="L339" s="238"/>
      <c r="M339" s="238"/>
      <c r="N339" s="237">
        <f>+IF(H339=0,"",'Ark1'!U1274)</f>
        <v>24.57879640044996</v>
      </c>
      <c r="O339" s="238"/>
      <c r="P339" s="238"/>
      <c r="Q339" s="238"/>
      <c r="R339" s="238"/>
      <c r="S339" s="238"/>
      <c r="T339" s="238">
        <f>+IF(H339=0,"",'Ark1'!T1274)</f>
        <v>6.2626546681664754</v>
      </c>
      <c r="U339" s="239">
        <f>+IF(H339=0,"",'Ark1'!W1274)</f>
        <v>9.0269966254218215</v>
      </c>
      <c r="V339" s="239">
        <f>+IF(H339=0,"",'Ark1'!X1274)</f>
        <v>92.519685039370103</v>
      </c>
      <c r="W339" s="239">
        <f>+IF(H339=0,"",'Ark1'!Y1274)</f>
        <v>62.795275590551185</v>
      </c>
      <c r="X339" s="239">
        <f>+IF(H339=0,"",'Ark1'!Z1274)</f>
        <v>5.5122351191839485</v>
      </c>
      <c r="Y339" s="239">
        <f>+IF(H339=0,"",'Ark1'!Z1274)</f>
        <v>5.5122351191839485</v>
      </c>
      <c r="Z339" s="238">
        <f>+IF(H339=0,"",'Ark1'!AC1274)</f>
        <v>0</v>
      </c>
      <c r="AA339" s="239">
        <f>+IF(H339=0,"",'Ark1'!AE1274)</f>
        <v>0</v>
      </c>
      <c r="AB339" s="239">
        <f t="shared" si="304"/>
        <v>3.5112566286357088</v>
      </c>
      <c r="AC339" s="237">
        <f t="shared" si="292"/>
        <v>0.54190101237345334</v>
      </c>
      <c r="AD339" s="289"/>
      <c r="AE339" s="29"/>
      <c r="AF339" s="29"/>
      <c r="AG339" s="29"/>
      <c r="AH339" s="27"/>
      <c r="AI339" s="29"/>
      <c r="AJ339" s="29"/>
      <c r="AK339" s="28"/>
      <c r="AL339" s="28"/>
      <c r="AM339" s="28"/>
      <c r="AN339" s="29"/>
      <c r="AO339" s="28"/>
      <c r="AP339" s="28"/>
    </row>
    <row r="340" spans="1:70" s="244" customFormat="1" ht="15.6">
      <c r="A340" s="289"/>
      <c r="B340" s="289">
        <f>+'Ark1'!C1275</f>
        <v>2023</v>
      </c>
      <c r="C340" s="236">
        <f>+'Ark1'!L1275</f>
        <v>7</v>
      </c>
      <c r="D340" s="236" t="str">
        <f>VLOOKUP(C340,RNR!$F$16:$G$31,2)</f>
        <v>R-</v>
      </c>
      <c r="E340" s="236">
        <f>+'Ark1'!D1275</f>
        <v>11</v>
      </c>
      <c r="F340" s="236" t="str">
        <f>VLOOKUP(E340,RNR!$D$2:$E$13,2)</f>
        <v>Nov</v>
      </c>
      <c r="G340" s="353">
        <f>+'Ark1'!Q1275</f>
        <v>912</v>
      </c>
      <c r="H340" s="338">
        <f>+'Ark1'!R1275</f>
        <v>1530</v>
      </c>
      <c r="I340" s="238">
        <f>+IF(H340=0,"",'Ark1'!AG1275)</f>
        <v>15.772384422607388</v>
      </c>
      <c r="J340" s="238">
        <f>+IF(H340=0,"",'Ark1'!AH1275)</f>
        <v>5.1633986928104596</v>
      </c>
      <c r="K340" s="238"/>
      <c r="L340" s="238"/>
      <c r="M340" s="238"/>
      <c r="N340" s="237">
        <f>+IF(H340=0,"",'Ark1'!U1275)</f>
        <v>23.668823529411782</v>
      </c>
      <c r="O340" s="238"/>
      <c r="P340" s="238"/>
      <c r="Q340" s="238"/>
      <c r="R340" s="238"/>
      <c r="S340" s="238"/>
      <c r="T340" s="238">
        <f>+IF(H340=0,"",'Ark1'!T1275)</f>
        <v>6.0509803921568617</v>
      </c>
      <c r="U340" s="239">
        <f>+IF(H340=0,"",'Ark1'!W1275)</f>
        <v>6.0784313725490202</v>
      </c>
      <c r="V340" s="239">
        <f>+IF(H340=0,"",'Ark1'!X1275)</f>
        <v>89.93464052287581</v>
      </c>
      <c r="W340" s="239">
        <f>+IF(H340=0,"",'Ark1'!Y1275)</f>
        <v>56.732026143790861</v>
      </c>
      <c r="X340" s="239">
        <f>+IF(H340=0,"",'Ark1'!Z1275)</f>
        <v>5.5221102153338117</v>
      </c>
      <c r="Y340" s="239">
        <f>+IF(H340=0,"",'Ark1'!Z1275)</f>
        <v>5.5221102153338117</v>
      </c>
      <c r="Z340" s="238">
        <f>+IF(H340=0,"",'Ark1'!AC1275)</f>
        <v>0</v>
      </c>
      <c r="AA340" s="239">
        <f>+IF(H340=0,"",'Ark1'!AE1275)</f>
        <v>0</v>
      </c>
      <c r="AB340" s="239">
        <f t="shared" si="304"/>
        <v>3.3812605042016832</v>
      </c>
      <c r="AC340" s="237">
        <f t="shared" si="292"/>
        <v>0.59607843137254901</v>
      </c>
      <c r="AD340" s="289"/>
      <c r="AE340" s="29"/>
      <c r="AF340" s="29"/>
      <c r="AG340" s="29"/>
      <c r="AH340" s="27"/>
      <c r="AI340" s="29"/>
      <c r="AJ340" s="29"/>
      <c r="AK340" s="28"/>
      <c r="AL340" s="28"/>
      <c r="AM340" s="28"/>
      <c r="AN340" s="29"/>
      <c r="AO340" s="28"/>
      <c r="AP340" s="28"/>
    </row>
    <row r="341" spans="1:70" s="244" customFormat="1" ht="15.6">
      <c r="A341" s="289"/>
      <c r="B341" s="289">
        <f>+'Ark1'!C1276</f>
        <v>2023</v>
      </c>
      <c r="C341" s="236">
        <f>+'Ark1'!L1276</f>
        <v>7</v>
      </c>
      <c r="D341" s="236" t="str">
        <f>VLOOKUP(C341,RNR!$F$16:$G$31,2)</f>
        <v>R-</v>
      </c>
      <c r="E341" s="236">
        <f>+'Ark1'!D1276</f>
        <v>12</v>
      </c>
      <c r="F341" s="236" t="str">
        <f>VLOOKUP(E341,RNR!$D$2:$E$13,2)</f>
        <v>Des</v>
      </c>
      <c r="G341" s="353">
        <f>+'Ark1'!Q1276</f>
        <v>58</v>
      </c>
      <c r="H341" s="338">
        <f>+'Ark1'!R1276</f>
        <v>84</v>
      </c>
      <c r="I341" s="238">
        <f>+IF(H341=0,"",'Ark1'!AG1276)</f>
        <v>19.37038938035283</v>
      </c>
      <c r="J341" s="238">
        <f>+IF(H341=0,"",'Ark1'!AH1276)</f>
        <v>0</v>
      </c>
      <c r="K341" s="238"/>
      <c r="L341" s="238"/>
      <c r="M341" s="238"/>
      <c r="N341" s="237">
        <f>+IF(H341=0,"",'Ark1'!U1276)</f>
        <v>22.913095238095231</v>
      </c>
      <c r="O341" s="238"/>
      <c r="P341" s="238"/>
      <c r="Q341" s="238"/>
      <c r="R341" s="238"/>
      <c r="S341" s="238"/>
      <c r="T341" s="238">
        <f>+IF(H341=0,"",'Ark1'!T1276)</f>
        <v>6</v>
      </c>
      <c r="U341" s="239">
        <f>+IF(H341=0,"",'Ark1'!W1276)</f>
        <v>3.5714285714285721</v>
      </c>
      <c r="V341" s="239">
        <f>+IF(H341=0,"",'Ark1'!X1276)</f>
        <v>89.285714285714306</v>
      </c>
      <c r="W341" s="239">
        <f>+IF(H341=0,"",'Ark1'!Y1276)</f>
        <v>51.19047619047619</v>
      </c>
      <c r="X341" s="239">
        <f>+IF(H341=0,"",'Ark1'!Z1276)</f>
        <v>4.7883733136556659</v>
      </c>
      <c r="Y341" s="239">
        <f>+IF(H341=0,"",'Ark1'!Z1276)</f>
        <v>4.7883733136556659</v>
      </c>
      <c r="Z341" s="238">
        <f>+IF(H341=0,"",'Ark1'!AC1276)</f>
        <v>0</v>
      </c>
      <c r="AA341" s="239">
        <f>+IF(H341=0,"",'Ark1'!AE1276)</f>
        <v>0</v>
      </c>
      <c r="AB341" s="239">
        <f t="shared" si="304"/>
        <v>3.2732993197278901</v>
      </c>
      <c r="AC341" s="237">
        <f t="shared" si="292"/>
        <v>0.69047619047619047</v>
      </c>
      <c r="AD341" s="289"/>
      <c r="AE341" s="29"/>
      <c r="AF341" s="29"/>
      <c r="AG341" s="29"/>
      <c r="AH341" s="27"/>
      <c r="AI341" s="29"/>
      <c r="AJ341" s="29"/>
      <c r="AK341" s="28"/>
      <c r="AL341" s="28"/>
      <c r="AM341" s="28"/>
      <c r="AN341" s="29"/>
      <c r="AO341" s="28"/>
      <c r="AP341" s="28"/>
    </row>
    <row r="342" spans="1:70" s="532" customFormat="1" ht="15" customHeight="1">
      <c r="A342" s="289"/>
      <c r="B342" s="289"/>
      <c r="C342" s="289"/>
      <c r="D342" s="368"/>
      <c r="E342" s="368"/>
      <c r="F342" s="368"/>
      <c r="G342" s="368"/>
      <c r="H342" s="368"/>
      <c r="I342" s="289"/>
      <c r="J342" s="289"/>
      <c r="K342" s="289"/>
      <c r="L342" s="289"/>
      <c r="M342" s="289"/>
      <c r="N342" s="289"/>
      <c r="O342" s="289"/>
      <c r="P342" s="289"/>
      <c r="Q342" s="289"/>
      <c r="R342" s="289"/>
      <c r="S342" s="289"/>
      <c r="T342" s="289"/>
      <c r="U342" s="289"/>
      <c r="V342" s="289"/>
      <c r="W342" s="289"/>
      <c r="X342" s="289"/>
      <c r="Y342" s="289"/>
      <c r="Z342" s="289"/>
      <c r="AA342" s="289"/>
      <c r="AB342" s="289"/>
      <c r="AC342" s="289"/>
      <c r="AD342" s="289"/>
      <c r="AE342" s="219"/>
      <c r="AF342" s="29"/>
      <c r="AG342" s="29"/>
      <c r="AH342" s="27"/>
      <c r="AI342" s="220"/>
      <c r="BF342" s="232"/>
    </row>
    <row r="343" spans="1:70" s="532" customFormat="1" ht="15" customHeight="1">
      <c r="A343" s="289"/>
      <c r="B343" s="289"/>
      <c r="C343" s="330" t="s">
        <v>0</v>
      </c>
      <c r="D343" s="368"/>
      <c r="E343" s="539" t="str">
        <f>+D348</f>
        <v>R</v>
      </c>
      <c r="F343" s="368"/>
      <c r="G343" s="368"/>
      <c r="H343" s="367">
        <f>SUM(H349:H363)</f>
        <v>22573</v>
      </c>
      <c r="I343" s="290"/>
      <c r="J343" s="290"/>
      <c r="K343" s="290"/>
      <c r="L343" s="290"/>
      <c r="M343" s="290"/>
      <c r="N343" s="265">
        <f>+Klasse!M357</f>
        <v>0</v>
      </c>
      <c r="O343" s="289"/>
      <c r="P343" s="289"/>
      <c r="Q343" s="289"/>
      <c r="R343" s="289"/>
      <c r="S343" s="289"/>
      <c r="T343" s="289"/>
      <c r="U343" s="291"/>
      <c r="V343" s="291"/>
      <c r="W343" s="291"/>
      <c r="X343" s="291"/>
      <c r="Y343" s="291"/>
      <c r="Z343" s="289"/>
      <c r="AA343" s="291"/>
      <c r="AB343" s="265" t="e">
        <f>+N343/#REF!</f>
        <v>#REF!</v>
      </c>
      <c r="AC343" s="290"/>
      <c r="AD343" s="289"/>
      <c r="AE343" s="219"/>
      <c r="AF343" s="29"/>
      <c r="AG343" s="29"/>
      <c r="AH343" s="27"/>
      <c r="AI343" s="220"/>
      <c r="BF343" s="232"/>
    </row>
    <row r="344" spans="1:70" s="532" customFormat="1" ht="15" customHeight="1">
      <c r="A344" s="289"/>
      <c r="B344" s="289"/>
      <c r="C344" s="289"/>
      <c r="D344" s="368"/>
      <c r="E344" s="368"/>
      <c r="F344" s="368"/>
      <c r="G344" s="368"/>
      <c r="H344" s="368"/>
      <c r="I344" s="290"/>
      <c r="J344" s="290"/>
      <c r="K344" s="290"/>
      <c r="L344" s="290"/>
      <c r="M344" s="290"/>
      <c r="N344" s="289"/>
      <c r="O344" s="289"/>
      <c r="P344" s="289"/>
      <c r="Q344" s="289"/>
      <c r="R344" s="289"/>
      <c r="S344" s="289"/>
      <c r="T344" s="289"/>
      <c r="U344" s="291"/>
      <c r="V344" s="291"/>
      <c r="W344" s="291"/>
      <c r="X344" s="291"/>
      <c r="Y344" s="291"/>
      <c r="Z344" s="289"/>
      <c r="AA344" s="291"/>
      <c r="AB344" s="291"/>
      <c r="AC344" s="291"/>
      <c r="AD344" s="289"/>
      <c r="AE344" s="219"/>
      <c r="AF344" s="29"/>
      <c r="AG344" s="29"/>
      <c r="AH344" s="27"/>
      <c r="AI344" s="220"/>
      <c r="BF344" s="232" t="e">
        <f>1+#REF!</f>
        <v>#REF!</v>
      </c>
      <c r="BG344" s="532">
        <v>20.659867330016564</v>
      </c>
      <c r="BH344" s="532">
        <f t="shared" ref="BH344" si="305">+BG344</f>
        <v>20.659867330016564</v>
      </c>
      <c r="BI344" s="532">
        <f t="shared" ref="BI344" si="306">+BH344</f>
        <v>20.659867330016564</v>
      </c>
      <c r="BJ344" s="532">
        <f t="shared" ref="BJ344" si="307">+BI344</f>
        <v>20.659867330016564</v>
      </c>
      <c r="BK344" s="532">
        <f t="shared" ref="BK344" si="308">+BJ344</f>
        <v>20.659867330016564</v>
      </c>
      <c r="BL344" s="532">
        <f t="shared" ref="BL344" si="309">+BK344</f>
        <v>20.659867330016564</v>
      </c>
      <c r="BM344" s="532">
        <f t="shared" ref="BM344" si="310">+BL344</f>
        <v>20.659867330016564</v>
      </c>
      <c r="BN344" s="532">
        <f t="shared" ref="BN344" si="311">+BM344</f>
        <v>20.659867330016564</v>
      </c>
      <c r="BO344" s="532">
        <f t="shared" ref="BO344" si="312">+BN344</f>
        <v>20.659867330016564</v>
      </c>
      <c r="BP344" s="532">
        <f t="shared" ref="BP344" si="313">+BO344</f>
        <v>20.659867330016564</v>
      </c>
      <c r="BQ344" s="532">
        <f t="shared" ref="BQ344" si="314">+BP344</f>
        <v>20.659867330016564</v>
      </c>
      <c r="BR344" s="532">
        <f t="shared" ref="BR344" si="315">+BQ344</f>
        <v>20.659867330016564</v>
      </c>
    </row>
    <row r="345" spans="1:70" s="244" customFormat="1" ht="15.6">
      <c r="A345" s="289"/>
      <c r="B345" s="289">
        <f>+'Ark1'!C1277</f>
        <v>2023</v>
      </c>
      <c r="C345" s="236">
        <f>+'Ark1'!L1277</f>
        <v>8</v>
      </c>
      <c r="D345" s="236" t="str">
        <f>VLOOKUP(C345,RNR!$F$16:$G$31,2)</f>
        <v>R</v>
      </c>
      <c r="E345" s="236">
        <f>+'Ark1'!D1277</f>
        <v>1</v>
      </c>
      <c r="F345" s="236" t="str">
        <f>VLOOKUP(E345,RNR!$D$2:$E$13,2)</f>
        <v>Jan</v>
      </c>
      <c r="G345" s="353">
        <f>+'Ark1'!Q1277</f>
        <v>51</v>
      </c>
      <c r="H345" s="338">
        <f>+'Ark1'!R1277</f>
        <v>76</v>
      </c>
      <c r="I345" s="238">
        <f>+IF(H345=0,"",'Ark1'!AG1277)</f>
        <v>25.956788797732049</v>
      </c>
      <c r="J345" s="238">
        <f>+IF(H345=0,"",'Ark1'!AH1277)</f>
        <v>0</v>
      </c>
      <c r="K345" s="238"/>
      <c r="L345" s="238"/>
      <c r="M345" s="238"/>
      <c r="N345" s="237">
        <f>+IF(H345=0,"",'Ark1'!U1277)</f>
        <v>31.805263157894743</v>
      </c>
      <c r="O345" s="238"/>
      <c r="P345" s="238"/>
      <c r="Q345" s="238"/>
      <c r="R345" s="238"/>
      <c r="S345" s="238"/>
      <c r="T345" s="238">
        <f>+IF(H345=0,"",'Ark1'!T1277)</f>
        <v>7.3026315789473699</v>
      </c>
      <c r="U345" s="239">
        <f>+IF(H345=0,"",'Ark1'!W1277)</f>
        <v>17.10526315789474</v>
      </c>
      <c r="V345" s="239">
        <f>+IF(H345=0,"",'Ark1'!X1277)</f>
        <v>100</v>
      </c>
      <c r="W345" s="239">
        <f>+IF(H345=0,"",'Ark1'!Y1277)</f>
        <v>92.105263157894726</v>
      </c>
      <c r="X345" s="239">
        <f>+IF(H345=0,"",'Ark1'!Z1277)</f>
        <v>6.7422644707772816</v>
      </c>
      <c r="Y345" s="239">
        <f>+IF(H345=0,"",'Ark1'!Z1277)</f>
        <v>6.7422644707772816</v>
      </c>
      <c r="Z345" s="238">
        <f>+IF(H345=0,"",'Ark1'!AC1277)</f>
        <v>0</v>
      </c>
      <c r="AA345" s="239">
        <f>+IF(H345=0,"",'Ark1'!AE1277)</f>
        <v>0</v>
      </c>
      <c r="AB345" s="239">
        <f t="shared" ref="AB345:AB356" si="316">+IF(H345=0,"",+N345/C345)</f>
        <v>3.9756578947368428</v>
      </c>
      <c r="AC345" s="237">
        <f t="shared" si="292"/>
        <v>0.67105263157894735</v>
      </c>
      <c r="AD345" s="289"/>
      <c r="AE345" s="29"/>
      <c r="AF345" s="29"/>
      <c r="AG345" s="29"/>
      <c r="AH345" s="27"/>
      <c r="AI345" s="29"/>
      <c r="AJ345" s="29"/>
      <c r="AK345" s="28"/>
      <c r="AL345" s="28"/>
      <c r="AM345" s="28"/>
      <c r="AN345" s="29"/>
      <c r="AO345" s="28"/>
      <c r="AP345" s="28"/>
    </row>
    <row r="346" spans="1:70" s="244" customFormat="1" ht="15.6">
      <c r="A346" s="289"/>
      <c r="B346" s="289">
        <f>+'Ark1'!C1278</f>
        <v>2023</v>
      </c>
      <c r="C346" s="236">
        <f>+'Ark1'!L1278</f>
        <v>8</v>
      </c>
      <c r="D346" s="236" t="str">
        <f>VLOOKUP(C346,RNR!$F$16:$G$31,2)</f>
        <v>R</v>
      </c>
      <c r="E346" s="236">
        <f>+'Ark1'!D1278</f>
        <v>2</v>
      </c>
      <c r="F346" s="236" t="str">
        <f>VLOOKUP(E346,RNR!$D$2:$E$13,2)</f>
        <v>Feb</v>
      </c>
      <c r="G346" s="353">
        <f>+'Ark1'!Q1278</f>
        <v>108</v>
      </c>
      <c r="H346" s="338">
        <f>+'Ark1'!R1278</f>
        <v>158</v>
      </c>
      <c r="I346" s="238">
        <f>+IF(H346=0,"",'Ark1'!AG1278)</f>
        <v>29.732235712764211</v>
      </c>
      <c r="J346" s="238">
        <f>+IF(H346=0,"",'Ark1'!AH1278)</f>
        <v>0</v>
      </c>
      <c r="K346" s="238"/>
      <c r="L346" s="238"/>
      <c r="M346" s="238"/>
      <c r="N346" s="237">
        <f>+IF(H346=0,"",'Ark1'!U1278)</f>
        <v>30.036708860759475</v>
      </c>
      <c r="O346" s="238"/>
      <c r="P346" s="238"/>
      <c r="Q346" s="238"/>
      <c r="R346" s="238"/>
      <c r="S346" s="238"/>
      <c r="T346" s="238">
        <f>+IF(H346=0,"",'Ark1'!T1278)</f>
        <v>6.8417721518987351</v>
      </c>
      <c r="U346" s="239">
        <f>+IF(H346=0,"",'Ark1'!W1278)</f>
        <v>16.455696202531644</v>
      </c>
      <c r="V346" s="239">
        <f>+IF(H346=0,"",'Ark1'!X1278)</f>
        <v>98.734177215189888</v>
      </c>
      <c r="W346" s="239">
        <f>+IF(H346=0,"",'Ark1'!Y1278)</f>
        <v>93.03797468354432</v>
      </c>
      <c r="X346" s="239">
        <f>+IF(H346=0,"",'Ark1'!Z1278)</f>
        <v>4.9551833803564396</v>
      </c>
      <c r="Y346" s="239">
        <f>+IF(H346=0,"",'Ark1'!Z1278)</f>
        <v>4.9551833803564396</v>
      </c>
      <c r="Z346" s="238">
        <f>+IF(H346=0,"",'Ark1'!AC1278)</f>
        <v>0</v>
      </c>
      <c r="AA346" s="239">
        <f>+IF(H346=0,"",'Ark1'!AE1278)</f>
        <v>0</v>
      </c>
      <c r="AB346" s="239">
        <f t="shared" si="316"/>
        <v>3.7545886075949344</v>
      </c>
      <c r="AC346" s="237">
        <f t="shared" si="292"/>
        <v>0.68354430379746833</v>
      </c>
      <c r="AD346" s="289"/>
      <c r="AE346" s="29"/>
      <c r="AF346" s="29"/>
      <c r="AG346" s="29"/>
      <c r="AH346" s="27"/>
      <c r="AI346" s="29"/>
      <c r="AJ346" s="29"/>
      <c r="AK346" s="28"/>
      <c r="AL346" s="28"/>
      <c r="AM346" s="28"/>
      <c r="AN346" s="29"/>
      <c r="AO346" s="28"/>
      <c r="AP346" s="28"/>
    </row>
    <row r="347" spans="1:70" s="244" customFormat="1" ht="15.6">
      <c r="A347" s="289"/>
      <c r="B347" s="289">
        <f>+'Ark1'!C1279</f>
        <v>2023</v>
      </c>
      <c r="C347" s="236">
        <f>+'Ark1'!L1279</f>
        <v>8</v>
      </c>
      <c r="D347" s="236" t="str">
        <f>VLOOKUP(C347,RNR!$F$16:$G$31,2)</f>
        <v>R</v>
      </c>
      <c r="E347" s="236">
        <f>+'Ark1'!D1279</f>
        <v>3</v>
      </c>
      <c r="F347" s="236" t="str">
        <f>VLOOKUP(E347,RNR!$D$2:$E$13,2)</f>
        <v>Mar</v>
      </c>
      <c r="G347" s="353">
        <f>+'Ark1'!Q1279</f>
        <v>677</v>
      </c>
      <c r="H347" s="338">
        <f>+'Ark1'!R1279</f>
        <v>977</v>
      </c>
      <c r="I347" s="238">
        <f>+IF(H347=0,"",'Ark1'!AG1279)</f>
        <v>30.216655512773677</v>
      </c>
      <c r="J347" s="238">
        <f>+IF(H347=0,"",'Ark1'!AH1279)</f>
        <v>1.9447287615148408</v>
      </c>
      <c r="K347" s="238"/>
      <c r="L347" s="238"/>
      <c r="M347" s="238"/>
      <c r="N347" s="237">
        <f>+IF(H347=0,"",'Ark1'!U1279)</f>
        <v>30.547492323439144</v>
      </c>
      <c r="O347" s="238"/>
      <c r="P347" s="238"/>
      <c r="Q347" s="238"/>
      <c r="R347" s="238"/>
      <c r="S347" s="238"/>
      <c r="T347" s="238">
        <f>+IF(H347=0,"",'Ark1'!T1279)</f>
        <v>6.9713408393039922</v>
      </c>
      <c r="U347" s="239">
        <f>+IF(H347=0,"",'Ark1'!W1279)</f>
        <v>16.069600818833162</v>
      </c>
      <c r="V347" s="239">
        <f>+IF(H347=0,"",'Ark1'!X1279)</f>
        <v>99.897645854657114</v>
      </c>
      <c r="W347" s="239">
        <f>+IF(H347=0,"",'Ark1'!Y1279)</f>
        <v>93.142272262026594</v>
      </c>
      <c r="X347" s="239">
        <f>+IF(H347=0,"",'Ark1'!Z1279)</f>
        <v>5.6624222690569059</v>
      </c>
      <c r="Y347" s="239">
        <f>+IF(H347=0,"",'Ark1'!Z1279)</f>
        <v>5.6624222690569059</v>
      </c>
      <c r="Z347" s="238">
        <f>+IF(H347=0,"",'Ark1'!AC1279)</f>
        <v>0</v>
      </c>
      <c r="AA347" s="239">
        <f>+IF(H347=0,"",'Ark1'!AE1279)</f>
        <v>0</v>
      </c>
      <c r="AB347" s="239">
        <f t="shared" si="316"/>
        <v>3.818436540429893</v>
      </c>
      <c r="AC347" s="237">
        <f t="shared" si="292"/>
        <v>0.69293756397134088</v>
      </c>
      <c r="AD347" s="289"/>
      <c r="AE347" s="29"/>
      <c r="AF347" s="29"/>
      <c r="AG347" s="29"/>
      <c r="AH347" s="27"/>
      <c r="AI347" s="29"/>
      <c r="AJ347" s="29"/>
      <c r="AK347" s="28"/>
      <c r="AL347" s="28"/>
      <c r="AM347" s="28"/>
      <c r="AN347" s="29"/>
      <c r="AO347" s="28"/>
      <c r="AP347" s="28"/>
    </row>
    <row r="348" spans="1:70" ht="15.6">
      <c r="A348" s="289"/>
      <c r="B348" s="289">
        <f>+'Ark1'!C1280</f>
        <v>2023</v>
      </c>
      <c r="C348" s="236">
        <f>+'Ark1'!L1280</f>
        <v>8</v>
      </c>
      <c r="D348" s="236" t="str">
        <f>VLOOKUP(C348,RNR!$F$16:$G$31,2)</f>
        <v>R</v>
      </c>
      <c r="E348" s="236">
        <f>+'Ark1'!D1280</f>
        <v>4</v>
      </c>
      <c r="F348" s="236" t="str">
        <f>VLOOKUP(E348,RNR!$D$2:$E$13,2)</f>
        <v>Apr</v>
      </c>
      <c r="G348" s="353">
        <f>+'Ark1'!Q1280</f>
        <v>86</v>
      </c>
      <c r="H348" s="338">
        <f>+'Ark1'!R1280</f>
        <v>162</v>
      </c>
      <c r="I348" s="238">
        <f>+IF(H348=0,"",'Ark1'!AG1280)</f>
        <v>29.399912664424555</v>
      </c>
      <c r="J348" s="238">
        <f>+IF(H348=0,"",'Ark1'!AH1280)</f>
        <v>1.8518518518518521</v>
      </c>
      <c r="K348" s="238"/>
      <c r="L348" s="238"/>
      <c r="M348" s="238"/>
      <c r="N348" s="237">
        <f>+IF(H348=0,"",'Ark1'!U1280)</f>
        <v>23.688888888888886</v>
      </c>
      <c r="O348" s="238"/>
      <c r="P348" s="238"/>
      <c r="Q348" s="238"/>
      <c r="R348" s="238"/>
      <c r="S348" s="238"/>
      <c r="T348" s="238">
        <f>+IF(H348=0,"",'Ark1'!T1280)</f>
        <v>5.9444444444444438</v>
      </c>
      <c r="U348" s="239">
        <f>+IF(H348=0,"",'Ark1'!W1280)</f>
        <v>10.493827160493828</v>
      </c>
      <c r="V348" s="239">
        <f>+IF(H348=0,"",'Ark1'!X1280)</f>
        <v>84.567901234567884</v>
      </c>
      <c r="W348" s="239">
        <f>+IF(H348=0,"",'Ark1'!Y1280)</f>
        <v>46.296296296296305</v>
      </c>
      <c r="X348" s="239">
        <f>+IF(H348=0,"",'Ark1'!Z1280)</f>
        <v>7.5753987793822812</v>
      </c>
      <c r="Y348" s="239">
        <f>+IF(H348=0,"",'Ark1'!Z1280)</f>
        <v>7.5753987793822812</v>
      </c>
      <c r="Z348" s="238">
        <f>+IF(H348=0,"",'Ark1'!AC1280)</f>
        <v>0</v>
      </c>
      <c r="AA348" s="239">
        <f>+IF(H348=0,"",'Ark1'!AE1280)</f>
        <v>0</v>
      </c>
      <c r="AB348" s="239">
        <f t="shared" si="316"/>
        <v>2.9611111111111108</v>
      </c>
      <c r="AC348" s="237">
        <f t="shared" si="292"/>
        <v>0.53086419753086422</v>
      </c>
      <c r="AD348" s="289"/>
      <c r="AG348" s="29"/>
      <c r="AH348" s="27"/>
    </row>
    <row r="349" spans="1:70" ht="15.6">
      <c r="A349" s="289"/>
      <c r="B349" s="289">
        <f>+'Ark1'!C1281</f>
        <v>2023</v>
      </c>
      <c r="C349" s="236">
        <f>+'Ark1'!L1281</f>
        <v>8</v>
      </c>
      <c r="D349" s="236" t="str">
        <f>VLOOKUP(C349,RNR!$F$16:$G$31,2)</f>
        <v>R</v>
      </c>
      <c r="E349" s="236">
        <f>+'Ark1'!D1281</f>
        <v>5</v>
      </c>
      <c r="F349" s="236" t="str">
        <f>VLOOKUP(E349,RNR!$D$2:$E$13,2)</f>
        <v>Mai</v>
      </c>
      <c r="G349" s="353">
        <f>+'Ark1'!Q1281</f>
        <v>204</v>
      </c>
      <c r="H349" s="338">
        <f>+'Ark1'!R1281</f>
        <v>400</v>
      </c>
      <c r="I349" s="238">
        <f>+IF(H349=0,"",'Ark1'!AG1281)</f>
        <v>30.809947278345781</v>
      </c>
      <c r="J349" s="238">
        <f>+IF(H349=0,"",'Ark1'!AH1281)</f>
        <v>0.75</v>
      </c>
      <c r="K349" s="238"/>
      <c r="L349" s="238"/>
      <c r="M349" s="238"/>
      <c r="N349" s="237">
        <f>+IF(H349=0,"",'Ark1'!U1281)</f>
        <v>25.698500000000003</v>
      </c>
      <c r="O349" s="238"/>
      <c r="P349" s="238"/>
      <c r="Q349" s="238"/>
      <c r="R349" s="238"/>
      <c r="S349" s="238"/>
      <c r="T349" s="238">
        <f>+IF(H349=0,"",'Ark1'!T1281)</f>
        <v>5.9225000000000003</v>
      </c>
      <c r="U349" s="239">
        <f>+IF(H349=0,"",'Ark1'!W1281)</f>
        <v>10.25</v>
      </c>
      <c r="V349" s="239">
        <f>+IF(H349=0,"",'Ark1'!X1281)</f>
        <v>94.75</v>
      </c>
      <c r="W349" s="239">
        <f>+IF(H349=0,"",'Ark1'!Y1281)</f>
        <v>60</v>
      </c>
      <c r="X349" s="239">
        <f>+IF(H349=0,"",'Ark1'!Z1281)</f>
        <v>6.7989041580242686</v>
      </c>
      <c r="Y349" s="239">
        <f>+IF(H349=0,"",'Ark1'!Z1281)</f>
        <v>6.7989041580242686</v>
      </c>
      <c r="Z349" s="238">
        <f>+IF(H349=0,"",'Ark1'!AC1281)</f>
        <v>0</v>
      </c>
      <c r="AA349" s="239">
        <f>+IF(H349=0,"",'Ark1'!AE1281)</f>
        <v>0</v>
      </c>
      <c r="AB349" s="239">
        <f t="shared" si="316"/>
        <v>3.2123125000000003</v>
      </c>
      <c r="AC349" s="237">
        <f t="shared" si="292"/>
        <v>0.51</v>
      </c>
      <c r="AD349" s="289"/>
      <c r="AG349" s="29"/>
      <c r="AH349" s="27"/>
    </row>
    <row r="350" spans="1:70" ht="15.6">
      <c r="A350" s="289"/>
      <c r="B350" s="289">
        <f>+'Ark1'!C1282</f>
        <v>2023</v>
      </c>
      <c r="C350" s="236">
        <f>+'Ark1'!L1282</f>
        <v>8</v>
      </c>
      <c r="D350" s="236" t="str">
        <f>VLOOKUP(C350,RNR!$F$16:$G$31,2)</f>
        <v>R</v>
      </c>
      <c r="E350" s="236">
        <f>+'Ark1'!D1282</f>
        <v>6</v>
      </c>
      <c r="F350" s="236" t="str">
        <f>VLOOKUP(E350,RNR!$D$2:$E$13,2)</f>
        <v>Jun</v>
      </c>
      <c r="G350" s="353">
        <f>+'Ark1'!Q1282</f>
        <v>157</v>
      </c>
      <c r="H350" s="338">
        <f>+'Ark1'!R1282</f>
        <v>284</v>
      </c>
      <c r="I350" s="238">
        <f>+IF(H350=0,"",'Ark1'!AG1282)</f>
        <v>28.514833173041374</v>
      </c>
      <c r="J350" s="238">
        <f>+IF(H350=0,"",'Ark1'!AH1282)</f>
        <v>2.8169014084507031</v>
      </c>
      <c r="K350" s="238"/>
      <c r="L350" s="238"/>
      <c r="M350" s="238"/>
      <c r="N350" s="237">
        <f>+IF(H350=0,"",'Ark1'!U1282)</f>
        <v>27.14330985915494</v>
      </c>
      <c r="O350" s="238"/>
      <c r="P350" s="238"/>
      <c r="Q350" s="238"/>
      <c r="R350" s="238"/>
      <c r="S350" s="238"/>
      <c r="T350" s="238">
        <f>+IF(H350=0,"",'Ark1'!T1282)</f>
        <v>6.4119718309859133</v>
      </c>
      <c r="U350" s="239">
        <f>+IF(H350=0,"",'Ark1'!W1282)</f>
        <v>12.676056338028172</v>
      </c>
      <c r="V350" s="239">
        <f>+IF(H350=0,"",'Ark1'!X1282)</f>
        <v>97.183098591549296</v>
      </c>
      <c r="W350" s="239">
        <f>+IF(H350=0,"",'Ark1'!Y1282)</f>
        <v>70.774647887323923</v>
      </c>
      <c r="X350" s="239">
        <f>+IF(H350=0,"",'Ark1'!Z1282)</f>
        <v>6.7499027871800301</v>
      </c>
      <c r="Y350" s="239">
        <f>+IF(H350=0,"",'Ark1'!Z1282)</f>
        <v>6.7499027871800301</v>
      </c>
      <c r="Z350" s="238">
        <f>+IF(H350=0,"",'Ark1'!AC1282)</f>
        <v>0</v>
      </c>
      <c r="AA350" s="239">
        <f>+IF(H350=0,"",'Ark1'!AE1282)</f>
        <v>0</v>
      </c>
      <c r="AB350" s="239">
        <f t="shared" si="316"/>
        <v>3.3929137323943674</v>
      </c>
      <c r="AC350" s="237">
        <f t="shared" si="292"/>
        <v>0.55281690140845074</v>
      </c>
      <c r="AD350" s="289"/>
      <c r="AG350" s="29"/>
      <c r="AH350" s="27"/>
    </row>
    <row r="351" spans="1:70" ht="15.6">
      <c r="A351" s="289"/>
      <c r="B351" s="289">
        <f>+'Ark1'!C1283</f>
        <v>2023</v>
      </c>
      <c r="C351" s="236">
        <f>+'Ark1'!L1283</f>
        <v>8</v>
      </c>
      <c r="D351" s="236" t="str">
        <f>VLOOKUP(C351,RNR!$F$16:$G$31,2)</f>
        <v>R</v>
      </c>
      <c r="E351" s="236">
        <f>+'Ark1'!D1283</f>
        <v>7</v>
      </c>
      <c r="F351" s="236" t="str">
        <f>VLOOKUP(E351,RNR!$D$2:$E$13,2)</f>
        <v>Jul</v>
      </c>
      <c r="G351" s="353">
        <f>+'Ark1'!Q1283</f>
        <v>36</v>
      </c>
      <c r="H351" s="338">
        <f>+'Ark1'!R1283</f>
        <v>84</v>
      </c>
      <c r="I351" s="238">
        <f>+IF(H351=0,"",'Ark1'!AG1283)</f>
        <v>29.554821223034946</v>
      </c>
      <c r="J351" s="238">
        <f>+IF(H351=0,"",'Ark1'!AH1283)</f>
        <v>0</v>
      </c>
      <c r="K351" s="238"/>
      <c r="L351" s="238"/>
      <c r="M351" s="238"/>
      <c r="N351" s="237">
        <f>+IF(H351=0,"",'Ark1'!U1283)</f>
        <v>28.428571428571423</v>
      </c>
      <c r="O351" s="238"/>
      <c r="P351" s="238"/>
      <c r="Q351" s="238"/>
      <c r="R351" s="238"/>
      <c r="S351" s="238"/>
      <c r="T351" s="238">
        <f>+IF(H351=0,"",'Ark1'!T1283)</f>
        <v>6.1190476190476177</v>
      </c>
      <c r="U351" s="239">
        <f>+IF(H351=0,"",'Ark1'!W1283)</f>
        <v>9.5238095238095273</v>
      </c>
      <c r="V351" s="239">
        <f>+IF(H351=0,"",'Ark1'!X1283)</f>
        <v>98.809523809523824</v>
      </c>
      <c r="W351" s="239">
        <f>+IF(H351=0,"",'Ark1'!Y1283)</f>
        <v>75</v>
      </c>
      <c r="X351" s="239">
        <f>+IF(H351=0,"",'Ark1'!Z1283)</f>
        <v>6.9983258445038476</v>
      </c>
      <c r="Y351" s="239">
        <f>+IF(H351=0,"",'Ark1'!Z1283)</f>
        <v>6.9983258445038476</v>
      </c>
      <c r="Z351" s="238">
        <f>+IF(H351=0,"",'Ark1'!AC1283)</f>
        <v>0</v>
      </c>
      <c r="AA351" s="239">
        <f>+IF(H351=0,"",'Ark1'!AE1283)</f>
        <v>0</v>
      </c>
      <c r="AB351" s="239">
        <f t="shared" si="316"/>
        <v>3.5535714285714279</v>
      </c>
      <c r="AC351" s="237">
        <f t="shared" si="292"/>
        <v>0.42857142857142855</v>
      </c>
      <c r="AD351" s="289"/>
      <c r="AG351" s="29"/>
      <c r="AH351" s="27"/>
    </row>
    <row r="352" spans="1:70" ht="15.6">
      <c r="A352" s="289"/>
      <c r="B352" s="289">
        <f>+'Ark1'!C1284</f>
        <v>2023</v>
      </c>
      <c r="C352" s="236">
        <f>+'Ark1'!L1284</f>
        <v>8</v>
      </c>
      <c r="D352" s="236" t="str">
        <f>VLOOKUP(C352,RNR!$F$16:$G$31,2)</f>
        <v>R</v>
      </c>
      <c r="E352" s="236">
        <f>+'Ark1'!D1284</f>
        <v>8</v>
      </c>
      <c r="F352" s="236" t="str">
        <f>VLOOKUP(E352,RNR!$D$2:$E$13,2)</f>
        <v>Aug</v>
      </c>
      <c r="G352" s="353">
        <f>+'Ark1'!Q1284</f>
        <v>771</v>
      </c>
      <c r="H352" s="338">
        <f>+'Ark1'!R1284</f>
        <v>1425</v>
      </c>
      <c r="I352" s="238">
        <f>+IF(H352=0,"",'Ark1'!AG1284)</f>
        <v>25.102467922358422</v>
      </c>
      <c r="J352" s="238">
        <f>+IF(H352=0,"",'Ark1'!AH1284)</f>
        <v>3.3684210526315783</v>
      </c>
      <c r="K352" s="238"/>
      <c r="L352" s="238"/>
      <c r="M352" s="238"/>
      <c r="N352" s="237">
        <f>+IF(H352=0,"",'Ark1'!U1284)</f>
        <v>28.980561403508808</v>
      </c>
      <c r="O352" s="238"/>
      <c r="P352" s="238"/>
      <c r="Q352" s="238"/>
      <c r="R352" s="238"/>
      <c r="S352" s="238"/>
      <c r="T352" s="238">
        <f>+IF(H352=0,"",'Ark1'!T1284)</f>
        <v>6.3733333333333348</v>
      </c>
      <c r="U352" s="239">
        <f>+IF(H352=0,"",'Ark1'!W1284)</f>
        <v>11.929824561403512</v>
      </c>
      <c r="V352" s="239">
        <f>+IF(H352=0,"",'Ark1'!X1284)</f>
        <v>97.75438596491226</v>
      </c>
      <c r="W352" s="239">
        <f>+IF(H352=0,"",'Ark1'!Y1284)</f>
        <v>82.456140350877206</v>
      </c>
      <c r="X352" s="239">
        <f>+IF(H352=0,"",'Ark1'!Z1284)</f>
        <v>6.2193095770068583</v>
      </c>
      <c r="Y352" s="239">
        <f>+IF(H352=0,"",'Ark1'!Z1284)</f>
        <v>6.2193095770068583</v>
      </c>
      <c r="Z352" s="238">
        <f>+IF(H352=0,"",'Ark1'!AC1284)</f>
        <v>0</v>
      </c>
      <c r="AA352" s="239">
        <f>+IF(H352=0,"",'Ark1'!AE1284)</f>
        <v>0</v>
      </c>
      <c r="AB352" s="239">
        <f t="shared" si="316"/>
        <v>3.622570175438601</v>
      </c>
      <c r="AC352" s="237">
        <f t="shared" si="292"/>
        <v>0.54105263157894734</v>
      </c>
      <c r="AD352" s="289"/>
      <c r="AG352" s="29"/>
      <c r="AH352" s="27"/>
    </row>
    <row r="353" spans="1:70" ht="15.6">
      <c r="A353" s="289"/>
      <c r="B353" s="289">
        <f>+'Ark1'!C1285</f>
        <v>2023</v>
      </c>
      <c r="C353" s="236">
        <f>+'Ark1'!L1285</f>
        <v>8</v>
      </c>
      <c r="D353" s="236" t="str">
        <f>VLOOKUP(C353,RNR!$F$16:$G$31,2)</f>
        <v>R</v>
      </c>
      <c r="E353" s="236">
        <f>+'Ark1'!D1285</f>
        <v>9</v>
      </c>
      <c r="F353" s="236" t="str">
        <f>VLOOKUP(E353,RNR!$D$2:$E$13,2)</f>
        <v>Sep</v>
      </c>
      <c r="G353" s="353">
        <f>+'Ark1'!Q1285</f>
        <v>835</v>
      </c>
      <c r="H353" s="338">
        <f>+'Ark1'!R1285</f>
        <v>1523</v>
      </c>
      <c r="I353" s="238">
        <f>+IF(H353=0,"",'Ark1'!AG1285)</f>
        <v>25.23609789325381</v>
      </c>
      <c r="J353" s="238">
        <f>+IF(H353=0,"",'Ark1'!AH1285)</f>
        <v>3.8739330269205512</v>
      </c>
      <c r="K353" s="238"/>
      <c r="L353" s="238"/>
      <c r="M353" s="238"/>
      <c r="N353" s="237">
        <f>+IF(H353=0,"",'Ark1'!U1285)</f>
        <v>28.850361129349928</v>
      </c>
      <c r="O353" s="238"/>
      <c r="P353" s="238"/>
      <c r="Q353" s="238"/>
      <c r="R353" s="238"/>
      <c r="S353" s="238"/>
      <c r="T353" s="238">
        <f>+IF(H353=0,"",'Ark1'!T1285)</f>
        <v>6.6913985554825999</v>
      </c>
      <c r="U353" s="239">
        <f>+IF(H353=0,"",'Ark1'!W1285)</f>
        <v>18.319107025607352</v>
      </c>
      <c r="V353" s="239">
        <f>+IF(H353=0,"",'Ark1'!X1285)</f>
        <v>98.752462245567941</v>
      </c>
      <c r="W353" s="239">
        <f>+IF(H353=0,"",'Ark1'!Y1285)</f>
        <v>82.928430728824708</v>
      </c>
      <c r="X353" s="239">
        <f>+IF(H353=0,"",'Ark1'!Z1285)</f>
        <v>5.8064122919514389</v>
      </c>
      <c r="Y353" s="239">
        <f>+IF(H353=0,"",'Ark1'!Z1285)</f>
        <v>5.8064122919514389</v>
      </c>
      <c r="Z353" s="238">
        <f>+IF(H353=0,"",'Ark1'!AC1285)</f>
        <v>0</v>
      </c>
      <c r="AA353" s="239">
        <f>+IF(H353=0,"",'Ark1'!AE1285)</f>
        <v>0</v>
      </c>
      <c r="AB353" s="239">
        <f t="shared" si="316"/>
        <v>3.6062951411687409</v>
      </c>
      <c r="AC353" s="237">
        <f t="shared" si="292"/>
        <v>0.54826001313197636</v>
      </c>
      <c r="AD353" s="289"/>
      <c r="AG353" s="29"/>
      <c r="AH353" s="27"/>
    </row>
    <row r="354" spans="1:70" ht="15.6">
      <c r="A354" s="289"/>
      <c r="B354" s="289">
        <f>+'Ark1'!C1286</f>
        <v>2023</v>
      </c>
      <c r="C354" s="236">
        <f>+'Ark1'!L1286</f>
        <v>8</v>
      </c>
      <c r="D354" s="236" t="str">
        <f>VLOOKUP(C354,RNR!$F$16:$G$31,2)</f>
        <v>R</v>
      </c>
      <c r="E354" s="236">
        <f>+'Ark1'!D1286</f>
        <v>10</v>
      </c>
      <c r="F354" s="236" t="str">
        <f>VLOOKUP(E354,RNR!$D$2:$E$13,2)</f>
        <v>Okt</v>
      </c>
      <c r="G354" s="353">
        <f>+'Ark1'!Q1286</f>
        <v>2307</v>
      </c>
      <c r="H354" s="338">
        <f>+'Ark1'!R1286</f>
        <v>4748</v>
      </c>
      <c r="I354" s="238">
        <f>+IF(H354=0,"",'Ark1'!AG1286)</f>
        <v>28.02796673474047</v>
      </c>
      <c r="J354" s="238">
        <f>+IF(H354=0,"",'Ark1'!AH1286)</f>
        <v>2.7801179443976407</v>
      </c>
      <c r="K354" s="238"/>
      <c r="L354" s="238"/>
      <c r="M354" s="238"/>
      <c r="N354" s="237">
        <f>+IF(H354=0,"",'Ark1'!U1286)</f>
        <v>29.104865206402632</v>
      </c>
      <c r="O354" s="238"/>
      <c r="P354" s="238"/>
      <c r="Q354" s="238"/>
      <c r="R354" s="238"/>
      <c r="S354" s="238"/>
      <c r="T354" s="238">
        <f>+IF(H354=0,"",'Ark1'!T1286)</f>
        <v>6.6044650379106988</v>
      </c>
      <c r="U354" s="239">
        <f>+IF(H354=0,"",'Ark1'!W1286)</f>
        <v>14.469250210614996</v>
      </c>
      <c r="V354" s="239">
        <f>+IF(H354=0,"",'Ark1'!X1286)</f>
        <v>99.157540016849183</v>
      </c>
      <c r="W354" s="239">
        <f>+IF(H354=0,"",'Ark1'!Y1286)</f>
        <v>87.657961246840799</v>
      </c>
      <c r="X354" s="239">
        <f>+IF(H354=0,"",'Ark1'!Z1286)</f>
        <v>5.2222568532656624</v>
      </c>
      <c r="Y354" s="239">
        <f>+IF(H354=0,"",'Ark1'!Z1286)</f>
        <v>5.2222568532656624</v>
      </c>
      <c r="Z354" s="238">
        <f>+IF(H354=0,"",'Ark1'!AC1286)</f>
        <v>0</v>
      </c>
      <c r="AA354" s="239">
        <f>+IF(H354=0,"",'Ark1'!AE1286)</f>
        <v>0</v>
      </c>
      <c r="AB354" s="239">
        <f t="shared" si="316"/>
        <v>3.638108150800329</v>
      </c>
      <c r="AC354" s="237">
        <f t="shared" si="292"/>
        <v>0.48588879528222412</v>
      </c>
      <c r="AD354" s="289"/>
      <c r="AG354" s="29"/>
      <c r="AH354" s="27"/>
    </row>
    <row r="355" spans="1:70" ht="15.6">
      <c r="A355" s="289"/>
      <c r="B355" s="289">
        <f>+'Ark1'!C1287</f>
        <v>2023</v>
      </c>
      <c r="C355" s="236">
        <f>+'Ark1'!L1287</f>
        <v>8</v>
      </c>
      <c r="D355" s="236" t="str">
        <f>VLOOKUP(C355,RNR!$F$16:$G$31,2)</f>
        <v>R</v>
      </c>
      <c r="E355" s="236">
        <f>+'Ark1'!D1287</f>
        <v>11</v>
      </c>
      <c r="F355" s="236" t="str">
        <f>VLOOKUP(E355,RNR!$D$2:$E$13,2)</f>
        <v>Nov</v>
      </c>
      <c r="G355" s="353">
        <f>+'Ark1'!Q1287</f>
        <v>1274</v>
      </c>
      <c r="H355" s="338">
        <f>+'Ark1'!R1287</f>
        <v>2592</v>
      </c>
      <c r="I355" s="238">
        <f>+IF(H355=0,"",'Ark1'!AG1287)</f>
        <v>32.298952000745622</v>
      </c>
      <c r="J355" s="238">
        <f>+IF(H355=0,"",'Ark1'!AH1287)</f>
        <v>3.2021604938271606</v>
      </c>
      <c r="K355" s="238"/>
      <c r="L355" s="238"/>
      <c r="M355" s="238"/>
      <c r="N355" s="237">
        <f>+IF(H355=0,"",'Ark1'!U1287)</f>
        <v>28.610416666666644</v>
      </c>
      <c r="O355" s="238"/>
      <c r="P355" s="238"/>
      <c r="Q355" s="238"/>
      <c r="R355" s="238"/>
      <c r="S355" s="238"/>
      <c r="T355" s="238">
        <f>+IF(H355=0,"",'Ark1'!T1287)</f>
        <v>6.5092592592592604</v>
      </c>
      <c r="U355" s="239">
        <f>+IF(H355=0,"",'Ark1'!W1287)</f>
        <v>12.229938271604938</v>
      </c>
      <c r="V355" s="239">
        <f>+IF(H355=0,"",'Ark1'!X1287)</f>
        <v>98.495370370370367</v>
      </c>
      <c r="W355" s="239">
        <f>+IF(H355=0,"",'Ark1'!Y1287)</f>
        <v>84.837962962962976</v>
      </c>
      <c r="X355" s="239">
        <f>+IF(H355=0,"",'Ark1'!Z1287)</f>
        <v>5.2309088048976191</v>
      </c>
      <c r="Y355" s="239">
        <f>+IF(H355=0,"",'Ark1'!Z1287)</f>
        <v>5.2309088048976191</v>
      </c>
      <c r="Z355" s="238">
        <f>+IF(H355=0,"",'Ark1'!AC1287)</f>
        <v>0</v>
      </c>
      <c r="AA355" s="239">
        <f>+IF(H355=0,"",'Ark1'!AE1287)</f>
        <v>0</v>
      </c>
      <c r="AB355" s="239">
        <f t="shared" si="316"/>
        <v>3.5763020833333306</v>
      </c>
      <c r="AC355" s="237">
        <f t="shared" si="292"/>
        <v>0.49151234567901236</v>
      </c>
      <c r="AD355" s="289"/>
      <c r="AG355" s="29"/>
      <c r="AH355" s="27"/>
    </row>
    <row r="356" spans="1:70" ht="15.6">
      <c r="A356" s="289"/>
      <c r="B356" s="289">
        <f>+'Ark1'!C1288</f>
        <v>2023</v>
      </c>
      <c r="C356" s="236">
        <f>+'Ark1'!L1288</f>
        <v>8</v>
      </c>
      <c r="D356" s="236" t="str">
        <f>VLOOKUP(C356,RNR!$F$16:$G$31,2)</f>
        <v>R</v>
      </c>
      <c r="E356" s="236">
        <f>+'Ark1'!D1288</f>
        <v>12</v>
      </c>
      <c r="F356" s="236" t="str">
        <f>VLOOKUP(E356,RNR!$D$2:$E$13,2)</f>
        <v>Des</v>
      </c>
      <c r="G356" s="353">
        <f>+'Ark1'!Q1288</f>
        <v>77</v>
      </c>
      <c r="H356" s="338">
        <f>+'Ark1'!R1288</f>
        <v>118</v>
      </c>
      <c r="I356" s="238">
        <f>+IF(H356=0,"",'Ark1'!AG1288)</f>
        <v>34.172679971417942</v>
      </c>
      <c r="J356" s="238">
        <f>+IF(H356=0,"",'Ark1'!AH1288)</f>
        <v>0</v>
      </c>
      <c r="K356" s="238"/>
      <c r="L356" s="238"/>
      <c r="M356" s="238"/>
      <c r="N356" s="237">
        <f>+IF(H356=0,"",'Ark1'!U1288)</f>
        <v>28.775423728813593</v>
      </c>
      <c r="O356" s="238"/>
      <c r="P356" s="238"/>
      <c r="Q356" s="238"/>
      <c r="R356" s="238"/>
      <c r="S356" s="238"/>
      <c r="T356" s="238">
        <f>+IF(H356=0,"",'Ark1'!T1288)</f>
        <v>6.8305084745762707</v>
      </c>
      <c r="U356" s="239">
        <f>+IF(H356=0,"",'Ark1'!W1288)</f>
        <v>11.016949152542374</v>
      </c>
      <c r="V356" s="239">
        <f>+IF(H356=0,"",'Ark1'!X1288)</f>
        <v>98.305084745762727</v>
      </c>
      <c r="W356" s="239">
        <f>+IF(H356=0,"",'Ark1'!Y1288)</f>
        <v>89.830508474576263</v>
      </c>
      <c r="X356" s="239">
        <f>+IF(H356=0,"",'Ark1'!Z1288)</f>
        <v>5.3139237703792892</v>
      </c>
      <c r="Y356" s="239">
        <f>+IF(H356=0,"",'Ark1'!Z1288)</f>
        <v>5.3139237703792892</v>
      </c>
      <c r="Z356" s="238">
        <f>+IF(H356=0,"",'Ark1'!AC1288)</f>
        <v>0</v>
      </c>
      <c r="AA356" s="239">
        <f>+IF(H356=0,"",'Ark1'!AE1288)</f>
        <v>0</v>
      </c>
      <c r="AB356" s="239">
        <f t="shared" si="316"/>
        <v>3.5969279661016991</v>
      </c>
      <c r="AC356" s="237">
        <f t="shared" si="292"/>
        <v>0.65254237288135597</v>
      </c>
      <c r="AD356" s="289"/>
      <c r="AG356" s="29"/>
      <c r="AH356" s="27"/>
    </row>
    <row r="357" spans="1:70" s="532" customFormat="1" ht="15" customHeight="1">
      <c r="A357" s="289"/>
      <c r="B357" s="289"/>
      <c r="C357" s="289"/>
      <c r="D357" s="368"/>
      <c r="E357" s="368"/>
      <c r="F357" s="368"/>
      <c r="G357" s="368"/>
      <c r="H357" s="368"/>
      <c r="I357" s="289"/>
      <c r="J357" s="289"/>
      <c r="K357" s="289"/>
      <c r="L357" s="289"/>
      <c r="M357" s="289"/>
      <c r="N357" s="289"/>
      <c r="O357" s="289"/>
      <c r="P357" s="289"/>
      <c r="Q357" s="289"/>
      <c r="R357" s="289"/>
      <c r="S357" s="289"/>
      <c r="T357" s="289"/>
      <c r="U357" s="289"/>
      <c r="V357" s="289"/>
      <c r="W357" s="289"/>
      <c r="X357" s="289"/>
      <c r="Y357" s="289"/>
      <c r="Z357" s="289"/>
      <c r="AA357" s="289"/>
      <c r="AB357" s="289"/>
      <c r="AC357" s="289"/>
      <c r="AD357" s="289"/>
      <c r="AE357" s="219"/>
      <c r="AF357" s="29"/>
      <c r="AG357" s="29"/>
      <c r="AH357" s="27"/>
      <c r="AI357" s="220"/>
      <c r="BF357" s="232"/>
    </row>
    <row r="358" spans="1:70" s="532" customFormat="1" ht="15" customHeight="1">
      <c r="A358" s="289"/>
      <c r="B358" s="289"/>
      <c r="C358" s="330" t="s">
        <v>0</v>
      </c>
      <c r="D358" s="368"/>
      <c r="E358" s="539" t="str">
        <f>+D363</f>
        <v>R+</v>
      </c>
      <c r="F358" s="368"/>
      <c r="G358" s="368"/>
      <c r="H358" s="367">
        <f>SUM(H364:H378)</f>
        <v>10244</v>
      </c>
      <c r="I358" s="290"/>
      <c r="J358" s="290"/>
      <c r="K358" s="290"/>
      <c r="L358" s="290"/>
      <c r="M358" s="290"/>
      <c r="N358" s="265">
        <f>+Klasse!M372</f>
        <v>0</v>
      </c>
      <c r="O358" s="289"/>
      <c r="P358" s="289"/>
      <c r="Q358" s="289"/>
      <c r="R358" s="289"/>
      <c r="S358" s="289"/>
      <c r="T358" s="289"/>
      <c r="U358" s="291"/>
      <c r="V358" s="291"/>
      <c r="W358" s="291"/>
      <c r="X358" s="291"/>
      <c r="Y358" s="291"/>
      <c r="Z358" s="289"/>
      <c r="AA358" s="291"/>
      <c r="AB358" s="265" t="e">
        <f>+N358/#REF!</f>
        <v>#REF!</v>
      </c>
      <c r="AC358" s="290"/>
      <c r="AD358" s="289"/>
      <c r="AE358" s="219"/>
      <c r="AF358" s="29"/>
      <c r="AG358" s="29"/>
      <c r="AH358" s="27"/>
      <c r="AI358" s="220"/>
      <c r="BF358" s="232"/>
    </row>
    <row r="359" spans="1:70" s="532" customFormat="1" ht="15" customHeight="1">
      <c r="A359" s="289"/>
      <c r="B359" s="289"/>
      <c r="C359" s="289"/>
      <c r="D359" s="368"/>
      <c r="E359" s="368"/>
      <c r="F359" s="368"/>
      <c r="G359" s="368"/>
      <c r="H359" s="368"/>
      <c r="I359" s="290"/>
      <c r="J359" s="290"/>
      <c r="K359" s="290"/>
      <c r="L359" s="290"/>
      <c r="M359" s="290"/>
      <c r="N359" s="289"/>
      <c r="O359" s="289"/>
      <c r="P359" s="289"/>
      <c r="Q359" s="289"/>
      <c r="R359" s="289"/>
      <c r="S359" s="289"/>
      <c r="T359" s="289"/>
      <c r="U359" s="291"/>
      <c r="V359" s="291"/>
      <c r="W359" s="291"/>
      <c r="X359" s="291"/>
      <c r="Y359" s="291"/>
      <c r="Z359" s="289"/>
      <c r="AA359" s="291"/>
      <c r="AB359" s="291"/>
      <c r="AC359" s="291"/>
      <c r="AD359" s="289"/>
      <c r="AE359" s="219"/>
      <c r="AF359" s="29"/>
      <c r="AG359" s="29"/>
      <c r="AH359" s="27"/>
      <c r="AI359" s="220"/>
      <c r="BF359" s="232" t="e">
        <f>1+#REF!</f>
        <v>#REF!</v>
      </c>
      <c r="BG359" s="532">
        <v>20.659867330016564</v>
      </c>
      <c r="BH359" s="532">
        <f t="shared" ref="BH359" si="317">+BG359</f>
        <v>20.659867330016564</v>
      </c>
      <c r="BI359" s="532">
        <f t="shared" ref="BI359" si="318">+BH359</f>
        <v>20.659867330016564</v>
      </c>
      <c r="BJ359" s="532">
        <f t="shared" ref="BJ359" si="319">+BI359</f>
        <v>20.659867330016564</v>
      </c>
      <c r="BK359" s="532">
        <f t="shared" ref="BK359" si="320">+BJ359</f>
        <v>20.659867330016564</v>
      </c>
      <c r="BL359" s="532">
        <f t="shared" ref="BL359" si="321">+BK359</f>
        <v>20.659867330016564</v>
      </c>
      <c r="BM359" s="532">
        <f t="shared" ref="BM359" si="322">+BL359</f>
        <v>20.659867330016564</v>
      </c>
      <c r="BN359" s="532">
        <f t="shared" ref="BN359" si="323">+BM359</f>
        <v>20.659867330016564</v>
      </c>
      <c r="BO359" s="532">
        <f t="shared" ref="BO359" si="324">+BN359</f>
        <v>20.659867330016564</v>
      </c>
      <c r="BP359" s="532">
        <f t="shared" ref="BP359" si="325">+BO359</f>
        <v>20.659867330016564</v>
      </c>
      <c r="BQ359" s="532">
        <f t="shared" ref="BQ359" si="326">+BP359</f>
        <v>20.659867330016564</v>
      </c>
      <c r="BR359" s="532">
        <f t="shared" ref="BR359" si="327">+BQ359</f>
        <v>20.659867330016564</v>
      </c>
    </row>
    <row r="360" spans="1:70" ht="15.6">
      <c r="A360" s="289"/>
      <c r="B360" s="289">
        <f>+'Ark1'!C1289</f>
        <v>2023</v>
      </c>
      <c r="C360" s="236">
        <f>+'Ark1'!L1289</f>
        <v>9</v>
      </c>
      <c r="D360" s="236" t="str">
        <f>VLOOKUP(C360,RNR!$F$16:$G$31,2)</f>
        <v>R+</v>
      </c>
      <c r="E360" s="236">
        <f>+'Ark1'!D1289</f>
        <v>1</v>
      </c>
      <c r="F360" s="236" t="str">
        <f>VLOOKUP(E360,RNR!$D$2:$E$13,2)</f>
        <v>Jan</v>
      </c>
      <c r="G360" s="353">
        <f>+'Ark1'!Q1289</f>
        <v>39</v>
      </c>
      <c r="H360" s="338">
        <f>+'Ark1'!R1289</f>
        <v>65</v>
      </c>
      <c r="I360" s="238">
        <f>+IF(H360=0,"",'Ark1'!AG1289)</f>
        <v>25.464971435934878</v>
      </c>
      <c r="J360" s="238">
        <f>+IF(H360=0,"",'Ark1'!AH1289)</f>
        <v>0</v>
      </c>
      <c r="K360" s="238"/>
      <c r="L360" s="238"/>
      <c r="M360" s="238"/>
      <c r="N360" s="237">
        <f>+IF(H360=0,"",'Ark1'!U1289)</f>
        <v>36.483076923076929</v>
      </c>
      <c r="O360" s="238"/>
      <c r="P360" s="238"/>
      <c r="Q360" s="238"/>
      <c r="R360" s="238"/>
      <c r="S360" s="238"/>
      <c r="T360" s="238">
        <f>+IF(H360=0,"",'Ark1'!T1289)</f>
        <v>7.7384615384615376</v>
      </c>
      <c r="U360" s="239">
        <f>+IF(H360=0,"",'Ark1'!W1289)</f>
        <v>18.461538461538456</v>
      </c>
      <c r="V360" s="239">
        <f>+IF(H360=0,"",'Ark1'!X1289)</f>
        <v>100</v>
      </c>
      <c r="W360" s="239">
        <f>+IF(H360=0,"",'Ark1'!Y1289)</f>
        <v>95.384615384615358</v>
      </c>
      <c r="X360" s="239">
        <f>+IF(H360=0,"",'Ark1'!Z1289)</f>
        <v>6.2487800466176013</v>
      </c>
      <c r="Y360" s="239">
        <f>+IF(H360=0,"",'Ark1'!Z1289)</f>
        <v>6.2487800466176013</v>
      </c>
      <c r="Z360" s="238">
        <f>+IF(H360=0,"",'Ark1'!AC1289)</f>
        <v>0</v>
      </c>
      <c r="AA360" s="239">
        <f>+IF(H360=0,"",'Ark1'!AE1289)</f>
        <v>0</v>
      </c>
      <c r="AB360" s="239">
        <f t="shared" ref="AB360:AB371" si="328">+IF(H360=0,"",+N360/C360)</f>
        <v>4.0536752136752146</v>
      </c>
      <c r="AC360" s="237">
        <f t="shared" si="292"/>
        <v>0.6</v>
      </c>
      <c r="AD360" s="289"/>
      <c r="AG360" s="29"/>
      <c r="AH360" s="27"/>
    </row>
    <row r="361" spans="1:70" ht="15.6">
      <c r="A361" s="289"/>
      <c r="B361" s="289">
        <f>+'Ark1'!C1290</f>
        <v>2023</v>
      </c>
      <c r="C361" s="236">
        <f>+'Ark1'!L1290</f>
        <v>9</v>
      </c>
      <c r="D361" s="236" t="str">
        <f>VLOOKUP(C361,RNR!$F$16:$G$31,2)</f>
        <v>R+</v>
      </c>
      <c r="E361" s="236">
        <f>+'Ark1'!D1290</f>
        <v>2</v>
      </c>
      <c r="F361" s="236" t="str">
        <f>VLOOKUP(E361,RNR!$D$2:$E$13,2)</f>
        <v>Feb</v>
      </c>
      <c r="G361" s="353">
        <f>+'Ark1'!Q1290</f>
        <v>101</v>
      </c>
      <c r="H361" s="338">
        <f>+'Ark1'!R1290</f>
        <v>137</v>
      </c>
      <c r="I361" s="238">
        <f>+IF(H361=0,"",'Ark1'!AG1290)</f>
        <v>30.26037163728401</v>
      </c>
      <c r="J361" s="238">
        <f>+IF(H361=0,"",'Ark1'!AH1290)</f>
        <v>0</v>
      </c>
      <c r="K361" s="238"/>
      <c r="L361" s="238"/>
      <c r="M361" s="238"/>
      <c r="N361" s="237">
        <f>+IF(H361=0,"",'Ark1'!U1290)</f>
        <v>35.25620437956205</v>
      </c>
      <c r="O361" s="238"/>
      <c r="P361" s="238"/>
      <c r="Q361" s="238"/>
      <c r="R361" s="238"/>
      <c r="S361" s="238"/>
      <c r="T361" s="238">
        <f>+IF(H361=0,"",'Ark1'!T1290)</f>
        <v>7.540145985401459</v>
      </c>
      <c r="U361" s="239">
        <f>+IF(H361=0,"",'Ark1'!W1290)</f>
        <v>26.277372262773721</v>
      </c>
      <c r="V361" s="239">
        <f>+IF(H361=0,"",'Ark1'!X1290)</f>
        <v>100</v>
      </c>
      <c r="W361" s="239">
        <f>+IF(H361=0,"",'Ark1'!Y1290)</f>
        <v>99.270072992700761</v>
      </c>
      <c r="X361" s="239">
        <f>+IF(H361=0,"",'Ark1'!Z1290)</f>
        <v>5.9273442966292622</v>
      </c>
      <c r="Y361" s="239">
        <f>+IF(H361=0,"",'Ark1'!Z1290)</f>
        <v>5.9273442966292622</v>
      </c>
      <c r="Z361" s="238">
        <f>+IF(H361=0,"",'Ark1'!AC1290)</f>
        <v>0</v>
      </c>
      <c r="AA361" s="239">
        <f>+IF(H361=0,"",'Ark1'!AE1290)</f>
        <v>0</v>
      </c>
      <c r="AB361" s="239">
        <f t="shared" si="328"/>
        <v>3.9173560421735609</v>
      </c>
      <c r="AC361" s="237">
        <f t="shared" si="292"/>
        <v>0.73722627737226276</v>
      </c>
      <c r="AD361" s="289"/>
      <c r="AG361" s="29"/>
      <c r="AH361" s="27"/>
    </row>
    <row r="362" spans="1:70" ht="15.6">
      <c r="A362" s="289"/>
      <c r="B362" s="289">
        <f>+'Ark1'!C1291</f>
        <v>2023</v>
      </c>
      <c r="C362" s="236">
        <f>+'Ark1'!L1291</f>
        <v>9</v>
      </c>
      <c r="D362" s="236" t="str">
        <f>VLOOKUP(C362,RNR!$F$16:$G$31,2)</f>
        <v>R+</v>
      </c>
      <c r="E362" s="236">
        <f>+'Ark1'!D1291</f>
        <v>3</v>
      </c>
      <c r="F362" s="236" t="str">
        <f>VLOOKUP(E362,RNR!$D$2:$E$13,2)</f>
        <v>Mar</v>
      </c>
      <c r="G362" s="353">
        <f>+'Ark1'!Q1291</f>
        <v>600</v>
      </c>
      <c r="H362" s="338">
        <f>+'Ark1'!R1291</f>
        <v>885</v>
      </c>
      <c r="I362" s="238">
        <f>+IF(H362=0,"",'Ark1'!AG1291)</f>
        <v>31.562817341755625</v>
      </c>
      <c r="J362" s="238">
        <f>+IF(H362=0,"",'Ark1'!AH1291)</f>
        <v>1.8079096045197736</v>
      </c>
      <c r="K362" s="238"/>
      <c r="L362" s="238"/>
      <c r="M362" s="238"/>
      <c r="N362" s="237">
        <f>+IF(H362=0,"",'Ark1'!U1291)</f>
        <v>35.22542372881356</v>
      </c>
      <c r="O362" s="238"/>
      <c r="P362" s="238"/>
      <c r="Q362" s="238"/>
      <c r="R362" s="238"/>
      <c r="S362" s="238"/>
      <c r="T362" s="238">
        <f>+IF(H362=0,"",'Ark1'!T1291)</f>
        <v>7.6497175141242915</v>
      </c>
      <c r="U362" s="239">
        <f>+IF(H362=0,"",'Ark1'!W1291)</f>
        <v>27.344632768361592</v>
      </c>
      <c r="V362" s="239">
        <f>+IF(H362=0,"",'Ark1'!X1291)</f>
        <v>100</v>
      </c>
      <c r="W362" s="239">
        <f>+IF(H362=0,"",'Ark1'!Y1291)</f>
        <v>98.983050847457633</v>
      </c>
      <c r="X362" s="239">
        <f>+IF(H362=0,"",'Ark1'!Z1291)</f>
        <v>5.9912080562266476</v>
      </c>
      <c r="Y362" s="239">
        <f>+IF(H362=0,"",'Ark1'!Z1291)</f>
        <v>5.9912080562266476</v>
      </c>
      <c r="Z362" s="238">
        <f>+IF(H362=0,"",'Ark1'!AC1291)</f>
        <v>0</v>
      </c>
      <c r="AA362" s="239">
        <f>+IF(H362=0,"",'Ark1'!AE1291)</f>
        <v>0</v>
      </c>
      <c r="AB362" s="239">
        <f t="shared" si="328"/>
        <v>3.9139359698681733</v>
      </c>
      <c r="AC362" s="237">
        <f t="shared" si="292"/>
        <v>0.67796610169491522</v>
      </c>
      <c r="AD362" s="289"/>
      <c r="AG362" s="29"/>
      <c r="AH362" s="27"/>
    </row>
    <row r="363" spans="1:70" ht="15.6">
      <c r="A363" s="289"/>
      <c r="B363" s="289">
        <f>+'Ark1'!C1292</f>
        <v>2023</v>
      </c>
      <c r="C363" s="236">
        <f>+'Ark1'!L1292</f>
        <v>9</v>
      </c>
      <c r="D363" s="236" t="str">
        <f>VLOOKUP(C363,RNR!$F$16:$G$31,2)</f>
        <v>R+</v>
      </c>
      <c r="E363" s="236">
        <f>+'Ark1'!D1292</f>
        <v>4</v>
      </c>
      <c r="F363" s="236" t="str">
        <f>VLOOKUP(E363,RNR!$D$2:$E$13,2)</f>
        <v>Apr</v>
      </c>
      <c r="G363" s="353">
        <f>+'Ark1'!Q1292</f>
        <v>48</v>
      </c>
      <c r="H363" s="338">
        <f>+'Ark1'!R1292</f>
        <v>68</v>
      </c>
      <c r="I363" s="238">
        <f>+IF(H363=0,"",'Ark1'!AG1292)</f>
        <v>16.767664386237755</v>
      </c>
      <c r="J363" s="238">
        <f>+IF(H363=0,"",'Ark1'!AH1292)</f>
        <v>4.4117647058823524</v>
      </c>
      <c r="K363" s="238"/>
      <c r="L363" s="238"/>
      <c r="M363" s="238"/>
      <c r="N363" s="237">
        <f>+IF(H363=0,"",'Ark1'!U1292)</f>
        <v>32.186764705882347</v>
      </c>
      <c r="O363" s="238"/>
      <c r="P363" s="238"/>
      <c r="Q363" s="238"/>
      <c r="R363" s="238"/>
      <c r="S363" s="238"/>
      <c r="T363" s="238">
        <f>+IF(H363=0,"",'Ark1'!T1292)</f>
        <v>7.117647058823529</v>
      </c>
      <c r="U363" s="239">
        <f>+IF(H363=0,"",'Ark1'!W1292)</f>
        <v>20.588235294117652</v>
      </c>
      <c r="V363" s="239">
        <f>+IF(H363=0,"",'Ark1'!X1292)</f>
        <v>98.529411764705884</v>
      </c>
      <c r="W363" s="239">
        <f>+IF(H363=0,"",'Ark1'!Y1292)</f>
        <v>85.294117647058812</v>
      </c>
      <c r="X363" s="239">
        <f>+IF(H363=0,"",'Ark1'!Z1292)</f>
        <v>8.230125873023681</v>
      </c>
      <c r="Y363" s="239">
        <f>+IF(H363=0,"",'Ark1'!Z1292)</f>
        <v>8.230125873023681</v>
      </c>
      <c r="Z363" s="238">
        <f>+IF(H363=0,"",'Ark1'!AC1292)</f>
        <v>0</v>
      </c>
      <c r="AA363" s="239">
        <f>+IF(H363=0,"",'Ark1'!AE1292)</f>
        <v>0</v>
      </c>
      <c r="AB363" s="239">
        <f t="shared" si="328"/>
        <v>3.5763071895424829</v>
      </c>
      <c r="AC363" s="237">
        <f t="shared" si="292"/>
        <v>0.70588235294117652</v>
      </c>
      <c r="AD363" s="289"/>
      <c r="AG363" s="29"/>
      <c r="AH363" s="27"/>
    </row>
    <row r="364" spans="1:70">
      <c r="A364" s="289"/>
      <c r="B364" s="289">
        <f>+'Ark1'!C1293</f>
        <v>2023</v>
      </c>
      <c r="C364" s="236">
        <f>+'Ark1'!L1293</f>
        <v>9</v>
      </c>
      <c r="D364" s="236" t="str">
        <f>VLOOKUP(C364,RNR!$F$16:$G$31,2)</f>
        <v>R+</v>
      </c>
      <c r="E364" s="236">
        <f>+'Ark1'!D1293</f>
        <v>5</v>
      </c>
      <c r="F364" s="236" t="str">
        <f>VLOOKUP(E364,RNR!$D$2:$E$13,2)</f>
        <v>Mai</v>
      </c>
      <c r="G364" s="353">
        <f>+'Ark1'!Q1293</f>
        <v>130</v>
      </c>
      <c r="H364" s="353">
        <f>+'Ark1'!R1293</f>
        <v>208</v>
      </c>
      <c r="I364" s="238">
        <f>+IF(H364=0,"",'Ark1'!AG1293)</f>
        <v>19.860388024181841</v>
      </c>
      <c r="J364" s="238">
        <f>+IF(H364=0,"",'Ark1'!AH1293)</f>
        <v>1.4423076923076923</v>
      </c>
      <c r="K364" s="238"/>
      <c r="L364" s="238"/>
      <c r="M364" s="238"/>
      <c r="N364" s="237">
        <f>+IF(H364=0,"",'Ark1'!U1293)</f>
        <v>31.856730769230776</v>
      </c>
      <c r="O364" s="238"/>
      <c r="P364" s="238"/>
      <c r="Q364" s="238"/>
      <c r="R364" s="238"/>
      <c r="S364" s="238"/>
      <c r="T364" s="238">
        <f>+IF(H364=0,"",'Ark1'!T1293)</f>
        <v>7</v>
      </c>
      <c r="U364" s="239">
        <f>+IF(H364=0,"",'Ark1'!W1293)</f>
        <v>17.788461538461544</v>
      </c>
      <c r="V364" s="239">
        <f>+IF(H364=0,"",'Ark1'!X1293)</f>
        <v>99.519230769230788</v>
      </c>
      <c r="W364" s="239">
        <f>+IF(H364=0,"",'Ark1'!Y1293)</f>
        <v>87.5</v>
      </c>
      <c r="X364" s="239">
        <f>+IF(H364=0,"",'Ark1'!Z1293)</f>
        <v>7.0425869976750848</v>
      </c>
      <c r="Y364" s="239">
        <f>+IF(H364=0,"",'Ark1'!Z1293)</f>
        <v>7.0425869976750848</v>
      </c>
      <c r="Z364" s="238">
        <f>+IF(H364=0,"",'Ark1'!AC1293)</f>
        <v>0</v>
      </c>
      <c r="AA364" s="239">
        <f>+IF(H364=0,"",'Ark1'!AE1293)</f>
        <v>0</v>
      </c>
      <c r="AB364" s="239">
        <f t="shared" si="328"/>
        <v>3.5396367521367527</v>
      </c>
      <c r="AC364" s="237">
        <f t="shared" si="292"/>
        <v>0.625</v>
      </c>
      <c r="AD364" s="289"/>
      <c r="AG364" s="29"/>
      <c r="AH364" s="27"/>
    </row>
    <row r="365" spans="1:70">
      <c r="A365" s="289"/>
      <c r="B365" s="289">
        <f>+'Ark1'!C1294</f>
        <v>2023</v>
      </c>
      <c r="C365" s="236">
        <f>+'Ark1'!L1294</f>
        <v>9</v>
      </c>
      <c r="D365" s="236" t="str">
        <f>VLOOKUP(C365,RNR!$F$16:$G$31,2)</f>
        <v>R+</v>
      </c>
      <c r="E365" s="236">
        <f>+'Ark1'!D1294</f>
        <v>6</v>
      </c>
      <c r="F365" s="236" t="str">
        <f>VLOOKUP(E365,RNR!$D$2:$E$13,2)</f>
        <v>Jun</v>
      </c>
      <c r="G365" s="353">
        <f>+'Ark1'!Q1294</f>
        <v>101</v>
      </c>
      <c r="H365" s="353">
        <f>+'Ark1'!R1294</f>
        <v>162</v>
      </c>
      <c r="I365" s="238">
        <f>+IF(H365=0,"",'Ark1'!AG1294)</f>
        <v>19.445513057631128</v>
      </c>
      <c r="J365" s="238">
        <f>+IF(H365=0,"",'Ark1'!AH1294)</f>
        <v>0</v>
      </c>
      <c r="K365" s="238"/>
      <c r="L365" s="238"/>
      <c r="M365" s="238"/>
      <c r="N365" s="237">
        <f>+IF(H365=0,"",'Ark1'!U1294)</f>
        <v>32.450000000000003</v>
      </c>
      <c r="O365" s="238"/>
      <c r="P365" s="238"/>
      <c r="Q365" s="238"/>
      <c r="R365" s="238"/>
      <c r="S365" s="238"/>
      <c r="T365" s="238">
        <f>+IF(H365=0,"",'Ark1'!T1294)</f>
        <v>7.1790123456790118</v>
      </c>
      <c r="U365" s="239">
        <f>+IF(H365=0,"",'Ark1'!W1294)</f>
        <v>24.691358024691361</v>
      </c>
      <c r="V365" s="239">
        <f>+IF(H365=0,"",'Ark1'!X1294)</f>
        <v>100</v>
      </c>
      <c r="W365" s="239">
        <f>+IF(H365=0,"",'Ark1'!Y1294)</f>
        <v>88.8888888888889</v>
      </c>
      <c r="X365" s="239">
        <f>+IF(H365=0,"",'Ark1'!Z1294)</f>
        <v>7.4998292161624702</v>
      </c>
      <c r="Y365" s="239">
        <f>+IF(H365=0,"",'Ark1'!Z1294)</f>
        <v>7.4998292161624702</v>
      </c>
      <c r="Z365" s="238">
        <f>+IF(H365=0,"",'Ark1'!AC1294)</f>
        <v>0</v>
      </c>
      <c r="AA365" s="239">
        <f>+IF(H365=0,"",'Ark1'!AE1294)</f>
        <v>0</v>
      </c>
      <c r="AB365" s="239">
        <f t="shared" si="328"/>
        <v>3.6055555555555561</v>
      </c>
      <c r="AC365" s="237">
        <f t="shared" si="292"/>
        <v>0.62345679012345678</v>
      </c>
      <c r="AD365" s="289"/>
      <c r="AG365" s="29"/>
      <c r="AH365" s="27"/>
    </row>
    <row r="366" spans="1:70">
      <c r="A366" s="289"/>
      <c r="B366" s="289">
        <f>+'Ark1'!C1295</f>
        <v>2023</v>
      </c>
      <c r="C366" s="236">
        <f>+'Ark1'!L1295</f>
        <v>9</v>
      </c>
      <c r="D366" s="236" t="str">
        <f>VLOOKUP(C366,RNR!$F$16:$G$31,2)</f>
        <v>R+</v>
      </c>
      <c r="E366" s="236">
        <f>+'Ark1'!D1295</f>
        <v>7</v>
      </c>
      <c r="F366" s="236" t="str">
        <f>VLOOKUP(E366,RNR!$D$2:$E$13,2)</f>
        <v>Jul</v>
      </c>
      <c r="G366" s="353">
        <f>+'Ark1'!Q1295</f>
        <v>28</v>
      </c>
      <c r="H366" s="353">
        <f>+'Ark1'!R1295</f>
        <v>59</v>
      </c>
      <c r="I366" s="238">
        <f>+IF(H366=0,"",'Ark1'!AG1295)</f>
        <v>27.112959318803441</v>
      </c>
      <c r="J366" s="238">
        <f>+IF(H366=0,"",'Ark1'!AH1295)</f>
        <v>0</v>
      </c>
      <c r="K366" s="238"/>
      <c r="L366" s="238"/>
      <c r="M366" s="238"/>
      <c r="N366" s="237">
        <f>+IF(H366=0,"",'Ark1'!U1295)</f>
        <v>37.130508474576253</v>
      </c>
      <c r="O366" s="238"/>
      <c r="P366" s="238"/>
      <c r="Q366" s="238"/>
      <c r="R366" s="238"/>
      <c r="S366" s="238"/>
      <c r="T366" s="238">
        <f>+IF(H366=0,"",'Ark1'!T1295)</f>
        <v>7.7966101694915277</v>
      </c>
      <c r="U366" s="239">
        <f>+IF(H366=0,"",'Ark1'!W1295)</f>
        <v>30.50847457627118</v>
      </c>
      <c r="V366" s="239">
        <f>+IF(H366=0,"",'Ark1'!X1295)</f>
        <v>100</v>
      </c>
      <c r="W366" s="239">
        <f>+IF(H366=0,"",'Ark1'!Y1295)</f>
        <v>100</v>
      </c>
      <c r="X366" s="239">
        <f>+IF(H366=0,"",'Ark1'!Z1295)</f>
        <v>5.4798012532711606</v>
      </c>
      <c r="Y366" s="239">
        <f>+IF(H366=0,"",'Ark1'!Z1295)</f>
        <v>5.4798012532711606</v>
      </c>
      <c r="Z366" s="238">
        <f>+IF(H366=0,"",'Ark1'!AC1295)</f>
        <v>0</v>
      </c>
      <c r="AA366" s="239">
        <f>+IF(H366=0,"",'Ark1'!AE1295)</f>
        <v>0</v>
      </c>
      <c r="AB366" s="239">
        <f t="shared" si="328"/>
        <v>4.1256120527306948</v>
      </c>
      <c r="AC366" s="237">
        <f t="shared" si="292"/>
        <v>0.47457627118644069</v>
      </c>
      <c r="AD366" s="289"/>
      <c r="AG366" s="29"/>
      <c r="AH366" s="27"/>
    </row>
    <row r="367" spans="1:70">
      <c r="A367" s="289"/>
      <c r="B367" s="289">
        <f>+'Ark1'!C1296</f>
        <v>2023</v>
      </c>
      <c r="C367" s="236">
        <f>+'Ark1'!L1296</f>
        <v>9</v>
      </c>
      <c r="D367" s="236" t="str">
        <f>VLOOKUP(C367,RNR!$F$16:$G$31,2)</f>
        <v>R+</v>
      </c>
      <c r="E367" s="236">
        <f>+'Ark1'!D1296</f>
        <v>8</v>
      </c>
      <c r="F367" s="236" t="str">
        <f>VLOOKUP(E367,RNR!$D$2:$E$13,2)</f>
        <v>Aug</v>
      </c>
      <c r="G367" s="353">
        <f>+'Ark1'!Q1296</f>
        <v>535</v>
      </c>
      <c r="H367" s="353">
        <f>+'Ark1'!R1296</f>
        <v>892</v>
      </c>
      <c r="I367" s="238">
        <f>+IF(H367=0,"",'Ark1'!AG1296)</f>
        <v>18.687669019645021</v>
      </c>
      <c r="J367" s="238">
        <f>+IF(H367=0,"",'Ark1'!AH1296)</f>
        <v>1.1210762331838562</v>
      </c>
      <c r="K367" s="238"/>
      <c r="L367" s="238"/>
      <c r="M367" s="238"/>
      <c r="N367" s="237">
        <f>+IF(H367=0,"",'Ark1'!U1296)</f>
        <v>34.466367713004495</v>
      </c>
      <c r="O367" s="238"/>
      <c r="P367" s="238"/>
      <c r="Q367" s="238"/>
      <c r="R367" s="238"/>
      <c r="S367" s="238"/>
      <c r="T367" s="238">
        <f>+IF(H367=0,"",'Ark1'!T1296)</f>
        <v>7.1502242152466353</v>
      </c>
      <c r="U367" s="239">
        <f>+IF(H367=0,"",'Ark1'!W1296)</f>
        <v>21.748878923766821</v>
      </c>
      <c r="V367" s="239">
        <f>+IF(H367=0,"",'Ark1'!X1296)</f>
        <v>99.887892376681634</v>
      </c>
      <c r="W367" s="239">
        <f>+IF(H367=0,"",'Ark1'!Y1296)</f>
        <v>96.188340807174896</v>
      </c>
      <c r="X367" s="239">
        <f>+IF(H367=0,"",'Ark1'!Z1296)</f>
        <v>6.614023272324399</v>
      </c>
      <c r="Y367" s="239">
        <f>+IF(H367=0,"",'Ark1'!Z1296)</f>
        <v>6.614023272324399</v>
      </c>
      <c r="Z367" s="238">
        <f>+IF(H367=0,"",'Ark1'!AC1296)</f>
        <v>0</v>
      </c>
      <c r="AA367" s="239">
        <f>+IF(H367=0,"",'Ark1'!AE1296)</f>
        <v>0</v>
      </c>
      <c r="AB367" s="239">
        <f t="shared" si="328"/>
        <v>3.8295964125560551</v>
      </c>
      <c r="AC367" s="237">
        <f t="shared" si="292"/>
        <v>0.59977578475336324</v>
      </c>
      <c r="AD367" s="289"/>
      <c r="AG367" s="29"/>
      <c r="AH367" s="27"/>
    </row>
    <row r="368" spans="1:70">
      <c r="A368" s="289"/>
      <c r="B368" s="289">
        <f>+'Ark1'!C1297</f>
        <v>2023</v>
      </c>
      <c r="C368" s="236">
        <f>+'Ark1'!L1297</f>
        <v>9</v>
      </c>
      <c r="D368" s="236" t="str">
        <f>VLOOKUP(C368,RNR!$F$16:$G$31,2)</f>
        <v>R+</v>
      </c>
      <c r="E368" s="236">
        <f>+'Ark1'!D1297</f>
        <v>9</v>
      </c>
      <c r="F368" s="236" t="str">
        <f>VLOOKUP(E368,RNR!$D$2:$E$13,2)</f>
        <v>Sep</v>
      </c>
      <c r="G368" s="353">
        <f>+'Ark1'!Q1297</f>
        <v>521</v>
      </c>
      <c r="H368" s="353">
        <f>+'Ark1'!R1297</f>
        <v>873</v>
      </c>
      <c r="I368" s="238">
        <f>+IF(H368=0,"",'Ark1'!AG1297)</f>
        <v>16.565879108918917</v>
      </c>
      <c r="J368" s="238">
        <f>+IF(H368=0,"",'Ark1'!AH1297)</f>
        <v>2.9782359679266901</v>
      </c>
      <c r="K368" s="238"/>
      <c r="L368" s="238"/>
      <c r="M368" s="238"/>
      <c r="N368" s="237">
        <f>+IF(H368=0,"",'Ark1'!U1297)</f>
        <v>33.039175257731955</v>
      </c>
      <c r="O368" s="238"/>
      <c r="P368" s="238"/>
      <c r="Q368" s="238"/>
      <c r="R368" s="238"/>
      <c r="S368" s="238"/>
      <c r="T368" s="238">
        <f>+IF(H368=0,"",'Ark1'!T1297)</f>
        <v>7.3046964490263457</v>
      </c>
      <c r="U368" s="239">
        <f>+IF(H368=0,"",'Ark1'!W1297)</f>
        <v>25.200458190148922</v>
      </c>
      <c r="V368" s="239">
        <f>+IF(H368=0,"",'Ark1'!X1297)</f>
        <v>99.541809851088246</v>
      </c>
      <c r="W368" s="239">
        <f>+IF(H368=0,"",'Ark1'!Y1297)</f>
        <v>94.272623138602526</v>
      </c>
      <c r="X368" s="239">
        <f>+IF(H368=0,"",'Ark1'!Z1297)</f>
        <v>6.7163287889388199</v>
      </c>
      <c r="Y368" s="239">
        <f>+IF(H368=0,"",'Ark1'!Z1297)</f>
        <v>6.7163287889388199</v>
      </c>
      <c r="Z368" s="238">
        <f>+IF(H368=0,"",'Ark1'!AC1297)</f>
        <v>0</v>
      </c>
      <c r="AA368" s="239">
        <f>+IF(H368=0,"",'Ark1'!AE1297)</f>
        <v>0</v>
      </c>
      <c r="AB368" s="239">
        <f t="shared" si="328"/>
        <v>3.6710194730813281</v>
      </c>
      <c r="AC368" s="237">
        <f t="shared" si="292"/>
        <v>0.5967926689576174</v>
      </c>
      <c r="AD368" s="289"/>
      <c r="AG368" s="29"/>
      <c r="AH368" s="27"/>
    </row>
    <row r="369" spans="1:70">
      <c r="A369" s="289"/>
      <c r="B369" s="289">
        <f>+'Ark1'!C1298</f>
        <v>2023</v>
      </c>
      <c r="C369" s="236">
        <f>+'Ark1'!L1298</f>
        <v>9</v>
      </c>
      <c r="D369" s="236" t="str">
        <f>VLOOKUP(C369,RNR!$F$16:$G$31,2)</f>
        <v>R+</v>
      </c>
      <c r="E369" s="236">
        <f>+'Ark1'!D1298</f>
        <v>10</v>
      </c>
      <c r="F369" s="236" t="str">
        <f>VLOOKUP(E369,RNR!$D$2:$E$13,2)</f>
        <v>Okt</v>
      </c>
      <c r="G369" s="353">
        <f>+'Ark1'!Q1298</f>
        <v>1798</v>
      </c>
      <c r="H369" s="353">
        <f>+'Ark1'!R1298</f>
        <v>3450</v>
      </c>
      <c r="I369" s="238">
        <f>+IF(H369=0,"",'Ark1'!AG1298)</f>
        <v>23.341295453194849</v>
      </c>
      <c r="J369" s="238">
        <f>+IF(H369=0,"",'Ark1'!AH1298)</f>
        <v>1.4782608695652173</v>
      </c>
      <c r="K369" s="238"/>
      <c r="L369" s="238"/>
      <c r="M369" s="238"/>
      <c r="N369" s="237">
        <f>+IF(H369=0,"",'Ark1'!U1298)</f>
        <v>33.357275362318838</v>
      </c>
      <c r="O369" s="238"/>
      <c r="P369" s="238"/>
      <c r="Q369" s="238"/>
      <c r="R369" s="238"/>
      <c r="S369" s="238"/>
      <c r="T369" s="238">
        <f>+IF(H369=0,"",'Ark1'!T1298)</f>
        <v>7.1518840579710146</v>
      </c>
      <c r="U369" s="239">
        <f>+IF(H369=0,"",'Ark1'!W1298)</f>
        <v>21.304347826086957</v>
      </c>
      <c r="V369" s="239">
        <f>+IF(H369=0,"",'Ark1'!X1298)</f>
        <v>99.884057971014499</v>
      </c>
      <c r="W369" s="239">
        <f>+IF(H369=0,"",'Ark1'!Y1298)</f>
        <v>96.898550724637687</v>
      </c>
      <c r="X369" s="239">
        <f>+IF(H369=0,"",'Ark1'!Z1298)</f>
        <v>5.5816381780141118</v>
      </c>
      <c r="Y369" s="239">
        <f>+IF(H369=0,"",'Ark1'!Z1298)</f>
        <v>5.5816381780141118</v>
      </c>
      <c r="Z369" s="238">
        <f>+IF(H369=0,"",'Ark1'!AC1298)</f>
        <v>0</v>
      </c>
      <c r="AA369" s="239">
        <f>+IF(H369=0,"",'Ark1'!AE1298)</f>
        <v>0</v>
      </c>
      <c r="AB369" s="239">
        <f t="shared" si="328"/>
        <v>3.7063639291465376</v>
      </c>
      <c r="AC369" s="237">
        <f t="shared" si="292"/>
        <v>0.52115942028985507</v>
      </c>
      <c r="AD369" s="289"/>
      <c r="AG369" s="29"/>
      <c r="AH369" s="27"/>
    </row>
    <row r="370" spans="1:70">
      <c r="A370" s="289"/>
      <c r="B370" s="289">
        <f>+'Ark1'!C1299</f>
        <v>2023</v>
      </c>
      <c r="C370" s="236">
        <f>+'Ark1'!L1299</f>
        <v>9</v>
      </c>
      <c r="D370" s="236" t="str">
        <f>VLOOKUP(C370,RNR!$F$16:$G$31,2)</f>
        <v>R+</v>
      </c>
      <c r="E370" s="236">
        <f>+'Ark1'!D1299</f>
        <v>11</v>
      </c>
      <c r="F370" s="236" t="str">
        <f>VLOOKUP(E370,RNR!$D$2:$E$13,2)</f>
        <v>Nov</v>
      </c>
      <c r="G370" s="353">
        <f>+'Ark1'!Q1299</f>
        <v>912</v>
      </c>
      <c r="H370" s="353">
        <f>+'Ark1'!R1299</f>
        <v>1583</v>
      </c>
      <c r="I370" s="238">
        <f>+IF(H370=0,"",'Ark1'!AG1299)</f>
        <v>22.99300433711937</v>
      </c>
      <c r="J370" s="238">
        <f>+IF(H370=0,"",'Ark1'!AH1299)</f>
        <v>2.1478205938092234</v>
      </c>
      <c r="K370" s="238"/>
      <c r="L370" s="238"/>
      <c r="M370" s="238"/>
      <c r="N370" s="237">
        <f>+IF(H370=0,"",'Ark1'!U1299)</f>
        <v>33.34921036007583</v>
      </c>
      <c r="O370" s="238"/>
      <c r="P370" s="238"/>
      <c r="Q370" s="238"/>
      <c r="R370" s="238"/>
      <c r="S370" s="238"/>
      <c r="T370" s="238">
        <f>+IF(H370=0,"",'Ark1'!T1299)</f>
        <v>7.1440303221730899</v>
      </c>
      <c r="U370" s="239">
        <f>+IF(H370=0,"",'Ark1'!W1299)</f>
        <v>18.761844598862925</v>
      </c>
      <c r="V370" s="239">
        <f>+IF(H370=0,"",'Ark1'!X1299)</f>
        <v>99.873657612128881</v>
      </c>
      <c r="W370" s="239">
        <f>+IF(H370=0,"",'Ark1'!Y1299)</f>
        <v>96.39924194567277</v>
      </c>
      <c r="X370" s="239">
        <f>+IF(H370=0,"",'Ark1'!Z1299)</f>
        <v>5.5092202341821972</v>
      </c>
      <c r="Y370" s="239">
        <f>+IF(H370=0,"",'Ark1'!Z1299)</f>
        <v>5.5092202341821972</v>
      </c>
      <c r="Z370" s="238">
        <f>+IF(H370=0,"",'Ark1'!AC1299)</f>
        <v>0</v>
      </c>
      <c r="AA370" s="239">
        <f>+IF(H370=0,"",'Ark1'!AE1299)</f>
        <v>0</v>
      </c>
      <c r="AB370" s="239">
        <f t="shared" si="328"/>
        <v>3.7054678177862033</v>
      </c>
      <c r="AC370" s="237">
        <f t="shared" si="292"/>
        <v>0.57612128869235624</v>
      </c>
      <c r="AD370" s="289"/>
      <c r="AG370" s="29"/>
      <c r="AH370" s="27"/>
    </row>
    <row r="371" spans="1:70">
      <c r="A371" s="289"/>
      <c r="B371" s="289">
        <f>+'Ark1'!C1300</f>
        <v>2023</v>
      </c>
      <c r="C371" s="236">
        <f>+'Ark1'!L1300</f>
        <v>9</v>
      </c>
      <c r="D371" s="236" t="str">
        <f>VLOOKUP(C371,RNR!$F$16:$G$31,2)</f>
        <v>R+</v>
      </c>
      <c r="E371" s="236">
        <f>+'Ark1'!D1300</f>
        <v>12</v>
      </c>
      <c r="F371" s="236" t="str">
        <f>VLOOKUP(E371,RNR!$D$2:$E$13,2)</f>
        <v>Des</v>
      </c>
      <c r="G371" s="353">
        <f>+'Ark1'!Q1300</f>
        <v>54</v>
      </c>
      <c r="H371" s="353">
        <f>+'Ark1'!R1300</f>
        <v>69</v>
      </c>
      <c r="I371" s="238">
        <f>+IF(H371=0,"",'Ark1'!AG1300)</f>
        <v>22.534545051981123</v>
      </c>
      <c r="J371" s="238">
        <f>+IF(H371=0,"",'Ark1'!AH1300)</f>
        <v>1.4492753623188404</v>
      </c>
      <c r="K371" s="238"/>
      <c r="L371" s="238"/>
      <c r="M371" s="238"/>
      <c r="N371" s="237">
        <f>+IF(H371=0,"",'Ark1'!U1300)</f>
        <v>32.450724637681162</v>
      </c>
      <c r="O371" s="238"/>
      <c r="P371" s="238"/>
      <c r="Q371" s="238"/>
      <c r="R371" s="238"/>
      <c r="S371" s="238"/>
      <c r="T371" s="238">
        <f>+IF(H371=0,"",'Ark1'!T1300)</f>
        <v>7.0434782608695654</v>
      </c>
      <c r="U371" s="239">
        <f>+IF(H371=0,"",'Ark1'!W1300)</f>
        <v>15.942028985507248</v>
      </c>
      <c r="V371" s="239">
        <f>+IF(H371=0,"",'Ark1'!X1300)</f>
        <v>100</v>
      </c>
      <c r="W371" s="239">
        <f>+IF(H371=0,"",'Ark1'!Y1300)</f>
        <v>92.753623188405783</v>
      </c>
      <c r="X371" s="239">
        <f>+IF(H371=0,"",'Ark1'!Z1300)</f>
        <v>5.2230432349656066</v>
      </c>
      <c r="Y371" s="239">
        <f>+IF(H371=0,"",'Ark1'!Z1300)</f>
        <v>5.2230432349656066</v>
      </c>
      <c r="Z371" s="238">
        <f>+IF(H371=0,"",'Ark1'!AC1300)</f>
        <v>0</v>
      </c>
      <c r="AA371" s="239">
        <f>+IF(H371=0,"",'Ark1'!AE1300)</f>
        <v>0</v>
      </c>
      <c r="AB371" s="239">
        <f t="shared" si="328"/>
        <v>3.6056360708534623</v>
      </c>
      <c r="AC371" s="237">
        <f t="shared" si="292"/>
        <v>0.78260869565217395</v>
      </c>
      <c r="AD371" s="289"/>
      <c r="AG371" s="29"/>
      <c r="AH371" s="27"/>
    </row>
    <row r="372" spans="1:70" s="532" customFormat="1" ht="15" customHeight="1">
      <c r="A372" s="289"/>
      <c r="B372" s="289"/>
      <c r="C372" s="289"/>
      <c r="D372" s="368"/>
      <c r="E372" s="368"/>
      <c r="F372" s="368"/>
      <c r="G372" s="368"/>
      <c r="H372" s="368"/>
      <c r="I372" s="289"/>
      <c r="J372" s="289"/>
      <c r="K372" s="289"/>
      <c r="L372" s="289"/>
      <c r="M372" s="289"/>
      <c r="N372" s="289"/>
      <c r="O372" s="289"/>
      <c r="P372" s="289"/>
      <c r="Q372" s="289"/>
      <c r="R372" s="289"/>
      <c r="S372" s="289"/>
      <c r="T372" s="289"/>
      <c r="U372" s="289"/>
      <c r="V372" s="289"/>
      <c r="W372" s="289"/>
      <c r="X372" s="289"/>
      <c r="Y372" s="289"/>
      <c r="Z372" s="289"/>
      <c r="AA372" s="289"/>
      <c r="AB372" s="289"/>
      <c r="AC372" s="289"/>
      <c r="AD372" s="289"/>
      <c r="AE372" s="219"/>
      <c r="AF372" s="29"/>
      <c r="AG372" s="29"/>
      <c r="AH372" s="27"/>
      <c r="AI372" s="220"/>
      <c r="BF372" s="232"/>
    </row>
    <row r="373" spans="1:70" s="532" customFormat="1" ht="15" customHeight="1">
      <c r="A373" s="289"/>
      <c r="B373" s="289"/>
      <c r="C373" s="330" t="s">
        <v>0</v>
      </c>
      <c r="D373" s="368"/>
      <c r="E373" s="539" t="str">
        <f>+D378</f>
        <v>U-</v>
      </c>
      <c r="F373" s="368"/>
      <c r="G373" s="368"/>
      <c r="H373" s="367">
        <f>SUM(H379:H393)</f>
        <v>2648</v>
      </c>
      <c r="I373" s="290"/>
      <c r="J373" s="290"/>
      <c r="K373" s="290"/>
      <c r="L373" s="290"/>
      <c r="M373" s="290"/>
      <c r="N373" s="265">
        <f>+Klasse!M387</f>
        <v>0</v>
      </c>
      <c r="O373" s="289"/>
      <c r="P373" s="289"/>
      <c r="Q373" s="289"/>
      <c r="R373" s="289"/>
      <c r="S373" s="289"/>
      <c r="T373" s="289"/>
      <c r="U373" s="291"/>
      <c r="V373" s="291"/>
      <c r="W373" s="291"/>
      <c r="X373" s="291"/>
      <c r="Y373" s="291"/>
      <c r="Z373" s="289"/>
      <c r="AA373" s="291"/>
      <c r="AB373" s="265" t="e">
        <f>+N373/#REF!</f>
        <v>#REF!</v>
      </c>
      <c r="AC373" s="290"/>
      <c r="AD373" s="289"/>
      <c r="AE373" s="219"/>
      <c r="AF373" s="29"/>
      <c r="AG373" s="29"/>
      <c r="AH373" s="27"/>
      <c r="AI373" s="220"/>
      <c r="BF373" s="232"/>
    </row>
    <row r="374" spans="1:70" s="532" customFormat="1" ht="15" customHeight="1">
      <c r="A374" s="289"/>
      <c r="B374" s="289"/>
      <c r="C374" s="289"/>
      <c r="D374" s="368"/>
      <c r="E374" s="368"/>
      <c r="F374" s="368"/>
      <c r="G374" s="368"/>
      <c r="H374" s="368"/>
      <c r="I374" s="290"/>
      <c r="J374" s="290"/>
      <c r="K374" s="290"/>
      <c r="L374" s="290"/>
      <c r="M374" s="290"/>
      <c r="N374" s="289"/>
      <c r="O374" s="289"/>
      <c r="P374" s="289"/>
      <c r="Q374" s="289"/>
      <c r="R374" s="289"/>
      <c r="S374" s="289"/>
      <c r="T374" s="289"/>
      <c r="U374" s="291"/>
      <c r="V374" s="291"/>
      <c r="W374" s="291"/>
      <c r="X374" s="291"/>
      <c r="Y374" s="291"/>
      <c r="Z374" s="289"/>
      <c r="AA374" s="291"/>
      <c r="AB374" s="291"/>
      <c r="AC374" s="291"/>
      <c r="AD374" s="289"/>
      <c r="AE374" s="219"/>
      <c r="AF374" s="29"/>
      <c r="AG374" s="29"/>
      <c r="AH374" s="27"/>
      <c r="AI374" s="220"/>
      <c r="BF374" s="232" t="e">
        <f>1+#REF!</f>
        <v>#REF!</v>
      </c>
      <c r="BG374" s="532">
        <v>20.659867330016564</v>
      </c>
      <c r="BH374" s="532">
        <f t="shared" ref="BH374" si="329">+BG374</f>
        <v>20.659867330016564</v>
      </c>
      <c r="BI374" s="532">
        <f t="shared" ref="BI374" si="330">+BH374</f>
        <v>20.659867330016564</v>
      </c>
      <c r="BJ374" s="532">
        <f t="shared" ref="BJ374" si="331">+BI374</f>
        <v>20.659867330016564</v>
      </c>
      <c r="BK374" s="532">
        <f t="shared" ref="BK374" si="332">+BJ374</f>
        <v>20.659867330016564</v>
      </c>
      <c r="BL374" s="532">
        <f t="shared" ref="BL374" si="333">+BK374</f>
        <v>20.659867330016564</v>
      </c>
      <c r="BM374" s="532">
        <f t="shared" ref="BM374" si="334">+BL374</f>
        <v>20.659867330016564</v>
      </c>
      <c r="BN374" s="532">
        <f t="shared" ref="BN374" si="335">+BM374</f>
        <v>20.659867330016564</v>
      </c>
      <c r="BO374" s="532">
        <f t="shared" ref="BO374" si="336">+BN374</f>
        <v>20.659867330016564</v>
      </c>
      <c r="BP374" s="532">
        <f t="shared" ref="BP374" si="337">+BO374</f>
        <v>20.659867330016564</v>
      </c>
      <c r="BQ374" s="532">
        <f t="shared" ref="BQ374" si="338">+BP374</f>
        <v>20.659867330016564</v>
      </c>
      <c r="BR374" s="532">
        <f t="shared" ref="BR374" si="339">+BQ374</f>
        <v>20.659867330016564</v>
      </c>
    </row>
    <row r="375" spans="1:70">
      <c r="A375" s="289"/>
      <c r="B375" s="289">
        <f>+'Ark1'!C1301</f>
        <v>2023</v>
      </c>
      <c r="C375" s="236">
        <f>+'Ark1'!L1301</f>
        <v>10</v>
      </c>
      <c r="D375" s="236" t="str">
        <f>VLOOKUP(C375,RNR!$F$16:$G$31,2)</f>
        <v>U-</v>
      </c>
      <c r="E375" s="236">
        <f>+'Ark1'!D1301</f>
        <v>1</v>
      </c>
      <c r="F375" s="236" t="str">
        <f>VLOOKUP(E375,RNR!$D$2:$E$13,2)</f>
        <v>Jan</v>
      </c>
      <c r="G375" s="353">
        <f>+'Ark1'!Q1301</f>
        <v>7</v>
      </c>
      <c r="H375" s="353">
        <f>+'Ark1'!R1301</f>
        <v>11</v>
      </c>
      <c r="I375" s="238">
        <f>+IF(H375=0,"",'Ark1'!AG1301)</f>
        <v>4.7044800481078992</v>
      </c>
      <c r="J375" s="238">
        <f>+IF(H375=0,"",'Ark1'!AH1301)</f>
        <v>0</v>
      </c>
      <c r="K375" s="238"/>
      <c r="L375" s="238"/>
      <c r="M375" s="238"/>
      <c r="N375" s="237">
        <f>+IF(H375=0,"",'Ark1'!U1301)</f>
        <v>39.827272727272728</v>
      </c>
      <c r="O375" s="238"/>
      <c r="P375" s="238"/>
      <c r="Q375" s="238"/>
      <c r="R375" s="238"/>
      <c r="S375" s="238"/>
      <c r="T375" s="238">
        <f>+IF(H375=0,"",'Ark1'!T1301)</f>
        <v>8.2727272727272734</v>
      </c>
      <c r="U375" s="239">
        <f>+IF(H375=0,"",'Ark1'!W1301)</f>
        <v>54.545454545454554</v>
      </c>
      <c r="V375" s="239">
        <f>+IF(H375=0,"",'Ark1'!X1301)</f>
        <v>100</v>
      </c>
      <c r="W375" s="239">
        <f>+IF(H375=0,"",'Ark1'!Y1301)</f>
        <v>100</v>
      </c>
      <c r="X375" s="239">
        <f>+IF(H375=0,"",'Ark1'!Z1301)</f>
        <v>6.9694255546625596</v>
      </c>
      <c r="Y375" s="239">
        <f>+IF(H375=0,"",'Ark1'!Z1301)</f>
        <v>6.9694255546625596</v>
      </c>
      <c r="Z375" s="238">
        <f>+IF(H375=0,"",'Ark1'!AC1301)</f>
        <v>0</v>
      </c>
      <c r="AA375" s="239">
        <f>+IF(H375=0,"",'Ark1'!AE1301)</f>
        <v>0</v>
      </c>
      <c r="AB375" s="239">
        <f t="shared" ref="AB375:AB386" si="340">+IF(H375=0,"",+N375/C375)</f>
        <v>3.9827272727272729</v>
      </c>
      <c r="AC375" s="237">
        <f t="shared" si="292"/>
        <v>0.63636363636363635</v>
      </c>
      <c r="AD375" s="289"/>
      <c r="AG375" s="29"/>
      <c r="AH375" s="27"/>
    </row>
    <row r="376" spans="1:70">
      <c r="A376" s="289"/>
      <c r="B376" s="289">
        <f>+'Ark1'!C1302</f>
        <v>2023</v>
      </c>
      <c r="C376" s="236">
        <f>+'Ark1'!L1302</f>
        <v>10</v>
      </c>
      <c r="D376" s="236" t="str">
        <f>VLOOKUP(C376,RNR!$F$16:$G$31,2)</f>
        <v>U-</v>
      </c>
      <c r="E376" s="236">
        <f>+'Ark1'!D1302</f>
        <v>2</v>
      </c>
      <c r="F376" s="236" t="str">
        <f>VLOOKUP(E376,RNR!$D$2:$E$13,2)</f>
        <v>Feb</v>
      </c>
      <c r="G376" s="353">
        <f>+'Ark1'!Q1302</f>
        <v>31</v>
      </c>
      <c r="H376" s="353">
        <f>+'Ark1'!R1302</f>
        <v>36</v>
      </c>
      <c r="I376" s="238">
        <f>+IF(H376=0,"",'Ark1'!AG1302)</f>
        <v>8.5986542871104739</v>
      </c>
      <c r="J376" s="238">
        <f>+IF(H376=0,"",'Ark1'!AH1302)</f>
        <v>0</v>
      </c>
      <c r="K376" s="238"/>
      <c r="L376" s="238"/>
      <c r="M376" s="238"/>
      <c r="N376" s="237">
        <f>+IF(H376=0,"",'Ark1'!U1302)</f>
        <v>38.124999999999993</v>
      </c>
      <c r="O376" s="238"/>
      <c r="P376" s="238"/>
      <c r="Q376" s="238"/>
      <c r="R376" s="238"/>
      <c r="S376" s="238"/>
      <c r="T376" s="238">
        <f>+IF(H376=0,"",'Ark1'!T1302)</f>
        <v>7.8611111111111107</v>
      </c>
      <c r="U376" s="239">
        <f>+IF(H376=0,"",'Ark1'!W1302)</f>
        <v>33.333333333333343</v>
      </c>
      <c r="V376" s="239">
        <f>+IF(H376=0,"",'Ark1'!X1302)</f>
        <v>100</v>
      </c>
      <c r="W376" s="239">
        <f>+IF(H376=0,"",'Ark1'!Y1302)</f>
        <v>100</v>
      </c>
      <c r="X376" s="239">
        <f>+IF(H376=0,"",'Ark1'!Z1302)</f>
        <v>6.6389998828472345</v>
      </c>
      <c r="Y376" s="239">
        <f>+IF(H376=0,"",'Ark1'!Z1302)</f>
        <v>6.6389998828472345</v>
      </c>
      <c r="Z376" s="238">
        <f>+IF(H376=0,"",'Ark1'!AC1302)</f>
        <v>0</v>
      </c>
      <c r="AA376" s="239">
        <f>+IF(H376=0,"",'Ark1'!AE1302)</f>
        <v>0</v>
      </c>
      <c r="AB376" s="239">
        <f t="shared" si="340"/>
        <v>3.8124999999999991</v>
      </c>
      <c r="AC376" s="237">
        <f t="shared" si="292"/>
        <v>0.86111111111111116</v>
      </c>
      <c r="AD376" s="289"/>
      <c r="AG376" s="29"/>
      <c r="AH376" s="27"/>
    </row>
    <row r="377" spans="1:70">
      <c r="A377" s="289"/>
      <c r="B377" s="289">
        <f>+'Ark1'!C1303</f>
        <v>2023</v>
      </c>
      <c r="C377" s="236">
        <f>+'Ark1'!L1303</f>
        <v>10</v>
      </c>
      <c r="D377" s="236" t="str">
        <f>VLOOKUP(C377,RNR!$F$16:$G$31,2)</f>
        <v>U-</v>
      </c>
      <c r="E377" s="236">
        <f>+'Ark1'!D1303</f>
        <v>3</v>
      </c>
      <c r="F377" s="236" t="str">
        <f>VLOOKUP(E377,RNR!$D$2:$E$13,2)</f>
        <v>Mar</v>
      </c>
      <c r="G377" s="353">
        <f>+'Ark1'!Q1303</f>
        <v>207</v>
      </c>
      <c r="H377" s="353">
        <f>+'Ark1'!R1303</f>
        <v>235</v>
      </c>
      <c r="I377" s="238">
        <f>+IF(H377=0,"",'Ark1'!AG1303)</f>
        <v>9.6165119464775</v>
      </c>
      <c r="J377" s="238">
        <f>+IF(H377=0,"",'Ark1'!AH1303)</f>
        <v>0</v>
      </c>
      <c r="K377" s="238"/>
      <c r="L377" s="238"/>
      <c r="M377" s="238"/>
      <c r="N377" s="237">
        <f>+IF(H377=0,"",'Ark1'!U1303)</f>
        <v>40.417872340425504</v>
      </c>
      <c r="O377" s="238"/>
      <c r="P377" s="238"/>
      <c r="Q377" s="238"/>
      <c r="R377" s="238"/>
      <c r="S377" s="238"/>
      <c r="T377" s="238">
        <f>+IF(H377=0,"",'Ark1'!T1303)</f>
        <v>8.3744680851063826</v>
      </c>
      <c r="U377" s="239">
        <f>+IF(H377=0,"",'Ark1'!W1303)</f>
        <v>42.978723404255319</v>
      </c>
      <c r="V377" s="239">
        <f>+IF(H377=0,"",'Ark1'!X1303)</f>
        <v>100</v>
      </c>
      <c r="W377" s="239">
        <f>+IF(H377=0,"",'Ark1'!Y1303)</f>
        <v>100</v>
      </c>
      <c r="X377" s="239">
        <f>+IF(H377=0,"",'Ark1'!Z1303)</f>
        <v>5.5960643222357342</v>
      </c>
      <c r="Y377" s="239">
        <f>+IF(H377=0,"",'Ark1'!Z1303)</f>
        <v>5.5960643222357342</v>
      </c>
      <c r="Z377" s="238">
        <f>+IF(H377=0,"",'Ark1'!AC1303)</f>
        <v>0</v>
      </c>
      <c r="AA377" s="239">
        <f>+IF(H377=0,"",'Ark1'!AE1303)</f>
        <v>0</v>
      </c>
      <c r="AB377" s="239">
        <f t="shared" si="340"/>
        <v>4.04178723404255</v>
      </c>
      <c r="AC377" s="237">
        <f t="shared" si="292"/>
        <v>0.88085106382978728</v>
      </c>
      <c r="AD377" s="289"/>
      <c r="AG377" s="29"/>
      <c r="AH377" s="27"/>
    </row>
    <row r="378" spans="1:70">
      <c r="A378" s="289"/>
      <c r="B378" s="289">
        <f>+'Ark1'!C1304</f>
        <v>2023</v>
      </c>
      <c r="C378" s="236">
        <f>+'Ark1'!L1304</f>
        <v>10</v>
      </c>
      <c r="D378" s="236" t="str">
        <f>VLOOKUP(C378,RNR!$F$16:$G$31,2)</f>
        <v>U-</v>
      </c>
      <c r="E378" s="236">
        <f>+'Ark1'!D1304</f>
        <v>4</v>
      </c>
      <c r="F378" s="236" t="str">
        <f>VLOOKUP(E378,RNR!$D$2:$E$13,2)</f>
        <v>Apr</v>
      </c>
      <c r="G378" s="353">
        <f>+'Ark1'!Q1304</f>
        <v>14</v>
      </c>
      <c r="H378" s="353">
        <f>+'Ark1'!R1304</f>
        <v>18</v>
      </c>
      <c r="I378" s="238">
        <f>+IF(H378=0,"",'Ark1'!AG1304)</f>
        <v>5.0585684626640433</v>
      </c>
      <c r="J378" s="238">
        <f>+IF(H378=0,"",'Ark1'!AH1304)</f>
        <v>5.5555555555555562</v>
      </c>
      <c r="K378" s="238"/>
      <c r="L378" s="238"/>
      <c r="M378" s="238"/>
      <c r="N378" s="237">
        <f>+IF(H378=0,"",'Ark1'!U1304)</f>
        <v>36.683333333333344</v>
      </c>
      <c r="O378" s="238"/>
      <c r="P378" s="238"/>
      <c r="Q378" s="238"/>
      <c r="R378" s="238"/>
      <c r="S378" s="238"/>
      <c r="T378" s="238">
        <f>+IF(H378=0,"",'Ark1'!T1304)</f>
        <v>7.4444444444444446</v>
      </c>
      <c r="U378" s="239">
        <f>+IF(H378=0,"",'Ark1'!W1304)</f>
        <v>27.777777777777779</v>
      </c>
      <c r="V378" s="239">
        <f>+IF(H378=0,"",'Ark1'!X1304)</f>
        <v>100</v>
      </c>
      <c r="W378" s="239">
        <f>+IF(H378=0,"",'Ark1'!Y1304)</f>
        <v>88.8888888888889</v>
      </c>
      <c r="X378" s="239">
        <f>+IF(H378=0,"",'Ark1'!Z1304)</f>
        <v>9.5202853598688346</v>
      </c>
      <c r="Y378" s="239">
        <f>+IF(H378=0,"",'Ark1'!Z1304)</f>
        <v>9.5202853598688346</v>
      </c>
      <c r="Z378" s="238">
        <f>+IF(H378=0,"",'Ark1'!AC1304)</f>
        <v>0</v>
      </c>
      <c r="AA378" s="239">
        <f>+IF(H378=0,"",'Ark1'!AE1304)</f>
        <v>0</v>
      </c>
      <c r="AB378" s="239">
        <f t="shared" si="340"/>
        <v>3.6683333333333343</v>
      </c>
      <c r="AC378" s="237">
        <f t="shared" si="292"/>
        <v>0.77777777777777779</v>
      </c>
      <c r="AD378" s="289"/>
      <c r="AG378" s="29"/>
      <c r="AH378" s="27"/>
    </row>
    <row r="379" spans="1:70">
      <c r="A379" s="289"/>
      <c r="B379" s="289">
        <f>+'Ark1'!C1305</f>
        <v>2023</v>
      </c>
      <c r="C379" s="236">
        <f>+'Ark1'!L1305</f>
        <v>10</v>
      </c>
      <c r="D379" s="236" t="str">
        <f>VLOOKUP(C379,RNR!$F$16:$G$31,2)</f>
        <v>U-</v>
      </c>
      <c r="E379" s="236">
        <f>+'Ark1'!D1305</f>
        <v>5</v>
      </c>
      <c r="F379" s="236" t="str">
        <f>VLOOKUP(E379,RNR!$D$2:$E$13,2)</f>
        <v>Mai</v>
      </c>
      <c r="G379" s="353">
        <f>+'Ark1'!Q1305</f>
        <v>41</v>
      </c>
      <c r="H379" s="353">
        <f>+'Ark1'!R1305</f>
        <v>53</v>
      </c>
      <c r="I379" s="238">
        <f>+IF(H379=0,"",'Ark1'!AG1305)</f>
        <v>5.838945686805201</v>
      </c>
      <c r="J379" s="238">
        <f>+IF(H379=0,"",'Ark1'!AH1305)</f>
        <v>0</v>
      </c>
      <c r="K379" s="238"/>
      <c r="L379" s="238"/>
      <c r="M379" s="238"/>
      <c r="N379" s="237">
        <f>+IF(H379=0,"",'Ark1'!U1305)</f>
        <v>36.756603773584906</v>
      </c>
      <c r="O379" s="238"/>
      <c r="P379" s="238"/>
      <c r="Q379" s="238"/>
      <c r="R379" s="238"/>
      <c r="S379" s="238"/>
      <c r="T379" s="238">
        <f>+IF(H379=0,"",'Ark1'!T1305)</f>
        <v>8.1320754716981138</v>
      </c>
      <c r="U379" s="239">
        <f>+IF(H379=0,"",'Ark1'!W1305)</f>
        <v>33.962264150943383</v>
      </c>
      <c r="V379" s="239">
        <f>+IF(H379=0,"",'Ark1'!X1305)</f>
        <v>100</v>
      </c>
      <c r="W379" s="239">
        <f>+IF(H379=0,"",'Ark1'!Y1305)</f>
        <v>98.113207547169822</v>
      </c>
      <c r="X379" s="239">
        <f>+IF(H379=0,"",'Ark1'!Z1305)</f>
        <v>6.2604933627383508</v>
      </c>
      <c r="Y379" s="239">
        <f>+IF(H379=0,"",'Ark1'!Z1305)</f>
        <v>6.2604933627383508</v>
      </c>
      <c r="Z379" s="238">
        <f>+IF(H379=0,"",'Ark1'!AC1305)</f>
        <v>0</v>
      </c>
      <c r="AA379" s="239">
        <f>+IF(H379=0,"",'Ark1'!AE1305)</f>
        <v>0</v>
      </c>
      <c r="AB379" s="239">
        <f t="shared" si="340"/>
        <v>3.6756603773584908</v>
      </c>
      <c r="AC379" s="237">
        <f t="shared" si="292"/>
        <v>0.77358490566037741</v>
      </c>
      <c r="AD379" s="289"/>
      <c r="AG379" s="29"/>
      <c r="AH379" s="27"/>
    </row>
    <row r="380" spans="1:70">
      <c r="A380" s="289"/>
      <c r="B380" s="289">
        <f>+'Ark1'!C1306</f>
        <v>2023</v>
      </c>
      <c r="C380" s="236">
        <f>+'Ark1'!L1306</f>
        <v>10</v>
      </c>
      <c r="D380" s="236" t="str">
        <f>VLOOKUP(C380,RNR!$F$16:$G$31,2)</f>
        <v>U-</v>
      </c>
      <c r="E380" s="236">
        <f>+'Ark1'!D1306</f>
        <v>6</v>
      </c>
      <c r="F380" s="236" t="str">
        <f>VLOOKUP(E380,RNR!$D$2:$E$13,2)</f>
        <v>Jun</v>
      </c>
      <c r="G380" s="353">
        <f>+'Ark1'!Q1306</f>
        <v>23</v>
      </c>
      <c r="H380" s="353">
        <f>+'Ark1'!R1306</f>
        <v>29</v>
      </c>
      <c r="I380" s="238">
        <f>+IF(H380=0,"",'Ark1'!AG1306)</f>
        <v>4.0626618332470228</v>
      </c>
      <c r="J380" s="238">
        <f>+IF(H380=0,"",'Ark1'!AH1306)</f>
        <v>0</v>
      </c>
      <c r="K380" s="238"/>
      <c r="L380" s="238"/>
      <c r="M380" s="238"/>
      <c r="N380" s="237">
        <f>+IF(H380=0,"",'Ark1'!U1306)</f>
        <v>37.872413793103448</v>
      </c>
      <c r="O380" s="238"/>
      <c r="P380" s="238"/>
      <c r="Q380" s="238"/>
      <c r="R380" s="238"/>
      <c r="S380" s="238"/>
      <c r="T380" s="238">
        <f>+IF(H380=0,"",'Ark1'!T1306)</f>
        <v>7.9310344827586237</v>
      </c>
      <c r="U380" s="239">
        <f>+IF(H380=0,"",'Ark1'!W1306)</f>
        <v>48.275862068965509</v>
      </c>
      <c r="V380" s="239">
        <f>+IF(H380=0,"",'Ark1'!X1306)</f>
        <v>100</v>
      </c>
      <c r="W380" s="239">
        <f>+IF(H380=0,"",'Ark1'!Y1306)</f>
        <v>100</v>
      </c>
      <c r="X380" s="239">
        <f>+IF(H380=0,"",'Ark1'!Z1306)</f>
        <v>8.7839154160130306</v>
      </c>
      <c r="Y380" s="239">
        <f>+IF(H380=0,"",'Ark1'!Z1306)</f>
        <v>8.7839154160130306</v>
      </c>
      <c r="Z380" s="238">
        <f>+IF(H380=0,"",'Ark1'!AC1306)</f>
        <v>0</v>
      </c>
      <c r="AA380" s="239">
        <f>+IF(H380=0,"",'Ark1'!AE1306)</f>
        <v>0</v>
      </c>
      <c r="AB380" s="239">
        <f t="shared" si="340"/>
        <v>3.7872413793103448</v>
      </c>
      <c r="AC380" s="237">
        <f t="shared" si="292"/>
        <v>0.7931034482758621</v>
      </c>
      <c r="AD380" s="289"/>
      <c r="AG380" s="29"/>
      <c r="AH380" s="27"/>
    </row>
    <row r="381" spans="1:70">
      <c r="A381" s="289"/>
      <c r="B381" s="289">
        <f>+'Ark1'!C1307</f>
        <v>2023</v>
      </c>
      <c r="C381" s="236">
        <f>+'Ark1'!L1307</f>
        <v>10</v>
      </c>
      <c r="D381" s="236" t="str">
        <f>VLOOKUP(C381,RNR!$F$16:$G$31,2)</f>
        <v>U-</v>
      </c>
      <c r="E381" s="236">
        <f>+'Ark1'!D1307</f>
        <v>7</v>
      </c>
      <c r="F381" s="236" t="str">
        <f>VLOOKUP(E381,RNR!$D$2:$E$13,2)</f>
        <v>Jul</v>
      </c>
      <c r="G381" s="353">
        <f>+'Ark1'!Q1307</f>
        <v>7</v>
      </c>
      <c r="H381" s="353">
        <f>+'Ark1'!R1307</f>
        <v>8</v>
      </c>
      <c r="I381" s="238">
        <f>+IF(H381=0,"",'Ark1'!AG1307)</f>
        <v>4.0817336848228312</v>
      </c>
      <c r="J381" s="238">
        <f>+IF(H381=0,"",'Ark1'!AH1307)</f>
        <v>0</v>
      </c>
      <c r="K381" s="238"/>
      <c r="L381" s="238"/>
      <c r="M381" s="238"/>
      <c r="N381" s="237">
        <f>+IF(H381=0,"",'Ark1'!U1307)</f>
        <v>41.224999999999994</v>
      </c>
      <c r="O381" s="238"/>
      <c r="P381" s="238"/>
      <c r="Q381" s="238"/>
      <c r="R381" s="238"/>
      <c r="S381" s="238"/>
      <c r="T381" s="238">
        <f>+IF(H381=0,"",'Ark1'!T1307)</f>
        <v>9.125</v>
      </c>
      <c r="U381" s="239">
        <f>+IF(H381=0,"",'Ark1'!W1307)</f>
        <v>62.5</v>
      </c>
      <c r="V381" s="239">
        <f>+IF(H381=0,"",'Ark1'!X1307)</f>
        <v>100</v>
      </c>
      <c r="W381" s="239">
        <f>+IF(H381=0,"",'Ark1'!Y1307)</f>
        <v>100</v>
      </c>
      <c r="X381" s="239">
        <f>+IF(H381=0,"",'Ark1'!Z1307)</f>
        <v>2.5058681130499529</v>
      </c>
      <c r="Y381" s="239">
        <f>+IF(H381=0,"",'Ark1'!Z1307)</f>
        <v>2.5058681130499529</v>
      </c>
      <c r="Z381" s="238">
        <f>+IF(H381=0,"",'Ark1'!AC1307)</f>
        <v>0</v>
      </c>
      <c r="AA381" s="239">
        <f>+IF(H381=0,"",'Ark1'!AE1307)</f>
        <v>0</v>
      </c>
      <c r="AB381" s="239">
        <f t="shared" si="340"/>
        <v>4.1224999999999996</v>
      </c>
      <c r="AC381" s="237">
        <f t="shared" si="292"/>
        <v>0.875</v>
      </c>
      <c r="AD381" s="289"/>
      <c r="AG381" s="29"/>
      <c r="AH381" s="27"/>
    </row>
    <row r="382" spans="1:70">
      <c r="A382" s="289"/>
      <c r="B382" s="289">
        <f>+'Ark1'!C1308</f>
        <v>2023</v>
      </c>
      <c r="C382" s="236">
        <f>+'Ark1'!L1308</f>
        <v>10</v>
      </c>
      <c r="D382" s="236" t="str">
        <f>VLOOKUP(C382,RNR!$F$16:$G$31,2)</f>
        <v>U-</v>
      </c>
      <c r="E382" s="236">
        <f>+'Ark1'!D1308</f>
        <v>8</v>
      </c>
      <c r="F382" s="236" t="str">
        <f>VLOOKUP(E382,RNR!$D$2:$E$13,2)</f>
        <v>Aug</v>
      </c>
      <c r="G382" s="353">
        <f>+'Ark1'!Q1308</f>
        <v>166</v>
      </c>
      <c r="H382" s="353">
        <f>+'Ark1'!R1308</f>
        <v>192</v>
      </c>
      <c r="I382" s="238">
        <f>+IF(H382=0,"",'Ark1'!AG1308)</f>
        <v>4.4449469318584498</v>
      </c>
      <c r="J382" s="238">
        <f>+IF(H382=0,"",'Ark1'!AH1308)</f>
        <v>1.5625</v>
      </c>
      <c r="K382" s="238"/>
      <c r="L382" s="238"/>
      <c r="M382" s="238"/>
      <c r="N382" s="237">
        <f>+IF(H382=0,"",'Ark1'!U1308)</f>
        <v>38.086458333333354</v>
      </c>
      <c r="O382" s="238"/>
      <c r="P382" s="238"/>
      <c r="Q382" s="238"/>
      <c r="R382" s="238"/>
      <c r="S382" s="238"/>
      <c r="T382" s="238">
        <f>+IF(H382=0,"",'Ark1'!T1308)</f>
        <v>8.2395833333333357</v>
      </c>
      <c r="U382" s="239">
        <f>+IF(H382=0,"",'Ark1'!W1308)</f>
        <v>41.145833333333343</v>
      </c>
      <c r="V382" s="239">
        <f>+IF(H382=0,"",'Ark1'!X1308)</f>
        <v>100</v>
      </c>
      <c r="W382" s="239">
        <f>+IF(H382=0,"",'Ark1'!Y1308)</f>
        <v>97.916666666666686</v>
      </c>
      <c r="X382" s="239">
        <f>+IF(H382=0,"",'Ark1'!Z1308)</f>
        <v>7.5463859974999981</v>
      </c>
      <c r="Y382" s="239">
        <f>+IF(H382=0,"",'Ark1'!Z1308)</f>
        <v>7.5463859974999981</v>
      </c>
      <c r="Z382" s="238">
        <f>+IF(H382=0,"",'Ark1'!AC1308)</f>
        <v>0</v>
      </c>
      <c r="AA382" s="239">
        <f>+IF(H382=0,"",'Ark1'!AE1308)</f>
        <v>0</v>
      </c>
      <c r="AB382" s="239">
        <f t="shared" si="340"/>
        <v>3.8086458333333355</v>
      </c>
      <c r="AC382" s="237">
        <f t="shared" si="292"/>
        <v>0.86458333333333337</v>
      </c>
      <c r="AD382" s="289"/>
      <c r="AG382" s="29"/>
      <c r="AH382" s="27"/>
    </row>
    <row r="383" spans="1:70">
      <c r="A383" s="289"/>
      <c r="B383" s="289">
        <f>+'Ark1'!C1309</f>
        <v>2023</v>
      </c>
      <c r="C383" s="236">
        <f>+'Ark1'!L1309</f>
        <v>10</v>
      </c>
      <c r="D383" s="236" t="str">
        <f>VLOOKUP(C383,RNR!$F$16:$G$31,2)</f>
        <v>U-</v>
      </c>
      <c r="E383" s="236">
        <f>+'Ark1'!D1309</f>
        <v>9</v>
      </c>
      <c r="F383" s="236" t="str">
        <f>VLOOKUP(E383,RNR!$D$2:$E$13,2)</f>
        <v>Sep</v>
      </c>
      <c r="G383" s="353">
        <f>+'Ark1'!Q1309</f>
        <v>150</v>
      </c>
      <c r="H383" s="353">
        <f>+'Ark1'!R1309</f>
        <v>217</v>
      </c>
      <c r="I383" s="238">
        <f>+IF(H383=0,"",'Ark1'!AG1309)</f>
        <v>4.433580434673984</v>
      </c>
      <c r="J383" s="238">
        <f>+IF(H383=0,"",'Ark1'!AH1309)</f>
        <v>3.6866359447004609</v>
      </c>
      <c r="K383" s="238"/>
      <c r="L383" s="238"/>
      <c r="M383" s="238"/>
      <c r="N383" s="237">
        <f>+IF(H383=0,"",'Ark1'!U1309)</f>
        <v>35.573271889400907</v>
      </c>
      <c r="O383" s="238"/>
      <c r="P383" s="238"/>
      <c r="Q383" s="238"/>
      <c r="R383" s="238"/>
      <c r="S383" s="238"/>
      <c r="T383" s="238">
        <f>+IF(H383=0,"",'Ark1'!T1309)</f>
        <v>8.1244239631336406</v>
      </c>
      <c r="U383" s="239">
        <f>+IF(H383=0,"",'Ark1'!W1309)</f>
        <v>41.013824884792626</v>
      </c>
      <c r="V383" s="239">
        <f>+IF(H383=0,"",'Ark1'!X1309)</f>
        <v>100</v>
      </c>
      <c r="W383" s="239">
        <f>+IF(H383=0,"",'Ark1'!Y1309)</f>
        <v>95.852534562211986</v>
      </c>
      <c r="X383" s="239">
        <f>+IF(H383=0,"",'Ark1'!Z1309)</f>
        <v>7.9009726336327057</v>
      </c>
      <c r="Y383" s="239">
        <f>+IF(H383=0,"",'Ark1'!Z1309)</f>
        <v>7.9009726336327057</v>
      </c>
      <c r="Z383" s="238">
        <f>+IF(H383=0,"",'Ark1'!AC1309)</f>
        <v>0</v>
      </c>
      <c r="AA383" s="239">
        <f>+IF(H383=0,"",'Ark1'!AE1309)</f>
        <v>0</v>
      </c>
      <c r="AB383" s="239">
        <f t="shared" si="340"/>
        <v>3.5573271889400906</v>
      </c>
      <c r="AC383" s="237">
        <f t="shared" si="292"/>
        <v>0.69124423963133641</v>
      </c>
      <c r="AD383" s="289"/>
      <c r="AG383" s="29"/>
      <c r="AH383" s="27"/>
    </row>
    <row r="384" spans="1:70">
      <c r="A384" s="289"/>
      <c r="B384" s="289">
        <f>+'Ark1'!C1310</f>
        <v>2023</v>
      </c>
      <c r="C384" s="236">
        <f>+'Ark1'!L1310</f>
        <v>10</v>
      </c>
      <c r="D384" s="236" t="str">
        <f>VLOOKUP(C384,RNR!$F$16:$G$31,2)</f>
        <v>U-</v>
      </c>
      <c r="E384" s="236">
        <f>+'Ark1'!D1310</f>
        <v>10</v>
      </c>
      <c r="F384" s="236" t="str">
        <f>VLOOKUP(E384,RNR!$D$2:$E$13,2)</f>
        <v>Okt</v>
      </c>
      <c r="G384" s="353">
        <f>+'Ark1'!Q1310</f>
        <v>635</v>
      </c>
      <c r="H384" s="353">
        <f>+'Ark1'!R1310</f>
        <v>862</v>
      </c>
      <c r="I384" s="238">
        <f>+IF(H384=0,"",'Ark1'!AG1310)</f>
        <v>6.4791927842384531</v>
      </c>
      <c r="J384" s="238">
        <f>+IF(H384=0,"",'Ark1'!AH1310)</f>
        <v>1.160092807424594</v>
      </c>
      <c r="K384" s="238"/>
      <c r="L384" s="238"/>
      <c r="M384" s="238"/>
      <c r="N384" s="237">
        <f>+IF(H384=0,"",'Ark1'!U1310)</f>
        <v>37.059396751740131</v>
      </c>
      <c r="O384" s="238"/>
      <c r="P384" s="238"/>
      <c r="Q384" s="238"/>
      <c r="R384" s="238"/>
      <c r="S384" s="238"/>
      <c r="T384" s="238">
        <f>+IF(H384=0,"",'Ark1'!T1310)</f>
        <v>8.0475638051044101</v>
      </c>
      <c r="U384" s="239">
        <f>+IF(H384=0,"",'Ark1'!W1310)</f>
        <v>34.570765661252885</v>
      </c>
      <c r="V384" s="239">
        <f>+IF(H384=0,"",'Ark1'!X1310)</f>
        <v>100</v>
      </c>
      <c r="W384" s="239">
        <f>+IF(H384=0,"",'Ark1'!Y1310)</f>
        <v>99.071925754060317</v>
      </c>
      <c r="X384" s="239">
        <f>+IF(H384=0,"",'Ark1'!Z1310)</f>
        <v>6.2731704043071375</v>
      </c>
      <c r="Y384" s="239">
        <f>+IF(H384=0,"",'Ark1'!Z1310)</f>
        <v>6.2731704043071375</v>
      </c>
      <c r="Z384" s="238">
        <f>+IF(H384=0,"",'Ark1'!AC1310)</f>
        <v>0</v>
      </c>
      <c r="AA384" s="239">
        <f>+IF(H384=0,"",'Ark1'!AE1310)</f>
        <v>0</v>
      </c>
      <c r="AB384" s="239">
        <f t="shared" si="340"/>
        <v>3.705939675174013</v>
      </c>
      <c r="AC384" s="237">
        <f t="shared" si="292"/>
        <v>0.73665893271461713</v>
      </c>
      <c r="AD384" s="289"/>
      <c r="AG384" s="29"/>
      <c r="AH384" s="27"/>
    </row>
    <row r="385" spans="1:70">
      <c r="A385" s="289"/>
      <c r="B385" s="289">
        <f>+'Ark1'!C1311</f>
        <v>2023</v>
      </c>
      <c r="C385" s="236">
        <f>+'Ark1'!L1311</f>
        <v>10</v>
      </c>
      <c r="D385" s="236" t="str">
        <f>VLOOKUP(C385,RNR!$F$16:$G$31,2)</f>
        <v>U-</v>
      </c>
      <c r="E385" s="236">
        <f>+'Ark1'!D1311</f>
        <v>11</v>
      </c>
      <c r="F385" s="236" t="str">
        <f>VLOOKUP(E385,RNR!$D$2:$E$13,2)</f>
        <v>Nov</v>
      </c>
      <c r="G385" s="353">
        <f>+'Ark1'!Q1311</f>
        <v>292</v>
      </c>
      <c r="H385" s="353">
        <f>+'Ark1'!R1311</f>
        <v>368</v>
      </c>
      <c r="I385" s="238">
        <f>+IF(H385=0,"",'Ark1'!AG1311)</f>
        <v>5.9815922863909972</v>
      </c>
      <c r="J385" s="238">
        <f>+IF(H385=0,"",'Ark1'!AH1311)</f>
        <v>3.2608695652173911</v>
      </c>
      <c r="K385" s="238"/>
      <c r="L385" s="238"/>
      <c r="M385" s="238"/>
      <c r="N385" s="237">
        <f>+IF(H385=0,"",'Ark1'!U1311)</f>
        <v>37.319836956521755</v>
      </c>
      <c r="O385" s="238"/>
      <c r="P385" s="238"/>
      <c r="Q385" s="238"/>
      <c r="R385" s="238"/>
      <c r="S385" s="238"/>
      <c r="T385" s="238">
        <f>+IF(H385=0,"",'Ark1'!T1311)</f>
        <v>8.1059782608695645</v>
      </c>
      <c r="U385" s="239">
        <f>+IF(H385=0,"",'Ark1'!W1311)</f>
        <v>35.054347826086953</v>
      </c>
      <c r="V385" s="239">
        <f>+IF(H385=0,"",'Ark1'!X1311)</f>
        <v>100</v>
      </c>
      <c r="W385" s="239">
        <f>+IF(H385=0,"",'Ark1'!Y1311)</f>
        <v>99.456521739130437</v>
      </c>
      <c r="X385" s="239">
        <f>+IF(H385=0,"",'Ark1'!Z1311)</f>
        <v>6.1190999067728278</v>
      </c>
      <c r="Y385" s="239">
        <f>+IF(H385=0,"",'Ark1'!Z1311)</f>
        <v>6.1190999067728278</v>
      </c>
      <c r="Z385" s="238">
        <f>+IF(H385=0,"",'Ark1'!AC1311)</f>
        <v>0</v>
      </c>
      <c r="AA385" s="239">
        <f>+IF(H385=0,"",'Ark1'!AE1311)</f>
        <v>0</v>
      </c>
      <c r="AB385" s="239">
        <f t="shared" si="340"/>
        <v>3.7319836956521755</v>
      </c>
      <c r="AC385" s="237">
        <f t="shared" si="292"/>
        <v>0.79347826086956519</v>
      </c>
      <c r="AD385" s="289"/>
      <c r="AG385" s="29"/>
      <c r="AH385" s="27"/>
    </row>
    <row r="386" spans="1:70">
      <c r="A386" s="289"/>
      <c r="B386" s="289">
        <f>+'Ark1'!C1312</f>
        <v>2023</v>
      </c>
      <c r="C386" s="236">
        <f>+'Ark1'!L1312</f>
        <v>10</v>
      </c>
      <c r="D386" s="236" t="str">
        <f>VLOOKUP(C386,RNR!$F$16:$G$31,2)</f>
        <v>U-</v>
      </c>
      <c r="E386" s="236">
        <f>+'Ark1'!D1312</f>
        <v>12</v>
      </c>
      <c r="F386" s="236" t="str">
        <f>VLOOKUP(E386,RNR!$D$2:$E$13,2)</f>
        <v>Des</v>
      </c>
      <c r="G386" s="353">
        <f>+'Ark1'!Q1312</f>
        <v>9</v>
      </c>
      <c r="H386" s="353">
        <f>+'Ark1'!R1312</f>
        <v>12</v>
      </c>
      <c r="I386" s="238">
        <f>+IF(H386=0,"",'Ark1'!AG1312)</f>
        <v>4.5711180217988563</v>
      </c>
      <c r="J386" s="238">
        <f>+IF(H386=0,"",'Ark1'!AH1312)</f>
        <v>0</v>
      </c>
      <c r="K386" s="238"/>
      <c r="L386" s="238"/>
      <c r="M386" s="238"/>
      <c r="N386" s="237">
        <f>+IF(H386=0,"",'Ark1'!U1312)</f>
        <v>37.849999999999994</v>
      </c>
      <c r="O386" s="238"/>
      <c r="P386" s="238"/>
      <c r="Q386" s="238"/>
      <c r="R386" s="238"/>
      <c r="S386" s="238"/>
      <c r="T386" s="238">
        <f>+IF(H386=0,"",'Ark1'!T1312)</f>
        <v>6.75</v>
      </c>
      <c r="U386" s="239">
        <f>+IF(H386=0,"",'Ark1'!W1312)</f>
        <v>0</v>
      </c>
      <c r="V386" s="239">
        <f>+IF(H386=0,"",'Ark1'!X1312)</f>
        <v>100</v>
      </c>
      <c r="W386" s="239">
        <f>+IF(H386=0,"",'Ark1'!Y1312)</f>
        <v>100</v>
      </c>
      <c r="X386" s="239">
        <f>+IF(H386=0,"",'Ark1'!Z1312)</f>
        <v>3.8681390874683976</v>
      </c>
      <c r="Y386" s="239">
        <f>+IF(H386=0,"",'Ark1'!Z1312)</f>
        <v>3.8681390874683976</v>
      </c>
      <c r="Z386" s="238">
        <f>+IF(H386=0,"",'Ark1'!AC1312)</f>
        <v>0</v>
      </c>
      <c r="AA386" s="239">
        <f>+IF(H386=0,"",'Ark1'!AE1312)</f>
        <v>0</v>
      </c>
      <c r="AB386" s="239">
        <f t="shared" si="340"/>
        <v>3.7849999999999993</v>
      </c>
      <c r="AC386" s="237">
        <f t="shared" si="292"/>
        <v>0.75</v>
      </c>
      <c r="AD386" s="289"/>
      <c r="AG386" s="29"/>
      <c r="AH386" s="27"/>
    </row>
    <row r="387" spans="1:70" s="532" customFormat="1" ht="15" customHeight="1">
      <c r="A387" s="289"/>
      <c r="B387" s="289"/>
      <c r="C387" s="289"/>
      <c r="D387" s="368"/>
      <c r="E387" s="368"/>
      <c r="F387" s="368"/>
      <c r="G387" s="368"/>
      <c r="H387" s="368"/>
      <c r="I387" s="289"/>
      <c r="J387" s="289"/>
      <c r="K387" s="289"/>
      <c r="L387" s="289"/>
      <c r="M387" s="289"/>
      <c r="N387" s="289"/>
      <c r="O387" s="289"/>
      <c r="P387" s="289"/>
      <c r="Q387" s="289"/>
      <c r="R387" s="289"/>
      <c r="S387" s="289"/>
      <c r="T387" s="289"/>
      <c r="U387" s="289"/>
      <c r="V387" s="289"/>
      <c r="W387" s="289"/>
      <c r="X387" s="289"/>
      <c r="Y387" s="289"/>
      <c r="Z387" s="289"/>
      <c r="AA387" s="289"/>
      <c r="AB387" s="289"/>
      <c r="AC387" s="289"/>
      <c r="AD387" s="289"/>
      <c r="AE387" s="219"/>
      <c r="AF387" s="29"/>
      <c r="AG387" s="29"/>
      <c r="AH387" s="27"/>
      <c r="AI387" s="220"/>
      <c r="BF387" s="232"/>
    </row>
    <row r="388" spans="1:70" s="532" customFormat="1" ht="15" customHeight="1">
      <c r="A388" s="289"/>
      <c r="B388" s="289"/>
      <c r="C388" s="330" t="s">
        <v>0</v>
      </c>
      <c r="D388" s="368"/>
      <c r="E388" s="539" t="str">
        <f>+D393</f>
        <v>U</v>
      </c>
      <c r="F388" s="368"/>
      <c r="G388" s="368"/>
      <c r="H388" s="367">
        <f>SUM(H394:H408)</f>
        <v>802</v>
      </c>
      <c r="I388" s="290"/>
      <c r="J388" s="290"/>
      <c r="K388" s="290"/>
      <c r="L388" s="290"/>
      <c r="M388" s="290"/>
      <c r="N388" s="265">
        <f>+Klasse!M402</f>
        <v>0</v>
      </c>
      <c r="O388" s="289"/>
      <c r="P388" s="289"/>
      <c r="Q388" s="289"/>
      <c r="R388" s="289"/>
      <c r="S388" s="289"/>
      <c r="T388" s="289"/>
      <c r="U388" s="291"/>
      <c r="V388" s="291"/>
      <c r="W388" s="291"/>
      <c r="X388" s="291"/>
      <c r="Y388" s="291"/>
      <c r="Z388" s="289"/>
      <c r="AA388" s="291"/>
      <c r="AB388" s="265" t="e">
        <f>+N388/#REF!</f>
        <v>#REF!</v>
      </c>
      <c r="AC388" s="290"/>
      <c r="AD388" s="289"/>
      <c r="AE388" s="219"/>
      <c r="AF388" s="29"/>
      <c r="AG388" s="29"/>
      <c r="AH388" s="27"/>
      <c r="AI388" s="220"/>
      <c r="BF388" s="232"/>
    </row>
    <row r="389" spans="1:70" s="532" customFormat="1" ht="15" customHeight="1">
      <c r="A389" s="289"/>
      <c r="B389" s="289"/>
      <c r="C389" s="289"/>
      <c r="D389" s="368"/>
      <c r="E389" s="368"/>
      <c r="F389" s="368"/>
      <c r="G389" s="368"/>
      <c r="H389" s="368"/>
      <c r="I389" s="290"/>
      <c r="J389" s="290"/>
      <c r="K389" s="290"/>
      <c r="L389" s="290"/>
      <c r="M389" s="290"/>
      <c r="N389" s="289"/>
      <c r="O389" s="289"/>
      <c r="P389" s="289"/>
      <c r="Q389" s="289"/>
      <c r="R389" s="289"/>
      <c r="S389" s="289"/>
      <c r="T389" s="289"/>
      <c r="U389" s="291"/>
      <c r="V389" s="291"/>
      <c r="W389" s="291"/>
      <c r="X389" s="291"/>
      <c r="Y389" s="291"/>
      <c r="Z389" s="289"/>
      <c r="AA389" s="291"/>
      <c r="AB389" s="291"/>
      <c r="AC389" s="291"/>
      <c r="AD389" s="289"/>
      <c r="AE389" s="219"/>
      <c r="AF389" s="29"/>
      <c r="AG389" s="29"/>
      <c r="AH389" s="27"/>
      <c r="AI389" s="220"/>
      <c r="BF389" s="232" t="e">
        <f>1+#REF!</f>
        <v>#REF!</v>
      </c>
      <c r="BG389" s="532">
        <v>20.659867330016564</v>
      </c>
      <c r="BH389" s="532">
        <f t="shared" ref="BH389" si="341">+BG389</f>
        <v>20.659867330016564</v>
      </c>
      <c r="BI389" s="532">
        <f t="shared" ref="BI389" si="342">+BH389</f>
        <v>20.659867330016564</v>
      </c>
      <c r="BJ389" s="532">
        <f t="shared" ref="BJ389" si="343">+BI389</f>
        <v>20.659867330016564</v>
      </c>
      <c r="BK389" s="532">
        <f t="shared" ref="BK389" si="344">+BJ389</f>
        <v>20.659867330016564</v>
      </c>
      <c r="BL389" s="532">
        <f t="shared" ref="BL389" si="345">+BK389</f>
        <v>20.659867330016564</v>
      </c>
      <c r="BM389" s="532">
        <f t="shared" ref="BM389" si="346">+BL389</f>
        <v>20.659867330016564</v>
      </c>
      <c r="BN389" s="532">
        <f t="shared" ref="BN389" si="347">+BM389</f>
        <v>20.659867330016564</v>
      </c>
      <c r="BO389" s="532">
        <f t="shared" ref="BO389" si="348">+BN389</f>
        <v>20.659867330016564</v>
      </c>
      <c r="BP389" s="532">
        <f t="shared" ref="BP389" si="349">+BO389</f>
        <v>20.659867330016564</v>
      </c>
      <c r="BQ389" s="532">
        <f t="shared" ref="BQ389" si="350">+BP389</f>
        <v>20.659867330016564</v>
      </c>
      <c r="BR389" s="532">
        <f t="shared" ref="BR389" si="351">+BQ389</f>
        <v>20.659867330016564</v>
      </c>
    </row>
    <row r="390" spans="1:70">
      <c r="A390" s="289"/>
      <c r="B390" s="289">
        <f>+'Ark1'!C1313</f>
        <v>2023</v>
      </c>
      <c r="C390" s="236">
        <f>+'Ark1'!L1313</f>
        <v>11</v>
      </c>
      <c r="D390" s="236" t="str">
        <f>VLOOKUP(C390,RNR!$F$16:$G$31,2)</f>
        <v>U</v>
      </c>
      <c r="E390" s="236">
        <f>+'Ark1'!D1313</f>
        <v>1</v>
      </c>
      <c r="F390" s="236" t="str">
        <f>VLOOKUP(E390,RNR!$D$2:$E$13,2)</f>
        <v>Jan</v>
      </c>
      <c r="G390" s="353">
        <f>+'Ark1'!Q1313</f>
        <v>3</v>
      </c>
      <c r="H390" s="353">
        <f>+'Ark1'!R1313</f>
        <v>4</v>
      </c>
      <c r="I390" s="238">
        <f>+IF(H390=0,"",'Ark1'!AG1313)</f>
        <v>1.8061938920149476</v>
      </c>
      <c r="J390" s="238">
        <f>+IF(H390=0,"",'Ark1'!AH1313)</f>
        <v>0</v>
      </c>
      <c r="K390" s="238"/>
      <c r="L390" s="238"/>
      <c r="M390" s="238"/>
      <c r="N390" s="237">
        <f>+IF(H390=0,"",'Ark1'!U1313)</f>
        <v>42.050000000000011</v>
      </c>
      <c r="O390" s="238"/>
      <c r="P390" s="238"/>
      <c r="Q390" s="238"/>
      <c r="R390" s="238"/>
      <c r="S390" s="238"/>
      <c r="T390" s="238">
        <f>+IF(H390=0,"",'Ark1'!T1313)</f>
        <v>9.25</v>
      </c>
      <c r="U390" s="239">
        <f>+IF(H390=0,"",'Ark1'!W1313)</f>
        <v>50</v>
      </c>
      <c r="V390" s="239">
        <f>+IF(H390=0,"",'Ark1'!X1313)</f>
        <v>100</v>
      </c>
      <c r="W390" s="239">
        <f>+IF(H390=0,"",'Ark1'!Y1313)</f>
        <v>100</v>
      </c>
      <c r="X390" s="239">
        <f>+IF(H390=0,"",'Ark1'!Z1313)</f>
        <v>6.9632966330610788</v>
      </c>
      <c r="Y390" s="239">
        <f>+IF(H390=0,"",'Ark1'!Z1313)</f>
        <v>6.9632966330610788</v>
      </c>
      <c r="Z390" s="238">
        <f>+IF(H390=0,"",'Ark1'!AC1313)</f>
        <v>0</v>
      </c>
      <c r="AA390" s="239">
        <f>+IF(H390=0,"",'Ark1'!AE1313)</f>
        <v>0</v>
      </c>
      <c r="AB390" s="239">
        <f t="shared" ref="AB390:AB401" si="352">+IF(H390=0,"",+N390/C390)</f>
        <v>3.8227272727272736</v>
      </c>
      <c r="AC390" s="237">
        <f t="shared" si="292"/>
        <v>0.75</v>
      </c>
      <c r="AD390" s="289"/>
      <c r="AG390" s="29"/>
      <c r="AH390" s="27"/>
    </row>
    <row r="391" spans="1:70">
      <c r="A391" s="289"/>
      <c r="B391" s="289">
        <f>+'Ark1'!C1314</f>
        <v>2023</v>
      </c>
      <c r="C391" s="236">
        <f>+'Ark1'!L1314</f>
        <v>11</v>
      </c>
      <c r="D391" s="236" t="str">
        <f>VLOOKUP(C391,RNR!$F$16:$G$31,2)</f>
        <v>U</v>
      </c>
      <c r="E391" s="236">
        <f>+'Ark1'!D1314</f>
        <v>2</v>
      </c>
      <c r="F391" s="236" t="str">
        <f>VLOOKUP(E391,RNR!$D$2:$E$13,2)</f>
        <v>Feb</v>
      </c>
      <c r="G391" s="353">
        <f>+'Ark1'!Q1314</f>
        <v>13</v>
      </c>
      <c r="H391" s="353">
        <f>+'Ark1'!R1314</f>
        <v>14</v>
      </c>
      <c r="I391" s="238">
        <f>+IF(H391=0,"",'Ark1'!AG1314)</f>
        <v>3.8466839579496042</v>
      </c>
      <c r="J391" s="238">
        <f>+IF(H391=0,"",'Ark1'!AH1314)</f>
        <v>0</v>
      </c>
      <c r="K391" s="238"/>
      <c r="L391" s="238"/>
      <c r="M391" s="238"/>
      <c r="N391" s="237">
        <f>+IF(H391=0,"",'Ark1'!U1314)</f>
        <v>43.857142857142826</v>
      </c>
      <c r="O391" s="238"/>
      <c r="P391" s="238"/>
      <c r="Q391" s="238"/>
      <c r="R391" s="238"/>
      <c r="S391" s="238"/>
      <c r="T391" s="238">
        <f>+IF(H391=0,"",'Ark1'!T1314)</f>
        <v>9.2857142857142883</v>
      </c>
      <c r="U391" s="239">
        <f>+IF(H391=0,"",'Ark1'!W1314)</f>
        <v>78.571428571428555</v>
      </c>
      <c r="V391" s="239">
        <f>+IF(H391=0,"",'Ark1'!X1314)</f>
        <v>100</v>
      </c>
      <c r="W391" s="239">
        <f>+IF(H391=0,"",'Ark1'!Y1314)</f>
        <v>100</v>
      </c>
      <c r="X391" s="239">
        <f>+IF(H391=0,"",'Ark1'!Z1314)</f>
        <v>3.8601839863100369</v>
      </c>
      <c r="Y391" s="239">
        <f>+IF(H391=0,"",'Ark1'!Z1314)</f>
        <v>3.8601839863100369</v>
      </c>
      <c r="Z391" s="238">
        <f>+IF(H391=0,"",'Ark1'!AC1314)</f>
        <v>0</v>
      </c>
      <c r="AA391" s="239">
        <f>+IF(H391=0,"",'Ark1'!AE1314)</f>
        <v>0</v>
      </c>
      <c r="AB391" s="239">
        <f t="shared" si="352"/>
        <v>3.9870129870129842</v>
      </c>
      <c r="AC391" s="237">
        <f t="shared" si="292"/>
        <v>0.9285714285714286</v>
      </c>
      <c r="AD391" s="289"/>
      <c r="AG391" s="29"/>
      <c r="AH391" s="27"/>
    </row>
    <row r="392" spans="1:70">
      <c r="A392" s="289"/>
      <c r="B392" s="289">
        <f>+'Ark1'!C1315</f>
        <v>2023</v>
      </c>
      <c r="C392" s="236">
        <f>+'Ark1'!L1315</f>
        <v>11</v>
      </c>
      <c r="D392" s="236" t="str">
        <f>VLOOKUP(C392,RNR!$F$16:$G$31,2)</f>
        <v>U</v>
      </c>
      <c r="E392" s="236">
        <f>+'Ark1'!D1315</f>
        <v>3</v>
      </c>
      <c r="F392" s="236" t="str">
        <f>VLOOKUP(E392,RNR!$D$2:$E$13,2)</f>
        <v>Mar</v>
      </c>
      <c r="G392" s="353">
        <f>+'Ark1'!Q1315</f>
        <v>71</v>
      </c>
      <c r="H392" s="353">
        <f>+'Ark1'!R1315</f>
        <v>80</v>
      </c>
      <c r="I392" s="238">
        <f>+IF(H392=0,"",'Ark1'!AG1315)</f>
        <v>3.3512301849656301</v>
      </c>
      <c r="J392" s="238">
        <f>+IF(H392=0,"",'Ark1'!AH1315)</f>
        <v>0</v>
      </c>
      <c r="K392" s="238"/>
      <c r="L392" s="238"/>
      <c r="M392" s="238"/>
      <c r="N392" s="237">
        <f>+IF(H392=0,"",'Ark1'!U1315)</f>
        <v>41.375000000000007</v>
      </c>
      <c r="O392" s="238"/>
      <c r="P392" s="238"/>
      <c r="Q392" s="238"/>
      <c r="R392" s="238"/>
      <c r="S392" s="238"/>
      <c r="T392" s="238">
        <f>+IF(H392=0,"",'Ark1'!T1315)</f>
        <v>8.65</v>
      </c>
      <c r="U392" s="239">
        <f>+IF(H392=0,"",'Ark1'!W1315)</f>
        <v>53.75</v>
      </c>
      <c r="V392" s="239">
        <f>+IF(H392=0,"",'Ark1'!X1315)</f>
        <v>100</v>
      </c>
      <c r="W392" s="239">
        <f>+IF(H392=0,"",'Ark1'!Y1315)</f>
        <v>100</v>
      </c>
      <c r="X392" s="239">
        <f>+IF(H392=0,"",'Ark1'!Z1315)</f>
        <v>5.7445517666741557</v>
      </c>
      <c r="Y392" s="239">
        <f>+IF(H392=0,"",'Ark1'!Z1315)</f>
        <v>5.7445517666741557</v>
      </c>
      <c r="Z392" s="238">
        <f>+IF(H392=0,"",'Ark1'!AC1315)</f>
        <v>0</v>
      </c>
      <c r="AA392" s="239">
        <f>+IF(H392=0,"",'Ark1'!AE1315)</f>
        <v>0</v>
      </c>
      <c r="AB392" s="239">
        <f t="shared" si="352"/>
        <v>3.7613636363636371</v>
      </c>
      <c r="AC392" s="237">
        <f t="shared" si="292"/>
        <v>0.88749999999999996</v>
      </c>
      <c r="AD392" s="289"/>
      <c r="AG392" s="29"/>
      <c r="AH392" s="27"/>
    </row>
    <row r="393" spans="1:70">
      <c r="A393" s="289"/>
      <c r="B393" s="289">
        <f>+'Ark1'!C1316</f>
        <v>2023</v>
      </c>
      <c r="C393" s="236">
        <f>+'Ark1'!L1316</f>
        <v>11</v>
      </c>
      <c r="D393" s="236" t="str">
        <f>VLOOKUP(C393,RNR!$F$16:$G$31,2)</f>
        <v>U</v>
      </c>
      <c r="E393" s="236">
        <f>+'Ark1'!D1316</f>
        <v>4</v>
      </c>
      <c r="F393" s="236" t="str">
        <f>VLOOKUP(E393,RNR!$D$2:$E$13,2)</f>
        <v>Apr</v>
      </c>
      <c r="G393" s="353">
        <f>+'Ark1'!Q1316</f>
        <v>6</v>
      </c>
      <c r="H393" s="353">
        <f>+'Ark1'!R1316</f>
        <v>7</v>
      </c>
      <c r="I393" s="238">
        <f>+IF(H393=0,"",'Ark1'!AG1316)</f>
        <v>2.3519317250308358</v>
      </c>
      <c r="J393" s="238">
        <f>+IF(H393=0,"",'Ark1'!AH1316)</f>
        <v>0</v>
      </c>
      <c r="K393" s="238"/>
      <c r="L393" s="238"/>
      <c r="M393" s="238"/>
      <c r="N393" s="237">
        <f>+IF(H393=0,"",'Ark1'!U1316)</f>
        <v>43.857142857142875</v>
      </c>
      <c r="O393" s="238"/>
      <c r="P393" s="238"/>
      <c r="Q393" s="238"/>
      <c r="R393" s="238"/>
      <c r="S393" s="238"/>
      <c r="T393" s="238">
        <f>+IF(H393=0,"",'Ark1'!T1316)</f>
        <v>8.8571428571428612</v>
      </c>
      <c r="U393" s="239">
        <f>+IF(H393=0,"",'Ark1'!W1316)</f>
        <v>71.428571428571445</v>
      </c>
      <c r="V393" s="239">
        <f>+IF(H393=0,"",'Ark1'!X1316)</f>
        <v>100</v>
      </c>
      <c r="W393" s="239">
        <f>+IF(H393=0,"",'Ark1'!Y1316)</f>
        <v>100</v>
      </c>
      <c r="X393" s="239">
        <f>+IF(H393=0,"",'Ark1'!Z1316)</f>
        <v>6.0763845319063403</v>
      </c>
      <c r="Y393" s="239">
        <f>+IF(H393=0,"",'Ark1'!Z1316)</f>
        <v>6.0763845319063403</v>
      </c>
      <c r="Z393" s="238">
        <f>+IF(H393=0,"",'Ark1'!AC1316)</f>
        <v>0</v>
      </c>
      <c r="AA393" s="239">
        <f>+IF(H393=0,"",'Ark1'!AE1316)</f>
        <v>0</v>
      </c>
      <c r="AB393" s="239">
        <f t="shared" si="352"/>
        <v>3.9870129870129887</v>
      </c>
      <c r="AC393" s="237">
        <f t="shared" si="292"/>
        <v>0.8571428571428571</v>
      </c>
      <c r="AD393" s="289"/>
      <c r="AG393" s="29"/>
      <c r="AH393" s="27"/>
    </row>
    <row r="394" spans="1:70">
      <c r="A394" s="289"/>
      <c r="B394" s="289">
        <f>+'Ark1'!C1317</f>
        <v>2023</v>
      </c>
      <c r="C394" s="236">
        <f>+'Ark1'!L1317</f>
        <v>11</v>
      </c>
      <c r="D394" s="236" t="str">
        <f>VLOOKUP(C394,RNR!$F$16:$G$31,2)</f>
        <v>U</v>
      </c>
      <c r="E394" s="236">
        <f>+'Ark1'!D1317</f>
        <v>5</v>
      </c>
      <c r="F394" s="236" t="str">
        <f>VLOOKUP(E394,RNR!$D$2:$E$13,2)</f>
        <v>Mai</v>
      </c>
      <c r="G394" s="353">
        <f>+'Ark1'!Q1317</f>
        <v>10</v>
      </c>
      <c r="H394" s="353">
        <f>+'Ark1'!R1317</f>
        <v>10</v>
      </c>
      <c r="I394" s="238">
        <f>+IF(H394=0,"",'Ark1'!AG1317)</f>
        <v>1.3202892947167453</v>
      </c>
      <c r="J394" s="238">
        <f>+IF(H394=0,"",'Ark1'!AH1317)</f>
        <v>0</v>
      </c>
      <c r="K394" s="238"/>
      <c r="L394" s="238"/>
      <c r="M394" s="238"/>
      <c r="N394" s="237">
        <f>+IF(H394=0,"",'Ark1'!U1317)</f>
        <v>44.05</v>
      </c>
      <c r="O394" s="238"/>
      <c r="P394" s="238"/>
      <c r="Q394" s="238"/>
      <c r="R394" s="238"/>
      <c r="S394" s="238"/>
      <c r="T394" s="238">
        <f>+IF(H394=0,"",'Ark1'!T1317)</f>
        <v>9.3000000000000007</v>
      </c>
      <c r="U394" s="239">
        <f>+IF(H394=0,"",'Ark1'!W1317)</f>
        <v>60</v>
      </c>
      <c r="V394" s="239">
        <f>+IF(H394=0,"",'Ark1'!X1317)</f>
        <v>100</v>
      </c>
      <c r="W394" s="239">
        <f>+IF(H394=0,"",'Ark1'!Y1317)</f>
        <v>100</v>
      </c>
      <c r="X394" s="239">
        <f>+IF(H394=0,"",'Ark1'!Z1317)</f>
        <v>8.7487427668208539</v>
      </c>
      <c r="Y394" s="239">
        <f>+IF(H394=0,"",'Ark1'!Z1317)</f>
        <v>8.7487427668208539</v>
      </c>
      <c r="Z394" s="238">
        <f>+IF(H394=0,"",'Ark1'!AC1317)</f>
        <v>0</v>
      </c>
      <c r="AA394" s="239">
        <f>+IF(H394=0,"",'Ark1'!AE1317)</f>
        <v>0</v>
      </c>
      <c r="AB394" s="239">
        <f t="shared" si="352"/>
        <v>4.004545454545454</v>
      </c>
      <c r="AC394" s="237">
        <f t="shared" si="292"/>
        <v>1</v>
      </c>
      <c r="AD394" s="289"/>
      <c r="AG394" s="29"/>
      <c r="AH394" s="27"/>
    </row>
    <row r="395" spans="1:70">
      <c r="A395" s="289"/>
      <c r="B395" s="289">
        <f>+'Ark1'!C1318</f>
        <v>2023</v>
      </c>
      <c r="C395" s="236">
        <f>+'Ark1'!L1318</f>
        <v>11</v>
      </c>
      <c r="D395" s="236" t="str">
        <f>VLOOKUP(C395,RNR!$F$16:$G$31,2)</f>
        <v>U</v>
      </c>
      <c r="E395" s="236">
        <f>+'Ark1'!D1318</f>
        <v>6</v>
      </c>
      <c r="F395" s="236" t="str">
        <f>VLOOKUP(E395,RNR!$D$2:$E$13,2)</f>
        <v>Jun</v>
      </c>
      <c r="G395" s="353">
        <f>+'Ark1'!Q1318</f>
        <v>12</v>
      </c>
      <c r="H395" s="353">
        <f>+'Ark1'!R1318</f>
        <v>19</v>
      </c>
      <c r="I395" s="238">
        <f>+IF(H395=0,"",'Ark1'!AG1318)</f>
        <v>2.6107864171043871</v>
      </c>
      <c r="J395" s="238">
        <f>+IF(H395=0,"",'Ark1'!AH1318)</f>
        <v>0</v>
      </c>
      <c r="K395" s="238"/>
      <c r="L395" s="238"/>
      <c r="M395" s="238"/>
      <c r="N395" s="237">
        <f>+IF(H395=0,"",'Ark1'!U1318)</f>
        <v>37.147368421052626</v>
      </c>
      <c r="O395" s="238"/>
      <c r="P395" s="238"/>
      <c r="Q395" s="238"/>
      <c r="R395" s="238"/>
      <c r="S395" s="238"/>
      <c r="T395" s="238">
        <f>+IF(H395=0,"",'Ark1'!T1318)</f>
        <v>7.9473684210526301</v>
      </c>
      <c r="U395" s="239">
        <f>+IF(H395=0,"",'Ark1'!W1318)</f>
        <v>36.84210526315789</v>
      </c>
      <c r="V395" s="239">
        <f>+IF(H395=0,"",'Ark1'!X1318)</f>
        <v>100</v>
      </c>
      <c r="W395" s="239">
        <f>+IF(H395=0,"",'Ark1'!Y1318)</f>
        <v>100</v>
      </c>
      <c r="X395" s="239">
        <f>+IF(H395=0,"",'Ark1'!Z1318)</f>
        <v>6.1085245372480363</v>
      </c>
      <c r="Y395" s="239">
        <f>+IF(H395=0,"",'Ark1'!Z1318)</f>
        <v>6.1085245372480363</v>
      </c>
      <c r="Z395" s="238">
        <f>+IF(H395=0,"",'Ark1'!AC1318)</f>
        <v>0</v>
      </c>
      <c r="AA395" s="239">
        <f>+IF(H395=0,"",'Ark1'!AE1318)</f>
        <v>0</v>
      </c>
      <c r="AB395" s="239">
        <f t="shared" si="352"/>
        <v>3.3770334928229659</v>
      </c>
      <c r="AC395" s="237">
        <f t="shared" si="292"/>
        <v>0.63157894736842102</v>
      </c>
      <c r="AD395" s="289"/>
      <c r="AG395" s="29"/>
      <c r="AH395" s="27"/>
    </row>
    <row r="396" spans="1:70">
      <c r="A396" s="289"/>
      <c r="B396" s="289">
        <f>+'Ark1'!C1319</f>
        <v>2023</v>
      </c>
      <c r="C396" s="236">
        <f>+'Ark1'!L1319</f>
        <v>11</v>
      </c>
      <c r="D396" s="236" t="str">
        <f>VLOOKUP(C396,RNR!$F$16:$G$31,2)</f>
        <v>U</v>
      </c>
      <c r="E396" s="236">
        <f>+'Ark1'!D1319</f>
        <v>7</v>
      </c>
      <c r="F396" s="236" t="str">
        <f>VLOOKUP(E396,RNR!$D$2:$E$13,2)</f>
        <v>Jul</v>
      </c>
      <c r="G396" s="353">
        <f>+'Ark1'!Q1319</f>
        <v>3</v>
      </c>
      <c r="H396" s="353">
        <f>+'Ark1'!R1319</f>
        <v>3</v>
      </c>
      <c r="I396" s="238">
        <f>+IF(H396=0,"",'Ark1'!AG1319)</f>
        <v>1.5718016312083067</v>
      </c>
      <c r="J396" s="238">
        <f>+IF(H396=0,"",'Ark1'!AH1319)</f>
        <v>0</v>
      </c>
      <c r="K396" s="238"/>
      <c r="L396" s="238"/>
      <c r="M396" s="238"/>
      <c r="N396" s="237">
        <f>+IF(H396=0,"",'Ark1'!U1319)</f>
        <v>42.333333333333343</v>
      </c>
      <c r="O396" s="238"/>
      <c r="P396" s="238"/>
      <c r="Q396" s="238"/>
      <c r="R396" s="238"/>
      <c r="S396" s="238"/>
      <c r="T396" s="238">
        <f>+IF(H396=0,"",'Ark1'!T1319)</f>
        <v>8.6666666666666643</v>
      </c>
      <c r="U396" s="239">
        <f>+IF(H396=0,"",'Ark1'!W1319)</f>
        <v>66.666666666666686</v>
      </c>
      <c r="V396" s="239">
        <f>+IF(H396=0,"",'Ark1'!X1319)</f>
        <v>100</v>
      </c>
      <c r="W396" s="239">
        <f>+IF(H396=0,"",'Ark1'!Y1319)</f>
        <v>100</v>
      </c>
      <c r="X396" s="239">
        <f>+IF(H396=0,"",'Ark1'!Z1319)</f>
        <v>6.94086129781856</v>
      </c>
      <c r="Y396" s="239">
        <f>+IF(H396=0,"",'Ark1'!Z1319)</f>
        <v>6.94086129781856</v>
      </c>
      <c r="Z396" s="238">
        <f>+IF(H396=0,"",'Ark1'!AC1319)</f>
        <v>0</v>
      </c>
      <c r="AA396" s="239">
        <f>+IF(H396=0,"",'Ark1'!AE1319)</f>
        <v>0</v>
      </c>
      <c r="AB396" s="239">
        <f t="shared" si="352"/>
        <v>3.8484848484848495</v>
      </c>
      <c r="AC396" s="237">
        <f t="shared" si="292"/>
        <v>1</v>
      </c>
      <c r="AD396" s="289"/>
      <c r="AG396" s="29"/>
      <c r="AH396" s="27"/>
    </row>
    <row r="397" spans="1:70">
      <c r="A397" s="289"/>
      <c r="B397" s="289">
        <f>+'Ark1'!C1320</f>
        <v>2023</v>
      </c>
      <c r="C397" s="236">
        <f>+'Ark1'!L1320</f>
        <v>11</v>
      </c>
      <c r="D397" s="236" t="str">
        <f>VLOOKUP(C397,RNR!$F$16:$G$31,2)</f>
        <v>U</v>
      </c>
      <c r="E397" s="236">
        <f>+'Ark1'!D1320</f>
        <v>8</v>
      </c>
      <c r="F397" s="236" t="str">
        <f>VLOOKUP(E397,RNR!$D$2:$E$13,2)</f>
        <v>Aug</v>
      </c>
      <c r="G397" s="353">
        <f>+'Ark1'!Q1320</f>
        <v>62</v>
      </c>
      <c r="H397" s="353">
        <f>+'Ark1'!R1320</f>
        <v>76</v>
      </c>
      <c r="I397" s="238">
        <f>+IF(H397=0,"",'Ark1'!AG1320)</f>
        <v>1.9211025870605027</v>
      </c>
      <c r="J397" s="238">
        <f>+IF(H397=0,"",'Ark1'!AH1320)</f>
        <v>0</v>
      </c>
      <c r="K397" s="238"/>
      <c r="L397" s="238"/>
      <c r="M397" s="238"/>
      <c r="N397" s="237">
        <f>+IF(H397=0,"",'Ark1'!U1320)</f>
        <v>41.585526315789494</v>
      </c>
      <c r="O397" s="238"/>
      <c r="P397" s="238"/>
      <c r="Q397" s="238"/>
      <c r="R397" s="238"/>
      <c r="S397" s="238"/>
      <c r="T397" s="238">
        <f>+IF(H397=0,"",'Ark1'!T1320)</f>
        <v>8.8289473684210549</v>
      </c>
      <c r="U397" s="239">
        <f>+IF(H397=0,"",'Ark1'!W1320)</f>
        <v>51.315789473684198</v>
      </c>
      <c r="V397" s="239">
        <f>+IF(H397=0,"",'Ark1'!X1320)</f>
        <v>100</v>
      </c>
      <c r="W397" s="239">
        <f>+IF(H397=0,"",'Ark1'!Y1320)</f>
        <v>100</v>
      </c>
      <c r="X397" s="239">
        <f>+IF(H397=0,"",'Ark1'!Z1320)</f>
        <v>6.3678614097290316</v>
      </c>
      <c r="Y397" s="239">
        <f>+IF(H397=0,"",'Ark1'!Z1320)</f>
        <v>6.3678614097290316</v>
      </c>
      <c r="Z397" s="238">
        <f>+IF(H397=0,"",'Ark1'!AC1320)</f>
        <v>0</v>
      </c>
      <c r="AA397" s="239">
        <f>+IF(H397=0,"",'Ark1'!AE1320)</f>
        <v>0</v>
      </c>
      <c r="AB397" s="239">
        <f t="shared" si="352"/>
        <v>3.7805023923444994</v>
      </c>
      <c r="AC397" s="237">
        <f t="shared" si="292"/>
        <v>0.81578947368421051</v>
      </c>
      <c r="AD397" s="289"/>
      <c r="AG397" s="29"/>
      <c r="AH397" s="27"/>
    </row>
    <row r="398" spans="1:70">
      <c r="A398" s="289"/>
      <c r="B398" s="289">
        <f>+'Ark1'!C1321</f>
        <v>2023</v>
      </c>
      <c r="C398" s="236">
        <f>+'Ark1'!L1321</f>
        <v>11</v>
      </c>
      <c r="D398" s="236" t="str">
        <f>VLOOKUP(C398,RNR!$F$16:$G$31,2)</f>
        <v>U</v>
      </c>
      <c r="E398" s="236">
        <f>+'Ark1'!D1321</f>
        <v>9</v>
      </c>
      <c r="F398" s="236" t="str">
        <f>VLOOKUP(E398,RNR!$D$2:$E$13,2)</f>
        <v>Sep</v>
      </c>
      <c r="G398" s="353">
        <f>+'Ark1'!Q1321</f>
        <v>57</v>
      </c>
      <c r="H398" s="353">
        <f>+'Ark1'!R1321</f>
        <v>70</v>
      </c>
      <c r="I398" s="238">
        <f>+IF(H398=0,"",'Ark1'!AG1321)</f>
        <v>1.5790976043594909</v>
      </c>
      <c r="J398" s="238">
        <f>+IF(H398=0,"",'Ark1'!AH1321)</f>
        <v>0</v>
      </c>
      <c r="K398" s="238"/>
      <c r="L398" s="238"/>
      <c r="M398" s="238"/>
      <c r="N398" s="237">
        <f>+IF(H398=0,"",'Ark1'!U1321)</f>
        <v>39.277142857142849</v>
      </c>
      <c r="O398" s="238"/>
      <c r="P398" s="238"/>
      <c r="Q398" s="238"/>
      <c r="R398" s="238"/>
      <c r="S398" s="238"/>
      <c r="T398" s="238">
        <f>+IF(H398=0,"",'Ark1'!T1321)</f>
        <v>9.0142857142857125</v>
      </c>
      <c r="U398" s="239">
        <f>+IF(H398=0,"",'Ark1'!W1321)</f>
        <v>61.428571428571438</v>
      </c>
      <c r="V398" s="239">
        <f>+IF(H398=0,"",'Ark1'!X1321)</f>
        <v>100</v>
      </c>
      <c r="W398" s="239">
        <f>+IF(H398=0,"",'Ark1'!Y1321)</f>
        <v>100</v>
      </c>
      <c r="X398" s="239">
        <f>+IF(H398=0,"",'Ark1'!Z1321)</f>
        <v>6.921337018412629</v>
      </c>
      <c r="Y398" s="239">
        <f>+IF(H398=0,"",'Ark1'!Z1321)</f>
        <v>6.921337018412629</v>
      </c>
      <c r="Z398" s="238">
        <f>+IF(H398=0,"",'Ark1'!AC1321)</f>
        <v>0</v>
      </c>
      <c r="AA398" s="239">
        <f>+IF(H398=0,"",'Ark1'!AE1321)</f>
        <v>0</v>
      </c>
      <c r="AB398" s="239">
        <f t="shared" si="352"/>
        <v>3.57064935064935</v>
      </c>
      <c r="AC398" s="237">
        <f t="shared" si="292"/>
        <v>0.81428571428571428</v>
      </c>
      <c r="AD398" s="289"/>
      <c r="AG398" s="29"/>
      <c r="AH398" s="27"/>
    </row>
    <row r="399" spans="1:70">
      <c r="A399" s="289"/>
      <c r="B399" s="289">
        <f>+'Ark1'!C1322</f>
        <v>2023</v>
      </c>
      <c r="C399" s="236">
        <f>+'Ark1'!L1322</f>
        <v>11</v>
      </c>
      <c r="D399" s="236" t="str">
        <f>VLOOKUP(C399,RNR!$F$16:$G$31,2)</f>
        <v>U</v>
      </c>
      <c r="E399" s="236">
        <f>+'Ark1'!D1322</f>
        <v>10</v>
      </c>
      <c r="F399" s="236" t="str">
        <f>VLOOKUP(E399,RNR!$D$2:$E$13,2)</f>
        <v>Okt</v>
      </c>
      <c r="G399" s="353">
        <f>+'Ark1'!Q1322</f>
        <v>246</v>
      </c>
      <c r="H399" s="353">
        <f>+'Ark1'!R1322</f>
        <v>306</v>
      </c>
      <c r="I399" s="238">
        <f>+IF(H399=0,"",'Ark1'!AG1322)</f>
        <v>2.4867410117861954</v>
      </c>
      <c r="J399" s="238">
        <f>+IF(H399=0,"",'Ark1'!AH1322)</f>
        <v>2.2875816993464055</v>
      </c>
      <c r="K399" s="238"/>
      <c r="L399" s="238"/>
      <c r="M399" s="238"/>
      <c r="N399" s="237">
        <f>+IF(H399=0,"",'Ark1'!U1322)</f>
        <v>40.067647058823511</v>
      </c>
      <c r="O399" s="238"/>
      <c r="P399" s="238"/>
      <c r="Q399" s="238"/>
      <c r="R399" s="238"/>
      <c r="S399" s="238"/>
      <c r="T399" s="238">
        <f>+IF(H399=0,"",'Ark1'!T1322)</f>
        <v>8.7287581699346379</v>
      </c>
      <c r="U399" s="239">
        <f>+IF(H399=0,"",'Ark1'!W1322)</f>
        <v>49.019607843137265</v>
      </c>
      <c r="V399" s="239">
        <f>+IF(H399=0,"",'Ark1'!X1322)</f>
        <v>100</v>
      </c>
      <c r="W399" s="239">
        <f>+IF(H399=0,"",'Ark1'!Y1322)</f>
        <v>99.673202614379107</v>
      </c>
      <c r="X399" s="239">
        <f>+IF(H399=0,"",'Ark1'!Z1322)</f>
        <v>6.8288722180796757</v>
      </c>
      <c r="Y399" s="239">
        <f>+IF(H399=0,"",'Ark1'!Z1322)</f>
        <v>6.8288722180796757</v>
      </c>
      <c r="Z399" s="238">
        <f>+IF(H399=0,"",'Ark1'!AC1322)</f>
        <v>0</v>
      </c>
      <c r="AA399" s="239">
        <f>+IF(H399=0,"",'Ark1'!AE1322)</f>
        <v>0</v>
      </c>
      <c r="AB399" s="239">
        <f t="shared" si="352"/>
        <v>3.6425133689839555</v>
      </c>
      <c r="AC399" s="237">
        <f t="shared" si="292"/>
        <v>0.80392156862745101</v>
      </c>
      <c r="AD399" s="289"/>
      <c r="AG399" s="29"/>
      <c r="AH399" s="27"/>
    </row>
    <row r="400" spans="1:70">
      <c r="A400" s="289"/>
      <c r="B400" s="289">
        <f>+'Ark1'!C1323</f>
        <v>2023</v>
      </c>
      <c r="C400" s="236">
        <f>+'Ark1'!L1323</f>
        <v>11</v>
      </c>
      <c r="D400" s="236" t="str">
        <f>VLOOKUP(C400,RNR!$F$16:$G$31,2)</f>
        <v>U</v>
      </c>
      <c r="E400" s="236">
        <f>+'Ark1'!D1323</f>
        <v>11</v>
      </c>
      <c r="F400" s="236" t="str">
        <f>VLOOKUP(E400,RNR!$D$2:$E$13,2)</f>
        <v>Nov</v>
      </c>
      <c r="G400" s="353">
        <f>+'Ark1'!Q1323</f>
        <v>102</v>
      </c>
      <c r="H400" s="353">
        <f>+'Ark1'!R1323</f>
        <v>123</v>
      </c>
      <c r="I400" s="238">
        <f>+IF(H400=0,"",'Ark1'!AG1323)</f>
        <v>2.0918173131114455</v>
      </c>
      <c r="J400" s="238">
        <f>+IF(H400=0,"",'Ark1'!AH1323)</f>
        <v>5.6910569105691051</v>
      </c>
      <c r="K400" s="238"/>
      <c r="L400" s="238"/>
      <c r="M400" s="238"/>
      <c r="N400" s="237">
        <f>+IF(H400=0,"",'Ark1'!U1323)</f>
        <v>39.047154471544722</v>
      </c>
      <c r="O400" s="238"/>
      <c r="P400" s="238"/>
      <c r="Q400" s="238"/>
      <c r="R400" s="238"/>
      <c r="S400" s="238"/>
      <c r="T400" s="238">
        <f>+IF(H400=0,"",'Ark1'!T1323)</f>
        <v>8.1056910569105689</v>
      </c>
      <c r="U400" s="239">
        <f>+IF(H400=0,"",'Ark1'!W1323)</f>
        <v>36.585365853658544</v>
      </c>
      <c r="V400" s="239">
        <f>+IF(H400=0,"",'Ark1'!X1323)</f>
        <v>100</v>
      </c>
      <c r="W400" s="239">
        <f>+IF(H400=0,"",'Ark1'!Y1323)</f>
        <v>100</v>
      </c>
      <c r="X400" s="239">
        <f>+IF(H400=0,"",'Ark1'!Z1323)</f>
        <v>7.0697836951681001</v>
      </c>
      <c r="Y400" s="239">
        <f>+IF(H400=0,"",'Ark1'!Z1323)</f>
        <v>7.0697836951681001</v>
      </c>
      <c r="Z400" s="238">
        <f>+IF(H400=0,"",'Ark1'!AC1323)</f>
        <v>0</v>
      </c>
      <c r="AA400" s="239">
        <f>+IF(H400=0,"",'Ark1'!AE1323)</f>
        <v>0</v>
      </c>
      <c r="AB400" s="239">
        <f t="shared" si="352"/>
        <v>3.5497413155949746</v>
      </c>
      <c r="AC400" s="237">
        <f t="shared" si="292"/>
        <v>0.82926829268292679</v>
      </c>
      <c r="AD400" s="289"/>
      <c r="AG400" s="29"/>
      <c r="AH400" s="27"/>
    </row>
    <row r="401" spans="1:70">
      <c r="A401" s="289"/>
      <c r="B401" s="289">
        <f>+'Ark1'!C1324</f>
        <v>2023</v>
      </c>
      <c r="C401" s="236">
        <f>+'Ark1'!L1324</f>
        <v>11</v>
      </c>
      <c r="D401" s="236" t="str">
        <f>VLOOKUP(C401,RNR!$F$16:$G$31,2)</f>
        <v>U</v>
      </c>
      <c r="E401" s="236">
        <f>+'Ark1'!D1324</f>
        <v>12</v>
      </c>
      <c r="F401" s="236" t="str">
        <f>VLOOKUP(E401,RNR!$D$2:$E$13,2)</f>
        <v>Des</v>
      </c>
      <c r="G401" s="353">
        <f>+'Ark1'!Q1324</f>
        <v>2</v>
      </c>
      <c r="H401" s="353">
        <f>+'Ark1'!R1324</f>
        <v>2</v>
      </c>
      <c r="I401" s="238">
        <f>+IF(H401=0,"",'Ark1'!AG1324)</f>
        <v>0.75078248442579198</v>
      </c>
      <c r="J401" s="238">
        <f>+IF(H401=0,"",'Ark1'!AH1324)</f>
        <v>0</v>
      </c>
      <c r="K401" s="238"/>
      <c r="L401" s="238"/>
      <c r="M401" s="238"/>
      <c r="N401" s="237">
        <f>+IF(H401=0,"",'Ark1'!U1324)</f>
        <v>37.299999999999997</v>
      </c>
      <c r="O401" s="238"/>
      <c r="P401" s="238"/>
      <c r="Q401" s="238"/>
      <c r="R401" s="238"/>
      <c r="S401" s="238"/>
      <c r="T401" s="238">
        <f>+IF(H401=0,"",'Ark1'!T1324)</f>
        <v>5</v>
      </c>
      <c r="U401" s="239">
        <f>+IF(H401=0,"",'Ark1'!W1324)</f>
        <v>0</v>
      </c>
      <c r="V401" s="239">
        <f>+IF(H401=0,"",'Ark1'!X1324)</f>
        <v>100</v>
      </c>
      <c r="W401" s="239">
        <f>+IF(H401=0,"",'Ark1'!Y1324)</f>
        <v>100</v>
      </c>
      <c r="X401" s="239">
        <f>+IF(H401=0,"",'Ark1'!Z1324)</f>
        <v>4.6000000000000316</v>
      </c>
      <c r="Y401" s="239">
        <f>+IF(H401=0,"",'Ark1'!Z1324)</f>
        <v>4.6000000000000316</v>
      </c>
      <c r="Z401" s="238">
        <f>+IF(H401=0,"",'Ark1'!AC1324)</f>
        <v>0</v>
      </c>
      <c r="AA401" s="239">
        <f>+IF(H401=0,"",'Ark1'!AE1324)</f>
        <v>0</v>
      </c>
      <c r="AB401" s="239">
        <f t="shared" si="352"/>
        <v>3.3909090909090907</v>
      </c>
      <c r="AC401" s="237">
        <f t="shared" si="292"/>
        <v>1</v>
      </c>
      <c r="AD401" s="289"/>
      <c r="AG401" s="29"/>
      <c r="AH401" s="27"/>
    </row>
    <row r="402" spans="1:70" s="532" customFormat="1" ht="15" customHeight="1">
      <c r="A402" s="289"/>
      <c r="B402" s="289"/>
      <c r="C402" s="289"/>
      <c r="D402" s="368"/>
      <c r="E402" s="368"/>
      <c r="F402" s="368"/>
      <c r="G402" s="368"/>
      <c r="H402" s="368"/>
      <c r="I402" s="289"/>
      <c r="J402" s="289"/>
      <c r="K402" s="289"/>
      <c r="L402" s="289"/>
      <c r="M402" s="289"/>
      <c r="N402" s="289"/>
      <c r="O402" s="289"/>
      <c r="P402" s="289"/>
      <c r="Q402" s="289"/>
      <c r="R402" s="289"/>
      <c r="S402" s="289"/>
      <c r="T402" s="289"/>
      <c r="U402" s="289"/>
      <c r="V402" s="289"/>
      <c r="W402" s="289"/>
      <c r="X402" s="289"/>
      <c r="Y402" s="289"/>
      <c r="Z402" s="289"/>
      <c r="AA402" s="289"/>
      <c r="AB402" s="289"/>
      <c r="AC402" s="289"/>
      <c r="AD402" s="289"/>
      <c r="AE402" s="219"/>
      <c r="AF402" s="29"/>
      <c r="AG402" s="29"/>
      <c r="AH402" s="27"/>
      <c r="AI402" s="220"/>
      <c r="BF402" s="232"/>
    </row>
    <row r="403" spans="1:70" s="532" customFormat="1" ht="15" customHeight="1">
      <c r="A403" s="289"/>
      <c r="B403" s="289"/>
      <c r="C403" s="330" t="s">
        <v>0</v>
      </c>
      <c r="D403" s="368"/>
      <c r="E403" s="539" t="str">
        <f>+D408</f>
        <v>U+</v>
      </c>
      <c r="F403" s="368"/>
      <c r="G403" s="368"/>
      <c r="H403" s="367">
        <f>SUM(H409:H423)</f>
        <v>179</v>
      </c>
      <c r="I403" s="290"/>
      <c r="J403" s="290"/>
      <c r="K403" s="290"/>
      <c r="L403" s="290"/>
      <c r="M403" s="290"/>
      <c r="N403" s="265">
        <f>+Klasse!M417</f>
        <v>0</v>
      </c>
      <c r="O403" s="289"/>
      <c r="P403" s="289"/>
      <c r="Q403" s="289"/>
      <c r="R403" s="289"/>
      <c r="S403" s="289"/>
      <c r="T403" s="289"/>
      <c r="U403" s="291"/>
      <c r="V403" s="291"/>
      <c r="W403" s="291"/>
      <c r="X403" s="291"/>
      <c r="Y403" s="291"/>
      <c r="Z403" s="289"/>
      <c r="AA403" s="291"/>
      <c r="AB403" s="265" t="e">
        <f>+N403/#REF!</f>
        <v>#REF!</v>
      </c>
      <c r="AC403" s="290"/>
      <c r="AD403" s="289"/>
      <c r="AE403" s="219"/>
      <c r="AF403" s="29"/>
      <c r="AG403" s="29"/>
      <c r="AH403" s="27"/>
      <c r="AI403" s="220"/>
      <c r="BF403" s="232"/>
    </row>
    <row r="404" spans="1:70" s="532" customFormat="1" ht="15" customHeight="1">
      <c r="A404" s="289"/>
      <c r="B404" s="289"/>
      <c r="C404" s="289"/>
      <c r="D404" s="368"/>
      <c r="E404" s="368"/>
      <c r="F404" s="368"/>
      <c r="G404" s="368"/>
      <c r="H404" s="368"/>
      <c r="I404" s="290"/>
      <c r="J404" s="290"/>
      <c r="K404" s="290"/>
      <c r="L404" s="290"/>
      <c r="M404" s="290"/>
      <c r="N404" s="289"/>
      <c r="O404" s="289"/>
      <c r="P404" s="289"/>
      <c r="Q404" s="289"/>
      <c r="R404" s="289"/>
      <c r="S404" s="289"/>
      <c r="T404" s="289"/>
      <c r="U404" s="291"/>
      <c r="V404" s="291"/>
      <c r="W404" s="291"/>
      <c r="X404" s="291"/>
      <c r="Y404" s="291"/>
      <c r="Z404" s="289"/>
      <c r="AA404" s="291"/>
      <c r="AB404" s="291"/>
      <c r="AC404" s="291"/>
      <c r="AD404" s="289"/>
      <c r="AE404" s="219"/>
      <c r="AF404" s="29"/>
      <c r="AG404" s="29"/>
      <c r="AH404" s="27"/>
      <c r="AI404" s="220"/>
      <c r="BF404" s="232" t="e">
        <f>1+#REF!</f>
        <v>#REF!</v>
      </c>
      <c r="BG404" s="532">
        <v>20.659867330016564</v>
      </c>
      <c r="BH404" s="532">
        <f t="shared" ref="BH404" si="353">+BG404</f>
        <v>20.659867330016564</v>
      </c>
      <c r="BI404" s="532">
        <f t="shared" ref="BI404" si="354">+BH404</f>
        <v>20.659867330016564</v>
      </c>
      <c r="BJ404" s="532">
        <f t="shared" ref="BJ404" si="355">+BI404</f>
        <v>20.659867330016564</v>
      </c>
      <c r="BK404" s="532">
        <f t="shared" ref="BK404" si="356">+BJ404</f>
        <v>20.659867330016564</v>
      </c>
      <c r="BL404" s="532">
        <f t="shared" ref="BL404" si="357">+BK404</f>
        <v>20.659867330016564</v>
      </c>
      <c r="BM404" s="532">
        <f t="shared" ref="BM404" si="358">+BL404</f>
        <v>20.659867330016564</v>
      </c>
      <c r="BN404" s="532">
        <f t="shared" ref="BN404" si="359">+BM404</f>
        <v>20.659867330016564</v>
      </c>
      <c r="BO404" s="532">
        <f t="shared" ref="BO404" si="360">+BN404</f>
        <v>20.659867330016564</v>
      </c>
      <c r="BP404" s="532">
        <f t="shared" ref="BP404" si="361">+BO404</f>
        <v>20.659867330016564</v>
      </c>
      <c r="BQ404" s="532">
        <f t="shared" ref="BQ404" si="362">+BP404</f>
        <v>20.659867330016564</v>
      </c>
      <c r="BR404" s="532">
        <f t="shared" ref="BR404" si="363">+BQ404</f>
        <v>20.659867330016564</v>
      </c>
    </row>
    <row r="405" spans="1:70">
      <c r="A405" s="289"/>
      <c r="B405" s="289">
        <f>+'Ark1'!C1325</f>
        <v>2023</v>
      </c>
      <c r="C405" s="236">
        <f>+'Ark1'!L1325</f>
        <v>12</v>
      </c>
      <c r="D405" s="236" t="str">
        <f>VLOOKUP(C405,RNR!$F$16:$G$31,2)</f>
        <v>U+</v>
      </c>
      <c r="E405" s="236">
        <f>+'Ark1'!D1325</f>
        <v>1</v>
      </c>
      <c r="F405" s="236" t="str">
        <f>VLOOKUP(E405,RNR!$D$2:$E$13,2)</f>
        <v>Jan</v>
      </c>
      <c r="G405" s="353">
        <f>+'Ark1'!Q1325</f>
        <v>1</v>
      </c>
      <c r="H405" s="353">
        <f>+'Ark1'!R1325</f>
        <v>3</v>
      </c>
      <c r="I405" s="238">
        <f>+IF(H405=0,"",'Ark1'!AG1325)</f>
        <v>1.4507538335982133</v>
      </c>
      <c r="J405" s="238">
        <f>+IF(H405=0,"",'Ark1'!AH1325)</f>
        <v>0</v>
      </c>
      <c r="K405" s="238"/>
      <c r="L405" s="238"/>
      <c r="M405" s="238"/>
      <c r="N405" s="237">
        <f>+IF(H405=0,"",'Ark1'!U1325)</f>
        <v>45.033333333333317</v>
      </c>
      <c r="O405" s="238"/>
      <c r="P405" s="238"/>
      <c r="Q405" s="238"/>
      <c r="R405" s="238"/>
      <c r="S405" s="238"/>
      <c r="T405" s="238">
        <f>+IF(H405=0,"",'Ark1'!T1325)</f>
        <v>8.6666666666666643</v>
      </c>
      <c r="U405" s="239">
        <f>+IF(H405=0,"",'Ark1'!W1325)</f>
        <v>33.333333333333343</v>
      </c>
      <c r="V405" s="239">
        <f>+IF(H405=0,"",'Ark1'!X1325)</f>
        <v>100</v>
      </c>
      <c r="W405" s="239">
        <f>+IF(H405=0,"",'Ark1'!Y1325)</f>
        <v>100</v>
      </c>
      <c r="X405" s="239">
        <f>+IF(H405=0,"",'Ark1'!Z1325)</f>
        <v>2.8170118131729174</v>
      </c>
      <c r="Y405" s="239">
        <f>+IF(H405=0,"",'Ark1'!Z1325)</f>
        <v>2.8170118131729174</v>
      </c>
      <c r="Z405" s="238">
        <f>+IF(H405=0,"",'Ark1'!AC1325)</f>
        <v>0</v>
      </c>
      <c r="AA405" s="239">
        <f>+IF(H405=0,"",'Ark1'!AE1325)</f>
        <v>0</v>
      </c>
      <c r="AB405" s="239">
        <f t="shared" ref="AB405:AB416" si="364">+IF(H405=0,"",+N405/C405)</f>
        <v>3.7527777777777764</v>
      </c>
      <c r="AC405" s="237">
        <f t="shared" si="292"/>
        <v>0.33333333333333331</v>
      </c>
      <c r="AD405" s="289"/>
      <c r="AG405" s="29"/>
      <c r="AH405" s="27"/>
    </row>
    <row r="406" spans="1:70">
      <c r="A406" s="289"/>
      <c r="B406" s="289">
        <f>+'Ark1'!C1326</f>
        <v>2023</v>
      </c>
      <c r="C406" s="236">
        <f>+'Ark1'!L1326</f>
        <v>12</v>
      </c>
      <c r="D406" s="236" t="str">
        <f>VLOOKUP(C406,RNR!$F$16:$G$31,2)</f>
        <v>U+</v>
      </c>
      <c r="E406" s="236">
        <f>+'Ark1'!D1326</f>
        <v>2</v>
      </c>
      <c r="F406" s="236" t="str">
        <f>VLOOKUP(E406,RNR!$D$2:$E$13,2)</f>
        <v>Feb</v>
      </c>
      <c r="G406" s="353">
        <f>+'Ark1'!Q1326</f>
        <v>1</v>
      </c>
      <c r="H406" s="353">
        <f>+'Ark1'!R1326</f>
        <v>1</v>
      </c>
      <c r="I406" s="238">
        <f>+IF(H406=0,"",'Ark1'!AG1326)</f>
        <v>0.29633249382901683</v>
      </c>
      <c r="J406" s="238">
        <f>+IF(H406=0,"",'Ark1'!AH1326)</f>
        <v>0</v>
      </c>
      <c r="K406" s="238"/>
      <c r="L406" s="238"/>
      <c r="M406" s="238"/>
      <c r="N406" s="237">
        <f>+IF(H406=0,"",'Ark1'!U1326)</f>
        <v>47.300000000000011</v>
      </c>
      <c r="O406" s="238"/>
      <c r="P406" s="238"/>
      <c r="Q406" s="238"/>
      <c r="R406" s="238"/>
      <c r="S406" s="238"/>
      <c r="T406" s="238">
        <f>+IF(H406=0,"",'Ark1'!T1326)</f>
        <v>12</v>
      </c>
      <c r="U406" s="239">
        <f>+IF(H406=0,"",'Ark1'!W1326)</f>
        <v>100</v>
      </c>
      <c r="V406" s="239">
        <f>+IF(H406=0,"",'Ark1'!X1326)</f>
        <v>100</v>
      </c>
      <c r="W406" s="239">
        <f>+IF(H406=0,"",'Ark1'!Y1326)</f>
        <v>100</v>
      </c>
      <c r="X406" s="239">
        <f>+IF(H406=0,"",'Ark1'!Z1326)</f>
        <v>0</v>
      </c>
      <c r="Y406" s="239">
        <f>+IF(H406=0,"",'Ark1'!Z1326)</f>
        <v>0</v>
      </c>
      <c r="Z406" s="238">
        <f>+IF(H406=0,"",'Ark1'!AC1326)</f>
        <v>0</v>
      </c>
      <c r="AA406" s="239">
        <f>+IF(H406=0,"",'Ark1'!AE1326)</f>
        <v>0</v>
      </c>
      <c r="AB406" s="239">
        <f t="shared" si="364"/>
        <v>3.9416666666666678</v>
      </c>
      <c r="AC406" s="237">
        <f t="shared" ref="AC406:AC461" si="365">+IF(H406=0,"",G406/H406)</f>
        <v>1</v>
      </c>
      <c r="AD406" s="289"/>
      <c r="AG406" s="29"/>
      <c r="AH406" s="27"/>
    </row>
    <row r="407" spans="1:70">
      <c r="A407" s="289"/>
      <c r="B407" s="289">
        <f>+'Ark1'!C1327</f>
        <v>2023</v>
      </c>
      <c r="C407" s="236">
        <f>+'Ark1'!L1327</f>
        <v>12</v>
      </c>
      <c r="D407" s="236" t="str">
        <f>VLOOKUP(C407,RNR!$F$16:$G$31,2)</f>
        <v>U+</v>
      </c>
      <c r="E407" s="236">
        <f>+'Ark1'!D1327</f>
        <v>3</v>
      </c>
      <c r="F407" s="236" t="str">
        <f>VLOOKUP(E407,RNR!$D$2:$E$13,2)</f>
        <v>Mar</v>
      </c>
      <c r="G407" s="353">
        <f>+'Ark1'!Q1327</f>
        <v>9</v>
      </c>
      <c r="H407" s="353">
        <f>+'Ark1'!R1327</f>
        <v>10</v>
      </c>
      <c r="I407" s="238">
        <f>+IF(H407=0,"",'Ark1'!AG1327)</f>
        <v>0.47362703339181911</v>
      </c>
      <c r="J407" s="238">
        <f>+IF(H407=0,"",'Ark1'!AH1327)</f>
        <v>0</v>
      </c>
      <c r="K407" s="238"/>
      <c r="L407" s="238"/>
      <c r="M407" s="238"/>
      <c r="N407" s="237">
        <f>+IF(H407=0,"",'Ark1'!U1327)</f>
        <v>46.78</v>
      </c>
      <c r="O407" s="238"/>
      <c r="P407" s="238"/>
      <c r="Q407" s="238"/>
      <c r="R407" s="238"/>
      <c r="S407" s="238"/>
      <c r="T407" s="238">
        <f>+IF(H407=0,"",'Ark1'!T1327)</f>
        <v>10.3</v>
      </c>
      <c r="U407" s="239">
        <f>+IF(H407=0,"",'Ark1'!W1327)</f>
        <v>80</v>
      </c>
      <c r="V407" s="239">
        <f>+IF(H407=0,"",'Ark1'!X1327)</f>
        <v>100</v>
      </c>
      <c r="W407" s="239">
        <f>+IF(H407=0,"",'Ark1'!Y1327)</f>
        <v>100</v>
      </c>
      <c r="X407" s="239">
        <f>+IF(H407=0,"",'Ark1'!Z1327)</f>
        <v>4.2085151775893825</v>
      </c>
      <c r="Y407" s="239">
        <f>+IF(H407=0,"",'Ark1'!Z1327)</f>
        <v>4.2085151775893825</v>
      </c>
      <c r="Z407" s="238">
        <f>+IF(H407=0,"",'Ark1'!AC1327)</f>
        <v>0</v>
      </c>
      <c r="AA407" s="239">
        <f>+IF(H407=0,"",'Ark1'!AE1327)</f>
        <v>0</v>
      </c>
      <c r="AB407" s="239">
        <f t="shared" si="364"/>
        <v>3.8983333333333334</v>
      </c>
      <c r="AC407" s="237">
        <f t="shared" si="365"/>
        <v>0.9</v>
      </c>
      <c r="AD407" s="289"/>
      <c r="AG407" s="29"/>
      <c r="AH407" s="27"/>
    </row>
    <row r="408" spans="1:70">
      <c r="A408" s="289"/>
      <c r="B408" s="289">
        <f>+'Ark1'!C1328</f>
        <v>2023</v>
      </c>
      <c r="C408" s="236">
        <f>+'Ark1'!L1328</f>
        <v>12</v>
      </c>
      <c r="D408" s="236" t="str">
        <f>VLOOKUP(C408,RNR!$F$16:$G$31,2)</f>
        <v>U+</v>
      </c>
      <c r="E408" s="236">
        <f>+'Ark1'!D1328</f>
        <v>4</v>
      </c>
      <c r="F408" s="236" t="str">
        <f>VLOOKUP(E408,RNR!$D$2:$E$13,2)</f>
        <v>Apr</v>
      </c>
      <c r="G408" s="353">
        <f>+'Ark1'!Q1328</f>
        <v>0</v>
      </c>
      <c r="H408" s="353">
        <f>+'Ark1'!R1328</f>
        <v>0</v>
      </c>
      <c r="I408" s="238" t="str">
        <f>+IF(H408=0,"",'Ark1'!AG1328)</f>
        <v/>
      </c>
      <c r="J408" s="238" t="str">
        <f>+IF(H408=0,"",'Ark1'!AH1328)</f>
        <v/>
      </c>
      <c r="K408" s="238"/>
      <c r="L408" s="238"/>
      <c r="M408" s="238"/>
      <c r="N408" s="237" t="str">
        <f>+IF(H408=0,"",'Ark1'!U1328)</f>
        <v/>
      </c>
      <c r="O408" s="238"/>
      <c r="P408" s="238"/>
      <c r="Q408" s="238"/>
      <c r="R408" s="238"/>
      <c r="S408" s="238"/>
      <c r="T408" s="238" t="str">
        <f>+IF(H408=0,"",'Ark1'!T1328)</f>
        <v/>
      </c>
      <c r="U408" s="239" t="str">
        <f>+IF(H408=0,"",'Ark1'!W1328)</f>
        <v/>
      </c>
      <c r="V408" s="239" t="str">
        <f>+IF(H408=0,"",'Ark1'!X1328)</f>
        <v/>
      </c>
      <c r="W408" s="239" t="str">
        <f>+IF(H408=0,"",'Ark1'!Y1328)</f>
        <v/>
      </c>
      <c r="X408" s="239" t="str">
        <f>+IF(H408=0,"",'Ark1'!Z1328)</f>
        <v/>
      </c>
      <c r="Y408" s="239" t="str">
        <f>+IF(H408=0,"",'Ark1'!Z1328)</f>
        <v/>
      </c>
      <c r="Z408" s="238" t="str">
        <f>+IF(H408=0,"",'Ark1'!AC1328)</f>
        <v/>
      </c>
      <c r="AA408" s="239" t="str">
        <f>+IF(H408=0,"",'Ark1'!AE1328)</f>
        <v/>
      </c>
      <c r="AB408" s="239" t="str">
        <f t="shared" si="364"/>
        <v/>
      </c>
      <c r="AC408" s="237" t="str">
        <f t="shared" si="365"/>
        <v/>
      </c>
      <c r="AD408" s="289"/>
      <c r="AG408" s="29"/>
      <c r="AH408" s="27"/>
    </row>
    <row r="409" spans="1:70">
      <c r="A409" s="289"/>
      <c r="B409" s="289">
        <f>+'Ark1'!C1329</f>
        <v>2023</v>
      </c>
      <c r="C409" s="236">
        <f>+'Ark1'!L1329</f>
        <v>12</v>
      </c>
      <c r="D409" s="236" t="str">
        <f>VLOOKUP(C409,RNR!$F$16:$G$31,2)</f>
        <v>U+</v>
      </c>
      <c r="E409" s="236">
        <f>+'Ark1'!D1329</f>
        <v>5</v>
      </c>
      <c r="F409" s="236" t="str">
        <f>VLOOKUP(E409,RNR!$D$2:$E$13,2)</f>
        <v>Mai</v>
      </c>
      <c r="G409" s="353">
        <f>+'Ark1'!Q1329</f>
        <v>6</v>
      </c>
      <c r="H409" s="353">
        <f>+'Ark1'!R1329</f>
        <v>6</v>
      </c>
      <c r="I409" s="238">
        <f>+IF(H409=0,"",'Ark1'!AG1329)</f>
        <v>0.69835960424290955</v>
      </c>
      <c r="J409" s="238">
        <f>+IF(H409=0,"",'Ark1'!AH1329)</f>
        <v>0</v>
      </c>
      <c r="K409" s="238"/>
      <c r="L409" s="238"/>
      <c r="M409" s="238"/>
      <c r="N409" s="237">
        <f>+IF(H409=0,"",'Ark1'!U1329)</f>
        <v>38.833333333333343</v>
      </c>
      <c r="O409" s="238"/>
      <c r="P409" s="238"/>
      <c r="Q409" s="238"/>
      <c r="R409" s="238"/>
      <c r="S409" s="238"/>
      <c r="T409" s="238">
        <f>+IF(H409=0,"",'Ark1'!T1329)</f>
        <v>8</v>
      </c>
      <c r="U409" s="239">
        <f>+IF(H409=0,"",'Ark1'!W1329)</f>
        <v>33.333333333333343</v>
      </c>
      <c r="V409" s="239">
        <f>+IF(H409=0,"",'Ark1'!X1329)</f>
        <v>100</v>
      </c>
      <c r="W409" s="239">
        <f>+IF(H409=0,"",'Ark1'!Y1329)</f>
        <v>100</v>
      </c>
      <c r="X409" s="239">
        <f>+IF(H409=0,"",'Ark1'!Z1329)</f>
        <v>5.8687496302212709</v>
      </c>
      <c r="Y409" s="239">
        <f>+IF(H409=0,"",'Ark1'!Z1329)</f>
        <v>5.8687496302212709</v>
      </c>
      <c r="Z409" s="238">
        <f>+IF(H409=0,"",'Ark1'!AC1329)</f>
        <v>0</v>
      </c>
      <c r="AA409" s="239">
        <f>+IF(H409=0,"",'Ark1'!AE1329)</f>
        <v>0</v>
      </c>
      <c r="AB409" s="239">
        <f t="shared" si="364"/>
        <v>3.236111111111112</v>
      </c>
      <c r="AC409" s="237">
        <f t="shared" si="365"/>
        <v>1</v>
      </c>
      <c r="AD409" s="289"/>
      <c r="AG409" s="29"/>
      <c r="AH409" s="27"/>
    </row>
    <row r="410" spans="1:70">
      <c r="A410" s="289"/>
      <c r="B410" s="289">
        <f>+'Ark1'!C1330</f>
        <v>2023</v>
      </c>
      <c r="C410" s="236">
        <f>+'Ark1'!L1330</f>
        <v>12</v>
      </c>
      <c r="D410" s="236" t="str">
        <f>VLOOKUP(C410,RNR!$F$16:$G$31,2)</f>
        <v>U+</v>
      </c>
      <c r="E410" s="236">
        <f>+'Ark1'!D1330</f>
        <v>6</v>
      </c>
      <c r="F410" s="236" t="str">
        <f>VLOOKUP(E410,RNR!$D$2:$E$13,2)</f>
        <v>Jun</v>
      </c>
      <c r="G410" s="353">
        <f>+'Ark1'!Q1330</f>
        <v>2</v>
      </c>
      <c r="H410" s="353">
        <f>+'Ark1'!R1330</f>
        <v>3</v>
      </c>
      <c r="I410" s="238">
        <f>+IF(H410=0,"",'Ark1'!AG1330)</f>
        <v>0.40060664348598057</v>
      </c>
      <c r="J410" s="238">
        <f>+IF(H410=0,"",'Ark1'!AH1330)</f>
        <v>0</v>
      </c>
      <c r="K410" s="238"/>
      <c r="L410" s="238"/>
      <c r="M410" s="238"/>
      <c r="N410" s="237">
        <f>+IF(H410=0,"",'Ark1'!U1330)</f>
        <v>36.1</v>
      </c>
      <c r="O410" s="238"/>
      <c r="P410" s="238"/>
      <c r="Q410" s="238"/>
      <c r="R410" s="238"/>
      <c r="S410" s="238"/>
      <c r="T410" s="238">
        <f>+IF(H410=0,"",'Ark1'!T1330)</f>
        <v>9</v>
      </c>
      <c r="U410" s="239">
        <f>+IF(H410=0,"",'Ark1'!W1330)</f>
        <v>66.666666666666686</v>
      </c>
      <c r="V410" s="239">
        <f>+IF(H410=0,"",'Ark1'!X1330)</f>
        <v>100</v>
      </c>
      <c r="W410" s="239">
        <f>+IF(H410=0,"",'Ark1'!Y1330)</f>
        <v>100</v>
      </c>
      <c r="X410" s="239">
        <f>+IF(H410=0,"",'Ark1'!Z1330)</f>
        <v>8.6671794720081721</v>
      </c>
      <c r="Y410" s="239">
        <f>+IF(H410=0,"",'Ark1'!Z1330)</f>
        <v>8.6671794720081721</v>
      </c>
      <c r="Z410" s="238">
        <f>+IF(H410=0,"",'Ark1'!AC1330)</f>
        <v>0</v>
      </c>
      <c r="AA410" s="239">
        <f>+IF(H410=0,"",'Ark1'!AE1330)</f>
        <v>0</v>
      </c>
      <c r="AB410" s="239">
        <f t="shared" si="364"/>
        <v>3.0083333333333333</v>
      </c>
      <c r="AC410" s="237">
        <f t="shared" si="365"/>
        <v>0.66666666666666663</v>
      </c>
      <c r="AD410" s="289"/>
      <c r="AG410" s="29"/>
      <c r="AH410" s="27"/>
    </row>
    <row r="411" spans="1:70">
      <c r="A411" s="289"/>
      <c r="B411" s="289">
        <f>+'Ark1'!C1331</f>
        <v>2023</v>
      </c>
      <c r="C411" s="236">
        <f>+'Ark1'!L1331</f>
        <v>12</v>
      </c>
      <c r="D411" s="236" t="str">
        <f>VLOOKUP(C411,RNR!$F$16:$G$31,2)</f>
        <v>U+</v>
      </c>
      <c r="E411" s="236">
        <f>+'Ark1'!D1331</f>
        <v>7</v>
      </c>
      <c r="F411" s="236" t="str">
        <f>VLOOKUP(E411,RNR!$D$2:$E$13,2)</f>
        <v>Jul</v>
      </c>
      <c r="G411" s="353">
        <f>+'Ark1'!Q1331</f>
        <v>1</v>
      </c>
      <c r="H411" s="353">
        <f>+'Ark1'!R1331</f>
        <v>2</v>
      </c>
      <c r="I411" s="238">
        <f>+IF(H411=0,"",'Ark1'!AG1331)</f>
        <v>0.92080347529053597</v>
      </c>
      <c r="J411" s="238">
        <f>+IF(H411=0,"",'Ark1'!AH1331)</f>
        <v>0</v>
      </c>
      <c r="K411" s="238"/>
      <c r="L411" s="238"/>
      <c r="M411" s="238"/>
      <c r="N411" s="237">
        <f>+IF(H411=0,"",'Ark1'!U1331)</f>
        <v>37.200000000000003</v>
      </c>
      <c r="O411" s="238"/>
      <c r="P411" s="238"/>
      <c r="Q411" s="238"/>
      <c r="R411" s="238"/>
      <c r="S411" s="238"/>
      <c r="T411" s="238">
        <f>+IF(H411=0,"",'Ark1'!T1331)</f>
        <v>8.5</v>
      </c>
      <c r="U411" s="239">
        <f>+IF(H411=0,"",'Ark1'!W1331)</f>
        <v>50</v>
      </c>
      <c r="V411" s="239">
        <f>+IF(H411=0,"",'Ark1'!X1331)</f>
        <v>100</v>
      </c>
      <c r="W411" s="239">
        <f>+IF(H411=0,"",'Ark1'!Y1331)</f>
        <v>100</v>
      </c>
      <c r="X411" s="239">
        <f>+IF(H411=0,"",'Ark1'!Z1331)</f>
        <v>4.0999999999999925</v>
      </c>
      <c r="Y411" s="239">
        <f>+IF(H411=0,"",'Ark1'!Z1331)</f>
        <v>4.0999999999999925</v>
      </c>
      <c r="Z411" s="238">
        <f>+IF(H411=0,"",'Ark1'!AC1331)</f>
        <v>0</v>
      </c>
      <c r="AA411" s="239">
        <f>+IF(H411=0,"",'Ark1'!AE1331)</f>
        <v>0</v>
      </c>
      <c r="AB411" s="239">
        <f t="shared" si="364"/>
        <v>3.1</v>
      </c>
      <c r="AC411" s="237">
        <f t="shared" si="365"/>
        <v>0.5</v>
      </c>
      <c r="AD411" s="289"/>
      <c r="AG411" s="29"/>
      <c r="AH411" s="27"/>
    </row>
    <row r="412" spans="1:70">
      <c r="A412" s="289"/>
      <c r="B412" s="289">
        <f>+'Ark1'!C1332</f>
        <v>2023</v>
      </c>
      <c r="C412" s="236">
        <f>+'Ark1'!L1332</f>
        <v>12</v>
      </c>
      <c r="D412" s="236" t="str">
        <f>VLOOKUP(C412,RNR!$F$16:$G$31,2)</f>
        <v>U+</v>
      </c>
      <c r="E412" s="236">
        <f>+'Ark1'!D1332</f>
        <v>8</v>
      </c>
      <c r="F412" s="236" t="str">
        <f>VLOOKUP(E412,RNR!$D$2:$E$13,2)</f>
        <v>Aug</v>
      </c>
      <c r="G412" s="353">
        <f>+'Ark1'!Q1332</f>
        <v>23</v>
      </c>
      <c r="H412" s="353">
        <f>+'Ark1'!R1332</f>
        <v>25</v>
      </c>
      <c r="I412" s="238">
        <f>+IF(H412=0,"",'Ark1'!AG1332)</f>
        <v>0.67428542946565906</v>
      </c>
      <c r="J412" s="238">
        <f>+IF(H412=0,"",'Ark1'!AH1332)</f>
        <v>0</v>
      </c>
      <c r="K412" s="238"/>
      <c r="L412" s="238"/>
      <c r="M412" s="238"/>
      <c r="N412" s="237">
        <f>+IF(H412=0,"",'Ark1'!U1332)</f>
        <v>44.372000000000007</v>
      </c>
      <c r="O412" s="238"/>
      <c r="P412" s="238"/>
      <c r="Q412" s="238"/>
      <c r="R412" s="238"/>
      <c r="S412" s="238"/>
      <c r="T412" s="238">
        <f>+IF(H412=0,"",'Ark1'!T1332)</f>
        <v>9</v>
      </c>
      <c r="U412" s="239">
        <f>+IF(H412=0,"",'Ark1'!W1332)</f>
        <v>44</v>
      </c>
      <c r="V412" s="239">
        <f>+IF(H412=0,"",'Ark1'!X1332)</f>
        <v>100</v>
      </c>
      <c r="W412" s="239">
        <f>+IF(H412=0,"",'Ark1'!Y1332)</f>
        <v>100</v>
      </c>
      <c r="X412" s="239">
        <f>+IF(H412=0,"",'Ark1'!Z1332)</f>
        <v>7.2427906224051188</v>
      </c>
      <c r="Y412" s="239">
        <f>+IF(H412=0,"",'Ark1'!Z1332)</f>
        <v>7.2427906224051188</v>
      </c>
      <c r="Z412" s="238">
        <f>+IF(H412=0,"",'Ark1'!AC1332)</f>
        <v>0</v>
      </c>
      <c r="AA412" s="239">
        <f>+IF(H412=0,"",'Ark1'!AE1332)</f>
        <v>0</v>
      </c>
      <c r="AB412" s="239">
        <f t="shared" si="364"/>
        <v>3.6976666666666671</v>
      </c>
      <c r="AC412" s="237">
        <f t="shared" si="365"/>
        <v>0.92</v>
      </c>
      <c r="AD412" s="289"/>
      <c r="AG412" s="29"/>
      <c r="AH412" s="27"/>
    </row>
    <row r="413" spans="1:70">
      <c r="A413" s="289"/>
      <c r="B413" s="289">
        <f>+'Ark1'!C1333</f>
        <v>2023</v>
      </c>
      <c r="C413" s="236">
        <f>+'Ark1'!L1333</f>
        <v>12</v>
      </c>
      <c r="D413" s="236" t="str">
        <f>VLOOKUP(C413,RNR!$F$16:$G$31,2)</f>
        <v>U+</v>
      </c>
      <c r="E413" s="236">
        <f>+'Ark1'!D1333</f>
        <v>9</v>
      </c>
      <c r="F413" s="236" t="str">
        <f>VLOOKUP(E413,RNR!$D$2:$E$13,2)</f>
        <v>Sep</v>
      </c>
      <c r="G413" s="353">
        <f>+'Ark1'!Q1333</f>
        <v>14</v>
      </c>
      <c r="H413" s="353">
        <f>+'Ark1'!R1333</f>
        <v>23</v>
      </c>
      <c r="I413" s="238">
        <f>+IF(H413=0,"",'Ark1'!AG1333)</f>
        <v>0.53792929957194247</v>
      </c>
      <c r="J413" s="238">
        <f>+IF(H413=0,"",'Ark1'!AH1333)</f>
        <v>0</v>
      </c>
      <c r="K413" s="238"/>
      <c r="L413" s="238"/>
      <c r="M413" s="238"/>
      <c r="N413" s="237">
        <f>+IF(H413=0,"",'Ark1'!U1333)</f>
        <v>40.721739130434791</v>
      </c>
      <c r="O413" s="238"/>
      <c r="P413" s="238"/>
      <c r="Q413" s="238"/>
      <c r="R413" s="238"/>
      <c r="S413" s="238"/>
      <c r="T413" s="238">
        <f>+IF(H413=0,"",'Ark1'!T1333)</f>
        <v>9.4347826086956506</v>
      </c>
      <c r="U413" s="239">
        <f>+IF(H413=0,"",'Ark1'!W1333)</f>
        <v>65.217391304347828</v>
      </c>
      <c r="V413" s="239">
        <f>+IF(H413=0,"",'Ark1'!X1333)</f>
        <v>100</v>
      </c>
      <c r="W413" s="239">
        <f>+IF(H413=0,"",'Ark1'!Y1333)</f>
        <v>100</v>
      </c>
      <c r="X413" s="239">
        <f>+IF(H413=0,"",'Ark1'!Z1333)</f>
        <v>5.7068956399245749</v>
      </c>
      <c r="Y413" s="239">
        <f>+IF(H413=0,"",'Ark1'!Z1333)</f>
        <v>5.7068956399245749</v>
      </c>
      <c r="Z413" s="238">
        <f>+IF(H413=0,"",'Ark1'!AC1333)</f>
        <v>0</v>
      </c>
      <c r="AA413" s="239">
        <f>+IF(H413=0,"",'Ark1'!AE1333)</f>
        <v>0</v>
      </c>
      <c r="AB413" s="239">
        <f t="shared" si="364"/>
        <v>3.3934782608695659</v>
      </c>
      <c r="AC413" s="237">
        <f t="shared" si="365"/>
        <v>0.60869565217391308</v>
      </c>
      <c r="AD413" s="289"/>
      <c r="AG413" s="29"/>
      <c r="AH413" s="27"/>
    </row>
    <row r="414" spans="1:70">
      <c r="A414" s="289"/>
      <c r="B414" s="289">
        <f>+'Ark1'!C1334</f>
        <v>2023</v>
      </c>
      <c r="C414" s="236">
        <f>+'Ark1'!L1334</f>
        <v>12</v>
      </c>
      <c r="D414" s="236" t="str">
        <f>VLOOKUP(C414,RNR!$F$16:$G$31,2)</f>
        <v>U+</v>
      </c>
      <c r="E414" s="236">
        <f>+'Ark1'!D1334</f>
        <v>10</v>
      </c>
      <c r="F414" s="236" t="str">
        <f>VLOOKUP(E414,RNR!$D$2:$E$13,2)</f>
        <v>Okt</v>
      </c>
      <c r="G414" s="353">
        <f>+'Ark1'!Q1334</f>
        <v>71</v>
      </c>
      <c r="H414" s="353">
        <f>+'Ark1'!R1334</f>
        <v>81</v>
      </c>
      <c r="I414" s="238">
        <f>+IF(H414=0,"",'Ark1'!AG1334)</f>
        <v>0.72780685007328993</v>
      </c>
      <c r="J414" s="238">
        <f>+IF(H414=0,"",'Ark1'!AH1334)</f>
        <v>1.2345679012345681</v>
      </c>
      <c r="K414" s="238"/>
      <c r="L414" s="238"/>
      <c r="M414" s="238"/>
      <c r="N414" s="237">
        <f>+IF(H414=0,"",'Ark1'!U1334)</f>
        <v>44.30123456790124</v>
      </c>
      <c r="O414" s="238"/>
      <c r="P414" s="238"/>
      <c r="Q414" s="238"/>
      <c r="R414" s="238"/>
      <c r="S414" s="238"/>
      <c r="T414" s="238">
        <f>+IF(H414=0,"",'Ark1'!T1334)</f>
        <v>10.012345679012345</v>
      </c>
      <c r="U414" s="239">
        <f>+IF(H414=0,"",'Ark1'!W1334)</f>
        <v>71.604938271604951</v>
      </c>
      <c r="V414" s="239">
        <f>+IF(H414=0,"",'Ark1'!X1334)</f>
        <v>100</v>
      </c>
      <c r="W414" s="239">
        <f>+IF(H414=0,"",'Ark1'!Y1334)</f>
        <v>98.765432098765444</v>
      </c>
      <c r="X414" s="239">
        <f>+IF(H414=0,"",'Ark1'!Z1334)</f>
        <v>8.4080721624036894</v>
      </c>
      <c r="Y414" s="239">
        <f>+IF(H414=0,"",'Ark1'!Z1334)</f>
        <v>8.4080721624036894</v>
      </c>
      <c r="Z414" s="238">
        <f>+IF(H414=0,"",'Ark1'!AC1334)</f>
        <v>0</v>
      </c>
      <c r="AA414" s="239">
        <f>+IF(H414=0,"",'Ark1'!AE1334)</f>
        <v>0</v>
      </c>
      <c r="AB414" s="239">
        <f t="shared" si="364"/>
        <v>3.6917695473251033</v>
      </c>
      <c r="AC414" s="237">
        <f t="shared" si="365"/>
        <v>0.87654320987654322</v>
      </c>
      <c r="AD414" s="289"/>
      <c r="AG414" s="29"/>
      <c r="AH414" s="27"/>
    </row>
    <row r="415" spans="1:70">
      <c r="A415" s="289"/>
      <c r="B415" s="289">
        <f>+'Ark1'!C1335</f>
        <v>2023</v>
      </c>
      <c r="C415" s="236">
        <f>+'Ark1'!L1335</f>
        <v>12</v>
      </c>
      <c r="D415" s="236" t="str">
        <f>VLOOKUP(C415,RNR!$F$16:$G$31,2)</f>
        <v>U+</v>
      </c>
      <c r="E415" s="236">
        <f>+'Ark1'!D1335</f>
        <v>11</v>
      </c>
      <c r="F415" s="236" t="str">
        <f>VLOOKUP(E415,RNR!$D$2:$E$13,2)</f>
        <v>Nov</v>
      </c>
      <c r="G415" s="353">
        <f>+'Ark1'!Q1335</f>
        <v>21</v>
      </c>
      <c r="H415" s="353">
        <f>+'Ark1'!R1335</f>
        <v>21</v>
      </c>
      <c r="I415" s="238">
        <f>+IF(H415=0,"",'Ark1'!AG1335)</f>
        <v>0.39107245053776302</v>
      </c>
      <c r="J415" s="238">
        <f>+IF(H415=0,"",'Ark1'!AH1335)</f>
        <v>0</v>
      </c>
      <c r="K415" s="238"/>
      <c r="L415" s="238"/>
      <c r="M415" s="238"/>
      <c r="N415" s="237">
        <f>+IF(H415=0,"",'Ark1'!U1335)</f>
        <v>42.757142857142874</v>
      </c>
      <c r="O415" s="238"/>
      <c r="P415" s="238"/>
      <c r="Q415" s="238"/>
      <c r="R415" s="238"/>
      <c r="S415" s="238"/>
      <c r="T415" s="238">
        <f>+IF(H415=0,"",'Ark1'!T1335)</f>
        <v>9.190476190476188</v>
      </c>
      <c r="U415" s="239">
        <f>+IF(H415=0,"",'Ark1'!W1335)</f>
        <v>66.666666666666686</v>
      </c>
      <c r="V415" s="239">
        <f>+IF(H415=0,"",'Ark1'!X1335)</f>
        <v>100</v>
      </c>
      <c r="W415" s="239">
        <f>+IF(H415=0,"",'Ark1'!Y1335)</f>
        <v>100</v>
      </c>
      <c r="X415" s="239">
        <f>+IF(H415=0,"",'Ark1'!Z1335)</f>
        <v>7.5706558455640289</v>
      </c>
      <c r="Y415" s="239">
        <f>+IF(H415=0,"",'Ark1'!Z1335)</f>
        <v>7.5706558455640289</v>
      </c>
      <c r="Z415" s="238">
        <f>+IF(H415=0,"",'Ark1'!AC1335)</f>
        <v>0</v>
      </c>
      <c r="AA415" s="239">
        <f>+IF(H415=0,"",'Ark1'!AE1335)</f>
        <v>0</v>
      </c>
      <c r="AB415" s="239">
        <f t="shared" si="364"/>
        <v>3.5630952380952396</v>
      </c>
      <c r="AC415" s="237">
        <f t="shared" si="365"/>
        <v>1</v>
      </c>
      <c r="AD415" s="289"/>
      <c r="AG415" s="29"/>
      <c r="AH415" s="27"/>
    </row>
    <row r="416" spans="1:70">
      <c r="A416" s="289"/>
      <c r="B416" s="289">
        <f>+'Ark1'!C1336</f>
        <v>2023</v>
      </c>
      <c r="C416" s="236">
        <f>+'Ark1'!L1336</f>
        <v>12</v>
      </c>
      <c r="D416" s="236" t="str">
        <f>VLOOKUP(C416,RNR!$F$16:$G$31,2)</f>
        <v>U+</v>
      </c>
      <c r="E416" s="236">
        <f>+'Ark1'!D1336</f>
        <v>12</v>
      </c>
      <c r="F416" s="236" t="str">
        <f>VLOOKUP(E416,RNR!$D$2:$E$13,2)</f>
        <v>Des</v>
      </c>
      <c r="G416" s="353">
        <f>+'Ark1'!Q1336</f>
        <v>2</v>
      </c>
      <c r="H416" s="353">
        <f>+'Ark1'!R1336</f>
        <v>2</v>
      </c>
      <c r="I416" s="238">
        <f>+IF(H416=0,"",'Ark1'!AG1336)</f>
        <v>0.930930024254501</v>
      </c>
      <c r="J416" s="238">
        <f>+IF(H416=0,"",'Ark1'!AH1336)</f>
        <v>0</v>
      </c>
      <c r="K416" s="238"/>
      <c r="L416" s="238"/>
      <c r="M416" s="238"/>
      <c r="N416" s="237">
        <f>+IF(H416=0,"",'Ark1'!U1336)</f>
        <v>46.25</v>
      </c>
      <c r="O416" s="238"/>
      <c r="P416" s="238"/>
      <c r="Q416" s="238"/>
      <c r="R416" s="238"/>
      <c r="S416" s="238"/>
      <c r="T416" s="238">
        <f>+IF(H416=0,"",'Ark1'!T1336)</f>
        <v>5.5</v>
      </c>
      <c r="U416" s="239">
        <f>+IF(H416=0,"",'Ark1'!W1336)</f>
        <v>0</v>
      </c>
      <c r="V416" s="239">
        <f>+IF(H416=0,"",'Ark1'!X1336)</f>
        <v>100</v>
      </c>
      <c r="W416" s="239">
        <f>+IF(H416=0,"",'Ark1'!Y1336)</f>
        <v>100</v>
      </c>
      <c r="X416" s="239">
        <f>+IF(H416=0,"",'Ark1'!Z1336)</f>
        <v>4.550000000000038</v>
      </c>
      <c r="Y416" s="239">
        <f>+IF(H416=0,"",'Ark1'!Z1336)</f>
        <v>4.550000000000038</v>
      </c>
      <c r="Z416" s="238">
        <f>+IF(H416=0,"",'Ark1'!AC1336)</f>
        <v>0</v>
      </c>
      <c r="AA416" s="239">
        <f>+IF(H416=0,"",'Ark1'!AE1336)</f>
        <v>0</v>
      </c>
      <c r="AB416" s="239">
        <f t="shared" si="364"/>
        <v>3.8541666666666665</v>
      </c>
      <c r="AC416" s="237">
        <f t="shared" si="365"/>
        <v>1</v>
      </c>
      <c r="AD416" s="289"/>
      <c r="AG416" s="29"/>
      <c r="AH416" s="27"/>
    </row>
    <row r="417" spans="1:70" s="532" customFormat="1" ht="15" customHeight="1">
      <c r="A417" s="289"/>
      <c r="B417" s="289"/>
      <c r="C417" s="289"/>
      <c r="D417" s="368"/>
      <c r="E417" s="368"/>
      <c r="F417" s="368"/>
      <c r="G417" s="368"/>
      <c r="H417" s="368"/>
      <c r="I417" s="289"/>
      <c r="J417" s="289"/>
      <c r="K417" s="289"/>
      <c r="L417" s="289"/>
      <c r="M417" s="289"/>
      <c r="N417" s="289"/>
      <c r="O417" s="289"/>
      <c r="P417" s="289"/>
      <c r="Q417" s="289"/>
      <c r="R417" s="289"/>
      <c r="S417" s="289"/>
      <c r="T417" s="289"/>
      <c r="U417" s="289"/>
      <c r="V417" s="289"/>
      <c r="W417" s="289"/>
      <c r="X417" s="289"/>
      <c r="Y417" s="289"/>
      <c r="Z417" s="289"/>
      <c r="AA417" s="289"/>
      <c r="AB417" s="289"/>
      <c r="AC417" s="289"/>
      <c r="AD417" s="289"/>
      <c r="AE417" s="219"/>
      <c r="AF417" s="29"/>
      <c r="AG417" s="29"/>
      <c r="AH417" s="27"/>
      <c r="AI417" s="220"/>
      <c r="BF417" s="232"/>
    </row>
    <row r="418" spans="1:70" s="532" customFormat="1" ht="15" customHeight="1">
      <c r="A418" s="289"/>
      <c r="B418" s="289"/>
      <c r="C418" s="330" t="s">
        <v>0</v>
      </c>
      <c r="D418" s="368"/>
      <c r="E418" s="539" t="str">
        <f>+D423</f>
        <v>E-</v>
      </c>
      <c r="F418" s="368"/>
      <c r="G418" s="368"/>
      <c r="H418" s="367">
        <f>SUM(H424:H438)</f>
        <v>14</v>
      </c>
      <c r="I418" s="290"/>
      <c r="J418" s="290"/>
      <c r="K418" s="290"/>
      <c r="L418" s="290"/>
      <c r="M418" s="290"/>
      <c r="N418" s="265">
        <f>+Klasse!M432</f>
        <v>0</v>
      </c>
      <c r="O418" s="289"/>
      <c r="P418" s="289"/>
      <c r="Q418" s="289"/>
      <c r="R418" s="289"/>
      <c r="S418" s="289"/>
      <c r="T418" s="289"/>
      <c r="U418" s="291"/>
      <c r="V418" s="291"/>
      <c r="W418" s="291"/>
      <c r="X418" s="291"/>
      <c r="Y418" s="291"/>
      <c r="Z418" s="289"/>
      <c r="AA418" s="291"/>
      <c r="AB418" s="265" t="e">
        <f>+N418/#REF!</f>
        <v>#REF!</v>
      </c>
      <c r="AC418" s="290"/>
      <c r="AD418" s="289"/>
      <c r="AE418" s="219"/>
      <c r="AF418" s="29"/>
      <c r="AG418" s="29"/>
      <c r="AH418" s="27"/>
      <c r="AI418" s="220"/>
      <c r="BF418" s="232"/>
    </row>
    <row r="419" spans="1:70" s="532" customFormat="1" ht="15" customHeight="1">
      <c r="A419" s="289"/>
      <c r="B419" s="289"/>
      <c r="C419" s="289"/>
      <c r="D419" s="368"/>
      <c r="E419" s="368"/>
      <c r="F419" s="368"/>
      <c r="G419" s="368"/>
      <c r="H419" s="368"/>
      <c r="I419" s="290"/>
      <c r="J419" s="290"/>
      <c r="K419" s="290"/>
      <c r="L419" s="290"/>
      <c r="M419" s="290"/>
      <c r="N419" s="289"/>
      <c r="O419" s="289"/>
      <c r="P419" s="289"/>
      <c r="Q419" s="289"/>
      <c r="R419" s="289"/>
      <c r="S419" s="289"/>
      <c r="T419" s="289"/>
      <c r="U419" s="291"/>
      <c r="V419" s="291"/>
      <c r="W419" s="291"/>
      <c r="X419" s="291"/>
      <c r="Y419" s="291"/>
      <c r="Z419" s="289"/>
      <c r="AA419" s="291"/>
      <c r="AB419" s="291"/>
      <c r="AC419" s="291"/>
      <c r="AD419" s="289"/>
      <c r="AE419" s="219"/>
      <c r="AF419" s="29"/>
      <c r="AG419" s="29"/>
      <c r="AH419" s="27"/>
      <c r="AI419" s="220"/>
      <c r="BF419" s="232" t="e">
        <f>1+#REF!</f>
        <v>#REF!</v>
      </c>
      <c r="BG419" s="532">
        <v>20.659867330016564</v>
      </c>
      <c r="BH419" s="532">
        <f t="shared" ref="BH419" si="366">+BG419</f>
        <v>20.659867330016564</v>
      </c>
      <c r="BI419" s="532">
        <f t="shared" ref="BI419" si="367">+BH419</f>
        <v>20.659867330016564</v>
      </c>
      <c r="BJ419" s="532">
        <f t="shared" ref="BJ419" si="368">+BI419</f>
        <v>20.659867330016564</v>
      </c>
      <c r="BK419" s="532">
        <f t="shared" ref="BK419" si="369">+BJ419</f>
        <v>20.659867330016564</v>
      </c>
      <c r="BL419" s="532">
        <f t="shared" ref="BL419" si="370">+BK419</f>
        <v>20.659867330016564</v>
      </c>
      <c r="BM419" s="532">
        <f t="shared" ref="BM419" si="371">+BL419</f>
        <v>20.659867330016564</v>
      </c>
      <c r="BN419" s="532">
        <f t="shared" ref="BN419" si="372">+BM419</f>
        <v>20.659867330016564</v>
      </c>
      <c r="BO419" s="532">
        <f t="shared" ref="BO419" si="373">+BN419</f>
        <v>20.659867330016564</v>
      </c>
      <c r="BP419" s="532">
        <f t="shared" ref="BP419" si="374">+BO419</f>
        <v>20.659867330016564</v>
      </c>
      <c r="BQ419" s="532">
        <f t="shared" ref="BQ419" si="375">+BP419</f>
        <v>20.659867330016564</v>
      </c>
      <c r="BR419" s="532">
        <f t="shared" ref="BR419" si="376">+BQ419</f>
        <v>20.659867330016564</v>
      </c>
    </row>
    <row r="420" spans="1:70">
      <c r="A420" s="289"/>
      <c r="B420" s="289">
        <f>+'Ark1'!C1337</f>
        <v>2023</v>
      </c>
      <c r="C420" s="236">
        <f>+'Ark1'!L1337</f>
        <v>13</v>
      </c>
      <c r="D420" s="236" t="str">
        <f>VLOOKUP(C420,RNR!$F$16:$G$31,2)</f>
        <v>E-</v>
      </c>
      <c r="E420" s="236">
        <f>+'Ark1'!D1337</f>
        <v>1</v>
      </c>
      <c r="F420" s="236" t="str">
        <f>VLOOKUP(E420,RNR!$D$2:$E$13,2)</f>
        <v>Jan</v>
      </c>
      <c r="G420" s="353">
        <f>+'Ark1'!Q1337</f>
        <v>0</v>
      </c>
      <c r="H420" s="353">
        <f>+'Ark1'!R1337</f>
        <v>0</v>
      </c>
      <c r="I420" s="238" t="str">
        <f>+IF(H420=0,"",'Ark1'!AG1337)</f>
        <v/>
      </c>
      <c r="J420" s="238" t="str">
        <f>+IF(H420=0,"",'Ark1'!AH1337)</f>
        <v/>
      </c>
      <c r="K420" s="238"/>
      <c r="L420" s="238"/>
      <c r="M420" s="238"/>
      <c r="N420" s="237" t="str">
        <f>+IF(H420=0,"",'Ark1'!U1337)</f>
        <v/>
      </c>
      <c r="O420" s="238"/>
      <c r="P420" s="238"/>
      <c r="Q420" s="238"/>
      <c r="R420" s="238"/>
      <c r="S420" s="238"/>
      <c r="T420" s="238" t="str">
        <f>+IF(H420=0,"",'Ark1'!T1337)</f>
        <v/>
      </c>
      <c r="U420" s="239" t="str">
        <f>+IF(H420=0,"",'Ark1'!W1337)</f>
        <v/>
      </c>
      <c r="V420" s="239" t="str">
        <f>+IF(H420=0,"",'Ark1'!X1337)</f>
        <v/>
      </c>
      <c r="W420" s="239" t="str">
        <f>+IF(H420=0,"",'Ark1'!Y1337)</f>
        <v/>
      </c>
      <c r="X420" s="239" t="str">
        <f>+IF(H420=0,"",'Ark1'!Z1337)</f>
        <v/>
      </c>
      <c r="Y420" s="239" t="str">
        <f>+IF(H420=0,"",'Ark1'!Z1337)</f>
        <v/>
      </c>
      <c r="Z420" s="238" t="str">
        <f>+IF(H420=0,"",'Ark1'!AC1337)</f>
        <v/>
      </c>
      <c r="AA420" s="239" t="str">
        <f>+IF(H420=0,"",'Ark1'!AE1337)</f>
        <v/>
      </c>
      <c r="AB420" s="239" t="str">
        <f t="shared" ref="AB420:AB431" si="377">+IF(H420=0,"",+N420/C420)</f>
        <v/>
      </c>
      <c r="AC420" s="237" t="str">
        <f t="shared" si="365"/>
        <v/>
      </c>
      <c r="AD420" s="289"/>
      <c r="AG420" s="29"/>
      <c r="AH420" s="27"/>
    </row>
    <row r="421" spans="1:70">
      <c r="A421" s="289"/>
      <c r="B421" s="289">
        <f>+'Ark1'!C1338</f>
        <v>2023</v>
      </c>
      <c r="C421" s="236">
        <f>+'Ark1'!L1338</f>
        <v>13</v>
      </c>
      <c r="D421" s="236" t="str">
        <f>VLOOKUP(C421,RNR!$F$16:$G$31,2)</f>
        <v>E-</v>
      </c>
      <c r="E421" s="236">
        <f>+'Ark1'!D1338</f>
        <v>2</v>
      </c>
      <c r="F421" s="236" t="str">
        <f>VLOOKUP(E421,RNR!$D$2:$E$13,2)</f>
        <v>Feb</v>
      </c>
      <c r="G421" s="353">
        <f>+'Ark1'!Q1338</f>
        <v>1</v>
      </c>
      <c r="H421" s="353">
        <f>+'Ark1'!R1338</f>
        <v>1</v>
      </c>
      <c r="I421" s="238">
        <f>+IF(H421=0,"",'Ark1'!AG1338)</f>
        <v>0.21551454096655764</v>
      </c>
      <c r="J421" s="238">
        <f>+IF(H421=0,"",'Ark1'!AH1338)</f>
        <v>0</v>
      </c>
      <c r="K421" s="238"/>
      <c r="L421" s="238"/>
      <c r="M421" s="238"/>
      <c r="N421" s="237">
        <f>+IF(H421=0,"",'Ark1'!U1338)</f>
        <v>34.4</v>
      </c>
      <c r="O421" s="238"/>
      <c r="P421" s="238"/>
      <c r="Q421" s="238"/>
      <c r="R421" s="238"/>
      <c r="S421" s="238"/>
      <c r="T421" s="238">
        <f>+IF(H421=0,"",'Ark1'!T1338)</f>
        <v>8</v>
      </c>
      <c r="U421" s="239">
        <f>+IF(H421=0,"",'Ark1'!W1338)</f>
        <v>0</v>
      </c>
      <c r="V421" s="239">
        <f>+IF(H421=0,"",'Ark1'!X1338)</f>
        <v>100</v>
      </c>
      <c r="W421" s="239">
        <f>+IF(H421=0,"",'Ark1'!Y1338)</f>
        <v>100</v>
      </c>
      <c r="X421" s="239">
        <f>+IF(H421=0,"",'Ark1'!Z1338)</f>
        <v>0</v>
      </c>
      <c r="Y421" s="239">
        <f>+IF(H421=0,"",'Ark1'!Z1338)</f>
        <v>0</v>
      </c>
      <c r="Z421" s="238">
        <f>+IF(H421=0,"",'Ark1'!AC1338)</f>
        <v>0</v>
      </c>
      <c r="AA421" s="239">
        <f>+IF(H421=0,"",'Ark1'!AE1338)</f>
        <v>0</v>
      </c>
      <c r="AB421" s="239">
        <f t="shared" si="377"/>
        <v>2.6461538461538461</v>
      </c>
      <c r="AC421" s="237">
        <f t="shared" si="365"/>
        <v>1</v>
      </c>
      <c r="AD421" s="289"/>
      <c r="AG421" s="29"/>
      <c r="AH421" s="27"/>
    </row>
    <row r="422" spans="1:70">
      <c r="A422" s="289"/>
      <c r="B422" s="289">
        <f>+'Ark1'!C1339</f>
        <v>2023</v>
      </c>
      <c r="C422" s="236">
        <f>+'Ark1'!L1339</f>
        <v>13</v>
      </c>
      <c r="D422" s="236" t="str">
        <f>VLOOKUP(C422,RNR!$F$16:$G$31,2)</f>
        <v>E-</v>
      </c>
      <c r="E422" s="236">
        <f>+'Ark1'!D1339</f>
        <v>3</v>
      </c>
      <c r="F422" s="236" t="str">
        <f>VLOOKUP(E422,RNR!$D$2:$E$13,2)</f>
        <v>Mar</v>
      </c>
      <c r="G422" s="353">
        <f>+'Ark1'!Q1339</f>
        <v>1</v>
      </c>
      <c r="H422" s="353">
        <f>+'Ark1'!R1339</f>
        <v>1</v>
      </c>
      <c r="I422" s="238">
        <f>+IF(H422=0,"",'Ark1'!AG1339)</f>
        <v>6.9656989947321835E-2</v>
      </c>
      <c r="J422" s="238">
        <f>+IF(H422=0,"",'Ark1'!AH1339)</f>
        <v>0</v>
      </c>
      <c r="K422" s="238"/>
      <c r="L422" s="238"/>
      <c r="M422" s="238"/>
      <c r="N422" s="237">
        <f>+IF(H422=0,"",'Ark1'!U1339)</f>
        <v>68.8</v>
      </c>
      <c r="O422" s="238"/>
      <c r="P422" s="238"/>
      <c r="Q422" s="238"/>
      <c r="R422" s="238"/>
      <c r="S422" s="238"/>
      <c r="T422" s="238">
        <f>+IF(H422=0,"",'Ark1'!T1339)</f>
        <v>14</v>
      </c>
      <c r="U422" s="239">
        <f>+IF(H422=0,"",'Ark1'!W1339)</f>
        <v>100</v>
      </c>
      <c r="V422" s="239">
        <f>+IF(H422=0,"",'Ark1'!X1339)</f>
        <v>100</v>
      </c>
      <c r="W422" s="239">
        <f>+IF(H422=0,"",'Ark1'!Y1339)</f>
        <v>100</v>
      </c>
      <c r="X422" s="239">
        <f>+IF(H422=0,"",'Ark1'!Z1339)</f>
        <v>0</v>
      </c>
      <c r="Y422" s="239">
        <f>+IF(H422=0,"",'Ark1'!Z1339)</f>
        <v>0</v>
      </c>
      <c r="Z422" s="238">
        <f>+IF(H422=0,"",'Ark1'!AC1339)</f>
        <v>0</v>
      </c>
      <c r="AA422" s="239">
        <f>+IF(H422=0,"",'Ark1'!AE1339)</f>
        <v>0</v>
      </c>
      <c r="AB422" s="239">
        <f t="shared" si="377"/>
        <v>5.2923076923076922</v>
      </c>
      <c r="AC422" s="237">
        <f t="shared" si="365"/>
        <v>1</v>
      </c>
      <c r="AD422" s="289"/>
      <c r="AG422" s="29"/>
      <c r="AH422" s="27"/>
    </row>
    <row r="423" spans="1:70">
      <c r="A423" s="289"/>
      <c r="B423" s="289">
        <f>+'Ark1'!C1340</f>
        <v>2023</v>
      </c>
      <c r="C423" s="236">
        <f>+'Ark1'!L1340</f>
        <v>13</v>
      </c>
      <c r="D423" s="236" t="str">
        <f>VLOOKUP(C423,RNR!$F$16:$G$31,2)</f>
        <v>E-</v>
      </c>
      <c r="E423" s="236">
        <f>+'Ark1'!D1340</f>
        <v>4</v>
      </c>
      <c r="F423" s="236" t="str">
        <f>VLOOKUP(E423,RNR!$D$2:$E$13,2)</f>
        <v>Apr</v>
      </c>
      <c r="G423" s="353">
        <f>+'Ark1'!Q1340</f>
        <v>0</v>
      </c>
      <c r="H423" s="353">
        <f>+'Ark1'!R1340</f>
        <v>0</v>
      </c>
      <c r="I423" s="238" t="str">
        <f>+IF(H423=0,"",'Ark1'!AG1340)</f>
        <v/>
      </c>
      <c r="J423" s="238" t="str">
        <f>+IF(H423=0,"",'Ark1'!AH1340)</f>
        <v/>
      </c>
      <c r="K423" s="238"/>
      <c r="L423" s="238"/>
      <c r="M423" s="238"/>
      <c r="N423" s="237" t="str">
        <f>+IF(H423=0,"",'Ark1'!U1340)</f>
        <v/>
      </c>
      <c r="O423" s="238"/>
      <c r="P423" s="238"/>
      <c r="Q423" s="238"/>
      <c r="R423" s="238"/>
      <c r="S423" s="238"/>
      <c r="T423" s="238" t="str">
        <f>+IF(H423=0,"",'Ark1'!T1340)</f>
        <v/>
      </c>
      <c r="U423" s="239" t="str">
        <f>+IF(H423=0,"",'Ark1'!W1340)</f>
        <v/>
      </c>
      <c r="V423" s="239" t="str">
        <f>+IF(H423=0,"",'Ark1'!X1340)</f>
        <v/>
      </c>
      <c r="W423" s="239" t="str">
        <f>+IF(H423=0,"",'Ark1'!Y1340)</f>
        <v/>
      </c>
      <c r="X423" s="239" t="str">
        <f>+IF(H423=0,"",'Ark1'!Z1340)</f>
        <v/>
      </c>
      <c r="Y423" s="239" t="str">
        <f>+IF(H423=0,"",'Ark1'!Z1340)</f>
        <v/>
      </c>
      <c r="Z423" s="238" t="str">
        <f>+IF(H423=0,"",'Ark1'!AC1340)</f>
        <v/>
      </c>
      <c r="AA423" s="239" t="str">
        <f>+IF(H423=0,"",'Ark1'!AE1340)</f>
        <v/>
      </c>
      <c r="AB423" s="239" t="str">
        <f t="shared" si="377"/>
        <v/>
      </c>
      <c r="AC423" s="237" t="str">
        <f t="shared" si="365"/>
        <v/>
      </c>
      <c r="AD423" s="289"/>
      <c r="AG423" s="29"/>
      <c r="AH423" s="27"/>
    </row>
    <row r="424" spans="1:70">
      <c r="A424" s="289"/>
      <c r="B424" s="289">
        <f>+'Ark1'!C1341</f>
        <v>2023</v>
      </c>
      <c r="C424" s="236">
        <f>+'Ark1'!L1341</f>
        <v>13</v>
      </c>
      <c r="D424" s="236" t="str">
        <f>VLOOKUP(C424,RNR!$F$16:$G$31,2)</f>
        <v>E-</v>
      </c>
      <c r="E424" s="236">
        <f>+'Ark1'!D1341</f>
        <v>5</v>
      </c>
      <c r="F424" s="236" t="str">
        <f>VLOOKUP(E424,RNR!$D$2:$E$13,2)</f>
        <v>Mai</v>
      </c>
      <c r="G424" s="353">
        <f>+'Ark1'!Q1341</f>
        <v>0</v>
      </c>
      <c r="H424" s="353">
        <f>+'Ark1'!R1341</f>
        <v>0</v>
      </c>
      <c r="I424" s="238" t="str">
        <f>+IF(H424=0,"",'Ark1'!AG1341)</f>
        <v/>
      </c>
      <c r="J424" s="238" t="str">
        <f>+IF(H424=0,"",'Ark1'!AH1341)</f>
        <v/>
      </c>
      <c r="K424" s="238"/>
      <c r="L424" s="238"/>
      <c r="M424" s="238"/>
      <c r="N424" s="237" t="str">
        <f>+IF(H424=0,"",'Ark1'!U1341)</f>
        <v/>
      </c>
      <c r="O424" s="238"/>
      <c r="P424" s="238"/>
      <c r="Q424" s="238"/>
      <c r="R424" s="238"/>
      <c r="S424" s="238"/>
      <c r="T424" s="238" t="str">
        <f>+IF(H424=0,"",'Ark1'!T1341)</f>
        <v/>
      </c>
      <c r="U424" s="239" t="str">
        <f>+IF(H424=0,"",'Ark1'!W1341)</f>
        <v/>
      </c>
      <c r="V424" s="239" t="str">
        <f>+IF(H424=0,"",'Ark1'!X1341)</f>
        <v/>
      </c>
      <c r="W424" s="239" t="str">
        <f>+IF(H424=0,"",'Ark1'!Y1341)</f>
        <v/>
      </c>
      <c r="X424" s="239" t="str">
        <f>+IF(H424=0,"",'Ark1'!Z1341)</f>
        <v/>
      </c>
      <c r="Y424" s="239" t="str">
        <f>+IF(H424=0,"",'Ark1'!Z1341)</f>
        <v/>
      </c>
      <c r="Z424" s="238" t="str">
        <f>+IF(H424=0,"",'Ark1'!AC1341)</f>
        <v/>
      </c>
      <c r="AA424" s="239" t="str">
        <f>+IF(H424=0,"",'Ark1'!AE1341)</f>
        <v/>
      </c>
      <c r="AB424" s="239" t="str">
        <f t="shared" si="377"/>
        <v/>
      </c>
      <c r="AC424" s="237" t="str">
        <f t="shared" si="365"/>
        <v/>
      </c>
      <c r="AD424" s="289"/>
      <c r="AG424" s="29"/>
      <c r="AH424" s="27"/>
    </row>
    <row r="425" spans="1:70">
      <c r="A425" s="289"/>
      <c r="B425" s="289">
        <f>+'Ark1'!C1342</f>
        <v>2023</v>
      </c>
      <c r="C425" s="236">
        <f>+'Ark1'!L1342</f>
        <v>13</v>
      </c>
      <c r="D425" s="236" t="str">
        <f>VLOOKUP(C425,RNR!$F$16:$G$31,2)</f>
        <v>E-</v>
      </c>
      <c r="E425" s="236">
        <f>+'Ark1'!D1342</f>
        <v>6</v>
      </c>
      <c r="F425" s="236" t="str">
        <f>VLOOKUP(E425,RNR!$D$2:$E$13,2)</f>
        <v>Jun</v>
      </c>
      <c r="G425" s="353">
        <f>+'Ark1'!Q1342</f>
        <v>0</v>
      </c>
      <c r="H425" s="353">
        <f>+'Ark1'!R1342</f>
        <v>0</v>
      </c>
      <c r="I425" s="238" t="str">
        <f>+IF(H425=0,"",'Ark1'!AG1342)</f>
        <v/>
      </c>
      <c r="J425" s="238" t="str">
        <f>+IF(H425=0,"",'Ark1'!AH1342)</f>
        <v/>
      </c>
      <c r="K425" s="238"/>
      <c r="L425" s="238"/>
      <c r="M425" s="238"/>
      <c r="N425" s="237" t="str">
        <f>+IF(H425=0,"",'Ark1'!U1342)</f>
        <v/>
      </c>
      <c r="O425" s="238"/>
      <c r="P425" s="238"/>
      <c r="Q425" s="238"/>
      <c r="R425" s="238"/>
      <c r="S425" s="238"/>
      <c r="T425" s="238" t="str">
        <f>+IF(H425=0,"",'Ark1'!T1342)</f>
        <v/>
      </c>
      <c r="U425" s="239" t="str">
        <f>+IF(H425=0,"",'Ark1'!W1342)</f>
        <v/>
      </c>
      <c r="V425" s="239" t="str">
        <f>+IF(H425=0,"",'Ark1'!X1342)</f>
        <v/>
      </c>
      <c r="W425" s="239" t="str">
        <f>+IF(H425=0,"",'Ark1'!Y1342)</f>
        <v/>
      </c>
      <c r="X425" s="239" t="str">
        <f>+IF(H425=0,"",'Ark1'!Z1342)</f>
        <v/>
      </c>
      <c r="Y425" s="239" t="str">
        <f>+IF(H425=0,"",'Ark1'!Z1342)</f>
        <v/>
      </c>
      <c r="Z425" s="238" t="str">
        <f>+IF(H425=0,"",'Ark1'!AC1342)</f>
        <v/>
      </c>
      <c r="AA425" s="239" t="str">
        <f>+IF(H425=0,"",'Ark1'!AE1342)</f>
        <v/>
      </c>
      <c r="AB425" s="239" t="str">
        <f t="shared" si="377"/>
        <v/>
      </c>
      <c r="AC425" s="237" t="str">
        <f t="shared" si="365"/>
        <v/>
      </c>
      <c r="AD425" s="289"/>
      <c r="AG425" s="29"/>
      <c r="AH425" s="27"/>
    </row>
    <row r="426" spans="1:70">
      <c r="A426" s="289"/>
      <c r="B426" s="289">
        <f>+'Ark1'!C1343</f>
        <v>2023</v>
      </c>
      <c r="C426" s="236">
        <f>+'Ark1'!L1343</f>
        <v>13</v>
      </c>
      <c r="D426" s="236" t="str">
        <f>VLOOKUP(C426,RNR!$F$16:$G$31,2)</f>
        <v>E-</v>
      </c>
      <c r="E426" s="236">
        <f>+'Ark1'!D1343</f>
        <v>7</v>
      </c>
      <c r="F426" s="236" t="str">
        <f>VLOOKUP(E426,RNR!$D$2:$E$13,2)</f>
        <v>Jul</v>
      </c>
      <c r="G426" s="353">
        <f>+'Ark1'!Q1343</f>
        <v>0</v>
      </c>
      <c r="H426" s="353">
        <f>+'Ark1'!R1343</f>
        <v>0</v>
      </c>
      <c r="I426" s="238" t="str">
        <f>+IF(H426=0,"",'Ark1'!AG1343)</f>
        <v/>
      </c>
      <c r="J426" s="238" t="str">
        <f>+IF(H426=0,"",'Ark1'!AH1343)</f>
        <v/>
      </c>
      <c r="K426" s="238"/>
      <c r="L426" s="238"/>
      <c r="M426" s="238"/>
      <c r="N426" s="237" t="str">
        <f>+IF(H426=0,"",'Ark1'!U1343)</f>
        <v/>
      </c>
      <c r="O426" s="238"/>
      <c r="P426" s="238"/>
      <c r="Q426" s="238"/>
      <c r="R426" s="238"/>
      <c r="S426" s="238"/>
      <c r="T426" s="238" t="str">
        <f>+IF(H426=0,"",'Ark1'!T1343)</f>
        <v/>
      </c>
      <c r="U426" s="239" t="str">
        <f>+IF(H426=0,"",'Ark1'!W1343)</f>
        <v/>
      </c>
      <c r="V426" s="239" t="str">
        <f>+IF(H426=0,"",'Ark1'!X1343)</f>
        <v/>
      </c>
      <c r="W426" s="239" t="str">
        <f>+IF(H426=0,"",'Ark1'!Y1343)</f>
        <v/>
      </c>
      <c r="X426" s="239" t="str">
        <f>+IF(H426=0,"",'Ark1'!Z1343)</f>
        <v/>
      </c>
      <c r="Y426" s="239" t="str">
        <f>+IF(H426=0,"",'Ark1'!Z1343)</f>
        <v/>
      </c>
      <c r="Z426" s="238" t="str">
        <f>+IF(H426=0,"",'Ark1'!AC1343)</f>
        <v/>
      </c>
      <c r="AA426" s="239" t="str">
        <f>+IF(H426=0,"",'Ark1'!AE1343)</f>
        <v/>
      </c>
      <c r="AB426" s="239" t="str">
        <f t="shared" si="377"/>
        <v/>
      </c>
      <c r="AC426" s="237" t="str">
        <f t="shared" si="365"/>
        <v/>
      </c>
      <c r="AD426" s="289"/>
      <c r="AG426" s="29"/>
      <c r="AH426" s="27"/>
    </row>
    <row r="427" spans="1:70">
      <c r="A427" s="289"/>
      <c r="B427" s="289">
        <f>+'Ark1'!C1344</f>
        <v>2023</v>
      </c>
      <c r="C427" s="236">
        <f>+'Ark1'!L1344</f>
        <v>13</v>
      </c>
      <c r="D427" s="236" t="str">
        <f>VLOOKUP(C427,RNR!$F$16:$G$31,2)</f>
        <v>E-</v>
      </c>
      <c r="E427" s="236">
        <f>+'Ark1'!D1344</f>
        <v>8</v>
      </c>
      <c r="F427" s="236" t="str">
        <f>VLOOKUP(E427,RNR!$D$2:$E$13,2)</f>
        <v>Aug</v>
      </c>
      <c r="G427" s="353">
        <f>+'Ark1'!Q1344</f>
        <v>2</v>
      </c>
      <c r="H427" s="353">
        <f>+'Ark1'!R1344</f>
        <v>2</v>
      </c>
      <c r="I427" s="238">
        <f>+IF(H427=0,"",'Ark1'!AG1344)</f>
        <v>6.74710922840423E-2</v>
      </c>
      <c r="J427" s="238">
        <f>+IF(H427=0,"",'Ark1'!AH1344)</f>
        <v>0</v>
      </c>
      <c r="K427" s="238"/>
      <c r="L427" s="238"/>
      <c r="M427" s="238"/>
      <c r="N427" s="237">
        <f>+IF(H427=0,"",'Ark1'!U1344)</f>
        <v>55.5</v>
      </c>
      <c r="O427" s="238"/>
      <c r="P427" s="238"/>
      <c r="Q427" s="238"/>
      <c r="R427" s="238"/>
      <c r="S427" s="238"/>
      <c r="T427" s="238">
        <f>+IF(H427=0,"",'Ark1'!T1344)</f>
        <v>12</v>
      </c>
      <c r="U427" s="239">
        <f>+IF(H427=0,"",'Ark1'!W1344)</f>
        <v>100</v>
      </c>
      <c r="V427" s="239">
        <f>+IF(H427=0,"",'Ark1'!X1344)</f>
        <v>100</v>
      </c>
      <c r="W427" s="239">
        <f>+IF(H427=0,"",'Ark1'!Y1344)</f>
        <v>100</v>
      </c>
      <c r="X427" s="239">
        <f>+IF(H427=0,"",'Ark1'!Z1344)</f>
        <v>7.30000000000003</v>
      </c>
      <c r="Y427" s="239">
        <f>+IF(H427=0,"",'Ark1'!Z1344)</f>
        <v>7.30000000000003</v>
      </c>
      <c r="Z427" s="238">
        <f>+IF(H427=0,"",'Ark1'!AC1344)</f>
        <v>0</v>
      </c>
      <c r="AA427" s="239">
        <f>+IF(H427=0,"",'Ark1'!AE1344)</f>
        <v>0</v>
      </c>
      <c r="AB427" s="239">
        <f t="shared" si="377"/>
        <v>4.2692307692307692</v>
      </c>
      <c r="AC427" s="237">
        <f t="shared" si="365"/>
        <v>1</v>
      </c>
      <c r="AD427" s="289"/>
      <c r="AG427" s="29"/>
      <c r="AH427" s="27"/>
    </row>
    <row r="428" spans="1:70">
      <c r="A428" s="289"/>
      <c r="B428" s="289">
        <f>+'Ark1'!C1345</f>
        <v>2023</v>
      </c>
      <c r="C428" s="236">
        <f>+'Ark1'!L1345</f>
        <v>13</v>
      </c>
      <c r="D428" s="236" t="str">
        <f>VLOOKUP(C428,RNR!$F$16:$G$31,2)</f>
        <v>E-</v>
      </c>
      <c r="E428" s="236">
        <f>+'Ark1'!D1345</f>
        <v>9</v>
      </c>
      <c r="F428" s="236" t="str">
        <f>VLOOKUP(E428,RNR!$D$2:$E$13,2)</f>
        <v>Sep</v>
      </c>
      <c r="G428" s="353">
        <f>+'Ark1'!Q1345</f>
        <v>1</v>
      </c>
      <c r="H428" s="353">
        <f>+'Ark1'!R1345</f>
        <v>1</v>
      </c>
      <c r="I428" s="238">
        <f>+IF(H428=0,"",'Ark1'!AG1345)</f>
        <v>2.4639298474948043E-2</v>
      </c>
      <c r="J428" s="238">
        <f>+IF(H428=0,"",'Ark1'!AH1345)</f>
        <v>0</v>
      </c>
      <c r="K428" s="238"/>
      <c r="L428" s="238"/>
      <c r="M428" s="238"/>
      <c r="N428" s="237">
        <f>+IF(H428=0,"",'Ark1'!U1345)</f>
        <v>42.9</v>
      </c>
      <c r="O428" s="238"/>
      <c r="P428" s="238"/>
      <c r="Q428" s="238"/>
      <c r="R428" s="238"/>
      <c r="S428" s="238"/>
      <c r="T428" s="238">
        <f>+IF(H428=0,"",'Ark1'!T1345)</f>
        <v>9</v>
      </c>
      <c r="U428" s="239">
        <f>+IF(H428=0,"",'Ark1'!W1345)</f>
        <v>100</v>
      </c>
      <c r="V428" s="239">
        <f>+IF(H428=0,"",'Ark1'!X1345)</f>
        <v>100</v>
      </c>
      <c r="W428" s="239">
        <f>+IF(H428=0,"",'Ark1'!Y1345)</f>
        <v>100</v>
      </c>
      <c r="X428" s="239">
        <f>+IF(H428=0,"",'Ark1'!Z1345)</f>
        <v>0</v>
      </c>
      <c r="Y428" s="239">
        <f>+IF(H428=0,"",'Ark1'!Z1345)</f>
        <v>0</v>
      </c>
      <c r="Z428" s="238">
        <f>+IF(H428=0,"",'Ark1'!AC1345)</f>
        <v>0</v>
      </c>
      <c r="AA428" s="239">
        <f>+IF(H428=0,"",'Ark1'!AE1345)</f>
        <v>0</v>
      </c>
      <c r="AB428" s="239">
        <f t="shared" si="377"/>
        <v>3.3</v>
      </c>
      <c r="AC428" s="237">
        <f t="shared" si="365"/>
        <v>1</v>
      </c>
      <c r="AD428" s="289"/>
      <c r="AG428" s="29"/>
      <c r="AH428" s="27"/>
    </row>
    <row r="429" spans="1:70">
      <c r="A429" s="289"/>
      <c r="B429" s="289">
        <f>+'Ark1'!C1346</f>
        <v>2023</v>
      </c>
      <c r="C429" s="236">
        <f>+'Ark1'!L1346</f>
        <v>13</v>
      </c>
      <c r="D429" s="236" t="str">
        <f>VLOOKUP(C429,RNR!$F$16:$G$31,2)</f>
        <v>E-</v>
      </c>
      <c r="E429" s="236">
        <f>+'Ark1'!D1346</f>
        <v>10</v>
      </c>
      <c r="F429" s="236" t="str">
        <f>VLOOKUP(E429,RNR!$D$2:$E$13,2)</f>
        <v>Okt</v>
      </c>
      <c r="G429" s="353">
        <f>+'Ark1'!Q1346</f>
        <v>2</v>
      </c>
      <c r="H429" s="353">
        <f>+'Ark1'!R1346</f>
        <v>2</v>
      </c>
      <c r="I429" s="238">
        <f>+IF(H429=0,"",'Ark1'!AG1346)</f>
        <v>1.7686087762342796E-2</v>
      </c>
      <c r="J429" s="238">
        <f>+IF(H429=0,"",'Ark1'!AH1346)</f>
        <v>0</v>
      </c>
      <c r="K429" s="238"/>
      <c r="L429" s="238"/>
      <c r="M429" s="238"/>
      <c r="N429" s="237">
        <f>+IF(H429=0,"",'Ark1'!U1346)</f>
        <v>43.6</v>
      </c>
      <c r="O429" s="238"/>
      <c r="P429" s="238"/>
      <c r="Q429" s="238"/>
      <c r="R429" s="238"/>
      <c r="S429" s="238"/>
      <c r="T429" s="238">
        <f>+IF(H429=0,"",'Ark1'!T1346)</f>
        <v>8</v>
      </c>
      <c r="U429" s="239">
        <f>+IF(H429=0,"",'Ark1'!W1346)</f>
        <v>0</v>
      </c>
      <c r="V429" s="239">
        <f>+IF(H429=0,"",'Ark1'!X1346)</f>
        <v>100</v>
      </c>
      <c r="W429" s="239">
        <f>+IF(H429=0,"",'Ark1'!Y1346)</f>
        <v>100</v>
      </c>
      <c r="X429" s="239">
        <f>+IF(H429=0,"",'Ark1'!Z1346)</f>
        <v>5.7000000000000011</v>
      </c>
      <c r="Y429" s="239">
        <f>+IF(H429=0,"",'Ark1'!Z1346)</f>
        <v>5.7000000000000011</v>
      </c>
      <c r="Z429" s="238">
        <f>+IF(H429=0,"",'Ark1'!AC1346)</f>
        <v>0</v>
      </c>
      <c r="AA429" s="239">
        <f>+IF(H429=0,"",'Ark1'!AE1346)</f>
        <v>0</v>
      </c>
      <c r="AB429" s="239">
        <f t="shared" si="377"/>
        <v>3.3538461538461539</v>
      </c>
      <c r="AC429" s="237">
        <f t="shared" si="365"/>
        <v>1</v>
      </c>
      <c r="AD429" s="289"/>
      <c r="AG429" s="29"/>
      <c r="AH429" s="27"/>
    </row>
    <row r="430" spans="1:70">
      <c r="A430" s="289"/>
      <c r="B430" s="289">
        <f>+'Ark1'!C1347</f>
        <v>2023</v>
      </c>
      <c r="C430" s="236">
        <f>+'Ark1'!L1347</f>
        <v>13</v>
      </c>
      <c r="D430" s="236" t="str">
        <f>VLOOKUP(C430,RNR!$F$16:$G$31,2)</f>
        <v>E-</v>
      </c>
      <c r="E430" s="236">
        <f>+'Ark1'!D1347</f>
        <v>11</v>
      </c>
      <c r="F430" s="236" t="str">
        <f>VLOOKUP(E430,RNR!$D$2:$E$13,2)</f>
        <v>Nov</v>
      </c>
      <c r="G430" s="353">
        <f>+'Ark1'!Q1347</f>
        <v>4</v>
      </c>
      <c r="H430" s="353">
        <f>+'Ark1'!R1347</f>
        <v>4</v>
      </c>
      <c r="I430" s="238">
        <f>+IF(H430=0,"",'Ark1'!AG1347)</f>
        <v>8.3667466029963555E-2</v>
      </c>
      <c r="J430" s="238">
        <f>+IF(H430=0,"",'Ark1'!AH1347)</f>
        <v>0</v>
      </c>
      <c r="K430" s="238"/>
      <c r="L430" s="238"/>
      <c r="M430" s="238"/>
      <c r="N430" s="237">
        <f>+IF(H430=0,"",'Ark1'!U1347)</f>
        <v>48.025000000000006</v>
      </c>
      <c r="O430" s="238"/>
      <c r="P430" s="238"/>
      <c r="Q430" s="238"/>
      <c r="R430" s="238"/>
      <c r="S430" s="238"/>
      <c r="T430" s="238">
        <f>+IF(H430=0,"",'Ark1'!T1347)</f>
        <v>10.25</v>
      </c>
      <c r="U430" s="239">
        <f>+IF(H430=0,"",'Ark1'!W1347)</f>
        <v>50</v>
      </c>
      <c r="V430" s="239">
        <f>+IF(H430=0,"",'Ark1'!X1347)</f>
        <v>100</v>
      </c>
      <c r="W430" s="239">
        <f>+IF(H430=0,"",'Ark1'!Y1347)</f>
        <v>100</v>
      </c>
      <c r="X430" s="239">
        <f>+IF(H430=0,"",'Ark1'!Z1347)</f>
        <v>11.57721361122786</v>
      </c>
      <c r="Y430" s="239">
        <f>+IF(H430=0,"",'Ark1'!Z1347)</f>
        <v>11.57721361122786</v>
      </c>
      <c r="Z430" s="238">
        <f>+IF(H430=0,"",'Ark1'!AC1347)</f>
        <v>0</v>
      </c>
      <c r="AA430" s="239">
        <f>+IF(H430=0,"",'Ark1'!AE1347)</f>
        <v>0</v>
      </c>
      <c r="AB430" s="239">
        <f t="shared" si="377"/>
        <v>3.6942307692307699</v>
      </c>
      <c r="AC430" s="237">
        <f t="shared" si="365"/>
        <v>1</v>
      </c>
      <c r="AD430" s="289"/>
      <c r="AG430" s="29"/>
      <c r="AH430" s="27"/>
    </row>
    <row r="431" spans="1:70">
      <c r="A431" s="289"/>
      <c r="B431" s="289">
        <f>+'Ark1'!C1348</f>
        <v>2023</v>
      </c>
      <c r="C431" s="236">
        <f>+'Ark1'!L1348</f>
        <v>13</v>
      </c>
      <c r="D431" s="236" t="str">
        <f>VLOOKUP(C431,RNR!$F$16:$G$31,2)</f>
        <v>E-</v>
      </c>
      <c r="E431" s="236">
        <f>+'Ark1'!D1348</f>
        <v>12</v>
      </c>
      <c r="F431" s="236" t="str">
        <f>VLOOKUP(E431,RNR!$D$2:$E$13,2)</f>
        <v>Des</v>
      </c>
      <c r="G431" s="353">
        <f>+'Ark1'!Q1348</f>
        <v>0</v>
      </c>
      <c r="H431" s="353">
        <f>+'Ark1'!R1348</f>
        <v>0</v>
      </c>
      <c r="I431" s="238" t="str">
        <f>+IF(H431=0,"",'Ark1'!AG1348)</f>
        <v/>
      </c>
      <c r="J431" s="238" t="str">
        <f>+IF(H431=0,"",'Ark1'!AH1348)</f>
        <v/>
      </c>
      <c r="K431" s="238"/>
      <c r="L431" s="238"/>
      <c r="M431" s="238"/>
      <c r="N431" s="237" t="str">
        <f>+IF(H431=0,"",'Ark1'!U1348)</f>
        <v/>
      </c>
      <c r="O431" s="238"/>
      <c r="P431" s="238"/>
      <c r="Q431" s="238"/>
      <c r="R431" s="238"/>
      <c r="S431" s="238"/>
      <c r="T431" s="238" t="str">
        <f>+IF(H431=0,"",'Ark1'!T1348)</f>
        <v/>
      </c>
      <c r="U431" s="239" t="str">
        <f>+IF(H431=0,"",'Ark1'!W1348)</f>
        <v/>
      </c>
      <c r="V431" s="239" t="str">
        <f>+IF(H431=0,"",'Ark1'!X1348)</f>
        <v/>
      </c>
      <c r="W431" s="239" t="str">
        <f>+IF(H431=0,"",'Ark1'!Y1348)</f>
        <v/>
      </c>
      <c r="X431" s="239" t="str">
        <f>+IF(H431=0,"",'Ark1'!Z1348)</f>
        <v/>
      </c>
      <c r="Y431" s="239" t="str">
        <f>+IF(H431=0,"",'Ark1'!Z1348)</f>
        <v/>
      </c>
      <c r="Z431" s="238" t="str">
        <f>+IF(H431=0,"",'Ark1'!AC1348)</f>
        <v/>
      </c>
      <c r="AA431" s="239" t="str">
        <f>+IF(H431=0,"",'Ark1'!AE1348)</f>
        <v/>
      </c>
      <c r="AB431" s="239" t="str">
        <f t="shared" si="377"/>
        <v/>
      </c>
      <c r="AC431" s="237" t="str">
        <f t="shared" si="365"/>
        <v/>
      </c>
      <c r="AD431" s="289"/>
      <c r="AG431" s="29"/>
      <c r="AH431" s="27"/>
    </row>
    <row r="432" spans="1:70" s="532" customFormat="1" ht="15" customHeight="1">
      <c r="A432" s="289"/>
      <c r="B432" s="289"/>
      <c r="C432" s="289"/>
      <c r="D432" s="368"/>
      <c r="E432" s="368"/>
      <c r="F432" s="368"/>
      <c r="G432" s="368"/>
      <c r="H432" s="368"/>
      <c r="I432" s="289"/>
      <c r="J432" s="289"/>
      <c r="K432" s="289"/>
      <c r="L432" s="289"/>
      <c r="M432" s="289"/>
      <c r="N432" s="289"/>
      <c r="O432" s="289"/>
      <c r="P432" s="289"/>
      <c r="Q432" s="289"/>
      <c r="R432" s="289"/>
      <c r="S432" s="289"/>
      <c r="T432" s="289"/>
      <c r="U432" s="289"/>
      <c r="V432" s="289"/>
      <c r="W432" s="289"/>
      <c r="X432" s="289"/>
      <c r="Y432" s="289"/>
      <c r="Z432" s="289"/>
      <c r="AA432" s="289"/>
      <c r="AB432" s="289"/>
      <c r="AC432" s="289"/>
      <c r="AD432" s="289"/>
      <c r="AE432" s="219"/>
      <c r="AF432" s="29"/>
      <c r="AG432" s="29"/>
      <c r="AH432" s="27"/>
      <c r="AI432" s="220"/>
      <c r="BF432" s="232"/>
    </row>
    <row r="433" spans="1:70" s="532" customFormat="1" ht="15" customHeight="1">
      <c r="A433" s="289"/>
      <c r="B433" s="289"/>
      <c r="C433" s="330" t="s">
        <v>0</v>
      </c>
      <c r="D433" s="368"/>
      <c r="E433" s="539" t="str">
        <f>+D438</f>
        <v>E</v>
      </c>
      <c r="F433" s="368"/>
      <c r="G433" s="368"/>
      <c r="H433" s="367">
        <f>SUM(H439:H453)</f>
        <v>5</v>
      </c>
      <c r="I433" s="290"/>
      <c r="J433" s="290"/>
      <c r="K433" s="290"/>
      <c r="L433" s="290"/>
      <c r="M433" s="290"/>
      <c r="N433" s="265">
        <f>+Klasse!M447</f>
        <v>0</v>
      </c>
      <c r="O433" s="289"/>
      <c r="P433" s="289"/>
      <c r="Q433" s="289"/>
      <c r="R433" s="289"/>
      <c r="S433" s="289"/>
      <c r="T433" s="289"/>
      <c r="U433" s="291"/>
      <c r="V433" s="291"/>
      <c r="W433" s="291"/>
      <c r="X433" s="291"/>
      <c r="Y433" s="291"/>
      <c r="Z433" s="289"/>
      <c r="AA433" s="291"/>
      <c r="AB433" s="265" t="e">
        <f>+N433/#REF!</f>
        <v>#REF!</v>
      </c>
      <c r="AC433" s="290"/>
      <c r="AD433" s="289"/>
      <c r="AE433" s="219"/>
      <c r="AF433" s="29"/>
      <c r="AG433" s="29"/>
      <c r="AH433" s="27"/>
      <c r="AI433" s="220"/>
      <c r="BF433" s="232"/>
    </row>
    <row r="434" spans="1:70" s="532" customFormat="1" ht="15" customHeight="1">
      <c r="A434" s="289"/>
      <c r="B434" s="289"/>
      <c r="C434" s="289"/>
      <c r="D434" s="368"/>
      <c r="E434" s="368"/>
      <c r="F434" s="368"/>
      <c r="G434" s="368"/>
      <c r="H434" s="368"/>
      <c r="I434" s="290"/>
      <c r="J434" s="290"/>
      <c r="K434" s="290"/>
      <c r="L434" s="290"/>
      <c r="M434" s="290"/>
      <c r="N434" s="289"/>
      <c r="O434" s="289"/>
      <c r="P434" s="289"/>
      <c r="Q434" s="289"/>
      <c r="R434" s="289"/>
      <c r="S434" s="289"/>
      <c r="T434" s="289"/>
      <c r="U434" s="291"/>
      <c r="V434" s="291"/>
      <c r="W434" s="291"/>
      <c r="X434" s="291"/>
      <c r="Y434" s="291"/>
      <c r="Z434" s="289"/>
      <c r="AA434" s="291"/>
      <c r="AB434" s="291"/>
      <c r="AC434" s="291"/>
      <c r="AD434" s="289"/>
      <c r="AE434" s="219"/>
      <c r="AF434" s="29"/>
      <c r="AG434" s="29"/>
      <c r="AH434" s="27"/>
      <c r="AI434" s="220"/>
      <c r="BF434" s="232" t="e">
        <f>1+#REF!</f>
        <v>#REF!</v>
      </c>
      <c r="BG434" s="532">
        <v>20.659867330016564</v>
      </c>
      <c r="BH434" s="532">
        <f t="shared" ref="BH434" si="378">+BG434</f>
        <v>20.659867330016564</v>
      </c>
      <c r="BI434" s="532">
        <f t="shared" ref="BI434" si="379">+BH434</f>
        <v>20.659867330016564</v>
      </c>
      <c r="BJ434" s="532">
        <f t="shared" ref="BJ434" si="380">+BI434</f>
        <v>20.659867330016564</v>
      </c>
      <c r="BK434" s="532">
        <f t="shared" ref="BK434" si="381">+BJ434</f>
        <v>20.659867330016564</v>
      </c>
      <c r="BL434" s="532">
        <f t="shared" ref="BL434" si="382">+BK434</f>
        <v>20.659867330016564</v>
      </c>
      <c r="BM434" s="532">
        <f t="shared" ref="BM434" si="383">+BL434</f>
        <v>20.659867330016564</v>
      </c>
      <c r="BN434" s="532">
        <f t="shared" ref="BN434" si="384">+BM434</f>
        <v>20.659867330016564</v>
      </c>
      <c r="BO434" s="532">
        <f t="shared" ref="BO434" si="385">+BN434</f>
        <v>20.659867330016564</v>
      </c>
      <c r="BP434" s="532">
        <f t="shared" ref="BP434" si="386">+BO434</f>
        <v>20.659867330016564</v>
      </c>
      <c r="BQ434" s="532">
        <f t="shared" ref="BQ434" si="387">+BP434</f>
        <v>20.659867330016564</v>
      </c>
      <c r="BR434" s="532">
        <f t="shared" ref="BR434" si="388">+BQ434</f>
        <v>20.659867330016564</v>
      </c>
    </row>
    <row r="435" spans="1:70">
      <c r="A435" s="289"/>
      <c r="B435" s="289">
        <f>+'Ark1'!C1349</f>
        <v>2023</v>
      </c>
      <c r="C435" s="236">
        <f>+'Ark1'!L1349</f>
        <v>14</v>
      </c>
      <c r="D435" s="236" t="str">
        <f>VLOOKUP(C435,RNR!$F$16:$G$31,2)</f>
        <v>E</v>
      </c>
      <c r="E435" s="236">
        <f>+'Ark1'!D1349</f>
        <v>1</v>
      </c>
      <c r="F435" s="236" t="str">
        <f>VLOOKUP(E435,RNR!$D$2:$E$13,2)</f>
        <v>Jan</v>
      </c>
      <c r="G435" s="353">
        <f>+'Ark1'!Q1349</f>
        <v>0</v>
      </c>
      <c r="H435" s="353">
        <f>+'Ark1'!R1349</f>
        <v>0</v>
      </c>
      <c r="I435" s="238" t="str">
        <f>+IF(H435=0,"",'Ark1'!AG1349)</f>
        <v/>
      </c>
      <c r="J435" s="238" t="str">
        <f>+IF(H435=0,"",'Ark1'!AH1349)</f>
        <v/>
      </c>
      <c r="K435" s="238"/>
      <c r="L435" s="238"/>
      <c r="M435" s="238"/>
      <c r="N435" s="237" t="str">
        <f>+IF(H435=0,"",'Ark1'!U1349)</f>
        <v/>
      </c>
      <c r="O435" s="238"/>
      <c r="P435" s="238"/>
      <c r="Q435" s="238"/>
      <c r="R435" s="238"/>
      <c r="S435" s="238"/>
      <c r="T435" s="238" t="str">
        <f>+IF(H435=0,"",'Ark1'!T1349)</f>
        <v/>
      </c>
      <c r="U435" s="239" t="str">
        <f>+IF(H435=0,"",'Ark1'!W1349)</f>
        <v/>
      </c>
      <c r="V435" s="239" t="str">
        <f>+IF(H435=0,"",'Ark1'!X1349)</f>
        <v/>
      </c>
      <c r="W435" s="239" t="str">
        <f>+IF(H435=0,"",'Ark1'!Y1349)</f>
        <v/>
      </c>
      <c r="X435" s="239" t="str">
        <f>+IF(H435=0,"",'Ark1'!Z1349)</f>
        <v/>
      </c>
      <c r="Y435" s="239" t="str">
        <f>+IF(H435=0,"",'Ark1'!Z1349)</f>
        <v/>
      </c>
      <c r="Z435" s="238" t="str">
        <f>+IF(H435=0,"",'Ark1'!AC1349)</f>
        <v/>
      </c>
      <c r="AA435" s="239" t="str">
        <f>+IF(H435=0,"",'Ark1'!AE1349)</f>
        <v/>
      </c>
      <c r="AB435" s="239" t="str">
        <f t="shared" ref="AB435:AB446" si="389">+IF(H435=0,"",+N435/C435)</f>
        <v/>
      </c>
      <c r="AC435" s="237" t="str">
        <f t="shared" si="365"/>
        <v/>
      </c>
      <c r="AD435" s="289"/>
      <c r="AG435" s="29"/>
      <c r="AH435" s="27"/>
    </row>
    <row r="436" spans="1:70">
      <c r="A436" s="289"/>
      <c r="B436" s="289">
        <f>+'Ark1'!C1350</f>
        <v>2023</v>
      </c>
      <c r="C436" s="236">
        <f>+'Ark1'!L1350</f>
        <v>14</v>
      </c>
      <c r="D436" s="236" t="str">
        <f>VLOOKUP(C436,RNR!$F$16:$G$31,2)</f>
        <v>E</v>
      </c>
      <c r="E436" s="236">
        <f>+'Ark1'!D1350</f>
        <v>2</v>
      </c>
      <c r="F436" s="236" t="str">
        <f>VLOOKUP(E436,RNR!$D$2:$E$13,2)</f>
        <v>Feb</v>
      </c>
      <c r="G436" s="353">
        <f>+'Ark1'!Q1350</f>
        <v>0</v>
      </c>
      <c r="H436" s="353">
        <f>+'Ark1'!R1350</f>
        <v>0</v>
      </c>
      <c r="I436" s="238" t="str">
        <f>+IF(H436=0,"",'Ark1'!AG1350)</f>
        <v/>
      </c>
      <c r="J436" s="238" t="str">
        <f>+IF(H436=0,"",'Ark1'!AH1350)</f>
        <v/>
      </c>
      <c r="K436" s="238"/>
      <c r="L436" s="238"/>
      <c r="M436" s="238"/>
      <c r="N436" s="237" t="str">
        <f>+IF(H436=0,"",'Ark1'!U1350)</f>
        <v/>
      </c>
      <c r="O436" s="238"/>
      <c r="P436" s="238"/>
      <c r="Q436" s="238"/>
      <c r="R436" s="238"/>
      <c r="S436" s="238"/>
      <c r="T436" s="238" t="str">
        <f>+IF(H436=0,"",'Ark1'!T1350)</f>
        <v/>
      </c>
      <c r="U436" s="239" t="str">
        <f>+IF(H436=0,"",'Ark1'!W1350)</f>
        <v/>
      </c>
      <c r="V436" s="239" t="str">
        <f>+IF(H436=0,"",'Ark1'!X1350)</f>
        <v/>
      </c>
      <c r="W436" s="239" t="str">
        <f>+IF(H436=0,"",'Ark1'!Y1350)</f>
        <v/>
      </c>
      <c r="X436" s="239" t="str">
        <f>+IF(H436=0,"",'Ark1'!Z1350)</f>
        <v/>
      </c>
      <c r="Y436" s="239" t="str">
        <f>+IF(H436=0,"",'Ark1'!Z1350)</f>
        <v/>
      </c>
      <c r="Z436" s="238" t="str">
        <f>+IF(H436=0,"",'Ark1'!AC1350)</f>
        <v/>
      </c>
      <c r="AA436" s="239" t="str">
        <f>+IF(H436=0,"",'Ark1'!AE1350)</f>
        <v/>
      </c>
      <c r="AB436" s="239" t="str">
        <f t="shared" si="389"/>
        <v/>
      </c>
      <c r="AC436" s="237" t="str">
        <f t="shared" si="365"/>
        <v/>
      </c>
      <c r="AD436" s="289"/>
      <c r="AG436" s="29"/>
      <c r="AH436" s="27"/>
    </row>
    <row r="437" spans="1:70">
      <c r="A437" s="289"/>
      <c r="B437" s="289">
        <f>+'Ark1'!C1351</f>
        <v>2023</v>
      </c>
      <c r="C437" s="236">
        <f>+'Ark1'!L1351</f>
        <v>14</v>
      </c>
      <c r="D437" s="236" t="str">
        <f>VLOOKUP(C437,RNR!$F$16:$G$31,2)</f>
        <v>E</v>
      </c>
      <c r="E437" s="236">
        <f>+'Ark1'!D1351</f>
        <v>3</v>
      </c>
      <c r="F437" s="236" t="str">
        <f>VLOOKUP(E437,RNR!$D$2:$E$13,2)</f>
        <v>Mar</v>
      </c>
      <c r="G437" s="353">
        <f>+'Ark1'!Q1351</f>
        <v>0</v>
      </c>
      <c r="H437" s="353">
        <f>+'Ark1'!R1351</f>
        <v>0</v>
      </c>
      <c r="I437" s="238" t="str">
        <f>+IF(H437=0,"",'Ark1'!AG1351)</f>
        <v/>
      </c>
      <c r="J437" s="238" t="str">
        <f>+IF(H437=0,"",'Ark1'!AH1351)</f>
        <v/>
      </c>
      <c r="K437" s="238"/>
      <c r="L437" s="238"/>
      <c r="M437" s="238"/>
      <c r="N437" s="237" t="str">
        <f>+IF(H437=0,"",'Ark1'!U1351)</f>
        <v/>
      </c>
      <c r="O437" s="238"/>
      <c r="P437" s="238"/>
      <c r="Q437" s="238"/>
      <c r="R437" s="238"/>
      <c r="S437" s="238"/>
      <c r="T437" s="238" t="str">
        <f>+IF(H437=0,"",'Ark1'!T1351)</f>
        <v/>
      </c>
      <c r="U437" s="239" t="str">
        <f>+IF(H437=0,"",'Ark1'!W1351)</f>
        <v/>
      </c>
      <c r="V437" s="239" t="str">
        <f>+IF(H437=0,"",'Ark1'!X1351)</f>
        <v/>
      </c>
      <c r="W437" s="239" t="str">
        <f>+IF(H437=0,"",'Ark1'!Y1351)</f>
        <v/>
      </c>
      <c r="X437" s="239" t="str">
        <f>+IF(H437=0,"",'Ark1'!Z1351)</f>
        <v/>
      </c>
      <c r="Y437" s="239" t="str">
        <f>+IF(H437=0,"",'Ark1'!Z1351)</f>
        <v/>
      </c>
      <c r="Z437" s="238" t="str">
        <f>+IF(H437=0,"",'Ark1'!AC1351)</f>
        <v/>
      </c>
      <c r="AA437" s="239" t="str">
        <f>+IF(H437=0,"",'Ark1'!AE1351)</f>
        <v/>
      </c>
      <c r="AB437" s="239" t="str">
        <f t="shared" si="389"/>
        <v/>
      </c>
      <c r="AC437" s="237" t="str">
        <f t="shared" si="365"/>
        <v/>
      </c>
      <c r="AD437" s="289"/>
      <c r="AG437" s="29"/>
      <c r="AH437" s="27"/>
    </row>
    <row r="438" spans="1:70">
      <c r="A438" s="289"/>
      <c r="B438" s="289">
        <f>+'Ark1'!C1352</f>
        <v>2023</v>
      </c>
      <c r="C438" s="236">
        <f>+'Ark1'!L1352</f>
        <v>14</v>
      </c>
      <c r="D438" s="236" t="str">
        <f>VLOOKUP(C438,RNR!$F$16:$G$31,2)</f>
        <v>E</v>
      </c>
      <c r="E438" s="236">
        <f>+'Ark1'!D1352</f>
        <v>4</v>
      </c>
      <c r="F438" s="236" t="str">
        <f>VLOOKUP(E438,RNR!$D$2:$E$13,2)</f>
        <v>Apr</v>
      </c>
      <c r="G438" s="353">
        <f>+'Ark1'!Q1352</f>
        <v>0</v>
      </c>
      <c r="H438" s="353">
        <f>+'Ark1'!R1352</f>
        <v>0</v>
      </c>
      <c r="I438" s="238" t="str">
        <f>+IF(H438=0,"",'Ark1'!AG1352)</f>
        <v/>
      </c>
      <c r="J438" s="238" t="str">
        <f>+IF(H438=0,"",'Ark1'!AH1352)</f>
        <v/>
      </c>
      <c r="K438" s="238"/>
      <c r="L438" s="238"/>
      <c r="M438" s="238"/>
      <c r="N438" s="237" t="str">
        <f>+IF(H438=0,"",'Ark1'!U1352)</f>
        <v/>
      </c>
      <c r="O438" s="238"/>
      <c r="P438" s="238"/>
      <c r="Q438" s="238"/>
      <c r="R438" s="238"/>
      <c r="S438" s="238"/>
      <c r="T438" s="238" t="str">
        <f>+IF(H438=0,"",'Ark1'!T1352)</f>
        <v/>
      </c>
      <c r="U438" s="239" t="str">
        <f>+IF(H438=0,"",'Ark1'!W1352)</f>
        <v/>
      </c>
      <c r="V438" s="239" t="str">
        <f>+IF(H438=0,"",'Ark1'!X1352)</f>
        <v/>
      </c>
      <c r="W438" s="239" t="str">
        <f>+IF(H438=0,"",'Ark1'!Y1352)</f>
        <v/>
      </c>
      <c r="X438" s="239" t="str">
        <f>+IF(H438=0,"",'Ark1'!Z1352)</f>
        <v/>
      </c>
      <c r="Y438" s="239" t="str">
        <f>+IF(H438=0,"",'Ark1'!Z1352)</f>
        <v/>
      </c>
      <c r="Z438" s="238" t="str">
        <f>+IF(H438=0,"",'Ark1'!AC1352)</f>
        <v/>
      </c>
      <c r="AA438" s="239" t="str">
        <f>+IF(H438=0,"",'Ark1'!AE1352)</f>
        <v/>
      </c>
      <c r="AB438" s="239" t="str">
        <f t="shared" si="389"/>
        <v/>
      </c>
      <c r="AC438" s="237" t="str">
        <f t="shared" si="365"/>
        <v/>
      </c>
      <c r="AD438" s="289"/>
      <c r="AG438" s="29"/>
      <c r="AH438" s="27"/>
    </row>
    <row r="439" spans="1:70">
      <c r="A439" s="289"/>
      <c r="B439" s="289">
        <f>+'Ark1'!C1353</f>
        <v>2023</v>
      </c>
      <c r="C439" s="236">
        <f>+'Ark1'!L1353</f>
        <v>14</v>
      </c>
      <c r="D439" s="236" t="str">
        <f>VLOOKUP(C439,RNR!$F$16:$G$31,2)</f>
        <v>E</v>
      </c>
      <c r="E439" s="236">
        <f>+'Ark1'!D1353</f>
        <v>5</v>
      </c>
      <c r="F439" s="236" t="str">
        <f>VLOOKUP(E439,RNR!$D$2:$E$13,2)</f>
        <v>Mai</v>
      </c>
      <c r="G439" s="353">
        <f>+'Ark1'!Q1353</f>
        <v>0</v>
      </c>
      <c r="H439" s="353">
        <f>+'Ark1'!R1353</f>
        <v>0</v>
      </c>
      <c r="I439" s="238" t="str">
        <f>+IF(H439=0,"",'Ark1'!AG1353)</f>
        <v/>
      </c>
      <c r="J439" s="238" t="str">
        <f>+IF(H439=0,"",'Ark1'!AH1353)</f>
        <v/>
      </c>
      <c r="K439" s="238"/>
      <c r="L439" s="238"/>
      <c r="M439" s="238"/>
      <c r="N439" s="237" t="str">
        <f>+IF(H439=0,"",'Ark1'!U1353)</f>
        <v/>
      </c>
      <c r="O439" s="238"/>
      <c r="P439" s="238"/>
      <c r="Q439" s="238"/>
      <c r="R439" s="238"/>
      <c r="S439" s="238"/>
      <c r="T439" s="238" t="str">
        <f>+IF(H439=0,"",'Ark1'!T1353)</f>
        <v/>
      </c>
      <c r="U439" s="239" t="str">
        <f>+IF(H439=0,"",'Ark1'!W1353)</f>
        <v/>
      </c>
      <c r="V439" s="239" t="str">
        <f>+IF(H439=0,"",'Ark1'!X1353)</f>
        <v/>
      </c>
      <c r="W439" s="239" t="str">
        <f>+IF(H439=0,"",'Ark1'!Y1353)</f>
        <v/>
      </c>
      <c r="X439" s="239" t="str">
        <f>+IF(H439=0,"",'Ark1'!Z1353)</f>
        <v/>
      </c>
      <c r="Y439" s="239" t="str">
        <f>+IF(H439=0,"",'Ark1'!Z1353)</f>
        <v/>
      </c>
      <c r="Z439" s="238" t="str">
        <f>+IF(H439=0,"",'Ark1'!AC1353)</f>
        <v/>
      </c>
      <c r="AA439" s="239" t="str">
        <f>+IF(H439=0,"",'Ark1'!AE1353)</f>
        <v/>
      </c>
      <c r="AB439" s="239" t="str">
        <f t="shared" si="389"/>
        <v/>
      </c>
      <c r="AC439" s="237" t="str">
        <f t="shared" si="365"/>
        <v/>
      </c>
      <c r="AD439" s="289"/>
      <c r="AG439" s="29"/>
      <c r="AH439" s="27"/>
    </row>
    <row r="440" spans="1:70">
      <c r="A440" s="289"/>
      <c r="B440" s="289">
        <f>+'Ark1'!C1354</f>
        <v>2023</v>
      </c>
      <c r="C440" s="236">
        <f>+'Ark1'!L1354</f>
        <v>14</v>
      </c>
      <c r="D440" s="236" t="str">
        <f>VLOOKUP(C440,RNR!$F$16:$G$31,2)</f>
        <v>E</v>
      </c>
      <c r="E440" s="236">
        <f>+'Ark1'!D1354</f>
        <v>6</v>
      </c>
      <c r="F440" s="236" t="str">
        <f>VLOOKUP(E440,RNR!$D$2:$E$13,2)</f>
        <v>Jun</v>
      </c>
      <c r="G440" s="353">
        <f>+'Ark1'!Q1354</f>
        <v>0</v>
      </c>
      <c r="H440" s="353">
        <f>+'Ark1'!R1354</f>
        <v>0</v>
      </c>
      <c r="I440" s="238" t="str">
        <f>+IF(H440=0,"",'Ark1'!AG1354)</f>
        <v/>
      </c>
      <c r="J440" s="238" t="str">
        <f>+IF(H440=0,"",'Ark1'!AH1354)</f>
        <v/>
      </c>
      <c r="K440" s="238"/>
      <c r="L440" s="238"/>
      <c r="M440" s="238"/>
      <c r="N440" s="237" t="str">
        <f>+IF(H440=0,"",'Ark1'!U1354)</f>
        <v/>
      </c>
      <c r="O440" s="238"/>
      <c r="P440" s="238"/>
      <c r="Q440" s="238"/>
      <c r="R440" s="238"/>
      <c r="S440" s="238"/>
      <c r="T440" s="238" t="str">
        <f>+IF(H440=0,"",'Ark1'!T1354)</f>
        <v/>
      </c>
      <c r="U440" s="239" t="str">
        <f>+IF(H440=0,"",'Ark1'!W1354)</f>
        <v/>
      </c>
      <c r="V440" s="239" t="str">
        <f>+IF(H440=0,"",'Ark1'!X1354)</f>
        <v/>
      </c>
      <c r="W440" s="239" t="str">
        <f>+IF(H440=0,"",'Ark1'!Y1354)</f>
        <v/>
      </c>
      <c r="X440" s="239" t="str">
        <f>+IF(H440=0,"",'Ark1'!Z1354)</f>
        <v/>
      </c>
      <c r="Y440" s="239" t="str">
        <f>+IF(H440=0,"",'Ark1'!Z1354)</f>
        <v/>
      </c>
      <c r="Z440" s="238" t="str">
        <f>+IF(H440=0,"",'Ark1'!AC1354)</f>
        <v/>
      </c>
      <c r="AA440" s="239" t="str">
        <f>+IF(H440=0,"",'Ark1'!AE1354)</f>
        <v/>
      </c>
      <c r="AB440" s="239" t="str">
        <f t="shared" si="389"/>
        <v/>
      </c>
      <c r="AC440" s="237" t="str">
        <f t="shared" si="365"/>
        <v/>
      </c>
      <c r="AD440" s="289"/>
      <c r="AG440" s="29"/>
      <c r="AH440" s="27"/>
    </row>
    <row r="441" spans="1:70">
      <c r="A441" s="289"/>
      <c r="B441" s="289">
        <f>+'Ark1'!C1355</f>
        <v>2023</v>
      </c>
      <c r="C441" s="236">
        <f>+'Ark1'!L1355</f>
        <v>14</v>
      </c>
      <c r="D441" s="236" t="str">
        <f>VLOOKUP(C441,RNR!$F$16:$G$31,2)</f>
        <v>E</v>
      </c>
      <c r="E441" s="236">
        <f>+'Ark1'!D1355</f>
        <v>7</v>
      </c>
      <c r="F441" s="236" t="str">
        <f>VLOOKUP(E441,RNR!$D$2:$E$13,2)</f>
        <v>Jul</v>
      </c>
      <c r="G441" s="353">
        <f>+'Ark1'!Q1355</f>
        <v>0</v>
      </c>
      <c r="H441" s="353">
        <f>+'Ark1'!R1355</f>
        <v>0</v>
      </c>
      <c r="I441" s="238" t="str">
        <f>+IF(H441=0,"",'Ark1'!AG1355)</f>
        <v/>
      </c>
      <c r="J441" s="238" t="str">
        <f>+IF(H441=0,"",'Ark1'!AH1355)</f>
        <v/>
      </c>
      <c r="K441" s="238"/>
      <c r="L441" s="238"/>
      <c r="M441" s="238"/>
      <c r="N441" s="237" t="str">
        <f>+IF(H441=0,"",'Ark1'!U1355)</f>
        <v/>
      </c>
      <c r="O441" s="238"/>
      <c r="P441" s="238"/>
      <c r="Q441" s="238"/>
      <c r="R441" s="238"/>
      <c r="S441" s="238"/>
      <c r="T441" s="238" t="str">
        <f>+IF(H441=0,"",'Ark1'!T1355)</f>
        <v/>
      </c>
      <c r="U441" s="239" t="str">
        <f>+IF(H441=0,"",'Ark1'!W1355)</f>
        <v/>
      </c>
      <c r="V441" s="239" t="str">
        <f>+IF(H441=0,"",'Ark1'!X1355)</f>
        <v/>
      </c>
      <c r="W441" s="239" t="str">
        <f>+IF(H441=0,"",'Ark1'!Y1355)</f>
        <v/>
      </c>
      <c r="X441" s="239" t="str">
        <f>+IF(H441=0,"",'Ark1'!Z1355)</f>
        <v/>
      </c>
      <c r="Y441" s="239" t="str">
        <f>+IF(H441=0,"",'Ark1'!Z1355)</f>
        <v/>
      </c>
      <c r="Z441" s="238" t="str">
        <f>+IF(H441=0,"",'Ark1'!AC1355)</f>
        <v/>
      </c>
      <c r="AA441" s="239" t="str">
        <f>+IF(H441=0,"",'Ark1'!AE1355)</f>
        <v/>
      </c>
      <c r="AB441" s="239" t="str">
        <f t="shared" si="389"/>
        <v/>
      </c>
      <c r="AC441" s="237" t="str">
        <f t="shared" si="365"/>
        <v/>
      </c>
      <c r="AD441" s="289"/>
      <c r="AG441" s="29"/>
      <c r="AH441" s="27"/>
    </row>
    <row r="442" spans="1:70">
      <c r="A442" s="289"/>
      <c r="B442" s="289">
        <f>+'Ark1'!C1356</f>
        <v>2023</v>
      </c>
      <c r="C442" s="236">
        <f>+'Ark1'!L1356</f>
        <v>14</v>
      </c>
      <c r="D442" s="236" t="str">
        <f>VLOOKUP(C442,RNR!$F$16:$G$31,2)</f>
        <v>E</v>
      </c>
      <c r="E442" s="236">
        <f>+'Ark1'!D1356</f>
        <v>8</v>
      </c>
      <c r="F442" s="236" t="str">
        <f>VLOOKUP(E442,RNR!$D$2:$E$13,2)</f>
        <v>Aug</v>
      </c>
      <c r="G442" s="353">
        <f>+'Ark1'!Q1356</f>
        <v>0</v>
      </c>
      <c r="H442" s="353">
        <f>+'Ark1'!R1356</f>
        <v>0</v>
      </c>
      <c r="I442" s="238" t="str">
        <f>+IF(H442=0,"",'Ark1'!AG1356)</f>
        <v/>
      </c>
      <c r="J442" s="238" t="str">
        <f>+IF(H442=0,"",'Ark1'!AH1356)</f>
        <v/>
      </c>
      <c r="K442" s="238"/>
      <c r="L442" s="238"/>
      <c r="M442" s="238"/>
      <c r="N442" s="237" t="str">
        <f>+IF(H442=0,"",'Ark1'!U1356)</f>
        <v/>
      </c>
      <c r="O442" s="238"/>
      <c r="P442" s="238"/>
      <c r="Q442" s="238"/>
      <c r="R442" s="238"/>
      <c r="S442" s="238"/>
      <c r="T442" s="238" t="str">
        <f>+IF(H442=0,"",'Ark1'!T1356)</f>
        <v/>
      </c>
      <c r="U442" s="239" t="str">
        <f>+IF(H442=0,"",'Ark1'!W1356)</f>
        <v/>
      </c>
      <c r="V442" s="239" t="str">
        <f>+IF(H442=0,"",'Ark1'!X1356)</f>
        <v/>
      </c>
      <c r="W442" s="239" t="str">
        <f>+IF(H442=0,"",'Ark1'!Y1356)</f>
        <v/>
      </c>
      <c r="X442" s="239" t="str">
        <f>+IF(H442=0,"",'Ark1'!Z1356)</f>
        <v/>
      </c>
      <c r="Y442" s="239" t="str">
        <f>+IF(H442=0,"",'Ark1'!Z1356)</f>
        <v/>
      </c>
      <c r="Z442" s="238" t="str">
        <f>+IF(H442=0,"",'Ark1'!AC1356)</f>
        <v/>
      </c>
      <c r="AA442" s="239" t="str">
        <f>+IF(H442=0,"",'Ark1'!AE1356)</f>
        <v/>
      </c>
      <c r="AB442" s="239" t="str">
        <f t="shared" si="389"/>
        <v/>
      </c>
      <c r="AC442" s="237" t="str">
        <f t="shared" si="365"/>
        <v/>
      </c>
      <c r="AD442" s="289"/>
      <c r="AG442" s="29"/>
      <c r="AH442" s="27"/>
    </row>
    <row r="443" spans="1:70">
      <c r="A443" s="289"/>
      <c r="B443" s="289">
        <f>+'Ark1'!C1357</f>
        <v>2023</v>
      </c>
      <c r="C443" s="236">
        <f>+'Ark1'!L1357</f>
        <v>14</v>
      </c>
      <c r="D443" s="236" t="str">
        <f>VLOOKUP(C443,RNR!$F$16:$G$31,2)</f>
        <v>E</v>
      </c>
      <c r="E443" s="236">
        <f>+'Ark1'!D1357</f>
        <v>9</v>
      </c>
      <c r="F443" s="236" t="str">
        <f>VLOOKUP(E443,RNR!$D$2:$E$13,2)</f>
        <v>Sep</v>
      </c>
      <c r="G443" s="353">
        <f>+'Ark1'!Q1357</f>
        <v>1</v>
      </c>
      <c r="H443" s="353">
        <f>+'Ark1'!R1357</f>
        <v>1</v>
      </c>
      <c r="I443" s="238">
        <f>+IF(H443=0,"",'Ark1'!AG1357)</f>
        <v>2.8085354205710004E-2</v>
      </c>
      <c r="J443" s="238">
        <f>+IF(H443=0,"",'Ark1'!AH1357)</f>
        <v>0</v>
      </c>
      <c r="K443" s="238"/>
      <c r="L443" s="238"/>
      <c r="M443" s="238"/>
      <c r="N443" s="237">
        <f>+IF(H443=0,"",'Ark1'!U1357)</f>
        <v>48.9</v>
      </c>
      <c r="O443" s="238"/>
      <c r="P443" s="238"/>
      <c r="Q443" s="238"/>
      <c r="R443" s="238"/>
      <c r="S443" s="238"/>
      <c r="T443" s="238">
        <f>+IF(H443=0,"",'Ark1'!T1357)</f>
        <v>14</v>
      </c>
      <c r="U443" s="239">
        <f>+IF(H443=0,"",'Ark1'!W1357)</f>
        <v>100</v>
      </c>
      <c r="V443" s="239">
        <f>+IF(H443=0,"",'Ark1'!X1357)</f>
        <v>100</v>
      </c>
      <c r="W443" s="239">
        <f>+IF(H443=0,"",'Ark1'!Y1357)</f>
        <v>100</v>
      </c>
      <c r="X443" s="239">
        <f>+IF(H443=0,"",'Ark1'!Z1357)</f>
        <v>0</v>
      </c>
      <c r="Y443" s="239">
        <f>+IF(H443=0,"",'Ark1'!Z1357)</f>
        <v>0</v>
      </c>
      <c r="Z443" s="238">
        <f>+IF(H443=0,"",'Ark1'!AC1357)</f>
        <v>0</v>
      </c>
      <c r="AA443" s="239">
        <f>+IF(H443=0,"",'Ark1'!AE1357)</f>
        <v>0</v>
      </c>
      <c r="AB443" s="239">
        <f t="shared" si="389"/>
        <v>3.4928571428571429</v>
      </c>
      <c r="AC443" s="237">
        <f t="shared" si="365"/>
        <v>1</v>
      </c>
      <c r="AD443" s="289"/>
      <c r="AG443" s="29"/>
      <c r="AH443" s="27"/>
    </row>
    <row r="444" spans="1:70">
      <c r="A444" s="289"/>
      <c r="B444" s="289">
        <f>+'Ark1'!C1358</f>
        <v>2023</v>
      </c>
      <c r="C444" s="236">
        <f>+'Ark1'!L1358</f>
        <v>14</v>
      </c>
      <c r="D444" s="236" t="str">
        <f>VLOOKUP(C444,RNR!$F$16:$G$31,2)</f>
        <v>E</v>
      </c>
      <c r="E444" s="236">
        <f>+'Ark1'!D1358</f>
        <v>10</v>
      </c>
      <c r="F444" s="236" t="str">
        <f>VLOOKUP(E444,RNR!$D$2:$E$13,2)</f>
        <v>Okt</v>
      </c>
      <c r="G444" s="353">
        <f>+'Ark1'!Q1358</f>
        <v>2</v>
      </c>
      <c r="H444" s="353">
        <f>+'Ark1'!R1358</f>
        <v>2</v>
      </c>
      <c r="I444" s="238">
        <f>+IF(H444=0,"",'Ark1'!AG1358)</f>
        <v>2.413583077659166E-2</v>
      </c>
      <c r="J444" s="238">
        <f>+IF(H444=0,"",'Ark1'!AH1358)</f>
        <v>0</v>
      </c>
      <c r="K444" s="238"/>
      <c r="L444" s="238"/>
      <c r="M444" s="238"/>
      <c r="N444" s="237">
        <f>+IF(H444=0,"",'Ark1'!U1358)</f>
        <v>59.5</v>
      </c>
      <c r="O444" s="238"/>
      <c r="P444" s="238"/>
      <c r="Q444" s="238"/>
      <c r="R444" s="238"/>
      <c r="S444" s="238"/>
      <c r="T444" s="238">
        <f>+IF(H444=0,"",'Ark1'!T1358)</f>
        <v>11.5</v>
      </c>
      <c r="U444" s="239">
        <f>+IF(H444=0,"",'Ark1'!W1358)</f>
        <v>100</v>
      </c>
      <c r="V444" s="239">
        <f>+IF(H444=0,"",'Ark1'!X1358)</f>
        <v>100</v>
      </c>
      <c r="W444" s="239">
        <f>+IF(H444=0,"",'Ark1'!Y1358)</f>
        <v>100</v>
      </c>
      <c r="X444" s="239">
        <f>+IF(H444=0,"",'Ark1'!Z1358)</f>
        <v>1</v>
      </c>
      <c r="Y444" s="239">
        <f>+IF(H444=0,"",'Ark1'!Z1358)</f>
        <v>1</v>
      </c>
      <c r="Z444" s="238">
        <f>+IF(H444=0,"",'Ark1'!AC1358)</f>
        <v>0</v>
      </c>
      <c r="AA444" s="239">
        <f>+IF(H444=0,"",'Ark1'!AE1358)</f>
        <v>0</v>
      </c>
      <c r="AB444" s="239">
        <f t="shared" si="389"/>
        <v>4.25</v>
      </c>
      <c r="AC444" s="237">
        <f t="shared" si="365"/>
        <v>1</v>
      </c>
      <c r="AD444" s="289"/>
      <c r="AG444" s="29"/>
      <c r="AH444" s="27"/>
    </row>
    <row r="445" spans="1:70">
      <c r="A445" s="289"/>
      <c r="B445" s="289">
        <f>+'Ark1'!C1359</f>
        <v>2023</v>
      </c>
      <c r="C445" s="236">
        <f>+'Ark1'!L1359</f>
        <v>14</v>
      </c>
      <c r="D445" s="236" t="str">
        <f>VLOOKUP(C445,RNR!$F$16:$G$31,2)</f>
        <v>E</v>
      </c>
      <c r="E445" s="236">
        <f>+'Ark1'!D1359</f>
        <v>11</v>
      </c>
      <c r="F445" s="236" t="str">
        <f>VLOOKUP(E445,RNR!$D$2:$E$13,2)</f>
        <v>Nov</v>
      </c>
      <c r="G445" s="353">
        <f>+'Ark1'!Q1359</f>
        <v>0</v>
      </c>
      <c r="H445" s="353">
        <f>+'Ark1'!R1359</f>
        <v>0</v>
      </c>
      <c r="I445" s="238" t="str">
        <f>+IF(H445=0,"",'Ark1'!AG1359)</f>
        <v/>
      </c>
      <c r="J445" s="238" t="str">
        <f>+IF(H445=0,"",'Ark1'!AH1359)</f>
        <v/>
      </c>
      <c r="K445" s="238"/>
      <c r="L445" s="238"/>
      <c r="M445" s="238"/>
      <c r="N445" s="237" t="str">
        <f>+IF(H445=0,"",'Ark1'!U1359)</f>
        <v/>
      </c>
      <c r="O445" s="238"/>
      <c r="P445" s="238"/>
      <c r="Q445" s="238"/>
      <c r="R445" s="238"/>
      <c r="S445" s="238"/>
      <c r="T445" s="238" t="str">
        <f>+IF(H445=0,"",'Ark1'!T1359)</f>
        <v/>
      </c>
      <c r="U445" s="239" t="str">
        <f>+IF(H445=0,"",'Ark1'!W1359)</f>
        <v/>
      </c>
      <c r="V445" s="239" t="str">
        <f>+IF(H445=0,"",'Ark1'!X1359)</f>
        <v/>
      </c>
      <c r="W445" s="239" t="str">
        <f>+IF(H445=0,"",'Ark1'!Y1359)</f>
        <v/>
      </c>
      <c r="X445" s="239" t="str">
        <f>+IF(H445=0,"",'Ark1'!Z1359)</f>
        <v/>
      </c>
      <c r="Y445" s="239" t="str">
        <f>+IF(H445=0,"",'Ark1'!Z1359)</f>
        <v/>
      </c>
      <c r="Z445" s="238" t="str">
        <f>+IF(H445=0,"",'Ark1'!AC1359)</f>
        <v/>
      </c>
      <c r="AA445" s="239" t="str">
        <f>+IF(H445=0,"",'Ark1'!AE1359)</f>
        <v/>
      </c>
      <c r="AB445" s="239" t="str">
        <f t="shared" si="389"/>
        <v/>
      </c>
      <c r="AC445" s="237" t="str">
        <f t="shared" si="365"/>
        <v/>
      </c>
      <c r="AD445" s="289"/>
      <c r="AG445" s="29"/>
      <c r="AH445" s="27"/>
    </row>
    <row r="446" spans="1:70">
      <c r="A446" s="289"/>
      <c r="B446" s="289">
        <f>+'Ark1'!C1360</f>
        <v>2023</v>
      </c>
      <c r="C446" s="236">
        <f>+'Ark1'!L1360</f>
        <v>14</v>
      </c>
      <c r="D446" s="236" t="str">
        <f>VLOOKUP(C446,RNR!$F$16:$G$31,2)</f>
        <v>E</v>
      </c>
      <c r="E446" s="236">
        <f>+'Ark1'!D1360</f>
        <v>12</v>
      </c>
      <c r="F446" s="236" t="str">
        <f>VLOOKUP(E446,RNR!$D$2:$E$13,2)</f>
        <v>Des</v>
      </c>
      <c r="G446" s="353">
        <f>+'Ark1'!Q1360</f>
        <v>0</v>
      </c>
      <c r="H446" s="353">
        <f>+'Ark1'!R1360</f>
        <v>0</v>
      </c>
      <c r="I446" s="238" t="str">
        <f>+IF(H446=0,"",'Ark1'!AG1360)</f>
        <v/>
      </c>
      <c r="J446" s="238" t="str">
        <f>+IF(H446=0,"",'Ark1'!AH1360)</f>
        <v/>
      </c>
      <c r="K446" s="238"/>
      <c r="L446" s="238"/>
      <c r="M446" s="238"/>
      <c r="N446" s="237" t="str">
        <f>+IF(H446=0,"",'Ark1'!U1360)</f>
        <v/>
      </c>
      <c r="O446" s="238"/>
      <c r="P446" s="238"/>
      <c r="Q446" s="238"/>
      <c r="R446" s="238"/>
      <c r="S446" s="238"/>
      <c r="T446" s="238" t="str">
        <f>+IF(H446=0,"",'Ark1'!T1360)</f>
        <v/>
      </c>
      <c r="U446" s="239" t="str">
        <f>+IF(H446=0,"",'Ark1'!W1360)</f>
        <v/>
      </c>
      <c r="V446" s="239" t="str">
        <f>+IF(H446=0,"",'Ark1'!X1360)</f>
        <v/>
      </c>
      <c r="W446" s="239" t="str">
        <f>+IF(H446=0,"",'Ark1'!Y1360)</f>
        <v/>
      </c>
      <c r="X446" s="239" t="str">
        <f>+IF(H446=0,"",'Ark1'!Z1360)</f>
        <v/>
      </c>
      <c r="Y446" s="239" t="str">
        <f>+IF(H446=0,"",'Ark1'!Z1360)</f>
        <v/>
      </c>
      <c r="Z446" s="238" t="str">
        <f>+IF(H446=0,"",'Ark1'!AC1360)</f>
        <v/>
      </c>
      <c r="AA446" s="239" t="str">
        <f>+IF(H446=0,"",'Ark1'!AE1360)</f>
        <v/>
      </c>
      <c r="AB446" s="239" t="str">
        <f t="shared" si="389"/>
        <v/>
      </c>
      <c r="AC446" s="237" t="str">
        <f t="shared" si="365"/>
        <v/>
      </c>
      <c r="AD446" s="289"/>
      <c r="AG446" s="29"/>
      <c r="AH446" s="27"/>
    </row>
    <row r="447" spans="1:70" s="532" customFormat="1" ht="15" customHeight="1">
      <c r="A447" s="289"/>
      <c r="B447" s="289"/>
      <c r="C447" s="289"/>
      <c r="D447" s="368"/>
      <c r="E447" s="368"/>
      <c r="F447" s="368"/>
      <c r="G447" s="368"/>
      <c r="H447" s="368"/>
      <c r="I447" s="289"/>
      <c r="J447" s="289"/>
      <c r="K447" s="289"/>
      <c r="L447" s="289"/>
      <c r="M447" s="289"/>
      <c r="N447" s="289"/>
      <c r="O447" s="289"/>
      <c r="P447" s="289"/>
      <c r="Q447" s="289"/>
      <c r="R447" s="289"/>
      <c r="S447" s="289"/>
      <c r="T447" s="289"/>
      <c r="U447" s="289"/>
      <c r="V447" s="289"/>
      <c r="W447" s="289"/>
      <c r="X447" s="289"/>
      <c r="Y447" s="289"/>
      <c r="Z447" s="289"/>
      <c r="AA447" s="289"/>
      <c r="AB447" s="289"/>
      <c r="AC447" s="289"/>
      <c r="AD447" s="289"/>
      <c r="AE447" s="219"/>
      <c r="AF447" s="29"/>
      <c r="AG447" s="29"/>
      <c r="AH447" s="27"/>
      <c r="AI447" s="220"/>
      <c r="BF447" s="232"/>
    </row>
    <row r="448" spans="1:70" s="532" customFormat="1" ht="15" customHeight="1">
      <c r="A448" s="289"/>
      <c r="B448" s="289"/>
      <c r="C448" s="330" t="s">
        <v>0</v>
      </c>
      <c r="D448" s="368"/>
      <c r="E448" s="539" t="str">
        <f>+D453</f>
        <v>E+</v>
      </c>
      <c r="F448" s="368"/>
      <c r="G448" s="368"/>
      <c r="H448" s="367">
        <f>SUM(H454:H461)</f>
        <v>2</v>
      </c>
      <c r="I448" s="290"/>
      <c r="J448" s="290"/>
      <c r="K448" s="290"/>
      <c r="L448" s="290"/>
      <c r="M448" s="290"/>
      <c r="N448" s="265">
        <f>+Klasse!M462</f>
        <v>0</v>
      </c>
      <c r="O448" s="289"/>
      <c r="P448" s="289"/>
      <c r="Q448" s="289"/>
      <c r="R448" s="289"/>
      <c r="S448" s="289"/>
      <c r="T448" s="289"/>
      <c r="U448" s="291"/>
      <c r="V448" s="291"/>
      <c r="W448" s="291"/>
      <c r="X448" s="291"/>
      <c r="Y448" s="291"/>
      <c r="Z448" s="289"/>
      <c r="AA448" s="291"/>
      <c r="AB448" s="265" t="e">
        <f>+N448/#REF!</f>
        <v>#REF!</v>
      </c>
      <c r="AC448" s="290"/>
      <c r="AD448" s="289"/>
      <c r="AE448" s="219"/>
      <c r="AF448" s="29"/>
      <c r="AG448" s="29"/>
      <c r="AH448" s="27"/>
      <c r="AI448" s="220"/>
      <c r="BF448" s="232"/>
    </row>
    <row r="449" spans="1:70" s="532" customFormat="1" ht="15" customHeight="1">
      <c r="A449" s="289"/>
      <c r="B449" s="289"/>
      <c r="C449" s="289"/>
      <c r="D449" s="368"/>
      <c r="E449" s="368"/>
      <c r="F449" s="368"/>
      <c r="G449" s="368"/>
      <c r="H449" s="368"/>
      <c r="I449" s="290"/>
      <c r="J449" s="290"/>
      <c r="K449" s="290"/>
      <c r="L449" s="290"/>
      <c r="M449" s="290"/>
      <c r="N449" s="289"/>
      <c r="O449" s="289"/>
      <c r="P449" s="289"/>
      <c r="Q449" s="289"/>
      <c r="R449" s="289"/>
      <c r="S449" s="289"/>
      <c r="T449" s="289"/>
      <c r="U449" s="291"/>
      <c r="V449" s="291"/>
      <c r="W449" s="291"/>
      <c r="X449" s="291"/>
      <c r="Y449" s="291"/>
      <c r="Z449" s="289"/>
      <c r="AA449" s="291"/>
      <c r="AB449" s="291"/>
      <c r="AC449" s="291"/>
      <c r="AD449" s="289"/>
      <c r="AE449" s="219"/>
      <c r="AF449" s="29"/>
      <c r="AG449" s="29"/>
      <c r="AH449" s="27"/>
      <c r="AI449" s="220"/>
      <c r="BF449" s="232" t="e">
        <f>1+#REF!</f>
        <v>#REF!</v>
      </c>
      <c r="BG449" s="532">
        <v>20.659867330016564</v>
      </c>
      <c r="BH449" s="532">
        <f t="shared" ref="BH449" si="390">+BG449</f>
        <v>20.659867330016564</v>
      </c>
      <c r="BI449" s="532">
        <f t="shared" ref="BI449" si="391">+BH449</f>
        <v>20.659867330016564</v>
      </c>
      <c r="BJ449" s="532">
        <f t="shared" ref="BJ449" si="392">+BI449</f>
        <v>20.659867330016564</v>
      </c>
      <c r="BK449" s="532">
        <f t="shared" ref="BK449" si="393">+BJ449</f>
        <v>20.659867330016564</v>
      </c>
      <c r="BL449" s="532">
        <f t="shared" ref="BL449" si="394">+BK449</f>
        <v>20.659867330016564</v>
      </c>
      <c r="BM449" s="532">
        <f t="shared" ref="BM449" si="395">+BL449</f>
        <v>20.659867330016564</v>
      </c>
      <c r="BN449" s="532">
        <f t="shared" ref="BN449" si="396">+BM449</f>
        <v>20.659867330016564</v>
      </c>
      <c r="BO449" s="532">
        <f t="shared" ref="BO449" si="397">+BN449</f>
        <v>20.659867330016564</v>
      </c>
      <c r="BP449" s="532">
        <f t="shared" ref="BP449" si="398">+BO449</f>
        <v>20.659867330016564</v>
      </c>
      <c r="BQ449" s="532">
        <f t="shared" ref="BQ449" si="399">+BP449</f>
        <v>20.659867330016564</v>
      </c>
      <c r="BR449" s="532">
        <f t="shared" ref="BR449" si="400">+BQ449</f>
        <v>20.659867330016564</v>
      </c>
    </row>
    <row r="450" spans="1:70">
      <c r="A450" s="289"/>
      <c r="B450" s="289">
        <f>+'Ark1'!C1361</f>
        <v>2023</v>
      </c>
      <c r="C450" s="236">
        <f>+'Ark1'!L1361</f>
        <v>15</v>
      </c>
      <c r="D450" s="236" t="str">
        <f>VLOOKUP(C450,RNR!$F$16:$G$31,2)</f>
        <v>E+</v>
      </c>
      <c r="E450" s="236">
        <f>+'Ark1'!D1361</f>
        <v>1</v>
      </c>
      <c r="F450" s="236" t="str">
        <f>VLOOKUP(E450,RNR!$D$2:$E$13,2)</f>
        <v>Jan</v>
      </c>
      <c r="G450" s="353">
        <f>+'Ark1'!Q1361</f>
        <v>0</v>
      </c>
      <c r="H450" s="353">
        <f>+'Ark1'!R1361</f>
        <v>0</v>
      </c>
      <c r="I450" s="238" t="str">
        <f>+IF(H450=0,"",'Ark1'!AG1361)</f>
        <v/>
      </c>
      <c r="J450" s="238" t="str">
        <f>+IF(H450=0,"",'Ark1'!AH1361)</f>
        <v/>
      </c>
      <c r="K450" s="238"/>
      <c r="L450" s="238"/>
      <c r="M450" s="238"/>
      <c r="N450" s="237" t="str">
        <f>+IF(H450=0,"",'Ark1'!U1361)</f>
        <v/>
      </c>
      <c r="O450" s="238"/>
      <c r="P450" s="238"/>
      <c r="Q450" s="238"/>
      <c r="R450" s="238"/>
      <c r="S450" s="238"/>
      <c r="T450" s="238" t="str">
        <f>+IF(H450=0,"",'Ark1'!T1361)</f>
        <v/>
      </c>
      <c r="U450" s="239" t="str">
        <f>+IF(H450=0,"",'Ark1'!W1361)</f>
        <v/>
      </c>
      <c r="V450" s="239" t="str">
        <f>+IF(H450=0,"",'Ark1'!X1361)</f>
        <v/>
      </c>
      <c r="W450" s="239" t="str">
        <f>+IF(H450=0,"",'Ark1'!Y1361)</f>
        <v/>
      </c>
      <c r="X450" s="239" t="str">
        <f>+IF(H450=0,"",'Ark1'!Z1361)</f>
        <v/>
      </c>
      <c r="Y450" s="239" t="str">
        <f>+IF(H450=0,"",'Ark1'!Z1361)</f>
        <v/>
      </c>
      <c r="Z450" s="238" t="str">
        <f>+IF(H450=0,"",'Ark1'!AC1361)</f>
        <v/>
      </c>
      <c r="AA450" s="239" t="str">
        <f>+IF(H450=0,"",'Ark1'!AE1361)</f>
        <v/>
      </c>
      <c r="AB450" s="239" t="str">
        <f t="shared" ref="AB450:AB461" si="401">+IF(H450=0,"",+N450/C450)</f>
        <v/>
      </c>
      <c r="AC450" s="237" t="str">
        <f t="shared" si="365"/>
        <v/>
      </c>
      <c r="AD450" s="289"/>
      <c r="AG450" s="29"/>
      <c r="AH450" s="27"/>
    </row>
    <row r="451" spans="1:70">
      <c r="A451" s="289"/>
      <c r="B451" s="289">
        <f>+'Ark1'!C1362</f>
        <v>2023</v>
      </c>
      <c r="C451" s="236">
        <f>+'Ark1'!L1362</f>
        <v>15</v>
      </c>
      <c r="D451" s="236" t="str">
        <f>VLOOKUP(C451,RNR!$F$16:$G$31,2)</f>
        <v>E+</v>
      </c>
      <c r="E451" s="236">
        <f>+'Ark1'!D1362</f>
        <v>2</v>
      </c>
      <c r="F451" s="236" t="str">
        <f>VLOOKUP(E451,RNR!$D$2:$E$13,2)</f>
        <v>Feb</v>
      </c>
      <c r="G451" s="353">
        <f>+'Ark1'!Q1362</f>
        <v>0</v>
      </c>
      <c r="H451" s="353">
        <f>+'Ark1'!R1362</f>
        <v>0</v>
      </c>
      <c r="I451" s="238" t="str">
        <f>+IF(H451=0,"",'Ark1'!AG1362)</f>
        <v/>
      </c>
      <c r="J451" s="238" t="str">
        <f>+IF(H451=0,"",'Ark1'!AH1362)</f>
        <v/>
      </c>
      <c r="K451" s="238"/>
      <c r="L451" s="238"/>
      <c r="M451" s="238"/>
      <c r="N451" s="237" t="str">
        <f>+IF(H451=0,"",'Ark1'!U1362)</f>
        <v/>
      </c>
      <c r="O451" s="238"/>
      <c r="P451" s="238"/>
      <c r="Q451" s="238"/>
      <c r="R451" s="238"/>
      <c r="S451" s="238"/>
      <c r="T451" s="238" t="str">
        <f>+IF(H451=0,"",'Ark1'!T1362)</f>
        <v/>
      </c>
      <c r="U451" s="239" t="str">
        <f>+IF(H451=0,"",'Ark1'!W1362)</f>
        <v/>
      </c>
      <c r="V451" s="239" t="str">
        <f>+IF(H451=0,"",'Ark1'!X1362)</f>
        <v/>
      </c>
      <c r="W451" s="239" t="str">
        <f>+IF(H451=0,"",'Ark1'!Y1362)</f>
        <v/>
      </c>
      <c r="X451" s="239" t="str">
        <f>+IF(H451=0,"",'Ark1'!Z1362)</f>
        <v/>
      </c>
      <c r="Y451" s="239" t="str">
        <f>+IF(H451=0,"",'Ark1'!Z1362)</f>
        <v/>
      </c>
      <c r="Z451" s="238" t="str">
        <f>+IF(H451=0,"",'Ark1'!AC1362)</f>
        <v/>
      </c>
      <c r="AA451" s="239" t="str">
        <f>+IF(H451=0,"",'Ark1'!AE1362)</f>
        <v/>
      </c>
      <c r="AB451" s="239" t="str">
        <f t="shared" si="401"/>
        <v/>
      </c>
      <c r="AC451" s="237" t="str">
        <f t="shared" si="365"/>
        <v/>
      </c>
      <c r="AD451" s="289"/>
      <c r="AG451" s="29"/>
      <c r="AH451" s="27"/>
    </row>
    <row r="452" spans="1:70">
      <c r="A452" s="289"/>
      <c r="B452" s="289">
        <f>+'Ark1'!C1363</f>
        <v>2023</v>
      </c>
      <c r="C452" s="236">
        <f>+'Ark1'!L1363</f>
        <v>15</v>
      </c>
      <c r="D452" s="236" t="str">
        <f>VLOOKUP(C452,RNR!$F$16:$G$31,2)</f>
        <v>E+</v>
      </c>
      <c r="E452" s="236">
        <f>+'Ark1'!D1363</f>
        <v>3</v>
      </c>
      <c r="F452" s="236" t="str">
        <f>VLOOKUP(E452,RNR!$D$2:$E$13,2)</f>
        <v>Mar</v>
      </c>
      <c r="G452" s="353">
        <f>+'Ark1'!Q1363</f>
        <v>0</v>
      </c>
      <c r="H452" s="353">
        <f>+'Ark1'!R1363</f>
        <v>0</v>
      </c>
      <c r="I452" s="238" t="str">
        <f>+IF(H452=0,"",'Ark1'!AG1363)</f>
        <v/>
      </c>
      <c r="J452" s="238" t="str">
        <f>+IF(H452=0,"",'Ark1'!AH1363)</f>
        <v/>
      </c>
      <c r="K452" s="238"/>
      <c r="L452" s="238"/>
      <c r="M452" s="238"/>
      <c r="N452" s="237" t="str">
        <f>+IF(H452=0,"",'Ark1'!U1363)</f>
        <v/>
      </c>
      <c r="O452" s="238"/>
      <c r="P452" s="238"/>
      <c r="Q452" s="238"/>
      <c r="R452" s="238"/>
      <c r="S452" s="238"/>
      <c r="T452" s="238" t="str">
        <f>+IF(H452=0,"",'Ark1'!T1363)</f>
        <v/>
      </c>
      <c r="U452" s="239" t="str">
        <f>+IF(H452=0,"",'Ark1'!W1363)</f>
        <v/>
      </c>
      <c r="V452" s="239" t="str">
        <f>+IF(H452=0,"",'Ark1'!X1363)</f>
        <v/>
      </c>
      <c r="W452" s="239" t="str">
        <f>+IF(H452=0,"",'Ark1'!Y1363)</f>
        <v/>
      </c>
      <c r="X452" s="239" t="str">
        <f>+IF(H452=0,"",'Ark1'!Z1363)</f>
        <v/>
      </c>
      <c r="Y452" s="239" t="str">
        <f>+IF(H452=0,"",'Ark1'!Z1363)</f>
        <v/>
      </c>
      <c r="Z452" s="238" t="str">
        <f>+IF(H452=0,"",'Ark1'!AC1363)</f>
        <v/>
      </c>
      <c r="AA452" s="239" t="str">
        <f>+IF(H452=0,"",'Ark1'!AE1363)</f>
        <v/>
      </c>
      <c r="AB452" s="239" t="str">
        <f t="shared" si="401"/>
        <v/>
      </c>
      <c r="AC452" s="237" t="str">
        <f t="shared" si="365"/>
        <v/>
      </c>
      <c r="AD452" s="289"/>
      <c r="AG452" s="29"/>
      <c r="AH452" s="27"/>
    </row>
    <row r="453" spans="1:70">
      <c r="A453" s="289"/>
      <c r="B453" s="289">
        <f>+'Ark1'!C1364</f>
        <v>2023</v>
      </c>
      <c r="C453" s="236">
        <f>+'Ark1'!L1364</f>
        <v>15</v>
      </c>
      <c r="D453" s="236" t="str">
        <f>VLOOKUP(C453,RNR!$F$16:$G$31,2)</f>
        <v>E+</v>
      </c>
      <c r="E453" s="236">
        <f>+'Ark1'!D1364</f>
        <v>4</v>
      </c>
      <c r="F453" s="236" t="str">
        <f>VLOOKUP(E453,RNR!$D$2:$E$13,2)</f>
        <v>Apr</v>
      </c>
      <c r="G453" s="353">
        <f>+'Ark1'!Q1364</f>
        <v>0</v>
      </c>
      <c r="H453" s="353">
        <f>+'Ark1'!R1364</f>
        <v>0</v>
      </c>
      <c r="I453" s="238" t="str">
        <f>+IF(H453=0,"",'Ark1'!AG1364)</f>
        <v/>
      </c>
      <c r="J453" s="238" t="str">
        <f>+IF(H453=0,"",'Ark1'!AH1364)</f>
        <v/>
      </c>
      <c r="K453" s="238"/>
      <c r="L453" s="238"/>
      <c r="M453" s="238"/>
      <c r="N453" s="237" t="str">
        <f>+IF(H453=0,"",'Ark1'!U1364)</f>
        <v/>
      </c>
      <c r="O453" s="238"/>
      <c r="P453" s="238"/>
      <c r="Q453" s="238"/>
      <c r="R453" s="238"/>
      <c r="S453" s="238"/>
      <c r="T453" s="238" t="str">
        <f>+IF(H453=0,"",'Ark1'!T1364)</f>
        <v/>
      </c>
      <c r="U453" s="239" t="str">
        <f>+IF(H453=0,"",'Ark1'!W1364)</f>
        <v/>
      </c>
      <c r="V453" s="239" t="str">
        <f>+IF(H453=0,"",'Ark1'!X1364)</f>
        <v/>
      </c>
      <c r="W453" s="239" t="str">
        <f>+IF(H453=0,"",'Ark1'!Y1364)</f>
        <v/>
      </c>
      <c r="X453" s="239" t="str">
        <f>+IF(H453=0,"",'Ark1'!Z1364)</f>
        <v/>
      </c>
      <c r="Y453" s="239" t="str">
        <f>+IF(H453=0,"",'Ark1'!Z1364)</f>
        <v/>
      </c>
      <c r="Z453" s="238" t="str">
        <f>+IF(H453=0,"",'Ark1'!AC1364)</f>
        <v/>
      </c>
      <c r="AA453" s="239" t="str">
        <f>+IF(H453=0,"",'Ark1'!AE1364)</f>
        <v/>
      </c>
      <c r="AB453" s="239" t="str">
        <f t="shared" si="401"/>
        <v/>
      </c>
      <c r="AC453" s="237" t="str">
        <f t="shared" si="365"/>
        <v/>
      </c>
      <c r="AD453" s="289"/>
      <c r="AG453" s="29"/>
      <c r="AH453" s="27"/>
    </row>
    <row r="454" spans="1:70">
      <c r="A454" s="289"/>
      <c r="B454" s="289">
        <f>+'Ark1'!C1365</f>
        <v>2023</v>
      </c>
      <c r="C454" s="236">
        <f>+'Ark1'!L1365</f>
        <v>15</v>
      </c>
      <c r="D454" s="236" t="str">
        <f>VLOOKUP(C454,RNR!$F$16:$G$31,2)</f>
        <v>E+</v>
      </c>
      <c r="E454" s="236">
        <f>+'Ark1'!D1365</f>
        <v>5</v>
      </c>
      <c r="F454" s="236" t="str">
        <f>VLOOKUP(E454,RNR!$D$2:$E$13,2)</f>
        <v>Mai</v>
      </c>
      <c r="G454" s="353">
        <f>+'Ark1'!Q1365</f>
        <v>0</v>
      </c>
      <c r="H454" s="353">
        <f>+'Ark1'!R1365</f>
        <v>0</v>
      </c>
      <c r="I454" s="238" t="str">
        <f>+IF(H454=0,"",'Ark1'!AG1365)</f>
        <v/>
      </c>
      <c r="J454" s="238" t="str">
        <f>+IF(H454=0,"",'Ark1'!AH1365)</f>
        <v/>
      </c>
      <c r="K454" s="238"/>
      <c r="L454" s="238"/>
      <c r="M454" s="238"/>
      <c r="N454" s="237" t="str">
        <f>+IF(H454=0,"",'Ark1'!U1365)</f>
        <v/>
      </c>
      <c r="O454" s="238"/>
      <c r="P454" s="238"/>
      <c r="Q454" s="238"/>
      <c r="R454" s="238"/>
      <c r="S454" s="238"/>
      <c r="T454" s="238" t="str">
        <f>+IF(H454=0,"",'Ark1'!T1365)</f>
        <v/>
      </c>
      <c r="U454" s="239" t="str">
        <f>+IF(H454=0,"",'Ark1'!W1365)</f>
        <v/>
      </c>
      <c r="V454" s="239" t="str">
        <f>+IF(H454=0,"",'Ark1'!X1365)</f>
        <v/>
      </c>
      <c r="W454" s="239" t="str">
        <f>+IF(H454=0,"",'Ark1'!Y1365)</f>
        <v/>
      </c>
      <c r="X454" s="239" t="str">
        <f>+IF(H454=0,"",'Ark1'!Z1365)</f>
        <v/>
      </c>
      <c r="Y454" s="239" t="str">
        <f>+IF(H454=0,"",'Ark1'!Z1365)</f>
        <v/>
      </c>
      <c r="Z454" s="238" t="str">
        <f>+IF(H454=0,"",'Ark1'!AC1365)</f>
        <v/>
      </c>
      <c r="AA454" s="239" t="str">
        <f>+IF(H454=0,"",'Ark1'!AE1365)</f>
        <v/>
      </c>
      <c r="AB454" s="239" t="str">
        <f t="shared" si="401"/>
        <v/>
      </c>
      <c r="AC454" s="237" t="str">
        <f t="shared" si="365"/>
        <v/>
      </c>
      <c r="AD454" s="289"/>
      <c r="AG454" s="29"/>
      <c r="AH454" s="27"/>
    </row>
    <row r="455" spans="1:70">
      <c r="A455" s="289"/>
      <c r="B455" s="289">
        <f>+'Ark1'!C1366</f>
        <v>2023</v>
      </c>
      <c r="C455" s="236">
        <f>+'Ark1'!L1366</f>
        <v>15</v>
      </c>
      <c r="D455" s="236" t="str">
        <f>VLOOKUP(C455,RNR!$F$16:$G$31,2)</f>
        <v>E+</v>
      </c>
      <c r="E455" s="236">
        <f>+'Ark1'!D1366</f>
        <v>6</v>
      </c>
      <c r="F455" s="236" t="str">
        <f>VLOOKUP(E455,RNR!$D$2:$E$13,2)</f>
        <v>Jun</v>
      </c>
      <c r="G455" s="353">
        <f>+'Ark1'!Q1366</f>
        <v>0</v>
      </c>
      <c r="H455" s="353">
        <f>+'Ark1'!R1366</f>
        <v>0</v>
      </c>
      <c r="I455" s="238" t="str">
        <f>+IF(H455=0,"",'Ark1'!AG1366)</f>
        <v/>
      </c>
      <c r="J455" s="238" t="str">
        <f>+IF(H455=0,"",'Ark1'!AH1366)</f>
        <v/>
      </c>
      <c r="K455" s="238"/>
      <c r="L455" s="238"/>
      <c r="M455" s="238"/>
      <c r="N455" s="237" t="str">
        <f>+IF(H455=0,"",'Ark1'!U1366)</f>
        <v/>
      </c>
      <c r="O455" s="238"/>
      <c r="P455" s="238"/>
      <c r="Q455" s="238"/>
      <c r="R455" s="238"/>
      <c r="S455" s="238"/>
      <c r="T455" s="238" t="str">
        <f>+IF(H455=0,"",'Ark1'!T1366)</f>
        <v/>
      </c>
      <c r="U455" s="239" t="str">
        <f>+IF(H455=0,"",'Ark1'!W1366)</f>
        <v/>
      </c>
      <c r="V455" s="239" t="str">
        <f>+IF(H455=0,"",'Ark1'!X1366)</f>
        <v/>
      </c>
      <c r="W455" s="239" t="str">
        <f>+IF(H455=0,"",'Ark1'!Y1366)</f>
        <v/>
      </c>
      <c r="X455" s="239" t="str">
        <f>+IF(H455=0,"",'Ark1'!Z1366)</f>
        <v/>
      </c>
      <c r="Y455" s="239" t="str">
        <f>+IF(H455=0,"",'Ark1'!Z1366)</f>
        <v/>
      </c>
      <c r="Z455" s="238" t="str">
        <f>+IF(H455=0,"",'Ark1'!AC1366)</f>
        <v/>
      </c>
      <c r="AA455" s="239" t="str">
        <f>+IF(H455=0,"",'Ark1'!AE1366)</f>
        <v/>
      </c>
      <c r="AB455" s="239" t="str">
        <f t="shared" si="401"/>
        <v/>
      </c>
      <c r="AC455" s="237" t="str">
        <f t="shared" si="365"/>
        <v/>
      </c>
      <c r="AD455" s="289"/>
      <c r="AG455" s="29"/>
      <c r="AH455" s="27"/>
    </row>
    <row r="456" spans="1:70">
      <c r="A456" s="289"/>
      <c r="B456" s="289">
        <f>+'Ark1'!C1367</f>
        <v>2023</v>
      </c>
      <c r="C456" s="236">
        <f>+'Ark1'!L1367</f>
        <v>15</v>
      </c>
      <c r="D456" s="236" t="str">
        <f>VLOOKUP(C456,RNR!$F$16:$G$31,2)</f>
        <v>E+</v>
      </c>
      <c r="E456" s="236">
        <f>+'Ark1'!D1367</f>
        <v>7</v>
      </c>
      <c r="F456" s="236" t="str">
        <f>VLOOKUP(E456,RNR!$D$2:$E$13,2)</f>
        <v>Jul</v>
      </c>
      <c r="G456" s="353">
        <f>+'Ark1'!Q1367</f>
        <v>0</v>
      </c>
      <c r="H456" s="353">
        <f>+'Ark1'!R1367</f>
        <v>0</v>
      </c>
      <c r="I456" s="238" t="str">
        <f>+IF(H456=0,"",'Ark1'!AG1367)</f>
        <v/>
      </c>
      <c r="J456" s="238" t="str">
        <f>+IF(H456=0,"",'Ark1'!AH1367)</f>
        <v/>
      </c>
      <c r="K456" s="238"/>
      <c r="L456" s="238"/>
      <c r="M456" s="238"/>
      <c r="N456" s="237" t="str">
        <f>+IF(H456=0,"",'Ark1'!U1367)</f>
        <v/>
      </c>
      <c r="O456" s="238"/>
      <c r="P456" s="238"/>
      <c r="Q456" s="238"/>
      <c r="R456" s="238"/>
      <c r="S456" s="238"/>
      <c r="T456" s="238" t="str">
        <f>+IF(H456=0,"",'Ark1'!T1367)</f>
        <v/>
      </c>
      <c r="U456" s="239" t="str">
        <f>+IF(H456=0,"",'Ark1'!W1367)</f>
        <v/>
      </c>
      <c r="V456" s="239" t="str">
        <f>+IF(H456=0,"",'Ark1'!X1367)</f>
        <v/>
      </c>
      <c r="W456" s="239" t="str">
        <f>+IF(H456=0,"",'Ark1'!Y1367)</f>
        <v/>
      </c>
      <c r="X456" s="239" t="str">
        <f>+IF(H456=0,"",'Ark1'!Z1367)</f>
        <v/>
      </c>
      <c r="Y456" s="239" t="str">
        <f>+IF(H456=0,"",'Ark1'!Z1367)</f>
        <v/>
      </c>
      <c r="Z456" s="238" t="str">
        <f>+IF(H456=0,"",'Ark1'!AC1367)</f>
        <v/>
      </c>
      <c r="AA456" s="239" t="str">
        <f>+IF(H456=0,"",'Ark1'!AE1367)</f>
        <v/>
      </c>
      <c r="AB456" s="239" t="str">
        <f t="shared" si="401"/>
        <v/>
      </c>
      <c r="AC456" s="237" t="str">
        <f t="shared" si="365"/>
        <v/>
      </c>
      <c r="AD456" s="289"/>
      <c r="AG456" s="29"/>
      <c r="AH456" s="27"/>
    </row>
    <row r="457" spans="1:70">
      <c r="A457" s="289"/>
      <c r="B457" s="289">
        <f>+'Ark1'!C1368</f>
        <v>2023</v>
      </c>
      <c r="C457" s="236">
        <f>+'Ark1'!L1368</f>
        <v>15</v>
      </c>
      <c r="D457" s="236" t="str">
        <f>VLOOKUP(C457,RNR!$F$16:$G$31,2)</f>
        <v>E+</v>
      </c>
      <c r="E457" s="236">
        <f>+'Ark1'!D1368</f>
        <v>8</v>
      </c>
      <c r="F457" s="236" t="str">
        <f>VLOOKUP(E457,RNR!$D$2:$E$13,2)</f>
        <v>Aug</v>
      </c>
      <c r="G457" s="353">
        <f>+'Ark1'!Q1368</f>
        <v>0</v>
      </c>
      <c r="H457" s="353">
        <f>+'Ark1'!R1368</f>
        <v>0</v>
      </c>
      <c r="I457" s="238" t="str">
        <f>+IF(H457=0,"",'Ark1'!AG1368)</f>
        <v/>
      </c>
      <c r="J457" s="238" t="str">
        <f>+IF(H457=0,"",'Ark1'!AH1368)</f>
        <v/>
      </c>
      <c r="K457" s="238"/>
      <c r="L457" s="238"/>
      <c r="M457" s="238"/>
      <c r="N457" s="237" t="str">
        <f>+IF(H457=0,"",'Ark1'!U1368)</f>
        <v/>
      </c>
      <c r="O457" s="238"/>
      <c r="P457" s="238"/>
      <c r="Q457" s="238"/>
      <c r="R457" s="238"/>
      <c r="S457" s="238"/>
      <c r="T457" s="238" t="str">
        <f>+IF(H457=0,"",'Ark1'!T1368)</f>
        <v/>
      </c>
      <c r="U457" s="239" t="str">
        <f>+IF(H457=0,"",'Ark1'!W1368)</f>
        <v/>
      </c>
      <c r="V457" s="239" t="str">
        <f>+IF(H457=0,"",'Ark1'!X1368)</f>
        <v/>
      </c>
      <c r="W457" s="239" t="str">
        <f>+IF(H457=0,"",'Ark1'!Y1368)</f>
        <v/>
      </c>
      <c r="X457" s="239" t="str">
        <f>+IF(H457=0,"",'Ark1'!Z1368)</f>
        <v/>
      </c>
      <c r="Y457" s="239" t="str">
        <f>+IF(H457=0,"",'Ark1'!Z1368)</f>
        <v/>
      </c>
      <c r="Z457" s="238" t="str">
        <f>+IF(H457=0,"",'Ark1'!AC1368)</f>
        <v/>
      </c>
      <c r="AA457" s="239" t="str">
        <f>+IF(H457=0,"",'Ark1'!AE1368)</f>
        <v/>
      </c>
      <c r="AB457" s="239" t="str">
        <f t="shared" si="401"/>
        <v/>
      </c>
      <c r="AC457" s="237" t="str">
        <f t="shared" si="365"/>
        <v/>
      </c>
      <c r="AD457" s="289"/>
      <c r="AG457" s="29"/>
      <c r="AH457" s="27"/>
    </row>
    <row r="458" spans="1:70">
      <c r="A458" s="289"/>
      <c r="B458" s="289">
        <f>+'Ark1'!C1369</f>
        <v>2023</v>
      </c>
      <c r="C458" s="236">
        <f>+'Ark1'!L1369</f>
        <v>15</v>
      </c>
      <c r="D458" s="236" t="str">
        <f>VLOOKUP(C458,RNR!$F$16:$G$31,2)</f>
        <v>E+</v>
      </c>
      <c r="E458" s="236">
        <f>+'Ark1'!D1369</f>
        <v>9</v>
      </c>
      <c r="F458" s="236" t="str">
        <f>VLOOKUP(E458,RNR!$D$2:$E$13,2)</f>
        <v>Sep</v>
      </c>
      <c r="G458" s="353">
        <f>+'Ark1'!Q1369</f>
        <v>1</v>
      </c>
      <c r="H458" s="353">
        <f>+'Ark1'!R1369</f>
        <v>1</v>
      </c>
      <c r="I458" s="238">
        <f>+IF(H458=0,"",'Ark1'!AG1369)</f>
        <v>3.2852397966597391E-2</v>
      </c>
      <c r="J458" s="238">
        <f>+IF(H458=0,"",'Ark1'!AH1369)</f>
        <v>0</v>
      </c>
      <c r="K458" s="238"/>
      <c r="L458" s="238"/>
      <c r="M458" s="238"/>
      <c r="N458" s="237">
        <f>+IF(H458=0,"",'Ark1'!U1369)</f>
        <v>57.2</v>
      </c>
      <c r="O458" s="238"/>
      <c r="P458" s="238"/>
      <c r="Q458" s="238"/>
      <c r="R458" s="238"/>
      <c r="S458" s="238"/>
      <c r="T458" s="238">
        <f>+IF(H458=0,"",'Ark1'!T1369)</f>
        <v>10</v>
      </c>
      <c r="U458" s="239">
        <f>+IF(H458=0,"",'Ark1'!W1369)</f>
        <v>100</v>
      </c>
      <c r="V458" s="239">
        <f>+IF(H458=0,"",'Ark1'!X1369)</f>
        <v>100</v>
      </c>
      <c r="W458" s="239">
        <f>+IF(H458=0,"",'Ark1'!Y1369)</f>
        <v>100</v>
      </c>
      <c r="X458" s="239">
        <f>+IF(H458=0,"",'Ark1'!Z1369)</f>
        <v>0</v>
      </c>
      <c r="Y458" s="239">
        <f>+IF(H458=0,"",'Ark1'!Z1369)</f>
        <v>0</v>
      </c>
      <c r="Z458" s="238">
        <f>+IF(H458=0,"",'Ark1'!AC1369)</f>
        <v>0</v>
      </c>
      <c r="AA458" s="239">
        <f>+IF(H458=0,"",'Ark1'!AE1369)</f>
        <v>0</v>
      </c>
      <c r="AB458" s="239">
        <f t="shared" si="401"/>
        <v>3.8133333333333335</v>
      </c>
      <c r="AC458" s="237">
        <f t="shared" si="365"/>
        <v>1</v>
      </c>
      <c r="AD458" s="289"/>
      <c r="AG458" s="29"/>
      <c r="AH458" s="27"/>
    </row>
    <row r="459" spans="1:70">
      <c r="A459" s="289"/>
      <c r="B459" s="289">
        <f>+'Ark1'!C1370</f>
        <v>2023</v>
      </c>
      <c r="C459" s="236">
        <f>+'Ark1'!L1370</f>
        <v>15</v>
      </c>
      <c r="D459" s="236" t="str">
        <f>VLOOKUP(C459,RNR!$F$16:$G$31,2)</f>
        <v>E+</v>
      </c>
      <c r="E459" s="236">
        <f>+'Ark1'!D1370</f>
        <v>10</v>
      </c>
      <c r="F459" s="236" t="str">
        <f>VLOOKUP(E459,RNR!$D$2:$E$13,2)</f>
        <v>Okt</v>
      </c>
      <c r="G459" s="353">
        <f>+'Ark1'!Q1370</f>
        <v>1</v>
      </c>
      <c r="H459" s="353">
        <f>+'Ark1'!R1370</f>
        <v>1</v>
      </c>
      <c r="I459" s="238">
        <f>+IF(H459=0,"",'Ark1'!AG1370)</f>
        <v>1.2432995181555204E-2</v>
      </c>
      <c r="J459" s="238">
        <f>+IF(H459=0,"",'Ark1'!AH1370)</f>
        <v>0</v>
      </c>
      <c r="K459" s="238"/>
      <c r="L459" s="238"/>
      <c r="M459" s="238"/>
      <c r="N459" s="237">
        <f>+IF(H459=0,"",'Ark1'!U1370)</f>
        <v>61.3</v>
      </c>
      <c r="O459" s="238"/>
      <c r="P459" s="238"/>
      <c r="Q459" s="238"/>
      <c r="R459" s="238"/>
      <c r="S459" s="238"/>
      <c r="T459" s="238">
        <f>+IF(H459=0,"",'Ark1'!T1370)</f>
        <v>14</v>
      </c>
      <c r="U459" s="239">
        <f>+IF(H459=0,"",'Ark1'!W1370)</f>
        <v>100</v>
      </c>
      <c r="V459" s="239">
        <f>+IF(H459=0,"",'Ark1'!X1370)</f>
        <v>100</v>
      </c>
      <c r="W459" s="239">
        <f>+IF(H459=0,"",'Ark1'!Y1370)</f>
        <v>100</v>
      </c>
      <c r="X459" s="239">
        <f>+IF(H459=0,"",'Ark1'!Z1370)</f>
        <v>0</v>
      </c>
      <c r="Y459" s="239">
        <f>+IF(H459=0,"",'Ark1'!Z1370)</f>
        <v>0</v>
      </c>
      <c r="Z459" s="238">
        <f>+IF(H459=0,"",'Ark1'!AC1370)</f>
        <v>0</v>
      </c>
      <c r="AA459" s="239">
        <f>+IF(H459=0,"",'Ark1'!AE1370)</f>
        <v>0</v>
      </c>
      <c r="AB459" s="239">
        <f t="shared" si="401"/>
        <v>4.0866666666666669</v>
      </c>
      <c r="AC459" s="237">
        <f t="shared" si="365"/>
        <v>1</v>
      </c>
      <c r="AD459" s="289"/>
      <c r="AG459" s="29"/>
      <c r="AH459" s="27"/>
    </row>
    <row r="460" spans="1:70">
      <c r="A460" s="289"/>
      <c r="B460" s="289">
        <f>+'Ark1'!C1371</f>
        <v>2023</v>
      </c>
      <c r="C460" s="236">
        <f>+'Ark1'!L1371</f>
        <v>15</v>
      </c>
      <c r="D460" s="236" t="str">
        <f>VLOOKUP(C460,RNR!$F$16:$G$31,2)</f>
        <v>E+</v>
      </c>
      <c r="E460" s="236">
        <f>+'Ark1'!D1371</f>
        <v>11</v>
      </c>
      <c r="F460" s="236" t="str">
        <f>VLOOKUP(E460,RNR!$D$2:$E$13,2)</f>
        <v>Nov</v>
      </c>
      <c r="G460" s="353">
        <f>+'Ark1'!Q1371</f>
        <v>0</v>
      </c>
      <c r="H460" s="353">
        <f>+'Ark1'!R1371</f>
        <v>0</v>
      </c>
      <c r="I460" s="238" t="str">
        <f>+IF(H460=0,"",'Ark1'!AG1371)</f>
        <v/>
      </c>
      <c r="J460" s="238" t="str">
        <f>+IF(H460=0,"",'Ark1'!AH1371)</f>
        <v/>
      </c>
      <c r="K460" s="238"/>
      <c r="L460" s="238"/>
      <c r="M460" s="238"/>
      <c r="N460" s="237" t="str">
        <f>+IF(H460=0,"",'Ark1'!U1371)</f>
        <v/>
      </c>
      <c r="O460" s="238"/>
      <c r="P460" s="238"/>
      <c r="Q460" s="238"/>
      <c r="R460" s="238"/>
      <c r="S460" s="238"/>
      <c r="T460" s="238" t="str">
        <f>+IF(H460=0,"",'Ark1'!T1371)</f>
        <v/>
      </c>
      <c r="U460" s="239" t="str">
        <f>+IF(H460=0,"",'Ark1'!W1371)</f>
        <v/>
      </c>
      <c r="V460" s="239" t="str">
        <f>+IF(H460=0,"",'Ark1'!X1371)</f>
        <v/>
      </c>
      <c r="W460" s="239" t="str">
        <f>+IF(H460=0,"",'Ark1'!Y1371)</f>
        <v/>
      </c>
      <c r="X460" s="239" t="str">
        <f>+IF(H460=0,"",'Ark1'!Z1371)</f>
        <v/>
      </c>
      <c r="Y460" s="239" t="str">
        <f>+IF(H460=0,"",'Ark1'!Z1371)</f>
        <v/>
      </c>
      <c r="Z460" s="238" t="str">
        <f>+IF(H460=0,"",'Ark1'!AC1371)</f>
        <v/>
      </c>
      <c r="AA460" s="239" t="str">
        <f>+IF(H460=0,"",'Ark1'!AE1371)</f>
        <v/>
      </c>
      <c r="AB460" s="239" t="str">
        <f t="shared" si="401"/>
        <v/>
      </c>
      <c r="AC460" s="237" t="str">
        <f t="shared" si="365"/>
        <v/>
      </c>
      <c r="AD460" s="289"/>
      <c r="AG460" s="29"/>
      <c r="AH460" s="27"/>
    </row>
    <row r="461" spans="1:70">
      <c r="A461" s="289"/>
      <c r="B461" s="289">
        <f>+'Ark1'!C1372</f>
        <v>2023</v>
      </c>
      <c r="C461" s="236">
        <f>+'Ark1'!L1372</f>
        <v>15</v>
      </c>
      <c r="D461" s="236" t="str">
        <f>VLOOKUP(C461,RNR!$F$16:$G$31,2)</f>
        <v>E+</v>
      </c>
      <c r="E461" s="236">
        <f>+'Ark1'!D1372</f>
        <v>12</v>
      </c>
      <c r="F461" s="236" t="str">
        <f>VLOOKUP(E461,RNR!$D$2:$E$13,2)</f>
        <v>Des</v>
      </c>
      <c r="G461" s="353">
        <f>+'Ark1'!Q1372</f>
        <v>0</v>
      </c>
      <c r="H461" s="353">
        <f>+'Ark1'!R1372</f>
        <v>0</v>
      </c>
      <c r="I461" s="238" t="str">
        <f>+IF(H461=0,"",'Ark1'!AG1372)</f>
        <v/>
      </c>
      <c r="J461" s="238" t="str">
        <f>+IF(H461=0,"",'Ark1'!AH1372)</f>
        <v/>
      </c>
      <c r="K461" s="238"/>
      <c r="L461" s="238"/>
      <c r="M461" s="238"/>
      <c r="N461" s="237" t="str">
        <f>+IF(H461=0,"",'Ark1'!U1372)</f>
        <v/>
      </c>
      <c r="O461" s="238"/>
      <c r="P461" s="238"/>
      <c r="Q461" s="238"/>
      <c r="R461" s="238"/>
      <c r="S461" s="238"/>
      <c r="T461" s="238" t="str">
        <f>+IF(H461=0,"",'Ark1'!T1372)</f>
        <v/>
      </c>
      <c r="U461" s="239" t="str">
        <f>+IF(H461=0,"",'Ark1'!W1372)</f>
        <v/>
      </c>
      <c r="V461" s="239" t="str">
        <f>+IF(H461=0,"",'Ark1'!X1372)</f>
        <v/>
      </c>
      <c r="W461" s="239" t="str">
        <f>+IF(H461=0,"",'Ark1'!Y1372)</f>
        <v/>
      </c>
      <c r="X461" s="239" t="str">
        <f>+IF(H461=0,"",'Ark1'!Z1372)</f>
        <v/>
      </c>
      <c r="Y461" s="239" t="str">
        <f>+IF(H461=0,"",'Ark1'!Z1372)</f>
        <v/>
      </c>
      <c r="Z461" s="238" t="str">
        <f>+IF(H461=0,"",'Ark1'!AC1372)</f>
        <v/>
      </c>
      <c r="AA461" s="239" t="str">
        <f>+IF(H461=0,"",'Ark1'!AE1372)</f>
        <v/>
      </c>
      <c r="AB461" s="239" t="str">
        <f t="shared" si="401"/>
        <v/>
      </c>
      <c r="AC461" s="237" t="str">
        <f t="shared" si="365"/>
        <v/>
      </c>
      <c r="AD461" s="289"/>
      <c r="AG461" s="29"/>
      <c r="AH461" s="27"/>
    </row>
    <row r="462" spans="1:70">
      <c r="A462" s="289"/>
      <c r="B462" s="289"/>
      <c r="C462" s="289"/>
      <c r="D462" s="289"/>
      <c r="E462" s="289"/>
      <c r="F462" s="289"/>
      <c r="G462" s="368"/>
      <c r="H462" s="368"/>
      <c r="I462" s="289"/>
      <c r="J462" s="289"/>
      <c r="K462" s="289"/>
      <c r="L462" s="289"/>
      <c r="M462" s="289"/>
      <c r="N462" s="289"/>
      <c r="O462" s="289"/>
      <c r="P462" s="289"/>
      <c r="Q462" s="289"/>
      <c r="R462" s="289"/>
      <c r="S462" s="289"/>
      <c r="T462" s="289"/>
      <c r="U462" s="289"/>
      <c r="V462" s="289"/>
      <c r="W462" s="289"/>
      <c r="X462" s="289"/>
      <c r="Y462" s="289"/>
      <c r="Z462" s="289"/>
      <c r="AA462" s="289"/>
      <c r="AB462" s="289"/>
      <c r="AC462" s="289"/>
      <c r="AD462" s="289"/>
      <c r="AG462" s="29"/>
      <c r="AH462" s="27"/>
    </row>
    <row r="463" spans="1:70">
      <c r="A463" s="289"/>
      <c r="B463" s="289"/>
      <c r="C463" s="289"/>
      <c r="D463" s="289"/>
      <c r="E463" s="289"/>
      <c r="F463" s="289"/>
      <c r="G463" s="368"/>
      <c r="H463" s="368"/>
      <c r="I463" s="289"/>
      <c r="J463" s="289"/>
      <c r="K463" s="289"/>
      <c r="L463" s="289"/>
      <c r="M463" s="289"/>
      <c r="N463" s="289"/>
      <c r="O463" s="289"/>
      <c r="P463" s="289"/>
      <c r="Q463" s="289"/>
      <c r="R463" s="289"/>
      <c r="S463" s="289"/>
      <c r="T463" s="289"/>
      <c r="U463" s="289"/>
      <c r="V463" s="289"/>
      <c r="W463" s="289"/>
      <c r="X463" s="289"/>
      <c r="Y463" s="289"/>
      <c r="Z463" s="289"/>
      <c r="AA463" s="289"/>
      <c r="AB463" s="289"/>
      <c r="AC463" s="289"/>
      <c r="AD463" s="289"/>
      <c r="AG463" s="29"/>
      <c r="AH463" s="27"/>
    </row>
    <row r="464" spans="1:70">
      <c r="H464" s="369"/>
      <c r="I464" s="245"/>
      <c r="J464" s="245"/>
      <c r="K464" s="245"/>
      <c r="L464" s="245"/>
      <c r="M464" s="245"/>
      <c r="N464" s="241"/>
      <c r="O464" s="241"/>
      <c r="P464" s="241"/>
      <c r="Q464" s="241"/>
      <c r="R464" s="241"/>
      <c r="S464" s="241"/>
      <c r="T464" s="241"/>
      <c r="AG464" s="29"/>
      <c r="AH464" s="27"/>
    </row>
    <row r="465" spans="1:34">
      <c r="H465" s="369"/>
      <c r="I465" s="245"/>
      <c r="J465" s="245"/>
      <c r="K465" s="245"/>
      <c r="L465" s="245"/>
      <c r="M465" s="245"/>
      <c r="N465" s="241"/>
      <c r="O465" s="241"/>
      <c r="P465" s="241"/>
      <c r="Q465" s="241"/>
      <c r="R465" s="241"/>
      <c r="S465" s="241"/>
      <c r="T465" s="241"/>
      <c r="AG465" s="29"/>
      <c r="AH465" s="27"/>
    </row>
    <row r="466" spans="1:34">
      <c r="A466" s="31"/>
      <c r="B466" s="31"/>
      <c r="C466" s="31"/>
      <c r="D466" s="31"/>
      <c r="E466" s="31"/>
      <c r="F466" s="31"/>
      <c r="G466" s="342"/>
      <c r="H466" s="342"/>
      <c r="I466" s="160"/>
      <c r="J466" s="160"/>
      <c r="K466" s="160"/>
      <c r="L466" s="160"/>
      <c r="M466" s="160"/>
      <c r="N466" s="31"/>
      <c r="O466" s="31"/>
      <c r="P466" s="31"/>
      <c r="Q466" s="31"/>
      <c r="R466" s="31"/>
      <c r="S466" s="31"/>
      <c r="T466" s="31"/>
      <c r="AG466" s="29"/>
      <c r="AH466" s="27"/>
    </row>
    <row r="467" spans="1:34">
      <c r="A467" s="35"/>
      <c r="B467" s="35"/>
      <c r="C467" s="35"/>
      <c r="D467" s="35"/>
      <c r="E467" s="35"/>
      <c r="F467" s="35"/>
      <c r="G467" s="343"/>
      <c r="H467" s="343"/>
      <c r="I467" s="161"/>
      <c r="J467" s="161"/>
      <c r="K467" s="161"/>
      <c r="L467" s="161"/>
      <c r="M467" s="161"/>
      <c r="N467" s="35"/>
      <c r="O467" s="35"/>
      <c r="P467" s="35"/>
      <c r="Q467" s="35"/>
      <c r="R467" s="35"/>
      <c r="S467" s="35"/>
      <c r="T467" s="35"/>
      <c r="AG467" s="29"/>
      <c r="AH467" s="27"/>
    </row>
    <row r="468" spans="1:34">
      <c r="A468" s="35"/>
      <c r="B468" s="35"/>
      <c r="C468" s="35"/>
      <c r="D468" s="35"/>
      <c r="E468" s="35"/>
      <c r="F468" s="35"/>
      <c r="G468" s="343"/>
      <c r="H468" s="343"/>
      <c r="I468" s="161"/>
      <c r="J468" s="161"/>
      <c r="K468" s="161"/>
      <c r="L468" s="161"/>
      <c r="M468" s="161"/>
      <c r="N468" s="35"/>
      <c r="O468" s="35"/>
      <c r="P468" s="35"/>
      <c r="Q468" s="35"/>
      <c r="R468" s="35"/>
      <c r="S468" s="35"/>
      <c r="T468" s="35"/>
      <c r="AG468" s="29"/>
      <c r="AH468" s="27"/>
    </row>
    <row r="469" spans="1:34">
      <c r="A469" s="35"/>
      <c r="B469" s="35"/>
      <c r="C469" s="35"/>
      <c r="D469" s="35"/>
      <c r="E469" s="35"/>
      <c r="F469" s="35"/>
      <c r="G469" s="343"/>
      <c r="H469" s="343"/>
      <c r="I469" s="161"/>
      <c r="J469" s="161"/>
      <c r="K469" s="161"/>
      <c r="L469" s="161"/>
      <c r="M469" s="161"/>
      <c r="N469" s="35"/>
      <c r="O469" s="35"/>
      <c r="P469" s="35"/>
      <c r="Q469" s="35"/>
      <c r="R469" s="35"/>
      <c r="S469" s="35"/>
      <c r="T469" s="35"/>
      <c r="AG469" s="29"/>
      <c r="AH469" s="27"/>
    </row>
    <row r="470" spans="1:34">
      <c r="A470" s="35"/>
      <c r="B470" s="35"/>
      <c r="C470" s="35"/>
      <c r="D470" s="35"/>
      <c r="E470" s="35"/>
      <c r="F470" s="35"/>
      <c r="G470" s="343"/>
      <c r="H470" s="343"/>
      <c r="I470" s="161"/>
      <c r="J470" s="161"/>
      <c r="K470" s="161"/>
      <c r="L470" s="161"/>
      <c r="M470" s="161"/>
      <c r="N470" s="35"/>
      <c r="O470" s="35"/>
      <c r="P470" s="35"/>
      <c r="Q470" s="35"/>
      <c r="R470" s="35"/>
      <c r="S470" s="35"/>
      <c r="T470" s="35"/>
      <c r="AG470" s="29"/>
      <c r="AH470" s="27"/>
    </row>
    <row r="471" spans="1:34">
      <c r="A471" s="35"/>
      <c r="B471" s="35"/>
      <c r="C471" s="35"/>
      <c r="D471" s="35"/>
      <c r="E471" s="35"/>
      <c r="F471" s="35"/>
      <c r="G471" s="343"/>
      <c r="H471" s="343"/>
      <c r="I471" s="161"/>
      <c r="J471" s="161"/>
      <c r="K471" s="161"/>
      <c r="L471" s="161"/>
      <c r="M471" s="161"/>
      <c r="N471" s="35"/>
      <c r="O471" s="35"/>
      <c r="P471" s="35"/>
      <c r="Q471" s="35"/>
      <c r="R471" s="35"/>
      <c r="S471" s="35"/>
      <c r="T471" s="35"/>
      <c r="AG471" s="29"/>
      <c r="AH471" s="27"/>
    </row>
    <row r="472" spans="1:34">
      <c r="A472" s="35"/>
      <c r="B472" s="35"/>
      <c r="C472" s="35"/>
      <c r="D472" s="35"/>
      <c r="E472" s="35"/>
      <c r="F472" s="35"/>
      <c r="G472" s="343"/>
      <c r="H472" s="343"/>
      <c r="I472" s="161"/>
      <c r="J472" s="161"/>
      <c r="K472" s="161"/>
      <c r="L472" s="161"/>
      <c r="M472" s="161"/>
      <c r="N472" s="35"/>
      <c r="O472" s="35"/>
      <c r="P472" s="35"/>
      <c r="Q472" s="35"/>
      <c r="R472" s="35"/>
      <c r="S472" s="35"/>
      <c r="T472" s="35"/>
      <c r="AG472" s="29"/>
      <c r="AH472" s="27"/>
    </row>
    <row r="473" spans="1:34">
      <c r="A473" s="35"/>
      <c r="B473" s="35"/>
      <c r="C473" s="35"/>
      <c r="D473" s="35"/>
      <c r="E473" s="35"/>
      <c r="F473" s="35"/>
      <c r="G473" s="343"/>
      <c r="H473" s="343"/>
      <c r="I473" s="161"/>
      <c r="J473" s="161"/>
      <c r="K473" s="161"/>
      <c r="L473" s="161"/>
      <c r="M473" s="161"/>
      <c r="N473" s="35"/>
      <c r="O473" s="35"/>
      <c r="P473" s="35"/>
      <c r="Q473" s="35"/>
      <c r="R473" s="35"/>
      <c r="S473" s="35"/>
      <c r="T473" s="35"/>
      <c r="AG473" s="29"/>
      <c r="AH473" s="27"/>
    </row>
    <row r="474" spans="1:34">
      <c r="A474" s="35"/>
      <c r="B474" s="35"/>
      <c r="C474" s="35"/>
      <c r="D474" s="35"/>
      <c r="E474" s="35"/>
      <c r="F474" s="35"/>
      <c r="G474" s="343"/>
      <c r="H474" s="343"/>
      <c r="I474" s="161"/>
      <c r="J474" s="161"/>
      <c r="K474" s="161"/>
      <c r="L474" s="161"/>
      <c r="M474" s="161"/>
      <c r="N474" s="35"/>
      <c r="O474" s="35"/>
      <c r="P474" s="35"/>
      <c r="Q474" s="35"/>
      <c r="R474" s="35"/>
      <c r="S474" s="35"/>
      <c r="T474" s="35"/>
      <c r="AG474" s="29"/>
      <c r="AH474" s="27"/>
    </row>
    <row r="475" spans="1:34">
      <c r="A475" s="35"/>
      <c r="B475" s="35"/>
      <c r="C475" s="35"/>
      <c r="D475" s="35"/>
      <c r="E475" s="35"/>
      <c r="F475" s="35"/>
      <c r="G475" s="343"/>
      <c r="H475" s="343"/>
      <c r="I475" s="161"/>
      <c r="J475" s="161"/>
      <c r="K475" s="161"/>
      <c r="L475" s="161"/>
      <c r="M475" s="161"/>
      <c r="N475" s="35"/>
      <c r="O475" s="35"/>
      <c r="P475" s="35"/>
      <c r="Q475" s="35"/>
      <c r="R475" s="35"/>
      <c r="S475" s="35"/>
      <c r="T475" s="35"/>
      <c r="AG475" s="29"/>
      <c r="AH475" s="27"/>
    </row>
    <row r="476" spans="1:34">
      <c r="A476" s="35"/>
      <c r="B476" s="35"/>
      <c r="C476" s="35"/>
      <c r="D476" s="35"/>
      <c r="E476" s="35"/>
      <c r="F476" s="35"/>
      <c r="G476" s="343"/>
      <c r="H476" s="343"/>
      <c r="I476" s="161"/>
      <c r="J476" s="161"/>
      <c r="K476" s="161"/>
      <c r="L476" s="161"/>
      <c r="M476" s="161"/>
      <c r="N476" s="35"/>
      <c r="O476" s="35"/>
      <c r="P476" s="35"/>
      <c r="Q476" s="35"/>
      <c r="R476" s="35"/>
      <c r="S476" s="35"/>
      <c r="T476" s="35"/>
      <c r="AG476" s="29"/>
      <c r="AH476" s="27"/>
    </row>
    <row r="477" spans="1:34">
      <c r="A477" s="35"/>
      <c r="B477" s="35"/>
      <c r="C477" s="35"/>
      <c r="D477" s="35"/>
      <c r="E477" s="35"/>
      <c r="F477" s="35"/>
      <c r="G477" s="343"/>
      <c r="H477" s="343"/>
      <c r="I477" s="161"/>
      <c r="J477" s="161"/>
      <c r="K477" s="161"/>
      <c r="L477" s="161"/>
      <c r="M477" s="161"/>
      <c r="N477" s="35"/>
      <c r="O477" s="35"/>
      <c r="P477" s="35"/>
      <c r="Q477" s="35"/>
      <c r="R477" s="35"/>
      <c r="S477" s="35"/>
      <c r="T477" s="35"/>
      <c r="AG477" s="29"/>
      <c r="AH477" s="27"/>
    </row>
    <row r="478" spans="1:34">
      <c r="A478" s="35"/>
      <c r="B478" s="35"/>
      <c r="C478" s="35"/>
      <c r="D478" s="35"/>
      <c r="E478" s="35"/>
      <c r="F478" s="35"/>
      <c r="G478" s="343"/>
      <c r="H478" s="343"/>
      <c r="I478" s="161"/>
      <c r="J478" s="161"/>
      <c r="K478" s="161"/>
      <c r="L478" s="161"/>
      <c r="M478" s="161"/>
      <c r="N478" s="35"/>
      <c r="O478" s="35"/>
      <c r="P478" s="35"/>
      <c r="Q478" s="35"/>
      <c r="R478" s="35"/>
      <c r="S478" s="35"/>
      <c r="T478" s="35"/>
      <c r="AG478" s="29"/>
      <c r="AH478" s="27"/>
    </row>
    <row r="479" spans="1:34">
      <c r="A479" s="35"/>
      <c r="B479" s="35"/>
      <c r="C479" s="35"/>
      <c r="D479" s="35"/>
      <c r="E479" s="35"/>
      <c r="F479" s="35"/>
      <c r="G479" s="343"/>
      <c r="H479" s="343"/>
      <c r="I479" s="161"/>
      <c r="J479" s="161"/>
      <c r="K479" s="161"/>
      <c r="L479" s="161"/>
      <c r="M479" s="161"/>
      <c r="N479" s="35"/>
      <c r="O479" s="35"/>
      <c r="P479" s="35"/>
      <c r="Q479" s="35"/>
      <c r="R479" s="35"/>
      <c r="S479" s="35"/>
      <c r="T479" s="35"/>
      <c r="AG479" s="29"/>
      <c r="AH479" s="27"/>
    </row>
    <row r="480" spans="1:34">
      <c r="A480" s="35"/>
      <c r="B480" s="35"/>
      <c r="C480" s="35"/>
      <c r="D480" s="35"/>
      <c r="E480" s="35"/>
      <c r="F480" s="35"/>
      <c r="G480" s="343"/>
      <c r="H480" s="343"/>
      <c r="I480" s="161"/>
      <c r="J480" s="161"/>
      <c r="K480" s="161"/>
      <c r="L480" s="161"/>
      <c r="M480" s="161"/>
      <c r="N480" s="35"/>
      <c r="O480" s="35"/>
      <c r="P480" s="35"/>
      <c r="Q480" s="35"/>
      <c r="R480" s="35"/>
      <c r="S480" s="35"/>
      <c r="T480" s="35"/>
    </row>
    <row r="481" spans="1:20">
      <c r="A481" s="35"/>
      <c r="B481" s="35"/>
      <c r="C481" s="35"/>
      <c r="D481" s="35"/>
      <c r="E481" s="35"/>
      <c r="F481" s="35"/>
      <c r="G481" s="343"/>
      <c r="H481" s="343"/>
      <c r="I481" s="161"/>
      <c r="J481" s="161"/>
      <c r="K481" s="161"/>
      <c r="L481" s="161"/>
      <c r="M481" s="161"/>
      <c r="N481" s="35"/>
      <c r="O481" s="35"/>
      <c r="P481" s="35"/>
      <c r="Q481" s="35"/>
      <c r="R481" s="35"/>
      <c r="S481" s="35"/>
      <c r="T481" s="35"/>
    </row>
    <row r="482" spans="1:20">
      <c r="A482" s="35"/>
      <c r="B482" s="35"/>
      <c r="C482" s="35"/>
      <c r="D482" s="35"/>
      <c r="E482" s="35"/>
      <c r="F482" s="35"/>
      <c r="G482" s="343"/>
      <c r="H482" s="343"/>
      <c r="I482" s="161"/>
      <c r="J482" s="161"/>
      <c r="K482" s="161"/>
      <c r="L482" s="161"/>
      <c r="M482" s="161"/>
      <c r="N482" s="35"/>
      <c r="O482" s="35"/>
      <c r="P482" s="35"/>
      <c r="Q482" s="35"/>
      <c r="R482" s="35"/>
      <c r="S482" s="35"/>
      <c r="T482" s="35"/>
    </row>
    <row r="483" spans="1:20">
      <c r="A483" s="35"/>
      <c r="B483" s="35"/>
      <c r="C483" s="35"/>
      <c r="D483" s="35"/>
      <c r="E483" s="35"/>
      <c r="F483" s="35"/>
      <c r="G483" s="343"/>
      <c r="H483" s="343"/>
      <c r="I483" s="161"/>
      <c r="J483" s="161"/>
      <c r="K483" s="161"/>
      <c r="L483" s="161"/>
      <c r="M483" s="161"/>
      <c r="N483" s="35"/>
      <c r="O483" s="35"/>
      <c r="P483" s="35"/>
      <c r="Q483" s="35"/>
      <c r="R483" s="35"/>
      <c r="S483" s="35"/>
      <c r="T483" s="35"/>
    </row>
    <row r="484" spans="1:20">
      <c r="A484" s="35"/>
      <c r="B484" s="35"/>
      <c r="C484" s="35"/>
      <c r="D484" s="35"/>
      <c r="E484" s="35"/>
      <c r="F484" s="35"/>
      <c r="G484" s="343"/>
      <c r="H484" s="343"/>
      <c r="I484" s="161"/>
      <c r="J484" s="161"/>
      <c r="K484" s="161"/>
      <c r="L484" s="161"/>
      <c r="M484" s="161"/>
      <c r="N484" s="35"/>
      <c r="O484" s="35"/>
      <c r="P484" s="35"/>
      <c r="Q484" s="35"/>
      <c r="R484" s="35"/>
      <c r="S484" s="35"/>
      <c r="T484" s="35"/>
    </row>
    <row r="485" spans="1:20">
      <c r="A485" s="35"/>
      <c r="B485" s="35"/>
      <c r="C485" s="35"/>
      <c r="D485" s="35"/>
      <c r="E485" s="35"/>
      <c r="F485" s="35"/>
      <c r="G485" s="343"/>
      <c r="H485" s="343"/>
      <c r="I485" s="161"/>
      <c r="J485" s="161"/>
      <c r="K485" s="161"/>
      <c r="L485" s="161"/>
      <c r="M485" s="161"/>
      <c r="N485" s="35"/>
      <c r="O485" s="35"/>
      <c r="P485" s="35"/>
      <c r="Q485" s="35"/>
      <c r="R485" s="35"/>
      <c r="S485" s="35"/>
      <c r="T485" s="35"/>
    </row>
    <row r="486" spans="1:20">
      <c r="A486" s="35"/>
      <c r="B486" s="35"/>
      <c r="C486" s="35"/>
      <c r="D486" s="35"/>
      <c r="E486" s="35"/>
      <c r="F486" s="35"/>
      <c r="G486" s="343"/>
      <c r="H486" s="343"/>
      <c r="I486" s="161"/>
      <c r="J486" s="161"/>
      <c r="K486" s="161"/>
      <c r="L486" s="161"/>
      <c r="M486" s="161"/>
      <c r="N486" s="35"/>
      <c r="O486" s="35"/>
      <c r="P486" s="35"/>
      <c r="Q486" s="35"/>
      <c r="R486" s="35"/>
      <c r="S486" s="35"/>
      <c r="T486" s="35"/>
    </row>
    <row r="487" spans="1:20">
      <c r="A487" s="35"/>
      <c r="B487" s="35"/>
      <c r="C487" s="35"/>
      <c r="D487" s="35"/>
      <c r="E487" s="35"/>
      <c r="F487" s="35"/>
      <c r="G487" s="343"/>
      <c r="H487" s="343"/>
      <c r="I487" s="161"/>
      <c r="J487" s="161"/>
      <c r="K487" s="161"/>
      <c r="L487" s="161"/>
      <c r="M487" s="161"/>
      <c r="N487" s="35"/>
      <c r="O487" s="35"/>
      <c r="P487" s="35"/>
      <c r="Q487" s="35"/>
      <c r="R487" s="35"/>
      <c r="S487" s="35"/>
      <c r="T487" s="35"/>
    </row>
    <row r="488" spans="1:20">
      <c r="A488" s="35"/>
      <c r="B488" s="35"/>
      <c r="C488" s="35"/>
      <c r="D488" s="35"/>
      <c r="E488" s="35"/>
      <c r="F488" s="35"/>
      <c r="G488" s="343"/>
      <c r="H488" s="343"/>
      <c r="I488" s="161"/>
      <c r="J488" s="161"/>
      <c r="K488" s="161"/>
      <c r="L488" s="161"/>
      <c r="M488" s="161"/>
      <c r="N488" s="35"/>
      <c r="O488" s="35"/>
      <c r="P488" s="35"/>
      <c r="Q488" s="35"/>
      <c r="R488" s="35"/>
      <c r="S488" s="35"/>
      <c r="T488" s="35"/>
    </row>
    <row r="489" spans="1:20">
      <c r="A489" s="35"/>
      <c r="B489" s="35"/>
      <c r="C489" s="35"/>
      <c r="D489" s="35"/>
      <c r="E489" s="35"/>
      <c r="F489" s="35"/>
      <c r="G489" s="343"/>
      <c r="H489" s="343"/>
      <c r="I489" s="161"/>
      <c r="J489" s="161"/>
      <c r="K489" s="161"/>
      <c r="L489" s="161"/>
      <c r="M489" s="161"/>
      <c r="N489" s="35"/>
      <c r="O489" s="35"/>
      <c r="P489" s="35"/>
      <c r="Q489" s="35"/>
      <c r="R489" s="35"/>
      <c r="S489" s="35"/>
      <c r="T489" s="35"/>
    </row>
    <row r="490" spans="1:20">
      <c r="A490" s="35"/>
      <c r="B490" s="35"/>
      <c r="C490" s="35"/>
      <c r="D490" s="35"/>
      <c r="E490" s="35"/>
      <c r="F490" s="35"/>
      <c r="G490" s="343"/>
      <c r="H490" s="343"/>
      <c r="I490" s="161"/>
      <c r="J490" s="161"/>
      <c r="K490" s="161"/>
      <c r="L490" s="161"/>
      <c r="M490" s="161"/>
      <c r="N490" s="35"/>
      <c r="O490" s="35"/>
      <c r="P490" s="35"/>
      <c r="Q490" s="35"/>
      <c r="R490" s="35"/>
      <c r="S490" s="35"/>
      <c r="T490" s="35"/>
    </row>
    <row r="491" spans="1:20">
      <c r="A491" s="35"/>
      <c r="B491" s="35"/>
      <c r="C491" s="35"/>
      <c r="D491" s="35"/>
      <c r="E491" s="35"/>
      <c r="F491" s="35"/>
      <c r="G491" s="343"/>
      <c r="H491" s="343"/>
      <c r="I491" s="161"/>
      <c r="J491" s="161"/>
      <c r="K491" s="161"/>
      <c r="L491" s="161"/>
      <c r="M491" s="161"/>
      <c r="N491" s="35"/>
      <c r="O491" s="35"/>
      <c r="P491" s="35"/>
      <c r="Q491" s="35"/>
      <c r="R491" s="35"/>
      <c r="S491" s="35"/>
      <c r="T491" s="35"/>
    </row>
    <row r="492" spans="1:20">
      <c r="A492" s="35"/>
      <c r="B492" s="35"/>
      <c r="C492" s="35"/>
      <c r="D492" s="35"/>
      <c r="E492" s="35"/>
      <c r="F492" s="35"/>
      <c r="G492" s="343"/>
      <c r="H492" s="343"/>
      <c r="I492" s="161"/>
      <c r="J492" s="161"/>
      <c r="K492" s="161"/>
      <c r="L492" s="161"/>
      <c r="M492" s="161"/>
      <c r="N492" s="35"/>
      <c r="O492" s="35"/>
      <c r="P492" s="35"/>
      <c r="Q492" s="35"/>
      <c r="R492" s="35"/>
      <c r="S492" s="35"/>
      <c r="T492" s="35"/>
    </row>
    <row r="493" spans="1:20">
      <c r="A493" s="35"/>
      <c r="B493" s="35"/>
      <c r="C493" s="35"/>
      <c r="D493" s="35"/>
      <c r="E493" s="35"/>
      <c r="F493" s="35"/>
      <c r="G493" s="343"/>
      <c r="H493" s="343"/>
      <c r="I493" s="161"/>
      <c r="J493" s="161"/>
      <c r="K493" s="161"/>
      <c r="L493" s="161"/>
      <c r="M493" s="161"/>
      <c r="N493" s="35"/>
      <c r="O493" s="35"/>
      <c r="P493" s="35"/>
      <c r="Q493" s="35"/>
      <c r="R493" s="35"/>
      <c r="S493" s="35"/>
      <c r="T493" s="35"/>
    </row>
    <row r="494" spans="1:20">
      <c r="A494" s="35"/>
      <c r="B494" s="35"/>
      <c r="C494" s="35"/>
      <c r="D494" s="35"/>
      <c r="E494" s="35"/>
      <c r="F494" s="35"/>
      <c r="G494" s="343"/>
      <c r="H494" s="343"/>
      <c r="I494" s="161"/>
      <c r="J494" s="161"/>
      <c r="K494" s="161"/>
      <c r="L494" s="161"/>
      <c r="M494" s="161"/>
      <c r="N494" s="35"/>
      <c r="O494" s="35"/>
      <c r="P494" s="35"/>
      <c r="Q494" s="35"/>
      <c r="R494" s="35"/>
      <c r="S494" s="35"/>
      <c r="T494" s="35"/>
    </row>
    <row r="495" spans="1:20">
      <c r="A495" s="35"/>
      <c r="B495" s="35"/>
      <c r="C495" s="35"/>
      <c r="D495" s="35"/>
      <c r="E495" s="35"/>
      <c r="F495" s="35"/>
      <c r="G495" s="343"/>
      <c r="H495" s="343"/>
      <c r="I495" s="161"/>
      <c r="J495" s="161"/>
      <c r="K495" s="161"/>
      <c r="L495" s="161"/>
      <c r="M495" s="161"/>
      <c r="N495" s="35"/>
      <c r="O495" s="35"/>
      <c r="P495" s="35"/>
      <c r="Q495" s="35"/>
      <c r="R495" s="35"/>
      <c r="S495" s="35"/>
      <c r="T495" s="35"/>
    </row>
    <row r="496" spans="1:20">
      <c r="A496" s="35"/>
      <c r="B496" s="35"/>
      <c r="C496" s="35"/>
      <c r="D496" s="35"/>
      <c r="E496" s="35"/>
      <c r="F496" s="35"/>
      <c r="G496" s="343"/>
      <c r="H496" s="343"/>
      <c r="I496" s="161"/>
      <c r="J496" s="161"/>
      <c r="K496" s="161"/>
      <c r="L496" s="161"/>
      <c r="M496" s="161"/>
      <c r="N496" s="35"/>
      <c r="O496" s="35"/>
      <c r="P496" s="35"/>
      <c r="Q496" s="35"/>
      <c r="R496" s="35"/>
      <c r="S496" s="35"/>
      <c r="T496" s="35"/>
    </row>
    <row r="497" spans="1:20">
      <c r="A497" s="35"/>
      <c r="B497" s="35"/>
      <c r="C497" s="35"/>
      <c r="D497" s="35"/>
      <c r="E497" s="35"/>
      <c r="F497" s="35"/>
      <c r="G497" s="343"/>
      <c r="H497" s="343"/>
      <c r="I497" s="161"/>
      <c r="J497" s="161"/>
      <c r="K497" s="161"/>
      <c r="L497" s="161"/>
      <c r="M497" s="161"/>
      <c r="N497" s="35"/>
      <c r="O497" s="35"/>
      <c r="P497" s="35"/>
      <c r="Q497" s="35"/>
      <c r="R497" s="35"/>
      <c r="S497" s="35"/>
      <c r="T497" s="35"/>
    </row>
    <row r="498" spans="1:20">
      <c r="A498" s="35"/>
      <c r="B498" s="35"/>
      <c r="C498" s="35"/>
      <c r="D498" s="35"/>
      <c r="E498" s="35"/>
      <c r="F498" s="35"/>
      <c r="G498" s="343"/>
      <c r="H498" s="343"/>
      <c r="I498" s="161"/>
      <c r="J498" s="161"/>
      <c r="K498" s="161"/>
      <c r="L498" s="161"/>
      <c r="M498" s="161"/>
      <c r="N498" s="35"/>
      <c r="O498" s="35"/>
      <c r="P498" s="35"/>
      <c r="Q498" s="35"/>
      <c r="R498" s="35"/>
      <c r="S498" s="35"/>
      <c r="T498" s="35"/>
    </row>
    <row r="499" spans="1:20">
      <c r="A499" s="35"/>
      <c r="B499" s="35"/>
      <c r="C499" s="35"/>
      <c r="D499" s="35"/>
      <c r="E499" s="35"/>
      <c r="F499" s="35"/>
      <c r="G499" s="343"/>
      <c r="H499" s="343"/>
      <c r="I499" s="161"/>
      <c r="J499" s="161"/>
      <c r="K499" s="161"/>
      <c r="L499" s="161"/>
      <c r="M499" s="161"/>
      <c r="N499" s="35"/>
      <c r="O499" s="35"/>
      <c r="P499" s="35"/>
      <c r="Q499" s="35"/>
      <c r="R499" s="35"/>
      <c r="S499" s="35"/>
      <c r="T499" s="35"/>
    </row>
    <row r="500" spans="1:20">
      <c r="A500" s="35"/>
      <c r="B500" s="35"/>
      <c r="C500" s="35"/>
      <c r="D500" s="35"/>
      <c r="E500" s="35"/>
      <c r="F500" s="35"/>
      <c r="G500" s="343"/>
      <c r="H500" s="343"/>
      <c r="I500" s="161"/>
      <c r="J500" s="161"/>
      <c r="K500" s="161"/>
      <c r="L500" s="161"/>
      <c r="M500" s="161"/>
      <c r="N500" s="35"/>
      <c r="O500" s="35"/>
      <c r="P500" s="35"/>
      <c r="Q500" s="35"/>
      <c r="R500" s="35"/>
      <c r="S500" s="35"/>
      <c r="T500" s="35"/>
    </row>
  </sheetData>
  <mergeCells count="1">
    <mergeCell ref="Y4:Z4"/>
  </mergeCells>
  <phoneticPr fontId="11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E67EC8-987E-4A23-845C-AAC48898CA70}">
  <dimension ref="A226"/>
  <sheetViews>
    <sheetView topLeftCell="A65" workbookViewId="0">
      <selection activeCell="A80" sqref="A80"/>
    </sheetView>
  </sheetViews>
  <sheetFormatPr baseColWidth="10" defaultRowHeight="15"/>
  <sheetData>
    <row r="226" ht="15.6" customHeight="1"/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W851"/>
  <sheetViews>
    <sheetView zoomScale="82" zoomScaleNormal="82" workbookViewId="0">
      <pane ySplit="9" topLeftCell="A30" activePane="bottomLeft" state="frozen"/>
      <selection pane="bottomLeft" activeCell="T39" sqref="T39"/>
    </sheetView>
  </sheetViews>
  <sheetFormatPr baseColWidth="10" defaultColWidth="11.54296875" defaultRowHeight="15"/>
  <cols>
    <col min="1" max="1" width="2.08984375" style="28" customWidth="1"/>
    <col min="2" max="2" width="6.08984375" style="28" customWidth="1"/>
    <col min="3" max="3" width="3.453125" style="28" customWidth="1"/>
    <col min="4" max="4" width="3" style="28" customWidth="1"/>
    <col min="5" max="5" width="3.54296875" style="28" customWidth="1"/>
    <col min="6" max="6" width="4" style="28" customWidth="1"/>
    <col min="7" max="7" width="10.1796875" style="28" customWidth="1"/>
    <col min="8" max="8" width="6.6328125" style="28" customWidth="1"/>
    <col min="9" max="9" width="8.54296875" style="339" customWidth="1"/>
    <col min="10" max="12" width="6.36328125" style="29" customWidth="1"/>
    <col min="13" max="13" width="2" style="29" customWidth="1"/>
    <col min="14" max="14" width="6.36328125" style="34" customWidth="1"/>
    <col min="15" max="15" width="2.26953125" style="34" customWidth="1"/>
    <col min="16" max="16" width="6.54296875" style="28" customWidth="1"/>
    <col min="17" max="17" width="2.453125" style="532" customWidth="1"/>
    <col min="18" max="18" width="6.36328125" style="29" customWidth="1"/>
    <col min="19" max="19" width="2" style="29" customWidth="1"/>
    <col min="20" max="20" width="6.36328125" style="29" customWidth="1"/>
    <col min="21" max="21" width="1.90625" style="29" customWidth="1"/>
    <col min="22" max="22" width="7.54296875" style="28" customWidth="1"/>
    <col min="23" max="23" width="1.7265625" style="28" customWidth="1"/>
    <col min="24" max="24" width="5.08984375" style="34" customWidth="1"/>
    <col min="25" max="27" width="6.54296875" style="34" customWidth="1"/>
    <col min="28" max="28" width="5.453125" style="34" customWidth="1"/>
    <col min="29" max="29" width="7" style="27" customWidth="1"/>
    <col min="30" max="30" width="5.6328125" style="34" customWidth="1"/>
    <col min="31" max="31" width="8.08984375" style="34" customWidth="1"/>
    <col min="32" max="32" width="5.90625" style="29" customWidth="1"/>
    <col min="33" max="33" width="9.453125" style="29" customWidth="1"/>
    <col min="34" max="34" width="8.90625" style="29" customWidth="1"/>
    <col min="35" max="35" width="11.54296875" style="29"/>
    <col min="36" max="36" width="9.81640625" style="34" customWidth="1"/>
    <col min="37" max="37" width="9.1796875" style="29" customWidth="1"/>
    <col min="38" max="38" width="6.81640625" style="29" customWidth="1"/>
    <col min="39" max="39" width="9.90625" style="29" customWidth="1"/>
    <col min="40" max="40" width="10" style="28" customWidth="1"/>
    <col min="41" max="41" width="13.08984375" style="28" customWidth="1"/>
    <col min="42" max="42" width="9.36328125" style="28" customWidth="1"/>
    <col min="43" max="43" width="9.81640625" style="29" customWidth="1"/>
    <col min="44" max="44" width="9.81640625" style="28" customWidth="1"/>
    <col min="45" max="45" width="11.54296875" style="28"/>
    <col min="46" max="46" width="14" style="28" customWidth="1"/>
    <col min="47" max="47" width="12.54296875" style="28" customWidth="1"/>
    <col min="48" max="48" width="10.90625" style="28" customWidth="1"/>
    <col min="49" max="16384" width="11.54296875" style="28"/>
  </cols>
  <sheetData>
    <row r="1" spans="1:75" ht="15.6">
      <c r="A1" s="216"/>
      <c r="B1" s="216"/>
      <c r="C1" s="216"/>
      <c r="D1" s="216"/>
      <c r="E1" s="216"/>
      <c r="F1" s="216"/>
      <c r="G1" s="216"/>
      <c r="H1" s="216"/>
      <c r="I1" s="349"/>
      <c r="J1" s="217"/>
      <c r="K1" s="217"/>
      <c r="L1" s="217"/>
      <c r="M1" s="217"/>
      <c r="N1" s="218"/>
      <c r="O1" s="218"/>
      <c r="P1" s="216"/>
      <c r="Q1" s="531"/>
      <c r="R1" s="217"/>
      <c r="S1" s="217"/>
      <c r="T1" s="217"/>
      <c r="U1" s="217"/>
      <c r="V1" s="216"/>
      <c r="W1" s="216"/>
      <c r="X1" s="218"/>
      <c r="Y1" s="218"/>
      <c r="Z1" s="218"/>
      <c r="AA1" s="218"/>
      <c r="AB1" s="218"/>
      <c r="AC1" s="216"/>
      <c r="AD1" s="218"/>
      <c r="AE1" s="218"/>
      <c r="AF1" s="217"/>
      <c r="AG1" s="216"/>
      <c r="AH1" s="219"/>
      <c r="AJ1" s="29"/>
      <c r="AK1" s="27"/>
      <c r="AL1" s="220"/>
      <c r="AM1" s="28"/>
      <c r="AQ1" s="28"/>
    </row>
    <row r="2" spans="1:75" s="225" customFormat="1" ht="31.8">
      <c r="A2" s="221"/>
      <c r="B2" s="221"/>
      <c r="C2" s="221"/>
      <c r="D2" s="222" t="s">
        <v>657</v>
      </c>
      <c r="E2" s="222"/>
      <c r="F2" s="221"/>
      <c r="G2" s="221"/>
      <c r="H2" s="221"/>
      <c r="I2" s="350"/>
      <c r="J2" s="223"/>
      <c r="K2" s="223"/>
      <c r="L2" s="223"/>
      <c r="M2" s="223"/>
      <c r="N2" s="224"/>
      <c r="O2" s="224"/>
      <c r="P2" s="221"/>
      <c r="Q2" s="221"/>
      <c r="R2" s="223"/>
      <c r="S2" s="223"/>
      <c r="T2" s="223"/>
      <c r="U2" s="223"/>
      <c r="V2" s="221"/>
      <c r="W2" s="221"/>
      <c r="X2" s="224"/>
      <c r="Y2" s="224"/>
      <c r="Z2" s="224"/>
      <c r="AA2" s="224"/>
      <c r="AB2" s="224"/>
      <c r="AC2" s="221"/>
      <c r="AD2" s="224"/>
      <c r="AE2" s="224"/>
      <c r="AF2" s="223"/>
      <c r="AG2" s="221"/>
      <c r="AH2" s="219"/>
      <c r="AI2" s="29"/>
      <c r="AJ2" s="29"/>
      <c r="AK2" s="27"/>
      <c r="AL2" s="220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I2" s="232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</row>
    <row r="3" spans="1:75" ht="19.8">
      <c r="A3" s="216"/>
      <c r="B3" s="216"/>
      <c r="C3" s="216"/>
      <c r="D3" s="216"/>
      <c r="E3" s="216"/>
      <c r="F3" s="216"/>
      <c r="G3" s="216"/>
      <c r="H3" s="216"/>
      <c r="I3" s="349"/>
      <c r="J3" s="217"/>
      <c r="K3" s="217"/>
      <c r="L3" s="217"/>
      <c r="M3" s="217"/>
      <c r="N3" s="218"/>
      <c r="O3" s="218"/>
      <c r="P3" s="216"/>
      <c r="Q3" s="531"/>
      <c r="R3" s="217"/>
      <c r="S3" s="217"/>
      <c r="T3" s="217"/>
      <c r="U3" s="217"/>
      <c r="V3" s="216"/>
      <c r="W3" s="216"/>
      <c r="X3" s="218"/>
      <c r="Y3" s="218"/>
      <c r="Z3" s="218"/>
      <c r="AA3" s="218"/>
      <c r="AB3" s="218"/>
      <c r="AC3" s="216"/>
      <c r="AD3" s="218"/>
      <c r="AE3" s="218"/>
      <c r="AF3" s="217"/>
      <c r="AG3" s="216"/>
      <c r="AH3" s="219"/>
      <c r="AJ3" s="29"/>
      <c r="AK3" s="27"/>
      <c r="AL3" s="220"/>
      <c r="AM3" s="28"/>
      <c r="AQ3" s="28"/>
      <c r="BI3" s="232"/>
    </row>
    <row r="4" spans="1:75" s="232" customFormat="1" ht="19.8">
      <c r="A4" s="226"/>
      <c r="B4" s="226"/>
      <c r="C4" s="226"/>
      <c r="D4" s="226"/>
      <c r="E4" s="226"/>
      <c r="F4" s="226"/>
      <c r="G4" s="227" t="s">
        <v>5</v>
      </c>
      <c r="H4" s="227"/>
      <c r="I4" s="351">
        <f>+År!Q2</f>
        <v>49</v>
      </c>
      <c r="J4" s="229"/>
      <c r="K4" s="229"/>
      <c r="L4" s="229"/>
      <c r="M4" s="229"/>
      <c r="N4" s="230"/>
      <c r="O4" s="230"/>
      <c r="P4" s="226"/>
      <c r="Q4" s="226"/>
      <c r="R4" s="229"/>
      <c r="S4" s="229"/>
      <c r="T4" s="229"/>
      <c r="U4" s="229"/>
      <c r="V4" s="227" t="s">
        <v>425</v>
      </c>
      <c r="W4" s="226"/>
      <c r="X4" s="230"/>
      <c r="Y4" s="230"/>
      <c r="Z4" s="230"/>
      <c r="AA4" s="577">
        <f>+I11+I39+I67+I95+I123+I151+I179+I206+I234+I262+I290+I318+I346+I374+I402</f>
        <v>43771</v>
      </c>
      <c r="AB4" s="561"/>
      <c r="AC4" s="218"/>
      <c r="AD4" s="230"/>
      <c r="AE4" s="230"/>
      <c r="AF4" s="230"/>
      <c r="AG4" s="217"/>
      <c r="AH4" s="219"/>
      <c r="AI4" s="29"/>
      <c r="AJ4" s="27"/>
      <c r="AK4" s="219"/>
      <c r="AL4" s="29"/>
      <c r="AM4" s="29"/>
      <c r="AN4" s="27"/>
      <c r="AO4" s="220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31"/>
      <c r="BE4" s="231"/>
      <c r="BI4" s="28"/>
      <c r="BJ4" s="28"/>
      <c r="BK4" s="28"/>
      <c r="BL4" s="28"/>
      <c r="BM4" s="28"/>
      <c r="BN4" s="28"/>
      <c r="BO4" s="28"/>
      <c r="BP4" s="28"/>
      <c r="BQ4" s="28"/>
      <c r="BR4" s="28"/>
      <c r="BS4" s="28"/>
      <c r="BT4" s="28"/>
      <c r="BU4" s="28"/>
      <c r="BV4" s="28"/>
    </row>
    <row r="5" spans="1:75" ht="19.8">
      <c r="A5" s="216"/>
      <c r="B5" s="216"/>
      <c r="C5" s="216"/>
      <c r="D5" s="216"/>
      <c r="E5" s="216"/>
      <c r="F5" s="216"/>
      <c r="G5" s="216"/>
      <c r="H5" s="216"/>
      <c r="I5" s="349"/>
      <c r="J5" s="217" t="s">
        <v>454</v>
      </c>
      <c r="K5" s="217"/>
      <c r="L5" s="217"/>
      <c r="M5" s="217"/>
      <c r="N5" s="218"/>
      <c r="O5" s="218"/>
      <c r="P5" s="216"/>
      <c r="Q5" s="531"/>
      <c r="R5" s="217"/>
      <c r="S5" s="217"/>
      <c r="T5" s="217"/>
      <c r="U5" s="217"/>
      <c r="V5" s="216"/>
      <c r="W5" s="216"/>
      <c r="X5" s="218"/>
      <c r="Y5" s="218"/>
      <c r="Z5" s="218"/>
      <c r="AA5" s="218"/>
      <c r="AB5" s="218"/>
      <c r="AC5" s="216"/>
      <c r="AD5" s="218"/>
      <c r="AE5" s="218"/>
      <c r="AF5" s="217"/>
      <c r="AG5" s="216"/>
      <c r="AH5" s="219"/>
      <c r="AJ5" s="29"/>
      <c r="AK5" s="27"/>
      <c r="AL5" s="220"/>
      <c r="AM5" s="28"/>
      <c r="AQ5" s="28"/>
      <c r="BI5" s="232"/>
    </row>
    <row r="6" spans="1:75" ht="19.8">
      <c r="A6" s="216"/>
      <c r="B6" s="216"/>
      <c r="C6" s="216"/>
      <c r="D6" s="216"/>
      <c r="E6" s="216"/>
      <c r="F6" s="216"/>
      <c r="G6" s="216"/>
      <c r="H6" s="216"/>
      <c r="I6" s="349"/>
      <c r="J6" s="217"/>
      <c r="K6" s="217"/>
      <c r="L6" s="217"/>
      <c r="M6" s="217"/>
      <c r="N6" s="218"/>
      <c r="O6" s="218"/>
      <c r="P6" s="216"/>
      <c r="Q6" s="531"/>
      <c r="R6" s="217"/>
      <c r="S6" s="217"/>
      <c r="T6" s="217"/>
      <c r="U6" s="217"/>
      <c r="V6" s="216"/>
      <c r="W6" s="216"/>
      <c r="X6" s="218"/>
      <c r="Y6" s="218"/>
      <c r="Z6" s="218"/>
      <c r="AA6" s="218"/>
      <c r="AB6" s="218"/>
      <c r="AC6" s="216"/>
      <c r="AD6" s="218"/>
      <c r="AE6" s="218"/>
      <c r="AF6" s="217"/>
      <c r="AG6" s="216"/>
      <c r="AH6" s="219"/>
      <c r="AJ6" s="29"/>
      <c r="AK6" s="27"/>
      <c r="AL6" s="220"/>
      <c r="AM6" s="28"/>
      <c r="AQ6" s="28"/>
      <c r="BI6" s="232"/>
    </row>
    <row r="7" spans="1:75" ht="19.8">
      <c r="A7" s="216"/>
      <c r="B7" s="216"/>
      <c r="C7" s="216"/>
      <c r="D7" s="216"/>
      <c r="E7" s="216"/>
      <c r="F7" s="216"/>
      <c r="G7" s="216"/>
      <c r="H7" s="234" t="s">
        <v>2</v>
      </c>
      <c r="I7" s="349"/>
      <c r="J7" s="217"/>
      <c r="K7" s="233" t="s">
        <v>569</v>
      </c>
      <c r="L7" s="217"/>
      <c r="M7" s="217"/>
      <c r="N7" s="218"/>
      <c r="O7" s="218"/>
      <c r="P7" s="217"/>
      <c r="Q7" s="217"/>
      <c r="R7" s="217"/>
      <c r="S7" s="217"/>
      <c r="T7" s="217"/>
      <c r="U7" s="217"/>
      <c r="V7" s="234" t="s">
        <v>22</v>
      </c>
      <c r="W7" s="217"/>
      <c r="X7" s="218" t="s">
        <v>403</v>
      </c>
      <c r="Y7" s="218" t="s">
        <v>403</v>
      </c>
      <c r="Z7" s="218" t="s">
        <v>403</v>
      </c>
      <c r="AA7" s="218" t="s">
        <v>403</v>
      </c>
      <c r="AB7" s="235" t="s">
        <v>426</v>
      </c>
      <c r="AC7" s="216"/>
      <c r="AD7" s="235" t="s">
        <v>538</v>
      </c>
      <c r="AE7" s="235" t="s">
        <v>43</v>
      </c>
      <c r="AF7" s="233" t="s">
        <v>8</v>
      </c>
      <c r="AG7" s="216"/>
      <c r="AH7" s="219"/>
      <c r="AJ7" s="29"/>
      <c r="AK7" s="27"/>
      <c r="AL7" s="220"/>
      <c r="AM7" s="28"/>
      <c r="AQ7" s="28"/>
      <c r="BI7" s="232"/>
    </row>
    <row r="8" spans="1:75" ht="19.8">
      <c r="A8" s="216"/>
      <c r="B8" s="216"/>
      <c r="C8" s="216"/>
      <c r="D8" s="216"/>
      <c r="E8" s="216"/>
      <c r="F8" s="234"/>
      <c r="G8" s="234"/>
      <c r="H8" s="234" t="s">
        <v>484</v>
      </c>
      <c r="I8" s="352" t="s">
        <v>2</v>
      </c>
      <c r="J8" s="233" t="s">
        <v>2</v>
      </c>
      <c r="K8" s="233" t="s">
        <v>570</v>
      </c>
      <c r="L8" s="233" t="s">
        <v>1</v>
      </c>
      <c r="M8" s="233"/>
      <c r="N8" s="235" t="s">
        <v>2</v>
      </c>
      <c r="O8" s="235"/>
      <c r="P8" s="233" t="s">
        <v>22</v>
      </c>
      <c r="Q8" s="233"/>
      <c r="R8" s="233" t="s">
        <v>22</v>
      </c>
      <c r="S8" s="233"/>
      <c r="T8" s="233" t="s">
        <v>22</v>
      </c>
      <c r="U8" s="233"/>
      <c r="V8" s="234" t="s">
        <v>486</v>
      </c>
      <c r="W8" s="233"/>
      <c r="X8" s="235" t="s">
        <v>488</v>
      </c>
      <c r="Y8" s="235" t="s">
        <v>477</v>
      </c>
      <c r="Z8" s="235" t="s">
        <v>477</v>
      </c>
      <c r="AA8" s="235" t="s">
        <v>477</v>
      </c>
      <c r="AB8" s="235"/>
      <c r="AC8" s="234" t="s">
        <v>413</v>
      </c>
      <c r="AD8" s="235" t="s">
        <v>1</v>
      </c>
      <c r="AE8" s="235" t="s">
        <v>558</v>
      </c>
      <c r="AF8" s="233" t="s">
        <v>69</v>
      </c>
      <c r="AG8" s="216"/>
      <c r="AH8" s="219"/>
      <c r="AJ8" s="29"/>
      <c r="AK8" s="27"/>
      <c r="AL8" s="220"/>
      <c r="AM8" s="28"/>
      <c r="AQ8" s="28"/>
      <c r="BI8" s="232"/>
    </row>
    <row r="9" spans="1:75" ht="19.8">
      <c r="A9" s="216"/>
      <c r="B9" s="216"/>
      <c r="C9" s="234" t="s">
        <v>0</v>
      </c>
      <c r="D9" s="234"/>
      <c r="E9" s="234" t="s">
        <v>437</v>
      </c>
      <c r="F9" s="234"/>
      <c r="G9" s="234"/>
      <c r="H9" s="53" t="s">
        <v>485</v>
      </c>
      <c r="I9" s="327" t="s">
        <v>8</v>
      </c>
      <c r="J9" s="95" t="s">
        <v>403</v>
      </c>
      <c r="K9" s="95" t="s">
        <v>571</v>
      </c>
      <c r="L9" s="95" t="s">
        <v>403</v>
      </c>
      <c r="M9" s="95"/>
      <c r="N9" s="73" t="s">
        <v>658</v>
      </c>
      <c r="O9" s="73"/>
      <c r="P9" s="95" t="s">
        <v>44</v>
      </c>
      <c r="Q9" s="95"/>
      <c r="R9" s="95" t="s">
        <v>658</v>
      </c>
      <c r="S9" s="95"/>
      <c r="T9" s="95" t="s">
        <v>662</v>
      </c>
      <c r="U9" s="95"/>
      <c r="V9" s="53" t="s">
        <v>414</v>
      </c>
      <c r="W9" s="95"/>
      <c r="X9" s="73" t="s">
        <v>489</v>
      </c>
      <c r="Y9" s="73" t="s">
        <v>559</v>
      </c>
      <c r="Z9" s="73" t="s">
        <v>560</v>
      </c>
      <c r="AA9" s="73" t="s">
        <v>561</v>
      </c>
      <c r="AB9" s="73" t="s">
        <v>1</v>
      </c>
      <c r="AC9" s="53" t="s">
        <v>414</v>
      </c>
      <c r="AD9" s="73" t="s">
        <v>509</v>
      </c>
      <c r="AE9" s="73" t="s">
        <v>44</v>
      </c>
      <c r="AF9" s="95" t="s">
        <v>540</v>
      </c>
      <c r="AG9" s="216"/>
      <c r="AH9" s="219"/>
      <c r="AJ9" s="29"/>
      <c r="AK9" s="27"/>
      <c r="AL9" s="220"/>
      <c r="AM9" s="28"/>
      <c r="AQ9" s="28"/>
      <c r="BI9" s="232"/>
    </row>
    <row r="10" spans="1:75" ht="19.05" customHeight="1">
      <c r="A10" s="216"/>
      <c r="B10" s="216"/>
      <c r="C10" s="234"/>
      <c r="D10" s="234"/>
      <c r="E10" s="234"/>
      <c r="F10" s="234"/>
      <c r="G10" s="234"/>
      <c r="H10" s="53"/>
      <c r="I10" s="327"/>
      <c r="J10" s="95"/>
      <c r="K10" s="95"/>
      <c r="L10" s="95"/>
      <c r="M10" s="95"/>
      <c r="N10" s="73"/>
      <c r="O10" s="73"/>
      <c r="P10" s="95"/>
      <c r="Q10" s="95"/>
      <c r="R10" s="95"/>
      <c r="S10" s="95"/>
      <c r="T10" s="95"/>
      <c r="U10" s="95"/>
      <c r="V10" s="53"/>
      <c r="W10" s="95"/>
      <c r="X10" s="73"/>
      <c r="Y10" s="73"/>
      <c r="Z10" s="73"/>
      <c r="AA10" s="73"/>
      <c r="AB10" s="73"/>
      <c r="AC10" s="53"/>
      <c r="AD10" s="73"/>
      <c r="AE10" s="73"/>
      <c r="AF10" s="95"/>
      <c r="AG10" s="216"/>
      <c r="AH10" s="219"/>
      <c r="AJ10" s="29"/>
      <c r="AK10" s="27"/>
      <c r="AL10" s="220"/>
      <c r="AM10" s="28"/>
      <c r="AQ10" s="28"/>
      <c r="BI10" s="232"/>
    </row>
    <row r="11" spans="1:75" ht="19.05" customHeight="1">
      <c r="A11" s="216"/>
      <c r="B11" s="216"/>
      <c r="C11" s="216"/>
      <c r="D11" s="258" t="str">
        <f>+D22</f>
        <v>P-</v>
      </c>
      <c r="E11" s="216"/>
      <c r="F11" s="216"/>
      <c r="G11" s="216"/>
      <c r="H11" s="216"/>
      <c r="I11" s="340">
        <f>SUM(I13:I37)</f>
        <v>103</v>
      </c>
      <c r="J11" s="260"/>
      <c r="K11" s="260"/>
      <c r="L11" s="260"/>
      <c r="M11" s="95"/>
      <c r="N11" s="536">
        <f>SUM(N13:N37)</f>
        <v>103</v>
      </c>
      <c r="O11" s="501"/>
      <c r="P11" s="262">
        <f>+Klasse!M11</f>
        <v>7.4466019417475708</v>
      </c>
      <c r="Q11" s="95"/>
      <c r="R11" s="262">
        <f>+Klasse!P11</f>
        <v>90.546601941747582</v>
      </c>
      <c r="S11" s="95"/>
      <c r="T11" s="546">
        <f>+Klasse!R11</f>
        <v>9.8974577355092404</v>
      </c>
      <c r="U11" s="95"/>
      <c r="V11" s="261"/>
      <c r="W11" s="95"/>
      <c r="X11" s="218"/>
      <c r="Y11" s="218"/>
      <c r="Z11" s="218"/>
      <c r="AA11" s="218"/>
      <c r="AB11" s="218"/>
      <c r="AC11" s="216"/>
      <c r="AD11" s="218"/>
      <c r="AE11" s="218"/>
      <c r="AF11" s="218"/>
      <c r="AG11" s="218"/>
      <c r="AH11" s="219"/>
      <c r="AJ11" s="29"/>
      <c r="AK11" s="27"/>
      <c r="AL11" s="220"/>
      <c r="AM11" s="28"/>
      <c r="AQ11" s="28"/>
      <c r="BI11" s="232"/>
    </row>
    <row r="12" spans="1:75" s="532" customFormat="1" ht="19.05" customHeight="1">
      <c r="A12" s="531"/>
      <c r="B12" s="531"/>
      <c r="C12" s="531"/>
      <c r="D12" s="258"/>
      <c r="E12" s="531"/>
      <c r="F12" s="531"/>
      <c r="G12" s="531"/>
      <c r="H12" s="531"/>
      <c r="I12" s="531"/>
      <c r="J12" s="531"/>
      <c r="K12" s="531"/>
      <c r="L12" s="531"/>
      <c r="M12" s="531"/>
      <c r="N12" s="531"/>
      <c r="O12" s="531"/>
      <c r="P12" s="531"/>
      <c r="Q12" s="531"/>
      <c r="R12" s="531"/>
      <c r="S12" s="531"/>
      <c r="T12" s="531"/>
      <c r="U12" s="531"/>
      <c r="V12" s="531"/>
      <c r="W12" s="531"/>
      <c r="X12" s="531"/>
      <c r="Y12" s="531"/>
      <c r="Z12" s="531"/>
      <c r="AA12" s="531"/>
      <c r="AB12" s="531"/>
      <c r="AC12" s="531"/>
      <c r="AD12" s="531"/>
      <c r="AE12" s="531"/>
      <c r="AF12" s="218"/>
      <c r="AG12" s="218"/>
      <c r="AH12" s="219"/>
      <c r="AI12" s="29"/>
      <c r="AJ12" s="29"/>
      <c r="AK12" s="27"/>
      <c r="AL12" s="220"/>
      <c r="BI12" s="232"/>
    </row>
    <row r="13" spans="1:75" ht="15" customHeight="1">
      <c r="A13" s="216"/>
      <c r="B13" s="287">
        <f>+'Ark1'!C1733</f>
        <v>2024</v>
      </c>
      <c r="C13" s="236">
        <f>+'Ark1'!L1733</f>
        <v>1</v>
      </c>
      <c r="D13" s="236" t="str">
        <f>VLOOKUP(C13,Klasse!$C$11:$D$27,2)</f>
        <v>P-</v>
      </c>
      <c r="E13" s="236">
        <f>+'Ark1'!H1733</f>
        <v>1</v>
      </c>
      <c r="F13" s="236">
        <f>+'Ark1'!J1733</f>
        <v>103</v>
      </c>
      <c r="G13" s="236" t="str">
        <f>VLOOKUP(F13,RNR!$A$1:$B$25,2)</f>
        <v>Rudshøgda</v>
      </c>
      <c r="H13" s="236" t="str">
        <f>+IF(I13=0,"",'Ark1'!Q1733)</f>
        <v/>
      </c>
      <c r="I13" s="353">
        <f>+'Ark1'!R1733</f>
        <v>0</v>
      </c>
      <c r="J13" s="237" t="str">
        <f>+IF(I13=0,"",'Ark1'!AG1733)</f>
        <v/>
      </c>
      <c r="K13" s="264">
        <f t="shared" ref="K13:K20" si="0">100*I13/$I$11</f>
        <v>0</v>
      </c>
      <c r="L13" s="237" t="str">
        <f>+IF(I13=0,"",'Ark1'!AH1733)</f>
        <v/>
      </c>
      <c r="M13" s="95"/>
      <c r="N13" s="502">
        <f>+'Ark1'!AI1733</f>
        <v>0</v>
      </c>
      <c r="O13" s="234"/>
      <c r="P13" s="32" t="str">
        <f>+IF(I13=0,"",'Ark1'!U1733)</f>
        <v/>
      </c>
      <c r="Q13" s="95"/>
      <c r="R13" s="503" t="str">
        <f>+IF(N13=0,"",'Ark1'!AJ1733)</f>
        <v/>
      </c>
      <c r="S13" s="95"/>
      <c r="T13" s="503" t="str">
        <f>+IF(N13=0,"",'Ark1'!AK1733)</f>
        <v/>
      </c>
      <c r="U13" s="95"/>
      <c r="V13" s="238" t="str">
        <f>+IF(I13=0,"",'Ark1'!T1733)</f>
        <v/>
      </c>
      <c r="W13" s="95"/>
      <c r="X13" s="239" t="str">
        <f>+IF(I13=0,"",'Ark1'!W1733)</f>
        <v/>
      </c>
      <c r="Y13" s="239" t="str">
        <f>+IF(I13=0,"",'Ark1'!X1733)</f>
        <v/>
      </c>
      <c r="Z13" s="239" t="str">
        <f>+IF(I13=0,"",'Ark1'!Y1733)</f>
        <v/>
      </c>
      <c r="AA13" s="239" t="str">
        <f>+IF(I13=0,"",'Ark1'!Z1733)</f>
        <v/>
      </c>
      <c r="AB13" s="237" t="str">
        <f>+IF(I13=0,"",'Ark1'!AA1733)</f>
        <v/>
      </c>
      <c r="AC13" s="238" t="str">
        <f>+IF(I13=0,"",'Ark1'!AC1733)</f>
        <v/>
      </c>
      <c r="AD13" s="239" t="str">
        <f>+IF(I13=0,"",'Ark1'!AE1733)</f>
        <v/>
      </c>
      <c r="AE13" s="239" t="str">
        <f t="shared" ref="AE13:AE20" si="1">IF(I13=0,"",P13/C13)</f>
        <v/>
      </c>
      <c r="AF13" s="237" t="str">
        <f t="shared" ref="AF13:AF20" si="2">IF(I13=0,"",I13/H13)</f>
        <v/>
      </c>
      <c r="AG13" s="216"/>
      <c r="AH13" s="219"/>
      <c r="AJ13" s="29"/>
      <c r="AK13" s="27"/>
      <c r="AL13" s="220"/>
      <c r="AM13" s="28"/>
      <c r="AQ13" s="28"/>
      <c r="BI13" s="232"/>
    </row>
    <row r="14" spans="1:75" ht="15" customHeight="1">
      <c r="A14" s="216"/>
      <c r="B14" s="287">
        <f>+'Ark1'!C1734</f>
        <v>2024</v>
      </c>
      <c r="C14" s="236">
        <f>+'Ark1'!L1734</f>
        <v>1</v>
      </c>
      <c r="D14" s="236" t="str">
        <f>VLOOKUP(C14,Klasse!$C$11:$D$27,2)</f>
        <v>P-</v>
      </c>
      <c r="E14" s="236">
        <f>+'Ark1'!H1734</f>
        <v>2</v>
      </c>
      <c r="F14" s="236">
        <f>+'Ark1'!J1734</f>
        <v>106</v>
      </c>
      <c r="G14" s="236" t="str">
        <f>VLOOKUP(F14,RNR!$A$1:$B$25,2)</f>
        <v>Furuseth</v>
      </c>
      <c r="H14" s="236" t="str">
        <f>+IF(I14=0,"",'Ark1'!Q1734)</f>
        <v/>
      </c>
      <c r="I14" s="353">
        <f>+'Ark1'!R1734</f>
        <v>0</v>
      </c>
      <c r="J14" s="237" t="str">
        <f>+IF(I14=0,"",'Ark1'!AG1734)</f>
        <v/>
      </c>
      <c r="K14" s="264">
        <f t="shared" si="0"/>
        <v>0</v>
      </c>
      <c r="L14" s="237" t="str">
        <f>+IF(I14=0,"",'Ark1'!AH1734)</f>
        <v/>
      </c>
      <c r="M14" s="95"/>
      <c r="N14" s="502">
        <f>+'Ark1'!AI1734</f>
        <v>0</v>
      </c>
      <c r="O14" s="234"/>
      <c r="P14" s="32" t="str">
        <f>+IF(I14=0,"",'Ark1'!U1734)</f>
        <v/>
      </c>
      <c r="Q14" s="95"/>
      <c r="R14" s="503" t="str">
        <f>+IF(N14=0,"",'Ark1'!AJ1734)</f>
        <v/>
      </c>
      <c r="S14" s="95"/>
      <c r="T14" s="503" t="str">
        <f>+IF(N14=0,"",'Ark1'!AK1734)</f>
        <v/>
      </c>
      <c r="U14" s="95"/>
      <c r="V14" s="238" t="str">
        <f>+IF(I14=0,"",'Ark1'!T1734)</f>
        <v/>
      </c>
      <c r="W14" s="95"/>
      <c r="X14" s="239" t="str">
        <f>+IF(I14=0,"",'Ark1'!W1734)</f>
        <v/>
      </c>
      <c r="Y14" s="239" t="str">
        <f>+IF(I14=0,"",'Ark1'!X1734)</f>
        <v/>
      </c>
      <c r="Z14" s="239" t="str">
        <f>+IF(I14=0,"",'Ark1'!Y1734)</f>
        <v/>
      </c>
      <c r="AA14" s="239" t="str">
        <f>+IF(I14=0,"",'Ark1'!Z1734)</f>
        <v/>
      </c>
      <c r="AB14" s="237" t="str">
        <f>+IF(I14=0,"",'Ark1'!AA1734)</f>
        <v/>
      </c>
      <c r="AC14" s="238" t="str">
        <f>+IF(I14=0,"",'Ark1'!AC1734)</f>
        <v/>
      </c>
      <c r="AD14" s="239" t="str">
        <f>+IF(I14=0,"",'Ark1'!AE1734)</f>
        <v/>
      </c>
      <c r="AE14" s="239" t="str">
        <f t="shared" si="1"/>
        <v/>
      </c>
      <c r="AF14" s="237" t="str">
        <f t="shared" si="2"/>
        <v/>
      </c>
      <c r="AG14" s="216"/>
      <c r="AH14" s="219"/>
      <c r="AJ14" s="29"/>
      <c r="AK14" s="27"/>
      <c r="AL14" s="220"/>
      <c r="AM14" s="28"/>
      <c r="AQ14" s="28"/>
      <c r="BI14" s="232"/>
    </row>
    <row r="15" spans="1:75" ht="15" customHeight="1">
      <c r="A15" s="216"/>
      <c r="B15" s="287">
        <f>+'Ark1'!C1735</f>
        <v>2024</v>
      </c>
      <c r="C15" s="236">
        <f>+'Ark1'!L1735</f>
        <v>1</v>
      </c>
      <c r="D15" s="236" t="str">
        <f>VLOOKUP(C15,Klasse!$C$11:$D$27,2)</f>
        <v>P-</v>
      </c>
      <c r="E15" s="236">
        <f>+'Ark1'!H1735</f>
        <v>1</v>
      </c>
      <c r="F15" s="236">
        <f>+'Ark1'!J1735</f>
        <v>110</v>
      </c>
      <c r="G15" s="236" t="str">
        <f>VLOOKUP(F15,RNR!$A$1:$B$25,2)</f>
        <v>Gol</v>
      </c>
      <c r="H15" s="236">
        <f>+IF(I15=0,"",'Ark1'!Q1735)</f>
        <v>1</v>
      </c>
      <c r="I15" s="353">
        <f>+'Ark1'!R1735</f>
        <v>1</v>
      </c>
      <c r="J15" s="237">
        <f>+IF(I15=0,"",'Ark1'!AG1735)</f>
        <v>9.1186412836460062E-3</v>
      </c>
      <c r="K15" s="264">
        <f t="shared" si="0"/>
        <v>0.970873786407767</v>
      </c>
      <c r="L15" s="237">
        <f>+IF(I15=0,"",'Ark1'!AH1735)</f>
        <v>0</v>
      </c>
      <c r="M15" s="95"/>
      <c r="N15" s="502">
        <f>+'Ark1'!AI1735</f>
        <v>1</v>
      </c>
      <c r="O15" s="234"/>
      <c r="P15" s="32">
        <f>+IF(I15=0,"",'Ark1'!U1735)</f>
        <v>14.1</v>
      </c>
      <c r="Q15" s="95"/>
      <c r="R15" s="503">
        <f>+IF(N15=0,"",'Ark1'!AJ1735)</f>
        <v>103.9</v>
      </c>
      <c r="S15" s="95"/>
      <c r="T15" s="503">
        <f>+IF(N15=0,"",'Ark1'!AK1735)</f>
        <v>12.571076521168976</v>
      </c>
      <c r="U15" s="95"/>
      <c r="V15" s="238">
        <f>+IF(I15=0,"",'Ark1'!T1735)</f>
        <v>2</v>
      </c>
      <c r="W15" s="95"/>
      <c r="X15" s="239">
        <f>+IF(I15=0,"",'Ark1'!W1735)</f>
        <v>0</v>
      </c>
      <c r="Y15" s="239">
        <f>+IF(I15=0,"",'Ark1'!X1735)</f>
        <v>0</v>
      </c>
      <c r="Z15" s="239">
        <f>+IF(I15=0,"",'Ark1'!Y1735)</f>
        <v>0</v>
      </c>
      <c r="AA15" s="239">
        <f>+IF(I15=0,"",'Ark1'!Z1735)</f>
        <v>0</v>
      </c>
      <c r="AB15" s="237">
        <f>+IF(I15=0,"",'Ark1'!AA1735)</f>
        <v>0</v>
      </c>
      <c r="AC15" s="238">
        <f>+IF(I15=0,"",'Ark1'!AC1735)</f>
        <v>0</v>
      </c>
      <c r="AD15" s="239">
        <f>+IF(I15=0,"",'Ark1'!AE1735)</f>
        <v>0</v>
      </c>
      <c r="AE15" s="239">
        <f t="shared" si="1"/>
        <v>14.1</v>
      </c>
      <c r="AF15" s="237">
        <f t="shared" si="2"/>
        <v>1</v>
      </c>
      <c r="AG15" s="216"/>
      <c r="AH15" s="219"/>
      <c r="AJ15" s="29"/>
      <c r="AK15" s="27"/>
      <c r="AL15" s="220"/>
      <c r="AM15" s="28"/>
      <c r="AQ15" s="28"/>
      <c r="BI15" s="232"/>
    </row>
    <row r="16" spans="1:75" s="535" customFormat="1" ht="15" customHeight="1">
      <c r="A16" s="534"/>
      <c r="B16" s="287">
        <f>+'Ark1'!C1736</f>
        <v>2024</v>
      </c>
      <c r="C16" s="236">
        <f>+'Ark1'!L1736</f>
        <v>1</v>
      </c>
      <c r="D16" s="236" t="str">
        <f>VLOOKUP(C16,Klasse!$C$11:$D$27,2)</f>
        <v>P-</v>
      </c>
      <c r="E16" s="236">
        <f>+'Ark1'!H1736</f>
        <v>1</v>
      </c>
      <c r="F16" s="236">
        <f>+'Ark1'!J1736</f>
        <v>111</v>
      </c>
      <c r="G16" s="236" t="str">
        <f>VLOOKUP(F16,RNR!$A$1:$B$25,2)</f>
        <v>Forus</v>
      </c>
      <c r="H16" s="236">
        <f>+IF(I16=0,"",'Ark1'!Q1736)</f>
        <v>2</v>
      </c>
      <c r="I16" s="353">
        <f>+'Ark1'!R1736</f>
        <v>2</v>
      </c>
      <c r="J16" s="237">
        <f>+IF(I16=0,"",'Ark1'!AG1736)</f>
        <v>1.8389129747569795E-2</v>
      </c>
      <c r="K16" s="264">
        <f t="shared" si="0"/>
        <v>1.941747572815534</v>
      </c>
      <c r="L16" s="237">
        <f>+IF(I16=0,"",'Ark1'!AH1736)</f>
        <v>0</v>
      </c>
      <c r="M16" s="95"/>
      <c r="N16" s="502">
        <f>+'Ark1'!AI1736</f>
        <v>2</v>
      </c>
      <c r="O16" s="234"/>
      <c r="P16" s="32">
        <f>+IF(I16=0,"",'Ark1'!U1736)</f>
        <v>10.5</v>
      </c>
      <c r="Q16" s="95"/>
      <c r="R16" s="503">
        <f>+IF(N16=0,"",'Ark1'!AJ1736)</f>
        <v>100</v>
      </c>
      <c r="S16" s="95"/>
      <c r="T16" s="503">
        <f>+IF(N16=0,"",'Ark1'!AK1736)</f>
        <v>10.342008215815149</v>
      </c>
      <c r="U16" s="95"/>
      <c r="V16" s="238">
        <f>+IF(I16=0,"",'Ark1'!T1736)</f>
        <v>2.5</v>
      </c>
      <c r="W16" s="95"/>
      <c r="X16" s="239">
        <f>+IF(I16=0,"",'Ark1'!W1736)</f>
        <v>0</v>
      </c>
      <c r="Y16" s="239">
        <f>+IF(I16=0,"",'Ark1'!X1736)</f>
        <v>0</v>
      </c>
      <c r="Z16" s="239">
        <f>+IF(I16=0,"",'Ark1'!Y1736)</f>
        <v>0</v>
      </c>
      <c r="AA16" s="239">
        <f>+IF(I16=0,"",'Ark1'!Z1736)</f>
        <v>2.0999999999999996</v>
      </c>
      <c r="AB16" s="237">
        <f>+IF(I16=0,"",'Ark1'!AA1736)</f>
        <v>0</v>
      </c>
      <c r="AC16" s="238">
        <f>+IF(I16=0,"",'Ark1'!AC1736)</f>
        <v>0</v>
      </c>
      <c r="AD16" s="239">
        <f>+IF(I16=0,"",'Ark1'!AE1736)</f>
        <v>0</v>
      </c>
      <c r="AE16" s="239">
        <f t="shared" si="1"/>
        <v>10.5</v>
      </c>
      <c r="AF16" s="237">
        <f t="shared" si="2"/>
        <v>1</v>
      </c>
      <c r="AG16" s="534"/>
      <c r="AH16" s="219"/>
      <c r="AI16" s="29"/>
      <c r="AJ16" s="29"/>
      <c r="AK16" s="27"/>
      <c r="AL16" s="220"/>
      <c r="BI16" s="232"/>
    </row>
    <row r="17" spans="1:61" s="535" customFormat="1" ht="15" customHeight="1">
      <c r="A17" s="534"/>
      <c r="B17" s="287">
        <f>+'Ark1'!C1737</f>
        <v>2024</v>
      </c>
      <c r="C17" s="236">
        <f>+'Ark1'!L1737</f>
        <v>1</v>
      </c>
      <c r="D17" s="236" t="str">
        <f>VLOOKUP(C17,Klasse!$C$11:$D$27,2)</f>
        <v>P-</v>
      </c>
      <c r="E17" s="236">
        <f>+'Ark1'!H1737</f>
        <v>1</v>
      </c>
      <c r="F17" s="236">
        <f>+'Ark1'!J1737</f>
        <v>116</v>
      </c>
      <c r="G17" s="236" t="str">
        <f>VLOOKUP(F17,RNR!$A$1:$B$25,2)</f>
        <v>Sandeid</v>
      </c>
      <c r="H17" s="236">
        <f>+IF(I17=0,"",'Ark1'!Q1737)</f>
        <v>1</v>
      </c>
      <c r="I17" s="353">
        <f>+'Ark1'!R1737</f>
        <v>1</v>
      </c>
      <c r="J17" s="237">
        <f>+IF(I17=0,"",'Ark1'!AG1737)</f>
        <v>1.0800080229167414E-2</v>
      </c>
      <c r="K17" s="264">
        <f t="shared" si="0"/>
        <v>0.970873786407767</v>
      </c>
      <c r="L17" s="237">
        <f>+IF(I17=0,"",'Ark1'!AH1737)</f>
        <v>0</v>
      </c>
      <c r="M17" s="95"/>
      <c r="N17" s="502">
        <f>+'Ark1'!AI1737</f>
        <v>1</v>
      </c>
      <c r="O17" s="234"/>
      <c r="P17" s="32">
        <f>+IF(I17=0,"",'Ark1'!U1737)</f>
        <v>8.4</v>
      </c>
      <c r="Q17" s="95"/>
      <c r="R17" s="503">
        <f>+IF(N17=0,"",'Ark1'!AJ1737)</f>
        <v>94.2</v>
      </c>
      <c r="S17" s="95"/>
      <c r="T17" s="503">
        <f>+IF(N17=0,"",'Ark1'!AK1737)</f>
        <v>10.04908634137659</v>
      </c>
      <c r="U17" s="95"/>
      <c r="V17" s="238">
        <f>+IF(I17=0,"",'Ark1'!T1737)</f>
        <v>3</v>
      </c>
      <c r="W17" s="95"/>
      <c r="X17" s="239">
        <f>+IF(I17=0,"",'Ark1'!W1737)</f>
        <v>0</v>
      </c>
      <c r="Y17" s="239">
        <f>+IF(I17=0,"",'Ark1'!X1737)</f>
        <v>0</v>
      </c>
      <c r="Z17" s="239">
        <f>+IF(I17=0,"",'Ark1'!Y1737)</f>
        <v>0</v>
      </c>
      <c r="AA17" s="239">
        <f>+IF(I17=0,"",'Ark1'!Z1737)</f>
        <v>0</v>
      </c>
      <c r="AB17" s="237">
        <f>+IF(I17=0,"",'Ark1'!AA1737)</f>
        <v>0</v>
      </c>
      <c r="AC17" s="238">
        <f>+IF(I17=0,"",'Ark1'!AC1737)</f>
        <v>0</v>
      </c>
      <c r="AD17" s="239">
        <f>+IF(I17=0,"",'Ark1'!AE1737)</f>
        <v>0</v>
      </c>
      <c r="AE17" s="239">
        <f t="shared" si="1"/>
        <v>8.4</v>
      </c>
      <c r="AF17" s="237">
        <f t="shared" si="2"/>
        <v>1</v>
      </c>
      <c r="AG17" s="534"/>
      <c r="AH17" s="219"/>
      <c r="AI17" s="29"/>
      <c r="AJ17" s="29"/>
      <c r="AK17" s="27"/>
      <c r="AL17" s="220"/>
      <c r="BI17" s="232"/>
    </row>
    <row r="18" spans="1:61" s="535" customFormat="1" ht="15" customHeight="1">
      <c r="A18" s="534"/>
      <c r="B18" s="287">
        <f>+'Ark1'!C1738</f>
        <v>2024</v>
      </c>
      <c r="C18" s="236">
        <f>+'Ark1'!L1738</f>
        <v>1</v>
      </c>
      <c r="D18" s="236" t="str">
        <f>VLOOKUP(C18,Klasse!$C$11:$D$27,2)</f>
        <v>P-</v>
      </c>
      <c r="E18" s="236">
        <f>+'Ark1'!H1738</f>
        <v>2</v>
      </c>
      <c r="F18" s="236">
        <f>+'Ark1'!J1738</f>
        <v>117</v>
      </c>
      <c r="G18" s="236" t="str">
        <f>VLOOKUP(F18,RNR!$A$1:$B$25,2)</f>
        <v>Jæren</v>
      </c>
      <c r="H18" s="236">
        <f>+IF(I18=0,"",'Ark1'!Q1738)</f>
        <v>4</v>
      </c>
      <c r="I18" s="353">
        <f>+'Ark1'!R1738</f>
        <v>6</v>
      </c>
      <c r="J18" s="237">
        <f>+IF(I18=0,"",'Ark1'!AG1738)</f>
        <v>8.3509787067513649E-2</v>
      </c>
      <c r="K18" s="264">
        <f t="shared" si="0"/>
        <v>5.825242718446602</v>
      </c>
      <c r="L18" s="237">
        <f>+IF(I18=0,"",'Ark1'!AH1738)</f>
        <v>16.666666666666671</v>
      </c>
      <c r="M18" s="95"/>
      <c r="N18" s="502">
        <f>+'Ark1'!AI1738</f>
        <v>6</v>
      </c>
      <c r="O18" s="234"/>
      <c r="P18" s="32">
        <f>+IF(I18=0,"",'Ark1'!U1738)</f>
        <v>7.9666666666666659</v>
      </c>
      <c r="Q18" s="95"/>
      <c r="R18" s="503">
        <f>+IF(N18=0,"",'Ark1'!AJ1738)</f>
        <v>92.21666666666664</v>
      </c>
      <c r="S18" s="95"/>
      <c r="T18" s="503">
        <f>+IF(N18=0,"",'Ark1'!AK1738)</f>
        <v>10.002289698189102</v>
      </c>
      <c r="U18" s="95"/>
      <c r="V18" s="238">
        <f>+IF(I18=0,"",'Ark1'!T1738)</f>
        <v>1.8333333333333328</v>
      </c>
      <c r="W18" s="95"/>
      <c r="X18" s="239">
        <f>+IF(I18=0,"",'Ark1'!W1738)</f>
        <v>0</v>
      </c>
      <c r="Y18" s="239">
        <f>+IF(I18=0,"",'Ark1'!X1738)</f>
        <v>0</v>
      </c>
      <c r="Z18" s="239">
        <f>+IF(I18=0,"",'Ark1'!Y1738)</f>
        <v>0</v>
      </c>
      <c r="AA18" s="239">
        <f>+IF(I18=0,"",'Ark1'!Z1738)</f>
        <v>1.9232495649002299</v>
      </c>
      <c r="AB18" s="237">
        <f>+IF(I18=0,"",'Ark1'!AA1738)</f>
        <v>0</v>
      </c>
      <c r="AC18" s="238">
        <f>+IF(I18=0,"",'Ark1'!AC1738)</f>
        <v>0</v>
      </c>
      <c r="AD18" s="239">
        <f>+IF(I18=0,"",'Ark1'!AE1738)</f>
        <v>0</v>
      </c>
      <c r="AE18" s="239">
        <f t="shared" si="1"/>
        <v>7.9666666666666659</v>
      </c>
      <c r="AF18" s="237">
        <f t="shared" si="2"/>
        <v>1.5</v>
      </c>
      <c r="AG18" s="534"/>
      <c r="AH18" s="219"/>
      <c r="AI18" s="29"/>
      <c r="AJ18" s="29"/>
      <c r="AK18" s="27"/>
      <c r="AL18" s="220"/>
      <c r="BI18" s="232"/>
    </row>
    <row r="19" spans="1:61" s="535" customFormat="1" ht="15" customHeight="1">
      <c r="A19" s="534"/>
      <c r="B19" s="287">
        <f>+'Ark1'!C1739</f>
        <v>2024</v>
      </c>
      <c r="C19" s="236">
        <f>+'Ark1'!L1739</f>
        <v>1</v>
      </c>
      <c r="D19" s="236" t="str">
        <f>VLOOKUP(C19,Klasse!$C$11:$D$27,2)</f>
        <v>P-</v>
      </c>
      <c r="E19" s="236">
        <f>+'Ark1'!H1739</f>
        <v>1</v>
      </c>
      <c r="F19" s="236">
        <f>+'Ark1'!J1739</f>
        <v>134</v>
      </c>
      <c r="G19" s="236" t="str">
        <f>VLOOKUP(F19,RNR!$A$1:$B$25,2)</f>
        <v>Førde</v>
      </c>
      <c r="H19" s="236">
        <f>+IF(I19=0,"",'Ark1'!Q1739)</f>
        <v>5</v>
      </c>
      <c r="I19" s="353">
        <f>+'Ark1'!R1739</f>
        <v>9</v>
      </c>
      <c r="J19" s="237">
        <f>+IF(I19=0,"",'Ark1'!AG1739)</f>
        <v>5.5605043519216441E-2</v>
      </c>
      <c r="K19" s="264">
        <f t="shared" si="0"/>
        <v>8.7378640776699026</v>
      </c>
      <c r="L19" s="237">
        <f>+IF(I19=0,"",'Ark1'!AH1739)</f>
        <v>0</v>
      </c>
      <c r="M19" s="95"/>
      <c r="N19" s="502">
        <f>+'Ark1'!AI1739</f>
        <v>9</v>
      </c>
      <c r="O19" s="234"/>
      <c r="P19" s="32">
        <f>+IF(I19=0,"",'Ark1'!U1739)</f>
        <v>7.844444444444445</v>
      </c>
      <c r="Q19" s="95"/>
      <c r="R19" s="503">
        <f>+IF(N19=0,"",'Ark1'!AJ1739)</f>
        <v>92.188888888888883</v>
      </c>
      <c r="S19" s="95"/>
      <c r="T19" s="503">
        <f>+IF(N19=0,"",'Ark1'!AK1739)</f>
        <v>9.8943183014543763</v>
      </c>
      <c r="U19" s="95"/>
      <c r="V19" s="238">
        <f>+IF(I19=0,"",'Ark1'!T1739)</f>
        <v>2.3333333333333339</v>
      </c>
      <c r="W19" s="95"/>
      <c r="X19" s="239">
        <f>+IF(I19=0,"",'Ark1'!W1739)</f>
        <v>0</v>
      </c>
      <c r="Y19" s="239">
        <f>+IF(I19=0,"",'Ark1'!X1739)</f>
        <v>0</v>
      </c>
      <c r="Z19" s="239">
        <f>+IF(I19=0,"",'Ark1'!Y1739)</f>
        <v>0</v>
      </c>
      <c r="AA19" s="239">
        <f>+IF(I19=0,"",'Ark1'!Z1739)</f>
        <v>1.6007714189735067</v>
      </c>
      <c r="AB19" s="237">
        <f>+IF(I19=0,"",'Ark1'!AA1739)</f>
        <v>0</v>
      </c>
      <c r="AC19" s="238">
        <f>+IF(I19=0,"",'Ark1'!AC1739)</f>
        <v>0</v>
      </c>
      <c r="AD19" s="239">
        <f>+IF(I19=0,"",'Ark1'!AE1739)</f>
        <v>0</v>
      </c>
      <c r="AE19" s="239">
        <f t="shared" si="1"/>
        <v>7.844444444444445</v>
      </c>
      <c r="AF19" s="237">
        <f t="shared" si="2"/>
        <v>1.8</v>
      </c>
      <c r="AG19" s="534"/>
      <c r="AH19" s="219"/>
      <c r="AI19" s="29"/>
      <c r="AJ19" s="29"/>
      <c r="AK19" s="27"/>
      <c r="AL19" s="220"/>
      <c r="BI19" s="232"/>
    </row>
    <row r="20" spans="1:61" s="535" customFormat="1" ht="15" customHeight="1">
      <c r="A20" s="534"/>
      <c r="B20" s="287">
        <f>+'Ark1'!C1740</f>
        <v>2024</v>
      </c>
      <c r="C20" s="236">
        <f>+'Ark1'!L1740</f>
        <v>1</v>
      </c>
      <c r="D20" s="236" t="str">
        <f>VLOOKUP(C20,Klasse!$C$11:$D$27,2)</f>
        <v>P-</v>
      </c>
      <c r="E20" s="236">
        <f>+'Ark1'!H1740</f>
        <v>2</v>
      </c>
      <c r="F20" s="236">
        <f>+'Ark1'!J1740</f>
        <v>141</v>
      </c>
      <c r="G20" s="236" t="str">
        <f>VLOOKUP(F20,RNR!$A$1:$B$25,2)</f>
        <v>Ølen</v>
      </c>
      <c r="H20" s="236">
        <f>+IF(I20=0,"",'Ark1'!Q1740)</f>
        <v>13</v>
      </c>
      <c r="I20" s="353">
        <f>+'Ark1'!R1740</f>
        <v>21</v>
      </c>
      <c r="J20" s="237">
        <f>+IF(I20=0,"",'Ark1'!AG1740)</f>
        <v>0.13866320199900972</v>
      </c>
      <c r="K20" s="264">
        <f t="shared" si="0"/>
        <v>20.388349514563107</v>
      </c>
      <c r="L20" s="237">
        <f>+IF(I20=0,"",'Ark1'!AH1740)</f>
        <v>4.7619047619047636</v>
      </c>
      <c r="M20" s="95"/>
      <c r="N20" s="502">
        <f>+'Ark1'!AI1740</f>
        <v>21</v>
      </c>
      <c r="O20" s="234"/>
      <c r="P20" s="32">
        <f>+IF(I20=0,"",'Ark1'!U1740)</f>
        <v>7.4809523809523775</v>
      </c>
      <c r="Q20" s="95"/>
      <c r="R20" s="503">
        <f>+IF(N20=0,"",'Ark1'!AJ1740)</f>
        <v>90.909523809523819</v>
      </c>
      <c r="S20" s="95"/>
      <c r="T20" s="503">
        <f>+IF(N20=0,"",'Ark1'!AK1740)</f>
        <v>9.8748297664171485</v>
      </c>
      <c r="U20" s="95"/>
      <c r="V20" s="238">
        <f>+IF(I20=0,"",'Ark1'!T1740)</f>
        <v>2.2380952380952386</v>
      </c>
      <c r="W20" s="95"/>
      <c r="X20" s="239">
        <f>+IF(I20=0,"",'Ark1'!W1740)</f>
        <v>0</v>
      </c>
      <c r="Y20" s="239">
        <f>+IF(I20=0,"",'Ark1'!X1740)</f>
        <v>0</v>
      </c>
      <c r="Z20" s="239">
        <f>+IF(I20=0,"",'Ark1'!Y1740)</f>
        <v>0</v>
      </c>
      <c r="AA20" s="239">
        <f>+IF(I20=0,"",'Ark1'!Z1740)</f>
        <v>1.3293818999172771</v>
      </c>
      <c r="AB20" s="237">
        <f>+IF(I20=0,"",'Ark1'!AA1740)</f>
        <v>0</v>
      </c>
      <c r="AC20" s="238">
        <f>+IF(I20=0,"",'Ark1'!AC1740)</f>
        <v>0</v>
      </c>
      <c r="AD20" s="239">
        <f>+IF(I20=0,"",'Ark1'!AE1740)</f>
        <v>0</v>
      </c>
      <c r="AE20" s="239">
        <f t="shared" si="1"/>
        <v>7.4809523809523775</v>
      </c>
      <c r="AF20" s="237">
        <f t="shared" si="2"/>
        <v>1.6153846153846154</v>
      </c>
      <c r="AG20" s="534"/>
      <c r="AH20" s="219"/>
      <c r="AI20" s="29"/>
      <c r="AJ20" s="29"/>
      <c r="AK20" s="27"/>
      <c r="AL20" s="220"/>
      <c r="BI20" s="232"/>
    </row>
    <row r="21" spans="1:61" ht="15" customHeight="1">
      <c r="A21" s="216"/>
      <c r="B21" s="287">
        <f>+'Ark1'!C1741</f>
        <v>2024</v>
      </c>
      <c r="C21" s="236">
        <f>+'Ark1'!L1741</f>
        <v>1</v>
      </c>
      <c r="D21" s="236" t="str">
        <f>VLOOKUP(C21,Klasse!$C$11:$D$27,2)</f>
        <v>P-</v>
      </c>
      <c r="E21" s="236">
        <f>+'Ark1'!H1741</f>
        <v>2</v>
      </c>
      <c r="F21" s="236">
        <f>+'Ark1'!J1741</f>
        <v>143</v>
      </c>
      <c r="G21" s="236" t="str">
        <f>VLOOKUP(F21,RNR!$A$1:$B$25,2)</f>
        <v>Nordfjord</v>
      </c>
      <c r="H21" s="236" t="str">
        <f>+IF(I21=0,"",'Ark1'!Q1741)</f>
        <v/>
      </c>
      <c r="I21" s="353">
        <f>+'Ark1'!R1741</f>
        <v>0</v>
      </c>
      <c r="J21" s="237" t="str">
        <f>+IF(I21=0,"",'Ark1'!AG1741)</f>
        <v/>
      </c>
      <c r="K21" s="264">
        <f t="shared" ref="K21:K37" si="3">100*I21/$I$11</f>
        <v>0</v>
      </c>
      <c r="L21" s="237" t="str">
        <f>+IF(I21=0,"",'Ark1'!AH1741)</f>
        <v/>
      </c>
      <c r="M21" s="95"/>
      <c r="N21" s="502">
        <f>+'Ark1'!AI1741</f>
        <v>0</v>
      </c>
      <c r="O21" s="234"/>
      <c r="P21" s="32" t="str">
        <f>+IF(I21=0,"",'Ark1'!U1741)</f>
        <v/>
      </c>
      <c r="Q21" s="95"/>
      <c r="R21" s="503" t="str">
        <f>+IF(N21=0,"",'Ark1'!AJ1741)</f>
        <v/>
      </c>
      <c r="S21" s="95"/>
      <c r="T21" s="503" t="str">
        <f>+IF(N21=0,"",'Ark1'!AK1741)</f>
        <v/>
      </c>
      <c r="U21" s="95"/>
      <c r="V21" s="238" t="str">
        <f>+IF(I21=0,"",'Ark1'!T1741)</f>
        <v/>
      </c>
      <c r="W21" s="95"/>
      <c r="X21" s="239" t="str">
        <f>+IF(I21=0,"",'Ark1'!W1741)</f>
        <v/>
      </c>
      <c r="Y21" s="239" t="str">
        <f>+IF(I21=0,"",'Ark1'!X1741)</f>
        <v/>
      </c>
      <c r="Z21" s="239" t="str">
        <f>+IF(I21=0,"",'Ark1'!Y1741)</f>
        <v/>
      </c>
      <c r="AA21" s="239" t="str">
        <f>+IF(I21=0,"",'Ark1'!Z1741)</f>
        <v/>
      </c>
      <c r="AB21" s="237" t="str">
        <f>+IF(I21=0,"",'Ark1'!AA1741)</f>
        <v/>
      </c>
      <c r="AC21" s="238" t="str">
        <f>+IF(I21=0,"",'Ark1'!AC1741)</f>
        <v/>
      </c>
      <c r="AD21" s="239" t="str">
        <f>+IF(I21=0,"",'Ark1'!AE1741)</f>
        <v/>
      </c>
      <c r="AE21" s="239" t="str">
        <f t="shared" ref="AE21:AE37" si="4">IF(I21=0,"",P21/C21)</f>
        <v/>
      </c>
      <c r="AF21" s="237" t="str">
        <f t="shared" ref="AF21:AF37" si="5">IF(I21=0,"",I21/H21)</f>
        <v/>
      </c>
      <c r="AG21" s="216"/>
      <c r="AH21" s="219"/>
      <c r="AJ21" s="29"/>
      <c r="AK21" s="27"/>
      <c r="AL21" s="220"/>
      <c r="AM21" s="28"/>
      <c r="AQ21" s="28"/>
      <c r="BI21" s="232"/>
    </row>
    <row r="22" spans="1:61" ht="15" customHeight="1">
      <c r="A22" s="216"/>
      <c r="B22" s="287">
        <f>+'Ark1'!C1742</f>
        <v>2024</v>
      </c>
      <c r="C22" s="236">
        <f>+'Ark1'!L1742</f>
        <v>1</v>
      </c>
      <c r="D22" s="236" t="str">
        <f>VLOOKUP(C22,Klasse!$C$11:$D$27,2)</f>
        <v>P-</v>
      </c>
      <c r="E22" s="236">
        <f>+'Ark1'!H1742</f>
        <v>2</v>
      </c>
      <c r="F22" s="236">
        <f>+'Ark1'!J1742</f>
        <v>147</v>
      </c>
      <c r="G22" s="236" t="str">
        <f>VLOOKUP(F22,RNR!$A$1:$B$25,2)</f>
        <v>Midt-Norge</v>
      </c>
      <c r="H22" s="236">
        <f>+IF(I22=0,"",'Ark1'!Q1742)</f>
        <v>1</v>
      </c>
      <c r="I22" s="353">
        <f>+'Ark1'!R1742</f>
        <v>32</v>
      </c>
      <c r="J22" s="237">
        <f>+IF(I22=0,"",'Ark1'!AG1742)</f>
        <v>1.3058821421960556</v>
      </c>
      <c r="K22" s="264">
        <f t="shared" si="3"/>
        <v>31.067961165048544</v>
      </c>
      <c r="L22" s="237">
        <f>+IF(I22=0,"",'Ark1'!AH1742)</f>
        <v>0</v>
      </c>
      <c r="M22" s="95"/>
      <c r="N22" s="502">
        <f>+'Ark1'!AI1742</f>
        <v>32</v>
      </c>
      <c r="O22" s="234"/>
      <c r="P22" s="32">
        <f>+IF(I22=0,"",'Ark1'!U1742)</f>
        <v>6.8343749999999996</v>
      </c>
      <c r="Q22" s="95"/>
      <c r="R22" s="503">
        <f>+IF(N22=0,"",'Ark1'!AJ1742)</f>
        <v>88.346874999999983</v>
      </c>
      <c r="S22" s="95"/>
      <c r="T22" s="503">
        <f>+IF(N22=0,"",'Ark1'!AK1742)</f>
        <v>9.845140137253976</v>
      </c>
      <c r="U22" s="95"/>
      <c r="V22" s="238">
        <f>+IF(I22=0,"",'Ark1'!T1742)</f>
        <v>2.625</v>
      </c>
      <c r="W22" s="95"/>
      <c r="X22" s="239">
        <f>+IF(I22=0,"",'Ark1'!W1742)</f>
        <v>0</v>
      </c>
      <c r="Y22" s="239">
        <f>+IF(I22=0,"",'Ark1'!X1742)</f>
        <v>0</v>
      </c>
      <c r="Z22" s="239">
        <f>+IF(I22=0,"",'Ark1'!Y1742)</f>
        <v>0</v>
      </c>
      <c r="AA22" s="239">
        <f>+IF(I22=0,"",'Ark1'!Z1742)</f>
        <v>1.2320230758289417</v>
      </c>
      <c r="AB22" s="237">
        <f>+IF(I22=0,"",'Ark1'!AA1742)</f>
        <v>0</v>
      </c>
      <c r="AC22" s="238">
        <f>+IF(I22=0,"",'Ark1'!AC1742)</f>
        <v>0</v>
      </c>
      <c r="AD22" s="239">
        <f>+IF(I22=0,"",'Ark1'!AE1742)</f>
        <v>0</v>
      </c>
      <c r="AE22" s="239">
        <f t="shared" si="4"/>
        <v>6.8343749999999996</v>
      </c>
      <c r="AF22" s="237">
        <f t="shared" si="5"/>
        <v>32</v>
      </c>
      <c r="AG22" s="216"/>
      <c r="AH22" s="219"/>
      <c r="AJ22" s="29"/>
      <c r="AK22" s="27"/>
      <c r="AL22" s="220"/>
      <c r="AM22" s="28"/>
      <c r="AQ22" s="28"/>
      <c r="BI22" s="232"/>
    </row>
    <row r="23" spans="1:61" ht="15" customHeight="1">
      <c r="A23" s="216"/>
      <c r="B23" s="287">
        <f>+'Ark1'!C1743</f>
        <v>2024</v>
      </c>
      <c r="C23" s="236">
        <f>+'Ark1'!L1743</f>
        <v>1</v>
      </c>
      <c r="D23" s="236" t="str">
        <f>VLOOKUP(C23,Klasse!$C$11:$D$27,2)</f>
        <v>P-</v>
      </c>
      <c r="E23" s="236">
        <f>+'Ark1'!H1743</f>
        <v>1</v>
      </c>
      <c r="F23" s="236">
        <f>+'Ark1'!J1743</f>
        <v>155</v>
      </c>
      <c r="G23" s="236" t="str">
        <f>VLOOKUP(F23,RNR!$A$1:$B$25,2)</f>
        <v>Målselv</v>
      </c>
      <c r="H23" s="236" t="str">
        <f>+IF(I23=0,"",'Ark1'!Q1743)</f>
        <v/>
      </c>
      <c r="I23" s="353">
        <f>+'Ark1'!R1743</f>
        <v>0</v>
      </c>
      <c r="J23" s="237" t="str">
        <f>+IF(I23=0,"",'Ark1'!AG1743)</f>
        <v/>
      </c>
      <c r="K23" s="264">
        <f t="shared" si="3"/>
        <v>0</v>
      </c>
      <c r="L23" s="237" t="str">
        <f>+IF(I23=0,"",'Ark1'!AH1743)</f>
        <v/>
      </c>
      <c r="M23" s="95"/>
      <c r="N23" s="502">
        <f>+'Ark1'!AI1743</f>
        <v>0</v>
      </c>
      <c r="O23" s="234"/>
      <c r="P23" s="32" t="str">
        <f>+IF(I23=0,"",'Ark1'!U1743)</f>
        <v/>
      </c>
      <c r="Q23" s="95"/>
      <c r="R23" s="503" t="str">
        <f>+IF(N23=0,"",'Ark1'!AJ1743)</f>
        <v/>
      </c>
      <c r="S23" s="95"/>
      <c r="T23" s="503" t="str">
        <f>+IF(N23=0,"",'Ark1'!AK1743)</f>
        <v/>
      </c>
      <c r="U23" s="95"/>
      <c r="V23" s="238" t="str">
        <f>+IF(I23=0,"",'Ark1'!T1743)</f>
        <v/>
      </c>
      <c r="W23" s="95"/>
      <c r="X23" s="239" t="str">
        <f>+IF(I23=0,"",'Ark1'!W1743)</f>
        <v/>
      </c>
      <c r="Y23" s="239" t="str">
        <f>+IF(I23=0,"",'Ark1'!X1743)</f>
        <v/>
      </c>
      <c r="Z23" s="239" t="str">
        <f>+IF(I23=0,"",'Ark1'!Y1743)</f>
        <v/>
      </c>
      <c r="AA23" s="239" t="str">
        <f>+IF(I23=0,"",'Ark1'!Z1743)</f>
        <v/>
      </c>
      <c r="AB23" s="237" t="str">
        <f>+IF(I23=0,"",'Ark1'!AA1743)</f>
        <v/>
      </c>
      <c r="AC23" s="238" t="str">
        <f>+IF(I23=0,"",'Ark1'!AC1743)</f>
        <v/>
      </c>
      <c r="AD23" s="239" t="str">
        <f>+IF(I23=0,"",'Ark1'!AE1743)</f>
        <v/>
      </c>
      <c r="AE23" s="239" t="str">
        <f t="shared" si="4"/>
        <v/>
      </c>
      <c r="AF23" s="237" t="str">
        <f t="shared" si="5"/>
        <v/>
      </c>
      <c r="AG23" s="216"/>
      <c r="AH23" s="219"/>
      <c r="AJ23" s="29"/>
      <c r="AK23" s="27"/>
      <c r="AL23" s="220"/>
      <c r="AM23" s="28"/>
      <c r="AQ23" s="28"/>
      <c r="BI23" s="232"/>
    </row>
    <row r="24" spans="1:61" ht="15" customHeight="1">
      <c r="A24" s="216"/>
      <c r="B24" s="287">
        <f>+'Ark1'!C1744</f>
        <v>2024</v>
      </c>
      <c r="C24" s="236">
        <f>+'Ark1'!L1744</f>
        <v>1</v>
      </c>
      <c r="D24" s="236" t="str">
        <f>VLOOKUP(C24,Klasse!$C$11:$D$27,2)</f>
        <v>P-</v>
      </c>
      <c r="E24" s="236">
        <f>+'Ark1'!H1744</f>
        <v>2</v>
      </c>
      <c r="F24" s="236">
        <f>+'Ark1'!J1744</f>
        <v>160</v>
      </c>
      <c r="G24" s="236" t="str">
        <f>VLOOKUP(F24,RNR!$A$1:$B$25,2)</f>
        <v>Oslo</v>
      </c>
      <c r="H24" s="236" t="str">
        <f>+IF(I24=0,"",'Ark1'!Q1744)</f>
        <v/>
      </c>
      <c r="I24" s="353">
        <f>+'Ark1'!R1744</f>
        <v>0</v>
      </c>
      <c r="J24" s="237" t="str">
        <f>+IF(I24=0,"",'Ark1'!AG1744)</f>
        <v/>
      </c>
      <c r="K24" s="264">
        <f t="shared" si="3"/>
        <v>0</v>
      </c>
      <c r="L24" s="237" t="str">
        <f>+IF(I24=0,"",'Ark1'!AH1744)</f>
        <v/>
      </c>
      <c r="M24" s="95"/>
      <c r="N24" s="502">
        <f>+'Ark1'!AI1744</f>
        <v>0</v>
      </c>
      <c r="O24" s="234"/>
      <c r="P24" s="32" t="str">
        <f>+IF(I24=0,"",'Ark1'!U1744)</f>
        <v/>
      </c>
      <c r="Q24" s="95"/>
      <c r="R24" s="503" t="str">
        <f>+IF(N24=0,"",'Ark1'!AJ1744)</f>
        <v/>
      </c>
      <c r="S24" s="95"/>
      <c r="T24" s="503" t="str">
        <f>+IF(N24=0,"",'Ark1'!AK1744)</f>
        <v/>
      </c>
      <c r="U24" s="95"/>
      <c r="V24" s="238" t="str">
        <f>+IF(I24=0,"",'Ark1'!T1744)</f>
        <v/>
      </c>
      <c r="W24" s="95"/>
      <c r="X24" s="239" t="str">
        <f>+IF(I24=0,"",'Ark1'!W1744)</f>
        <v/>
      </c>
      <c r="Y24" s="239" t="str">
        <f>+IF(I24=0,"",'Ark1'!X1744)</f>
        <v/>
      </c>
      <c r="Z24" s="239" t="str">
        <f>+IF(I24=0,"",'Ark1'!Y1744)</f>
        <v/>
      </c>
      <c r="AA24" s="239" t="str">
        <f>+IF(I24=0,"",'Ark1'!Z1744)</f>
        <v/>
      </c>
      <c r="AB24" s="237" t="str">
        <f>+IF(I24=0,"",'Ark1'!AA1744)</f>
        <v/>
      </c>
      <c r="AC24" s="238" t="str">
        <f>+IF(I24=0,"",'Ark1'!AC1744)</f>
        <v/>
      </c>
      <c r="AD24" s="239" t="str">
        <f>+IF(I24=0,"",'Ark1'!AE1744)</f>
        <v/>
      </c>
      <c r="AE24" s="239" t="str">
        <f t="shared" si="4"/>
        <v/>
      </c>
      <c r="AF24" s="237" t="str">
        <f t="shared" si="5"/>
        <v/>
      </c>
      <c r="AG24" s="216"/>
      <c r="AH24" s="219"/>
      <c r="AJ24" s="29"/>
      <c r="AK24" s="27"/>
      <c r="AL24" s="220"/>
      <c r="AM24" s="28"/>
      <c r="AQ24" s="28"/>
      <c r="BI24" s="232"/>
    </row>
    <row r="25" spans="1:61" ht="15" customHeight="1">
      <c r="A25" s="216"/>
      <c r="B25" s="287">
        <f>+'Ark1'!C1745</f>
        <v>2024</v>
      </c>
      <c r="C25" s="236">
        <f>+'Ark1'!L1745</f>
        <v>1</v>
      </c>
      <c r="D25" s="236" t="str">
        <f>VLOOKUP(C25,Klasse!$C$11:$D$27,2)</f>
        <v>P-</v>
      </c>
      <c r="E25" s="236">
        <f>+'Ark1'!H1745</f>
        <v>1</v>
      </c>
      <c r="F25" s="236">
        <f>+'Ark1'!J1745</f>
        <v>171</v>
      </c>
      <c r="G25" s="236" t="str">
        <f>VLOOKUP(F25,RNR!$A$1:$B$25,2)</f>
        <v>Prima</v>
      </c>
      <c r="H25" s="236" t="str">
        <f>+IF(I25=0,"",'Ark1'!Q1745)</f>
        <v/>
      </c>
      <c r="I25" s="353">
        <f>+'Ark1'!R1745</f>
        <v>0</v>
      </c>
      <c r="J25" s="237" t="str">
        <f>+IF(I25=0,"",'Ark1'!AG1745)</f>
        <v/>
      </c>
      <c r="K25" s="264">
        <f t="shared" si="3"/>
        <v>0</v>
      </c>
      <c r="L25" s="237" t="str">
        <f>+IF(I25=0,"",'Ark1'!AH1745)</f>
        <v/>
      </c>
      <c r="M25" s="95"/>
      <c r="N25" s="502">
        <f>+'Ark1'!AI1745</f>
        <v>0</v>
      </c>
      <c r="O25" s="234"/>
      <c r="P25" s="32" t="str">
        <f>+IF(I25=0,"",'Ark1'!U1745)</f>
        <v/>
      </c>
      <c r="Q25" s="95"/>
      <c r="R25" s="503" t="str">
        <f>+IF(N25=0,"",'Ark1'!AJ1745)</f>
        <v/>
      </c>
      <c r="S25" s="95"/>
      <c r="T25" s="503" t="str">
        <f>+IF(N25=0,"",'Ark1'!AK1745)</f>
        <v/>
      </c>
      <c r="U25" s="95"/>
      <c r="V25" s="238" t="str">
        <f>+IF(I25=0,"",'Ark1'!T1745)</f>
        <v/>
      </c>
      <c r="W25" s="95"/>
      <c r="X25" s="239" t="str">
        <f>+IF(I25=0,"",'Ark1'!W1745)</f>
        <v/>
      </c>
      <c r="Y25" s="239" t="str">
        <f>+IF(I25=0,"",'Ark1'!X1745)</f>
        <v/>
      </c>
      <c r="Z25" s="239" t="str">
        <f>+IF(I25=0,"",'Ark1'!Y1745)</f>
        <v/>
      </c>
      <c r="AA25" s="239" t="str">
        <f>+IF(I25=0,"",'Ark1'!Z1745)</f>
        <v/>
      </c>
      <c r="AB25" s="237" t="str">
        <f>+IF(I25=0,"",'Ark1'!AA1745)</f>
        <v/>
      </c>
      <c r="AC25" s="238" t="str">
        <f>+IF(I25=0,"",'Ark1'!AC1745)</f>
        <v/>
      </c>
      <c r="AD25" s="239" t="str">
        <f>+IF(I25=0,"",'Ark1'!AE1745)</f>
        <v/>
      </c>
      <c r="AE25" s="239" t="str">
        <f t="shared" si="4"/>
        <v/>
      </c>
      <c r="AF25" s="237" t="str">
        <f t="shared" si="5"/>
        <v/>
      </c>
      <c r="AG25" s="216"/>
      <c r="AH25" s="219"/>
      <c r="AJ25" s="29"/>
      <c r="AK25" s="27"/>
      <c r="AL25" s="220"/>
      <c r="AM25" s="28"/>
      <c r="AQ25" s="28"/>
      <c r="BI25" s="232"/>
    </row>
    <row r="26" spans="1:61" ht="15" customHeight="1">
      <c r="A26" s="216"/>
      <c r="B26" s="287">
        <f>+'Ark1'!C1746</f>
        <v>2024</v>
      </c>
      <c r="C26" s="236">
        <f>+'Ark1'!L1746</f>
        <v>1</v>
      </c>
      <c r="D26" s="236" t="str">
        <f>VLOOKUP(C26,Klasse!$C$11:$D$27,2)</f>
        <v>P-</v>
      </c>
      <c r="E26" s="236">
        <f>+'Ark1'!H1746</f>
        <v>2</v>
      </c>
      <c r="F26" s="236">
        <f>+'Ark1'!J1746</f>
        <v>175</v>
      </c>
      <c r="G26" s="236" t="str">
        <f>VLOOKUP(F26,RNR!$A$1:$B$25,2)</f>
        <v>Ole Ringdal</v>
      </c>
      <c r="H26" s="236">
        <f>+IF(I26=0,"",'Ark1'!Q1746)</f>
        <v>1</v>
      </c>
      <c r="I26" s="353">
        <f>+'Ark1'!R1746</f>
        <v>2</v>
      </c>
      <c r="J26" s="237">
        <f>+IF(I26=0,"",'Ark1'!AG1746)</f>
        <v>6.9508804448563485E-2</v>
      </c>
      <c r="K26" s="264">
        <f t="shared" si="3"/>
        <v>1.941747572815534</v>
      </c>
      <c r="L26" s="237">
        <f>+IF(I26=0,"",'Ark1'!AH1746)</f>
        <v>0</v>
      </c>
      <c r="M26" s="95"/>
      <c r="N26" s="502">
        <f>+'Ark1'!AI1746</f>
        <v>2</v>
      </c>
      <c r="O26" s="234"/>
      <c r="P26" s="32">
        <f>+IF(I26=0,"",'Ark1'!U1746)</f>
        <v>7.2</v>
      </c>
      <c r="Q26" s="95"/>
      <c r="R26" s="503">
        <f>+IF(N26=0,"",'Ark1'!AJ1746)</f>
        <v>87.95</v>
      </c>
      <c r="S26" s="95"/>
      <c r="T26" s="503">
        <f>+IF(N26=0,"",'Ark1'!AK1746)</f>
        <v>10.555813697702868</v>
      </c>
      <c r="U26" s="95"/>
      <c r="V26" s="238">
        <f>+IF(I26=0,"",'Ark1'!T1746)</f>
        <v>2</v>
      </c>
      <c r="W26" s="95"/>
      <c r="X26" s="239">
        <f>+IF(I26=0,"",'Ark1'!W1746)</f>
        <v>0</v>
      </c>
      <c r="Y26" s="239">
        <f>+IF(I26=0,"",'Ark1'!X1746)</f>
        <v>0</v>
      </c>
      <c r="Z26" s="239">
        <f>+IF(I26=0,"",'Ark1'!Y1746)</f>
        <v>0</v>
      </c>
      <c r="AA26" s="239">
        <f>+IF(I26=0,"",'Ark1'!Z1746)</f>
        <v>0.69999999999999618</v>
      </c>
      <c r="AB26" s="237">
        <f>+IF(I26=0,"",'Ark1'!AA1746)</f>
        <v>0</v>
      </c>
      <c r="AC26" s="238">
        <f>+IF(I26=0,"",'Ark1'!AC1746)</f>
        <v>0</v>
      </c>
      <c r="AD26" s="239">
        <f>+IF(I26=0,"",'Ark1'!AE1746)</f>
        <v>0</v>
      </c>
      <c r="AE26" s="239">
        <f t="shared" si="4"/>
        <v>7.2</v>
      </c>
      <c r="AF26" s="237">
        <f t="shared" si="5"/>
        <v>2</v>
      </c>
      <c r="AG26" s="216"/>
      <c r="AH26" s="219"/>
      <c r="AJ26" s="29"/>
      <c r="AK26" s="27"/>
      <c r="AL26" s="220"/>
      <c r="AM26" s="28"/>
      <c r="AQ26" s="28"/>
      <c r="BI26" s="232"/>
    </row>
    <row r="27" spans="1:61" ht="15" customHeight="1">
      <c r="A27" s="216"/>
      <c r="B27" s="287">
        <f>+'Ark1'!C1747</f>
        <v>2024</v>
      </c>
      <c r="C27" s="236">
        <f>+'Ark1'!L1747</f>
        <v>1</v>
      </c>
      <c r="D27" s="236" t="str">
        <f>VLOOKUP(C27,Klasse!$C$11:$D$27,2)</f>
        <v>P-</v>
      </c>
      <c r="E27" s="236">
        <f>+'Ark1'!H1747</f>
        <v>2</v>
      </c>
      <c r="F27" s="236">
        <f>+'Ark1'!J1747</f>
        <v>177</v>
      </c>
      <c r="G27" s="236" t="str">
        <f>VLOOKUP(F27,RNR!$A$1:$B$25,2)</f>
        <v>Slakthuset</v>
      </c>
      <c r="H27" s="236" t="str">
        <f>+IF(I27=0,"",'Ark1'!Q1747)</f>
        <v/>
      </c>
      <c r="I27" s="353">
        <f>+'Ark1'!R1747</f>
        <v>0</v>
      </c>
      <c r="J27" s="237" t="str">
        <f>+IF(I27=0,"",'Ark1'!AG1747)</f>
        <v/>
      </c>
      <c r="K27" s="264">
        <f t="shared" si="3"/>
        <v>0</v>
      </c>
      <c r="L27" s="237" t="str">
        <f>+IF(I27=0,"",'Ark1'!AH1747)</f>
        <v/>
      </c>
      <c r="M27" s="95"/>
      <c r="N27" s="502">
        <f>+'Ark1'!AI1747</f>
        <v>0</v>
      </c>
      <c r="O27" s="234"/>
      <c r="P27" s="32" t="str">
        <f>+IF(I27=0,"",'Ark1'!U1747)</f>
        <v/>
      </c>
      <c r="Q27" s="95"/>
      <c r="R27" s="503" t="str">
        <f>+IF(N27=0,"",'Ark1'!AJ1747)</f>
        <v/>
      </c>
      <c r="S27" s="95"/>
      <c r="T27" s="503" t="str">
        <f>+IF(N27=0,"",'Ark1'!AK1747)</f>
        <v/>
      </c>
      <c r="U27" s="95"/>
      <c r="V27" s="238" t="str">
        <f>+IF(I27=0,"",'Ark1'!T1747)</f>
        <v/>
      </c>
      <c r="W27" s="95"/>
      <c r="X27" s="239" t="str">
        <f>+IF(I27=0,"",'Ark1'!W1747)</f>
        <v/>
      </c>
      <c r="Y27" s="239" t="str">
        <f>+IF(I27=0,"",'Ark1'!X1747)</f>
        <v/>
      </c>
      <c r="Z27" s="239" t="str">
        <f>+IF(I27=0,"",'Ark1'!Y1747)</f>
        <v/>
      </c>
      <c r="AA27" s="239" t="str">
        <f>+IF(I27=0,"",'Ark1'!Z1747)</f>
        <v/>
      </c>
      <c r="AB27" s="237" t="str">
        <f>+IF(I27=0,"",'Ark1'!AA1747)</f>
        <v/>
      </c>
      <c r="AC27" s="238" t="str">
        <f>+IF(I27=0,"",'Ark1'!AC1747)</f>
        <v/>
      </c>
      <c r="AD27" s="239" t="str">
        <f>+IF(I27=0,"",'Ark1'!AE1747)</f>
        <v/>
      </c>
      <c r="AE27" s="239" t="str">
        <f t="shared" si="4"/>
        <v/>
      </c>
      <c r="AF27" s="237" t="str">
        <f t="shared" si="5"/>
        <v/>
      </c>
      <c r="AG27" s="216"/>
      <c r="AH27" s="219"/>
      <c r="AJ27" s="29"/>
      <c r="AK27" s="27"/>
      <c r="AL27" s="220"/>
      <c r="AM27" s="28"/>
      <c r="AQ27" s="28"/>
      <c r="BI27" s="232"/>
    </row>
    <row r="28" spans="1:61" ht="15" customHeight="1">
      <c r="A28" s="216"/>
      <c r="B28" s="287">
        <f>+'Ark1'!C1748</f>
        <v>2024</v>
      </c>
      <c r="C28" s="236">
        <f>+'Ark1'!L1748</f>
        <v>1</v>
      </c>
      <c r="D28" s="236" t="str">
        <f>VLOOKUP(C28,Klasse!$C$11:$D$27,2)</f>
        <v>P-</v>
      </c>
      <c r="E28" s="236">
        <f>+'Ark1'!H1748</f>
        <v>2</v>
      </c>
      <c r="F28" s="236">
        <f>+'Ark1'!J1748</f>
        <v>178</v>
      </c>
      <c r="G28" s="236" t="str">
        <f>VLOOKUP(F28,RNR!$A$1:$B$25,2)</f>
        <v>Røros</v>
      </c>
      <c r="H28" s="236" t="str">
        <f>+IF(I28=0,"",'Ark1'!Q1748)</f>
        <v/>
      </c>
      <c r="I28" s="353">
        <f>+'Ark1'!R1748</f>
        <v>0</v>
      </c>
      <c r="J28" s="237" t="str">
        <f>+IF(I28=0,"",'Ark1'!AG1748)</f>
        <v/>
      </c>
      <c r="K28" s="264">
        <f t="shared" si="3"/>
        <v>0</v>
      </c>
      <c r="L28" s="237" t="str">
        <f>+IF(I28=0,"",'Ark1'!AH1748)</f>
        <v/>
      </c>
      <c r="M28" s="95"/>
      <c r="N28" s="502">
        <f>+'Ark1'!AI1748</f>
        <v>0</v>
      </c>
      <c r="O28" s="234"/>
      <c r="P28" s="32" t="str">
        <f>+IF(I28=0,"",'Ark1'!U1748)</f>
        <v/>
      </c>
      <c r="Q28" s="95"/>
      <c r="R28" s="503" t="str">
        <f>+IF(N28=0,"",'Ark1'!AJ1748)</f>
        <v/>
      </c>
      <c r="S28" s="95"/>
      <c r="T28" s="503" t="str">
        <f>+IF(N28=0,"",'Ark1'!AK1748)</f>
        <v/>
      </c>
      <c r="U28" s="95"/>
      <c r="V28" s="238" t="str">
        <f>+IF(I28=0,"",'Ark1'!T1748)</f>
        <v/>
      </c>
      <c r="W28" s="95"/>
      <c r="X28" s="239" t="str">
        <f>+IF(I28=0,"",'Ark1'!W1748)</f>
        <v/>
      </c>
      <c r="Y28" s="239" t="str">
        <f>+IF(I28=0,"",'Ark1'!X1748)</f>
        <v/>
      </c>
      <c r="Z28" s="239" t="str">
        <f>+IF(I28=0,"",'Ark1'!Y1748)</f>
        <v/>
      </c>
      <c r="AA28" s="239" t="str">
        <f>+IF(I28=0,"",'Ark1'!Z1748)</f>
        <v/>
      </c>
      <c r="AB28" s="237" t="str">
        <f>+IF(I28=0,"",'Ark1'!AA1748)</f>
        <v/>
      </c>
      <c r="AC28" s="238" t="str">
        <f>+IF(I28=0,"",'Ark1'!AC1748)</f>
        <v/>
      </c>
      <c r="AD28" s="239" t="str">
        <f>+IF(I28=0,"",'Ark1'!AE1748)</f>
        <v/>
      </c>
      <c r="AE28" s="239" t="str">
        <f t="shared" si="4"/>
        <v/>
      </c>
      <c r="AF28" s="237" t="str">
        <f t="shared" si="5"/>
        <v/>
      </c>
      <c r="AG28" s="216"/>
      <c r="AH28" s="219"/>
      <c r="AJ28" s="29"/>
      <c r="AK28" s="27"/>
      <c r="AL28" s="220"/>
      <c r="AM28" s="28"/>
      <c r="AQ28" s="28"/>
      <c r="BI28" s="232"/>
    </row>
    <row r="29" spans="1:61" ht="15" customHeight="1">
      <c r="A29" s="216"/>
      <c r="B29" s="287">
        <f>+'Ark1'!C1749</f>
        <v>2024</v>
      </c>
      <c r="C29" s="236">
        <f>+'Ark1'!L1749</f>
        <v>1</v>
      </c>
      <c r="D29" s="236" t="str">
        <f>VLOOKUP(C29,Klasse!$C$11:$D$27,2)</f>
        <v>P-</v>
      </c>
      <c r="E29" s="236">
        <f>+'Ark1'!H1749</f>
        <v>2</v>
      </c>
      <c r="F29" s="236">
        <f>+'Ark1'!J1749</f>
        <v>181</v>
      </c>
      <c r="G29" s="236" t="str">
        <f>VLOOKUP(F29,RNR!$A$1:$B$25,2)</f>
        <v>Horns</v>
      </c>
      <c r="H29" s="236">
        <f>+IF(I29=0,"",'Ark1'!Q1749)</f>
        <v>1</v>
      </c>
      <c r="I29" s="353">
        <f>+'Ark1'!R1749</f>
        <v>1</v>
      </c>
      <c r="J29" s="237">
        <f>+IF(I29=0,"",'Ark1'!AG1749)</f>
        <v>2.7575265364711232E-2</v>
      </c>
      <c r="K29" s="264">
        <f t="shared" si="3"/>
        <v>0.970873786407767</v>
      </c>
      <c r="L29" s="237">
        <f>+IF(I29=0,"",'Ark1'!AH1749)</f>
        <v>0</v>
      </c>
      <c r="M29" s="95"/>
      <c r="N29" s="502">
        <f>+'Ark1'!AI1749</f>
        <v>1</v>
      </c>
      <c r="O29" s="234"/>
      <c r="P29" s="32">
        <f>+IF(I29=0,"",'Ark1'!U1749)</f>
        <v>7.3</v>
      </c>
      <c r="Q29" s="95"/>
      <c r="R29" s="503">
        <f>+IF(N29=0,"",'Ark1'!AJ1749)</f>
        <v>88.7</v>
      </c>
      <c r="S29" s="95"/>
      <c r="T29" s="503">
        <f>+IF(N29=0,"",'Ark1'!AK1749)</f>
        <v>10.460489325383739</v>
      </c>
      <c r="U29" s="95"/>
      <c r="V29" s="238">
        <f>+IF(I29=0,"",'Ark1'!T1749)</f>
        <v>2</v>
      </c>
      <c r="W29" s="95"/>
      <c r="X29" s="239">
        <f>+IF(I29=0,"",'Ark1'!W1749)</f>
        <v>0</v>
      </c>
      <c r="Y29" s="239">
        <f>+IF(I29=0,"",'Ark1'!X1749)</f>
        <v>0</v>
      </c>
      <c r="Z29" s="239">
        <f>+IF(I29=0,"",'Ark1'!Y1749)</f>
        <v>0</v>
      </c>
      <c r="AA29" s="239">
        <f>+IF(I29=0,"",'Ark1'!Z1749)</f>
        <v>0</v>
      </c>
      <c r="AB29" s="237">
        <f>+IF(I29=0,"",'Ark1'!AA1749)</f>
        <v>0</v>
      </c>
      <c r="AC29" s="238">
        <f>+IF(I29=0,"",'Ark1'!AC1749)</f>
        <v>0</v>
      </c>
      <c r="AD29" s="239">
        <f>+IF(I29=0,"",'Ark1'!AE1749)</f>
        <v>0</v>
      </c>
      <c r="AE29" s="239">
        <f t="shared" si="4"/>
        <v>7.3</v>
      </c>
      <c r="AF29" s="237">
        <f t="shared" si="5"/>
        <v>1</v>
      </c>
      <c r="AG29" s="216"/>
      <c r="AH29" s="219"/>
      <c r="AJ29" s="29"/>
      <c r="AK29" s="27"/>
      <c r="AL29" s="220"/>
      <c r="AM29" s="28"/>
      <c r="AQ29" s="28"/>
      <c r="BI29" s="232"/>
    </row>
    <row r="30" spans="1:61" ht="15" customHeight="1">
      <c r="A30" s="216"/>
      <c r="B30" s="287">
        <f>+'Ark1'!C1750</f>
        <v>2024</v>
      </c>
      <c r="C30" s="236">
        <f>+'Ark1'!L1750</f>
        <v>1</v>
      </c>
      <c r="D30" s="236" t="str">
        <f>VLOOKUP(C30,Klasse!$C$11:$D$27,2)</f>
        <v>P-</v>
      </c>
      <c r="E30" s="236">
        <f>+'Ark1'!H1750</f>
        <v>1</v>
      </c>
      <c r="F30" s="236">
        <f>+'Ark1'!J1750</f>
        <v>262</v>
      </c>
      <c r="G30" s="236" t="str">
        <f>VLOOKUP(F30,RNR!$A$1:$B$25,2)</f>
        <v>Strilalam</v>
      </c>
      <c r="H30" s="236" t="str">
        <f>+IF(I30=0,"",'Ark1'!Q1750)</f>
        <v/>
      </c>
      <c r="I30" s="353">
        <f>+'Ark1'!R1750</f>
        <v>0</v>
      </c>
      <c r="J30" s="237" t="str">
        <f>+IF(I30=0,"",'Ark1'!AG1750)</f>
        <v/>
      </c>
      <c r="K30" s="264">
        <f t="shared" si="3"/>
        <v>0</v>
      </c>
      <c r="L30" s="237" t="str">
        <f>+IF(I30=0,"",'Ark1'!AH1750)</f>
        <v/>
      </c>
      <c r="M30" s="95"/>
      <c r="N30" s="502">
        <f>+'Ark1'!AI1750</f>
        <v>0</v>
      </c>
      <c r="O30" s="234"/>
      <c r="P30" s="32" t="str">
        <f>+IF(I30=0,"",'Ark1'!U1750)</f>
        <v/>
      </c>
      <c r="Q30" s="95"/>
      <c r="R30" s="503" t="str">
        <f>+IF(N30=0,"",'Ark1'!AJ1750)</f>
        <v/>
      </c>
      <c r="S30" s="95"/>
      <c r="T30" s="503" t="str">
        <f>+IF(N30=0,"",'Ark1'!AK1750)</f>
        <v/>
      </c>
      <c r="U30" s="95"/>
      <c r="V30" s="238" t="str">
        <f>+IF(I30=0,"",'Ark1'!T1750)</f>
        <v/>
      </c>
      <c r="W30" s="95"/>
      <c r="X30" s="239" t="str">
        <f>+IF(I30=0,"",'Ark1'!W1750)</f>
        <v/>
      </c>
      <c r="Y30" s="239" t="str">
        <f>+IF(I30=0,"",'Ark1'!X1750)</f>
        <v/>
      </c>
      <c r="Z30" s="239" t="str">
        <f>+IF(I30=0,"",'Ark1'!Y1750)</f>
        <v/>
      </c>
      <c r="AA30" s="239" t="str">
        <f>+IF(I30=0,"",'Ark1'!Z1750)</f>
        <v/>
      </c>
      <c r="AB30" s="237" t="str">
        <f>+IF(I30=0,"",'Ark1'!AA1750)</f>
        <v/>
      </c>
      <c r="AC30" s="238" t="str">
        <f>+IF(I30=0,"",'Ark1'!AC1750)</f>
        <v/>
      </c>
      <c r="AD30" s="239" t="str">
        <f>+IF(I30=0,"",'Ark1'!AE1750)</f>
        <v/>
      </c>
      <c r="AE30" s="239" t="str">
        <f t="shared" si="4"/>
        <v/>
      </c>
      <c r="AF30" s="237" t="str">
        <f t="shared" si="5"/>
        <v/>
      </c>
      <c r="AG30" s="216"/>
      <c r="AH30" s="219"/>
      <c r="AJ30" s="29"/>
      <c r="AK30" s="27"/>
      <c r="AL30" s="220"/>
      <c r="AM30" s="28"/>
      <c r="AQ30" s="28"/>
      <c r="BI30" s="232"/>
    </row>
    <row r="31" spans="1:61" ht="15" customHeight="1">
      <c r="A31" s="216"/>
      <c r="B31" s="287">
        <f>+'Ark1'!C1751</f>
        <v>2024</v>
      </c>
      <c r="C31" s="236">
        <f>+'Ark1'!L1751</f>
        <v>1</v>
      </c>
      <c r="D31" s="236" t="str">
        <f>VLOOKUP(C31,Klasse!$C$11:$D$27,2)</f>
        <v>P-</v>
      </c>
      <c r="E31" s="236">
        <f>+'Ark1'!H1751</f>
        <v>2</v>
      </c>
      <c r="F31" s="236">
        <f>+'Ark1'!J1751</f>
        <v>267</v>
      </c>
      <c r="G31" s="236" t="str">
        <f>VLOOKUP(F31,RNR!$A$1:$B$25,2)</f>
        <v>Dalpro</v>
      </c>
      <c r="H31" s="236" t="str">
        <f>+IF(I31=0,"",'Ark1'!Q1751)</f>
        <v/>
      </c>
      <c r="I31" s="353">
        <f>+'Ark1'!R1751</f>
        <v>0</v>
      </c>
      <c r="J31" s="237" t="str">
        <f>+IF(I31=0,"",'Ark1'!AG1751)</f>
        <v/>
      </c>
      <c r="K31" s="264">
        <f t="shared" si="3"/>
        <v>0</v>
      </c>
      <c r="L31" s="237" t="str">
        <f>+IF(I31=0,"",'Ark1'!AH1751)</f>
        <v/>
      </c>
      <c r="M31" s="95"/>
      <c r="N31" s="502">
        <f>+'Ark1'!AI1751</f>
        <v>0</v>
      </c>
      <c r="O31" s="234"/>
      <c r="P31" s="32" t="str">
        <f>+IF(I31=0,"",'Ark1'!U1751)</f>
        <v/>
      </c>
      <c r="Q31" s="95"/>
      <c r="R31" s="503" t="str">
        <f>+IF(N31=0,"",'Ark1'!AJ1751)</f>
        <v/>
      </c>
      <c r="S31" s="95"/>
      <c r="T31" s="503" t="str">
        <f>+IF(N31=0,"",'Ark1'!AK1751)</f>
        <v/>
      </c>
      <c r="U31" s="95"/>
      <c r="V31" s="238" t="str">
        <f>+IF(I31=0,"",'Ark1'!T1751)</f>
        <v/>
      </c>
      <c r="W31" s="95"/>
      <c r="X31" s="239" t="str">
        <f>+IF(I31=0,"",'Ark1'!W1751)</f>
        <v/>
      </c>
      <c r="Y31" s="239" t="str">
        <f>+IF(I31=0,"",'Ark1'!X1751)</f>
        <v/>
      </c>
      <c r="Z31" s="239" t="str">
        <f>+IF(I31=0,"",'Ark1'!Y1751)</f>
        <v/>
      </c>
      <c r="AA31" s="239" t="str">
        <f>+IF(I31=0,"",'Ark1'!Z1751)</f>
        <v/>
      </c>
      <c r="AB31" s="237" t="str">
        <f>+IF(I31=0,"",'Ark1'!AA1751)</f>
        <v/>
      </c>
      <c r="AC31" s="238" t="str">
        <f>+IF(I31=0,"",'Ark1'!AC1751)</f>
        <v/>
      </c>
      <c r="AD31" s="239" t="str">
        <f>+IF(I31=0,"",'Ark1'!AE1751)</f>
        <v/>
      </c>
      <c r="AE31" s="239" t="str">
        <f t="shared" si="4"/>
        <v/>
      </c>
      <c r="AF31" s="237" t="str">
        <f t="shared" si="5"/>
        <v/>
      </c>
      <c r="AG31" s="216"/>
      <c r="AH31" s="219"/>
      <c r="AJ31" s="29"/>
      <c r="AK31" s="27"/>
      <c r="AL31" s="220"/>
      <c r="AM31" s="28"/>
      <c r="AQ31" s="28"/>
      <c r="BI31" s="232"/>
    </row>
    <row r="32" spans="1:61" ht="15" customHeight="1">
      <c r="A32" s="216"/>
      <c r="B32" s="287">
        <f>+'Ark1'!C1752</f>
        <v>2024</v>
      </c>
      <c r="C32" s="236">
        <f>+'Ark1'!L1752</f>
        <v>1</v>
      </c>
      <c r="D32" s="236" t="str">
        <f>VLOOKUP(C32,Klasse!$C$11:$D$27,2)</f>
        <v>P-</v>
      </c>
      <c r="E32" s="236">
        <f>+'Ark1'!H1752</f>
        <v>1</v>
      </c>
      <c r="F32" s="236">
        <f>+'Ark1'!J1752</f>
        <v>309</v>
      </c>
      <c r="G32" s="236" t="str">
        <f>VLOOKUP(F32,RNR!$A$1:$B$25,2)</f>
        <v>Malvik</v>
      </c>
      <c r="H32" s="236">
        <f>+IF(I32=0,"",'Ark1'!Q1752)</f>
        <v>6</v>
      </c>
      <c r="I32" s="353">
        <f>+'Ark1'!R1752</f>
        <v>7</v>
      </c>
      <c r="J32" s="237">
        <f>+IF(I32=0,"",'Ark1'!AG1752)</f>
        <v>6.5001620501293197E-2</v>
      </c>
      <c r="K32" s="264">
        <f t="shared" si="3"/>
        <v>6.7961165048543686</v>
      </c>
      <c r="L32" s="237">
        <f>+IF(I32=0,"",'Ark1'!AH1752)</f>
        <v>0</v>
      </c>
      <c r="M32" s="95"/>
      <c r="N32" s="502">
        <f>+'Ark1'!AI1752</f>
        <v>7</v>
      </c>
      <c r="O32" s="234"/>
      <c r="P32" s="32">
        <f>+IF(I32=0,"",'Ark1'!U1752)</f>
        <v>10.228571428571424</v>
      </c>
      <c r="Q32" s="95"/>
      <c r="R32" s="503">
        <f>+IF(N32=0,"",'Ark1'!AJ1752)</f>
        <v>97.914285714285754</v>
      </c>
      <c r="S32" s="95"/>
      <c r="T32" s="503">
        <f>+IF(N32=0,"",'Ark1'!AK1752)</f>
        <v>10.709548723286659</v>
      </c>
      <c r="U32" s="95"/>
      <c r="V32" s="238">
        <f>+IF(I32=0,"",'Ark1'!T1752)</f>
        <v>2.7142857142857153</v>
      </c>
      <c r="W32" s="95"/>
      <c r="X32" s="239">
        <f>+IF(I32=0,"",'Ark1'!W1752)</f>
        <v>0</v>
      </c>
      <c r="Y32" s="239">
        <f>+IF(I32=0,"",'Ark1'!X1752)</f>
        <v>0</v>
      </c>
      <c r="Z32" s="239">
        <f>+IF(I32=0,"",'Ark1'!Y1752)</f>
        <v>0</v>
      </c>
      <c r="AA32" s="239">
        <f>+IF(I32=0,"",'Ark1'!Z1752)</f>
        <v>2.4341113284284472</v>
      </c>
      <c r="AB32" s="237">
        <f>+IF(I32=0,"",'Ark1'!AA1752)</f>
        <v>0</v>
      </c>
      <c r="AC32" s="238">
        <f>+IF(I32=0,"",'Ark1'!AC1752)</f>
        <v>0</v>
      </c>
      <c r="AD32" s="239">
        <f>+IF(I32=0,"",'Ark1'!AE1752)</f>
        <v>0</v>
      </c>
      <c r="AE32" s="239">
        <f t="shared" si="4"/>
        <v>10.228571428571424</v>
      </c>
      <c r="AF32" s="237">
        <f t="shared" si="5"/>
        <v>1.1666666666666667</v>
      </c>
      <c r="AG32" s="216"/>
      <c r="AH32" s="219"/>
      <c r="AJ32" s="29"/>
      <c r="AK32" s="27"/>
      <c r="AL32" s="220"/>
      <c r="AM32" s="28"/>
      <c r="AQ32" s="28"/>
      <c r="BI32" s="232"/>
    </row>
    <row r="33" spans="1:61" ht="15" customHeight="1">
      <c r="A33" s="216"/>
      <c r="B33" s="287">
        <f>+'Ark1'!C1753</f>
        <v>2024</v>
      </c>
      <c r="C33" s="236">
        <f>+'Ark1'!L1753</f>
        <v>1</v>
      </c>
      <c r="D33" s="236" t="str">
        <f>VLOOKUP(C33,Klasse!$C$11:$D$27,2)</f>
        <v>P-</v>
      </c>
      <c r="E33" s="236">
        <f>+'Ark1'!H1753</f>
        <v>2</v>
      </c>
      <c r="F33" s="236">
        <f>+'Ark1'!J1753</f>
        <v>470</v>
      </c>
      <c r="G33" s="236" t="str">
        <f>VLOOKUP(F33,RNR!$A$1:$B$25,2)</f>
        <v>Jens Eide</v>
      </c>
      <c r="H33" s="236">
        <f>+IF(I33=0,"",'Ark1'!Q1753)</f>
        <v>1</v>
      </c>
      <c r="I33" s="353">
        <f>+'Ark1'!R1753</f>
        <v>2</v>
      </c>
      <c r="J33" s="237">
        <f>+IF(I33=0,"",'Ark1'!AG1753)</f>
        <v>0.13494397498417895</v>
      </c>
      <c r="K33" s="264">
        <f t="shared" si="3"/>
        <v>1.941747572815534</v>
      </c>
      <c r="L33" s="237">
        <f>+IF(I33=0,"",'Ark1'!AH1753)</f>
        <v>100</v>
      </c>
      <c r="M33" s="95"/>
      <c r="N33" s="502">
        <f>+'Ark1'!AI1753</f>
        <v>2</v>
      </c>
      <c r="O33" s="234"/>
      <c r="P33" s="32">
        <f>+IF(I33=0,"",'Ark1'!U1753)</f>
        <v>7.25</v>
      </c>
      <c r="Q33" s="95"/>
      <c r="R33" s="503">
        <f>+IF(N33=0,"",'Ark1'!AJ1753)</f>
        <v>89.35</v>
      </c>
      <c r="S33" s="95"/>
      <c r="T33" s="503">
        <f>+IF(N33=0,"",'Ark1'!AK1753)</f>
        <v>10.164130592281889</v>
      </c>
      <c r="U33" s="95"/>
      <c r="V33" s="238">
        <f>+IF(I33=0,"",'Ark1'!T1753)</f>
        <v>2</v>
      </c>
      <c r="W33" s="95"/>
      <c r="X33" s="239">
        <f>+IF(I33=0,"",'Ark1'!W1753)</f>
        <v>0</v>
      </c>
      <c r="Y33" s="239">
        <f>+IF(I33=0,"",'Ark1'!X1753)</f>
        <v>0</v>
      </c>
      <c r="Z33" s="239">
        <f>+IF(I33=0,"",'Ark1'!Y1753)</f>
        <v>0</v>
      </c>
      <c r="AA33" s="239">
        <f>+IF(I33=0,"",'Ark1'!Z1753)</f>
        <v>0.15000000000002656</v>
      </c>
      <c r="AB33" s="237">
        <f>+IF(I33=0,"",'Ark1'!AA1753)</f>
        <v>0</v>
      </c>
      <c r="AC33" s="238">
        <f>+IF(I33=0,"",'Ark1'!AC1753)</f>
        <v>0</v>
      </c>
      <c r="AD33" s="239">
        <f>+IF(I33=0,"",'Ark1'!AE1753)</f>
        <v>0</v>
      </c>
      <c r="AE33" s="239">
        <f t="shared" si="4"/>
        <v>7.25</v>
      </c>
      <c r="AF33" s="237">
        <f t="shared" si="5"/>
        <v>2</v>
      </c>
      <c r="AG33" s="216"/>
      <c r="AH33" s="219"/>
      <c r="AJ33" s="29"/>
      <c r="AK33" s="27"/>
      <c r="AL33" s="220"/>
      <c r="AM33" s="28"/>
      <c r="AQ33" s="28"/>
      <c r="BI33" s="232"/>
    </row>
    <row r="34" spans="1:61" ht="15" customHeight="1">
      <c r="A34" s="216"/>
      <c r="B34" s="287">
        <f>+'Ark1'!C1754</f>
        <v>2024</v>
      </c>
      <c r="C34" s="236">
        <f>+'Ark1'!L1754</f>
        <v>1</v>
      </c>
      <c r="D34" s="236" t="str">
        <f>VLOOKUP(C34,Klasse!$C$11:$D$27,2)</f>
        <v>P-</v>
      </c>
      <c r="E34" s="236">
        <f>+'Ark1'!H1754</f>
        <v>2</v>
      </c>
      <c r="F34" s="236">
        <f>+'Ark1'!J1754</f>
        <v>629</v>
      </c>
      <c r="G34" s="236" t="str">
        <f>VLOOKUP(F34,RNR!$A$1:$B$25,2)</f>
        <v>Bø</v>
      </c>
      <c r="H34" s="236" t="str">
        <f>+IF(I34=0,"",'Ark1'!Q1754)</f>
        <v/>
      </c>
      <c r="I34" s="353">
        <f>+'Ark1'!R1754</f>
        <v>0</v>
      </c>
      <c r="J34" s="237" t="str">
        <f>+IF(I34=0,"",'Ark1'!AG1754)</f>
        <v/>
      </c>
      <c r="K34" s="264">
        <f t="shared" si="3"/>
        <v>0</v>
      </c>
      <c r="L34" s="237" t="str">
        <f>+IF(I34=0,"",'Ark1'!AH1754)</f>
        <v/>
      </c>
      <c r="M34" s="95"/>
      <c r="N34" s="502">
        <f>+'Ark1'!AI1754</f>
        <v>0</v>
      </c>
      <c r="O34" s="234"/>
      <c r="P34" s="32" t="str">
        <f>+IF(I34=0,"",'Ark1'!U1754)</f>
        <v/>
      </c>
      <c r="Q34" s="95"/>
      <c r="R34" s="503" t="str">
        <f>+IF(N34=0,"",'Ark1'!AJ1754)</f>
        <v/>
      </c>
      <c r="S34" s="95"/>
      <c r="T34" s="503" t="str">
        <f>+IF(N34=0,"",'Ark1'!AK1754)</f>
        <v/>
      </c>
      <c r="U34" s="95"/>
      <c r="V34" s="238" t="str">
        <f>+IF(I34=0,"",'Ark1'!T1754)</f>
        <v/>
      </c>
      <c r="W34" s="95"/>
      <c r="X34" s="239" t="str">
        <f>+IF(I34=0,"",'Ark1'!W1754)</f>
        <v/>
      </c>
      <c r="Y34" s="239" t="str">
        <f>+IF(I34=0,"",'Ark1'!X1754)</f>
        <v/>
      </c>
      <c r="Z34" s="239" t="str">
        <f>+IF(I34=0,"",'Ark1'!Y1754)</f>
        <v/>
      </c>
      <c r="AA34" s="239" t="str">
        <f>+IF(I34=0,"",'Ark1'!Z1754)</f>
        <v/>
      </c>
      <c r="AB34" s="237" t="str">
        <f>+IF(I34=0,"",'Ark1'!AA1754)</f>
        <v/>
      </c>
      <c r="AC34" s="238" t="str">
        <f>+IF(I34=0,"",'Ark1'!AC1754)</f>
        <v/>
      </c>
      <c r="AD34" s="239" t="str">
        <f>+IF(I34=0,"",'Ark1'!AE1754)</f>
        <v/>
      </c>
      <c r="AE34" s="239" t="str">
        <f t="shared" si="4"/>
        <v/>
      </c>
      <c r="AF34" s="237" t="str">
        <f t="shared" si="5"/>
        <v/>
      </c>
      <c r="AG34" s="216"/>
      <c r="AH34" s="219"/>
      <c r="AJ34" s="29"/>
      <c r="AK34" s="27"/>
      <c r="AL34" s="220"/>
      <c r="AM34" s="28"/>
      <c r="AQ34" s="28"/>
      <c r="BI34" s="232"/>
    </row>
    <row r="35" spans="1:61" ht="15" customHeight="1">
      <c r="A35" s="216"/>
      <c r="B35" s="287">
        <f>+'Ark1'!C1755</f>
        <v>2024</v>
      </c>
      <c r="C35" s="236">
        <f>+'Ark1'!L1755</f>
        <v>1</v>
      </c>
      <c r="D35" s="236" t="str">
        <f>VLOOKUP(C35,Klasse!$C$11:$D$27,2)</f>
        <v>P-</v>
      </c>
      <c r="E35" s="236">
        <f>+'Ark1'!H1755</f>
        <v>1</v>
      </c>
      <c r="F35" s="236">
        <f>+'Ark1'!J1755</f>
        <v>643</v>
      </c>
      <c r="G35" s="236" t="str">
        <f>VLOOKUP(F35,RNR!$A$1:$B$25,2)</f>
        <v>Bjerka</v>
      </c>
      <c r="H35" s="236">
        <f>+IF(I35=0,"",'Ark1'!Q1755)</f>
        <v>2</v>
      </c>
      <c r="I35" s="353">
        <f>+'Ark1'!R1755</f>
        <v>2</v>
      </c>
      <c r="J35" s="237">
        <f>+IF(I35=0,"",'Ark1'!AG1755)</f>
        <v>2.5127549626910505E-2</v>
      </c>
      <c r="K35" s="264">
        <f t="shared" si="3"/>
        <v>1.941747572815534</v>
      </c>
      <c r="L35" s="237">
        <f>+IF(I35=0,"",'Ark1'!AH1755)</f>
        <v>0</v>
      </c>
      <c r="M35" s="95"/>
      <c r="N35" s="502">
        <f>+'Ark1'!AI1755</f>
        <v>2</v>
      </c>
      <c r="O35" s="234"/>
      <c r="P35" s="32">
        <f>+IF(I35=0,"",'Ark1'!U1755)</f>
        <v>6.9</v>
      </c>
      <c r="Q35" s="95"/>
      <c r="R35" s="503">
        <f>+IF(N35=0,"",'Ark1'!AJ1755)</f>
        <v>90.55</v>
      </c>
      <c r="S35" s="95"/>
      <c r="T35" s="503">
        <f>+IF(N35=0,"",'Ark1'!AK1755)</f>
        <v>9.3714722274031672</v>
      </c>
      <c r="U35" s="95"/>
      <c r="V35" s="238">
        <f>+IF(I35=0,"",'Ark1'!T1755)</f>
        <v>2.5</v>
      </c>
      <c r="W35" s="95"/>
      <c r="X35" s="239">
        <f>+IF(I35=0,"",'Ark1'!W1755)</f>
        <v>0</v>
      </c>
      <c r="Y35" s="239">
        <f>+IF(I35=0,"",'Ark1'!X1755)</f>
        <v>0</v>
      </c>
      <c r="Z35" s="239">
        <f>+IF(I35=0,"",'Ark1'!Y1755)</f>
        <v>0</v>
      </c>
      <c r="AA35" s="239">
        <f>+IF(I35=0,"",'Ark1'!Z1755)</f>
        <v>0.89999999999999691</v>
      </c>
      <c r="AB35" s="237">
        <f>+IF(I35=0,"",'Ark1'!AA1755)</f>
        <v>0</v>
      </c>
      <c r="AC35" s="238">
        <f>+IF(I35=0,"",'Ark1'!AC1755)</f>
        <v>0</v>
      </c>
      <c r="AD35" s="239">
        <f>+IF(I35=0,"",'Ark1'!AE1755)</f>
        <v>0</v>
      </c>
      <c r="AE35" s="239">
        <f t="shared" si="4"/>
        <v>6.9</v>
      </c>
      <c r="AF35" s="237">
        <f t="shared" si="5"/>
        <v>1</v>
      </c>
      <c r="AG35" s="216"/>
      <c r="AH35" s="219"/>
      <c r="AJ35" s="29"/>
      <c r="AK35" s="27"/>
      <c r="AL35" s="220"/>
      <c r="AM35" s="28"/>
      <c r="AQ35" s="28"/>
      <c r="BI35" s="232"/>
    </row>
    <row r="36" spans="1:61" ht="15" customHeight="1">
      <c r="A36" s="216"/>
      <c r="B36" s="287">
        <f>+'Ark1'!C1756</f>
        <v>2024</v>
      </c>
      <c r="C36" s="236">
        <f>+'Ark1'!L1756</f>
        <v>1</v>
      </c>
      <c r="D36" s="236" t="str">
        <f>VLOOKUP(C36,Klasse!$C$11:$D$27,2)</f>
        <v>P-</v>
      </c>
      <c r="E36" s="236">
        <f>+'Ark1'!H1756</f>
        <v>2</v>
      </c>
      <c r="F36" s="236">
        <f>+'Ark1'!J1756</f>
        <v>704</v>
      </c>
      <c r="G36" s="236" t="str">
        <f>VLOOKUP(F36,RNR!$A$1:$B$25,2)</f>
        <v>Øre Vilt</v>
      </c>
      <c r="H36" s="236" t="str">
        <f>+IF(I36=0,"",'Ark1'!Q1756)</f>
        <v/>
      </c>
      <c r="I36" s="353">
        <f>+'Ark1'!R1756</f>
        <v>0</v>
      </c>
      <c r="J36" s="237" t="str">
        <f>+IF(I36=0,"",'Ark1'!AG1756)</f>
        <v/>
      </c>
      <c r="K36" s="264">
        <f t="shared" si="3"/>
        <v>0</v>
      </c>
      <c r="L36" s="237" t="str">
        <f>+IF(I36=0,"",'Ark1'!AH1756)</f>
        <v/>
      </c>
      <c r="M36" s="95"/>
      <c r="N36" s="502">
        <f>+'Ark1'!AI1756</f>
        <v>0</v>
      </c>
      <c r="O36" s="234"/>
      <c r="P36" s="32" t="str">
        <f>+IF(I36=0,"",'Ark1'!U1756)</f>
        <v/>
      </c>
      <c r="Q36" s="95"/>
      <c r="R36" s="503" t="str">
        <f>+IF(N36=0,"",'Ark1'!AJ1756)</f>
        <v/>
      </c>
      <c r="S36" s="95"/>
      <c r="T36" s="503" t="str">
        <f>+IF(N36=0,"",'Ark1'!AK1756)</f>
        <v/>
      </c>
      <c r="U36" s="95"/>
      <c r="V36" s="238" t="str">
        <f>+IF(I36=0,"",'Ark1'!T1756)</f>
        <v/>
      </c>
      <c r="W36" s="95"/>
      <c r="X36" s="239" t="str">
        <f>+IF(I36=0,"",'Ark1'!W1756)</f>
        <v/>
      </c>
      <c r="Y36" s="239" t="str">
        <f>+IF(I36=0,"",'Ark1'!X1756)</f>
        <v/>
      </c>
      <c r="Z36" s="239" t="str">
        <f>+IF(I36=0,"",'Ark1'!Y1756)</f>
        <v/>
      </c>
      <c r="AA36" s="239" t="str">
        <f>+IF(I36=0,"",'Ark1'!Z1756)</f>
        <v/>
      </c>
      <c r="AB36" s="237" t="str">
        <f>+IF(I36=0,"",'Ark1'!AA1756)</f>
        <v/>
      </c>
      <c r="AC36" s="238" t="str">
        <f>+IF(I36=0,"",'Ark1'!AC1756)</f>
        <v/>
      </c>
      <c r="AD36" s="239" t="str">
        <f>+IF(I36=0,"",'Ark1'!AE1756)</f>
        <v/>
      </c>
      <c r="AE36" s="239" t="str">
        <f t="shared" si="4"/>
        <v/>
      </c>
      <c r="AF36" s="237" t="str">
        <f t="shared" si="5"/>
        <v/>
      </c>
      <c r="AG36" s="216"/>
      <c r="AH36" s="219"/>
      <c r="AJ36" s="29"/>
      <c r="AK36" s="27"/>
      <c r="AL36" s="220"/>
      <c r="AM36" s="28"/>
      <c r="AQ36" s="28"/>
      <c r="BI36" s="232"/>
    </row>
    <row r="37" spans="1:61" ht="15" customHeight="1">
      <c r="A37" s="216"/>
      <c r="B37" s="287">
        <f>+'Ark1'!C1757</f>
        <v>2024</v>
      </c>
      <c r="C37" s="236">
        <f>+'Ark1'!L1757</f>
        <v>1</v>
      </c>
      <c r="D37" s="236" t="str">
        <f>VLOOKUP(C37,Klasse!$C$11:$D$27,2)</f>
        <v>P-</v>
      </c>
      <c r="E37" s="236">
        <f>+'Ark1'!H1757</f>
        <v>1</v>
      </c>
      <c r="F37" s="236">
        <f>+'Ark1'!J1757</f>
        <v>802</v>
      </c>
      <c r="G37" s="236" t="str">
        <f>VLOOKUP(F37,RNR!$A$1:$B$25,2)</f>
        <v>Karasjok</v>
      </c>
      <c r="H37" s="236">
        <f>+IF(I37=0,"",'Ark1'!Q1757)</f>
        <v>2</v>
      </c>
      <c r="I37" s="353">
        <f>+'Ark1'!R1757</f>
        <v>17</v>
      </c>
      <c r="J37" s="237">
        <f>+IF(I37=0,"",'Ark1'!AG1757)</f>
        <v>0.76167441071011854</v>
      </c>
      <c r="K37" s="264">
        <f t="shared" si="3"/>
        <v>16.50485436893204</v>
      </c>
      <c r="L37" s="237">
        <f>+IF(I37=0,"",'Ark1'!AH1757)</f>
        <v>0</v>
      </c>
      <c r="M37" s="95"/>
      <c r="N37" s="502">
        <f>+'Ark1'!AI1757</f>
        <v>17</v>
      </c>
      <c r="O37" s="234"/>
      <c r="P37" s="32">
        <f>+IF(I37=0,"",'Ark1'!U1757)</f>
        <v>6.3352941176470594</v>
      </c>
      <c r="Q37" s="95"/>
      <c r="R37" s="503">
        <f>+IF(N37=0,"",'Ark1'!AJ1757)</f>
        <v>88.188235294117618</v>
      </c>
      <c r="S37" s="95"/>
      <c r="T37" s="503">
        <f>+IF(N37=0,"",'Ark1'!AK1757)</f>
        <v>9.355605391235212</v>
      </c>
      <c r="U37" s="95"/>
      <c r="V37" s="238">
        <f>+IF(I37=0,"",'Ark1'!T1757)</f>
        <v>2.0588235294117654</v>
      </c>
      <c r="W37" s="95"/>
      <c r="X37" s="239">
        <f>+IF(I37=0,"",'Ark1'!W1757)</f>
        <v>0</v>
      </c>
      <c r="Y37" s="239">
        <f>+IF(I37=0,"",'Ark1'!X1757)</f>
        <v>0</v>
      </c>
      <c r="Z37" s="239">
        <f>+IF(I37=0,"",'Ark1'!Y1757)</f>
        <v>0</v>
      </c>
      <c r="AA37" s="239">
        <f>+IF(I37=0,"",'Ark1'!Z1757)</f>
        <v>0.71615080277712972</v>
      </c>
      <c r="AB37" s="237">
        <f>+IF(I37=0,"",'Ark1'!AA1757)</f>
        <v>0</v>
      </c>
      <c r="AC37" s="238">
        <f>+IF(I37=0,"",'Ark1'!AC1757)</f>
        <v>0</v>
      </c>
      <c r="AD37" s="239">
        <f>+IF(I37=0,"",'Ark1'!AE1757)</f>
        <v>0</v>
      </c>
      <c r="AE37" s="239">
        <f t="shared" si="4"/>
        <v>6.3352941176470594</v>
      </c>
      <c r="AF37" s="237">
        <f t="shared" si="5"/>
        <v>8.5</v>
      </c>
      <c r="AG37" s="216"/>
      <c r="AH37" s="219"/>
      <c r="AJ37" s="29"/>
      <c r="AK37" s="27"/>
      <c r="AL37" s="220"/>
      <c r="AM37" s="28"/>
      <c r="AQ37" s="28"/>
      <c r="BI37" s="232"/>
    </row>
    <row r="38" spans="1:61" ht="19.8">
      <c r="A38" s="216"/>
      <c r="B38" s="216"/>
      <c r="C38" s="216"/>
      <c r="D38" s="216"/>
      <c r="E38" s="216"/>
      <c r="F38" s="216"/>
      <c r="G38" s="534"/>
      <c r="H38" s="216"/>
      <c r="I38" s="349"/>
      <c r="J38" s="217"/>
      <c r="K38" s="217"/>
      <c r="L38" s="217"/>
      <c r="M38" s="95"/>
      <c r="N38" s="95"/>
      <c r="O38" s="95"/>
      <c r="P38" s="216"/>
      <c r="Q38" s="95"/>
      <c r="R38" s="95"/>
      <c r="S38" s="95"/>
      <c r="T38" s="95"/>
      <c r="U38" s="95"/>
      <c r="V38" s="216"/>
      <c r="W38" s="95"/>
      <c r="X38" s="218"/>
      <c r="Y38" s="218"/>
      <c r="Z38" s="218"/>
      <c r="AA38" s="218"/>
      <c r="AB38" s="218"/>
      <c r="AC38" s="216"/>
      <c r="AD38" s="218"/>
      <c r="AE38" s="218"/>
      <c r="AF38" s="218"/>
      <c r="AG38" s="216"/>
      <c r="AH38" s="219"/>
      <c r="AJ38" s="29"/>
      <c r="AK38" s="27"/>
      <c r="AL38" s="220"/>
      <c r="AM38" s="28"/>
      <c r="AQ38" s="28"/>
      <c r="BI38" s="232"/>
    </row>
    <row r="39" spans="1:61" ht="21">
      <c r="A39" s="216"/>
      <c r="B39" s="216"/>
      <c r="C39" s="216"/>
      <c r="D39" s="263" t="s">
        <v>29</v>
      </c>
      <c r="E39" s="216"/>
      <c r="F39" s="216"/>
      <c r="G39" s="534"/>
      <c r="H39" s="216"/>
      <c r="I39" s="340">
        <f>SUM(I41:I65)</f>
        <v>333</v>
      </c>
      <c r="J39" s="217"/>
      <c r="K39" s="217"/>
      <c r="L39" s="217"/>
      <c r="M39" s="95"/>
      <c r="N39" s="536">
        <f>SUM(N41:N65)</f>
        <v>332</v>
      </c>
      <c r="O39" s="95"/>
      <c r="P39" s="262">
        <f>+Klasse!M12</f>
        <v>9.5807807807807848</v>
      </c>
      <c r="Q39" s="95"/>
      <c r="R39" s="262">
        <f>+Klasse!P12</f>
        <v>93.153313253012101</v>
      </c>
      <c r="S39" s="95"/>
      <c r="T39" s="546">
        <f>+Klasse!R12</f>
        <v>11.641337824012952</v>
      </c>
      <c r="U39" s="95"/>
      <c r="V39" s="216"/>
      <c r="W39" s="95"/>
      <c r="X39" s="218"/>
      <c r="Y39" s="218"/>
      <c r="Z39" s="218"/>
      <c r="AA39" s="218"/>
      <c r="AB39" s="218"/>
      <c r="AC39" s="216"/>
      <c r="AD39" s="218"/>
      <c r="AE39" s="235"/>
      <c r="AF39" s="233"/>
      <c r="AG39" s="216"/>
      <c r="AH39" s="219"/>
      <c r="AJ39" s="29"/>
      <c r="AK39" s="27"/>
      <c r="AL39" s="220"/>
      <c r="AM39" s="28"/>
      <c r="AQ39" s="28"/>
      <c r="BI39" s="232"/>
    </row>
    <row r="40" spans="1:61" ht="15" customHeight="1">
      <c r="A40" s="216"/>
      <c r="B40" s="216"/>
      <c r="C40" s="216"/>
      <c r="D40" s="216"/>
      <c r="E40" s="216"/>
      <c r="F40" s="216"/>
      <c r="G40" s="534"/>
      <c r="H40" s="234"/>
      <c r="I40" s="349"/>
      <c r="J40" s="217"/>
      <c r="K40" s="233"/>
      <c r="L40" s="217"/>
      <c r="M40" s="95"/>
      <c r="N40" s="95"/>
      <c r="O40" s="95"/>
      <c r="P40" s="217"/>
      <c r="Q40" s="95"/>
      <c r="R40" s="95"/>
      <c r="S40" s="95"/>
      <c r="T40" s="95"/>
      <c r="U40" s="95"/>
      <c r="V40" s="234"/>
      <c r="W40" s="95"/>
      <c r="X40" s="218"/>
      <c r="Y40" s="218"/>
      <c r="Z40" s="218"/>
      <c r="AA40" s="218"/>
      <c r="AB40" s="235"/>
      <c r="AC40" s="216"/>
      <c r="AD40" s="235"/>
      <c r="AE40" s="235"/>
      <c r="AF40" s="233"/>
      <c r="AG40" s="216"/>
      <c r="AH40" s="219"/>
      <c r="AJ40" s="29"/>
      <c r="AK40" s="27"/>
      <c r="AL40" s="220"/>
      <c r="AM40" s="28"/>
      <c r="AQ40" s="28"/>
      <c r="BI40" s="232"/>
    </row>
    <row r="41" spans="1:61" ht="15" customHeight="1">
      <c r="A41" s="216"/>
      <c r="B41" s="287">
        <f>+'Ark1'!C1758</f>
        <v>2024</v>
      </c>
      <c r="C41" s="535">
        <f>+'Ark1'!L1758</f>
        <v>2</v>
      </c>
      <c r="D41" s="236" t="str">
        <f>VLOOKUP(C41,Klasse!$C$11:$D$27,2)</f>
        <v>P</v>
      </c>
      <c r="E41" s="535">
        <f>+'Ark1'!H1758</f>
        <v>1</v>
      </c>
      <c r="F41" s="535">
        <f>+'Ark1'!J1758</f>
        <v>103</v>
      </c>
      <c r="G41" s="236" t="str">
        <f>VLOOKUP(F41,RNR!$A$1:$B$25,2)</f>
        <v>Rudshøgda</v>
      </c>
      <c r="H41" s="535" t="str">
        <f>+IF(I41=0,"",'Ark1'!Q1758)</f>
        <v/>
      </c>
      <c r="I41" s="538">
        <f>+'Ark1'!R1758</f>
        <v>0</v>
      </c>
      <c r="J41" s="29" t="str">
        <f>+IF(I41=0,"",'Ark1'!AG1758)</f>
        <v/>
      </c>
      <c r="K41" s="265">
        <f t="shared" ref="K41:K44" si="6">100*I41/$I$39</f>
        <v>0</v>
      </c>
      <c r="L41" s="29" t="str">
        <f>+IF(I41=0,"",'Ark1'!AH1758)</f>
        <v/>
      </c>
      <c r="M41" s="95"/>
      <c r="N41" s="502">
        <f>+'Ark1'!AI1758</f>
        <v>0</v>
      </c>
      <c r="O41" s="95"/>
      <c r="P41" s="32" t="str">
        <f>+IF(I41=0,"",'Ark1'!U1758)</f>
        <v/>
      </c>
      <c r="Q41" s="95"/>
      <c r="R41" s="503" t="str">
        <f>+IF(N41=0,"",'Ark1'!AJ1758)</f>
        <v/>
      </c>
      <c r="S41" s="95"/>
      <c r="T41" s="503" t="str">
        <f>+IF(N41=0,"",'Ark1'!AK1758)</f>
        <v/>
      </c>
      <c r="U41" s="95"/>
      <c r="V41" s="27" t="str">
        <f>+IF(I41=0,"",'Ark1'!T1758)</f>
        <v/>
      </c>
      <c r="W41" s="95"/>
      <c r="X41" s="34" t="str">
        <f>+IF(I41=0,"",'Ark1'!W1758)</f>
        <v/>
      </c>
      <c r="Y41" s="34" t="str">
        <f>+IF(I41=0,"",'Ark1'!X1758)</f>
        <v/>
      </c>
      <c r="Z41" s="34" t="str">
        <f>+IF(I41=0,"",'Ark1'!Y1758)</f>
        <v/>
      </c>
      <c r="AA41" s="34" t="str">
        <f>+IF(I41=0,"",'Ark1'!Z1758)</f>
        <v/>
      </c>
      <c r="AB41" s="29" t="str">
        <f>+IF(I41=0,"",'Ark1'!AA1758)</f>
        <v/>
      </c>
      <c r="AC41" s="27" t="str">
        <f>+IF(I41=0,"",'Ark1'!AC1758)</f>
        <v/>
      </c>
      <c r="AD41" s="34" t="str">
        <f>+IF(I41=0,"",'Ark1'!AE1758)</f>
        <v/>
      </c>
      <c r="AE41" s="34" t="str">
        <f t="shared" ref="AE41:AE44" si="7">IF(I41=0,"",P41/C41)</f>
        <v/>
      </c>
      <c r="AF41" s="29" t="str">
        <f t="shared" ref="AF41:AF44" si="8">IF(I41=0,"",I41/H41)</f>
        <v/>
      </c>
      <c r="AG41" s="216"/>
      <c r="AH41" s="219"/>
      <c r="AJ41" s="29"/>
      <c r="AK41" s="27"/>
      <c r="AL41" s="220"/>
      <c r="AM41" s="28"/>
      <c r="AQ41" s="28"/>
      <c r="BI41" s="232"/>
    </row>
    <row r="42" spans="1:61" ht="15" customHeight="1">
      <c r="A42" s="216"/>
      <c r="B42" s="287">
        <f>+'Ark1'!C1759</f>
        <v>2024</v>
      </c>
      <c r="C42" s="535">
        <f>+'Ark1'!L1759</f>
        <v>2</v>
      </c>
      <c r="D42" s="236" t="str">
        <f>VLOOKUP(C42,Klasse!$C$11:$D$27,2)</f>
        <v>P</v>
      </c>
      <c r="E42" s="535">
        <f>+'Ark1'!H1759</f>
        <v>2</v>
      </c>
      <c r="F42" s="535">
        <f>+'Ark1'!J1759</f>
        <v>106</v>
      </c>
      <c r="G42" s="236" t="str">
        <f>VLOOKUP(F42,RNR!$A$1:$B$25,2)</f>
        <v>Furuseth</v>
      </c>
      <c r="H42" s="535">
        <f>+IF(I42=0,"",'Ark1'!Q1759)</f>
        <v>5</v>
      </c>
      <c r="I42" s="538">
        <f>+'Ark1'!R1759</f>
        <v>5</v>
      </c>
      <c r="J42" s="29">
        <f>+IF(I42=0,"",'Ark1'!AG1759)</f>
        <v>0.14168325683717745</v>
      </c>
      <c r="K42" s="265">
        <f t="shared" si="6"/>
        <v>1.5015015015015014</v>
      </c>
      <c r="L42" s="29">
        <f>+IF(I42=0,"",'Ark1'!AH1759)</f>
        <v>0</v>
      </c>
      <c r="M42" s="95"/>
      <c r="N42" s="502">
        <f>+'Ark1'!AI1759</f>
        <v>5</v>
      </c>
      <c r="O42" s="95"/>
      <c r="P42" s="32">
        <f>+IF(I42=0,"",'Ark1'!U1759)</f>
        <v>13.28</v>
      </c>
      <c r="Q42" s="95"/>
      <c r="R42" s="503">
        <f>+IF(N42=0,"",'Ark1'!AJ1759)</f>
        <v>101.72</v>
      </c>
      <c r="S42" s="95"/>
      <c r="T42" s="503">
        <f>+IF(N42=0,"",'Ark1'!AK1759)</f>
        <v>12.428311404592248</v>
      </c>
      <c r="U42" s="95"/>
      <c r="V42" s="27">
        <f>+IF(I42=0,"",'Ark1'!T1759)</f>
        <v>3</v>
      </c>
      <c r="W42" s="95"/>
      <c r="X42" s="34">
        <f>+IF(I42=0,"",'Ark1'!W1759)</f>
        <v>0</v>
      </c>
      <c r="Y42" s="34">
        <f>+IF(I42=0,"",'Ark1'!X1759)</f>
        <v>20</v>
      </c>
      <c r="Z42" s="34">
        <f>+IF(I42=0,"",'Ark1'!Y1759)</f>
        <v>0</v>
      </c>
      <c r="AA42" s="34">
        <f>+IF(I42=0,"",'Ark1'!Z1759)</f>
        <v>2.728662676110766</v>
      </c>
      <c r="AB42" s="29">
        <f>+IF(I42=0,"",'Ark1'!AA1759)</f>
        <v>0</v>
      </c>
      <c r="AC42" s="27">
        <f>+IF(I42=0,"",'Ark1'!AC1759)</f>
        <v>0</v>
      </c>
      <c r="AD42" s="34">
        <f>+IF(I42=0,"",'Ark1'!AE1759)</f>
        <v>0</v>
      </c>
      <c r="AE42" s="34">
        <f t="shared" si="7"/>
        <v>6.64</v>
      </c>
      <c r="AF42" s="29">
        <f t="shared" si="8"/>
        <v>1</v>
      </c>
      <c r="AG42" s="216"/>
      <c r="AH42" s="219"/>
      <c r="AJ42" s="29"/>
      <c r="AK42" s="27"/>
      <c r="AL42" s="220"/>
      <c r="AM42" s="28"/>
      <c r="AQ42" s="28"/>
      <c r="BI42" s="232"/>
    </row>
    <row r="43" spans="1:61" ht="15" customHeight="1">
      <c r="A43" s="216"/>
      <c r="B43" s="287">
        <f>+'Ark1'!C1760</f>
        <v>2024</v>
      </c>
      <c r="C43" s="535">
        <f>+'Ark1'!L1760</f>
        <v>2</v>
      </c>
      <c r="D43" s="236" t="str">
        <f>VLOOKUP(C43,Klasse!$C$11:$D$27,2)</f>
        <v>P</v>
      </c>
      <c r="E43" s="535">
        <f>+'Ark1'!H1760</f>
        <v>1</v>
      </c>
      <c r="F43" s="535">
        <f>+'Ark1'!J1760</f>
        <v>110</v>
      </c>
      <c r="G43" s="236" t="str">
        <f>VLOOKUP(F43,RNR!$A$1:$B$25,2)</f>
        <v>Gol</v>
      </c>
      <c r="H43" s="535">
        <f>+IF(I43=0,"",'Ark1'!Q1760)</f>
        <v>6</v>
      </c>
      <c r="I43" s="538">
        <f>+'Ark1'!R1760</f>
        <v>6</v>
      </c>
      <c r="J43" s="29">
        <f>+IF(I43=0,"",'Ark1'!AG1760)</f>
        <v>4.5334521559119517E-2</v>
      </c>
      <c r="K43" s="265">
        <f t="shared" si="6"/>
        <v>1.8018018018018018</v>
      </c>
      <c r="L43" s="29">
        <f>+IF(I43=0,"",'Ark1'!AH1760)</f>
        <v>0</v>
      </c>
      <c r="M43" s="95"/>
      <c r="N43" s="502">
        <f>+'Ark1'!AI1760</f>
        <v>6</v>
      </c>
      <c r="O43" s="95"/>
      <c r="P43" s="32">
        <f>+IF(I43=0,"",'Ark1'!U1760)</f>
        <v>11.68333333333333</v>
      </c>
      <c r="Q43" s="95"/>
      <c r="R43" s="503">
        <f>+IF(N43=0,"",'Ark1'!AJ1760)</f>
        <v>98.100000000000023</v>
      </c>
      <c r="S43" s="95"/>
      <c r="T43" s="503">
        <f>+IF(N43=0,"",'Ark1'!AK1760)</f>
        <v>12.177340492163696</v>
      </c>
      <c r="U43" s="95"/>
      <c r="V43" s="27">
        <f>+IF(I43=0,"",'Ark1'!T1760)</f>
        <v>2.3333333333333339</v>
      </c>
      <c r="W43" s="95"/>
      <c r="X43" s="34">
        <f>+IF(I43=0,"",'Ark1'!W1760)</f>
        <v>0</v>
      </c>
      <c r="Y43" s="34">
        <f>+IF(I43=0,"",'Ark1'!X1760)</f>
        <v>16.666666666666671</v>
      </c>
      <c r="Z43" s="34">
        <f>+IF(I43=0,"",'Ark1'!Y1760)</f>
        <v>0</v>
      </c>
      <c r="AA43" s="34">
        <f>+IF(I43=0,"",'Ark1'!Z1760)</f>
        <v>2.7703289014523622</v>
      </c>
      <c r="AB43" s="29">
        <f>+IF(I43=0,"",'Ark1'!AA1760)</f>
        <v>0</v>
      </c>
      <c r="AC43" s="27">
        <f>+IF(I43=0,"",'Ark1'!AC1760)</f>
        <v>0</v>
      </c>
      <c r="AD43" s="34">
        <f>+IF(I43=0,"",'Ark1'!AE1760)</f>
        <v>0</v>
      </c>
      <c r="AE43" s="34">
        <f t="shared" si="7"/>
        <v>5.841666666666665</v>
      </c>
      <c r="AF43" s="29">
        <f t="shared" si="8"/>
        <v>1</v>
      </c>
      <c r="AG43" s="216"/>
      <c r="AH43" s="219"/>
      <c r="AJ43" s="29"/>
      <c r="AK43" s="27"/>
      <c r="AL43" s="220"/>
      <c r="AM43" s="28"/>
      <c r="AQ43" s="28"/>
      <c r="BI43" s="232"/>
    </row>
    <row r="44" spans="1:61" ht="15" customHeight="1">
      <c r="A44" s="216"/>
      <c r="B44" s="287">
        <f>+'Ark1'!C1761</f>
        <v>2024</v>
      </c>
      <c r="C44" s="535">
        <f>+'Ark1'!L1761</f>
        <v>2</v>
      </c>
      <c r="D44" s="236" t="str">
        <f>VLOOKUP(C44,Klasse!$C$11:$D$27,2)</f>
        <v>P</v>
      </c>
      <c r="E44" s="535">
        <f>+'Ark1'!H1761</f>
        <v>1</v>
      </c>
      <c r="F44" s="535">
        <f>+'Ark1'!J1761</f>
        <v>111</v>
      </c>
      <c r="G44" s="236" t="str">
        <f>VLOOKUP(F44,RNR!$A$1:$B$25,2)</f>
        <v>Forus</v>
      </c>
      <c r="H44" s="535">
        <f>+IF(I44=0,"",'Ark1'!Q1761)</f>
        <v>8</v>
      </c>
      <c r="I44" s="538">
        <f>+'Ark1'!R1761</f>
        <v>14</v>
      </c>
      <c r="J44" s="29">
        <f>+IF(I44=0,"",'Ark1'!AG1761)</f>
        <v>0.14676276884250938</v>
      </c>
      <c r="K44" s="265">
        <f t="shared" si="6"/>
        <v>4.2042042042042045</v>
      </c>
      <c r="L44" s="29">
        <f>+IF(I44=0,"",'Ark1'!AH1761)</f>
        <v>0</v>
      </c>
      <c r="M44" s="95"/>
      <c r="N44" s="502">
        <f>+'Ark1'!AI1761</f>
        <v>14</v>
      </c>
      <c r="O44" s="95"/>
      <c r="P44" s="32">
        <f>+IF(I44=0,"",'Ark1'!U1761)</f>
        <v>11.971428571428577</v>
      </c>
      <c r="Q44" s="95"/>
      <c r="R44" s="503">
        <f>+IF(N44=0,"",'Ark1'!AJ1761)</f>
        <v>100.67142857142861</v>
      </c>
      <c r="S44" s="95"/>
      <c r="T44" s="503">
        <f>+IF(N44=0,"",'Ark1'!AK1761)</f>
        <v>11.568863451447783</v>
      </c>
      <c r="U44" s="95"/>
      <c r="V44" s="27">
        <f>+IF(I44=0,"",'Ark1'!T1761)</f>
        <v>2.6428571428571423</v>
      </c>
      <c r="W44" s="95"/>
      <c r="X44" s="34">
        <f>+IF(I44=0,"",'Ark1'!W1761)</f>
        <v>0</v>
      </c>
      <c r="Y44" s="34">
        <f>+IF(I44=0,"",'Ark1'!X1761)</f>
        <v>7.1428571428571441</v>
      </c>
      <c r="Z44" s="34">
        <f>+IF(I44=0,"",'Ark1'!Y1761)</f>
        <v>0</v>
      </c>
      <c r="AA44" s="34">
        <f>+IF(I44=0,"",'Ark1'!Z1761)</f>
        <v>2.6086199338316209</v>
      </c>
      <c r="AB44" s="29">
        <f>+IF(I44=0,"",'Ark1'!AA1761)</f>
        <v>0</v>
      </c>
      <c r="AC44" s="27">
        <f>+IF(I44=0,"",'Ark1'!AC1761)</f>
        <v>0</v>
      </c>
      <c r="AD44" s="34">
        <f>+IF(I44=0,"",'Ark1'!AE1761)</f>
        <v>0</v>
      </c>
      <c r="AE44" s="34">
        <f t="shared" si="7"/>
        <v>5.9857142857142884</v>
      </c>
      <c r="AF44" s="29">
        <f t="shared" si="8"/>
        <v>1.75</v>
      </c>
      <c r="AG44" s="216"/>
      <c r="AH44" s="219"/>
      <c r="AJ44" s="29"/>
      <c r="AK44" s="27"/>
      <c r="AL44" s="220"/>
      <c r="AM44" s="28"/>
      <c r="AQ44" s="28"/>
      <c r="BI44" s="232"/>
    </row>
    <row r="45" spans="1:61" ht="15" customHeight="1">
      <c r="A45" s="216"/>
      <c r="B45" s="287">
        <f>+'Ark1'!C1769</f>
        <v>2024</v>
      </c>
      <c r="C45" s="28">
        <f>+'Ark1'!L1762</f>
        <v>2</v>
      </c>
      <c r="D45" s="236" t="str">
        <f>VLOOKUP(C45,Klasse!$C$11:$D$27,2)</f>
        <v>P</v>
      </c>
      <c r="E45" s="28">
        <f>+'Ark1'!H1762</f>
        <v>1</v>
      </c>
      <c r="F45" s="28">
        <f>+'Ark1'!J1762</f>
        <v>116</v>
      </c>
      <c r="G45" s="236" t="str">
        <f>VLOOKUP(F45,RNR!$A$1:$B$25,2)</f>
        <v>Sandeid</v>
      </c>
      <c r="H45" s="28">
        <f>+IF(I45=0,"",'Ark1'!Q1762)</f>
        <v>12</v>
      </c>
      <c r="I45" s="339">
        <f>+'Ark1'!R1762</f>
        <v>14</v>
      </c>
      <c r="J45" s="29">
        <f>+IF(I45=0,"",'Ark1'!AG1762)</f>
        <v>0.19273000313716612</v>
      </c>
      <c r="K45" s="265">
        <f t="shared" ref="K45:K65" si="9">100*I45/$I$39</f>
        <v>4.2042042042042045</v>
      </c>
      <c r="L45" s="29">
        <f>+IF(I45=0,"",'Ark1'!AH1762)</f>
        <v>7.1428571428571441</v>
      </c>
      <c r="M45" s="95"/>
      <c r="N45" s="502">
        <f>+'Ark1'!AI1762</f>
        <v>14</v>
      </c>
      <c r="O45" s="95"/>
      <c r="P45" s="32">
        <f>+IF(I45=0,"",'Ark1'!U1762)</f>
        <v>10.707142857142861</v>
      </c>
      <c r="Q45" s="95"/>
      <c r="R45" s="503">
        <f>+IF(N45=0,"",'Ark1'!AJ1762)</f>
        <v>96.214285714285694</v>
      </c>
      <c r="S45" s="95"/>
      <c r="T45" s="503">
        <f>+IF(N45=0,"",'Ark1'!AK1762)</f>
        <v>11.748357117542891</v>
      </c>
      <c r="U45" s="95"/>
      <c r="V45" s="27">
        <f>+IF(I45=0,"",'Ark1'!T1762)</f>
        <v>2.7142857142857153</v>
      </c>
      <c r="W45" s="95"/>
      <c r="X45" s="34">
        <f>+IF(I45=0,"",'Ark1'!W1762)</f>
        <v>0</v>
      </c>
      <c r="Y45" s="34">
        <f>+IF(I45=0,"",'Ark1'!X1762)</f>
        <v>7.1428571428571441</v>
      </c>
      <c r="Z45" s="34">
        <f>+IF(I45=0,"",'Ark1'!Y1762)</f>
        <v>0</v>
      </c>
      <c r="AA45" s="34">
        <f>+IF(I45=0,"",'Ark1'!Z1762)</f>
        <v>3.0825463235342774</v>
      </c>
      <c r="AB45" s="29">
        <f>+IF(I45=0,"",'Ark1'!AA1762)</f>
        <v>0</v>
      </c>
      <c r="AC45" s="27">
        <f>+IF(I45=0,"",'Ark1'!AC1762)</f>
        <v>0</v>
      </c>
      <c r="AD45" s="34">
        <f>+IF(I45=0,"",'Ark1'!AE1762)</f>
        <v>0</v>
      </c>
      <c r="AE45" s="34">
        <f t="shared" ref="AE45:AE65" si="10">IF(I45=0,"",P45/C45)</f>
        <v>5.3535714285714304</v>
      </c>
      <c r="AF45" s="29">
        <f t="shared" ref="AF45:AF46" si="11">IF(I45=0,"",I45/H45)</f>
        <v>1.1666666666666667</v>
      </c>
      <c r="AG45" s="216"/>
      <c r="AH45" s="219"/>
      <c r="AJ45" s="29"/>
      <c r="AK45" s="27"/>
      <c r="AL45" s="220"/>
      <c r="AM45" s="28"/>
      <c r="AQ45" s="28"/>
    </row>
    <row r="46" spans="1:61" ht="15" customHeight="1">
      <c r="A46" s="216"/>
      <c r="B46" s="287">
        <f>+'Ark1'!C1770</f>
        <v>2024</v>
      </c>
      <c r="C46" s="28">
        <f>+'Ark1'!L1763</f>
        <v>2</v>
      </c>
      <c r="D46" s="236" t="str">
        <f>VLOOKUP(C46,Klasse!$C$11:$D$27,2)</f>
        <v>P</v>
      </c>
      <c r="E46" s="28">
        <f>+'Ark1'!H1763</f>
        <v>2</v>
      </c>
      <c r="F46" s="28">
        <f>+'Ark1'!J1763</f>
        <v>117</v>
      </c>
      <c r="G46" s="236" t="str">
        <f>VLOOKUP(F46,RNR!$A$1:$B$25,2)</f>
        <v>Jæren</v>
      </c>
      <c r="H46" s="28">
        <f>+IF(I46=0,"",'Ark1'!Q1763)</f>
        <v>13</v>
      </c>
      <c r="I46" s="339">
        <f>+'Ark1'!R1763</f>
        <v>21</v>
      </c>
      <c r="J46" s="29">
        <f>+IF(I46=0,"",'Ark1'!AG1763)</f>
        <v>0.38120994849647438</v>
      </c>
      <c r="K46" s="265">
        <f t="shared" si="9"/>
        <v>6.3063063063063067</v>
      </c>
      <c r="L46" s="29">
        <f>+IF(I46=0,"",'Ark1'!AH1763)</f>
        <v>9.5238095238095273</v>
      </c>
      <c r="M46" s="95"/>
      <c r="N46" s="502">
        <f>+'Ark1'!AI1763</f>
        <v>21</v>
      </c>
      <c r="O46" s="95"/>
      <c r="P46" s="32">
        <f>+IF(I46=0,"",'Ark1'!U1763)</f>
        <v>10.390476190476187</v>
      </c>
      <c r="Q46" s="95"/>
      <c r="R46" s="503">
        <f>+IF(N46=0,"",'Ark1'!AJ1763)</f>
        <v>95.776190476190436</v>
      </c>
      <c r="S46" s="95"/>
      <c r="T46" s="503">
        <f>+IF(N46=0,"",'Ark1'!AK1763)</f>
        <v>11.605214596448191</v>
      </c>
      <c r="U46" s="95"/>
      <c r="V46" s="27">
        <f>+IF(I46=0,"",'Ark1'!T1763)</f>
        <v>2.3809523809523818</v>
      </c>
      <c r="W46" s="95"/>
      <c r="X46" s="34">
        <f>+IF(I46=0,"",'Ark1'!W1763)</f>
        <v>0</v>
      </c>
      <c r="Y46" s="34">
        <f>+IF(I46=0,"",'Ark1'!X1763)</f>
        <v>4.7619047619047636</v>
      </c>
      <c r="Z46" s="34">
        <f>+IF(I46=0,"",'Ark1'!Y1763)</f>
        <v>0</v>
      </c>
      <c r="AA46" s="34">
        <f>+IF(I46=0,"",'Ark1'!Z1763)</f>
        <v>2.6720608707610225</v>
      </c>
      <c r="AB46" s="29">
        <f>+IF(I46=0,"",'Ark1'!AA1763)</f>
        <v>0</v>
      </c>
      <c r="AC46" s="27">
        <f>+IF(I46=0,"",'Ark1'!AC1763)</f>
        <v>0</v>
      </c>
      <c r="AD46" s="34">
        <f>+IF(I46=0,"",'Ark1'!AE1763)</f>
        <v>0</v>
      </c>
      <c r="AE46" s="34">
        <f t="shared" si="10"/>
        <v>5.1952380952380937</v>
      </c>
      <c r="AF46" s="29">
        <f t="shared" si="11"/>
        <v>1.6153846153846154</v>
      </c>
      <c r="AG46" s="216"/>
      <c r="AH46" s="219"/>
      <c r="AJ46" s="29"/>
      <c r="AK46" s="27"/>
      <c r="AL46" s="220"/>
      <c r="AM46" s="28"/>
      <c r="AQ46" s="28"/>
    </row>
    <row r="47" spans="1:61" ht="15" customHeight="1">
      <c r="A47" s="216"/>
      <c r="B47" s="287">
        <f>+'Ark1'!C1771</f>
        <v>2024</v>
      </c>
      <c r="C47" s="28">
        <f>+'Ark1'!L1764</f>
        <v>2</v>
      </c>
      <c r="D47" s="236" t="str">
        <f>VLOOKUP(C47,Klasse!$C$11:$D$27,2)</f>
        <v>P</v>
      </c>
      <c r="E47" s="28">
        <f>+'Ark1'!H1764</f>
        <v>1</v>
      </c>
      <c r="F47" s="28">
        <f>+'Ark1'!J1764</f>
        <v>134</v>
      </c>
      <c r="G47" s="236" t="str">
        <f>VLOOKUP(F47,RNR!$A$1:$B$25,2)</f>
        <v>Førde</v>
      </c>
      <c r="H47" s="28">
        <f>+IF(I47=0,"",'Ark1'!Q1764)</f>
        <v>17</v>
      </c>
      <c r="I47" s="339">
        <f>+'Ark1'!R1764</f>
        <v>31</v>
      </c>
      <c r="J47" s="29">
        <f>+IF(I47=0,"",'Ark1'!AG1764)</f>
        <v>0.22950863571529281</v>
      </c>
      <c r="K47" s="265">
        <f t="shared" si="9"/>
        <v>9.3093093093093096</v>
      </c>
      <c r="L47" s="29">
        <f>+IF(I47=0,"",'Ark1'!AH1764)</f>
        <v>12.90322580645161</v>
      </c>
      <c r="M47" s="95"/>
      <c r="N47" s="502">
        <f>+'Ark1'!AI1764</f>
        <v>31</v>
      </c>
      <c r="O47" s="95"/>
      <c r="P47" s="32">
        <f>+IF(I47=0,"",'Ark1'!U1764)</f>
        <v>9.4</v>
      </c>
      <c r="Q47" s="95"/>
      <c r="R47" s="503">
        <f>+IF(N47=0,"",'Ark1'!AJ1764)</f>
        <v>92.88709677419358</v>
      </c>
      <c r="S47" s="95"/>
      <c r="T47" s="503">
        <f>+IF(N47=0,"",'Ark1'!AK1764)</f>
        <v>11.678028822813118</v>
      </c>
      <c r="U47" s="95"/>
      <c r="V47" s="27">
        <f>+IF(I47=0,"",'Ark1'!T1764)</f>
        <v>2.5806451612903221</v>
      </c>
      <c r="W47" s="95"/>
      <c r="X47" s="34">
        <f>+IF(I47=0,"",'Ark1'!W1764)</f>
        <v>0</v>
      </c>
      <c r="Y47" s="34">
        <f>+IF(I47=0,"",'Ark1'!X1764)</f>
        <v>0</v>
      </c>
      <c r="Z47" s="34">
        <f>+IF(I47=0,"",'Ark1'!Y1764)</f>
        <v>0</v>
      </c>
      <c r="AA47" s="34">
        <f>+IF(I47=0,"",'Ark1'!Z1764)</f>
        <v>1.2881594772036884</v>
      </c>
      <c r="AB47" s="29">
        <f>+IF(I47=0,"",'Ark1'!AA1764)</f>
        <v>0</v>
      </c>
      <c r="AC47" s="27">
        <f>+IF(I47=0,"",'Ark1'!AC1764)</f>
        <v>0</v>
      </c>
      <c r="AD47" s="34">
        <f>+IF(I47=0,"",'Ark1'!AE1764)</f>
        <v>0</v>
      </c>
      <c r="AE47" s="34">
        <f t="shared" si="10"/>
        <v>4.7</v>
      </c>
      <c r="AF47" s="29">
        <f t="shared" ref="AF47:AF65" si="12">IF(I47=0,"",I47/H47)</f>
        <v>1.8235294117647058</v>
      </c>
      <c r="AG47" s="216"/>
      <c r="AH47" s="219"/>
      <c r="AJ47" s="29"/>
      <c r="AK47" s="27"/>
      <c r="AL47" s="220"/>
      <c r="AM47" s="28"/>
      <c r="AQ47" s="28"/>
    </row>
    <row r="48" spans="1:61" ht="15" customHeight="1">
      <c r="A48" s="216"/>
      <c r="B48" s="287">
        <f>+'Ark1'!C1772</f>
        <v>2024</v>
      </c>
      <c r="C48" s="28">
        <f>+'Ark1'!L1765</f>
        <v>2</v>
      </c>
      <c r="D48" s="236" t="str">
        <f>VLOOKUP(C48,Klasse!$C$11:$D$27,2)</f>
        <v>P</v>
      </c>
      <c r="E48" s="28">
        <f>+'Ark1'!H1765</f>
        <v>2</v>
      </c>
      <c r="F48" s="28">
        <f>+'Ark1'!J1765</f>
        <v>141</v>
      </c>
      <c r="G48" s="236" t="str">
        <f>VLOOKUP(F48,RNR!$A$1:$B$25,2)</f>
        <v>Ølen</v>
      </c>
      <c r="H48" s="28">
        <f>+IF(I48=0,"",'Ark1'!Q1765)</f>
        <v>44</v>
      </c>
      <c r="I48" s="339">
        <f>+'Ark1'!R1765</f>
        <v>91</v>
      </c>
      <c r="J48" s="29">
        <f>+IF(I48=0,"",'Ark1'!AG1765)</f>
        <v>0.71891265453974118</v>
      </c>
      <c r="K48" s="265">
        <f t="shared" si="9"/>
        <v>27.327327327327328</v>
      </c>
      <c r="L48" s="29">
        <f>+IF(I48=0,"",'Ark1'!AH1765)</f>
        <v>7.6923076923076898</v>
      </c>
      <c r="M48" s="95"/>
      <c r="N48" s="502">
        <f>+'Ark1'!AI1765</f>
        <v>91</v>
      </c>
      <c r="O48" s="95"/>
      <c r="P48" s="32">
        <f>+IF(I48=0,"",'Ark1'!U1765)</f>
        <v>8.9505494505494489</v>
      </c>
      <c r="Q48" s="95"/>
      <c r="R48" s="503">
        <f>+IF(N48=0,"",'Ark1'!AJ1765)</f>
        <v>91.081318681318692</v>
      </c>
      <c r="S48" s="95"/>
      <c r="T48" s="503">
        <f>+IF(N48=0,"",'Ark1'!AK1765)</f>
        <v>11.737898088274839</v>
      </c>
      <c r="U48" s="95"/>
      <c r="V48" s="27">
        <f>+IF(I48=0,"",'Ark1'!T1765)</f>
        <v>2.6373626373626369</v>
      </c>
      <c r="W48" s="95"/>
      <c r="X48" s="34">
        <f>+IF(I48=0,"",'Ark1'!W1765)</f>
        <v>0</v>
      </c>
      <c r="Y48" s="34">
        <f>+IF(I48=0,"",'Ark1'!X1765)</f>
        <v>0</v>
      </c>
      <c r="Z48" s="34">
        <f>+IF(I48=0,"",'Ark1'!Y1765)</f>
        <v>0</v>
      </c>
      <c r="AA48" s="34">
        <f>+IF(I48=0,"",'Ark1'!Z1765)</f>
        <v>1.5806782259992314</v>
      </c>
      <c r="AB48" s="29">
        <f>+IF(I48=0,"",'Ark1'!AA1765)</f>
        <v>0</v>
      </c>
      <c r="AC48" s="27">
        <f>+IF(I48=0,"",'Ark1'!AC1765)</f>
        <v>0</v>
      </c>
      <c r="AD48" s="34">
        <f>+IF(I48=0,"",'Ark1'!AE1765)</f>
        <v>0</v>
      </c>
      <c r="AE48" s="34">
        <f t="shared" si="10"/>
        <v>4.4752747252747245</v>
      </c>
      <c r="AF48" s="29">
        <f t="shared" si="12"/>
        <v>2.0681818181818183</v>
      </c>
      <c r="AG48" s="216"/>
      <c r="AH48" s="219"/>
      <c r="AJ48" s="29"/>
      <c r="AK48" s="27"/>
      <c r="AL48" s="220"/>
      <c r="AM48" s="28"/>
      <c r="AQ48" s="28"/>
    </row>
    <row r="49" spans="1:43" ht="15" customHeight="1">
      <c r="A49" s="216"/>
      <c r="B49" s="287">
        <f>+'Ark1'!C1773</f>
        <v>2024</v>
      </c>
      <c r="C49" s="28">
        <f>+'Ark1'!L1766</f>
        <v>2</v>
      </c>
      <c r="D49" s="236" t="str">
        <f>VLOOKUP(C49,Klasse!$C$11:$D$27,2)</f>
        <v>P</v>
      </c>
      <c r="E49" s="28">
        <f>+'Ark1'!H1766</f>
        <v>2</v>
      </c>
      <c r="F49" s="28">
        <f>+'Ark1'!J1766</f>
        <v>143</v>
      </c>
      <c r="G49" s="236" t="str">
        <f>VLOOKUP(F49,RNR!$A$1:$B$25,2)</f>
        <v>Nordfjord</v>
      </c>
      <c r="H49" s="28" t="str">
        <f>+IF(I49=0,"",'Ark1'!Q1766)</f>
        <v/>
      </c>
      <c r="I49" s="339">
        <f>+'Ark1'!R1766</f>
        <v>0</v>
      </c>
      <c r="J49" s="29" t="str">
        <f>+IF(I49=0,"",'Ark1'!AG1766)</f>
        <v/>
      </c>
      <c r="K49" s="265">
        <f t="shared" si="9"/>
        <v>0</v>
      </c>
      <c r="L49" s="29" t="str">
        <f>+IF(I49=0,"",'Ark1'!AH1766)</f>
        <v/>
      </c>
      <c r="M49" s="95"/>
      <c r="N49" s="502">
        <f>+'Ark1'!AI1766</f>
        <v>0</v>
      </c>
      <c r="O49" s="95"/>
      <c r="P49" s="32" t="str">
        <f>+IF(I49=0,"",'Ark1'!U1766)</f>
        <v/>
      </c>
      <c r="Q49" s="95"/>
      <c r="R49" s="503" t="str">
        <f>+IF(N49=0,"",'Ark1'!AJ1766)</f>
        <v/>
      </c>
      <c r="S49" s="95"/>
      <c r="T49" s="503" t="str">
        <f>+IF(N49=0,"",'Ark1'!AK1766)</f>
        <v/>
      </c>
      <c r="U49" s="95"/>
      <c r="V49" s="27" t="str">
        <f>+IF(I49=0,"",'Ark1'!T1766)</f>
        <v/>
      </c>
      <c r="W49" s="95"/>
      <c r="X49" s="34" t="str">
        <f>+IF(I49=0,"",'Ark1'!W1766)</f>
        <v/>
      </c>
      <c r="Y49" s="34" t="str">
        <f>+IF(I49=0,"",'Ark1'!X1766)</f>
        <v/>
      </c>
      <c r="Z49" s="34" t="str">
        <f>+IF(I49=0,"",'Ark1'!Y1766)</f>
        <v/>
      </c>
      <c r="AA49" s="34" t="str">
        <f>+IF(I49=0,"",'Ark1'!Z1766)</f>
        <v/>
      </c>
      <c r="AB49" s="29" t="str">
        <f>+IF(I49=0,"",'Ark1'!AA1766)</f>
        <v/>
      </c>
      <c r="AC49" s="27" t="str">
        <f>+IF(I49=0,"",'Ark1'!AC1766)</f>
        <v/>
      </c>
      <c r="AD49" s="34" t="str">
        <f>+IF(I49=0,"",'Ark1'!AE1766)</f>
        <v/>
      </c>
      <c r="AE49" s="34" t="str">
        <f t="shared" si="10"/>
        <v/>
      </c>
      <c r="AF49" s="29" t="str">
        <f t="shared" si="12"/>
        <v/>
      </c>
      <c r="AG49" s="216"/>
      <c r="AH49" s="219"/>
      <c r="AJ49" s="29"/>
      <c r="AK49" s="27"/>
      <c r="AL49" s="220"/>
      <c r="AM49" s="28"/>
      <c r="AQ49" s="28"/>
    </row>
    <row r="50" spans="1:43" ht="15" customHeight="1">
      <c r="A50" s="216"/>
      <c r="B50" s="287">
        <f>+'Ark1'!C1774</f>
        <v>2024</v>
      </c>
      <c r="C50" s="28">
        <f>+'Ark1'!L1767</f>
        <v>2</v>
      </c>
      <c r="D50" s="236" t="str">
        <f>VLOOKUP(C50,Klasse!$C$11:$D$27,2)</f>
        <v>P</v>
      </c>
      <c r="E50" s="28">
        <f>+'Ark1'!H1767</f>
        <v>2</v>
      </c>
      <c r="F50" s="28">
        <f>+'Ark1'!J1767</f>
        <v>147</v>
      </c>
      <c r="G50" s="236" t="str">
        <f>VLOOKUP(F50,RNR!$A$1:$B$25,2)</f>
        <v>Midt-Norge</v>
      </c>
      <c r="H50" s="28">
        <f>+IF(I50=0,"",'Ark1'!Q1767)</f>
        <v>3</v>
      </c>
      <c r="I50" s="339">
        <f>+'Ark1'!R1767</f>
        <v>29</v>
      </c>
      <c r="J50" s="29">
        <f>+IF(I50=0,"",'Ark1'!AG1767)</f>
        <v>1.3452914798206277</v>
      </c>
      <c r="K50" s="265">
        <f t="shared" si="9"/>
        <v>8.7087087087087092</v>
      </c>
      <c r="L50" s="29">
        <f>+IF(I50=0,"",'Ark1'!AH1767)</f>
        <v>10.344827586206899</v>
      </c>
      <c r="M50" s="95"/>
      <c r="N50" s="502">
        <f>+'Ark1'!AI1767</f>
        <v>29</v>
      </c>
      <c r="O50" s="95"/>
      <c r="P50" s="32">
        <f>+IF(I50=0,"",'Ark1'!U1767)</f>
        <v>7.768965517241381</v>
      </c>
      <c r="Q50" s="95"/>
      <c r="R50" s="503">
        <f>+IF(N50=0,"",'Ark1'!AJ1767)</f>
        <v>87.524137931034502</v>
      </c>
      <c r="S50" s="95"/>
      <c r="T50" s="503">
        <f>+IF(N50=0,"",'Ark1'!AK1767)</f>
        <v>11.492568232622464</v>
      </c>
      <c r="U50" s="95"/>
      <c r="V50" s="27">
        <f>+IF(I50=0,"",'Ark1'!T1767)</f>
        <v>2.8965517241379319</v>
      </c>
      <c r="W50" s="95"/>
      <c r="X50" s="34">
        <f>+IF(I50=0,"",'Ark1'!W1767)</f>
        <v>0</v>
      </c>
      <c r="Y50" s="34">
        <f>+IF(I50=0,"",'Ark1'!X1767)</f>
        <v>0</v>
      </c>
      <c r="Z50" s="34">
        <f>+IF(I50=0,"",'Ark1'!Y1767)</f>
        <v>0</v>
      </c>
      <c r="AA50" s="34">
        <f>+IF(I50=0,"",'Ark1'!Z1767)</f>
        <v>1.5261182329295098</v>
      </c>
      <c r="AB50" s="29">
        <f>+IF(I50=0,"",'Ark1'!AA1767)</f>
        <v>0</v>
      </c>
      <c r="AC50" s="27">
        <f>+IF(I50=0,"",'Ark1'!AC1767)</f>
        <v>0</v>
      </c>
      <c r="AD50" s="34">
        <f>+IF(I50=0,"",'Ark1'!AE1767)</f>
        <v>0</v>
      </c>
      <c r="AE50" s="34">
        <f t="shared" si="10"/>
        <v>3.8844827586206905</v>
      </c>
      <c r="AF50" s="29">
        <f t="shared" si="12"/>
        <v>9.6666666666666661</v>
      </c>
      <c r="AG50" s="216"/>
      <c r="AH50" s="219"/>
      <c r="AJ50" s="29"/>
      <c r="AK50" s="27"/>
      <c r="AL50" s="220"/>
      <c r="AM50" s="28"/>
      <c r="AQ50" s="28"/>
    </row>
    <row r="51" spans="1:43" ht="15" customHeight="1">
      <c r="A51" s="216"/>
      <c r="B51" s="287">
        <f>+'Ark1'!C1775</f>
        <v>2024</v>
      </c>
      <c r="C51" s="28">
        <f>+'Ark1'!L1768</f>
        <v>2</v>
      </c>
      <c r="D51" s="236" t="str">
        <f>VLOOKUP(C51,Klasse!$C$11:$D$27,2)</f>
        <v>P</v>
      </c>
      <c r="E51" s="28">
        <f>+'Ark1'!H1768</f>
        <v>1</v>
      </c>
      <c r="F51" s="28">
        <f>+'Ark1'!J1768</f>
        <v>155</v>
      </c>
      <c r="G51" s="236" t="str">
        <f>VLOOKUP(F51,RNR!$A$1:$B$25,2)</f>
        <v>Målselv</v>
      </c>
      <c r="H51" s="28">
        <f>+IF(I51=0,"",'Ark1'!Q1768)</f>
        <v>5</v>
      </c>
      <c r="I51" s="339">
        <f>+'Ark1'!R1768</f>
        <v>7</v>
      </c>
      <c r="J51" s="29">
        <f>+IF(I51=0,"",'Ark1'!AG1768)</f>
        <v>0.10885566098397691</v>
      </c>
      <c r="K51" s="265">
        <f t="shared" si="9"/>
        <v>2.1021021021021022</v>
      </c>
      <c r="L51" s="29">
        <f>+IF(I51=0,"",'Ark1'!AH1768)</f>
        <v>0</v>
      </c>
      <c r="M51" s="95"/>
      <c r="N51" s="502">
        <f>+'Ark1'!AI1768</f>
        <v>7</v>
      </c>
      <c r="O51" s="95"/>
      <c r="P51" s="32">
        <f>+IF(I51=0,"",'Ark1'!U1768)</f>
        <v>9.5285714285714231</v>
      </c>
      <c r="Q51" s="95"/>
      <c r="R51" s="503">
        <f>+IF(N51=0,"",'Ark1'!AJ1768)</f>
        <v>92.985714285714238</v>
      </c>
      <c r="S51" s="95"/>
      <c r="T51" s="503">
        <f>+IF(N51=0,"",'Ark1'!AK1768)</f>
        <v>11.566552024635545</v>
      </c>
      <c r="U51" s="95"/>
      <c r="V51" s="27">
        <f>+IF(I51=0,"",'Ark1'!T1768)</f>
        <v>2.7142857142857153</v>
      </c>
      <c r="W51" s="95"/>
      <c r="X51" s="34">
        <f>+IF(I51=0,"",'Ark1'!W1768)</f>
        <v>0</v>
      </c>
      <c r="Y51" s="34">
        <f>+IF(I51=0,"",'Ark1'!X1768)</f>
        <v>0</v>
      </c>
      <c r="Z51" s="34">
        <f>+IF(I51=0,"",'Ark1'!Y1768)</f>
        <v>0</v>
      </c>
      <c r="AA51" s="34">
        <f>+IF(I51=0,"",'Ark1'!Z1768)</f>
        <v>2.5588581637208478</v>
      </c>
      <c r="AB51" s="29">
        <f>+IF(I51=0,"",'Ark1'!AA1768)</f>
        <v>0</v>
      </c>
      <c r="AC51" s="27">
        <f>+IF(I51=0,"",'Ark1'!AC1768)</f>
        <v>0</v>
      </c>
      <c r="AD51" s="34">
        <f>+IF(I51=0,"",'Ark1'!AE1768)</f>
        <v>0</v>
      </c>
      <c r="AE51" s="34">
        <f t="shared" si="10"/>
        <v>4.7642857142857116</v>
      </c>
      <c r="AF51" s="29">
        <f t="shared" si="12"/>
        <v>1.4</v>
      </c>
      <c r="AG51" s="216"/>
      <c r="AH51" s="219"/>
      <c r="AJ51" s="29"/>
      <c r="AK51" s="27"/>
      <c r="AL51" s="220"/>
      <c r="AM51" s="28"/>
      <c r="AQ51" s="28"/>
    </row>
    <row r="52" spans="1:43" ht="15" customHeight="1">
      <c r="A52" s="216"/>
      <c r="B52" s="287">
        <f>+'Ark1'!C1776</f>
        <v>2024</v>
      </c>
      <c r="C52" s="28">
        <f>+'Ark1'!L1769</f>
        <v>2</v>
      </c>
      <c r="D52" s="236" t="str">
        <f>VLOOKUP(C52,Klasse!$C$11:$D$27,2)</f>
        <v>P</v>
      </c>
      <c r="E52" s="28">
        <f>+'Ark1'!H1769</f>
        <v>2</v>
      </c>
      <c r="F52" s="28">
        <f>+'Ark1'!J1769</f>
        <v>160</v>
      </c>
      <c r="G52" s="236" t="str">
        <f>VLOOKUP(F52,RNR!$A$1:$B$25,2)</f>
        <v>Oslo</v>
      </c>
      <c r="H52" s="28">
        <f>+IF(I52=0,"",'Ark1'!Q1769)</f>
        <v>4</v>
      </c>
      <c r="I52" s="339">
        <f>+'Ark1'!R1769</f>
        <v>5</v>
      </c>
      <c r="J52" s="29">
        <f>+IF(I52=0,"",'Ark1'!AG1769)</f>
        <v>0.14247855013058525</v>
      </c>
      <c r="K52" s="265">
        <f t="shared" si="9"/>
        <v>1.5015015015015014</v>
      </c>
      <c r="L52" s="29">
        <f>+IF(I52=0,"",'Ark1'!AH1769)</f>
        <v>0</v>
      </c>
      <c r="M52" s="95"/>
      <c r="N52" s="502">
        <f>+'Ark1'!AI1769</f>
        <v>5</v>
      </c>
      <c r="O52" s="95"/>
      <c r="P52" s="32">
        <f>+IF(I52=0,"",'Ark1'!U1769)</f>
        <v>11.86</v>
      </c>
      <c r="Q52" s="95"/>
      <c r="R52" s="503">
        <f>+IF(N52=0,"",'Ark1'!AJ1769)</f>
        <v>101.76</v>
      </c>
      <c r="S52" s="95"/>
      <c r="T52" s="503">
        <f>+IF(N52=0,"",'Ark1'!AK1769)</f>
        <v>11.170006424508189</v>
      </c>
      <c r="U52" s="95"/>
      <c r="V52" s="27">
        <f>+IF(I52=0,"",'Ark1'!T1769)</f>
        <v>2.6</v>
      </c>
      <c r="W52" s="95"/>
      <c r="X52" s="34">
        <f>+IF(I52=0,"",'Ark1'!W1769)</f>
        <v>0</v>
      </c>
      <c r="Y52" s="34">
        <f>+IF(I52=0,"",'Ark1'!X1769)</f>
        <v>0</v>
      </c>
      <c r="Z52" s="34">
        <f>+IF(I52=0,"",'Ark1'!Y1769)</f>
        <v>0</v>
      </c>
      <c r="AA52" s="34">
        <f>+IF(I52=0,"",'Ark1'!Z1769)</f>
        <v>2.2321290285285844</v>
      </c>
      <c r="AB52" s="29">
        <f>+IF(I52=0,"",'Ark1'!AA1769)</f>
        <v>0</v>
      </c>
      <c r="AC52" s="27">
        <f>+IF(I52=0,"",'Ark1'!AC1769)</f>
        <v>0</v>
      </c>
      <c r="AD52" s="34">
        <f>+IF(I52=0,"",'Ark1'!AE1769)</f>
        <v>0</v>
      </c>
      <c r="AE52" s="34">
        <f t="shared" si="10"/>
        <v>5.93</v>
      </c>
      <c r="AF52" s="29">
        <f t="shared" si="12"/>
        <v>1.25</v>
      </c>
      <c r="AG52" s="216"/>
      <c r="AH52" s="219"/>
      <c r="AJ52" s="29"/>
      <c r="AK52" s="27"/>
      <c r="AL52" s="220"/>
      <c r="AM52" s="28"/>
      <c r="AQ52" s="28"/>
    </row>
    <row r="53" spans="1:43" ht="15" customHeight="1">
      <c r="A53" s="216"/>
      <c r="B53" s="287">
        <f>+'Ark1'!C1777</f>
        <v>2024</v>
      </c>
      <c r="C53" s="28">
        <f>+'Ark1'!L1770</f>
        <v>2</v>
      </c>
      <c r="D53" s="236" t="str">
        <f>VLOOKUP(C53,Klasse!$C$11:$D$27,2)</f>
        <v>P</v>
      </c>
      <c r="E53" s="28">
        <f>+'Ark1'!H1770</f>
        <v>1</v>
      </c>
      <c r="F53" s="28">
        <f>+'Ark1'!J1770</f>
        <v>171</v>
      </c>
      <c r="G53" s="236" t="str">
        <f>VLOOKUP(F53,RNR!$A$1:$B$25,2)</f>
        <v>Prima</v>
      </c>
      <c r="H53" s="28">
        <f>+IF(I53=0,"",'Ark1'!Q1770)</f>
        <v>1</v>
      </c>
      <c r="I53" s="339">
        <f>+'Ark1'!R1770</f>
        <v>2</v>
      </c>
      <c r="J53" s="29">
        <f>+IF(I53=0,"",'Ark1'!AG1770)</f>
        <v>7.4244489056264629E-2</v>
      </c>
      <c r="K53" s="265">
        <f t="shared" si="9"/>
        <v>0.60060060060060061</v>
      </c>
      <c r="L53" s="29">
        <f>+IF(I53=0,"",'Ark1'!AH1770)</f>
        <v>0</v>
      </c>
      <c r="M53" s="95"/>
      <c r="N53" s="502">
        <f>+'Ark1'!AI1770</f>
        <v>2</v>
      </c>
      <c r="O53" s="95"/>
      <c r="P53" s="32">
        <f>+IF(I53=0,"",'Ark1'!U1770)</f>
        <v>7.6</v>
      </c>
      <c r="Q53" s="95"/>
      <c r="R53" s="503">
        <f>+IF(N53=0,"",'Ark1'!AJ1770)</f>
        <v>86.1</v>
      </c>
      <c r="S53" s="95"/>
      <c r="T53" s="503">
        <f>+IF(N53=0,"",'Ark1'!AK1770)</f>
        <v>11.909140961708813</v>
      </c>
      <c r="U53" s="95"/>
      <c r="V53" s="27">
        <f>+IF(I53=0,"",'Ark1'!T1770)</f>
        <v>2.5</v>
      </c>
      <c r="W53" s="95"/>
      <c r="X53" s="34">
        <f>+IF(I53=0,"",'Ark1'!W1770)</f>
        <v>0</v>
      </c>
      <c r="Y53" s="34">
        <f>+IF(I53=0,"",'Ark1'!X1770)</f>
        <v>0</v>
      </c>
      <c r="Z53" s="34">
        <f>+IF(I53=0,"",'Ark1'!Y1770)</f>
        <v>0</v>
      </c>
      <c r="AA53" s="34">
        <f>+IF(I53=0,"",'Ark1'!Z1770)</f>
        <v>0.19999999999999785</v>
      </c>
      <c r="AB53" s="29">
        <f>+IF(I53=0,"",'Ark1'!AA1770)</f>
        <v>0</v>
      </c>
      <c r="AC53" s="27">
        <f>+IF(I53=0,"",'Ark1'!AC1770)</f>
        <v>0</v>
      </c>
      <c r="AD53" s="34">
        <f>+IF(I53=0,"",'Ark1'!AE1770)</f>
        <v>0</v>
      </c>
      <c r="AE53" s="34">
        <f t="shared" si="10"/>
        <v>3.8</v>
      </c>
      <c r="AF53" s="29">
        <f t="shared" si="12"/>
        <v>2</v>
      </c>
      <c r="AG53" s="216"/>
      <c r="AH53" s="219"/>
      <c r="AJ53" s="29"/>
      <c r="AK53" s="27"/>
      <c r="AL53" s="220"/>
      <c r="AM53" s="28"/>
      <c r="AQ53" s="28"/>
    </row>
    <row r="54" spans="1:43" ht="15" customHeight="1">
      <c r="A54" s="216"/>
      <c r="B54" s="287">
        <f>+'Ark1'!C1778</f>
        <v>2024</v>
      </c>
      <c r="C54" s="28">
        <f>+'Ark1'!L1771</f>
        <v>2</v>
      </c>
      <c r="D54" s="236" t="str">
        <f>VLOOKUP(C54,Klasse!$C$11:$D$27,2)</f>
        <v>P</v>
      </c>
      <c r="E54" s="28">
        <f>+'Ark1'!H1771</f>
        <v>2</v>
      </c>
      <c r="F54" s="28">
        <f>+'Ark1'!J1771</f>
        <v>175</v>
      </c>
      <c r="G54" s="236" t="str">
        <f>VLOOKUP(F54,RNR!$A$1:$B$25,2)</f>
        <v>Ole Ringdal</v>
      </c>
      <c r="H54" s="28">
        <f>+IF(I54=0,"",'Ark1'!Q1771)</f>
        <v>6</v>
      </c>
      <c r="I54" s="339">
        <f>+'Ark1'!R1771</f>
        <v>11</v>
      </c>
      <c r="J54" s="29">
        <f>+IF(I54=0,"",'Ark1'!AG1771)</f>
        <v>0.43732622798887871</v>
      </c>
      <c r="K54" s="265">
        <f t="shared" si="9"/>
        <v>3.3033033033033035</v>
      </c>
      <c r="L54" s="29">
        <f>+IF(I54=0,"",'Ark1'!AH1771)</f>
        <v>0</v>
      </c>
      <c r="M54" s="95"/>
      <c r="N54" s="502">
        <f>+'Ark1'!AI1771</f>
        <v>11</v>
      </c>
      <c r="O54" s="95"/>
      <c r="P54" s="32">
        <f>+IF(I54=0,"",'Ark1'!U1771)</f>
        <v>8.2363636363636381</v>
      </c>
      <c r="Q54" s="95"/>
      <c r="R54" s="503">
        <f>+IF(N54=0,"",'Ark1'!AJ1771)</f>
        <v>88.072727272727263</v>
      </c>
      <c r="S54" s="95"/>
      <c r="T54" s="503">
        <f>+IF(N54=0,"",'Ark1'!AK1771)</f>
        <v>12.011320958615416</v>
      </c>
      <c r="U54" s="95"/>
      <c r="V54" s="27">
        <f>+IF(I54=0,"",'Ark1'!T1771)</f>
        <v>2.8181818181818179</v>
      </c>
      <c r="W54" s="95"/>
      <c r="X54" s="34">
        <f>+IF(I54=0,"",'Ark1'!W1771)</f>
        <v>0</v>
      </c>
      <c r="Y54" s="34">
        <f>+IF(I54=0,"",'Ark1'!X1771)</f>
        <v>0</v>
      </c>
      <c r="Z54" s="34">
        <f>+IF(I54=0,"",'Ark1'!Y1771)</f>
        <v>0</v>
      </c>
      <c r="AA54" s="34">
        <f>+IF(I54=0,"",'Ark1'!Z1771)</f>
        <v>0.88036431226739131</v>
      </c>
      <c r="AB54" s="29">
        <f>+IF(I54=0,"",'Ark1'!AA1771)</f>
        <v>0</v>
      </c>
      <c r="AC54" s="27">
        <f>+IF(I54=0,"",'Ark1'!AC1771)</f>
        <v>0</v>
      </c>
      <c r="AD54" s="34">
        <f>+IF(I54=0,"",'Ark1'!AE1771)</f>
        <v>0</v>
      </c>
      <c r="AE54" s="34">
        <f t="shared" si="10"/>
        <v>4.1181818181818191</v>
      </c>
      <c r="AF54" s="29">
        <f t="shared" si="12"/>
        <v>1.8333333333333333</v>
      </c>
      <c r="AG54" s="216"/>
      <c r="AH54" s="219"/>
      <c r="AJ54" s="29"/>
      <c r="AK54" s="27"/>
      <c r="AL54" s="220"/>
      <c r="AM54" s="28"/>
      <c r="AQ54" s="28"/>
    </row>
    <row r="55" spans="1:43" ht="15" customHeight="1">
      <c r="A55" s="216"/>
      <c r="B55" s="287">
        <f>+'Ark1'!C1779</f>
        <v>2024</v>
      </c>
      <c r="C55" s="28">
        <f>+'Ark1'!L1772</f>
        <v>2</v>
      </c>
      <c r="D55" s="236" t="str">
        <f>VLOOKUP(C55,Klasse!$C$11:$D$27,2)</f>
        <v>P</v>
      </c>
      <c r="E55" s="28">
        <f>+'Ark1'!H1772</f>
        <v>2</v>
      </c>
      <c r="F55" s="28">
        <f>+'Ark1'!J1772</f>
        <v>177</v>
      </c>
      <c r="G55" s="236" t="str">
        <f>VLOOKUP(F55,RNR!$A$1:$B$25,2)</f>
        <v>Slakthuset</v>
      </c>
      <c r="H55" s="28">
        <f>+IF(I55=0,"",'Ark1'!Q1772)</f>
        <v>1</v>
      </c>
      <c r="I55" s="339">
        <f>+'Ark1'!R1772</f>
        <v>1</v>
      </c>
      <c r="J55" s="29">
        <f>+IF(I55=0,"",'Ark1'!AG1772)</f>
        <v>2.1665864227250843E-2</v>
      </c>
      <c r="K55" s="265">
        <f t="shared" si="9"/>
        <v>0.3003003003003003</v>
      </c>
      <c r="L55" s="29">
        <f>+IF(I55=0,"",'Ark1'!AH1772)</f>
        <v>0</v>
      </c>
      <c r="M55" s="95"/>
      <c r="N55" s="502">
        <f>+'Ark1'!AI1772</f>
        <v>1</v>
      </c>
      <c r="O55" s="95"/>
      <c r="P55" s="32">
        <f>+IF(I55=0,"",'Ark1'!U1772)</f>
        <v>6.3</v>
      </c>
      <c r="Q55" s="95"/>
      <c r="R55" s="503">
        <f>+IF(N55=0,"",'Ark1'!AJ1772)</f>
        <v>82.9</v>
      </c>
      <c r="S55" s="95"/>
      <c r="T55" s="503">
        <f>+IF(N55=0,"",'Ark1'!AK1772)</f>
        <v>11.058009476956345</v>
      </c>
      <c r="U55" s="95"/>
      <c r="V55" s="27">
        <f>+IF(I55=0,"",'Ark1'!T1772)</f>
        <v>3</v>
      </c>
      <c r="W55" s="95"/>
      <c r="X55" s="34">
        <f>+IF(I55=0,"",'Ark1'!W1772)</f>
        <v>0</v>
      </c>
      <c r="Y55" s="34">
        <f>+IF(I55=0,"",'Ark1'!X1772)</f>
        <v>0</v>
      </c>
      <c r="Z55" s="34">
        <f>+IF(I55=0,"",'Ark1'!Y1772)</f>
        <v>0</v>
      </c>
      <c r="AA55" s="34">
        <f>+IF(I55=0,"",'Ark1'!Z1772)</f>
        <v>0</v>
      </c>
      <c r="AB55" s="29">
        <f>+IF(I55=0,"",'Ark1'!AA1772)</f>
        <v>0</v>
      </c>
      <c r="AC55" s="27">
        <f>+IF(I55=0,"",'Ark1'!AC1772)</f>
        <v>0</v>
      </c>
      <c r="AD55" s="34">
        <f>+IF(I55=0,"",'Ark1'!AE1772)</f>
        <v>0</v>
      </c>
      <c r="AE55" s="34">
        <f t="shared" si="10"/>
        <v>3.15</v>
      </c>
      <c r="AF55" s="29">
        <f t="shared" si="12"/>
        <v>1</v>
      </c>
      <c r="AG55" s="216"/>
      <c r="AH55" s="219"/>
      <c r="AJ55" s="29"/>
      <c r="AK55" s="27"/>
      <c r="AL55" s="220"/>
      <c r="AM55" s="28"/>
      <c r="AQ55" s="28"/>
    </row>
    <row r="56" spans="1:43" ht="15" customHeight="1">
      <c r="A56" s="216"/>
      <c r="B56" s="287">
        <f>+'Ark1'!C1780</f>
        <v>2024</v>
      </c>
      <c r="C56" s="28">
        <f>+'Ark1'!L1773</f>
        <v>2</v>
      </c>
      <c r="D56" s="236" t="str">
        <f>VLOOKUP(C56,Klasse!$C$11:$D$27,2)</f>
        <v>P</v>
      </c>
      <c r="E56" s="28">
        <f>+'Ark1'!H1773</f>
        <v>2</v>
      </c>
      <c r="F56" s="28">
        <f>+'Ark1'!J1773</f>
        <v>178</v>
      </c>
      <c r="G56" s="236" t="str">
        <f>VLOOKUP(F56,RNR!$A$1:$B$25,2)</f>
        <v>Røros</v>
      </c>
      <c r="H56" s="28" t="str">
        <f>+IF(I56=0,"",'Ark1'!Q1773)</f>
        <v/>
      </c>
      <c r="I56" s="339">
        <f>+'Ark1'!R1773</f>
        <v>0</v>
      </c>
      <c r="J56" s="29" t="str">
        <f>+IF(I56=0,"",'Ark1'!AG1773)</f>
        <v/>
      </c>
      <c r="K56" s="265">
        <f t="shared" si="9"/>
        <v>0</v>
      </c>
      <c r="L56" s="29" t="str">
        <f>+IF(I56=0,"",'Ark1'!AH1773)</f>
        <v/>
      </c>
      <c r="M56" s="95"/>
      <c r="N56" s="502">
        <f>+'Ark1'!AI1773</f>
        <v>0</v>
      </c>
      <c r="O56" s="95"/>
      <c r="P56" s="32" t="str">
        <f>+IF(I56=0,"",'Ark1'!U1773)</f>
        <v/>
      </c>
      <c r="Q56" s="95"/>
      <c r="R56" s="503" t="str">
        <f>+IF(N56=0,"",'Ark1'!AJ1773)</f>
        <v/>
      </c>
      <c r="S56" s="95"/>
      <c r="T56" s="503" t="str">
        <f>+IF(N56=0,"",'Ark1'!AK1773)</f>
        <v/>
      </c>
      <c r="U56" s="95"/>
      <c r="V56" s="27" t="str">
        <f>+IF(I56=0,"",'Ark1'!T1773)</f>
        <v/>
      </c>
      <c r="W56" s="95"/>
      <c r="X56" s="34" t="str">
        <f>+IF(I56=0,"",'Ark1'!W1773)</f>
        <v/>
      </c>
      <c r="Y56" s="34" t="str">
        <f>+IF(I56=0,"",'Ark1'!X1773)</f>
        <v/>
      </c>
      <c r="Z56" s="34" t="str">
        <f>+IF(I56=0,"",'Ark1'!Y1773)</f>
        <v/>
      </c>
      <c r="AA56" s="34" t="str">
        <f>+IF(I56=0,"",'Ark1'!Z1773)</f>
        <v/>
      </c>
      <c r="AB56" s="29" t="str">
        <f>+IF(I56=0,"",'Ark1'!AA1773)</f>
        <v/>
      </c>
      <c r="AC56" s="27" t="str">
        <f>+IF(I56=0,"",'Ark1'!AC1773)</f>
        <v/>
      </c>
      <c r="AD56" s="34" t="str">
        <f>+IF(I56=0,"",'Ark1'!AE1773)</f>
        <v/>
      </c>
      <c r="AE56" s="34" t="str">
        <f t="shared" si="10"/>
        <v/>
      </c>
      <c r="AF56" s="29" t="str">
        <f t="shared" si="12"/>
        <v/>
      </c>
      <c r="AG56" s="216"/>
      <c r="AH56" s="219"/>
      <c r="AJ56" s="29"/>
      <c r="AK56" s="27"/>
      <c r="AL56" s="220"/>
      <c r="AM56" s="28"/>
      <c r="AQ56" s="28"/>
    </row>
    <row r="57" spans="1:43" ht="15" customHeight="1">
      <c r="A57" s="216"/>
      <c r="B57" s="287">
        <f>+'Ark1'!C1781</f>
        <v>2024</v>
      </c>
      <c r="C57" s="28">
        <f>+'Ark1'!L1774</f>
        <v>2</v>
      </c>
      <c r="D57" s="236" t="str">
        <f>VLOOKUP(C57,Klasse!$C$11:$D$27,2)</f>
        <v>P</v>
      </c>
      <c r="E57" s="28">
        <f>+'Ark1'!H1774</f>
        <v>2</v>
      </c>
      <c r="F57" s="28">
        <f>+'Ark1'!J1774</f>
        <v>181</v>
      </c>
      <c r="G57" s="236" t="str">
        <f>VLOOKUP(F57,RNR!$A$1:$B$25,2)</f>
        <v>Horns</v>
      </c>
      <c r="H57" s="28">
        <f>+IF(I57=0,"",'Ark1'!Q1774)</f>
        <v>6</v>
      </c>
      <c r="I57" s="339">
        <f>+'Ark1'!R1774</f>
        <v>9</v>
      </c>
      <c r="J57" s="29">
        <f>+IF(I57=0,"",'Ark1'!AG1774)</f>
        <v>0.32183734370868428</v>
      </c>
      <c r="K57" s="265">
        <f t="shared" si="9"/>
        <v>2.7027027027027026</v>
      </c>
      <c r="L57" s="29">
        <f>+IF(I57=0,"",'Ark1'!AH1774)</f>
        <v>0</v>
      </c>
      <c r="M57" s="95"/>
      <c r="N57" s="502">
        <f>+'Ark1'!AI1774</f>
        <v>9</v>
      </c>
      <c r="O57" s="95"/>
      <c r="P57" s="32">
        <f>+IF(I57=0,"",'Ark1'!U1774)</f>
        <v>9.4666666666666686</v>
      </c>
      <c r="Q57" s="95"/>
      <c r="R57" s="503">
        <f>+IF(N57=0,"",'Ark1'!AJ1774)</f>
        <v>92.62222222222222</v>
      </c>
      <c r="S57" s="95"/>
      <c r="T57" s="503">
        <f>+IF(N57=0,"",'Ark1'!AK1774)</f>
        <v>11.870339031388163</v>
      </c>
      <c r="U57" s="95"/>
      <c r="V57" s="27">
        <f>+IF(I57=0,"",'Ark1'!T1774)</f>
        <v>3.1111111111111112</v>
      </c>
      <c r="W57" s="95"/>
      <c r="X57" s="34">
        <f>+IF(I57=0,"",'Ark1'!W1774)</f>
        <v>0</v>
      </c>
      <c r="Y57" s="34">
        <f>+IF(I57=0,"",'Ark1'!X1774)</f>
        <v>0</v>
      </c>
      <c r="Z57" s="34">
        <f>+IF(I57=0,"",'Ark1'!Y1774)</f>
        <v>0</v>
      </c>
      <c r="AA57" s="34">
        <f>+IF(I57=0,"",'Ark1'!Z1774)</f>
        <v>1.0974718422102956</v>
      </c>
      <c r="AB57" s="29">
        <f>+IF(I57=0,"",'Ark1'!AA1774)</f>
        <v>0</v>
      </c>
      <c r="AC57" s="27">
        <f>+IF(I57=0,"",'Ark1'!AC1774)</f>
        <v>0</v>
      </c>
      <c r="AD57" s="34">
        <f>+IF(I57=0,"",'Ark1'!AE1774)</f>
        <v>0</v>
      </c>
      <c r="AE57" s="34">
        <f t="shared" si="10"/>
        <v>4.7333333333333343</v>
      </c>
      <c r="AF57" s="29">
        <f t="shared" si="12"/>
        <v>1.5</v>
      </c>
      <c r="AG57" s="216"/>
      <c r="AH57" s="219"/>
      <c r="AJ57" s="29"/>
      <c r="AK57" s="27"/>
      <c r="AL57" s="220"/>
      <c r="AM57" s="28"/>
      <c r="AQ57" s="28"/>
    </row>
    <row r="58" spans="1:43" ht="15" customHeight="1">
      <c r="A58" s="216"/>
      <c r="B58" s="287">
        <f>+'Ark1'!C1782</f>
        <v>2024</v>
      </c>
      <c r="C58" s="28">
        <f>+'Ark1'!L1775</f>
        <v>2</v>
      </c>
      <c r="D58" s="236" t="str">
        <f>VLOOKUP(C58,Klasse!$C$11:$D$27,2)</f>
        <v>P</v>
      </c>
      <c r="E58" s="28">
        <f>+'Ark1'!H1775</f>
        <v>1</v>
      </c>
      <c r="F58" s="28">
        <f>+'Ark1'!J1775</f>
        <v>262</v>
      </c>
      <c r="G58" s="236" t="str">
        <f>VLOOKUP(F58,RNR!$A$1:$B$25,2)</f>
        <v>Strilalam</v>
      </c>
      <c r="H58" s="28" t="str">
        <f>+IF(I58=0,"",'Ark1'!Q1775)</f>
        <v/>
      </c>
      <c r="I58" s="339">
        <f>+'Ark1'!R1775</f>
        <v>0</v>
      </c>
      <c r="J58" s="29" t="str">
        <f>+IF(I58=0,"",'Ark1'!AG1775)</f>
        <v/>
      </c>
      <c r="K58" s="265">
        <f t="shared" si="9"/>
        <v>0</v>
      </c>
      <c r="L58" s="29" t="str">
        <f>+IF(I58=0,"",'Ark1'!AH1775)</f>
        <v/>
      </c>
      <c r="M58" s="95"/>
      <c r="N58" s="502">
        <f>+'Ark1'!AI1775</f>
        <v>0</v>
      </c>
      <c r="O58" s="95"/>
      <c r="P58" s="32" t="str">
        <f>+IF(I58=0,"",'Ark1'!U1775)</f>
        <v/>
      </c>
      <c r="Q58" s="95"/>
      <c r="R58" s="503" t="str">
        <f>+IF(N58=0,"",'Ark1'!AJ1775)</f>
        <v/>
      </c>
      <c r="S58" s="95"/>
      <c r="T58" s="503" t="str">
        <f>+IF(N58=0,"",'Ark1'!AK1775)</f>
        <v/>
      </c>
      <c r="U58" s="95"/>
      <c r="V58" s="27" t="str">
        <f>+IF(I58=0,"",'Ark1'!T1775)</f>
        <v/>
      </c>
      <c r="W58" s="95"/>
      <c r="X58" s="34" t="str">
        <f>+IF(I58=0,"",'Ark1'!W1775)</f>
        <v/>
      </c>
      <c r="Y58" s="34" t="str">
        <f>+IF(I58=0,"",'Ark1'!X1775)</f>
        <v/>
      </c>
      <c r="Z58" s="34" t="str">
        <f>+IF(I58=0,"",'Ark1'!Y1775)</f>
        <v/>
      </c>
      <c r="AA58" s="34" t="str">
        <f>+IF(I58=0,"",'Ark1'!Z1775)</f>
        <v/>
      </c>
      <c r="AB58" s="29" t="str">
        <f>+IF(I58=0,"",'Ark1'!AA1775)</f>
        <v/>
      </c>
      <c r="AC58" s="27" t="str">
        <f>+IF(I58=0,"",'Ark1'!AC1775)</f>
        <v/>
      </c>
      <c r="AD58" s="34" t="str">
        <f>+IF(I58=0,"",'Ark1'!AE1775)</f>
        <v/>
      </c>
      <c r="AE58" s="34" t="str">
        <f t="shared" si="10"/>
        <v/>
      </c>
      <c r="AF58" s="29" t="str">
        <f t="shared" si="12"/>
        <v/>
      </c>
      <c r="AG58" s="216"/>
      <c r="AH58" s="219"/>
      <c r="AJ58" s="29"/>
      <c r="AK58" s="27"/>
      <c r="AL58" s="220"/>
      <c r="AM58" s="28"/>
      <c r="AQ58" s="28"/>
    </row>
    <row r="59" spans="1:43" ht="15" customHeight="1">
      <c r="A59" s="216"/>
      <c r="B59" s="287">
        <f>+'Ark1'!C1783</f>
        <v>2024</v>
      </c>
      <c r="C59" s="28">
        <f>+'Ark1'!L1776</f>
        <v>2</v>
      </c>
      <c r="D59" s="236" t="str">
        <f>VLOOKUP(C59,Klasse!$C$11:$D$27,2)</f>
        <v>P</v>
      </c>
      <c r="E59" s="28">
        <f>+'Ark1'!H1776</f>
        <v>2</v>
      </c>
      <c r="F59" s="28">
        <f>+'Ark1'!J1776</f>
        <v>267</v>
      </c>
      <c r="G59" s="236" t="str">
        <f>VLOOKUP(F59,RNR!$A$1:$B$25,2)</f>
        <v>Dalpro</v>
      </c>
      <c r="H59" s="28" t="str">
        <f>+IF(I59=0,"",'Ark1'!Q1776)</f>
        <v/>
      </c>
      <c r="I59" s="339">
        <f>+'Ark1'!R1776</f>
        <v>0</v>
      </c>
      <c r="J59" s="29" t="str">
        <f>+IF(I59=0,"",'Ark1'!AG1776)</f>
        <v/>
      </c>
      <c r="K59" s="265">
        <f t="shared" si="9"/>
        <v>0</v>
      </c>
      <c r="L59" s="29" t="str">
        <f>+IF(I59=0,"",'Ark1'!AH1776)</f>
        <v/>
      </c>
      <c r="M59" s="95"/>
      <c r="N59" s="502">
        <f>+'Ark1'!AI1776</f>
        <v>0</v>
      </c>
      <c r="O59" s="95"/>
      <c r="P59" s="32" t="str">
        <f>+IF(I59=0,"",'Ark1'!U1776)</f>
        <v/>
      </c>
      <c r="Q59" s="95"/>
      <c r="R59" s="503" t="str">
        <f>+IF(N59=0,"",'Ark1'!AJ1776)</f>
        <v/>
      </c>
      <c r="S59" s="95"/>
      <c r="T59" s="503" t="str">
        <f>+IF(N59=0,"",'Ark1'!AK1776)</f>
        <v/>
      </c>
      <c r="U59" s="95"/>
      <c r="V59" s="27" t="str">
        <f>+IF(I59=0,"",'Ark1'!T1776)</f>
        <v/>
      </c>
      <c r="W59" s="95"/>
      <c r="X59" s="34" t="str">
        <f>+IF(I59=0,"",'Ark1'!W1776)</f>
        <v/>
      </c>
      <c r="Y59" s="34" t="str">
        <f>+IF(I59=0,"",'Ark1'!X1776)</f>
        <v/>
      </c>
      <c r="Z59" s="34" t="str">
        <f>+IF(I59=0,"",'Ark1'!Y1776)</f>
        <v/>
      </c>
      <c r="AA59" s="34" t="str">
        <f>+IF(I59=0,"",'Ark1'!Z1776)</f>
        <v/>
      </c>
      <c r="AB59" s="29" t="str">
        <f>+IF(I59=0,"",'Ark1'!AA1776)</f>
        <v/>
      </c>
      <c r="AC59" s="27" t="str">
        <f>+IF(I59=0,"",'Ark1'!AC1776)</f>
        <v/>
      </c>
      <c r="AD59" s="34" t="str">
        <f>+IF(I59=0,"",'Ark1'!AE1776)</f>
        <v/>
      </c>
      <c r="AE59" s="34" t="str">
        <f t="shared" si="10"/>
        <v/>
      </c>
      <c r="AF59" s="29" t="str">
        <f t="shared" si="12"/>
        <v/>
      </c>
      <c r="AG59" s="216"/>
      <c r="AH59" s="219"/>
      <c r="AJ59" s="29"/>
      <c r="AK59" s="27"/>
      <c r="AL59" s="220"/>
      <c r="AM59" s="28"/>
      <c r="AQ59" s="28"/>
    </row>
    <row r="60" spans="1:43" ht="15" customHeight="1">
      <c r="A60" s="216"/>
      <c r="B60" s="287">
        <f>+'Ark1'!C1784</f>
        <v>2024</v>
      </c>
      <c r="C60" s="28">
        <f>+'Ark1'!L1777</f>
        <v>2</v>
      </c>
      <c r="D60" s="236" t="str">
        <f>VLOOKUP(C60,Klasse!$C$11:$D$27,2)</f>
        <v>P</v>
      </c>
      <c r="E60" s="28">
        <f>+'Ark1'!H1777</f>
        <v>1</v>
      </c>
      <c r="F60" s="28">
        <f>+'Ark1'!J1777</f>
        <v>309</v>
      </c>
      <c r="G60" s="236" t="str">
        <f>VLOOKUP(F60,RNR!$A$1:$B$25,2)</f>
        <v>Malvik</v>
      </c>
      <c r="H60" s="28">
        <f>+IF(I60=0,"",'Ark1'!Q1777)</f>
        <v>17</v>
      </c>
      <c r="I60" s="339">
        <f>+'Ark1'!R1777</f>
        <v>34</v>
      </c>
      <c r="J60" s="29">
        <f>+IF(I60=0,"",'Ark1'!AG1777)</f>
        <v>0.3229200616244412</v>
      </c>
      <c r="K60" s="265">
        <f t="shared" si="9"/>
        <v>10.21021021021021</v>
      </c>
      <c r="L60" s="29">
        <f>+IF(I60=0,"",'Ark1'!AH1777)</f>
        <v>2.9411764705882355</v>
      </c>
      <c r="M60" s="95"/>
      <c r="N60" s="502">
        <f>+'Ark1'!AI1777</f>
        <v>34</v>
      </c>
      <c r="O60" s="95"/>
      <c r="P60" s="32">
        <f>+IF(I60=0,"",'Ark1'!U1777)</f>
        <v>10.461764705882349</v>
      </c>
      <c r="Q60" s="95"/>
      <c r="R60" s="503">
        <f>+IF(N60=0,"",'Ark1'!AJ1777)</f>
        <v>96.476470588235301</v>
      </c>
      <c r="S60" s="95"/>
      <c r="T60" s="503">
        <f>+IF(N60=0,"",'Ark1'!AK1777)</f>
        <v>11.477162133659204</v>
      </c>
      <c r="U60" s="95"/>
      <c r="V60" s="27">
        <f>+IF(I60=0,"",'Ark1'!T1777)</f>
        <v>2.9705882352941178</v>
      </c>
      <c r="W60" s="95"/>
      <c r="X60" s="34">
        <f>+IF(I60=0,"",'Ark1'!W1777)</f>
        <v>0</v>
      </c>
      <c r="Y60" s="34">
        <f>+IF(I60=0,"",'Ark1'!X1777)</f>
        <v>0</v>
      </c>
      <c r="Z60" s="34">
        <f>+IF(I60=0,"",'Ark1'!Y1777)</f>
        <v>0</v>
      </c>
      <c r="AA60" s="34">
        <f>+IF(I60=0,"",'Ark1'!Z1777)</f>
        <v>2.1733702082902902</v>
      </c>
      <c r="AB60" s="29">
        <f>+IF(I60=0,"",'Ark1'!AA1777)</f>
        <v>0</v>
      </c>
      <c r="AC60" s="27">
        <f>+IF(I60=0,"",'Ark1'!AC1777)</f>
        <v>0</v>
      </c>
      <c r="AD60" s="34">
        <f>+IF(I60=0,"",'Ark1'!AE1777)</f>
        <v>0</v>
      </c>
      <c r="AE60" s="34">
        <f t="shared" si="10"/>
        <v>5.2308823529411743</v>
      </c>
      <c r="AF60" s="29">
        <f t="shared" si="12"/>
        <v>2</v>
      </c>
      <c r="AG60" s="216"/>
      <c r="AH60" s="219"/>
      <c r="AJ60" s="29"/>
      <c r="AK60" s="27"/>
      <c r="AL60" s="220"/>
      <c r="AM60" s="28"/>
      <c r="AQ60" s="28"/>
    </row>
    <row r="61" spans="1:43" ht="15" customHeight="1">
      <c r="A61" s="216"/>
      <c r="B61" s="287">
        <f>+'Ark1'!C1785</f>
        <v>2024</v>
      </c>
      <c r="C61" s="28">
        <f>+'Ark1'!L1778</f>
        <v>2</v>
      </c>
      <c r="D61" s="236" t="str">
        <f>VLOOKUP(C61,Klasse!$C$11:$D$27,2)</f>
        <v>P</v>
      </c>
      <c r="E61" s="28">
        <f>+'Ark1'!H1778</f>
        <v>2</v>
      </c>
      <c r="F61" s="28">
        <f>+'Ark1'!J1778</f>
        <v>470</v>
      </c>
      <c r="G61" s="236" t="str">
        <f>VLOOKUP(F61,RNR!$A$1:$B$25,2)</f>
        <v>Jens Eide</v>
      </c>
      <c r="H61" s="28">
        <f>+IF(I61=0,"",'Ark1'!Q1778)</f>
        <v>9</v>
      </c>
      <c r="I61" s="339">
        <f>+'Ark1'!R1778</f>
        <v>16</v>
      </c>
      <c r="J61" s="29">
        <f>+IF(I61=0,"",'Ark1'!AG1778)</f>
        <v>1.649108439117001</v>
      </c>
      <c r="K61" s="265">
        <f t="shared" si="9"/>
        <v>4.8048048048048049</v>
      </c>
      <c r="L61" s="29">
        <f>+IF(I61=0,"",'Ark1'!AH1778)</f>
        <v>43.75</v>
      </c>
      <c r="M61" s="95"/>
      <c r="N61" s="502">
        <f>+'Ark1'!AI1778</f>
        <v>16</v>
      </c>
      <c r="O61" s="95"/>
      <c r="P61" s="32">
        <f>+IF(I61=0,"",'Ark1'!U1778)</f>
        <v>11.074999999999999</v>
      </c>
      <c r="Q61" s="95"/>
      <c r="R61" s="503">
        <f>+IF(N61=0,"",'Ark1'!AJ1778)</f>
        <v>95.337500000000006</v>
      </c>
      <c r="S61" s="95"/>
      <c r="T61" s="503">
        <f>+IF(N61=0,"",'Ark1'!AK1778)</f>
        <v>12.24625351574536</v>
      </c>
      <c r="U61" s="95"/>
      <c r="V61" s="27">
        <f>+IF(I61=0,"",'Ark1'!T1778)</f>
        <v>2.625</v>
      </c>
      <c r="W61" s="95"/>
      <c r="X61" s="34">
        <f>+IF(I61=0,"",'Ark1'!W1778)</f>
        <v>0</v>
      </c>
      <c r="Y61" s="34">
        <f>+IF(I61=0,"",'Ark1'!X1778)</f>
        <v>12.5</v>
      </c>
      <c r="Z61" s="34">
        <f>+IF(I61=0,"",'Ark1'!Y1778)</f>
        <v>0</v>
      </c>
      <c r="AA61" s="34">
        <f>+IF(I61=0,"",'Ark1'!Z1778)</f>
        <v>4.1139245253164347</v>
      </c>
      <c r="AB61" s="29">
        <f>+IF(I61=0,"",'Ark1'!AA1778)</f>
        <v>0</v>
      </c>
      <c r="AC61" s="27">
        <f>+IF(I61=0,"",'Ark1'!AC1778)</f>
        <v>0</v>
      </c>
      <c r="AD61" s="34">
        <f>+IF(I61=0,"",'Ark1'!AE1778)</f>
        <v>0</v>
      </c>
      <c r="AE61" s="34">
        <f t="shared" si="10"/>
        <v>5.5374999999999996</v>
      </c>
      <c r="AF61" s="29">
        <f t="shared" si="12"/>
        <v>1.7777777777777777</v>
      </c>
      <c r="AG61" s="216"/>
      <c r="AH61" s="219"/>
      <c r="AJ61" s="29"/>
      <c r="AK61" s="27"/>
      <c r="AL61" s="220"/>
      <c r="AM61" s="28"/>
      <c r="AQ61" s="28"/>
    </row>
    <row r="62" spans="1:43" ht="15" customHeight="1">
      <c r="A62" s="216"/>
      <c r="B62" s="287">
        <f>+'Ark1'!C1786</f>
        <v>2024</v>
      </c>
      <c r="C62" s="28">
        <f>+'Ark1'!L1779</f>
        <v>2</v>
      </c>
      <c r="D62" s="236" t="str">
        <f>VLOOKUP(C62,Klasse!$C$11:$D$27,2)</f>
        <v>P</v>
      </c>
      <c r="E62" s="28">
        <f>+'Ark1'!H1779</f>
        <v>2</v>
      </c>
      <c r="F62" s="28">
        <f>+'Ark1'!J1779</f>
        <v>629</v>
      </c>
      <c r="G62" s="236" t="str">
        <f>VLOOKUP(F62,RNR!$A$1:$B$25,2)</f>
        <v>Bø</v>
      </c>
      <c r="H62" s="28" t="str">
        <f>+IF(I62=0,"",'Ark1'!Q1779)</f>
        <v/>
      </c>
      <c r="I62" s="339">
        <f>+'Ark1'!R1779</f>
        <v>0</v>
      </c>
      <c r="J62" s="29" t="str">
        <f>+IF(I62=0,"",'Ark1'!AG1779)</f>
        <v/>
      </c>
      <c r="K62" s="265">
        <f t="shared" si="9"/>
        <v>0</v>
      </c>
      <c r="L62" s="29" t="str">
        <f>+IF(I62=0,"",'Ark1'!AH1779)</f>
        <v/>
      </c>
      <c r="M62" s="95"/>
      <c r="N62" s="502">
        <f>+'Ark1'!AI1779</f>
        <v>0</v>
      </c>
      <c r="O62" s="95"/>
      <c r="P62" s="32" t="str">
        <f>+IF(I62=0,"",'Ark1'!U1779)</f>
        <v/>
      </c>
      <c r="Q62" s="95"/>
      <c r="R62" s="503" t="str">
        <f>+IF(N62=0,"",'Ark1'!AJ1779)</f>
        <v/>
      </c>
      <c r="S62" s="95"/>
      <c r="T62" s="503" t="str">
        <f>+IF(N62=0,"",'Ark1'!AK1779)</f>
        <v/>
      </c>
      <c r="U62" s="95"/>
      <c r="V62" s="27" t="str">
        <f>+IF(I62=0,"",'Ark1'!T1779)</f>
        <v/>
      </c>
      <c r="W62" s="95"/>
      <c r="X62" s="34" t="str">
        <f>+IF(I62=0,"",'Ark1'!W1779)</f>
        <v/>
      </c>
      <c r="Y62" s="34" t="str">
        <f>+IF(I62=0,"",'Ark1'!X1779)</f>
        <v/>
      </c>
      <c r="Z62" s="34" t="str">
        <f>+IF(I62=0,"",'Ark1'!Y1779)</f>
        <v/>
      </c>
      <c r="AA62" s="34" t="str">
        <f>+IF(I62=0,"",'Ark1'!Z1779)</f>
        <v/>
      </c>
      <c r="AB62" s="29" t="str">
        <f>+IF(I62=0,"",'Ark1'!AA1779)</f>
        <v/>
      </c>
      <c r="AC62" s="27" t="str">
        <f>+IF(I62=0,"",'Ark1'!AC1779)</f>
        <v/>
      </c>
      <c r="AD62" s="34" t="str">
        <f>+IF(I62=0,"",'Ark1'!AE1779)</f>
        <v/>
      </c>
      <c r="AE62" s="34" t="str">
        <f t="shared" si="10"/>
        <v/>
      </c>
      <c r="AF62" s="29" t="str">
        <f t="shared" si="12"/>
        <v/>
      </c>
      <c r="AG62" s="216"/>
      <c r="AH62" s="219"/>
      <c r="AJ62" s="29"/>
      <c r="AK62" s="27"/>
      <c r="AL62" s="220"/>
      <c r="AM62" s="28"/>
      <c r="AQ62" s="28"/>
    </row>
    <row r="63" spans="1:43" ht="15" customHeight="1">
      <c r="A63" s="216"/>
      <c r="B63" s="287">
        <f>+'Ark1'!C1787</f>
        <v>2024</v>
      </c>
      <c r="C63" s="28">
        <f>+'Ark1'!L1780</f>
        <v>2</v>
      </c>
      <c r="D63" s="236" t="str">
        <f>VLOOKUP(C63,Klasse!$C$11:$D$27,2)</f>
        <v>P</v>
      </c>
      <c r="E63" s="28">
        <f>+'Ark1'!H1780</f>
        <v>1</v>
      </c>
      <c r="F63" s="28">
        <f>+'Ark1'!J1780</f>
        <v>643</v>
      </c>
      <c r="G63" s="236" t="str">
        <f>VLOOKUP(F63,RNR!$A$1:$B$25,2)</f>
        <v>Bjerka</v>
      </c>
      <c r="H63" s="28">
        <f>+IF(I63=0,"",'Ark1'!Q1780)</f>
        <v>7</v>
      </c>
      <c r="I63" s="339">
        <f>+'Ark1'!R1780</f>
        <v>11</v>
      </c>
      <c r="J63" s="29">
        <f>+IF(I63=0,"",'Ark1'!AG1780)</f>
        <v>0.19919956008579781</v>
      </c>
      <c r="K63" s="265">
        <f t="shared" si="9"/>
        <v>3.3033033033033035</v>
      </c>
      <c r="L63" s="29">
        <f>+IF(I63=0,"",'Ark1'!AH1780)</f>
        <v>27.272727272727277</v>
      </c>
      <c r="M63" s="95"/>
      <c r="N63" s="502">
        <f>+'Ark1'!AI1780</f>
        <v>11</v>
      </c>
      <c r="O63" s="95"/>
      <c r="P63" s="32">
        <f>+IF(I63=0,"",'Ark1'!U1780)</f>
        <v>9.9454545454545435</v>
      </c>
      <c r="Q63" s="95"/>
      <c r="R63" s="503">
        <f>+IF(N63=0,"",'Ark1'!AJ1780)</f>
        <v>94.890909090909105</v>
      </c>
      <c r="S63" s="95"/>
      <c r="T63" s="503">
        <f>+IF(N63=0,"",'Ark1'!AK1780)</f>
        <v>11.444261869076909</v>
      </c>
      <c r="U63" s="95"/>
      <c r="V63" s="27">
        <f>+IF(I63=0,"",'Ark1'!T1780)</f>
        <v>2.6363636363636358</v>
      </c>
      <c r="W63" s="95"/>
      <c r="X63" s="34">
        <f>+IF(I63=0,"",'Ark1'!W1780)</f>
        <v>0</v>
      </c>
      <c r="Y63" s="34">
        <f>+IF(I63=0,"",'Ark1'!X1780)</f>
        <v>0</v>
      </c>
      <c r="Z63" s="34">
        <f>+IF(I63=0,"",'Ark1'!Y1780)</f>
        <v>0</v>
      </c>
      <c r="AA63" s="34">
        <f>+IF(I63=0,"",'Ark1'!Z1780)</f>
        <v>2.4253823077698455</v>
      </c>
      <c r="AB63" s="29">
        <f>+IF(I63=0,"",'Ark1'!AA1780)</f>
        <v>0</v>
      </c>
      <c r="AC63" s="27">
        <f>+IF(I63=0,"",'Ark1'!AC1780)</f>
        <v>0</v>
      </c>
      <c r="AD63" s="34">
        <f>+IF(I63=0,"",'Ark1'!AE1780)</f>
        <v>0</v>
      </c>
      <c r="AE63" s="34">
        <f t="shared" si="10"/>
        <v>4.9727272727272718</v>
      </c>
      <c r="AF63" s="29">
        <f t="shared" si="12"/>
        <v>1.5714285714285714</v>
      </c>
      <c r="AG63" s="216"/>
      <c r="AH63" s="219"/>
      <c r="AJ63" s="29"/>
      <c r="AK63" s="27"/>
      <c r="AL63" s="220"/>
      <c r="AM63" s="28"/>
      <c r="AQ63" s="28"/>
    </row>
    <row r="64" spans="1:43" ht="15" customHeight="1">
      <c r="A64" s="216"/>
      <c r="B64" s="287">
        <f>+'Ark1'!C1788</f>
        <v>2024</v>
      </c>
      <c r="C64" s="28">
        <f>+'Ark1'!L1781</f>
        <v>2</v>
      </c>
      <c r="D64" s="236" t="str">
        <f>VLOOKUP(C64,Klasse!$C$11:$D$27,2)</f>
        <v>P</v>
      </c>
      <c r="E64" s="28">
        <f>+'Ark1'!H1781</f>
        <v>2</v>
      </c>
      <c r="F64" s="28">
        <f>+'Ark1'!J1781</f>
        <v>704</v>
      </c>
      <c r="G64" s="236" t="str">
        <f>VLOOKUP(F64,RNR!$A$1:$B$25,2)</f>
        <v>Øre Vilt</v>
      </c>
      <c r="H64" s="28" t="str">
        <f>+IF(I64=0,"",'Ark1'!Q1781)</f>
        <v/>
      </c>
      <c r="I64" s="339">
        <f>+'Ark1'!R1781</f>
        <v>0</v>
      </c>
      <c r="J64" s="29" t="str">
        <f>+IF(I64=0,"",'Ark1'!AG1781)</f>
        <v/>
      </c>
      <c r="K64" s="265">
        <f t="shared" si="9"/>
        <v>0</v>
      </c>
      <c r="L64" s="29" t="str">
        <f>+IF(I64=0,"",'Ark1'!AH1781)</f>
        <v/>
      </c>
      <c r="M64" s="95"/>
      <c r="N64" s="502">
        <f>+'Ark1'!AI1781</f>
        <v>0</v>
      </c>
      <c r="O64" s="95"/>
      <c r="P64" s="32" t="str">
        <f>+IF(I64=0,"",'Ark1'!U1781)</f>
        <v/>
      </c>
      <c r="Q64" s="95"/>
      <c r="R64" s="503" t="str">
        <f>+IF(N64=0,"",'Ark1'!AJ1781)</f>
        <v/>
      </c>
      <c r="S64" s="95"/>
      <c r="T64" s="503" t="str">
        <f>+IF(N64=0,"",'Ark1'!AK1781)</f>
        <v/>
      </c>
      <c r="U64" s="95"/>
      <c r="V64" s="27" t="str">
        <f>+IF(I64=0,"",'Ark1'!T1781)</f>
        <v/>
      </c>
      <c r="W64" s="95"/>
      <c r="X64" s="34" t="str">
        <f>+IF(I64=0,"",'Ark1'!W1781)</f>
        <v/>
      </c>
      <c r="Y64" s="34" t="str">
        <f>+IF(I64=0,"",'Ark1'!X1781)</f>
        <v/>
      </c>
      <c r="Z64" s="34" t="str">
        <f>+IF(I64=0,"",'Ark1'!Y1781)</f>
        <v/>
      </c>
      <c r="AA64" s="34" t="str">
        <f>+IF(I64=0,"",'Ark1'!Z1781)</f>
        <v/>
      </c>
      <c r="AB64" s="29" t="str">
        <f>+IF(I64=0,"",'Ark1'!AA1781)</f>
        <v/>
      </c>
      <c r="AC64" s="27" t="str">
        <f>+IF(I64=0,"",'Ark1'!AC1781)</f>
        <v/>
      </c>
      <c r="AD64" s="34" t="str">
        <f>+IF(I64=0,"",'Ark1'!AE1781)</f>
        <v/>
      </c>
      <c r="AE64" s="34" t="str">
        <f t="shared" si="10"/>
        <v/>
      </c>
      <c r="AF64" s="29" t="str">
        <f t="shared" si="12"/>
        <v/>
      </c>
      <c r="AG64" s="216"/>
      <c r="AH64" s="219"/>
      <c r="AJ64" s="29"/>
      <c r="AK64" s="27"/>
      <c r="AL64" s="220"/>
      <c r="AM64" s="28"/>
      <c r="AN64" s="240"/>
      <c r="AO64" s="240"/>
      <c r="AP64" s="240"/>
      <c r="AQ64" s="28"/>
    </row>
    <row r="65" spans="1:61" ht="15" customHeight="1">
      <c r="A65" s="216"/>
      <c r="B65" s="287">
        <f>+'Ark1'!C1789</f>
        <v>2024</v>
      </c>
      <c r="C65" s="28">
        <f>+'Ark1'!L1782</f>
        <v>2</v>
      </c>
      <c r="D65" s="236" t="str">
        <f>VLOOKUP(C65,Klasse!$C$11:$D$27,2)</f>
        <v>P</v>
      </c>
      <c r="E65" s="28">
        <f>+'Ark1'!H1782</f>
        <v>1</v>
      </c>
      <c r="F65" s="28">
        <f>+'Ark1'!J1782</f>
        <v>802</v>
      </c>
      <c r="G65" s="236" t="str">
        <f>VLOOKUP(F65,RNR!$A$1:$B$25,2)</f>
        <v>Karasjok</v>
      </c>
      <c r="H65" s="28">
        <f>+IF(I65=0,"",'Ark1'!Q1782)</f>
        <v>3</v>
      </c>
      <c r="I65" s="339">
        <f>+'Ark1'!R1782</f>
        <v>26</v>
      </c>
      <c r="J65" s="29">
        <f>+IF(I65=0,"",'Ark1'!AG1782)</f>
        <v>1.5657819362230299</v>
      </c>
      <c r="K65" s="265">
        <f t="shared" si="9"/>
        <v>7.8078078078078077</v>
      </c>
      <c r="L65" s="29">
        <f>+IF(I65=0,"",'Ark1'!AH1782)</f>
        <v>0</v>
      </c>
      <c r="M65" s="95"/>
      <c r="N65" s="502">
        <f>+'Ark1'!AI1782</f>
        <v>25</v>
      </c>
      <c r="O65" s="95"/>
      <c r="P65" s="32">
        <f>+IF(I65=0,"",'Ark1'!U1782)</f>
        <v>8.5153846153846171</v>
      </c>
      <c r="Q65" s="95"/>
      <c r="R65" s="503">
        <f>+IF(N65=0,"",'Ark1'!AJ1782)</f>
        <v>91.572000000000003</v>
      </c>
      <c r="S65" s="95"/>
      <c r="T65" s="503">
        <f>+IF(N65=0,"",'Ark1'!AK1782)</f>
        <v>10.93662583759993</v>
      </c>
      <c r="U65" s="95"/>
      <c r="V65" s="27">
        <f>+IF(I65=0,"",'Ark1'!T1782)</f>
        <v>2.3461538461538471</v>
      </c>
      <c r="W65" s="95"/>
      <c r="X65" s="34">
        <f>+IF(I65=0,"",'Ark1'!W1782)</f>
        <v>0</v>
      </c>
      <c r="Y65" s="34">
        <f>+IF(I65=0,"",'Ark1'!X1782)</f>
        <v>3.8461538461538449</v>
      </c>
      <c r="Z65" s="34">
        <f>+IF(I65=0,"",'Ark1'!Y1782)</f>
        <v>0</v>
      </c>
      <c r="AA65" s="34">
        <f>+IF(I65=0,"",'Ark1'!Z1782)</f>
        <v>2.5131488534830684</v>
      </c>
      <c r="AB65" s="29">
        <f>+IF(I65=0,"",'Ark1'!AA1782)</f>
        <v>0</v>
      </c>
      <c r="AC65" s="27">
        <f>+IF(I65=0,"",'Ark1'!AC1782)</f>
        <v>0</v>
      </c>
      <c r="AD65" s="34">
        <f>+IF(I65=0,"",'Ark1'!AE1782)</f>
        <v>0</v>
      </c>
      <c r="AE65" s="34">
        <f t="shared" si="10"/>
        <v>4.2576923076923086</v>
      </c>
      <c r="AF65" s="29">
        <f t="shared" si="12"/>
        <v>8.6666666666666661</v>
      </c>
      <c r="AG65" s="216"/>
      <c r="AH65" s="219"/>
      <c r="AJ65" s="29"/>
      <c r="AK65" s="27"/>
      <c r="AL65" s="220"/>
      <c r="AM65" s="28"/>
      <c r="AN65" s="240"/>
      <c r="AO65" s="240"/>
      <c r="AP65" s="240"/>
      <c r="AQ65" s="28"/>
    </row>
    <row r="66" spans="1:61" ht="19.05" customHeight="1">
      <c r="A66" s="216"/>
      <c r="B66" s="216"/>
      <c r="C66" s="216"/>
      <c r="D66" s="216"/>
      <c r="E66" s="216"/>
      <c r="F66" s="216"/>
      <c r="G66" s="534"/>
      <c r="H66" s="216"/>
      <c r="I66" s="349"/>
      <c r="J66" s="217"/>
      <c r="K66" s="217"/>
      <c r="L66" s="217"/>
      <c r="M66" s="95"/>
      <c r="N66" s="95"/>
      <c r="O66" s="95"/>
      <c r="P66" s="216"/>
      <c r="Q66" s="95"/>
      <c r="R66" s="95"/>
      <c r="S66" s="95"/>
      <c r="T66" s="95"/>
      <c r="U66" s="95"/>
      <c r="V66" s="95"/>
      <c r="W66" s="95"/>
      <c r="X66" s="218"/>
      <c r="Y66" s="218"/>
      <c r="Z66" s="218"/>
      <c r="AA66" s="218"/>
      <c r="AB66" s="218"/>
      <c r="AC66" s="216"/>
      <c r="AD66" s="218"/>
      <c r="AE66" s="218"/>
      <c r="AF66" s="218"/>
      <c r="AG66" s="233"/>
      <c r="AH66" s="219"/>
      <c r="AJ66" s="29"/>
      <c r="AK66" s="27"/>
      <c r="AL66" s="220"/>
      <c r="AM66" s="28"/>
      <c r="AQ66" s="28"/>
      <c r="BI66" s="232"/>
    </row>
    <row r="67" spans="1:61" ht="19.05" customHeight="1">
      <c r="A67" s="216"/>
      <c r="B67" s="216"/>
      <c r="C67" s="216"/>
      <c r="D67" s="272" t="s">
        <v>30</v>
      </c>
      <c r="E67" s="216"/>
      <c r="F67" s="216"/>
      <c r="G67" s="534"/>
      <c r="H67" s="216"/>
      <c r="I67" s="340">
        <f>SUM(I69:I93)</f>
        <v>635</v>
      </c>
      <c r="J67" s="260"/>
      <c r="K67" s="260"/>
      <c r="L67" s="260"/>
      <c r="M67" s="95"/>
      <c r="N67" s="536">
        <f>SUM(N69:N93)</f>
        <v>629</v>
      </c>
      <c r="O67" s="95"/>
      <c r="P67" s="262">
        <f>+Klasse!M13</f>
        <v>12.597007874015748</v>
      </c>
      <c r="Q67" s="95"/>
      <c r="R67" s="95"/>
      <c r="S67" s="95"/>
      <c r="T67" s="95"/>
      <c r="U67" s="95"/>
      <c r="V67" s="95"/>
      <c r="W67" s="95"/>
      <c r="X67" s="218"/>
      <c r="Y67" s="218"/>
      <c r="Z67" s="218"/>
      <c r="AA67" s="218"/>
      <c r="AB67" s="218"/>
      <c r="AC67" s="216"/>
      <c r="AD67" s="218"/>
      <c r="AE67" s="218"/>
      <c r="AF67" s="218"/>
      <c r="AG67" s="233"/>
      <c r="AH67" s="219"/>
      <c r="AJ67" s="29"/>
      <c r="AK67" s="27"/>
      <c r="AL67" s="220"/>
      <c r="AM67" s="28"/>
      <c r="AQ67" s="28"/>
      <c r="BI67" s="232"/>
    </row>
    <row r="68" spans="1:61" ht="19.05" customHeight="1">
      <c r="A68" s="216"/>
      <c r="B68" s="216"/>
      <c r="C68" s="216"/>
      <c r="D68" s="216"/>
      <c r="E68" s="216"/>
      <c r="F68" s="216"/>
      <c r="G68" s="534"/>
      <c r="H68" s="234"/>
      <c r="I68" s="349"/>
      <c r="J68" s="217"/>
      <c r="K68" s="217"/>
      <c r="L68" s="217"/>
      <c r="M68" s="95"/>
      <c r="N68" s="95"/>
      <c r="O68" s="95"/>
      <c r="P68" s="217"/>
      <c r="Q68" s="95"/>
      <c r="R68" s="95"/>
      <c r="S68" s="95"/>
      <c r="T68" s="95"/>
      <c r="U68" s="95"/>
      <c r="V68" s="95"/>
      <c r="W68" s="95"/>
      <c r="X68" s="218"/>
      <c r="Y68" s="218"/>
      <c r="Z68" s="218"/>
      <c r="AA68" s="218"/>
      <c r="AB68" s="235"/>
      <c r="AC68" s="216"/>
      <c r="AD68" s="235"/>
      <c r="AE68" s="235"/>
      <c r="AF68" s="233"/>
      <c r="AG68" s="233"/>
      <c r="AH68" s="219"/>
      <c r="AJ68" s="29"/>
      <c r="AK68" s="27"/>
      <c r="AL68" s="220"/>
      <c r="AM68" s="28"/>
      <c r="AQ68" s="28"/>
      <c r="BI68" s="232"/>
    </row>
    <row r="69" spans="1:61" ht="15" customHeight="1">
      <c r="A69" s="216"/>
      <c r="B69" s="287">
        <f>+'Ark1'!C1790</f>
        <v>2024</v>
      </c>
      <c r="C69" s="236">
        <f>+'Ark1'!L1783</f>
        <v>3</v>
      </c>
      <c r="D69" s="236" t="str">
        <f>VLOOKUP(C69,Klasse!$C$11:$D$27,2)</f>
        <v>P+</v>
      </c>
      <c r="E69" s="236">
        <f>+'Ark1'!H1783</f>
        <v>1</v>
      </c>
      <c r="F69" s="236">
        <f>+'Ark1'!J1783</f>
        <v>103</v>
      </c>
      <c r="G69" s="236" t="str">
        <f>VLOOKUP(F69,RNR!$A$1:$B$25,2)</f>
        <v>Rudshøgda</v>
      </c>
      <c r="H69" s="236" t="str">
        <f>+IF(I69=0,"",'Ark1'!Q1783)</f>
        <v/>
      </c>
      <c r="I69" s="353">
        <f>+'Ark1'!R1783</f>
        <v>0</v>
      </c>
      <c r="J69" s="237" t="str">
        <f>+IF(I69=0,"",'Ark1'!AG1783)</f>
        <v/>
      </c>
      <c r="K69" s="237"/>
      <c r="L69" s="237" t="str">
        <f>+IF(I69=0,"",'Ark1'!AH1783)</f>
        <v/>
      </c>
      <c r="M69" s="95"/>
      <c r="N69" s="502">
        <f>+'Ark1'!AI1783</f>
        <v>0</v>
      </c>
      <c r="O69" s="95"/>
      <c r="P69" s="32" t="str">
        <f>+IF(I69=0,"",'Ark1'!U1783)</f>
        <v/>
      </c>
      <c r="Q69" s="95"/>
      <c r="R69" s="503" t="str">
        <f>+IF(N69=0,"",'Ark1'!AJ1783)</f>
        <v/>
      </c>
      <c r="S69" s="95"/>
      <c r="T69" s="503" t="str">
        <f>+IF(N69=0,"",'Ark1'!AK1783)</f>
        <v/>
      </c>
      <c r="U69" s="95"/>
      <c r="V69" s="238" t="str">
        <f>+IF(I69=0,"",'Ark1'!T1783)</f>
        <v/>
      </c>
      <c r="W69" s="95"/>
      <c r="X69" s="239" t="str">
        <f>+IF(I69=0,"",'Ark1'!W1783)</f>
        <v/>
      </c>
      <c r="Y69" s="239" t="str">
        <f>+IF(I69=0,"",'Ark1'!X1783)</f>
        <v/>
      </c>
      <c r="Z69" s="239" t="str">
        <f>+IF(I69=0,"",'Ark1'!Y1783)</f>
        <v/>
      </c>
      <c r="AA69" s="239" t="str">
        <f>+IF(I69=0,"",'Ark1'!Z1783)</f>
        <v/>
      </c>
      <c r="AB69" s="237" t="str">
        <f>+IF(I69=0,"",'Ark1'!AA1783)</f>
        <v/>
      </c>
      <c r="AC69" s="238" t="str">
        <f>+IF(I69=0,"",'Ark1'!AC1783)</f>
        <v/>
      </c>
      <c r="AD69" s="239" t="str">
        <f>+IF(I69=0,"",'Ark1'!AE1783)</f>
        <v/>
      </c>
      <c r="AE69" s="239" t="str">
        <f t="shared" ref="AE69:AE72" si="13">IF(I69=0,"",P69/C69)</f>
        <v/>
      </c>
      <c r="AF69" s="237" t="str">
        <f t="shared" ref="AF69:AF72" si="14">IF(I69=0,"",I69/H69)</f>
        <v/>
      </c>
      <c r="AG69" s="216"/>
      <c r="AH69" s="219"/>
      <c r="AJ69" s="29"/>
      <c r="AK69" s="27"/>
      <c r="AL69" s="220"/>
      <c r="AM69" s="28"/>
      <c r="AN69" s="240"/>
      <c r="AO69" s="240"/>
      <c r="AP69" s="240"/>
      <c r="AQ69" s="28"/>
    </row>
    <row r="70" spans="1:61" ht="15" customHeight="1">
      <c r="A70" s="216"/>
      <c r="B70" s="287">
        <f>+'Ark1'!C1791</f>
        <v>2024</v>
      </c>
      <c r="C70" s="236">
        <f>+'Ark1'!L1784</f>
        <v>3</v>
      </c>
      <c r="D70" s="236" t="str">
        <f>VLOOKUP(C70,Klasse!$C$11:$D$27,2)</f>
        <v>P+</v>
      </c>
      <c r="E70" s="236">
        <f>+'Ark1'!H1784</f>
        <v>2</v>
      </c>
      <c r="F70" s="236">
        <f>+'Ark1'!J1784</f>
        <v>106</v>
      </c>
      <c r="G70" s="236" t="str">
        <f>VLOOKUP(F70,RNR!$A$1:$B$25,2)</f>
        <v>Furuseth</v>
      </c>
      <c r="H70" s="236">
        <f>+IF(I70=0,"",'Ark1'!Q1784)</f>
        <v>8</v>
      </c>
      <c r="I70" s="353">
        <f>+'Ark1'!R1784</f>
        <v>11</v>
      </c>
      <c r="J70" s="237">
        <f>+IF(I70=0,"",'Ark1'!AG1784)</f>
        <v>0.31195921912041158</v>
      </c>
      <c r="K70" s="237"/>
      <c r="L70" s="237">
        <f>+IF(I70=0,"",'Ark1'!AH1784)</f>
        <v>0</v>
      </c>
      <c r="M70" s="95"/>
      <c r="N70" s="502">
        <f>+'Ark1'!AI1784</f>
        <v>11</v>
      </c>
      <c r="O70" s="95"/>
      <c r="P70" s="32">
        <f>+IF(I70=0,"",'Ark1'!U1784)</f>
        <v>13.290909090909098</v>
      </c>
      <c r="Q70" s="95"/>
      <c r="R70" s="503">
        <f>+IF(N70=0,"",'Ark1'!AJ1784)</f>
        <v>97.927272727272666</v>
      </c>
      <c r="S70" s="95"/>
      <c r="T70" s="503">
        <f>+IF(N70=0,"",'Ark1'!AK1784)</f>
        <v>13.996633237549648</v>
      </c>
      <c r="U70" s="95"/>
      <c r="V70" s="238">
        <f>+IF(I70=0,"",'Ark1'!T1784)</f>
        <v>2.5454545454545454</v>
      </c>
      <c r="W70" s="95"/>
      <c r="X70" s="239">
        <f>+IF(I70=0,"",'Ark1'!W1784)</f>
        <v>0</v>
      </c>
      <c r="Y70" s="239">
        <f>+IF(I70=0,"",'Ark1'!X1784)</f>
        <v>18.181818181818183</v>
      </c>
      <c r="Z70" s="239">
        <f>+IF(I70=0,"",'Ark1'!Y1784)</f>
        <v>0</v>
      </c>
      <c r="AA70" s="239">
        <f>+IF(I70=0,"",'Ark1'!Z1784)</f>
        <v>2.5684995780892352</v>
      </c>
      <c r="AB70" s="237">
        <f>+IF(I70=0,"",'Ark1'!AA1784)</f>
        <v>0</v>
      </c>
      <c r="AC70" s="238">
        <f>+IF(I70=0,"",'Ark1'!AC1784)</f>
        <v>0</v>
      </c>
      <c r="AD70" s="239">
        <f>+IF(I70=0,"",'Ark1'!AE1784)</f>
        <v>0</v>
      </c>
      <c r="AE70" s="239">
        <f t="shared" si="13"/>
        <v>4.4303030303030324</v>
      </c>
      <c r="AF70" s="237">
        <f t="shared" si="14"/>
        <v>1.375</v>
      </c>
      <c r="AG70" s="216"/>
      <c r="AH70" s="219"/>
      <c r="AJ70" s="29"/>
      <c r="AK70" s="27"/>
      <c r="AL70" s="220"/>
      <c r="AM70" s="28"/>
      <c r="AN70" s="240"/>
      <c r="AO70" s="240"/>
      <c r="AP70" s="240"/>
      <c r="AQ70" s="28"/>
    </row>
    <row r="71" spans="1:61" ht="15" customHeight="1">
      <c r="A71" s="216"/>
      <c r="B71" s="287">
        <f>+'Ark1'!C1792</f>
        <v>2024</v>
      </c>
      <c r="C71" s="236">
        <f>+'Ark1'!L1785</f>
        <v>3</v>
      </c>
      <c r="D71" s="236" t="str">
        <f>VLOOKUP(C71,Klasse!$C$11:$D$27,2)</f>
        <v>P+</v>
      </c>
      <c r="E71" s="236">
        <f>+'Ark1'!H1785</f>
        <v>1</v>
      </c>
      <c r="F71" s="236">
        <f>+'Ark1'!J1785</f>
        <v>110</v>
      </c>
      <c r="G71" s="236" t="str">
        <f>VLOOKUP(F71,RNR!$A$1:$B$25,2)</f>
        <v>Gol</v>
      </c>
      <c r="H71" s="236">
        <f>+IF(I71=0,"",'Ark1'!Q1785)</f>
        <v>41</v>
      </c>
      <c r="I71" s="353">
        <f>+'Ark1'!R1785</f>
        <v>58</v>
      </c>
      <c r="J71" s="237">
        <f>+IF(I71=0,"",'Ark1'!AG1785)</f>
        <v>0.58941345148333135</v>
      </c>
      <c r="K71" s="237"/>
      <c r="L71" s="237">
        <f>+IF(I71=0,"",'Ark1'!AH1785)</f>
        <v>1.7241379310344827</v>
      </c>
      <c r="M71" s="95"/>
      <c r="N71" s="502">
        <f>+'Ark1'!AI1785</f>
        <v>58</v>
      </c>
      <c r="O71" s="95"/>
      <c r="P71" s="32">
        <f>+IF(I71=0,"",'Ark1'!U1785)</f>
        <v>15.713793103448278</v>
      </c>
      <c r="Q71" s="95"/>
      <c r="R71" s="503">
        <f>+IF(N71=0,"",'Ark1'!AJ1785)</f>
        <v>104.51896551724138</v>
      </c>
      <c r="S71" s="95"/>
      <c r="T71" s="503">
        <f>+IF(N71=0,"",'Ark1'!AK1785)</f>
        <v>13.608978149141876</v>
      </c>
      <c r="U71" s="95"/>
      <c r="V71" s="238">
        <f>+IF(I71=0,"",'Ark1'!T1785)</f>
        <v>2.7068965517241392</v>
      </c>
      <c r="W71" s="95"/>
      <c r="X71" s="239">
        <f>+IF(I71=0,"",'Ark1'!W1785)</f>
        <v>0</v>
      </c>
      <c r="Y71" s="239">
        <f>+IF(I71=0,"",'Ark1'!X1785)</f>
        <v>51.724137931034491</v>
      </c>
      <c r="Z71" s="239">
        <f>+IF(I71=0,"",'Ark1'!Y1785)</f>
        <v>1.7241379310344827</v>
      </c>
      <c r="AA71" s="239">
        <f>+IF(I71=0,"",'Ark1'!Z1785)</f>
        <v>3.161047855284786</v>
      </c>
      <c r="AB71" s="237">
        <f>+IF(I71=0,"",'Ark1'!AA1785)</f>
        <v>0</v>
      </c>
      <c r="AC71" s="238">
        <f>+IF(I71=0,"",'Ark1'!AC1785)</f>
        <v>0</v>
      </c>
      <c r="AD71" s="239">
        <f>+IF(I71=0,"",'Ark1'!AE1785)</f>
        <v>0</v>
      </c>
      <c r="AE71" s="239">
        <f t="shared" si="13"/>
        <v>5.2379310344827594</v>
      </c>
      <c r="AF71" s="237">
        <f t="shared" si="14"/>
        <v>1.4146341463414633</v>
      </c>
      <c r="AG71" s="216"/>
      <c r="AH71" s="219"/>
      <c r="AJ71" s="29"/>
      <c r="AK71" s="27"/>
      <c r="AL71" s="220"/>
      <c r="AM71" s="28"/>
      <c r="AN71" s="240"/>
      <c r="AO71" s="240"/>
      <c r="AP71" s="240"/>
      <c r="AQ71" s="28"/>
    </row>
    <row r="72" spans="1:61" ht="15" customHeight="1">
      <c r="A72" s="216"/>
      <c r="B72" s="287">
        <f>+'Ark1'!C1786</f>
        <v>2024</v>
      </c>
      <c r="C72" s="236">
        <f>+'Ark1'!L1786</f>
        <v>3</v>
      </c>
      <c r="D72" s="236" t="str">
        <f>VLOOKUP(C72,Klasse!$C$11:$D$27,2)</f>
        <v>P+</v>
      </c>
      <c r="E72" s="236">
        <f>+'Ark1'!H1786</f>
        <v>1</v>
      </c>
      <c r="F72" s="236">
        <f>+'Ark1'!J1786</f>
        <v>111</v>
      </c>
      <c r="G72" s="236" t="str">
        <f>VLOOKUP(F72,RNR!$A$1:$B$25,2)</f>
        <v>Forus</v>
      </c>
      <c r="H72" s="236">
        <f>+IF(I72=0,"",'Ark1'!Q1786)</f>
        <v>19</v>
      </c>
      <c r="I72" s="353">
        <f>+'Ark1'!R1786</f>
        <v>33</v>
      </c>
      <c r="J72" s="237">
        <f>+IF(I72=0,"",'Ark1'!AG1786)</f>
        <v>0.4192721582445913</v>
      </c>
      <c r="K72" s="237"/>
      <c r="L72" s="237">
        <f>+IF(I72=0,"",'Ark1'!AH1786)</f>
        <v>3.0303030303030303</v>
      </c>
      <c r="M72" s="95"/>
      <c r="N72" s="502">
        <f>+'Ark1'!AI1786</f>
        <v>33</v>
      </c>
      <c r="O72" s="95"/>
      <c r="P72" s="32">
        <f>+IF(I72=0,"",'Ark1'!U1786)</f>
        <v>14.509090909090908</v>
      </c>
      <c r="Q72" s="95"/>
      <c r="R72" s="503">
        <f>+IF(N72=0,"",'Ark1'!AJ1786)</f>
        <v>102.73636363636363</v>
      </c>
      <c r="S72" s="95"/>
      <c r="T72" s="503">
        <f>+IF(N72=0,"",'Ark1'!AK1786)</f>
        <v>13.200682350588378</v>
      </c>
      <c r="U72" s="95"/>
      <c r="V72" s="238">
        <f>+IF(I72=0,"",'Ark1'!T1786)</f>
        <v>2.6969696969696968</v>
      </c>
      <c r="W72" s="95"/>
      <c r="X72" s="239">
        <f>+IF(I72=0,"",'Ark1'!W1786)</f>
        <v>0</v>
      </c>
      <c r="Y72" s="239">
        <f>+IF(I72=0,"",'Ark1'!X1786)</f>
        <v>30.303030303030305</v>
      </c>
      <c r="Z72" s="239">
        <f>+IF(I72=0,"",'Ark1'!Y1786)</f>
        <v>0</v>
      </c>
      <c r="AA72" s="239">
        <f>+IF(I72=0,"",'Ark1'!Z1786)</f>
        <v>3.1564617356630911</v>
      </c>
      <c r="AB72" s="237">
        <f>+IF(I72=0,"",'Ark1'!AA1786)</f>
        <v>0</v>
      </c>
      <c r="AC72" s="238">
        <f>+IF(I72=0,"",'Ark1'!AC1786)</f>
        <v>0</v>
      </c>
      <c r="AD72" s="239">
        <f>+IF(I72=0,"",'Ark1'!AE1786)</f>
        <v>0</v>
      </c>
      <c r="AE72" s="239">
        <f t="shared" si="13"/>
        <v>4.836363636363636</v>
      </c>
      <c r="AF72" s="237">
        <f t="shared" si="14"/>
        <v>1.736842105263158</v>
      </c>
      <c r="AG72" s="216"/>
      <c r="AH72" s="219"/>
      <c r="AJ72" s="29"/>
      <c r="AK72" s="27"/>
      <c r="AL72" s="220"/>
      <c r="AM72" s="28"/>
      <c r="AN72" s="240"/>
      <c r="AO72" s="240"/>
      <c r="AP72" s="240"/>
      <c r="AQ72" s="28"/>
    </row>
    <row r="73" spans="1:61" ht="15.6">
      <c r="A73" s="216"/>
      <c r="B73" s="287">
        <f>+'Ark1'!C1787</f>
        <v>2024</v>
      </c>
      <c r="C73" s="236">
        <f>+'Ark1'!L1787</f>
        <v>3</v>
      </c>
      <c r="D73" s="236" t="str">
        <f>VLOOKUP(C73,Klasse!$C$11:$D$27,2)</f>
        <v>P+</v>
      </c>
      <c r="E73" s="236">
        <f>+'Ark1'!H1787</f>
        <v>1</v>
      </c>
      <c r="F73" s="236">
        <f>+'Ark1'!J1787</f>
        <v>116</v>
      </c>
      <c r="G73" s="236" t="str">
        <f>VLOOKUP(F73,RNR!$A$1:$B$25,2)</f>
        <v>Sandeid</v>
      </c>
      <c r="H73" s="236">
        <f>+IF(I73=0,"",'Ark1'!Q1787)</f>
        <v>32</v>
      </c>
      <c r="I73" s="353">
        <f>+'Ark1'!R1787</f>
        <v>55</v>
      </c>
      <c r="J73" s="237">
        <f>+IF(I73=0,"",'Ark1'!AG1787)</f>
        <v>0.88020653867714405</v>
      </c>
      <c r="K73" s="237"/>
      <c r="L73" s="237">
        <f>+IF(I73=0,"",'Ark1'!AH1787)</f>
        <v>3.6363636363636358</v>
      </c>
      <c r="M73" s="95"/>
      <c r="N73" s="502">
        <f>+'Ark1'!AI1787</f>
        <v>54</v>
      </c>
      <c r="O73" s="95"/>
      <c r="P73" s="32">
        <f>+IF(I73=0,"",'Ark1'!U1787)</f>
        <v>12.447272727272724</v>
      </c>
      <c r="Q73" s="95"/>
      <c r="R73" s="503">
        <f>+IF(N73=0,"",'Ark1'!AJ1787)</f>
        <v>98.048148148148158</v>
      </c>
      <c r="S73" s="95"/>
      <c r="T73" s="503">
        <f>+IF(N73=0,"",'Ark1'!AK1787)</f>
        <v>13.128696392125825</v>
      </c>
      <c r="U73" s="95"/>
      <c r="V73" s="238">
        <f>+IF(I73=0,"",'Ark1'!T1787)</f>
        <v>3.2727272727272725</v>
      </c>
      <c r="W73" s="95"/>
      <c r="X73" s="239">
        <f>+IF(I73=0,"",'Ark1'!W1787)</f>
        <v>0</v>
      </c>
      <c r="Y73" s="239">
        <f>+IF(I73=0,"",'Ark1'!X1787)</f>
        <v>12.727272727272728</v>
      </c>
      <c r="Z73" s="239">
        <f>+IF(I73=0,"",'Ark1'!Y1787)</f>
        <v>0</v>
      </c>
      <c r="AA73" s="239">
        <f>+IF(I73=0,"",'Ark1'!Z1787)</f>
        <v>3.1045921732143009</v>
      </c>
      <c r="AB73" s="237">
        <f>+IF(I73=0,"",'Ark1'!AA1787)</f>
        <v>0</v>
      </c>
      <c r="AC73" s="238">
        <f>+IF(I73=0,"",'Ark1'!AC1787)</f>
        <v>0</v>
      </c>
      <c r="AD73" s="239">
        <f>+IF(I73=0,"",'Ark1'!AE1787)</f>
        <v>0</v>
      </c>
      <c r="AE73" s="239">
        <f t="shared" ref="AE73:AE93" si="15">IF(I73=0,"",P73/C73)</f>
        <v>4.1490909090909076</v>
      </c>
      <c r="AF73" s="237">
        <f>IF(I73=0,"",I73/H73)</f>
        <v>1.71875</v>
      </c>
      <c r="AG73" s="216"/>
      <c r="AH73" s="219"/>
      <c r="AJ73" s="29"/>
      <c r="AK73" s="27"/>
      <c r="AL73" s="220"/>
      <c r="AM73" s="28"/>
      <c r="AN73" s="27"/>
      <c r="AO73" s="27"/>
      <c r="AP73" s="34"/>
      <c r="AQ73" s="34"/>
      <c r="AR73" s="34"/>
    </row>
    <row r="74" spans="1:61" ht="15.6">
      <c r="A74" s="216"/>
      <c r="B74" s="287">
        <f>+'Ark1'!C1788</f>
        <v>2024</v>
      </c>
      <c r="C74" s="236">
        <f>+'Ark1'!L1788</f>
        <v>3</v>
      </c>
      <c r="D74" s="236" t="str">
        <f>VLOOKUP(C74,Klasse!$C$11:$D$27,2)</f>
        <v>P+</v>
      </c>
      <c r="E74" s="236">
        <f>+'Ark1'!H1788</f>
        <v>2</v>
      </c>
      <c r="F74" s="236">
        <f>+'Ark1'!J1788</f>
        <v>117</v>
      </c>
      <c r="G74" s="236" t="str">
        <f>VLOOKUP(F74,RNR!$A$1:$B$25,2)</f>
        <v>Jæren</v>
      </c>
      <c r="H74" s="236">
        <f>+IF(I74=0,"",'Ark1'!Q1788)</f>
        <v>35</v>
      </c>
      <c r="I74" s="353">
        <f>+'Ark1'!R1788</f>
        <v>47</v>
      </c>
      <c r="J74" s="237">
        <f>+IF(I74=0,"",'Ark1'!AG1788)</f>
        <v>1.1022243652906769</v>
      </c>
      <c r="K74" s="237"/>
      <c r="L74" s="237">
        <f>+IF(I74=0,"",'Ark1'!AH1788)</f>
        <v>14.893617021276597</v>
      </c>
      <c r="M74" s="95"/>
      <c r="N74" s="502">
        <f>+'Ark1'!AI1788</f>
        <v>47</v>
      </c>
      <c r="O74" s="95"/>
      <c r="P74" s="32">
        <f>+IF(I74=0,"",'Ark1'!U1788)</f>
        <v>13.423404255319152</v>
      </c>
      <c r="Q74" s="95"/>
      <c r="R74" s="503">
        <f>+IF(N74=0,"",'Ark1'!AJ1788)</f>
        <v>99.17021276595743</v>
      </c>
      <c r="S74" s="95"/>
      <c r="T74" s="503">
        <f>+IF(N74=0,"",'Ark1'!AK1788)</f>
        <v>13.461048263384111</v>
      </c>
      <c r="U74" s="95"/>
      <c r="V74" s="238">
        <f>+IF(I74=0,"",'Ark1'!T1788)</f>
        <v>2.5531914893617031</v>
      </c>
      <c r="W74" s="95"/>
      <c r="X74" s="239">
        <f>+IF(I74=0,"",'Ark1'!W1788)</f>
        <v>0</v>
      </c>
      <c r="Y74" s="239">
        <f>+IF(I74=0,"",'Ark1'!X1788)</f>
        <v>27.659574468085101</v>
      </c>
      <c r="Z74" s="239">
        <f>+IF(I74=0,"",'Ark1'!Y1788)</f>
        <v>0</v>
      </c>
      <c r="AA74" s="239">
        <f>+IF(I74=0,"",'Ark1'!Z1788)</f>
        <v>3.6883492684315242</v>
      </c>
      <c r="AB74" s="237">
        <f>+IF(I74=0,"",'Ark1'!AA1788)</f>
        <v>0</v>
      </c>
      <c r="AC74" s="238">
        <f>+IF(I74=0,"",'Ark1'!AC1788)</f>
        <v>0</v>
      </c>
      <c r="AD74" s="239">
        <f>+IF(I74=0,"",'Ark1'!AE1788)</f>
        <v>0</v>
      </c>
      <c r="AE74" s="239">
        <f t="shared" si="15"/>
        <v>4.4744680851063841</v>
      </c>
      <c r="AF74" s="237">
        <f t="shared" ref="AF74:AF93" si="16">IF(I74=0,"",I74/H74)</f>
        <v>1.3428571428571427</v>
      </c>
      <c r="AG74" s="216"/>
      <c r="AH74" s="219"/>
      <c r="AJ74" s="29"/>
      <c r="AK74" s="27"/>
      <c r="AL74" s="220"/>
      <c r="AM74" s="28"/>
      <c r="AN74" s="27"/>
      <c r="AO74" s="27"/>
      <c r="AP74" s="34"/>
      <c r="AQ74" s="34"/>
      <c r="AR74" s="34"/>
    </row>
    <row r="75" spans="1:61" ht="15.6">
      <c r="A75" s="216"/>
      <c r="B75" s="287">
        <f>+'Ark1'!C1789</f>
        <v>2024</v>
      </c>
      <c r="C75" s="236">
        <f>+'Ark1'!L1789</f>
        <v>3</v>
      </c>
      <c r="D75" s="236" t="str">
        <f>VLOOKUP(C75,Klasse!$C$11:$D$27,2)</f>
        <v>P+</v>
      </c>
      <c r="E75" s="236">
        <f>+'Ark1'!H1789</f>
        <v>1</v>
      </c>
      <c r="F75" s="236">
        <f>+'Ark1'!J1789</f>
        <v>134</v>
      </c>
      <c r="G75" s="236" t="str">
        <f>VLOOKUP(F75,RNR!$A$1:$B$25,2)</f>
        <v>Førde</v>
      </c>
      <c r="H75" s="236">
        <f>+IF(I75=0,"",'Ark1'!Q1789)</f>
        <v>48</v>
      </c>
      <c r="I75" s="353">
        <f>+'Ark1'!R1789</f>
        <v>70</v>
      </c>
      <c r="J75" s="237">
        <f>+IF(I75=0,"",'Ark1'!AG1789)</f>
        <v>0.63622881239126117</v>
      </c>
      <c r="K75" s="237"/>
      <c r="L75" s="237">
        <f>+IF(I75=0,"",'Ark1'!AH1789)</f>
        <v>4.2857142857142847</v>
      </c>
      <c r="M75" s="95"/>
      <c r="N75" s="502">
        <f>+'Ark1'!AI1789</f>
        <v>68</v>
      </c>
      <c r="O75" s="95"/>
      <c r="P75" s="32">
        <f>+IF(I75=0,"",'Ark1'!U1789)</f>
        <v>11.54</v>
      </c>
      <c r="Q75" s="95"/>
      <c r="R75" s="503">
        <f>+IF(N75=0,"",'Ark1'!AJ1789)</f>
        <v>94.92205882352944</v>
      </c>
      <c r="S75" s="95"/>
      <c r="T75" s="503">
        <f>+IF(N75=0,"",'Ark1'!AK1789)</f>
        <v>13.236725137915128</v>
      </c>
      <c r="U75" s="95"/>
      <c r="V75" s="238">
        <f>+IF(I75=0,"",'Ark1'!T1789)</f>
        <v>3.1714285714285704</v>
      </c>
      <c r="W75" s="95"/>
      <c r="X75" s="239">
        <f>+IF(I75=0,"",'Ark1'!W1789)</f>
        <v>0</v>
      </c>
      <c r="Y75" s="239">
        <f>+IF(I75=0,"",'Ark1'!X1789)</f>
        <v>5.7142857142857153</v>
      </c>
      <c r="Z75" s="239">
        <f>+IF(I75=0,"",'Ark1'!Y1789)</f>
        <v>0</v>
      </c>
      <c r="AA75" s="239">
        <f>+IF(I75=0,"",'Ark1'!Z1789)</f>
        <v>2.9214184421759244</v>
      </c>
      <c r="AB75" s="237">
        <f>+IF(I75=0,"",'Ark1'!AA1789)</f>
        <v>0</v>
      </c>
      <c r="AC75" s="238">
        <f>+IF(I75=0,"",'Ark1'!AC1789)</f>
        <v>0</v>
      </c>
      <c r="AD75" s="239">
        <f>+IF(I75=0,"",'Ark1'!AE1789)</f>
        <v>0</v>
      </c>
      <c r="AE75" s="239">
        <f t="shared" si="15"/>
        <v>3.8466666666666662</v>
      </c>
      <c r="AF75" s="237">
        <f t="shared" si="16"/>
        <v>1.4583333333333333</v>
      </c>
      <c r="AG75" s="216"/>
      <c r="AH75" s="219"/>
      <c r="AJ75" s="29"/>
      <c r="AK75" s="27"/>
      <c r="AL75" s="220"/>
      <c r="AM75" s="28"/>
      <c r="AN75" s="27"/>
      <c r="AO75" s="27"/>
      <c r="AP75" s="34"/>
      <c r="AQ75" s="34"/>
      <c r="AR75" s="34"/>
    </row>
    <row r="76" spans="1:61" ht="15.6">
      <c r="A76" s="216"/>
      <c r="B76" s="287">
        <f>+'Ark1'!C1790</f>
        <v>2024</v>
      </c>
      <c r="C76" s="236">
        <f>+'Ark1'!L1790</f>
        <v>3</v>
      </c>
      <c r="D76" s="236" t="str">
        <f>VLOOKUP(C76,Klasse!$C$11:$D$27,2)</f>
        <v>P+</v>
      </c>
      <c r="E76" s="236">
        <f>+'Ark1'!H1790</f>
        <v>2</v>
      </c>
      <c r="F76" s="236">
        <f>+'Ark1'!J1790</f>
        <v>141</v>
      </c>
      <c r="G76" s="236" t="str">
        <f>VLOOKUP(F76,RNR!$A$1:$B$25,2)</f>
        <v>Ølen</v>
      </c>
      <c r="H76" s="236">
        <f>+IF(I76=0,"",'Ark1'!Q1790)</f>
        <v>76</v>
      </c>
      <c r="I76" s="353">
        <f>+'Ark1'!R1790</f>
        <v>128</v>
      </c>
      <c r="J76" s="237">
        <f>+IF(I76=0,"",'Ark1'!AG1790)</f>
        <v>1.31222522222742</v>
      </c>
      <c r="K76" s="237"/>
      <c r="L76" s="237">
        <f>+IF(I76=0,"",'Ark1'!AH1790)</f>
        <v>4.6875</v>
      </c>
      <c r="M76" s="95"/>
      <c r="N76" s="502">
        <f>+'Ark1'!AI1790</f>
        <v>128</v>
      </c>
      <c r="O76" s="95"/>
      <c r="P76" s="32">
        <f>+IF(I76=0,"",'Ark1'!U1790)</f>
        <v>11.614843749999999</v>
      </c>
      <c r="Q76" s="95"/>
      <c r="R76" s="503">
        <f>+IF(N76=0,"",'Ark1'!AJ1790)</f>
        <v>95.460156250000011</v>
      </c>
      <c r="S76" s="95"/>
      <c r="T76" s="503">
        <f>+IF(N76=0,"",'Ark1'!AK1790)</f>
        <v>13.126401256490116</v>
      </c>
      <c r="U76" s="95"/>
      <c r="V76" s="238">
        <f>+IF(I76=0,"",'Ark1'!T1790)</f>
        <v>3.203125</v>
      </c>
      <c r="W76" s="95"/>
      <c r="X76" s="239">
        <f>+IF(I76=0,"",'Ark1'!W1790)</f>
        <v>0</v>
      </c>
      <c r="Y76" s="239">
        <f>+IF(I76=0,"",'Ark1'!X1790)</f>
        <v>10.15625</v>
      </c>
      <c r="Z76" s="239">
        <f>+IF(I76=0,"",'Ark1'!Y1790)</f>
        <v>0.78125</v>
      </c>
      <c r="AA76" s="239">
        <f>+IF(I76=0,"",'Ark1'!Z1790)</f>
        <v>3.2911360558454761</v>
      </c>
      <c r="AB76" s="237">
        <f>+IF(I76=0,"",'Ark1'!AA1790)</f>
        <v>0</v>
      </c>
      <c r="AC76" s="238">
        <f>+IF(I76=0,"",'Ark1'!AC1790)</f>
        <v>0</v>
      </c>
      <c r="AD76" s="239">
        <f>+IF(I76=0,"",'Ark1'!AE1790)</f>
        <v>0</v>
      </c>
      <c r="AE76" s="239">
        <f t="shared" si="15"/>
        <v>3.8716145833333329</v>
      </c>
      <c r="AF76" s="237">
        <f t="shared" si="16"/>
        <v>1.6842105263157894</v>
      </c>
      <c r="AG76" s="216"/>
      <c r="AH76" s="219"/>
      <c r="AJ76" s="29"/>
      <c r="AK76" s="27"/>
      <c r="AL76" s="220"/>
      <c r="AM76" s="28"/>
      <c r="AN76" s="27"/>
      <c r="AO76" s="27"/>
      <c r="AP76" s="34"/>
      <c r="AQ76" s="34"/>
      <c r="AR76" s="34"/>
    </row>
    <row r="77" spans="1:61" ht="15.6">
      <c r="A77" s="216"/>
      <c r="B77" s="287">
        <f>+'Ark1'!C1791</f>
        <v>2024</v>
      </c>
      <c r="C77" s="236">
        <f>+'Ark1'!L1791</f>
        <v>3</v>
      </c>
      <c r="D77" s="236" t="str">
        <f>VLOOKUP(C77,Klasse!$C$11:$D$27,2)</f>
        <v>P+</v>
      </c>
      <c r="E77" s="236">
        <f>+'Ark1'!H1791</f>
        <v>2</v>
      </c>
      <c r="F77" s="236">
        <f>+'Ark1'!J1791</f>
        <v>143</v>
      </c>
      <c r="G77" s="236" t="str">
        <f>VLOOKUP(F77,RNR!$A$1:$B$25,2)</f>
        <v>Nordfjord</v>
      </c>
      <c r="H77" s="236" t="str">
        <f>+IF(I77=0,"",'Ark1'!Q1791)</f>
        <v/>
      </c>
      <c r="I77" s="353">
        <f>+'Ark1'!R1791</f>
        <v>0</v>
      </c>
      <c r="J77" s="237" t="str">
        <f>+IF(I77=0,"",'Ark1'!AG1791)</f>
        <v/>
      </c>
      <c r="K77" s="237"/>
      <c r="L77" s="237" t="str">
        <f>+IF(I77=0,"",'Ark1'!AH1791)</f>
        <v/>
      </c>
      <c r="M77" s="95"/>
      <c r="N77" s="502">
        <f>+'Ark1'!AI1791</f>
        <v>0</v>
      </c>
      <c r="O77" s="95"/>
      <c r="P77" s="32" t="str">
        <f>+IF(I77=0,"",'Ark1'!U1791)</f>
        <v/>
      </c>
      <c r="Q77" s="95"/>
      <c r="R77" s="503" t="str">
        <f>+IF(N77=0,"",'Ark1'!AJ1791)</f>
        <v/>
      </c>
      <c r="S77" s="95"/>
      <c r="T77" s="503" t="str">
        <f>+IF(N77=0,"",'Ark1'!AK1791)</f>
        <v/>
      </c>
      <c r="U77" s="95"/>
      <c r="V77" s="238" t="str">
        <f>+IF(I77=0,"",'Ark1'!T1791)</f>
        <v/>
      </c>
      <c r="W77" s="95"/>
      <c r="X77" s="239" t="str">
        <f>+IF(I77=0,"",'Ark1'!W1791)</f>
        <v/>
      </c>
      <c r="Y77" s="239" t="str">
        <f>+IF(I77=0,"",'Ark1'!X1791)</f>
        <v/>
      </c>
      <c r="Z77" s="239" t="str">
        <f>+IF(I77=0,"",'Ark1'!Y1791)</f>
        <v/>
      </c>
      <c r="AA77" s="239" t="str">
        <f>+IF(I77=0,"",'Ark1'!Z1791)</f>
        <v/>
      </c>
      <c r="AB77" s="237" t="str">
        <f>+IF(I77=0,"",'Ark1'!AA1791)</f>
        <v/>
      </c>
      <c r="AC77" s="238" t="str">
        <f>+IF(I77=0,"",'Ark1'!AC1791)</f>
        <v/>
      </c>
      <c r="AD77" s="239" t="str">
        <f>+IF(I77=0,"",'Ark1'!AE1791)</f>
        <v/>
      </c>
      <c r="AE77" s="239" t="str">
        <f t="shared" si="15"/>
        <v/>
      </c>
      <c r="AF77" s="237" t="str">
        <f t="shared" si="16"/>
        <v/>
      </c>
      <c r="AG77" s="216"/>
      <c r="AH77" s="219"/>
      <c r="AJ77" s="29"/>
      <c r="AK77" s="27"/>
      <c r="AL77" s="220"/>
      <c r="AM77" s="28"/>
      <c r="AN77" s="27"/>
      <c r="AO77" s="27"/>
      <c r="AP77" s="34"/>
      <c r="AQ77" s="34"/>
      <c r="AR77" s="34"/>
    </row>
    <row r="78" spans="1:61" ht="15.6">
      <c r="A78" s="216"/>
      <c r="B78" s="287">
        <f>+'Ark1'!C1792</f>
        <v>2024</v>
      </c>
      <c r="C78" s="236">
        <f>+'Ark1'!L1792</f>
        <v>3</v>
      </c>
      <c r="D78" s="236" t="str">
        <f>VLOOKUP(C78,Klasse!$C$11:$D$27,2)</f>
        <v>P+</v>
      </c>
      <c r="E78" s="236">
        <f>+'Ark1'!H1792</f>
        <v>2</v>
      </c>
      <c r="F78" s="236">
        <f>+'Ark1'!J1792</f>
        <v>147</v>
      </c>
      <c r="G78" s="236" t="str">
        <f>VLOOKUP(F78,RNR!$A$1:$B$25,2)</f>
        <v>Midt-Norge</v>
      </c>
      <c r="H78" s="236">
        <f>+IF(I78=0,"",'Ark1'!Q1792)</f>
        <v>6</v>
      </c>
      <c r="I78" s="353">
        <f>+'Ark1'!R1792</f>
        <v>22</v>
      </c>
      <c r="J78" s="237">
        <f>+IF(I78=0,"",'Ark1'!AG1792)</f>
        <v>1.4055997086097465</v>
      </c>
      <c r="K78" s="237"/>
      <c r="L78" s="237">
        <f>+IF(I78=0,"",'Ark1'!AH1792)</f>
        <v>9.0909090909090917</v>
      </c>
      <c r="M78" s="95"/>
      <c r="N78" s="502">
        <f>+'Ark1'!AI1792</f>
        <v>22</v>
      </c>
      <c r="O78" s="95"/>
      <c r="P78" s="32">
        <f>+IF(I78=0,"",'Ark1'!U1792)</f>
        <v>10.700000000000003</v>
      </c>
      <c r="Q78" s="95"/>
      <c r="R78" s="503">
        <f>+IF(N78=0,"",'Ark1'!AJ1792)</f>
        <v>93.754545454545479</v>
      </c>
      <c r="S78" s="95"/>
      <c r="T78" s="503">
        <f>+IF(N78=0,"",'Ark1'!AK1792)</f>
        <v>12.33861835301248</v>
      </c>
      <c r="U78" s="95"/>
      <c r="V78" s="238">
        <f>+IF(I78=0,"",'Ark1'!T1792)</f>
        <v>3.7272727272727271</v>
      </c>
      <c r="W78" s="95"/>
      <c r="X78" s="239">
        <f>+IF(I78=0,"",'Ark1'!W1792)</f>
        <v>0</v>
      </c>
      <c r="Y78" s="239">
        <f>+IF(I78=0,"",'Ark1'!X1792)</f>
        <v>18.181818181818183</v>
      </c>
      <c r="Z78" s="239">
        <f>+IF(I78=0,"",'Ark1'!Y1792)</f>
        <v>0</v>
      </c>
      <c r="AA78" s="239">
        <f>+IF(I78=0,"",'Ark1'!Z1792)</f>
        <v>4.21178001670207</v>
      </c>
      <c r="AB78" s="237">
        <f>+IF(I78=0,"",'Ark1'!AA1792)</f>
        <v>0</v>
      </c>
      <c r="AC78" s="238">
        <f>+IF(I78=0,"",'Ark1'!AC1792)</f>
        <v>0</v>
      </c>
      <c r="AD78" s="239">
        <f>+IF(I78=0,"",'Ark1'!AE1792)</f>
        <v>0</v>
      </c>
      <c r="AE78" s="239">
        <f t="shared" si="15"/>
        <v>3.5666666666666678</v>
      </c>
      <c r="AF78" s="237">
        <f t="shared" si="16"/>
        <v>3.6666666666666665</v>
      </c>
      <c r="AG78" s="216"/>
      <c r="AH78" s="219"/>
      <c r="AJ78" s="29"/>
      <c r="AK78" s="27"/>
      <c r="AL78" s="220"/>
      <c r="AM78" s="28"/>
      <c r="AN78" s="27"/>
      <c r="AO78" s="27"/>
      <c r="AP78" s="34"/>
      <c r="AQ78" s="34"/>
      <c r="AR78" s="34"/>
    </row>
    <row r="79" spans="1:61" ht="15.6">
      <c r="A79" s="216"/>
      <c r="B79" s="287">
        <f>+'Ark1'!C1793</f>
        <v>2024</v>
      </c>
      <c r="C79" s="236">
        <f>+'Ark1'!L1793</f>
        <v>3</v>
      </c>
      <c r="D79" s="236" t="str">
        <f>VLOOKUP(C79,Klasse!$C$11:$D$27,2)</f>
        <v>P+</v>
      </c>
      <c r="E79" s="236">
        <f>+'Ark1'!H1793</f>
        <v>1</v>
      </c>
      <c r="F79" s="236">
        <f>+'Ark1'!J1793</f>
        <v>155</v>
      </c>
      <c r="G79" s="236" t="str">
        <f>VLOOKUP(F79,RNR!$A$1:$B$25,2)</f>
        <v>Målselv</v>
      </c>
      <c r="H79" s="236">
        <f>+IF(I79=0,"",'Ark1'!Q1793)</f>
        <v>11</v>
      </c>
      <c r="I79" s="353">
        <f>+'Ark1'!R1793</f>
        <v>31</v>
      </c>
      <c r="J79" s="237">
        <f>+IF(I79=0,"",'Ark1'!AG1793)</f>
        <v>0.54199347845245482</v>
      </c>
      <c r="K79" s="237"/>
      <c r="L79" s="237">
        <f>+IF(I79=0,"",'Ark1'!AH1793)</f>
        <v>35.483870967741943</v>
      </c>
      <c r="M79" s="95"/>
      <c r="N79" s="502">
        <f>+'Ark1'!AI1793</f>
        <v>30</v>
      </c>
      <c r="O79" s="95"/>
      <c r="P79" s="32">
        <f>+IF(I79=0,"",'Ark1'!U1793)</f>
        <v>10.712903225806448</v>
      </c>
      <c r="Q79" s="95"/>
      <c r="R79" s="503">
        <f>+IF(N79=0,"",'Ark1'!AJ1793)</f>
        <v>93.773333333333355</v>
      </c>
      <c r="S79" s="95"/>
      <c r="T79" s="503">
        <f>+IF(N79=0,"",'Ark1'!AK1793)</f>
        <v>12.542666949790371</v>
      </c>
      <c r="U79" s="95"/>
      <c r="V79" s="238">
        <f>+IF(I79=0,"",'Ark1'!T1793)</f>
        <v>3.9677419354838719</v>
      </c>
      <c r="W79" s="95"/>
      <c r="X79" s="239">
        <f>+IF(I79=0,"",'Ark1'!W1793)</f>
        <v>0</v>
      </c>
      <c r="Y79" s="239">
        <f>+IF(I79=0,"",'Ark1'!X1793)</f>
        <v>12.90322580645161</v>
      </c>
      <c r="Z79" s="239">
        <f>+IF(I79=0,"",'Ark1'!Y1793)</f>
        <v>0</v>
      </c>
      <c r="AA79" s="239">
        <f>+IF(I79=0,"",'Ark1'!Z1793)</f>
        <v>3.466777060063599</v>
      </c>
      <c r="AB79" s="237">
        <f>+IF(I79=0,"",'Ark1'!AA1793)</f>
        <v>0</v>
      </c>
      <c r="AC79" s="238">
        <f>+IF(I79=0,"",'Ark1'!AC1793)</f>
        <v>0</v>
      </c>
      <c r="AD79" s="239">
        <f>+IF(I79=0,"",'Ark1'!AE1793)</f>
        <v>0</v>
      </c>
      <c r="AE79" s="239">
        <f t="shared" si="15"/>
        <v>3.5709677419354828</v>
      </c>
      <c r="AF79" s="237">
        <f t="shared" si="16"/>
        <v>2.8181818181818183</v>
      </c>
      <c r="AG79" s="216"/>
      <c r="AH79" s="219"/>
      <c r="AJ79" s="29"/>
      <c r="AK79" s="27"/>
      <c r="AL79" s="220"/>
      <c r="AM79" s="28"/>
      <c r="AN79" s="27"/>
      <c r="AO79" s="27"/>
      <c r="AP79" s="34"/>
      <c r="AQ79" s="34"/>
      <c r="AR79" s="34"/>
    </row>
    <row r="80" spans="1:61" ht="15.6">
      <c r="A80" s="216"/>
      <c r="B80" s="287">
        <f>+'Ark1'!C1794</f>
        <v>2024</v>
      </c>
      <c r="C80" s="236">
        <f>+'Ark1'!L1794</f>
        <v>3</v>
      </c>
      <c r="D80" s="236" t="str">
        <f>VLOOKUP(C80,Klasse!$C$11:$D$27,2)</f>
        <v>P+</v>
      </c>
      <c r="E80" s="236">
        <f>+'Ark1'!H1794</f>
        <v>2</v>
      </c>
      <c r="F80" s="236">
        <f>+'Ark1'!J1794</f>
        <v>160</v>
      </c>
      <c r="G80" s="236" t="str">
        <f>VLOOKUP(F80,RNR!$A$1:$B$25,2)</f>
        <v>Oslo</v>
      </c>
      <c r="H80" s="236">
        <f>+IF(I80=0,"",'Ark1'!Q1794)</f>
        <v>9</v>
      </c>
      <c r="I80" s="353">
        <f>+'Ark1'!R1794</f>
        <v>20</v>
      </c>
      <c r="J80" s="237">
        <f>+IF(I80=0,"",'Ark1'!AG1794)</f>
        <v>0.6355071924037069</v>
      </c>
      <c r="K80" s="237"/>
      <c r="L80" s="237">
        <f>+IF(I80=0,"",'Ark1'!AH1794)</f>
        <v>0</v>
      </c>
      <c r="M80" s="95"/>
      <c r="N80" s="502">
        <f>+'Ark1'!AI1794</f>
        <v>20</v>
      </c>
      <c r="O80" s="95"/>
      <c r="P80" s="32">
        <f>+IF(I80=0,"",'Ark1'!U1794)</f>
        <v>13.225</v>
      </c>
      <c r="Q80" s="95"/>
      <c r="R80" s="503">
        <f>+IF(N80=0,"",'Ark1'!AJ1794)</f>
        <v>98.094999999999999</v>
      </c>
      <c r="S80" s="95"/>
      <c r="T80" s="503">
        <f>+IF(N80=0,"",'Ark1'!AK1794)</f>
        <v>13.733678193744852</v>
      </c>
      <c r="U80" s="95"/>
      <c r="V80" s="238">
        <f>+IF(I80=0,"",'Ark1'!T1794)</f>
        <v>2.9</v>
      </c>
      <c r="W80" s="95"/>
      <c r="X80" s="239">
        <f>+IF(I80=0,"",'Ark1'!W1794)</f>
        <v>0</v>
      </c>
      <c r="Y80" s="239">
        <f>+IF(I80=0,"",'Ark1'!X1794)</f>
        <v>25</v>
      </c>
      <c r="Z80" s="239">
        <f>+IF(I80=0,"",'Ark1'!Y1794)</f>
        <v>0</v>
      </c>
      <c r="AA80" s="239">
        <f>+IF(I80=0,"",'Ark1'!Z1794)</f>
        <v>3.3484138035792488</v>
      </c>
      <c r="AB80" s="237">
        <f>+IF(I80=0,"",'Ark1'!AA1794)</f>
        <v>0</v>
      </c>
      <c r="AC80" s="238">
        <f>+IF(I80=0,"",'Ark1'!AC1794)</f>
        <v>0</v>
      </c>
      <c r="AD80" s="239">
        <f>+IF(I80=0,"",'Ark1'!AE1794)</f>
        <v>0</v>
      </c>
      <c r="AE80" s="239">
        <f t="shared" si="15"/>
        <v>4.4083333333333332</v>
      </c>
      <c r="AF80" s="237">
        <f t="shared" si="16"/>
        <v>2.2222222222222223</v>
      </c>
      <c r="AG80" s="216"/>
      <c r="AH80" s="219"/>
      <c r="AJ80" s="29"/>
      <c r="AK80" s="27"/>
      <c r="AL80" s="220"/>
      <c r="AM80" s="28"/>
      <c r="AN80" s="27"/>
      <c r="AO80" s="27"/>
      <c r="AP80" s="34"/>
      <c r="AQ80" s="34"/>
      <c r="AR80" s="34"/>
    </row>
    <row r="81" spans="1:61" ht="15.6">
      <c r="A81" s="216"/>
      <c r="B81" s="287">
        <f>+'Ark1'!C1795</f>
        <v>2024</v>
      </c>
      <c r="C81" s="236">
        <f>+'Ark1'!L1795</f>
        <v>3</v>
      </c>
      <c r="D81" s="236" t="str">
        <f>VLOOKUP(C81,Klasse!$C$11:$D$27,2)</f>
        <v>P+</v>
      </c>
      <c r="E81" s="236">
        <f>+'Ark1'!H1795</f>
        <v>1</v>
      </c>
      <c r="F81" s="236">
        <f>+'Ark1'!J1795</f>
        <v>171</v>
      </c>
      <c r="G81" s="236" t="str">
        <f>VLOOKUP(F81,RNR!$A$1:$B$25,2)</f>
        <v>Prima</v>
      </c>
      <c r="H81" s="236">
        <f>+IF(I81=0,"",'Ark1'!Q1795)</f>
        <v>7</v>
      </c>
      <c r="I81" s="353">
        <f>+'Ark1'!R1795</f>
        <v>7</v>
      </c>
      <c r="J81" s="237">
        <f>+IF(I81=0,"",'Ark1'!AG1795)</f>
        <v>0.57930239487322277</v>
      </c>
      <c r="K81" s="237"/>
      <c r="L81" s="237">
        <f>+IF(I81=0,"",'Ark1'!AH1795)</f>
        <v>0</v>
      </c>
      <c r="M81" s="95"/>
      <c r="N81" s="502">
        <f>+'Ark1'!AI1795</f>
        <v>7</v>
      </c>
      <c r="O81" s="95"/>
      <c r="P81" s="32">
        <f>+IF(I81=0,"",'Ark1'!U1795)</f>
        <v>16.942857142857147</v>
      </c>
      <c r="Q81" s="95"/>
      <c r="R81" s="503">
        <f>+IF(N81=0,"",'Ark1'!AJ1795)</f>
        <v>108.3857142857143</v>
      </c>
      <c r="S81" s="95"/>
      <c r="T81" s="503">
        <f>+IF(N81=0,"",'Ark1'!AK1795)</f>
        <v>12.986215058993595</v>
      </c>
      <c r="U81" s="95"/>
      <c r="V81" s="238">
        <f>+IF(I81=0,"",'Ark1'!T1795)</f>
        <v>2.7142857142857153</v>
      </c>
      <c r="W81" s="95"/>
      <c r="X81" s="239">
        <f>+IF(I81=0,"",'Ark1'!W1795)</f>
        <v>0</v>
      </c>
      <c r="Y81" s="239">
        <f>+IF(I81=0,"",'Ark1'!X1795)</f>
        <v>71.428571428571445</v>
      </c>
      <c r="Z81" s="239">
        <f>+IF(I81=0,"",'Ark1'!Y1795)</f>
        <v>0</v>
      </c>
      <c r="AA81" s="239">
        <f>+IF(I81=0,"",'Ark1'!Z1795)</f>
        <v>4.104651418245659</v>
      </c>
      <c r="AB81" s="237">
        <f>+IF(I81=0,"",'Ark1'!AA1795)</f>
        <v>0</v>
      </c>
      <c r="AC81" s="238">
        <f>+IF(I81=0,"",'Ark1'!AC1795)</f>
        <v>0</v>
      </c>
      <c r="AD81" s="239">
        <f>+IF(I81=0,"",'Ark1'!AE1795)</f>
        <v>0</v>
      </c>
      <c r="AE81" s="239">
        <f t="shared" si="15"/>
        <v>5.6476190476190489</v>
      </c>
      <c r="AF81" s="237">
        <f t="shared" si="16"/>
        <v>1</v>
      </c>
      <c r="AG81" s="216"/>
      <c r="AH81" s="219"/>
      <c r="AJ81" s="29"/>
      <c r="AK81" s="27"/>
      <c r="AL81" s="220"/>
      <c r="AM81" s="28"/>
      <c r="AN81" s="27"/>
      <c r="AO81" s="27"/>
      <c r="AP81" s="34"/>
      <c r="AQ81" s="34"/>
      <c r="AR81" s="34"/>
    </row>
    <row r="82" spans="1:61" ht="15.6">
      <c r="A82" s="216"/>
      <c r="B82" s="287">
        <f>+'Ark1'!C1796</f>
        <v>2024</v>
      </c>
      <c r="C82" s="236">
        <f>+'Ark1'!L1796</f>
        <v>3</v>
      </c>
      <c r="D82" s="236" t="str">
        <f>VLOOKUP(C82,Klasse!$C$11:$D$27,2)</f>
        <v>P+</v>
      </c>
      <c r="E82" s="236">
        <f>+'Ark1'!H1796</f>
        <v>2</v>
      </c>
      <c r="F82" s="236">
        <f>+'Ark1'!J1796</f>
        <v>175</v>
      </c>
      <c r="G82" s="236" t="str">
        <f>VLOOKUP(F82,RNR!$A$1:$B$25,2)</f>
        <v>Ole Ringdal</v>
      </c>
      <c r="H82" s="236">
        <f>+IF(I82=0,"",'Ark1'!Q1796)</f>
        <v>11</v>
      </c>
      <c r="I82" s="353">
        <f>+'Ark1'!R1796</f>
        <v>15</v>
      </c>
      <c r="J82" s="237">
        <f>+IF(I82=0,"",'Ark1'!AG1796)</f>
        <v>0.80562635156008611</v>
      </c>
      <c r="K82" s="237"/>
      <c r="L82" s="237">
        <f>+IF(I82=0,"",'Ark1'!AH1796)</f>
        <v>0</v>
      </c>
      <c r="M82" s="95"/>
      <c r="N82" s="502">
        <f>+'Ark1'!AI1796</f>
        <v>14</v>
      </c>
      <c r="O82" s="95"/>
      <c r="P82" s="32">
        <f>+IF(I82=0,"",'Ark1'!U1796)</f>
        <v>11.126666666666663</v>
      </c>
      <c r="Q82" s="95"/>
      <c r="R82" s="503">
        <f>+IF(N82=0,"",'Ark1'!AJ1796)</f>
        <v>93.271428571428615</v>
      </c>
      <c r="S82" s="95"/>
      <c r="T82" s="503">
        <f>+IF(N82=0,"",'Ark1'!AK1796)</f>
        <v>13.410576636158188</v>
      </c>
      <c r="U82" s="95"/>
      <c r="V82" s="238">
        <f>+IF(I82=0,"",'Ark1'!T1796)</f>
        <v>3.2</v>
      </c>
      <c r="W82" s="95"/>
      <c r="X82" s="239">
        <f>+IF(I82=0,"",'Ark1'!W1796)</f>
        <v>0</v>
      </c>
      <c r="Y82" s="239">
        <f>+IF(I82=0,"",'Ark1'!X1796)</f>
        <v>13.333333333333337</v>
      </c>
      <c r="Z82" s="239">
        <f>+IF(I82=0,"",'Ark1'!Y1796)</f>
        <v>0</v>
      </c>
      <c r="AA82" s="239">
        <f>+IF(I82=0,"",'Ark1'!Z1796)</f>
        <v>3.6710519231171679</v>
      </c>
      <c r="AB82" s="237">
        <f>+IF(I82=0,"",'Ark1'!AA1796)</f>
        <v>0</v>
      </c>
      <c r="AC82" s="238">
        <f>+IF(I82=0,"",'Ark1'!AC1796)</f>
        <v>0</v>
      </c>
      <c r="AD82" s="239">
        <f>+IF(I82=0,"",'Ark1'!AE1796)</f>
        <v>0</v>
      </c>
      <c r="AE82" s="239">
        <f t="shared" si="15"/>
        <v>3.7088888888888878</v>
      </c>
      <c r="AF82" s="237">
        <f t="shared" si="16"/>
        <v>1.3636363636363635</v>
      </c>
      <c r="AG82" s="216"/>
      <c r="AH82" s="219"/>
      <c r="AJ82" s="29"/>
      <c r="AK82" s="27"/>
      <c r="AL82" s="220"/>
      <c r="AM82" s="28"/>
      <c r="AN82" s="27"/>
      <c r="AO82" s="27"/>
      <c r="AP82" s="34"/>
      <c r="AQ82" s="34"/>
      <c r="AR82" s="34"/>
    </row>
    <row r="83" spans="1:61" ht="15.6">
      <c r="A83" s="216"/>
      <c r="B83" s="287">
        <f>+'Ark1'!C1797</f>
        <v>2024</v>
      </c>
      <c r="C83" s="236">
        <f>+'Ark1'!L1797</f>
        <v>3</v>
      </c>
      <c r="D83" s="236" t="str">
        <f>VLOOKUP(C83,Klasse!$C$11:$D$27,2)</f>
        <v>P+</v>
      </c>
      <c r="E83" s="236">
        <f>+'Ark1'!H1797</f>
        <v>2</v>
      </c>
      <c r="F83" s="236">
        <f>+'Ark1'!J1797</f>
        <v>177</v>
      </c>
      <c r="G83" s="236" t="str">
        <f>VLOOKUP(F83,RNR!$A$1:$B$25,2)</f>
        <v>Slakthuset</v>
      </c>
      <c r="H83" s="236">
        <f>+IF(I83=0,"",'Ark1'!Q1797)</f>
        <v>4</v>
      </c>
      <c r="I83" s="353">
        <f>+'Ark1'!R1797</f>
        <v>4</v>
      </c>
      <c r="J83" s="237">
        <f>+IF(I83=0,"",'Ark1'!AG1797)</f>
        <v>0.17504642685191557</v>
      </c>
      <c r="K83" s="237"/>
      <c r="L83" s="237">
        <f>+IF(I83=0,"",'Ark1'!AH1797)</f>
        <v>0</v>
      </c>
      <c r="M83" s="95"/>
      <c r="N83" s="502">
        <f>+'Ark1'!AI1797</f>
        <v>4</v>
      </c>
      <c r="O83" s="95"/>
      <c r="P83" s="32">
        <f>+IF(I83=0,"",'Ark1'!U1797)</f>
        <v>12.725000000000001</v>
      </c>
      <c r="Q83" s="95"/>
      <c r="R83" s="503">
        <f>+IF(N83=0,"",'Ark1'!AJ1797)</f>
        <v>100.45</v>
      </c>
      <c r="S83" s="95"/>
      <c r="T83" s="503">
        <f>+IF(N83=0,"",'Ark1'!AK1797)</f>
        <v>12.268663708802762</v>
      </c>
      <c r="U83" s="95"/>
      <c r="V83" s="238">
        <f>+IF(I83=0,"",'Ark1'!T1797)</f>
        <v>3.25</v>
      </c>
      <c r="W83" s="95"/>
      <c r="X83" s="239">
        <f>+IF(I83=0,"",'Ark1'!W1797)</f>
        <v>0</v>
      </c>
      <c r="Y83" s="239">
        <f>+IF(I83=0,"",'Ark1'!X1797)</f>
        <v>25</v>
      </c>
      <c r="Z83" s="239">
        <f>+IF(I83=0,"",'Ark1'!Y1797)</f>
        <v>0</v>
      </c>
      <c r="AA83" s="239">
        <f>+IF(I83=0,"",'Ark1'!Z1797)</f>
        <v>3.0638007441738071</v>
      </c>
      <c r="AB83" s="237">
        <f>+IF(I83=0,"",'Ark1'!AA1797)</f>
        <v>0</v>
      </c>
      <c r="AC83" s="238">
        <f>+IF(I83=0,"",'Ark1'!AC1797)</f>
        <v>0</v>
      </c>
      <c r="AD83" s="239">
        <f>+IF(I83=0,"",'Ark1'!AE1797)</f>
        <v>0</v>
      </c>
      <c r="AE83" s="239">
        <f t="shared" si="15"/>
        <v>4.2416666666666671</v>
      </c>
      <c r="AF83" s="237">
        <f t="shared" si="16"/>
        <v>1</v>
      </c>
      <c r="AG83" s="216"/>
      <c r="AH83" s="219"/>
      <c r="AJ83" s="29"/>
      <c r="AK83" s="27"/>
      <c r="AL83" s="220"/>
      <c r="AM83" s="28"/>
      <c r="AN83" s="27"/>
      <c r="AO83" s="27"/>
      <c r="AP83" s="34"/>
      <c r="AQ83" s="34"/>
      <c r="AR83" s="34"/>
    </row>
    <row r="84" spans="1:61" ht="15.6">
      <c r="A84" s="216"/>
      <c r="B84" s="287">
        <f>+'Ark1'!C1798</f>
        <v>2024</v>
      </c>
      <c r="C84" s="236">
        <f>+'Ark1'!L1798</f>
        <v>3</v>
      </c>
      <c r="D84" s="236" t="str">
        <f>VLOOKUP(C84,Klasse!$C$11:$D$27,2)</f>
        <v>P+</v>
      </c>
      <c r="E84" s="236">
        <f>+'Ark1'!H1798</f>
        <v>2</v>
      </c>
      <c r="F84" s="236">
        <f>+'Ark1'!J1798</f>
        <v>178</v>
      </c>
      <c r="G84" s="236" t="str">
        <f>VLOOKUP(F84,RNR!$A$1:$B$25,2)</f>
        <v>Røros</v>
      </c>
      <c r="H84" s="236">
        <f>+IF(I84=0,"",'Ark1'!Q1798)</f>
        <v>2</v>
      </c>
      <c r="I84" s="353">
        <f>+'Ark1'!R1798</f>
        <v>2</v>
      </c>
      <c r="J84" s="237">
        <f>+IF(I84=0,"",'Ark1'!AG1798)</f>
        <v>0.20595776364695356</v>
      </c>
      <c r="K84" s="237"/>
      <c r="L84" s="237">
        <f>+IF(I84=0,"",'Ark1'!AH1798)</f>
        <v>0</v>
      </c>
      <c r="M84" s="95"/>
      <c r="N84" s="502">
        <f>+'Ark1'!AI1798</f>
        <v>2</v>
      </c>
      <c r="O84" s="95"/>
      <c r="P84" s="32">
        <f>+IF(I84=0,"",'Ark1'!U1798)</f>
        <v>17.150000000000006</v>
      </c>
      <c r="Q84" s="95"/>
      <c r="R84" s="503">
        <f>+IF(N84=0,"",'Ark1'!AJ1798)</f>
        <v>109.8</v>
      </c>
      <c r="S84" s="95"/>
      <c r="T84" s="503">
        <f>+IF(N84=0,"",'Ark1'!AK1798)</f>
        <v>12.935767574108905</v>
      </c>
      <c r="U84" s="95"/>
      <c r="V84" s="238">
        <f>+IF(I84=0,"",'Ark1'!T1798)</f>
        <v>3</v>
      </c>
      <c r="W84" s="95"/>
      <c r="X84" s="239">
        <f>+IF(I84=0,"",'Ark1'!W1798)</f>
        <v>0</v>
      </c>
      <c r="Y84" s="239">
        <f>+IF(I84=0,"",'Ark1'!X1798)</f>
        <v>50</v>
      </c>
      <c r="Z84" s="239">
        <f>+IF(I84=0,"",'Ark1'!Y1798)</f>
        <v>0</v>
      </c>
      <c r="AA84" s="239">
        <f>+IF(I84=0,"",'Ark1'!Z1798)</f>
        <v>1.4499999999999875</v>
      </c>
      <c r="AB84" s="237">
        <f>+IF(I84=0,"",'Ark1'!AA1798)</f>
        <v>0</v>
      </c>
      <c r="AC84" s="238">
        <f>+IF(I84=0,"",'Ark1'!AC1798)</f>
        <v>0</v>
      </c>
      <c r="AD84" s="239">
        <f>+IF(I84=0,"",'Ark1'!AE1798)</f>
        <v>0</v>
      </c>
      <c r="AE84" s="239">
        <f t="shared" si="15"/>
        <v>5.7166666666666686</v>
      </c>
      <c r="AF84" s="237">
        <f t="shared" si="16"/>
        <v>1</v>
      </c>
      <c r="AG84" s="216"/>
      <c r="AH84" s="219"/>
      <c r="AJ84" s="29"/>
      <c r="AK84" s="27"/>
      <c r="AL84" s="220"/>
      <c r="AM84" s="28"/>
      <c r="AN84" s="27"/>
      <c r="AO84" s="27"/>
      <c r="AP84" s="34"/>
      <c r="AQ84" s="34"/>
      <c r="AR84" s="34"/>
    </row>
    <row r="85" spans="1:61" ht="15.6">
      <c r="A85" s="216"/>
      <c r="B85" s="287">
        <f>+'Ark1'!C1799</f>
        <v>2024</v>
      </c>
      <c r="C85" s="236">
        <f>+'Ark1'!L1799</f>
        <v>3</v>
      </c>
      <c r="D85" s="236" t="str">
        <f>VLOOKUP(C85,Klasse!$C$11:$D$27,2)</f>
        <v>P+</v>
      </c>
      <c r="E85" s="236">
        <f>+'Ark1'!H1799</f>
        <v>2</v>
      </c>
      <c r="F85" s="236">
        <f>+'Ark1'!J1799</f>
        <v>181</v>
      </c>
      <c r="G85" s="236" t="str">
        <f>VLOOKUP(F85,RNR!$A$1:$B$25,2)</f>
        <v>Horns</v>
      </c>
      <c r="H85" s="236">
        <f>+IF(I85=0,"",'Ark1'!Q1799)</f>
        <v>12</v>
      </c>
      <c r="I85" s="353">
        <f>+'Ark1'!R1799</f>
        <v>17</v>
      </c>
      <c r="J85" s="237">
        <f>+IF(I85=0,"",'Ark1'!AG1799)</f>
        <v>0.86201035016809568</v>
      </c>
      <c r="K85" s="237"/>
      <c r="L85" s="237">
        <f>+IF(I85=0,"",'Ark1'!AH1799)</f>
        <v>0</v>
      </c>
      <c r="M85" s="95"/>
      <c r="N85" s="502">
        <f>+'Ark1'!AI1799</f>
        <v>17</v>
      </c>
      <c r="O85" s="95"/>
      <c r="P85" s="32">
        <f>+IF(I85=0,"",'Ark1'!U1799)</f>
        <v>13.423529411764704</v>
      </c>
      <c r="Q85" s="95"/>
      <c r="R85" s="503">
        <f>+IF(N85=0,"",'Ark1'!AJ1799)</f>
        <v>99.747058823529414</v>
      </c>
      <c r="S85" s="95"/>
      <c r="T85" s="503">
        <f>+IF(N85=0,"",'Ark1'!AK1799)</f>
        <v>13.34122674690466</v>
      </c>
      <c r="U85" s="95"/>
      <c r="V85" s="238">
        <f>+IF(I85=0,"",'Ark1'!T1799)</f>
        <v>2.9411764705882355</v>
      </c>
      <c r="W85" s="95"/>
      <c r="X85" s="239">
        <f>+IF(I85=0,"",'Ark1'!W1799)</f>
        <v>0</v>
      </c>
      <c r="Y85" s="239">
        <f>+IF(I85=0,"",'Ark1'!X1799)</f>
        <v>17.647058823529413</v>
      </c>
      <c r="Z85" s="239">
        <f>+IF(I85=0,"",'Ark1'!Y1799)</f>
        <v>0</v>
      </c>
      <c r="AA85" s="239">
        <f>+IF(I85=0,"",'Ark1'!Z1799)</f>
        <v>2.8179110769096849</v>
      </c>
      <c r="AB85" s="237">
        <f>+IF(I85=0,"",'Ark1'!AA1799)</f>
        <v>0</v>
      </c>
      <c r="AC85" s="238">
        <f>+IF(I85=0,"",'Ark1'!AC1799)</f>
        <v>0</v>
      </c>
      <c r="AD85" s="239">
        <f>+IF(I85=0,"",'Ark1'!AE1799)</f>
        <v>0</v>
      </c>
      <c r="AE85" s="239">
        <f t="shared" si="15"/>
        <v>4.4745098039215678</v>
      </c>
      <c r="AF85" s="237">
        <f t="shared" si="16"/>
        <v>1.4166666666666667</v>
      </c>
      <c r="AG85" s="216"/>
      <c r="AH85" s="219"/>
      <c r="AJ85" s="29"/>
      <c r="AK85" s="27"/>
      <c r="AL85" s="220"/>
      <c r="AM85" s="28"/>
      <c r="AN85" s="27"/>
      <c r="AO85" s="27"/>
      <c r="AP85" s="34"/>
      <c r="AQ85" s="34"/>
      <c r="AR85" s="34"/>
    </row>
    <row r="86" spans="1:61" ht="15.6">
      <c r="A86" s="216"/>
      <c r="B86" s="287">
        <f>+'Ark1'!C1800</f>
        <v>2024</v>
      </c>
      <c r="C86" s="236">
        <f>+'Ark1'!L1800</f>
        <v>3</v>
      </c>
      <c r="D86" s="236" t="str">
        <f>VLOOKUP(C86,Klasse!$C$11:$D$27,2)</f>
        <v>P+</v>
      </c>
      <c r="E86" s="236">
        <f>+'Ark1'!H1800</f>
        <v>1</v>
      </c>
      <c r="F86" s="236">
        <f>+'Ark1'!J1800</f>
        <v>262</v>
      </c>
      <c r="G86" s="236" t="str">
        <f>VLOOKUP(F86,RNR!$A$1:$B$25,2)</f>
        <v>Strilalam</v>
      </c>
      <c r="H86" s="236" t="str">
        <f>+IF(I86=0,"",'Ark1'!Q1800)</f>
        <v/>
      </c>
      <c r="I86" s="353">
        <f>+'Ark1'!R1800</f>
        <v>0</v>
      </c>
      <c r="J86" s="237" t="str">
        <f>+IF(I86=0,"",'Ark1'!AG1800)</f>
        <v/>
      </c>
      <c r="K86" s="237"/>
      <c r="L86" s="237" t="str">
        <f>+IF(I86=0,"",'Ark1'!AH1800)</f>
        <v/>
      </c>
      <c r="M86" s="95"/>
      <c r="N86" s="502">
        <f>+'Ark1'!AI1800</f>
        <v>0</v>
      </c>
      <c r="O86" s="95"/>
      <c r="P86" s="32" t="str">
        <f>+IF(I86=0,"",'Ark1'!U1800)</f>
        <v/>
      </c>
      <c r="Q86" s="95"/>
      <c r="R86" s="503" t="str">
        <f>+IF(N86=0,"",'Ark1'!AJ1800)</f>
        <v/>
      </c>
      <c r="S86" s="95"/>
      <c r="T86" s="503" t="str">
        <f>+IF(N86=0,"",'Ark1'!AK1800)</f>
        <v/>
      </c>
      <c r="U86" s="95"/>
      <c r="V86" s="238" t="str">
        <f>+IF(I86=0,"",'Ark1'!T1800)</f>
        <v/>
      </c>
      <c r="W86" s="95"/>
      <c r="X86" s="239" t="str">
        <f>+IF(I86=0,"",'Ark1'!W1800)</f>
        <v/>
      </c>
      <c r="Y86" s="239" t="str">
        <f>+IF(I86=0,"",'Ark1'!X1800)</f>
        <v/>
      </c>
      <c r="Z86" s="239" t="str">
        <f>+IF(I86=0,"",'Ark1'!Y1800)</f>
        <v/>
      </c>
      <c r="AA86" s="239" t="str">
        <f>+IF(I86=0,"",'Ark1'!Z1800)</f>
        <v/>
      </c>
      <c r="AB86" s="237" t="str">
        <f>+IF(I86=0,"",'Ark1'!AA1800)</f>
        <v/>
      </c>
      <c r="AC86" s="238" t="str">
        <f>+IF(I86=0,"",'Ark1'!AC1800)</f>
        <v/>
      </c>
      <c r="AD86" s="239" t="str">
        <f>+IF(I86=0,"",'Ark1'!AE1800)</f>
        <v/>
      </c>
      <c r="AE86" s="239" t="str">
        <f t="shared" si="15"/>
        <v/>
      </c>
      <c r="AF86" s="237" t="str">
        <f t="shared" si="16"/>
        <v/>
      </c>
      <c r="AG86" s="216"/>
      <c r="AH86" s="219"/>
      <c r="AJ86" s="29"/>
      <c r="AK86" s="27"/>
      <c r="AL86" s="220"/>
      <c r="AM86" s="28"/>
      <c r="AN86" s="27"/>
      <c r="AO86" s="27"/>
      <c r="AP86" s="34"/>
      <c r="AQ86" s="34"/>
      <c r="AR86" s="34"/>
    </row>
    <row r="87" spans="1:61" ht="15.6">
      <c r="A87" s="216"/>
      <c r="B87" s="287">
        <f>+'Ark1'!C1801</f>
        <v>2024</v>
      </c>
      <c r="C87" s="236">
        <f>+'Ark1'!L1801</f>
        <v>3</v>
      </c>
      <c r="D87" s="236" t="str">
        <f>VLOOKUP(C87,Klasse!$C$11:$D$27,2)</f>
        <v>P+</v>
      </c>
      <c r="E87" s="236">
        <f>+'Ark1'!H1801</f>
        <v>2</v>
      </c>
      <c r="F87" s="236">
        <f>+'Ark1'!J1801</f>
        <v>267</v>
      </c>
      <c r="G87" s="236" t="str">
        <f>VLOOKUP(F87,RNR!$A$1:$B$25,2)</f>
        <v>Dalpro</v>
      </c>
      <c r="H87" s="236" t="str">
        <f>+IF(I87=0,"",'Ark1'!Q1801)</f>
        <v/>
      </c>
      <c r="I87" s="353">
        <f>+'Ark1'!R1801</f>
        <v>0</v>
      </c>
      <c r="J87" s="237" t="str">
        <f>+IF(I87=0,"",'Ark1'!AG1801)</f>
        <v/>
      </c>
      <c r="K87" s="237"/>
      <c r="L87" s="237" t="str">
        <f>+IF(I87=0,"",'Ark1'!AH1801)</f>
        <v/>
      </c>
      <c r="M87" s="95"/>
      <c r="N87" s="502">
        <f>+'Ark1'!AI1801</f>
        <v>0</v>
      </c>
      <c r="O87" s="95"/>
      <c r="P87" s="32" t="str">
        <f>+IF(I87=0,"",'Ark1'!U1801)</f>
        <v/>
      </c>
      <c r="Q87" s="95"/>
      <c r="R87" s="503" t="str">
        <f>+IF(N87=0,"",'Ark1'!AJ1801)</f>
        <v/>
      </c>
      <c r="S87" s="95"/>
      <c r="T87" s="503" t="str">
        <f>+IF(N87=0,"",'Ark1'!AK1801)</f>
        <v/>
      </c>
      <c r="U87" s="95"/>
      <c r="V87" s="238" t="str">
        <f>+IF(I87=0,"",'Ark1'!T1801)</f>
        <v/>
      </c>
      <c r="W87" s="95"/>
      <c r="X87" s="239" t="str">
        <f>+IF(I87=0,"",'Ark1'!W1801)</f>
        <v/>
      </c>
      <c r="Y87" s="239" t="str">
        <f>+IF(I87=0,"",'Ark1'!X1801)</f>
        <v/>
      </c>
      <c r="Z87" s="239" t="str">
        <f>+IF(I87=0,"",'Ark1'!Y1801)</f>
        <v/>
      </c>
      <c r="AA87" s="239" t="str">
        <f>+IF(I87=0,"",'Ark1'!Z1801)</f>
        <v/>
      </c>
      <c r="AB87" s="237" t="str">
        <f>+IF(I87=0,"",'Ark1'!AA1801)</f>
        <v/>
      </c>
      <c r="AC87" s="238" t="str">
        <f>+IF(I87=0,"",'Ark1'!AC1801)</f>
        <v/>
      </c>
      <c r="AD87" s="239" t="str">
        <f>+IF(I87=0,"",'Ark1'!AE1801)</f>
        <v/>
      </c>
      <c r="AE87" s="239" t="str">
        <f t="shared" si="15"/>
        <v/>
      </c>
      <c r="AF87" s="237" t="str">
        <f t="shared" si="16"/>
        <v/>
      </c>
      <c r="AG87" s="216"/>
      <c r="AH87" s="219"/>
      <c r="AJ87" s="29"/>
      <c r="AK87" s="27"/>
      <c r="AL87" s="220"/>
      <c r="AM87" s="28"/>
      <c r="AN87" s="27"/>
      <c r="AO87" s="27"/>
      <c r="AP87" s="34"/>
      <c r="AQ87" s="34"/>
      <c r="AR87" s="34"/>
    </row>
    <row r="88" spans="1:61" ht="15.6">
      <c r="A88" s="216"/>
      <c r="B88" s="287">
        <f>+'Ark1'!C1802</f>
        <v>2024</v>
      </c>
      <c r="C88" s="236">
        <f>+'Ark1'!L1802</f>
        <v>3</v>
      </c>
      <c r="D88" s="236" t="str">
        <f>VLOOKUP(C88,Klasse!$C$11:$D$27,2)</f>
        <v>P+</v>
      </c>
      <c r="E88" s="236">
        <f>+'Ark1'!H1802</f>
        <v>1</v>
      </c>
      <c r="F88" s="236">
        <f>+'Ark1'!J1802</f>
        <v>309</v>
      </c>
      <c r="G88" s="236" t="str">
        <f>VLOOKUP(F88,RNR!$A$1:$B$25,2)</f>
        <v>Malvik</v>
      </c>
      <c r="H88" s="236">
        <f>+IF(I88=0,"",'Ark1'!Q1802)</f>
        <v>26</v>
      </c>
      <c r="I88" s="353">
        <f>+'Ark1'!R1802</f>
        <v>38</v>
      </c>
      <c r="J88" s="237">
        <f>+IF(I88=0,"",'Ark1'!AG1802)</f>
        <v>0.40444444040958277</v>
      </c>
      <c r="K88" s="237"/>
      <c r="L88" s="237">
        <f>+IF(I88=0,"",'Ark1'!AH1802)</f>
        <v>2.6315789473684221</v>
      </c>
      <c r="M88" s="95"/>
      <c r="N88" s="502">
        <f>+'Ark1'!AI1802</f>
        <v>38</v>
      </c>
      <c r="O88" s="95"/>
      <c r="P88" s="32">
        <f>+IF(I88=0,"",'Ark1'!U1802)</f>
        <v>11.723684210526311</v>
      </c>
      <c r="Q88" s="95"/>
      <c r="R88" s="503">
        <f>+IF(N88=0,"",'Ark1'!AJ1802)</f>
        <v>96.47631578947373</v>
      </c>
      <c r="S88" s="95"/>
      <c r="T88" s="503">
        <f>+IF(N88=0,"",'Ark1'!AK1802)</f>
        <v>12.61429660752086</v>
      </c>
      <c r="U88" s="95"/>
      <c r="V88" s="238">
        <f>+IF(I88=0,"",'Ark1'!T1802)</f>
        <v>3.5263157894736845</v>
      </c>
      <c r="W88" s="95"/>
      <c r="X88" s="239">
        <f>+IF(I88=0,"",'Ark1'!W1802)</f>
        <v>0</v>
      </c>
      <c r="Y88" s="239">
        <f>+IF(I88=0,"",'Ark1'!X1802)</f>
        <v>18.421052631578945</v>
      </c>
      <c r="Z88" s="239">
        <f>+IF(I88=0,"",'Ark1'!Y1802)</f>
        <v>0</v>
      </c>
      <c r="AA88" s="239">
        <f>+IF(I88=0,"",'Ark1'!Z1802)</f>
        <v>3.8525749564432656</v>
      </c>
      <c r="AB88" s="237">
        <f>+IF(I88=0,"",'Ark1'!AA1802)</f>
        <v>0</v>
      </c>
      <c r="AC88" s="238">
        <f>+IF(I88=0,"",'Ark1'!AC1802)</f>
        <v>0</v>
      </c>
      <c r="AD88" s="239">
        <f>+IF(I88=0,"",'Ark1'!AE1802)</f>
        <v>0</v>
      </c>
      <c r="AE88" s="239">
        <f t="shared" si="15"/>
        <v>3.907894736842104</v>
      </c>
      <c r="AF88" s="237">
        <f t="shared" si="16"/>
        <v>1.4615384615384615</v>
      </c>
      <c r="AG88" s="216"/>
      <c r="AH88" s="219"/>
      <c r="AJ88" s="29"/>
      <c r="AK88" s="27"/>
      <c r="AL88" s="220"/>
      <c r="AM88" s="28"/>
      <c r="AN88" s="27"/>
      <c r="AO88" s="27"/>
      <c r="AP88" s="34"/>
      <c r="AQ88" s="34"/>
      <c r="AR88" s="34"/>
    </row>
    <row r="89" spans="1:61" ht="15.6">
      <c r="A89" s="216"/>
      <c r="B89" s="287">
        <f>+'Ark1'!C1803</f>
        <v>2024</v>
      </c>
      <c r="C89" s="236">
        <f>+'Ark1'!L1803</f>
        <v>3</v>
      </c>
      <c r="D89" s="236" t="str">
        <f>VLOOKUP(C89,Klasse!$C$11:$D$27,2)</f>
        <v>P+</v>
      </c>
      <c r="E89" s="236">
        <f>+'Ark1'!H1803</f>
        <v>2</v>
      </c>
      <c r="F89" s="236">
        <f>+'Ark1'!J1803</f>
        <v>470</v>
      </c>
      <c r="G89" s="236" t="str">
        <f>VLOOKUP(F89,RNR!$A$1:$B$25,2)</f>
        <v>Jens Eide</v>
      </c>
      <c r="H89" s="236">
        <f>+IF(I89=0,"",'Ark1'!Q1803)</f>
        <v>6</v>
      </c>
      <c r="I89" s="353">
        <f>+'Ark1'!R1803</f>
        <v>8</v>
      </c>
      <c r="J89" s="237">
        <f>+IF(I89=0,"",'Ark1'!AG1803)</f>
        <v>0.78453635111491615</v>
      </c>
      <c r="K89" s="237"/>
      <c r="L89" s="237">
        <f>+IF(I89=0,"",'Ark1'!AH1803)</f>
        <v>62.5</v>
      </c>
      <c r="M89" s="95"/>
      <c r="N89" s="502">
        <f>+'Ark1'!AI1803</f>
        <v>8</v>
      </c>
      <c r="O89" s="95"/>
      <c r="P89" s="32">
        <f>+IF(I89=0,"",'Ark1'!U1803)</f>
        <v>10.5375</v>
      </c>
      <c r="Q89" s="95"/>
      <c r="R89" s="503">
        <f>+IF(N89=0,"",'Ark1'!AJ1803)</f>
        <v>93.362499999999997</v>
      </c>
      <c r="S89" s="95"/>
      <c r="T89" s="503">
        <f>+IF(N89=0,"",'Ark1'!AK1803)</f>
        <v>12.897594003217238</v>
      </c>
      <c r="U89" s="95"/>
      <c r="V89" s="238">
        <f>+IF(I89=0,"",'Ark1'!T1803)</f>
        <v>3.25</v>
      </c>
      <c r="W89" s="95"/>
      <c r="X89" s="239">
        <f>+IF(I89=0,"",'Ark1'!W1803)</f>
        <v>0</v>
      </c>
      <c r="Y89" s="239">
        <f>+IF(I89=0,"",'Ark1'!X1803)</f>
        <v>0</v>
      </c>
      <c r="Z89" s="239">
        <f>+IF(I89=0,"",'Ark1'!Y1803)</f>
        <v>0</v>
      </c>
      <c r="AA89" s="239">
        <f>+IF(I89=0,"",'Ark1'!Z1803)</f>
        <v>1.7102174569334765</v>
      </c>
      <c r="AB89" s="237">
        <f>+IF(I89=0,"",'Ark1'!AA1803)</f>
        <v>0</v>
      </c>
      <c r="AC89" s="238">
        <f>+IF(I89=0,"",'Ark1'!AC1803)</f>
        <v>0</v>
      </c>
      <c r="AD89" s="239">
        <f>+IF(I89=0,"",'Ark1'!AE1803)</f>
        <v>0</v>
      </c>
      <c r="AE89" s="239">
        <f t="shared" si="15"/>
        <v>3.5124999999999997</v>
      </c>
      <c r="AF89" s="237">
        <f t="shared" si="16"/>
        <v>1.3333333333333333</v>
      </c>
      <c r="AG89" s="216"/>
      <c r="AH89" s="219"/>
      <c r="AJ89" s="29"/>
      <c r="AK89" s="27"/>
      <c r="AL89" s="220"/>
      <c r="AM89" s="28"/>
      <c r="AN89" s="27"/>
      <c r="AO89" s="27"/>
      <c r="AP89" s="34"/>
      <c r="AQ89" s="34"/>
      <c r="AR89" s="34"/>
    </row>
    <row r="90" spans="1:61" ht="15.6">
      <c r="A90" s="216"/>
      <c r="B90" s="287">
        <f>+'Ark1'!C1804</f>
        <v>2024</v>
      </c>
      <c r="C90" s="236">
        <f>+'Ark1'!L1804</f>
        <v>3</v>
      </c>
      <c r="D90" s="236" t="str">
        <f>VLOOKUP(C90,Klasse!$C$11:$D$27,2)</f>
        <v>P+</v>
      </c>
      <c r="E90" s="236">
        <f>+'Ark1'!H1804</f>
        <v>2</v>
      </c>
      <c r="F90" s="236">
        <f>+'Ark1'!J1804</f>
        <v>629</v>
      </c>
      <c r="G90" s="236" t="str">
        <f>VLOOKUP(F90,RNR!$A$1:$B$25,2)</f>
        <v>Bø</v>
      </c>
      <c r="H90" s="236" t="str">
        <f>+IF(I90=0,"",'Ark1'!Q1804)</f>
        <v/>
      </c>
      <c r="I90" s="353">
        <f>+'Ark1'!R1804</f>
        <v>0</v>
      </c>
      <c r="J90" s="237" t="str">
        <f>+IF(I90=0,"",'Ark1'!AG1804)</f>
        <v/>
      </c>
      <c r="K90" s="237"/>
      <c r="L90" s="237" t="str">
        <f>+IF(I90=0,"",'Ark1'!AH1804)</f>
        <v/>
      </c>
      <c r="M90" s="95"/>
      <c r="N90" s="502">
        <f>+'Ark1'!AI1804</f>
        <v>0</v>
      </c>
      <c r="O90" s="95"/>
      <c r="P90" s="32" t="str">
        <f>+IF(I90=0,"",'Ark1'!U1804)</f>
        <v/>
      </c>
      <c r="Q90" s="95"/>
      <c r="R90" s="503" t="str">
        <f>+IF(N90=0,"",'Ark1'!AJ1804)</f>
        <v/>
      </c>
      <c r="S90" s="95"/>
      <c r="T90" s="503" t="str">
        <f>+IF(N90=0,"",'Ark1'!AK1804)</f>
        <v/>
      </c>
      <c r="U90" s="95"/>
      <c r="V90" s="238" t="str">
        <f>+IF(I90=0,"",'Ark1'!T1804)</f>
        <v/>
      </c>
      <c r="W90" s="95"/>
      <c r="X90" s="239" t="str">
        <f>+IF(I90=0,"",'Ark1'!W1804)</f>
        <v/>
      </c>
      <c r="Y90" s="239" t="str">
        <f>+IF(I90=0,"",'Ark1'!X1804)</f>
        <v/>
      </c>
      <c r="Z90" s="239" t="str">
        <f>+IF(I90=0,"",'Ark1'!Y1804)</f>
        <v/>
      </c>
      <c r="AA90" s="239" t="str">
        <f>+IF(I90=0,"",'Ark1'!Z1804)</f>
        <v/>
      </c>
      <c r="AB90" s="237" t="str">
        <f>+IF(I90=0,"",'Ark1'!AA1804)</f>
        <v/>
      </c>
      <c r="AC90" s="238" t="str">
        <f>+IF(I90=0,"",'Ark1'!AC1804)</f>
        <v/>
      </c>
      <c r="AD90" s="239" t="str">
        <f>+IF(I90=0,"",'Ark1'!AE1804)</f>
        <v/>
      </c>
      <c r="AE90" s="239" t="str">
        <f t="shared" si="15"/>
        <v/>
      </c>
      <c r="AF90" s="237" t="str">
        <f t="shared" si="16"/>
        <v/>
      </c>
      <c r="AG90" s="216"/>
      <c r="AH90" s="219"/>
      <c r="AJ90" s="29"/>
      <c r="AK90" s="27"/>
      <c r="AL90" s="220"/>
      <c r="AM90" s="28"/>
      <c r="AN90" s="27"/>
      <c r="AO90" s="27"/>
      <c r="AP90" s="34"/>
      <c r="AQ90" s="34"/>
      <c r="AR90" s="34"/>
    </row>
    <row r="91" spans="1:61" ht="15.6">
      <c r="A91" s="216"/>
      <c r="B91" s="287">
        <f>+'Ark1'!C1805</f>
        <v>2024</v>
      </c>
      <c r="C91" s="236">
        <f>+'Ark1'!L1805</f>
        <v>3</v>
      </c>
      <c r="D91" s="236" t="str">
        <f>VLOOKUP(C91,Klasse!$C$11:$D$27,2)</f>
        <v>P+</v>
      </c>
      <c r="E91" s="236">
        <f>+'Ark1'!H1805</f>
        <v>1</v>
      </c>
      <c r="F91" s="236">
        <f>+'Ark1'!J1805</f>
        <v>643</v>
      </c>
      <c r="G91" s="236" t="str">
        <f>VLOOKUP(F91,RNR!$A$1:$B$25,2)</f>
        <v>Bjerka</v>
      </c>
      <c r="H91" s="236">
        <f>+IF(I91=0,"",'Ark1'!Q1805)</f>
        <v>22</v>
      </c>
      <c r="I91" s="353">
        <f>+'Ark1'!R1805</f>
        <v>48</v>
      </c>
      <c r="J91" s="237">
        <f>+IF(I91=0,"",'Ark1'!AG1805)</f>
        <v>1.1950152768218381</v>
      </c>
      <c r="K91" s="237"/>
      <c r="L91" s="237">
        <f>+IF(I91=0,"",'Ark1'!AH1805)</f>
        <v>8.3333333333333357</v>
      </c>
      <c r="M91" s="95"/>
      <c r="N91" s="502">
        <f>+'Ark1'!AI1805</f>
        <v>47</v>
      </c>
      <c r="O91" s="95"/>
      <c r="P91" s="32">
        <f>+IF(I91=0,"",'Ark1'!U1805)</f>
        <v>13.672916666666662</v>
      </c>
      <c r="Q91" s="95"/>
      <c r="R91" s="503">
        <f>+IF(N91=0,"",'Ark1'!AJ1805)</f>
        <v>101.08936170212768</v>
      </c>
      <c r="S91" s="95"/>
      <c r="T91" s="503">
        <f>+IF(N91=0,"",'Ark1'!AK1805)</f>
        <v>13.090621597561857</v>
      </c>
      <c r="U91" s="95"/>
      <c r="V91" s="238">
        <f>+IF(I91=0,"",'Ark1'!T1805)</f>
        <v>2.8541666666666661</v>
      </c>
      <c r="W91" s="95"/>
      <c r="X91" s="239">
        <f>+IF(I91=0,"",'Ark1'!W1805)</f>
        <v>0</v>
      </c>
      <c r="Y91" s="239">
        <f>+IF(I91=0,"",'Ark1'!X1805)</f>
        <v>29.166666666666675</v>
      </c>
      <c r="Z91" s="239">
        <f>+IF(I91=0,"",'Ark1'!Y1805)</f>
        <v>0</v>
      </c>
      <c r="AA91" s="239">
        <f>+IF(I91=0,"",'Ark1'!Z1805)</f>
        <v>3.2965726888778901</v>
      </c>
      <c r="AB91" s="237">
        <f>+IF(I91=0,"",'Ark1'!AA1805)</f>
        <v>0</v>
      </c>
      <c r="AC91" s="238">
        <f>+IF(I91=0,"",'Ark1'!AC1805)</f>
        <v>0</v>
      </c>
      <c r="AD91" s="239">
        <f>+IF(I91=0,"",'Ark1'!AE1805)</f>
        <v>0</v>
      </c>
      <c r="AE91" s="239">
        <f t="shared" si="15"/>
        <v>4.5576388888888877</v>
      </c>
      <c r="AF91" s="237">
        <f t="shared" si="16"/>
        <v>2.1818181818181817</v>
      </c>
      <c r="AG91" s="216"/>
      <c r="AH91" s="219"/>
      <c r="AJ91" s="29"/>
      <c r="AK91" s="27"/>
      <c r="AL91" s="220"/>
      <c r="AM91" s="28"/>
      <c r="AN91" s="27"/>
      <c r="AO91" s="27"/>
      <c r="AP91" s="34"/>
      <c r="AQ91" s="34"/>
      <c r="AR91" s="34"/>
    </row>
    <row r="92" spans="1:61" ht="15.6">
      <c r="A92" s="216"/>
      <c r="B92" s="287">
        <f>+'Ark1'!C1806</f>
        <v>2024</v>
      </c>
      <c r="C92" s="236">
        <f>+'Ark1'!L1806</f>
        <v>3</v>
      </c>
      <c r="D92" s="236" t="str">
        <f>VLOOKUP(C92,Klasse!$C$11:$D$27,2)</f>
        <v>P+</v>
      </c>
      <c r="E92" s="236">
        <f>+'Ark1'!H1806</f>
        <v>2</v>
      </c>
      <c r="F92" s="236">
        <f>+'Ark1'!J1806</f>
        <v>704</v>
      </c>
      <c r="G92" s="236" t="str">
        <f>VLOOKUP(F92,RNR!$A$1:$B$25,2)</f>
        <v>Øre Vilt</v>
      </c>
      <c r="H92" s="236" t="str">
        <f>+IF(I92=0,"",'Ark1'!Q1806)</f>
        <v/>
      </c>
      <c r="I92" s="353">
        <f>+'Ark1'!R1806</f>
        <v>0</v>
      </c>
      <c r="J92" s="237" t="str">
        <f>+IF(I92=0,"",'Ark1'!AG1806)</f>
        <v/>
      </c>
      <c r="K92" s="237"/>
      <c r="L92" s="237" t="str">
        <f>+IF(I92=0,"",'Ark1'!AH1806)</f>
        <v/>
      </c>
      <c r="M92" s="95"/>
      <c r="N92" s="502">
        <f>+'Ark1'!AI1806</f>
        <v>0</v>
      </c>
      <c r="O92" s="95"/>
      <c r="P92" s="32" t="str">
        <f>+IF(I92=0,"",'Ark1'!U1806)</f>
        <v/>
      </c>
      <c r="Q92" s="95"/>
      <c r="R92" s="503" t="str">
        <f>+IF(N92=0,"",'Ark1'!AJ1806)</f>
        <v/>
      </c>
      <c r="S92" s="95"/>
      <c r="T92" s="503" t="str">
        <f>+IF(N92=0,"",'Ark1'!AK1806)</f>
        <v/>
      </c>
      <c r="U92" s="95"/>
      <c r="V92" s="238" t="str">
        <f>+IF(I92=0,"",'Ark1'!T1806)</f>
        <v/>
      </c>
      <c r="W92" s="95"/>
      <c r="X92" s="239" t="str">
        <f>+IF(I92=0,"",'Ark1'!W1806)</f>
        <v/>
      </c>
      <c r="Y92" s="239" t="str">
        <f>+IF(I92=0,"",'Ark1'!X1806)</f>
        <v/>
      </c>
      <c r="Z92" s="239" t="str">
        <f>+IF(I92=0,"",'Ark1'!Y1806)</f>
        <v/>
      </c>
      <c r="AA92" s="239" t="str">
        <f>+IF(I92=0,"",'Ark1'!Z1806)</f>
        <v/>
      </c>
      <c r="AB92" s="237" t="str">
        <f>+IF(I92=0,"",'Ark1'!AA1806)</f>
        <v/>
      </c>
      <c r="AC92" s="238" t="str">
        <f>+IF(I92=0,"",'Ark1'!AC1806)</f>
        <v/>
      </c>
      <c r="AD92" s="239" t="str">
        <f>+IF(I92=0,"",'Ark1'!AE1806)</f>
        <v/>
      </c>
      <c r="AE92" s="239" t="str">
        <f t="shared" si="15"/>
        <v/>
      </c>
      <c r="AF92" s="237" t="str">
        <f t="shared" si="16"/>
        <v/>
      </c>
      <c r="AG92" s="216"/>
      <c r="AH92" s="219"/>
      <c r="AJ92" s="29"/>
      <c r="AK92" s="27"/>
      <c r="AL92" s="220"/>
      <c r="AM92" s="28"/>
      <c r="AN92" s="27"/>
      <c r="AO92" s="27"/>
      <c r="AP92" s="34"/>
      <c r="AQ92" s="34"/>
      <c r="AR92" s="34"/>
    </row>
    <row r="93" spans="1:61" ht="15.6">
      <c r="A93" s="216"/>
      <c r="B93" s="287">
        <f>+'Ark1'!C1807</f>
        <v>2024</v>
      </c>
      <c r="C93" s="236">
        <f>+'Ark1'!L1807</f>
        <v>3</v>
      </c>
      <c r="D93" s="236" t="str">
        <f>VLOOKUP(C93,Klasse!$C$11:$D$27,2)</f>
        <v>P+</v>
      </c>
      <c r="E93" s="236">
        <f>+'Ark1'!H1807</f>
        <v>1</v>
      </c>
      <c r="F93" s="236">
        <f>+'Ark1'!J1807</f>
        <v>802</v>
      </c>
      <c r="G93" s="236" t="str">
        <f>VLOOKUP(F93,RNR!$A$1:$B$25,2)</f>
        <v>Karasjok</v>
      </c>
      <c r="H93" s="236">
        <f>+IF(I93=0,"",'Ark1'!Q1807)</f>
        <v>5</v>
      </c>
      <c r="I93" s="353">
        <f>+'Ark1'!R1807</f>
        <v>21</v>
      </c>
      <c r="J93" s="237">
        <f>+IF(I93=0,"",'Ark1'!AG1807)</f>
        <v>1.6669141931696847</v>
      </c>
      <c r="K93" s="237"/>
      <c r="L93" s="237">
        <f>+IF(I93=0,"",'Ark1'!AH1807)</f>
        <v>0</v>
      </c>
      <c r="M93" s="95"/>
      <c r="N93" s="502">
        <f>+'Ark1'!AI1807</f>
        <v>21</v>
      </c>
      <c r="O93" s="95"/>
      <c r="P93" s="32">
        <f>+IF(I93=0,"",'Ark1'!U1807)</f>
        <v>11.223809523809528</v>
      </c>
      <c r="Q93" s="95"/>
      <c r="R93" s="503">
        <f>+IF(N93=0,"",'Ark1'!AJ1807)</f>
        <v>96.590476190476181</v>
      </c>
      <c r="S93" s="95"/>
      <c r="T93" s="503">
        <f>+IF(N93=0,"",'Ark1'!AK1807)</f>
        <v>12.183276275469352</v>
      </c>
      <c r="U93" s="95"/>
      <c r="V93" s="238">
        <f>+IF(I93=0,"",'Ark1'!T1807)</f>
        <v>3.1428571428571423</v>
      </c>
      <c r="W93" s="95"/>
      <c r="X93" s="239">
        <f>+IF(I93=0,"",'Ark1'!W1807)</f>
        <v>0</v>
      </c>
      <c r="Y93" s="239">
        <f>+IF(I93=0,"",'Ark1'!X1807)</f>
        <v>19.047619047619055</v>
      </c>
      <c r="Z93" s="239">
        <f>+IF(I93=0,"",'Ark1'!Y1807)</f>
        <v>0</v>
      </c>
      <c r="AA93" s="239">
        <f>+IF(I93=0,"",'Ark1'!Z1807)</f>
        <v>3.9777841117774657</v>
      </c>
      <c r="AB93" s="237">
        <f>+IF(I93=0,"",'Ark1'!AA1807)</f>
        <v>0</v>
      </c>
      <c r="AC93" s="238">
        <f>+IF(I93=0,"",'Ark1'!AC1807)</f>
        <v>0</v>
      </c>
      <c r="AD93" s="239">
        <f>+IF(I93=0,"",'Ark1'!AE1807)</f>
        <v>0</v>
      </c>
      <c r="AE93" s="239">
        <f t="shared" si="15"/>
        <v>3.7412698412698426</v>
      </c>
      <c r="AF93" s="237">
        <f t="shared" si="16"/>
        <v>4.2</v>
      </c>
      <c r="AG93" s="216"/>
      <c r="AH93" s="219"/>
      <c r="AJ93" s="29"/>
      <c r="AK93" s="27"/>
      <c r="AL93" s="220"/>
      <c r="AM93" s="28"/>
      <c r="AN93" s="27"/>
      <c r="AO93" s="27"/>
      <c r="AP93" s="34"/>
      <c r="AQ93" s="34"/>
      <c r="AR93" s="34"/>
    </row>
    <row r="94" spans="1:61" ht="19.05" customHeight="1">
      <c r="A94" s="216"/>
      <c r="B94" s="216"/>
      <c r="C94" s="216"/>
      <c r="D94" s="216"/>
      <c r="E94" s="216"/>
      <c r="F94" s="216"/>
      <c r="G94" s="534"/>
      <c r="H94" s="234"/>
      <c r="I94" s="349"/>
      <c r="J94" s="217"/>
      <c r="K94" s="217"/>
      <c r="L94" s="217"/>
      <c r="M94" s="95"/>
      <c r="N94" s="95"/>
      <c r="O94" s="95"/>
      <c r="P94" s="217"/>
      <c r="Q94" s="95"/>
      <c r="R94" s="95"/>
      <c r="S94" s="95"/>
      <c r="T94" s="95"/>
      <c r="U94" s="95"/>
      <c r="V94" s="95"/>
      <c r="W94" s="95"/>
      <c r="X94" s="218"/>
      <c r="Y94" s="218"/>
      <c r="Z94" s="218"/>
      <c r="AA94" s="218"/>
      <c r="AB94" s="235"/>
      <c r="AC94" s="216"/>
      <c r="AD94" s="235"/>
      <c r="AE94" s="235"/>
      <c r="AF94" s="233"/>
      <c r="AG94" s="216"/>
      <c r="AH94" s="219"/>
      <c r="AJ94" s="29"/>
      <c r="AK94" s="27"/>
      <c r="AL94" s="220"/>
      <c r="AM94" s="28"/>
      <c r="AQ94" s="28"/>
      <c r="BI94" s="232"/>
    </row>
    <row r="95" spans="1:61" ht="19.05" customHeight="1">
      <c r="A95" s="216"/>
      <c r="B95" s="216"/>
      <c r="C95" s="272" t="str">
        <f>+D101</f>
        <v>O-</v>
      </c>
      <c r="D95" s="216"/>
      <c r="E95" s="216"/>
      <c r="F95" s="234"/>
      <c r="G95" s="234"/>
      <c r="H95" s="234"/>
      <c r="I95" s="340">
        <f>SUM(I97:I121)</f>
        <v>1544</v>
      </c>
      <c r="J95" s="234"/>
      <c r="K95" s="234"/>
      <c r="L95" s="234"/>
      <c r="M95" s="95"/>
      <c r="N95" s="536">
        <f>SUM(N97:N121)</f>
        <v>1532</v>
      </c>
      <c r="O95" s="95"/>
      <c r="P95" s="545">
        <f>+Klasse!M14</f>
        <v>13.317875647668409</v>
      </c>
      <c r="Q95" s="95"/>
      <c r="R95" s="95"/>
      <c r="S95" s="95"/>
      <c r="T95" s="95"/>
      <c r="U95" s="95"/>
      <c r="V95" s="95"/>
      <c r="W95" s="95"/>
      <c r="X95" s="234"/>
      <c r="Y95" s="234"/>
      <c r="Z95" s="234"/>
      <c r="AA95" s="234"/>
      <c r="AB95" s="234"/>
      <c r="AC95" s="234"/>
      <c r="AD95" s="234"/>
      <c r="AE95" s="234"/>
      <c r="AF95" s="234"/>
      <c r="AG95" s="234"/>
      <c r="AH95" s="219"/>
      <c r="AJ95" s="29"/>
      <c r="AK95" s="27"/>
      <c r="AL95" s="220"/>
      <c r="AM95" s="28"/>
      <c r="AQ95" s="28"/>
      <c r="BI95" s="232"/>
    </row>
    <row r="96" spans="1:61" ht="19.05" customHeight="1">
      <c r="A96" s="216"/>
      <c r="B96" s="216"/>
      <c r="C96" s="234"/>
      <c r="D96" s="216"/>
      <c r="E96" s="234"/>
      <c r="F96" s="234"/>
      <c r="G96" s="234"/>
      <c r="H96" s="53"/>
      <c r="I96" s="327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73"/>
      <c r="Y96" s="73"/>
      <c r="Z96" s="73"/>
      <c r="AA96" s="73"/>
      <c r="AB96" s="73"/>
      <c r="AC96" s="53"/>
      <c r="AD96" s="73"/>
      <c r="AE96" s="73"/>
      <c r="AF96" s="95"/>
      <c r="AG96" s="216"/>
      <c r="AH96" s="219"/>
      <c r="AJ96" s="29"/>
      <c r="AK96" s="27"/>
      <c r="AL96" s="220"/>
      <c r="AM96" s="28"/>
      <c r="AQ96" s="28"/>
      <c r="BI96" s="232"/>
    </row>
    <row r="97" spans="1:44" ht="15.6">
      <c r="A97" s="216"/>
      <c r="B97" s="287">
        <f>+'Ark1'!C1808</f>
        <v>2024</v>
      </c>
      <c r="C97" s="236">
        <f>+'Ark1'!L1808</f>
        <v>4</v>
      </c>
      <c r="D97" s="236" t="str">
        <f>VLOOKUP(C97,Klasse!$C$11:$D$27,2)</f>
        <v>O-</v>
      </c>
      <c r="E97" s="535">
        <f>+'Ark1'!H1808</f>
        <v>1</v>
      </c>
      <c r="F97" s="535">
        <f>+'Ark1'!J1808</f>
        <v>103</v>
      </c>
      <c r="G97" s="236" t="str">
        <f>VLOOKUP(F97,RNR!$A$1:$B$25,2)</f>
        <v>Rudshøgda</v>
      </c>
      <c r="H97" s="535">
        <f>+IF(I97=0,"",'Ark1'!Q1808)</f>
        <v>1</v>
      </c>
      <c r="I97" s="538">
        <f>+'Ark1'!R1808</f>
        <v>1</v>
      </c>
      <c r="J97" s="29">
        <f>+IF(I97=0,"",'Ark1'!AG1808)</f>
        <v>2.2258669165885663</v>
      </c>
      <c r="L97" s="29">
        <f>+IF(I97=0,"",'Ark1'!AH1808)</f>
        <v>0</v>
      </c>
      <c r="M97" s="95"/>
      <c r="N97" s="502">
        <f>+'Ark1'!AI1808</f>
        <v>1</v>
      </c>
      <c r="O97" s="95"/>
      <c r="P97" s="32">
        <f>+IF(I97=0,"",'Ark1'!U1808)</f>
        <v>19</v>
      </c>
      <c r="Q97" s="95"/>
      <c r="R97" s="503">
        <f>+IF(N97=0,"",'Ark1'!AJ1808)</f>
        <v>109.3</v>
      </c>
      <c r="S97" s="95"/>
      <c r="T97" s="503">
        <f>+IF(N97=0,"",'Ark1'!AK1808)</f>
        <v>14.551009193398839</v>
      </c>
      <c r="U97" s="95"/>
      <c r="V97" s="27">
        <f>+IF(I97=0,"",'Ark1'!T1808)</f>
        <v>3</v>
      </c>
      <c r="W97" s="95"/>
      <c r="X97" s="34">
        <f>+IF(I97=0,"",'Ark1'!W1808)</f>
        <v>0</v>
      </c>
      <c r="Y97" s="34">
        <f>+IF(I97=0,"",'Ark1'!X1808)</f>
        <v>100</v>
      </c>
      <c r="Z97" s="34">
        <f>+IF(I97=0,"",'Ark1'!Y1808)</f>
        <v>0</v>
      </c>
      <c r="AA97" s="34">
        <f>+IF(I97=0,"",'Ark1'!Z1808)</f>
        <v>0</v>
      </c>
      <c r="AB97" s="29">
        <f>+IF(I97=0,"",'Ark1'!AA1808)</f>
        <v>0</v>
      </c>
      <c r="AC97" s="27">
        <f>+IF(I97=0,"",'Ark1'!AC1808)</f>
        <v>0</v>
      </c>
      <c r="AD97" s="34">
        <f>+IF(I97=0,"",'Ark1'!AE1808)</f>
        <v>0</v>
      </c>
      <c r="AE97" s="29">
        <f t="shared" ref="AE97:AE100" si="17">IF(I97=0,"",P97/C97)</f>
        <v>4.75</v>
      </c>
      <c r="AF97" s="29">
        <f t="shared" ref="AF97:AF100" si="18">IF(I97=0,"",I97/H97)</f>
        <v>1</v>
      </c>
      <c r="AG97" s="216"/>
      <c r="AH97" s="219"/>
      <c r="AJ97" s="29"/>
      <c r="AK97" s="27"/>
      <c r="AL97" s="220"/>
      <c r="AM97" s="28"/>
      <c r="AN97" s="27"/>
      <c r="AO97" s="27"/>
      <c r="AP97" s="34"/>
      <c r="AQ97" s="34"/>
      <c r="AR97" s="34"/>
    </row>
    <row r="98" spans="1:44" ht="15.6">
      <c r="A98" s="216"/>
      <c r="B98" s="287">
        <f>+'Ark1'!C1809</f>
        <v>2024</v>
      </c>
      <c r="C98" s="236">
        <f>+'Ark1'!L1809</f>
        <v>4</v>
      </c>
      <c r="D98" s="236" t="str">
        <f>VLOOKUP(C98,Klasse!$C$11:$D$27,2)</f>
        <v>O-</v>
      </c>
      <c r="E98" s="535">
        <f>+'Ark1'!H1809</f>
        <v>2</v>
      </c>
      <c r="F98" s="535">
        <f>+'Ark1'!J1809</f>
        <v>106</v>
      </c>
      <c r="G98" s="236" t="str">
        <f>VLOOKUP(F98,RNR!$A$1:$B$25,2)</f>
        <v>Furuseth</v>
      </c>
      <c r="H98" s="535">
        <f>+IF(I98=0,"",'Ark1'!Q1809)</f>
        <v>18</v>
      </c>
      <c r="I98" s="538">
        <f>+'Ark1'!R1809</f>
        <v>33</v>
      </c>
      <c r="J98" s="29">
        <f>+IF(I98=0,"",'Ark1'!AG1809)</f>
        <v>1.1528834889928758</v>
      </c>
      <c r="L98" s="29">
        <f>+IF(I98=0,"",'Ark1'!AH1809)</f>
        <v>0</v>
      </c>
      <c r="M98" s="95"/>
      <c r="N98" s="502">
        <f>+'Ark1'!AI1809</f>
        <v>33</v>
      </c>
      <c r="O98" s="95"/>
      <c r="P98" s="32">
        <f>+IF(I98=0,"",'Ark1'!U1809)</f>
        <v>16.372727272727271</v>
      </c>
      <c r="Q98" s="95"/>
      <c r="R98" s="503">
        <f>+IF(N98=0,"",'Ark1'!AJ1809)</f>
        <v>103.05151515151516</v>
      </c>
      <c r="S98" s="95"/>
      <c r="T98" s="503">
        <f>+IF(N98=0,"",'Ark1'!AK1809)</f>
        <v>14.677542841421229</v>
      </c>
      <c r="U98" s="95"/>
      <c r="V98" s="27">
        <f>+IF(I98=0,"",'Ark1'!T1809)</f>
        <v>2.9090909090909096</v>
      </c>
      <c r="W98" s="95"/>
      <c r="X98" s="34">
        <f>+IF(I98=0,"",'Ark1'!W1809)</f>
        <v>0</v>
      </c>
      <c r="Y98" s="34">
        <f>+IF(I98=0,"",'Ark1'!X1809)</f>
        <v>48.484848484848492</v>
      </c>
      <c r="Z98" s="34">
        <f>+IF(I98=0,"",'Ark1'!Y1809)</f>
        <v>3.0303030303030303</v>
      </c>
      <c r="AA98" s="34">
        <f>+IF(I98=0,"",'Ark1'!Z1809)</f>
        <v>4.0479903526709222</v>
      </c>
      <c r="AB98" s="29">
        <f>+IF(I98=0,"",'Ark1'!AA1809)</f>
        <v>0</v>
      </c>
      <c r="AC98" s="27">
        <f>+IF(I98=0,"",'Ark1'!AC1809)</f>
        <v>0</v>
      </c>
      <c r="AD98" s="34">
        <f>+IF(I98=0,"",'Ark1'!AE1809)</f>
        <v>0</v>
      </c>
      <c r="AE98" s="29">
        <f t="shared" si="17"/>
        <v>4.0931818181818178</v>
      </c>
      <c r="AF98" s="29">
        <f t="shared" si="18"/>
        <v>1.8333333333333333</v>
      </c>
      <c r="AG98" s="216"/>
      <c r="AH98" s="219"/>
      <c r="AJ98" s="29"/>
      <c r="AK98" s="27"/>
      <c r="AL98" s="220"/>
      <c r="AM98" s="28"/>
      <c r="AN98" s="27"/>
      <c r="AO98" s="27"/>
      <c r="AP98" s="34"/>
      <c r="AQ98" s="34"/>
      <c r="AR98" s="34"/>
    </row>
    <row r="99" spans="1:44" ht="15.6">
      <c r="A99" s="216"/>
      <c r="B99" s="287">
        <f>+'Ark1'!C1810</f>
        <v>2024</v>
      </c>
      <c r="C99" s="236">
        <f>+'Ark1'!L1810</f>
        <v>4</v>
      </c>
      <c r="D99" s="236" t="str">
        <f>VLOOKUP(C99,Klasse!$C$11:$D$27,2)</f>
        <v>O-</v>
      </c>
      <c r="E99" s="535">
        <f>+'Ark1'!H1810</f>
        <v>1</v>
      </c>
      <c r="F99" s="535">
        <f>+'Ark1'!J1810</f>
        <v>110</v>
      </c>
      <c r="G99" s="236" t="str">
        <f>VLOOKUP(F99,RNR!$A$1:$B$25,2)</f>
        <v>Gol</v>
      </c>
      <c r="H99" s="535">
        <f>+IF(I99=0,"",'Ark1'!Q1810)</f>
        <v>69</v>
      </c>
      <c r="I99" s="538">
        <f>+'Ark1'!R1810</f>
        <v>89</v>
      </c>
      <c r="J99" s="29">
        <f>+IF(I99=0,"",'Ark1'!AG1810)</f>
        <v>1.0003990213951781</v>
      </c>
      <c r="L99" s="29">
        <f>+IF(I99=0,"",'Ark1'!AH1810)</f>
        <v>5.617977528089888</v>
      </c>
      <c r="M99" s="95"/>
      <c r="N99" s="502">
        <f>+'Ark1'!AI1810</f>
        <v>89</v>
      </c>
      <c r="O99" s="95"/>
      <c r="P99" s="32">
        <f>+IF(I99=0,"",'Ark1'!U1810)</f>
        <v>17.380898876404498</v>
      </c>
      <c r="Q99" s="95"/>
      <c r="R99" s="503">
        <f>+IF(N99=0,"",'Ark1'!AJ1810)</f>
        <v>105.62584269662923</v>
      </c>
      <c r="S99" s="95"/>
      <c r="T99" s="503">
        <f>+IF(N99=0,"",'Ark1'!AK1810)</f>
        <v>14.751351251327398</v>
      </c>
      <c r="U99" s="95"/>
      <c r="V99" s="27">
        <f>+IF(I99=0,"",'Ark1'!T1810)</f>
        <v>3.2134831460674151</v>
      </c>
      <c r="W99" s="95"/>
      <c r="X99" s="34">
        <f>+IF(I99=0,"",'Ark1'!W1810)</f>
        <v>0</v>
      </c>
      <c r="Y99" s="34">
        <f>+IF(I99=0,"",'Ark1'!X1810)</f>
        <v>69.662921348314626</v>
      </c>
      <c r="Z99" s="34">
        <f>+IF(I99=0,"",'Ark1'!Y1810)</f>
        <v>3.3707865168539315</v>
      </c>
      <c r="AA99" s="34">
        <f>+IF(I99=0,"",'Ark1'!Z1810)</f>
        <v>3.6896111790669006</v>
      </c>
      <c r="AB99" s="29">
        <f>+IF(I99=0,"",'Ark1'!AA1810)</f>
        <v>0</v>
      </c>
      <c r="AC99" s="27">
        <f>+IF(I99=0,"",'Ark1'!AC1810)</f>
        <v>0</v>
      </c>
      <c r="AD99" s="34">
        <f>+IF(I99=0,"",'Ark1'!AE1810)</f>
        <v>0</v>
      </c>
      <c r="AE99" s="29">
        <f t="shared" si="17"/>
        <v>4.3452247191011244</v>
      </c>
      <c r="AF99" s="29">
        <f t="shared" si="18"/>
        <v>1.2898550724637681</v>
      </c>
      <c r="AG99" s="216"/>
      <c r="AH99" s="219"/>
      <c r="AJ99" s="29"/>
      <c r="AK99" s="27"/>
      <c r="AL99" s="220"/>
      <c r="AM99" s="28"/>
      <c r="AN99" s="27"/>
      <c r="AO99" s="27"/>
      <c r="AP99" s="34"/>
      <c r="AQ99" s="34"/>
      <c r="AR99" s="34"/>
    </row>
    <row r="100" spans="1:44" ht="15.6">
      <c r="A100" s="216"/>
      <c r="B100" s="287">
        <f>+'Ark1'!C1811</f>
        <v>2024</v>
      </c>
      <c r="C100" s="236">
        <f>+'Ark1'!L1811</f>
        <v>4</v>
      </c>
      <c r="D100" s="236" t="str">
        <f>VLOOKUP(C100,Klasse!$C$11:$D$27,2)</f>
        <v>O-</v>
      </c>
      <c r="E100" s="535">
        <f>+'Ark1'!H1811</f>
        <v>1</v>
      </c>
      <c r="F100" s="535">
        <f>+'Ark1'!J1811</f>
        <v>111</v>
      </c>
      <c r="G100" s="236" t="str">
        <f>VLOOKUP(F100,RNR!$A$1:$B$25,2)</f>
        <v>Forus</v>
      </c>
      <c r="H100" s="535">
        <f>+IF(I100=0,"",'Ark1'!Q1811)</f>
        <v>55</v>
      </c>
      <c r="I100" s="538">
        <f>+'Ark1'!R1811</f>
        <v>68</v>
      </c>
      <c r="J100" s="29">
        <f>+IF(I100=0,"",'Ark1'!AG1811)</f>
        <v>1.0261134399143943</v>
      </c>
      <c r="L100" s="29">
        <f>+IF(I100=0,"",'Ark1'!AH1811)</f>
        <v>0</v>
      </c>
      <c r="M100" s="95"/>
      <c r="N100" s="502">
        <f>+'Ark1'!AI1811</f>
        <v>67</v>
      </c>
      <c r="O100" s="95"/>
      <c r="P100" s="32">
        <f>+IF(I100=0,"",'Ark1'!U1811)</f>
        <v>17.232352941176469</v>
      </c>
      <c r="Q100" s="95"/>
      <c r="R100" s="503">
        <f>+IF(N100=0,"",'Ark1'!AJ1811)</f>
        <v>105.62537313432838</v>
      </c>
      <c r="S100" s="95"/>
      <c r="T100" s="503">
        <f>+IF(N100=0,"",'Ark1'!AK1811)</f>
        <v>14.301861028606725</v>
      </c>
      <c r="U100" s="95"/>
      <c r="V100" s="27">
        <f>+IF(I100=0,"",'Ark1'!T1811)</f>
        <v>3.3088235294117645</v>
      </c>
      <c r="W100" s="95"/>
      <c r="X100" s="34">
        <f>+IF(I100=0,"",'Ark1'!W1811)</f>
        <v>0</v>
      </c>
      <c r="Y100" s="34">
        <f>+IF(I100=0,"",'Ark1'!X1811)</f>
        <v>60.294117647058819</v>
      </c>
      <c r="Z100" s="34">
        <f>+IF(I100=0,"",'Ark1'!Y1811)</f>
        <v>10.294117647058826</v>
      </c>
      <c r="AA100" s="34">
        <f>+IF(I100=0,"",'Ark1'!Z1811)</f>
        <v>4.5744636836551278</v>
      </c>
      <c r="AB100" s="29">
        <f>+IF(I100=0,"",'Ark1'!AA1811)</f>
        <v>0</v>
      </c>
      <c r="AC100" s="27">
        <f>+IF(I100=0,"",'Ark1'!AC1811)</f>
        <v>0</v>
      </c>
      <c r="AD100" s="34">
        <f>+IF(I100=0,"",'Ark1'!AE1811)</f>
        <v>0</v>
      </c>
      <c r="AE100" s="29">
        <f t="shared" si="17"/>
        <v>4.3080882352941172</v>
      </c>
      <c r="AF100" s="29">
        <f t="shared" si="18"/>
        <v>1.2363636363636363</v>
      </c>
      <c r="AG100" s="216"/>
      <c r="AH100" s="219"/>
      <c r="AJ100" s="29"/>
      <c r="AK100" s="27"/>
      <c r="AL100" s="220"/>
      <c r="AM100" s="28"/>
      <c r="AN100" s="27"/>
      <c r="AO100" s="27"/>
      <c r="AP100" s="34"/>
      <c r="AQ100" s="34"/>
      <c r="AR100" s="34"/>
    </row>
    <row r="101" spans="1:44" ht="16.5" customHeight="1">
      <c r="A101" s="216"/>
      <c r="B101" s="287">
        <f>+'Ark1'!C1812</f>
        <v>2024</v>
      </c>
      <c r="C101" s="236">
        <f>+'Ark1'!L1812</f>
        <v>4</v>
      </c>
      <c r="D101" s="236" t="str">
        <f>VLOOKUP(C101,Klasse!$C$11:$D$27,2)</f>
        <v>O-</v>
      </c>
      <c r="E101" s="28">
        <f>+'Ark1'!H1812</f>
        <v>1</v>
      </c>
      <c r="F101" s="28">
        <f>+'Ark1'!J1812</f>
        <v>116</v>
      </c>
      <c r="G101" s="236" t="str">
        <f>VLOOKUP(F101,RNR!$A$1:$B$25,2)</f>
        <v>Sandeid</v>
      </c>
      <c r="H101" s="28">
        <f>+IF(I101=0,"",'Ark1'!Q1812)</f>
        <v>53</v>
      </c>
      <c r="I101" s="339">
        <f>+'Ark1'!R1812</f>
        <v>95</v>
      </c>
      <c r="J101" s="29">
        <f>+IF(I101=0,"",'Ark1'!AG1812)</f>
        <v>1.6587123218629611</v>
      </c>
      <c r="L101" s="29">
        <f>+IF(I101=0,"",'Ark1'!AH1812)</f>
        <v>7.3684210526315779</v>
      </c>
      <c r="M101" s="95"/>
      <c r="N101" s="502">
        <f>+'Ark1'!AI1812</f>
        <v>93</v>
      </c>
      <c r="O101" s="95"/>
      <c r="P101" s="32">
        <f>+IF(I101=0,"",'Ark1'!U1812)</f>
        <v>13.579999999999998</v>
      </c>
      <c r="Q101" s="95"/>
      <c r="R101" s="503">
        <f>+IF(N101=0,"",'Ark1'!AJ1812)</f>
        <v>98.086021505376394</v>
      </c>
      <c r="S101" s="95"/>
      <c r="T101" s="503">
        <f>+IF(N101=0,"",'Ark1'!AK1812)</f>
        <v>14.112459352736549</v>
      </c>
      <c r="U101" s="95"/>
      <c r="V101" s="27">
        <f>+IF(I101=0,"",'Ark1'!T1812)</f>
        <v>3.8842105263157887</v>
      </c>
      <c r="W101" s="95"/>
      <c r="X101" s="34">
        <f>+IF(I101=0,"",'Ark1'!W1812)</f>
        <v>0</v>
      </c>
      <c r="Y101" s="34">
        <f>+IF(I101=0,"",'Ark1'!X1812)</f>
        <v>27.368421052631579</v>
      </c>
      <c r="Z101" s="34">
        <f>+IF(I101=0,"",'Ark1'!Y1812)</f>
        <v>2.1052631578947363</v>
      </c>
      <c r="AA101" s="34">
        <f>+IF(I101=0,"",'Ark1'!Z1812)</f>
        <v>4.0241010764746399</v>
      </c>
      <c r="AB101" s="29">
        <f>+IF(I101=0,"",'Ark1'!AA1812)</f>
        <v>0</v>
      </c>
      <c r="AC101" s="27">
        <f>+IF(I101=0,"",'Ark1'!AC1812)</f>
        <v>0</v>
      </c>
      <c r="AD101" s="34">
        <f>+IF(I101=0,"",'Ark1'!AE1812)</f>
        <v>0</v>
      </c>
      <c r="AE101" s="29">
        <f t="shared" ref="AE101:AE121" si="19">IF(I101=0,"",P101/C101)</f>
        <v>3.3949999999999996</v>
      </c>
      <c r="AF101" s="29">
        <f t="shared" ref="AF101:AF121" si="20">IF(I101=0,"",I101/H101)</f>
        <v>1.7924528301886793</v>
      </c>
      <c r="AG101" s="216"/>
      <c r="AH101" s="219"/>
      <c r="AJ101" s="29"/>
      <c r="AK101" s="27"/>
      <c r="AL101" s="220"/>
      <c r="AM101" s="28"/>
      <c r="AN101" s="27"/>
      <c r="AO101" s="27"/>
      <c r="AP101" s="34"/>
      <c r="AQ101" s="34"/>
      <c r="AR101" s="34"/>
    </row>
    <row r="102" spans="1:44" ht="16.5" customHeight="1">
      <c r="A102" s="216"/>
      <c r="B102" s="287">
        <f>+'Ark1'!C1813</f>
        <v>2024</v>
      </c>
      <c r="C102" s="236">
        <f>+'Ark1'!L1813</f>
        <v>4</v>
      </c>
      <c r="D102" s="236" t="str">
        <f>VLOOKUP(C102,Klasse!$C$11:$D$27,2)</f>
        <v>O-</v>
      </c>
      <c r="E102" s="28">
        <f>+'Ark1'!H1813</f>
        <v>2</v>
      </c>
      <c r="F102" s="28">
        <f>+'Ark1'!J1813</f>
        <v>117</v>
      </c>
      <c r="G102" s="236" t="str">
        <f>VLOOKUP(F102,RNR!$A$1:$B$25,2)</f>
        <v>Jæren</v>
      </c>
      <c r="H102" s="28">
        <f>+IF(I102=0,"",'Ark1'!Q1813)</f>
        <v>58</v>
      </c>
      <c r="I102" s="339">
        <f>+'Ark1'!R1813</f>
        <v>99</v>
      </c>
      <c r="J102" s="29">
        <f>+IF(I102=0,"",'Ark1'!AG1813)</f>
        <v>2.4951606253101062</v>
      </c>
      <c r="L102" s="29">
        <f>+IF(I102=0,"",'Ark1'!AH1813)</f>
        <v>10.101010101010102</v>
      </c>
      <c r="M102" s="95"/>
      <c r="N102" s="502">
        <f>+'Ark1'!AI1813</f>
        <v>99</v>
      </c>
      <c r="O102" s="95"/>
      <c r="P102" s="32">
        <f>+IF(I102=0,"",'Ark1'!U1813)</f>
        <v>14.426262626262636</v>
      </c>
      <c r="Q102" s="95"/>
      <c r="R102" s="503">
        <f>+IF(N102=0,"",'Ark1'!AJ1813)</f>
        <v>99.519191919191968</v>
      </c>
      <c r="S102" s="95"/>
      <c r="T102" s="503">
        <f>+IF(N102=0,"",'Ark1'!AK1813)</f>
        <v>14.295815347051629</v>
      </c>
      <c r="U102" s="95"/>
      <c r="V102" s="27">
        <f>+IF(I102=0,"",'Ark1'!T1813)</f>
        <v>3.3333333333333344</v>
      </c>
      <c r="W102" s="95"/>
      <c r="X102" s="34">
        <f>+IF(I102=0,"",'Ark1'!W1813)</f>
        <v>0</v>
      </c>
      <c r="Y102" s="34">
        <f>+IF(I102=0,"",'Ark1'!X1813)</f>
        <v>36.363636363636367</v>
      </c>
      <c r="Z102" s="34">
        <f>+IF(I102=0,"",'Ark1'!Y1813)</f>
        <v>0</v>
      </c>
      <c r="AA102" s="34">
        <f>+IF(I102=0,"",'Ark1'!Z1813)</f>
        <v>3.876804522382379</v>
      </c>
      <c r="AB102" s="29">
        <f>+IF(I102=0,"",'Ark1'!AA1813)</f>
        <v>0</v>
      </c>
      <c r="AC102" s="27">
        <f>+IF(I102=0,"",'Ark1'!AC1813)</f>
        <v>0</v>
      </c>
      <c r="AD102" s="34">
        <f>+IF(I102=0,"",'Ark1'!AE1813)</f>
        <v>0</v>
      </c>
      <c r="AE102" s="29">
        <f t="shared" si="19"/>
        <v>3.606565656565659</v>
      </c>
      <c r="AF102" s="29">
        <f t="shared" si="20"/>
        <v>1.7068965517241379</v>
      </c>
      <c r="AG102" s="216"/>
      <c r="AH102" s="219"/>
      <c r="AJ102" s="29"/>
      <c r="AK102" s="27"/>
      <c r="AL102" s="220"/>
      <c r="AM102" s="28"/>
      <c r="AN102" s="27"/>
      <c r="AO102" s="27"/>
      <c r="AP102" s="34"/>
      <c r="AQ102" s="34"/>
      <c r="AR102" s="34"/>
    </row>
    <row r="103" spans="1:44" ht="16.5" customHeight="1">
      <c r="A103" s="216"/>
      <c r="B103" s="287">
        <f>+'Ark1'!C1814</f>
        <v>2024</v>
      </c>
      <c r="C103" s="236">
        <f>+'Ark1'!L1814</f>
        <v>4</v>
      </c>
      <c r="D103" s="236" t="str">
        <f>VLOOKUP(C103,Klasse!$C$11:$D$27,2)</f>
        <v>O-</v>
      </c>
      <c r="E103" s="28">
        <f>+'Ark1'!H1814</f>
        <v>1</v>
      </c>
      <c r="F103" s="28">
        <f>+'Ark1'!J1814</f>
        <v>134</v>
      </c>
      <c r="G103" s="236" t="str">
        <f>VLOOKUP(F103,RNR!$A$1:$B$25,2)</f>
        <v>Førde</v>
      </c>
      <c r="H103" s="28">
        <f>+IF(I103=0,"",'Ark1'!Q1814)</f>
        <v>88</v>
      </c>
      <c r="I103" s="339">
        <f>+'Ark1'!R1814</f>
        <v>152</v>
      </c>
      <c r="J103" s="29">
        <f>+IF(I103=0,"",'Ark1'!AG1814)</f>
        <v>1.5497739962147621</v>
      </c>
      <c r="L103" s="29">
        <f>+IF(I103=0,"",'Ark1'!AH1814)</f>
        <v>15.131578947368419</v>
      </c>
      <c r="M103" s="95"/>
      <c r="N103" s="502">
        <f>+'Ark1'!AI1814</f>
        <v>151</v>
      </c>
      <c r="O103" s="95"/>
      <c r="P103" s="32">
        <f>+IF(I103=0,"",'Ark1'!U1814)</f>
        <v>12.945394736842109</v>
      </c>
      <c r="Q103" s="95"/>
      <c r="R103" s="503">
        <f>+IF(N103=0,"",'Ark1'!AJ1814)</f>
        <v>96.583443708609281</v>
      </c>
      <c r="S103" s="95"/>
      <c r="T103" s="503">
        <f>+IF(N103=0,"",'Ark1'!AK1814)</f>
        <v>13.958425147084821</v>
      </c>
      <c r="U103" s="95"/>
      <c r="V103" s="27">
        <f>+IF(I103=0,"",'Ark1'!T1814)</f>
        <v>4.3355263157894726</v>
      </c>
      <c r="W103" s="95"/>
      <c r="X103" s="34">
        <f>+IF(I103=0,"",'Ark1'!W1814)</f>
        <v>0.65789473684210542</v>
      </c>
      <c r="Y103" s="34">
        <f>+IF(I103=0,"",'Ark1'!X1814)</f>
        <v>22.368421052631575</v>
      </c>
      <c r="Z103" s="34">
        <f>+IF(I103=0,"",'Ark1'!Y1814)</f>
        <v>0.65789473684210542</v>
      </c>
      <c r="AA103" s="34">
        <f>+IF(I103=0,"",'Ark1'!Z1814)</f>
        <v>3.9069580106285118</v>
      </c>
      <c r="AB103" s="29">
        <f>+IF(I103=0,"",'Ark1'!AA1814)</f>
        <v>0</v>
      </c>
      <c r="AC103" s="27">
        <f>+IF(I103=0,"",'Ark1'!AC1814)</f>
        <v>0</v>
      </c>
      <c r="AD103" s="34">
        <f>+IF(I103=0,"",'Ark1'!AE1814)</f>
        <v>0</v>
      </c>
      <c r="AE103" s="29">
        <f t="shared" si="19"/>
        <v>3.2363486842105273</v>
      </c>
      <c r="AF103" s="29">
        <f t="shared" si="20"/>
        <v>1.7272727272727273</v>
      </c>
      <c r="AG103" s="216"/>
      <c r="AH103" s="219"/>
      <c r="AJ103" s="29"/>
      <c r="AK103" s="27"/>
      <c r="AL103" s="220"/>
      <c r="AM103" s="28"/>
      <c r="AN103" s="27"/>
      <c r="AO103" s="27"/>
      <c r="AP103" s="34"/>
      <c r="AQ103" s="34"/>
      <c r="AR103" s="34"/>
    </row>
    <row r="104" spans="1:44" ht="16.5" customHeight="1">
      <c r="A104" s="216"/>
      <c r="B104" s="287">
        <f>+'Ark1'!C1815</f>
        <v>2024</v>
      </c>
      <c r="C104" s="236">
        <f>+'Ark1'!L1815</f>
        <v>4</v>
      </c>
      <c r="D104" s="236" t="str">
        <f>VLOOKUP(C104,Klasse!$C$11:$D$27,2)</f>
        <v>O-</v>
      </c>
      <c r="E104" s="28">
        <f>+'Ark1'!H1815</f>
        <v>2</v>
      </c>
      <c r="F104" s="28">
        <f>+'Ark1'!J1815</f>
        <v>141</v>
      </c>
      <c r="G104" s="236" t="str">
        <f>VLOOKUP(F104,RNR!$A$1:$B$25,2)</f>
        <v>Ølen</v>
      </c>
      <c r="H104" s="28">
        <f>+IF(I104=0,"",'Ark1'!Q1815)</f>
        <v>169</v>
      </c>
      <c r="I104" s="339">
        <f>+'Ark1'!R1815</f>
        <v>454</v>
      </c>
      <c r="J104" s="29">
        <f>+IF(I104=0,"",'Ark1'!AG1815)</f>
        <v>4.762917699726648</v>
      </c>
      <c r="L104" s="29">
        <f>+IF(I104=0,"",'Ark1'!AH1815)</f>
        <v>9.6916299559471373</v>
      </c>
      <c r="M104" s="95"/>
      <c r="N104" s="502">
        <f>+'Ark1'!AI1815</f>
        <v>452</v>
      </c>
      <c r="O104" s="95"/>
      <c r="P104" s="32">
        <f>+IF(I104=0,"",'Ark1'!U1815)</f>
        <v>11.885903083700448</v>
      </c>
      <c r="Q104" s="95"/>
      <c r="R104" s="503">
        <f>+IF(N104=0,"",'Ark1'!AJ1815)</f>
        <v>95.321460176991124</v>
      </c>
      <c r="S104" s="95"/>
      <c r="T104" s="503">
        <f>+IF(N104=0,"",'Ark1'!AK1815)</f>
        <v>13.493172884114944</v>
      </c>
      <c r="U104" s="95"/>
      <c r="V104" s="27">
        <f>+IF(I104=0,"",'Ark1'!T1815)</f>
        <v>4.4074889867841405</v>
      </c>
      <c r="W104" s="95"/>
      <c r="X104" s="34">
        <f>+IF(I104=0,"",'Ark1'!W1815)</f>
        <v>0</v>
      </c>
      <c r="Y104" s="34">
        <f>+IF(I104=0,"",'Ark1'!X1815)</f>
        <v>10.79295154185022</v>
      </c>
      <c r="Z104" s="34">
        <f>+IF(I104=0,"",'Ark1'!Y1815)</f>
        <v>0</v>
      </c>
      <c r="AA104" s="34">
        <f>+IF(I104=0,"",'Ark1'!Z1815)</f>
        <v>2.8388547745765003</v>
      </c>
      <c r="AB104" s="29">
        <f>+IF(I104=0,"",'Ark1'!AA1815)</f>
        <v>0</v>
      </c>
      <c r="AC104" s="27">
        <f>+IF(I104=0,"",'Ark1'!AC1815)</f>
        <v>0</v>
      </c>
      <c r="AD104" s="34">
        <f>+IF(I104=0,"",'Ark1'!AE1815)</f>
        <v>0</v>
      </c>
      <c r="AE104" s="29">
        <f t="shared" si="19"/>
        <v>2.9714757709251121</v>
      </c>
      <c r="AF104" s="29">
        <f t="shared" si="20"/>
        <v>2.6863905325443787</v>
      </c>
      <c r="AG104" s="216"/>
      <c r="AH104" s="219"/>
      <c r="AJ104" s="29"/>
      <c r="AK104" s="27"/>
      <c r="AL104" s="220"/>
      <c r="AM104" s="28"/>
      <c r="AN104" s="27"/>
      <c r="AO104" s="27"/>
      <c r="AP104" s="34"/>
      <c r="AQ104" s="34"/>
      <c r="AR104" s="34"/>
    </row>
    <row r="105" spans="1:44" ht="16.5" customHeight="1">
      <c r="A105" s="216"/>
      <c r="B105" s="287">
        <f>+'Ark1'!C1816</f>
        <v>2024</v>
      </c>
      <c r="C105" s="236">
        <f>+'Ark1'!L1816</f>
        <v>4</v>
      </c>
      <c r="D105" s="236" t="str">
        <f>VLOOKUP(C105,Klasse!$C$11:$D$27,2)</f>
        <v>O-</v>
      </c>
      <c r="E105" s="28">
        <f>+'Ark1'!H1816</f>
        <v>2</v>
      </c>
      <c r="F105" s="28">
        <f>+'Ark1'!J1816</f>
        <v>143</v>
      </c>
      <c r="G105" s="236" t="str">
        <f>VLOOKUP(F105,RNR!$A$1:$B$25,2)</f>
        <v>Nordfjord</v>
      </c>
      <c r="H105" s="28" t="str">
        <f>+IF(I105=0,"",'Ark1'!Q1816)</f>
        <v/>
      </c>
      <c r="I105" s="339">
        <f>+'Ark1'!R1816</f>
        <v>0</v>
      </c>
      <c r="J105" s="29" t="str">
        <f>+IF(I105=0,"",'Ark1'!AG1816)</f>
        <v/>
      </c>
      <c r="L105" s="29" t="str">
        <f>+IF(I105=0,"",'Ark1'!AH1816)</f>
        <v/>
      </c>
      <c r="M105" s="95"/>
      <c r="N105" s="502">
        <f>+'Ark1'!AI1816</f>
        <v>0</v>
      </c>
      <c r="O105" s="95"/>
      <c r="P105" s="32" t="str">
        <f>+IF(I105=0,"",'Ark1'!U1816)</f>
        <v/>
      </c>
      <c r="Q105" s="95"/>
      <c r="R105" s="503" t="str">
        <f>+IF(N105=0,"",'Ark1'!AJ1816)</f>
        <v/>
      </c>
      <c r="S105" s="95"/>
      <c r="T105" s="503" t="str">
        <f>+IF(N105=0,"",'Ark1'!AK1816)</f>
        <v/>
      </c>
      <c r="U105" s="95"/>
      <c r="V105" s="27" t="str">
        <f>+IF(I105=0,"",'Ark1'!T1816)</f>
        <v/>
      </c>
      <c r="W105" s="95"/>
      <c r="X105" s="34" t="str">
        <f>+IF(I105=0,"",'Ark1'!W1816)</f>
        <v/>
      </c>
      <c r="Y105" s="34" t="str">
        <f>+IF(I105=0,"",'Ark1'!X1816)</f>
        <v/>
      </c>
      <c r="Z105" s="34" t="str">
        <f>+IF(I105=0,"",'Ark1'!Y1816)</f>
        <v/>
      </c>
      <c r="AA105" s="34" t="str">
        <f>+IF(I105=0,"",'Ark1'!Z1816)</f>
        <v/>
      </c>
      <c r="AB105" s="29" t="str">
        <f>+IF(I105=0,"",'Ark1'!AA1816)</f>
        <v/>
      </c>
      <c r="AC105" s="27" t="str">
        <f>+IF(I105=0,"",'Ark1'!AC1816)</f>
        <v/>
      </c>
      <c r="AD105" s="34" t="str">
        <f>+IF(I105=0,"",'Ark1'!AE1816)</f>
        <v/>
      </c>
      <c r="AE105" s="29" t="str">
        <f t="shared" si="19"/>
        <v/>
      </c>
      <c r="AF105" s="29" t="str">
        <f t="shared" si="20"/>
        <v/>
      </c>
      <c r="AG105" s="216"/>
      <c r="AH105" s="219"/>
      <c r="AJ105" s="29"/>
      <c r="AK105" s="27"/>
      <c r="AL105" s="220"/>
      <c r="AM105" s="28"/>
      <c r="AN105" s="27"/>
      <c r="AO105" s="27"/>
      <c r="AP105" s="34"/>
      <c r="AQ105" s="34"/>
      <c r="AR105" s="34"/>
    </row>
    <row r="106" spans="1:44" ht="16.5" customHeight="1">
      <c r="A106" s="216"/>
      <c r="B106" s="287">
        <f>+'Ark1'!C1817</f>
        <v>2024</v>
      </c>
      <c r="C106" s="236">
        <f>+'Ark1'!L1817</f>
        <v>4</v>
      </c>
      <c r="D106" s="236" t="str">
        <f>VLOOKUP(C106,Klasse!$C$11:$D$27,2)</f>
        <v>O-</v>
      </c>
      <c r="E106" s="28">
        <f>+'Ark1'!H1817</f>
        <v>2</v>
      </c>
      <c r="F106" s="28">
        <f>+'Ark1'!J1817</f>
        <v>147</v>
      </c>
      <c r="G106" s="236" t="str">
        <f>VLOOKUP(F106,RNR!$A$1:$B$25,2)</f>
        <v>Midt-Norge</v>
      </c>
      <c r="H106" s="28">
        <f>+IF(I106=0,"",'Ark1'!Q1817)</f>
        <v>13</v>
      </c>
      <c r="I106" s="339">
        <f>+'Ark1'!R1817</f>
        <v>61</v>
      </c>
      <c r="J106" s="29">
        <f>+IF(I106=0,"",'Ark1'!AG1817)</f>
        <v>3.8901793124861905</v>
      </c>
      <c r="L106" s="29">
        <f>+IF(I106=0,"",'Ark1'!AH1817)</f>
        <v>29.508196721311474</v>
      </c>
      <c r="M106" s="95"/>
      <c r="N106" s="502">
        <f>+'Ark1'!AI1817</f>
        <v>61</v>
      </c>
      <c r="O106" s="95"/>
      <c r="P106" s="32">
        <f>+IF(I106=0,"",'Ark1'!U1817)</f>
        <v>10.68032786885246</v>
      </c>
      <c r="Q106" s="95"/>
      <c r="R106" s="503">
        <f>+IF(N106=0,"",'Ark1'!AJ1817)</f>
        <v>92.24262295081968</v>
      </c>
      <c r="S106" s="95"/>
      <c r="T106" s="503">
        <f>+IF(N106=0,"",'Ark1'!AK1817)</f>
        <v>13.401824169337436</v>
      </c>
      <c r="U106" s="95"/>
      <c r="V106" s="27">
        <f>+IF(I106=0,"",'Ark1'!T1817)</f>
        <v>4.557377049180328</v>
      </c>
      <c r="W106" s="95"/>
      <c r="X106" s="34">
        <f>+IF(I106=0,"",'Ark1'!W1817)</f>
        <v>0</v>
      </c>
      <c r="Y106" s="34">
        <f>+IF(I106=0,"",'Ark1'!X1817)</f>
        <v>3.2786885245901645</v>
      </c>
      <c r="Z106" s="34">
        <f>+IF(I106=0,"",'Ark1'!Y1817)</f>
        <v>0</v>
      </c>
      <c r="AA106" s="34">
        <f>+IF(I106=0,"",'Ark1'!Z1817)</f>
        <v>2.4689428063498471</v>
      </c>
      <c r="AB106" s="29">
        <f>+IF(I106=0,"",'Ark1'!AA1817)</f>
        <v>0</v>
      </c>
      <c r="AC106" s="27">
        <f>+IF(I106=0,"",'Ark1'!AC1817)</f>
        <v>0</v>
      </c>
      <c r="AD106" s="34">
        <f>+IF(I106=0,"",'Ark1'!AE1817)</f>
        <v>0</v>
      </c>
      <c r="AE106" s="29">
        <f t="shared" si="19"/>
        <v>2.6700819672131151</v>
      </c>
      <c r="AF106" s="29">
        <f t="shared" si="20"/>
        <v>4.6923076923076925</v>
      </c>
      <c r="AG106" s="216"/>
      <c r="AH106" s="219"/>
      <c r="AJ106" s="29"/>
      <c r="AK106" s="27"/>
      <c r="AL106" s="220"/>
      <c r="AM106" s="28"/>
      <c r="AN106" s="27"/>
      <c r="AO106" s="27"/>
      <c r="AP106" s="34"/>
      <c r="AQ106" s="34"/>
      <c r="AR106" s="34"/>
    </row>
    <row r="107" spans="1:44" ht="16.5" customHeight="1">
      <c r="A107" s="216"/>
      <c r="B107" s="287">
        <f>+'Ark1'!C1818</f>
        <v>2024</v>
      </c>
      <c r="C107" s="236">
        <f>+'Ark1'!L1818</f>
        <v>4</v>
      </c>
      <c r="D107" s="236" t="str">
        <f>VLOOKUP(C107,Klasse!$C$11:$D$27,2)</f>
        <v>O-</v>
      </c>
      <c r="E107" s="28">
        <f>+'Ark1'!H1818</f>
        <v>1</v>
      </c>
      <c r="F107" s="28">
        <f>+'Ark1'!J1818</f>
        <v>155</v>
      </c>
      <c r="G107" s="236" t="str">
        <f>VLOOKUP(F107,RNR!$A$1:$B$25,2)</f>
        <v>Målselv</v>
      </c>
      <c r="H107" s="28">
        <f>+IF(I107=0,"",'Ark1'!Q1818)</f>
        <v>20</v>
      </c>
      <c r="I107" s="339">
        <f>+'Ark1'!R1818</f>
        <v>58</v>
      </c>
      <c r="J107" s="29">
        <f>+IF(I107=0,"",'Ark1'!AG1818)</f>
        <v>1.2109580277377945</v>
      </c>
      <c r="L107" s="29">
        <f>+IF(I107=0,"",'Ark1'!AH1818)</f>
        <v>50</v>
      </c>
      <c r="M107" s="95"/>
      <c r="N107" s="502">
        <f>+'Ark1'!AI1818</f>
        <v>58</v>
      </c>
      <c r="O107" s="95"/>
      <c r="P107" s="32">
        <f>+IF(I107=0,"",'Ark1'!U1818)</f>
        <v>12.793103448275868</v>
      </c>
      <c r="Q107" s="95"/>
      <c r="R107" s="503">
        <f>+IF(N107=0,"",'Ark1'!AJ1818)</f>
        <v>96.555172413793102</v>
      </c>
      <c r="S107" s="95"/>
      <c r="T107" s="503">
        <f>+IF(N107=0,"",'Ark1'!AK1818)</f>
        <v>13.776295109589825</v>
      </c>
      <c r="U107" s="95"/>
      <c r="V107" s="27">
        <f>+IF(I107=0,"",'Ark1'!T1818)</f>
        <v>4.5172413793103452</v>
      </c>
      <c r="W107" s="95"/>
      <c r="X107" s="34">
        <f>+IF(I107=0,"",'Ark1'!W1818)</f>
        <v>0</v>
      </c>
      <c r="Y107" s="34">
        <f>+IF(I107=0,"",'Ark1'!X1818)</f>
        <v>25.862068965517246</v>
      </c>
      <c r="Z107" s="34">
        <f>+IF(I107=0,"",'Ark1'!Y1818)</f>
        <v>0</v>
      </c>
      <c r="AA107" s="34">
        <f>+IF(I107=0,"",'Ark1'!Z1818)</f>
        <v>4.0150519414755621</v>
      </c>
      <c r="AB107" s="29">
        <f>+IF(I107=0,"",'Ark1'!AA1818)</f>
        <v>0</v>
      </c>
      <c r="AC107" s="27">
        <f>+IF(I107=0,"",'Ark1'!AC1818)</f>
        <v>0</v>
      </c>
      <c r="AD107" s="34">
        <f>+IF(I107=0,"",'Ark1'!AE1818)</f>
        <v>0</v>
      </c>
      <c r="AE107" s="29">
        <f t="shared" si="19"/>
        <v>3.1982758620689671</v>
      </c>
      <c r="AF107" s="29">
        <f t="shared" si="20"/>
        <v>2.9</v>
      </c>
      <c r="AG107" s="216"/>
      <c r="AH107" s="219"/>
      <c r="AJ107" s="29"/>
      <c r="AK107" s="27"/>
      <c r="AL107" s="220"/>
      <c r="AM107" s="28"/>
      <c r="AN107" s="27"/>
      <c r="AO107" s="27"/>
      <c r="AP107" s="34"/>
      <c r="AQ107" s="34"/>
      <c r="AR107" s="34"/>
    </row>
    <row r="108" spans="1:44" ht="16.5" customHeight="1">
      <c r="A108" s="216"/>
      <c r="B108" s="287">
        <f>+'Ark1'!C1819</f>
        <v>2024</v>
      </c>
      <c r="C108" s="236">
        <f>+'Ark1'!L1819</f>
        <v>4</v>
      </c>
      <c r="D108" s="236" t="str">
        <f>VLOOKUP(C108,Klasse!$C$11:$D$27,2)</f>
        <v>O-</v>
      </c>
      <c r="E108" s="28">
        <f>+'Ark1'!H1819</f>
        <v>2</v>
      </c>
      <c r="F108" s="28">
        <f>+'Ark1'!J1819</f>
        <v>160</v>
      </c>
      <c r="G108" s="236" t="str">
        <f>VLOOKUP(F108,RNR!$A$1:$B$25,2)</f>
        <v>Oslo</v>
      </c>
      <c r="H108" s="28">
        <f>+IF(I108=0,"",'Ark1'!Q1819)</f>
        <v>23</v>
      </c>
      <c r="I108" s="339">
        <f>+'Ark1'!R1819</f>
        <v>40</v>
      </c>
      <c r="J108" s="29">
        <f>+IF(I108=0,"",'Ark1'!AG1819)</f>
        <v>1.5451594534397879</v>
      </c>
      <c r="L108" s="29">
        <f>+IF(I108=0,"",'Ark1'!AH1819)</f>
        <v>2.5</v>
      </c>
      <c r="M108" s="95"/>
      <c r="N108" s="502">
        <f>+'Ark1'!AI1819</f>
        <v>40</v>
      </c>
      <c r="O108" s="95"/>
      <c r="P108" s="32">
        <f>+IF(I108=0,"",'Ark1'!U1819)</f>
        <v>16.077500000000001</v>
      </c>
      <c r="Q108" s="95"/>
      <c r="R108" s="503">
        <f>+IF(N108=0,"",'Ark1'!AJ1819)</f>
        <v>103.505</v>
      </c>
      <c r="S108" s="95"/>
      <c r="T108" s="503">
        <f>+IF(N108=0,"",'Ark1'!AK1819)</f>
        <v>14.30141409706798</v>
      </c>
      <c r="U108" s="95"/>
      <c r="V108" s="27">
        <f>+IF(I108=0,"",'Ark1'!T1819)</f>
        <v>3.65</v>
      </c>
      <c r="W108" s="95"/>
      <c r="X108" s="34">
        <f>+IF(I108=0,"",'Ark1'!W1819)</f>
        <v>0</v>
      </c>
      <c r="Y108" s="34">
        <f>+IF(I108=0,"",'Ark1'!X1819)</f>
        <v>52.5</v>
      </c>
      <c r="Z108" s="34">
        <f>+IF(I108=0,"",'Ark1'!Y1819)</f>
        <v>2.5</v>
      </c>
      <c r="AA108" s="34">
        <f>+IF(I108=0,"",'Ark1'!Z1819)</f>
        <v>3.4406022365277886</v>
      </c>
      <c r="AB108" s="29">
        <f>+IF(I108=0,"",'Ark1'!AA1819)</f>
        <v>0</v>
      </c>
      <c r="AC108" s="27">
        <f>+IF(I108=0,"",'Ark1'!AC1819)</f>
        <v>0</v>
      </c>
      <c r="AD108" s="34">
        <f>+IF(I108=0,"",'Ark1'!AE1819)</f>
        <v>0</v>
      </c>
      <c r="AE108" s="29">
        <f t="shared" si="19"/>
        <v>4.0193750000000001</v>
      </c>
      <c r="AF108" s="29">
        <f t="shared" si="20"/>
        <v>1.7391304347826086</v>
      </c>
      <c r="AG108" s="216"/>
      <c r="AH108" s="219"/>
      <c r="AJ108" s="29"/>
      <c r="AK108" s="27"/>
      <c r="AL108" s="220"/>
      <c r="AM108" s="28"/>
      <c r="AN108" s="27"/>
      <c r="AO108" s="27"/>
      <c r="AP108" s="34"/>
      <c r="AQ108" s="34"/>
      <c r="AR108" s="34"/>
    </row>
    <row r="109" spans="1:44" ht="16.5" customHeight="1">
      <c r="A109" s="216"/>
      <c r="B109" s="287">
        <f>+'Ark1'!C1820</f>
        <v>2024</v>
      </c>
      <c r="C109" s="236">
        <f>+'Ark1'!L1820</f>
        <v>4</v>
      </c>
      <c r="D109" s="236" t="str">
        <f>VLOOKUP(C109,Klasse!$C$11:$D$27,2)</f>
        <v>O-</v>
      </c>
      <c r="E109" s="28">
        <f>+'Ark1'!H1820</f>
        <v>1</v>
      </c>
      <c r="F109" s="28">
        <f>+'Ark1'!J1820</f>
        <v>171</v>
      </c>
      <c r="G109" s="236" t="str">
        <f>VLOOKUP(F109,RNR!$A$1:$B$25,2)</f>
        <v>Prima</v>
      </c>
      <c r="H109" s="28">
        <f>+IF(I109=0,"",'Ark1'!Q1820)</f>
        <v>8</v>
      </c>
      <c r="I109" s="339">
        <f>+'Ark1'!R1820</f>
        <v>8</v>
      </c>
      <c r="J109" s="29">
        <f>+IF(I109=0,"",'Ark1'!AG1820)</f>
        <v>0.64719702631283316</v>
      </c>
      <c r="L109" s="29">
        <f>+IF(I109=0,"",'Ark1'!AH1820)</f>
        <v>0</v>
      </c>
      <c r="M109" s="95"/>
      <c r="N109" s="502">
        <f>+'Ark1'!AI1820</f>
        <v>8</v>
      </c>
      <c r="O109" s="95"/>
      <c r="P109" s="32">
        <f>+IF(I109=0,"",'Ark1'!U1820)</f>
        <v>16.562500000000004</v>
      </c>
      <c r="Q109" s="95"/>
      <c r="R109" s="503">
        <f>+IF(N109=0,"",'Ark1'!AJ1820)</f>
        <v>103.325</v>
      </c>
      <c r="S109" s="95"/>
      <c r="T109" s="503">
        <f>+IF(N109=0,"",'Ark1'!AK1820)</f>
        <v>14.874893603400452</v>
      </c>
      <c r="U109" s="95"/>
      <c r="V109" s="27">
        <f>+IF(I109=0,"",'Ark1'!T1820)</f>
        <v>2.75</v>
      </c>
      <c r="W109" s="95"/>
      <c r="X109" s="34">
        <f>+IF(I109=0,"",'Ark1'!W1820)</f>
        <v>0</v>
      </c>
      <c r="Y109" s="34">
        <f>+IF(I109=0,"",'Ark1'!X1820)</f>
        <v>75</v>
      </c>
      <c r="Z109" s="34">
        <f>+IF(I109=0,"",'Ark1'!Y1820)</f>
        <v>0</v>
      </c>
      <c r="AA109" s="34">
        <f>+IF(I109=0,"",'Ark1'!Z1820)</f>
        <v>2.6133969752029436</v>
      </c>
      <c r="AB109" s="29">
        <f>+IF(I109=0,"",'Ark1'!AA1820)</f>
        <v>0</v>
      </c>
      <c r="AC109" s="27">
        <f>+IF(I109=0,"",'Ark1'!AC1820)</f>
        <v>0</v>
      </c>
      <c r="AD109" s="34">
        <f>+IF(I109=0,"",'Ark1'!AE1820)</f>
        <v>0</v>
      </c>
      <c r="AE109" s="29">
        <f t="shared" si="19"/>
        <v>4.1406250000000009</v>
      </c>
      <c r="AF109" s="29">
        <f t="shared" si="20"/>
        <v>1</v>
      </c>
      <c r="AG109" s="216"/>
      <c r="AH109" s="219"/>
      <c r="AJ109" s="29"/>
      <c r="AK109" s="27"/>
      <c r="AL109" s="220"/>
      <c r="AM109" s="28"/>
      <c r="AN109" s="27"/>
      <c r="AO109" s="27"/>
      <c r="AP109" s="34"/>
      <c r="AQ109" s="34"/>
      <c r="AR109" s="34"/>
    </row>
    <row r="110" spans="1:44" ht="16.5" customHeight="1">
      <c r="A110" s="216"/>
      <c r="B110" s="287">
        <f>+'Ark1'!C1821</f>
        <v>2024</v>
      </c>
      <c r="C110" s="236">
        <f>+'Ark1'!L1821</f>
        <v>4</v>
      </c>
      <c r="D110" s="236" t="str">
        <f>VLOOKUP(C110,Klasse!$C$11:$D$27,2)</f>
        <v>O-</v>
      </c>
      <c r="E110" s="28">
        <f>+'Ark1'!H1821</f>
        <v>2</v>
      </c>
      <c r="F110" s="28">
        <f>+'Ark1'!J1821</f>
        <v>175</v>
      </c>
      <c r="G110" s="236" t="str">
        <f>VLOOKUP(F110,RNR!$A$1:$B$25,2)</f>
        <v>Ole Ringdal</v>
      </c>
      <c r="H110" s="28">
        <f>+IF(I110=0,"",'Ark1'!Q1821)</f>
        <v>25</v>
      </c>
      <c r="I110" s="339">
        <f>+'Ark1'!R1821</f>
        <v>38</v>
      </c>
      <c r="J110" s="29">
        <f>+IF(I110=0,"",'Ark1'!AG1821)</f>
        <v>2.2831711461229536</v>
      </c>
      <c r="L110" s="29">
        <f>+IF(I110=0,"",'Ark1'!AH1821)</f>
        <v>0</v>
      </c>
      <c r="M110" s="95"/>
      <c r="N110" s="502">
        <f>+'Ark1'!AI1821</f>
        <v>37</v>
      </c>
      <c r="O110" s="95"/>
      <c r="P110" s="32">
        <f>+IF(I110=0,"",'Ark1'!U1821)</f>
        <v>12.447368421052632</v>
      </c>
      <c r="Q110" s="95"/>
      <c r="R110" s="503">
        <f>+IF(N110=0,"",'Ark1'!AJ1821)</f>
        <v>95.627027027027026</v>
      </c>
      <c r="S110" s="95"/>
      <c r="T110" s="503">
        <f>+IF(N110=0,"",'Ark1'!AK1821)</f>
        <v>13.912706177004562</v>
      </c>
      <c r="U110" s="95"/>
      <c r="V110" s="27">
        <f>+IF(I110=0,"",'Ark1'!T1821)</f>
        <v>3.9473684210526319</v>
      </c>
      <c r="W110" s="95"/>
      <c r="X110" s="34">
        <f>+IF(I110=0,"",'Ark1'!W1821)</f>
        <v>0</v>
      </c>
      <c r="Y110" s="34">
        <f>+IF(I110=0,"",'Ark1'!X1821)</f>
        <v>23.684210526315795</v>
      </c>
      <c r="Z110" s="34">
        <f>+IF(I110=0,"",'Ark1'!Y1821)</f>
        <v>0</v>
      </c>
      <c r="AA110" s="34">
        <f>+IF(I110=0,"",'Ark1'!Z1821)</f>
        <v>3.5980065271659991</v>
      </c>
      <c r="AB110" s="29">
        <f>+IF(I110=0,"",'Ark1'!AA1821)</f>
        <v>0</v>
      </c>
      <c r="AC110" s="27">
        <f>+IF(I110=0,"",'Ark1'!AC1821)</f>
        <v>0</v>
      </c>
      <c r="AD110" s="34">
        <f>+IF(I110=0,"",'Ark1'!AE1821)</f>
        <v>0</v>
      </c>
      <c r="AE110" s="29">
        <f t="shared" si="19"/>
        <v>3.111842105263158</v>
      </c>
      <c r="AF110" s="29">
        <f t="shared" si="20"/>
        <v>1.52</v>
      </c>
      <c r="AG110" s="216"/>
      <c r="AH110" s="219"/>
      <c r="AJ110" s="29"/>
      <c r="AK110" s="27"/>
      <c r="AL110" s="220"/>
      <c r="AM110" s="28"/>
      <c r="AN110" s="27"/>
      <c r="AO110" s="27"/>
      <c r="AP110" s="34"/>
      <c r="AQ110" s="34"/>
      <c r="AR110" s="34"/>
    </row>
    <row r="111" spans="1:44" ht="16.5" customHeight="1">
      <c r="A111" s="216"/>
      <c r="B111" s="287">
        <f>+'Ark1'!C1822</f>
        <v>2024</v>
      </c>
      <c r="C111" s="236">
        <f>+'Ark1'!L1822</f>
        <v>4</v>
      </c>
      <c r="D111" s="236" t="str">
        <f>VLOOKUP(C111,Klasse!$C$11:$D$27,2)</f>
        <v>O-</v>
      </c>
      <c r="E111" s="28">
        <f>+'Ark1'!H1822</f>
        <v>2</v>
      </c>
      <c r="F111" s="28">
        <f>+'Ark1'!J1822</f>
        <v>177</v>
      </c>
      <c r="G111" s="236" t="str">
        <f>VLOOKUP(F111,RNR!$A$1:$B$25,2)</f>
        <v>Slakthuset</v>
      </c>
      <c r="H111" s="28">
        <f>+IF(I111=0,"",'Ark1'!Q1822)</f>
        <v>15</v>
      </c>
      <c r="I111" s="339">
        <f>+'Ark1'!R1822</f>
        <v>18</v>
      </c>
      <c r="J111" s="29">
        <f>+IF(I111=0,"",'Ark1'!AG1822)</f>
        <v>0.91443703143269772</v>
      </c>
      <c r="L111" s="29">
        <f>+IF(I111=0,"",'Ark1'!AH1822)</f>
        <v>11.111111111111112</v>
      </c>
      <c r="M111" s="95"/>
      <c r="N111" s="502">
        <f>+'Ark1'!AI1822</f>
        <v>18</v>
      </c>
      <c r="O111" s="95"/>
      <c r="P111" s="32">
        <f>+IF(I111=0,"",'Ark1'!U1822)</f>
        <v>14.77222222222222</v>
      </c>
      <c r="Q111" s="95"/>
      <c r="R111" s="503">
        <f>+IF(N111=0,"",'Ark1'!AJ1822)</f>
        <v>101.88333333333333</v>
      </c>
      <c r="S111" s="95"/>
      <c r="T111" s="503">
        <f>+IF(N111=0,"",'Ark1'!AK1822)</f>
        <v>13.841582930727048</v>
      </c>
      <c r="U111" s="95"/>
      <c r="V111" s="27">
        <f>+IF(I111=0,"",'Ark1'!T1822)</f>
        <v>4</v>
      </c>
      <c r="W111" s="95"/>
      <c r="X111" s="34">
        <f>+IF(I111=0,"",'Ark1'!W1822)</f>
        <v>0</v>
      </c>
      <c r="Y111" s="34">
        <f>+IF(I111=0,"",'Ark1'!X1822)</f>
        <v>27.777777777777779</v>
      </c>
      <c r="Z111" s="34">
        <f>+IF(I111=0,"",'Ark1'!Y1822)</f>
        <v>0</v>
      </c>
      <c r="AA111" s="34">
        <f>+IF(I111=0,"",'Ark1'!Z1822)</f>
        <v>2.5286811572560506</v>
      </c>
      <c r="AB111" s="29">
        <f>+IF(I111=0,"",'Ark1'!AA1822)</f>
        <v>0</v>
      </c>
      <c r="AC111" s="27">
        <f>+IF(I111=0,"",'Ark1'!AC1822)</f>
        <v>0</v>
      </c>
      <c r="AD111" s="34">
        <f>+IF(I111=0,"",'Ark1'!AE1822)</f>
        <v>0</v>
      </c>
      <c r="AE111" s="29">
        <f t="shared" si="19"/>
        <v>3.6930555555555551</v>
      </c>
      <c r="AF111" s="29">
        <f t="shared" si="20"/>
        <v>1.2</v>
      </c>
      <c r="AG111" s="216"/>
      <c r="AH111" s="219"/>
      <c r="AJ111" s="29"/>
      <c r="AK111" s="27"/>
      <c r="AL111" s="220"/>
      <c r="AM111" s="28"/>
      <c r="AN111" s="27"/>
      <c r="AO111" s="27"/>
      <c r="AP111" s="34"/>
      <c r="AQ111" s="34"/>
      <c r="AR111" s="34"/>
    </row>
    <row r="112" spans="1:44" ht="16.5" customHeight="1">
      <c r="A112" s="216"/>
      <c r="B112" s="287">
        <f>+'Ark1'!C1823</f>
        <v>2024</v>
      </c>
      <c r="C112" s="236">
        <f>+'Ark1'!L1823</f>
        <v>4</v>
      </c>
      <c r="D112" s="236" t="str">
        <f>VLOOKUP(C112,Klasse!$C$11:$D$27,2)</f>
        <v>O-</v>
      </c>
      <c r="E112" s="28">
        <f>+'Ark1'!H1823</f>
        <v>2</v>
      </c>
      <c r="F112" s="28">
        <f>+'Ark1'!J1823</f>
        <v>178</v>
      </c>
      <c r="G112" s="236" t="str">
        <f>VLOOKUP(F112,RNR!$A$1:$B$25,2)</f>
        <v>Røros</v>
      </c>
      <c r="H112" s="28">
        <f>+IF(I112=0,"",'Ark1'!Q1823)</f>
        <v>8</v>
      </c>
      <c r="I112" s="339">
        <f>+'Ark1'!R1823</f>
        <v>13</v>
      </c>
      <c r="J112" s="29">
        <f>+IF(I112=0,"",'Ark1'!AG1823)</f>
        <v>1.0580104359939713</v>
      </c>
      <c r="L112" s="29">
        <f>+IF(I112=0,"",'Ark1'!AH1823)</f>
        <v>46.15384615384616</v>
      </c>
      <c r="M112" s="95"/>
      <c r="N112" s="502">
        <f>+'Ark1'!AI1823</f>
        <v>13</v>
      </c>
      <c r="O112" s="95"/>
      <c r="P112" s="32">
        <f>+IF(I112=0,"",'Ark1'!U1823)</f>
        <v>13.553846153846148</v>
      </c>
      <c r="Q112" s="95"/>
      <c r="R112" s="503">
        <f>+IF(N112=0,"",'Ark1'!AJ1823)</f>
        <v>99.461538461538439</v>
      </c>
      <c r="S112" s="95"/>
      <c r="T112" s="503">
        <f>+IF(N112=0,"",'Ark1'!AK1823)</f>
        <v>13.471855951027941</v>
      </c>
      <c r="U112" s="95"/>
      <c r="V112" s="27">
        <f>+IF(I112=0,"",'Ark1'!T1823)</f>
        <v>3.538461538461537</v>
      </c>
      <c r="W112" s="95"/>
      <c r="X112" s="34">
        <f>+IF(I112=0,"",'Ark1'!W1823)</f>
        <v>0</v>
      </c>
      <c r="Y112" s="34">
        <f>+IF(I112=0,"",'Ark1'!X1823)</f>
        <v>30.769230769230759</v>
      </c>
      <c r="Z112" s="34">
        <f>+IF(I112=0,"",'Ark1'!Y1823)</f>
        <v>0</v>
      </c>
      <c r="AA112" s="34">
        <f>+IF(I112=0,"",'Ark1'!Z1823)</f>
        <v>3.3985552099080181</v>
      </c>
      <c r="AB112" s="29">
        <f>+IF(I112=0,"",'Ark1'!AA1823)</f>
        <v>0</v>
      </c>
      <c r="AC112" s="27">
        <f>+IF(I112=0,"",'Ark1'!AC1823)</f>
        <v>0</v>
      </c>
      <c r="AD112" s="34">
        <f>+IF(I112=0,"",'Ark1'!AE1823)</f>
        <v>0</v>
      </c>
      <c r="AE112" s="29">
        <f t="shared" si="19"/>
        <v>3.3884615384615371</v>
      </c>
      <c r="AF112" s="29">
        <f t="shared" si="20"/>
        <v>1.625</v>
      </c>
      <c r="AG112" s="216"/>
      <c r="AH112" s="219"/>
      <c r="AJ112" s="29"/>
      <c r="AK112" s="27"/>
      <c r="AL112" s="220"/>
      <c r="AM112" s="28"/>
      <c r="AN112" s="27"/>
      <c r="AO112" s="27"/>
      <c r="AP112" s="34"/>
      <c r="AQ112" s="34"/>
      <c r="AR112" s="34"/>
    </row>
    <row r="113" spans="1:61" ht="16.5" customHeight="1">
      <c r="A113" s="216"/>
      <c r="B113" s="287">
        <f>+'Ark1'!C1824</f>
        <v>2024</v>
      </c>
      <c r="C113" s="236">
        <f>+'Ark1'!L1824</f>
        <v>4</v>
      </c>
      <c r="D113" s="236" t="str">
        <f>VLOOKUP(C113,Klasse!$C$11:$D$27,2)</f>
        <v>O-</v>
      </c>
      <c r="E113" s="28">
        <f>+'Ark1'!H1824</f>
        <v>2</v>
      </c>
      <c r="F113" s="28">
        <f>+'Ark1'!J1824</f>
        <v>181</v>
      </c>
      <c r="G113" s="236" t="str">
        <f>VLOOKUP(F113,RNR!$A$1:$B$25,2)</f>
        <v>Horns</v>
      </c>
      <c r="H113" s="28">
        <f>+IF(I113=0,"",'Ark1'!Q1824)</f>
        <v>19</v>
      </c>
      <c r="I113" s="339">
        <f>+'Ark1'!R1824</f>
        <v>29</v>
      </c>
      <c r="J113" s="29">
        <f>+IF(I113=0,"",'Ark1'!AG1824)</f>
        <v>1.5793449930117478</v>
      </c>
      <c r="L113" s="29">
        <f>+IF(I113=0,"",'Ark1'!AH1824)</f>
        <v>3.4482758620689653</v>
      </c>
      <c r="M113" s="95"/>
      <c r="N113" s="502">
        <f>+'Ark1'!AI1824</f>
        <v>29</v>
      </c>
      <c r="O113" s="95"/>
      <c r="P113" s="32">
        <f>+IF(I113=0,"",'Ark1'!U1824)</f>
        <v>14.417241379310347</v>
      </c>
      <c r="Q113" s="95"/>
      <c r="R113" s="503">
        <f>+IF(N113=0,"",'Ark1'!AJ1824)</f>
        <v>100.9758620689655</v>
      </c>
      <c r="S113" s="95"/>
      <c r="T113" s="503">
        <f>+IF(N113=0,"",'Ark1'!AK1824)</f>
        <v>13.721316430259904</v>
      </c>
      <c r="U113" s="95"/>
      <c r="V113" s="27">
        <f>+IF(I113=0,"",'Ark1'!T1824)</f>
        <v>3.9310344827586201</v>
      </c>
      <c r="W113" s="95"/>
      <c r="X113" s="34">
        <f>+IF(I113=0,"",'Ark1'!W1824)</f>
        <v>0</v>
      </c>
      <c r="Y113" s="34">
        <f>+IF(I113=0,"",'Ark1'!X1824)</f>
        <v>27.586206896551719</v>
      </c>
      <c r="Z113" s="34">
        <f>+IF(I113=0,"",'Ark1'!Y1824)</f>
        <v>3.4482758620689653</v>
      </c>
      <c r="AA113" s="34">
        <f>+IF(I113=0,"",'Ark1'!Z1824)</f>
        <v>3.5233280667394409</v>
      </c>
      <c r="AB113" s="29">
        <f>+IF(I113=0,"",'Ark1'!AA1824)</f>
        <v>0</v>
      </c>
      <c r="AC113" s="27">
        <f>+IF(I113=0,"",'Ark1'!AC1824)</f>
        <v>0</v>
      </c>
      <c r="AD113" s="34">
        <f>+IF(I113=0,"",'Ark1'!AE1824)</f>
        <v>0</v>
      </c>
      <c r="AE113" s="29">
        <f t="shared" si="19"/>
        <v>3.6043103448275868</v>
      </c>
      <c r="AF113" s="29">
        <f t="shared" si="20"/>
        <v>1.5263157894736843</v>
      </c>
      <c r="AG113" s="216"/>
      <c r="AH113" s="219"/>
      <c r="AJ113" s="29"/>
      <c r="AK113" s="27"/>
      <c r="AL113" s="220"/>
      <c r="AM113" s="28"/>
      <c r="AN113" s="27"/>
      <c r="AO113" s="27"/>
      <c r="AP113" s="34"/>
      <c r="AQ113" s="34"/>
      <c r="AR113" s="34"/>
    </row>
    <row r="114" spans="1:61" ht="16.5" customHeight="1">
      <c r="A114" s="216"/>
      <c r="B114" s="287">
        <f>+'Ark1'!C1825</f>
        <v>2024</v>
      </c>
      <c r="C114" s="236">
        <f>+'Ark1'!L1825</f>
        <v>4</v>
      </c>
      <c r="D114" s="236" t="str">
        <f>VLOOKUP(C114,Klasse!$C$11:$D$27,2)</f>
        <v>O-</v>
      </c>
      <c r="E114" s="28">
        <f>+'Ark1'!H1825</f>
        <v>1</v>
      </c>
      <c r="F114" s="28">
        <f>+'Ark1'!J1825</f>
        <v>262</v>
      </c>
      <c r="G114" s="236" t="str">
        <f>VLOOKUP(F114,RNR!$A$1:$B$25,2)</f>
        <v>Strilalam</v>
      </c>
      <c r="H114" s="28" t="str">
        <f>+IF(I114=0,"",'Ark1'!Q1825)</f>
        <v/>
      </c>
      <c r="I114" s="339">
        <f>+'Ark1'!R1825</f>
        <v>0</v>
      </c>
      <c r="J114" s="29" t="str">
        <f>+IF(I114=0,"",'Ark1'!AG1825)</f>
        <v/>
      </c>
      <c r="L114" s="29" t="str">
        <f>+IF(I114=0,"",'Ark1'!AH1825)</f>
        <v/>
      </c>
      <c r="M114" s="95"/>
      <c r="N114" s="502">
        <f>+'Ark1'!AI1825</f>
        <v>0</v>
      </c>
      <c r="O114" s="95"/>
      <c r="P114" s="32" t="str">
        <f>+IF(I114=0,"",'Ark1'!U1825)</f>
        <v/>
      </c>
      <c r="Q114" s="95"/>
      <c r="R114" s="503" t="str">
        <f>+IF(N114=0,"",'Ark1'!AJ1825)</f>
        <v/>
      </c>
      <c r="S114" s="95"/>
      <c r="T114" s="503" t="str">
        <f>+IF(N114=0,"",'Ark1'!AK1825)</f>
        <v/>
      </c>
      <c r="U114" s="95"/>
      <c r="V114" s="27" t="str">
        <f>+IF(I114=0,"",'Ark1'!T1825)</f>
        <v/>
      </c>
      <c r="W114" s="95"/>
      <c r="X114" s="34" t="str">
        <f>+IF(I114=0,"",'Ark1'!W1825)</f>
        <v/>
      </c>
      <c r="Y114" s="34" t="str">
        <f>+IF(I114=0,"",'Ark1'!X1825)</f>
        <v/>
      </c>
      <c r="Z114" s="34" t="str">
        <f>+IF(I114=0,"",'Ark1'!Y1825)</f>
        <v/>
      </c>
      <c r="AA114" s="34" t="str">
        <f>+IF(I114=0,"",'Ark1'!Z1825)</f>
        <v/>
      </c>
      <c r="AB114" s="29" t="str">
        <f>+IF(I114=0,"",'Ark1'!AA1825)</f>
        <v/>
      </c>
      <c r="AC114" s="27" t="str">
        <f>+IF(I114=0,"",'Ark1'!AC1825)</f>
        <v/>
      </c>
      <c r="AD114" s="34" t="str">
        <f>+IF(I114=0,"",'Ark1'!AE1825)</f>
        <v/>
      </c>
      <c r="AE114" s="29" t="str">
        <f t="shared" si="19"/>
        <v/>
      </c>
      <c r="AF114" s="29" t="str">
        <f t="shared" si="20"/>
        <v/>
      </c>
      <c r="AG114" s="216"/>
      <c r="AH114" s="219"/>
      <c r="AJ114" s="29"/>
      <c r="AK114" s="27"/>
      <c r="AL114" s="220"/>
      <c r="AM114" s="28"/>
      <c r="AN114" s="27"/>
      <c r="AO114" s="27"/>
      <c r="AP114" s="34"/>
      <c r="AQ114" s="34"/>
      <c r="AR114" s="34"/>
    </row>
    <row r="115" spans="1:61" ht="16.5" customHeight="1">
      <c r="A115" s="216"/>
      <c r="B115" s="287">
        <f>+'Ark1'!C1826</f>
        <v>2024</v>
      </c>
      <c r="C115" s="236">
        <f>+'Ark1'!L1826</f>
        <v>4</v>
      </c>
      <c r="D115" s="236" t="str">
        <f>VLOOKUP(C115,Klasse!$C$11:$D$27,2)</f>
        <v>O-</v>
      </c>
      <c r="E115" s="28">
        <f>+'Ark1'!H1826</f>
        <v>2</v>
      </c>
      <c r="F115" s="28">
        <f>+'Ark1'!J1826</f>
        <v>267</v>
      </c>
      <c r="G115" s="236" t="str">
        <f>VLOOKUP(F115,RNR!$A$1:$B$25,2)</f>
        <v>Dalpro</v>
      </c>
      <c r="H115" s="28" t="str">
        <f>+IF(I115=0,"",'Ark1'!Q1826)</f>
        <v/>
      </c>
      <c r="I115" s="339">
        <f>+'Ark1'!R1826</f>
        <v>0</v>
      </c>
      <c r="J115" s="29" t="str">
        <f>+IF(I115=0,"",'Ark1'!AG1826)</f>
        <v/>
      </c>
      <c r="L115" s="29" t="str">
        <f>+IF(I115=0,"",'Ark1'!AH1826)</f>
        <v/>
      </c>
      <c r="M115" s="95"/>
      <c r="N115" s="502">
        <f>+'Ark1'!AI1826</f>
        <v>0</v>
      </c>
      <c r="O115" s="95"/>
      <c r="P115" s="32" t="str">
        <f>+IF(I115=0,"",'Ark1'!U1826)</f>
        <v/>
      </c>
      <c r="Q115" s="95"/>
      <c r="R115" s="503" t="str">
        <f>+IF(N115=0,"",'Ark1'!AJ1826)</f>
        <v/>
      </c>
      <c r="S115" s="95"/>
      <c r="T115" s="503" t="str">
        <f>+IF(N115=0,"",'Ark1'!AK1826)</f>
        <v/>
      </c>
      <c r="U115" s="95"/>
      <c r="V115" s="27" t="str">
        <f>+IF(I115=0,"",'Ark1'!T1826)</f>
        <v/>
      </c>
      <c r="W115" s="95"/>
      <c r="X115" s="34" t="str">
        <f>+IF(I115=0,"",'Ark1'!W1826)</f>
        <v/>
      </c>
      <c r="Y115" s="34" t="str">
        <f>+IF(I115=0,"",'Ark1'!X1826)</f>
        <v/>
      </c>
      <c r="Z115" s="34" t="str">
        <f>+IF(I115=0,"",'Ark1'!Y1826)</f>
        <v/>
      </c>
      <c r="AA115" s="34" t="str">
        <f>+IF(I115=0,"",'Ark1'!Z1826)</f>
        <v/>
      </c>
      <c r="AB115" s="29" t="str">
        <f>+IF(I115=0,"",'Ark1'!AA1826)</f>
        <v/>
      </c>
      <c r="AC115" s="27" t="str">
        <f>+IF(I115=0,"",'Ark1'!AC1826)</f>
        <v/>
      </c>
      <c r="AD115" s="34" t="str">
        <f>+IF(I115=0,"",'Ark1'!AE1826)</f>
        <v/>
      </c>
      <c r="AE115" s="29" t="str">
        <f t="shared" si="19"/>
        <v/>
      </c>
      <c r="AF115" s="29" t="str">
        <f t="shared" si="20"/>
        <v/>
      </c>
      <c r="AG115" s="216"/>
      <c r="AH115" s="219"/>
      <c r="AJ115" s="29"/>
      <c r="AK115" s="27"/>
      <c r="AL115" s="220"/>
      <c r="AM115" s="28"/>
      <c r="AN115" s="27"/>
      <c r="AO115" s="27"/>
      <c r="AP115" s="34"/>
      <c r="AQ115" s="34"/>
      <c r="AR115" s="34"/>
    </row>
    <row r="116" spans="1:61" ht="16.5" customHeight="1">
      <c r="A116" s="216"/>
      <c r="B116" s="287">
        <f>+'Ark1'!C1827</f>
        <v>2024</v>
      </c>
      <c r="C116" s="236">
        <f>+'Ark1'!L1827</f>
        <v>4</v>
      </c>
      <c r="D116" s="236" t="str">
        <f>VLOOKUP(C116,Klasse!$C$11:$D$27,2)</f>
        <v>O-</v>
      </c>
      <c r="E116" s="28">
        <f>+'Ark1'!H1827</f>
        <v>1</v>
      </c>
      <c r="F116" s="28">
        <f>+'Ark1'!J1827</f>
        <v>309</v>
      </c>
      <c r="G116" s="236" t="str">
        <f>VLOOKUP(F116,RNR!$A$1:$B$25,2)</f>
        <v>Malvik</v>
      </c>
      <c r="H116" s="28">
        <f>+IF(I116=0,"",'Ark1'!Q1827)</f>
        <v>69</v>
      </c>
      <c r="I116" s="339">
        <f>+'Ark1'!R1827</f>
        <v>120</v>
      </c>
      <c r="J116" s="29">
        <f>+IF(I116=0,"",'Ark1'!AG1827)</f>
        <v>1.48841001133897</v>
      </c>
      <c r="L116" s="29">
        <f>+IF(I116=0,"",'Ark1'!AH1827)</f>
        <v>9.1666666666666643</v>
      </c>
      <c r="M116" s="95"/>
      <c r="N116" s="502">
        <f>+'Ark1'!AI1827</f>
        <v>120</v>
      </c>
      <c r="O116" s="95"/>
      <c r="P116" s="32">
        <f>+IF(I116=0,"",'Ark1'!U1827)</f>
        <v>13.6625</v>
      </c>
      <c r="Q116" s="95"/>
      <c r="R116" s="503">
        <f>+IF(N116=0,"",'Ark1'!AJ1827)</f>
        <v>99.002499999999998</v>
      </c>
      <c r="S116" s="95"/>
      <c r="T116" s="503">
        <f>+IF(N116=0,"",'Ark1'!AK1827)</f>
        <v>13.696033703019189</v>
      </c>
      <c r="U116" s="95"/>
      <c r="V116" s="27">
        <f>+IF(I116=0,"",'Ark1'!T1827)</f>
        <v>4.2916666666666679</v>
      </c>
      <c r="W116" s="95"/>
      <c r="X116" s="34">
        <f>+IF(I116=0,"",'Ark1'!W1827)</f>
        <v>0</v>
      </c>
      <c r="Y116" s="34">
        <f>+IF(I116=0,"",'Ark1'!X1827)</f>
        <v>29.166666666666675</v>
      </c>
      <c r="Z116" s="34">
        <f>+IF(I116=0,"",'Ark1'!Y1827)</f>
        <v>0.83333333333333359</v>
      </c>
      <c r="AA116" s="34">
        <f>+IF(I116=0,"",'Ark1'!Z1827)</f>
        <v>4.0285039096418869</v>
      </c>
      <c r="AB116" s="29">
        <f>+IF(I116=0,"",'Ark1'!AA1827)</f>
        <v>0</v>
      </c>
      <c r="AC116" s="27">
        <f>+IF(I116=0,"",'Ark1'!AC1827)</f>
        <v>0</v>
      </c>
      <c r="AD116" s="34">
        <f>+IF(I116=0,"",'Ark1'!AE1827)</f>
        <v>0</v>
      </c>
      <c r="AE116" s="29">
        <f t="shared" si="19"/>
        <v>3.4156249999999999</v>
      </c>
      <c r="AF116" s="29">
        <f t="shared" si="20"/>
        <v>1.7391304347826086</v>
      </c>
      <c r="AG116" s="216"/>
      <c r="AH116" s="219"/>
      <c r="AJ116" s="29"/>
      <c r="AK116" s="27"/>
      <c r="AL116" s="220"/>
      <c r="AM116" s="28"/>
      <c r="AN116" s="27"/>
      <c r="AO116" s="27"/>
      <c r="AP116" s="34"/>
      <c r="AQ116" s="34"/>
      <c r="AR116" s="34"/>
    </row>
    <row r="117" spans="1:61" ht="16.5" customHeight="1">
      <c r="A117" s="216"/>
      <c r="B117" s="287">
        <f>+'Ark1'!C1828</f>
        <v>2024</v>
      </c>
      <c r="C117" s="236">
        <f>+'Ark1'!L1828</f>
        <v>4</v>
      </c>
      <c r="D117" s="236" t="str">
        <f>VLOOKUP(C117,Klasse!$C$11:$D$27,2)</f>
        <v>O-</v>
      </c>
      <c r="E117" s="28">
        <f>+'Ark1'!H1828</f>
        <v>2</v>
      </c>
      <c r="F117" s="28">
        <f>+'Ark1'!J1828</f>
        <v>470</v>
      </c>
      <c r="G117" s="236" t="str">
        <f>VLOOKUP(F117,RNR!$A$1:$B$25,2)</f>
        <v>Jens Eide</v>
      </c>
      <c r="H117" s="28">
        <f>+IF(I117=0,"",'Ark1'!Q1828)</f>
        <v>16</v>
      </c>
      <c r="I117" s="339">
        <f>+'Ark1'!R1828</f>
        <v>40</v>
      </c>
      <c r="J117" s="29">
        <f>+IF(I117=0,"",'Ark1'!AG1828)</f>
        <v>4.3451959944905632</v>
      </c>
      <c r="L117" s="29">
        <f>+IF(I117=0,"",'Ark1'!AH1828)</f>
        <v>27.5</v>
      </c>
      <c r="M117" s="95"/>
      <c r="N117" s="502">
        <f>+'Ark1'!AI1828</f>
        <v>40</v>
      </c>
      <c r="O117" s="95"/>
      <c r="P117" s="32">
        <f>+IF(I117=0,"",'Ark1'!U1828)</f>
        <v>11.672499999999999</v>
      </c>
      <c r="Q117" s="95"/>
      <c r="R117" s="503">
        <f>+IF(N117=0,"",'Ark1'!AJ1828)</f>
        <v>95.117500000000007</v>
      </c>
      <c r="S117" s="95"/>
      <c r="T117" s="503">
        <f>+IF(N117=0,"",'Ark1'!AK1828)</f>
        <v>13.624252295383497</v>
      </c>
      <c r="U117" s="95"/>
      <c r="V117" s="27">
        <f>+IF(I117=0,"",'Ark1'!T1828)</f>
        <v>4.5750000000000002</v>
      </c>
      <c r="W117" s="95"/>
      <c r="X117" s="34">
        <f>+IF(I117=0,"",'Ark1'!W1828)</f>
        <v>0</v>
      </c>
      <c r="Y117" s="34">
        <f>+IF(I117=0,"",'Ark1'!X1828)</f>
        <v>12.5</v>
      </c>
      <c r="Z117" s="34">
        <f>+IF(I117=0,"",'Ark1'!Y1828)</f>
        <v>0</v>
      </c>
      <c r="AA117" s="34">
        <f>+IF(I117=0,"",'Ark1'!Z1828)</f>
        <v>2.9379403925198995</v>
      </c>
      <c r="AB117" s="29">
        <f>+IF(I117=0,"",'Ark1'!AA1828)</f>
        <v>0</v>
      </c>
      <c r="AC117" s="27">
        <f>+IF(I117=0,"",'Ark1'!AC1828)</f>
        <v>0</v>
      </c>
      <c r="AD117" s="34">
        <f>+IF(I117=0,"",'Ark1'!AE1828)</f>
        <v>0</v>
      </c>
      <c r="AE117" s="29">
        <f t="shared" si="19"/>
        <v>2.9181249999999999</v>
      </c>
      <c r="AF117" s="29">
        <f t="shared" si="20"/>
        <v>2.5</v>
      </c>
      <c r="AG117" s="216"/>
      <c r="AH117" s="219"/>
      <c r="AJ117" s="29"/>
      <c r="AK117" s="27"/>
      <c r="AL117" s="220"/>
      <c r="AM117" s="28"/>
      <c r="AN117" s="27"/>
      <c r="AO117" s="27"/>
      <c r="AP117" s="34"/>
      <c r="AQ117" s="34"/>
      <c r="AR117" s="34"/>
    </row>
    <row r="118" spans="1:61" ht="16.5" customHeight="1">
      <c r="A118" s="216"/>
      <c r="B118" s="287">
        <f>+'Ark1'!C1829</f>
        <v>2024</v>
      </c>
      <c r="C118" s="236">
        <f>+'Ark1'!L1829</f>
        <v>4</v>
      </c>
      <c r="D118" s="236" t="str">
        <f>VLOOKUP(C118,Klasse!$C$11:$D$27,2)</f>
        <v>O-</v>
      </c>
      <c r="E118" s="28">
        <f>+'Ark1'!H1829</f>
        <v>2</v>
      </c>
      <c r="F118" s="28">
        <f>+'Ark1'!J1829</f>
        <v>629</v>
      </c>
      <c r="G118" s="236" t="str">
        <f>VLOOKUP(F118,RNR!$A$1:$B$25,2)</f>
        <v>Bø</v>
      </c>
      <c r="H118" s="28" t="str">
        <f>+IF(I118=0,"",'Ark1'!Q1829)</f>
        <v/>
      </c>
      <c r="I118" s="339">
        <f>+'Ark1'!R1829</f>
        <v>0</v>
      </c>
      <c r="J118" s="29" t="str">
        <f>+IF(I118=0,"",'Ark1'!AG1829)</f>
        <v/>
      </c>
      <c r="L118" s="29" t="str">
        <f>+IF(I118=0,"",'Ark1'!AH1829)</f>
        <v/>
      </c>
      <c r="M118" s="95"/>
      <c r="N118" s="502">
        <f>+'Ark1'!AI1829</f>
        <v>0</v>
      </c>
      <c r="O118" s="95"/>
      <c r="P118" s="32" t="str">
        <f>+IF(I118=0,"",'Ark1'!U1829)</f>
        <v/>
      </c>
      <c r="Q118" s="95"/>
      <c r="R118" s="503" t="str">
        <f>+IF(N118=0,"",'Ark1'!AJ1829)</f>
        <v/>
      </c>
      <c r="S118" s="95"/>
      <c r="T118" s="503" t="str">
        <f>+IF(N118=0,"",'Ark1'!AK1829)</f>
        <v/>
      </c>
      <c r="U118" s="95"/>
      <c r="V118" s="27" t="str">
        <f>+IF(I118=0,"",'Ark1'!T1829)</f>
        <v/>
      </c>
      <c r="W118" s="95"/>
      <c r="X118" s="34" t="str">
        <f>+IF(I118=0,"",'Ark1'!W1829)</f>
        <v/>
      </c>
      <c r="Y118" s="34" t="str">
        <f>+IF(I118=0,"",'Ark1'!X1829)</f>
        <v/>
      </c>
      <c r="Z118" s="34" t="str">
        <f>+IF(I118=0,"",'Ark1'!Y1829)</f>
        <v/>
      </c>
      <c r="AA118" s="34" t="str">
        <f>+IF(I118=0,"",'Ark1'!Z1829)</f>
        <v/>
      </c>
      <c r="AB118" s="29" t="str">
        <f>+IF(I118=0,"",'Ark1'!AA1829)</f>
        <v/>
      </c>
      <c r="AC118" s="27" t="str">
        <f>+IF(I118=0,"",'Ark1'!AC1829)</f>
        <v/>
      </c>
      <c r="AD118" s="34" t="str">
        <f>+IF(I118=0,"",'Ark1'!AE1829)</f>
        <v/>
      </c>
      <c r="AE118" s="29" t="str">
        <f t="shared" si="19"/>
        <v/>
      </c>
      <c r="AF118" s="29" t="str">
        <f t="shared" si="20"/>
        <v/>
      </c>
      <c r="AG118" s="216"/>
      <c r="AH118" s="219"/>
      <c r="AJ118" s="29"/>
      <c r="AK118" s="27"/>
      <c r="AL118" s="220"/>
      <c r="AM118" s="28"/>
      <c r="AN118" s="27"/>
      <c r="AO118" s="27"/>
      <c r="AP118" s="34"/>
      <c r="AQ118" s="34"/>
      <c r="AR118" s="34"/>
    </row>
    <row r="119" spans="1:61" ht="15.6">
      <c r="A119" s="216"/>
      <c r="B119" s="287">
        <f>+'Ark1'!C1830</f>
        <v>2024</v>
      </c>
      <c r="C119" s="236">
        <f>+'Ark1'!L1830</f>
        <v>4</v>
      </c>
      <c r="D119" s="236" t="str">
        <f>VLOOKUP(C119,Klasse!$C$11:$D$27,2)</f>
        <v>O-</v>
      </c>
      <c r="E119" s="28">
        <f>+'Ark1'!H1830</f>
        <v>1</v>
      </c>
      <c r="F119" s="28">
        <f>+'Ark1'!J1830</f>
        <v>643</v>
      </c>
      <c r="G119" s="236" t="str">
        <f>VLOOKUP(F119,RNR!$A$1:$B$25,2)</f>
        <v>Bjerka</v>
      </c>
      <c r="H119" s="28">
        <f>+IF(I119=0,"",'Ark1'!Q1830)</f>
        <v>45</v>
      </c>
      <c r="I119" s="339">
        <f>+'Ark1'!R1830</f>
        <v>103</v>
      </c>
      <c r="J119" s="29">
        <f>+IF(I119=0,"",'Ark1'!AG1830)</f>
        <v>2.3527033965892077</v>
      </c>
      <c r="L119" s="29">
        <f>+IF(I119=0,"",'Ark1'!AH1830)</f>
        <v>20.388349514563114</v>
      </c>
      <c r="M119" s="95"/>
      <c r="N119" s="502">
        <f>+'Ark1'!AI1830</f>
        <v>98</v>
      </c>
      <c r="O119" s="95"/>
      <c r="P119" s="32">
        <f>+IF(I119=0,"",'Ark1'!U1830)</f>
        <v>12.544660194174758</v>
      </c>
      <c r="Q119" s="95"/>
      <c r="R119" s="503">
        <f>+IF(N119=0,"",'Ark1'!AJ1830)</f>
        <v>95.610204081632631</v>
      </c>
      <c r="S119" s="95"/>
      <c r="T119" s="503">
        <f>+IF(N119=0,"",'Ark1'!AK1830)</f>
        <v>13.729029868309487</v>
      </c>
      <c r="U119" s="95"/>
      <c r="V119" s="27">
        <f>+IF(I119=0,"",'Ark1'!T1830)</f>
        <v>4.2718446601941755</v>
      </c>
      <c r="W119" s="95"/>
      <c r="X119" s="34">
        <f>+IF(I119=0,"",'Ark1'!W1830)</f>
        <v>0</v>
      </c>
      <c r="Y119" s="34">
        <f>+IF(I119=0,"",'Ark1'!X1830)</f>
        <v>23.300970873786408</v>
      </c>
      <c r="Z119" s="34">
        <f>+IF(I119=0,"",'Ark1'!Y1830)</f>
        <v>0</v>
      </c>
      <c r="AA119" s="34">
        <f>+IF(I119=0,"",'Ark1'!Z1830)</f>
        <v>4.0901189992738969</v>
      </c>
      <c r="AB119" s="29">
        <f>+IF(I119=0,"",'Ark1'!AA1830)</f>
        <v>0</v>
      </c>
      <c r="AC119" s="27">
        <f>+IF(I119=0,"",'Ark1'!AC1830)</f>
        <v>0</v>
      </c>
      <c r="AD119" s="34">
        <f>+IF(I119=0,"",'Ark1'!AE1830)</f>
        <v>0</v>
      </c>
      <c r="AE119" s="29">
        <f t="shared" si="19"/>
        <v>3.1361650485436896</v>
      </c>
      <c r="AF119" s="29">
        <f t="shared" si="20"/>
        <v>2.2888888888888888</v>
      </c>
      <c r="AG119" s="216"/>
      <c r="AH119" s="28"/>
      <c r="AJ119" s="29"/>
      <c r="AK119" s="27"/>
      <c r="AL119" s="28"/>
      <c r="AM119" s="28"/>
      <c r="AN119" s="27"/>
      <c r="AO119" s="27"/>
      <c r="AP119" s="34"/>
      <c r="AQ119" s="34"/>
      <c r="AR119" s="34"/>
    </row>
    <row r="120" spans="1:61" ht="17.25" customHeight="1">
      <c r="A120" s="216"/>
      <c r="B120" s="287">
        <f>+'Ark1'!C1831</f>
        <v>2024</v>
      </c>
      <c r="C120" s="236">
        <f>+'Ark1'!L1831</f>
        <v>4</v>
      </c>
      <c r="D120" s="236" t="str">
        <f>VLOOKUP(C120,Klasse!$C$11:$D$27,2)</f>
        <v>O-</v>
      </c>
      <c r="E120" s="28">
        <f>+'Ark1'!H1831</f>
        <v>2</v>
      </c>
      <c r="F120" s="28">
        <f>+'Ark1'!J1831</f>
        <v>704</v>
      </c>
      <c r="G120" s="236" t="str">
        <f>VLOOKUP(F120,RNR!$A$1:$B$25,2)</f>
        <v>Øre Vilt</v>
      </c>
      <c r="H120" s="28" t="str">
        <f>+IF(I120=0,"",'Ark1'!Q1831)</f>
        <v/>
      </c>
      <c r="I120" s="339">
        <f>+'Ark1'!R1831</f>
        <v>0</v>
      </c>
      <c r="J120" s="29" t="str">
        <f>+IF(I120=0,"",'Ark1'!AG1831)</f>
        <v/>
      </c>
      <c r="L120" s="29" t="str">
        <f>+IF(I120=0,"",'Ark1'!AH1831)</f>
        <v/>
      </c>
      <c r="M120" s="95"/>
      <c r="N120" s="502">
        <f>+'Ark1'!AI1831</f>
        <v>0</v>
      </c>
      <c r="O120" s="95"/>
      <c r="P120" s="32" t="str">
        <f>+IF(I120=0,"",'Ark1'!U1831)</f>
        <v/>
      </c>
      <c r="Q120" s="95"/>
      <c r="R120" s="503" t="str">
        <f>+IF(N120=0,"",'Ark1'!AJ1831)</f>
        <v/>
      </c>
      <c r="S120" s="95"/>
      <c r="T120" s="503" t="str">
        <f>+IF(N120=0,"",'Ark1'!AK1831)</f>
        <v/>
      </c>
      <c r="U120" s="95"/>
      <c r="V120" s="27" t="str">
        <f>+IF(I120=0,"",'Ark1'!T1831)</f>
        <v/>
      </c>
      <c r="W120" s="95"/>
      <c r="X120" s="34" t="str">
        <f>+IF(I120=0,"",'Ark1'!W1831)</f>
        <v/>
      </c>
      <c r="Y120" s="34" t="str">
        <f>+IF(I120=0,"",'Ark1'!X1831)</f>
        <v/>
      </c>
      <c r="Z120" s="34" t="str">
        <f>+IF(I120=0,"",'Ark1'!Y1831)</f>
        <v/>
      </c>
      <c r="AA120" s="34" t="str">
        <f>+IF(I120=0,"",'Ark1'!Z1831)</f>
        <v/>
      </c>
      <c r="AB120" s="29" t="str">
        <f>+IF(I120=0,"",'Ark1'!AA1831)</f>
        <v/>
      </c>
      <c r="AC120" s="27" t="str">
        <f>+IF(I120=0,"",'Ark1'!AC1831)</f>
        <v/>
      </c>
      <c r="AD120" s="34" t="str">
        <f>+IF(I120=0,"",'Ark1'!AE1831)</f>
        <v/>
      </c>
      <c r="AE120" s="29" t="str">
        <f t="shared" si="19"/>
        <v/>
      </c>
      <c r="AF120" s="29" t="str">
        <f t="shared" si="20"/>
        <v/>
      </c>
      <c r="AG120" s="216"/>
      <c r="AH120" s="240"/>
      <c r="AJ120" s="29"/>
      <c r="AK120" s="27"/>
      <c r="AL120" s="220"/>
      <c r="AM120" s="28"/>
      <c r="AN120" s="27"/>
      <c r="AO120" s="27"/>
      <c r="AP120" s="34"/>
      <c r="AQ120" s="34"/>
      <c r="AR120" s="34"/>
    </row>
    <row r="121" spans="1:61" ht="15.6">
      <c r="A121" s="216"/>
      <c r="B121" s="287">
        <f>+'Ark1'!C1832</f>
        <v>2024</v>
      </c>
      <c r="C121" s="236">
        <f>+'Ark1'!L1832</f>
        <v>4</v>
      </c>
      <c r="D121" s="236" t="str">
        <f>VLOOKUP(C121,Klasse!$C$11:$D$27,2)</f>
        <v>O-</v>
      </c>
      <c r="E121" s="28">
        <f>+'Ark1'!H1832</f>
        <v>1</v>
      </c>
      <c r="F121" s="28">
        <f>+'Ark1'!J1832</f>
        <v>802</v>
      </c>
      <c r="G121" s="236" t="str">
        <f>VLOOKUP(F121,RNR!$A$1:$B$25,2)</f>
        <v>Karasjok</v>
      </c>
      <c r="H121" s="28">
        <f>+IF(I121=0,"",'Ark1'!Q1832)</f>
        <v>8</v>
      </c>
      <c r="I121" s="339">
        <f>+'Ark1'!R1832</f>
        <v>25</v>
      </c>
      <c r="J121" s="29">
        <f>+IF(I121=0,"",'Ark1'!AG1832)</f>
        <v>2.134385674580443</v>
      </c>
      <c r="L121" s="29">
        <f>+IF(I121=0,"",'Ark1'!AH1832)</f>
        <v>0</v>
      </c>
      <c r="M121" s="95"/>
      <c r="N121" s="502">
        <f>+'Ark1'!AI1832</f>
        <v>25</v>
      </c>
      <c r="O121" s="95"/>
      <c r="P121" s="32">
        <f>+IF(I121=0,"",'Ark1'!U1832)</f>
        <v>12.071999999999997</v>
      </c>
      <c r="Q121" s="95"/>
      <c r="R121" s="503">
        <f>+IF(N121=0,"",'Ark1'!AJ1832)</f>
        <v>96.048000000000002</v>
      </c>
      <c r="S121" s="95"/>
      <c r="T121" s="503">
        <f>+IF(N121=0,"",'Ark1'!AK1832)</f>
        <v>13.232361976425452</v>
      </c>
      <c r="U121" s="95"/>
      <c r="V121" s="27">
        <f>+IF(I121=0,"",'Ark1'!T1832)</f>
        <v>4.5999999999999996</v>
      </c>
      <c r="W121" s="95"/>
      <c r="X121" s="34">
        <f>+IF(I121=0,"",'Ark1'!W1832)</f>
        <v>0</v>
      </c>
      <c r="Y121" s="34">
        <f>+IF(I121=0,"",'Ark1'!X1832)</f>
        <v>20</v>
      </c>
      <c r="Z121" s="34">
        <f>+IF(I121=0,"",'Ark1'!Y1832)</f>
        <v>0</v>
      </c>
      <c r="AA121" s="34">
        <f>+IF(I121=0,"",'Ark1'!Z1832)</f>
        <v>3.7443845956311761</v>
      </c>
      <c r="AB121" s="29">
        <f>+IF(I121=0,"",'Ark1'!AA1832)</f>
        <v>0</v>
      </c>
      <c r="AC121" s="27">
        <f>+IF(I121=0,"",'Ark1'!AC1832)</f>
        <v>0</v>
      </c>
      <c r="AD121" s="34">
        <f>+IF(I121=0,"",'Ark1'!AE1832)</f>
        <v>0</v>
      </c>
      <c r="AE121" s="29">
        <f t="shared" si="19"/>
        <v>3.0179999999999993</v>
      </c>
      <c r="AF121" s="29">
        <f t="shared" si="20"/>
        <v>3.125</v>
      </c>
      <c r="AG121" s="216"/>
      <c r="AH121" s="240"/>
      <c r="AJ121" s="29"/>
      <c r="AK121" s="27"/>
      <c r="AL121" s="28"/>
      <c r="AM121" s="28"/>
      <c r="AN121" s="27"/>
      <c r="AO121" s="27"/>
      <c r="AP121" s="34"/>
      <c r="AQ121" s="34"/>
      <c r="AR121" s="34"/>
    </row>
    <row r="122" spans="1:61" ht="19.8">
      <c r="A122" s="216"/>
      <c r="B122" s="216"/>
      <c r="C122" s="216"/>
      <c r="D122" s="216"/>
      <c r="E122" s="216"/>
      <c r="F122" s="216"/>
      <c r="G122" s="534"/>
      <c r="H122" s="216"/>
      <c r="I122" s="349"/>
      <c r="J122" s="217"/>
      <c r="K122" s="217"/>
      <c r="L122" s="217"/>
      <c r="M122" s="95"/>
      <c r="N122" s="95"/>
      <c r="O122" s="95"/>
      <c r="P122" s="216"/>
      <c r="Q122" s="95"/>
      <c r="R122" s="95"/>
      <c r="S122" s="95"/>
      <c r="T122" s="95"/>
      <c r="U122" s="95"/>
      <c r="V122" s="216"/>
      <c r="W122" s="95"/>
      <c r="X122" s="218"/>
      <c r="Y122" s="218"/>
      <c r="Z122" s="218"/>
      <c r="AA122" s="218"/>
      <c r="AB122" s="218"/>
      <c r="AC122" s="216"/>
      <c r="AD122" s="218"/>
      <c r="AE122" s="218"/>
      <c r="AF122" s="218"/>
      <c r="AG122" s="216"/>
      <c r="AH122" s="219"/>
      <c r="AJ122" s="29"/>
      <c r="AK122" s="27"/>
      <c r="AL122" s="220"/>
      <c r="AM122" s="28"/>
      <c r="AQ122" s="28"/>
      <c r="BI122" s="232"/>
    </row>
    <row r="123" spans="1:61" ht="24.6">
      <c r="A123" s="216"/>
      <c r="B123" s="216"/>
      <c r="C123" s="309" t="str">
        <f>+D129</f>
        <v>O</v>
      </c>
      <c r="D123" s="216"/>
      <c r="E123" s="216"/>
      <c r="F123" s="216"/>
      <c r="G123" s="534"/>
      <c r="H123" s="216"/>
      <c r="I123" s="340">
        <f>SUM(I125:I149)</f>
        <v>3974</v>
      </c>
      <c r="J123" s="260"/>
      <c r="K123" s="260"/>
      <c r="L123" s="260"/>
      <c r="M123" s="95"/>
      <c r="N123" s="536">
        <f>SUM(N125:N149)</f>
        <v>3931</v>
      </c>
      <c r="O123" s="95"/>
      <c r="P123" s="262">
        <f>+Klasse!M15</f>
        <v>16.24823855057878</v>
      </c>
      <c r="Q123" s="95"/>
      <c r="R123" s="95"/>
      <c r="S123" s="95"/>
      <c r="T123" s="95"/>
      <c r="U123" s="95"/>
      <c r="V123" s="261"/>
      <c r="W123" s="95"/>
      <c r="X123" s="218"/>
      <c r="Y123" s="218"/>
      <c r="Z123" s="218"/>
      <c r="AA123" s="218"/>
      <c r="AB123" s="218"/>
      <c r="AC123" s="216"/>
      <c r="AD123" s="218"/>
      <c r="AE123" s="218"/>
      <c r="AF123" s="218"/>
      <c r="AG123" s="218"/>
      <c r="AH123" s="219"/>
      <c r="AJ123" s="29"/>
      <c r="AK123" s="27"/>
      <c r="AL123" s="220"/>
      <c r="AM123" s="28"/>
      <c r="AQ123" s="28"/>
      <c r="BI123" s="232"/>
    </row>
    <row r="124" spans="1:61" ht="19.8">
      <c r="A124" s="216"/>
      <c r="B124" s="216"/>
      <c r="C124" s="216"/>
      <c r="D124" s="216"/>
      <c r="E124" s="216"/>
      <c r="F124" s="216"/>
      <c r="G124" s="534"/>
      <c r="H124" s="234"/>
      <c r="I124" s="349"/>
      <c r="J124" s="217"/>
      <c r="K124" s="217"/>
      <c r="L124" s="217"/>
      <c r="M124" s="95"/>
      <c r="N124" s="95"/>
      <c r="O124" s="95"/>
      <c r="P124" s="217"/>
      <c r="Q124" s="95"/>
      <c r="R124" s="95"/>
      <c r="S124" s="95"/>
      <c r="T124" s="95"/>
      <c r="U124" s="95"/>
      <c r="V124" s="234"/>
      <c r="W124" s="95"/>
      <c r="X124" s="218"/>
      <c r="Y124" s="218"/>
      <c r="Z124" s="218"/>
      <c r="AA124" s="218"/>
      <c r="AB124" s="235"/>
      <c r="AC124" s="216"/>
      <c r="AD124" s="235"/>
      <c r="AE124" s="235"/>
      <c r="AF124" s="233"/>
      <c r="AG124" s="216"/>
      <c r="AH124" s="219"/>
      <c r="AJ124" s="29"/>
      <c r="AK124" s="27"/>
      <c r="AL124" s="220"/>
      <c r="AM124" s="28"/>
      <c r="AQ124" s="28"/>
      <c r="BI124" s="232"/>
    </row>
    <row r="125" spans="1:61" ht="15.6">
      <c r="A125" s="216"/>
      <c r="B125" s="287">
        <f>+'Ark1'!C1833</f>
        <v>2024</v>
      </c>
      <c r="C125" s="236">
        <f>+'Ark1'!L1833</f>
        <v>5</v>
      </c>
      <c r="D125" s="236" t="str">
        <f>VLOOKUP(C125,Klasse!$C$11:$D$27,2)</f>
        <v>O</v>
      </c>
      <c r="E125" s="236">
        <f>+'Ark1'!H1833</f>
        <v>1</v>
      </c>
      <c r="F125" s="236">
        <f>+'Ark1'!J1833</f>
        <v>103</v>
      </c>
      <c r="G125" s="236" t="str">
        <f>VLOOKUP(F125,RNR!$A$1:$B$25,2)</f>
        <v>Rudshøgda</v>
      </c>
      <c r="H125" s="236">
        <f>+IF(I125=0,"",'Ark1'!Q1833)</f>
        <v>1</v>
      </c>
      <c r="I125" s="353">
        <f>+'Ark1'!R1833</f>
        <v>1</v>
      </c>
      <c r="J125" s="237">
        <f>+IF(I125=0,"",'Ark1'!AG1833)</f>
        <v>2.4835988753514529</v>
      </c>
      <c r="K125" s="237"/>
      <c r="L125" s="237">
        <f>+IF(I125=0,"",'Ark1'!AH1833)</f>
        <v>0</v>
      </c>
      <c r="M125" s="95"/>
      <c r="N125" s="502">
        <f>+'Ark1'!AI1833</f>
        <v>1</v>
      </c>
      <c r="O125" s="95"/>
      <c r="P125" s="32">
        <f>+IF(I125=0,"",'Ark1'!U1833)</f>
        <v>21.2</v>
      </c>
      <c r="Q125" s="95"/>
      <c r="R125" s="503">
        <f>+IF(N125=0,"",'Ark1'!AJ1833)</f>
        <v>115.9</v>
      </c>
      <c r="S125" s="95"/>
      <c r="T125" s="503">
        <f>+IF(N125=0,"",'Ark1'!AK1833)</f>
        <v>13.617129041603803</v>
      </c>
      <c r="U125" s="95"/>
      <c r="V125" s="238">
        <f>+IF(I125=0,"",'Ark1'!T1833)</f>
        <v>4</v>
      </c>
      <c r="W125" s="95"/>
      <c r="X125" s="239">
        <f>+IF(I125=0,"",'Ark1'!W1833)</f>
        <v>0</v>
      </c>
      <c r="Y125" s="239">
        <f>+IF(I125=0,"",'Ark1'!X1833)</f>
        <v>100</v>
      </c>
      <c r="Z125" s="239">
        <f>+IF(I125=0,"",'Ark1'!Y1833)</f>
        <v>0</v>
      </c>
      <c r="AA125" s="239">
        <f>+IF(I125=0,"",'Ark1'!Z1833)</f>
        <v>0</v>
      </c>
      <c r="AB125" s="237">
        <f>+IF(I125=0,"",'Ark1'!AA1833)</f>
        <v>0</v>
      </c>
      <c r="AC125" s="238">
        <f>+IF(I125=0,"",'Ark1'!AC1833)</f>
        <v>0</v>
      </c>
      <c r="AD125" s="239">
        <f>+IF(I125=0,"",'Ark1'!AE1833)</f>
        <v>0</v>
      </c>
      <c r="AE125" s="237">
        <f t="shared" ref="AE125:AE128" si="21">IF(I125=0,"",P125/C125)</f>
        <v>4.24</v>
      </c>
      <c r="AF125" s="237">
        <f t="shared" ref="AF125:AF128" si="22">IF(I125=0,"",I125/H125)</f>
        <v>1</v>
      </c>
      <c r="AG125" s="216"/>
      <c r="AH125" s="240"/>
      <c r="AJ125" s="29"/>
      <c r="AK125" s="27"/>
      <c r="AL125" s="28"/>
      <c r="AM125" s="28"/>
      <c r="AN125" s="27"/>
      <c r="AO125" s="27"/>
      <c r="AP125" s="34"/>
      <c r="AQ125" s="34"/>
      <c r="AR125" s="34"/>
    </row>
    <row r="126" spans="1:61" ht="15.6">
      <c r="A126" s="216"/>
      <c r="B126" s="287">
        <f>+'Ark1'!C1834</f>
        <v>2024</v>
      </c>
      <c r="C126" s="236">
        <f>+'Ark1'!L1834</f>
        <v>5</v>
      </c>
      <c r="D126" s="236" t="str">
        <f>VLOOKUP(C126,Klasse!$C$11:$D$27,2)</f>
        <v>O</v>
      </c>
      <c r="E126" s="236">
        <f>+'Ark1'!H1834</f>
        <v>2</v>
      </c>
      <c r="F126" s="236">
        <f>+'Ark1'!J1834</f>
        <v>106</v>
      </c>
      <c r="G126" s="236" t="str">
        <f>VLOOKUP(F126,RNR!$A$1:$B$25,2)</f>
        <v>Furuseth</v>
      </c>
      <c r="H126" s="236">
        <f>+IF(I126=0,"",'Ark1'!Q1834)</f>
        <v>72</v>
      </c>
      <c r="I126" s="353">
        <f>+'Ark1'!R1834</f>
        <v>129</v>
      </c>
      <c r="J126" s="237">
        <f>+IF(I126=0,"",'Ark1'!AG1834)</f>
        <v>5.3259248353252255</v>
      </c>
      <c r="K126" s="237"/>
      <c r="L126" s="237">
        <f>+IF(I126=0,"",'Ark1'!AH1834)</f>
        <v>0</v>
      </c>
      <c r="M126" s="95"/>
      <c r="N126" s="502">
        <f>+'Ark1'!AI1834</f>
        <v>129</v>
      </c>
      <c r="O126" s="95"/>
      <c r="P126" s="32">
        <f>+IF(I126=0,"",'Ark1'!U1834)</f>
        <v>19.348837209302335</v>
      </c>
      <c r="Q126" s="95"/>
      <c r="R126" s="503">
        <f>+IF(N126=0,"",'Ark1'!AJ1834)</f>
        <v>106.08914728682164</v>
      </c>
      <c r="S126" s="95"/>
      <c r="T126" s="503">
        <f>+IF(N126=0,"",'Ark1'!AK1834)</f>
        <v>16.010200293273222</v>
      </c>
      <c r="U126" s="95"/>
      <c r="V126" s="238">
        <f>+IF(I126=0,"",'Ark1'!T1834)</f>
        <v>3.7596899224806202</v>
      </c>
      <c r="W126" s="95"/>
      <c r="X126" s="239">
        <f>+IF(I126=0,"",'Ark1'!W1834)</f>
        <v>0</v>
      </c>
      <c r="Y126" s="239">
        <f>+IF(I126=0,"",'Ark1'!X1834)</f>
        <v>76.744186046511643</v>
      </c>
      <c r="Z126" s="239">
        <f>+IF(I126=0,"",'Ark1'!Y1834)</f>
        <v>17.829457364341089</v>
      </c>
      <c r="AA126" s="239">
        <f>+IF(I126=0,"",'Ark1'!Z1834)</f>
        <v>3.8685196631724241</v>
      </c>
      <c r="AB126" s="237">
        <f>+IF(I126=0,"",'Ark1'!AA1834)</f>
        <v>0</v>
      </c>
      <c r="AC126" s="238">
        <f>+IF(I126=0,"",'Ark1'!AC1834)</f>
        <v>0</v>
      </c>
      <c r="AD126" s="239">
        <f>+IF(I126=0,"",'Ark1'!AE1834)</f>
        <v>0</v>
      </c>
      <c r="AE126" s="237">
        <f t="shared" si="21"/>
        <v>3.8697674418604668</v>
      </c>
      <c r="AF126" s="237">
        <f t="shared" si="22"/>
        <v>1.7916666666666667</v>
      </c>
      <c r="AG126" s="216"/>
      <c r="AH126" s="240"/>
      <c r="AJ126" s="29"/>
      <c r="AK126" s="27"/>
      <c r="AL126" s="28"/>
      <c r="AM126" s="28"/>
      <c r="AN126" s="27"/>
      <c r="AO126" s="27"/>
      <c r="AP126" s="34"/>
      <c r="AQ126" s="34"/>
      <c r="AR126" s="34"/>
    </row>
    <row r="127" spans="1:61" ht="15.6">
      <c r="A127" s="216"/>
      <c r="B127" s="287">
        <f>+'Ark1'!C1835</f>
        <v>2024</v>
      </c>
      <c r="C127" s="236">
        <f>+'Ark1'!L1835</f>
        <v>5</v>
      </c>
      <c r="D127" s="236" t="str">
        <f>VLOOKUP(C127,Klasse!$C$11:$D$27,2)</f>
        <v>O</v>
      </c>
      <c r="E127" s="236">
        <f>+'Ark1'!H1835</f>
        <v>1</v>
      </c>
      <c r="F127" s="236">
        <f>+'Ark1'!J1835</f>
        <v>110</v>
      </c>
      <c r="G127" s="236" t="str">
        <f>VLOOKUP(F127,RNR!$A$1:$B$25,2)</f>
        <v>Gol</v>
      </c>
      <c r="H127" s="236">
        <f>+IF(I127=0,"",'Ark1'!Q1835)</f>
        <v>204</v>
      </c>
      <c r="I127" s="353">
        <f>+'Ark1'!R1835</f>
        <v>350</v>
      </c>
      <c r="J127" s="237">
        <f>+IF(I127=0,"",'Ark1'!AG1835)</f>
        <v>4.2764487483856444</v>
      </c>
      <c r="K127" s="237"/>
      <c r="L127" s="237">
        <f>+IF(I127=0,"",'Ark1'!AH1835)</f>
        <v>8.2857142857142883</v>
      </c>
      <c r="M127" s="95"/>
      <c r="N127" s="502">
        <f>+'Ark1'!AI1835</f>
        <v>350</v>
      </c>
      <c r="O127" s="95"/>
      <c r="P127" s="32">
        <f>+IF(I127=0,"",'Ark1'!U1835)</f>
        <v>18.893142857142845</v>
      </c>
      <c r="Q127" s="95"/>
      <c r="R127" s="503">
        <f>+IF(N127=0,"",'Ark1'!AJ1835)</f>
        <v>105.86828571428578</v>
      </c>
      <c r="S127" s="95"/>
      <c r="T127" s="503">
        <f>+IF(N127=0,"",'Ark1'!AK1835)</f>
        <v>15.652345992057894</v>
      </c>
      <c r="U127" s="95"/>
      <c r="V127" s="238">
        <f>+IF(I127=0,"",'Ark1'!T1835)</f>
        <v>3.991428571428572</v>
      </c>
      <c r="W127" s="95"/>
      <c r="X127" s="239">
        <f>+IF(I127=0,"",'Ark1'!W1835)</f>
        <v>0</v>
      </c>
      <c r="Y127" s="239">
        <f>+IF(I127=0,"",'Ark1'!X1835)</f>
        <v>75.714285714285694</v>
      </c>
      <c r="Z127" s="239">
        <f>+IF(I127=0,"",'Ark1'!Y1835)</f>
        <v>14.571428571428577</v>
      </c>
      <c r="AA127" s="239">
        <f>+IF(I127=0,"",'Ark1'!Z1835)</f>
        <v>4.2344382467225108</v>
      </c>
      <c r="AB127" s="237">
        <f>+IF(I127=0,"",'Ark1'!AA1835)</f>
        <v>0</v>
      </c>
      <c r="AC127" s="238">
        <f>+IF(I127=0,"",'Ark1'!AC1835)</f>
        <v>0</v>
      </c>
      <c r="AD127" s="239">
        <f>+IF(I127=0,"",'Ark1'!AE1835)</f>
        <v>0</v>
      </c>
      <c r="AE127" s="237">
        <f t="shared" si="21"/>
        <v>3.7786285714285688</v>
      </c>
      <c r="AF127" s="237">
        <f t="shared" si="22"/>
        <v>1.7156862745098038</v>
      </c>
      <c r="AG127" s="216"/>
      <c r="AH127" s="240"/>
      <c r="AJ127" s="29"/>
      <c r="AK127" s="27"/>
      <c r="AL127" s="28"/>
      <c r="AM127" s="28"/>
      <c r="AN127" s="27"/>
      <c r="AO127" s="27"/>
      <c r="AP127" s="34"/>
      <c r="AQ127" s="34"/>
      <c r="AR127" s="34"/>
    </row>
    <row r="128" spans="1:61" ht="15.6">
      <c r="A128" s="216"/>
      <c r="B128" s="287">
        <f>+'Ark1'!C1836</f>
        <v>2024</v>
      </c>
      <c r="C128" s="236">
        <f>+'Ark1'!L1836</f>
        <v>5</v>
      </c>
      <c r="D128" s="236" t="str">
        <f>VLOOKUP(C128,Klasse!$C$11:$D$27,2)</f>
        <v>O</v>
      </c>
      <c r="E128" s="236">
        <f>+'Ark1'!H1836</f>
        <v>1</v>
      </c>
      <c r="F128" s="236">
        <f>+'Ark1'!J1836</f>
        <v>111</v>
      </c>
      <c r="G128" s="236" t="str">
        <f>VLOOKUP(F128,RNR!$A$1:$B$25,2)</f>
        <v>Forus</v>
      </c>
      <c r="H128" s="236">
        <f>+IF(I128=0,"",'Ark1'!Q1836)</f>
        <v>153</v>
      </c>
      <c r="I128" s="353">
        <f>+'Ark1'!R1836</f>
        <v>225</v>
      </c>
      <c r="J128" s="237">
        <f>+IF(I128=0,"",'Ark1'!AG1836)</f>
        <v>3.8597031994458737</v>
      </c>
      <c r="K128" s="237"/>
      <c r="L128" s="237">
        <f>+IF(I128=0,"",'Ark1'!AH1836)</f>
        <v>1.7777777777777779</v>
      </c>
      <c r="M128" s="95"/>
      <c r="N128" s="502">
        <f>+'Ark1'!AI1836</f>
        <v>224</v>
      </c>
      <c r="O128" s="95"/>
      <c r="P128" s="32">
        <f>+IF(I128=0,"",'Ark1'!U1836)</f>
        <v>19.589777777777776</v>
      </c>
      <c r="Q128" s="95"/>
      <c r="R128" s="503">
        <f>+IF(N128=0,"",'Ark1'!AJ1836)</f>
        <v>106.6955357142857</v>
      </c>
      <c r="S128" s="95"/>
      <c r="T128" s="503">
        <f>+IF(N128=0,"",'Ark1'!AK1836)</f>
        <v>15.954793642163196</v>
      </c>
      <c r="U128" s="95"/>
      <c r="V128" s="238">
        <f>+IF(I128=0,"",'Ark1'!T1836)</f>
        <v>3.6222222222222222</v>
      </c>
      <c r="W128" s="95"/>
      <c r="X128" s="239">
        <f>+IF(I128=0,"",'Ark1'!W1836)</f>
        <v>0</v>
      </c>
      <c r="Y128" s="239">
        <f>+IF(I128=0,"",'Ark1'!X1836)</f>
        <v>78.222222222222229</v>
      </c>
      <c r="Z128" s="239">
        <f>+IF(I128=0,"",'Ark1'!Y1836)</f>
        <v>18.666666666666671</v>
      </c>
      <c r="AA128" s="239">
        <f>+IF(I128=0,"",'Ark1'!Z1836)</f>
        <v>4.0797203002651106</v>
      </c>
      <c r="AB128" s="237">
        <f>+IF(I128=0,"",'Ark1'!AA1836)</f>
        <v>0</v>
      </c>
      <c r="AC128" s="238">
        <f>+IF(I128=0,"",'Ark1'!AC1836)</f>
        <v>0</v>
      </c>
      <c r="AD128" s="239">
        <f>+IF(I128=0,"",'Ark1'!AE1836)</f>
        <v>0</v>
      </c>
      <c r="AE128" s="237">
        <f t="shared" si="21"/>
        <v>3.9179555555555554</v>
      </c>
      <c r="AF128" s="237">
        <f t="shared" si="22"/>
        <v>1.4705882352941178</v>
      </c>
      <c r="AG128" s="216"/>
      <c r="AH128" s="241"/>
      <c r="AJ128" s="29"/>
      <c r="AK128" s="27"/>
      <c r="AL128" s="28"/>
      <c r="AM128" s="28"/>
      <c r="AN128" s="27"/>
      <c r="AO128" s="27"/>
      <c r="AP128" s="34"/>
      <c r="AQ128" s="34"/>
      <c r="AR128" s="34"/>
    </row>
    <row r="129" spans="1:43" ht="15.6">
      <c r="A129" s="216"/>
      <c r="B129" s="287">
        <f>+'Ark1'!C1837</f>
        <v>2024</v>
      </c>
      <c r="C129" s="236">
        <f>+'Ark1'!L1837</f>
        <v>5</v>
      </c>
      <c r="D129" s="236" t="str">
        <f>VLOOKUP(C129,Klasse!$C$11:$D$27,2)</f>
        <v>O</v>
      </c>
      <c r="E129" s="236">
        <f>+'Ark1'!H1837</f>
        <v>1</v>
      </c>
      <c r="F129" s="236">
        <f>+'Ark1'!J1837</f>
        <v>116</v>
      </c>
      <c r="G129" s="236" t="str">
        <f>VLOOKUP(F129,RNR!$A$1:$B$25,2)</f>
        <v>Sandeid</v>
      </c>
      <c r="H129" s="236">
        <f>+IF(I129=0,"",'Ark1'!Q1837)</f>
        <v>158</v>
      </c>
      <c r="I129" s="353">
        <f>+'Ark1'!R1837</f>
        <v>313</v>
      </c>
      <c r="J129" s="237">
        <f>+IF(I129=0,"",'Ark1'!AG1837)</f>
        <v>6.4614051418667664</v>
      </c>
      <c r="K129" s="237"/>
      <c r="L129" s="237">
        <f>+IF(I129=0,"",'Ark1'!AH1837)</f>
        <v>6.7092651757188495</v>
      </c>
      <c r="M129" s="95"/>
      <c r="N129" s="502">
        <f>+'Ark1'!AI1837</f>
        <v>307</v>
      </c>
      <c r="O129" s="95"/>
      <c r="P129" s="32">
        <f>+IF(I129=0,"",'Ark1'!U1837)</f>
        <v>16.055910543130995</v>
      </c>
      <c r="Q129" s="95"/>
      <c r="R129" s="503">
        <f>+IF(N129=0,"",'Ark1'!AJ1837)</f>
        <v>99.887622149837114</v>
      </c>
      <c r="S129" s="95"/>
      <c r="T129" s="503">
        <f>+IF(N129=0,"",'Ark1'!AK1837)</f>
        <v>15.64285846163887</v>
      </c>
      <c r="U129" s="95"/>
      <c r="V129" s="238">
        <f>+IF(I129=0,"",'Ark1'!T1837)</f>
        <v>4.7859424920127802</v>
      </c>
      <c r="W129" s="95"/>
      <c r="X129" s="239">
        <f>+IF(I129=0,"",'Ark1'!W1837)</f>
        <v>0.95846645367412131</v>
      </c>
      <c r="Y129" s="239">
        <f>+IF(I129=0,"",'Ark1'!X1837)</f>
        <v>41.214057507987214</v>
      </c>
      <c r="Z129" s="239">
        <f>+IF(I129=0,"",'Ark1'!Y1837)</f>
        <v>9.2651757188498394</v>
      </c>
      <c r="AA129" s="239">
        <f>+IF(I129=0,"",'Ark1'!Z1837)</f>
        <v>4.6149540115518528</v>
      </c>
      <c r="AB129" s="237">
        <f>+IF(I129=0,"",'Ark1'!AA1837)</f>
        <v>0</v>
      </c>
      <c r="AC129" s="238">
        <f>+IF(I129=0,"",'Ark1'!AC1837)</f>
        <v>0</v>
      </c>
      <c r="AD129" s="239">
        <f>+IF(I129=0,"",'Ark1'!AE1837)</f>
        <v>0</v>
      </c>
      <c r="AE129" s="237">
        <f t="shared" ref="AE129:AE149" si="23">IF(I129=0,"",P129/C129)</f>
        <v>3.2111821086261991</v>
      </c>
      <c r="AF129" s="237">
        <f t="shared" ref="AF129:AF149" si="24">IF(I129=0,"",I129/H129)</f>
        <v>1.981012658227848</v>
      </c>
      <c r="AG129" s="216"/>
      <c r="AH129" s="219"/>
      <c r="AJ129" s="29"/>
      <c r="AK129" s="27"/>
      <c r="AL129" s="243"/>
      <c r="AM129" s="28"/>
      <c r="AQ129" s="28"/>
    </row>
    <row r="130" spans="1:43" ht="15.6">
      <c r="A130" s="216"/>
      <c r="B130" s="287">
        <f>+'Ark1'!C1838</f>
        <v>2024</v>
      </c>
      <c r="C130" s="236">
        <f>+'Ark1'!L1838</f>
        <v>5</v>
      </c>
      <c r="D130" s="236" t="str">
        <f>VLOOKUP(C130,Klasse!$C$11:$D$27,2)</f>
        <v>O</v>
      </c>
      <c r="E130" s="236">
        <f>+'Ark1'!H1838</f>
        <v>2</v>
      </c>
      <c r="F130" s="236">
        <f>+'Ark1'!J1838</f>
        <v>117</v>
      </c>
      <c r="G130" s="236" t="str">
        <f>VLOOKUP(F130,RNR!$A$1:$B$25,2)</f>
        <v>Jæren</v>
      </c>
      <c r="H130" s="236">
        <f>+IF(I130=0,"",'Ark1'!Q1838)</f>
        <v>120</v>
      </c>
      <c r="I130" s="353">
        <f>+'Ark1'!R1838</f>
        <v>270</v>
      </c>
      <c r="J130" s="237">
        <f>+IF(I130=0,"",'Ark1'!AG1838)</f>
        <v>7.906699651285491</v>
      </c>
      <c r="K130" s="237"/>
      <c r="L130" s="237">
        <f>+IF(I130=0,"",'Ark1'!AH1838)</f>
        <v>9.2592592592592613</v>
      </c>
      <c r="M130" s="95"/>
      <c r="N130" s="502">
        <f>+'Ark1'!AI1838</f>
        <v>270</v>
      </c>
      <c r="O130" s="95"/>
      <c r="P130" s="32">
        <f>+IF(I130=0,"",'Ark1'!U1838)</f>
        <v>16.761851851851851</v>
      </c>
      <c r="Q130" s="95"/>
      <c r="R130" s="503">
        <f>+IF(N130=0,"",'Ark1'!AJ1838)</f>
        <v>101.85925925925922</v>
      </c>
      <c r="S130" s="95"/>
      <c r="T130" s="503">
        <f>+IF(N130=0,"",'Ark1'!AK1838)</f>
        <v>15.41948327909377</v>
      </c>
      <c r="U130" s="95"/>
      <c r="V130" s="238">
        <f>+IF(I130=0,"",'Ark1'!T1838)</f>
        <v>4.3629629629629632</v>
      </c>
      <c r="W130" s="95"/>
      <c r="X130" s="239">
        <f>+IF(I130=0,"",'Ark1'!W1838)</f>
        <v>0</v>
      </c>
      <c r="Y130" s="239">
        <f>+IF(I130=0,"",'Ark1'!X1838)</f>
        <v>47.037037037037031</v>
      </c>
      <c r="Z130" s="239">
        <f>+IF(I130=0,"",'Ark1'!Y1838)</f>
        <v>14.074074074074073</v>
      </c>
      <c r="AA130" s="239">
        <f>+IF(I130=0,"",'Ark1'!Z1838)</f>
        <v>4.9741320009864358</v>
      </c>
      <c r="AB130" s="237">
        <f>+IF(I130=0,"",'Ark1'!AA1838)</f>
        <v>0</v>
      </c>
      <c r="AC130" s="238">
        <f>+IF(I130=0,"",'Ark1'!AC1838)</f>
        <v>0</v>
      </c>
      <c r="AD130" s="239">
        <f>+IF(I130=0,"",'Ark1'!AE1838)</f>
        <v>0</v>
      </c>
      <c r="AE130" s="237">
        <f t="shared" si="23"/>
        <v>3.3523703703703704</v>
      </c>
      <c r="AF130" s="237">
        <f t="shared" si="24"/>
        <v>2.25</v>
      </c>
      <c r="AG130" s="216"/>
      <c r="AH130" s="219"/>
      <c r="AJ130" s="29"/>
      <c r="AK130" s="27"/>
      <c r="AL130" s="243"/>
      <c r="AM130" s="28"/>
      <c r="AQ130" s="28"/>
    </row>
    <row r="131" spans="1:43" ht="15.6">
      <c r="A131" s="216"/>
      <c r="B131" s="287">
        <f>+'Ark1'!C1839</f>
        <v>2024</v>
      </c>
      <c r="C131" s="236">
        <f>+'Ark1'!L1839</f>
        <v>5</v>
      </c>
      <c r="D131" s="236" t="str">
        <f>VLOOKUP(C131,Klasse!$C$11:$D$27,2)</f>
        <v>O</v>
      </c>
      <c r="E131" s="236">
        <f>+'Ark1'!H1839</f>
        <v>1</v>
      </c>
      <c r="F131" s="236">
        <f>+'Ark1'!J1839</f>
        <v>134</v>
      </c>
      <c r="G131" s="236" t="str">
        <f>VLOOKUP(F131,RNR!$A$1:$B$25,2)</f>
        <v>Førde</v>
      </c>
      <c r="H131" s="236">
        <f>+IF(I131=0,"",'Ark1'!Q1839)</f>
        <v>228</v>
      </c>
      <c r="I131" s="353">
        <f>+'Ark1'!R1839</f>
        <v>447</v>
      </c>
      <c r="J131" s="237">
        <f>+IF(I131=0,"",'Ark1'!AG1839)</f>
        <v>5.3873096058894063</v>
      </c>
      <c r="K131" s="237"/>
      <c r="L131" s="237">
        <f>+IF(I131=0,"",'Ark1'!AH1839)</f>
        <v>14.988814317673381</v>
      </c>
      <c r="M131" s="95"/>
      <c r="N131" s="502">
        <f>+'Ark1'!AI1839</f>
        <v>441</v>
      </c>
      <c r="O131" s="95"/>
      <c r="P131" s="32">
        <f>+IF(I131=0,"",'Ark1'!U1839)</f>
        <v>15.302237136465308</v>
      </c>
      <c r="Q131" s="95"/>
      <c r="R131" s="503">
        <f>+IF(N131=0,"",'Ark1'!AJ1839)</f>
        <v>98.965532879818639</v>
      </c>
      <c r="S131" s="95"/>
      <c r="T131" s="503">
        <f>+IF(N131=0,"",'Ark1'!AK1839)</f>
        <v>15.440602803730085</v>
      </c>
      <c r="U131" s="95"/>
      <c r="V131" s="238">
        <f>+IF(I131=0,"",'Ark1'!T1839)</f>
        <v>4.9060402684563762</v>
      </c>
      <c r="W131" s="95"/>
      <c r="X131" s="239">
        <f>+IF(I131=0,"",'Ark1'!W1839)</f>
        <v>0.44742729306487672</v>
      </c>
      <c r="Y131" s="239">
        <f>+IF(I131=0,"",'Ark1'!X1839)</f>
        <v>34.675615212527966</v>
      </c>
      <c r="Z131" s="239">
        <f>+IF(I131=0,"",'Ark1'!Y1839)</f>
        <v>5.8165548098434003</v>
      </c>
      <c r="AA131" s="239">
        <f>+IF(I131=0,"",'Ark1'!Z1839)</f>
        <v>4.0122178513813793</v>
      </c>
      <c r="AB131" s="237">
        <f>+IF(I131=0,"",'Ark1'!AA1839)</f>
        <v>0</v>
      </c>
      <c r="AC131" s="238">
        <f>+IF(I131=0,"",'Ark1'!AC1839)</f>
        <v>0</v>
      </c>
      <c r="AD131" s="239">
        <f>+IF(I131=0,"",'Ark1'!AE1839)</f>
        <v>0</v>
      </c>
      <c r="AE131" s="237">
        <f t="shared" si="23"/>
        <v>3.0604474272930617</v>
      </c>
      <c r="AF131" s="237">
        <f t="shared" si="24"/>
        <v>1.9605263157894737</v>
      </c>
      <c r="AG131" s="216"/>
      <c r="AH131" s="219"/>
      <c r="AJ131" s="29"/>
      <c r="AK131" s="27"/>
      <c r="AL131" s="243"/>
      <c r="AM131" s="28"/>
      <c r="AQ131" s="28"/>
    </row>
    <row r="132" spans="1:43" ht="15.6">
      <c r="A132" s="216"/>
      <c r="B132" s="287">
        <f>+'Ark1'!C1840</f>
        <v>2024</v>
      </c>
      <c r="C132" s="236">
        <f>+'Ark1'!L1840</f>
        <v>5</v>
      </c>
      <c r="D132" s="236" t="str">
        <f>VLOOKUP(C132,Klasse!$C$11:$D$27,2)</f>
        <v>O</v>
      </c>
      <c r="E132" s="236">
        <f>+'Ark1'!H1840</f>
        <v>2</v>
      </c>
      <c r="F132" s="236">
        <f>+'Ark1'!J1840</f>
        <v>141</v>
      </c>
      <c r="G132" s="236" t="str">
        <f>VLOOKUP(F132,RNR!$A$1:$B$25,2)</f>
        <v>Ølen</v>
      </c>
      <c r="H132" s="236">
        <f>+IF(I132=0,"",'Ark1'!Q1840)</f>
        <v>297</v>
      </c>
      <c r="I132" s="353">
        <f>+'Ark1'!R1840</f>
        <v>839</v>
      </c>
      <c r="J132" s="237">
        <f>+IF(I132=0,"",'Ark1'!AG1840)</f>
        <v>10.537344180426336</v>
      </c>
      <c r="K132" s="237"/>
      <c r="L132" s="237">
        <f>+IF(I132=0,"",'Ark1'!AH1840)</f>
        <v>7.3897497020262204</v>
      </c>
      <c r="M132" s="95"/>
      <c r="N132" s="502">
        <f>+'Ark1'!AI1840</f>
        <v>835</v>
      </c>
      <c r="O132" s="95"/>
      <c r="P132" s="32">
        <f>+IF(I132=0,"",'Ark1'!U1840)</f>
        <v>14.229320619785462</v>
      </c>
      <c r="Q132" s="95"/>
      <c r="R132" s="503">
        <f>+IF(N132=0,"",'Ark1'!AJ1840)</f>
        <v>97.561197604790365</v>
      </c>
      <c r="S132" s="95"/>
      <c r="T132" s="503">
        <f>+IF(N132=0,"",'Ark1'!AK1840)</f>
        <v>15.097464859178304</v>
      </c>
      <c r="U132" s="95"/>
      <c r="V132" s="238">
        <f>+IF(I132=0,"",'Ark1'!T1840)</f>
        <v>5.1525625744934445</v>
      </c>
      <c r="W132" s="95"/>
      <c r="X132" s="239">
        <f>+IF(I132=0,"",'Ark1'!W1840)</f>
        <v>0</v>
      </c>
      <c r="Y132" s="239">
        <f>+IF(I132=0,"",'Ark1'!X1840)</f>
        <v>22.169249106078674</v>
      </c>
      <c r="Z132" s="239">
        <f>+IF(I132=0,"",'Ark1'!Y1840)</f>
        <v>2.383790226460071</v>
      </c>
      <c r="AA132" s="239">
        <f>+IF(I132=0,"",'Ark1'!Z1840)</f>
        <v>3.3186687439582347</v>
      </c>
      <c r="AB132" s="237">
        <f>+IF(I132=0,"",'Ark1'!AA1840)</f>
        <v>0</v>
      </c>
      <c r="AC132" s="238">
        <f>+IF(I132=0,"",'Ark1'!AC1840)</f>
        <v>0</v>
      </c>
      <c r="AD132" s="239">
        <f>+IF(I132=0,"",'Ark1'!AE1840)</f>
        <v>0</v>
      </c>
      <c r="AE132" s="237">
        <f t="shared" si="23"/>
        <v>2.8458641239570923</v>
      </c>
      <c r="AF132" s="237">
        <f t="shared" si="24"/>
        <v>2.8249158249158248</v>
      </c>
      <c r="AG132" s="216"/>
      <c r="AH132" s="219"/>
      <c r="AJ132" s="29"/>
      <c r="AK132" s="27"/>
      <c r="AL132" s="243"/>
      <c r="AM132" s="28"/>
      <c r="AQ132" s="28"/>
    </row>
    <row r="133" spans="1:43" ht="15.6">
      <c r="A133" s="216"/>
      <c r="B133" s="287">
        <f>+'Ark1'!C1841</f>
        <v>2024</v>
      </c>
      <c r="C133" s="236">
        <f>+'Ark1'!L1841</f>
        <v>5</v>
      </c>
      <c r="D133" s="236" t="str">
        <f>VLOOKUP(C133,Klasse!$C$11:$D$27,2)</f>
        <v>O</v>
      </c>
      <c r="E133" s="236">
        <f>+'Ark1'!H1841</f>
        <v>2</v>
      </c>
      <c r="F133" s="236">
        <f>+'Ark1'!J1841</f>
        <v>143</v>
      </c>
      <c r="G133" s="236" t="str">
        <f>VLOOKUP(F133,RNR!$A$1:$B$25,2)</f>
        <v>Nordfjord</v>
      </c>
      <c r="H133" s="236" t="str">
        <f>+IF(I133=0,"",'Ark1'!Q1841)</f>
        <v/>
      </c>
      <c r="I133" s="353">
        <f>+'Ark1'!R1841</f>
        <v>0</v>
      </c>
      <c r="J133" s="237" t="str">
        <f>+IF(I133=0,"",'Ark1'!AG1841)</f>
        <v/>
      </c>
      <c r="K133" s="237"/>
      <c r="L133" s="237" t="str">
        <f>+IF(I133=0,"",'Ark1'!AH1841)</f>
        <v/>
      </c>
      <c r="M133" s="95"/>
      <c r="N133" s="502">
        <f>+'Ark1'!AI1841</f>
        <v>0</v>
      </c>
      <c r="O133" s="95"/>
      <c r="P133" s="32" t="str">
        <f>+IF(I133=0,"",'Ark1'!U1841)</f>
        <v/>
      </c>
      <c r="Q133" s="95"/>
      <c r="R133" s="503" t="str">
        <f>+IF(N133=0,"",'Ark1'!AJ1841)</f>
        <v/>
      </c>
      <c r="S133" s="95"/>
      <c r="T133" s="503" t="str">
        <f>+IF(N133=0,"",'Ark1'!AK1841)</f>
        <v/>
      </c>
      <c r="U133" s="95"/>
      <c r="V133" s="238" t="str">
        <f>+IF(I133=0,"",'Ark1'!T1841)</f>
        <v/>
      </c>
      <c r="W133" s="95"/>
      <c r="X133" s="239" t="str">
        <f>+IF(I133=0,"",'Ark1'!W1841)</f>
        <v/>
      </c>
      <c r="Y133" s="239" t="str">
        <f>+IF(I133=0,"",'Ark1'!X1841)</f>
        <v/>
      </c>
      <c r="Z133" s="239" t="str">
        <f>+IF(I133=0,"",'Ark1'!Y1841)</f>
        <v/>
      </c>
      <c r="AA133" s="239" t="str">
        <f>+IF(I133=0,"",'Ark1'!Z1841)</f>
        <v/>
      </c>
      <c r="AB133" s="237" t="str">
        <f>+IF(I133=0,"",'Ark1'!AA1841)</f>
        <v/>
      </c>
      <c r="AC133" s="238" t="str">
        <f>+IF(I133=0,"",'Ark1'!AC1841)</f>
        <v/>
      </c>
      <c r="AD133" s="239" t="str">
        <f>+IF(I133=0,"",'Ark1'!AE1841)</f>
        <v/>
      </c>
      <c r="AE133" s="237" t="str">
        <f t="shared" si="23"/>
        <v/>
      </c>
      <c r="AF133" s="237" t="str">
        <f t="shared" si="24"/>
        <v/>
      </c>
      <c r="AG133" s="216"/>
      <c r="AH133" s="219"/>
      <c r="AJ133" s="29"/>
      <c r="AK133" s="27"/>
      <c r="AL133" s="243"/>
      <c r="AM133" s="28"/>
      <c r="AQ133" s="28"/>
    </row>
    <row r="134" spans="1:43" ht="15.6">
      <c r="A134" s="216"/>
      <c r="B134" s="287">
        <f>+'Ark1'!C1842</f>
        <v>2024</v>
      </c>
      <c r="C134" s="236">
        <f>+'Ark1'!L1842</f>
        <v>5</v>
      </c>
      <c r="D134" s="236" t="str">
        <f>VLOOKUP(C134,Klasse!$C$11:$D$27,2)</f>
        <v>O</v>
      </c>
      <c r="E134" s="236">
        <f>+'Ark1'!H1842</f>
        <v>2</v>
      </c>
      <c r="F134" s="236">
        <f>+'Ark1'!J1842</f>
        <v>147</v>
      </c>
      <c r="G134" s="236" t="str">
        <f>VLOOKUP(F134,RNR!$A$1:$B$25,2)</f>
        <v>Midt-Norge</v>
      </c>
      <c r="H134" s="236">
        <f>+IF(I134=0,"",'Ark1'!Q1842)</f>
        <v>31</v>
      </c>
      <c r="I134" s="353">
        <f>+'Ark1'!R1842</f>
        <v>137</v>
      </c>
      <c r="J134" s="237">
        <f>+IF(I134=0,"",'Ark1'!AG1842)</f>
        <v>11.056707648397062</v>
      </c>
      <c r="K134" s="237"/>
      <c r="L134" s="237">
        <f>+IF(I134=0,"",'Ark1'!AH1842)</f>
        <v>42.335766423357661</v>
      </c>
      <c r="M134" s="95"/>
      <c r="N134" s="502">
        <f>+'Ark1'!AI1842</f>
        <v>137</v>
      </c>
      <c r="O134" s="95"/>
      <c r="P134" s="32">
        <f>+IF(I134=0,"",'Ark1'!U1842)</f>
        <v>13.516058394160584</v>
      </c>
      <c r="Q134" s="95"/>
      <c r="R134" s="503">
        <f>+IF(N134=0,"",'Ark1'!AJ1842)</f>
        <v>95.679562043795613</v>
      </c>
      <c r="S134" s="95"/>
      <c r="T134" s="503">
        <f>+IF(N134=0,"",'Ark1'!AK1842)</f>
        <v>15.208429515356981</v>
      </c>
      <c r="U134" s="95"/>
      <c r="V134" s="238">
        <f>+IF(I134=0,"",'Ark1'!T1842)</f>
        <v>5.445255474452555</v>
      </c>
      <c r="W134" s="95"/>
      <c r="X134" s="239">
        <f>+IF(I134=0,"",'Ark1'!W1842)</f>
        <v>0</v>
      </c>
      <c r="Y134" s="239">
        <f>+IF(I134=0,"",'Ark1'!X1842)</f>
        <v>16.058394160583941</v>
      </c>
      <c r="Z134" s="239">
        <f>+IF(I134=0,"",'Ark1'!Y1842)</f>
        <v>2.1897810218978111</v>
      </c>
      <c r="AA134" s="239">
        <f>+IF(I134=0,"",'Ark1'!Z1842)</f>
        <v>3.1440416031645557</v>
      </c>
      <c r="AB134" s="237">
        <f>+IF(I134=0,"",'Ark1'!AA1842)</f>
        <v>0</v>
      </c>
      <c r="AC134" s="238">
        <f>+IF(I134=0,"",'Ark1'!AC1842)</f>
        <v>0</v>
      </c>
      <c r="AD134" s="239">
        <f>+IF(I134=0,"",'Ark1'!AE1842)</f>
        <v>0</v>
      </c>
      <c r="AE134" s="237">
        <f t="shared" si="23"/>
        <v>2.7032116788321168</v>
      </c>
      <c r="AF134" s="237">
        <f t="shared" si="24"/>
        <v>4.419354838709677</v>
      </c>
      <c r="AG134" s="216"/>
      <c r="AH134" s="219"/>
      <c r="AJ134" s="29"/>
      <c r="AK134" s="27"/>
      <c r="AL134" s="243"/>
      <c r="AM134" s="28"/>
      <c r="AQ134" s="28"/>
    </row>
    <row r="135" spans="1:43" ht="15.6">
      <c r="A135" s="216"/>
      <c r="B135" s="287">
        <f>+'Ark1'!C1843</f>
        <v>2024</v>
      </c>
      <c r="C135" s="236">
        <f>+'Ark1'!L1843</f>
        <v>5</v>
      </c>
      <c r="D135" s="236" t="str">
        <f>VLOOKUP(C135,Klasse!$C$11:$D$27,2)</f>
        <v>O</v>
      </c>
      <c r="E135" s="236">
        <f>+'Ark1'!H1843</f>
        <v>1</v>
      </c>
      <c r="F135" s="236">
        <f>+'Ark1'!J1843</f>
        <v>155</v>
      </c>
      <c r="G135" s="236" t="str">
        <f>VLOOKUP(F135,RNR!$A$1:$B$25,2)</f>
        <v>Målselv</v>
      </c>
      <c r="H135" s="236">
        <f>+IF(I135=0,"",'Ark1'!Q1843)</f>
        <v>65</v>
      </c>
      <c r="I135" s="353">
        <f>+'Ark1'!R1843</f>
        <v>135</v>
      </c>
      <c r="J135" s="237">
        <f>+IF(I135=0,"",'Ark1'!AG1843)</f>
        <v>3.8602143167226446</v>
      </c>
      <c r="K135" s="237"/>
      <c r="L135" s="237">
        <f>+IF(I135=0,"",'Ark1'!AH1843)</f>
        <v>13.333333333333337</v>
      </c>
      <c r="M135" s="95"/>
      <c r="N135" s="502">
        <f>+'Ark1'!AI1843</f>
        <v>135</v>
      </c>
      <c r="O135" s="95"/>
      <c r="P135" s="32">
        <f>+IF(I135=0,"",'Ark1'!U1843)</f>
        <v>17.520740740740724</v>
      </c>
      <c r="Q135" s="95"/>
      <c r="R135" s="503">
        <f>+IF(N135=0,"",'Ark1'!AJ1843)</f>
        <v>102.64962962962964</v>
      </c>
      <c r="S135" s="95"/>
      <c r="T135" s="503">
        <f>+IF(N135=0,"",'Ark1'!AK1843)</f>
        <v>15.744070242751205</v>
      </c>
      <c r="U135" s="95"/>
      <c r="V135" s="238">
        <f>+IF(I135=0,"",'Ark1'!T1843)</f>
        <v>4.1333333333333346</v>
      </c>
      <c r="W135" s="95"/>
      <c r="X135" s="239">
        <f>+IF(I135=0,"",'Ark1'!W1843)</f>
        <v>0</v>
      </c>
      <c r="Y135" s="239">
        <f>+IF(I135=0,"",'Ark1'!X1843)</f>
        <v>55.555555555555557</v>
      </c>
      <c r="Z135" s="239">
        <f>+IF(I135=0,"",'Ark1'!Y1843)</f>
        <v>16.296296296296294</v>
      </c>
      <c r="AA135" s="239">
        <f>+IF(I135=0,"",'Ark1'!Z1843)</f>
        <v>4.9868433761960738</v>
      </c>
      <c r="AB135" s="237">
        <f>+IF(I135=0,"",'Ark1'!AA1843)</f>
        <v>0</v>
      </c>
      <c r="AC135" s="238">
        <f>+IF(I135=0,"",'Ark1'!AC1843)</f>
        <v>0</v>
      </c>
      <c r="AD135" s="239">
        <f>+IF(I135=0,"",'Ark1'!AE1843)</f>
        <v>0</v>
      </c>
      <c r="AE135" s="237">
        <f t="shared" si="23"/>
        <v>3.5041481481481447</v>
      </c>
      <c r="AF135" s="237">
        <f t="shared" si="24"/>
        <v>2.0769230769230771</v>
      </c>
      <c r="AG135" s="216"/>
      <c r="AH135" s="219"/>
      <c r="AJ135" s="29"/>
      <c r="AK135" s="27"/>
      <c r="AL135" s="243"/>
      <c r="AM135" s="28"/>
      <c r="AQ135" s="28"/>
    </row>
    <row r="136" spans="1:43" ht="15.6">
      <c r="A136" s="216"/>
      <c r="B136" s="287">
        <f>+'Ark1'!C1844</f>
        <v>2024</v>
      </c>
      <c r="C136" s="236">
        <f>+'Ark1'!L1844</f>
        <v>5</v>
      </c>
      <c r="D136" s="236" t="str">
        <f>VLOOKUP(C136,Klasse!$C$11:$D$27,2)</f>
        <v>O</v>
      </c>
      <c r="E136" s="236">
        <f>+'Ark1'!H1844</f>
        <v>2</v>
      </c>
      <c r="F136" s="236">
        <f>+'Ark1'!J1844</f>
        <v>160</v>
      </c>
      <c r="G136" s="236" t="str">
        <f>VLOOKUP(F136,RNR!$A$1:$B$25,2)</f>
        <v>Oslo</v>
      </c>
      <c r="H136" s="236">
        <f>+IF(I136=0,"",'Ark1'!Q1844)</f>
        <v>69</v>
      </c>
      <c r="I136" s="353">
        <f>+'Ark1'!R1844</f>
        <v>127</v>
      </c>
      <c r="J136" s="237">
        <f>+IF(I136=0,"",'Ark1'!AG1844)</f>
        <v>5.4660826567804639</v>
      </c>
      <c r="K136" s="237"/>
      <c r="L136" s="237">
        <f>+IF(I136=0,"",'Ark1'!AH1844)</f>
        <v>7.0866141732283436</v>
      </c>
      <c r="M136" s="95"/>
      <c r="N136" s="502">
        <f>+'Ark1'!AI1844</f>
        <v>127</v>
      </c>
      <c r="O136" s="95"/>
      <c r="P136" s="32">
        <f>+IF(I136=0,"",'Ark1'!U1844)</f>
        <v>17.913385826771659</v>
      </c>
      <c r="Q136" s="95"/>
      <c r="R136" s="503">
        <f>+IF(N136=0,"",'Ark1'!AJ1844)</f>
        <v>104.50078740157484</v>
      </c>
      <c r="S136" s="95"/>
      <c r="T136" s="503">
        <f>+IF(N136=0,"",'Ark1'!AK1844)</f>
        <v>15.487619417098475</v>
      </c>
      <c r="U136" s="95"/>
      <c r="V136" s="238">
        <f>+IF(I136=0,"",'Ark1'!T1844)</f>
        <v>4.3622047244094491</v>
      </c>
      <c r="W136" s="95"/>
      <c r="X136" s="239">
        <f>+IF(I136=0,"",'Ark1'!W1844)</f>
        <v>0</v>
      </c>
      <c r="Y136" s="239">
        <f>+IF(I136=0,"",'Ark1'!X1844)</f>
        <v>65.354330708661436</v>
      </c>
      <c r="Z136" s="239">
        <f>+IF(I136=0,"",'Ark1'!Y1844)</f>
        <v>9.4488188976377945</v>
      </c>
      <c r="AA136" s="239">
        <f>+IF(I136=0,"",'Ark1'!Z1844)</f>
        <v>3.7829572693240272</v>
      </c>
      <c r="AB136" s="237">
        <f>+IF(I136=0,"",'Ark1'!AA1844)</f>
        <v>0</v>
      </c>
      <c r="AC136" s="238">
        <f>+IF(I136=0,"",'Ark1'!AC1844)</f>
        <v>0</v>
      </c>
      <c r="AD136" s="239">
        <f>+IF(I136=0,"",'Ark1'!AE1844)</f>
        <v>0</v>
      </c>
      <c r="AE136" s="237">
        <f t="shared" si="23"/>
        <v>3.5826771653543319</v>
      </c>
      <c r="AF136" s="237">
        <f t="shared" si="24"/>
        <v>1.8405797101449275</v>
      </c>
      <c r="AG136" s="216"/>
      <c r="AH136" s="219"/>
      <c r="AJ136" s="29"/>
      <c r="AK136" s="27"/>
      <c r="AL136" s="243"/>
      <c r="AM136" s="28"/>
      <c r="AQ136" s="28"/>
    </row>
    <row r="137" spans="1:43" ht="15.6">
      <c r="A137" s="216"/>
      <c r="B137" s="287">
        <f>+'Ark1'!C1845</f>
        <v>2024</v>
      </c>
      <c r="C137" s="236">
        <f>+'Ark1'!L1845</f>
        <v>5</v>
      </c>
      <c r="D137" s="236" t="str">
        <f>VLOOKUP(C137,Klasse!$C$11:$D$27,2)</f>
        <v>O</v>
      </c>
      <c r="E137" s="236">
        <f>+'Ark1'!H1845</f>
        <v>1</v>
      </c>
      <c r="F137" s="236">
        <f>+'Ark1'!J1845</f>
        <v>171</v>
      </c>
      <c r="G137" s="236" t="str">
        <f>VLOOKUP(F137,RNR!$A$1:$B$25,2)</f>
        <v>Prima</v>
      </c>
      <c r="H137" s="236">
        <f>+IF(I137=0,"",'Ark1'!Q1845)</f>
        <v>17</v>
      </c>
      <c r="I137" s="353">
        <f>+'Ark1'!R1845</f>
        <v>24</v>
      </c>
      <c r="J137" s="237">
        <f>+IF(I137=0,"",'Ark1'!AG1845)</f>
        <v>2.3494473181620581</v>
      </c>
      <c r="K137" s="237"/>
      <c r="L137" s="237">
        <f>+IF(I137=0,"",'Ark1'!AH1845)</f>
        <v>0</v>
      </c>
      <c r="M137" s="95"/>
      <c r="N137" s="502">
        <f>+'Ark1'!AI1845</f>
        <v>24</v>
      </c>
      <c r="O137" s="95"/>
      <c r="P137" s="32">
        <f>+IF(I137=0,"",'Ark1'!U1845)</f>
        <v>20.041666666666671</v>
      </c>
      <c r="Q137" s="95"/>
      <c r="R137" s="503">
        <f>+IF(N137=0,"",'Ark1'!AJ1845)</f>
        <v>108.91249999999998</v>
      </c>
      <c r="S137" s="95"/>
      <c r="T137" s="503">
        <f>+IF(N137=0,"",'Ark1'!AK1845)</f>
        <v>15.324765959066116</v>
      </c>
      <c r="U137" s="95"/>
      <c r="V137" s="238">
        <f>+IF(I137=0,"",'Ark1'!T1845)</f>
        <v>4</v>
      </c>
      <c r="W137" s="95"/>
      <c r="X137" s="239">
        <f>+IF(I137=0,"",'Ark1'!W1845)</f>
        <v>0</v>
      </c>
      <c r="Y137" s="239">
        <f>+IF(I137=0,"",'Ark1'!X1845)</f>
        <v>83.333333333333314</v>
      </c>
      <c r="Z137" s="239">
        <f>+IF(I137=0,"",'Ark1'!Y1845)</f>
        <v>16.666666666666671</v>
      </c>
      <c r="AA137" s="239">
        <f>+IF(I137=0,"",'Ark1'!Z1845)</f>
        <v>3.9005252495301246</v>
      </c>
      <c r="AB137" s="237">
        <f>+IF(I137=0,"",'Ark1'!AA1845)</f>
        <v>0</v>
      </c>
      <c r="AC137" s="238">
        <f>+IF(I137=0,"",'Ark1'!AC1845)</f>
        <v>0</v>
      </c>
      <c r="AD137" s="239">
        <f>+IF(I137=0,"",'Ark1'!AE1845)</f>
        <v>0</v>
      </c>
      <c r="AE137" s="237">
        <f t="shared" si="23"/>
        <v>4.0083333333333346</v>
      </c>
      <c r="AF137" s="237">
        <f t="shared" si="24"/>
        <v>1.411764705882353</v>
      </c>
      <c r="AG137" s="216"/>
      <c r="AH137" s="219"/>
      <c r="AJ137" s="29"/>
      <c r="AK137" s="27"/>
      <c r="AL137" s="243"/>
      <c r="AM137" s="28"/>
      <c r="AQ137" s="28"/>
    </row>
    <row r="138" spans="1:43" ht="15.6">
      <c r="A138" s="216"/>
      <c r="B138" s="287">
        <f>+'Ark1'!C1846</f>
        <v>2024</v>
      </c>
      <c r="C138" s="236">
        <f>+'Ark1'!L1846</f>
        <v>5</v>
      </c>
      <c r="D138" s="236" t="str">
        <f>VLOOKUP(C138,Klasse!$C$11:$D$27,2)</f>
        <v>O</v>
      </c>
      <c r="E138" s="236">
        <f>+'Ark1'!H1846</f>
        <v>2</v>
      </c>
      <c r="F138" s="236">
        <f>+'Ark1'!J1846</f>
        <v>175</v>
      </c>
      <c r="G138" s="236" t="str">
        <f>VLOOKUP(F138,RNR!$A$1:$B$25,2)</f>
        <v>Ole Ringdal</v>
      </c>
      <c r="H138" s="236">
        <f>+IF(I138=0,"",'Ark1'!Q1846)</f>
        <v>44</v>
      </c>
      <c r="I138" s="353">
        <f>+'Ark1'!R1846</f>
        <v>79</v>
      </c>
      <c r="J138" s="237">
        <f>+IF(I138=0,"",'Ark1'!AG1846)</f>
        <v>5.7547497683039852</v>
      </c>
      <c r="K138" s="237"/>
      <c r="L138" s="237">
        <f>+IF(I138=0,"",'Ark1'!AH1846)</f>
        <v>8.8607594936708818</v>
      </c>
      <c r="M138" s="95"/>
      <c r="N138" s="502">
        <f>+'Ark1'!AI1846</f>
        <v>73</v>
      </c>
      <c r="O138" s="95"/>
      <c r="P138" s="32">
        <f>+IF(I138=0,"",'Ark1'!U1846)</f>
        <v>15.09113924050634</v>
      </c>
      <c r="Q138" s="95"/>
      <c r="R138" s="503">
        <f>+IF(N138=0,"",'Ark1'!AJ1846)</f>
        <v>99.028767123287679</v>
      </c>
      <c r="S138" s="95"/>
      <c r="T138" s="503">
        <f>+IF(N138=0,"",'Ark1'!AK1846)</f>
        <v>15.468977888511413</v>
      </c>
      <c r="U138" s="95"/>
      <c r="V138" s="238">
        <f>+IF(I138=0,"",'Ark1'!T1846)</f>
        <v>4.5063291139240489</v>
      </c>
      <c r="W138" s="95"/>
      <c r="X138" s="239">
        <f>+IF(I138=0,"",'Ark1'!W1846)</f>
        <v>0</v>
      </c>
      <c r="Y138" s="239">
        <f>+IF(I138=0,"",'Ark1'!X1846)</f>
        <v>31.645569620253177</v>
      </c>
      <c r="Z138" s="239">
        <f>+IF(I138=0,"",'Ark1'!Y1846)</f>
        <v>7.5949367088607556</v>
      </c>
      <c r="AA138" s="239">
        <f>+IF(I138=0,"",'Ark1'!Z1846)</f>
        <v>4.1152138192419994</v>
      </c>
      <c r="AB138" s="237">
        <f>+IF(I138=0,"",'Ark1'!AA1846)</f>
        <v>0</v>
      </c>
      <c r="AC138" s="238">
        <f>+IF(I138=0,"",'Ark1'!AC1846)</f>
        <v>0</v>
      </c>
      <c r="AD138" s="239">
        <f>+IF(I138=0,"",'Ark1'!AE1846)</f>
        <v>0</v>
      </c>
      <c r="AE138" s="237">
        <f t="shared" si="23"/>
        <v>3.0182278481012679</v>
      </c>
      <c r="AF138" s="237">
        <f t="shared" si="24"/>
        <v>1.7954545454545454</v>
      </c>
      <c r="AG138" s="216"/>
      <c r="AH138" s="219"/>
      <c r="AJ138" s="29"/>
      <c r="AK138" s="27"/>
      <c r="AL138" s="243"/>
      <c r="AM138" s="28"/>
      <c r="AQ138" s="28"/>
    </row>
    <row r="139" spans="1:43" ht="15.6">
      <c r="A139" s="216"/>
      <c r="B139" s="287">
        <f>+'Ark1'!C1847</f>
        <v>2024</v>
      </c>
      <c r="C139" s="236">
        <f>+'Ark1'!L1847</f>
        <v>5</v>
      </c>
      <c r="D139" s="236" t="str">
        <f>VLOOKUP(C139,Klasse!$C$11:$D$27,2)</f>
        <v>O</v>
      </c>
      <c r="E139" s="236">
        <f>+'Ark1'!H1847</f>
        <v>2</v>
      </c>
      <c r="F139" s="236">
        <f>+'Ark1'!J1847</f>
        <v>177</v>
      </c>
      <c r="G139" s="236" t="str">
        <f>VLOOKUP(F139,RNR!$A$1:$B$25,2)</f>
        <v>Slakthuset</v>
      </c>
      <c r="H139" s="236">
        <f>+IF(I139=0,"",'Ark1'!Q1847)</f>
        <v>50</v>
      </c>
      <c r="I139" s="353">
        <f>+'Ark1'!R1847</f>
        <v>99</v>
      </c>
      <c r="J139" s="237">
        <f>+IF(I139=0,"",'Ark1'!AG1847)</f>
        <v>5.4219684985212195</v>
      </c>
      <c r="K139" s="237"/>
      <c r="L139" s="237">
        <f>+IF(I139=0,"",'Ark1'!AH1847)</f>
        <v>7.0707070707070701</v>
      </c>
      <c r="M139" s="95"/>
      <c r="N139" s="502">
        <f>+'Ark1'!AI1847</f>
        <v>99</v>
      </c>
      <c r="O139" s="95"/>
      <c r="P139" s="32">
        <f>+IF(I139=0,"",'Ark1'!U1847)</f>
        <v>15.925252525252525</v>
      </c>
      <c r="Q139" s="95"/>
      <c r="R139" s="503">
        <f>+IF(N139=0,"",'Ark1'!AJ1847)</f>
        <v>101.32020202020202</v>
      </c>
      <c r="S139" s="95"/>
      <c r="T139" s="503">
        <f>+IF(N139=0,"",'Ark1'!AK1847)</f>
        <v>15.166111047127684</v>
      </c>
      <c r="U139" s="95"/>
      <c r="V139" s="238">
        <f>+IF(I139=0,"",'Ark1'!T1847)</f>
        <v>5.0505050505050511</v>
      </c>
      <c r="W139" s="95"/>
      <c r="X139" s="239">
        <f>+IF(I139=0,"",'Ark1'!W1847)</f>
        <v>0</v>
      </c>
      <c r="Y139" s="239">
        <f>+IF(I139=0,"",'Ark1'!X1847)</f>
        <v>50.505050505050512</v>
      </c>
      <c r="Z139" s="239">
        <f>+IF(I139=0,"",'Ark1'!Y1847)</f>
        <v>1.0101010101010102</v>
      </c>
      <c r="AA139" s="239">
        <f>+IF(I139=0,"",'Ark1'!Z1847)</f>
        <v>2.8652337304607967</v>
      </c>
      <c r="AB139" s="237">
        <f>+IF(I139=0,"",'Ark1'!AA1847)</f>
        <v>0</v>
      </c>
      <c r="AC139" s="238">
        <f>+IF(I139=0,"",'Ark1'!AC1847)</f>
        <v>0</v>
      </c>
      <c r="AD139" s="239">
        <f>+IF(I139=0,"",'Ark1'!AE1847)</f>
        <v>0</v>
      </c>
      <c r="AE139" s="237">
        <f t="shared" si="23"/>
        <v>3.1850505050505049</v>
      </c>
      <c r="AF139" s="237">
        <f t="shared" si="24"/>
        <v>1.98</v>
      </c>
      <c r="AG139" s="216"/>
      <c r="AH139" s="219"/>
      <c r="AJ139" s="29"/>
      <c r="AK139" s="27"/>
      <c r="AL139" s="243"/>
      <c r="AM139" s="28"/>
      <c r="AQ139" s="28"/>
    </row>
    <row r="140" spans="1:43" ht="15.6">
      <c r="A140" s="216"/>
      <c r="B140" s="287">
        <f>+'Ark1'!C1848</f>
        <v>2024</v>
      </c>
      <c r="C140" s="236">
        <f>+'Ark1'!L1848</f>
        <v>5</v>
      </c>
      <c r="D140" s="236" t="str">
        <f>VLOOKUP(C140,Klasse!$C$11:$D$27,2)</f>
        <v>O</v>
      </c>
      <c r="E140" s="236">
        <f>+'Ark1'!H1848</f>
        <v>2</v>
      </c>
      <c r="F140" s="236">
        <f>+'Ark1'!J1848</f>
        <v>178</v>
      </c>
      <c r="G140" s="236" t="str">
        <f>VLOOKUP(F140,RNR!$A$1:$B$25,2)</f>
        <v>Røros</v>
      </c>
      <c r="H140" s="236">
        <f>+IF(I140=0,"",'Ark1'!Q1848)</f>
        <v>15</v>
      </c>
      <c r="I140" s="353">
        <f>+'Ark1'!R1848</f>
        <v>24</v>
      </c>
      <c r="J140" s="237">
        <f>+IF(I140=0,"",'Ark1'!AG1848)</f>
        <v>2.5387446784236718</v>
      </c>
      <c r="K140" s="237"/>
      <c r="L140" s="237">
        <f>+IF(I140=0,"",'Ark1'!AH1848)</f>
        <v>37.5</v>
      </c>
      <c r="M140" s="95"/>
      <c r="N140" s="502">
        <f>+'Ark1'!AI1848</f>
        <v>24</v>
      </c>
      <c r="O140" s="95"/>
      <c r="P140" s="32">
        <f>+IF(I140=0,"",'Ark1'!U1848)</f>
        <v>17.616666666666671</v>
      </c>
      <c r="Q140" s="95"/>
      <c r="R140" s="503">
        <f>+IF(N140=0,"",'Ark1'!AJ1848)</f>
        <v>104.05</v>
      </c>
      <c r="S140" s="95"/>
      <c r="T140" s="503">
        <f>+IF(N140=0,"",'Ark1'!AK1848)</f>
        <v>14.513241584508853</v>
      </c>
      <c r="U140" s="95"/>
      <c r="V140" s="238">
        <f>+IF(I140=0,"",'Ark1'!T1848)</f>
        <v>3.7916666666666656</v>
      </c>
      <c r="W140" s="95"/>
      <c r="X140" s="239">
        <f>+IF(I140=0,"",'Ark1'!W1848)</f>
        <v>0</v>
      </c>
      <c r="Y140" s="239">
        <f>+IF(I140=0,"",'Ark1'!X1848)</f>
        <v>58.33333333333335</v>
      </c>
      <c r="Z140" s="239">
        <f>+IF(I140=0,"",'Ark1'!Y1848)</f>
        <v>12.5</v>
      </c>
      <c r="AA140" s="239">
        <f>+IF(I140=0,"",'Ark1'!Z1848)</f>
        <v>6.2905131392880449</v>
      </c>
      <c r="AB140" s="237">
        <f>+IF(I140=0,"",'Ark1'!AA1848)</f>
        <v>0</v>
      </c>
      <c r="AC140" s="238">
        <f>+IF(I140=0,"",'Ark1'!AC1848)</f>
        <v>0</v>
      </c>
      <c r="AD140" s="239">
        <f>+IF(I140=0,"",'Ark1'!AE1848)</f>
        <v>0</v>
      </c>
      <c r="AE140" s="237">
        <f t="shared" si="23"/>
        <v>3.5233333333333343</v>
      </c>
      <c r="AF140" s="237">
        <f t="shared" si="24"/>
        <v>1.6</v>
      </c>
      <c r="AG140" s="216"/>
      <c r="AH140" s="219"/>
      <c r="AJ140" s="29"/>
      <c r="AK140" s="27"/>
      <c r="AL140" s="243"/>
      <c r="AM140" s="28"/>
      <c r="AQ140" s="28"/>
    </row>
    <row r="141" spans="1:43" ht="15.6">
      <c r="A141" s="216"/>
      <c r="B141" s="287">
        <f>+'Ark1'!C1849</f>
        <v>2024</v>
      </c>
      <c r="C141" s="236">
        <f>+'Ark1'!L1849</f>
        <v>5</v>
      </c>
      <c r="D141" s="236" t="str">
        <f>VLOOKUP(C141,Klasse!$C$11:$D$27,2)</f>
        <v>O</v>
      </c>
      <c r="E141" s="236">
        <f>+'Ark1'!H1849</f>
        <v>2</v>
      </c>
      <c r="F141" s="236">
        <f>+'Ark1'!J1849</f>
        <v>181</v>
      </c>
      <c r="G141" s="236" t="str">
        <f>VLOOKUP(F141,RNR!$A$1:$B$25,2)</f>
        <v>Horns</v>
      </c>
      <c r="H141" s="236">
        <f>+IF(I141=0,"",'Ark1'!Q1849)</f>
        <v>44</v>
      </c>
      <c r="I141" s="353">
        <f>+'Ark1'!R1849</f>
        <v>88</v>
      </c>
      <c r="J141" s="237">
        <f>+IF(I141=0,"",'Ark1'!AG1849)</f>
        <v>5.3560231178937006</v>
      </c>
      <c r="K141" s="237"/>
      <c r="L141" s="237">
        <f>+IF(I141=0,"",'Ark1'!AH1849)</f>
        <v>0</v>
      </c>
      <c r="M141" s="95"/>
      <c r="N141" s="502">
        <f>+'Ark1'!AI1849</f>
        <v>85</v>
      </c>
      <c r="O141" s="95"/>
      <c r="P141" s="32">
        <f>+IF(I141=0,"",'Ark1'!U1849)</f>
        <v>16.112499999999997</v>
      </c>
      <c r="Q141" s="95"/>
      <c r="R141" s="503">
        <f>+IF(N141=0,"",'Ark1'!AJ1849)</f>
        <v>101.50000000000001</v>
      </c>
      <c r="S141" s="95"/>
      <c r="T141" s="503">
        <f>+IF(N141=0,"",'Ark1'!AK1849)</f>
        <v>15.296314440378902</v>
      </c>
      <c r="U141" s="95"/>
      <c r="V141" s="238">
        <f>+IF(I141=0,"",'Ark1'!T1849)</f>
        <v>4.4545454545454541</v>
      </c>
      <c r="W141" s="95"/>
      <c r="X141" s="239">
        <f>+IF(I141=0,"",'Ark1'!W1849)</f>
        <v>0</v>
      </c>
      <c r="Y141" s="239">
        <f>+IF(I141=0,"",'Ark1'!X1849)</f>
        <v>45.454545454545446</v>
      </c>
      <c r="Z141" s="239">
        <f>+IF(I141=0,"",'Ark1'!Y1849)</f>
        <v>2.2727272727272729</v>
      </c>
      <c r="AA141" s="239">
        <f>+IF(I141=0,"",'Ark1'!Z1849)</f>
        <v>3.5786873069478009</v>
      </c>
      <c r="AB141" s="237">
        <f>+IF(I141=0,"",'Ark1'!AA1849)</f>
        <v>0</v>
      </c>
      <c r="AC141" s="238">
        <f>+IF(I141=0,"",'Ark1'!AC1849)</f>
        <v>0</v>
      </c>
      <c r="AD141" s="239">
        <f>+IF(I141=0,"",'Ark1'!AE1849)</f>
        <v>0</v>
      </c>
      <c r="AE141" s="237">
        <f t="shared" si="23"/>
        <v>3.2224999999999993</v>
      </c>
      <c r="AF141" s="237">
        <f t="shared" si="24"/>
        <v>2</v>
      </c>
      <c r="AG141" s="216"/>
      <c r="AH141" s="219"/>
      <c r="AJ141" s="29"/>
      <c r="AK141" s="27"/>
      <c r="AL141" s="243"/>
      <c r="AM141" s="28"/>
      <c r="AQ141" s="28"/>
    </row>
    <row r="142" spans="1:43" ht="15.6">
      <c r="A142" s="216"/>
      <c r="B142" s="287">
        <f>+'Ark1'!C1850</f>
        <v>2024</v>
      </c>
      <c r="C142" s="236">
        <f>+'Ark1'!L1850</f>
        <v>5</v>
      </c>
      <c r="D142" s="236" t="str">
        <f>VLOOKUP(C142,Klasse!$C$11:$D$27,2)</f>
        <v>O</v>
      </c>
      <c r="E142" s="236">
        <f>+'Ark1'!H1850</f>
        <v>1</v>
      </c>
      <c r="F142" s="236">
        <f>+'Ark1'!J1850</f>
        <v>262</v>
      </c>
      <c r="G142" s="236" t="str">
        <f>VLOOKUP(F142,RNR!$A$1:$B$25,2)</f>
        <v>Strilalam</v>
      </c>
      <c r="H142" s="236" t="str">
        <f>+IF(I142=0,"",'Ark1'!Q1850)</f>
        <v/>
      </c>
      <c r="I142" s="353">
        <f>+'Ark1'!R1850</f>
        <v>0</v>
      </c>
      <c r="J142" s="237" t="str">
        <f>+IF(I142=0,"",'Ark1'!AG1850)</f>
        <v/>
      </c>
      <c r="K142" s="237"/>
      <c r="L142" s="237" t="str">
        <f>+IF(I142=0,"",'Ark1'!AH1850)</f>
        <v/>
      </c>
      <c r="M142" s="95"/>
      <c r="N142" s="502">
        <f>+'Ark1'!AI1850</f>
        <v>0</v>
      </c>
      <c r="O142" s="95"/>
      <c r="P142" s="32" t="str">
        <f>+IF(I142=0,"",'Ark1'!U1850)</f>
        <v/>
      </c>
      <c r="Q142" s="95"/>
      <c r="R142" s="503" t="str">
        <f>+IF(N142=0,"",'Ark1'!AJ1850)</f>
        <v/>
      </c>
      <c r="S142" s="95"/>
      <c r="T142" s="503" t="str">
        <f>+IF(N142=0,"",'Ark1'!AK1850)</f>
        <v/>
      </c>
      <c r="U142" s="95"/>
      <c r="V142" s="238" t="str">
        <f>+IF(I142=0,"",'Ark1'!T1850)</f>
        <v/>
      </c>
      <c r="W142" s="95"/>
      <c r="X142" s="239" t="str">
        <f>+IF(I142=0,"",'Ark1'!W1850)</f>
        <v/>
      </c>
      <c r="Y142" s="239" t="str">
        <f>+IF(I142=0,"",'Ark1'!X1850)</f>
        <v/>
      </c>
      <c r="Z142" s="239" t="str">
        <f>+IF(I142=0,"",'Ark1'!Y1850)</f>
        <v/>
      </c>
      <c r="AA142" s="239" t="str">
        <f>+IF(I142=0,"",'Ark1'!Z1850)</f>
        <v/>
      </c>
      <c r="AB142" s="237" t="str">
        <f>+IF(I142=0,"",'Ark1'!AA1850)</f>
        <v/>
      </c>
      <c r="AC142" s="238" t="str">
        <f>+IF(I142=0,"",'Ark1'!AC1850)</f>
        <v/>
      </c>
      <c r="AD142" s="239" t="str">
        <f>+IF(I142=0,"",'Ark1'!AE1850)</f>
        <v/>
      </c>
      <c r="AE142" s="237" t="str">
        <f t="shared" si="23"/>
        <v/>
      </c>
      <c r="AF142" s="237" t="str">
        <f t="shared" si="24"/>
        <v/>
      </c>
      <c r="AG142" s="216"/>
      <c r="AH142" s="219"/>
      <c r="AJ142" s="29"/>
      <c r="AK142" s="27"/>
      <c r="AL142" s="243"/>
      <c r="AM142" s="28"/>
      <c r="AQ142" s="28"/>
    </row>
    <row r="143" spans="1:43" ht="15.6">
      <c r="A143" s="216"/>
      <c r="B143" s="287">
        <f>+'Ark1'!C1851</f>
        <v>2024</v>
      </c>
      <c r="C143" s="236">
        <f>+'Ark1'!L1851</f>
        <v>5</v>
      </c>
      <c r="D143" s="236" t="str">
        <f>VLOOKUP(C143,Klasse!$C$11:$D$27,2)</f>
        <v>O</v>
      </c>
      <c r="E143" s="236">
        <f>+'Ark1'!H1851</f>
        <v>2</v>
      </c>
      <c r="F143" s="236">
        <f>+'Ark1'!J1851</f>
        <v>267</v>
      </c>
      <c r="G143" s="236" t="str">
        <f>VLOOKUP(F143,RNR!$A$1:$B$25,2)</f>
        <v>Dalpro</v>
      </c>
      <c r="H143" s="236">
        <f>+IF(I143=0,"",'Ark1'!Q1851)</f>
        <v>3</v>
      </c>
      <c r="I143" s="353">
        <f>+'Ark1'!R1851</f>
        <v>4</v>
      </c>
      <c r="J143" s="237">
        <f>+IF(I143=0,"",'Ark1'!AG1851)</f>
        <v>100</v>
      </c>
      <c r="K143" s="237"/>
      <c r="L143" s="237">
        <f>+IF(I143=0,"",'Ark1'!AH1851)</f>
        <v>50</v>
      </c>
      <c r="M143" s="95"/>
      <c r="N143" s="502">
        <f>+'Ark1'!AI1851</f>
        <v>4</v>
      </c>
      <c r="O143" s="95"/>
      <c r="P143" s="32">
        <f>+IF(I143=0,"",'Ark1'!U1851)</f>
        <v>16.149999999999999</v>
      </c>
      <c r="Q143" s="95"/>
      <c r="R143" s="503">
        <f>+IF(N143=0,"",'Ark1'!AJ1851)</f>
        <v>98.424999999999983</v>
      </c>
      <c r="S143" s="95"/>
      <c r="T143" s="503">
        <f>+IF(N143=0,"",'Ark1'!AK1851)</f>
        <v>16.904706279667185</v>
      </c>
      <c r="U143" s="95"/>
      <c r="V143" s="238">
        <f>+IF(I143=0,"",'Ark1'!T1851)</f>
        <v>5</v>
      </c>
      <c r="W143" s="95"/>
      <c r="X143" s="239">
        <f>+IF(I143=0,"",'Ark1'!W1851)</f>
        <v>0</v>
      </c>
      <c r="Y143" s="239">
        <f>+IF(I143=0,"",'Ark1'!X1851)</f>
        <v>75</v>
      </c>
      <c r="Z143" s="239">
        <f>+IF(I143=0,"",'Ark1'!Y1851)</f>
        <v>0</v>
      </c>
      <c r="AA143" s="239">
        <f>+IF(I143=0,"",'Ark1'!Z1851)</f>
        <v>2.0621590627301409</v>
      </c>
      <c r="AB143" s="237">
        <f>+IF(I143=0,"",'Ark1'!AA1851)</f>
        <v>0</v>
      </c>
      <c r="AC143" s="238">
        <f>+IF(I143=0,"",'Ark1'!AC1851)</f>
        <v>0</v>
      </c>
      <c r="AD143" s="239">
        <f>+IF(I143=0,"",'Ark1'!AE1851)</f>
        <v>0</v>
      </c>
      <c r="AE143" s="237">
        <f t="shared" si="23"/>
        <v>3.2299999999999995</v>
      </c>
      <c r="AF143" s="237">
        <f t="shared" si="24"/>
        <v>1.3333333333333333</v>
      </c>
      <c r="AG143" s="216"/>
      <c r="AH143" s="219"/>
      <c r="AJ143" s="29"/>
      <c r="AK143" s="27"/>
      <c r="AL143" s="243"/>
      <c r="AM143" s="28"/>
      <c r="AQ143" s="28"/>
    </row>
    <row r="144" spans="1:43" ht="15.6">
      <c r="A144" s="216"/>
      <c r="B144" s="287">
        <f>+'Ark1'!C1852</f>
        <v>2024</v>
      </c>
      <c r="C144" s="236">
        <f>+'Ark1'!L1852</f>
        <v>5</v>
      </c>
      <c r="D144" s="236" t="str">
        <f>VLOOKUP(C144,Klasse!$C$11:$D$27,2)</f>
        <v>O</v>
      </c>
      <c r="E144" s="236">
        <f>+'Ark1'!H1852</f>
        <v>1</v>
      </c>
      <c r="F144" s="236">
        <f>+'Ark1'!J1852</f>
        <v>309</v>
      </c>
      <c r="G144" s="236" t="str">
        <f>VLOOKUP(F144,RNR!$A$1:$B$25,2)</f>
        <v>Malvik</v>
      </c>
      <c r="H144" s="236">
        <f>+IF(I144=0,"",'Ark1'!Q1852)</f>
        <v>165</v>
      </c>
      <c r="I144" s="353">
        <f>+'Ark1'!R1852</f>
        <v>328</v>
      </c>
      <c r="J144" s="237">
        <f>+IF(I144=0,"",'Ark1'!AG1852)</f>
        <v>5.0118428231765284</v>
      </c>
      <c r="K144" s="237"/>
      <c r="L144" s="237">
        <f>+IF(I144=0,"",'Ark1'!AH1852)</f>
        <v>5.1829268292682924</v>
      </c>
      <c r="M144" s="95"/>
      <c r="N144" s="502">
        <f>+'Ark1'!AI1852</f>
        <v>328</v>
      </c>
      <c r="O144" s="95"/>
      <c r="P144" s="32">
        <f>+IF(I144=0,"",'Ark1'!U1852)</f>
        <v>16.831097560975621</v>
      </c>
      <c r="Q144" s="95"/>
      <c r="R144" s="503">
        <f>+IF(N144=0,"",'Ark1'!AJ1852)</f>
        <v>102.63475609756109</v>
      </c>
      <c r="S144" s="95"/>
      <c r="T144" s="503">
        <f>+IF(N144=0,"",'Ark1'!AK1852)</f>
        <v>15.259742928195957</v>
      </c>
      <c r="U144" s="95"/>
      <c r="V144" s="238">
        <f>+IF(I144=0,"",'Ark1'!T1852)</f>
        <v>4.9847560975609753</v>
      </c>
      <c r="W144" s="95"/>
      <c r="X144" s="239">
        <f>+IF(I144=0,"",'Ark1'!W1852)</f>
        <v>0.3048780487804878</v>
      </c>
      <c r="Y144" s="239">
        <f>+IF(I144=0,"",'Ark1'!X1852)</f>
        <v>52.439024390243915</v>
      </c>
      <c r="Z144" s="239">
        <f>+IF(I144=0,"",'Ark1'!Y1852)</f>
        <v>10.060975609756097</v>
      </c>
      <c r="AA144" s="239">
        <f>+IF(I144=0,"",'Ark1'!Z1852)</f>
        <v>4.2490970363864129</v>
      </c>
      <c r="AB144" s="237">
        <f>+IF(I144=0,"",'Ark1'!AA1852)</f>
        <v>0</v>
      </c>
      <c r="AC144" s="238">
        <f>+IF(I144=0,"",'Ark1'!AC1852)</f>
        <v>0</v>
      </c>
      <c r="AD144" s="239">
        <f>+IF(I144=0,"",'Ark1'!AE1852)</f>
        <v>0</v>
      </c>
      <c r="AE144" s="237">
        <f t="shared" si="23"/>
        <v>3.3662195121951242</v>
      </c>
      <c r="AF144" s="237">
        <f t="shared" si="24"/>
        <v>1.9878787878787878</v>
      </c>
      <c r="AG144" s="216"/>
      <c r="AH144" s="219"/>
      <c r="AJ144" s="29"/>
      <c r="AK144" s="27"/>
      <c r="AL144" s="243"/>
      <c r="AM144" s="28"/>
      <c r="AQ144" s="28"/>
    </row>
    <row r="145" spans="1:61" ht="15.6">
      <c r="A145" s="216"/>
      <c r="B145" s="287">
        <f>+'Ark1'!C1853</f>
        <v>2024</v>
      </c>
      <c r="C145" s="236">
        <f>+'Ark1'!L1853</f>
        <v>5</v>
      </c>
      <c r="D145" s="236" t="str">
        <f>VLOOKUP(C145,Klasse!$C$11:$D$27,2)</f>
        <v>O</v>
      </c>
      <c r="E145" s="236">
        <f>+'Ark1'!H1853</f>
        <v>2</v>
      </c>
      <c r="F145" s="236">
        <f>+'Ark1'!J1853</f>
        <v>470</v>
      </c>
      <c r="G145" s="236" t="str">
        <f>VLOOKUP(F145,RNR!$A$1:$B$25,2)</f>
        <v>Jens Eide</v>
      </c>
      <c r="H145" s="236">
        <f>+IF(I145=0,"",'Ark1'!Q1853)</f>
        <v>36</v>
      </c>
      <c r="I145" s="353">
        <f>+'Ark1'!R1853</f>
        <v>78</v>
      </c>
      <c r="J145" s="237">
        <f>+IF(I145=0,"",'Ark1'!AG1853)</f>
        <v>10.445594311878784</v>
      </c>
      <c r="K145" s="237"/>
      <c r="L145" s="237">
        <f>+IF(I145=0,"",'Ark1'!AH1853)</f>
        <v>32.051282051282051</v>
      </c>
      <c r="M145" s="95"/>
      <c r="N145" s="502">
        <f>+'Ark1'!AI1853</f>
        <v>78</v>
      </c>
      <c r="O145" s="95"/>
      <c r="P145" s="32">
        <f>+IF(I145=0,"",'Ark1'!U1853)</f>
        <v>14.389743589743585</v>
      </c>
      <c r="Q145" s="95"/>
      <c r="R145" s="503">
        <f>+IF(N145=0,"",'Ark1'!AJ1853)</f>
        <v>97.739743589743597</v>
      </c>
      <c r="S145" s="95"/>
      <c r="T145" s="503">
        <f>+IF(N145=0,"",'Ark1'!AK1853)</f>
        <v>15.22597990329734</v>
      </c>
      <c r="U145" s="95"/>
      <c r="V145" s="238">
        <f>+IF(I145=0,"",'Ark1'!T1853)</f>
        <v>5.2307692307692317</v>
      </c>
      <c r="W145" s="95"/>
      <c r="X145" s="239">
        <f>+IF(I145=0,"",'Ark1'!W1853)</f>
        <v>0</v>
      </c>
      <c r="Y145" s="239">
        <f>+IF(I145=0,"",'Ark1'!X1853)</f>
        <v>24.358974358974361</v>
      </c>
      <c r="Z145" s="239">
        <f>+IF(I145=0,"",'Ark1'!Y1853)</f>
        <v>0</v>
      </c>
      <c r="AA145" s="239">
        <f>+IF(I145=0,"",'Ark1'!Z1853)</f>
        <v>3.0872604129439529</v>
      </c>
      <c r="AB145" s="237">
        <f>+IF(I145=0,"",'Ark1'!AA1853)</f>
        <v>0</v>
      </c>
      <c r="AC145" s="238">
        <f>+IF(I145=0,"",'Ark1'!AC1853)</f>
        <v>0</v>
      </c>
      <c r="AD145" s="239">
        <f>+IF(I145=0,"",'Ark1'!AE1853)</f>
        <v>0</v>
      </c>
      <c r="AE145" s="237">
        <f t="shared" si="23"/>
        <v>2.8779487179487169</v>
      </c>
      <c r="AF145" s="237">
        <f t="shared" si="24"/>
        <v>2.1666666666666665</v>
      </c>
      <c r="AG145" s="216"/>
      <c r="AH145" s="219"/>
      <c r="AJ145" s="29"/>
      <c r="AK145" s="27"/>
      <c r="AL145" s="243"/>
      <c r="AM145" s="28"/>
      <c r="AQ145" s="28"/>
    </row>
    <row r="146" spans="1:61" ht="15.6">
      <c r="A146" s="216"/>
      <c r="B146" s="287">
        <f>+'Ark1'!C1854</f>
        <v>2024</v>
      </c>
      <c r="C146" s="236">
        <f>+'Ark1'!L1854</f>
        <v>5</v>
      </c>
      <c r="D146" s="236" t="str">
        <f>VLOOKUP(C146,Klasse!$C$11:$D$27,2)</f>
        <v>O</v>
      </c>
      <c r="E146" s="236">
        <f>+'Ark1'!H1854</f>
        <v>2</v>
      </c>
      <c r="F146" s="236">
        <f>+'Ark1'!J1854</f>
        <v>629</v>
      </c>
      <c r="G146" s="236" t="str">
        <f>VLOOKUP(F146,RNR!$A$1:$B$25,2)</f>
        <v>Bø</v>
      </c>
      <c r="H146" s="236" t="str">
        <f>+IF(I146=0,"",'Ark1'!Q1854)</f>
        <v/>
      </c>
      <c r="I146" s="353">
        <f>+'Ark1'!R1854</f>
        <v>0</v>
      </c>
      <c r="J146" s="237" t="str">
        <f>+IF(I146=0,"",'Ark1'!AG1854)</f>
        <v/>
      </c>
      <c r="K146" s="237"/>
      <c r="L146" s="237" t="str">
        <f>+IF(I146=0,"",'Ark1'!AH1854)</f>
        <v/>
      </c>
      <c r="M146" s="95"/>
      <c r="N146" s="502">
        <f>+'Ark1'!AI1854</f>
        <v>0</v>
      </c>
      <c r="O146" s="95"/>
      <c r="P146" s="32" t="str">
        <f>+IF(I146=0,"",'Ark1'!U1854)</f>
        <v/>
      </c>
      <c r="Q146" s="95"/>
      <c r="R146" s="503" t="str">
        <f>+IF(N146=0,"",'Ark1'!AJ1854)</f>
        <v/>
      </c>
      <c r="S146" s="95"/>
      <c r="T146" s="503" t="str">
        <f>+IF(N146=0,"",'Ark1'!AK1854)</f>
        <v/>
      </c>
      <c r="U146" s="95"/>
      <c r="V146" s="238" t="str">
        <f>+IF(I146=0,"",'Ark1'!T1854)</f>
        <v/>
      </c>
      <c r="W146" s="95"/>
      <c r="X146" s="239" t="str">
        <f>+IF(I146=0,"",'Ark1'!W1854)</f>
        <v/>
      </c>
      <c r="Y146" s="239" t="str">
        <f>+IF(I146=0,"",'Ark1'!X1854)</f>
        <v/>
      </c>
      <c r="Z146" s="239" t="str">
        <f>+IF(I146=0,"",'Ark1'!Y1854)</f>
        <v/>
      </c>
      <c r="AA146" s="239" t="str">
        <f>+IF(I146=0,"",'Ark1'!Z1854)</f>
        <v/>
      </c>
      <c r="AB146" s="237" t="str">
        <f>+IF(I146=0,"",'Ark1'!AA1854)</f>
        <v/>
      </c>
      <c r="AC146" s="238" t="str">
        <f>+IF(I146=0,"",'Ark1'!AC1854)</f>
        <v/>
      </c>
      <c r="AD146" s="239" t="str">
        <f>+IF(I146=0,"",'Ark1'!AE1854)</f>
        <v/>
      </c>
      <c r="AE146" s="237" t="str">
        <f t="shared" si="23"/>
        <v/>
      </c>
      <c r="AF146" s="237" t="str">
        <f t="shared" si="24"/>
        <v/>
      </c>
      <c r="AG146" s="216"/>
      <c r="AH146" s="219"/>
      <c r="AJ146" s="29"/>
      <c r="AK146" s="27"/>
      <c r="AL146" s="243"/>
      <c r="AM146" s="28"/>
      <c r="AQ146" s="28"/>
    </row>
    <row r="147" spans="1:61" ht="15.6">
      <c r="A147" s="216"/>
      <c r="B147" s="287">
        <f>+'Ark1'!C1855</f>
        <v>2024</v>
      </c>
      <c r="C147" s="236">
        <f>+'Ark1'!L1855</f>
        <v>5</v>
      </c>
      <c r="D147" s="236" t="str">
        <f>VLOOKUP(C147,Klasse!$C$11:$D$27,2)</f>
        <v>O</v>
      </c>
      <c r="E147" s="236">
        <f>+'Ark1'!H1855</f>
        <v>1</v>
      </c>
      <c r="F147" s="236">
        <f>+'Ark1'!J1855</f>
        <v>643</v>
      </c>
      <c r="G147" s="236" t="str">
        <f>VLOOKUP(F147,RNR!$A$1:$B$25,2)</f>
        <v>Bjerka</v>
      </c>
      <c r="H147" s="236">
        <f>+IF(I147=0,"",'Ark1'!Q1855)</f>
        <v>99</v>
      </c>
      <c r="I147" s="353">
        <f>+'Ark1'!R1855</f>
        <v>235</v>
      </c>
      <c r="J147" s="237">
        <f>+IF(I147=0,"",'Ark1'!AG1855)</f>
        <v>6.8616418850760512</v>
      </c>
      <c r="K147" s="237"/>
      <c r="L147" s="237">
        <f>+IF(I147=0,"",'Ark1'!AH1855)</f>
        <v>10.638297872340427</v>
      </c>
      <c r="M147" s="95"/>
      <c r="N147" s="502">
        <f>+'Ark1'!AI1855</f>
        <v>218</v>
      </c>
      <c r="O147" s="95"/>
      <c r="P147" s="32">
        <f>+IF(I147=0,"",'Ark1'!U1855)</f>
        <v>16.035744680851057</v>
      </c>
      <c r="Q147" s="95"/>
      <c r="R147" s="503">
        <f>+IF(N147=0,"",'Ark1'!AJ1855)</f>
        <v>100.16788990825688</v>
      </c>
      <c r="S147" s="95"/>
      <c r="T147" s="503">
        <f>+IF(N147=0,"",'Ark1'!AK1855)</f>
        <v>15.434009555929626</v>
      </c>
      <c r="U147" s="95"/>
      <c r="V147" s="238">
        <f>+IF(I147=0,"",'Ark1'!T1855)</f>
        <v>4.7234042553191484</v>
      </c>
      <c r="W147" s="95"/>
      <c r="X147" s="239">
        <f>+IF(I147=0,"",'Ark1'!W1855)</f>
        <v>0</v>
      </c>
      <c r="Y147" s="239">
        <f>+IF(I147=0,"",'Ark1'!X1855)</f>
        <v>42.978723404255319</v>
      </c>
      <c r="Z147" s="239">
        <f>+IF(I147=0,"",'Ark1'!Y1855)</f>
        <v>8.085106382978724</v>
      </c>
      <c r="AA147" s="239">
        <f>+IF(I147=0,"",'Ark1'!Z1855)</f>
        <v>4.5560806900187263</v>
      </c>
      <c r="AB147" s="237">
        <f>+IF(I147=0,"",'Ark1'!AA1855)</f>
        <v>0</v>
      </c>
      <c r="AC147" s="238">
        <f>+IF(I147=0,"",'Ark1'!AC1855)</f>
        <v>0</v>
      </c>
      <c r="AD147" s="239">
        <f>+IF(I147=0,"",'Ark1'!AE1855)</f>
        <v>0</v>
      </c>
      <c r="AE147" s="237">
        <f t="shared" si="23"/>
        <v>3.2071489361702112</v>
      </c>
      <c r="AF147" s="237">
        <f t="shared" si="24"/>
        <v>2.3737373737373737</v>
      </c>
      <c r="AG147" s="216"/>
      <c r="AH147" s="219"/>
      <c r="AJ147" s="29"/>
      <c r="AK147" s="27"/>
      <c r="AL147" s="243"/>
      <c r="AM147" s="28"/>
      <c r="AQ147" s="28"/>
    </row>
    <row r="148" spans="1:61" ht="15.6">
      <c r="A148" s="216"/>
      <c r="B148" s="287">
        <f>+'Ark1'!C1856</f>
        <v>2024</v>
      </c>
      <c r="C148" s="236">
        <f>+'Ark1'!L1856</f>
        <v>5</v>
      </c>
      <c r="D148" s="236" t="str">
        <f>VLOOKUP(C148,Klasse!$C$11:$D$27,2)</f>
        <v>O</v>
      </c>
      <c r="E148" s="236">
        <f>+'Ark1'!H1856</f>
        <v>2</v>
      </c>
      <c r="F148" s="236">
        <f>+'Ark1'!J1856</f>
        <v>704</v>
      </c>
      <c r="G148" s="236" t="str">
        <f>VLOOKUP(F148,RNR!$A$1:$B$25,2)</f>
        <v>Øre Vilt</v>
      </c>
      <c r="H148" s="236" t="str">
        <f>+IF(I148=0,"",'Ark1'!Q1856)</f>
        <v/>
      </c>
      <c r="I148" s="353">
        <f>+'Ark1'!R1856</f>
        <v>0</v>
      </c>
      <c r="J148" s="237" t="str">
        <f>+IF(I148=0,"",'Ark1'!AG1856)</f>
        <v/>
      </c>
      <c r="K148" s="237"/>
      <c r="L148" s="237" t="str">
        <f>+IF(I148=0,"",'Ark1'!AH1856)</f>
        <v/>
      </c>
      <c r="M148" s="95"/>
      <c r="N148" s="502">
        <f>+'Ark1'!AI1856</f>
        <v>0</v>
      </c>
      <c r="O148" s="95"/>
      <c r="P148" s="32" t="str">
        <f>+IF(I148=0,"",'Ark1'!U1856)</f>
        <v/>
      </c>
      <c r="Q148" s="95"/>
      <c r="R148" s="503" t="str">
        <f>+IF(N148=0,"",'Ark1'!AJ1856)</f>
        <v/>
      </c>
      <c r="S148" s="95"/>
      <c r="T148" s="503" t="str">
        <f>+IF(N148=0,"",'Ark1'!AK1856)</f>
        <v/>
      </c>
      <c r="U148" s="95"/>
      <c r="V148" s="238" t="str">
        <f>+IF(I148=0,"",'Ark1'!T1856)</f>
        <v/>
      </c>
      <c r="W148" s="95"/>
      <c r="X148" s="239" t="str">
        <f>+IF(I148=0,"",'Ark1'!W1856)</f>
        <v/>
      </c>
      <c r="Y148" s="239" t="str">
        <f>+IF(I148=0,"",'Ark1'!X1856)</f>
        <v/>
      </c>
      <c r="Z148" s="239" t="str">
        <f>+IF(I148=0,"",'Ark1'!Y1856)</f>
        <v/>
      </c>
      <c r="AA148" s="239" t="str">
        <f>+IF(I148=0,"",'Ark1'!Z1856)</f>
        <v/>
      </c>
      <c r="AB148" s="237" t="str">
        <f>+IF(I148=0,"",'Ark1'!AA1856)</f>
        <v/>
      </c>
      <c r="AC148" s="238" t="str">
        <f>+IF(I148=0,"",'Ark1'!AC1856)</f>
        <v/>
      </c>
      <c r="AD148" s="239" t="str">
        <f>+IF(I148=0,"",'Ark1'!AE1856)</f>
        <v/>
      </c>
      <c r="AE148" s="237" t="str">
        <f t="shared" si="23"/>
        <v/>
      </c>
      <c r="AF148" s="237" t="str">
        <f t="shared" si="24"/>
        <v/>
      </c>
      <c r="AG148" s="216"/>
      <c r="AH148" s="219"/>
      <c r="AJ148" s="29"/>
      <c r="AK148" s="27"/>
      <c r="AL148" s="243"/>
      <c r="AM148" s="28"/>
      <c r="AQ148" s="28"/>
    </row>
    <row r="149" spans="1:61" ht="15.6">
      <c r="A149" s="216"/>
      <c r="B149" s="287">
        <f>+'Ark1'!C1857</f>
        <v>2024</v>
      </c>
      <c r="C149" s="236">
        <f>+'Ark1'!L1857</f>
        <v>5</v>
      </c>
      <c r="D149" s="236" t="str">
        <f>VLOOKUP(C149,Klasse!$C$11:$D$27,2)</f>
        <v>O</v>
      </c>
      <c r="E149" s="236">
        <f>+'Ark1'!H1857</f>
        <v>1</v>
      </c>
      <c r="F149" s="236">
        <f>+'Ark1'!J1857</f>
        <v>802</v>
      </c>
      <c r="G149" s="236" t="str">
        <f>VLOOKUP(F149,RNR!$A$1:$B$25,2)</f>
        <v>Karasjok</v>
      </c>
      <c r="H149" s="236">
        <f>+IF(I149=0,"",'Ark1'!Q1857)</f>
        <v>18</v>
      </c>
      <c r="I149" s="353">
        <f>+'Ark1'!R1857</f>
        <v>42</v>
      </c>
      <c r="J149" s="237">
        <f>+IF(I149=0,"",'Ark1'!AG1857)</f>
        <v>4.5601454041400595</v>
      </c>
      <c r="K149" s="237"/>
      <c r="L149" s="237">
        <f>+IF(I149=0,"",'Ark1'!AH1857)</f>
        <v>0</v>
      </c>
      <c r="M149" s="95"/>
      <c r="N149" s="502">
        <f>+'Ark1'!AI1857</f>
        <v>42</v>
      </c>
      <c r="O149" s="95"/>
      <c r="P149" s="32">
        <f>+IF(I149=0,"",'Ark1'!U1857)</f>
        <v>15.352380952380944</v>
      </c>
      <c r="Q149" s="95"/>
      <c r="R149" s="503">
        <f>+IF(N149=0,"",'Ark1'!AJ1857)</f>
        <v>100.03333333333336</v>
      </c>
      <c r="S149" s="95"/>
      <c r="T149" s="503">
        <f>+IF(N149=0,"",'Ark1'!AK1857)</f>
        <v>15.045708569238004</v>
      </c>
      <c r="U149" s="95"/>
      <c r="V149" s="238">
        <f>+IF(I149=0,"",'Ark1'!T1857)</f>
        <v>5.3095238095238084</v>
      </c>
      <c r="W149" s="95"/>
      <c r="X149" s="239">
        <f>+IF(I149=0,"",'Ark1'!W1857)</f>
        <v>0</v>
      </c>
      <c r="Y149" s="239">
        <f>+IF(I149=0,"",'Ark1'!X1857)</f>
        <v>28.571428571428577</v>
      </c>
      <c r="Z149" s="239">
        <f>+IF(I149=0,"",'Ark1'!Y1857)</f>
        <v>7.1428571428571441</v>
      </c>
      <c r="AA149" s="239">
        <f>+IF(I149=0,"",'Ark1'!Z1857)</f>
        <v>3.863765625300859</v>
      </c>
      <c r="AB149" s="237">
        <f>+IF(I149=0,"",'Ark1'!AA1857)</f>
        <v>0</v>
      </c>
      <c r="AC149" s="238">
        <f>+IF(I149=0,"",'Ark1'!AC1857)</f>
        <v>0</v>
      </c>
      <c r="AD149" s="239">
        <f>+IF(I149=0,"",'Ark1'!AE1857)</f>
        <v>0</v>
      </c>
      <c r="AE149" s="237">
        <f t="shared" si="23"/>
        <v>3.0704761904761888</v>
      </c>
      <c r="AF149" s="237">
        <f t="shared" si="24"/>
        <v>2.3333333333333335</v>
      </c>
      <c r="AG149" s="216"/>
      <c r="AH149" s="219"/>
      <c r="AJ149" s="29"/>
      <c r="AK149" s="27"/>
      <c r="AL149" s="243"/>
      <c r="AM149" s="28"/>
      <c r="AQ149" s="28"/>
    </row>
    <row r="150" spans="1:61" ht="15.6">
      <c r="A150" s="216"/>
      <c r="B150" s="216"/>
      <c r="C150" s="216"/>
      <c r="D150" s="216"/>
      <c r="E150" s="216"/>
      <c r="F150" s="216"/>
      <c r="G150" s="534"/>
      <c r="H150" s="216"/>
      <c r="I150" s="349"/>
      <c r="J150" s="216"/>
      <c r="K150" s="216"/>
      <c r="L150" s="216"/>
      <c r="M150" s="95"/>
      <c r="N150" s="95"/>
      <c r="O150" s="95"/>
      <c r="P150" s="216"/>
      <c r="Q150" s="95"/>
      <c r="R150" s="95"/>
      <c r="S150" s="95"/>
      <c r="T150" s="95"/>
      <c r="U150" s="95"/>
      <c r="V150" s="216"/>
      <c r="W150" s="95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9"/>
      <c r="AJ150" s="29"/>
      <c r="AK150" s="27"/>
      <c r="AL150" s="243"/>
      <c r="AM150" s="28"/>
      <c r="AQ150" s="28"/>
    </row>
    <row r="151" spans="1:61" ht="24.6">
      <c r="A151" s="216"/>
      <c r="B151" s="216"/>
      <c r="C151" s="309" t="str">
        <f>+D157</f>
        <v>O+</v>
      </c>
      <c r="D151" s="216"/>
      <c r="E151" s="216"/>
      <c r="F151" s="216"/>
      <c r="G151" s="534"/>
      <c r="H151" s="216"/>
      <c r="I151" s="340">
        <f>SUM(I153:I177)</f>
        <v>6687</v>
      </c>
      <c r="J151" s="261"/>
      <c r="K151" s="261"/>
      <c r="L151" s="261"/>
      <c r="M151" s="95"/>
      <c r="N151" s="536">
        <f>SUM(N153:N177)</f>
        <v>6567</v>
      </c>
      <c r="O151" s="95"/>
      <c r="P151" s="262">
        <f>+Klasse!M16</f>
        <v>19.886107372513763</v>
      </c>
      <c r="Q151" s="95"/>
      <c r="R151" s="95"/>
      <c r="S151" s="95"/>
      <c r="T151" s="95"/>
      <c r="U151" s="95"/>
      <c r="V151" s="261"/>
      <c r="W151" s="95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9"/>
      <c r="AJ151" s="29"/>
      <c r="AK151" s="27"/>
      <c r="AL151" s="243"/>
      <c r="AM151" s="28"/>
      <c r="AQ151" s="28"/>
    </row>
    <row r="152" spans="1:61" ht="19.8">
      <c r="A152" s="216"/>
      <c r="B152" s="216"/>
      <c r="C152" s="216"/>
      <c r="D152" s="216"/>
      <c r="E152" s="216"/>
      <c r="F152" s="216"/>
      <c r="G152" s="234"/>
      <c r="H152" s="234"/>
      <c r="I152" s="349"/>
      <c r="J152" s="217"/>
      <c r="K152" s="217"/>
      <c r="L152" s="217"/>
      <c r="M152" s="95"/>
      <c r="N152" s="95"/>
      <c r="O152" s="95"/>
      <c r="P152" s="217"/>
      <c r="Q152" s="95"/>
      <c r="R152" s="95"/>
      <c r="S152" s="95"/>
      <c r="T152" s="95"/>
      <c r="U152" s="95"/>
      <c r="V152" s="234"/>
      <c r="W152" s="95"/>
      <c r="X152" s="218"/>
      <c r="Y152" s="218"/>
      <c r="Z152" s="218"/>
      <c r="AA152" s="218"/>
      <c r="AB152" s="235"/>
      <c r="AC152" s="216"/>
      <c r="AD152" s="235"/>
      <c r="AE152" s="235"/>
      <c r="AF152" s="233"/>
      <c r="AG152" s="216"/>
      <c r="AH152" s="219"/>
      <c r="AJ152" s="29"/>
      <c r="AK152" s="27"/>
      <c r="AL152" s="220"/>
      <c r="AM152" s="28"/>
      <c r="AQ152" s="28"/>
      <c r="BI152" s="232"/>
    </row>
    <row r="153" spans="1:61" ht="15.6">
      <c r="A153" s="216"/>
      <c r="B153" s="287">
        <f>+'Ark1'!C1858</f>
        <v>2024</v>
      </c>
      <c r="C153" s="236">
        <f>+'Ark1'!L1858</f>
        <v>6</v>
      </c>
      <c r="D153" s="236" t="str">
        <f>VLOOKUP(C153,Klasse!$C$11:$D$27,2)</f>
        <v>O+</v>
      </c>
      <c r="E153" s="535">
        <f>+'Ark1'!H1858</f>
        <v>1</v>
      </c>
      <c r="F153" s="535">
        <f>+'Ark1'!J1858</f>
        <v>103</v>
      </c>
      <c r="G153" s="236" t="str">
        <f>VLOOKUP(F153,RNR!$A$1:$B$25,2)</f>
        <v>Rudshøgda</v>
      </c>
      <c r="H153" s="535">
        <f>+IF(I153=0,"",'Ark1'!Q1858)</f>
        <v>4</v>
      </c>
      <c r="I153" s="538">
        <f>+'Ark1'!R1858</f>
        <v>5</v>
      </c>
      <c r="J153" s="29">
        <f>+IF(I153=0,"",'Ark1'!AG1858)</f>
        <v>12.453139643861299</v>
      </c>
      <c r="L153" s="29">
        <f>+IF(I153=0,"",'Ark1'!AH1858)</f>
        <v>0</v>
      </c>
      <c r="M153" s="95"/>
      <c r="N153" s="502">
        <f>+'Ark1'!AI1858</f>
        <v>5</v>
      </c>
      <c r="O153" s="95"/>
      <c r="P153" s="32">
        <f>+IF(I153=0,"",'Ark1'!U1858)</f>
        <v>21.26</v>
      </c>
      <c r="Q153" s="95"/>
      <c r="R153" s="503">
        <f>+IF(N153=0,"",'Ark1'!AJ1858)</f>
        <v>108.1</v>
      </c>
      <c r="S153" s="95"/>
      <c r="T153" s="503">
        <f>+IF(N153=0,"",'Ark1'!AK1858)</f>
        <v>16.827061640908838</v>
      </c>
      <c r="U153" s="95"/>
      <c r="V153" s="27">
        <f>+IF(I153=0,"",'Ark1'!T1858)</f>
        <v>6</v>
      </c>
      <c r="W153" s="95"/>
      <c r="X153" s="34">
        <f>+IF(I153=0,"",'Ark1'!W1858)</f>
        <v>0</v>
      </c>
      <c r="Y153" s="34">
        <f>+IF(I153=0,"",'Ark1'!X1858)</f>
        <v>100</v>
      </c>
      <c r="Z153" s="34">
        <f>+IF(I153=0,"",'Ark1'!Y1858)</f>
        <v>0</v>
      </c>
      <c r="AA153" s="34">
        <f>+IF(I153=0,"",'Ark1'!Z1858)</f>
        <v>1.0131140113531658</v>
      </c>
      <c r="AB153" s="29">
        <f>+IF(I153=0,"",'Ark1'!AA1858)</f>
        <v>0</v>
      </c>
      <c r="AC153" s="27">
        <f>+IF(I153=0,"",'Ark1'!AC1858)</f>
        <v>0</v>
      </c>
      <c r="AD153" s="34">
        <f>+IF(I153=0,"",'Ark1'!AE1858)</f>
        <v>0</v>
      </c>
      <c r="AE153" s="29">
        <f t="shared" ref="AE153:AE156" si="25">IF(I153=0,"",P153/C153)</f>
        <v>3.5433333333333334</v>
      </c>
      <c r="AF153" s="29">
        <f t="shared" ref="AF153:AF156" si="26">IF(I153=0,"",I153/H153)</f>
        <v>1.25</v>
      </c>
      <c r="AG153" s="216"/>
      <c r="AH153" s="219"/>
      <c r="AJ153" s="29"/>
      <c r="AK153" s="27"/>
      <c r="AL153" s="243"/>
      <c r="AM153" s="28"/>
      <c r="AQ153" s="28"/>
    </row>
    <row r="154" spans="1:61" ht="15.6">
      <c r="A154" s="216"/>
      <c r="B154" s="287">
        <f>+'Ark1'!C1859</f>
        <v>2024</v>
      </c>
      <c r="C154" s="236">
        <f>+'Ark1'!L1859</f>
        <v>6</v>
      </c>
      <c r="D154" s="236" t="str">
        <f>VLOOKUP(C154,Klasse!$C$11:$D$27,2)</f>
        <v>O+</v>
      </c>
      <c r="E154" s="535">
        <f>+'Ark1'!H1859</f>
        <v>2</v>
      </c>
      <c r="F154" s="535">
        <f>+'Ark1'!J1859</f>
        <v>106</v>
      </c>
      <c r="G154" s="236" t="str">
        <f>VLOOKUP(F154,RNR!$A$1:$B$25,2)</f>
        <v>Furuseth</v>
      </c>
      <c r="H154" s="535">
        <f>+IF(I154=0,"",'Ark1'!Q1859)</f>
        <v>107</v>
      </c>
      <c r="I154" s="538">
        <f>+'Ark1'!R1859</f>
        <v>253</v>
      </c>
      <c r="J154" s="29">
        <f>+IF(I154=0,"",'Ark1'!AG1859)</f>
        <v>12.043930344755472</v>
      </c>
      <c r="L154" s="29">
        <f>+IF(I154=0,"",'Ark1'!AH1859)</f>
        <v>0</v>
      </c>
      <c r="M154" s="95"/>
      <c r="N154" s="502">
        <f>+'Ark1'!AI1859</f>
        <v>253</v>
      </c>
      <c r="O154" s="95"/>
      <c r="P154" s="32">
        <f>+IF(I154=0,"",'Ark1'!U1859)</f>
        <v>22.309881422924882</v>
      </c>
      <c r="Q154" s="95"/>
      <c r="R154" s="503">
        <f>+IF(N154=0,"",'Ark1'!AJ1859)</f>
        <v>107.83833992094863</v>
      </c>
      <c r="S154" s="95"/>
      <c r="T154" s="503">
        <f>+IF(N154=0,"",'Ark1'!AK1859)</f>
        <v>17.558411038322738</v>
      </c>
      <c r="U154" s="95"/>
      <c r="V154" s="27">
        <f>+IF(I154=0,"",'Ark1'!T1859)</f>
        <v>4.4466403162055324</v>
      </c>
      <c r="W154" s="95"/>
      <c r="X154" s="34">
        <f>+IF(I154=0,"",'Ark1'!W1859)</f>
        <v>1.5810276679841897</v>
      </c>
      <c r="Y154" s="34">
        <f>+IF(I154=0,"",'Ark1'!X1859)</f>
        <v>90.118577075098813</v>
      </c>
      <c r="Z154" s="34">
        <f>+IF(I154=0,"",'Ark1'!Y1859)</f>
        <v>47.826086956521742</v>
      </c>
      <c r="AA154" s="34">
        <f>+IF(I154=0,"",'Ark1'!Z1859)</f>
        <v>4.5762599709706837</v>
      </c>
      <c r="AB154" s="29">
        <f>+IF(I154=0,"",'Ark1'!AA1859)</f>
        <v>0</v>
      </c>
      <c r="AC154" s="27">
        <f>+IF(I154=0,"",'Ark1'!AC1859)</f>
        <v>0</v>
      </c>
      <c r="AD154" s="34">
        <f>+IF(I154=0,"",'Ark1'!AE1859)</f>
        <v>0</v>
      </c>
      <c r="AE154" s="29">
        <f t="shared" si="25"/>
        <v>3.7183135704874801</v>
      </c>
      <c r="AF154" s="29">
        <f t="shared" si="26"/>
        <v>2.3644859813084111</v>
      </c>
      <c r="AG154" s="216"/>
      <c r="AH154" s="219"/>
      <c r="AJ154" s="29"/>
      <c r="AK154" s="27"/>
      <c r="AL154" s="243"/>
      <c r="AM154" s="28"/>
      <c r="AQ154" s="28"/>
    </row>
    <row r="155" spans="1:61" ht="15.6">
      <c r="A155" s="216"/>
      <c r="B155" s="287">
        <f>+'Ark1'!C1860</f>
        <v>2024</v>
      </c>
      <c r="C155" s="236">
        <f>+'Ark1'!L1860</f>
        <v>6</v>
      </c>
      <c r="D155" s="236" t="str">
        <f>VLOOKUP(C155,Klasse!$C$11:$D$27,2)</f>
        <v>O+</v>
      </c>
      <c r="E155" s="535">
        <f>+'Ark1'!H1860</f>
        <v>1</v>
      </c>
      <c r="F155" s="535">
        <f>+'Ark1'!J1860</f>
        <v>110</v>
      </c>
      <c r="G155" s="236" t="str">
        <f>VLOOKUP(F155,RNR!$A$1:$B$25,2)</f>
        <v>Gol</v>
      </c>
      <c r="H155" s="535">
        <f>+IF(I155=0,"",'Ark1'!Q1860)</f>
        <v>377</v>
      </c>
      <c r="I155" s="538">
        <f>+'Ark1'!R1860</f>
        <v>752</v>
      </c>
      <c r="J155" s="29">
        <f>+IF(I155=0,"",'Ark1'!AG1860)</f>
        <v>10.576589149592937</v>
      </c>
      <c r="L155" s="29">
        <f>+IF(I155=0,"",'Ark1'!AH1860)</f>
        <v>7.4468085106382995</v>
      </c>
      <c r="M155" s="95"/>
      <c r="N155" s="502">
        <f>+'Ark1'!AI1860</f>
        <v>751</v>
      </c>
      <c r="O155" s="95"/>
      <c r="P155" s="32">
        <f>+IF(I155=0,"",'Ark1'!U1860)</f>
        <v>21.747872340425562</v>
      </c>
      <c r="Q155" s="95"/>
      <c r="R155" s="503">
        <f>+IF(N155=0,"",'Ark1'!AJ1860)</f>
        <v>107.98761651131824</v>
      </c>
      <c r="S155" s="95"/>
      <c r="T155" s="503">
        <f>+IF(N155=0,"",'Ark1'!AK1860)</f>
        <v>17.069221704319236</v>
      </c>
      <c r="U155" s="95"/>
      <c r="V155" s="27">
        <f>+IF(I155=0,"",'Ark1'!T1860)</f>
        <v>4.8736702127659592</v>
      </c>
      <c r="W155" s="95"/>
      <c r="X155" s="34">
        <f>+IF(I155=0,"",'Ark1'!W1860)</f>
        <v>0.39893617021276606</v>
      </c>
      <c r="Y155" s="34">
        <f>+IF(I155=0,"",'Ark1'!X1860)</f>
        <v>90.957446808510639</v>
      </c>
      <c r="Z155" s="34">
        <f>+IF(I155=0,"",'Ark1'!Y1860)</f>
        <v>37.89893617021275</v>
      </c>
      <c r="AA155" s="34">
        <f>+IF(I155=0,"",'Ark1'!Z1860)</f>
        <v>4.1575419477777853</v>
      </c>
      <c r="AB155" s="29">
        <f>+IF(I155=0,"",'Ark1'!AA1860)</f>
        <v>0</v>
      </c>
      <c r="AC155" s="27">
        <f>+IF(I155=0,"",'Ark1'!AC1860)</f>
        <v>0</v>
      </c>
      <c r="AD155" s="34">
        <f>+IF(I155=0,"",'Ark1'!AE1860)</f>
        <v>0</v>
      </c>
      <c r="AE155" s="29">
        <f t="shared" si="25"/>
        <v>3.6246453900709272</v>
      </c>
      <c r="AF155" s="29">
        <f t="shared" si="26"/>
        <v>1.9946949602122015</v>
      </c>
      <c r="AG155" s="216"/>
      <c r="AH155" s="219"/>
      <c r="AJ155" s="29"/>
      <c r="AK155" s="27"/>
      <c r="AL155" s="243"/>
      <c r="AM155" s="28"/>
      <c r="AQ155" s="28"/>
    </row>
    <row r="156" spans="1:61" ht="15.6">
      <c r="A156" s="216"/>
      <c r="B156" s="287">
        <f>+'Ark1'!C1861</f>
        <v>2024</v>
      </c>
      <c r="C156" s="236">
        <f>+'Ark1'!L1861</f>
        <v>6</v>
      </c>
      <c r="D156" s="236" t="str">
        <f>VLOOKUP(C156,Klasse!$C$11:$D$27,2)</f>
        <v>O+</v>
      </c>
      <c r="E156" s="535">
        <f>+'Ark1'!H1861</f>
        <v>1</v>
      </c>
      <c r="F156" s="535">
        <f>+'Ark1'!J1861</f>
        <v>111</v>
      </c>
      <c r="G156" s="236" t="str">
        <f>VLOOKUP(F156,RNR!$A$1:$B$25,2)</f>
        <v>Forus</v>
      </c>
      <c r="H156" s="535">
        <f>+IF(I156=0,"",'Ark1'!Q1861)</f>
        <v>266</v>
      </c>
      <c r="I156" s="538">
        <f>+'Ark1'!R1861</f>
        <v>483</v>
      </c>
      <c r="J156" s="29">
        <f>+IF(I156=0,"",'Ark1'!AG1861)</f>
        <v>9.3841480447538856</v>
      </c>
      <c r="L156" s="29">
        <f>+IF(I156=0,"",'Ark1'!AH1861)</f>
        <v>1.2422360248447204</v>
      </c>
      <c r="M156" s="95"/>
      <c r="N156" s="502">
        <f>+'Ark1'!AI1861</f>
        <v>479</v>
      </c>
      <c r="O156" s="95"/>
      <c r="P156" s="32">
        <f>+IF(I156=0,"",'Ark1'!U1861)</f>
        <v>22.187370600414063</v>
      </c>
      <c r="Q156" s="95"/>
      <c r="R156" s="503">
        <f>+IF(N156=0,"",'Ark1'!AJ1861)</f>
        <v>108.31294363256778</v>
      </c>
      <c r="S156" s="95"/>
      <c r="T156" s="503">
        <f>+IF(N156=0,"",'Ark1'!AK1861)</f>
        <v>17.320050012275964</v>
      </c>
      <c r="U156" s="95"/>
      <c r="V156" s="27">
        <f>+IF(I156=0,"",'Ark1'!T1861)</f>
        <v>4.5424430641821951</v>
      </c>
      <c r="W156" s="95"/>
      <c r="X156" s="34">
        <f>+IF(I156=0,"",'Ark1'!W1861)</f>
        <v>0.20703933747412012</v>
      </c>
      <c r="Y156" s="34">
        <f>+IF(I156=0,"",'Ark1'!X1861)</f>
        <v>89.440993788819867</v>
      </c>
      <c r="Z156" s="34">
        <f>+IF(I156=0,"",'Ark1'!Y1861)</f>
        <v>45.755693581780555</v>
      </c>
      <c r="AA156" s="34">
        <f>+IF(I156=0,"",'Ark1'!Z1861)</f>
        <v>4.1003037206755808</v>
      </c>
      <c r="AB156" s="29">
        <f>+IF(I156=0,"",'Ark1'!AA1861)</f>
        <v>0</v>
      </c>
      <c r="AC156" s="27">
        <f>+IF(I156=0,"",'Ark1'!AC1861)</f>
        <v>0</v>
      </c>
      <c r="AD156" s="34">
        <f>+IF(I156=0,"",'Ark1'!AE1861)</f>
        <v>0</v>
      </c>
      <c r="AE156" s="29">
        <f t="shared" si="25"/>
        <v>3.6978951000690103</v>
      </c>
      <c r="AF156" s="29">
        <f t="shared" si="26"/>
        <v>1.8157894736842106</v>
      </c>
      <c r="AG156" s="216"/>
      <c r="AH156" s="219"/>
      <c r="AJ156" s="29"/>
      <c r="AK156" s="27"/>
      <c r="AL156" s="243"/>
      <c r="AM156" s="28"/>
      <c r="AQ156" s="28"/>
    </row>
    <row r="157" spans="1:61" ht="15.6">
      <c r="A157" s="216"/>
      <c r="B157" s="287">
        <f>+'Ark1'!C1862</f>
        <v>2024</v>
      </c>
      <c r="C157" s="236">
        <f>+'Ark1'!L1862</f>
        <v>6</v>
      </c>
      <c r="D157" s="236" t="str">
        <f>VLOOKUP(C157,Klasse!$C$11:$D$27,2)</f>
        <v>O+</v>
      </c>
      <c r="E157" s="28">
        <f>+'Ark1'!H1862</f>
        <v>1</v>
      </c>
      <c r="F157" s="28">
        <f>+'Ark1'!J1862</f>
        <v>116</v>
      </c>
      <c r="G157" s="236" t="str">
        <f>VLOOKUP(F157,RNR!$A$1:$B$25,2)</f>
        <v>Sandeid</v>
      </c>
      <c r="H157" s="28">
        <f>+IF(I157=0,"",'Ark1'!Q1862)</f>
        <v>249</v>
      </c>
      <c r="I157" s="339">
        <f>+'Ark1'!R1862</f>
        <v>498</v>
      </c>
      <c r="J157" s="29">
        <f>+IF(I157=0,"",'Ark1'!AG1862)</f>
        <v>12.481935580092877</v>
      </c>
      <c r="L157" s="29">
        <f>+IF(I157=0,"",'Ark1'!AH1862)</f>
        <v>2.2088353413654627</v>
      </c>
      <c r="M157" s="95"/>
      <c r="N157" s="502">
        <f>+'Ark1'!AI1862</f>
        <v>478</v>
      </c>
      <c r="O157" s="95"/>
      <c r="P157" s="32">
        <f>+IF(I157=0,"",'Ark1'!U1862)</f>
        <v>19.494176706827311</v>
      </c>
      <c r="Q157" s="95"/>
      <c r="R157" s="503">
        <f>+IF(N157=0,"",'Ark1'!AJ1862)</f>
        <v>102.88682008368195</v>
      </c>
      <c r="S157" s="95"/>
      <c r="T157" s="503">
        <f>+IF(N157=0,"",'Ark1'!AK1862)</f>
        <v>17.205427647008662</v>
      </c>
      <c r="U157" s="95"/>
      <c r="V157" s="27">
        <f>+IF(I157=0,"",'Ark1'!T1862)</f>
        <v>5.0582329317269057</v>
      </c>
      <c r="W157" s="95"/>
      <c r="X157" s="34">
        <f>+IF(I157=0,"",'Ark1'!W1862)</f>
        <v>0.4016064257028113</v>
      </c>
      <c r="Y157" s="34">
        <f>+IF(I157=0,"",'Ark1'!X1862)</f>
        <v>66.064257028112493</v>
      </c>
      <c r="Z157" s="34">
        <f>+IF(I157=0,"",'Ark1'!Y1862)</f>
        <v>26.104417670682736</v>
      </c>
      <c r="AA157" s="34">
        <f>+IF(I157=0,"",'Ark1'!Z1862)</f>
        <v>5.0587061841869909</v>
      </c>
      <c r="AB157" s="29">
        <f>+IF(I157=0,"",'Ark1'!AA1862)</f>
        <v>0</v>
      </c>
      <c r="AC157" s="27">
        <f>+IF(I157=0,"",'Ark1'!AC1862)</f>
        <v>0</v>
      </c>
      <c r="AD157" s="34">
        <f>+IF(I157=0,"",'Ark1'!AE1862)</f>
        <v>0</v>
      </c>
      <c r="AE157" s="29">
        <f t="shared" ref="AE157:AE177" si="27">IF(I157=0,"",P157/C157)</f>
        <v>3.249029451137885</v>
      </c>
      <c r="AF157" s="29">
        <f t="shared" ref="AF157:AF177" si="28">IF(I157=0,"",I157/H157)</f>
        <v>2</v>
      </c>
      <c r="AG157" s="216"/>
      <c r="AH157" s="219"/>
      <c r="AJ157" s="29"/>
      <c r="AK157" s="27"/>
      <c r="AL157" s="243"/>
      <c r="AM157" s="28"/>
      <c r="AQ157" s="28"/>
    </row>
    <row r="158" spans="1:61" ht="15.6">
      <c r="A158" s="216"/>
      <c r="B158" s="287">
        <f>+'Ark1'!C1863</f>
        <v>2024</v>
      </c>
      <c r="C158" s="236">
        <f>+'Ark1'!L1863</f>
        <v>6</v>
      </c>
      <c r="D158" s="236" t="str">
        <f>VLOOKUP(C158,Klasse!$C$11:$D$27,2)</f>
        <v>O+</v>
      </c>
      <c r="E158" s="28">
        <f>+'Ark1'!H1863</f>
        <v>2</v>
      </c>
      <c r="F158" s="28">
        <f>+'Ark1'!J1863</f>
        <v>117</v>
      </c>
      <c r="G158" s="236" t="str">
        <f>VLOOKUP(F158,RNR!$A$1:$B$25,2)</f>
        <v>Jæren</v>
      </c>
      <c r="H158" s="28">
        <f>+IF(I158=0,"",'Ark1'!Q1863)</f>
        <v>165</v>
      </c>
      <c r="I158" s="339">
        <f>+'Ark1'!R1863</f>
        <v>366</v>
      </c>
      <c r="J158" s="29">
        <f>+IF(I158=0,"",'Ark1'!AG1863)</f>
        <v>12.609628433859539</v>
      </c>
      <c r="L158" s="29">
        <f>+IF(I158=0,"",'Ark1'!AH1863)</f>
        <v>12.568306010928964</v>
      </c>
      <c r="M158" s="95"/>
      <c r="N158" s="502">
        <f>+'Ark1'!AI1863</f>
        <v>366</v>
      </c>
      <c r="O158" s="95"/>
      <c r="P158" s="32">
        <f>+IF(I158=0,"",'Ark1'!U1863)</f>
        <v>19.720218579234956</v>
      </c>
      <c r="Q158" s="95"/>
      <c r="R158" s="503">
        <f>+IF(N158=0,"",'Ark1'!AJ1863)</f>
        <v>104.26830601092894</v>
      </c>
      <c r="S158" s="95"/>
      <c r="T158" s="503">
        <f>+IF(N158=0,"",'Ark1'!AK1863)</f>
        <v>17.052375580594457</v>
      </c>
      <c r="U158" s="95"/>
      <c r="V158" s="27">
        <f>+IF(I158=0,"",'Ark1'!T1863)</f>
        <v>5.4398907103825138</v>
      </c>
      <c r="W158" s="95"/>
      <c r="X158" s="34">
        <f>+IF(I158=0,"",'Ark1'!W1863)</f>
        <v>1.0928961748633883</v>
      </c>
      <c r="Y158" s="34">
        <f>+IF(I158=0,"",'Ark1'!X1863)</f>
        <v>70.218579234972694</v>
      </c>
      <c r="Z158" s="34">
        <f>+IF(I158=0,"",'Ark1'!Y1863)</f>
        <v>29.78142076502732</v>
      </c>
      <c r="AA158" s="34">
        <f>+IF(I158=0,"",'Ark1'!Z1863)</f>
        <v>4.9627548268425743</v>
      </c>
      <c r="AB158" s="29">
        <f>+IF(I158=0,"",'Ark1'!AA1863)</f>
        <v>0</v>
      </c>
      <c r="AC158" s="27">
        <f>+IF(I158=0,"",'Ark1'!AC1863)</f>
        <v>0</v>
      </c>
      <c r="AD158" s="34">
        <f>+IF(I158=0,"",'Ark1'!AE1863)</f>
        <v>0</v>
      </c>
      <c r="AE158" s="29">
        <f t="shared" si="27"/>
        <v>3.2867030965391595</v>
      </c>
      <c r="AF158" s="29">
        <f t="shared" si="28"/>
        <v>2.2181818181818183</v>
      </c>
      <c r="AG158" s="216"/>
      <c r="AH158" s="219"/>
      <c r="AJ158" s="29"/>
      <c r="AK158" s="27"/>
      <c r="AL158" s="243"/>
      <c r="AM158" s="28"/>
      <c r="AQ158" s="28"/>
    </row>
    <row r="159" spans="1:61" ht="15.6">
      <c r="A159" s="216"/>
      <c r="B159" s="287">
        <f>+'Ark1'!C1864</f>
        <v>2024</v>
      </c>
      <c r="C159" s="236">
        <f>+'Ark1'!L1864</f>
        <v>6</v>
      </c>
      <c r="D159" s="236" t="str">
        <f>VLOOKUP(C159,Klasse!$C$11:$D$27,2)</f>
        <v>O+</v>
      </c>
      <c r="E159" s="28">
        <f>+'Ark1'!H1864</f>
        <v>1</v>
      </c>
      <c r="F159" s="28">
        <f>+'Ark1'!J1864</f>
        <v>134</v>
      </c>
      <c r="G159" s="236" t="str">
        <f>VLOOKUP(F159,RNR!$A$1:$B$25,2)</f>
        <v>Førde</v>
      </c>
      <c r="H159" s="28">
        <f>+IF(I159=0,"",'Ark1'!Q1864)</f>
        <v>387</v>
      </c>
      <c r="I159" s="339">
        <f>+'Ark1'!R1864</f>
        <v>801</v>
      </c>
      <c r="J159" s="29">
        <f>+IF(I159=0,"",'Ark1'!AG1864)</f>
        <v>11.454717725643455</v>
      </c>
      <c r="L159" s="29">
        <f>+IF(I159=0,"",'Ark1'!AH1864)</f>
        <v>11.36079900124844</v>
      </c>
      <c r="M159" s="95"/>
      <c r="N159" s="502">
        <f>+'Ark1'!AI1864</f>
        <v>793</v>
      </c>
      <c r="O159" s="95"/>
      <c r="P159" s="32">
        <f>+IF(I159=0,"",'Ark1'!U1864)</f>
        <v>18.156928838951305</v>
      </c>
      <c r="Q159" s="95"/>
      <c r="R159" s="503">
        <f>+IF(N159=0,"",'Ark1'!AJ1864)</f>
        <v>101.31071878940736</v>
      </c>
      <c r="S159" s="95"/>
      <c r="T159" s="503">
        <f>+IF(N159=0,"",'Ark1'!AK1864)</f>
        <v>17.132308165223069</v>
      </c>
      <c r="U159" s="95"/>
      <c r="V159" s="27">
        <f>+IF(I159=0,"",'Ark1'!T1864)</f>
        <v>5.5755305867665408</v>
      </c>
      <c r="W159" s="95"/>
      <c r="X159" s="34">
        <f>+IF(I159=0,"",'Ark1'!W1864)</f>
        <v>1.7478152309612986</v>
      </c>
      <c r="Y159" s="34">
        <f>+IF(I159=0,"",'Ark1'!X1864)</f>
        <v>59.176029962546814</v>
      </c>
      <c r="Z159" s="34">
        <f>+IF(I159=0,"",'Ark1'!Y1864)</f>
        <v>18.102372034956304</v>
      </c>
      <c r="AA159" s="34">
        <f>+IF(I159=0,"",'Ark1'!Z1864)</f>
        <v>4.5900456868010338</v>
      </c>
      <c r="AB159" s="29">
        <f>+IF(I159=0,"",'Ark1'!AA1864)</f>
        <v>0</v>
      </c>
      <c r="AC159" s="27">
        <f>+IF(I159=0,"",'Ark1'!AC1864)</f>
        <v>0</v>
      </c>
      <c r="AD159" s="34">
        <f>+IF(I159=0,"",'Ark1'!AE1864)</f>
        <v>0</v>
      </c>
      <c r="AE159" s="29">
        <f t="shared" si="27"/>
        <v>3.0261548064918844</v>
      </c>
      <c r="AF159" s="29">
        <f t="shared" si="28"/>
        <v>2.0697674418604652</v>
      </c>
      <c r="AG159" s="216"/>
      <c r="AH159" s="219"/>
      <c r="AJ159" s="29"/>
      <c r="AK159" s="27"/>
      <c r="AL159" s="243"/>
      <c r="AM159" s="28"/>
      <c r="AQ159" s="28"/>
    </row>
    <row r="160" spans="1:61" ht="15.6">
      <c r="A160" s="216"/>
      <c r="B160" s="287">
        <f>+'Ark1'!C1865</f>
        <v>2024</v>
      </c>
      <c r="C160" s="236">
        <f>+'Ark1'!L1865</f>
        <v>6</v>
      </c>
      <c r="D160" s="236" t="str">
        <f>VLOOKUP(C160,Klasse!$C$11:$D$27,2)</f>
        <v>O+</v>
      </c>
      <c r="E160" s="28">
        <f>+'Ark1'!H1865</f>
        <v>2</v>
      </c>
      <c r="F160" s="28">
        <f>+'Ark1'!J1865</f>
        <v>141</v>
      </c>
      <c r="G160" s="236" t="str">
        <f>VLOOKUP(F160,RNR!$A$1:$B$25,2)</f>
        <v>Ølen</v>
      </c>
      <c r="H160" s="28">
        <f>+IF(I160=0,"",'Ark1'!Q1865)</f>
        <v>441</v>
      </c>
      <c r="I160" s="339">
        <f>+'Ark1'!R1865</f>
        <v>1047</v>
      </c>
      <c r="J160" s="29">
        <f>+IF(I160=0,"",'Ark1'!AG1865)</f>
        <v>16.939241509637153</v>
      </c>
      <c r="L160" s="29">
        <f>+IF(I160=0,"",'Ark1'!AH1865)</f>
        <v>5.6351480420248317</v>
      </c>
      <c r="M160" s="95"/>
      <c r="N160" s="502">
        <f>+'Ark1'!AI1865</f>
        <v>1044</v>
      </c>
      <c r="O160" s="95"/>
      <c r="P160" s="32">
        <f>+IF(I160=0,"",'Ark1'!U1865)</f>
        <v>18.329990448901636</v>
      </c>
      <c r="Q160" s="95"/>
      <c r="R160" s="503">
        <f>+IF(N160=0,"",'Ark1'!AJ1865)</f>
        <v>102.51513409961684</v>
      </c>
      <c r="S160" s="95"/>
      <c r="T160" s="503">
        <f>+IF(N160=0,"",'Ark1'!AK1865)</f>
        <v>16.762078602243736</v>
      </c>
      <c r="U160" s="95"/>
      <c r="V160" s="27">
        <f>+IF(I160=0,"",'Ark1'!T1865)</f>
        <v>5.8557784145176708</v>
      </c>
      <c r="W160" s="95"/>
      <c r="X160" s="34">
        <f>+IF(I160=0,"",'Ark1'!W1865)</f>
        <v>0.47755491881566392</v>
      </c>
      <c r="Y160" s="34">
        <f>+IF(I160=0,"",'Ark1'!X1865)</f>
        <v>63.037249283667634</v>
      </c>
      <c r="Z160" s="34">
        <f>+IF(I160=0,"",'Ark1'!Y1865)</f>
        <v>16.141356255969438</v>
      </c>
      <c r="AA160" s="34">
        <f>+IF(I160=0,"",'Ark1'!Z1865)</f>
        <v>4.2354575399800387</v>
      </c>
      <c r="AB160" s="29">
        <f>+IF(I160=0,"",'Ark1'!AA1865)</f>
        <v>0</v>
      </c>
      <c r="AC160" s="27">
        <f>+IF(I160=0,"",'Ark1'!AC1865)</f>
        <v>0</v>
      </c>
      <c r="AD160" s="34">
        <f>+IF(I160=0,"",'Ark1'!AE1865)</f>
        <v>0</v>
      </c>
      <c r="AE160" s="29">
        <f t="shared" si="27"/>
        <v>3.0549984081502726</v>
      </c>
      <c r="AF160" s="29">
        <f t="shared" si="28"/>
        <v>2.3741496598639458</v>
      </c>
      <c r="AG160" s="216"/>
      <c r="AH160" s="219"/>
      <c r="AJ160" s="29"/>
      <c r="AK160" s="27"/>
      <c r="AL160" s="243"/>
      <c r="AM160" s="28"/>
      <c r="AQ160" s="28"/>
    </row>
    <row r="161" spans="1:43" ht="15.6">
      <c r="A161" s="216"/>
      <c r="B161" s="287">
        <f>+'Ark1'!C1866</f>
        <v>2024</v>
      </c>
      <c r="C161" s="236">
        <f>+'Ark1'!L1866</f>
        <v>6</v>
      </c>
      <c r="D161" s="236" t="str">
        <f>VLOOKUP(C161,Klasse!$C$11:$D$27,2)</f>
        <v>O+</v>
      </c>
      <c r="E161" s="28">
        <f>+'Ark1'!H1866</f>
        <v>2</v>
      </c>
      <c r="F161" s="28">
        <f>+'Ark1'!J1866</f>
        <v>143</v>
      </c>
      <c r="G161" s="236" t="str">
        <f>VLOOKUP(F161,RNR!$A$1:$B$25,2)</f>
        <v>Nordfjord</v>
      </c>
      <c r="H161" s="28" t="str">
        <f>+IF(I161=0,"",'Ark1'!Q1866)</f>
        <v/>
      </c>
      <c r="I161" s="339">
        <f>+'Ark1'!R1866</f>
        <v>0</v>
      </c>
      <c r="J161" s="29" t="str">
        <f>+IF(I161=0,"",'Ark1'!AG1866)</f>
        <v/>
      </c>
      <c r="L161" s="29" t="str">
        <f>+IF(I161=0,"",'Ark1'!AH1866)</f>
        <v/>
      </c>
      <c r="M161" s="95"/>
      <c r="N161" s="502">
        <f>+'Ark1'!AI1866</f>
        <v>0</v>
      </c>
      <c r="O161" s="95"/>
      <c r="P161" s="32" t="str">
        <f>+IF(I161=0,"",'Ark1'!U1866)</f>
        <v/>
      </c>
      <c r="Q161" s="95"/>
      <c r="R161" s="503" t="str">
        <f>+IF(N161=0,"",'Ark1'!AJ1866)</f>
        <v/>
      </c>
      <c r="S161" s="95"/>
      <c r="T161" s="503" t="str">
        <f>+IF(N161=0,"",'Ark1'!AK1866)</f>
        <v/>
      </c>
      <c r="U161" s="95"/>
      <c r="V161" s="27" t="str">
        <f>+IF(I161=0,"",'Ark1'!T1866)</f>
        <v/>
      </c>
      <c r="W161" s="95"/>
      <c r="X161" s="34" t="str">
        <f>+IF(I161=0,"",'Ark1'!W1866)</f>
        <v/>
      </c>
      <c r="Y161" s="34" t="str">
        <f>+IF(I161=0,"",'Ark1'!X1866)</f>
        <v/>
      </c>
      <c r="Z161" s="34" t="str">
        <f>+IF(I161=0,"",'Ark1'!Y1866)</f>
        <v/>
      </c>
      <c r="AA161" s="34" t="str">
        <f>+IF(I161=0,"",'Ark1'!Z1866)</f>
        <v/>
      </c>
      <c r="AB161" s="29" t="str">
        <f>+IF(I161=0,"",'Ark1'!AA1866)</f>
        <v/>
      </c>
      <c r="AC161" s="27" t="str">
        <f>+IF(I161=0,"",'Ark1'!AC1866)</f>
        <v/>
      </c>
      <c r="AD161" s="34" t="str">
        <f>+IF(I161=0,"",'Ark1'!AE1866)</f>
        <v/>
      </c>
      <c r="AE161" s="29" t="str">
        <f t="shared" si="27"/>
        <v/>
      </c>
      <c r="AF161" s="29" t="str">
        <f t="shared" si="28"/>
        <v/>
      </c>
      <c r="AG161" s="216"/>
      <c r="AH161" s="219"/>
      <c r="AJ161" s="29"/>
      <c r="AK161" s="27"/>
      <c r="AL161" s="243"/>
      <c r="AM161" s="28"/>
      <c r="AQ161" s="28"/>
    </row>
    <row r="162" spans="1:43" ht="15.6">
      <c r="A162" s="216"/>
      <c r="B162" s="287">
        <f>+'Ark1'!C1867</f>
        <v>2024</v>
      </c>
      <c r="C162" s="236">
        <f>+'Ark1'!L1867</f>
        <v>6</v>
      </c>
      <c r="D162" s="236" t="str">
        <f>VLOOKUP(C162,Klasse!$C$11:$D$27,2)</f>
        <v>O+</v>
      </c>
      <c r="E162" s="28">
        <f>+'Ark1'!H1867</f>
        <v>2</v>
      </c>
      <c r="F162" s="28">
        <f>+'Ark1'!J1867</f>
        <v>147</v>
      </c>
      <c r="G162" s="236" t="str">
        <f>VLOOKUP(F162,RNR!$A$1:$B$25,2)</f>
        <v>Midt-Norge</v>
      </c>
      <c r="H162" s="28">
        <f>+IF(I162=0,"",'Ark1'!Q1867)</f>
        <v>49</v>
      </c>
      <c r="I162" s="339">
        <f>+'Ark1'!R1867</f>
        <v>166</v>
      </c>
      <c r="J162" s="29">
        <f>+IF(I162=0,"",'Ark1'!AG1867)</f>
        <v>17.202772984301951</v>
      </c>
      <c r="L162" s="29">
        <f>+IF(I162=0,"",'Ark1'!AH1867)</f>
        <v>36.144578313253007</v>
      </c>
      <c r="M162" s="95"/>
      <c r="N162" s="502">
        <f>+'Ark1'!AI1867</f>
        <v>165</v>
      </c>
      <c r="O162" s="95"/>
      <c r="P162" s="32">
        <f>+IF(I162=0,"",'Ark1'!U1867)</f>
        <v>17.355421686746997</v>
      </c>
      <c r="Q162" s="95"/>
      <c r="R162" s="503">
        <f>+IF(N162=0,"",'Ark1'!AJ1867)</f>
        <v>100.21272727272726</v>
      </c>
      <c r="S162" s="95"/>
      <c r="T162" s="503">
        <f>+IF(N162=0,"",'Ark1'!AK1867)</f>
        <v>16.871672092762022</v>
      </c>
      <c r="U162" s="95"/>
      <c r="V162" s="27">
        <f>+IF(I162=0,"",'Ark1'!T1867)</f>
        <v>5.933734939759038</v>
      </c>
      <c r="W162" s="95"/>
      <c r="X162" s="34">
        <f>+IF(I162=0,"",'Ark1'!W1867)</f>
        <v>1.2048192771084336</v>
      </c>
      <c r="Y162" s="34">
        <f>+IF(I162=0,"",'Ark1'!X1867)</f>
        <v>47.590361445783117</v>
      </c>
      <c r="Z162" s="34">
        <f>+IF(I162=0,"",'Ark1'!Y1867)</f>
        <v>15.060240963855421</v>
      </c>
      <c r="AA162" s="34">
        <f>+IF(I162=0,"",'Ark1'!Z1867)</f>
        <v>4.454826893775512</v>
      </c>
      <c r="AB162" s="29">
        <f>+IF(I162=0,"",'Ark1'!AA1867)</f>
        <v>0</v>
      </c>
      <c r="AC162" s="27">
        <f>+IF(I162=0,"",'Ark1'!AC1867)</f>
        <v>0</v>
      </c>
      <c r="AD162" s="34">
        <f>+IF(I162=0,"",'Ark1'!AE1867)</f>
        <v>0</v>
      </c>
      <c r="AE162" s="29">
        <f t="shared" si="27"/>
        <v>2.8925702811244993</v>
      </c>
      <c r="AF162" s="29">
        <f t="shared" si="28"/>
        <v>3.3877551020408165</v>
      </c>
      <c r="AG162" s="216"/>
      <c r="AH162" s="219"/>
      <c r="AJ162" s="29"/>
      <c r="AK162" s="27"/>
      <c r="AL162" s="243"/>
      <c r="AM162" s="28"/>
      <c r="AQ162" s="28"/>
    </row>
    <row r="163" spans="1:43" ht="15.6">
      <c r="A163" s="216"/>
      <c r="B163" s="287">
        <f>+'Ark1'!C1868</f>
        <v>2024</v>
      </c>
      <c r="C163" s="236">
        <f>+'Ark1'!L1868</f>
        <v>6</v>
      </c>
      <c r="D163" s="236" t="str">
        <f>VLOOKUP(C163,Klasse!$C$11:$D$27,2)</f>
        <v>O+</v>
      </c>
      <c r="E163" s="28">
        <f>+'Ark1'!H1868</f>
        <v>1</v>
      </c>
      <c r="F163" s="28">
        <f>+'Ark1'!J1868</f>
        <v>155</v>
      </c>
      <c r="G163" s="236" t="str">
        <f>VLOOKUP(F163,RNR!$A$1:$B$25,2)</f>
        <v>Målselv</v>
      </c>
      <c r="H163" s="28">
        <f>+IF(I163=0,"",'Ark1'!Q1868)</f>
        <v>121</v>
      </c>
      <c r="I163" s="339">
        <f>+'Ark1'!R1868</f>
        <v>243</v>
      </c>
      <c r="J163" s="29">
        <f>+IF(I163=0,"",'Ark1'!AG1868)</f>
        <v>8.8233470096517586</v>
      </c>
      <c r="L163" s="29">
        <f>+IF(I163=0,"",'Ark1'!AH1868)</f>
        <v>2.0576131687242798</v>
      </c>
      <c r="M163" s="95"/>
      <c r="N163" s="502">
        <f>+'Ark1'!AI1868</f>
        <v>239</v>
      </c>
      <c r="O163" s="95"/>
      <c r="P163" s="32">
        <f>+IF(I163=0,"",'Ark1'!U1868)</f>
        <v>22.248559670781876</v>
      </c>
      <c r="Q163" s="95"/>
      <c r="R163" s="503">
        <f>+IF(N163=0,"",'Ark1'!AJ1868)</f>
        <v>107.49163179916312</v>
      </c>
      <c r="S163" s="95"/>
      <c r="T163" s="503">
        <f>+IF(N163=0,"",'Ark1'!AK1868)</f>
        <v>17.690311767555936</v>
      </c>
      <c r="U163" s="95"/>
      <c r="V163" s="27">
        <f>+IF(I163=0,"",'Ark1'!T1868)</f>
        <v>4.4403292181069949</v>
      </c>
      <c r="W163" s="95"/>
      <c r="X163" s="34">
        <f>+IF(I163=0,"",'Ark1'!W1868)</f>
        <v>0.41152263374485593</v>
      </c>
      <c r="Y163" s="34">
        <f>+IF(I163=0,"",'Ark1'!X1868)</f>
        <v>90.123456790123441</v>
      </c>
      <c r="Z163" s="34">
        <f>+IF(I163=0,"",'Ark1'!Y1868)</f>
        <v>46.91358024691359</v>
      </c>
      <c r="AA163" s="34">
        <f>+IF(I163=0,"",'Ark1'!Z1868)</f>
        <v>4.6216109798325906</v>
      </c>
      <c r="AB163" s="29">
        <f>+IF(I163=0,"",'Ark1'!AA1868)</f>
        <v>0</v>
      </c>
      <c r="AC163" s="27">
        <f>+IF(I163=0,"",'Ark1'!AC1868)</f>
        <v>0</v>
      </c>
      <c r="AD163" s="34">
        <f>+IF(I163=0,"",'Ark1'!AE1868)</f>
        <v>0</v>
      </c>
      <c r="AE163" s="29">
        <f t="shared" si="27"/>
        <v>3.7080932784636462</v>
      </c>
      <c r="AF163" s="29">
        <f t="shared" si="28"/>
        <v>2.0082644628099175</v>
      </c>
      <c r="AG163" s="216"/>
      <c r="AH163" s="219"/>
      <c r="AJ163" s="29"/>
      <c r="AK163" s="27"/>
      <c r="AL163" s="243"/>
      <c r="AM163" s="28"/>
      <c r="AQ163" s="28"/>
    </row>
    <row r="164" spans="1:43" ht="15.6">
      <c r="A164" s="216"/>
      <c r="B164" s="287">
        <f>+'Ark1'!C1869</f>
        <v>2024</v>
      </c>
      <c r="C164" s="236">
        <f>+'Ark1'!L1869</f>
        <v>6</v>
      </c>
      <c r="D164" s="236" t="str">
        <f>VLOOKUP(C164,Klasse!$C$11:$D$27,2)</f>
        <v>O+</v>
      </c>
      <c r="E164" s="28">
        <f>+'Ark1'!H1869</f>
        <v>2</v>
      </c>
      <c r="F164" s="28">
        <f>+'Ark1'!J1869</f>
        <v>160</v>
      </c>
      <c r="G164" s="236" t="str">
        <f>VLOOKUP(F164,RNR!$A$1:$B$25,2)</f>
        <v>Oslo</v>
      </c>
      <c r="H164" s="28">
        <f>+IF(I164=0,"",'Ark1'!Q1869)</f>
        <v>123</v>
      </c>
      <c r="I164" s="339">
        <f>+'Ark1'!R1869</f>
        <v>278</v>
      </c>
      <c r="J164" s="29">
        <f>+IF(I164=0,"",'Ark1'!AG1869)</f>
        <v>14.14838432207358</v>
      </c>
      <c r="L164" s="29">
        <f>+IF(I164=0,"",'Ark1'!AH1869)</f>
        <v>7.5539568345323742</v>
      </c>
      <c r="M164" s="95"/>
      <c r="N164" s="502">
        <f>+'Ark1'!AI1869</f>
        <v>278</v>
      </c>
      <c r="O164" s="95"/>
      <c r="P164" s="32">
        <f>+IF(I164=0,"",'Ark1'!U1869)</f>
        <v>21.182014388489183</v>
      </c>
      <c r="Q164" s="95"/>
      <c r="R164" s="503">
        <f>+IF(N164=0,"",'Ark1'!AJ1869)</f>
        <v>107.15035971223024</v>
      </c>
      <c r="S164" s="95"/>
      <c r="T164" s="503">
        <f>+IF(N164=0,"",'Ark1'!AK1869)</f>
        <v>17.026562665091628</v>
      </c>
      <c r="U164" s="95"/>
      <c r="V164" s="27">
        <f>+IF(I164=0,"",'Ark1'!T1869)</f>
        <v>5.14388489208633</v>
      </c>
      <c r="W164" s="95"/>
      <c r="X164" s="34">
        <f>+IF(I164=0,"",'Ark1'!W1869)</f>
        <v>2.1582733812949644</v>
      </c>
      <c r="Y164" s="34">
        <f>+IF(I164=0,"",'Ark1'!X1869)</f>
        <v>89.568345323741013</v>
      </c>
      <c r="Z164" s="34">
        <f>+IF(I164=0,"",'Ark1'!Y1869)</f>
        <v>33.812949640287776</v>
      </c>
      <c r="AA164" s="34">
        <f>+IF(I164=0,"",'Ark1'!Z1869)</f>
        <v>4.1209894704574994</v>
      </c>
      <c r="AB164" s="29">
        <f>+IF(I164=0,"",'Ark1'!AA1869)</f>
        <v>0</v>
      </c>
      <c r="AC164" s="27">
        <f>+IF(I164=0,"",'Ark1'!AC1869)</f>
        <v>0</v>
      </c>
      <c r="AD164" s="34">
        <f>+IF(I164=0,"",'Ark1'!AE1869)</f>
        <v>0</v>
      </c>
      <c r="AE164" s="29">
        <f t="shared" si="27"/>
        <v>3.5303357314148638</v>
      </c>
      <c r="AF164" s="29">
        <f t="shared" si="28"/>
        <v>2.2601626016260163</v>
      </c>
      <c r="AG164" s="216"/>
      <c r="AH164" s="219"/>
      <c r="AJ164" s="29"/>
      <c r="AK164" s="27"/>
      <c r="AL164" s="243"/>
      <c r="AM164" s="28"/>
      <c r="AQ164" s="28"/>
    </row>
    <row r="165" spans="1:43" ht="15.6">
      <c r="A165" s="216"/>
      <c r="B165" s="287">
        <f>+'Ark1'!C1870</f>
        <v>2024</v>
      </c>
      <c r="C165" s="236">
        <f>+'Ark1'!L1870</f>
        <v>6</v>
      </c>
      <c r="D165" s="236" t="str">
        <f>VLOOKUP(C165,Klasse!$C$11:$D$27,2)</f>
        <v>O+</v>
      </c>
      <c r="E165" s="28">
        <f>+'Ark1'!H1870</f>
        <v>1</v>
      </c>
      <c r="F165" s="28">
        <f>+'Ark1'!J1870</f>
        <v>171</v>
      </c>
      <c r="G165" s="236" t="str">
        <f>VLOOKUP(F165,RNR!$A$1:$B$25,2)</f>
        <v>Prima</v>
      </c>
      <c r="H165" s="28">
        <f>+IF(I165=0,"",'Ark1'!Q1870)</f>
        <v>34</v>
      </c>
      <c r="I165" s="339">
        <f>+'Ark1'!R1870</f>
        <v>70</v>
      </c>
      <c r="J165" s="29">
        <f>+IF(I165=0,"",'Ark1'!AG1870)</f>
        <v>7.6735587044336668</v>
      </c>
      <c r="L165" s="29">
        <f>+IF(I165=0,"",'Ark1'!AH1870)</f>
        <v>0</v>
      </c>
      <c r="M165" s="95"/>
      <c r="N165" s="502">
        <f>+'Ark1'!AI1870</f>
        <v>69</v>
      </c>
      <c r="O165" s="95"/>
      <c r="P165" s="32">
        <f>+IF(I165=0,"",'Ark1'!U1870)</f>
        <v>22.442857142857154</v>
      </c>
      <c r="Q165" s="95"/>
      <c r="R165" s="503">
        <f>+IF(N165=0,"",'Ark1'!AJ1870)</f>
        <v>109.04637681159416</v>
      </c>
      <c r="S165" s="95"/>
      <c r="T165" s="503">
        <f>+IF(N165=0,"",'Ark1'!AK1870)</f>
        <v>17.27337861871689</v>
      </c>
      <c r="U165" s="95"/>
      <c r="V165" s="27">
        <f>+IF(I165=0,"",'Ark1'!T1870)</f>
        <v>4.3285714285714283</v>
      </c>
      <c r="W165" s="95"/>
      <c r="X165" s="34">
        <f>+IF(I165=0,"",'Ark1'!W1870)</f>
        <v>0</v>
      </c>
      <c r="Y165" s="34">
        <f>+IF(I165=0,"",'Ark1'!X1870)</f>
        <v>94.285714285714306</v>
      </c>
      <c r="Z165" s="34">
        <f>+IF(I165=0,"",'Ark1'!Y1870)</f>
        <v>47.142857142857153</v>
      </c>
      <c r="AA165" s="34">
        <f>+IF(I165=0,"",'Ark1'!Z1870)</f>
        <v>3.5871425726801718</v>
      </c>
      <c r="AB165" s="29">
        <f>+IF(I165=0,"",'Ark1'!AA1870)</f>
        <v>0</v>
      </c>
      <c r="AC165" s="27">
        <f>+IF(I165=0,"",'Ark1'!AC1870)</f>
        <v>0</v>
      </c>
      <c r="AD165" s="34">
        <f>+IF(I165=0,"",'Ark1'!AE1870)</f>
        <v>0</v>
      </c>
      <c r="AE165" s="29">
        <f t="shared" si="27"/>
        <v>3.7404761904761923</v>
      </c>
      <c r="AF165" s="29">
        <f t="shared" si="28"/>
        <v>2.0588235294117645</v>
      </c>
      <c r="AG165" s="216"/>
      <c r="AH165" s="219"/>
      <c r="AJ165" s="29"/>
      <c r="AK165" s="27"/>
      <c r="AL165" s="243"/>
      <c r="AM165" s="28"/>
      <c r="AQ165" s="28"/>
    </row>
    <row r="166" spans="1:43" ht="15.6">
      <c r="A166" s="216"/>
      <c r="B166" s="287">
        <f>+'Ark1'!C1871</f>
        <v>2024</v>
      </c>
      <c r="C166" s="236">
        <f>+'Ark1'!L1871</f>
        <v>6</v>
      </c>
      <c r="D166" s="236" t="str">
        <f>VLOOKUP(C166,Klasse!$C$11:$D$27,2)</f>
        <v>O+</v>
      </c>
      <c r="E166" s="28">
        <f>+'Ark1'!H1871</f>
        <v>2</v>
      </c>
      <c r="F166" s="28">
        <f>+'Ark1'!J1871</f>
        <v>175</v>
      </c>
      <c r="G166" s="236" t="str">
        <f>VLOOKUP(F166,RNR!$A$1:$B$25,2)</f>
        <v>Ole Ringdal</v>
      </c>
      <c r="H166" s="28">
        <f>+IF(I166=0,"",'Ark1'!Q1871)</f>
        <v>78</v>
      </c>
      <c r="I166" s="339">
        <f>+'Ark1'!R1871</f>
        <v>152</v>
      </c>
      <c r="J166" s="29">
        <f>+IF(I166=0,"",'Ark1'!AG1871)</f>
        <v>13.24094454742044</v>
      </c>
      <c r="L166" s="29">
        <f>+IF(I166=0,"",'Ark1'!AH1871)</f>
        <v>9.2105263157894726</v>
      </c>
      <c r="M166" s="95"/>
      <c r="N166" s="502">
        <f>+'Ark1'!AI1871</f>
        <v>137</v>
      </c>
      <c r="O166" s="95"/>
      <c r="P166" s="32">
        <f>+IF(I166=0,"",'Ark1'!U1871)</f>
        <v>18.046710526315781</v>
      </c>
      <c r="Q166" s="95"/>
      <c r="R166" s="503">
        <f>+IF(N166=0,"",'Ark1'!AJ1871)</f>
        <v>101.42408759124093</v>
      </c>
      <c r="S166" s="95"/>
      <c r="T166" s="503">
        <f>+IF(N166=0,"",'Ark1'!AK1871)</f>
        <v>17.168315735340652</v>
      </c>
      <c r="U166" s="95"/>
      <c r="V166" s="27">
        <f>+IF(I166=0,"",'Ark1'!T1871)</f>
        <v>5.3157894736842097</v>
      </c>
      <c r="W166" s="95"/>
      <c r="X166" s="34">
        <f>+IF(I166=0,"",'Ark1'!W1871)</f>
        <v>0.65789473684210542</v>
      </c>
      <c r="Y166" s="34">
        <f>+IF(I166=0,"",'Ark1'!X1871)</f>
        <v>55.263157894736842</v>
      </c>
      <c r="Z166" s="34">
        <f>+IF(I166=0,"",'Ark1'!Y1871)</f>
        <v>14.47368421052631</v>
      </c>
      <c r="AA166" s="34">
        <f>+IF(I166=0,"",'Ark1'!Z1871)</f>
        <v>4.5711900696697567</v>
      </c>
      <c r="AB166" s="29">
        <f>+IF(I166=0,"",'Ark1'!AA1871)</f>
        <v>0</v>
      </c>
      <c r="AC166" s="27">
        <f>+IF(I166=0,"",'Ark1'!AC1871)</f>
        <v>0</v>
      </c>
      <c r="AD166" s="34">
        <f>+IF(I166=0,"",'Ark1'!AE1871)</f>
        <v>0</v>
      </c>
      <c r="AE166" s="29">
        <f t="shared" si="27"/>
        <v>3.0077850877192969</v>
      </c>
      <c r="AF166" s="29">
        <f t="shared" si="28"/>
        <v>1.9487179487179487</v>
      </c>
      <c r="AG166" s="216"/>
      <c r="AH166" s="219"/>
      <c r="AJ166" s="29"/>
      <c r="AK166" s="27"/>
      <c r="AL166" s="243"/>
      <c r="AM166" s="28"/>
      <c r="AQ166" s="28"/>
    </row>
    <row r="167" spans="1:43" ht="15.6">
      <c r="A167" s="216"/>
      <c r="B167" s="287">
        <f>+'Ark1'!C1872</f>
        <v>2024</v>
      </c>
      <c r="C167" s="236">
        <f>+'Ark1'!L1872</f>
        <v>6</v>
      </c>
      <c r="D167" s="236" t="str">
        <f>VLOOKUP(C167,Klasse!$C$11:$D$27,2)</f>
        <v>O+</v>
      </c>
      <c r="E167" s="28">
        <f>+'Ark1'!H1872</f>
        <v>2</v>
      </c>
      <c r="F167" s="28">
        <f>+'Ark1'!J1872</f>
        <v>177</v>
      </c>
      <c r="G167" s="236" t="str">
        <f>VLOOKUP(F167,RNR!$A$1:$B$25,2)</f>
        <v>Slakthuset</v>
      </c>
      <c r="H167" s="28">
        <f>+IF(I167=0,"",'Ark1'!Q1872)</f>
        <v>89</v>
      </c>
      <c r="I167" s="339">
        <f>+'Ark1'!R1872</f>
        <v>191</v>
      </c>
      <c r="J167" s="29">
        <f>+IF(I167=0,"",'Ark1'!AG1872)</f>
        <v>12.907352637732998</v>
      </c>
      <c r="L167" s="29">
        <f>+IF(I167=0,"",'Ark1'!AH1872)</f>
        <v>3.6649214659685856</v>
      </c>
      <c r="M167" s="95"/>
      <c r="N167" s="502">
        <f>+'Ark1'!AI1872</f>
        <v>190</v>
      </c>
      <c r="O167" s="95"/>
      <c r="P167" s="32">
        <f>+IF(I167=0,"",'Ark1'!U1872)</f>
        <v>19.650261780104714</v>
      </c>
      <c r="Q167" s="95"/>
      <c r="R167" s="503">
        <f>+IF(N167=0,"",'Ark1'!AJ1872)</f>
        <v>104.50000000000001</v>
      </c>
      <c r="S167" s="95"/>
      <c r="T167" s="503">
        <f>+IF(N167=0,"",'Ark1'!AK1872)</f>
        <v>17.01763815599227</v>
      </c>
      <c r="U167" s="95"/>
      <c r="V167" s="27">
        <f>+IF(I167=0,"",'Ark1'!T1872)</f>
        <v>5.4554973821989527</v>
      </c>
      <c r="W167" s="95"/>
      <c r="X167" s="34">
        <f>+IF(I167=0,"",'Ark1'!W1872)</f>
        <v>0</v>
      </c>
      <c r="Y167" s="34">
        <f>+IF(I167=0,"",'Ark1'!X1872)</f>
        <v>79.057591623036643</v>
      </c>
      <c r="Z167" s="34">
        <f>+IF(I167=0,"",'Ark1'!Y1872)</f>
        <v>23.560209424083769</v>
      </c>
      <c r="AA167" s="34">
        <f>+IF(I167=0,"",'Ark1'!Z1872)</f>
        <v>4.0147486518777153</v>
      </c>
      <c r="AB167" s="29">
        <f>+IF(I167=0,"",'Ark1'!AA1872)</f>
        <v>0</v>
      </c>
      <c r="AC167" s="27">
        <f>+IF(I167=0,"",'Ark1'!AC1872)</f>
        <v>0</v>
      </c>
      <c r="AD167" s="34">
        <f>+IF(I167=0,"",'Ark1'!AE1872)</f>
        <v>0</v>
      </c>
      <c r="AE167" s="29">
        <f t="shared" si="27"/>
        <v>3.2750436300174521</v>
      </c>
      <c r="AF167" s="29">
        <f t="shared" si="28"/>
        <v>2.1460674157303372</v>
      </c>
      <c r="AG167" s="216"/>
      <c r="AH167" s="219"/>
      <c r="AJ167" s="29"/>
      <c r="AK167" s="27"/>
      <c r="AL167" s="243"/>
      <c r="AM167" s="28"/>
      <c r="AQ167" s="28"/>
    </row>
    <row r="168" spans="1:43" ht="15.6">
      <c r="A168" s="216"/>
      <c r="B168" s="287">
        <f>+'Ark1'!C1873</f>
        <v>2024</v>
      </c>
      <c r="C168" s="236">
        <f>+'Ark1'!L1873</f>
        <v>6</v>
      </c>
      <c r="D168" s="236" t="str">
        <f>VLOOKUP(C168,Klasse!$C$11:$D$27,2)</f>
        <v>O+</v>
      </c>
      <c r="E168" s="28">
        <f>+'Ark1'!H1873</f>
        <v>2</v>
      </c>
      <c r="F168" s="28">
        <f>+'Ark1'!J1873</f>
        <v>178</v>
      </c>
      <c r="G168" s="236" t="str">
        <f>VLOOKUP(F168,RNR!$A$1:$B$25,2)</f>
        <v>Røros</v>
      </c>
      <c r="H168" s="28">
        <f>+IF(I168=0,"",'Ark1'!Q1873)</f>
        <v>43</v>
      </c>
      <c r="I168" s="339">
        <f>+'Ark1'!R1873</f>
        <v>77</v>
      </c>
      <c r="J168" s="29">
        <f>+IF(I168=0,"",'Ark1'!AG1873)</f>
        <v>10.060706501179904</v>
      </c>
      <c r="L168" s="29">
        <f>+IF(I168=0,"",'Ark1'!AH1873)</f>
        <v>6.4935064935064917</v>
      </c>
      <c r="M168" s="95"/>
      <c r="N168" s="502">
        <f>+'Ark1'!AI1873</f>
        <v>77</v>
      </c>
      <c r="O168" s="95"/>
      <c r="P168" s="32">
        <f>+IF(I168=0,"",'Ark1'!U1873)</f>
        <v>21.759740259740266</v>
      </c>
      <c r="Q168" s="95"/>
      <c r="R168" s="503">
        <f>+IF(N168=0,"",'Ark1'!AJ1873)</f>
        <v>108.27012987012986</v>
      </c>
      <c r="S168" s="95"/>
      <c r="T168" s="503">
        <f>+IF(N168=0,"",'Ark1'!AK1873)</f>
        <v>17.000955953357089</v>
      </c>
      <c r="U168" s="95"/>
      <c r="V168" s="27">
        <f>+IF(I168=0,"",'Ark1'!T1873)</f>
        <v>4.7402597402597406</v>
      </c>
      <c r="W168" s="95"/>
      <c r="X168" s="34">
        <f>+IF(I168=0,"",'Ark1'!W1873)</f>
        <v>0</v>
      </c>
      <c r="Y168" s="34">
        <f>+IF(I168=0,"",'Ark1'!X1873)</f>
        <v>94.805194805194816</v>
      </c>
      <c r="Z168" s="34">
        <f>+IF(I168=0,"",'Ark1'!Y1873)</f>
        <v>37.662337662337656</v>
      </c>
      <c r="AA168" s="34">
        <f>+IF(I168=0,"",'Ark1'!Z1873)</f>
        <v>3.6791536202102351</v>
      </c>
      <c r="AB168" s="29">
        <f>+IF(I168=0,"",'Ark1'!AA1873)</f>
        <v>0</v>
      </c>
      <c r="AC168" s="27">
        <f>+IF(I168=0,"",'Ark1'!AC1873)</f>
        <v>0</v>
      </c>
      <c r="AD168" s="34">
        <f>+IF(I168=0,"",'Ark1'!AE1873)</f>
        <v>0</v>
      </c>
      <c r="AE168" s="29">
        <f t="shared" si="27"/>
        <v>3.6266233766233777</v>
      </c>
      <c r="AF168" s="29">
        <f t="shared" si="28"/>
        <v>1.7906976744186047</v>
      </c>
      <c r="AG168" s="216"/>
      <c r="AH168" s="219"/>
      <c r="AJ168" s="29"/>
      <c r="AK168" s="27"/>
      <c r="AL168" s="243"/>
      <c r="AM168" s="28"/>
      <c r="AQ168" s="28"/>
    </row>
    <row r="169" spans="1:43" ht="15.6">
      <c r="A169" s="216"/>
      <c r="B169" s="287">
        <f>+'Ark1'!C1874</f>
        <v>2024</v>
      </c>
      <c r="C169" s="236">
        <f>+'Ark1'!L1874</f>
        <v>6</v>
      </c>
      <c r="D169" s="236" t="str">
        <f>VLOOKUP(C169,Klasse!$C$11:$D$27,2)</f>
        <v>O+</v>
      </c>
      <c r="E169" s="28">
        <f>+'Ark1'!H1874</f>
        <v>2</v>
      </c>
      <c r="F169" s="28">
        <f>+'Ark1'!J1874</f>
        <v>181</v>
      </c>
      <c r="G169" s="236" t="str">
        <f>VLOOKUP(F169,RNR!$A$1:$B$25,2)</f>
        <v>Horns</v>
      </c>
      <c r="H169" s="28">
        <f>+IF(I169=0,"",'Ark1'!Q1874)</f>
        <v>70</v>
      </c>
      <c r="I169" s="339">
        <f>+'Ark1'!R1874</f>
        <v>149</v>
      </c>
      <c r="J169" s="29">
        <f>+IF(I169=0,"",'Ark1'!AG1874)</f>
        <v>11.115098402145579</v>
      </c>
      <c r="L169" s="29">
        <f>+IF(I169=0,"",'Ark1'!AH1874)</f>
        <v>0.67114093959731558</v>
      </c>
      <c r="M169" s="95"/>
      <c r="N169" s="502">
        <f>+'Ark1'!AI1874</f>
        <v>132</v>
      </c>
      <c r="O169" s="95"/>
      <c r="P169" s="32">
        <f>+IF(I169=0,"",'Ark1'!U1874)</f>
        <v>19.748322147651002</v>
      </c>
      <c r="Q169" s="95"/>
      <c r="R169" s="503">
        <f>+IF(N169=0,"",'Ark1'!AJ1874)</f>
        <v>104.82651515151518</v>
      </c>
      <c r="S169" s="95"/>
      <c r="T169" s="503">
        <f>+IF(N169=0,"",'Ark1'!AK1874)</f>
        <v>17.102548181921751</v>
      </c>
      <c r="U169" s="95"/>
      <c r="V169" s="27">
        <f>+IF(I169=0,"",'Ark1'!T1874)</f>
        <v>5.275167785234899</v>
      </c>
      <c r="W169" s="95"/>
      <c r="X169" s="34">
        <f>+IF(I169=0,"",'Ark1'!W1874)</f>
        <v>0</v>
      </c>
      <c r="Y169" s="34">
        <f>+IF(I169=0,"",'Ark1'!X1874)</f>
        <v>80.53691275167786</v>
      </c>
      <c r="Z169" s="34">
        <f>+IF(I169=0,"",'Ark1'!Y1874)</f>
        <v>23.489932885906043</v>
      </c>
      <c r="AA169" s="34">
        <f>+IF(I169=0,"",'Ark1'!Z1874)</f>
        <v>4.0009999425789058</v>
      </c>
      <c r="AB169" s="29">
        <f>+IF(I169=0,"",'Ark1'!AA1874)</f>
        <v>0</v>
      </c>
      <c r="AC169" s="27">
        <f>+IF(I169=0,"",'Ark1'!AC1874)</f>
        <v>0</v>
      </c>
      <c r="AD169" s="34">
        <f>+IF(I169=0,"",'Ark1'!AE1874)</f>
        <v>0</v>
      </c>
      <c r="AE169" s="29">
        <f t="shared" si="27"/>
        <v>3.2913870246085004</v>
      </c>
      <c r="AF169" s="29">
        <f t="shared" si="28"/>
        <v>2.1285714285714286</v>
      </c>
      <c r="AG169" s="216"/>
      <c r="AH169" s="219"/>
      <c r="AJ169" s="29"/>
      <c r="AK169" s="27"/>
      <c r="AL169" s="243"/>
      <c r="AM169" s="28"/>
      <c r="AQ169" s="28"/>
    </row>
    <row r="170" spans="1:43" ht="15.6">
      <c r="A170" s="216"/>
      <c r="B170" s="287">
        <f>+'Ark1'!C1875</f>
        <v>2024</v>
      </c>
      <c r="C170" s="236">
        <f>+'Ark1'!L1875</f>
        <v>6</v>
      </c>
      <c r="D170" s="236" t="str">
        <f>VLOOKUP(C170,Klasse!$C$11:$D$27,2)</f>
        <v>O+</v>
      </c>
      <c r="E170" s="28">
        <f>+'Ark1'!H1875</f>
        <v>1</v>
      </c>
      <c r="F170" s="28">
        <f>+'Ark1'!J1875</f>
        <v>262</v>
      </c>
      <c r="G170" s="236" t="str">
        <f>VLOOKUP(F170,RNR!$A$1:$B$25,2)</f>
        <v>Strilalam</v>
      </c>
      <c r="H170" s="28" t="str">
        <f>+IF(I170=0,"",'Ark1'!Q1875)</f>
        <v/>
      </c>
      <c r="I170" s="339">
        <f>+'Ark1'!R1875</f>
        <v>0</v>
      </c>
      <c r="J170" s="29" t="str">
        <f>+IF(I170=0,"",'Ark1'!AG1875)</f>
        <v/>
      </c>
      <c r="L170" s="29" t="str">
        <f>+IF(I170=0,"",'Ark1'!AH1875)</f>
        <v/>
      </c>
      <c r="M170" s="95"/>
      <c r="N170" s="502">
        <f>+'Ark1'!AI1875</f>
        <v>0</v>
      </c>
      <c r="O170" s="95"/>
      <c r="P170" s="32" t="str">
        <f>+IF(I170=0,"",'Ark1'!U1875)</f>
        <v/>
      </c>
      <c r="Q170" s="95"/>
      <c r="R170" s="503" t="str">
        <f>+IF(N170=0,"",'Ark1'!AJ1875)</f>
        <v/>
      </c>
      <c r="S170" s="95"/>
      <c r="T170" s="503" t="str">
        <f>+IF(N170=0,"",'Ark1'!AK1875)</f>
        <v/>
      </c>
      <c r="U170" s="95"/>
      <c r="V170" s="27" t="str">
        <f>+IF(I170=0,"",'Ark1'!T1875)</f>
        <v/>
      </c>
      <c r="W170" s="95"/>
      <c r="X170" s="34" t="str">
        <f>+IF(I170=0,"",'Ark1'!W1875)</f>
        <v/>
      </c>
      <c r="Y170" s="34" t="str">
        <f>+IF(I170=0,"",'Ark1'!X1875)</f>
        <v/>
      </c>
      <c r="Z170" s="34" t="str">
        <f>+IF(I170=0,"",'Ark1'!Y1875)</f>
        <v/>
      </c>
      <c r="AA170" s="34" t="str">
        <f>+IF(I170=0,"",'Ark1'!Z1875)</f>
        <v/>
      </c>
      <c r="AB170" s="29" t="str">
        <f>+IF(I170=0,"",'Ark1'!AA1875)</f>
        <v/>
      </c>
      <c r="AC170" s="27" t="str">
        <f>+IF(I170=0,"",'Ark1'!AC1875)</f>
        <v/>
      </c>
      <c r="AD170" s="34" t="str">
        <f>+IF(I170=0,"",'Ark1'!AE1875)</f>
        <v/>
      </c>
      <c r="AE170" s="29" t="str">
        <f t="shared" si="27"/>
        <v/>
      </c>
      <c r="AF170" s="29" t="str">
        <f t="shared" si="28"/>
        <v/>
      </c>
      <c r="AG170" s="216"/>
      <c r="AH170" s="219"/>
      <c r="AJ170" s="29"/>
      <c r="AK170" s="27"/>
      <c r="AL170" s="243"/>
      <c r="AM170" s="28"/>
      <c r="AQ170" s="28"/>
    </row>
    <row r="171" spans="1:43" ht="15.6">
      <c r="A171" s="216"/>
      <c r="B171" s="287">
        <f>+'Ark1'!C1876</f>
        <v>2024</v>
      </c>
      <c r="C171" s="236">
        <f>+'Ark1'!L1876</f>
        <v>6</v>
      </c>
      <c r="D171" s="236" t="str">
        <f>VLOOKUP(C171,Klasse!$C$11:$D$27,2)</f>
        <v>O+</v>
      </c>
      <c r="E171" s="28">
        <f>+'Ark1'!H1876</f>
        <v>2</v>
      </c>
      <c r="F171" s="28">
        <f>+'Ark1'!J1876</f>
        <v>267</v>
      </c>
      <c r="G171" s="236" t="str">
        <f>VLOOKUP(F171,RNR!$A$1:$B$25,2)</f>
        <v>Dalpro</v>
      </c>
      <c r="H171" s="28" t="str">
        <f>+IF(I171=0,"",'Ark1'!Q1876)</f>
        <v/>
      </c>
      <c r="I171" s="339">
        <f>+'Ark1'!R1876</f>
        <v>0</v>
      </c>
      <c r="J171" s="29" t="str">
        <f>+IF(I171=0,"",'Ark1'!AG1876)</f>
        <v/>
      </c>
      <c r="L171" s="29" t="str">
        <f>+IF(I171=0,"",'Ark1'!AH1876)</f>
        <v/>
      </c>
      <c r="M171" s="95"/>
      <c r="N171" s="502">
        <f>+'Ark1'!AI1876</f>
        <v>0</v>
      </c>
      <c r="O171" s="95"/>
      <c r="P171" s="32" t="str">
        <f>+IF(I171=0,"",'Ark1'!U1876)</f>
        <v/>
      </c>
      <c r="Q171" s="95"/>
      <c r="R171" s="503" t="str">
        <f>+IF(N171=0,"",'Ark1'!AJ1876)</f>
        <v/>
      </c>
      <c r="S171" s="95"/>
      <c r="T171" s="503" t="str">
        <f>+IF(N171=0,"",'Ark1'!AK1876)</f>
        <v/>
      </c>
      <c r="U171" s="95"/>
      <c r="V171" s="27" t="str">
        <f>+IF(I171=0,"",'Ark1'!T1876)</f>
        <v/>
      </c>
      <c r="W171" s="95"/>
      <c r="X171" s="34" t="str">
        <f>+IF(I171=0,"",'Ark1'!W1876)</f>
        <v/>
      </c>
      <c r="Y171" s="34" t="str">
        <f>+IF(I171=0,"",'Ark1'!X1876)</f>
        <v/>
      </c>
      <c r="Z171" s="34" t="str">
        <f>+IF(I171=0,"",'Ark1'!Y1876)</f>
        <v/>
      </c>
      <c r="AA171" s="34" t="str">
        <f>+IF(I171=0,"",'Ark1'!Z1876)</f>
        <v/>
      </c>
      <c r="AB171" s="29" t="str">
        <f>+IF(I171=0,"",'Ark1'!AA1876)</f>
        <v/>
      </c>
      <c r="AC171" s="27" t="str">
        <f>+IF(I171=0,"",'Ark1'!AC1876)</f>
        <v/>
      </c>
      <c r="AD171" s="34" t="str">
        <f>+IF(I171=0,"",'Ark1'!AE1876)</f>
        <v/>
      </c>
      <c r="AE171" s="29" t="str">
        <f t="shared" si="27"/>
        <v/>
      </c>
      <c r="AF171" s="29" t="str">
        <f t="shared" si="28"/>
        <v/>
      </c>
      <c r="AG171" s="216"/>
      <c r="AH171" s="219"/>
      <c r="AJ171" s="29"/>
      <c r="AK171" s="27"/>
      <c r="AL171" s="243"/>
      <c r="AM171" s="28"/>
      <c r="AQ171" s="28"/>
    </row>
    <row r="172" spans="1:43" ht="15.6">
      <c r="A172" s="216"/>
      <c r="B172" s="287">
        <f>+'Ark1'!C1877</f>
        <v>2024</v>
      </c>
      <c r="C172" s="236">
        <f>+'Ark1'!L1877</f>
        <v>6</v>
      </c>
      <c r="D172" s="236" t="str">
        <f>VLOOKUP(C172,Klasse!$C$11:$D$27,2)</f>
        <v>O+</v>
      </c>
      <c r="E172" s="28">
        <f>+'Ark1'!H1877</f>
        <v>1</v>
      </c>
      <c r="F172" s="28">
        <f>+'Ark1'!J1877</f>
        <v>309</v>
      </c>
      <c r="G172" s="236" t="str">
        <f>VLOOKUP(F172,RNR!$A$1:$B$25,2)</f>
        <v>Malvik</v>
      </c>
      <c r="H172" s="28">
        <f>+IF(I172=0,"",'Ark1'!Q1877)</f>
        <v>300</v>
      </c>
      <c r="I172" s="339">
        <f>+'Ark1'!R1877</f>
        <v>610</v>
      </c>
      <c r="J172" s="29">
        <f>+IF(I172=0,"",'Ark1'!AG1877)</f>
        <v>11.261621536235232</v>
      </c>
      <c r="L172" s="29">
        <f>+IF(I172=0,"",'Ark1'!AH1877)</f>
        <v>5.4098360655737698</v>
      </c>
      <c r="M172" s="95"/>
      <c r="N172" s="502">
        <f>+'Ark1'!AI1877</f>
        <v>609</v>
      </c>
      <c r="O172" s="95"/>
      <c r="P172" s="32">
        <f>+IF(I172=0,"",'Ark1'!U1877)</f>
        <v>20.335737704918046</v>
      </c>
      <c r="Q172" s="95"/>
      <c r="R172" s="503">
        <f>+IF(N172=0,"",'Ark1'!AJ1877)</f>
        <v>105.8018062397372</v>
      </c>
      <c r="S172" s="95"/>
      <c r="T172" s="503">
        <f>+IF(N172=0,"",'Ark1'!AK1877)</f>
        <v>16.9616570950873</v>
      </c>
      <c r="U172" s="95"/>
      <c r="V172" s="27">
        <f>+IF(I172=0,"",'Ark1'!T1877)</f>
        <v>5.4065573770491806</v>
      </c>
      <c r="W172" s="95"/>
      <c r="X172" s="34">
        <f>+IF(I172=0,"",'Ark1'!W1877)</f>
        <v>1.4754098360655739</v>
      </c>
      <c r="Y172" s="34">
        <f>+IF(I172=0,"",'Ark1'!X1877)</f>
        <v>81.803278688524614</v>
      </c>
      <c r="Z172" s="34">
        <f>+IF(I172=0,"",'Ark1'!Y1877)</f>
        <v>28.032786885245901</v>
      </c>
      <c r="AA172" s="34">
        <f>+IF(I172=0,"",'Ark1'!Z1877)</f>
        <v>4.0658636729003668</v>
      </c>
      <c r="AB172" s="29">
        <f>+IF(I172=0,"",'Ark1'!AA1877)</f>
        <v>0</v>
      </c>
      <c r="AC172" s="27">
        <f>+IF(I172=0,"",'Ark1'!AC1877)</f>
        <v>0</v>
      </c>
      <c r="AD172" s="34">
        <f>+IF(I172=0,"",'Ark1'!AE1877)</f>
        <v>0</v>
      </c>
      <c r="AE172" s="29">
        <f t="shared" si="27"/>
        <v>3.3892896174863409</v>
      </c>
      <c r="AF172" s="29">
        <f t="shared" si="28"/>
        <v>2.0333333333333332</v>
      </c>
      <c r="AG172" s="216"/>
      <c r="AH172" s="219"/>
      <c r="AJ172" s="29"/>
      <c r="AK172" s="27"/>
      <c r="AL172" s="243"/>
      <c r="AM172" s="28"/>
      <c r="AQ172" s="28"/>
    </row>
    <row r="173" spans="1:43" ht="15.6">
      <c r="A173" s="216"/>
      <c r="B173" s="287">
        <f>+'Ark1'!C1878</f>
        <v>2024</v>
      </c>
      <c r="C173" s="236">
        <f>+'Ark1'!L1878</f>
        <v>6</v>
      </c>
      <c r="D173" s="236" t="str">
        <f>VLOOKUP(C173,Klasse!$C$11:$D$27,2)</f>
        <v>O+</v>
      </c>
      <c r="E173" s="28">
        <f>+'Ark1'!H1878</f>
        <v>2</v>
      </c>
      <c r="F173" s="28">
        <f>+'Ark1'!J1878</f>
        <v>470</v>
      </c>
      <c r="G173" s="236" t="str">
        <f>VLOOKUP(F173,RNR!$A$1:$B$25,2)</f>
        <v>Jens Eide</v>
      </c>
      <c r="H173" s="28">
        <f>+IF(I173=0,"",'Ark1'!Q1878)</f>
        <v>54</v>
      </c>
      <c r="I173" s="339">
        <f>+'Ark1'!R1878</f>
        <v>103</v>
      </c>
      <c r="J173" s="29">
        <f>+IF(I173=0,"",'Ark1'!AG1878)</f>
        <v>17.223504448497923</v>
      </c>
      <c r="L173" s="29">
        <f>+IF(I173=0,"",'Ark1'!AH1878)</f>
        <v>26.213592233009713</v>
      </c>
      <c r="M173" s="95"/>
      <c r="N173" s="502">
        <f>+'Ark1'!AI1878</f>
        <v>103</v>
      </c>
      <c r="O173" s="95"/>
      <c r="P173" s="32">
        <f>+IF(I173=0,"",'Ark1'!U1878)</f>
        <v>17.967961165048539</v>
      </c>
      <c r="Q173" s="95"/>
      <c r="R173" s="503">
        <f>+IF(N173=0,"",'Ark1'!AJ1878)</f>
        <v>101.05339805825243</v>
      </c>
      <c r="S173" s="95"/>
      <c r="T173" s="503">
        <f>+IF(N173=0,"",'Ark1'!AK1878)</f>
        <v>17.109226565755758</v>
      </c>
      <c r="U173" s="95"/>
      <c r="V173" s="27">
        <f>+IF(I173=0,"",'Ark1'!T1878)</f>
        <v>5.8155339805825239</v>
      </c>
      <c r="W173" s="95"/>
      <c r="X173" s="34">
        <f>+IF(I173=0,"",'Ark1'!W1878)</f>
        <v>0.97087378640776723</v>
      </c>
      <c r="Y173" s="34">
        <f>+IF(I173=0,"",'Ark1'!X1878)</f>
        <v>62.135922330097102</v>
      </c>
      <c r="Z173" s="34">
        <f>+IF(I173=0,"",'Ark1'!Y1878)</f>
        <v>12.621359223300969</v>
      </c>
      <c r="AA173" s="34">
        <f>+IF(I173=0,"",'Ark1'!Z1878)</f>
        <v>4.2115931905129882</v>
      </c>
      <c r="AB173" s="29">
        <f>+IF(I173=0,"",'Ark1'!AA1878)</f>
        <v>0</v>
      </c>
      <c r="AC173" s="27">
        <f>+IF(I173=0,"",'Ark1'!AC1878)</f>
        <v>0</v>
      </c>
      <c r="AD173" s="34">
        <f>+IF(I173=0,"",'Ark1'!AE1878)</f>
        <v>0</v>
      </c>
      <c r="AE173" s="29">
        <f t="shared" si="27"/>
        <v>2.9946601941747564</v>
      </c>
      <c r="AF173" s="29">
        <f t="shared" si="28"/>
        <v>1.9074074074074074</v>
      </c>
      <c r="AG173" s="216"/>
      <c r="AH173" s="219"/>
      <c r="AJ173" s="29"/>
      <c r="AK173" s="27"/>
      <c r="AL173" s="243"/>
      <c r="AM173" s="28"/>
      <c r="AQ173" s="28"/>
    </row>
    <row r="174" spans="1:43" ht="15.6">
      <c r="A174" s="216"/>
      <c r="B174" s="287">
        <f>+'Ark1'!C1879</f>
        <v>2024</v>
      </c>
      <c r="C174" s="236">
        <f>+'Ark1'!L1879</f>
        <v>6</v>
      </c>
      <c r="D174" s="236" t="str">
        <f>VLOOKUP(C174,Klasse!$C$11:$D$27,2)</f>
        <v>O+</v>
      </c>
      <c r="E174" s="28">
        <f>+'Ark1'!H1879</f>
        <v>2</v>
      </c>
      <c r="F174" s="28">
        <f>+'Ark1'!J1879</f>
        <v>629</v>
      </c>
      <c r="G174" s="236" t="str">
        <f>VLOOKUP(F174,RNR!$A$1:$B$25,2)</f>
        <v>Bø</v>
      </c>
      <c r="H174" s="28" t="str">
        <f>+IF(I174=0,"",'Ark1'!Q1879)</f>
        <v/>
      </c>
      <c r="I174" s="339">
        <f>+'Ark1'!R1879</f>
        <v>0</v>
      </c>
      <c r="J174" s="29" t="str">
        <f>+IF(I174=0,"",'Ark1'!AG1879)</f>
        <v/>
      </c>
      <c r="L174" s="29" t="str">
        <f>+IF(I174=0,"",'Ark1'!AH1879)</f>
        <v/>
      </c>
      <c r="M174" s="95"/>
      <c r="N174" s="502">
        <f>+'Ark1'!AI1879</f>
        <v>0</v>
      </c>
      <c r="O174" s="95"/>
      <c r="P174" s="32" t="str">
        <f>+IF(I174=0,"",'Ark1'!U1879)</f>
        <v/>
      </c>
      <c r="Q174" s="95"/>
      <c r="R174" s="503" t="str">
        <f>+IF(N174=0,"",'Ark1'!AJ1879)</f>
        <v/>
      </c>
      <c r="S174" s="95"/>
      <c r="T174" s="503" t="str">
        <f>+IF(N174=0,"",'Ark1'!AK1879)</f>
        <v/>
      </c>
      <c r="U174" s="95"/>
      <c r="V174" s="27" t="str">
        <f>+IF(I174=0,"",'Ark1'!T1879)</f>
        <v/>
      </c>
      <c r="W174" s="95"/>
      <c r="X174" s="34" t="str">
        <f>+IF(I174=0,"",'Ark1'!W1879)</f>
        <v/>
      </c>
      <c r="Y174" s="34" t="str">
        <f>+IF(I174=0,"",'Ark1'!X1879)</f>
        <v/>
      </c>
      <c r="Z174" s="34" t="str">
        <f>+IF(I174=0,"",'Ark1'!Y1879)</f>
        <v/>
      </c>
      <c r="AA174" s="34" t="str">
        <f>+IF(I174=0,"",'Ark1'!Z1879)</f>
        <v/>
      </c>
      <c r="AB174" s="29" t="str">
        <f>+IF(I174=0,"",'Ark1'!AA1879)</f>
        <v/>
      </c>
      <c r="AC174" s="27" t="str">
        <f>+IF(I174=0,"",'Ark1'!AC1879)</f>
        <v/>
      </c>
      <c r="AD174" s="34" t="str">
        <f>+IF(I174=0,"",'Ark1'!AE1879)</f>
        <v/>
      </c>
      <c r="AE174" s="29" t="str">
        <f t="shared" si="27"/>
        <v/>
      </c>
      <c r="AF174" s="29" t="str">
        <f t="shared" si="28"/>
        <v/>
      </c>
      <c r="AG174" s="216"/>
      <c r="AH174" s="219"/>
      <c r="AJ174" s="29"/>
      <c r="AK174" s="27"/>
      <c r="AL174" s="243"/>
      <c r="AM174" s="28"/>
      <c r="AQ174" s="28"/>
    </row>
    <row r="175" spans="1:43" ht="15.6">
      <c r="A175" s="216"/>
      <c r="B175" s="287">
        <f>+'Ark1'!C1880</f>
        <v>2024</v>
      </c>
      <c r="C175" s="236">
        <f>+'Ark1'!L1880</f>
        <v>6</v>
      </c>
      <c r="D175" s="236" t="str">
        <f>VLOOKUP(C175,Klasse!$C$11:$D$27,2)</f>
        <v>O+</v>
      </c>
      <c r="E175" s="28">
        <f>+'Ark1'!H1880</f>
        <v>1</v>
      </c>
      <c r="F175" s="28">
        <f>+'Ark1'!J1880</f>
        <v>643</v>
      </c>
      <c r="G175" s="236" t="str">
        <f>VLOOKUP(F175,RNR!$A$1:$B$25,2)</f>
        <v>Bjerka</v>
      </c>
      <c r="H175" s="28">
        <f>+IF(I175=0,"",'Ark1'!Q1880)</f>
        <v>163</v>
      </c>
      <c r="I175" s="339">
        <f>+'Ark1'!R1880</f>
        <v>351</v>
      </c>
      <c r="J175" s="29">
        <f>+IF(I175=0,"",'Ark1'!AG1880)</f>
        <v>12.178849886561844</v>
      </c>
      <c r="L175" s="29">
        <f>+IF(I175=0,"",'Ark1'!AH1880)</f>
        <v>2.8490028490028494</v>
      </c>
      <c r="M175" s="95"/>
      <c r="N175" s="502">
        <f>+'Ark1'!AI1880</f>
        <v>307</v>
      </c>
      <c r="O175" s="95"/>
      <c r="P175" s="32">
        <f>+IF(I175=0,"",'Ark1'!U1880)</f>
        <v>19.055840455840436</v>
      </c>
      <c r="Q175" s="95"/>
      <c r="R175" s="503">
        <f>+IF(N175=0,"",'Ark1'!AJ1880)</f>
        <v>103.29413680781759</v>
      </c>
      <c r="S175" s="95"/>
      <c r="T175" s="503">
        <f>+IF(N175=0,"",'Ark1'!AK1880)</f>
        <v>16.983031904697921</v>
      </c>
      <c r="U175" s="95"/>
      <c r="V175" s="27">
        <f>+IF(I175=0,"",'Ark1'!T1880)</f>
        <v>5.5897435897435903</v>
      </c>
      <c r="W175" s="95"/>
      <c r="X175" s="34">
        <f>+IF(I175=0,"",'Ark1'!W1880)</f>
        <v>2.2792022792022797</v>
      </c>
      <c r="Y175" s="34">
        <f>+IF(I175=0,"",'Ark1'!X1880)</f>
        <v>69.800569800569804</v>
      </c>
      <c r="Z175" s="34">
        <f>+IF(I175=0,"",'Ark1'!Y1880)</f>
        <v>20.512820512820511</v>
      </c>
      <c r="AA175" s="34">
        <f>+IF(I175=0,"",'Ark1'!Z1880)</f>
        <v>4.7811195410399696</v>
      </c>
      <c r="AB175" s="29">
        <f>+IF(I175=0,"",'Ark1'!AA1880)</f>
        <v>0</v>
      </c>
      <c r="AC175" s="27">
        <f>+IF(I175=0,"",'Ark1'!AC1880)</f>
        <v>0</v>
      </c>
      <c r="AD175" s="34">
        <f>+IF(I175=0,"",'Ark1'!AE1880)</f>
        <v>0</v>
      </c>
      <c r="AE175" s="29">
        <f t="shared" si="27"/>
        <v>3.1759734093067391</v>
      </c>
      <c r="AF175" s="29">
        <f t="shared" si="28"/>
        <v>2.1533742331288344</v>
      </c>
      <c r="AG175" s="216"/>
      <c r="AH175" s="219"/>
      <c r="AJ175" s="29"/>
      <c r="AK175" s="27"/>
      <c r="AL175" s="243"/>
      <c r="AM175" s="28"/>
      <c r="AQ175" s="28"/>
    </row>
    <row r="176" spans="1:43" ht="15.6">
      <c r="A176" s="216"/>
      <c r="B176" s="287">
        <f>+'Ark1'!C1881</f>
        <v>2024</v>
      </c>
      <c r="C176" s="236">
        <f>+'Ark1'!L1881</f>
        <v>6</v>
      </c>
      <c r="D176" s="236" t="str">
        <f>VLOOKUP(C176,Klasse!$C$11:$D$27,2)</f>
        <v>O+</v>
      </c>
      <c r="E176" s="28">
        <f>+'Ark1'!H1881</f>
        <v>2</v>
      </c>
      <c r="F176" s="28">
        <f>+'Ark1'!J1881</f>
        <v>704</v>
      </c>
      <c r="G176" s="236" t="str">
        <f>VLOOKUP(F176,RNR!$A$1:$B$25,2)</f>
        <v>Øre Vilt</v>
      </c>
      <c r="H176" s="28" t="str">
        <f>+IF(I176=0,"",'Ark1'!Q1881)</f>
        <v/>
      </c>
      <c r="I176" s="339">
        <f>+'Ark1'!R1881</f>
        <v>0</v>
      </c>
      <c r="J176" s="29" t="str">
        <f>+IF(I176=0,"",'Ark1'!AG1881)</f>
        <v/>
      </c>
      <c r="L176" s="29" t="str">
        <f>+IF(I176=0,"",'Ark1'!AH1881)</f>
        <v/>
      </c>
      <c r="M176" s="95"/>
      <c r="N176" s="502">
        <f>+'Ark1'!AI1881</f>
        <v>0</v>
      </c>
      <c r="O176" s="95"/>
      <c r="P176" s="32" t="str">
        <f>+IF(I176=0,"",'Ark1'!U1881)</f>
        <v/>
      </c>
      <c r="Q176" s="95"/>
      <c r="R176" s="503" t="str">
        <f>+IF(N176=0,"",'Ark1'!AJ1881)</f>
        <v/>
      </c>
      <c r="S176" s="95"/>
      <c r="T176" s="503" t="str">
        <f>+IF(N176=0,"",'Ark1'!AK1881)</f>
        <v/>
      </c>
      <c r="U176" s="95"/>
      <c r="V176" s="27" t="str">
        <f>+IF(I176=0,"",'Ark1'!T1881)</f>
        <v/>
      </c>
      <c r="W176" s="95"/>
      <c r="X176" s="34" t="str">
        <f>+IF(I176=0,"",'Ark1'!W1881)</f>
        <v/>
      </c>
      <c r="Y176" s="34" t="str">
        <f>+IF(I176=0,"",'Ark1'!X1881)</f>
        <v/>
      </c>
      <c r="Z176" s="34" t="str">
        <f>+IF(I176=0,"",'Ark1'!Y1881)</f>
        <v/>
      </c>
      <c r="AA176" s="34" t="str">
        <f>+IF(I176=0,"",'Ark1'!Z1881)</f>
        <v/>
      </c>
      <c r="AB176" s="29" t="str">
        <f>+IF(I176=0,"",'Ark1'!AA1881)</f>
        <v/>
      </c>
      <c r="AC176" s="27" t="str">
        <f>+IF(I176=0,"",'Ark1'!AC1881)</f>
        <v/>
      </c>
      <c r="AD176" s="34" t="str">
        <f>+IF(I176=0,"",'Ark1'!AE1881)</f>
        <v/>
      </c>
      <c r="AE176" s="29" t="str">
        <f t="shared" si="27"/>
        <v/>
      </c>
      <c r="AF176" s="29" t="str">
        <f t="shared" si="28"/>
        <v/>
      </c>
      <c r="AG176" s="216"/>
      <c r="AH176" s="219"/>
      <c r="AJ176" s="29"/>
      <c r="AK176" s="27"/>
      <c r="AL176" s="243"/>
      <c r="AM176" s="28"/>
      <c r="AQ176" s="28"/>
    </row>
    <row r="177" spans="1:61" ht="15.6">
      <c r="A177" s="216"/>
      <c r="B177" s="287">
        <f>+'Ark1'!C1882</f>
        <v>2024</v>
      </c>
      <c r="C177" s="236">
        <f>+'Ark1'!L1882</f>
        <v>6</v>
      </c>
      <c r="D177" s="236" t="str">
        <f>VLOOKUP(C177,Klasse!$C$11:$D$27,2)</f>
        <v>O+</v>
      </c>
      <c r="E177" s="28">
        <f>+'Ark1'!H1882</f>
        <v>1</v>
      </c>
      <c r="F177" s="28">
        <f>+'Ark1'!J1882</f>
        <v>802</v>
      </c>
      <c r="G177" s="236" t="str">
        <f>VLOOKUP(F177,RNR!$A$1:$B$25,2)</f>
        <v>Karasjok</v>
      </c>
      <c r="H177" s="28">
        <f>+IF(I177=0,"",'Ark1'!Q1882)</f>
        <v>30</v>
      </c>
      <c r="I177" s="339">
        <f>+'Ark1'!R1882</f>
        <v>92</v>
      </c>
      <c r="J177" s="29">
        <f>+IF(I177=0,"",'Ark1'!AG1882)</f>
        <v>11.955530095686672</v>
      </c>
      <c r="L177" s="29">
        <f>+IF(I177=0,"",'Ark1'!AH1882)</f>
        <v>2.1739130434782608</v>
      </c>
      <c r="M177" s="95"/>
      <c r="N177" s="502">
        <f>+'Ark1'!AI1882</f>
        <v>92</v>
      </c>
      <c r="O177" s="95"/>
      <c r="P177" s="32">
        <f>+IF(I177=0,"",'Ark1'!U1882)</f>
        <v>18.374999999999979</v>
      </c>
      <c r="Q177" s="95"/>
      <c r="R177" s="503">
        <f>+IF(N177=0,"",'Ark1'!AJ1882)</f>
        <v>103.36304347826091</v>
      </c>
      <c r="S177" s="95"/>
      <c r="T177" s="503">
        <f>+IF(N177=0,"",'Ark1'!AK1882)</f>
        <v>16.411581248051426</v>
      </c>
      <c r="U177" s="95"/>
      <c r="V177" s="27">
        <f>+IF(I177=0,"",'Ark1'!T1882)</f>
        <v>6.4130434782608692</v>
      </c>
      <c r="W177" s="95"/>
      <c r="X177" s="34">
        <f>+IF(I177=0,"",'Ark1'!W1882)</f>
        <v>4.3478260869565215</v>
      </c>
      <c r="Y177" s="34">
        <f>+IF(I177=0,"",'Ark1'!X1882)</f>
        <v>64.130434782608702</v>
      </c>
      <c r="Z177" s="34">
        <f>+IF(I177=0,"",'Ark1'!Y1882)</f>
        <v>16.304347826086957</v>
      </c>
      <c r="AA177" s="34">
        <f>+IF(I177=0,"",'Ark1'!Z1882)</f>
        <v>3.8399678723747441</v>
      </c>
      <c r="AB177" s="29">
        <f>+IF(I177=0,"",'Ark1'!AA1882)</f>
        <v>0</v>
      </c>
      <c r="AC177" s="27">
        <f>+IF(I177=0,"",'Ark1'!AC1882)</f>
        <v>0</v>
      </c>
      <c r="AD177" s="34">
        <f>+IF(I177=0,"",'Ark1'!AE1882)</f>
        <v>0</v>
      </c>
      <c r="AE177" s="29">
        <f t="shared" si="27"/>
        <v>3.0624999999999964</v>
      </c>
      <c r="AF177" s="29">
        <f t="shared" si="28"/>
        <v>3.0666666666666669</v>
      </c>
      <c r="AG177" s="216"/>
      <c r="AH177" s="219"/>
      <c r="AJ177" s="29"/>
      <c r="AK177" s="27"/>
      <c r="AL177" s="243"/>
      <c r="AM177" s="28"/>
      <c r="AQ177" s="28"/>
    </row>
    <row r="178" spans="1:61" ht="19.8">
      <c r="A178" s="216"/>
      <c r="B178" s="216"/>
      <c r="C178" s="216"/>
      <c r="D178" s="216"/>
      <c r="E178" s="216"/>
      <c r="F178" s="216"/>
      <c r="G178" s="534"/>
      <c r="H178" s="216"/>
      <c r="I178" s="349"/>
      <c r="J178" s="217"/>
      <c r="K178" s="217"/>
      <c r="L178" s="217"/>
      <c r="M178" s="95"/>
      <c r="N178" s="95"/>
      <c r="O178" s="95"/>
      <c r="P178" s="216"/>
      <c r="Q178" s="95"/>
      <c r="R178" s="95"/>
      <c r="S178" s="95"/>
      <c r="T178" s="95"/>
      <c r="U178" s="95"/>
      <c r="V178" s="216"/>
      <c r="W178" s="95"/>
      <c r="X178" s="218"/>
      <c r="Y178" s="218"/>
      <c r="Z178" s="218"/>
      <c r="AA178" s="218"/>
      <c r="AB178" s="218"/>
      <c r="AC178" s="216"/>
      <c r="AD178" s="218"/>
      <c r="AE178" s="218"/>
      <c r="AF178" s="218"/>
      <c r="AG178" s="218"/>
      <c r="AH178" s="219"/>
      <c r="AJ178" s="29"/>
      <c r="AK178" s="27"/>
      <c r="AL178" s="220"/>
      <c r="AM178" s="28"/>
      <c r="AQ178" s="28"/>
      <c r="BI178" s="232"/>
    </row>
    <row r="179" spans="1:61" ht="24.6">
      <c r="A179" s="216"/>
      <c r="B179" s="216"/>
      <c r="C179" s="309" t="str">
        <f>+D185</f>
        <v>R-</v>
      </c>
      <c r="D179" s="216"/>
      <c r="E179" s="216"/>
      <c r="F179" s="216"/>
      <c r="G179" s="534"/>
      <c r="H179" s="216"/>
      <c r="I179" s="340">
        <f>SUM(I181:I204)</f>
        <v>8704</v>
      </c>
      <c r="J179" s="260"/>
      <c r="K179" s="260"/>
      <c r="L179" s="260"/>
      <c r="M179" s="95"/>
      <c r="N179" s="536">
        <f>SUM(N181:N204)</f>
        <v>8564</v>
      </c>
      <c r="O179" s="95"/>
      <c r="P179" s="262">
        <f>+Klasse!M17</f>
        <v>24.255374389863992</v>
      </c>
      <c r="Q179" s="95"/>
      <c r="R179" s="95"/>
      <c r="S179" s="95"/>
      <c r="T179" s="95"/>
      <c r="U179" s="95"/>
      <c r="V179" s="261"/>
      <c r="W179" s="95"/>
      <c r="X179" s="218"/>
      <c r="Y179" s="218"/>
      <c r="Z179" s="218"/>
      <c r="AA179" s="218"/>
      <c r="AB179" s="218"/>
      <c r="AC179" s="216"/>
      <c r="AD179" s="218"/>
      <c r="AE179" s="218"/>
      <c r="AF179" s="218"/>
      <c r="AG179" s="216"/>
      <c r="AH179" s="219"/>
      <c r="AJ179" s="29"/>
      <c r="AK179" s="27"/>
      <c r="AL179" s="220"/>
      <c r="AM179" s="28"/>
      <c r="AQ179" s="28"/>
      <c r="BI179" s="232"/>
    </row>
    <row r="180" spans="1:61" ht="19.8">
      <c r="A180" s="216"/>
      <c r="B180" s="216"/>
      <c r="C180" s="216"/>
      <c r="D180" s="216"/>
      <c r="E180" s="216"/>
      <c r="F180" s="216"/>
      <c r="G180" s="534"/>
      <c r="H180" s="234"/>
      <c r="I180" s="349"/>
      <c r="J180" s="217"/>
      <c r="K180" s="217"/>
      <c r="L180" s="217"/>
      <c r="M180" s="95"/>
      <c r="N180" s="95"/>
      <c r="O180" s="95"/>
      <c r="P180" s="217"/>
      <c r="Q180" s="95"/>
      <c r="R180" s="95"/>
      <c r="S180" s="95"/>
      <c r="T180" s="95"/>
      <c r="U180" s="95"/>
      <c r="V180" s="234"/>
      <c r="W180" s="95"/>
      <c r="X180" s="218"/>
      <c r="Y180" s="218"/>
      <c r="Z180" s="218"/>
      <c r="AA180" s="218"/>
      <c r="AB180" s="235"/>
      <c r="AC180" s="216"/>
      <c r="AD180" s="235"/>
      <c r="AE180" s="235"/>
      <c r="AF180" s="233"/>
      <c r="AG180" s="216"/>
      <c r="AH180" s="219"/>
      <c r="AJ180" s="29"/>
      <c r="AK180" s="27"/>
      <c r="AL180" s="220"/>
      <c r="AM180" s="28"/>
      <c r="AQ180" s="28"/>
      <c r="BI180" s="232"/>
    </row>
    <row r="181" spans="1:61" ht="15.6">
      <c r="A181" s="216"/>
      <c r="B181" s="287">
        <f>+'Ark1'!C1883</f>
        <v>2024</v>
      </c>
      <c r="C181" s="236">
        <f>+'Ark1'!L1883</f>
        <v>7</v>
      </c>
      <c r="D181" s="236" t="str">
        <f>VLOOKUP(C181,Klasse!$C$11:$D$27,2)</f>
        <v>R-</v>
      </c>
      <c r="E181" s="236">
        <f>+'Ark1'!H1883</f>
        <v>1</v>
      </c>
      <c r="F181" s="236">
        <f>+'Ark1'!J1883</f>
        <v>103</v>
      </c>
      <c r="G181" s="236" t="str">
        <f>VLOOKUP(F181,RNR!$A$1:$B$25,2)</f>
        <v>Rudshøgda</v>
      </c>
      <c r="H181" s="236">
        <f>+IF(I181=0,"",'Ark1'!Q1883)</f>
        <v>7</v>
      </c>
      <c r="I181" s="353">
        <f>+'Ark1'!R1883</f>
        <v>10</v>
      </c>
      <c r="J181" s="237">
        <f>+IF(I181=0,"",'Ark1'!AG1883)</f>
        <v>32.392221180880981</v>
      </c>
      <c r="K181" s="237"/>
      <c r="L181" s="237">
        <f>+IF(I181=0,"",'Ark1'!AH1883)</f>
        <v>30</v>
      </c>
      <c r="M181" s="95"/>
      <c r="N181" s="502">
        <f>+'Ark1'!AI1883</f>
        <v>10</v>
      </c>
      <c r="O181" s="95"/>
      <c r="P181" s="32">
        <f>+IF(I181=0,"",'Ark1'!U1883)</f>
        <v>27.65</v>
      </c>
      <c r="Q181" s="95"/>
      <c r="R181" s="503">
        <f>+IF(N181=0,"",'Ark1'!AJ1883)</f>
        <v>114.28</v>
      </c>
      <c r="S181" s="95"/>
      <c r="T181" s="503">
        <f>+IF(N181=0,"",'Ark1'!AK1883)</f>
        <v>18.491470693022094</v>
      </c>
      <c r="U181" s="95"/>
      <c r="V181" s="238">
        <f>+IF(I181=0,"",'Ark1'!T1883)</f>
        <v>6.3</v>
      </c>
      <c r="W181" s="95"/>
      <c r="X181" s="239">
        <f>+IF(I181=0,"",'Ark1'!W1883)</f>
        <v>0</v>
      </c>
      <c r="Y181" s="239">
        <f>+IF(I181=0,"",'Ark1'!X1883)</f>
        <v>100</v>
      </c>
      <c r="Z181" s="239">
        <f>+IF(I181=0,"",'Ark1'!Y1883)</f>
        <v>100</v>
      </c>
      <c r="AA181" s="239">
        <f>+IF(I181=0,"",'Ark1'!Z1883)</f>
        <v>2.3534017931496578</v>
      </c>
      <c r="AB181" s="237">
        <f>+IF(I181=0,"",'Ark1'!AA1883)</f>
        <v>0</v>
      </c>
      <c r="AC181" s="238">
        <f>+IF(I181=0,"",'Ark1'!AC1883)</f>
        <v>0</v>
      </c>
      <c r="AD181" s="239">
        <f>+IF(I181=0,"",'Ark1'!AE1883)</f>
        <v>0</v>
      </c>
      <c r="AE181" s="237">
        <f t="shared" ref="AE181:AE184" si="29">IF(I181=0,"",P181/C181)</f>
        <v>3.9499999999999997</v>
      </c>
      <c r="AF181" s="237">
        <f t="shared" ref="AF181:AF184" si="30">IF(I181=0,"",I181/H181)</f>
        <v>1.4285714285714286</v>
      </c>
      <c r="AG181" s="216"/>
      <c r="AH181" s="219"/>
      <c r="AJ181" s="29"/>
      <c r="AK181" s="27"/>
      <c r="AL181" s="243"/>
      <c r="AM181" s="28"/>
      <c r="AQ181" s="28"/>
    </row>
    <row r="182" spans="1:61" ht="15.6">
      <c r="A182" s="216"/>
      <c r="B182" s="287">
        <f>+'Ark1'!C1884</f>
        <v>2024</v>
      </c>
      <c r="C182" s="236">
        <f>+'Ark1'!L1884</f>
        <v>7</v>
      </c>
      <c r="D182" s="236" t="str">
        <f>VLOOKUP(C182,Klasse!$C$11:$D$27,2)</f>
        <v>R-</v>
      </c>
      <c r="E182" s="236">
        <f>+'Ark1'!H1884</f>
        <v>2</v>
      </c>
      <c r="F182" s="236">
        <f>+'Ark1'!J1884</f>
        <v>106</v>
      </c>
      <c r="G182" s="236" t="str">
        <f>VLOOKUP(F182,RNR!$A$1:$B$25,2)</f>
        <v>Furuseth</v>
      </c>
      <c r="H182" s="236">
        <f>+IF(I182=0,"",'Ark1'!Q1884)</f>
        <v>163</v>
      </c>
      <c r="I182" s="353">
        <f>+'Ark1'!R1884</f>
        <v>419</v>
      </c>
      <c r="J182" s="237">
        <f>+IF(I182=0,"",'Ark1'!AG1884)</f>
        <v>23.069405591794329</v>
      </c>
      <c r="K182" s="237"/>
      <c r="L182" s="237">
        <f>+IF(I182=0,"",'Ark1'!AH1884)</f>
        <v>0</v>
      </c>
      <c r="M182" s="95"/>
      <c r="N182" s="502">
        <f>+'Ark1'!AI1884</f>
        <v>416</v>
      </c>
      <c r="O182" s="95"/>
      <c r="P182" s="32">
        <f>+IF(I182=0,"",'Ark1'!U1884)</f>
        <v>25.80310262529833</v>
      </c>
      <c r="Q182" s="95"/>
      <c r="R182" s="503">
        <f>+IF(N182=0,"",'Ark1'!AJ1884)</f>
        <v>110.26394230769237</v>
      </c>
      <c r="S182" s="95"/>
      <c r="T182" s="503">
        <f>+IF(N182=0,"",'Ark1'!AK1884)</f>
        <v>19.152547576475449</v>
      </c>
      <c r="U182" s="95"/>
      <c r="V182" s="238">
        <f>+IF(I182=0,"",'Ark1'!T1884)</f>
        <v>5.3341288782816241</v>
      </c>
      <c r="W182" s="95"/>
      <c r="X182" s="239">
        <f>+IF(I182=0,"",'Ark1'!W1884)</f>
        <v>3.3412887828162292</v>
      </c>
      <c r="Y182" s="239">
        <f>+IF(I182=0,"",'Ark1'!X1884)</f>
        <v>97.613365155131234</v>
      </c>
      <c r="Z182" s="239">
        <f>+IF(I182=0,"",'Ark1'!Y1884)</f>
        <v>76.372315035799502</v>
      </c>
      <c r="AA182" s="239">
        <f>+IF(I182=0,"",'Ark1'!Z1884)</f>
        <v>4.194565744130144</v>
      </c>
      <c r="AB182" s="237">
        <f>+IF(I182=0,"",'Ark1'!AA1884)</f>
        <v>0</v>
      </c>
      <c r="AC182" s="238">
        <f>+IF(I182=0,"",'Ark1'!AC1884)</f>
        <v>0</v>
      </c>
      <c r="AD182" s="239">
        <f>+IF(I182=0,"",'Ark1'!AE1884)</f>
        <v>0</v>
      </c>
      <c r="AE182" s="237">
        <f t="shared" si="29"/>
        <v>3.6861575178997614</v>
      </c>
      <c r="AF182" s="237">
        <f t="shared" si="30"/>
        <v>2.5705521472392636</v>
      </c>
      <c r="AG182" s="216"/>
      <c r="AH182" s="219"/>
      <c r="AJ182" s="29"/>
      <c r="AK182" s="27"/>
      <c r="AL182" s="243"/>
      <c r="AM182" s="28"/>
      <c r="AQ182" s="28"/>
    </row>
    <row r="183" spans="1:61" ht="15.6">
      <c r="A183" s="216"/>
      <c r="B183" s="287">
        <f>+'Ark1'!C1885</f>
        <v>2024</v>
      </c>
      <c r="C183" s="236">
        <f>+'Ark1'!L1885</f>
        <v>7</v>
      </c>
      <c r="D183" s="236" t="str">
        <f>VLOOKUP(C183,Klasse!$C$11:$D$27,2)</f>
        <v>R-</v>
      </c>
      <c r="E183" s="236">
        <f>+'Ark1'!H1885</f>
        <v>1</v>
      </c>
      <c r="F183" s="236">
        <f>+'Ark1'!J1885</f>
        <v>110</v>
      </c>
      <c r="G183" s="236" t="str">
        <f>VLOOKUP(F183,RNR!$A$1:$B$25,2)</f>
        <v>Gol</v>
      </c>
      <c r="H183" s="236">
        <f>+IF(I183=0,"",'Ark1'!Q1885)</f>
        <v>585</v>
      </c>
      <c r="I183" s="353">
        <f>+'Ark1'!R1885</f>
        <v>1387</v>
      </c>
      <c r="J183" s="237">
        <f>+IF(I183=0,"",'Ark1'!AG1885)</f>
        <v>22.866512792289608</v>
      </c>
      <c r="K183" s="237"/>
      <c r="L183" s="237">
        <f>+IF(I183=0,"",'Ark1'!AH1885)</f>
        <v>4.3979812545061288</v>
      </c>
      <c r="M183" s="95"/>
      <c r="N183" s="502">
        <f>+'Ark1'!AI1885</f>
        <v>1386</v>
      </c>
      <c r="O183" s="95"/>
      <c r="P183" s="32">
        <f>+IF(I183=0,"",'Ark1'!U1885)</f>
        <v>25.492501802451311</v>
      </c>
      <c r="Q183" s="95"/>
      <c r="R183" s="503">
        <f>+IF(N183=0,"",'Ark1'!AJ1885)</f>
        <v>110.22582972582985</v>
      </c>
      <c r="S183" s="95"/>
      <c r="T183" s="503">
        <f>+IF(N183=0,"",'Ark1'!AK1885)</f>
        <v>18.883825650542462</v>
      </c>
      <c r="U183" s="95"/>
      <c r="V183" s="238">
        <f>+IF(I183=0,"",'Ark1'!T1885)</f>
        <v>5.3532804614275404</v>
      </c>
      <c r="W183" s="95"/>
      <c r="X183" s="239">
        <f>+IF(I183=0,"",'Ark1'!W1885)</f>
        <v>2.5955299206921403</v>
      </c>
      <c r="Y183" s="239">
        <f>+IF(I183=0,"",'Ark1'!X1885)</f>
        <v>98.702235039653914</v>
      </c>
      <c r="Z183" s="239">
        <f>+IF(I183=0,"",'Ark1'!Y1885)</f>
        <v>73.035328046142752</v>
      </c>
      <c r="AA183" s="239">
        <f>+IF(I183=0,"",'Ark1'!Z1885)</f>
        <v>4.0844317310720326</v>
      </c>
      <c r="AB183" s="237">
        <f>+IF(I183=0,"",'Ark1'!AA1885)</f>
        <v>0</v>
      </c>
      <c r="AC183" s="238">
        <f>+IF(I183=0,"",'Ark1'!AC1885)</f>
        <v>0</v>
      </c>
      <c r="AD183" s="239">
        <f>+IF(I183=0,"",'Ark1'!AE1885)</f>
        <v>0</v>
      </c>
      <c r="AE183" s="237">
        <f t="shared" si="29"/>
        <v>3.6417859717787588</v>
      </c>
      <c r="AF183" s="237">
        <f t="shared" si="30"/>
        <v>2.370940170940171</v>
      </c>
      <c r="AG183" s="216"/>
      <c r="AH183" s="219"/>
      <c r="AJ183" s="29"/>
      <c r="AK183" s="27"/>
      <c r="AL183" s="243"/>
      <c r="AM183" s="28"/>
      <c r="AQ183" s="28"/>
    </row>
    <row r="184" spans="1:61" ht="15.6">
      <c r="A184" s="216"/>
      <c r="B184" s="287">
        <f>+'Ark1'!C1886</f>
        <v>2024</v>
      </c>
      <c r="C184" s="236">
        <f>+'Ark1'!L1886</f>
        <v>7</v>
      </c>
      <c r="D184" s="236" t="str">
        <f>VLOOKUP(C184,Klasse!$C$11:$D$27,2)</f>
        <v>R-</v>
      </c>
      <c r="E184" s="236">
        <f>+'Ark1'!H1886</f>
        <v>1</v>
      </c>
      <c r="F184" s="236">
        <f>+'Ark1'!J1886</f>
        <v>111</v>
      </c>
      <c r="G184" s="236" t="str">
        <f>VLOOKUP(F184,RNR!$A$1:$B$25,2)</f>
        <v>Forus</v>
      </c>
      <c r="H184" s="236">
        <f>+IF(I184=0,"",'Ark1'!Q1886)</f>
        <v>417</v>
      </c>
      <c r="I184" s="353">
        <f>+'Ark1'!R1886</f>
        <v>825</v>
      </c>
      <c r="J184" s="237">
        <f>+IF(I184=0,"",'Ark1'!AG1886)</f>
        <v>18.583441551902432</v>
      </c>
      <c r="K184" s="237"/>
      <c r="L184" s="237">
        <f>+IF(I184=0,"",'Ark1'!AH1886)</f>
        <v>1.5757575757575757</v>
      </c>
      <c r="M184" s="95"/>
      <c r="N184" s="502">
        <f>+'Ark1'!AI1886</f>
        <v>823</v>
      </c>
      <c r="O184" s="95"/>
      <c r="P184" s="32">
        <f>+IF(I184=0,"",'Ark1'!U1886)</f>
        <v>25.723515151515127</v>
      </c>
      <c r="Q184" s="95"/>
      <c r="R184" s="503">
        <f>+IF(N184=0,"",'Ark1'!AJ1886)</f>
        <v>110.23377885783702</v>
      </c>
      <c r="S184" s="95"/>
      <c r="T184" s="503">
        <f>+IF(N184=0,"",'Ark1'!AK1886)</f>
        <v>19.07294160568394</v>
      </c>
      <c r="U184" s="95"/>
      <c r="V184" s="238">
        <f>+IF(I184=0,"",'Ark1'!T1886)</f>
        <v>5.0993939393939396</v>
      </c>
      <c r="W184" s="95"/>
      <c r="X184" s="239">
        <f>+IF(I184=0,"",'Ark1'!W1886)</f>
        <v>1.8181818181818179</v>
      </c>
      <c r="Y184" s="239">
        <f>+IF(I184=0,"",'Ark1'!X1886)</f>
        <v>97.575757575757578</v>
      </c>
      <c r="Z184" s="239">
        <f>+IF(I184=0,"",'Ark1'!Y1886)</f>
        <v>77.090909090909108</v>
      </c>
      <c r="AA184" s="239">
        <f>+IF(I184=0,"",'Ark1'!Z1886)</f>
        <v>4.1664698822952877</v>
      </c>
      <c r="AB184" s="237">
        <f>+IF(I184=0,"",'Ark1'!AA1886)</f>
        <v>0</v>
      </c>
      <c r="AC184" s="238">
        <f>+IF(I184=0,"",'Ark1'!AC1886)</f>
        <v>0</v>
      </c>
      <c r="AD184" s="239">
        <f>+IF(I184=0,"",'Ark1'!AE1886)</f>
        <v>0</v>
      </c>
      <c r="AE184" s="237">
        <f t="shared" si="29"/>
        <v>3.6747878787878752</v>
      </c>
      <c r="AF184" s="237">
        <f t="shared" si="30"/>
        <v>1.9784172661870503</v>
      </c>
      <c r="AG184" s="216"/>
      <c r="AH184" s="219"/>
      <c r="AJ184" s="29"/>
      <c r="AK184" s="27"/>
      <c r="AL184" s="243"/>
      <c r="AM184" s="28"/>
      <c r="AQ184" s="28"/>
    </row>
    <row r="185" spans="1:61" ht="15.6">
      <c r="A185" s="216"/>
      <c r="B185" s="287">
        <f>+'Ark1'!C1887</f>
        <v>2024</v>
      </c>
      <c r="C185" s="236">
        <f>+'Ark1'!L1887</f>
        <v>7</v>
      </c>
      <c r="D185" s="236" t="str">
        <f>VLOOKUP(C185,Klasse!$C$11:$D$27,2)</f>
        <v>R-</v>
      </c>
      <c r="E185" s="236">
        <f>+'Ark1'!H1887</f>
        <v>1</v>
      </c>
      <c r="F185" s="236">
        <f>+'Ark1'!J1887</f>
        <v>116</v>
      </c>
      <c r="G185" s="236" t="str">
        <f>VLOOKUP(F185,RNR!$A$1:$B$25,2)</f>
        <v>Sandeid</v>
      </c>
      <c r="H185" s="236">
        <f>+IF(I185=0,"",'Ark1'!Q1887)</f>
        <v>355</v>
      </c>
      <c r="I185" s="353">
        <f>+'Ark1'!R1887</f>
        <v>650</v>
      </c>
      <c r="J185" s="237">
        <f>+IF(I185=0,"",'Ark1'!AG1887)</f>
        <v>20.189207119824314</v>
      </c>
      <c r="K185" s="237"/>
      <c r="L185" s="237">
        <f>+IF(I185=0,"",'Ark1'!AH1887)</f>
        <v>0.6153846153846152</v>
      </c>
      <c r="M185" s="95"/>
      <c r="N185" s="502">
        <f>+'Ark1'!AI1887</f>
        <v>616</v>
      </c>
      <c r="O185" s="95"/>
      <c r="P185" s="32">
        <f>+IF(I185=0,"",'Ark1'!U1887)</f>
        <v>24.157846153846151</v>
      </c>
      <c r="Q185" s="95"/>
      <c r="R185" s="503">
        <f>+IF(N185=0,"",'Ark1'!AJ1887)</f>
        <v>107.47629870129862</v>
      </c>
      <c r="S185" s="95"/>
      <c r="T185" s="503">
        <f>+IF(N185=0,"",'Ark1'!AK1887)</f>
        <v>19.102771957720364</v>
      </c>
      <c r="U185" s="95"/>
      <c r="V185" s="238">
        <f>+IF(I185=0,"",'Ark1'!T1887)</f>
        <v>5.8184615384615403</v>
      </c>
      <c r="W185" s="95"/>
      <c r="X185" s="239">
        <f>+IF(I185=0,"",'Ark1'!W1887)</f>
        <v>4.9230769230769216</v>
      </c>
      <c r="Y185" s="239">
        <f>+IF(I185=0,"",'Ark1'!X1887)</f>
        <v>93.384615384615358</v>
      </c>
      <c r="Z185" s="239">
        <f>+IF(I185=0,"",'Ark1'!Y1887)</f>
        <v>61.230769230769241</v>
      </c>
      <c r="AA185" s="239">
        <f>+IF(I185=0,"",'Ark1'!Z1887)</f>
        <v>4.9201196021446876</v>
      </c>
      <c r="AB185" s="237">
        <f>+IF(I185=0,"",'Ark1'!AA1887)</f>
        <v>0</v>
      </c>
      <c r="AC185" s="238">
        <f>+IF(I185=0,"",'Ark1'!AC1887)</f>
        <v>0</v>
      </c>
      <c r="AD185" s="239">
        <f>+IF(I185=0,"",'Ark1'!AE1887)</f>
        <v>0</v>
      </c>
      <c r="AE185" s="237">
        <f t="shared" ref="AE185:AE204" si="31">IF(I185=0,"",P185/C185)</f>
        <v>3.4511208791208787</v>
      </c>
      <c r="AF185" s="237">
        <f t="shared" ref="AF185:AF204" si="32">IF(I185=0,"",I185/H185)</f>
        <v>1.8309859154929577</v>
      </c>
      <c r="AG185" s="216"/>
      <c r="AH185" s="219"/>
      <c r="AJ185" s="29"/>
      <c r="AK185" s="27"/>
      <c r="AL185" s="243"/>
      <c r="AM185" s="28"/>
      <c r="AQ185" s="28"/>
    </row>
    <row r="186" spans="1:61" ht="15.6">
      <c r="A186" s="216"/>
      <c r="B186" s="287">
        <f>+'Ark1'!C1888</f>
        <v>2024</v>
      </c>
      <c r="C186" s="236">
        <f>+'Ark1'!L1888</f>
        <v>7</v>
      </c>
      <c r="D186" s="236" t="str">
        <f>VLOOKUP(C186,Klasse!$C$11:$D$27,2)</f>
        <v>R-</v>
      </c>
      <c r="E186" s="236">
        <f>+'Ark1'!H1888</f>
        <v>2</v>
      </c>
      <c r="F186" s="236">
        <f>+'Ark1'!J1888</f>
        <v>117</v>
      </c>
      <c r="G186" s="236" t="str">
        <f>VLOOKUP(F186,RNR!$A$1:$B$25,2)</f>
        <v>Jæren</v>
      </c>
      <c r="H186" s="236">
        <f>+IF(I186=0,"",'Ark1'!Q1888)</f>
        <v>220</v>
      </c>
      <c r="I186" s="353">
        <f>+'Ark1'!R1888</f>
        <v>418</v>
      </c>
      <c r="J186" s="237">
        <f>+IF(I186=0,"",'Ark1'!AG1888)</f>
        <v>17.79334996540808</v>
      </c>
      <c r="K186" s="237"/>
      <c r="L186" s="237">
        <f>+IF(I186=0,"",'Ark1'!AH1888)</f>
        <v>7.6555023923444994</v>
      </c>
      <c r="M186" s="95"/>
      <c r="N186" s="502">
        <f>+'Ark1'!AI1888</f>
        <v>418</v>
      </c>
      <c r="O186" s="95"/>
      <c r="P186" s="32">
        <f>+IF(I186=0,"",'Ark1'!U1888)</f>
        <v>24.365311004784697</v>
      </c>
      <c r="Q186" s="95"/>
      <c r="R186" s="503">
        <f>+IF(N186=0,"",'Ark1'!AJ1888)</f>
        <v>108.47655502392335</v>
      </c>
      <c r="S186" s="95"/>
      <c r="T186" s="503">
        <f>+IF(N186=0,"",'Ark1'!AK1888)</f>
        <v>18.777406267754895</v>
      </c>
      <c r="U186" s="95"/>
      <c r="V186" s="238">
        <f>+IF(I186=0,"",'Ark1'!T1888)</f>
        <v>6.1842105263157885</v>
      </c>
      <c r="W186" s="95"/>
      <c r="X186" s="239">
        <f>+IF(I186=0,"",'Ark1'!W1888)</f>
        <v>5.0239234449760755</v>
      </c>
      <c r="Y186" s="239">
        <f>+IF(I186=0,"",'Ark1'!X1888)</f>
        <v>95.454545454545439</v>
      </c>
      <c r="Z186" s="239">
        <f>+IF(I186=0,"",'Ark1'!Y1888)</f>
        <v>63.397129186602882</v>
      </c>
      <c r="AA186" s="239">
        <f>+IF(I186=0,"",'Ark1'!Z1888)</f>
        <v>5.0743625732977122</v>
      </c>
      <c r="AB186" s="237">
        <f>+IF(I186=0,"",'Ark1'!AA1888)</f>
        <v>0</v>
      </c>
      <c r="AC186" s="238">
        <f>+IF(I186=0,"",'Ark1'!AC1888)</f>
        <v>0</v>
      </c>
      <c r="AD186" s="239">
        <f>+IF(I186=0,"",'Ark1'!AE1888)</f>
        <v>0</v>
      </c>
      <c r="AE186" s="237">
        <f t="shared" si="31"/>
        <v>3.4807587149692423</v>
      </c>
      <c r="AF186" s="237">
        <f t="shared" si="32"/>
        <v>1.9</v>
      </c>
      <c r="AG186" s="216"/>
      <c r="AH186" s="219"/>
      <c r="AJ186" s="29"/>
      <c r="AK186" s="27"/>
      <c r="AL186" s="243"/>
      <c r="AM186" s="28"/>
      <c r="AQ186" s="28"/>
    </row>
    <row r="187" spans="1:61" ht="15.6">
      <c r="A187" s="216"/>
      <c r="B187" s="287">
        <f>+'Ark1'!C1889</f>
        <v>2024</v>
      </c>
      <c r="C187" s="236">
        <f>+'Ark1'!L1889</f>
        <v>7</v>
      </c>
      <c r="D187" s="236" t="str">
        <f>VLOOKUP(C187,Klasse!$C$11:$D$27,2)</f>
        <v>R-</v>
      </c>
      <c r="E187" s="236">
        <f>+'Ark1'!H1889</f>
        <v>1</v>
      </c>
      <c r="F187" s="236">
        <f>+'Ark1'!J1889</f>
        <v>134</v>
      </c>
      <c r="G187" s="236" t="str">
        <f>VLOOKUP(F187,RNR!$A$1:$B$25,2)</f>
        <v>Førde</v>
      </c>
      <c r="H187" s="236">
        <f>+IF(I187=0,"",'Ark1'!Q1889)</f>
        <v>578</v>
      </c>
      <c r="I187" s="353">
        <f>+'Ark1'!R1889</f>
        <v>1203</v>
      </c>
      <c r="J187" s="237">
        <f>+IF(I187=0,"",'Ark1'!AG1889)</f>
        <v>21.315004146750088</v>
      </c>
      <c r="K187" s="237"/>
      <c r="L187" s="237">
        <f>+IF(I187=0,"",'Ark1'!AH1889)</f>
        <v>4.6550290939318364</v>
      </c>
      <c r="M187" s="95"/>
      <c r="N187" s="502">
        <f>+'Ark1'!AI1889</f>
        <v>1195</v>
      </c>
      <c r="O187" s="95"/>
      <c r="P187" s="32">
        <f>+IF(I187=0,"",'Ark1'!U1889)</f>
        <v>22.496259351620971</v>
      </c>
      <c r="Q187" s="95"/>
      <c r="R187" s="503">
        <f>+IF(N187=0,"",'Ark1'!AJ1889)</f>
        <v>105.32384937238491</v>
      </c>
      <c r="S187" s="95"/>
      <c r="T187" s="503">
        <f>+IF(N187=0,"",'Ark1'!AK1889)</f>
        <v>19.026999625039135</v>
      </c>
      <c r="U187" s="95"/>
      <c r="V187" s="238">
        <f>+IF(I187=0,"",'Ark1'!T1889)</f>
        <v>5.9376558603491265</v>
      </c>
      <c r="W187" s="95"/>
      <c r="X187" s="239">
        <f>+IF(I187=0,"",'Ark1'!W1889)</f>
        <v>4.9875311720698248</v>
      </c>
      <c r="Y187" s="239">
        <f>+IF(I187=0,"",'Ark1'!X1889)</f>
        <v>91.521197007481305</v>
      </c>
      <c r="Z187" s="239">
        <f>+IF(I187=0,"",'Ark1'!Y1889)</f>
        <v>47.464671654197844</v>
      </c>
      <c r="AA187" s="239">
        <f>+IF(I187=0,"",'Ark1'!Z1889)</f>
        <v>4.4033552127603164</v>
      </c>
      <c r="AB187" s="237">
        <f>+IF(I187=0,"",'Ark1'!AA1889)</f>
        <v>0</v>
      </c>
      <c r="AC187" s="238">
        <f>+IF(I187=0,"",'Ark1'!AC1889)</f>
        <v>0</v>
      </c>
      <c r="AD187" s="239">
        <f>+IF(I187=0,"",'Ark1'!AE1889)</f>
        <v>0</v>
      </c>
      <c r="AE187" s="237">
        <f t="shared" si="31"/>
        <v>3.2137513359458532</v>
      </c>
      <c r="AF187" s="237">
        <f t="shared" si="32"/>
        <v>2.0813148788927336</v>
      </c>
      <c r="AG187" s="216"/>
      <c r="AH187" s="219"/>
      <c r="AJ187" s="29"/>
      <c r="AK187" s="27"/>
      <c r="AL187" s="243"/>
      <c r="AM187" s="28"/>
      <c r="AQ187" s="28"/>
    </row>
    <row r="188" spans="1:61" ht="15.6">
      <c r="A188" s="216"/>
      <c r="B188" s="287">
        <f>+'Ark1'!C1890</f>
        <v>2024</v>
      </c>
      <c r="C188" s="236">
        <f>+'Ark1'!L1890</f>
        <v>7</v>
      </c>
      <c r="D188" s="236" t="str">
        <f>VLOOKUP(C188,Klasse!$C$11:$D$27,2)</f>
        <v>R-</v>
      </c>
      <c r="E188" s="236">
        <f>+'Ark1'!H1890</f>
        <v>2</v>
      </c>
      <c r="F188" s="236">
        <f>+'Ark1'!J1890</f>
        <v>141</v>
      </c>
      <c r="G188" s="236" t="str">
        <f>VLOOKUP(F188,RNR!$A$1:$B$25,2)</f>
        <v>Ølen</v>
      </c>
      <c r="H188" s="236">
        <f>+IF(I188=0,"",'Ark1'!Q1890)</f>
        <v>504</v>
      </c>
      <c r="I188" s="353">
        <f>+'Ark1'!R1890</f>
        <v>1133</v>
      </c>
      <c r="J188" s="237">
        <f>+IF(I188=0,"",'Ark1'!AG1890)</f>
        <v>22.808110782277581</v>
      </c>
      <c r="K188" s="237"/>
      <c r="L188" s="237">
        <f>+IF(I188=0,"",'Ark1'!AH1890)</f>
        <v>4.0600176522506626</v>
      </c>
      <c r="M188" s="95"/>
      <c r="N188" s="502">
        <f>+'Ark1'!AI1890</f>
        <v>1121</v>
      </c>
      <c r="O188" s="95"/>
      <c r="P188" s="32">
        <f>+IF(I188=0,"",'Ark1'!U1890)</f>
        <v>22.807325684024711</v>
      </c>
      <c r="Q188" s="95"/>
      <c r="R188" s="503">
        <f>+IF(N188=0,"",'Ark1'!AJ1890)</f>
        <v>106.342194469224</v>
      </c>
      <c r="S188" s="95"/>
      <c r="T188" s="503">
        <f>+IF(N188=0,"",'Ark1'!AK1890)</f>
        <v>18.738956608467262</v>
      </c>
      <c r="U188" s="95"/>
      <c r="V188" s="238">
        <f>+IF(I188=0,"",'Ark1'!T1890)</f>
        <v>6.3662842012356586</v>
      </c>
      <c r="W188" s="95"/>
      <c r="X188" s="239">
        <f>+IF(I188=0,"",'Ark1'!W1890)</f>
        <v>3.4421888790820825</v>
      </c>
      <c r="Y188" s="239">
        <f>+IF(I188=0,"",'Ark1'!X1890)</f>
        <v>91.615180935569299</v>
      </c>
      <c r="Z188" s="239">
        <f>+IF(I188=0,"",'Ark1'!Y1890)</f>
        <v>47.661076787290355</v>
      </c>
      <c r="AA188" s="239">
        <f>+IF(I188=0,"",'Ark1'!Z1890)</f>
        <v>4.9594622531168513</v>
      </c>
      <c r="AB188" s="237">
        <f>+IF(I188=0,"",'Ark1'!AA1890)</f>
        <v>0</v>
      </c>
      <c r="AC188" s="238">
        <f>+IF(I188=0,"",'Ark1'!AC1890)</f>
        <v>0</v>
      </c>
      <c r="AD188" s="239">
        <f>+IF(I188=0,"",'Ark1'!AE1890)</f>
        <v>0</v>
      </c>
      <c r="AE188" s="237">
        <f t="shared" si="31"/>
        <v>3.2581893834321014</v>
      </c>
      <c r="AF188" s="237">
        <f t="shared" si="32"/>
        <v>2.248015873015873</v>
      </c>
      <c r="AG188" s="216"/>
      <c r="AH188" s="219"/>
      <c r="AJ188" s="29"/>
      <c r="AK188" s="27"/>
      <c r="AL188" s="243"/>
      <c r="AM188" s="28"/>
      <c r="AQ188" s="28"/>
    </row>
    <row r="189" spans="1:61" ht="15.6">
      <c r="A189" s="216"/>
      <c r="B189" s="287">
        <f>+'Ark1'!C1891</f>
        <v>2024</v>
      </c>
      <c r="C189" s="236">
        <f>+'Ark1'!L1891</f>
        <v>7</v>
      </c>
      <c r="D189" s="236" t="str">
        <f>VLOOKUP(C189,Klasse!$C$11:$D$27,2)</f>
        <v>R-</v>
      </c>
      <c r="E189" s="236">
        <f>+'Ark1'!H1891</f>
        <v>2</v>
      </c>
      <c r="F189" s="236">
        <f>+'Ark1'!J1891</f>
        <v>143</v>
      </c>
      <c r="G189" s="236" t="str">
        <f>VLOOKUP(F189,RNR!$A$1:$B$25,2)</f>
        <v>Nordfjord</v>
      </c>
      <c r="H189" s="236" t="str">
        <f>+IF(I189=0,"",'Ark1'!Q1891)</f>
        <v/>
      </c>
      <c r="I189" s="353">
        <f>+'Ark1'!R1891</f>
        <v>0</v>
      </c>
      <c r="J189" s="237" t="str">
        <f>+IF(I189=0,"",'Ark1'!AG1891)</f>
        <v/>
      </c>
      <c r="K189" s="237"/>
      <c r="L189" s="237" t="str">
        <f>+IF(I189=0,"",'Ark1'!AH1891)</f>
        <v/>
      </c>
      <c r="M189" s="95"/>
      <c r="N189" s="502">
        <f>+'Ark1'!AI1891</f>
        <v>0</v>
      </c>
      <c r="O189" s="95"/>
      <c r="P189" s="32" t="str">
        <f>+IF(I189=0,"",'Ark1'!U1891)</f>
        <v/>
      </c>
      <c r="Q189" s="95"/>
      <c r="R189" s="503" t="str">
        <f>+IF(N189=0,"",'Ark1'!AJ1891)</f>
        <v/>
      </c>
      <c r="S189" s="95"/>
      <c r="T189" s="503" t="str">
        <f>+IF(N189=0,"",'Ark1'!AK1891)</f>
        <v/>
      </c>
      <c r="U189" s="95"/>
      <c r="V189" s="238" t="str">
        <f>+IF(I189=0,"",'Ark1'!T1891)</f>
        <v/>
      </c>
      <c r="W189" s="95"/>
      <c r="X189" s="239" t="str">
        <f>+IF(I189=0,"",'Ark1'!W1891)</f>
        <v/>
      </c>
      <c r="Y189" s="239" t="str">
        <f>+IF(I189=0,"",'Ark1'!X1891)</f>
        <v/>
      </c>
      <c r="Z189" s="239" t="str">
        <f>+IF(I189=0,"",'Ark1'!Y1891)</f>
        <v/>
      </c>
      <c r="AA189" s="239" t="str">
        <f>+IF(I189=0,"",'Ark1'!Z1891)</f>
        <v/>
      </c>
      <c r="AB189" s="237" t="str">
        <f>+IF(I189=0,"",'Ark1'!AA1891)</f>
        <v/>
      </c>
      <c r="AC189" s="238" t="str">
        <f>+IF(I189=0,"",'Ark1'!AC1891)</f>
        <v/>
      </c>
      <c r="AD189" s="239" t="str">
        <f>+IF(I189=0,"",'Ark1'!AE1891)</f>
        <v/>
      </c>
      <c r="AE189" s="237" t="str">
        <f t="shared" si="31"/>
        <v/>
      </c>
      <c r="AF189" s="237" t="str">
        <f t="shared" si="32"/>
        <v/>
      </c>
      <c r="AG189" s="216"/>
      <c r="AH189" s="219"/>
      <c r="AJ189" s="29"/>
      <c r="AK189" s="27"/>
      <c r="AL189" s="243"/>
      <c r="AM189" s="28"/>
      <c r="AQ189" s="28"/>
    </row>
    <row r="190" spans="1:61" ht="15.6">
      <c r="A190" s="216"/>
      <c r="B190" s="287">
        <f>+'Ark1'!C1892</f>
        <v>2024</v>
      </c>
      <c r="C190" s="236">
        <f>+'Ark1'!L1892</f>
        <v>7</v>
      </c>
      <c r="D190" s="236" t="str">
        <f>VLOOKUP(C190,Klasse!$C$11:$D$27,2)</f>
        <v>R-</v>
      </c>
      <c r="E190" s="236">
        <f>+'Ark1'!H1892</f>
        <v>2</v>
      </c>
      <c r="F190" s="236">
        <f>+'Ark1'!J1892</f>
        <v>147</v>
      </c>
      <c r="G190" s="236" t="str">
        <f>VLOOKUP(F190,RNR!$A$1:$B$25,2)</f>
        <v>Midt-Norge</v>
      </c>
      <c r="H190" s="236">
        <f>+IF(I190=0,"",'Ark1'!Q1892)</f>
        <v>49</v>
      </c>
      <c r="I190" s="353">
        <f>+'Ark1'!R1892</f>
        <v>186</v>
      </c>
      <c r="J190" s="237">
        <f>+IF(I190=0,"",'Ark1'!AG1892)</f>
        <v>23.729795250577695</v>
      </c>
      <c r="K190" s="237"/>
      <c r="L190" s="237">
        <f>+IF(I190=0,"",'Ark1'!AH1892)</f>
        <v>31.182795698924728</v>
      </c>
      <c r="M190" s="95"/>
      <c r="N190" s="502">
        <f>+'Ark1'!AI1892</f>
        <v>186</v>
      </c>
      <c r="O190" s="95"/>
      <c r="P190" s="32">
        <f>+IF(I190=0,"",'Ark1'!U1892)</f>
        <v>21.366129032258055</v>
      </c>
      <c r="Q190" s="95"/>
      <c r="R190" s="503">
        <f>+IF(N190=0,"",'Ark1'!AJ1892)</f>
        <v>103.69731182795702</v>
      </c>
      <c r="S190" s="95"/>
      <c r="T190" s="503">
        <f>+IF(N190=0,"",'Ark1'!AK1892)</f>
        <v>18.83996610357822</v>
      </c>
      <c r="U190" s="95"/>
      <c r="V190" s="238">
        <f>+IF(I190=0,"",'Ark1'!T1892)</f>
        <v>6.3763440860215059</v>
      </c>
      <c r="W190" s="95"/>
      <c r="X190" s="239">
        <f>+IF(I190=0,"",'Ark1'!W1892)</f>
        <v>5.3763440860215059</v>
      </c>
      <c r="Y190" s="239">
        <f>+IF(I190=0,"",'Ark1'!X1892)</f>
        <v>81.182795698924721</v>
      </c>
      <c r="Z190" s="239">
        <f>+IF(I190=0,"",'Ark1'!Y1892)</f>
        <v>38.172043010752688</v>
      </c>
      <c r="AA190" s="239">
        <f>+IF(I190=0,"",'Ark1'!Z1892)</f>
        <v>4.8611675070643612</v>
      </c>
      <c r="AB190" s="237">
        <f>+IF(I190=0,"",'Ark1'!AA1892)</f>
        <v>0</v>
      </c>
      <c r="AC190" s="238">
        <f>+IF(I190=0,"",'Ark1'!AC1892)</f>
        <v>0</v>
      </c>
      <c r="AD190" s="239">
        <f>+IF(I190=0,"",'Ark1'!AE1892)</f>
        <v>0</v>
      </c>
      <c r="AE190" s="237">
        <f t="shared" si="31"/>
        <v>3.0523041474654362</v>
      </c>
      <c r="AF190" s="237">
        <f t="shared" si="32"/>
        <v>3.795918367346939</v>
      </c>
      <c r="AG190" s="216"/>
      <c r="AH190" s="219"/>
      <c r="AJ190" s="29"/>
      <c r="AK190" s="27"/>
      <c r="AL190" s="243"/>
      <c r="AM190" s="28"/>
      <c r="AQ190" s="28"/>
    </row>
    <row r="191" spans="1:61" ht="15.6">
      <c r="A191" s="216"/>
      <c r="B191" s="287">
        <f>+'Ark1'!C1893</f>
        <v>2024</v>
      </c>
      <c r="C191" s="236">
        <f>+'Ark1'!L1893</f>
        <v>7</v>
      </c>
      <c r="D191" s="236" t="str">
        <f>VLOOKUP(C191,Klasse!$C$11:$D$27,2)</f>
        <v>R-</v>
      </c>
      <c r="E191" s="236">
        <f>+'Ark1'!H1893</f>
        <v>1</v>
      </c>
      <c r="F191" s="236">
        <f>+'Ark1'!J1893</f>
        <v>155</v>
      </c>
      <c r="G191" s="236" t="str">
        <f>VLOOKUP(F191,RNR!$A$1:$B$25,2)</f>
        <v>Målselv</v>
      </c>
      <c r="H191" s="236">
        <f>+IF(I191=0,"",'Ark1'!Q1893)</f>
        <v>163</v>
      </c>
      <c r="I191" s="353">
        <f>+'Ark1'!R1893</f>
        <v>356</v>
      </c>
      <c r="J191" s="237">
        <f>+IF(I191=0,"",'Ark1'!AG1893)</f>
        <v>14.856594498790676</v>
      </c>
      <c r="K191" s="237"/>
      <c r="L191" s="237">
        <f>+IF(I191=0,"",'Ark1'!AH1893)</f>
        <v>2.5280898876404496</v>
      </c>
      <c r="M191" s="95"/>
      <c r="N191" s="502">
        <f>+'Ark1'!AI1893</f>
        <v>347</v>
      </c>
      <c r="O191" s="95"/>
      <c r="P191" s="32">
        <f>+IF(I191=0,"",'Ark1'!U1893)</f>
        <v>25.570786516853911</v>
      </c>
      <c r="Q191" s="95"/>
      <c r="R191" s="503">
        <f>+IF(N191=0,"",'Ark1'!AJ1893)</f>
        <v>109.49625360230544</v>
      </c>
      <c r="S191" s="95"/>
      <c r="T191" s="503">
        <f>+IF(N191=0,"",'Ark1'!AK1893)</f>
        <v>19.355974508322952</v>
      </c>
      <c r="U191" s="95"/>
      <c r="V191" s="238">
        <f>+IF(I191=0,"",'Ark1'!T1893)</f>
        <v>4.9803370786516865</v>
      </c>
      <c r="W191" s="95"/>
      <c r="X191" s="239">
        <f>+IF(I191=0,"",'Ark1'!W1893)</f>
        <v>0.84269662921348287</v>
      </c>
      <c r="Y191" s="239">
        <f>+IF(I191=0,"",'Ark1'!X1893)</f>
        <v>97.471910112359552</v>
      </c>
      <c r="Z191" s="239">
        <f>+IF(I191=0,"",'Ark1'!Y1893)</f>
        <v>73.595505617977523</v>
      </c>
      <c r="AA191" s="239">
        <f>+IF(I191=0,"",'Ark1'!Z1893)</f>
        <v>4.3242120084185673</v>
      </c>
      <c r="AB191" s="237">
        <f>+IF(I191=0,"",'Ark1'!AA1893)</f>
        <v>0</v>
      </c>
      <c r="AC191" s="238">
        <f>+IF(I191=0,"",'Ark1'!AC1893)</f>
        <v>0</v>
      </c>
      <c r="AD191" s="239">
        <f>+IF(I191=0,"",'Ark1'!AE1893)</f>
        <v>0</v>
      </c>
      <c r="AE191" s="237">
        <f t="shared" si="31"/>
        <v>3.6529695024077014</v>
      </c>
      <c r="AF191" s="237">
        <f t="shared" si="32"/>
        <v>2.1840490797546011</v>
      </c>
      <c r="AG191" s="216"/>
      <c r="AH191" s="219"/>
      <c r="AJ191" s="29"/>
      <c r="AK191" s="27"/>
      <c r="AL191" s="243"/>
      <c r="AM191" s="28"/>
      <c r="AQ191" s="28"/>
    </row>
    <row r="192" spans="1:61" ht="15.6">
      <c r="A192" s="216"/>
      <c r="B192" s="287">
        <f>+'Ark1'!C1894</f>
        <v>2024</v>
      </c>
      <c r="C192" s="236">
        <f>+'Ark1'!L1894</f>
        <v>7</v>
      </c>
      <c r="D192" s="236" t="str">
        <f>VLOOKUP(C192,Klasse!$C$11:$D$27,2)</f>
        <v>R-</v>
      </c>
      <c r="E192" s="236">
        <f>+'Ark1'!H1894</f>
        <v>2</v>
      </c>
      <c r="F192" s="236">
        <f>+'Ark1'!J1894</f>
        <v>160</v>
      </c>
      <c r="G192" s="236" t="str">
        <f>VLOOKUP(F192,RNR!$A$1:$B$25,2)</f>
        <v>Oslo</v>
      </c>
      <c r="H192" s="236">
        <f>+IF(I192=0,"",'Ark1'!Q1894)</f>
        <v>165</v>
      </c>
      <c r="I192" s="353">
        <f>+'Ark1'!R1894</f>
        <v>383</v>
      </c>
      <c r="J192" s="237">
        <f>+IF(I192=0,"",'Ark1'!AG1894)</f>
        <v>23.643270231113185</v>
      </c>
      <c r="K192" s="237"/>
      <c r="L192" s="237">
        <f>+IF(I192=0,"",'Ark1'!AH1894)</f>
        <v>8.8772845953002584</v>
      </c>
      <c r="M192" s="95"/>
      <c r="N192" s="502">
        <f>+'Ark1'!AI1894</f>
        <v>382</v>
      </c>
      <c r="O192" s="95"/>
      <c r="P192" s="32">
        <f>+IF(I192=0,"",'Ark1'!U1894)</f>
        <v>25.692950391644914</v>
      </c>
      <c r="Q192" s="95"/>
      <c r="R192" s="503">
        <f>+IF(N192=0,"",'Ark1'!AJ1894)</f>
        <v>110.22670157068062</v>
      </c>
      <c r="S192" s="95"/>
      <c r="T192" s="503">
        <f>+IF(N192=0,"",'Ark1'!AK1894)</f>
        <v>19.010181091717879</v>
      </c>
      <c r="U192" s="95"/>
      <c r="V192" s="238">
        <f>+IF(I192=0,"",'Ark1'!T1894)</f>
        <v>5.6214099216710194</v>
      </c>
      <c r="W192" s="95"/>
      <c r="X192" s="239">
        <f>+IF(I192=0,"",'Ark1'!W1894)</f>
        <v>4.6997389033942572</v>
      </c>
      <c r="Y192" s="239">
        <f>+IF(I192=0,"",'Ark1'!X1894)</f>
        <v>98.172323759791126</v>
      </c>
      <c r="Z192" s="239">
        <f>+IF(I192=0,"",'Ark1'!Y1894)</f>
        <v>71.018276762402067</v>
      </c>
      <c r="AA192" s="239">
        <f>+IF(I192=0,"",'Ark1'!Z1894)</f>
        <v>4.4259179001236992</v>
      </c>
      <c r="AB192" s="237">
        <f>+IF(I192=0,"",'Ark1'!AA1894)</f>
        <v>0</v>
      </c>
      <c r="AC192" s="238">
        <f>+IF(I192=0,"",'Ark1'!AC1894)</f>
        <v>0</v>
      </c>
      <c r="AD192" s="239">
        <f>+IF(I192=0,"",'Ark1'!AE1894)</f>
        <v>0</v>
      </c>
      <c r="AE192" s="237">
        <f t="shared" si="31"/>
        <v>3.6704214845207019</v>
      </c>
      <c r="AF192" s="237">
        <f t="shared" si="32"/>
        <v>2.3212121212121213</v>
      </c>
      <c r="AG192" s="216"/>
      <c r="AH192" s="219"/>
      <c r="AJ192" s="29"/>
      <c r="AK192" s="27"/>
      <c r="AL192" s="243"/>
      <c r="AM192" s="28"/>
      <c r="AQ192" s="28"/>
    </row>
    <row r="193" spans="1:61" ht="15.6">
      <c r="A193" s="216"/>
      <c r="B193" s="287">
        <f>+'Ark1'!C1895</f>
        <v>2024</v>
      </c>
      <c r="C193" s="236">
        <f>+'Ark1'!L1895</f>
        <v>7</v>
      </c>
      <c r="D193" s="236" t="str">
        <f>VLOOKUP(C193,Klasse!$C$11:$D$27,2)</f>
        <v>R-</v>
      </c>
      <c r="E193" s="236">
        <f>+'Ark1'!H1895</f>
        <v>1</v>
      </c>
      <c r="F193" s="236">
        <f>+'Ark1'!J1895</f>
        <v>171</v>
      </c>
      <c r="G193" s="236" t="str">
        <f>VLOOKUP(F193,RNR!$A$1:$B$25,2)</f>
        <v>Prima</v>
      </c>
      <c r="H193" s="236">
        <f>+IF(I193=0,"",'Ark1'!Q1895)</f>
        <v>62</v>
      </c>
      <c r="I193" s="353">
        <f>+'Ark1'!R1895</f>
        <v>136</v>
      </c>
      <c r="J193" s="237">
        <f>+IF(I193=0,"",'Ark1'!AG1895)</f>
        <v>17.614505028598781</v>
      </c>
      <c r="K193" s="237"/>
      <c r="L193" s="237">
        <f>+IF(I193=0,"",'Ark1'!AH1895)</f>
        <v>0</v>
      </c>
      <c r="M193" s="95"/>
      <c r="N193" s="502">
        <f>+'Ark1'!AI1895</f>
        <v>133</v>
      </c>
      <c r="O193" s="95"/>
      <c r="P193" s="32">
        <f>+IF(I193=0,"",'Ark1'!U1895)</f>
        <v>26.516176470588235</v>
      </c>
      <c r="Q193" s="95"/>
      <c r="R193" s="503">
        <f>+IF(N193=0,"",'Ark1'!AJ1895)</f>
        <v>111.67593984962404</v>
      </c>
      <c r="S193" s="95"/>
      <c r="T193" s="503">
        <f>+IF(N193=0,"",'Ark1'!AK1895)</f>
        <v>19.023636007933721</v>
      </c>
      <c r="U193" s="95"/>
      <c r="V193" s="238">
        <f>+IF(I193=0,"",'Ark1'!T1895)</f>
        <v>4.9632352941176476</v>
      </c>
      <c r="W193" s="95"/>
      <c r="X193" s="239">
        <f>+IF(I193=0,"",'Ark1'!W1895)</f>
        <v>0</v>
      </c>
      <c r="Y193" s="239">
        <f>+IF(I193=0,"",'Ark1'!X1895)</f>
        <v>97.058823529411754</v>
      </c>
      <c r="Z193" s="239">
        <f>+IF(I193=0,"",'Ark1'!Y1895)</f>
        <v>84.558823529411754</v>
      </c>
      <c r="AA193" s="239">
        <f>+IF(I193=0,"",'Ark1'!Z1895)</f>
        <v>4.2350988006434154</v>
      </c>
      <c r="AB193" s="237">
        <f>+IF(I193=0,"",'Ark1'!AA1895)</f>
        <v>0</v>
      </c>
      <c r="AC193" s="238">
        <f>+IF(I193=0,"",'Ark1'!AC1895)</f>
        <v>0</v>
      </c>
      <c r="AD193" s="239">
        <f>+IF(I193=0,"",'Ark1'!AE1895)</f>
        <v>0</v>
      </c>
      <c r="AE193" s="237">
        <f t="shared" si="31"/>
        <v>3.7880252100840335</v>
      </c>
      <c r="AF193" s="237">
        <f t="shared" si="32"/>
        <v>2.193548387096774</v>
      </c>
      <c r="AG193" s="216"/>
      <c r="AH193" s="219"/>
      <c r="AJ193" s="29"/>
      <c r="AK193" s="27"/>
      <c r="AL193" s="243"/>
      <c r="AM193" s="28"/>
      <c r="AQ193" s="28"/>
    </row>
    <row r="194" spans="1:61" ht="15.6">
      <c r="A194" s="216"/>
      <c r="B194" s="287">
        <f>+'Ark1'!C1896</f>
        <v>2024</v>
      </c>
      <c r="C194" s="236">
        <f>+'Ark1'!L1896</f>
        <v>7</v>
      </c>
      <c r="D194" s="236" t="str">
        <f>VLOOKUP(C194,Klasse!$C$11:$D$27,2)</f>
        <v>R-</v>
      </c>
      <c r="E194" s="236">
        <f>+'Ark1'!H1896</f>
        <v>2</v>
      </c>
      <c r="F194" s="236">
        <f>+'Ark1'!J1896</f>
        <v>175</v>
      </c>
      <c r="G194" s="236" t="str">
        <f>VLOOKUP(F194,RNR!$A$1:$B$25,2)</f>
        <v>Ole Ringdal</v>
      </c>
      <c r="H194" s="236">
        <f>+IF(I194=0,"",'Ark1'!Q1896)</f>
        <v>93</v>
      </c>
      <c r="I194" s="353">
        <f>+'Ark1'!R1896</f>
        <v>183</v>
      </c>
      <c r="J194" s="237">
        <f>+IF(I194=0,"",'Ark1'!AG1896)</f>
        <v>19.324895736793327</v>
      </c>
      <c r="K194" s="237"/>
      <c r="L194" s="237">
        <f>+IF(I194=0,"",'Ark1'!AH1896)</f>
        <v>4.3715846994535532</v>
      </c>
      <c r="M194" s="95"/>
      <c r="N194" s="502">
        <f>+'Ark1'!AI1896</f>
        <v>173</v>
      </c>
      <c r="O194" s="95"/>
      <c r="P194" s="32">
        <f>+IF(I194=0,"",'Ark1'!U1896)</f>
        <v>21.877049180327877</v>
      </c>
      <c r="Q194" s="95"/>
      <c r="R194" s="503">
        <f>+IF(N194=0,"",'Ark1'!AJ1896)</f>
        <v>104.72196531791901</v>
      </c>
      <c r="S194" s="95"/>
      <c r="T194" s="503">
        <f>+IF(N194=0,"",'Ark1'!AK1896)</f>
        <v>18.917049667369898</v>
      </c>
      <c r="U194" s="95"/>
      <c r="V194" s="238">
        <f>+IF(I194=0,"",'Ark1'!T1896)</f>
        <v>6.0765027322404377</v>
      </c>
      <c r="W194" s="95"/>
      <c r="X194" s="239">
        <f>+IF(I194=0,"",'Ark1'!W1896)</f>
        <v>3.8251366120218577</v>
      </c>
      <c r="Y194" s="239">
        <f>+IF(I194=0,"",'Ark1'!X1896)</f>
        <v>79.234972677595621</v>
      </c>
      <c r="Z194" s="239">
        <f>+IF(I194=0,"",'Ark1'!Y1896)</f>
        <v>44.808743169398895</v>
      </c>
      <c r="AA194" s="239">
        <f>+IF(I194=0,"",'Ark1'!Z1896)</f>
        <v>5.2751109622686956</v>
      </c>
      <c r="AB194" s="237">
        <f>+IF(I194=0,"",'Ark1'!AA1896)</f>
        <v>0</v>
      </c>
      <c r="AC194" s="238">
        <f>+IF(I194=0,"",'Ark1'!AC1896)</f>
        <v>0</v>
      </c>
      <c r="AD194" s="239">
        <f>+IF(I194=0,"",'Ark1'!AE1896)</f>
        <v>0</v>
      </c>
      <c r="AE194" s="237">
        <f t="shared" si="31"/>
        <v>3.1252927400468393</v>
      </c>
      <c r="AF194" s="237">
        <f t="shared" si="32"/>
        <v>1.967741935483871</v>
      </c>
      <c r="AG194" s="216"/>
      <c r="AH194" s="219"/>
      <c r="AJ194" s="29"/>
      <c r="AK194" s="27"/>
      <c r="AL194" s="243"/>
      <c r="AM194" s="28"/>
      <c r="AQ194" s="28"/>
    </row>
    <row r="195" spans="1:61" ht="15.6">
      <c r="A195" s="216"/>
      <c r="B195" s="287">
        <f>+'Ark1'!C1897</f>
        <v>2024</v>
      </c>
      <c r="C195" s="236">
        <f>+'Ark1'!L1897</f>
        <v>7</v>
      </c>
      <c r="D195" s="236" t="str">
        <f>VLOOKUP(C195,Klasse!$C$11:$D$27,2)</f>
        <v>R-</v>
      </c>
      <c r="E195" s="236">
        <f>+'Ark1'!H1897</f>
        <v>2</v>
      </c>
      <c r="F195" s="236">
        <f>+'Ark1'!J1897</f>
        <v>177</v>
      </c>
      <c r="G195" s="236" t="str">
        <f>VLOOKUP(F195,RNR!$A$1:$B$25,2)</f>
        <v>Slakthuset</v>
      </c>
      <c r="H195" s="236">
        <f>+IF(I195=0,"",'Ark1'!Q1897)</f>
        <v>133</v>
      </c>
      <c r="I195" s="353">
        <f>+'Ark1'!R1897</f>
        <v>287</v>
      </c>
      <c r="J195" s="237">
        <f>+IF(I195=0,"",'Ark1'!AG1897)</f>
        <v>24.101382488479278</v>
      </c>
      <c r="K195" s="237"/>
      <c r="L195" s="237">
        <f>+IF(I195=0,"",'Ark1'!AH1897)</f>
        <v>3.4843205574912886</v>
      </c>
      <c r="M195" s="95"/>
      <c r="N195" s="502">
        <f>+'Ark1'!AI1897</f>
        <v>287</v>
      </c>
      <c r="O195" s="95"/>
      <c r="P195" s="32">
        <f>+IF(I195=0,"",'Ark1'!U1897)</f>
        <v>24.418815331010471</v>
      </c>
      <c r="Q195" s="95"/>
      <c r="R195" s="503">
        <f>+IF(N195=0,"",'Ark1'!AJ1897)</f>
        <v>108.85017421602784</v>
      </c>
      <c r="S195" s="95"/>
      <c r="T195" s="503">
        <f>+IF(N195=0,"",'Ark1'!AK1897)</f>
        <v>18.776598318078676</v>
      </c>
      <c r="U195" s="95"/>
      <c r="V195" s="238">
        <f>+IF(I195=0,"",'Ark1'!T1897)</f>
        <v>5.9128919860627187</v>
      </c>
      <c r="W195" s="95"/>
      <c r="X195" s="239">
        <f>+IF(I195=0,"",'Ark1'!W1897)</f>
        <v>3.4843205574912886</v>
      </c>
      <c r="Y195" s="239">
        <f>+IF(I195=0,"",'Ark1'!X1897)</f>
        <v>97.560975609756099</v>
      </c>
      <c r="Z195" s="239">
        <f>+IF(I195=0,"",'Ark1'!Y1897)</f>
        <v>65.505226480836242</v>
      </c>
      <c r="AA195" s="239">
        <f>+IF(I195=0,"",'Ark1'!Z1897)</f>
        <v>4.0907809998695122</v>
      </c>
      <c r="AB195" s="237">
        <f>+IF(I195=0,"",'Ark1'!AA1897)</f>
        <v>0</v>
      </c>
      <c r="AC195" s="238">
        <f>+IF(I195=0,"",'Ark1'!AC1897)</f>
        <v>0</v>
      </c>
      <c r="AD195" s="239">
        <f>+IF(I195=0,"",'Ark1'!AE1897)</f>
        <v>0</v>
      </c>
      <c r="AE195" s="237">
        <f t="shared" si="31"/>
        <v>3.4884021901443529</v>
      </c>
      <c r="AF195" s="237">
        <f t="shared" si="32"/>
        <v>2.1578947368421053</v>
      </c>
      <c r="AG195" s="216"/>
      <c r="AH195" s="219"/>
      <c r="AJ195" s="29"/>
      <c r="AK195" s="27"/>
      <c r="AL195" s="243"/>
      <c r="AM195" s="28"/>
      <c r="AQ195" s="28"/>
    </row>
    <row r="196" spans="1:61" ht="15.6">
      <c r="A196" s="216"/>
      <c r="B196" s="287">
        <f>+'Ark1'!C1898</f>
        <v>2024</v>
      </c>
      <c r="C196" s="236">
        <f>+'Ark1'!L1898</f>
        <v>7</v>
      </c>
      <c r="D196" s="236" t="str">
        <f>VLOOKUP(C196,Klasse!$C$11:$D$27,2)</f>
        <v>R-</v>
      </c>
      <c r="E196" s="236">
        <f>+'Ark1'!H1898</f>
        <v>2</v>
      </c>
      <c r="F196" s="236">
        <f>+'Ark1'!J1898</f>
        <v>178</v>
      </c>
      <c r="G196" s="236" t="str">
        <f>VLOOKUP(F196,RNR!$A$1:$B$25,2)</f>
        <v>Røros</v>
      </c>
      <c r="H196" s="236">
        <f>+IF(I196=0,"",'Ark1'!Q1898)</f>
        <v>54</v>
      </c>
      <c r="I196" s="353">
        <f>+'Ark1'!R1898</f>
        <v>150</v>
      </c>
      <c r="J196" s="237">
        <f>+IF(I196=0,"",'Ark1'!AG1898)</f>
        <v>22.693182978161278</v>
      </c>
      <c r="K196" s="237"/>
      <c r="L196" s="237">
        <f>+IF(I196=0,"",'Ark1'!AH1898)</f>
        <v>2.6666666666666661</v>
      </c>
      <c r="M196" s="95"/>
      <c r="N196" s="502">
        <f>+'Ark1'!AI1898</f>
        <v>150</v>
      </c>
      <c r="O196" s="95"/>
      <c r="P196" s="32">
        <f>+IF(I196=0,"",'Ark1'!U1898)</f>
        <v>25.195333333333341</v>
      </c>
      <c r="Q196" s="95"/>
      <c r="R196" s="503">
        <f>+IF(N196=0,"",'Ark1'!AJ1898)</f>
        <v>110.42133333333337</v>
      </c>
      <c r="S196" s="95"/>
      <c r="T196" s="503">
        <f>+IF(N196=0,"",'Ark1'!AK1898)</f>
        <v>18.584041692857145</v>
      </c>
      <c r="U196" s="95"/>
      <c r="V196" s="238">
        <f>+IF(I196=0,"",'Ark1'!T1898)</f>
        <v>5.6066666666666647</v>
      </c>
      <c r="W196" s="95"/>
      <c r="X196" s="239">
        <f>+IF(I196=0,"",'Ark1'!W1898)</f>
        <v>0.66666666666666652</v>
      </c>
      <c r="Y196" s="239">
        <f>+IF(I196=0,"",'Ark1'!X1898)</f>
        <v>98.666666666666686</v>
      </c>
      <c r="Z196" s="239">
        <f>+IF(I196=0,"",'Ark1'!Y1898)</f>
        <v>71.333333333333314</v>
      </c>
      <c r="AA196" s="239">
        <f>+IF(I196=0,"",'Ark1'!Z1898)</f>
        <v>3.8400058449029513</v>
      </c>
      <c r="AB196" s="237">
        <f>+IF(I196=0,"",'Ark1'!AA1898)</f>
        <v>0</v>
      </c>
      <c r="AC196" s="238">
        <f>+IF(I196=0,"",'Ark1'!AC1898)</f>
        <v>0</v>
      </c>
      <c r="AD196" s="239">
        <f>+IF(I196=0,"",'Ark1'!AE1898)</f>
        <v>0</v>
      </c>
      <c r="AE196" s="237">
        <f t="shared" si="31"/>
        <v>3.5993333333333344</v>
      </c>
      <c r="AF196" s="237">
        <f t="shared" si="32"/>
        <v>2.7777777777777777</v>
      </c>
      <c r="AG196" s="216"/>
      <c r="AH196" s="219"/>
      <c r="AJ196" s="29"/>
      <c r="AK196" s="27"/>
      <c r="AL196" s="243"/>
      <c r="AM196" s="28"/>
      <c r="AQ196" s="28"/>
    </row>
    <row r="197" spans="1:61" ht="15.6">
      <c r="A197" s="216"/>
      <c r="B197" s="287">
        <f>+'Ark1'!C1899</f>
        <v>2024</v>
      </c>
      <c r="C197" s="236">
        <f>+'Ark1'!L1899</f>
        <v>7</v>
      </c>
      <c r="D197" s="236" t="str">
        <f>VLOOKUP(C197,Klasse!$C$11:$D$27,2)</f>
        <v>R-</v>
      </c>
      <c r="E197" s="236">
        <f>+'Ark1'!H1899</f>
        <v>2</v>
      </c>
      <c r="F197" s="236">
        <f>+'Ark1'!J1899</f>
        <v>181</v>
      </c>
      <c r="G197" s="236" t="str">
        <f>VLOOKUP(F197,RNR!$A$1:$B$25,2)</f>
        <v>Horns</v>
      </c>
      <c r="H197" s="236">
        <f>+IF(I197=0,"",'Ark1'!Q1899)</f>
        <v>106</v>
      </c>
      <c r="I197" s="353">
        <f>+'Ark1'!R1899</f>
        <v>250</v>
      </c>
      <c r="J197" s="237">
        <f>+IF(I197=0,"",'Ark1'!AG1899)</f>
        <v>23.267857817398841</v>
      </c>
      <c r="K197" s="237"/>
      <c r="L197" s="237">
        <f>+IF(I197=0,"",'Ark1'!AH1899)</f>
        <v>0.8</v>
      </c>
      <c r="M197" s="95"/>
      <c r="N197" s="502">
        <f>+'Ark1'!AI1899</f>
        <v>228</v>
      </c>
      <c r="O197" s="95"/>
      <c r="P197" s="32">
        <f>+IF(I197=0,"",'Ark1'!U1899)</f>
        <v>24.638799999999975</v>
      </c>
      <c r="Q197" s="95"/>
      <c r="R197" s="503">
        <f>+IF(N197=0,"",'Ark1'!AJ1899)</f>
        <v>109.30877192982456</v>
      </c>
      <c r="S197" s="95"/>
      <c r="T197" s="503">
        <f>+IF(N197=0,"",'Ark1'!AK1899)</f>
        <v>18.906145784574814</v>
      </c>
      <c r="U197" s="95"/>
      <c r="V197" s="238">
        <f>+IF(I197=0,"",'Ark1'!T1899)</f>
        <v>5.6479999999999997</v>
      </c>
      <c r="W197" s="95"/>
      <c r="X197" s="239">
        <f>+IF(I197=0,"",'Ark1'!W1899)</f>
        <v>0</v>
      </c>
      <c r="Y197" s="239">
        <f>+IF(I197=0,"",'Ark1'!X1899)</f>
        <v>94.8</v>
      </c>
      <c r="Z197" s="239">
        <f>+IF(I197=0,"",'Ark1'!Y1899)</f>
        <v>68.8</v>
      </c>
      <c r="AA197" s="239">
        <f>+IF(I197=0,"",'Ark1'!Z1899)</f>
        <v>4.4932810461845163</v>
      </c>
      <c r="AB197" s="237">
        <f>+IF(I197=0,"",'Ark1'!AA1899)</f>
        <v>0</v>
      </c>
      <c r="AC197" s="238">
        <f>+IF(I197=0,"",'Ark1'!AC1899)</f>
        <v>0</v>
      </c>
      <c r="AD197" s="239">
        <f>+IF(I197=0,"",'Ark1'!AE1899)</f>
        <v>0</v>
      </c>
      <c r="AE197" s="237">
        <f t="shared" si="31"/>
        <v>3.519828571428568</v>
      </c>
      <c r="AF197" s="237">
        <f t="shared" si="32"/>
        <v>2.358490566037736</v>
      </c>
      <c r="AG197" s="216"/>
      <c r="AH197" s="219"/>
      <c r="AJ197" s="29"/>
      <c r="AK197" s="27"/>
      <c r="AL197" s="243"/>
      <c r="AM197" s="28"/>
      <c r="AQ197" s="28"/>
    </row>
    <row r="198" spans="1:61" ht="15.6">
      <c r="A198" s="216"/>
      <c r="B198" s="287">
        <f>+'Ark1'!C1900</f>
        <v>2024</v>
      </c>
      <c r="C198" s="236">
        <f>+'Ark1'!L1900</f>
        <v>7</v>
      </c>
      <c r="D198" s="236" t="str">
        <f>VLOOKUP(C198,Klasse!$C$11:$D$27,2)</f>
        <v>R-</v>
      </c>
      <c r="E198" s="236">
        <f>+'Ark1'!H1900</f>
        <v>1</v>
      </c>
      <c r="F198" s="236">
        <f>+'Ark1'!J1900</f>
        <v>262</v>
      </c>
      <c r="G198" s="236" t="str">
        <f>VLOOKUP(F198,RNR!$A$1:$B$25,2)</f>
        <v>Strilalam</v>
      </c>
      <c r="H198" s="236" t="str">
        <f>+IF(I198=0,"",'Ark1'!Q1900)</f>
        <v/>
      </c>
      <c r="I198" s="353">
        <f>+'Ark1'!R1900</f>
        <v>0</v>
      </c>
      <c r="J198" s="237" t="str">
        <f>+IF(I198=0,"",'Ark1'!AG1900)</f>
        <v/>
      </c>
      <c r="K198" s="237"/>
      <c r="L198" s="237" t="str">
        <f>+IF(I198=0,"",'Ark1'!AH1900)</f>
        <v/>
      </c>
      <c r="M198" s="95"/>
      <c r="N198" s="502">
        <f>+'Ark1'!AI1900</f>
        <v>0</v>
      </c>
      <c r="O198" s="95"/>
      <c r="P198" s="32" t="str">
        <f>+IF(I198=0,"",'Ark1'!U1900)</f>
        <v/>
      </c>
      <c r="Q198" s="95"/>
      <c r="R198" s="503" t="str">
        <f>+IF(N198=0,"",'Ark1'!AJ1900)</f>
        <v/>
      </c>
      <c r="S198" s="95"/>
      <c r="T198" s="503" t="str">
        <f>+IF(N198=0,"",'Ark1'!AK1900)</f>
        <v/>
      </c>
      <c r="U198" s="95"/>
      <c r="V198" s="238" t="str">
        <f>+IF(I198=0,"",'Ark1'!T1900)</f>
        <v/>
      </c>
      <c r="W198" s="95"/>
      <c r="X198" s="239" t="str">
        <f>+IF(I198=0,"",'Ark1'!W1900)</f>
        <v/>
      </c>
      <c r="Y198" s="239" t="str">
        <f>+IF(I198=0,"",'Ark1'!X1900)</f>
        <v/>
      </c>
      <c r="Z198" s="239" t="str">
        <f>+IF(I198=0,"",'Ark1'!Y1900)</f>
        <v/>
      </c>
      <c r="AA198" s="239" t="str">
        <f>+IF(I198=0,"",'Ark1'!Z1900)</f>
        <v/>
      </c>
      <c r="AB198" s="237" t="str">
        <f>+IF(I198=0,"",'Ark1'!AA1900)</f>
        <v/>
      </c>
      <c r="AC198" s="238" t="str">
        <f>+IF(I198=0,"",'Ark1'!AC1900)</f>
        <v/>
      </c>
      <c r="AD198" s="239" t="str">
        <f>+IF(I198=0,"",'Ark1'!AE1900)</f>
        <v/>
      </c>
      <c r="AE198" s="237" t="str">
        <f t="shared" si="31"/>
        <v/>
      </c>
      <c r="AF198" s="237" t="str">
        <f t="shared" si="32"/>
        <v/>
      </c>
      <c r="AG198" s="216"/>
      <c r="AH198" s="219"/>
      <c r="AJ198" s="29"/>
      <c r="AK198" s="27"/>
      <c r="AL198" s="243"/>
      <c r="AM198" s="28"/>
      <c r="AQ198" s="28"/>
    </row>
    <row r="199" spans="1:61" ht="15.6">
      <c r="A199" s="216"/>
      <c r="B199" s="287">
        <f>+'Ark1'!C1901</f>
        <v>2024</v>
      </c>
      <c r="C199" s="236">
        <f>+'Ark1'!L1901</f>
        <v>7</v>
      </c>
      <c r="D199" s="236" t="str">
        <f>VLOOKUP(C199,Klasse!$C$11:$D$27,2)</f>
        <v>R-</v>
      </c>
      <c r="E199" s="236">
        <f>+'Ark1'!H1901</f>
        <v>2</v>
      </c>
      <c r="F199" s="236">
        <f>+'Ark1'!J1901</f>
        <v>267</v>
      </c>
      <c r="G199" s="236" t="str">
        <f>VLOOKUP(F199,RNR!$A$1:$B$25,2)</f>
        <v>Dalpro</v>
      </c>
      <c r="H199" s="236" t="str">
        <f>+IF(I199=0,"",'Ark1'!Q1901)</f>
        <v/>
      </c>
      <c r="I199" s="353">
        <f>+'Ark1'!R1901</f>
        <v>0</v>
      </c>
      <c r="J199" s="237" t="str">
        <f>+IF(I199=0,"",'Ark1'!AG1901)</f>
        <v/>
      </c>
      <c r="K199" s="237"/>
      <c r="L199" s="237" t="str">
        <f>+IF(I199=0,"",'Ark1'!AH1901)</f>
        <v/>
      </c>
      <c r="M199" s="95"/>
      <c r="N199" s="502">
        <f>+'Ark1'!AI1901</f>
        <v>0</v>
      </c>
      <c r="O199" s="95"/>
      <c r="P199" s="32" t="str">
        <f>+IF(I199=0,"",'Ark1'!U1901)</f>
        <v/>
      </c>
      <c r="Q199" s="95"/>
      <c r="R199" s="503" t="str">
        <f>+IF(N199=0,"",'Ark1'!AJ1901)</f>
        <v/>
      </c>
      <c r="S199" s="95"/>
      <c r="T199" s="503" t="str">
        <f>+IF(N199=0,"",'Ark1'!AK1901)</f>
        <v/>
      </c>
      <c r="U199" s="95"/>
      <c r="V199" s="238" t="str">
        <f>+IF(I199=0,"",'Ark1'!T1901)</f>
        <v/>
      </c>
      <c r="W199" s="95"/>
      <c r="X199" s="239" t="str">
        <f>+IF(I199=0,"",'Ark1'!W1901)</f>
        <v/>
      </c>
      <c r="Y199" s="239" t="str">
        <f>+IF(I199=0,"",'Ark1'!X1901)</f>
        <v/>
      </c>
      <c r="Z199" s="239" t="str">
        <f>+IF(I199=0,"",'Ark1'!Y1901)</f>
        <v/>
      </c>
      <c r="AA199" s="239" t="str">
        <f>+IF(I199=0,"",'Ark1'!Z1901)</f>
        <v/>
      </c>
      <c r="AB199" s="237" t="str">
        <f>+IF(I199=0,"",'Ark1'!AA1901)</f>
        <v/>
      </c>
      <c r="AC199" s="238" t="str">
        <f>+IF(I199=0,"",'Ark1'!AC1901)</f>
        <v/>
      </c>
      <c r="AD199" s="239" t="str">
        <f>+IF(I199=0,"",'Ark1'!AE1901)</f>
        <v/>
      </c>
      <c r="AE199" s="237" t="str">
        <f t="shared" si="31"/>
        <v/>
      </c>
      <c r="AF199" s="237" t="str">
        <f t="shared" si="32"/>
        <v/>
      </c>
      <c r="AG199" s="216"/>
      <c r="AH199" s="219"/>
      <c r="AJ199" s="29"/>
      <c r="AK199" s="27"/>
      <c r="AL199" s="243"/>
      <c r="AM199" s="28"/>
      <c r="AQ199" s="28"/>
    </row>
    <row r="200" spans="1:61" ht="15.6">
      <c r="A200" s="216"/>
      <c r="B200" s="287">
        <f>+'Ark1'!C1902</f>
        <v>2024</v>
      </c>
      <c r="C200" s="236">
        <f>+'Ark1'!L1902</f>
        <v>7</v>
      </c>
      <c r="D200" s="236" t="str">
        <f>VLOOKUP(C200,Klasse!$C$11:$D$27,2)</f>
        <v>R-</v>
      </c>
      <c r="E200" s="236">
        <f>+'Ark1'!H1902</f>
        <v>2</v>
      </c>
      <c r="F200" s="236">
        <f>+'Ark1'!J1902</f>
        <v>470</v>
      </c>
      <c r="G200" s="236" t="str">
        <f>VLOOKUP(F200,RNR!$A$1:$B$25,2)</f>
        <v>Jens Eide</v>
      </c>
      <c r="H200" s="236">
        <f>+IF(I200=0,"",'Ark1'!Q1902)</f>
        <v>56</v>
      </c>
      <c r="I200" s="353">
        <f>+'Ark1'!R1902</f>
        <v>138</v>
      </c>
      <c r="J200" s="237">
        <f>+IF(I200=0,"",'Ark1'!AG1902)</f>
        <v>27.278226556974278</v>
      </c>
      <c r="K200" s="237"/>
      <c r="L200" s="237">
        <f>+IF(I200=0,"",'Ark1'!AH1902)</f>
        <v>18.115942028985504</v>
      </c>
      <c r="M200" s="95"/>
      <c r="N200" s="502">
        <f>+'Ark1'!AI1902</f>
        <v>138</v>
      </c>
      <c r="O200" s="95"/>
      <c r="P200" s="32">
        <f>+IF(I200=0,"",'Ark1'!U1902)</f>
        <v>21.239855072463776</v>
      </c>
      <c r="Q200" s="95"/>
      <c r="R200" s="503">
        <f>+IF(N200=0,"",'Ark1'!AJ1902)</f>
        <v>103.61666666666672</v>
      </c>
      <c r="S200" s="95"/>
      <c r="T200" s="503">
        <f>+IF(N200=0,"",'Ark1'!AK1902)</f>
        <v>18.792140423542243</v>
      </c>
      <c r="U200" s="95"/>
      <c r="V200" s="238">
        <f>+IF(I200=0,"",'Ark1'!T1902)</f>
        <v>6.7681159420289836</v>
      </c>
      <c r="W200" s="95"/>
      <c r="X200" s="239">
        <f>+IF(I200=0,"",'Ark1'!W1902)</f>
        <v>17.391304347826086</v>
      </c>
      <c r="Y200" s="239">
        <f>+IF(I200=0,"",'Ark1'!X1902)</f>
        <v>88.405797101449281</v>
      </c>
      <c r="Z200" s="239">
        <f>+IF(I200=0,"",'Ark1'!Y1902)</f>
        <v>34.782608695652172</v>
      </c>
      <c r="AA200" s="239">
        <f>+IF(I200=0,"",'Ark1'!Z1902)</f>
        <v>4.7075415882477802</v>
      </c>
      <c r="AB200" s="237">
        <f>+IF(I200=0,"",'Ark1'!AA1902)</f>
        <v>0</v>
      </c>
      <c r="AC200" s="238">
        <f>+IF(I200=0,"",'Ark1'!AC1902)</f>
        <v>0</v>
      </c>
      <c r="AD200" s="239">
        <f>+IF(I200=0,"",'Ark1'!AE1902)</f>
        <v>0</v>
      </c>
      <c r="AE200" s="237">
        <f t="shared" si="31"/>
        <v>3.0342650103519682</v>
      </c>
      <c r="AF200" s="237">
        <f t="shared" si="32"/>
        <v>2.4642857142857144</v>
      </c>
      <c r="AG200" s="216"/>
      <c r="AH200" s="219"/>
      <c r="AJ200" s="29"/>
      <c r="AK200" s="27"/>
      <c r="AL200" s="243"/>
      <c r="AM200" s="28"/>
      <c r="AQ200" s="28"/>
    </row>
    <row r="201" spans="1:61" ht="15.6">
      <c r="A201" s="216"/>
      <c r="B201" s="287">
        <f>+'Ark1'!C1903</f>
        <v>2024</v>
      </c>
      <c r="C201" s="236">
        <f>+'Ark1'!L1903</f>
        <v>7</v>
      </c>
      <c r="D201" s="236" t="str">
        <f>VLOOKUP(C201,Klasse!$C$11:$D$27,2)</f>
        <v>R-</v>
      </c>
      <c r="E201" s="236">
        <f>+'Ark1'!H1903</f>
        <v>2</v>
      </c>
      <c r="F201" s="236">
        <f>+'Ark1'!J1903</f>
        <v>629</v>
      </c>
      <c r="G201" s="236" t="str">
        <f>VLOOKUP(F201,RNR!$A$1:$B$25,2)</f>
        <v>Bø</v>
      </c>
      <c r="H201" s="236" t="str">
        <f>+IF(I201=0,"",'Ark1'!Q1903)</f>
        <v/>
      </c>
      <c r="I201" s="353">
        <f>+'Ark1'!R1903</f>
        <v>0</v>
      </c>
      <c r="J201" s="237" t="str">
        <f>+IF(I201=0,"",'Ark1'!AG1903)</f>
        <v/>
      </c>
      <c r="K201" s="237"/>
      <c r="L201" s="237" t="str">
        <f>+IF(I201=0,"",'Ark1'!AH1903)</f>
        <v/>
      </c>
      <c r="M201" s="95"/>
      <c r="N201" s="502">
        <f>+'Ark1'!AI1903</f>
        <v>0</v>
      </c>
      <c r="O201" s="95"/>
      <c r="P201" s="32" t="str">
        <f>+IF(I201=0,"",'Ark1'!U1903)</f>
        <v/>
      </c>
      <c r="Q201" s="95"/>
      <c r="R201" s="503" t="str">
        <f>+IF(N201=0,"",'Ark1'!AJ1903)</f>
        <v/>
      </c>
      <c r="S201" s="95"/>
      <c r="T201" s="503" t="str">
        <f>+IF(N201=0,"",'Ark1'!AK1903)</f>
        <v/>
      </c>
      <c r="U201" s="95"/>
      <c r="V201" s="238" t="str">
        <f>+IF(I201=0,"",'Ark1'!T1903)</f>
        <v/>
      </c>
      <c r="W201" s="95"/>
      <c r="X201" s="239" t="str">
        <f>+IF(I201=0,"",'Ark1'!W1903)</f>
        <v/>
      </c>
      <c r="Y201" s="239" t="str">
        <f>+IF(I201=0,"",'Ark1'!X1903)</f>
        <v/>
      </c>
      <c r="Z201" s="239" t="str">
        <f>+IF(I201=0,"",'Ark1'!Y1903)</f>
        <v/>
      </c>
      <c r="AA201" s="239" t="str">
        <f>+IF(I201=0,"",'Ark1'!Z1903)</f>
        <v/>
      </c>
      <c r="AB201" s="237" t="str">
        <f>+IF(I201=0,"",'Ark1'!AA1903)</f>
        <v/>
      </c>
      <c r="AC201" s="238" t="str">
        <f>+IF(I201=0,"",'Ark1'!AC1903)</f>
        <v/>
      </c>
      <c r="AD201" s="239" t="str">
        <f>+IF(I201=0,"",'Ark1'!AE1903)</f>
        <v/>
      </c>
      <c r="AE201" s="237" t="str">
        <f t="shared" si="31"/>
        <v/>
      </c>
      <c r="AF201" s="237" t="str">
        <f t="shared" si="32"/>
        <v/>
      </c>
      <c r="AG201" s="216"/>
      <c r="AH201" s="219"/>
      <c r="AJ201" s="29"/>
      <c r="AK201" s="27"/>
      <c r="AL201" s="243"/>
      <c r="AM201" s="28"/>
      <c r="AQ201" s="28"/>
    </row>
    <row r="202" spans="1:61" ht="15.6">
      <c r="A202" s="216"/>
      <c r="B202" s="287">
        <f>+'Ark1'!C1904</f>
        <v>2024</v>
      </c>
      <c r="C202" s="236">
        <f>+'Ark1'!L1904</f>
        <v>7</v>
      </c>
      <c r="D202" s="236" t="str">
        <f>VLOOKUP(C202,Klasse!$C$11:$D$27,2)</f>
        <v>R-</v>
      </c>
      <c r="E202" s="236">
        <f>+'Ark1'!H1904</f>
        <v>1</v>
      </c>
      <c r="F202" s="236">
        <f>+'Ark1'!J1904</f>
        <v>643</v>
      </c>
      <c r="G202" s="236" t="str">
        <f>VLOOKUP(F202,RNR!$A$1:$B$25,2)</f>
        <v>Bjerka</v>
      </c>
      <c r="H202" s="236">
        <f>+IF(I202=0,"",'Ark1'!Q1904)</f>
        <v>208</v>
      </c>
      <c r="I202" s="353">
        <f>+'Ark1'!R1904</f>
        <v>448</v>
      </c>
      <c r="J202" s="237">
        <f>+IF(I202=0,"",'Ark1'!AG1904)</f>
        <v>19.236049657864775</v>
      </c>
      <c r="K202" s="237"/>
      <c r="L202" s="237">
        <f>+IF(I202=0,"",'Ark1'!AH1904)</f>
        <v>4.2410714285714306</v>
      </c>
      <c r="M202" s="95"/>
      <c r="N202" s="502">
        <f>+'Ark1'!AI1904</f>
        <v>413</v>
      </c>
      <c r="O202" s="95"/>
      <c r="P202" s="32">
        <f>+IF(I202=0,"",'Ark1'!U1904)</f>
        <v>23.581250000000043</v>
      </c>
      <c r="Q202" s="95"/>
      <c r="R202" s="503">
        <f>+IF(N202=0,"",'Ark1'!AJ1904)</f>
        <v>106.95375302663444</v>
      </c>
      <c r="S202" s="95"/>
      <c r="T202" s="503">
        <f>+IF(N202=0,"",'Ark1'!AK1904)</f>
        <v>18.964745961187113</v>
      </c>
      <c r="U202" s="95"/>
      <c r="V202" s="238">
        <f>+IF(I202=0,"",'Ark1'!T1904)</f>
        <v>5.8258928571428559</v>
      </c>
      <c r="W202" s="95"/>
      <c r="X202" s="239">
        <f>+IF(I202=0,"",'Ark1'!W1904)</f>
        <v>5.3571428571428559</v>
      </c>
      <c r="Y202" s="239">
        <f>+IF(I202=0,"",'Ark1'!X1904)</f>
        <v>95.3125</v>
      </c>
      <c r="Z202" s="239">
        <f>+IF(I202=0,"",'Ark1'!Y1904)</f>
        <v>55.357142857142847</v>
      </c>
      <c r="AA202" s="239">
        <f>+IF(I202=0,"",'Ark1'!Z1904)</f>
        <v>4.5736196444155555</v>
      </c>
      <c r="AB202" s="237">
        <f>+IF(I202=0,"",'Ark1'!AA1904)</f>
        <v>0</v>
      </c>
      <c r="AC202" s="238">
        <f>+IF(I202=0,"",'Ark1'!AC1904)</f>
        <v>0</v>
      </c>
      <c r="AD202" s="239">
        <f>+IF(I202=0,"",'Ark1'!AE1904)</f>
        <v>0</v>
      </c>
      <c r="AE202" s="237">
        <f t="shared" si="31"/>
        <v>3.3687500000000061</v>
      </c>
      <c r="AF202" s="237">
        <f t="shared" si="32"/>
        <v>2.1538461538461537</v>
      </c>
      <c r="AG202" s="216"/>
      <c r="AH202" s="219"/>
      <c r="AJ202" s="29"/>
      <c r="AK202" s="27"/>
      <c r="AL202" s="243"/>
      <c r="AM202" s="28"/>
      <c r="AQ202" s="28"/>
    </row>
    <row r="203" spans="1:61" ht="15.6">
      <c r="A203" s="216"/>
      <c r="B203" s="287">
        <f>+'Ark1'!C1905</f>
        <v>2024</v>
      </c>
      <c r="C203" s="236">
        <f>+'Ark1'!L1905</f>
        <v>7</v>
      </c>
      <c r="D203" s="236" t="str">
        <f>VLOOKUP(C203,Klasse!$C$11:$D$27,2)</f>
        <v>R-</v>
      </c>
      <c r="E203" s="236">
        <f>+'Ark1'!H1905</f>
        <v>2</v>
      </c>
      <c r="F203" s="236">
        <f>+'Ark1'!J1905</f>
        <v>704</v>
      </c>
      <c r="G203" s="236" t="str">
        <f>VLOOKUP(F203,RNR!$A$1:$B$25,2)</f>
        <v>Øre Vilt</v>
      </c>
      <c r="H203" s="236" t="str">
        <f>+IF(I203=0,"",'Ark1'!Q1905)</f>
        <v/>
      </c>
      <c r="I203" s="353">
        <f>+'Ark1'!R1905</f>
        <v>0</v>
      </c>
      <c r="J203" s="237" t="str">
        <f>+IF(I203=0,"",'Ark1'!AG1905)</f>
        <v/>
      </c>
      <c r="K203" s="237"/>
      <c r="L203" s="237" t="str">
        <f>+IF(I203=0,"",'Ark1'!AH1905)</f>
        <v/>
      </c>
      <c r="M203" s="95"/>
      <c r="N203" s="502">
        <f>+'Ark1'!AI1905</f>
        <v>0</v>
      </c>
      <c r="O203" s="95"/>
      <c r="P203" s="32" t="str">
        <f>+IF(I203=0,"",'Ark1'!U1905)</f>
        <v/>
      </c>
      <c r="Q203" s="95"/>
      <c r="R203" s="503" t="str">
        <f>+IF(N203=0,"",'Ark1'!AJ1905)</f>
        <v/>
      </c>
      <c r="S203" s="95"/>
      <c r="T203" s="503" t="str">
        <f>+IF(N203=0,"",'Ark1'!AK1905)</f>
        <v/>
      </c>
      <c r="U203" s="95"/>
      <c r="V203" s="238" t="str">
        <f>+IF(I203=0,"",'Ark1'!T1905)</f>
        <v/>
      </c>
      <c r="W203" s="95"/>
      <c r="X203" s="239" t="str">
        <f>+IF(I203=0,"",'Ark1'!W1905)</f>
        <v/>
      </c>
      <c r="Y203" s="239" t="str">
        <f>+IF(I203=0,"",'Ark1'!X1905)</f>
        <v/>
      </c>
      <c r="Z203" s="239" t="str">
        <f>+IF(I203=0,"",'Ark1'!Y1905)</f>
        <v/>
      </c>
      <c r="AA203" s="239" t="str">
        <f>+IF(I203=0,"",'Ark1'!Z1905)</f>
        <v/>
      </c>
      <c r="AB203" s="237" t="str">
        <f>+IF(I203=0,"",'Ark1'!AA1905)</f>
        <v/>
      </c>
      <c r="AC203" s="238" t="str">
        <f>+IF(I203=0,"",'Ark1'!AC1905)</f>
        <v/>
      </c>
      <c r="AD203" s="239" t="str">
        <f>+IF(I203=0,"",'Ark1'!AE1905)</f>
        <v/>
      </c>
      <c r="AE203" s="237" t="str">
        <f t="shared" si="31"/>
        <v/>
      </c>
      <c r="AF203" s="237" t="str">
        <f t="shared" si="32"/>
        <v/>
      </c>
      <c r="AG203" s="216"/>
      <c r="AH203" s="219"/>
      <c r="AJ203" s="29"/>
      <c r="AK203" s="27"/>
      <c r="AL203" s="243"/>
      <c r="AM203" s="28"/>
      <c r="AQ203" s="28"/>
    </row>
    <row r="204" spans="1:61" ht="15.6">
      <c r="A204" s="216"/>
      <c r="B204" s="287">
        <f>+'Ark1'!C1906</f>
        <v>2024</v>
      </c>
      <c r="C204" s="236">
        <f>+'Ark1'!L1906</f>
        <v>7</v>
      </c>
      <c r="D204" s="236" t="str">
        <f>VLOOKUP(C204,Klasse!$C$11:$D$27,2)</f>
        <v>R-</v>
      </c>
      <c r="E204" s="236">
        <f>+'Ark1'!H1906</f>
        <v>1</v>
      </c>
      <c r="F204" s="236">
        <f>+'Ark1'!J1906</f>
        <v>802</v>
      </c>
      <c r="G204" s="236" t="str">
        <f>VLOOKUP(F204,RNR!$A$1:$B$25,2)</f>
        <v>Karasjok</v>
      </c>
      <c r="H204" s="236">
        <f>+IF(I204=0,"",'Ark1'!Q1906)</f>
        <v>41</v>
      </c>
      <c r="I204" s="353">
        <f>+'Ark1'!R1906</f>
        <v>142</v>
      </c>
      <c r="J204" s="237">
        <f>+IF(I204=0,"",'Ark1'!AG1906)</f>
        <v>23.251225256189912</v>
      </c>
      <c r="K204" s="237"/>
      <c r="L204" s="237">
        <f>+IF(I204=0,"",'Ark1'!AH1906)</f>
        <v>7.0422535211267601</v>
      </c>
      <c r="M204" s="95"/>
      <c r="N204" s="502">
        <f>+'Ark1'!AI1906</f>
        <v>142</v>
      </c>
      <c r="O204" s="95"/>
      <c r="P204" s="32">
        <f>+IF(I204=0,"",'Ark1'!U1906)</f>
        <v>23.152816901408421</v>
      </c>
      <c r="Q204" s="95"/>
      <c r="R204" s="503">
        <f>+IF(N204=0,"",'Ark1'!AJ1906)</f>
        <v>107.34436619718304</v>
      </c>
      <c r="S204" s="95"/>
      <c r="T204" s="503">
        <f>+IF(N204=0,"",'Ark1'!AK1906)</f>
        <v>18.544348812826048</v>
      </c>
      <c r="U204" s="95"/>
      <c r="V204" s="238">
        <f>+IF(I204=0,"",'Ark1'!T1906)</f>
        <v>6.352112676056338</v>
      </c>
      <c r="W204" s="95"/>
      <c r="X204" s="239">
        <f>+IF(I204=0,"",'Ark1'!W1906)</f>
        <v>14.08450704225352</v>
      </c>
      <c r="Y204" s="239">
        <f>+IF(I204=0,"",'Ark1'!X1906)</f>
        <v>94.366197183098592</v>
      </c>
      <c r="Z204" s="239">
        <f>+IF(I204=0,"",'Ark1'!Y1906)</f>
        <v>54.225352112676063</v>
      </c>
      <c r="AA204" s="239">
        <f>+IF(I204=0,"",'Ark1'!Z1906)</f>
        <v>4.1995421222912555</v>
      </c>
      <c r="AB204" s="237">
        <f>+IF(I204=0,"",'Ark1'!AA1906)</f>
        <v>0</v>
      </c>
      <c r="AC204" s="238">
        <f>+IF(I204=0,"",'Ark1'!AC1906)</f>
        <v>0</v>
      </c>
      <c r="AD204" s="239">
        <f>+IF(I204=0,"",'Ark1'!AE1906)</f>
        <v>0</v>
      </c>
      <c r="AE204" s="237">
        <f t="shared" si="31"/>
        <v>3.3075452716297744</v>
      </c>
      <c r="AF204" s="237">
        <f t="shared" si="32"/>
        <v>3.4634146341463414</v>
      </c>
      <c r="AG204" s="216"/>
      <c r="AH204" s="219"/>
      <c r="AJ204" s="29"/>
      <c r="AK204" s="27"/>
      <c r="AL204" s="243"/>
      <c r="AM204" s="28"/>
      <c r="AQ204" s="28"/>
    </row>
    <row r="205" spans="1:61" ht="19.8">
      <c r="A205" s="216"/>
      <c r="B205" s="216"/>
      <c r="C205" s="216"/>
      <c r="D205" s="216"/>
      <c r="E205" s="216"/>
      <c r="F205" s="216"/>
      <c r="G205" s="534"/>
      <c r="H205" s="216"/>
      <c r="I205" s="349"/>
      <c r="J205" s="217"/>
      <c r="K205" s="217"/>
      <c r="L205" s="217"/>
      <c r="M205" s="95"/>
      <c r="N205" s="95"/>
      <c r="O205" s="95"/>
      <c r="P205" s="216"/>
      <c r="Q205" s="95"/>
      <c r="R205" s="95"/>
      <c r="S205" s="95"/>
      <c r="T205" s="95"/>
      <c r="U205" s="95"/>
      <c r="V205" s="95"/>
      <c r="W205" s="95"/>
      <c r="X205" s="218"/>
      <c r="Y205" s="218"/>
      <c r="Z205" s="218"/>
      <c r="AA205" s="218"/>
      <c r="AB205" s="218"/>
      <c r="AC205" s="216"/>
      <c r="AD205" s="218"/>
      <c r="AE205" s="218"/>
      <c r="AF205" s="218"/>
      <c r="AG205" s="218"/>
      <c r="AH205" s="219"/>
      <c r="AJ205" s="29"/>
      <c r="AK205" s="27"/>
      <c r="AL205" s="220"/>
      <c r="AM205" s="28"/>
      <c r="AQ205" s="28"/>
      <c r="BI205" s="232"/>
    </row>
    <row r="206" spans="1:61" ht="24.6">
      <c r="A206" s="216"/>
      <c r="B206" s="216"/>
      <c r="C206" s="309" t="str">
        <f>+D212</f>
        <v>R</v>
      </c>
      <c r="D206" s="216"/>
      <c r="E206" s="216"/>
      <c r="F206" s="216"/>
      <c r="G206" s="534"/>
      <c r="H206" s="216"/>
      <c r="I206" s="340">
        <f>SUM(I208:I232)</f>
        <v>9724</v>
      </c>
      <c r="J206" s="217"/>
      <c r="K206" s="260"/>
      <c r="L206" s="260"/>
      <c r="M206" s="95"/>
      <c r="N206" s="536">
        <f>SUM(N208:N232)</f>
        <v>9396</v>
      </c>
      <c r="O206" s="95"/>
      <c r="P206" s="262">
        <f>+Klasse!M18</f>
        <v>28.83331962155502</v>
      </c>
      <c r="Q206" s="95"/>
      <c r="R206" s="95"/>
      <c r="S206" s="95"/>
      <c r="T206" s="95"/>
      <c r="U206" s="95"/>
      <c r="V206" s="95"/>
      <c r="W206" s="95"/>
      <c r="X206" s="218"/>
      <c r="Y206" s="218"/>
      <c r="Z206" s="218"/>
      <c r="AA206" s="218"/>
      <c r="AB206" s="218"/>
      <c r="AC206" s="216"/>
      <c r="AD206" s="218"/>
      <c r="AE206" s="218"/>
      <c r="AF206" s="218"/>
      <c r="AG206" s="218"/>
      <c r="AH206" s="219"/>
      <c r="AJ206" s="29"/>
      <c r="AK206" s="27"/>
      <c r="AL206" s="220"/>
      <c r="AM206" s="28"/>
      <c r="AQ206" s="28"/>
      <c r="BI206" s="232"/>
    </row>
    <row r="207" spans="1:61" ht="19.8">
      <c r="A207" s="216"/>
      <c r="B207" s="216"/>
      <c r="C207" s="216"/>
      <c r="D207" s="216"/>
      <c r="E207" s="216"/>
      <c r="F207" s="216"/>
      <c r="G207" s="534"/>
      <c r="H207" s="234"/>
      <c r="I207" s="349"/>
      <c r="J207" s="217"/>
      <c r="K207" s="217"/>
      <c r="L207" s="217"/>
      <c r="M207" s="95"/>
      <c r="N207" s="95"/>
      <c r="O207" s="95"/>
      <c r="P207" s="217"/>
      <c r="Q207" s="95"/>
      <c r="R207" s="95"/>
      <c r="S207" s="95"/>
      <c r="T207" s="95"/>
      <c r="U207" s="95"/>
      <c r="V207" s="95"/>
      <c r="W207" s="95"/>
      <c r="X207" s="218"/>
      <c r="Y207" s="218"/>
      <c r="Z207" s="218"/>
      <c r="AA207" s="218"/>
      <c r="AB207" s="235"/>
      <c r="AC207" s="216"/>
      <c r="AD207" s="235"/>
      <c r="AE207" s="235"/>
      <c r="AF207" s="233"/>
      <c r="AG207" s="216"/>
      <c r="AH207" s="219"/>
      <c r="AJ207" s="29"/>
      <c r="AK207" s="27"/>
      <c r="AL207" s="220"/>
      <c r="AM207" s="28"/>
      <c r="AQ207" s="28"/>
      <c r="BI207" s="232"/>
    </row>
    <row r="208" spans="1:61" ht="15.6">
      <c r="A208" s="216"/>
      <c r="B208" s="287">
        <f>+'Ark1'!C1907</f>
        <v>2024</v>
      </c>
      <c r="C208" s="236">
        <f>+'Ark1'!L1907</f>
        <v>8</v>
      </c>
      <c r="D208" s="236" t="str">
        <f>VLOOKUP(C208,Klasse!$C$11:$D$27,2)</f>
        <v>R</v>
      </c>
      <c r="E208" s="535">
        <f>+'Ark1'!H1907</f>
        <v>1</v>
      </c>
      <c r="F208" s="535">
        <f>+'Ark1'!J1907</f>
        <v>103</v>
      </c>
      <c r="G208" s="236" t="str">
        <f>VLOOKUP(F208,RNR!$A$1:$B$25,2)</f>
        <v>Rudshøgda</v>
      </c>
      <c r="H208" s="535">
        <f>+IF(I208=0,"",'Ark1'!Q1907)</f>
        <v>5</v>
      </c>
      <c r="I208" s="538">
        <f>+'Ark1'!R1907</f>
        <v>8</v>
      </c>
      <c r="J208" s="29">
        <f>+IF(I208=0,"",'Ark1'!AG1907)</f>
        <v>28.561387066541712</v>
      </c>
      <c r="L208" s="29">
        <f>+IF(I208=0,"",'Ark1'!AH1907)</f>
        <v>37.5</v>
      </c>
      <c r="M208" s="95"/>
      <c r="N208" s="504">
        <f>+'Ark1'!AI1907</f>
        <v>8</v>
      </c>
      <c r="O208" s="234"/>
      <c r="P208" s="32">
        <f>+IF(I208=0,"",'Ark1'!U1907)</f>
        <v>30.475000000000001</v>
      </c>
      <c r="Q208" s="95"/>
      <c r="R208" s="264">
        <f>+IF(N208=0,"",'Ark1'!AJ1907)</f>
        <v>113.9</v>
      </c>
      <c r="S208" s="95"/>
      <c r="T208" s="264">
        <f>+IF(N208=0,"",'Ark1'!AK1907)</f>
        <v>20.579516703999936</v>
      </c>
      <c r="U208" s="95"/>
      <c r="V208" s="27">
        <f>+IF(I208=0,"",'Ark1'!T1907)</f>
        <v>7.375</v>
      </c>
      <c r="W208" s="95"/>
      <c r="X208" s="34">
        <f>+IF(I208=0,"",'Ark1'!W1907)</f>
        <v>25</v>
      </c>
      <c r="Y208" s="34">
        <f>+IF(I208=0,"",'Ark1'!X1907)</f>
        <v>100</v>
      </c>
      <c r="Z208" s="34">
        <f>+IF(I208=0,"",'Ark1'!Y1907)</f>
        <v>100</v>
      </c>
      <c r="AA208" s="34">
        <f>+IF(I208=0,"",'Ark1'!Z1907)</f>
        <v>3.3618261406562766</v>
      </c>
      <c r="AB208" s="29">
        <f>+IF(I208=0,"",'Ark1'!AA1907)</f>
        <v>0</v>
      </c>
      <c r="AC208" s="27">
        <f>+IF(I208=0,"",'Ark1'!AC1907)</f>
        <v>0</v>
      </c>
      <c r="AD208" s="34">
        <f>+IF(I208=0,"",'Ark1'!AE1907)</f>
        <v>0</v>
      </c>
      <c r="AE208" s="29">
        <f t="shared" ref="AE208:AE211" si="33">IF(I208=0,"",P208/C208)</f>
        <v>3.8093750000000002</v>
      </c>
      <c r="AF208" s="29">
        <f t="shared" ref="AF208:AF211" si="34">IF(I208=0,"",I208/H208)</f>
        <v>1.6</v>
      </c>
      <c r="AG208" s="216"/>
      <c r="AH208" s="27"/>
      <c r="AJ208" s="29"/>
      <c r="AK208" s="27"/>
      <c r="AL208" s="28"/>
      <c r="AM208" s="28"/>
      <c r="AQ208" s="28"/>
    </row>
    <row r="209" spans="1:43" ht="15.6">
      <c r="A209" s="216"/>
      <c r="B209" s="287">
        <f>+'Ark1'!C1908</f>
        <v>2024</v>
      </c>
      <c r="C209" s="236">
        <f>+'Ark1'!L1908</f>
        <v>8</v>
      </c>
      <c r="D209" s="236" t="str">
        <f>VLOOKUP(C209,Klasse!$C$11:$D$27,2)</f>
        <v>R</v>
      </c>
      <c r="E209" s="535">
        <f>+'Ark1'!H1908</f>
        <v>2</v>
      </c>
      <c r="F209" s="535">
        <f>+'Ark1'!J1908</f>
        <v>106</v>
      </c>
      <c r="G209" s="236" t="str">
        <f>VLOOKUP(F209,RNR!$A$1:$B$25,2)</f>
        <v>Furuseth</v>
      </c>
      <c r="H209" s="535">
        <f>+IF(I209=0,"",'Ark1'!Q1908)</f>
        <v>169</v>
      </c>
      <c r="I209" s="538">
        <f>+'Ark1'!R1908</f>
        <v>441</v>
      </c>
      <c r="J209" s="29">
        <f>+IF(I209=0,"",'Ark1'!AG1908)</f>
        <v>27.297498565030271</v>
      </c>
      <c r="L209" s="29">
        <f>+IF(I209=0,"",'Ark1'!AH1908)</f>
        <v>0</v>
      </c>
      <c r="M209" s="95"/>
      <c r="N209" s="504">
        <f>+'Ark1'!AI1908</f>
        <v>436</v>
      </c>
      <c r="O209" s="234"/>
      <c r="P209" s="32">
        <f>+IF(I209=0,"",'Ark1'!U1908)</f>
        <v>29.009070294784568</v>
      </c>
      <c r="Q209" s="95"/>
      <c r="R209" s="264">
        <f>+IF(N209=0,"",'Ark1'!AJ1908)</f>
        <v>110.86949541284397</v>
      </c>
      <c r="S209" s="95"/>
      <c r="T209" s="264">
        <f>+IF(N209=0,"",'Ark1'!AK1908)</f>
        <v>21.192934906932297</v>
      </c>
      <c r="U209" s="95"/>
      <c r="V209" s="27">
        <f>+IF(I209=0,"",'Ark1'!T1908)</f>
        <v>6.3628117913832174</v>
      </c>
      <c r="W209" s="95"/>
      <c r="X209" s="34">
        <f>+IF(I209=0,"",'Ark1'!W1908)</f>
        <v>9.2970521541950095</v>
      </c>
      <c r="Y209" s="34">
        <f>+IF(I209=0,"",'Ark1'!X1908)</f>
        <v>99.319727891156447</v>
      </c>
      <c r="Z209" s="34">
        <f>+IF(I209=0,"",'Ark1'!Y1908)</f>
        <v>90.702947845804985</v>
      </c>
      <c r="AA209" s="34">
        <f>+IF(I209=0,"",'Ark1'!Z1908)</f>
        <v>4.3984030597234574</v>
      </c>
      <c r="AB209" s="29">
        <f>+IF(I209=0,"",'Ark1'!AA1908)</f>
        <v>0</v>
      </c>
      <c r="AC209" s="27">
        <f>+IF(I209=0,"",'Ark1'!AC1908)</f>
        <v>0</v>
      </c>
      <c r="AD209" s="34">
        <f>+IF(I209=0,"",'Ark1'!AE1908)</f>
        <v>0</v>
      </c>
      <c r="AE209" s="29">
        <f t="shared" si="33"/>
        <v>3.626133786848071</v>
      </c>
      <c r="AF209" s="29">
        <f t="shared" si="34"/>
        <v>2.6094674556213016</v>
      </c>
      <c r="AG209" s="216"/>
      <c r="AH209" s="220"/>
      <c r="AJ209" s="29"/>
      <c r="AK209" s="27"/>
      <c r="AL209" s="243"/>
      <c r="AM209" s="28"/>
      <c r="AQ209" s="28"/>
    </row>
    <row r="210" spans="1:43" ht="15.6">
      <c r="A210" s="216"/>
      <c r="B210" s="287">
        <f>+'Ark1'!C1909</f>
        <v>2024</v>
      </c>
      <c r="C210" s="236">
        <f>+'Ark1'!L1909</f>
        <v>8</v>
      </c>
      <c r="D210" s="236" t="str">
        <f>VLOOKUP(C210,Klasse!$C$11:$D$27,2)</f>
        <v>R</v>
      </c>
      <c r="E210" s="535">
        <f>+'Ark1'!H1909</f>
        <v>1</v>
      </c>
      <c r="F210" s="535">
        <f>+'Ark1'!J1909</f>
        <v>110</v>
      </c>
      <c r="G210" s="236" t="str">
        <f>VLOOKUP(F210,RNR!$A$1:$B$25,2)</f>
        <v>Gol</v>
      </c>
      <c r="H210" s="535">
        <f>+IF(I210=0,"",'Ark1'!Q1909)</f>
        <v>594</v>
      </c>
      <c r="I210" s="538">
        <f>+'Ark1'!R1909</f>
        <v>1485</v>
      </c>
      <c r="J210" s="29">
        <f>+IF(I210=0,"",'Ark1'!AG1909)</f>
        <v>28.211782707305161</v>
      </c>
      <c r="L210" s="29">
        <f>+IF(I210=0,"",'Ark1'!AH1909)</f>
        <v>2.9629629629629632</v>
      </c>
      <c r="M210" s="95"/>
      <c r="N210" s="504">
        <f>+'Ark1'!AI1909</f>
        <v>1483</v>
      </c>
      <c r="O210" s="234"/>
      <c r="P210" s="32">
        <f>+IF(I210=0,"",'Ark1'!U1909)</f>
        <v>29.376026936026911</v>
      </c>
      <c r="Q210" s="95"/>
      <c r="R210" s="264">
        <f>+IF(N210=0,"",'Ark1'!AJ1909)</f>
        <v>111.32009440323657</v>
      </c>
      <c r="S210" s="95"/>
      <c r="T210" s="264">
        <f>+IF(N210=0,"",'Ark1'!AK1909)</f>
        <v>21.168154019633864</v>
      </c>
      <c r="U210" s="95"/>
      <c r="V210" s="27">
        <f>+IF(I210=0,"",'Ark1'!T1909)</f>
        <v>5.9441077441077441</v>
      </c>
      <c r="W210" s="95"/>
      <c r="X210" s="34">
        <f>+IF(I210=0,"",'Ark1'!W1909)</f>
        <v>6.936026936026936</v>
      </c>
      <c r="Y210" s="34">
        <f>+IF(I210=0,"",'Ark1'!X1909)</f>
        <v>99.326599326599293</v>
      </c>
      <c r="Z210" s="34">
        <f>+IF(I210=0,"",'Ark1'!Y1909)</f>
        <v>90.168350168350173</v>
      </c>
      <c r="AA210" s="34">
        <f>+IF(I210=0,"",'Ark1'!Z1909)</f>
        <v>4.6149607801849184</v>
      </c>
      <c r="AB210" s="29">
        <f>+IF(I210=0,"",'Ark1'!AA1909)</f>
        <v>0</v>
      </c>
      <c r="AC210" s="27">
        <f>+IF(I210=0,"",'Ark1'!AC1909)</f>
        <v>0</v>
      </c>
      <c r="AD210" s="34">
        <f>+IF(I210=0,"",'Ark1'!AE1909)</f>
        <v>0</v>
      </c>
      <c r="AE210" s="29">
        <f t="shared" si="33"/>
        <v>3.6720033670033638</v>
      </c>
      <c r="AF210" s="29">
        <f t="shared" si="34"/>
        <v>2.5</v>
      </c>
      <c r="AG210" s="216"/>
      <c r="AH210" s="27"/>
      <c r="AJ210" s="29"/>
      <c r="AK210" s="27"/>
      <c r="AL210" s="28"/>
      <c r="AM210" s="28"/>
      <c r="AQ210" s="28"/>
    </row>
    <row r="211" spans="1:43" ht="15.6">
      <c r="A211" s="216"/>
      <c r="B211" s="287">
        <f>+'Ark1'!C1910</f>
        <v>2024</v>
      </c>
      <c r="C211" s="236">
        <f>+'Ark1'!L1910</f>
        <v>8</v>
      </c>
      <c r="D211" s="236" t="str">
        <f>VLOOKUP(C211,Klasse!$C$11:$D$27,2)</f>
        <v>R</v>
      </c>
      <c r="E211" s="535">
        <f>+'Ark1'!H1910</f>
        <v>1</v>
      </c>
      <c r="F211" s="535">
        <f>+'Ark1'!J1910</f>
        <v>111</v>
      </c>
      <c r="G211" s="236" t="str">
        <f>VLOOKUP(F211,RNR!$A$1:$B$25,2)</f>
        <v>Forus</v>
      </c>
      <c r="H211" s="535">
        <f>+IF(I211=0,"",'Ark1'!Q1910)</f>
        <v>482</v>
      </c>
      <c r="I211" s="538">
        <f>+'Ark1'!R1910</f>
        <v>982</v>
      </c>
      <c r="J211" s="29">
        <f>+IF(I211=0,"",'Ark1'!AG1910)</f>
        <v>25.770001024537237</v>
      </c>
      <c r="L211" s="29">
        <f>+IF(I211=0,"",'Ark1'!AH1910)</f>
        <v>0.50916496945010192</v>
      </c>
      <c r="M211" s="95"/>
      <c r="N211" s="504">
        <f>+'Ark1'!AI1910</f>
        <v>973</v>
      </c>
      <c r="O211" s="234"/>
      <c r="P211" s="32">
        <f>+IF(I211=0,"",'Ark1'!U1910)</f>
        <v>29.968228105906316</v>
      </c>
      <c r="Q211" s="95"/>
      <c r="R211" s="264">
        <f>+IF(N211=0,"",'Ark1'!AJ1910)</f>
        <v>111.80770811921894</v>
      </c>
      <c r="S211" s="95"/>
      <c r="T211" s="264">
        <f>+IF(N211=0,"",'Ark1'!AK1910)</f>
        <v>21.363131314110703</v>
      </c>
      <c r="U211" s="95"/>
      <c r="V211" s="27">
        <f>+IF(I211=0,"",'Ark1'!T1910)</f>
        <v>5.8676171079429746</v>
      </c>
      <c r="W211" s="95"/>
      <c r="X211" s="34">
        <f>+IF(I211=0,"",'Ark1'!W1910)</f>
        <v>5.8044806517311596</v>
      </c>
      <c r="Y211" s="34">
        <f>+IF(I211=0,"",'Ark1'!X1910)</f>
        <v>99.592668024439917</v>
      </c>
      <c r="Z211" s="34">
        <f>+IF(I211=0,"",'Ark1'!Y1910)</f>
        <v>93.177189409368637</v>
      </c>
      <c r="AA211" s="34">
        <f>+IF(I211=0,"",'Ark1'!Z1910)</f>
        <v>4.5250253138002989</v>
      </c>
      <c r="AB211" s="29">
        <f>+IF(I211=0,"",'Ark1'!AA1910)</f>
        <v>0</v>
      </c>
      <c r="AC211" s="27">
        <f>+IF(I211=0,"",'Ark1'!AC1910)</f>
        <v>0</v>
      </c>
      <c r="AD211" s="34">
        <f>+IF(I211=0,"",'Ark1'!AE1910)</f>
        <v>0</v>
      </c>
      <c r="AE211" s="29">
        <f t="shared" si="33"/>
        <v>3.7460285132382896</v>
      </c>
      <c r="AF211" s="29">
        <f t="shared" si="34"/>
        <v>2.0373443983402488</v>
      </c>
      <c r="AG211" s="216"/>
      <c r="AH211" s="27"/>
      <c r="AJ211" s="29"/>
      <c r="AK211" s="27"/>
      <c r="AL211" s="28"/>
      <c r="AM211" s="28"/>
      <c r="AQ211" s="28"/>
    </row>
    <row r="212" spans="1:43" ht="15.6">
      <c r="A212" s="216"/>
      <c r="B212" s="287">
        <f>+'Ark1'!C1911</f>
        <v>2024</v>
      </c>
      <c r="C212" s="28">
        <f>+'Ark1'!L1911</f>
        <v>8</v>
      </c>
      <c r="D212" s="236" t="str">
        <f>VLOOKUP(C212,Klasse!$C$11:$D$27,2)</f>
        <v>R</v>
      </c>
      <c r="E212" s="28">
        <f>+'Ark1'!H1911</f>
        <v>1</v>
      </c>
      <c r="F212" s="28">
        <f>+'Ark1'!J1911</f>
        <v>116</v>
      </c>
      <c r="G212" s="236" t="str">
        <f>VLOOKUP(F212,RNR!$A$1:$B$25,2)</f>
        <v>Sandeid</v>
      </c>
      <c r="H212" s="28">
        <f>+IF(I212=0,"",'Ark1'!Q1911)</f>
        <v>362</v>
      </c>
      <c r="I212" s="339">
        <f>+'Ark1'!R1911</f>
        <v>666</v>
      </c>
      <c r="J212" s="29">
        <f>+IF(I212=0,"",'Ark1'!AG1911)</f>
        <v>24.781426947743064</v>
      </c>
      <c r="L212" s="29">
        <f>+IF(I212=0,"",'Ark1'!AH1911)</f>
        <v>0.7507507507507506</v>
      </c>
      <c r="M212" s="95"/>
      <c r="N212" s="504">
        <f>+'Ark1'!AI1911</f>
        <v>590</v>
      </c>
      <c r="O212" s="234"/>
      <c r="P212" s="32">
        <f>+IF(I212=0,"",'Ark1'!U1911)</f>
        <v>28.940390390390423</v>
      </c>
      <c r="Q212" s="95"/>
      <c r="R212" s="264">
        <f>+IF(N212=0,"",'Ark1'!AJ1911)</f>
        <v>109.91796610169484</v>
      </c>
      <c r="S212" s="95"/>
      <c r="T212" s="264">
        <f>+IF(N212=0,"",'Ark1'!AK1911)</f>
        <v>21.055301426152106</v>
      </c>
      <c r="U212" s="95"/>
      <c r="V212" s="27">
        <f>+IF(I212=0,"",'Ark1'!T1911)</f>
        <v>6.3168168168168179</v>
      </c>
      <c r="W212" s="95"/>
      <c r="X212" s="34">
        <f>+IF(I212=0,"",'Ark1'!W1911)</f>
        <v>9.0090090090090058</v>
      </c>
      <c r="Y212" s="34">
        <f>+IF(I212=0,"",'Ark1'!X1911)</f>
        <v>99.249249249249246</v>
      </c>
      <c r="Z212" s="34">
        <f>+IF(I212=0,"",'Ark1'!Y1911)</f>
        <v>89.789789789789808</v>
      </c>
      <c r="AA212" s="34">
        <f>+IF(I212=0,"",'Ark1'!Z1911)</f>
        <v>4.6160256650809108</v>
      </c>
      <c r="AB212" s="29">
        <f>+IF(I212=0,"",'Ark1'!AA1911)</f>
        <v>0</v>
      </c>
      <c r="AC212" s="27">
        <f>+IF(I212=0,"",'Ark1'!AC1911)</f>
        <v>0</v>
      </c>
      <c r="AD212" s="34">
        <f>+IF(I212=0,"",'Ark1'!AE1911)</f>
        <v>0</v>
      </c>
      <c r="AE212" s="29">
        <f t="shared" ref="AE212:AE232" si="35">IF(I212=0,"",P212/C212)</f>
        <v>3.6175487987988029</v>
      </c>
      <c r="AF212" s="29">
        <f t="shared" ref="AF212:AF232" si="36">IF(I212=0,"",I212/H212)</f>
        <v>1.839779005524862</v>
      </c>
      <c r="AG212" s="216"/>
      <c r="AH212" s="219"/>
      <c r="AJ212" s="29"/>
      <c r="AK212" s="27"/>
      <c r="AL212" s="220"/>
      <c r="AM212" s="28"/>
      <c r="AQ212" s="28"/>
    </row>
    <row r="213" spans="1:43" ht="15.6">
      <c r="A213" s="216"/>
      <c r="B213" s="287">
        <f>+'Ark1'!C1912</f>
        <v>2024</v>
      </c>
      <c r="C213" s="28">
        <f>+'Ark1'!L1912</f>
        <v>8</v>
      </c>
      <c r="D213" s="236" t="str">
        <f>VLOOKUP(C213,Klasse!$C$11:$D$27,2)</f>
        <v>R</v>
      </c>
      <c r="E213" s="28">
        <f>+'Ark1'!H1912</f>
        <v>2</v>
      </c>
      <c r="F213" s="28">
        <f>+'Ark1'!J1912</f>
        <v>117</v>
      </c>
      <c r="G213" s="236" t="str">
        <f>VLOOKUP(F213,RNR!$A$1:$B$25,2)</f>
        <v>Jæren</v>
      </c>
      <c r="H213" s="28">
        <f>+IF(I213=0,"",'Ark1'!Q1912)</f>
        <v>197</v>
      </c>
      <c r="I213" s="339">
        <f>+'Ark1'!R1912</f>
        <v>392</v>
      </c>
      <c r="J213" s="29">
        <f>+IF(I213=0,"",'Ark1'!AG1912)</f>
        <v>19.73923282808164</v>
      </c>
      <c r="L213" s="29">
        <f>+IF(I213=0,"",'Ark1'!AH1912)</f>
        <v>3.3163265306122445</v>
      </c>
      <c r="M213" s="95"/>
      <c r="N213" s="504">
        <f>+'Ark1'!AI1912</f>
        <v>391</v>
      </c>
      <c r="O213" s="234"/>
      <c r="P213" s="32">
        <f>+IF(I213=0,"",'Ark1'!U1912)</f>
        <v>28.822704081632654</v>
      </c>
      <c r="Q213" s="95"/>
      <c r="R213" s="264">
        <f>+IF(N213=0,"",'Ark1'!AJ1912)</f>
        <v>111.18286445012789</v>
      </c>
      <c r="S213" s="95"/>
      <c r="T213" s="264">
        <f>+IF(N213=0,"",'Ark1'!AK1912)</f>
        <v>20.803091266351405</v>
      </c>
      <c r="U213" s="95"/>
      <c r="V213" s="27">
        <f>+IF(I213=0,"",'Ark1'!T1912)</f>
        <v>7.125</v>
      </c>
      <c r="W213" s="95"/>
      <c r="X213" s="34">
        <f>+IF(I213=0,"",'Ark1'!W1912)</f>
        <v>20.153061224489797</v>
      </c>
      <c r="Y213" s="34">
        <f>+IF(I213=0,"",'Ark1'!X1912)</f>
        <v>99.744897959183675</v>
      </c>
      <c r="Z213" s="34">
        <f>+IF(I213=0,"",'Ark1'!Y1912)</f>
        <v>85.969387755102062</v>
      </c>
      <c r="AA213" s="34">
        <f>+IF(I213=0,"",'Ark1'!Z1912)</f>
        <v>4.7569358421478238</v>
      </c>
      <c r="AB213" s="29">
        <f>+IF(I213=0,"",'Ark1'!AA1912)</f>
        <v>0</v>
      </c>
      <c r="AC213" s="27">
        <f>+IF(I213=0,"",'Ark1'!AC1912)</f>
        <v>0</v>
      </c>
      <c r="AD213" s="34">
        <f>+IF(I213=0,"",'Ark1'!AE1912)</f>
        <v>0</v>
      </c>
      <c r="AE213" s="29">
        <f t="shared" si="35"/>
        <v>3.6028380102040818</v>
      </c>
      <c r="AF213" s="29">
        <f t="shared" si="36"/>
        <v>1.9898477157360406</v>
      </c>
      <c r="AG213" s="216"/>
      <c r="AH213" s="219"/>
      <c r="AJ213" s="29"/>
      <c r="AK213" s="27"/>
      <c r="AL213" s="220"/>
      <c r="AM213" s="28"/>
      <c r="AQ213" s="28"/>
    </row>
    <row r="214" spans="1:43" ht="15.6">
      <c r="A214" s="216"/>
      <c r="B214" s="287">
        <f>+'Ark1'!C1913</f>
        <v>2024</v>
      </c>
      <c r="C214" s="28">
        <f>+'Ark1'!L1913</f>
        <v>8</v>
      </c>
      <c r="D214" s="236" t="str">
        <f>VLOOKUP(C214,Klasse!$C$11:$D$27,2)</f>
        <v>R</v>
      </c>
      <c r="E214" s="28">
        <f>+'Ark1'!H1913</f>
        <v>1</v>
      </c>
      <c r="F214" s="28">
        <f>+'Ark1'!J1913</f>
        <v>134</v>
      </c>
      <c r="G214" s="236" t="str">
        <f>VLOOKUP(F214,RNR!$A$1:$B$25,2)</f>
        <v>Førde</v>
      </c>
      <c r="H214" s="28">
        <f>+IF(I214=0,"",'Ark1'!Q1913)</f>
        <v>596</v>
      </c>
      <c r="I214" s="339">
        <f>+'Ark1'!R1913</f>
        <v>1177</v>
      </c>
      <c r="J214" s="29">
        <f>+IF(I214=0,"",'Ark1'!AG1913)</f>
        <v>25.682362883554688</v>
      </c>
      <c r="L214" s="29">
        <f>+IF(I214=0,"",'Ark1'!AH1913)</f>
        <v>2.8887000849617674</v>
      </c>
      <c r="M214" s="95"/>
      <c r="N214" s="504">
        <f>+'Ark1'!AI1913</f>
        <v>1165</v>
      </c>
      <c r="O214" s="234"/>
      <c r="P214" s="32">
        <f>+IF(I214=0,"",'Ark1'!U1913)</f>
        <v>27.704418011894639</v>
      </c>
      <c r="Q214" s="95"/>
      <c r="R214" s="264">
        <f>+IF(N214=0,"",'Ark1'!AJ1913)</f>
        <v>108.68420600858352</v>
      </c>
      <c r="S214" s="95"/>
      <c r="T214" s="264">
        <f>+IF(N214=0,"",'Ark1'!AK1913)</f>
        <v>21.429771410941409</v>
      </c>
      <c r="U214" s="95"/>
      <c r="V214" s="27">
        <f>+IF(I214=0,"",'Ark1'!T1913)</f>
        <v>6.1350892098555629</v>
      </c>
      <c r="W214" s="95"/>
      <c r="X214" s="34">
        <f>+IF(I214=0,"",'Ark1'!W1913)</f>
        <v>6.7969413763806292</v>
      </c>
      <c r="Y214" s="34">
        <f>+IF(I214=0,"",'Ark1'!X1913)</f>
        <v>99.320305862361934</v>
      </c>
      <c r="Z214" s="34">
        <f>+IF(I214=0,"",'Ark1'!Y1913)</f>
        <v>83.602378929481745</v>
      </c>
      <c r="AA214" s="34">
        <f>+IF(I214=0,"",'Ark1'!Z1913)</f>
        <v>4.690069502045449</v>
      </c>
      <c r="AB214" s="29">
        <f>+IF(I214=0,"",'Ark1'!AA1913)</f>
        <v>0</v>
      </c>
      <c r="AC214" s="27">
        <f>+IF(I214=0,"",'Ark1'!AC1913)</f>
        <v>0</v>
      </c>
      <c r="AD214" s="34">
        <f>+IF(I214=0,"",'Ark1'!AE1913)</f>
        <v>0</v>
      </c>
      <c r="AE214" s="29">
        <f t="shared" si="35"/>
        <v>3.4630522514868298</v>
      </c>
      <c r="AF214" s="29">
        <f t="shared" si="36"/>
        <v>1.9748322147651007</v>
      </c>
      <c r="AG214" s="216"/>
      <c r="AH214" s="219"/>
      <c r="AJ214" s="29"/>
      <c r="AK214" s="27"/>
      <c r="AL214" s="220"/>
      <c r="AM214" s="28"/>
      <c r="AQ214" s="28"/>
    </row>
    <row r="215" spans="1:43" ht="15.6">
      <c r="A215" s="216"/>
      <c r="B215" s="287">
        <f>+'Ark1'!C1914</f>
        <v>2024</v>
      </c>
      <c r="C215" s="28">
        <f>+'Ark1'!L1914</f>
        <v>8</v>
      </c>
      <c r="D215" s="236" t="str">
        <f>VLOOKUP(C215,Klasse!$C$11:$D$27,2)</f>
        <v>R</v>
      </c>
      <c r="E215" s="28">
        <f>+'Ark1'!H1914</f>
        <v>2</v>
      </c>
      <c r="F215" s="28">
        <f>+'Ark1'!J1914</f>
        <v>141</v>
      </c>
      <c r="G215" s="236" t="str">
        <f>VLOOKUP(F215,RNR!$A$1:$B$25,2)</f>
        <v>Ølen</v>
      </c>
      <c r="H215" s="28">
        <f>+IF(I215=0,"",'Ark1'!Q1914)</f>
        <v>409</v>
      </c>
      <c r="I215" s="339">
        <f>+'Ark1'!R1914</f>
        <v>811</v>
      </c>
      <c r="J215" s="29">
        <f>+IF(I215=0,"",'Ark1'!AG1914)</f>
        <v>19.895830483132222</v>
      </c>
      <c r="L215" s="29">
        <f>+IF(I215=0,"",'Ark1'!AH1914)</f>
        <v>1.4796547472256474</v>
      </c>
      <c r="M215" s="95"/>
      <c r="N215" s="504">
        <f>+'Ark1'!AI1914</f>
        <v>808</v>
      </c>
      <c r="O215" s="234"/>
      <c r="P215" s="32">
        <f>+IF(I215=0,"",'Ark1'!U1914)</f>
        <v>27.794327990135596</v>
      </c>
      <c r="Q215" s="95"/>
      <c r="R215" s="264">
        <f>+IF(N215=0,"",'Ark1'!AJ1914)</f>
        <v>109.68217821782189</v>
      </c>
      <c r="S215" s="95"/>
      <c r="T215" s="264">
        <f>+IF(N215=0,"",'Ark1'!AK1914)</f>
        <v>20.88873354537029</v>
      </c>
      <c r="U215" s="95"/>
      <c r="V215" s="27">
        <f>+IF(I215=0,"",'Ark1'!T1914)</f>
        <v>6.866831072749692</v>
      </c>
      <c r="W215" s="95"/>
      <c r="X215" s="34">
        <f>+IF(I215=0,"",'Ark1'!W1914)</f>
        <v>12.577065351418002</v>
      </c>
      <c r="Y215" s="34">
        <f>+IF(I215=0,"",'Ark1'!X1914)</f>
        <v>99.876695437731215</v>
      </c>
      <c r="Z215" s="34">
        <f>+IF(I215=0,"",'Ark1'!Y1914)</f>
        <v>80.024660912453754</v>
      </c>
      <c r="AA215" s="34">
        <f>+IF(I215=0,"",'Ark1'!Z1914)</f>
        <v>4.9055435448809073</v>
      </c>
      <c r="AB215" s="29">
        <f>+IF(I215=0,"",'Ark1'!AA1914)</f>
        <v>0</v>
      </c>
      <c r="AC215" s="27">
        <f>+IF(I215=0,"",'Ark1'!AC1914)</f>
        <v>0</v>
      </c>
      <c r="AD215" s="34">
        <f>+IF(I215=0,"",'Ark1'!AE1914)</f>
        <v>0</v>
      </c>
      <c r="AE215" s="29">
        <f t="shared" si="35"/>
        <v>3.4742909987669495</v>
      </c>
      <c r="AF215" s="29">
        <f t="shared" si="36"/>
        <v>1.9828850855745721</v>
      </c>
      <c r="AG215" s="216"/>
      <c r="AH215" s="219"/>
      <c r="AJ215" s="29"/>
      <c r="AK215" s="27"/>
      <c r="AL215" s="220"/>
      <c r="AM215" s="28"/>
      <c r="AQ215" s="28"/>
    </row>
    <row r="216" spans="1:43" ht="15.6">
      <c r="A216" s="216"/>
      <c r="B216" s="287">
        <f>+'Ark1'!C1915</f>
        <v>2024</v>
      </c>
      <c r="C216" s="28">
        <f>+'Ark1'!L1915</f>
        <v>8</v>
      </c>
      <c r="D216" s="236" t="str">
        <f>VLOOKUP(C216,Klasse!$C$11:$D$27,2)</f>
        <v>R</v>
      </c>
      <c r="E216" s="28">
        <f>+'Ark1'!H1915</f>
        <v>2</v>
      </c>
      <c r="F216" s="28">
        <f>+'Ark1'!J1915</f>
        <v>143</v>
      </c>
      <c r="G216" s="236" t="str">
        <f>VLOOKUP(F216,RNR!$A$1:$B$25,2)</f>
        <v>Nordfjord</v>
      </c>
      <c r="H216" s="28" t="str">
        <f>+IF(I216=0,"",'Ark1'!Q1915)</f>
        <v/>
      </c>
      <c r="I216" s="339">
        <f>+'Ark1'!R1915</f>
        <v>0</v>
      </c>
      <c r="J216" s="29" t="str">
        <f>+IF(I216=0,"",'Ark1'!AG1915)</f>
        <v/>
      </c>
      <c r="L216" s="29" t="str">
        <f>+IF(I216=0,"",'Ark1'!AH1915)</f>
        <v/>
      </c>
      <c r="M216" s="95"/>
      <c r="N216" s="504">
        <f>+'Ark1'!AI1915</f>
        <v>0</v>
      </c>
      <c r="O216" s="234"/>
      <c r="P216" s="32" t="str">
        <f>+IF(I216=0,"",'Ark1'!U1915)</f>
        <v/>
      </c>
      <c r="Q216" s="95"/>
      <c r="R216" s="264" t="str">
        <f>+IF(N216=0,"",'Ark1'!AJ1915)</f>
        <v/>
      </c>
      <c r="S216" s="95"/>
      <c r="T216" s="264" t="str">
        <f>+IF(N216=0,"",'Ark1'!AK1915)</f>
        <v/>
      </c>
      <c r="U216" s="95"/>
      <c r="V216" s="27" t="str">
        <f>+IF(I216=0,"",'Ark1'!T1915)</f>
        <v/>
      </c>
      <c r="W216" s="95"/>
      <c r="X216" s="34" t="str">
        <f>+IF(I216=0,"",'Ark1'!W1915)</f>
        <v/>
      </c>
      <c r="Y216" s="34" t="str">
        <f>+IF(I216=0,"",'Ark1'!X1915)</f>
        <v/>
      </c>
      <c r="Z216" s="34" t="str">
        <f>+IF(I216=0,"",'Ark1'!Y1915)</f>
        <v/>
      </c>
      <c r="AA216" s="34" t="str">
        <f>+IF(I216=0,"",'Ark1'!Z1915)</f>
        <v/>
      </c>
      <c r="AB216" s="29" t="str">
        <f>+IF(I216=0,"",'Ark1'!AA1915)</f>
        <v/>
      </c>
      <c r="AC216" s="27" t="str">
        <f>+IF(I216=0,"",'Ark1'!AC1915)</f>
        <v/>
      </c>
      <c r="AD216" s="34" t="str">
        <f>+IF(I216=0,"",'Ark1'!AE1915)</f>
        <v/>
      </c>
      <c r="AE216" s="29" t="str">
        <f t="shared" si="35"/>
        <v/>
      </c>
      <c r="AF216" s="29" t="str">
        <f t="shared" si="36"/>
        <v/>
      </c>
      <c r="AG216" s="216"/>
      <c r="AH216" s="219"/>
      <c r="AJ216" s="29"/>
      <c r="AK216" s="27"/>
      <c r="AL216" s="220"/>
      <c r="AM216" s="28"/>
      <c r="AQ216" s="28"/>
    </row>
    <row r="217" spans="1:43" ht="15.6">
      <c r="A217" s="216"/>
      <c r="B217" s="287">
        <f>+'Ark1'!C1916</f>
        <v>2024</v>
      </c>
      <c r="C217" s="28">
        <f>+'Ark1'!L1916</f>
        <v>8</v>
      </c>
      <c r="D217" s="236" t="str">
        <f>VLOOKUP(C217,Klasse!$C$11:$D$27,2)</f>
        <v>R</v>
      </c>
      <c r="E217" s="28">
        <f>+'Ark1'!H1916</f>
        <v>2</v>
      </c>
      <c r="F217" s="28">
        <f>+'Ark1'!J1916</f>
        <v>147</v>
      </c>
      <c r="G217" s="236" t="str">
        <f>VLOOKUP(F217,RNR!$A$1:$B$25,2)</f>
        <v>Midt-Norge</v>
      </c>
      <c r="H217" s="28">
        <f>+IF(I217=0,"",'Ark1'!Q1916)</f>
        <v>46</v>
      </c>
      <c r="I217" s="339">
        <f>+'Ark1'!R1916</f>
        <v>140</v>
      </c>
      <c r="J217" s="29">
        <f>+IF(I217=0,"",'Ark1'!AG1916)</f>
        <v>22.064452180351452</v>
      </c>
      <c r="L217" s="29">
        <f>+IF(I217=0,"",'Ark1'!AH1916)</f>
        <v>19.285714285714281</v>
      </c>
      <c r="M217" s="95"/>
      <c r="N217" s="504">
        <f>+'Ark1'!AI1916</f>
        <v>140</v>
      </c>
      <c r="O217" s="234"/>
      <c r="P217" s="32">
        <f>+IF(I217=0,"",'Ark1'!U1916)</f>
        <v>26.394285714285704</v>
      </c>
      <c r="Q217" s="95"/>
      <c r="R217" s="264">
        <f>+IF(N217=0,"",'Ark1'!AJ1916)</f>
        <v>107.17928571428564</v>
      </c>
      <c r="S217" s="95"/>
      <c r="T217" s="264">
        <f>+IF(N217=0,"",'Ark1'!AK1916)</f>
        <v>21.146755797151656</v>
      </c>
      <c r="U217" s="95"/>
      <c r="V217" s="27">
        <f>+IF(I217=0,"",'Ark1'!T1916)</f>
        <v>6.5928571428571443</v>
      </c>
      <c r="W217" s="95"/>
      <c r="X217" s="34">
        <f>+IF(I217=0,"",'Ark1'!W1916)</f>
        <v>3.5714285714285721</v>
      </c>
      <c r="Y217" s="34">
        <f>+IF(I217=0,"",'Ark1'!X1916)</f>
        <v>96.428571428571445</v>
      </c>
      <c r="Z217" s="34">
        <f>+IF(I217=0,"",'Ark1'!Y1916)</f>
        <v>71.428571428571445</v>
      </c>
      <c r="AA217" s="34">
        <f>+IF(I217=0,"",'Ark1'!Z1916)</f>
        <v>5.5737749637870069</v>
      </c>
      <c r="AB217" s="29">
        <f>+IF(I217=0,"",'Ark1'!AA1916)</f>
        <v>0</v>
      </c>
      <c r="AC217" s="27">
        <f>+IF(I217=0,"",'Ark1'!AC1916)</f>
        <v>0</v>
      </c>
      <c r="AD217" s="34">
        <f>+IF(I217=0,"",'Ark1'!AE1916)</f>
        <v>0</v>
      </c>
      <c r="AE217" s="29">
        <f t="shared" si="35"/>
        <v>3.299285714285713</v>
      </c>
      <c r="AF217" s="29">
        <f t="shared" si="36"/>
        <v>3.0434782608695654</v>
      </c>
      <c r="AG217" s="216"/>
      <c r="AH217" s="219"/>
      <c r="AJ217" s="29"/>
      <c r="AK217" s="27"/>
      <c r="AL217" s="220"/>
      <c r="AM217" s="28"/>
      <c r="AQ217" s="28"/>
    </row>
    <row r="218" spans="1:43" ht="15.6">
      <c r="A218" s="216"/>
      <c r="B218" s="287">
        <f>+'Ark1'!C1917</f>
        <v>2024</v>
      </c>
      <c r="C218" s="28">
        <f>+'Ark1'!L1917</f>
        <v>8</v>
      </c>
      <c r="D218" s="236" t="str">
        <f>VLOOKUP(C218,Klasse!$C$11:$D$27,2)</f>
        <v>R</v>
      </c>
      <c r="E218" s="28">
        <f>+'Ark1'!H1917</f>
        <v>1</v>
      </c>
      <c r="F218" s="28">
        <f>+'Ark1'!J1917</f>
        <v>155</v>
      </c>
      <c r="G218" s="236" t="str">
        <f>VLOOKUP(F218,RNR!$A$1:$B$25,2)</f>
        <v>Målselv</v>
      </c>
      <c r="H218" s="28">
        <f>+IF(I218=0,"",'Ark1'!Q1917)</f>
        <v>191</v>
      </c>
      <c r="I218" s="339">
        <f>+'Ark1'!R1917</f>
        <v>600</v>
      </c>
      <c r="J218" s="29">
        <f>+IF(I218=0,"",'Ark1'!AG1917)</f>
        <v>28.931778345720339</v>
      </c>
      <c r="L218" s="29">
        <f>+IF(I218=0,"",'Ark1'!AH1917)</f>
        <v>2.6666666666666661</v>
      </c>
      <c r="M218" s="95"/>
      <c r="N218" s="504">
        <f>+'Ark1'!AI1917</f>
        <v>549</v>
      </c>
      <c r="O218" s="234"/>
      <c r="P218" s="32">
        <f>+IF(I218=0,"",'Ark1'!U1917)</f>
        <v>29.54599999999996</v>
      </c>
      <c r="Q218" s="95"/>
      <c r="R218" s="264">
        <f>+IF(N218=0,"",'Ark1'!AJ1917)</f>
        <v>111.35519125683059</v>
      </c>
      <c r="S218" s="95"/>
      <c r="T218" s="264">
        <f>+IF(N218=0,"",'Ark1'!AK1917)</f>
        <v>21.434001179812626</v>
      </c>
      <c r="U218" s="95"/>
      <c r="V218" s="27">
        <f>+IF(I218=0,"",'Ark1'!T1917)</f>
        <v>5.3133333333333352</v>
      </c>
      <c r="W218" s="95"/>
      <c r="X218" s="34">
        <f>+IF(I218=0,"",'Ark1'!W1917)</f>
        <v>2.5</v>
      </c>
      <c r="Y218" s="34">
        <f>+IF(I218=0,"",'Ark1'!X1917)</f>
        <v>99.666666666666686</v>
      </c>
      <c r="Z218" s="34">
        <f>+IF(I218=0,"",'Ark1'!Y1917)</f>
        <v>92.833333333333314</v>
      </c>
      <c r="AA218" s="34">
        <f>+IF(I218=0,"",'Ark1'!Z1917)</f>
        <v>4.4792355002465154</v>
      </c>
      <c r="AB218" s="29">
        <f>+IF(I218=0,"",'Ark1'!AA1917)</f>
        <v>0</v>
      </c>
      <c r="AC218" s="27">
        <f>+IF(I218=0,"",'Ark1'!AC1917)</f>
        <v>0</v>
      </c>
      <c r="AD218" s="34">
        <f>+IF(I218=0,"",'Ark1'!AE1917)</f>
        <v>0</v>
      </c>
      <c r="AE218" s="29">
        <f t="shared" si="35"/>
        <v>3.693249999999995</v>
      </c>
      <c r="AF218" s="29">
        <f t="shared" si="36"/>
        <v>3.1413612565445028</v>
      </c>
      <c r="AG218" s="216"/>
      <c r="AH218" s="219"/>
      <c r="AJ218" s="29"/>
      <c r="AK218" s="27"/>
      <c r="AL218" s="220"/>
      <c r="AM218" s="28"/>
      <c r="AQ218" s="28"/>
    </row>
    <row r="219" spans="1:43" ht="15.6">
      <c r="A219" s="216"/>
      <c r="B219" s="287">
        <f>+'Ark1'!C1918</f>
        <v>2024</v>
      </c>
      <c r="C219" s="28">
        <f>+'Ark1'!L1918</f>
        <v>8</v>
      </c>
      <c r="D219" s="236" t="str">
        <f>VLOOKUP(C219,Klasse!$C$11:$D$27,2)</f>
        <v>R</v>
      </c>
      <c r="E219" s="28">
        <f>+'Ark1'!H1918</f>
        <v>2</v>
      </c>
      <c r="F219" s="28">
        <f>+'Ark1'!J1918</f>
        <v>160</v>
      </c>
      <c r="G219" s="236" t="str">
        <f>VLOOKUP(F219,RNR!$A$1:$B$25,2)</f>
        <v>Oslo</v>
      </c>
      <c r="H219" s="28">
        <f>+IF(I219=0,"",'Ark1'!Q1918)</f>
        <v>157</v>
      </c>
      <c r="I219" s="339">
        <f>+'Ark1'!R1918</f>
        <v>376</v>
      </c>
      <c r="J219" s="29">
        <f>+IF(I219=0,"",'Ark1'!AG1918)</f>
        <v>26.510140484330968</v>
      </c>
      <c r="L219" s="29">
        <f>+IF(I219=0,"",'Ark1'!AH1918)</f>
        <v>7.9787234042553212</v>
      </c>
      <c r="M219" s="95"/>
      <c r="N219" s="504">
        <f>+'Ark1'!AI1918</f>
        <v>375</v>
      </c>
      <c r="O219" s="234"/>
      <c r="P219" s="32">
        <f>+IF(I219=0,"",'Ark1'!U1918)</f>
        <v>29.344680851063838</v>
      </c>
      <c r="Q219" s="95"/>
      <c r="R219" s="264">
        <f>+IF(N219=0,"",'Ark1'!AJ1918)</f>
        <v>111.5402666666667</v>
      </c>
      <c r="S219" s="95"/>
      <c r="T219" s="264">
        <f>+IF(N219=0,"",'Ark1'!AK1918)</f>
        <v>21.006263493349685</v>
      </c>
      <c r="U219" s="95"/>
      <c r="V219" s="27">
        <f>+IF(I219=0,"",'Ark1'!T1918)</f>
        <v>6.6781914893617005</v>
      </c>
      <c r="W219" s="95"/>
      <c r="X219" s="34">
        <f>+IF(I219=0,"",'Ark1'!W1918)</f>
        <v>14.09574468085107</v>
      </c>
      <c r="Y219" s="34">
        <f>+IF(I219=0,"",'Ark1'!X1918)</f>
        <v>100</v>
      </c>
      <c r="Z219" s="34">
        <f>+IF(I219=0,"",'Ark1'!Y1918)</f>
        <v>91.489361702127681</v>
      </c>
      <c r="AA219" s="34">
        <f>+IF(I219=0,"",'Ark1'!Z1918)</f>
        <v>4.6026615108272884</v>
      </c>
      <c r="AB219" s="29">
        <f>+IF(I219=0,"",'Ark1'!AA1918)</f>
        <v>0</v>
      </c>
      <c r="AC219" s="27">
        <f>+IF(I219=0,"",'Ark1'!AC1918)</f>
        <v>0</v>
      </c>
      <c r="AD219" s="34">
        <f>+IF(I219=0,"",'Ark1'!AE1918)</f>
        <v>0</v>
      </c>
      <c r="AE219" s="29">
        <f t="shared" si="35"/>
        <v>3.6680851063829798</v>
      </c>
      <c r="AF219" s="29">
        <f t="shared" si="36"/>
        <v>2.394904458598726</v>
      </c>
      <c r="AG219" s="216"/>
      <c r="AH219" s="219"/>
      <c r="AJ219" s="29"/>
      <c r="AK219" s="27"/>
      <c r="AL219" s="220"/>
      <c r="AM219" s="28"/>
      <c r="AQ219" s="28"/>
    </row>
    <row r="220" spans="1:43" ht="15.6">
      <c r="A220" s="216"/>
      <c r="B220" s="287">
        <f>+'Ark1'!C1919</f>
        <v>2024</v>
      </c>
      <c r="C220" s="28">
        <f>+'Ark1'!L1919</f>
        <v>8</v>
      </c>
      <c r="D220" s="236" t="str">
        <f>VLOOKUP(C220,Klasse!$C$11:$D$27,2)</f>
        <v>R</v>
      </c>
      <c r="E220" s="28">
        <f>+'Ark1'!H1919</f>
        <v>1</v>
      </c>
      <c r="F220" s="28">
        <f>+'Ark1'!J1919</f>
        <v>171</v>
      </c>
      <c r="G220" s="236" t="str">
        <f>VLOOKUP(F220,RNR!$A$1:$B$25,2)</f>
        <v>Prima</v>
      </c>
      <c r="H220" s="28">
        <f>+IF(I220=0,"",'Ark1'!Q1919)</f>
        <v>67</v>
      </c>
      <c r="I220" s="339">
        <f>+'Ark1'!R1919</f>
        <v>194</v>
      </c>
      <c r="J220" s="29">
        <f>+IF(I220=0,"",'Ark1'!AG1919)</f>
        <v>28.984169316511096</v>
      </c>
      <c r="L220" s="29">
        <f>+IF(I220=0,"",'Ark1'!AH1919)</f>
        <v>0</v>
      </c>
      <c r="M220" s="95"/>
      <c r="N220" s="504">
        <f>+'Ark1'!AI1919</f>
        <v>194</v>
      </c>
      <c r="O220" s="234"/>
      <c r="P220" s="32">
        <f>+IF(I220=0,"",'Ark1'!U1919)</f>
        <v>30.587113402061878</v>
      </c>
      <c r="Q220" s="95"/>
      <c r="R220" s="264">
        <f>+IF(N220=0,"",'Ark1'!AJ1919)</f>
        <v>112.6128865979382</v>
      </c>
      <c r="S220" s="95"/>
      <c r="T220" s="264">
        <f>+IF(N220=0,"",'Ark1'!AK1919)</f>
        <v>21.295644828862336</v>
      </c>
      <c r="U220" s="95"/>
      <c r="V220" s="27">
        <f>+IF(I220=0,"",'Ark1'!T1919)</f>
        <v>5.8402061855670118</v>
      </c>
      <c r="W220" s="95"/>
      <c r="X220" s="34">
        <f>+IF(I220=0,"",'Ark1'!W1919)</f>
        <v>3.6082474226804129</v>
      </c>
      <c r="Y220" s="34">
        <f>+IF(I220=0,"",'Ark1'!X1919)</f>
        <v>100</v>
      </c>
      <c r="Z220" s="34">
        <f>+IF(I220=0,"",'Ark1'!Y1919)</f>
        <v>95.360824742268036</v>
      </c>
      <c r="AA220" s="34">
        <f>+IF(I220=0,"",'Ark1'!Z1919)</f>
        <v>4.4446526330385741</v>
      </c>
      <c r="AB220" s="29">
        <f>+IF(I220=0,"",'Ark1'!AA1919)</f>
        <v>0</v>
      </c>
      <c r="AC220" s="27">
        <f>+IF(I220=0,"",'Ark1'!AC1919)</f>
        <v>0</v>
      </c>
      <c r="AD220" s="34">
        <f>+IF(I220=0,"",'Ark1'!AE1919)</f>
        <v>0</v>
      </c>
      <c r="AE220" s="29">
        <f t="shared" si="35"/>
        <v>3.8233891752577347</v>
      </c>
      <c r="AF220" s="29">
        <f t="shared" si="36"/>
        <v>2.8955223880597014</v>
      </c>
      <c r="AG220" s="216"/>
      <c r="AH220" s="219"/>
      <c r="AJ220" s="29"/>
      <c r="AK220" s="27"/>
      <c r="AL220" s="220"/>
      <c r="AM220" s="28"/>
      <c r="AQ220" s="28"/>
    </row>
    <row r="221" spans="1:43" ht="15.6">
      <c r="A221" s="216"/>
      <c r="B221" s="287">
        <f>+'Ark1'!C1920</f>
        <v>2024</v>
      </c>
      <c r="C221" s="28">
        <f>+'Ark1'!L1920</f>
        <v>8</v>
      </c>
      <c r="D221" s="236" t="str">
        <f>VLOOKUP(C221,Klasse!$C$11:$D$27,2)</f>
        <v>R</v>
      </c>
      <c r="E221" s="28">
        <f>+'Ark1'!H1920</f>
        <v>2</v>
      </c>
      <c r="F221" s="28">
        <f>+'Ark1'!J1920</f>
        <v>175</v>
      </c>
      <c r="G221" s="236" t="str">
        <f>VLOOKUP(F221,RNR!$A$1:$B$25,2)</f>
        <v>Ole Ringdal</v>
      </c>
      <c r="H221" s="28">
        <f>+IF(I221=0,"",'Ark1'!Q1920)</f>
        <v>103</v>
      </c>
      <c r="I221" s="339">
        <f>+'Ark1'!R1920</f>
        <v>202</v>
      </c>
      <c r="J221" s="29">
        <f>+IF(I221=0,"",'Ark1'!AG1920)</f>
        <v>27.253243744207609</v>
      </c>
      <c r="L221" s="29">
        <f>+IF(I221=0,"",'Ark1'!AH1920)</f>
        <v>2.9702970297029703</v>
      </c>
      <c r="M221" s="95"/>
      <c r="N221" s="504">
        <f>+'Ark1'!AI1920</f>
        <v>185</v>
      </c>
      <c r="O221" s="234"/>
      <c r="P221" s="32">
        <f>+IF(I221=0,"",'Ark1'!U1920)</f>
        <v>27.950495049504955</v>
      </c>
      <c r="Q221" s="95"/>
      <c r="R221" s="264">
        <f>+IF(N221=0,"",'Ark1'!AJ1920)</f>
        <v>109.48702702702703</v>
      </c>
      <c r="S221" s="95"/>
      <c r="T221" s="264">
        <f>+IF(N221=0,"",'Ark1'!AK1920)</f>
        <v>21.213974465032592</v>
      </c>
      <c r="U221" s="95"/>
      <c r="V221" s="27">
        <f>+IF(I221=0,"",'Ark1'!T1920)</f>
        <v>6.4257425742574252</v>
      </c>
      <c r="W221" s="95"/>
      <c r="X221" s="34">
        <f>+IF(I221=0,"",'Ark1'!W1920)</f>
        <v>7.9207920792079198</v>
      </c>
      <c r="Y221" s="34">
        <f>+IF(I221=0,"",'Ark1'!X1920)</f>
        <v>98.514851485148512</v>
      </c>
      <c r="Z221" s="34">
        <f>+IF(I221=0,"",'Ark1'!Y1920)</f>
        <v>82.67326732673267</v>
      </c>
      <c r="AA221" s="34">
        <f>+IF(I221=0,"",'Ark1'!Z1920)</f>
        <v>5.1567148142705763</v>
      </c>
      <c r="AB221" s="29">
        <f>+IF(I221=0,"",'Ark1'!AA1920)</f>
        <v>0</v>
      </c>
      <c r="AC221" s="27">
        <f>+IF(I221=0,"",'Ark1'!AC1920)</f>
        <v>0</v>
      </c>
      <c r="AD221" s="34">
        <f>+IF(I221=0,"",'Ark1'!AE1920)</f>
        <v>0</v>
      </c>
      <c r="AE221" s="29">
        <f t="shared" si="35"/>
        <v>3.4938118811881194</v>
      </c>
      <c r="AF221" s="29">
        <f t="shared" si="36"/>
        <v>1.9611650485436893</v>
      </c>
      <c r="AG221" s="216"/>
      <c r="AH221" s="219"/>
      <c r="AJ221" s="29"/>
      <c r="AK221" s="27"/>
      <c r="AL221" s="220"/>
      <c r="AM221" s="28"/>
      <c r="AQ221" s="28"/>
    </row>
    <row r="222" spans="1:43" ht="15.6">
      <c r="A222" s="216"/>
      <c r="B222" s="287">
        <f>+'Ark1'!C1921</f>
        <v>2024</v>
      </c>
      <c r="C222" s="28">
        <f>+'Ark1'!L1921</f>
        <v>8</v>
      </c>
      <c r="D222" s="236" t="str">
        <f>VLOOKUP(C222,Klasse!$C$11:$D$27,2)</f>
        <v>R</v>
      </c>
      <c r="E222" s="28">
        <f>+'Ark1'!H1921</f>
        <v>2</v>
      </c>
      <c r="F222" s="28">
        <f>+'Ark1'!J1921</f>
        <v>177</v>
      </c>
      <c r="G222" s="236" t="str">
        <f>VLOOKUP(F222,RNR!$A$1:$B$25,2)</f>
        <v>Slakthuset</v>
      </c>
      <c r="H222" s="28">
        <f>+IF(I222=0,"",'Ark1'!Q1921)</f>
        <v>116</v>
      </c>
      <c r="I222" s="339">
        <f>+'Ark1'!R1921</f>
        <v>246</v>
      </c>
      <c r="J222" s="29">
        <f>+IF(I222=0,"",'Ark1'!AG1921)</f>
        <v>24.239975239012299</v>
      </c>
      <c r="L222" s="29">
        <f>+IF(I222=0,"",'Ark1'!AH1921)</f>
        <v>2.0325203252032518</v>
      </c>
      <c r="M222" s="95"/>
      <c r="N222" s="504">
        <f>+'Ark1'!AI1921</f>
        <v>245</v>
      </c>
      <c r="O222" s="234"/>
      <c r="P222" s="32">
        <f>+IF(I222=0,"",'Ark1'!U1921)</f>
        <v>28.65243902439024</v>
      </c>
      <c r="Q222" s="95"/>
      <c r="R222" s="264">
        <f>+IF(N222=0,"",'Ark1'!AJ1921)</f>
        <v>111.22489795918368</v>
      </c>
      <c r="S222" s="95"/>
      <c r="T222" s="264">
        <f>+IF(N222=0,"",'Ark1'!AK1921)</f>
        <v>20.710445232484236</v>
      </c>
      <c r="U222" s="95"/>
      <c r="V222" s="27">
        <f>+IF(I222=0,"",'Ark1'!T1921)</f>
        <v>6.5162601626016254</v>
      </c>
      <c r="W222" s="95"/>
      <c r="X222" s="34">
        <f>+IF(I222=0,"",'Ark1'!W1921)</f>
        <v>6.0975609756097562</v>
      </c>
      <c r="Y222" s="34">
        <f>+IF(I222=0,"",'Ark1'!X1921)</f>
        <v>99.593495934959364</v>
      </c>
      <c r="Z222" s="34">
        <f>+IF(I222=0,"",'Ark1'!Y1921)</f>
        <v>91.463414634146375</v>
      </c>
      <c r="AA222" s="34">
        <f>+IF(I222=0,"",'Ark1'!Z1921)</f>
        <v>4.1981962525277225</v>
      </c>
      <c r="AB222" s="29">
        <f>+IF(I222=0,"",'Ark1'!AA1921)</f>
        <v>0</v>
      </c>
      <c r="AC222" s="27">
        <f>+IF(I222=0,"",'Ark1'!AC1921)</f>
        <v>0</v>
      </c>
      <c r="AD222" s="34">
        <f>+IF(I222=0,"",'Ark1'!AE1921)</f>
        <v>0</v>
      </c>
      <c r="AE222" s="29">
        <f t="shared" si="35"/>
        <v>3.58155487804878</v>
      </c>
      <c r="AF222" s="29">
        <f t="shared" si="36"/>
        <v>2.1206896551724137</v>
      </c>
      <c r="AG222" s="216"/>
      <c r="AH222" s="219"/>
      <c r="AJ222" s="29"/>
      <c r="AK222" s="27"/>
      <c r="AL222" s="220"/>
      <c r="AM222" s="28"/>
      <c r="AQ222" s="28"/>
    </row>
    <row r="223" spans="1:43" ht="15.6">
      <c r="A223" s="216"/>
      <c r="B223" s="287">
        <f>+'Ark1'!C1922</f>
        <v>2024</v>
      </c>
      <c r="C223" s="28">
        <f>+'Ark1'!L1922</f>
        <v>8</v>
      </c>
      <c r="D223" s="236" t="str">
        <f>VLOOKUP(C223,Klasse!$C$11:$D$27,2)</f>
        <v>R</v>
      </c>
      <c r="E223" s="28">
        <f>+'Ark1'!H1922</f>
        <v>2</v>
      </c>
      <c r="F223" s="28">
        <f>+'Ark1'!J1922</f>
        <v>178</v>
      </c>
      <c r="G223" s="236" t="str">
        <f>VLOOKUP(F223,RNR!$A$1:$B$25,2)</f>
        <v>Røros</v>
      </c>
      <c r="H223" s="28">
        <f>+IF(I223=0,"",'Ark1'!Q1922)</f>
        <v>66</v>
      </c>
      <c r="I223" s="339">
        <f>+'Ark1'!R1922</f>
        <v>159</v>
      </c>
      <c r="J223" s="29">
        <f>+IF(I223=0,"",'Ark1'!AG1922)</f>
        <v>27.797693032863179</v>
      </c>
      <c r="L223" s="29">
        <f>+IF(I223=0,"",'Ark1'!AH1922)</f>
        <v>3.1446540880503129</v>
      </c>
      <c r="M223" s="95"/>
      <c r="N223" s="504">
        <f>+'Ark1'!AI1922</f>
        <v>158</v>
      </c>
      <c r="O223" s="234"/>
      <c r="P223" s="32">
        <f>+IF(I223=0,"",'Ark1'!U1922)</f>
        <v>29.115723270440256</v>
      </c>
      <c r="Q223" s="95"/>
      <c r="R223" s="264">
        <f>+IF(N223=0,"",'Ark1'!AJ1922)</f>
        <v>111.93544303797476</v>
      </c>
      <c r="S223" s="95"/>
      <c r="T223" s="264">
        <f>+IF(N223=0,"",'Ark1'!AK1922)</f>
        <v>20.648270815676295</v>
      </c>
      <c r="U223" s="95"/>
      <c r="V223" s="27">
        <f>+IF(I223=0,"",'Ark1'!T1922)</f>
        <v>6.421383647798744</v>
      </c>
      <c r="W223" s="95"/>
      <c r="X223" s="34">
        <f>+IF(I223=0,"",'Ark1'!W1922)</f>
        <v>8.1761006289308185</v>
      </c>
      <c r="Y223" s="34">
        <f>+IF(I223=0,"",'Ark1'!X1922)</f>
        <v>100</v>
      </c>
      <c r="Z223" s="34">
        <f>+IF(I223=0,"",'Ark1'!Y1922)</f>
        <v>91.823899371069189</v>
      </c>
      <c r="AA223" s="34">
        <f>+IF(I223=0,"",'Ark1'!Z1922)</f>
        <v>4.3281372028496099</v>
      </c>
      <c r="AB223" s="29">
        <f>+IF(I223=0,"",'Ark1'!AA1922)</f>
        <v>0</v>
      </c>
      <c r="AC223" s="27">
        <f>+IF(I223=0,"",'Ark1'!AC1922)</f>
        <v>0</v>
      </c>
      <c r="AD223" s="34">
        <f>+IF(I223=0,"",'Ark1'!AE1922)</f>
        <v>0</v>
      </c>
      <c r="AE223" s="29">
        <f t="shared" si="35"/>
        <v>3.639465408805032</v>
      </c>
      <c r="AF223" s="29">
        <f t="shared" si="36"/>
        <v>2.4090909090909092</v>
      </c>
      <c r="AG223" s="216"/>
      <c r="AH223" s="219"/>
      <c r="AJ223" s="29"/>
      <c r="AK223" s="27"/>
      <c r="AL223" s="220"/>
      <c r="AM223" s="28"/>
      <c r="AQ223" s="28"/>
    </row>
    <row r="224" spans="1:43" ht="15.6">
      <c r="A224" s="216"/>
      <c r="B224" s="287">
        <f>+'Ark1'!C1923</f>
        <v>2024</v>
      </c>
      <c r="C224" s="28">
        <f>+'Ark1'!L1923</f>
        <v>8</v>
      </c>
      <c r="D224" s="236" t="str">
        <f>VLOOKUP(C224,Klasse!$C$11:$D$27,2)</f>
        <v>R</v>
      </c>
      <c r="E224" s="28">
        <f>+'Ark1'!H1923</f>
        <v>2</v>
      </c>
      <c r="F224" s="28">
        <f>+'Ark1'!J1923</f>
        <v>181</v>
      </c>
      <c r="G224" s="236" t="str">
        <f>VLOOKUP(F224,RNR!$A$1:$B$25,2)</f>
        <v>Horns</v>
      </c>
      <c r="H224" s="28">
        <f>+IF(I224=0,"",'Ark1'!Q1923)</f>
        <v>96</v>
      </c>
      <c r="I224" s="339">
        <f>+'Ark1'!R1923</f>
        <v>235</v>
      </c>
      <c r="J224" s="29">
        <f>+IF(I224=0,"",'Ark1'!AG1923)</f>
        <v>26.087334265100289</v>
      </c>
      <c r="L224" s="29">
        <f>+IF(I224=0,"",'Ark1'!AH1923)</f>
        <v>0.85106382978723427</v>
      </c>
      <c r="M224" s="95"/>
      <c r="N224" s="504">
        <f>+'Ark1'!AI1923</f>
        <v>173</v>
      </c>
      <c r="O224" s="234"/>
      <c r="P224" s="32">
        <f>+IF(I224=0,"",'Ark1'!U1923)</f>
        <v>29.387659574468071</v>
      </c>
      <c r="Q224" s="95"/>
      <c r="R224" s="264">
        <f>+IF(N224=0,"",'Ark1'!AJ1923)</f>
        <v>111.12312138728322</v>
      </c>
      <c r="S224" s="95"/>
      <c r="T224" s="264">
        <f>+IF(N224=0,"",'Ark1'!AK1923)</f>
        <v>21.015195031653676</v>
      </c>
      <c r="U224" s="95"/>
      <c r="V224" s="27">
        <f>+IF(I224=0,"",'Ark1'!T1923)</f>
        <v>6.4723404255319146</v>
      </c>
      <c r="W224" s="95"/>
      <c r="X224" s="34">
        <f>+IF(I224=0,"",'Ark1'!W1923)</f>
        <v>2.9787234042553195</v>
      </c>
      <c r="Y224" s="34">
        <f>+IF(I224=0,"",'Ark1'!X1923)</f>
        <v>99.148936170212778</v>
      </c>
      <c r="Z224" s="34">
        <f>+IF(I224=0,"",'Ark1'!Y1923)</f>
        <v>93.191489361702111</v>
      </c>
      <c r="AA224" s="34">
        <f>+IF(I224=0,"",'Ark1'!Z1923)</f>
        <v>4.226015785113189</v>
      </c>
      <c r="AB224" s="29">
        <f>+IF(I224=0,"",'Ark1'!AA1923)</f>
        <v>0</v>
      </c>
      <c r="AC224" s="27">
        <f>+IF(I224=0,"",'Ark1'!AC1923)</f>
        <v>0</v>
      </c>
      <c r="AD224" s="34">
        <f>+IF(I224=0,"",'Ark1'!AE1923)</f>
        <v>0</v>
      </c>
      <c r="AE224" s="29">
        <f t="shared" si="35"/>
        <v>3.6734574468085088</v>
      </c>
      <c r="AF224" s="29">
        <f t="shared" si="36"/>
        <v>2.4479166666666665</v>
      </c>
      <c r="AG224" s="216"/>
      <c r="AH224" s="219"/>
      <c r="AJ224" s="29"/>
      <c r="AK224" s="27"/>
      <c r="AL224" s="220"/>
      <c r="AM224" s="28"/>
      <c r="AQ224" s="28"/>
    </row>
    <row r="225" spans="1:61" ht="15.6">
      <c r="A225" s="216"/>
      <c r="B225" s="287">
        <f>+'Ark1'!C1924</f>
        <v>2024</v>
      </c>
      <c r="C225" s="28">
        <f>+'Ark1'!L1924</f>
        <v>8</v>
      </c>
      <c r="D225" s="236" t="str">
        <f>VLOOKUP(C225,Klasse!$C$11:$D$27,2)</f>
        <v>R</v>
      </c>
      <c r="E225" s="28">
        <f>+'Ark1'!H1924</f>
        <v>1</v>
      </c>
      <c r="F225" s="28">
        <f>+'Ark1'!J1924</f>
        <v>262</v>
      </c>
      <c r="G225" s="236" t="str">
        <f>VLOOKUP(F225,RNR!$A$1:$B$25,2)</f>
        <v>Strilalam</v>
      </c>
      <c r="H225" s="28" t="str">
        <f>+IF(I225=0,"",'Ark1'!Q1924)</f>
        <v/>
      </c>
      <c r="I225" s="339">
        <f>+'Ark1'!R1924</f>
        <v>0</v>
      </c>
      <c r="J225" s="29" t="str">
        <f>+IF(I225=0,"",'Ark1'!AG1924)</f>
        <v/>
      </c>
      <c r="L225" s="29" t="str">
        <f>+IF(I225=0,"",'Ark1'!AH1924)</f>
        <v/>
      </c>
      <c r="M225" s="95"/>
      <c r="N225" s="504">
        <f>+'Ark1'!AI1924</f>
        <v>0</v>
      </c>
      <c r="O225" s="234"/>
      <c r="P225" s="32" t="str">
        <f>+IF(I225=0,"",'Ark1'!U1924)</f>
        <v/>
      </c>
      <c r="Q225" s="95"/>
      <c r="R225" s="264" t="str">
        <f>+IF(N225=0,"",'Ark1'!AJ1924)</f>
        <v/>
      </c>
      <c r="S225" s="95"/>
      <c r="T225" s="264" t="str">
        <f>+IF(N225=0,"",'Ark1'!AK1924)</f>
        <v/>
      </c>
      <c r="U225" s="95"/>
      <c r="V225" s="27" t="str">
        <f>+IF(I225=0,"",'Ark1'!T1924)</f>
        <v/>
      </c>
      <c r="W225" s="95"/>
      <c r="X225" s="34" t="str">
        <f>+IF(I225=0,"",'Ark1'!W1924)</f>
        <v/>
      </c>
      <c r="Y225" s="34" t="str">
        <f>+IF(I225=0,"",'Ark1'!X1924)</f>
        <v/>
      </c>
      <c r="Z225" s="34" t="str">
        <f>+IF(I225=0,"",'Ark1'!Y1924)</f>
        <v/>
      </c>
      <c r="AA225" s="34" t="str">
        <f>+IF(I225=0,"",'Ark1'!Z1924)</f>
        <v/>
      </c>
      <c r="AB225" s="29" t="str">
        <f>+IF(I225=0,"",'Ark1'!AA1924)</f>
        <v/>
      </c>
      <c r="AC225" s="27" t="str">
        <f>+IF(I225=0,"",'Ark1'!AC1924)</f>
        <v/>
      </c>
      <c r="AD225" s="34" t="str">
        <f>+IF(I225=0,"",'Ark1'!AE1924)</f>
        <v/>
      </c>
      <c r="AE225" s="29" t="str">
        <f t="shared" si="35"/>
        <v/>
      </c>
      <c r="AF225" s="29" t="str">
        <f t="shared" si="36"/>
        <v/>
      </c>
      <c r="AG225" s="216"/>
      <c r="AH225" s="219"/>
      <c r="AJ225" s="29"/>
      <c r="AK225" s="27"/>
      <c r="AL225" s="220"/>
      <c r="AM225" s="28"/>
      <c r="AQ225" s="28"/>
    </row>
    <row r="226" spans="1:61" ht="15.6">
      <c r="A226" s="216"/>
      <c r="B226" s="287">
        <f>+'Ark1'!C1925</f>
        <v>2024</v>
      </c>
      <c r="C226" s="28">
        <f>+'Ark1'!L1925</f>
        <v>8</v>
      </c>
      <c r="D226" s="236" t="str">
        <f>VLOOKUP(C226,Klasse!$C$11:$D$27,2)</f>
        <v>R</v>
      </c>
      <c r="E226" s="28">
        <f>+'Ark1'!H1925</f>
        <v>2</v>
      </c>
      <c r="F226" s="28">
        <f>+'Ark1'!J1925</f>
        <v>267</v>
      </c>
      <c r="G226" s="236" t="str">
        <f>VLOOKUP(F226,RNR!$A$1:$B$25,2)</f>
        <v>Dalpro</v>
      </c>
      <c r="H226" s="28" t="str">
        <f>+IF(I226=0,"",'Ark1'!Q1925)</f>
        <v/>
      </c>
      <c r="I226" s="339">
        <f>+'Ark1'!R1925</f>
        <v>0</v>
      </c>
      <c r="J226" s="29" t="str">
        <f>+IF(I226=0,"",'Ark1'!AG1925)</f>
        <v/>
      </c>
      <c r="L226" s="29" t="str">
        <f>+IF(I226=0,"",'Ark1'!AH1925)</f>
        <v/>
      </c>
      <c r="M226" s="95"/>
      <c r="N226" s="504">
        <f>+'Ark1'!AI1925</f>
        <v>0</v>
      </c>
      <c r="O226" s="234"/>
      <c r="P226" s="32" t="str">
        <f>+IF(I226=0,"",'Ark1'!U1925)</f>
        <v/>
      </c>
      <c r="Q226" s="95"/>
      <c r="R226" s="264" t="str">
        <f>+IF(N226=0,"",'Ark1'!AJ1925)</f>
        <v/>
      </c>
      <c r="S226" s="95"/>
      <c r="T226" s="264" t="str">
        <f>+IF(N226=0,"",'Ark1'!AK1925)</f>
        <v/>
      </c>
      <c r="U226" s="95"/>
      <c r="V226" s="27" t="str">
        <f>+IF(I226=0,"",'Ark1'!T1925)</f>
        <v/>
      </c>
      <c r="W226" s="95"/>
      <c r="X226" s="34" t="str">
        <f>+IF(I226=0,"",'Ark1'!W1925)</f>
        <v/>
      </c>
      <c r="Y226" s="34" t="str">
        <f>+IF(I226=0,"",'Ark1'!X1925)</f>
        <v/>
      </c>
      <c r="Z226" s="34" t="str">
        <f>+IF(I226=0,"",'Ark1'!Y1925)</f>
        <v/>
      </c>
      <c r="AA226" s="34" t="str">
        <f>+IF(I226=0,"",'Ark1'!Z1925)</f>
        <v/>
      </c>
      <c r="AB226" s="29" t="str">
        <f>+IF(I226=0,"",'Ark1'!AA1925)</f>
        <v/>
      </c>
      <c r="AC226" s="27" t="str">
        <f>+IF(I226=0,"",'Ark1'!AC1925)</f>
        <v/>
      </c>
      <c r="AD226" s="34" t="str">
        <f>+IF(I226=0,"",'Ark1'!AE1925)</f>
        <v/>
      </c>
      <c r="AE226" s="29" t="str">
        <f t="shared" si="35"/>
        <v/>
      </c>
      <c r="AF226" s="29" t="str">
        <f t="shared" si="36"/>
        <v/>
      </c>
      <c r="AG226" s="216"/>
      <c r="AH226" s="219"/>
      <c r="AJ226" s="29"/>
      <c r="AK226" s="27"/>
      <c r="AL226" s="220"/>
      <c r="AM226" s="28"/>
      <c r="AQ226" s="28"/>
    </row>
    <row r="227" spans="1:61" ht="15.6">
      <c r="A227" s="216"/>
      <c r="B227" s="287">
        <f>+'Ark1'!C1926</f>
        <v>2024</v>
      </c>
      <c r="C227" s="28">
        <f>+'Ark1'!L1926</f>
        <v>8</v>
      </c>
      <c r="D227" s="236" t="str">
        <f>VLOOKUP(C227,Klasse!$C$11:$D$27,2)</f>
        <v>R</v>
      </c>
      <c r="E227" s="28">
        <f>+'Ark1'!H1926</f>
        <v>1</v>
      </c>
      <c r="F227" s="28">
        <f>+'Ark1'!J1926</f>
        <v>309</v>
      </c>
      <c r="G227" s="236" t="str">
        <f>VLOOKUP(F227,RNR!$A$1:$B$25,2)</f>
        <v>Malvik</v>
      </c>
      <c r="H227" s="28">
        <f>+IF(I227=0,"",'Ark1'!Q1926)</f>
        <v>400</v>
      </c>
      <c r="I227" s="339">
        <f>+'Ark1'!R1926</f>
        <v>898</v>
      </c>
      <c r="J227" s="29">
        <f>+IF(I227=0,"",'Ark1'!AG1926)</f>
        <v>23.56798978857222</v>
      </c>
      <c r="L227" s="29">
        <f>+IF(I227=0,"",'Ark1'!AH1926)</f>
        <v>4.0089086859688194</v>
      </c>
      <c r="M227" s="95"/>
      <c r="N227" s="504">
        <f>+'Ark1'!AI1926</f>
        <v>898</v>
      </c>
      <c r="O227" s="234"/>
      <c r="P227" s="32">
        <f>+IF(I227=0,"",'Ark1'!U1926)</f>
        <v>28.909131403118007</v>
      </c>
      <c r="Q227" s="95"/>
      <c r="R227" s="264">
        <f>+IF(N227=0,"",'Ark1'!AJ1926)</f>
        <v>110.75902004454343</v>
      </c>
      <c r="S227" s="95"/>
      <c r="T227" s="264">
        <f>+IF(N227=0,"",'Ark1'!AK1926)</f>
        <v>21.129496929607004</v>
      </c>
      <c r="U227" s="95"/>
      <c r="V227" s="27">
        <f>+IF(I227=0,"",'Ark1'!T1926)</f>
        <v>6.30957683741648</v>
      </c>
      <c r="W227" s="95"/>
      <c r="X227" s="34">
        <f>+IF(I227=0,"",'Ark1'!W1926)</f>
        <v>6.570155902004454</v>
      </c>
      <c r="Y227" s="34">
        <f>+IF(I227=0,"",'Ark1'!X1926)</f>
        <v>99.443207126948778</v>
      </c>
      <c r="Z227" s="34">
        <f>+IF(I227=0,"",'Ark1'!Y1926)</f>
        <v>90.979955456570138</v>
      </c>
      <c r="AA227" s="34">
        <f>+IF(I227=0,"",'Ark1'!Z1926)</f>
        <v>4.3828712358498301</v>
      </c>
      <c r="AB227" s="29">
        <f>+IF(I227=0,"",'Ark1'!AA1926)</f>
        <v>0</v>
      </c>
      <c r="AC227" s="27">
        <f>+IF(I227=0,"",'Ark1'!AC1926)</f>
        <v>0</v>
      </c>
      <c r="AD227" s="34">
        <f>+IF(I227=0,"",'Ark1'!AE1926)</f>
        <v>0</v>
      </c>
      <c r="AE227" s="29">
        <f t="shared" si="35"/>
        <v>3.6136414253897509</v>
      </c>
      <c r="AF227" s="29">
        <f t="shared" si="36"/>
        <v>2.2450000000000001</v>
      </c>
      <c r="AG227" s="216"/>
      <c r="AH227" s="219"/>
      <c r="AJ227" s="29"/>
      <c r="AK227" s="27"/>
      <c r="AL227" s="220"/>
      <c r="AM227" s="28"/>
      <c r="AQ227" s="28"/>
    </row>
    <row r="228" spans="1:61" ht="15.6">
      <c r="A228" s="216"/>
      <c r="B228" s="287">
        <f>+'Ark1'!C1927</f>
        <v>2024</v>
      </c>
      <c r="C228" s="28">
        <f>+'Ark1'!L1927</f>
        <v>8</v>
      </c>
      <c r="D228" s="236" t="str">
        <f>VLOOKUP(C228,Klasse!$C$11:$D$27,2)</f>
        <v>R</v>
      </c>
      <c r="E228" s="28">
        <f>+'Ark1'!H1927</f>
        <v>2</v>
      </c>
      <c r="F228" s="28">
        <f>+'Ark1'!J1927</f>
        <v>470</v>
      </c>
      <c r="G228" s="236" t="str">
        <f>VLOOKUP(F228,RNR!$A$1:$B$25,2)</f>
        <v>Jens Eide</v>
      </c>
      <c r="H228" s="28">
        <f>+IF(I228=0,"",'Ark1'!Q1927)</f>
        <v>34</v>
      </c>
      <c r="I228" s="339">
        <f>+'Ark1'!R1927</f>
        <v>78</v>
      </c>
      <c r="J228" s="29">
        <f>+IF(I228=0,"",'Ark1'!AG1927)</f>
        <v>19.05781186017942</v>
      </c>
      <c r="L228" s="29">
        <f>+IF(I228=0,"",'Ark1'!AH1927)</f>
        <v>12.820512820512819</v>
      </c>
      <c r="M228" s="95"/>
      <c r="N228" s="504">
        <f>+'Ark1'!AI1927</f>
        <v>75</v>
      </c>
      <c r="O228" s="234"/>
      <c r="P228" s="32">
        <f>+IF(I228=0,"",'Ark1'!U1927)</f>
        <v>26.253846153846151</v>
      </c>
      <c r="Q228" s="95"/>
      <c r="R228" s="264">
        <f>+IF(N228=0,"",'Ark1'!AJ1927)</f>
        <v>106.82266666666663</v>
      </c>
      <c r="S228" s="95"/>
      <c r="T228" s="264">
        <f>+IF(N228=0,"",'Ark1'!AK1927)</f>
        <v>20.963630965246729</v>
      </c>
      <c r="U228" s="95"/>
      <c r="V228" s="27">
        <f>+IF(I228=0,"",'Ark1'!T1927)</f>
        <v>6.9615384615384626</v>
      </c>
      <c r="W228" s="95"/>
      <c r="X228" s="34">
        <f>+IF(I228=0,"",'Ark1'!W1927)</f>
        <v>20.512820512820511</v>
      </c>
      <c r="Y228" s="34">
        <f>+IF(I228=0,"",'Ark1'!X1927)</f>
        <v>100</v>
      </c>
      <c r="Z228" s="34">
        <f>+IF(I228=0,"",'Ark1'!Y1927)</f>
        <v>66.666666666666686</v>
      </c>
      <c r="AA228" s="34">
        <f>+IF(I228=0,"",'Ark1'!Z1927)</f>
        <v>5.2016193806794249</v>
      </c>
      <c r="AB228" s="29">
        <f>+IF(I228=0,"",'Ark1'!AA1927)</f>
        <v>0</v>
      </c>
      <c r="AC228" s="27">
        <f>+IF(I228=0,"",'Ark1'!AC1927)</f>
        <v>0</v>
      </c>
      <c r="AD228" s="34">
        <f>+IF(I228=0,"",'Ark1'!AE1927)</f>
        <v>0</v>
      </c>
      <c r="AE228" s="29">
        <f t="shared" si="35"/>
        <v>3.2817307692307689</v>
      </c>
      <c r="AF228" s="29">
        <f t="shared" si="36"/>
        <v>2.2941176470588234</v>
      </c>
      <c r="AG228" s="216"/>
      <c r="AH228" s="219"/>
      <c r="AJ228" s="29"/>
      <c r="AK228" s="27"/>
      <c r="AL228" s="220"/>
      <c r="AM228" s="28"/>
      <c r="AQ228" s="28"/>
    </row>
    <row r="229" spans="1:61" ht="15.6">
      <c r="A229" s="216"/>
      <c r="B229" s="287">
        <f>+'Ark1'!C1928</f>
        <v>2024</v>
      </c>
      <c r="C229" s="28">
        <f>+'Ark1'!L1928</f>
        <v>8</v>
      </c>
      <c r="D229" s="236" t="str">
        <f>VLOOKUP(C229,Klasse!$C$11:$D$27,2)</f>
        <v>R</v>
      </c>
      <c r="E229" s="28">
        <f>+'Ark1'!H1928</f>
        <v>2</v>
      </c>
      <c r="F229" s="28">
        <f>+'Ark1'!J1928</f>
        <v>629</v>
      </c>
      <c r="G229" s="236" t="str">
        <f>VLOOKUP(F229,RNR!$A$1:$B$25,2)</f>
        <v>Bø</v>
      </c>
      <c r="H229" s="28" t="str">
        <f>+IF(I229=0,"",'Ark1'!Q1928)</f>
        <v/>
      </c>
      <c r="I229" s="339">
        <f>+'Ark1'!R1928</f>
        <v>0</v>
      </c>
      <c r="J229" s="29" t="str">
        <f>+IF(I229=0,"",'Ark1'!AG1928)</f>
        <v/>
      </c>
      <c r="L229" s="29" t="str">
        <f>+IF(I229=0,"",'Ark1'!AH1928)</f>
        <v/>
      </c>
      <c r="M229" s="95"/>
      <c r="N229" s="504">
        <f>+'Ark1'!AI1928</f>
        <v>0</v>
      </c>
      <c r="O229" s="234"/>
      <c r="P229" s="32" t="str">
        <f>+IF(I229=0,"",'Ark1'!U1928)</f>
        <v/>
      </c>
      <c r="Q229" s="95"/>
      <c r="R229" s="264" t="str">
        <f>+IF(N229=0,"",'Ark1'!AJ1928)</f>
        <v/>
      </c>
      <c r="S229" s="95"/>
      <c r="T229" s="264" t="str">
        <f>+IF(N229=0,"",'Ark1'!AK1928)</f>
        <v/>
      </c>
      <c r="U229" s="95"/>
      <c r="V229" s="27" t="str">
        <f>+IF(I229=0,"",'Ark1'!T1928)</f>
        <v/>
      </c>
      <c r="W229" s="95"/>
      <c r="X229" s="34" t="str">
        <f>+IF(I229=0,"",'Ark1'!W1928)</f>
        <v/>
      </c>
      <c r="Y229" s="34" t="str">
        <f>+IF(I229=0,"",'Ark1'!X1928)</f>
        <v/>
      </c>
      <c r="Z229" s="34" t="str">
        <f>+IF(I229=0,"",'Ark1'!Y1928)</f>
        <v/>
      </c>
      <c r="AA229" s="34" t="str">
        <f>+IF(I229=0,"",'Ark1'!Z1928)</f>
        <v/>
      </c>
      <c r="AB229" s="29" t="str">
        <f>+IF(I229=0,"",'Ark1'!AA1928)</f>
        <v/>
      </c>
      <c r="AC229" s="27" t="str">
        <f>+IF(I229=0,"",'Ark1'!AC1928)</f>
        <v/>
      </c>
      <c r="AD229" s="34" t="str">
        <f>+IF(I229=0,"",'Ark1'!AE1928)</f>
        <v/>
      </c>
      <c r="AE229" s="29" t="str">
        <f t="shared" si="35"/>
        <v/>
      </c>
      <c r="AF229" s="29" t="str">
        <f t="shared" si="36"/>
        <v/>
      </c>
      <c r="AG229" s="216"/>
      <c r="AH229" s="219"/>
      <c r="AJ229" s="29"/>
      <c r="AK229" s="27"/>
      <c r="AL229" s="220"/>
      <c r="AM229" s="28"/>
      <c r="AQ229" s="28"/>
    </row>
    <row r="230" spans="1:61" ht="15.6">
      <c r="A230" s="216"/>
      <c r="B230" s="287">
        <f>+'Ark1'!C1929</f>
        <v>2024</v>
      </c>
      <c r="C230" s="28">
        <f>+'Ark1'!L1929</f>
        <v>8</v>
      </c>
      <c r="D230" s="236" t="str">
        <f>VLOOKUP(C230,Klasse!$C$11:$D$27,2)</f>
        <v>R</v>
      </c>
      <c r="E230" s="28">
        <f>+'Ark1'!H1929</f>
        <v>1</v>
      </c>
      <c r="F230" s="28">
        <f>+'Ark1'!J1929</f>
        <v>643</v>
      </c>
      <c r="G230" s="236" t="str">
        <f>VLOOKUP(F230,RNR!$A$1:$B$25,2)</f>
        <v>Bjerka</v>
      </c>
      <c r="H230" s="28">
        <f>+IF(I230=0,"",'Ark1'!Q1929)</f>
        <v>203</v>
      </c>
      <c r="I230" s="339">
        <f>+'Ark1'!R1929</f>
        <v>515</v>
      </c>
      <c r="J230" s="29">
        <f>+IF(I230=0,"",'Ark1'!AG1929)</f>
        <v>26.567467470748241</v>
      </c>
      <c r="L230" s="29">
        <f>+IF(I230=0,"",'Ark1'!AH1929)</f>
        <v>1.7475728155339811</v>
      </c>
      <c r="M230" s="95"/>
      <c r="N230" s="504">
        <f>+'Ark1'!AI1929</f>
        <v>431</v>
      </c>
      <c r="O230" s="234"/>
      <c r="P230" s="32">
        <f>+IF(I230=0,"",'Ark1'!U1929)</f>
        <v>28.331650485436896</v>
      </c>
      <c r="Q230" s="95"/>
      <c r="R230" s="264">
        <f>+IF(N230=0,"",'Ark1'!AJ1929)</f>
        <v>109.57424593967518</v>
      </c>
      <c r="S230" s="95"/>
      <c r="T230" s="264">
        <f>+IF(N230=0,"",'Ark1'!AK1929)</f>
        <v>21.14519662239103</v>
      </c>
      <c r="U230" s="95"/>
      <c r="V230" s="27">
        <f>+IF(I230=0,"",'Ark1'!T1929)</f>
        <v>6.2582524271844688</v>
      </c>
      <c r="W230" s="95"/>
      <c r="X230" s="34">
        <f>+IF(I230=0,"",'Ark1'!W1929)</f>
        <v>8.9320388349514594</v>
      </c>
      <c r="Y230" s="34">
        <f>+IF(I230=0,"",'Ark1'!X1929)</f>
        <v>99.22330097087378</v>
      </c>
      <c r="Z230" s="34">
        <f>+IF(I230=0,"",'Ark1'!Y1929)</f>
        <v>86.601941747572852</v>
      </c>
      <c r="AA230" s="34">
        <f>+IF(I230=0,"",'Ark1'!Z1929)</f>
        <v>4.683359116670788</v>
      </c>
      <c r="AB230" s="29">
        <f>+IF(I230=0,"",'Ark1'!AA1929)</f>
        <v>0</v>
      </c>
      <c r="AC230" s="27">
        <f>+IF(I230=0,"",'Ark1'!AC1929)</f>
        <v>0</v>
      </c>
      <c r="AD230" s="34">
        <f>+IF(I230=0,"",'Ark1'!AE1929)</f>
        <v>0</v>
      </c>
      <c r="AE230" s="29">
        <f t="shared" si="35"/>
        <v>3.541456310679612</v>
      </c>
      <c r="AF230" s="29">
        <f t="shared" si="36"/>
        <v>2.5369458128078817</v>
      </c>
      <c r="AG230" s="216"/>
      <c r="AH230" s="219"/>
      <c r="AJ230" s="29"/>
      <c r="AK230" s="27"/>
      <c r="AL230" s="220"/>
      <c r="AM230" s="28"/>
      <c r="AQ230" s="28"/>
    </row>
    <row r="231" spans="1:61" ht="15.6">
      <c r="A231" s="216"/>
      <c r="B231" s="287">
        <f>+'Ark1'!C1930</f>
        <v>2024</v>
      </c>
      <c r="C231" s="28">
        <f>+'Ark1'!L1930</f>
        <v>8</v>
      </c>
      <c r="D231" s="236" t="str">
        <f>VLOOKUP(C231,Klasse!$C$11:$D$27,2)</f>
        <v>R</v>
      </c>
      <c r="E231" s="28">
        <f>+'Ark1'!H1930</f>
        <v>2</v>
      </c>
      <c r="F231" s="28">
        <f>+'Ark1'!J1930</f>
        <v>704</v>
      </c>
      <c r="G231" s="236" t="str">
        <f>VLOOKUP(F231,RNR!$A$1:$B$25,2)</f>
        <v>Øre Vilt</v>
      </c>
      <c r="H231" s="28" t="str">
        <f>+IF(I231=0,"",'Ark1'!Q1930)</f>
        <v/>
      </c>
      <c r="I231" s="339">
        <f>+'Ark1'!R1930</f>
        <v>0</v>
      </c>
      <c r="J231" s="29" t="str">
        <f>+IF(I231=0,"",'Ark1'!AG1930)</f>
        <v/>
      </c>
      <c r="L231" s="29" t="str">
        <f>+IF(I231=0,"",'Ark1'!AH1930)</f>
        <v/>
      </c>
      <c r="M231" s="95"/>
      <c r="N231" s="504">
        <f>+'Ark1'!AI1930</f>
        <v>0</v>
      </c>
      <c r="O231" s="234"/>
      <c r="P231" s="32" t="str">
        <f>+IF(I231=0,"",'Ark1'!U1930)</f>
        <v/>
      </c>
      <c r="Q231" s="95"/>
      <c r="R231" s="264" t="str">
        <f>+IF(N231=0,"",'Ark1'!AJ1930)</f>
        <v/>
      </c>
      <c r="S231" s="95"/>
      <c r="T231" s="264" t="str">
        <f>+IF(N231=0,"",'Ark1'!AK1930)</f>
        <v/>
      </c>
      <c r="U231" s="95"/>
      <c r="V231" s="27" t="str">
        <f>+IF(I231=0,"",'Ark1'!T1930)</f>
        <v/>
      </c>
      <c r="W231" s="95"/>
      <c r="X231" s="34" t="str">
        <f>+IF(I231=0,"",'Ark1'!W1930)</f>
        <v/>
      </c>
      <c r="Y231" s="34" t="str">
        <f>+IF(I231=0,"",'Ark1'!X1930)</f>
        <v/>
      </c>
      <c r="Z231" s="34" t="str">
        <f>+IF(I231=0,"",'Ark1'!Y1930)</f>
        <v/>
      </c>
      <c r="AA231" s="34" t="str">
        <f>+IF(I231=0,"",'Ark1'!Z1930)</f>
        <v/>
      </c>
      <c r="AB231" s="29" t="str">
        <f>+IF(I231=0,"",'Ark1'!AA1930)</f>
        <v/>
      </c>
      <c r="AC231" s="27" t="str">
        <f>+IF(I231=0,"",'Ark1'!AC1930)</f>
        <v/>
      </c>
      <c r="AD231" s="34" t="str">
        <f>+IF(I231=0,"",'Ark1'!AE1930)</f>
        <v/>
      </c>
      <c r="AE231" s="29" t="str">
        <f t="shared" si="35"/>
        <v/>
      </c>
      <c r="AF231" s="29" t="str">
        <f t="shared" si="36"/>
        <v/>
      </c>
      <c r="AG231" s="216"/>
      <c r="AH231" s="219"/>
      <c r="AJ231" s="29"/>
      <c r="AK231" s="27"/>
      <c r="AL231" s="220"/>
      <c r="AM231" s="28"/>
      <c r="AQ231" s="28"/>
    </row>
    <row r="232" spans="1:61" ht="15.6">
      <c r="A232" s="216"/>
      <c r="B232" s="287">
        <f>+'Ark1'!C1931</f>
        <v>2024</v>
      </c>
      <c r="C232" s="28">
        <f>+'Ark1'!L1931</f>
        <v>8</v>
      </c>
      <c r="D232" s="236" t="str">
        <f>VLOOKUP(C232,Klasse!$C$11:$D$27,2)</f>
        <v>R</v>
      </c>
      <c r="E232" s="28">
        <f>+'Ark1'!H1931</f>
        <v>1</v>
      </c>
      <c r="F232" s="28">
        <f>+'Ark1'!J1931</f>
        <v>802</v>
      </c>
      <c r="G232" s="236" t="str">
        <f>VLOOKUP(F232,RNR!$A$1:$B$25,2)</f>
        <v>Karasjok</v>
      </c>
      <c r="H232" s="28">
        <f>+IF(I232=0,"",'Ark1'!Q1931)</f>
        <v>43</v>
      </c>
      <c r="I232" s="339">
        <f>+'Ark1'!R1931</f>
        <v>119</v>
      </c>
      <c r="J232" s="29">
        <f>+IF(I232=0,"",'Ark1'!AG1931)</f>
        <v>23.65504706539652</v>
      </c>
      <c r="L232" s="29">
        <f>+IF(I232=0,"",'Ark1'!AH1931)</f>
        <v>4.201680672268906</v>
      </c>
      <c r="M232" s="95"/>
      <c r="N232" s="504">
        <f>+'Ark1'!AI1931</f>
        <v>119</v>
      </c>
      <c r="O232" s="234"/>
      <c r="P232" s="32">
        <f>+IF(I232=0,"",'Ark1'!U1931)</f>
        <v>28.10756302521008</v>
      </c>
      <c r="Q232" s="95"/>
      <c r="R232" s="264">
        <f>+IF(N232=0,"",'Ark1'!AJ1931)</f>
        <v>111.04705882352935</v>
      </c>
      <c r="S232" s="95"/>
      <c r="T232" s="264">
        <f>+IF(N232=0,"",'Ark1'!AK1931)</f>
        <v>20.446267699513353</v>
      </c>
      <c r="U232" s="95"/>
      <c r="V232" s="27">
        <f>+IF(I232=0,"",'Ark1'!T1931)</f>
        <v>6.8067226890756301</v>
      </c>
      <c r="W232" s="95"/>
      <c r="X232" s="34">
        <f>+IF(I232=0,"",'Ark1'!W1931)</f>
        <v>16.80672268907562</v>
      </c>
      <c r="Y232" s="34">
        <f>+IF(I232=0,"",'Ark1'!X1931)</f>
        <v>100</v>
      </c>
      <c r="Z232" s="34">
        <f>+IF(I232=0,"",'Ark1'!Y1931)</f>
        <v>84.87394957983193</v>
      </c>
      <c r="AA232" s="34">
        <f>+IF(I232=0,"",'Ark1'!Z1931)</f>
        <v>4.7080685198077106</v>
      </c>
      <c r="AB232" s="29">
        <f>+IF(I232=0,"",'Ark1'!AA1931)</f>
        <v>0</v>
      </c>
      <c r="AC232" s="27">
        <f>+IF(I232=0,"",'Ark1'!AC1931)</f>
        <v>0</v>
      </c>
      <c r="AD232" s="34">
        <f>+IF(I232=0,"",'Ark1'!AE1931)</f>
        <v>0</v>
      </c>
      <c r="AE232" s="29">
        <f t="shared" si="35"/>
        <v>3.51344537815126</v>
      </c>
      <c r="AF232" s="29">
        <f t="shared" si="36"/>
        <v>2.7674418604651163</v>
      </c>
      <c r="AG232" s="216"/>
      <c r="AH232" s="219"/>
      <c r="AJ232" s="29"/>
      <c r="AK232" s="27"/>
      <c r="AL232" s="220"/>
      <c r="AM232" s="28"/>
      <c r="AQ232" s="28"/>
    </row>
    <row r="233" spans="1:61" ht="19.8">
      <c r="A233" s="216"/>
      <c r="B233" s="216"/>
      <c r="C233" s="216"/>
      <c r="D233" s="216"/>
      <c r="E233" s="216"/>
      <c r="F233" s="216"/>
      <c r="G233" s="534"/>
      <c r="H233" s="216"/>
      <c r="I233" s="349"/>
      <c r="J233" s="217"/>
      <c r="K233" s="217"/>
      <c r="L233" s="217"/>
      <c r="M233" s="95"/>
      <c r="N233" s="95"/>
      <c r="O233" s="95"/>
      <c r="P233" s="95"/>
      <c r="Q233" s="95"/>
      <c r="R233" s="95"/>
      <c r="S233" s="95"/>
      <c r="T233" s="95"/>
      <c r="U233" s="95"/>
      <c r="V233" s="95"/>
      <c r="W233" s="95"/>
      <c r="X233" s="95"/>
      <c r="Y233" s="218"/>
      <c r="Z233" s="218"/>
      <c r="AA233" s="218"/>
      <c r="AB233" s="218"/>
      <c r="AC233" s="216"/>
      <c r="AD233" s="218"/>
      <c r="AE233" s="218"/>
      <c r="AF233" s="218"/>
      <c r="AG233" s="216"/>
      <c r="AH233" s="219"/>
      <c r="AJ233" s="29"/>
      <c r="AK233" s="27"/>
      <c r="AL233" s="220"/>
      <c r="AM233" s="28"/>
      <c r="AQ233" s="28"/>
      <c r="BI233" s="232"/>
    </row>
    <row r="234" spans="1:61" ht="24.6">
      <c r="A234" s="216"/>
      <c r="B234" s="216"/>
      <c r="C234" s="309" t="str">
        <f>+D240</f>
        <v>R+</v>
      </c>
      <c r="D234" s="216"/>
      <c r="E234" s="216"/>
      <c r="F234" s="216"/>
      <c r="G234" s="534"/>
      <c r="H234" s="216"/>
      <c r="I234" s="544">
        <f>SUM(I240:I267)</f>
        <v>8207</v>
      </c>
      <c r="J234" s="217"/>
      <c r="K234" s="260"/>
      <c r="L234" s="260"/>
      <c r="M234" s="95"/>
      <c r="N234" s="544">
        <f>SUM(N240:N267)</f>
        <v>7941</v>
      </c>
      <c r="O234" s="95"/>
      <c r="P234" s="95"/>
      <c r="Q234" s="95"/>
      <c r="R234" s="95"/>
      <c r="S234" s="95"/>
      <c r="T234" s="95"/>
      <c r="U234" s="95"/>
      <c r="V234" s="95"/>
      <c r="W234" s="95"/>
      <c r="X234" s="95"/>
      <c r="Y234" s="218"/>
      <c r="Z234" s="218"/>
      <c r="AA234" s="218"/>
      <c r="AB234" s="218"/>
      <c r="AC234" s="216"/>
      <c r="AD234" s="218"/>
      <c r="AE234" s="218"/>
      <c r="AF234" s="218"/>
      <c r="AG234" s="216"/>
      <c r="AH234" s="219"/>
      <c r="AJ234" s="29"/>
      <c r="AK234" s="27"/>
      <c r="AL234" s="220"/>
      <c r="AM234" s="28"/>
      <c r="AQ234" s="28"/>
      <c r="BI234" s="232"/>
    </row>
    <row r="235" spans="1:61" ht="19.8">
      <c r="A235" s="216"/>
      <c r="B235" s="216"/>
      <c r="C235" s="216"/>
      <c r="D235" s="216"/>
      <c r="E235" s="216"/>
      <c r="F235" s="216"/>
      <c r="G235" s="234"/>
      <c r="H235" s="234"/>
      <c r="I235" s="349"/>
      <c r="J235" s="217"/>
      <c r="K235" s="217"/>
      <c r="L235" s="217"/>
      <c r="M235" s="95"/>
      <c r="N235" s="95"/>
      <c r="O235" s="95"/>
      <c r="P235" s="95"/>
      <c r="Q235" s="95"/>
      <c r="R235" s="95"/>
      <c r="S235" s="95"/>
      <c r="T235" s="95"/>
      <c r="U235" s="95"/>
      <c r="V235" s="95"/>
      <c r="W235" s="95"/>
      <c r="X235" s="95"/>
      <c r="Y235" s="218"/>
      <c r="Z235" s="218"/>
      <c r="AA235" s="218"/>
      <c r="AB235" s="235"/>
      <c r="AC235" s="216"/>
      <c r="AD235" s="235"/>
      <c r="AE235" s="235"/>
      <c r="AF235" s="233"/>
      <c r="AG235" s="216"/>
      <c r="AH235" s="219"/>
      <c r="AJ235" s="29"/>
      <c r="AK235" s="27"/>
      <c r="AL235" s="220"/>
      <c r="AM235" s="28"/>
      <c r="AQ235" s="28"/>
      <c r="BI235" s="232"/>
    </row>
    <row r="236" spans="1:61" ht="15.6">
      <c r="A236" s="216"/>
      <c r="B236" s="287">
        <f>+'Ark1'!C1932</f>
        <v>2024</v>
      </c>
      <c r="C236" s="236">
        <f>+'Ark1'!L1932</f>
        <v>9</v>
      </c>
      <c r="D236" s="236" t="str">
        <f>VLOOKUP(C236,Klasse!$C$11:$D$27,2)</f>
        <v>R+</v>
      </c>
      <c r="E236" s="236">
        <f>+'Ark1'!H1932</f>
        <v>1</v>
      </c>
      <c r="F236" s="236">
        <f>+'Ark1'!J1932</f>
        <v>103</v>
      </c>
      <c r="G236" s="236" t="str">
        <f>VLOOKUP(F236,RNR!$A$1:$B$25,2)</f>
        <v>Rudshøgda</v>
      </c>
      <c r="H236" s="236">
        <f>+IF(I236=0,"",'Ark1'!Q1932)</f>
        <v>2</v>
      </c>
      <c r="I236" s="353">
        <f>+'Ark1'!R1932</f>
        <v>4</v>
      </c>
      <c r="J236" s="237">
        <f>+IF(I236=0,"",'Ark1'!AG1932)</f>
        <v>16.869728209934401</v>
      </c>
      <c r="K236" s="237"/>
      <c r="L236" s="237">
        <f>+IF(I236=0,"",'Ark1'!AH1932)</f>
        <v>0</v>
      </c>
      <c r="M236" s="95"/>
      <c r="N236" s="504">
        <f>+'Ark1'!AI1932</f>
        <v>4</v>
      </c>
      <c r="O236" s="234"/>
      <c r="P236" s="32">
        <f>+IF(I236=0,"",'Ark1'!U1932)</f>
        <v>36</v>
      </c>
      <c r="Q236" s="95"/>
      <c r="R236" s="264">
        <f>+IF(N236=0,"",'Ark1'!AJ1932)</f>
        <v>117.25</v>
      </c>
      <c r="S236" s="95"/>
      <c r="T236" s="264">
        <f>+IF(N236=0,"",'Ark1'!AK1932)</f>
        <v>22.207353679134751</v>
      </c>
      <c r="U236" s="95"/>
      <c r="V236" s="238">
        <f>+IF(I236=0,"",'Ark1'!T1932)</f>
        <v>7.75</v>
      </c>
      <c r="W236" s="95"/>
      <c r="X236" s="239">
        <f>+IF(I236=0,"",'Ark1'!W1932)</f>
        <v>0</v>
      </c>
      <c r="Y236" s="239">
        <f>+IF(I236=0,"",'Ark1'!X1932)</f>
        <v>100</v>
      </c>
      <c r="Z236" s="239">
        <f>+IF(I236=0,"",'Ark1'!Y1932)</f>
        <v>100</v>
      </c>
      <c r="AA236" s="239">
        <f>+IF(I236=0,"",'Ark1'!Z1932)</f>
        <v>4.5431266766402301</v>
      </c>
      <c r="AB236" s="237">
        <f>+IF(I236=0,"",'Ark1'!AA1932)</f>
        <v>0</v>
      </c>
      <c r="AC236" s="238">
        <f>+IF(I236=0,"",'Ark1'!AC1932)</f>
        <v>0</v>
      </c>
      <c r="AD236" s="239">
        <f>+IF(I236=0,"",'Ark1'!AE1932)</f>
        <v>0</v>
      </c>
      <c r="AE236" s="237">
        <f t="shared" ref="AE236:AE239" si="37">IF(I236=0,"",P236/C236)</f>
        <v>4</v>
      </c>
      <c r="AF236" s="237">
        <f t="shared" ref="AF236:AF239" si="38">IF(I236=0,"",I236/H236)</f>
        <v>2</v>
      </c>
      <c r="AG236" s="216"/>
      <c r="AH236" s="219"/>
      <c r="AJ236" s="29"/>
      <c r="AK236" s="27"/>
      <c r="AL236" s="220"/>
      <c r="AM236" s="28"/>
      <c r="AQ236" s="28"/>
    </row>
    <row r="237" spans="1:61" ht="15.6">
      <c r="A237" s="216"/>
      <c r="B237" s="287">
        <f>+'Ark1'!C1933</f>
        <v>2024</v>
      </c>
      <c r="C237" s="236">
        <f>+'Ark1'!L1933</f>
        <v>9</v>
      </c>
      <c r="D237" s="236" t="str">
        <f>VLOOKUP(C237,Klasse!$C$11:$D$27,2)</f>
        <v>R+</v>
      </c>
      <c r="E237" s="236">
        <f>+'Ark1'!H1933</f>
        <v>2</v>
      </c>
      <c r="F237" s="236">
        <f>+'Ark1'!J1933</f>
        <v>106</v>
      </c>
      <c r="G237" s="236" t="str">
        <f>VLOOKUP(F237,RNR!$A$1:$B$25,2)</f>
        <v>Furuseth</v>
      </c>
      <c r="H237" s="236">
        <f>+IF(I237=0,"",'Ark1'!Q1933)</f>
        <v>132</v>
      </c>
      <c r="I237" s="353">
        <f>+'Ark1'!R1933</f>
        <v>270</v>
      </c>
      <c r="J237" s="237">
        <f>+IF(I237=0,"",'Ark1'!AG1933)</f>
        <v>19.125746024226988</v>
      </c>
      <c r="K237" s="237"/>
      <c r="L237" s="237">
        <f>+IF(I237=0,"",'Ark1'!AH1933)</f>
        <v>0.37037037037037041</v>
      </c>
      <c r="M237" s="95"/>
      <c r="N237" s="504">
        <f>+'Ark1'!AI1933</f>
        <v>267</v>
      </c>
      <c r="O237" s="234"/>
      <c r="P237" s="32">
        <f>+IF(I237=0,"",'Ark1'!U1933)</f>
        <v>33.197407407407411</v>
      </c>
      <c r="Q237" s="95"/>
      <c r="R237" s="264">
        <f>+IF(N237=0,"",'Ark1'!AJ1933)</f>
        <v>112.27565543071164</v>
      </c>
      <c r="S237" s="95"/>
      <c r="T237" s="264">
        <f>+IF(N237=0,"",'Ark1'!AK1933)</f>
        <v>23.331079181713314</v>
      </c>
      <c r="U237" s="95"/>
      <c r="V237" s="238">
        <f>+IF(I237=0,"",'Ark1'!T1933)</f>
        <v>7.5518518518518531</v>
      </c>
      <c r="W237" s="95"/>
      <c r="X237" s="239">
        <f>+IF(I237=0,"",'Ark1'!W1933)</f>
        <v>20.740740740740744</v>
      </c>
      <c r="Y237" s="239">
        <f>+IF(I237=0,"",'Ark1'!X1933)</f>
        <v>100</v>
      </c>
      <c r="Z237" s="239">
        <f>+IF(I237=0,"",'Ark1'!Y1933)</f>
        <v>96.296296296296291</v>
      </c>
      <c r="AA237" s="239">
        <f>+IF(I237=0,"",'Ark1'!Z1933)</f>
        <v>4.7868369612175679</v>
      </c>
      <c r="AB237" s="237">
        <f>+IF(I237=0,"",'Ark1'!AA1933)</f>
        <v>0</v>
      </c>
      <c r="AC237" s="238">
        <f>+IF(I237=0,"",'Ark1'!AC1933)</f>
        <v>0</v>
      </c>
      <c r="AD237" s="239">
        <f>+IF(I237=0,"",'Ark1'!AE1933)</f>
        <v>0</v>
      </c>
      <c r="AE237" s="237">
        <f t="shared" si="37"/>
        <v>3.688600823045268</v>
      </c>
      <c r="AF237" s="237">
        <f t="shared" si="38"/>
        <v>2.0454545454545454</v>
      </c>
      <c r="AG237" s="216"/>
      <c r="AH237" s="219"/>
      <c r="AJ237" s="29"/>
      <c r="AK237" s="27"/>
      <c r="AL237" s="220"/>
      <c r="AM237" s="28"/>
      <c r="AQ237" s="28"/>
    </row>
    <row r="238" spans="1:61" ht="15.6">
      <c r="A238" s="216"/>
      <c r="B238" s="287">
        <f>+'Ark1'!C1934</f>
        <v>2024</v>
      </c>
      <c r="C238" s="236">
        <f>+'Ark1'!L1934</f>
        <v>9</v>
      </c>
      <c r="D238" s="236" t="str">
        <f>VLOOKUP(C238,Klasse!$C$11:$D$27,2)</f>
        <v>R+</v>
      </c>
      <c r="E238" s="236">
        <f>+'Ark1'!H1934</f>
        <v>1</v>
      </c>
      <c r="F238" s="236">
        <f>+'Ark1'!J1934</f>
        <v>110</v>
      </c>
      <c r="G238" s="236" t="str">
        <f>VLOOKUP(F238,RNR!$A$1:$B$25,2)</f>
        <v>Gol</v>
      </c>
      <c r="H238" s="236">
        <f>+IF(I238=0,"",'Ark1'!Q1934)</f>
        <v>434</v>
      </c>
      <c r="I238" s="353">
        <f>+'Ark1'!R1934</f>
        <v>867</v>
      </c>
      <c r="J238" s="237">
        <f>+IF(I238=0,"",'Ark1'!AG1934)</f>
        <v>19.108662515205836</v>
      </c>
      <c r="K238" s="237"/>
      <c r="L238" s="237">
        <f>+IF(I238=0,"",'Ark1'!AH1934)</f>
        <v>2.4221453287197225</v>
      </c>
      <c r="M238" s="95"/>
      <c r="N238" s="504">
        <f>+'Ark1'!AI1934</f>
        <v>867</v>
      </c>
      <c r="O238" s="234"/>
      <c r="P238" s="32">
        <f>+IF(I238=0,"",'Ark1'!U1934)</f>
        <v>34.080046136101515</v>
      </c>
      <c r="Q238" s="95"/>
      <c r="R238" s="264">
        <f>+IF(N238=0,"",'Ark1'!AJ1934)</f>
        <v>113.1607843137256</v>
      </c>
      <c r="S238" s="95"/>
      <c r="T238" s="264">
        <f>+IF(N238=0,"",'Ark1'!AK1934)</f>
        <v>23.409693725611042</v>
      </c>
      <c r="U238" s="95"/>
      <c r="V238" s="238">
        <f>+IF(I238=0,"",'Ark1'!T1934)</f>
        <v>7.1441753171856996</v>
      </c>
      <c r="W238" s="95"/>
      <c r="X238" s="239">
        <f>+IF(I238=0,"",'Ark1'!W1934)</f>
        <v>14.648212226066899</v>
      </c>
      <c r="Y238" s="239">
        <f>+IF(I238=0,"",'Ark1'!X1934)</f>
        <v>100</v>
      </c>
      <c r="Z238" s="239">
        <f>+IF(I238=0,"",'Ark1'!Y1934)</f>
        <v>98.269896193771643</v>
      </c>
      <c r="AA238" s="239">
        <f>+IF(I238=0,"",'Ark1'!Z1934)</f>
        <v>4.5407783019279311</v>
      </c>
      <c r="AB238" s="237">
        <f>+IF(I238=0,"",'Ark1'!AA1934)</f>
        <v>0</v>
      </c>
      <c r="AC238" s="238">
        <f>+IF(I238=0,"",'Ark1'!AC1934)</f>
        <v>0</v>
      </c>
      <c r="AD238" s="239">
        <f>+IF(I238=0,"",'Ark1'!AE1934)</f>
        <v>0</v>
      </c>
      <c r="AE238" s="237">
        <f t="shared" si="37"/>
        <v>3.7866717929001683</v>
      </c>
      <c r="AF238" s="237">
        <f t="shared" si="38"/>
        <v>1.9976958525345623</v>
      </c>
      <c r="AG238" s="216"/>
      <c r="AH238" s="219"/>
      <c r="AJ238" s="29"/>
      <c r="AK238" s="27"/>
      <c r="AL238" s="220"/>
      <c r="AM238" s="28"/>
      <c r="AQ238" s="28"/>
    </row>
    <row r="239" spans="1:61" ht="15.6">
      <c r="A239" s="216"/>
      <c r="B239" s="287">
        <f>+'Ark1'!C1935</f>
        <v>2024</v>
      </c>
      <c r="C239" s="236">
        <f>+'Ark1'!L1935</f>
        <v>9</v>
      </c>
      <c r="D239" s="236" t="str">
        <f>VLOOKUP(C239,Klasse!$C$11:$D$27,2)</f>
        <v>R+</v>
      </c>
      <c r="E239" s="236">
        <f>+'Ark1'!H1935</f>
        <v>1</v>
      </c>
      <c r="F239" s="236">
        <f>+'Ark1'!J1935</f>
        <v>111</v>
      </c>
      <c r="G239" s="236" t="str">
        <f>VLOOKUP(F239,RNR!$A$1:$B$25,2)</f>
        <v>Forus</v>
      </c>
      <c r="H239" s="236">
        <f>+IF(I239=0,"",'Ark1'!Q1935)</f>
        <v>421</v>
      </c>
      <c r="I239" s="353">
        <f>+'Ark1'!R1935</f>
        <v>733</v>
      </c>
      <c r="J239" s="237">
        <f>+IF(I239=0,"",'Ark1'!AG1935)</f>
        <v>22.003206713958832</v>
      </c>
      <c r="K239" s="237"/>
      <c r="L239" s="237">
        <f>+IF(I239=0,"",'Ark1'!AH1935)</f>
        <v>0.40927694406548432</v>
      </c>
      <c r="M239" s="95"/>
      <c r="N239" s="504">
        <f>+'Ark1'!AI1935</f>
        <v>728</v>
      </c>
      <c r="O239" s="234"/>
      <c r="P239" s="32">
        <f>+IF(I239=0,"",'Ark1'!U1935)</f>
        <v>34.279945429740792</v>
      </c>
      <c r="Q239" s="95"/>
      <c r="R239" s="264">
        <f>+IF(N239=0,"",'Ark1'!AJ1935)</f>
        <v>112.82293956043959</v>
      </c>
      <c r="S239" s="95"/>
      <c r="T239" s="264">
        <f>+IF(N239=0,"",'Ark1'!AK1935)</f>
        <v>23.761875374580839</v>
      </c>
      <c r="U239" s="95"/>
      <c r="V239" s="238">
        <f>+IF(I239=0,"",'Ark1'!T1935)</f>
        <v>7.0695770804911309</v>
      </c>
      <c r="W239" s="95"/>
      <c r="X239" s="239">
        <f>+IF(I239=0,"",'Ark1'!W1935)</f>
        <v>18.144611186903138</v>
      </c>
      <c r="Y239" s="239">
        <f>+IF(I239=0,"",'Ark1'!X1935)</f>
        <v>100</v>
      </c>
      <c r="Z239" s="239">
        <f>+IF(I239=0,"",'Ark1'!Y1935)</f>
        <v>98.635743519781727</v>
      </c>
      <c r="AA239" s="239">
        <f>+IF(I239=0,"",'Ark1'!Z1935)</f>
        <v>4.8333927138840034</v>
      </c>
      <c r="AB239" s="237">
        <f>+IF(I239=0,"",'Ark1'!AA1935)</f>
        <v>0</v>
      </c>
      <c r="AC239" s="238">
        <f>+IF(I239=0,"",'Ark1'!AC1935)</f>
        <v>0</v>
      </c>
      <c r="AD239" s="239">
        <f>+IF(I239=0,"",'Ark1'!AE1935)</f>
        <v>0</v>
      </c>
      <c r="AE239" s="237">
        <f t="shared" si="37"/>
        <v>3.8088828255267546</v>
      </c>
      <c r="AF239" s="237">
        <f t="shared" si="38"/>
        <v>1.7410926365795725</v>
      </c>
      <c r="AG239" s="216"/>
      <c r="AH239" s="219"/>
      <c r="AJ239" s="29"/>
      <c r="AK239" s="27"/>
      <c r="AL239" s="220"/>
      <c r="AM239" s="28"/>
      <c r="AQ239" s="28"/>
    </row>
    <row r="240" spans="1:61" ht="15.6">
      <c r="A240" s="216"/>
      <c r="B240" s="287">
        <f>+'Ark1'!C1936</f>
        <v>2024</v>
      </c>
      <c r="C240" s="236">
        <f>+'Ark1'!L1936</f>
        <v>9</v>
      </c>
      <c r="D240" s="236" t="str">
        <f>VLOOKUP(C240,Klasse!$C$11:$D$27,2)</f>
        <v>R+</v>
      </c>
      <c r="E240" s="236">
        <f>+'Ark1'!H1936</f>
        <v>1</v>
      </c>
      <c r="F240" s="236">
        <f>+'Ark1'!J1936</f>
        <v>116</v>
      </c>
      <c r="G240" s="236" t="str">
        <f>VLOOKUP(F240,RNR!$A$1:$B$25,2)</f>
        <v>Sandeid</v>
      </c>
      <c r="H240" s="236">
        <f>+IF(I240=0,"",'Ark1'!Q1936)</f>
        <v>284</v>
      </c>
      <c r="I240" s="353">
        <f>+'Ark1'!R1936</f>
        <v>460</v>
      </c>
      <c r="J240" s="237">
        <f>+IF(I240=0,"",'Ark1'!AG1936)</f>
        <v>19.673631861265253</v>
      </c>
      <c r="K240" s="237"/>
      <c r="L240" s="237">
        <f>+IF(I240=0,"",'Ark1'!AH1936)</f>
        <v>0.21739130434782608</v>
      </c>
      <c r="M240" s="95"/>
      <c r="N240" s="504">
        <f>+'Ark1'!AI1936</f>
        <v>394</v>
      </c>
      <c r="O240" s="234"/>
      <c r="P240" s="32">
        <f>+IF(I240=0,"",'Ark1'!U1936)</f>
        <v>33.264347826086954</v>
      </c>
      <c r="Q240" s="95"/>
      <c r="R240" s="264">
        <f>+IF(N240=0,"",'Ark1'!AJ1936)</f>
        <v>111.57690355329952</v>
      </c>
      <c r="S240" s="95"/>
      <c r="T240" s="264">
        <f>+IF(N240=0,"",'Ark1'!AK1936)</f>
        <v>23.4520076552155</v>
      </c>
      <c r="U240" s="95"/>
      <c r="V240" s="238">
        <f>+IF(I240=0,"",'Ark1'!T1936)</f>
        <v>7.2282608695652177</v>
      </c>
      <c r="W240" s="95"/>
      <c r="X240" s="239">
        <f>+IF(I240=0,"",'Ark1'!W1936)</f>
        <v>21.521739130434781</v>
      </c>
      <c r="Y240" s="239">
        <f>+IF(I240=0,"",'Ark1'!X1936)</f>
        <v>100</v>
      </c>
      <c r="Z240" s="239">
        <f>+IF(I240=0,"",'Ark1'!Y1936)</f>
        <v>97.608695652173907</v>
      </c>
      <c r="AA240" s="239">
        <f>+IF(I240=0,"",'Ark1'!Z1936)</f>
        <v>5.1921754057653207</v>
      </c>
      <c r="AB240" s="237">
        <f>+IF(I240=0,"",'Ark1'!AA1936)</f>
        <v>0</v>
      </c>
      <c r="AC240" s="238">
        <f>+IF(I240=0,"",'Ark1'!AC1936)</f>
        <v>0</v>
      </c>
      <c r="AD240" s="239">
        <f>+IF(I240=0,"",'Ark1'!AE1936)</f>
        <v>0</v>
      </c>
      <c r="AE240" s="237">
        <f t="shared" ref="AE240:AE260" si="39">IF(I240=0,"",P240/C240)</f>
        <v>3.6960386473429949</v>
      </c>
      <c r="AF240" s="237">
        <f t="shared" ref="AF240" si="40">IF(I240=0,"",I240/H240)</f>
        <v>1.619718309859155</v>
      </c>
      <c r="AG240" s="216"/>
      <c r="AH240" s="219"/>
      <c r="AJ240" s="29"/>
      <c r="AK240" s="27"/>
      <c r="AL240" s="219"/>
      <c r="AM240" s="28"/>
      <c r="AQ240" s="28"/>
    </row>
    <row r="241" spans="1:43" ht="15.6">
      <c r="A241" s="216"/>
      <c r="B241" s="287">
        <f>+'Ark1'!C1937</f>
        <v>2024</v>
      </c>
      <c r="C241" s="236">
        <f>+'Ark1'!L1937</f>
        <v>9</v>
      </c>
      <c r="D241" s="236" t="str">
        <f>VLOOKUP(C241,Klasse!$C$11:$D$27,2)</f>
        <v>R+</v>
      </c>
      <c r="E241" s="236">
        <f>+'Ark1'!H1937</f>
        <v>2</v>
      </c>
      <c r="F241" s="236">
        <f>+'Ark1'!J1937</f>
        <v>117</v>
      </c>
      <c r="G241" s="236" t="str">
        <f>VLOOKUP(F241,RNR!$A$1:$B$25,2)</f>
        <v>Jæren</v>
      </c>
      <c r="H241" s="236">
        <f>+IF(I241=0,"",'Ark1'!Q1937)</f>
        <v>170</v>
      </c>
      <c r="I241" s="353">
        <f>+'Ark1'!R1937</f>
        <v>293</v>
      </c>
      <c r="J241" s="237">
        <f>+IF(I241=0,"",'Ark1'!AG1937)</f>
        <v>17.320768429806346</v>
      </c>
      <c r="K241" s="237"/>
      <c r="L241" s="237">
        <f>+IF(I241=0,"",'Ark1'!AH1937)</f>
        <v>0.68259385665529004</v>
      </c>
      <c r="M241" s="95"/>
      <c r="N241" s="504">
        <f>+'Ark1'!AI1937</f>
        <v>293</v>
      </c>
      <c r="O241" s="234"/>
      <c r="P241" s="32">
        <f>+IF(I241=0,"",'Ark1'!U1937)</f>
        <v>33.836860068259398</v>
      </c>
      <c r="Q241" s="95"/>
      <c r="R241" s="264">
        <f>+IF(N241=0,"",'Ark1'!AJ1937)</f>
        <v>113.37781569965863</v>
      </c>
      <c r="S241" s="95"/>
      <c r="T241" s="264">
        <f>+IF(N241=0,"",'Ark1'!AK1937)</f>
        <v>23.033385703621505</v>
      </c>
      <c r="U241" s="95"/>
      <c r="V241" s="238">
        <f>+IF(I241=0,"",'Ark1'!T1937)</f>
        <v>8.1160409556313979</v>
      </c>
      <c r="W241" s="95"/>
      <c r="X241" s="239">
        <f>+IF(I241=0,"",'Ark1'!W1937)</f>
        <v>40.273037542662117</v>
      </c>
      <c r="Y241" s="239">
        <f>+IF(I241=0,"",'Ark1'!X1937)</f>
        <v>100</v>
      </c>
      <c r="Z241" s="239">
        <f>+IF(I241=0,"",'Ark1'!Y1937)</f>
        <v>98.634812286689439</v>
      </c>
      <c r="AA241" s="239">
        <f>+IF(I241=0,"",'Ark1'!Z1937)</f>
        <v>5.01328675279425</v>
      </c>
      <c r="AB241" s="237">
        <f>+IF(I241=0,"",'Ark1'!AA1937)</f>
        <v>0</v>
      </c>
      <c r="AC241" s="238">
        <f>+IF(I241=0,"",'Ark1'!AC1937)</f>
        <v>0</v>
      </c>
      <c r="AD241" s="239">
        <f>+IF(I241=0,"",'Ark1'!AE1937)</f>
        <v>0</v>
      </c>
      <c r="AE241" s="237">
        <f t="shared" si="39"/>
        <v>3.7596511186954888</v>
      </c>
      <c r="AF241" s="237">
        <f t="shared" ref="AF241:AF260" si="41">IF(I241=0,"",I241/H241)</f>
        <v>1.723529411764706</v>
      </c>
      <c r="AG241" s="216"/>
      <c r="AH241" s="219"/>
      <c r="AJ241" s="29"/>
      <c r="AK241" s="27"/>
      <c r="AL241" s="220"/>
      <c r="AM241" s="28"/>
      <c r="AQ241" s="28"/>
    </row>
    <row r="242" spans="1:43" ht="15.6">
      <c r="A242" s="216"/>
      <c r="B242" s="287">
        <f>+'Ark1'!C1938</f>
        <v>2024</v>
      </c>
      <c r="C242" s="236">
        <f>+'Ark1'!L1938</f>
        <v>9</v>
      </c>
      <c r="D242" s="236" t="str">
        <f>VLOOKUP(C242,Klasse!$C$11:$D$27,2)</f>
        <v>R+</v>
      </c>
      <c r="E242" s="236">
        <f>+'Ark1'!H1938</f>
        <v>1</v>
      </c>
      <c r="F242" s="236">
        <f>+'Ark1'!J1938</f>
        <v>134</v>
      </c>
      <c r="G242" s="236" t="str">
        <f>VLOOKUP(F242,RNR!$A$1:$B$25,2)</f>
        <v>Førde</v>
      </c>
      <c r="H242" s="236">
        <f>+IF(I242=0,"",'Ark1'!Q1938)</f>
        <v>460</v>
      </c>
      <c r="I242" s="353">
        <f>+'Ark1'!R1938</f>
        <v>792</v>
      </c>
      <c r="J242" s="237">
        <f>+IF(I242=0,"",'Ark1'!AG1938)</f>
        <v>19.764915107795805</v>
      </c>
      <c r="K242" s="237"/>
      <c r="L242" s="237">
        <f>+IF(I242=0,"",'Ark1'!AH1938)</f>
        <v>1.3888888888888891</v>
      </c>
      <c r="M242" s="95"/>
      <c r="N242" s="504">
        <f>+'Ark1'!AI1938</f>
        <v>788</v>
      </c>
      <c r="O242" s="234"/>
      <c r="P242" s="32">
        <f>+IF(I242=0,"",'Ark1'!U1938)</f>
        <v>31.685479797979784</v>
      </c>
      <c r="Q242" s="95"/>
      <c r="R242" s="264">
        <f>+IF(N242=0,"",'Ark1'!AJ1938)</f>
        <v>110.13197969543153</v>
      </c>
      <c r="S242" s="95"/>
      <c r="T242" s="264">
        <f>+IF(N242=0,"",'Ark1'!AK1938)</f>
        <v>23.597241134527103</v>
      </c>
      <c r="U242" s="95"/>
      <c r="V242" s="238">
        <f>+IF(I242=0,"",'Ark1'!T1938)</f>
        <v>7.1515151515151505</v>
      </c>
      <c r="W242" s="95"/>
      <c r="X242" s="239">
        <f>+IF(I242=0,"",'Ark1'!W1938)</f>
        <v>15.27777777777778</v>
      </c>
      <c r="Y242" s="239">
        <f>+IF(I242=0,"",'Ark1'!X1938)</f>
        <v>100</v>
      </c>
      <c r="Z242" s="239">
        <f>+IF(I242=0,"",'Ark1'!Y1938)</f>
        <v>96.212121212121218</v>
      </c>
      <c r="AA242" s="239">
        <f>+IF(I242=0,"",'Ark1'!Z1938)</f>
        <v>4.6741097323444407</v>
      </c>
      <c r="AB242" s="237">
        <f>+IF(I242=0,"",'Ark1'!AA1938)</f>
        <v>0</v>
      </c>
      <c r="AC242" s="238">
        <f>+IF(I242=0,"",'Ark1'!AC1938)</f>
        <v>0</v>
      </c>
      <c r="AD242" s="239">
        <f>+IF(I242=0,"",'Ark1'!AE1938)</f>
        <v>0</v>
      </c>
      <c r="AE242" s="237">
        <f t="shared" si="39"/>
        <v>3.5206088664421982</v>
      </c>
      <c r="AF242" s="237">
        <f t="shared" si="41"/>
        <v>1.7217391304347827</v>
      </c>
      <c r="AG242" s="216"/>
      <c r="AH242" s="219"/>
      <c r="AJ242" s="29"/>
      <c r="AK242" s="27"/>
      <c r="AL242" s="220"/>
      <c r="AM242" s="28"/>
      <c r="AQ242" s="28"/>
    </row>
    <row r="243" spans="1:43" ht="15.6">
      <c r="A243" s="216"/>
      <c r="B243" s="287">
        <f>+'Ark1'!C1939</f>
        <v>2024</v>
      </c>
      <c r="C243" s="236">
        <f>+'Ark1'!L1939</f>
        <v>9</v>
      </c>
      <c r="D243" s="236" t="str">
        <f>VLOOKUP(C243,Klasse!$C$11:$D$27,2)</f>
        <v>R+</v>
      </c>
      <c r="E243" s="236">
        <f>+'Ark1'!H1939</f>
        <v>2</v>
      </c>
      <c r="F243" s="236">
        <f>+'Ark1'!J1939</f>
        <v>141</v>
      </c>
      <c r="G243" s="236" t="str">
        <f>VLOOKUP(F243,RNR!$A$1:$B$25,2)</f>
        <v>Ølen</v>
      </c>
      <c r="H243" s="236">
        <f>+IF(I243=0,"",'Ark1'!Q1939)</f>
        <v>271</v>
      </c>
      <c r="I243" s="353">
        <f>+'Ark1'!R1939</f>
        <v>433</v>
      </c>
      <c r="J243" s="237">
        <f>+IF(I243=0,"",'Ark1'!AG1939)</f>
        <v>12.74915906196242</v>
      </c>
      <c r="K243" s="237"/>
      <c r="L243" s="237">
        <f>+IF(I243=0,"",'Ark1'!AH1939)</f>
        <v>0.69284064665127021</v>
      </c>
      <c r="M243" s="95"/>
      <c r="N243" s="504">
        <f>+'Ark1'!AI1939</f>
        <v>433</v>
      </c>
      <c r="O243" s="234"/>
      <c r="P243" s="32">
        <f>+IF(I243=0,"",'Ark1'!U1939)</f>
        <v>33.358660508083155</v>
      </c>
      <c r="Q243" s="95"/>
      <c r="R243" s="264">
        <f>+IF(N243=0,"",'Ark1'!AJ1939)</f>
        <v>112.53256351039261</v>
      </c>
      <c r="S243" s="95"/>
      <c r="T243" s="264">
        <f>+IF(N243=0,"",'Ark1'!AK1939)</f>
        <v>23.238570985862815</v>
      </c>
      <c r="U243" s="95"/>
      <c r="V243" s="238">
        <f>+IF(I243=0,"",'Ark1'!T1939)</f>
        <v>7.8244803695150145</v>
      </c>
      <c r="W243" s="95"/>
      <c r="X243" s="239">
        <f>+IF(I243=0,"",'Ark1'!W1939)</f>
        <v>27.944572748267895</v>
      </c>
      <c r="Y243" s="239">
        <f>+IF(I243=0,"",'Ark1'!X1939)</f>
        <v>100</v>
      </c>
      <c r="Z243" s="239">
        <f>+IF(I243=0,"",'Ark1'!Y1939)</f>
        <v>97.228637413394907</v>
      </c>
      <c r="AA243" s="239">
        <f>+IF(I243=0,"",'Ark1'!Z1939)</f>
        <v>5.099501860174855</v>
      </c>
      <c r="AB243" s="237">
        <f>+IF(I243=0,"",'Ark1'!AA1939)</f>
        <v>0</v>
      </c>
      <c r="AC243" s="238">
        <f>+IF(I243=0,"",'Ark1'!AC1939)</f>
        <v>0</v>
      </c>
      <c r="AD243" s="239">
        <f>+IF(I243=0,"",'Ark1'!AE1939)</f>
        <v>0</v>
      </c>
      <c r="AE243" s="237">
        <f t="shared" si="39"/>
        <v>3.7065178342314615</v>
      </c>
      <c r="AF243" s="237">
        <f t="shared" si="41"/>
        <v>1.5977859778597785</v>
      </c>
      <c r="AG243" s="216"/>
      <c r="AH243" s="219"/>
      <c r="AJ243" s="29"/>
      <c r="AK243" s="27"/>
      <c r="AL243" s="220"/>
      <c r="AM243" s="28"/>
      <c r="AQ243" s="28"/>
    </row>
    <row r="244" spans="1:43" ht="15.6">
      <c r="A244" s="216"/>
      <c r="B244" s="287">
        <f>+'Ark1'!C1940</f>
        <v>2024</v>
      </c>
      <c r="C244" s="236">
        <f>+'Ark1'!L1940</f>
        <v>9</v>
      </c>
      <c r="D244" s="236" t="str">
        <f>VLOOKUP(C244,Klasse!$C$11:$D$27,2)</f>
        <v>R+</v>
      </c>
      <c r="E244" s="236">
        <f>+'Ark1'!H1940</f>
        <v>2</v>
      </c>
      <c r="F244" s="236">
        <f>+'Ark1'!J1940</f>
        <v>143</v>
      </c>
      <c r="G244" s="236" t="str">
        <f>VLOOKUP(F244,RNR!$A$1:$B$25,2)</f>
        <v>Nordfjord</v>
      </c>
      <c r="H244" s="236" t="str">
        <f>+IF(I244=0,"",'Ark1'!Q1940)</f>
        <v/>
      </c>
      <c r="I244" s="353">
        <f>+'Ark1'!R1940</f>
        <v>0</v>
      </c>
      <c r="J244" s="237" t="str">
        <f>+IF(I244=0,"",'Ark1'!AG1940)</f>
        <v/>
      </c>
      <c r="K244" s="237"/>
      <c r="L244" s="237" t="str">
        <f>+IF(I244=0,"",'Ark1'!AH1940)</f>
        <v/>
      </c>
      <c r="M244" s="95"/>
      <c r="N244" s="504">
        <f>+'Ark1'!AI1940</f>
        <v>0</v>
      </c>
      <c r="O244" s="234"/>
      <c r="P244" s="32" t="str">
        <f>+IF(I244=0,"",'Ark1'!U1940)</f>
        <v/>
      </c>
      <c r="Q244" s="95"/>
      <c r="R244" s="264" t="str">
        <f>+IF(N244=0,"",'Ark1'!AJ1940)</f>
        <v/>
      </c>
      <c r="S244" s="95"/>
      <c r="T244" s="264" t="str">
        <f>+IF(N244=0,"",'Ark1'!AK1940)</f>
        <v/>
      </c>
      <c r="U244" s="95"/>
      <c r="V244" s="238" t="str">
        <f>+IF(I244=0,"",'Ark1'!T1940)</f>
        <v/>
      </c>
      <c r="W244" s="95"/>
      <c r="X244" s="239" t="str">
        <f>+IF(I244=0,"",'Ark1'!W1940)</f>
        <v/>
      </c>
      <c r="Y244" s="239" t="str">
        <f>+IF(I244=0,"",'Ark1'!X1940)</f>
        <v/>
      </c>
      <c r="Z244" s="239" t="str">
        <f>+IF(I244=0,"",'Ark1'!Y1940)</f>
        <v/>
      </c>
      <c r="AA244" s="239" t="str">
        <f>+IF(I244=0,"",'Ark1'!Z1940)</f>
        <v/>
      </c>
      <c r="AB244" s="237" t="str">
        <f>+IF(I244=0,"",'Ark1'!AA1940)</f>
        <v/>
      </c>
      <c r="AC244" s="238" t="str">
        <f>+IF(I244=0,"",'Ark1'!AC1940)</f>
        <v/>
      </c>
      <c r="AD244" s="239" t="str">
        <f>+IF(I244=0,"",'Ark1'!AE1940)</f>
        <v/>
      </c>
      <c r="AE244" s="237" t="str">
        <f t="shared" si="39"/>
        <v/>
      </c>
      <c r="AF244" s="237" t="str">
        <f t="shared" si="41"/>
        <v/>
      </c>
      <c r="AG244" s="216"/>
      <c r="AH244" s="219"/>
      <c r="AJ244" s="29"/>
      <c r="AK244" s="27"/>
      <c r="AL244" s="220"/>
      <c r="AM244" s="28"/>
      <c r="AQ244" s="28"/>
    </row>
    <row r="245" spans="1:43" ht="15.6">
      <c r="A245" s="216"/>
      <c r="B245" s="287">
        <f>+'Ark1'!C1941</f>
        <v>2024</v>
      </c>
      <c r="C245" s="236">
        <f>+'Ark1'!L1941</f>
        <v>9</v>
      </c>
      <c r="D245" s="236" t="str">
        <f>VLOOKUP(C245,Klasse!$C$11:$D$27,2)</f>
        <v>R+</v>
      </c>
      <c r="E245" s="236">
        <f>+'Ark1'!H1941</f>
        <v>2</v>
      </c>
      <c r="F245" s="236">
        <f>+'Ark1'!J1941</f>
        <v>147</v>
      </c>
      <c r="G245" s="236" t="str">
        <f>VLOOKUP(F245,RNR!$A$1:$B$25,2)</f>
        <v>Midt-Norge</v>
      </c>
      <c r="H245" s="236">
        <f>+IF(I245=0,"",'Ark1'!Q1941)</f>
        <v>31</v>
      </c>
      <c r="I245" s="353">
        <f>+'Ark1'!R1941</f>
        <v>66</v>
      </c>
      <c r="J245" s="237">
        <f>+IF(I245=0,"",'Ark1'!AG1941)</f>
        <v>12.441408465842258</v>
      </c>
      <c r="K245" s="237"/>
      <c r="L245" s="237">
        <f>+IF(I245=0,"",'Ark1'!AH1941)</f>
        <v>1.5151515151515151</v>
      </c>
      <c r="M245" s="95"/>
      <c r="N245" s="504">
        <f>+'Ark1'!AI1941</f>
        <v>66</v>
      </c>
      <c r="O245" s="234"/>
      <c r="P245" s="32">
        <f>+IF(I245=0,"",'Ark1'!U1941)</f>
        <v>31.56969696969697</v>
      </c>
      <c r="Q245" s="95"/>
      <c r="R245" s="264">
        <f>+IF(N245=0,"",'Ark1'!AJ1941)</f>
        <v>110.59090909090909</v>
      </c>
      <c r="S245" s="95"/>
      <c r="T245" s="264">
        <f>+IF(N245=0,"",'Ark1'!AK1941)</f>
        <v>23.257491360759005</v>
      </c>
      <c r="U245" s="95"/>
      <c r="V245" s="238">
        <f>+IF(I245=0,"",'Ark1'!T1941)</f>
        <v>7.3333333333333313</v>
      </c>
      <c r="W245" s="95"/>
      <c r="X245" s="239">
        <f>+IF(I245=0,"",'Ark1'!W1941)</f>
        <v>15.151515151515152</v>
      </c>
      <c r="Y245" s="239">
        <f>+IF(I245=0,"",'Ark1'!X1941)</f>
        <v>100</v>
      </c>
      <c r="Z245" s="239">
        <f>+IF(I245=0,"",'Ark1'!Y1941)</f>
        <v>93.939393939393923</v>
      </c>
      <c r="AA245" s="239">
        <f>+IF(I245=0,"",'Ark1'!Z1941)</f>
        <v>3.9672893462233154</v>
      </c>
      <c r="AB245" s="237">
        <f>+IF(I245=0,"",'Ark1'!AA1941)</f>
        <v>0</v>
      </c>
      <c r="AC245" s="238">
        <f>+IF(I245=0,"",'Ark1'!AC1941)</f>
        <v>0</v>
      </c>
      <c r="AD245" s="239">
        <f>+IF(I245=0,"",'Ark1'!AE1941)</f>
        <v>0</v>
      </c>
      <c r="AE245" s="237">
        <f t="shared" si="39"/>
        <v>3.5077441077441076</v>
      </c>
      <c r="AF245" s="237">
        <f t="shared" si="41"/>
        <v>2.129032258064516</v>
      </c>
      <c r="AG245" s="216"/>
      <c r="AH245" s="219"/>
      <c r="AJ245" s="29"/>
      <c r="AK245" s="27"/>
      <c r="AL245" s="220"/>
      <c r="AM245" s="28"/>
      <c r="AQ245" s="28"/>
    </row>
    <row r="246" spans="1:43" ht="15.6">
      <c r="A246" s="216"/>
      <c r="B246" s="287">
        <f>+'Ark1'!C1942</f>
        <v>2024</v>
      </c>
      <c r="C246" s="236">
        <f>+'Ark1'!L1942</f>
        <v>9</v>
      </c>
      <c r="D246" s="236" t="str">
        <f>VLOOKUP(C246,Klasse!$C$11:$D$27,2)</f>
        <v>R+</v>
      </c>
      <c r="E246" s="236">
        <f>+'Ark1'!H1942</f>
        <v>1</v>
      </c>
      <c r="F246" s="236">
        <f>+'Ark1'!J1942</f>
        <v>155</v>
      </c>
      <c r="G246" s="236" t="str">
        <f>VLOOKUP(F246,RNR!$A$1:$B$25,2)</f>
        <v>Målselv</v>
      </c>
      <c r="H246" s="236">
        <f>+IF(I246=0,"",'Ark1'!Q1942)</f>
        <v>173</v>
      </c>
      <c r="I246" s="353">
        <f>+'Ark1'!R1942</f>
        <v>456</v>
      </c>
      <c r="J246" s="237">
        <f>+IF(I246=0,"",'Ark1'!AG1942)</f>
        <v>24.863155214790005</v>
      </c>
      <c r="K246" s="237"/>
      <c r="L246" s="237">
        <f>+IF(I246=0,"",'Ark1'!AH1942)</f>
        <v>1.5350877192982459</v>
      </c>
      <c r="M246" s="95"/>
      <c r="N246" s="504">
        <f>+'Ark1'!AI1942</f>
        <v>421</v>
      </c>
      <c r="O246" s="234"/>
      <c r="P246" s="32">
        <f>+IF(I246=0,"",'Ark1'!U1942)</f>
        <v>33.409210526315775</v>
      </c>
      <c r="Q246" s="95"/>
      <c r="R246" s="264">
        <f>+IF(N246=0,"",'Ark1'!AJ1942)</f>
        <v>111.91947743467929</v>
      </c>
      <c r="S246" s="95"/>
      <c r="T246" s="264">
        <f>+IF(N246=0,"",'Ark1'!AK1942)</f>
        <v>23.859963227371985</v>
      </c>
      <c r="U246" s="95"/>
      <c r="V246" s="238">
        <f>+IF(I246=0,"",'Ark1'!T1942)</f>
        <v>6.5043859649122799</v>
      </c>
      <c r="W246" s="95"/>
      <c r="X246" s="239">
        <f>+IF(I246=0,"",'Ark1'!W1942)</f>
        <v>9.2105263157894726</v>
      </c>
      <c r="Y246" s="239">
        <f>+IF(I246=0,"",'Ark1'!X1942)</f>
        <v>99.561403508771903</v>
      </c>
      <c r="Z246" s="239">
        <f>+IF(I246=0,"",'Ark1'!Y1942)</f>
        <v>96.710526315789508</v>
      </c>
      <c r="AA246" s="239">
        <f>+IF(I246=0,"",'Ark1'!Z1942)</f>
        <v>5.1992959450391236</v>
      </c>
      <c r="AB246" s="237">
        <f>+IF(I246=0,"",'Ark1'!AA1942)</f>
        <v>0</v>
      </c>
      <c r="AC246" s="238">
        <f>+IF(I246=0,"",'Ark1'!AC1942)</f>
        <v>0</v>
      </c>
      <c r="AD246" s="239">
        <f>+IF(I246=0,"",'Ark1'!AE1942)</f>
        <v>0</v>
      </c>
      <c r="AE246" s="237">
        <f t="shared" si="39"/>
        <v>3.7121345029239752</v>
      </c>
      <c r="AF246" s="237">
        <f t="shared" si="41"/>
        <v>2.6358381502890174</v>
      </c>
      <c r="AG246" s="216"/>
      <c r="AH246" s="219"/>
      <c r="AJ246" s="29"/>
      <c r="AK246" s="27"/>
      <c r="AL246" s="220"/>
      <c r="AM246" s="28"/>
      <c r="AQ246" s="28"/>
    </row>
    <row r="247" spans="1:43" ht="15.6">
      <c r="A247" s="216"/>
      <c r="B247" s="287">
        <f>+'Ark1'!C1943</f>
        <v>2024</v>
      </c>
      <c r="C247" s="236">
        <f>+'Ark1'!L1943</f>
        <v>9</v>
      </c>
      <c r="D247" s="236" t="str">
        <f>VLOOKUP(C247,Klasse!$C$11:$D$27,2)</f>
        <v>R+</v>
      </c>
      <c r="E247" s="236">
        <f>+'Ark1'!H1943</f>
        <v>2</v>
      </c>
      <c r="F247" s="236">
        <f>+'Ark1'!J1943</f>
        <v>160</v>
      </c>
      <c r="G247" s="236" t="str">
        <f>VLOOKUP(F247,RNR!$A$1:$B$25,2)</f>
        <v>Oslo</v>
      </c>
      <c r="H247" s="236">
        <f>+IF(I247=0,"",'Ark1'!Q1943)</f>
        <v>106</v>
      </c>
      <c r="I247" s="353">
        <f>+'Ark1'!R1943</f>
        <v>207</v>
      </c>
      <c r="J247" s="237">
        <f>+IF(I247=0,"",'Ark1'!AG1943)</f>
        <v>16.850671427164151</v>
      </c>
      <c r="K247" s="237"/>
      <c r="L247" s="237">
        <f>+IF(I247=0,"",'Ark1'!AH1943)</f>
        <v>4.8309178743961345</v>
      </c>
      <c r="M247" s="95"/>
      <c r="N247" s="504">
        <f>+'Ark1'!AI1943</f>
        <v>207</v>
      </c>
      <c r="O247" s="234"/>
      <c r="P247" s="32">
        <f>+IF(I247=0,"",'Ark1'!U1943)</f>
        <v>33.880676328502432</v>
      </c>
      <c r="Q247" s="95"/>
      <c r="R247" s="264">
        <f>+IF(N247=0,"",'Ark1'!AJ1943)</f>
        <v>113.22270531400964</v>
      </c>
      <c r="S247" s="95"/>
      <c r="T247" s="264">
        <f>+IF(N247=0,"",'Ark1'!AK1943)</f>
        <v>23.229049665043249</v>
      </c>
      <c r="U247" s="95"/>
      <c r="V247" s="238">
        <f>+IF(I247=0,"",'Ark1'!T1943)</f>
        <v>7.8550724637681153</v>
      </c>
      <c r="W247" s="95"/>
      <c r="X247" s="239">
        <f>+IF(I247=0,"",'Ark1'!W1943)</f>
        <v>33.816425120772941</v>
      </c>
      <c r="Y247" s="239">
        <f>+IF(I247=0,"",'Ark1'!X1943)</f>
        <v>100</v>
      </c>
      <c r="Z247" s="239">
        <f>+IF(I247=0,"",'Ark1'!Y1943)</f>
        <v>98.550724637681157</v>
      </c>
      <c r="AA247" s="239">
        <f>+IF(I247=0,"",'Ark1'!Z1943)</f>
        <v>4.8354281843651963</v>
      </c>
      <c r="AB247" s="237">
        <f>+IF(I247=0,"",'Ark1'!AA1943)</f>
        <v>0</v>
      </c>
      <c r="AC247" s="238">
        <f>+IF(I247=0,"",'Ark1'!AC1943)</f>
        <v>0</v>
      </c>
      <c r="AD247" s="239">
        <f>+IF(I247=0,"",'Ark1'!AE1943)</f>
        <v>0</v>
      </c>
      <c r="AE247" s="237">
        <f t="shared" si="39"/>
        <v>3.7645195920558256</v>
      </c>
      <c r="AF247" s="237">
        <f t="shared" si="41"/>
        <v>1.9528301886792452</v>
      </c>
      <c r="AG247" s="216"/>
      <c r="AH247" s="219"/>
      <c r="AJ247" s="29"/>
      <c r="AK247" s="27"/>
      <c r="AL247" s="220"/>
      <c r="AM247" s="28"/>
      <c r="AQ247" s="28"/>
    </row>
    <row r="248" spans="1:43" ht="15.6">
      <c r="A248" s="216"/>
      <c r="B248" s="287">
        <f>+'Ark1'!C1944</f>
        <v>2024</v>
      </c>
      <c r="C248" s="236">
        <f>+'Ark1'!L1944</f>
        <v>9</v>
      </c>
      <c r="D248" s="236" t="str">
        <f>VLOOKUP(C248,Klasse!$C$11:$D$27,2)</f>
        <v>R+</v>
      </c>
      <c r="E248" s="236">
        <f>+'Ark1'!H1944</f>
        <v>1</v>
      </c>
      <c r="F248" s="236">
        <f>+'Ark1'!J1944</f>
        <v>171</v>
      </c>
      <c r="G248" s="236" t="str">
        <f>VLOOKUP(F248,RNR!$A$1:$B$25,2)</f>
        <v>Prima</v>
      </c>
      <c r="H248" s="236">
        <f>+IF(I248=0,"",'Ark1'!Q1944)</f>
        <v>58</v>
      </c>
      <c r="I248" s="353">
        <f>+'Ark1'!R1944</f>
        <v>141</v>
      </c>
      <c r="J248" s="237">
        <f>+IF(I248=0,"",'Ark1'!AG1944)</f>
        <v>23.754817343903401</v>
      </c>
      <c r="K248" s="237"/>
      <c r="L248" s="237">
        <f>+IF(I248=0,"",'Ark1'!AH1944)</f>
        <v>0</v>
      </c>
      <c r="M248" s="95"/>
      <c r="N248" s="504">
        <f>+'Ark1'!AI1944</f>
        <v>139</v>
      </c>
      <c r="O248" s="234"/>
      <c r="P248" s="32">
        <f>+IF(I248=0,"",'Ark1'!U1944)</f>
        <v>34.491489361702136</v>
      </c>
      <c r="Q248" s="95"/>
      <c r="R248" s="264">
        <f>+IF(N248=0,"",'Ark1'!AJ1944)</f>
        <v>113.0546762589928</v>
      </c>
      <c r="S248" s="95"/>
      <c r="T248" s="264">
        <f>+IF(N248=0,"",'Ark1'!AK1944)</f>
        <v>23.825350670450632</v>
      </c>
      <c r="U248" s="95"/>
      <c r="V248" s="238">
        <f>+IF(I248=0,"",'Ark1'!T1944)</f>
        <v>7.0780141843971611</v>
      </c>
      <c r="W248" s="95"/>
      <c r="X248" s="239">
        <f>+IF(I248=0,"",'Ark1'!W1944)</f>
        <v>22.695035460992905</v>
      </c>
      <c r="Y248" s="239">
        <f>+IF(I248=0,"",'Ark1'!X1944)</f>
        <v>100</v>
      </c>
      <c r="Z248" s="239">
        <f>+IF(I248=0,"",'Ark1'!Y1944)</f>
        <v>99.290780141843982</v>
      </c>
      <c r="AA248" s="239">
        <f>+IF(I248=0,"",'Ark1'!Z1944)</f>
        <v>4.8112086825948142</v>
      </c>
      <c r="AB248" s="237">
        <f>+IF(I248=0,"",'Ark1'!AA1944)</f>
        <v>0</v>
      </c>
      <c r="AC248" s="238">
        <f>+IF(I248=0,"",'Ark1'!AC1944)</f>
        <v>0</v>
      </c>
      <c r="AD248" s="239">
        <f>+IF(I248=0,"",'Ark1'!AE1944)</f>
        <v>0</v>
      </c>
      <c r="AE248" s="237">
        <f t="shared" si="39"/>
        <v>3.8323877068557928</v>
      </c>
      <c r="AF248" s="237">
        <f t="shared" si="41"/>
        <v>2.4310344827586206</v>
      </c>
      <c r="AG248" s="216"/>
      <c r="AH248" s="219"/>
      <c r="AJ248" s="29"/>
      <c r="AK248" s="27"/>
      <c r="AL248" s="220"/>
      <c r="AM248" s="28"/>
      <c r="AQ248" s="28"/>
    </row>
    <row r="249" spans="1:43" ht="15.6">
      <c r="A249" s="216"/>
      <c r="B249" s="287">
        <f>+'Ark1'!C1945</f>
        <v>2024</v>
      </c>
      <c r="C249" s="236">
        <f>+'Ark1'!L1945</f>
        <v>9</v>
      </c>
      <c r="D249" s="236" t="str">
        <f>VLOOKUP(C249,Klasse!$C$11:$D$27,2)</f>
        <v>R+</v>
      </c>
      <c r="E249" s="236">
        <f>+'Ark1'!H1945</f>
        <v>2</v>
      </c>
      <c r="F249" s="236">
        <f>+'Ark1'!J1945</f>
        <v>175</v>
      </c>
      <c r="G249" s="236" t="str">
        <f>VLOOKUP(F249,RNR!$A$1:$B$25,2)</f>
        <v>Ole Ringdal</v>
      </c>
      <c r="H249" s="236">
        <f>+IF(I249=0,"",'Ark1'!Q1945)</f>
        <v>62</v>
      </c>
      <c r="I249" s="353">
        <f>+'Ark1'!R1945</f>
        <v>122</v>
      </c>
      <c r="J249" s="237">
        <f>+IF(I249=0,"",'Ark1'!AG1945)</f>
        <v>19.09513052208835</v>
      </c>
      <c r="K249" s="237"/>
      <c r="L249" s="237">
        <f>+IF(I249=0,"",'Ark1'!AH1945)</f>
        <v>2.459016393442623</v>
      </c>
      <c r="M249" s="95"/>
      <c r="N249" s="504">
        <f>+'Ark1'!AI1945</f>
        <v>110</v>
      </c>
      <c r="O249" s="234"/>
      <c r="P249" s="32">
        <f>+IF(I249=0,"",'Ark1'!U1945)</f>
        <v>32.425409836065576</v>
      </c>
      <c r="Q249" s="95"/>
      <c r="R249" s="264">
        <f>+IF(N249=0,"",'Ark1'!AJ1945)</f>
        <v>110.90727272727275</v>
      </c>
      <c r="S249" s="95"/>
      <c r="T249" s="264">
        <f>+IF(N249=0,"",'Ark1'!AK1945)</f>
        <v>23.510881456269672</v>
      </c>
      <c r="U249" s="95"/>
      <c r="V249" s="238">
        <f>+IF(I249=0,"",'Ark1'!T1945)</f>
        <v>7.3196721311475388</v>
      </c>
      <c r="W249" s="95"/>
      <c r="X249" s="239">
        <f>+IF(I249=0,"",'Ark1'!W1945)</f>
        <v>15.57377049180328</v>
      </c>
      <c r="Y249" s="239">
        <f>+IF(I249=0,"",'Ark1'!X1945)</f>
        <v>100</v>
      </c>
      <c r="Z249" s="239">
        <f>+IF(I249=0,"",'Ark1'!Y1945)</f>
        <v>96.721311475409834</v>
      </c>
      <c r="AA249" s="239">
        <f>+IF(I249=0,"",'Ark1'!Z1945)</f>
        <v>4.4612275285556198</v>
      </c>
      <c r="AB249" s="237">
        <f>+IF(I249=0,"",'Ark1'!AA1945)</f>
        <v>0</v>
      </c>
      <c r="AC249" s="238">
        <f>+IF(I249=0,"",'Ark1'!AC1945)</f>
        <v>0</v>
      </c>
      <c r="AD249" s="239">
        <f>+IF(I249=0,"",'Ark1'!AE1945)</f>
        <v>0</v>
      </c>
      <c r="AE249" s="237">
        <f t="shared" si="39"/>
        <v>3.6028233151183975</v>
      </c>
      <c r="AF249" s="237">
        <f t="shared" si="41"/>
        <v>1.967741935483871</v>
      </c>
      <c r="AG249" s="216"/>
      <c r="AH249" s="219"/>
      <c r="AJ249" s="29"/>
      <c r="AK249" s="27"/>
      <c r="AL249" s="220"/>
      <c r="AM249" s="28"/>
      <c r="AQ249" s="28"/>
    </row>
    <row r="250" spans="1:43" ht="15.6">
      <c r="A250" s="216"/>
      <c r="B250" s="287">
        <f>+'Ark1'!C1946</f>
        <v>2024</v>
      </c>
      <c r="C250" s="236">
        <f>+'Ark1'!L1946</f>
        <v>9</v>
      </c>
      <c r="D250" s="236" t="str">
        <f>VLOOKUP(C250,Klasse!$C$11:$D$27,2)</f>
        <v>R+</v>
      </c>
      <c r="E250" s="236">
        <f>+'Ark1'!H1946</f>
        <v>2</v>
      </c>
      <c r="F250" s="236">
        <f>+'Ark1'!J1946</f>
        <v>177</v>
      </c>
      <c r="G250" s="236" t="str">
        <f>VLOOKUP(F250,RNR!$A$1:$B$25,2)</f>
        <v>Slakthuset</v>
      </c>
      <c r="H250" s="236">
        <f>+IF(I250=0,"",'Ark1'!Q1946)</f>
        <v>86</v>
      </c>
      <c r="I250" s="353">
        <f>+'Ark1'!R1946</f>
        <v>180</v>
      </c>
      <c r="J250" s="237">
        <f>+IF(I250=0,"",'Ark1'!AG1946)</f>
        <v>21.050622463718284</v>
      </c>
      <c r="K250" s="237"/>
      <c r="L250" s="237">
        <f>+IF(I250=0,"",'Ark1'!AH1946)</f>
        <v>2.2222222222222223</v>
      </c>
      <c r="M250" s="95"/>
      <c r="N250" s="504">
        <f>+'Ark1'!AI1946</f>
        <v>180</v>
      </c>
      <c r="O250" s="234"/>
      <c r="P250" s="32">
        <f>+IF(I250=0,"",'Ark1'!U1946)</f>
        <v>34.00611111111111</v>
      </c>
      <c r="Q250" s="95"/>
      <c r="R250" s="264">
        <f>+IF(N250=0,"",'Ark1'!AJ1946)</f>
        <v>113.59499999999998</v>
      </c>
      <c r="S250" s="95"/>
      <c r="T250" s="264">
        <f>+IF(N250=0,"",'Ark1'!AK1946)</f>
        <v>23.114185216027433</v>
      </c>
      <c r="U250" s="95"/>
      <c r="V250" s="238">
        <f>+IF(I250=0,"",'Ark1'!T1946)</f>
        <v>7.6166666666666654</v>
      </c>
      <c r="W250" s="95"/>
      <c r="X250" s="239">
        <f>+IF(I250=0,"",'Ark1'!W1946)</f>
        <v>23.333333333333329</v>
      </c>
      <c r="Y250" s="239">
        <f>+IF(I250=0,"",'Ark1'!X1946)</f>
        <v>100</v>
      </c>
      <c r="Z250" s="239">
        <f>+IF(I250=0,"",'Ark1'!Y1946)</f>
        <v>100</v>
      </c>
      <c r="AA250" s="239">
        <f>+IF(I250=0,"",'Ark1'!Z1946)</f>
        <v>4.2102542004132202</v>
      </c>
      <c r="AB250" s="237">
        <f>+IF(I250=0,"",'Ark1'!AA1946)</f>
        <v>0</v>
      </c>
      <c r="AC250" s="238">
        <f>+IF(I250=0,"",'Ark1'!AC1946)</f>
        <v>0</v>
      </c>
      <c r="AD250" s="239">
        <f>+IF(I250=0,"",'Ark1'!AE1946)</f>
        <v>0</v>
      </c>
      <c r="AE250" s="237">
        <f t="shared" si="39"/>
        <v>3.7784567901234567</v>
      </c>
      <c r="AF250" s="237">
        <f t="shared" si="41"/>
        <v>2.0930232558139537</v>
      </c>
      <c r="AG250" s="216"/>
      <c r="AH250" s="219"/>
      <c r="AJ250" s="29"/>
      <c r="AK250" s="27"/>
      <c r="AL250" s="220"/>
      <c r="AM250" s="28"/>
      <c r="AQ250" s="28"/>
    </row>
    <row r="251" spans="1:43" ht="15.6">
      <c r="A251" s="216"/>
      <c r="B251" s="287">
        <f>+'Ark1'!C1947</f>
        <v>2024</v>
      </c>
      <c r="C251" s="236">
        <f>+'Ark1'!L1947</f>
        <v>9</v>
      </c>
      <c r="D251" s="236" t="str">
        <f>VLOOKUP(C251,Klasse!$C$11:$D$27,2)</f>
        <v>R+</v>
      </c>
      <c r="E251" s="236">
        <f>+'Ark1'!H1947</f>
        <v>2</v>
      </c>
      <c r="F251" s="236">
        <f>+'Ark1'!J1947</f>
        <v>178</v>
      </c>
      <c r="G251" s="236" t="str">
        <f>VLOOKUP(F251,RNR!$A$1:$B$25,2)</f>
        <v>Røros</v>
      </c>
      <c r="H251" s="236">
        <f>+IF(I251=0,"",'Ark1'!Q1947)</f>
        <v>46</v>
      </c>
      <c r="I251" s="353">
        <f>+'Ark1'!R1947</f>
        <v>112</v>
      </c>
      <c r="J251" s="237">
        <f>+IF(I251=0,"",'Ark1'!AG1947)</f>
        <v>22.655354001164898</v>
      </c>
      <c r="K251" s="237"/>
      <c r="L251" s="237">
        <f>+IF(I251=0,"",'Ark1'!AH1947)</f>
        <v>3.5714285714285721</v>
      </c>
      <c r="M251" s="95"/>
      <c r="N251" s="504">
        <f>+'Ark1'!AI1947</f>
        <v>112</v>
      </c>
      <c r="O251" s="234"/>
      <c r="P251" s="32">
        <f>+IF(I251=0,"",'Ark1'!U1947)</f>
        <v>33.687500000000007</v>
      </c>
      <c r="Q251" s="95"/>
      <c r="R251" s="264">
        <f>+IF(N251=0,"",'Ark1'!AJ1947)</f>
        <v>113.35446428571436</v>
      </c>
      <c r="S251" s="95"/>
      <c r="T251" s="264">
        <f>+IF(N251=0,"",'Ark1'!AK1947)</f>
        <v>23.024455430875275</v>
      </c>
      <c r="U251" s="95"/>
      <c r="V251" s="238">
        <f>+IF(I251=0,"",'Ark1'!T1947)</f>
        <v>7.5267857142857117</v>
      </c>
      <c r="W251" s="95"/>
      <c r="X251" s="239">
        <f>+IF(I251=0,"",'Ark1'!W1947)</f>
        <v>19.642857142857139</v>
      </c>
      <c r="Y251" s="239">
        <f>+IF(I251=0,"",'Ark1'!X1947)</f>
        <v>100</v>
      </c>
      <c r="Z251" s="239">
        <f>+IF(I251=0,"",'Ark1'!Y1947)</f>
        <v>98.214285714285694</v>
      </c>
      <c r="AA251" s="239">
        <f>+IF(I251=0,"",'Ark1'!Z1947)</f>
        <v>4.2693075090865724</v>
      </c>
      <c r="AB251" s="237">
        <f>+IF(I251=0,"",'Ark1'!AA1947)</f>
        <v>0</v>
      </c>
      <c r="AC251" s="238">
        <f>+IF(I251=0,"",'Ark1'!AC1947)</f>
        <v>0</v>
      </c>
      <c r="AD251" s="239">
        <f>+IF(I251=0,"",'Ark1'!AE1947)</f>
        <v>0</v>
      </c>
      <c r="AE251" s="237">
        <f t="shared" si="39"/>
        <v>3.7430555555555562</v>
      </c>
      <c r="AF251" s="237">
        <f t="shared" si="41"/>
        <v>2.4347826086956523</v>
      </c>
      <c r="AG251" s="216"/>
      <c r="AH251" s="219"/>
      <c r="AJ251" s="29"/>
      <c r="AK251" s="27"/>
      <c r="AL251" s="220"/>
      <c r="AM251" s="28"/>
      <c r="AQ251" s="28"/>
    </row>
    <row r="252" spans="1:43" ht="15.6">
      <c r="A252" s="216"/>
      <c r="B252" s="287">
        <f>+'Ark1'!C1948</f>
        <v>2024</v>
      </c>
      <c r="C252" s="236">
        <f>+'Ark1'!L1948</f>
        <v>9</v>
      </c>
      <c r="D252" s="236" t="str">
        <f>VLOOKUP(C252,Klasse!$C$11:$D$27,2)</f>
        <v>R+</v>
      </c>
      <c r="E252" s="236">
        <f>+'Ark1'!H1948</f>
        <v>2</v>
      </c>
      <c r="F252" s="236">
        <f>+'Ark1'!J1948</f>
        <v>181</v>
      </c>
      <c r="G252" s="236" t="str">
        <f>VLOOKUP(F252,RNR!$A$1:$B$25,2)</f>
        <v>Horns</v>
      </c>
      <c r="H252" s="236">
        <f>+IF(I252=0,"",'Ark1'!Q1948)</f>
        <v>67</v>
      </c>
      <c r="I252" s="353">
        <f>+'Ark1'!R1948</f>
        <v>158</v>
      </c>
      <c r="J252" s="237">
        <f>+IF(I252=0,"",'Ark1'!AG1948)</f>
        <v>20.320326370264038</v>
      </c>
      <c r="K252" s="237"/>
      <c r="L252" s="237">
        <f>+IF(I252=0,"",'Ark1'!AH1948)</f>
        <v>0.63291139240506322</v>
      </c>
      <c r="M252" s="95"/>
      <c r="N252" s="504">
        <f>+'Ark1'!AI1948</f>
        <v>114</v>
      </c>
      <c r="O252" s="234"/>
      <c r="P252" s="32">
        <f>+IF(I252=0,"",'Ark1'!U1948)</f>
        <v>34.046835443037992</v>
      </c>
      <c r="Q252" s="95"/>
      <c r="R252" s="264">
        <f>+IF(N252=0,"",'Ark1'!AJ1948)</f>
        <v>112.48771929824562</v>
      </c>
      <c r="S252" s="95"/>
      <c r="T252" s="264">
        <f>+IF(N252=0,"",'Ark1'!AK1948)</f>
        <v>23.236933673490679</v>
      </c>
      <c r="U252" s="95"/>
      <c r="V252" s="238">
        <f>+IF(I252=0,"",'Ark1'!T1948)</f>
        <v>7.518987341772152</v>
      </c>
      <c r="W252" s="95"/>
      <c r="X252" s="239">
        <f>+IF(I252=0,"",'Ark1'!W1948)</f>
        <v>20.886075949367097</v>
      </c>
      <c r="Y252" s="239">
        <f>+IF(I252=0,"",'Ark1'!X1948)</f>
        <v>100</v>
      </c>
      <c r="Z252" s="239">
        <f>+IF(I252=0,"",'Ark1'!Y1948)</f>
        <v>100</v>
      </c>
      <c r="AA252" s="239">
        <f>+IF(I252=0,"",'Ark1'!Z1948)</f>
        <v>4.4445767107203826</v>
      </c>
      <c r="AB252" s="237">
        <f>+IF(I252=0,"",'Ark1'!AA1948)</f>
        <v>0</v>
      </c>
      <c r="AC252" s="238">
        <f>+IF(I252=0,"",'Ark1'!AC1948)</f>
        <v>0</v>
      </c>
      <c r="AD252" s="239">
        <f>+IF(I252=0,"",'Ark1'!AE1948)</f>
        <v>0</v>
      </c>
      <c r="AE252" s="237">
        <f t="shared" si="39"/>
        <v>3.7829817158931101</v>
      </c>
      <c r="AF252" s="237">
        <f t="shared" si="41"/>
        <v>2.3582089552238807</v>
      </c>
      <c r="AG252" s="216"/>
      <c r="AH252" s="219"/>
      <c r="AJ252" s="29"/>
      <c r="AK252" s="27"/>
      <c r="AL252" s="220"/>
      <c r="AM252" s="28"/>
      <c r="AQ252" s="28"/>
    </row>
    <row r="253" spans="1:43" ht="15.6">
      <c r="A253" s="216"/>
      <c r="B253" s="287">
        <f>+'Ark1'!C1949</f>
        <v>2024</v>
      </c>
      <c r="C253" s="236">
        <f>+'Ark1'!L1949</f>
        <v>9</v>
      </c>
      <c r="D253" s="236" t="str">
        <f>VLOOKUP(C253,Klasse!$C$11:$D$27,2)</f>
        <v>R+</v>
      </c>
      <c r="E253" s="236">
        <f>+'Ark1'!H1949</f>
        <v>1</v>
      </c>
      <c r="F253" s="236">
        <f>+'Ark1'!J1949</f>
        <v>262</v>
      </c>
      <c r="G253" s="236" t="str">
        <f>VLOOKUP(F253,RNR!$A$1:$B$25,2)</f>
        <v>Strilalam</v>
      </c>
      <c r="H253" s="236" t="str">
        <f>+IF(I253=0,"",'Ark1'!Q1949)</f>
        <v/>
      </c>
      <c r="I253" s="353">
        <f>+'Ark1'!R1949</f>
        <v>0</v>
      </c>
      <c r="J253" s="237" t="str">
        <f>+IF(I253=0,"",'Ark1'!AG1949)</f>
        <v/>
      </c>
      <c r="K253" s="237"/>
      <c r="L253" s="237" t="str">
        <f>+IF(I253=0,"",'Ark1'!AH1949)</f>
        <v/>
      </c>
      <c r="M253" s="95"/>
      <c r="N253" s="504">
        <f>+'Ark1'!AI1949</f>
        <v>0</v>
      </c>
      <c r="O253" s="234"/>
      <c r="P253" s="32" t="str">
        <f>+IF(I253=0,"",'Ark1'!U1949)</f>
        <v/>
      </c>
      <c r="Q253" s="95"/>
      <c r="R253" s="264" t="str">
        <f>+IF(N253=0,"",'Ark1'!AJ1949)</f>
        <v/>
      </c>
      <c r="S253" s="95"/>
      <c r="T253" s="264" t="str">
        <f>+IF(N253=0,"",'Ark1'!AK1949)</f>
        <v/>
      </c>
      <c r="U253" s="95"/>
      <c r="V253" s="238" t="str">
        <f>+IF(I253=0,"",'Ark1'!T1949)</f>
        <v/>
      </c>
      <c r="W253" s="95"/>
      <c r="X253" s="239" t="str">
        <f>+IF(I253=0,"",'Ark1'!W1949)</f>
        <v/>
      </c>
      <c r="Y253" s="239" t="str">
        <f>+IF(I253=0,"",'Ark1'!X1949)</f>
        <v/>
      </c>
      <c r="Z253" s="239" t="str">
        <f>+IF(I253=0,"",'Ark1'!Y1949)</f>
        <v/>
      </c>
      <c r="AA253" s="239" t="str">
        <f>+IF(I253=0,"",'Ark1'!Z1949)</f>
        <v/>
      </c>
      <c r="AB253" s="237" t="str">
        <f>+IF(I253=0,"",'Ark1'!AA1949)</f>
        <v/>
      </c>
      <c r="AC253" s="238" t="str">
        <f>+IF(I253=0,"",'Ark1'!AC1949)</f>
        <v/>
      </c>
      <c r="AD253" s="239" t="str">
        <f>+IF(I253=0,"",'Ark1'!AE1949)</f>
        <v/>
      </c>
      <c r="AE253" s="237" t="str">
        <f t="shared" si="39"/>
        <v/>
      </c>
      <c r="AF253" s="237" t="str">
        <f t="shared" si="41"/>
        <v/>
      </c>
      <c r="AG253" s="216"/>
      <c r="AH253" s="219"/>
      <c r="AJ253" s="29"/>
      <c r="AK253" s="27"/>
      <c r="AL253" s="220"/>
      <c r="AM253" s="28"/>
      <c r="AQ253" s="28"/>
    </row>
    <row r="254" spans="1:43" ht="15.6">
      <c r="A254" s="216"/>
      <c r="B254" s="287">
        <f>+'Ark1'!C1950</f>
        <v>2024</v>
      </c>
      <c r="C254" s="236">
        <f>+'Ark1'!L1950</f>
        <v>9</v>
      </c>
      <c r="D254" s="236" t="str">
        <f>VLOOKUP(C254,Klasse!$C$11:$D$27,2)</f>
        <v>R+</v>
      </c>
      <c r="E254" s="236">
        <f>+'Ark1'!H1950</f>
        <v>2</v>
      </c>
      <c r="F254" s="236">
        <f>+'Ark1'!J1950</f>
        <v>267</v>
      </c>
      <c r="G254" s="236" t="str">
        <f>VLOOKUP(F254,RNR!$A$1:$B$25,2)</f>
        <v>Dalpro</v>
      </c>
      <c r="H254" s="236" t="str">
        <f>+IF(I254=0,"",'Ark1'!Q1950)</f>
        <v/>
      </c>
      <c r="I254" s="353">
        <f>+'Ark1'!R1950</f>
        <v>0</v>
      </c>
      <c r="J254" s="237" t="str">
        <f>+IF(I254=0,"",'Ark1'!AG1950)</f>
        <v/>
      </c>
      <c r="K254" s="237"/>
      <c r="L254" s="237" t="str">
        <f>+IF(I254=0,"",'Ark1'!AH1950)</f>
        <v/>
      </c>
      <c r="M254" s="95"/>
      <c r="N254" s="504">
        <f>+'Ark1'!AI1950</f>
        <v>0</v>
      </c>
      <c r="O254" s="234"/>
      <c r="P254" s="32" t="str">
        <f>+IF(I254=0,"",'Ark1'!U1950)</f>
        <v/>
      </c>
      <c r="Q254" s="95"/>
      <c r="R254" s="264" t="str">
        <f>+IF(N254=0,"",'Ark1'!AJ1950)</f>
        <v/>
      </c>
      <c r="S254" s="95"/>
      <c r="T254" s="264" t="str">
        <f>+IF(N254=0,"",'Ark1'!AK1950)</f>
        <v/>
      </c>
      <c r="U254" s="95"/>
      <c r="V254" s="238" t="str">
        <f>+IF(I254=0,"",'Ark1'!T1950)</f>
        <v/>
      </c>
      <c r="W254" s="95"/>
      <c r="X254" s="239" t="str">
        <f>+IF(I254=0,"",'Ark1'!W1950)</f>
        <v/>
      </c>
      <c r="Y254" s="239" t="str">
        <f>+IF(I254=0,"",'Ark1'!X1950)</f>
        <v/>
      </c>
      <c r="Z254" s="239" t="str">
        <f>+IF(I254=0,"",'Ark1'!Y1950)</f>
        <v/>
      </c>
      <c r="AA254" s="239" t="str">
        <f>+IF(I254=0,"",'Ark1'!Z1950)</f>
        <v/>
      </c>
      <c r="AB254" s="237" t="str">
        <f>+IF(I254=0,"",'Ark1'!AA1950)</f>
        <v/>
      </c>
      <c r="AC254" s="238" t="str">
        <f>+IF(I254=0,"",'Ark1'!AC1950)</f>
        <v/>
      </c>
      <c r="AD254" s="239" t="str">
        <f>+IF(I254=0,"",'Ark1'!AE1950)</f>
        <v/>
      </c>
      <c r="AE254" s="237" t="str">
        <f t="shared" si="39"/>
        <v/>
      </c>
      <c r="AF254" s="237" t="str">
        <f t="shared" si="41"/>
        <v/>
      </c>
      <c r="AG254" s="216"/>
      <c r="AH254" s="219"/>
      <c r="AJ254" s="29"/>
      <c r="AK254" s="27"/>
      <c r="AL254" s="220"/>
      <c r="AM254" s="28"/>
      <c r="AQ254" s="28"/>
    </row>
    <row r="255" spans="1:43" ht="15.6">
      <c r="A255" s="216"/>
      <c r="B255" s="287">
        <f>+'Ark1'!C1951</f>
        <v>2024</v>
      </c>
      <c r="C255" s="236">
        <f>+'Ark1'!L1951</f>
        <v>9</v>
      </c>
      <c r="D255" s="236" t="str">
        <f>VLOOKUP(C255,Klasse!$C$11:$D$27,2)</f>
        <v>R+</v>
      </c>
      <c r="E255" s="236">
        <f>+'Ark1'!H1951</f>
        <v>1</v>
      </c>
      <c r="F255" s="236">
        <f>+'Ark1'!J1951</f>
        <v>309</v>
      </c>
      <c r="G255" s="236" t="str">
        <f>VLOOKUP(F255,RNR!$A$1:$B$25,2)</f>
        <v>Malvik</v>
      </c>
      <c r="H255" s="236">
        <f>+IF(I255=0,"",'Ark1'!Q1951)</f>
        <v>342</v>
      </c>
      <c r="I255" s="353">
        <f>+'Ark1'!R1951</f>
        <v>731</v>
      </c>
      <c r="J255" s="237">
        <f>+IF(I255=0,"",'Ark1'!AG1951)</f>
        <v>22.114350197138304</v>
      </c>
      <c r="K255" s="237"/>
      <c r="L255" s="237">
        <f>+IF(I255=0,"",'Ark1'!AH1951)</f>
        <v>2.7359781121751032</v>
      </c>
      <c r="M255" s="95"/>
      <c r="N255" s="504">
        <f>+'Ark1'!AI1951</f>
        <v>731</v>
      </c>
      <c r="O255" s="234"/>
      <c r="P255" s="32">
        <f>+IF(I255=0,"",'Ark1'!U1951)</f>
        <v>33.323119015047901</v>
      </c>
      <c r="Q255" s="95"/>
      <c r="R255" s="264">
        <f>+IF(N255=0,"",'Ark1'!AJ1951)</f>
        <v>112.24350205198363</v>
      </c>
      <c r="S255" s="95"/>
      <c r="T255" s="264">
        <f>+IF(N255=0,"",'Ark1'!AK1951)</f>
        <v>23.417525977847006</v>
      </c>
      <c r="U255" s="95"/>
      <c r="V255" s="238">
        <f>+IF(I255=0,"",'Ark1'!T1951)</f>
        <v>7.2640218878248977</v>
      </c>
      <c r="W255" s="95"/>
      <c r="X255" s="239">
        <f>+IF(I255=0,"",'Ark1'!W1951)</f>
        <v>16.552667578659371</v>
      </c>
      <c r="Y255" s="239">
        <f>+IF(I255=0,"",'Ark1'!X1951)</f>
        <v>99.452804377564973</v>
      </c>
      <c r="Z255" s="239">
        <f>+IF(I255=0,"",'Ark1'!Y1951)</f>
        <v>97.67441860465118</v>
      </c>
      <c r="AA255" s="239">
        <f>+IF(I255=0,"",'Ark1'!Z1951)</f>
        <v>4.947209592063361</v>
      </c>
      <c r="AB255" s="237">
        <f>+IF(I255=0,"",'Ark1'!AA1951)</f>
        <v>0</v>
      </c>
      <c r="AC255" s="238">
        <f>+IF(I255=0,"",'Ark1'!AC1951)</f>
        <v>0</v>
      </c>
      <c r="AD255" s="239">
        <f>+IF(I255=0,"",'Ark1'!AE1951)</f>
        <v>0</v>
      </c>
      <c r="AE255" s="237">
        <f t="shared" si="39"/>
        <v>3.7025687794497668</v>
      </c>
      <c r="AF255" s="237">
        <f t="shared" si="41"/>
        <v>2.1374269005847952</v>
      </c>
      <c r="AG255" s="216"/>
      <c r="AH255" s="219"/>
      <c r="AJ255" s="29"/>
      <c r="AK255" s="27"/>
      <c r="AL255" s="220"/>
      <c r="AM255" s="28"/>
      <c r="AQ255" s="28"/>
    </row>
    <row r="256" spans="1:43" ht="15.6">
      <c r="A256" s="216"/>
      <c r="B256" s="287">
        <f>+'Ark1'!C1952</f>
        <v>2024</v>
      </c>
      <c r="C256" s="236">
        <f>+'Ark1'!L1952</f>
        <v>9</v>
      </c>
      <c r="D256" s="236" t="str">
        <f>VLOOKUP(C256,Klasse!$C$11:$D$27,2)</f>
        <v>R+</v>
      </c>
      <c r="E256" s="236">
        <f>+'Ark1'!H1952</f>
        <v>2</v>
      </c>
      <c r="F256" s="236">
        <f>+'Ark1'!J1952</f>
        <v>470</v>
      </c>
      <c r="G256" s="236" t="str">
        <f>VLOOKUP(F256,RNR!$A$1:$B$25,2)</f>
        <v>Jens Eide</v>
      </c>
      <c r="H256" s="236">
        <f>+IF(I256=0,"",'Ark1'!Q1952)</f>
        <v>35</v>
      </c>
      <c r="I256" s="353">
        <f>+'Ark1'!R1952</f>
        <v>50</v>
      </c>
      <c r="J256" s="237">
        <f>+IF(I256=0,"",'Ark1'!AG1952)</f>
        <v>14.123515616275164</v>
      </c>
      <c r="K256" s="237"/>
      <c r="L256" s="237">
        <f>+IF(I256=0,"",'Ark1'!AH1952)</f>
        <v>6</v>
      </c>
      <c r="M256" s="95"/>
      <c r="N256" s="504">
        <f>+'Ark1'!AI1952</f>
        <v>50</v>
      </c>
      <c r="O256" s="234"/>
      <c r="P256" s="32">
        <f>+IF(I256=0,"",'Ark1'!U1952)</f>
        <v>30.351999999999993</v>
      </c>
      <c r="Q256" s="95"/>
      <c r="R256" s="264">
        <f>+IF(N256=0,"",'Ark1'!AJ1952)</f>
        <v>109.554</v>
      </c>
      <c r="S256" s="95"/>
      <c r="T256" s="264">
        <f>+IF(N256=0,"",'Ark1'!AK1952)</f>
        <v>22.756660557972424</v>
      </c>
      <c r="U256" s="95"/>
      <c r="V256" s="238">
        <f>+IF(I256=0,"",'Ark1'!T1952)</f>
        <v>8</v>
      </c>
      <c r="W256" s="95"/>
      <c r="X256" s="239">
        <f>+IF(I256=0,"",'Ark1'!W1952)</f>
        <v>32</v>
      </c>
      <c r="Y256" s="239">
        <f>+IF(I256=0,"",'Ark1'!X1952)</f>
        <v>100</v>
      </c>
      <c r="Z256" s="239">
        <f>+IF(I256=0,"",'Ark1'!Y1952)</f>
        <v>86</v>
      </c>
      <c r="AA256" s="239">
        <f>+IF(I256=0,"",'Ark1'!Z1952)</f>
        <v>6.3982572627239911</v>
      </c>
      <c r="AB256" s="237">
        <f>+IF(I256=0,"",'Ark1'!AA1952)</f>
        <v>0</v>
      </c>
      <c r="AC256" s="238">
        <f>+IF(I256=0,"",'Ark1'!AC1952)</f>
        <v>0</v>
      </c>
      <c r="AD256" s="239">
        <f>+IF(I256=0,"",'Ark1'!AE1952)</f>
        <v>0</v>
      </c>
      <c r="AE256" s="237">
        <f t="shared" si="39"/>
        <v>3.3724444444444437</v>
      </c>
      <c r="AF256" s="237">
        <f t="shared" si="41"/>
        <v>1.4285714285714286</v>
      </c>
      <c r="AG256" s="216"/>
      <c r="AH256" s="219"/>
      <c r="AJ256" s="29"/>
      <c r="AK256" s="27"/>
      <c r="AL256" s="220"/>
      <c r="AM256" s="28"/>
      <c r="AQ256" s="28"/>
    </row>
    <row r="257" spans="1:61" ht="15.6">
      <c r="A257" s="216"/>
      <c r="B257" s="287">
        <f>+'Ark1'!C1953</f>
        <v>2024</v>
      </c>
      <c r="C257" s="236">
        <f>+'Ark1'!L1953</f>
        <v>9</v>
      </c>
      <c r="D257" s="236" t="str">
        <f>VLOOKUP(C257,Klasse!$C$11:$D$27,2)</f>
        <v>R+</v>
      </c>
      <c r="E257" s="236">
        <f>+'Ark1'!H1953</f>
        <v>2</v>
      </c>
      <c r="F257" s="236">
        <f>+'Ark1'!J1953</f>
        <v>629</v>
      </c>
      <c r="G257" s="236" t="str">
        <f>VLOOKUP(F257,RNR!$A$1:$B$25,2)</f>
        <v>Bø</v>
      </c>
      <c r="H257" s="236" t="str">
        <f>+IF(I257=0,"",'Ark1'!Q1953)</f>
        <v/>
      </c>
      <c r="I257" s="353">
        <f>+'Ark1'!R1953</f>
        <v>0</v>
      </c>
      <c r="J257" s="237" t="str">
        <f>+IF(I257=0,"",'Ark1'!AG1953)</f>
        <v/>
      </c>
      <c r="K257" s="237"/>
      <c r="L257" s="237" t="str">
        <f>+IF(I257=0,"",'Ark1'!AH1953)</f>
        <v/>
      </c>
      <c r="M257" s="95"/>
      <c r="N257" s="504">
        <f>+'Ark1'!AI1953</f>
        <v>0</v>
      </c>
      <c r="O257" s="234"/>
      <c r="P257" s="32" t="str">
        <f>+IF(I257=0,"",'Ark1'!U1953)</f>
        <v/>
      </c>
      <c r="Q257" s="95"/>
      <c r="R257" s="264" t="str">
        <f>+IF(N257=0,"",'Ark1'!AJ1953)</f>
        <v/>
      </c>
      <c r="S257" s="95"/>
      <c r="T257" s="264" t="str">
        <f>+IF(N257=0,"",'Ark1'!AK1953)</f>
        <v/>
      </c>
      <c r="U257" s="95"/>
      <c r="V257" s="238" t="str">
        <f>+IF(I257=0,"",'Ark1'!T1953)</f>
        <v/>
      </c>
      <c r="W257" s="95"/>
      <c r="X257" s="239" t="str">
        <f>+IF(I257=0,"",'Ark1'!W1953)</f>
        <v/>
      </c>
      <c r="Y257" s="239" t="str">
        <f>+IF(I257=0,"",'Ark1'!X1953)</f>
        <v/>
      </c>
      <c r="Z257" s="239" t="str">
        <f>+IF(I257=0,"",'Ark1'!Y1953)</f>
        <v/>
      </c>
      <c r="AA257" s="239" t="str">
        <f>+IF(I257=0,"",'Ark1'!Z1953)</f>
        <v/>
      </c>
      <c r="AB257" s="237" t="str">
        <f>+IF(I257=0,"",'Ark1'!AA1953)</f>
        <v/>
      </c>
      <c r="AC257" s="238" t="str">
        <f>+IF(I257=0,"",'Ark1'!AC1953)</f>
        <v/>
      </c>
      <c r="AD257" s="239" t="str">
        <f>+IF(I257=0,"",'Ark1'!AE1953)</f>
        <v/>
      </c>
      <c r="AE257" s="237" t="str">
        <f t="shared" si="39"/>
        <v/>
      </c>
      <c r="AF257" s="237" t="str">
        <f t="shared" si="41"/>
        <v/>
      </c>
      <c r="AG257" s="216"/>
      <c r="AH257" s="219"/>
      <c r="AJ257" s="29"/>
      <c r="AK257" s="27"/>
      <c r="AL257" s="220"/>
      <c r="AM257" s="28"/>
      <c r="AQ257" s="28"/>
    </row>
    <row r="258" spans="1:61" ht="15.6">
      <c r="A258" s="216"/>
      <c r="B258" s="287">
        <f>+'Ark1'!C1954</f>
        <v>2024</v>
      </c>
      <c r="C258" s="236">
        <f>+'Ark1'!L1954</f>
        <v>9</v>
      </c>
      <c r="D258" s="236" t="str">
        <f>VLOOKUP(C258,Klasse!$C$11:$D$27,2)</f>
        <v>R+</v>
      </c>
      <c r="E258" s="236">
        <f>+'Ark1'!H1954</f>
        <v>1</v>
      </c>
      <c r="F258" s="236">
        <f>+'Ark1'!J1954</f>
        <v>643</v>
      </c>
      <c r="G258" s="236" t="str">
        <f>VLOOKUP(F258,RNR!$A$1:$B$25,2)</f>
        <v>Bjerka</v>
      </c>
      <c r="H258" s="236">
        <f>+IF(I258=0,"",'Ark1'!Q1954)</f>
        <v>148</v>
      </c>
      <c r="I258" s="353">
        <f>+'Ark1'!R1954</f>
        <v>307</v>
      </c>
      <c r="J258" s="237">
        <f>+IF(I258=0,"",'Ark1'!AG1954)</f>
        <v>18.192163846190272</v>
      </c>
      <c r="K258" s="237"/>
      <c r="L258" s="237">
        <f>+IF(I258=0,"",'Ark1'!AH1954)</f>
        <v>0.32573289902280123</v>
      </c>
      <c r="M258" s="95"/>
      <c r="N258" s="504">
        <f>+'Ark1'!AI1954</f>
        <v>263</v>
      </c>
      <c r="O258" s="234"/>
      <c r="P258" s="32">
        <f>+IF(I258=0,"",'Ark1'!U1954)</f>
        <v>32.54429967426713</v>
      </c>
      <c r="Q258" s="95"/>
      <c r="R258" s="264">
        <f>+IF(N258=0,"",'Ark1'!AJ1954)</f>
        <v>110.98555133079849</v>
      </c>
      <c r="S258" s="95"/>
      <c r="T258" s="264">
        <f>+IF(N258=0,"",'Ark1'!AK1954)</f>
        <v>23.619584317333008</v>
      </c>
      <c r="U258" s="95"/>
      <c r="V258" s="238">
        <f>+IF(I258=0,"",'Ark1'!T1954)</f>
        <v>6.9837133550488595</v>
      </c>
      <c r="W258" s="95"/>
      <c r="X258" s="239">
        <f>+IF(I258=0,"",'Ark1'!W1954)</f>
        <v>18.566775244299681</v>
      </c>
      <c r="Y258" s="239">
        <f>+IF(I258=0,"",'Ark1'!X1954)</f>
        <v>100</v>
      </c>
      <c r="Z258" s="239">
        <f>+IF(I258=0,"",'Ark1'!Y1954)</f>
        <v>99.022801302931612</v>
      </c>
      <c r="AA258" s="239">
        <f>+IF(I258=0,"",'Ark1'!Z1954)</f>
        <v>5.2128872892715883</v>
      </c>
      <c r="AB258" s="237">
        <f>+IF(I258=0,"",'Ark1'!AA1954)</f>
        <v>0</v>
      </c>
      <c r="AC258" s="238">
        <f>+IF(I258=0,"",'Ark1'!AC1954)</f>
        <v>0</v>
      </c>
      <c r="AD258" s="239">
        <f>+IF(I258=0,"",'Ark1'!AE1954)</f>
        <v>0</v>
      </c>
      <c r="AE258" s="237">
        <f t="shared" si="39"/>
        <v>3.6160332971407922</v>
      </c>
      <c r="AF258" s="237">
        <f t="shared" si="41"/>
        <v>2.0743243243243241</v>
      </c>
      <c r="AG258" s="216"/>
      <c r="AH258" s="219"/>
      <c r="AJ258" s="29"/>
      <c r="AK258" s="27"/>
      <c r="AL258" s="220"/>
      <c r="AM258" s="28"/>
      <c r="AQ258" s="28"/>
    </row>
    <row r="259" spans="1:61" ht="15.6">
      <c r="A259" s="216"/>
      <c r="B259" s="287">
        <f>+'Ark1'!C1955</f>
        <v>2024</v>
      </c>
      <c r="C259" s="236">
        <f>+'Ark1'!L1955</f>
        <v>9</v>
      </c>
      <c r="D259" s="236" t="str">
        <f>VLOOKUP(C259,Klasse!$C$11:$D$27,2)</f>
        <v>R+</v>
      </c>
      <c r="E259" s="236">
        <f>+'Ark1'!H1955</f>
        <v>2</v>
      </c>
      <c r="F259" s="236">
        <f>+'Ark1'!J1955</f>
        <v>704</v>
      </c>
      <c r="G259" s="236" t="str">
        <f>VLOOKUP(F259,RNR!$A$1:$B$25,2)</f>
        <v>Øre Vilt</v>
      </c>
      <c r="H259" s="236" t="str">
        <f>+IF(I259=0,"",'Ark1'!Q1955)</f>
        <v/>
      </c>
      <c r="I259" s="353">
        <f>+'Ark1'!R1955</f>
        <v>0</v>
      </c>
      <c r="J259" s="237" t="str">
        <f>+IF(I259=0,"",'Ark1'!AG1955)</f>
        <v/>
      </c>
      <c r="K259" s="237"/>
      <c r="L259" s="237" t="str">
        <f>+IF(I259=0,"",'Ark1'!AH1955)</f>
        <v/>
      </c>
      <c r="M259" s="95"/>
      <c r="N259" s="504">
        <f>+'Ark1'!AI1955</f>
        <v>0</v>
      </c>
      <c r="O259" s="234"/>
      <c r="P259" s="32" t="str">
        <f>+IF(I259=0,"",'Ark1'!U1955)</f>
        <v/>
      </c>
      <c r="Q259" s="95"/>
      <c r="R259" s="264" t="str">
        <f>+IF(N259=0,"",'Ark1'!AJ1955)</f>
        <v/>
      </c>
      <c r="S259" s="95"/>
      <c r="T259" s="264" t="str">
        <f>+IF(N259=0,"",'Ark1'!AK1955)</f>
        <v/>
      </c>
      <c r="U259" s="95"/>
      <c r="V259" s="238" t="str">
        <f>+IF(I259=0,"",'Ark1'!T1955)</f>
        <v/>
      </c>
      <c r="W259" s="95"/>
      <c r="X259" s="239" t="str">
        <f>+IF(I259=0,"",'Ark1'!W1955)</f>
        <v/>
      </c>
      <c r="Y259" s="239" t="str">
        <f>+IF(I259=0,"",'Ark1'!X1955)</f>
        <v/>
      </c>
      <c r="Z259" s="239" t="str">
        <f>+IF(I259=0,"",'Ark1'!Y1955)</f>
        <v/>
      </c>
      <c r="AA259" s="239" t="str">
        <f>+IF(I259=0,"",'Ark1'!Z1955)</f>
        <v/>
      </c>
      <c r="AB259" s="237" t="str">
        <f>+IF(I259=0,"",'Ark1'!AA1955)</f>
        <v/>
      </c>
      <c r="AC259" s="238" t="str">
        <f>+IF(I259=0,"",'Ark1'!AC1955)</f>
        <v/>
      </c>
      <c r="AD259" s="239" t="str">
        <f>+IF(I259=0,"",'Ark1'!AE1955)</f>
        <v/>
      </c>
      <c r="AE259" s="237" t="str">
        <f t="shared" si="39"/>
        <v/>
      </c>
      <c r="AF259" s="237" t="str">
        <f t="shared" si="41"/>
        <v/>
      </c>
      <c r="AG259" s="216"/>
      <c r="AH259" s="219"/>
      <c r="AJ259" s="29"/>
      <c r="AK259" s="27"/>
      <c r="AL259" s="220"/>
      <c r="AM259" s="28"/>
      <c r="AQ259" s="28"/>
    </row>
    <row r="260" spans="1:61" ht="15.6">
      <c r="A260" s="216"/>
      <c r="B260" s="287">
        <f>+'Ark1'!C1956</f>
        <v>2024</v>
      </c>
      <c r="C260" s="236">
        <f>+'Ark1'!L1956</f>
        <v>9</v>
      </c>
      <c r="D260" s="236" t="str">
        <f>VLOOKUP(C260,Klasse!$C$11:$D$27,2)</f>
        <v>R+</v>
      </c>
      <c r="E260" s="236">
        <f>+'Ark1'!H1956</f>
        <v>1</v>
      </c>
      <c r="F260" s="236">
        <f>+'Ark1'!J1956</f>
        <v>802</v>
      </c>
      <c r="G260" s="236" t="str">
        <f>VLOOKUP(F260,RNR!$A$1:$B$25,2)</f>
        <v>Karasjok</v>
      </c>
      <c r="H260" s="236">
        <f>+IF(I260=0,"",'Ark1'!Q1956)</f>
        <v>39</v>
      </c>
      <c r="I260" s="353">
        <f>+'Ark1'!R1956</f>
        <v>80</v>
      </c>
      <c r="J260" s="237">
        <f>+IF(I260=0,"",'Ark1'!AG1956)</f>
        <v>18.611164152504642</v>
      </c>
      <c r="K260" s="237"/>
      <c r="L260" s="237">
        <f>+IF(I260=0,"",'Ark1'!AH1956)</f>
        <v>3.75</v>
      </c>
      <c r="M260" s="95"/>
      <c r="N260" s="504">
        <f>+'Ark1'!AI1956</f>
        <v>80</v>
      </c>
      <c r="O260" s="234"/>
      <c r="P260" s="32">
        <f>+IF(I260=0,"",'Ark1'!U1956)</f>
        <v>32.895000000000032</v>
      </c>
      <c r="Q260" s="95"/>
      <c r="R260" s="264">
        <f>+IF(N260=0,"",'Ark1'!AJ1956)</f>
        <v>113.3775</v>
      </c>
      <c r="S260" s="95"/>
      <c r="T260" s="264">
        <f>+IF(N260=0,"",'Ark1'!AK1956)</f>
        <v>22.705534902698766</v>
      </c>
      <c r="U260" s="95"/>
      <c r="V260" s="238">
        <f>+IF(I260=0,"",'Ark1'!T1956)</f>
        <v>7.8</v>
      </c>
      <c r="W260" s="95"/>
      <c r="X260" s="239">
        <f>+IF(I260=0,"",'Ark1'!W1956)</f>
        <v>22.5</v>
      </c>
      <c r="Y260" s="239">
        <f>+IF(I260=0,"",'Ark1'!X1956)</f>
        <v>100</v>
      </c>
      <c r="Z260" s="239">
        <f>+IF(I260=0,"",'Ark1'!Y1956)</f>
        <v>97.5</v>
      </c>
      <c r="AA260" s="239">
        <f>+IF(I260=0,"",'Ark1'!Z1956)</f>
        <v>4.3818346614173578</v>
      </c>
      <c r="AB260" s="237">
        <f>+IF(I260=0,"",'Ark1'!AA1956)</f>
        <v>0</v>
      </c>
      <c r="AC260" s="238">
        <f>+IF(I260=0,"",'Ark1'!AC1956)</f>
        <v>0</v>
      </c>
      <c r="AD260" s="239">
        <f>+IF(I260=0,"",'Ark1'!AE1956)</f>
        <v>0</v>
      </c>
      <c r="AE260" s="237">
        <f t="shared" si="39"/>
        <v>3.6550000000000034</v>
      </c>
      <c r="AF260" s="237">
        <f t="shared" si="41"/>
        <v>2.0512820512820511</v>
      </c>
      <c r="AG260" s="216"/>
      <c r="AH260" s="219"/>
      <c r="AJ260" s="29"/>
      <c r="AK260" s="27"/>
      <c r="AL260" s="220"/>
      <c r="AM260" s="28"/>
      <c r="AQ260" s="28"/>
    </row>
    <row r="261" spans="1:61" ht="19.8">
      <c r="A261" s="216"/>
      <c r="B261" s="216"/>
      <c r="C261" s="216"/>
      <c r="D261" s="216"/>
      <c r="E261" s="216"/>
      <c r="F261" s="216"/>
      <c r="G261" s="534"/>
      <c r="H261" s="216"/>
      <c r="I261" s="349"/>
      <c r="J261" s="217"/>
      <c r="K261" s="217"/>
      <c r="L261" s="217"/>
      <c r="M261" s="95"/>
      <c r="N261" s="95"/>
      <c r="O261" s="95"/>
      <c r="P261" s="95"/>
      <c r="Q261" s="95"/>
      <c r="R261" s="95"/>
      <c r="S261" s="95"/>
      <c r="T261" s="95"/>
      <c r="U261" s="95"/>
      <c r="V261" s="95"/>
      <c r="W261" s="95"/>
      <c r="X261" s="95"/>
      <c r="Y261" s="218"/>
      <c r="Z261" s="218"/>
      <c r="AA261" s="218"/>
      <c r="AB261" s="218"/>
      <c r="AC261" s="216"/>
      <c r="AD261" s="218"/>
      <c r="AE261" s="218"/>
      <c r="AF261" s="218"/>
      <c r="AG261" s="216"/>
      <c r="AH261" s="219"/>
      <c r="AJ261" s="29"/>
      <c r="AK261" s="27"/>
      <c r="AL261" s="220"/>
      <c r="AM261" s="28"/>
      <c r="AQ261" s="28"/>
      <c r="BI261" s="232"/>
    </row>
    <row r="262" spans="1:61" ht="24.6">
      <c r="A262" s="216"/>
      <c r="B262" s="216"/>
      <c r="C262" s="309" t="str">
        <f>+D268</f>
        <v>U-</v>
      </c>
      <c r="D262" s="216"/>
      <c r="E262" s="216"/>
      <c r="F262" s="216"/>
      <c r="G262" s="534"/>
      <c r="H262" s="216"/>
      <c r="I262" s="340">
        <f>SUM(I264:I288)</f>
        <v>2765</v>
      </c>
      <c r="J262" s="260"/>
      <c r="K262" s="260"/>
      <c r="L262" s="260"/>
      <c r="M262" s="95"/>
      <c r="N262" s="536">
        <f>SUM(N264:N288)</f>
        <v>2709</v>
      </c>
      <c r="O262" s="95"/>
      <c r="P262" s="95"/>
      <c r="Q262" s="95"/>
      <c r="R262" s="95"/>
      <c r="S262" s="95"/>
      <c r="T262" s="95"/>
      <c r="U262" s="95"/>
      <c r="V262" s="95"/>
      <c r="W262" s="95"/>
      <c r="X262" s="95"/>
      <c r="Y262" s="218"/>
      <c r="Z262" s="218"/>
      <c r="AA262" s="218"/>
      <c r="AB262" s="218"/>
      <c r="AC262" s="216"/>
      <c r="AD262" s="218"/>
      <c r="AE262" s="218"/>
      <c r="AF262" s="218"/>
      <c r="AG262" s="218"/>
      <c r="AH262" s="219"/>
      <c r="AJ262" s="29"/>
      <c r="AK262" s="27"/>
      <c r="AL262" s="220"/>
      <c r="AM262" s="28"/>
      <c r="AQ262" s="28"/>
      <c r="BI262" s="232"/>
    </row>
    <row r="263" spans="1:61" ht="19.8">
      <c r="A263" s="216"/>
      <c r="B263" s="216"/>
      <c r="C263" s="216"/>
      <c r="D263" s="216"/>
      <c r="E263" s="216"/>
      <c r="F263" s="216"/>
      <c r="G263" s="534"/>
      <c r="H263" s="234"/>
      <c r="I263" s="349"/>
      <c r="J263" s="217"/>
      <c r="K263" s="217"/>
      <c r="L263" s="217"/>
      <c r="M263" s="95"/>
      <c r="N263" s="95"/>
      <c r="O263" s="95"/>
      <c r="P263" s="95"/>
      <c r="Q263" s="95"/>
      <c r="R263" s="95"/>
      <c r="S263" s="95"/>
      <c r="T263" s="95"/>
      <c r="U263" s="95"/>
      <c r="V263" s="95"/>
      <c r="W263" s="95"/>
      <c r="X263" s="95"/>
      <c r="Y263" s="218"/>
      <c r="Z263" s="218"/>
      <c r="AA263" s="218"/>
      <c r="AB263" s="235"/>
      <c r="AC263" s="216"/>
      <c r="AD263" s="235"/>
      <c r="AE263" s="235"/>
      <c r="AF263" s="233"/>
      <c r="AG263" s="216"/>
      <c r="AH263" s="219"/>
      <c r="AJ263" s="29"/>
      <c r="AK263" s="27"/>
      <c r="AL263" s="220"/>
      <c r="AM263" s="28"/>
      <c r="AQ263" s="28"/>
      <c r="BI263" s="232"/>
    </row>
    <row r="264" spans="1:61" ht="15.6">
      <c r="A264" s="216"/>
      <c r="B264" s="287">
        <f>+'Ark1'!C1957</f>
        <v>2024</v>
      </c>
      <c r="C264" s="236">
        <f>+'Ark1'!L1957</f>
        <v>10</v>
      </c>
      <c r="D264" s="236" t="str">
        <f>VLOOKUP(C264,Klasse!$C$11:$D$27,2)</f>
        <v>U-</v>
      </c>
      <c r="E264" s="535">
        <f>+'Ark1'!H1957</f>
        <v>1</v>
      </c>
      <c r="F264" s="535">
        <f>+'Ark1'!J1957</f>
        <v>103</v>
      </c>
      <c r="G264" s="236" t="str">
        <f>VLOOKUP(F264,RNR!$A$1:$B$25,2)</f>
        <v>Rudshøgda</v>
      </c>
      <c r="H264" s="535">
        <f>+IF(I264=0,"",'Ark1'!Q1957)</f>
        <v>1</v>
      </c>
      <c r="I264" s="367">
        <f>+'Ark1'!R1957</f>
        <v>1</v>
      </c>
      <c r="J264" s="29">
        <f>+IF(I264=0,"",'Ark1'!AG1957)</f>
        <v>5.0140581068416132</v>
      </c>
      <c r="L264" s="29">
        <f>+IF(I264=0,"",'Ark1'!AH1957)</f>
        <v>0</v>
      </c>
      <c r="M264" s="95"/>
      <c r="N264" s="504">
        <f>+'Ark1'!AI1957</f>
        <v>1</v>
      </c>
      <c r="O264" s="234"/>
      <c r="P264" s="32">
        <f>+IF(I264=0,"",'Ark1'!U1957)</f>
        <v>42.800000000000011</v>
      </c>
      <c r="Q264" s="95"/>
      <c r="R264" s="264">
        <f>+IF(N264=0,"",'Ark1'!AJ1957)</f>
        <v>119.2</v>
      </c>
      <c r="S264" s="95"/>
      <c r="T264" s="264">
        <f>+IF(N264=0,"",'Ark1'!AK1957)</f>
        <v>25.270567956156523</v>
      </c>
      <c r="U264" s="95"/>
      <c r="V264" s="27">
        <f>+IF(I264=0,"",'Ark1'!T1957)</f>
        <v>10</v>
      </c>
      <c r="W264" s="95"/>
      <c r="X264" s="34">
        <f>+IF(I264=0,"",'Ark1'!W1957)</f>
        <v>100</v>
      </c>
      <c r="Y264" s="34">
        <f>+IF(I264=0,"",'Ark1'!X1957)</f>
        <v>100</v>
      </c>
      <c r="Z264" s="34">
        <f>+IF(I264=0,"",'Ark1'!Y1957)</f>
        <v>100</v>
      </c>
      <c r="AA264" s="34">
        <f>+IF(I264=0,"",'Ark1'!Z1957)</f>
        <v>0</v>
      </c>
      <c r="AB264" s="29">
        <f>+IF(I264=0,"",'Ark1'!AA1957)</f>
        <v>0</v>
      </c>
      <c r="AC264" s="27">
        <f>+IF(I264=0,"",'Ark1'!AC1957)</f>
        <v>0</v>
      </c>
      <c r="AD264" s="34">
        <f>+IF(I264=0,"",'Ark1'!AE1957)</f>
        <v>0</v>
      </c>
      <c r="AE264" s="29">
        <f t="shared" ref="AE264:AE267" si="42">IF(I264=0,"",P264/C264)</f>
        <v>4.2800000000000011</v>
      </c>
      <c r="AF264" s="29">
        <f t="shared" ref="AF264:AF267" si="43">IF(I264=0,"",I264/H264)</f>
        <v>1</v>
      </c>
      <c r="AG264" s="216"/>
      <c r="AH264" s="219"/>
      <c r="AJ264" s="29"/>
      <c r="AK264" s="27"/>
      <c r="AL264" s="220"/>
      <c r="AM264" s="28"/>
      <c r="AQ264" s="28"/>
    </row>
    <row r="265" spans="1:61" ht="15.6">
      <c r="A265" s="216"/>
      <c r="B265" s="287">
        <f>+'Ark1'!C1958</f>
        <v>2024</v>
      </c>
      <c r="C265" s="236">
        <f>+'Ark1'!L1958</f>
        <v>10</v>
      </c>
      <c r="D265" s="236" t="str">
        <f>VLOOKUP(C265,Klasse!$C$11:$D$27,2)</f>
        <v>U-</v>
      </c>
      <c r="E265" s="535">
        <f>+'Ark1'!H1958</f>
        <v>2</v>
      </c>
      <c r="F265" s="535">
        <f>+'Ark1'!J1958</f>
        <v>106</v>
      </c>
      <c r="G265" s="236" t="str">
        <f>VLOOKUP(F265,RNR!$A$1:$B$25,2)</f>
        <v>Furuseth</v>
      </c>
      <c r="H265" s="535">
        <f>+IF(I265=0,"",'Ark1'!Q1958)</f>
        <v>69</v>
      </c>
      <c r="I265" s="367">
        <f>+'Ark1'!R1958</f>
        <v>100</v>
      </c>
      <c r="J265" s="29">
        <f>+IF(I265=0,"",'Ark1'!AG1958)</f>
        <v>8.0725315853374937</v>
      </c>
      <c r="L265" s="29">
        <f>+IF(I265=0,"",'Ark1'!AH1958)</f>
        <v>1</v>
      </c>
      <c r="M265" s="95"/>
      <c r="N265" s="504">
        <f>+'Ark1'!AI1958</f>
        <v>100</v>
      </c>
      <c r="O265" s="234"/>
      <c r="P265" s="32">
        <f>+IF(I265=0,"",'Ark1'!U1958)</f>
        <v>37.832000000000008</v>
      </c>
      <c r="Q265" s="95"/>
      <c r="R265" s="264">
        <f>+IF(N265=0,"",'Ark1'!AJ1958)</f>
        <v>113.82899999999998</v>
      </c>
      <c r="S265" s="95"/>
      <c r="T265" s="264">
        <f>+IF(N265=0,"",'Ark1'!AK1958)</f>
        <v>25.552301986956127</v>
      </c>
      <c r="U265" s="95"/>
      <c r="V265" s="27">
        <f>+IF(I265=0,"",'Ark1'!T1958)</f>
        <v>8.59</v>
      </c>
      <c r="W265" s="95"/>
      <c r="X265" s="34">
        <f>+IF(I265=0,"",'Ark1'!W1958)</f>
        <v>50</v>
      </c>
      <c r="Y265" s="34">
        <f>+IF(I265=0,"",'Ark1'!X1958)</f>
        <v>100</v>
      </c>
      <c r="Z265" s="34">
        <f>+IF(I265=0,"",'Ark1'!Y1958)</f>
        <v>99</v>
      </c>
      <c r="AA265" s="34">
        <f>+IF(I265=0,"",'Ark1'!Z1958)</f>
        <v>4.6025618952926211</v>
      </c>
      <c r="AB265" s="29">
        <f>+IF(I265=0,"",'Ark1'!AA1958)</f>
        <v>0</v>
      </c>
      <c r="AC265" s="27">
        <f>+IF(I265=0,"",'Ark1'!AC1958)</f>
        <v>0</v>
      </c>
      <c r="AD265" s="34">
        <f>+IF(I265=0,"",'Ark1'!AE1958)</f>
        <v>0</v>
      </c>
      <c r="AE265" s="29">
        <f t="shared" si="42"/>
        <v>3.7832000000000008</v>
      </c>
      <c r="AF265" s="29">
        <f t="shared" si="43"/>
        <v>1.4492753623188406</v>
      </c>
      <c r="AG265" s="216"/>
      <c r="AH265" s="219"/>
      <c r="AJ265" s="29"/>
      <c r="AK265" s="27"/>
      <c r="AL265" s="220"/>
      <c r="AM265" s="28"/>
      <c r="AQ265" s="28"/>
    </row>
    <row r="266" spans="1:61" ht="15.6">
      <c r="A266" s="216"/>
      <c r="B266" s="287">
        <f>+'Ark1'!C1959</f>
        <v>2024</v>
      </c>
      <c r="C266" s="236">
        <f>+'Ark1'!L1959</f>
        <v>10</v>
      </c>
      <c r="D266" s="236" t="str">
        <f>VLOOKUP(C266,Klasse!$C$11:$D$27,2)</f>
        <v>U-</v>
      </c>
      <c r="E266" s="535">
        <f>+'Ark1'!H1959</f>
        <v>1</v>
      </c>
      <c r="F266" s="535">
        <f>+'Ark1'!J1959</f>
        <v>110</v>
      </c>
      <c r="G266" s="236" t="str">
        <f>VLOOKUP(F266,RNR!$A$1:$B$25,2)</f>
        <v>Gol</v>
      </c>
      <c r="H266" s="535">
        <f>+IF(I266=0,"",'Ark1'!Q1959)</f>
        <v>253</v>
      </c>
      <c r="I266" s="367">
        <f>+'Ark1'!R1959</f>
        <v>380</v>
      </c>
      <c r="J266" s="29">
        <f>+IF(I266=0,"",'Ark1'!AG1959)</f>
        <v>9.5134590498634495</v>
      </c>
      <c r="L266" s="29">
        <f>+IF(I266=0,"",'Ark1'!AH1959)</f>
        <v>3.4210526315789478</v>
      </c>
      <c r="M266" s="95"/>
      <c r="N266" s="504">
        <f>+'Ark1'!AI1959</f>
        <v>380</v>
      </c>
      <c r="O266" s="234"/>
      <c r="P266" s="32">
        <f>+IF(I266=0,"",'Ark1'!U1959)</f>
        <v>38.711842105263152</v>
      </c>
      <c r="Q266" s="95"/>
      <c r="R266" s="264">
        <f>+IF(N266=0,"",'Ark1'!AJ1959)</f>
        <v>114.10631578947363</v>
      </c>
      <c r="S266" s="95"/>
      <c r="T266" s="264">
        <f>+IF(N266=0,"",'Ark1'!AK1959)</f>
        <v>25.947520286364995</v>
      </c>
      <c r="U266" s="95"/>
      <c r="V266" s="27">
        <f>+IF(I266=0,"",'Ark1'!T1959)</f>
        <v>8.2052631578947359</v>
      </c>
      <c r="W266" s="95"/>
      <c r="X266" s="34">
        <f>+IF(I266=0,"",'Ark1'!W1959)</f>
        <v>35.78947368421052</v>
      </c>
      <c r="Y266" s="34">
        <f>+IF(I266=0,"",'Ark1'!X1959)</f>
        <v>100</v>
      </c>
      <c r="Z266" s="34">
        <f>+IF(I266=0,"",'Ark1'!Y1959)</f>
        <v>99.736842105263179</v>
      </c>
      <c r="AA266" s="34">
        <f>+IF(I266=0,"",'Ark1'!Z1959)</f>
        <v>5.1286801191478428</v>
      </c>
      <c r="AB266" s="29">
        <f>+IF(I266=0,"",'Ark1'!AA1959)</f>
        <v>0</v>
      </c>
      <c r="AC266" s="27">
        <f>+IF(I266=0,"",'Ark1'!AC1959)</f>
        <v>0</v>
      </c>
      <c r="AD266" s="34">
        <f>+IF(I266=0,"",'Ark1'!AE1959)</f>
        <v>0</v>
      </c>
      <c r="AE266" s="29">
        <f t="shared" si="42"/>
        <v>3.871184210526315</v>
      </c>
      <c r="AF266" s="29">
        <f t="shared" si="43"/>
        <v>1.5019762845849802</v>
      </c>
      <c r="AG266" s="216"/>
      <c r="AH266" s="219"/>
      <c r="AJ266" s="29"/>
      <c r="AK266" s="27"/>
      <c r="AL266" s="220"/>
      <c r="AM266" s="28"/>
      <c r="AQ266" s="28"/>
    </row>
    <row r="267" spans="1:61" ht="15.6">
      <c r="A267" s="216"/>
      <c r="B267" s="287">
        <f>+'Ark1'!C1960</f>
        <v>2024</v>
      </c>
      <c r="C267" s="236">
        <f>+'Ark1'!L1960</f>
        <v>10</v>
      </c>
      <c r="D267" s="236" t="str">
        <f>VLOOKUP(C267,Klasse!$C$11:$D$27,2)</f>
        <v>U-</v>
      </c>
      <c r="E267" s="535">
        <f>+'Ark1'!H1960</f>
        <v>1</v>
      </c>
      <c r="F267" s="535">
        <f>+'Ark1'!J1960</f>
        <v>111</v>
      </c>
      <c r="G267" s="236" t="str">
        <f>VLOOKUP(F267,RNR!$A$1:$B$25,2)</f>
        <v>Forus</v>
      </c>
      <c r="H267" s="535">
        <f>+IF(I267=0,"",'Ark1'!Q1960)</f>
        <v>230</v>
      </c>
      <c r="I267" s="367">
        <f>+'Ark1'!R1960</f>
        <v>373</v>
      </c>
      <c r="J267" s="29">
        <f>+IF(I267=0,"",'Ark1'!AG1960)</f>
        <v>12.653122342880202</v>
      </c>
      <c r="L267" s="29">
        <f>+IF(I267=0,"",'Ark1'!AH1960)</f>
        <v>0.26809651474530832</v>
      </c>
      <c r="M267" s="95"/>
      <c r="N267" s="504">
        <f>+'Ark1'!AI1960</f>
        <v>370</v>
      </c>
      <c r="O267" s="234"/>
      <c r="P267" s="32">
        <f>+IF(I267=0,"",'Ark1'!U1960)</f>
        <v>38.738873994638055</v>
      </c>
      <c r="Q267" s="95"/>
      <c r="R267" s="264">
        <f>+IF(N267=0,"",'Ark1'!AJ1960)</f>
        <v>113.5667567567568</v>
      </c>
      <c r="S267" s="95"/>
      <c r="T267" s="264">
        <f>+IF(N267=0,"",'Ark1'!AK1960)</f>
        <v>26.345260977072304</v>
      </c>
      <c r="U267" s="95"/>
      <c r="V267" s="27">
        <f>+IF(I267=0,"",'Ark1'!T1960)</f>
        <v>8.3083109919571054</v>
      </c>
      <c r="W267" s="95"/>
      <c r="X267" s="34">
        <f>+IF(I267=0,"",'Ark1'!W1960)</f>
        <v>40.750670241286862</v>
      </c>
      <c r="Y267" s="34">
        <f>+IF(I267=0,"",'Ark1'!X1960)</f>
        <v>100</v>
      </c>
      <c r="Z267" s="34">
        <f>+IF(I267=0,"",'Ark1'!Y1960)</f>
        <v>99.195710455764058</v>
      </c>
      <c r="AA267" s="34">
        <f>+IF(I267=0,"",'Ark1'!Z1960)</f>
        <v>4.9040625296907665</v>
      </c>
      <c r="AB267" s="29">
        <f>+IF(I267=0,"",'Ark1'!AA1960)</f>
        <v>0</v>
      </c>
      <c r="AC267" s="27">
        <f>+IF(I267=0,"",'Ark1'!AC1960)</f>
        <v>0</v>
      </c>
      <c r="AD267" s="34">
        <f>+IF(I267=0,"",'Ark1'!AE1960)</f>
        <v>0</v>
      </c>
      <c r="AE267" s="29">
        <f t="shared" si="42"/>
        <v>3.8738873994638054</v>
      </c>
      <c r="AF267" s="29">
        <f t="shared" si="43"/>
        <v>1.6217391304347826</v>
      </c>
      <c r="AG267" s="216"/>
      <c r="AH267" s="219"/>
      <c r="AJ267" s="29"/>
      <c r="AK267" s="27"/>
      <c r="AL267" s="220"/>
      <c r="AM267" s="28"/>
      <c r="AQ267" s="28"/>
    </row>
    <row r="268" spans="1:61" ht="15.6">
      <c r="A268" s="216"/>
      <c r="B268" s="287">
        <f>+'Ark1'!C1961</f>
        <v>2024</v>
      </c>
      <c r="C268" s="236">
        <f>+'Ark1'!L1961</f>
        <v>10</v>
      </c>
      <c r="D268" s="236" t="str">
        <f>VLOOKUP(C268,Klasse!$C$11:$D$27,2)</f>
        <v>U-</v>
      </c>
      <c r="E268" s="28">
        <f>+'Ark1'!H1961</f>
        <v>1</v>
      </c>
      <c r="F268" s="28">
        <f>+'Ark1'!J1961</f>
        <v>116</v>
      </c>
      <c r="G268" s="236" t="str">
        <f>VLOOKUP(F268,RNR!$A$1:$B$25,2)</f>
        <v>Sandeid</v>
      </c>
      <c r="H268" s="28">
        <f>+IF(I268=0,"",'Ark1'!Q1961)</f>
        <v>128</v>
      </c>
      <c r="I268" s="367">
        <f>+'Ark1'!R1961</f>
        <v>168</v>
      </c>
      <c r="J268" s="29">
        <f>+IF(I268=0,"",'Ark1'!AG1961)</f>
        <v>8.1445462166290312</v>
      </c>
      <c r="L268" s="29">
        <f>+IF(I268=0,"",'Ark1'!AH1961)</f>
        <v>0</v>
      </c>
      <c r="M268" s="95"/>
      <c r="N268" s="504">
        <f>+'Ark1'!AI1961</f>
        <v>145</v>
      </c>
      <c r="O268" s="234"/>
      <c r="P268" s="32">
        <f>+IF(I268=0,"",'Ark1'!U1961)</f>
        <v>37.705952380952368</v>
      </c>
      <c r="Q268" s="95"/>
      <c r="R268" s="264">
        <f>+IF(N268=0,"",'Ark1'!AJ1961)</f>
        <v>113.30275862068969</v>
      </c>
      <c r="S268" s="95"/>
      <c r="T268" s="264">
        <f>+IF(N268=0,"",'Ark1'!AK1961)</f>
        <v>25.7062170832736</v>
      </c>
      <c r="U268" s="95"/>
      <c r="V268" s="27">
        <f>+IF(I268=0,"",'Ark1'!T1961)</f>
        <v>8.1607142857142883</v>
      </c>
      <c r="W268" s="95"/>
      <c r="X268" s="34">
        <f>+IF(I268=0,"",'Ark1'!W1961)</f>
        <v>40.476190476190474</v>
      </c>
      <c r="Y268" s="34">
        <f>+IF(I268=0,"",'Ark1'!X1961)</f>
        <v>100</v>
      </c>
      <c r="Z268" s="34">
        <f>+IF(I268=0,"",'Ark1'!Y1961)</f>
        <v>99.404761904761884</v>
      </c>
      <c r="AA268" s="34">
        <f>+IF(I268=0,"",'Ark1'!Z1961)</f>
        <v>5.2513796643058512</v>
      </c>
      <c r="AB268" s="29">
        <f>+IF(I268=0,"",'Ark1'!AA1961)</f>
        <v>0</v>
      </c>
      <c r="AC268" s="27">
        <f>+IF(I268=0,"",'Ark1'!AC1961)</f>
        <v>0</v>
      </c>
      <c r="AD268" s="34">
        <f>+IF(I268=0,"",'Ark1'!AE1961)</f>
        <v>0</v>
      </c>
      <c r="AE268" s="29">
        <f t="shared" ref="AE268:AE288" si="44">IF(I268=0,"",P268/C268)</f>
        <v>3.770595238095237</v>
      </c>
      <c r="AF268" s="29">
        <f t="shared" ref="AF268" si="45">IF(I268=0,"",I268/H268)</f>
        <v>1.3125</v>
      </c>
      <c r="AG268" s="216"/>
      <c r="AH268" s="219"/>
      <c r="AJ268" s="29"/>
      <c r="AK268" s="27"/>
      <c r="AL268" s="220"/>
      <c r="AM268" s="28"/>
      <c r="AQ268" s="28"/>
    </row>
    <row r="269" spans="1:61" ht="15.6">
      <c r="A269" s="216"/>
      <c r="B269" s="287">
        <f>+'Ark1'!C1962</f>
        <v>2024</v>
      </c>
      <c r="C269" s="236">
        <f>+'Ark1'!L1962</f>
        <v>10</v>
      </c>
      <c r="D269" s="236" t="str">
        <f>VLOOKUP(C269,Klasse!$C$11:$D$27,2)</f>
        <v>U-</v>
      </c>
      <c r="E269" s="28">
        <f>+'Ark1'!H1962</f>
        <v>2</v>
      </c>
      <c r="F269" s="28">
        <f>+'Ark1'!J1962</f>
        <v>117</v>
      </c>
      <c r="G269" s="236" t="str">
        <f>VLOOKUP(F269,RNR!$A$1:$B$25,2)</f>
        <v>Jæren</v>
      </c>
      <c r="H269" s="28">
        <f>+IF(I269=0,"",'Ark1'!Q1962)</f>
        <v>114</v>
      </c>
      <c r="I269" s="367">
        <f>+'Ark1'!R1962</f>
        <v>192</v>
      </c>
      <c r="J269" s="29">
        <f>+IF(I269=0,"",'Ark1'!AG1962)</f>
        <v>12.540968713529985</v>
      </c>
      <c r="L269" s="29">
        <f>+IF(I269=0,"",'Ark1'!AH1962)</f>
        <v>0</v>
      </c>
      <c r="M269" s="95"/>
      <c r="N269" s="504">
        <f>+'Ark1'!AI1962</f>
        <v>192</v>
      </c>
      <c r="O269" s="234"/>
      <c r="P269" s="32">
        <f>+IF(I269=0,"",'Ark1'!U1962)</f>
        <v>37.38697916666667</v>
      </c>
      <c r="Q269" s="95"/>
      <c r="R269" s="264">
        <f>+IF(N269=0,"",'Ark1'!AJ1962)</f>
        <v>113.65208333333337</v>
      </c>
      <c r="S269" s="95"/>
      <c r="T269" s="264">
        <f>+IF(N269=0,"",'Ark1'!AK1962)</f>
        <v>25.33294234451029</v>
      </c>
      <c r="U269" s="95"/>
      <c r="V269" s="27">
        <f>+IF(I269=0,"",'Ark1'!T1962)</f>
        <v>9.1510416666666643</v>
      </c>
      <c r="W269" s="95"/>
      <c r="X269" s="34">
        <f>+IF(I269=0,"",'Ark1'!W1962)</f>
        <v>60.9375</v>
      </c>
      <c r="Y269" s="34">
        <f>+IF(I269=0,"",'Ark1'!X1962)</f>
        <v>100</v>
      </c>
      <c r="Z269" s="34">
        <f>+IF(I269=0,"",'Ark1'!Y1962)</f>
        <v>99.479166666666686</v>
      </c>
      <c r="AA269" s="34">
        <f>+IF(I269=0,"",'Ark1'!Z1962)</f>
        <v>5.5294464799441485</v>
      </c>
      <c r="AB269" s="29">
        <f>+IF(I269=0,"",'Ark1'!AA1962)</f>
        <v>0</v>
      </c>
      <c r="AC269" s="27">
        <f>+IF(I269=0,"",'Ark1'!AC1962)</f>
        <v>0</v>
      </c>
      <c r="AD269" s="34">
        <f>+IF(I269=0,"",'Ark1'!AE1962)</f>
        <v>0</v>
      </c>
      <c r="AE269" s="29">
        <f t="shared" si="44"/>
        <v>3.7386979166666672</v>
      </c>
      <c r="AF269" s="29">
        <f t="shared" ref="AF269:AF288" si="46">IF(I269=0,"",I269/H269)</f>
        <v>1.6842105263157894</v>
      </c>
      <c r="AG269" s="216"/>
      <c r="AH269" s="219"/>
      <c r="AJ269" s="29"/>
      <c r="AK269" s="27"/>
      <c r="AL269" s="220"/>
      <c r="AM269" s="28"/>
      <c r="AQ269" s="28"/>
    </row>
    <row r="270" spans="1:61" ht="15.6">
      <c r="A270" s="216"/>
      <c r="B270" s="287">
        <f>+'Ark1'!C1963</f>
        <v>2024</v>
      </c>
      <c r="C270" s="236">
        <f>+'Ark1'!L1963</f>
        <v>10</v>
      </c>
      <c r="D270" s="236" t="str">
        <f>VLOOKUP(C270,Klasse!$C$11:$D$27,2)</f>
        <v>U-</v>
      </c>
      <c r="E270" s="28">
        <f>+'Ark1'!H1963</f>
        <v>1</v>
      </c>
      <c r="F270" s="28">
        <f>+'Ark1'!J1963</f>
        <v>134</v>
      </c>
      <c r="G270" s="236" t="str">
        <f>VLOOKUP(F270,RNR!$A$1:$B$25,2)</f>
        <v>Førde</v>
      </c>
      <c r="H270" s="28">
        <f>+IF(I270=0,"",'Ark1'!Q1963)</f>
        <v>239</v>
      </c>
      <c r="I270" s="367">
        <f>+'Ark1'!R1963</f>
        <v>324</v>
      </c>
      <c r="J270" s="29">
        <f>+IF(I270=0,"",'Ark1'!AG1963)</f>
        <v>9.5046031682273107</v>
      </c>
      <c r="L270" s="29">
        <f>+IF(I270=0,"",'Ark1'!AH1963)</f>
        <v>0.30864197530864201</v>
      </c>
      <c r="M270" s="95"/>
      <c r="N270" s="504">
        <f>+'Ark1'!AI1963</f>
        <v>323</v>
      </c>
      <c r="O270" s="234"/>
      <c r="P270" s="32">
        <f>+IF(I270=0,"",'Ark1'!U1963)</f>
        <v>37.245987654320977</v>
      </c>
      <c r="Q270" s="95"/>
      <c r="R270" s="264">
        <f>+IF(N270=0,"",'Ark1'!AJ1963)</f>
        <v>112.38297213622285</v>
      </c>
      <c r="S270" s="95"/>
      <c r="T270" s="264">
        <f>+IF(N270=0,"",'Ark1'!AK1963)</f>
        <v>26.155110676600714</v>
      </c>
      <c r="U270" s="95"/>
      <c r="V270" s="27">
        <f>+IF(I270=0,"",'Ark1'!T1963)</f>
        <v>8.1049382716049383</v>
      </c>
      <c r="W270" s="95"/>
      <c r="X270" s="34">
        <f>+IF(I270=0,"",'Ark1'!W1963)</f>
        <v>35.802469135802475</v>
      </c>
      <c r="Y270" s="34">
        <f>+IF(I270=0,"",'Ark1'!X1963)</f>
        <v>100</v>
      </c>
      <c r="Z270" s="34">
        <f>+IF(I270=0,"",'Ark1'!Y1963)</f>
        <v>100</v>
      </c>
      <c r="AA270" s="34">
        <f>+IF(I270=0,"",'Ark1'!Z1963)</f>
        <v>4.5122278256384449</v>
      </c>
      <c r="AB270" s="29">
        <f>+IF(I270=0,"",'Ark1'!AA1963)</f>
        <v>0</v>
      </c>
      <c r="AC270" s="27">
        <f>+IF(I270=0,"",'Ark1'!AC1963)</f>
        <v>0</v>
      </c>
      <c r="AD270" s="34">
        <f>+IF(I270=0,"",'Ark1'!AE1963)</f>
        <v>0</v>
      </c>
      <c r="AE270" s="29">
        <f t="shared" si="44"/>
        <v>3.7245987654320976</v>
      </c>
      <c r="AF270" s="29">
        <f t="shared" si="46"/>
        <v>1.3556485355648535</v>
      </c>
      <c r="AG270" s="216"/>
      <c r="AH270" s="27"/>
      <c r="AJ270" s="29"/>
      <c r="AK270" s="27"/>
      <c r="AL270" s="28"/>
      <c r="AM270" s="28"/>
      <c r="AQ270" s="28"/>
    </row>
    <row r="271" spans="1:61" ht="15.6">
      <c r="A271" s="216"/>
      <c r="B271" s="287">
        <f>+'Ark1'!C1964</f>
        <v>2024</v>
      </c>
      <c r="C271" s="236">
        <f>+'Ark1'!L1964</f>
        <v>10</v>
      </c>
      <c r="D271" s="236" t="str">
        <f>VLOOKUP(C271,Klasse!$C$11:$D$27,2)</f>
        <v>U-</v>
      </c>
      <c r="E271" s="28">
        <f>+'Ark1'!H1964</f>
        <v>2</v>
      </c>
      <c r="F271" s="28">
        <f>+'Ark1'!J1964</f>
        <v>141</v>
      </c>
      <c r="G271" s="236" t="str">
        <f>VLOOKUP(F271,RNR!$A$1:$B$25,2)</f>
        <v>Ølen</v>
      </c>
      <c r="H271" s="28">
        <f>+IF(I271=0,"",'Ark1'!Q1964)</f>
        <v>144</v>
      </c>
      <c r="I271" s="367">
        <f>+'Ark1'!R1964</f>
        <v>191</v>
      </c>
      <c r="J271" s="29">
        <f>+IF(I271=0,"",'Ark1'!AG1964)</f>
        <v>6.5741892262840436</v>
      </c>
      <c r="L271" s="29">
        <f>+IF(I271=0,"",'Ark1'!AH1964)</f>
        <v>0.52356020942408388</v>
      </c>
      <c r="M271" s="95"/>
      <c r="N271" s="504">
        <f>+'Ark1'!AI1964</f>
        <v>191</v>
      </c>
      <c r="O271" s="234"/>
      <c r="P271" s="32">
        <f>+IF(I271=0,"",'Ark1'!U1964)</f>
        <v>38.996335078534031</v>
      </c>
      <c r="Q271" s="95"/>
      <c r="R271" s="264">
        <f>+IF(N271=0,"",'Ark1'!AJ1964)</f>
        <v>114.71151832460733</v>
      </c>
      <c r="S271" s="95"/>
      <c r="T271" s="264">
        <f>+IF(N271=0,"",'Ark1'!AK1964)</f>
        <v>25.670302206756912</v>
      </c>
      <c r="U271" s="95"/>
      <c r="V271" s="27">
        <f>+IF(I271=0,"",'Ark1'!T1964)</f>
        <v>8.63350785340314</v>
      </c>
      <c r="W271" s="95"/>
      <c r="X271" s="34">
        <f>+IF(I271=0,"",'Ark1'!W1964)</f>
        <v>43.979057591623054</v>
      </c>
      <c r="Y271" s="34">
        <f>+IF(I271=0,"",'Ark1'!X1964)</f>
        <v>100</v>
      </c>
      <c r="Z271" s="34">
        <f>+IF(I271=0,"",'Ark1'!Y1964)</f>
        <v>100</v>
      </c>
      <c r="AA271" s="34">
        <f>+IF(I271=0,"",'Ark1'!Z1964)</f>
        <v>5.0242383364589918</v>
      </c>
      <c r="AB271" s="29">
        <f>+IF(I271=0,"",'Ark1'!AA1964)</f>
        <v>0</v>
      </c>
      <c r="AC271" s="27">
        <f>+IF(I271=0,"",'Ark1'!AC1964)</f>
        <v>0</v>
      </c>
      <c r="AD271" s="34">
        <f>+IF(I271=0,"",'Ark1'!AE1964)</f>
        <v>0</v>
      </c>
      <c r="AE271" s="29">
        <f t="shared" si="44"/>
        <v>3.899633507853403</v>
      </c>
      <c r="AF271" s="29">
        <f t="shared" si="46"/>
        <v>1.3263888888888888</v>
      </c>
      <c r="AG271" s="216"/>
      <c r="AH271" s="27"/>
      <c r="AJ271" s="29"/>
      <c r="AK271" s="27"/>
      <c r="AL271" s="28"/>
      <c r="AM271" s="28"/>
      <c r="AQ271" s="28"/>
    </row>
    <row r="272" spans="1:61" ht="15.6">
      <c r="A272" s="216"/>
      <c r="B272" s="287">
        <f>+'Ark1'!C1965</f>
        <v>2024</v>
      </c>
      <c r="C272" s="236">
        <f>+'Ark1'!L1965</f>
        <v>10</v>
      </c>
      <c r="D272" s="236" t="str">
        <f>VLOOKUP(C272,Klasse!$C$11:$D$27,2)</f>
        <v>U-</v>
      </c>
      <c r="E272" s="28">
        <f>+'Ark1'!H1965</f>
        <v>2</v>
      </c>
      <c r="F272" s="28">
        <f>+'Ark1'!J1965</f>
        <v>143</v>
      </c>
      <c r="G272" s="236" t="str">
        <f>VLOOKUP(F272,RNR!$A$1:$B$25,2)</f>
        <v>Nordfjord</v>
      </c>
      <c r="H272" s="28" t="str">
        <f>+IF(I272=0,"",'Ark1'!Q1965)</f>
        <v/>
      </c>
      <c r="I272" s="367">
        <f>+'Ark1'!R1965</f>
        <v>0</v>
      </c>
      <c r="J272" s="29" t="str">
        <f>+IF(I272=0,"",'Ark1'!AG1965)</f>
        <v/>
      </c>
      <c r="L272" s="29" t="str">
        <f>+IF(I272=0,"",'Ark1'!AH1965)</f>
        <v/>
      </c>
      <c r="M272" s="95"/>
      <c r="N272" s="504">
        <f>+'Ark1'!AI1965</f>
        <v>0</v>
      </c>
      <c r="O272" s="234"/>
      <c r="P272" s="32" t="str">
        <f>+IF(I272=0,"",'Ark1'!U1965)</f>
        <v/>
      </c>
      <c r="Q272" s="95"/>
      <c r="R272" s="264" t="str">
        <f>+IF(N272=0,"",'Ark1'!AJ1965)</f>
        <v/>
      </c>
      <c r="S272" s="95"/>
      <c r="T272" s="264" t="str">
        <f>+IF(N272=0,"",'Ark1'!AK1965)</f>
        <v/>
      </c>
      <c r="U272" s="95"/>
      <c r="V272" s="27" t="str">
        <f>+IF(I272=0,"",'Ark1'!T1965)</f>
        <v/>
      </c>
      <c r="W272" s="95"/>
      <c r="X272" s="34" t="str">
        <f>+IF(I272=0,"",'Ark1'!W1965)</f>
        <v/>
      </c>
      <c r="Y272" s="34" t="str">
        <f>+IF(I272=0,"",'Ark1'!X1965)</f>
        <v/>
      </c>
      <c r="Z272" s="34" t="str">
        <f>+IF(I272=0,"",'Ark1'!Y1965)</f>
        <v/>
      </c>
      <c r="AA272" s="34" t="str">
        <f>+IF(I272=0,"",'Ark1'!Z1965)</f>
        <v/>
      </c>
      <c r="AB272" s="29" t="str">
        <f>+IF(I272=0,"",'Ark1'!AA1965)</f>
        <v/>
      </c>
      <c r="AC272" s="27" t="str">
        <f>+IF(I272=0,"",'Ark1'!AC1965)</f>
        <v/>
      </c>
      <c r="AD272" s="34" t="str">
        <f>+IF(I272=0,"",'Ark1'!AE1965)</f>
        <v/>
      </c>
      <c r="AE272" s="29" t="str">
        <f t="shared" si="44"/>
        <v/>
      </c>
      <c r="AF272" s="29" t="str">
        <f t="shared" si="46"/>
        <v/>
      </c>
      <c r="AG272" s="216"/>
      <c r="AH272" s="27"/>
      <c r="AJ272" s="29"/>
      <c r="AK272" s="27"/>
      <c r="AL272" s="28"/>
      <c r="AM272" s="28"/>
      <c r="AQ272" s="28"/>
    </row>
    <row r="273" spans="1:43" ht="15.6">
      <c r="A273" s="216"/>
      <c r="B273" s="287">
        <f>+'Ark1'!C1966</f>
        <v>2024</v>
      </c>
      <c r="C273" s="236">
        <f>+'Ark1'!L1966</f>
        <v>10</v>
      </c>
      <c r="D273" s="236" t="str">
        <f>VLOOKUP(C273,Klasse!$C$11:$D$27,2)</f>
        <v>U-</v>
      </c>
      <c r="E273" s="28">
        <f>+'Ark1'!H1966</f>
        <v>2</v>
      </c>
      <c r="F273" s="28">
        <f>+'Ark1'!J1966</f>
        <v>147</v>
      </c>
      <c r="G273" s="236" t="str">
        <f>VLOOKUP(F273,RNR!$A$1:$B$25,2)</f>
        <v>Midt-Norge</v>
      </c>
      <c r="H273" s="28">
        <f>+IF(I273=0,"",'Ark1'!Q1966)</f>
        <v>14</v>
      </c>
      <c r="I273" s="367">
        <f>+'Ark1'!R1966</f>
        <v>18</v>
      </c>
      <c r="J273" s="29">
        <f>+IF(I273=0,"",'Ark1'!AG1966)</f>
        <v>3.9779546553772871</v>
      </c>
      <c r="L273" s="29">
        <f>+IF(I273=0,"",'Ark1'!AH1966)</f>
        <v>0</v>
      </c>
      <c r="M273" s="95"/>
      <c r="N273" s="504">
        <f>+'Ark1'!AI1966</f>
        <v>18</v>
      </c>
      <c r="O273" s="234"/>
      <c r="P273" s="32">
        <f>+IF(I273=0,"",'Ark1'!U1966)</f>
        <v>37.011111111111127</v>
      </c>
      <c r="Q273" s="95"/>
      <c r="R273" s="264">
        <f>+IF(N273=0,"",'Ark1'!AJ1966)</f>
        <v>112.06666666666663</v>
      </c>
      <c r="S273" s="95"/>
      <c r="T273" s="264">
        <f>+IF(N273=0,"",'Ark1'!AK1966)</f>
        <v>26.200268884220598</v>
      </c>
      <c r="U273" s="95"/>
      <c r="V273" s="27">
        <f>+IF(I273=0,"",'Ark1'!T1966)</f>
        <v>8.1111111111111107</v>
      </c>
      <c r="W273" s="95"/>
      <c r="X273" s="34">
        <f>+IF(I273=0,"",'Ark1'!W1966)</f>
        <v>38.888888888888886</v>
      </c>
      <c r="Y273" s="34">
        <f>+IF(I273=0,"",'Ark1'!X1966)</f>
        <v>100</v>
      </c>
      <c r="Z273" s="34">
        <f>+IF(I273=0,"",'Ark1'!Y1966)</f>
        <v>100</v>
      </c>
      <c r="AA273" s="34">
        <f>+IF(I273=0,"",'Ark1'!Z1966)</f>
        <v>4.624078153041058</v>
      </c>
      <c r="AB273" s="29">
        <f>+IF(I273=0,"",'Ark1'!AA1966)</f>
        <v>0</v>
      </c>
      <c r="AC273" s="27">
        <f>+IF(I273=0,"",'Ark1'!AC1966)</f>
        <v>0</v>
      </c>
      <c r="AD273" s="34">
        <f>+IF(I273=0,"",'Ark1'!AE1966)</f>
        <v>0</v>
      </c>
      <c r="AE273" s="29">
        <f t="shared" si="44"/>
        <v>3.7011111111111128</v>
      </c>
      <c r="AF273" s="29">
        <f t="shared" si="46"/>
        <v>1.2857142857142858</v>
      </c>
      <c r="AG273" s="216"/>
      <c r="AH273" s="220"/>
      <c r="AJ273" s="29"/>
      <c r="AK273" s="27"/>
      <c r="AL273" s="220"/>
      <c r="AM273" s="28"/>
      <c r="AQ273" s="28"/>
    </row>
    <row r="274" spans="1:43" ht="15.6">
      <c r="A274" s="216"/>
      <c r="B274" s="287">
        <f>+'Ark1'!C1967</f>
        <v>2024</v>
      </c>
      <c r="C274" s="236">
        <f>+'Ark1'!L1967</f>
        <v>10</v>
      </c>
      <c r="D274" s="236" t="str">
        <f>VLOOKUP(C274,Klasse!$C$11:$D$27,2)</f>
        <v>U-</v>
      </c>
      <c r="E274" s="28">
        <f>+'Ark1'!H1967</f>
        <v>1</v>
      </c>
      <c r="F274" s="28">
        <f>+'Ark1'!J1967</f>
        <v>155</v>
      </c>
      <c r="G274" s="236" t="str">
        <f>VLOOKUP(F274,RNR!$A$1:$B$25,2)</f>
        <v>Målselv</v>
      </c>
      <c r="H274" s="28">
        <f>+IF(I274=0,"",'Ark1'!Q1967)</f>
        <v>103</v>
      </c>
      <c r="I274" s="367">
        <f>+'Ark1'!R1967</f>
        <v>171</v>
      </c>
      <c r="J274" s="29">
        <f>+IF(I274=0,"",'Ark1'!AG1967)</f>
        <v>10.781280090348575</v>
      </c>
      <c r="L274" s="29">
        <f>+IF(I274=0,"",'Ark1'!AH1967)</f>
        <v>1.7543859649122804</v>
      </c>
      <c r="M274" s="95"/>
      <c r="N274" s="504">
        <f>+'Ark1'!AI1967</f>
        <v>165</v>
      </c>
      <c r="O274" s="234"/>
      <c r="P274" s="32">
        <f>+IF(I274=0,"",'Ark1'!U1967)</f>
        <v>38.632163742690075</v>
      </c>
      <c r="Q274" s="95"/>
      <c r="R274" s="264">
        <f>+IF(N274=0,"",'Ark1'!AJ1967)</f>
        <v>113.51818181818184</v>
      </c>
      <c r="S274" s="95"/>
      <c r="T274" s="264">
        <f>+IF(N274=0,"",'Ark1'!AK1967)</f>
        <v>26.225082423458808</v>
      </c>
      <c r="U274" s="95"/>
      <c r="V274" s="27">
        <f>+IF(I274=0,"",'Ark1'!T1967)</f>
        <v>7.7368421052631549</v>
      </c>
      <c r="W274" s="95"/>
      <c r="X274" s="34">
        <f>+IF(I274=0,"",'Ark1'!W1967)</f>
        <v>23.391812865497077</v>
      </c>
      <c r="Y274" s="34">
        <f>+IF(I274=0,"",'Ark1'!X1967)</f>
        <v>100</v>
      </c>
      <c r="Z274" s="34">
        <f>+IF(I274=0,"",'Ark1'!Y1967)</f>
        <v>99.415204678362571</v>
      </c>
      <c r="AA274" s="34">
        <f>+IF(I274=0,"",'Ark1'!Z1967)</f>
        <v>4.6892019167937855</v>
      </c>
      <c r="AB274" s="29">
        <f>+IF(I274=0,"",'Ark1'!AA1967)</f>
        <v>0</v>
      </c>
      <c r="AC274" s="27">
        <f>+IF(I274=0,"",'Ark1'!AC1967)</f>
        <v>0</v>
      </c>
      <c r="AD274" s="34">
        <f>+IF(I274=0,"",'Ark1'!AE1967)</f>
        <v>0</v>
      </c>
      <c r="AE274" s="29">
        <f t="shared" si="44"/>
        <v>3.8632163742690073</v>
      </c>
      <c r="AF274" s="29">
        <f t="shared" si="46"/>
        <v>1.6601941747572815</v>
      </c>
      <c r="AG274" s="216"/>
      <c r="AH274" s="220"/>
      <c r="AJ274" s="29"/>
      <c r="AK274" s="27"/>
      <c r="AL274" s="220"/>
      <c r="AM274" s="28"/>
      <c r="AQ274" s="28"/>
    </row>
    <row r="275" spans="1:43" ht="15.6">
      <c r="A275" s="216"/>
      <c r="B275" s="287">
        <f>+'Ark1'!C1968</f>
        <v>2024</v>
      </c>
      <c r="C275" s="236">
        <f>+'Ark1'!L1968</f>
        <v>10</v>
      </c>
      <c r="D275" s="236" t="str">
        <f>VLOOKUP(C275,Klasse!$C$11:$D$27,2)</f>
        <v>U-</v>
      </c>
      <c r="E275" s="28">
        <f>+'Ark1'!H1968</f>
        <v>2</v>
      </c>
      <c r="F275" s="28">
        <f>+'Ark1'!J1968</f>
        <v>160</v>
      </c>
      <c r="G275" s="236" t="str">
        <f>VLOOKUP(F275,RNR!$A$1:$B$25,2)</f>
        <v>Oslo</v>
      </c>
      <c r="H275" s="28">
        <f>+IF(I275=0,"",'Ark1'!Q1968)</f>
        <v>57</v>
      </c>
      <c r="I275" s="367">
        <f>+'Ark1'!R1968</f>
        <v>78</v>
      </c>
      <c r="J275" s="29">
        <f>+IF(I275=0,"",'Ark1'!AG1968)</f>
        <v>7.2904327936127329</v>
      </c>
      <c r="L275" s="29">
        <f>+IF(I275=0,"",'Ark1'!AH1968)</f>
        <v>1.2820512820512819</v>
      </c>
      <c r="M275" s="95"/>
      <c r="N275" s="504">
        <f>+'Ark1'!AI1968</f>
        <v>78</v>
      </c>
      <c r="O275" s="234"/>
      <c r="P275" s="32">
        <f>+IF(I275=0,"",'Ark1'!U1968)</f>
        <v>38.901282051282053</v>
      </c>
      <c r="Q275" s="95"/>
      <c r="R275" s="264">
        <f>+IF(N275=0,"",'Ark1'!AJ1968)</f>
        <v>114.88589743589748</v>
      </c>
      <c r="S275" s="95"/>
      <c r="T275" s="264">
        <f>+IF(N275=0,"",'Ark1'!AK1968)</f>
        <v>25.565218487916631</v>
      </c>
      <c r="U275" s="95"/>
      <c r="V275" s="27">
        <f>+IF(I275=0,"",'Ark1'!T1968)</f>
        <v>8.8974358974358996</v>
      </c>
      <c r="W275" s="95"/>
      <c r="X275" s="34">
        <f>+IF(I275=0,"",'Ark1'!W1968)</f>
        <v>56.410256410256402</v>
      </c>
      <c r="Y275" s="34">
        <f>+IF(I275=0,"",'Ark1'!X1968)</f>
        <v>100</v>
      </c>
      <c r="Z275" s="34">
        <f>+IF(I275=0,"",'Ark1'!Y1968)</f>
        <v>100</v>
      </c>
      <c r="AA275" s="34">
        <f>+IF(I275=0,"",'Ark1'!Z1968)</f>
        <v>4.6943636031303448</v>
      </c>
      <c r="AB275" s="29">
        <f>+IF(I275=0,"",'Ark1'!AA1968)</f>
        <v>0</v>
      </c>
      <c r="AC275" s="27">
        <f>+IF(I275=0,"",'Ark1'!AC1968)</f>
        <v>0</v>
      </c>
      <c r="AD275" s="34">
        <f>+IF(I275=0,"",'Ark1'!AE1968)</f>
        <v>0</v>
      </c>
      <c r="AE275" s="29">
        <f t="shared" si="44"/>
        <v>3.8901282051282053</v>
      </c>
      <c r="AF275" s="29">
        <f t="shared" si="46"/>
        <v>1.368421052631579</v>
      </c>
      <c r="AG275" s="216"/>
      <c r="AH275" s="220"/>
      <c r="AJ275" s="29"/>
      <c r="AK275" s="27"/>
      <c r="AL275" s="220"/>
      <c r="AM275" s="28"/>
      <c r="AQ275" s="28"/>
    </row>
    <row r="276" spans="1:43" ht="15.6">
      <c r="A276" s="216"/>
      <c r="B276" s="287">
        <f>+'Ark1'!C1969</f>
        <v>2024</v>
      </c>
      <c r="C276" s="236">
        <f>+'Ark1'!L1969</f>
        <v>10</v>
      </c>
      <c r="D276" s="236" t="str">
        <f>VLOOKUP(C276,Klasse!$C$11:$D$27,2)</f>
        <v>U-</v>
      </c>
      <c r="E276" s="28">
        <f>+'Ark1'!H1969</f>
        <v>1</v>
      </c>
      <c r="F276" s="28">
        <f>+'Ark1'!J1969</f>
        <v>171</v>
      </c>
      <c r="G276" s="236" t="str">
        <f>VLOOKUP(F276,RNR!$A$1:$B$25,2)</f>
        <v>Prima</v>
      </c>
      <c r="H276" s="28">
        <f>+IF(I276=0,"",'Ark1'!Q1969)</f>
        <v>37</v>
      </c>
      <c r="I276" s="367">
        <f>+'Ark1'!R1969</f>
        <v>61</v>
      </c>
      <c r="J276" s="29">
        <f>+IF(I276=0,"",'Ark1'!AG1969)</f>
        <v>12.01246525895208</v>
      </c>
      <c r="L276" s="29">
        <f>+IF(I276=0,"",'Ark1'!AH1969)</f>
        <v>0</v>
      </c>
      <c r="M276" s="95"/>
      <c r="N276" s="504">
        <f>+'Ark1'!AI1969</f>
        <v>61</v>
      </c>
      <c r="O276" s="234"/>
      <c r="P276" s="32">
        <f>+IF(I276=0,"",'Ark1'!U1969)</f>
        <v>40.316393442622953</v>
      </c>
      <c r="Q276" s="95"/>
      <c r="R276" s="264">
        <f>+IF(N276=0,"",'Ark1'!AJ1969)</f>
        <v>115.78360655737704</v>
      </c>
      <c r="S276" s="95"/>
      <c r="T276" s="264">
        <f>+IF(N276=0,"",'Ark1'!AK1969)</f>
        <v>25.949094641596741</v>
      </c>
      <c r="U276" s="95"/>
      <c r="V276" s="27">
        <f>+IF(I276=0,"",'Ark1'!T1969)</f>
        <v>8.2622950819672134</v>
      </c>
      <c r="W276" s="95"/>
      <c r="X276" s="34">
        <f>+IF(I276=0,"",'Ark1'!W1969)</f>
        <v>42.622950819672127</v>
      </c>
      <c r="Y276" s="34">
        <f>+IF(I276=0,"",'Ark1'!X1969)</f>
        <v>100</v>
      </c>
      <c r="Z276" s="34">
        <f>+IF(I276=0,"",'Ark1'!Y1969)</f>
        <v>100</v>
      </c>
      <c r="AA276" s="34">
        <f>+IF(I276=0,"",'Ark1'!Z1969)</f>
        <v>4.2888410421169851</v>
      </c>
      <c r="AB276" s="29">
        <f>+IF(I276=0,"",'Ark1'!AA1969)</f>
        <v>0</v>
      </c>
      <c r="AC276" s="27">
        <f>+IF(I276=0,"",'Ark1'!AC1969)</f>
        <v>0</v>
      </c>
      <c r="AD276" s="34">
        <f>+IF(I276=0,"",'Ark1'!AE1969)</f>
        <v>0</v>
      </c>
      <c r="AE276" s="29">
        <f t="shared" si="44"/>
        <v>4.0316393442622953</v>
      </c>
      <c r="AF276" s="29">
        <f t="shared" si="46"/>
        <v>1.6486486486486487</v>
      </c>
      <c r="AG276" s="216"/>
      <c r="AH276" s="27"/>
      <c r="AJ276" s="29"/>
      <c r="AK276" s="27"/>
      <c r="AL276" s="28"/>
      <c r="AM276" s="28"/>
      <c r="AQ276" s="28"/>
    </row>
    <row r="277" spans="1:43" ht="15.6">
      <c r="A277" s="216"/>
      <c r="B277" s="287">
        <f>+'Ark1'!C1970</f>
        <v>2024</v>
      </c>
      <c r="C277" s="236">
        <f>+'Ark1'!L1970</f>
        <v>10</v>
      </c>
      <c r="D277" s="236" t="str">
        <f>VLOOKUP(C277,Klasse!$C$11:$D$27,2)</f>
        <v>U-</v>
      </c>
      <c r="E277" s="28">
        <f>+'Ark1'!H1970</f>
        <v>2</v>
      </c>
      <c r="F277" s="28">
        <f>+'Ark1'!J1970</f>
        <v>175</v>
      </c>
      <c r="G277" s="236" t="str">
        <f>VLOOKUP(F277,RNR!$A$1:$B$25,2)</f>
        <v>Ole Ringdal</v>
      </c>
      <c r="H277" s="28">
        <f>+IF(I277=0,"",'Ark1'!Q1970)</f>
        <v>33</v>
      </c>
      <c r="I277" s="367">
        <f>+'Ark1'!R1970</f>
        <v>41</v>
      </c>
      <c r="J277" s="29">
        <f>+IF(I277=0,"",'Ark1'!AG1970)</f>
        <v>7.3804834723509423</v>
      </c>
      <c r="L277" s="29">
        <f>+IF(I277=0,"",'Ark1'!AH1970)</f>
        <v>0</v>
      </c>
      <c r="M277" s="95"/>
      <c r="N277" s="504">
        <f>+'Ark1'!AI1970</f>
        <v>38</v>
      </c>
      <c r="O277" s="234"/>
      <c r="P277" s="32">
        <f>+IF(I277=0,"",'Ark1'!U1970)</f>
        <v>37.292682926829286</v>
      </c>
      <c r="Q277" s="95"/>
      <c r="R277" s="264">
        <f>+IF(N277=0,"",'Ark1'!AJ1970)</f>
        <v>111.81842105263161</v>
      </c>
      <c r="S277" s="95"/>
      <c r="T277" s="264">
        <f>+IF(N277=0,"",'Ark1'!AK1970)</f>
        <v>26.354051702787888</v>
      </c>
      <c r="U277" s="95"/>
      <c r="V277" s="27">
        <f>+IF(I277=0,"",'Ark1'!T1970)</f>
        <v>7.9024390243902447</v>
      </c>
      <c r="W277" s="95"/>
      <c r="X277" s="34">
        <f>+IF(I277=0,"",'Ark1'!W1970)</f>
        <v>29.268292682926838</v>
      </c>
      <c r="Y277" s="34">
        <f>+IF(I277=0,"",'Ark1'!X1970)</f>
        <v>100</v>
      </c>
      <c r="Z277" s="34">
        <f>+IF(I277=0,"",'Ark1'!Y1970)</f>
        <v>100</v>
      </c>
      <c r="AA277" s="34">
        <f>+IF(I277=0,"",'Ark1'!Z1970)</f>
        <v>4.706165662291113</v>
      </c>
      <c r="AB277" s="29">
        <f>+IF(I277=0,"",'Ark1'!AA1970)</f>
        <v>0</v>
      </c>
      <c r="AC277" s="27">
        <f>+IF(I277=0,"",'Ark1'!AC1970)</f>
        <v>0</v>
      </c>
      <c r="AD277" s="34">
        <f>+IF(I277=0,"",'Ark1'!AE1970)</f>
        <v>0</v>
      </c>
      <c r="AE277" s="29">
        <f t="shared" si="44"/>
        <v>3.7292682926829288</v>
      </c>
      <c r="AF277" s="29">
        <f t="shared" si="46"/>
        <v>1.2424242424242424</v>
      </c>
      <c r="AG277" s="216"/>
      <c r="AH277" s="27"/>
      <c r="AJ277" s="29"/>
      <c r="AK277" s="27"/>
      <c r="AL277" s="28"/>
      <c r="AM277" s="28"/>
      <c r="AQ277" s="28"/>
    </row>
    <row r="278" spans="1:43" ht="15.6">
      <c r="A278" s="216"/>
      <c r="B278" s="287">
        <f>+'Ark1'!C1971</f>
        <v>2024</v>
      </c>
      <c r="C278" s="236">
        <f>+'Ark1'!L1971</f>
        <v>10</v>
      </c>
      <c r="D278" s="236" t="str">
        <f>VLOOKUP(C278,Klasse!$C$11:$D$27,2)</f>
        <v>U-</v>
      </c>
      <c r="E278" s="28">
        <f>+'Ark1'!H1971</f>
        <v>2</v>
      </c>
      <c r="F278" s="28">
        <f>+'Ark1'!J1971</f>
        <v>177</v>
      </c>
      <c r="G278" s="236" t="str">
        <f>VLOOKUP(F278,RNR!$A$1:$B$25,2)</f>
        <v>Slakthuset</v>
      </c>
      <c r="H278" s="28">
        <f>+IF(I278=0,"",'Ark1'!Q1971)</f>
        <v>47</v>
      </c>
      <c r="I278" s="367">
        <f>+'Ark1'!R1971</f>
        <v>70</v>
      </c>
      <c r="J278" s="29">
        <f>+IF(I278=0,"",'Ark1'!AG1971)</f>
        <v>9.3878533599284673</v>
      </c>
      <c r="L278" s="29">
        <f>+IF(I278=0,"",'Ark1'!AH1971)</f>
        <v>0</v>
      </c>
      <c r="M278" s="95"/>
      <c r="N278" s="504">
        <f>+'Ark1'!AI1971</f>
        <v>70</v>
      </c>
      <c r="O278" s="234"/>
      <c r="P278" s="32">
        <f>+IF(I278=0,"",'Ark1'!U1971)</f>
        <v>38.997142857142869</v>
      </c>
      <c r="Q278" s="95"/>
      <c r="R278" s="264">
        <f>+IF(N278=0,"",'Ark1'!AJ1971)</f>
        <v>115.09142857142859</v>
      </c>
      <c r="S278" s="95"/>
      <c r="T278" s="264">
        <f>+IF(N278=0,"",'Ark1'!AK1971)</f>
        <v>25.496636631958641</v>
      </c>
      <c r="U278" s="95"/>
      <c r="V278" s="27">
        <f>+IF(I278=0,"",'Ark1'!T1971)</f>
        <v>8.5285714285714249</v>
      </c>
      <c r="W278" s="95"/>
      <c r="X278" s="34">
        <f>+IF(I278=0,"",'Ark1'!W1971)</f>
        <v>47.142857142857153</v>
      </c>
      <c r="Y278" s="34">
        <f>+IF(I278=0,"",'Ark1'!X1971)</f>
        <v>100</v>
      </c>
      <c r="Z278" s="34">
        <f>+IF(I278=0,"",'Ark1'!Y1971)</f>
        <v>100</v>
      </c>
      <c r="AA278" s="34">
        <f>+IF(I278=0,"",'Ark1'!Z1971)</f>
        <v>4.3984403543779411</v>
      </c>
      <c r="AB278" s="29">
        <f>+IF(I278=0,"",'Ark1'!AA1971)</f>
        <v>0</v>
      </c>
      <c r="AC278" s="27">
        <f>+IF(I278=0,"",'Ark1'!AC1971)</f>
        <v>0</v>
      </c>
      <c r="AD278" s="34">
        <f>+IF(I278=0,"",'Ark1'!AE1971)</f>
        <v>0</v>
      </c>
      <c r="AE278" s="29">
        <f t="shared" si="44"/>
        <v>3.8997142857142868</v>
      </c>
      <c r="AF278" s="29">
        <f t="shared" si="46"/>
        <v>1.4893617021276595</v>
      </c>
      <c r="AG278" s="216"/>
      <c r="AH278" s="27"/>
      <c r="AJ278" s="29"/>
      <c r="AK278" s="27"/>
      <c r="AL278" s="28"/>
      <c r="AM278" s="28"/>
      <c r="AQ278" s="28"/>
    </row>
    <row r="279" spans="1:43" ht="15.6">
      <c r="A279" s="216"/>
      <c r="B279" s="287">
        <f>+'Ark1'!C1972</f>
        <v>2024</v>
      </c>
      <c r="C279" s="236">
        <f>+'Ark1'!L1972</f>
        <v>10</v>
      </c>
      <c r="D279" s="236" t="str">
        <f>VLOOKUP(C279,Klasse!$C$11:$D$27,2)</f>
        <v>U-</v>
      </c>
      <c r="E279" s="28">
        <f>+'Ark1'!H1972</f>
        <v>2</v>
      </c>
      <c r="F279" s="28">
        <f>+'Ark1'!J1972</f>
        <v>178</v>
      </c>
      <c r="G279" s="236" t="str">
        <f>VLOOKUP(F279,RNR!$A$1:$B$25,2)</f>
        <v>Røros</v>
      </c>
      <c r="H279" s="28">
        <f>+IF(I279=0,"",'Ark1'!Q1972)</f>
        <v>20</v>
      </c>
      <c r="I279" s="367">
        <f>+'Ark1'!R1972</f>
        <v>39</v>
      </c>
      <c r="J279" s="29">
        <f>+IF(I279=0,"",'Ark1'!AG1972)</f>
        <v>9.0381232023730167</v>
      </c>
      <c r="L279" s="29">
        <f>+IF(I279=0,"",'Ark1'!AH1972)</f>
        <v>5.1282051282051277</v>
      </c>
      <c r="M279" s="95"/>
      <c r="N279" s="504">
        <f>+'Ark1'!AI1972</f>
        <v>39</v>
      </c>
      <c r="O279" s="234"/>
      <c r="P279" s="32">
        <f>+IF(I279=0,"",'Ark1'!U1972)</f>
        <v>38.5948717948718</v>
      </c>
      <c r="Q279" s="95"/>
      <c r="R279" s="264">
        <f>+IF(N279=0,"",'Ark1'!AJ1972)</f>
        <v>114.88717948717949</v>
      </c>
      <c r="S279" s="95"/>
      <c r="T279" s="264">
        <f>+IF(N279=0,"",'Ark1'!AK1972)</f>
        <v>25.320012635742497</v>
      </c>
      <c r="U279" s="95"/>
      <c r="V279" s="27">
        <f>+IF(I279=0,"",'Ark1'!T1972)</f>
        <v>8.5897435897435912</v>
      </c>
      <c r="W279" s="95"/>
      <c r="X279" s="34">
        <f>+IF(I279=0,"",'Ark1'!W1972)</f>
        <v>51.282051282051277</v>
      </c>
      <c r="Y279" s="34">
        <f>+IF(I279=0,"",'Ark1'!X1972)</f>
        <v>100</v>
      </c>
      <c r="Z279" s="34">
        <f>+IF(I279=0,"",'Ark1'!Y1972)</f>
        <v>97.435897435897445</v>
      </c>
      <c r="AA279" s="34">
        <f>+IF(I279=0,"",'Ark1'!Z1972)</f>
        <v>4.841431697442391</v>
      </c>
      <c r="AB279" s="29">
        <f>+IF(I279=0,"",'Ark1'!AA1972)</f>
        <v>0</v>
      </c>
      <c r="AC279" s="27">
        <f>+IF(I279=0,"",'Ark1'!AC1972)</f>
        <v>0</v>
      </c>
      <c r="AD279" s="34">
        <f>+IF(I279=0,"",'Ark1'!AE1972)</f>
        <v>0</v>
      </c>
      <c r="AE279" s="29">
        <f t="shared" si="44"/>
        <v>3.8594871794871799</v>
      </c>
      <c r="AF279" s="29">
        <f t="shared" si="46"/>
        <v>1.95</v>
      </c>
      <c r="AG279" s="216"/>
      <c r="AH279" s="27"/>
      <c r="AJ279" s="29"/>
      <c r="AK279" s="27"/>
      <c r="AL279" s="28"/>
      <c r="AM279" s="28"/>
      <c r="AQ279" s="28"/>
    </row>
    <row r="280" spans="1:43" ht="15.6">
      <c r="A280" s="216"/>
      <c r="B280" s="287">
        <f>+'Ark1'!C1973</f>
        <v>2024</v>
      </c>
      <c r="C280" s="236">
        <f>+'Ark1'!L1973</f>
        <v>10</v>
      </c>
      <c r="D280" s="236" t="str">
        <f>VLOOKUP(C280,Klasse!$C$11:$D$27,2)</f>
        <v>U-</v>
      </c>
      <c r="E280" s="28">
        <f>+'Ark1'!H1973</f>
        <v>2</v>
      </c>
      <c r="F280" s="28">
        <f>+'Ark1'!J1973</f>
        <v>181</v>
      </c>
      <c r="G280" s="236" t="str">
        <f>VLOOKUP(F280,RNR!$A$1:$B$25,2)</f>
        <v>Horns</v>
      </c>
      <c r="H280" s="28">
        <f>+IF(I280=0,"",'Ark1'!Q1973)</f>
        <v>33</v>
      </c>
      <c r="I280" s="367">
        <f>+'Ark1'!R1973</f>
        <v>54</v>
      </c>
      <c r="J280" s="29">
        <f>+IF(I280=0,"",'Ark1'!AG1973)</f>
        <v>7.90579080572659</v>
      </c>
      <c r="L280" s="29">
        <f>+IF(I280=0,"",'Ark1'!AH1973)</f>
        <v>1.8518518518518521</v>
      </c>
      <c r="M280" s="95"/>
      <c r="N280" s="504">
        <f>+'Ark1'!AI1973</f>
        <v>40</v>
      </c>
      <c r="O280" s="234"/>
      <c r="P280" s="32">
        <f>+IF(I280=0,"",'Ark1'!U1973)</f>
        <v>38.757407407407406</v>
      </c>
      <c r="Q280" s="95"/>
      <c r="R280" s="264">
        <f>+IF(N280=0,"",'Ark1'!AJ1973)</f>
        <v>114.51499999999999</v>
      </c>
      <c r="S280" s="95"/>
      <c r="T280" s="264">
        <f>+IF(N280=0,"",'Ark1'!AK1973)</f>
        <v>25.77834563750168</v>
      </c>
      <c r="U280" s="95"/>
      <c r="V280" s="27">
        <f>+IF(I280=0,"",'Ark1'!T1973)</f>
        <v>8.3333333333333357</v>
      </c>
      <c r="W280" s="95"/>
      <c r="X280" s="34">
        <f>+IF(I280=0,"",'Ark1'!W1973)</f>
        <v>38.888888888888886</v>
      </c>
      <c r="Y280" s="34">
        <f>+IF(I280=0,"",'Ark1'!X1973)</f>
        <v>100</v>
      </c>
      <c r="Z280" s="34">
        <f>+IF(I280=0,"",'Ark1'!Y1973)</f>
        <v>100</v>
      </c>
      <c r="AA280" s="34">
        <f>+IF(I280=0,"",'Ark1'!Z1973)</f>
        <v>4.6197082580586653</v>
      </c>
      <c r="AB280" s="29">
        <f>+IF(I280=0,"",'Ark1'!AA1973)</f>
        <v>0</v>
      </c>
      <c r="AC280" s="27">
        <f>+IF(I280=0,"",'Ark1'!AC1973)</f>
        <v>0</v>
      </c>
      <c r="AD280" s="34">
        <f>+IF(I280=0,"",'Ark1'!AE1973)</f>
        <v>0</v>
      </c>
      <c r="AE280" s="29">
        <f t="shared" si="44"/>
        <v>3.8757407407407407</v>
      </c>
      <c r="AF280" s="29">
        <f t="shared" si="46"/>
        <v>1.6363636363636365</v>
      </c>
      <c r="AG280" s="216"/>
      <c r="AH280" s="27"/>
      <c r="AJ280" s="29"/>
      <c r="AK280" s="27"/>
      <c r="AL280" s="28"/>
      <c r="AM280" s="28"/>
      <c r="AQ280" s="28"/>
    </row>
    <row r="281" spans="1:43" ht="15.6">
      <c r="A281" s="216"/>
      <c r="B281" s="287">
        <f>+'Ark1'!C1974</f>
        <v>2024</v>
      </c>
      <c r="C281" s="236">
        <f>+'Ark1'!L1974</f>
        <v>10</v>
      </c>
      <c r="D281" s="236" t="str">
        <f>VLOOKUP(C281,Klasse!$C$11:$D$27,2)</f>
        <v>U-</v>
      </c>
      <c r="E281" s="28">
        <f>+'Ark1'!H1974</f>
        <v>1</v>
      </c>
      <c r="F281" s="28">
        <f>+'Ark1'!J1974</f>
        <v>262</v>
      </c>
      <c r="G281" s="236" t="str">
        <f>VLOOKUP(F281,RNR!$A$1:$B$25,2)</f>
        <v>Strilalam</v>
      </c>
      <c r="H281" s="28" t="str">
        <f>+IF(I281=0,"",'Ark1'!Q1974)</f>
        <v/>
      </c>
      <c r="I281" s="367">
        <f>+'Ark1'!R1974</f>
        <v>0</v>
      </c>
      <c r="J281" s="29" t="str">
        <f>+IF(I281=0,"",'Ark1'!AG1974)</f>
        <v/>
      </c>
      <c r="L281" s="29" t="str">
        <f>+IF(I281=0,"",'Ark1'!AH1974)</f>
        <v/>
      </c>
      <c r="M281" s="95"/>
      <c r="N281" s="504">
        <f>+'Ark1'!AI1974</f>
        <v>0</v>
      </c>
      <c r="O281" s="234"/>
      <c r="P281" s="32" t="str">
        <f>+IF(I281=0,"",'Ark1'!U1974)</f>
        <v/>
      </c>
      <c r="Q281" s="95"/>
      <c r="R281" s="264" t="str">
        <f>+IF(N281=0,"",'Ark1'!AJ1974)</f>
        <v/>
      </c>
      <c r="S281" s="95"/>
      <c r="T281" s="264" t="str">
        <f>+IF(N281=0,"",'Ark1'!AK1974)</f>
        <v/>
      </c>
      <c r="U281" s="95"/>
      <c r="V281" s="27" t="str">
        <f>+IF(I281=0,"",'Ark1'!T1974)</f>
        <v/>
      </c>
      <c r="W281" s="95"/>
      <c r="X281" s="34" t="str">
        <f>+IF(I281=0,"",'Ark1'!W1974)</f>
        <v/>
      </c>
      <c r="Y281" s="34" t="str">
        <f>+IF(I281=0,"",'Ark1'!X1974)</f>
        <v/>
      </c>
      <c r="Z281" s="34" t="str">
        <f>+IF(I281=0,"",'Ark1'!Y1974)</f>
        <v/>
      </c>
      <c r="AA281" s="34" t="str">
        <f>+IF(I281=0,"",'Ark1'!Z1974)</f>
        <v/>
      </c>
      <c r="AB281" s="29" t="str">
        <f>+IF(I281=0,"",'Ark1'!AA1974)</f>
        <v/>
      </c>
      <c r="AC281" s="27" t="str">
        <f>+IF(I281=0,"",'Ark1'!AC1974)</f>
        <v/>
      </c>
      <c r="AD281" s="34" t="str">
        <f>+IF(I281=0,"",'Ark1'!AE1974)</f>
        <v/>
      </c>
      <c r="AE281" s="29" t="str">
        <f t="shared" si="44"/>
        <v/>
      </c>
      <c r="AF281" s="29" t="str">
        <f t="shared" si="46"/>
        <v/>
      </c>
      <c r="AG281" s="216"/>
      <c r="AH281" s="27"/>
      <c r="AJ281" s="29"/>
      <c r="AK281" s="27"/>
      <c r="AL281" s="28"/>
      <c r="AM281" s="28"/>
      <c r="AQ281" s="28"/>
    </row>
    <row r="282" spans="1:43" ht="15.6">
      <c r="A282" s="216"/>
      <c r="B282" s="287">
        <f>+'Ark1'!C1975</f>
        <v>2024</v>
      </c>
      <c r="C282" s="236">
        <f>+'Ark1'!L1975</f>
        <v>10</v>
      </c>
      <c r="D282" s="236" t="str">
        <f>VLOOKUP(C282,Klasse!$C$11:$D$27,2)</f>
        <v>U-</v>
      </c>
      <c r="E282" s="28">
        <f>+'Ark1'!H1975</f>
        <v>2</v>
      </c>
      <c r="F282" s="28">
        <f>+'Ark1'!J1975</f>
        <v>267</v>
      </c>
      <c r="G282" s="236" t="str">
        <f>VLOOKUP(F282,RNR!$A$1:$B$25,2)</f>
        <v>Dalpro</v>
      </c>
      <c r="H282" s="28" t="str">
        <f>+IF(I282=0,"",'Ark1'!Q1975)</f>
        <v/>
      </c>
      <c r="I282" s="367">
        <f>+'Ark1'!R1975</f>
        <v>0</v>
      </c>
      <c r="J282" s="29" t="str">
        <f>+IF(I282=0,"",'Ark1'!AG1975)</f>
        <v/>
      </c>
      <c r="L282" s="29" t="str">
        <f>+IF(I282=0,"",'Ark1'!AH1975)</f>
        <v/>
      </c>
      <c r="M282" s="95"/>
      <c r="N282" s="504">
        <f>+'Ark1'!AI1975</f>
        <v>0</v>
      </c>
      <c r="O282" s="234"/>
      <c r="P282" s="32" t="str">
        <f>+IF(I282=0,"",'Ark1'!U1975)</f>
        <v/>
      </c>
      <c r="Q282" s="95"/>
      <c r="R282" s="264" t="str">
        <f>+IF(N282=0,"",'Ark1'!AJ1975)</f>
        <v/>
      </c>
      <c r="S282" s="95"/>
      <c r="T282" s="264" t="str">
        <f>+IF(N282=0,"",'Ark1'!AK1975)</f>
        <v/>
      </c>
      <c r="U282" s="95"/>
      <c r="V282" s="27" t="str">
        <f>+IF(I282=0,"",'Ark1'!T1975)</f>
        <v/>
      </c>
      <c r="W282" s="95"/>
      <c r="X282" s="34" t="str">
        <f>+IF(I282=0,"",'Ark1'!W1975)</f>
        <v/>
      </c>
      <c r="Y282" s="34" t="str">
        <f>+IF(I282=0,"",'Ark1'!X1975)</f>
        <v/>
      </c>
      <c r="Z282" s="34" t="str">
        <f>+IF(I282=0,"",'Ark1'!Y1975)</f>
        <v/>
      </c>
      <c r="AA282" s="34" t="str">
        <f>+IF(I282=0,"",'Ark1'!Z1975)</f>
        <v/>
      </c>
      <c r="AB282" s="29" t="str">
        <f>+IF(I282=0,"",'Ark1'!AA1975)</f>
        <v/>
      </c>
      <c r="AC282" s="27" t="str">
        <f>+IF(I282=0,"",'Ark1'!AC1975)</f>
        <v/>
      </c>
      <c r="AD282" s="34" t="str">
        <f>+IF(I282=0,"",'Ark1'!AE1975)</f>
        <v/>
      </c>
      <c r="AE282" s="29" t="str">
        <f t="shared" si="44"/>
        <v/>
      </c>
      <c r="AF282" s="29" t="str">
        <f t="shared" si="46"/>
        <v/>
      </c>
      <c r="AG282" s="216"/>
      <c r="AH282" s="27"/>
      <c r="AJ282" s="29"/>
      <c r="AK282" s="27"/>
      <c r="AL282" s="28"/>
      <c r="AM282" s="28"/>
      <c r="AQ282" s="28"/>
    </row>
    <row r="283" spans="1:43" ht="15.6">
      <c r="A283" s="216"/>
      <c r="B283" s="287">
        <f>+'Ark1'!C1976</f>
        <v>2024</v>
      </c>
      <c r="C283" s="236">
        <f>+'Ark1'!L1976</f>
        <v>10</v>
      </c>
      <c r="D283" s="236" t="str">
        <f>VLOOKUP(C283,Klasse!$C$11:$D$27,2)</f>
        <v>U-</v>
      </c>
      <c r="E283" s="28">
        <f>+'Ark1'!H1976</f>
        <v>1</v>
      </c>
      <c r="F283" s="28">
        <f>+'Ark1'!J1976</f>
        <v>309</v>
      </c>
      <c r="G283" s="236" t="str">
        <f>VLOOKUP(F283,RNR!$A$1:$B$25,2)</f>
        <v>Malvik</v>
      </c>
      <c r="H283" s="28">
        <f>+IF(I283=0,"",'Ark1'!Q1976)</f>
        <v>180</v>
      </c>
      <c r="I283" s="367">
        <f>+'Ark1'!R1976</f>
        <v>305</v>
      </c>
      <c r="J283" s="29">
        <f>+IF(I283=0,"",'Ark1'!AG1976)</f>
        <v>10.67751479558534</v>
      </c>
      <c r="L283" s="29">
        <f>+IF(I283=0,"",'Ark1'!AH1976)</f>
        <v>0.65573770491803285</v>
      </c>
      <c r="M283" s="95"/>
      <c r="N283" s="504">
        <f>+'Ark1'!AI1976</f>
        <v>305</v>
      </c>
      <c r="O283" s="234"/>
      <c r="P283" s="32">
        <f>+IF(I283=0,"",'Ark1'!U1976)</f>
        <v>38.561967213114777</v>
      </c>
      <c r="Q283" s="95"/>
      <c r="R283" s="264">
        <f>+IF(N283=0,"",'Ark1'!AJ1976)</f>
        <v>113.96918032786883</v>
      </c>
      <c r="S283" s="95"/>
      <c r="T283" s="264">
        <f>+IF(N283=0,"",'Ark1'!AK1976)</f>
        <v>25.935188774248079</v>
      </c>
      <c r="U283" s="95"/>
      <c r="V283" s="27">
        <f>+IF(I283=0,"",'Ark1'!T1976)</f>
        <v>8.3344262295081979</v>
      </c>
      <c r="W283" s="95"/>
      <c r="X283" s="34">
        <f>+IF(I283=0,"",'Ark1'!W1976)</f>
        <v>38.688524590163937</v>
      </c>
      <c r="Y283" s="34">
        <f>+IF(I283=0,"",'Ark1'!X1976)</f>
        <v>100</v>
      </c>
      <c r="Z283" s="34">
        <f>+IF(I283=0,"",'Ark1'!Y1976)</f>
        <v>99.672131147540995</v>
      </c>
      <c r="AA283" s="34">
        <f>+IF(I283=0,"",'Ark1'!Z1976)</f>
        <v>5.012181495435506</v>
      </c>
      <c r="AB283" s="29">
        <f>+IF(I283=0,"",'Ark1'!AA1976)</f>
        <v>0</v>
      </c>
      <c r="AC283" s="27">
        <f>+IF(I283=0,"",'Ark1'!AC1976)</f>
        <v>0</v>
      </c>
      <c r="AD283" s="34">
        <f>+IF(I283=0,"",'Ark1'!AE1976)</f>
        <v>0</v>
      </c>
      <c r="AE283" s="29">
        <f t="shared" si="44"/>
        <v>3.8561967213114778</v>
      </c>
      <c r="AF283" s="29">
        <f t="shared" si="46"/>
        <v>1.6944444444444444</v>
      </c>
      <c r="AG283" s="216"/>
      <c r="AH283" s="27"/>
      <c r="AJ283" s="29"/>
      <c r="AK283" s="27"/>
      <c r="AL283" s="28"/>
      <c r="AM283" s="28"/>
      <c r="AQ283" s="28"/>
    </row>
    <row r="284" spans="1:43" ht="15.6">
      <c r="A284" s="216"/>
      <c r="B284" s="287">
        <f>+'Ark1'!C1977</f>
        <v>2024</v>
      </c>
      <c r="C284" s="236">
        <f>+'Ark1'!L1977</f>
        <v>10</v>
      </c>
      <c r="D284" s="236" t="str">
        <f>VLOOKUP(C284,Klasse!$C$11:$D$27,2)</f>
        <v>U-</v>
      </c>
      <c r="E284" s="28">
        <f>+'Ark1'!H1977</f>
        <v>2</v>
      </c>
      <c r="F284" s="28">
        <f>+'Ark1'!J1977</f>
        <v>470</v>
      </c>
      <c r="G284" s="236" t="str">
        <f>VLOOKUP(F284,RNR!$A$1:$B$25,2)</f>
        <v>Jens Eide</v>
      </c>
      <c r="H284" s="28">
        <f>+IF(I284=0,"",'Ark1'!Q1977)</f>
        <v>10</v>
      </c>
      <c r="I284" s="367">
        <f>+'Ark1'!R1977</f>
        <v>12</v>
      </c>
      <c r="J284" s="29">
        <f>+IF(I284=0,"",'Ark1'!AG1977)</f>
        <v>3.594162975095855</v>
      </c>
      <c r="L284" s="29">
        <f>+IF(I284=0,"",'Ark1'!AH1977)</f>
        <v>16.666666666666671</v>
      </c>
      <c r="M284" s="95"/>
      <c r="N284" s="504">
        <f>+'Ark1'!AI1977</f>
        <v>12</v>
      </c>
      <c r="O284" s="234"/>
      <c r="P284" s="32">
        <f>+IF(I284=0,"",'Ark1'!U1977)</f>
        <v>32.183333333333337</v>
      </c>
      <c r="Q284" s="95"/>
      <c r="R284" s="264">
        <f>+IF(N284=0,"",'Ark1'!AJ1977)</f>
        <v>107.8</v>
      </c>
      <c r="S284" s="95"/>
      <c r="T284" s="264">
        <f>+IF(N284=0,"",'Ark1'!AK1977)</f>
        <v>25.231009193502537</v>
      </c>
      <c r="U284" s="95"/>
      <c r="V284" s="27">
        <f>+IF(I284=0,"",'Ark1'!T1977)</f>
        <v>9.6666666666666643</v>
      </c>
      <c r="W284" s="95"/>
      <c r="X284" s="34">
        <f>+IF(I284=0,"",'Ark1'!W1977)</f>
        <v>50</v>
      </c>
      <c r="Y284" s="34">
        <f>+IF(I284=0,"",'Ark1'!X1977)</f>
        <v>100</v>
      </c>
      <c r="Z284" s="34">
        <f>+IF(I284=0,"",'Ark1'!Y1977)</f>
        <v>83.333333333333314</v>
      </c>
      <c r="AA284" s="34">
        <f>+IF(I284=0,"",'Ark1'!Z1977)</f>
        <v>6.9592664045061934</v>
      </c>
      <c r="AB284" s="29">
        <f>+IF(I284=0,"",'Ark1'!AA1977)</f>
        <v>0</v>
      </c>
      <c r="AC284" s="27">
        <f>+IF(I284=0,"",'Ark1'!AC1977)</f>
        <v>0</v>
      </c>
      <c r="AD284" s="34">
        <f>+IF(I284=0,"",'Ark1'!AE1977)</f>
        <v>0</v>
      </c>
      <c r="AE284" s="29">
        <f t="shared" si="44"/>
        <v>3.2183333333333337</v>
      </c>
      <c r="AF284" s="29">
        <f t="shared" si="46"/>
        <v>1.2</v>
      </c>
      <c r="AG284" s="216"/>
      <c r="AH284" s="27"/>
      <c r="AJ284" s="29"/>
      <c r="AK284" s="27"/>
      <c r="AL284" s="28"/>
      <c r="AM284" s="28"/>
      <c r="AQ284" s="28"/>
    </row>
    <row r="285" spans="1:43" ht="15.6">
      <c r="A285" s="216"/>
      <c r="B285" s="287">
        <f>+'Ark1'!C1978</f>
        <v>2024</v>
      </c>
      <c r="C285" s="236">
        <f>+'Ark1'!L1978</f>
        <v>10</v>
      </c>
      <c r="D285" s="236" t="str">
        <f>VLOOKUP(C285,Klasse!$C$11:$D$27,2)</f>
        <v>U-</v>
      </c>
      <c r="E285" s="28">
        <f>+'Ark1'!H1978</f>
        <v>1</v>
      </c>
      <c r="F285" s="28">
        <f>+'Ark1'!J1978</f>
        <v>629</v>
      </c>
      <c r="G285" s="236" t="str">
        <f>VLOOKUP(F285,RNR!$A$1:$B$25,2)</f>
        <v>Bø</v>
      </c>
      <c r="H285" s="28" t="str">
        <f>+IF(I285=0,"",'Ark1'!Q1978)</f>
        <v/>
      </c>
      <c r="I285" s="367">
        <f>+'Ark1'!R1978</f>
        <v>0</v>
      </c>
      <c r="J285" s="29" t="str">
        <f>+IF(I285=0,"",'Ark1'!AG1978)</f>
        <v/>
      </c>
      <c r="L285" s="29" t="str">
        <f>+IF(I285=0,"",'Ark1'!AH1978)</f>
        <v/>
      </c>
      <c r="M285" s="95"/>
      <c r="N285" s="504">
        <f>+'Ark1'!AI1978</f>
        <v>0</v>
      </c>
      <c r="O285" s="234"/>
      <c r="P285" s="32" t="str">
        <f>+IF(I285=0,"",'Ark1'!U1978)</f>
        <v/>
      </c>
      <c r="Q285" s="95"/>
      <c r="R285" s="264" t="str">
        <f>+IF(N285=0,"",'Ark1'!AJ1978)</f>
        <v/>
      </c>
      <c r="S285" s="95"/>
      <c r="T285" s="264" t="str">
        <f>+IF(N285=0,"",'Ark1'!AK1978)</f>
        <v/>
      </c>
      <c r="U285" s="95"/>
      <c r="V285" s="27" t="str">
        <f>+IF(I285=0,"",'Ark1'!T1978)</f>
        <v/>
      </c>
      <c r="W285" s="95"/>
      <c r="X285" s="34" t="str">
        <f>+IF(I285=0,"",'Ark1'!W1978)</f>
        <v/>
      </c>
      <c r="Y285" s="34" t="str">
        <f>+IF(I285=0,"",'Ark1'!X1978)</f>
        <v/>
      </c>
      <c r="Z285" s="34" t="str">
        <f>+IF(I285=0,"",'Ark1'!Y1978)</f>
        <v/>
      </c>
      <c r="AA285" s="34" t="str">
        <f>+IF(I285=0,"",'Ark1'!Z1978)</f>
        <v/>
      </c>
      <c r="AB285" s="29" t="str">
        <f>+IF(I285=0,"",'Ark1'!AA1978)</f>
        <v/>
      </c>
      <c r="AC285" s="27" t="str">
        <f>+IF(I285=0,"",'Ark1'!AC1978)</f>
        <v/>
      </c>
      <c r="AD285" s="34" t="str">
        <f>+IF(I285=0,"",'Ark1'!AE1978)</f>
        <v/>
      </c>
      <c r="AE285" s="29" t="str">
        <f t="shared" si="44"/>
        <v/>
      </c>
      <c r="AF285" s="29" t="str">
        <f t="shared" si="46"/>
        <v/>
      </c>
      <c r="AG285" s="216"/>
      <c r="AH285" s="27"/>
      <c r="AJ285" s="29"/>
      <c r="AK285" s="27"/>
      <c r="AL285" s="28"/>
      <c r="AM285" s="28"/>
      <c r="AQ285" s="28"/>
    </row>
    <row r="286" spans="1:43" ht="15.6">
      <c r="A286" s="216"/>
      <c r="B286" s="287">
        <f>+'Ark1'!C1979</f>
        <v>2024</v>
      </c>
      <c r="C286" s="236">
        <f>+'Ark1'!L1979</f>
        <v>10</v>
      </c>
      <c r="D286" s="236" t="str">
        <f>VLOOKUP(C286,Klasse!$C$11:$D$27,2)</f>
        <v>U-</v>
      </c>
      <c r="E286" s="28">
        <f>+'Ark1'!H1979</f>
        <v>1</v>
      </c>
      <c r="F286" s="28">
        <f>+'Ark1'!J1979</f>
        <v>643</v>
      </c>
      <c r="G286" s="236" t="str">
        <f>VLOOKUP(F286,RNR!$A$1:$B$25,2)</f>
        <v>Bjerka</v>
      </c>
      <c r="H286" s="28">
        <f>+IF(I286=0,"",'Ark1'!Q1979)</f>
        <v>86</v>
      </c>
      <c r="I286" s="367">
        <f>+'Ark1'!R1979</f>
        <v>150</v>
      </c>
      <c r="J286" s="29">
        <f>+IF(I286=0,"",'Ark1'!AG1979)</f>
        <v>10.104552456491096</v>
      </c>
      <c r="L286" s="29">
        <f>+IF(I286=0,"",'Ark1'!AH1979)</f>
        <v>0</v>
      </c>
      <c r="M286" s="95"/>
      <c r="N286" s="504">
        <f>+'Ark1'!AI1979</f>
        <v>144</v>
      </c>
      <c r="O286" s="234"/>
      <c r="P286" s="32">
        <f>+IF(I286=0,"",'Ark1'!U1979)</f>
        <v>36.995999999999995</v>
      </c>
      <c r="Q286" s="95"/>
      <c r="R286" s="264">
        <f>+IF(N286=0,"",'Ark1'!AJ1979)</f>
        <v>113.00763888888891</v>
      </c>
      <c r="S286" s="95"/>
      <c r="T286" s="264">
        <f>+IF(N286=0,"",'Ark1'!AK1979)</f>
        <v>26.035517379101474</v>
      </c>
      <c r="U286" s="95"/>
      <c r="V286" s="27">
        <f>+IF(I286=0,"",'Ark1'!T1979)</f>
        <v>7.6399999999999988</v>
      </c>
      <c r="W286" s="95"/>
      <c r="X286" s="34">
        <f>+IF(I286=0,"",'Ark1'!W1979)</f>
        <v>34</v>
      </c>
      <c r="Y286" s="34">
        <f>+IF(I286=0,"",'Ark1'!X1979)</f>
        <v>100</v>
      </c>
      <c r="Z286" s="34">
        <f>+IF(I286=0,"",'Ark1'!Y1979)</f>
        <v>98.666666666666686</v>
      </c>
      <c r="AA286" s="34">
        <f>+IF(I286=0,"",'Ark1'!Z1979)</f>
        <v>8.0978835094939345</v>
      </c>
      <c r="AB286" s="29">
        <f>+IF(I286=0,"",'Ark1'!AA1979)</f>
        <v>0</v>
      </c>
      <c r="AC286" s="27">
        <f>+IF(I286=0,"",'Ark1'!AC1979)</f>
        <v>0</v>
      </c>
      <c r="AD286" s="34">
        <f>+IF(I286=0,"",'Ark1'!AE1979)</f>
        <v>0</v>
      </c>
      <c r="AE286" s="29">
        <f t="shared" si="44"/>
        <v>3.6995999999999993</v>
      </c>
      <c r="AF286" s="29">
        <f t="shared" si="46"/>
        <v>1.7441860465116279</v>
      </c>
      <c r="AG286" s="216"/>
      <c r="AH286" s="27"/>
      <c r="AJ286" s="29"/>
      <c r="AK286" s="27"/>
      <c r="AL286" s="28"/>
      <c r="AM286" s="28"/>
      <c r="AQ286" s="28"/>
    </row>
    <row r="287" spans="1:43" ht="15.6">
      <c r="A287" s="216"/>
      <c r="B287" s="287">
        <f>+'Ark1'!C1980</f>
        <v>2024</v>
      </c>
      <c r="C287" s="236">
        <f>+'Ark1'!L1980</f>
        <v>10</v>
      </c>
      <c r="D287" s="236" t="str">
        <f>VLOOKUP(C287,Klasse!$C$11:$D$27,2)</f>
        <v>U-</v>
      </c>
      <c r="E287" s="28">
        <f>+'Ark1'!H1980</f>
        <v>2</v>
      </c>
      <c r="F287" s="28">
        <f>+'Ark1'!J1980</f>
        <v>704</v>
      </c>
      <c r="G287" s="236" t="str">
        <f>VLOOKUP(F287,RNR!$A$1:$B$25,2)</f>
        <v>Øre Vilt</v>
      </c>
      <c r="H287" s="28" t="str">
        <f>+IF(I287=0,"",'Ark1'!Q1980)</f>
        <v/>
      </c>
      <c r="I287" s="367">
        <f>+'Ark1'!R1980</f>
        <v>0</v>
      </c>
      <c r="J287" s="29" t="str">
        <f>+IF(I287=0,"",'Ark1'!AG1980)</f>
        <v/>
      </c>
      <c r="L287" s="29" t="str">
        <f>+IF(I287=0,"",'Ark1'!AH1980)</f>
        <v/>
      </c>
      <c r="M287" s="95"/>
      <c r="N287" s="504">
        <f>+'Ark1'!AI1980</f>
        <v>0</v>
      </c>
      <c r="O287" s="234"/>
      <c r="P287" s="32" t="str">
        <f>+IF(I287=0,"",'Ark1'!U1980)</f>
        <v/>
      </c>
      <c r="Q287" s="95"/>
      <c r="R287" s="264" t="str">
        <f>+IF(N287=0,"",'Ark1'!AJ1980)</f>
        <v/>
      </c>
      <c r="S287" s="95"/>
      <c r="T287" s="264" t="str">
        <f>+IF(N287=0,"",'Ark1'!AK1980)</f>
        <v/>
      </c>
      <c r="U287" s="95"/>
      <c r="V287" s="27" t="str">
        <f>+IF(I287=0,"",'Ark1'!T1980)</f>
        <v/>
      </c>
      <c r="W287" s="95"/>
      <c r="X287" s="34" t="str">
        <f>+IF(I287=0,"",'Ark1'!W1980)</f>
        <v/>
      </c>
      <c r="Y287" s="34" t="str">
        <f>+IF(I287=0,"",'Ark1'!X1980)</f>
        <v/>
      </c>
      <c r="Z287" s="34" t="str">
        <f>+IF(I287=0,"",'Ark1'!Y1980)</f>
        <v/>
      </c>
      <c r="AA287" s="34" t="str">
        <f>+IF(I287=0,"",'Ark1'!Z1980)</f>
        <v/>
      </c>
      <c r="AB287" s="29" t="str">
        <f>+IF(I287=0,"",'Ark1'!AA1980)</f>
        <v/>
      </c>
      <c r="AC287" s="27" t="str">
        <f>+IF(I287=0,"",'Ark1'!AC1980)</f>
        <v/>
      </c>
      <c r="AD287" s="34" t="str">
        <f>+IF(I287=0,"",'Ark1'!AE1980)</f>
        <v/>
      </c>
      <c r="AE287" s="29" t="str">
        <f t="shared" si="44"/>
        <v/>
      </c>
      <c r="AF287" s="29" t="str">
        <f t="shared" si="46"/>
        <v/>
      </c>
      <c r="AG287" s="216"/>
      <c r="AH287" s="27"/>
      <c r="AJ287" s="29"/>
      <c r="AK287" s="27"/>
      <c r="AL287" s="28"/>
      <c r="AM287" s="28"/>
      <c r="AQ287" s="28"/>
    </row>
    <row r="288" spans="1:43" ht="15.6">
      <c r="A288" s="216"/>
      <c r="B288" s="287">
        <f>+'Ark1'!C1981</f>
        <v>2024</v>
      </c>
      <c r="C288" s="236">
        <f>+'Ark1'!L1981</f>
        <v>10</v>
      </c>
      <c r="D288" s="236" t="str">
        <f>VLOOKUP(C288,Klasse!$C$11:$D$27,2)</f>
        <v>U-</v>
      </c>
      <c r="E288" s="28">
        <f>+'Ark1'!H1981</f>
        <v>1</v>
      </c>
      <c r="F288" s="28">
        <f>+'Ark1'!J1981</f>
        <v>802</v>
      </c>
      <c r="G288" s="236" t="str">
        <f>VLOOKUP(F288,RNR!$A$1:$B$25,2)</f>
        <v>Karasjok</v>
      </c>
      <c r="H288" s="28">
        <f>+IF(I288=0,"",'Ark1'!Q1981)</f>
        <v>23</v>
      </c>
      <c r="I288" s="367">
        <f>+'Ark1'!R1981</f>
        <v>37</v>
      </c>
      <c r="J288" s="29">
        <f>+IF(I288=0,"",'Ark1'!AG1981)</f>
        <v>9.5036032786653433</v>
      </c>
      <c r="L288" s="29">
        <f>+IF(I288=0,"",'Ark1'!AH1981)</f>
        <v>2.7027027027027031</v>
      </c>
      <c r="M288" s="95"/>
      <c r="N288" s="504">
        <f>+'Ark1'!AI1981</f>
        <v>37</v>
      </c>
      <c r="O288" s="234"/>
      <c r="P288" s="32">
        <f>+IF(I288=0,"",'Ark1'!U1981)</f>
        <v>36.318918918918904</v>
      </c>
      <c r="Q288" s="95"/>
      <c r="R288" s="264">
        <f>+IF(N288=0,"",'Ark1'!AJ1981)</f>
        <v>112.29459459459461</v>
      </c>
      <c r="S288" s="95"/>
      <c r="T288" s="264">
        <f>+IF(N288=0,"",'Ark1'!AK1981)</f>
        <v>25.490256085012245</v>
      </c>
      <c r="U288" s="95"/>
      <c r="V288" s="27">
        <f>+IF(I288=0,"",'Ark1'!T1981)</f>
        <v>9.0270270270270281</v>
      </c>
      <c r="W288" s="95"/>
      <c r="X288" s="34">
        <f>+IF(I288=0,"",'Ark1'!W1981)</f>
        <v>64.864864864864884</v>
      </c>
      <c r="Y288" s="34">
        <f>+IF(I288=0,"",'Ark1'!X1981)</f>
        <v>100</v>
      </c>
      <c r="Z288" s="34">
        <f>+IF(I288=0,"",'Ark1'!Y1981)</f>
        <v>100</v>
      </c>
      <c r="AA288" s="34">
        <f>+IF(I288=0,"",'Ark1'!Z1981)</f>
        <v>5.2238454220455743</v>
      </c>
      <c r="AB288" s="29">
        <f>+IF(I288=0,"",'Ark1'!AA1981)</f>
        <v>0</v>
      </c>
      <c r="AC288" s="27">
        <f>+IF(I288=0,"",'Ark1'!AC1981)</f>
        <v>0</v>
      </c>
      <c r="AD288" s="34">
        <f>+IF(I288=0,"",'Ark1'!AE1981)</f>
        <v>0</v>
      </c>
      <c r="AE288" s="29">
        <f t="shared" si="44"/>
        <v>3.6318918918918905</v>
      </c>
      <c r="AF288" s="29">
        <f t="shared" si="46"/>
        <v>1.6086956521739131</v>
      </c>
      <c r="AG288" s="216"/>
      <c r="AH288" s="27"/>
      <c r="AJ288" s="29"/>
      <c r="AK288" s="27"/>
      <c r="AL288" s="28"/>
      <c r="AM288" s="28"/>
      <c r="AQ288" s="28"/>
    </row>
    <row r="289" spans="1:61" ht="19.8">
      <c r="A289" s="216"/>
      <c r="B289" s="216"/>
      <c r="C289" s="216"/>
      <c r="D289" s="216"/>
      <c r="E289" s="216"/>
      <c r="F289" s="216"/>
      <c r="G289" s="534"/>
      <c r="H289" s="216"/>
      <c r="I289" s="349"/>
      <c r="J289" s="217"/>
      <c r="K289" s="217"/>
      <c r="L289" s="217"/>
      <c r="M289" s="95"/>
      <c r="N289" s="95"/>
      <c r="O289" s="95"/>
      <c r="P289" s="95"/>
      <c r="Q289" s="95"/>
      <c r="R289" s="95"/>
      <c r="S289" s="95"/>
      <c r="T289" s="95"/>
      <c r="U289" s="95"/>
      <c r="V289" s="95"/>
      <c r="W289" s="95"/>
      <c r="X289" s="218"/>
      <c r="Y289" s="218"/>
      <c r="Z289" s="218"/>
      <c r="AA289" s="218"/>
      <c r="AB289" s="218"/>
      <c r="AC289" s="216"/>
      <c r="AD289" s="218"/>
      <c r="AE289" s="218"/>
      <c r="AF289" s="218"/>
      <c r="AG289" s="216"/>
      <c r="AH289" s="219"/>
      <c r="AJ289" s="29"/>
      <c r="AK289" s="27"/>
      <c r="AL289" s="220"/>
      <c r="AM289" s="28"/>
      <c r="AQ289" s="28"/>
      <c r="BI289" s="232"/>
    </row>
    <row r="290" spans="1:61" ht="24.6">
      <c r="A290" s="216"/>
      <c r="B290" s="216"/>
      <c r="C290" s="309" t="str">
        <f>+D296</f>
        <v>U</v>
      </c>
      <c r="D290" s="216"/>
      <c r="E290" s="216"/>
      <c r="F290" s="216"/>
      <c r="G290" s="534"/>
      <c r="H290" s="216"/>
      <c r="I290" s="340">
        <f>SUM(I292:I316)</f>
        <v>868</v>
      </c>
      <c r="J290" s="260"/>
      <c r="K290" s="260"/>
      <c r="L290" s="260"/>
      <c r="M290" s="95"/>
      <c r="N290" s="536">
        <f>SUM(N292:N316)</f>
        <v>848</v>
      </c>
      <c r="O290" s="95"/>
      <c r="P290" s="95"/>
      <c r="Q290" s="95"/>
      <c r="R290" s="95"/>
      <c r="S290" s="95"/>
      <c r="T290" s="95"/>
      <c r="U290" s="95"/>
      <c r="V290" s="95"/>
      <c r="W290" s="95"/>
      <c r="X290" s="218"/>
      <c r="Y290" s="218"/>
      <c r="Z290" s="218"/>
      <c r="AA290" s="218"/>
      <c r="AB290" s="218"/>
      <c r="AC290" s="216"/>
      <c r="AD290" s="216"/>
      <c r="AE290" s="216"/>
      <c r="AF290" s="216"/>
      <c r="AG290" s="216"/>
      <c r="AH290" s="219"/>
      <c r="AJ290" s="29"/>
      <c r="AK290" s="27"/>
      <c r="AL290" s="220"/>
      <c r="AM290" s="28"/>
      <c r="AQ290" s="28"/>
      <c r="BI290" s="232"/>
    </row>
    <row r="291" spans="1:61" ht="19.8">
      <c r="A291" s="216"/>
      <c r="B291" s="216"/>
      <c r="C291" s="216"/>
      <c r="D291" s="216"/>
      <c r="E291" s="216"/>
      <c r="F291" s="216"/>
      <c r="G291" s="534"/>
      <c r="H291" s="234"/>
      <c r="I291" s="349"/>
      <c r="J291" s="217"/>
      <c r="K291" s="217"/>
      <c r="L291" s="217"/>
      <c r="M291" s="95"/>
      <c r="N291" s="95"/>
      <c r="O291" s="95"/>
      <c r="P291" s="95"/>
      <c r="Q291" s="95"/>
      <c r="R291" s="95"/>
      <c r="S291" s="95"/>
      <c r="T291" s="95"/>
      <c r="U291" s="95"/>
      <c r="V291" s="95"/>
      <c r="W291" s="95"/>
      <c r="X291" s="218"/>
      <c r="Y291" s="218"/>
      <c r="Z291" s="218"/>
      <c r="AA291" s="218"/>
      <c r="AB291" s="235"/>
      <c r="AC291" s="216"/>
      <c r="AD291" s="235"/>
      <c r="AE291" s="235"/>
      <c r="AF291" s="233"/>
      <c r="AG291" s="216"/>
      <c r="AH291" s="219"/>
      <c r="AJ291" s="29"/>
      <c r="AK291" s="27"/>
      <c r="AL291" s="220"/>
      <c r="AM291" s="28"/>
      <c r="AQ291" s="28"/>
      <c r="BI291" s="232"/>
    </row>
    <row r="292" spans="1:61" ht="15.6">
      <c r="A292" s="216"/>
      <c r="B292" s="287">
        <f>+'Ark1'!C1982</f>
        <v>2024</v>
      </c>
      <c r="C292" s="236">
        <f>+'Ark1'!L1982</f>
        <v>11</v>
      </c>
      <c r="D292" s="236" t="str">
        <f>VLOOKUP(C292,Klasse!$C$11:$D$27,2)</f>
        <v>U</v>
      </c>
      <c r="E292" s="236">
        <f>+'Ark1'!H1982</f>
        <v>1</v>
      </c>
      <c r="F292" s="236">
        <f>+'Ark1'!J1982</f>
        <v>103</v>
      </c>
      <c r="G292" s="236" t="str">
        <f>VLOOKUP(F292,RNR!$A$1:$B$25,2)</f>
        <v>Rudshøgda</v>
      </c>
      <c r="H292" s="236" t="str">
        <f>+IF(I292=0,"",'Ark1'!Q1982)</f>
        <v/>
      </c>
      <c r="I292" s="353">
        <f>+'Ark1'!R1982</f>
        <v>0</v>
      </c>
      <c r="J292" s="237" t="str">
        <f>+IF(I292=0,"",'Ark1'!AG1982)</f>
        <v/>
      </c>
      <c r="K292" s="237"/>
      <c r="L292" s="237" t="str">
        <f>+IF(I292=0,"",'Ark1'!AH1982)</f>
        <v/>
      </c>
      <c r="M292" s="95"/>
      <c r="N292" s="543">
        <f>+'Ark1'!AI1982</f>
        <v>0</v>
      </c>
      <c r="O292" s="234"/>
      <c r="P292" s="32" t="str">
        <f>+IF(I292=0,"",'Ark1'!U1982)</f>
        <v/>
      </c>
      <c r="Q292" s="95"/>
      <c r="R292" s="264" t="str">
        <f>+IF(N292=0,"",'Ark1'!AJ1982)</f>
        <v/>
      </c>
      <c r="S292" s="95"/>
      <c r="T292" s="264" t="str">
        <f>+IF(N292=0,"",'Ark1'!AK1982)</f>
        <v/>
      </c>
      <c r="U292" s="95"/>
      <c r="V292" s="238" t="str">
        <f>+IF(I292=0,"",'Ark1'!T1982)</f>
        <v/>
      </c>
      <c r="W292" s="95"/>
      <c r="X292" s="239" t="str">
        <f>+IF(I292=0,"",'Ark1'!W1982)</f>
        <v/>
      </c>
      <c r="Y292" s="239" t="str">
        <f>+IF(I292=0,"",'Ark1'!X1982)</f>
        <v/>
      </c>
      <c r="Z292" s="239" t="str">
        <f>+IF(I292=0,"",'Ark1'!Y1982)</f>
        <v/>
      </c>
      <c r="AA292" s="239" t="str">
        <f>+IF(I292=0,"",'Ark1'!Z1982)</f>
        <v/>
      </c>
      <c r="AB292" s="237" t="str">
        <f>+IF(I292=0,"",'Ark1'!AA1982)</f>
        <v/>
      </c>
      <c r="AC292" s="238" t="str">
        <f>+IF(I292=0,"",'Ark1'!AC1982)</f>
        <v/>
      </c>
      <c r="AD292" s="239" t="str">
        <f>+IF(I292=0,"",'Ark1'!AE1982)</f>
        <v/>
      </c>
      <c r="AE292" s="237" t="str">
        <f t="shared" ref="AE292:AE295" si="47">IF(I292=0,"",P292/C292)</f>
        <v/>
      </c>
      <c r="AF292" s="237" t="str">
        <f t="shared" ref="AF292:AF295" si="48">IF(I292=0,"",I292/H292)</f>
        <v/>
      </c>
      <c r="AG292" s="216"/>
      <c r="AH292" s="27"/>
      <c r="AJ292" s="29"/>
      <c r="AK292" s="27"/>
      <c r="AL292" s="28"/>
      <c r="AM292" s="28"/>
      <c r="AQ292" s="28"/>
    </row>
    <row r="293" spans="1:61" ht="15.6">
      <c r="A293" s="216"/>
      <c r="B293" s="287">
        <f>+'Ark1'!C1983</f>
        <v>2024</v>
      </c>
      <c r="C293" s="236">
        <f>+'Ark1'!L1983</f>
        <v>11</v>
      </c>
      <c r="D293" s="236" t="str">
        <f>VLOOKUP(C293,Klasse!$C$11:$D$27,2)</f>
        <v>U</v>
      </c>
      <c r="E293" s="236">
        <f>+'Ark1'!H1983</f>
        <v>2</v>
      </c>
      <c r="F293" s="236">
        <f>+'Ark1'!J1983</f>
        <v>106</v>
      </c>
      <c r="G293" s="236" t="str">
        <f>VLOOKUP(F293,RNR!$A$1:$B$25,2)</f>
        <v>Furuseth</v>
      </c>
      <c r="H293" s="236">
        <f>+IF(I293=0,"",'Ark1'!Q1983)</f>
        <v>22</v>
      </c>
      <c r="I293" s="353">
        <f>+'Ark1'!R1983</f>
        <v>27</v>
      </c>
      <c r="J293" s="237">
        <f>+IF(I293=0,"",'Ark1'!AG1983)</f>
        <v>2.4722021290896641</v>
      </c>
      <c r="K293" s="237"/>
      <c r="L293" s="237">
        <f>+IF(I293=0,"",'Ark1'!AH1983)</f>
        <v>0</v>
      </c>
      <c r="M293" s="95"/>
      <c r="N293" s="543">
        <f>+'Ark1'!AI1983</f>
        <v>27</v>
      </c>
      <c r="O293" s="234"/>
      <c r="P293" s="32">
        <f>+IF(I293=0,"",'Ark1'!U1983)</f>
        <v>42.911111111111111</v>
      </c>
      <c r="Q293" s="95"/>
      <c r="R293" s="264">
        <f>+IF(N293=0,"",'Ark1'!AJ1983)</f>
        <v>114.84074074074076</v>
      </c>
      <c r="S293" s="95"/>
      <c r="T293" s="264">
        <f>+IF(N293=0,"",'Ark1'!AK1983)</f>
        <v>28.233883146133195</v>
      </c>
      <c r="U293" s="95"/>
      <c r="V293" s="238">
        <f>+IF(I293=0,"",'Ark1'!T1983)</f>
        <v>9.7777777777777768</v>
      </c>
      <c r="W293" s="95"/>
      <c r="X293" s="239">
        <f>+IF(I293=0,"",'Ark1'!W1983)</f>
        <v>81.481481481481467</v>
      </c>
      <c r="Y293" s="239">
        <f>+IF(I293=0,"",'Ark1'!X1983)</f>
        <v>100</v>
      </c>
      <c r="Z293" s="239">
        <f>+IF(I293=0,"",'Ark1'!Y1983)</f>
        <v>100</v>
      </c>
      <c r="AA293" s="239">
        <f>+IF(I293=0,"",'Ark1'!Z1983)</f>
        <v>4.9184711064204034</v>
      </c>
      <c r="AB293" s="237">
        <f>+IF(I293=0,"",'Ark1'!AA1983)</f>
        <v>0</v>
      </c>
      <c r="AC293" s="238">
        <f>+IF(I293=0,"",'Ark1'!AC1983)</f>
        <v>0</v>
      </c>
      <c r="AD293" s="239">
        <f>+IF(I293=0,"",'Ark1'!AE1983)</f>
        <v>0</v>
      </c>
      <c r="AE293" s="237">
        <f t="shared" si="47"/>
        <v>3.901010101010101</v>
      </c>
      <c r="AF293" s="237">
        <f t="shared" si="48"/>
        <v>1.2272727272727273</v>
      </c>
      <c r="AG293" s="216"/>
      <c r="AH293" s="27"/>
      <c r="AJ293" s="29"/>
      <c r="AK293" s="27"/>
      <c r="AL293" s="28"/>
      <c r="AM293" s="28"/>
      <c r="AQ293" s="28"/>
    </row>
    <row r="294" spans="1:61" ht="15.6">
      <c r="A294" s="216"/>
      <c r="B294" s="287">
        <f>+'Ark1'!C1984</f>
        <v>2024</v>
      </c>
      <c r="C294" s="236">
        <f>+'Ark1'!L1984</f>
        <v>11</v>
      </c>
      <c r="D294" s="236" t="str">
        <f>VLOOKUP(C294,Klasse!$C$11:$D$27,2)</f>
        <v>U</v>
      </c>
      <c r="E294" s="236">
        <f>+'Ark1'!H1984</f>
        <v>1</v>
      </c>
      <c r="F294" s="236">
        <f>+'Ark1'!J1984</f>
        <v>110</v>
      </c>
      <c r="G294" s="236" t="str">
        <f>VLOOKUP(F294,RNR!$A$1:$B$25,2)</f>
        <v>Gol</v>
      </c>
      <c r="H294" s="236">
        <f>+IF(I294=0,"",'Ark1'!Q1984)</f>
        <v>93</v>
      </c>
      <c r="I294" s="353">
        <f>+'Ark1'!R1984</f>
        <v>109</v>
      </c>
      <c r="J294" s="237">
        <f>+IF(I294=0,"",'Ark1'!AG1984)</f>
        <v>3.065027553171058</v>
      </c>
      <c r="K294" s="237"/>
      <c r="L294" s="237">
        <f>+IF(I294=0,"",'Ark1'!AH1984)</f>
        <v>4.5871559633027532</v>
      </c>
      <c r="M294" s="95"/>
      <c r="N294" s="543">
        <f>+'Ark1'!AI1984</f>
        <v>109</v>
      </c>
      <c r="O294" s="234"/>
      <c r="P294" s="32">
        <f>+IF(I294=0,"",'Ark1'!U1984)</f>
        <v>43.480733944954153</v>
      </c>
      <c r="Q294" s="95"/>
      <c r="R294" s="264">
        <f>+IF(N294=0,"",'Ark1'!AJ1984)</f>
        <v>115.16697247706421</v>
      </c>
      <c r="S294" s="95"/>
      <c r="T294" s="264">
        <f>+IF(N294=0,"",'Ark1'!AK1984)</f>
        <v>28.382270221019041</v>
      </c>
      <c r="U294" s="95"/>
      <c r="V294" s="238">
        <f>+IF(I294=0,"",'Ark1'!T1984)</f>
        <v>9.5688073394495383</v>
      </c>
      <c r="W294" s="95"/>
      <c r="X294" s="239">
        <f>+IF(I294=0,"",'Ark1'!W1984)</f>
        <v>77.981651376146786</v>
      </c>
      <c r="Y294" s="239">
        <f>+IF(I294=0,"",'Ark1'!X1984)</f>
        <v>100</v>
      </c>
      <c r="Z294" s="239">
        <f>+IF(I294=0,"",'Ark1'!Y1984)</f>
        <v>100</v>
      </c>
      <c r="AA294" s="239">
        <f>+IF(I294=0,"",'Ark1'!Z1984)</f>
        <v>5.0390489321123244</v>
      </c>
      <c r="AB294" s="237">
        <f>+IF(I294=0,"",'Ark1'!AA1984)</f>
        <v>0</v>
      </c>
      <c r="AC294" s="238">
        <f>+IF(I294=0,"",'Ark1'!AC1984)</f>
        <v>0</v>
      </c>
      <c r="AD294" s="239">
        <f>+IF(I294=0,"",'Ark1'!AE1984)</f>
        <v>0</v>
      </c>
      <c r="AE294" s="237">
        <f t="shared" si="47"/>
        <v>3.9527939949958322</v>
      </c>
      <c r="AF294" s="237">
        <f t="shared" si="48"/>
        <v>1.1720430107526882</v>
      </c>
      <c r="AG294" s="216"/>
      <c r="AH294" s="27"/>
      <c r="AJ294" s="29"/>
      <c r="AK294" s="27"/>
      <c r="AL294" s="28"/>
      <c r="AM294" s="28"/>
      <c r="AQ294" s="28"/>
    </row>
    <row r="295" spans="1:61" ht="15.6">
      <c r="A295" s="216"/>
      <c r="B295" s="287">
        <f>+'Ark1'!C1985</f>
        <v>2024</v>
      </c>
      <c r="C295" s="236">
        <f>+'Ark1'!L1985</f>
        <v>11</v>
      </c>
      <c r="D295" s="236" t="str">
        <f>VLOOKUP(C295,Klasse!$C$11:$D$27,2)</f>
        <v>U</v>
      </c>
      <c r="E295" s="236">
        <f>+'Ark1'!H1985</f>
        <v>1</v>
      </c>
      <c r="F295" s="236">
        <f>+'Ark1'!J1985</f>
        <v>111</v>
      </c>
      <c r="G295" s="236" t="str">
        <f>VLOOKUP(F295,RNR!$A$1:$B$25,2)</f>
        <v>Forus</v>
      </c>
      <c r="H295" s="236">
        <f>+IF(I295=0,"",'Ark1'!Q1985)</f>
        <v>90</v>
      </c>
      <c r="I295" s="353">
        <f>+'Ark1'!R1985</f>
        <v>120</v>
      </c>
      <c r="J295" s="237">
        <f>+IF(I295=0,"",'Ark1'!AG1985)</f>
        <v>4.6866886343794443</v>
      </c>
      <c r="K295" s="237"/>
      <c r="L295" s="237">
        <f>+IF(I295=0,"",'Ark1'!AH1985)</f>
        <v>0</v>
      </c>
      <c r="M295" s="95"/>
      <c r="N295" s="543">
        <f>+'Ark1'!AI1985</f>
        <v>119</v>
      </c>
      <c r="O295" s="234"/>
      <c r="P295" s="32">
        <f>+IF(I295=0,"",'Ark1'!U1985)</f>
        <v>44.600833333333355</v>
      </c>
      <c r="Q295" s="95"/>
      <c r="R295" s="264">
        <f>+IF(N295=0,"",'Ark1'!AJ1985)</f>
        <v>115.62857142857148</v>
      </c>
      <c r="S295" s="95"/>
      <c r="T295" s="264">
        <f>+IF(N295=0,"",'Ark1'!AK1985)</f>
        <v>28.8551782985394</v>
      </c>
      <c r="U295" s="95"/>
      <c r="V295" s="238">
        <f>+IF(I295=0,"",'Ark1'!T1985)</f>
        <v>9.5666666666666647</v>
      </c>
      <c r="W295" s="95"/>
      <c r="X295" s="239">
        <f>+IF(I295=0,"",'Ark1'!W1985)</f>
        <v>75</v>
      </c>
      <c r="Y295" s="239">
        <f>+IF(I295=0,"",'Ark1'!X1985)</f>
        <v>100</v>
      </c>
      <c r="Z295" s="239">
        <f>+IF(I295=0,"",'Ark1'!Y1985)</f>
        <v>100</v>
      </c>
      <c r="AA295" s="239">
        <f>+IF(I295=0,"",'Ark1'!Z1985)</f>
        <v>4.6205969281274228</v>
      </c>
      <c r="AB295" s="237">
        <f>+IF(I295=0,"",'Ark1'!AA1985)</f>
        <v>0</v>
      </c>
      <c r="AC295" s="238">
        <f>+IF(I295=0,"",'Ark1'!AC1985)</f>
        <v>0</v>
      </c>
      <c r="AD295" s="239">
        <f>+IF(I295=0,"",'Ark1'!AE1985)</f>
        <v>0</v>
      </c>
      <c r="AE295" s="237">
        <f t="shared" si="47"/>
        <v>4.054621212121214</v>
      </c>
      <c r="AF295" s="237">
        <f t="shared" si="48"/>
        <v>1.3333333333333333</v>
      </c>
      <c r="AG295" s="216"/>
      <c r="AH295" s="27"/>
      <c r="AJ295" s="29"/>
      <c r="AK295" s="27"/>
      <c r="AL295" s="28"/>
      <c r="AM295" s="28"/>
      <c r="AQ295" s="28"/>
    </row>
    <row r="296" spans="1:61" ht="15.6">
      <c r="A296" s="216"/>
      <c r="B296" s="287">
        <f>+'Ark1'!C1986</f>
        <v>2024</v>
      </c>
      <c r="C296" s="236">
        <f>+'Ark1'!L1986</f>
        <v>11</v>
      </c>
      <c r="D296" s="236" t="str">
        <f>VLOOKUP(C296,Klasse!$C$11:$D$27,2)</f>
        <v>U</v>
      </c>
      <c r="E296" s="236">
        <f>+'Ark1'!H1986</f>
        <v>1</v>
      </c>
      <c r="F296" s="236">
        <f>+'Ark1'!J1986</f>
        <v>116</v>
      </c>
      <c r="G296" s="236" t="str">
        <f>VLOOKUP(F296,RNR!$A$1:$B$25,2)</f>
        <v>Sandeid</v>
      </c>
      <c r="H296" s="236">
        <f>+IF(I296=0,"",'Ark1'!Q1986)</f>
        <v>56</v>
      </c>
      <c r="I296" s="353">
        <f>+'Ark1'!R1986</f>
        <v>68</v>
      </c>
      <c r="J296" s="237">
        <f>+IF(I296=0,"",'Ark1'!AG1986)</f>
        <v>3.8412285348405426</v>
      </c>
      <c r="K296" s="237"/>
      <c r="L296" s="237">
        <f>+IF(I296=0,"",'Ark1'!AH1986)</f>
        <v>0</v>
      </c>
      <c r="M296" s="95"/>
      <c r="N296" s="543">
        <f>+'Ark1'!AI1986</f>
        <v>58</v>
      </c>
      <c r="O296" s="234"/>
      <c r="P296" s="32">
        <f>+IF(I296=0,"",'Ark1'!U1986)</f>
        <v>43.935294117647047</v>
      </c>
      <c r="Q296" s="95"/>
      <c r="R296" s="264">
        <f>+IF(N296=0,"",'Ark1'!AJ1986)</f>
        <v>115.0810344827586</v>
      </c>
      <c r="S296" s="95"/>
      <c r="T296" s="264">
        <f>+IF(N296=0,"",'Ark1'!AK1986)</f>
        <v>28.466802889770559</v>
      </c>
      <c r="U296" s="95"/>
      <c r="V296" s="238">
        <f>+IF(I296=0,"",'Ark1'!T1986)</f>
        <v>9.132352941176471</v>
      </c>
      <c r="W296" s="95"/>
      <c r="X296" s="239">
        <f>+IF(I296=0,"",'Ark1'!W1986)</f>
        <v>70.588235294117652</v>
      </c>
      <c r="Y296" s="239">
        <f>+IF(I296=0,"",'Ark1'!X1986)</f>
        <v>100</v>
      </c>
      <c r="Z296" s="239">
        <f>+IF(I296=0,"",'Ark1'!Y1986)</f>
        <v>100</v>
      </c>
      <c r="AA296" s="239">
        <f>+IF(I296=0,"",'Ark1'!Z1986)</f>
        <v>5.809165291510018</v>
      </c>
      <c r="AB296" s="237">
        <f>+IF(I296=0,"",'Ark1'!AA1986)</f>
        <v>0</v>
      </c>
      <c r="AC296" s="238">
        <f>+IF(I296=0,"",'Ark1'!AC1986)</f>
        <v>0</v>
      </c>
      <c r="AD296" s="239">
        <f>+IF(I296=0,"",'Ark1'!AE1986)</f>
        <v>0</v>
      </c>
      <c r="AE296" s="237">
        <f t="shared" ref="AE296:AE316" si="49">IF(I296=0,"",P296/C296)</f>
        <v>3.9941176470588222</v>
      </c>
      <c r="AF296" s="237">
        <f t="shared" ref="AF296" si="50">IF(I296=0,"",I296/H296)</f>
        <v>1.2142857142857142</v>
      </c>
      <c r="AG296" s="216"/>
      <c r="AH296" s="27"/>
      <c r="AJ296" s="29"/>
      <c r="AK296" s="27"/>
      <c r="AL296" s="28"/>
      <c r="AM296" s="28"/>
      <c r="AQ296" s="28"/>
    </row>
    <row r="297" spans="1:61" ht="15.6">
      <c r="A297" s="216"/>
      <c r="B297" s="287">
        <f>+'Ark1'!C1987</f>
        <v>2024</v>
      </c>
      <c r="C297" s="236">
        <f>+'Ark1'!L1987</f>
        <v>11</v>
      </c>
      <c r="D297" s="236" t="str">
        <f>VLOOKUP(C297,Klasse!$C$11:$D$27,2)</f>
        <v>U</v>
      </c>
      <c r="E297" s="236">
        <f>+'Ark1'!H1987</f>
        <v>2</v>
      </c>
      <c r="F297" s="236">
        <f>+'Ark1'!J1987</f>
        <v>117</v>
      </c>
      <c r="G297" s="236" t="str">
        <f>VLOOKUP(F297,RNR!$A$1:$B$25,2)</f>
        <v>Jæren</v>
      </c>
      <c r="H297" s="236">
        <f>+IF(I297=0,"",'Ark1'!Q1987)</f>
        <v>52</v>
      </c>
      <c r="I297" s="353">
        <f>+'Ark1'!R1987</f>
        <v>70</v>
      </c>
      <c r="J297" s="237">
        <f>+IF(I297=0,"",'Ark1'!AG1987)</f>
        <v>5.1692208781455937</v>
      </c>
      <c r="K297" s="237"/>
      <c r="L297" s="237">
        <f>+IF(I297=0,"",'Ark1'!AH1987)</f>
        <v>0</v>
      </c>
      <c r="M297" s="95"/>
      <c r="N297" s="543">
        <f>+'Ark1'!AI1987</f>
        <v>70</v>
      </c>
      <c r="O297" s="234"/>
      <c r="P297" s="32">
        <f>+IF(I297=0,"",'Ark1'!U1987)</f>
        <v>42.268571428571406</v>
      </c>
      <c r="Q297" s="95"/>
      <c r="R297" s="264">
        <f>+IF(N297=0,"",'Ark1'!AJ1987)</f>
        <v>114.51857142857143</v>
      </c>
      <c r="S297" s="95"/>
      <c r="T297" s="264">
        <f>+IF(N297=0,"",'Ark1'!AK1987)</f>
        <v>28.008423274337847</v>
      </c>
      <c r="U297" s="95"/>
      <c r="V297" s="238">
        <f>+IF(I297=0,"",'Ark1'!T1987)</f>
        <v>10.071428571428569</v>
      </c>
      <c r="W297" s="95"/>
      <c r="X297" s="239">
        <f>+IF(I297=0,"",'Ark1'!W1987)</f>
        <v>82.857142857142875</v>
      </c>
      <c r="Y297" s="239">
        <f>+IF(I297=0,"",'Ark1'!X1987)</f>
        <v>100</v>
      </c>
      <c r="Z297" s="239">
        <f>+IF(I297=0,"",'Ark1'!Y1987)</f>
        <v>100</v>
      </c>
      <c r="AA297" s="239">
        <f>+IF(I297=0,"",'Ark1'!Z1987)</f>
        <v>6.3739770687906923</v>
      </c>
      <c r="AB297" s="237">
        <f>+IF(I297=0,"",'Ark1'!AA1987)</f>
        <v>0</v>
      </c>
      <c r="AC297" s="238">
        <f>+IF(I297=0,"",'Ark1'!AC1987)</f>
        <v>0</v>
      </c>
      <c r="AD297" s="239">
        <f>+IF(I297=0,"",'Ark1'!AE1987)</f>
        <v>0</v>
      </c>
      <c r="AE297" s="237">
        <f t="shared" si="49"/>
        <v>3.8425974025974003</v>
      </c>
      <c r="AF297" s="237">
        <f t="shared" ref="AF297:AF316" si="51">IF(I297=0,"",I297/H297)</f>
        <v>1.3461538461538463</v>
      </c>
      <c r="AG297" s="216"/>
      <c r="AH297" s="27"/>
      <c r="AJ297" s="29"/>
      <c r="AK297" s="27"/>
      <c r="AL297" s="28"/>
      <c r="AM297" s="28"/>
      <c r="AQ297" s="28"/>
    </row>
    <row r="298" spans="1:61" ht="15.6">
      <c r="A298" s="216"/>
      <c r="B298" s="287">
        <f>+'Ark1'!C1988</f>
        <v>2024</v>
      </c>
      <c r="C298" s="236">
        <f>+'Ark1'!L1988</f>
        <v>11</v>
      </c>
      <c r="D298" s="236" t="str">
        <f>VLOOKUP(C298,Klasse!$C$11:$D$27,2)</f>
        <v>U</v>
      </c>
      <c r="E298" s="236">
        <f>+'Ark1'!H1988</f>
        <v>1</v>
      </c>
      <c r="F298" s="236">
        <f>+'Ark1'!J1988</f>
        <v>134</v>
      </c>
      <c r="G298" s="236" t="str">
        <f>VLOOKUP(F298,RNR!$A$1:$B$25,2)</f>
        <v>Førde</v>
      </c>
      <c r="H298" s="236">
        <f>+IF(I298=0,"",'Ark1'!Q1988)</f>
        <v>85</v>
      </c>
      <c r="I298" s="353">
        <f>+'Ark1'!R1988</f>
        <v>105</v>
      </c>
      <c r="J298" s="237">
        <f>+IF(I298=0,"",'Ark1'!AG1988)</f>
        <v>3.4955567159629792</v>
      </c>
      <c r="K298" s="237"/>
      <c r="L298" s="237">
        <f>+IF(I298=0,"",'Ark1'!AH1988)</f>
        <v>0</v>
      </c>
      <c r="M298" s="95"/>
      <c r="N298" s="543">
        <f>+'Ark1'!AI1988</f>
        <v>105</v>
      </c>
      <c r="O298" s="234"/>
      <c r="P298" s="32">
        <f>+IF(I298=0,"",'Ark1'!U1988)</f>
        <v>42.268571428571406</v>
      </c>
      <c r="Q298" s="95"/>
      <c r="R298" s="264">
        <f>+IF(N298=0,"",'Ark1'!AJ1988)</f>
        <v>113.51333333333336</v>
      </c>
      <c r="S298" s="95"/>
      <c r="T298" s="264">
        <f>+IF(N298=0,"",'Ark1'!AK1988)</f>
        <v>28.801509041235406</v>
      </c>
      <c r="U298" s="95"/>
      <c r="V298" s="238">
        <f>+IF(I298=0,"",'Ark1'!T1988)</f>
        <v>9.5809523809523824</v>
      </c>
      <c r="W298" s="95"/>
      <c r="X298" s="239">
        <f>+IF(I298=0,"",'Ark1'!W1988)</f>
        <v>65.714285714285694</v>
      </c>
      <c r="Y298" s="239">
        <f>+IF(I298=0,"",'Ark1'!X1988)</f>
        <v>100</v>
      </c>
      <c r="Z298" s="239">
        <f>+IF(I298=0,"",'Ark1'!Y1988)</f>
        <v>100</v>
      </c>
      <c r="AA298" s="239">
        <f>+IF(I298=0,"",'Ark1'!Z1988)</f>
        <v>5.0287992372641028</v>
      </c>
      <c r="AB298" s="237">
        <f>+IF(I298=0,"",'Ark1'!AA1988)</f>
        <v>0</v>
      </c>
      <c r="AC298" s="238">
        <f>+IF(I298=0,"",'Ark1'!AC1988)</f>
        <v>0</v>
      </c>
      <c r="AD298" s="239">
        <f>+IF(I298=0,"",'Ark1'!AE1988)</f>
        <v>0</v>
      </c>
      <c r="AE298" s="237">
        <f t="shared" si="49"/>
        <v>3.8425974025974003</v>
      </c>
      <c r="AF298" s="237">
        <f t="shared" si="51"/>
        <v>1.2352941176470589</v>
      </c>
      <c r="AG298" s="216"/>
      <c r="AH298" s="27"/>
      <c r="AJ298" s="29"/>
      <c r="AK298" s="27"/>
      <c r="AL298" s="28"/>
      <c r="AM298" s="28"/>
      <c r="AQ298" s="28"/>
    </row>
    <row r="299" spans="1:61" ht="15.6">
      <c r="A299" s="216"/>
      <c r="B299" s="287">
        <f>+'Ark1'!C1989</f>
        <v>2024</v>
      </c>
      <c r="C299" s="236">
        <f>+'Ark1'!L1989</f>
        <v>11</v>
      </c>
      <c r="D299" s="236" t="str">
        <f>VLOOKUP(C299,Klasse!$C$11:$D$27,2)</f>
        <v>U</v>
      </c>
      <c r="E299" s="236">
        <f>+'Ark1'!H1989</f>
        <v>2</v>
      </c>
      <c r="F299" s="236">
        <f>+'Ark1'!J1989</f>
        <v>141</v>
      </c>
      <c r="G299" s="236" t="str">
        <f>VLOOKUP(F299,RNR!$A$1:$B$25,2)</f>
        <v>Ølen</v>
      </c>
      <c r="H299" s="236">
        <f>+IF(I299=0,"",'Ark1'!Q1989)</f>
        <v>54</v>
      </c>
      <c r="I299" s="353">
        <f>+'Ark1'!R1989</f>
        <v>66</v>
      </c>
      <c r="J299" s="237">
        <f>+IF(I299=0,"",'Ark1'!AG1989)</f>
        <v>2.5193276732385312</v>
      </c>
      <c r="K299" s="237"/>
      <c r="L299" s="237">
        <f>+IF(I299=0,"",'Ark1'!AH1989)</f>
        <v>0</v>
      </c>
      <c r="M299" s="95"/>
      <c r="N299" s="543">
        <f>+'Ark1'!AI1989</f>
        <v>66</v>
      </c>
      <c r="O299" s="234"/>
      <c r="P299" s="32">
        <f>+IF(I299=0,"",'Ark1'!U1989)</f>
        <v>43.246969696969686</v>
      </c>
      <c r="Q299" s="95"/>
      <c r="R299" s="264">
        <f>+IF(N299=0,"",'Ark1'!AJ1989)</f>
        <v>115.43030303030302</v>
      </c>
      <c r="S299" s="95"/>
      <c r="T299" s="264">
        <f>+IF(N299=0,"",'Ark1'!AK1989)</f>
        <v>28.057480258260568</v>
      </c>
      <c r="U299" s="95"/>
      <c r="V299" s="238">
        <f>+IF(I299=0,"",'Ark1'!T1989)</f>
        <v>10.151515151515152</v>
      </c>
      <c r="W299" s="95"/>
      <c r="X299" s="239">
        <f>+IF(I299=0,"",'Ark1'!W1989)</f>
        <v>83.333333333333314</v>
      </c>
      <c r="Y299" s="239">
        <f>+IF(I299=0,"",'Ark1'!X1989)</f>
        <v>100</v>
      </c>
      <c r="Z299" s="239">
        <f>+IF(I299=0,"",'Ark1'!Y1989)</f>
        <v>100</v>
      </c>
      <c r="AA299" s="239">
        <f>+IF(I299=0,"",'Ark1'!Z1989)</f>
        <v>6.0769614540684413</v>
      </c>
      <c r="AB299" s="237">
        <f>+IF(I299=0,"",'Ark1'!AA1989)</f>
        <v>0</v>
      </c>
      <c r="AC299" s="238">
        <f>+IF(I299=0,"",'Ark1'!AC1989)</f>
        <v>0</v>
      </c>
      <c r="AD299" s="239">
        <f>+IF(I299=0,"",'Ark1'!AE1989)</f>
        <v>0</v>
      </c>
      <c r="AE299" s="237">
        <f t="shared" si="49"/>
        <v>3.9315426997245169</v>
      </c>
      <c r="AF299" s="237">
        <f t="shared" si="51"/>
        <v>1.2222222222222223</v>
      </c>
      <c r="AG299" s="216"/>
      <c r="AH299" s="27"/>
      <c r="AJ299" s="29"/>
      <c r="AK299" s="27"/>
      <c r="AL299" s="28"/>
      <c r="AM299" s="28"/>
      <c r="AQ299" s="28"/>
    </row>
    <row r="300" spans="1:61" ht="15.6">
      <c r="A300" s="216"/>
      <c r="B300" s="287">
        <f>+'Ark1'!C1990</f>
        <v>2024</v>
      </c>
      <c r="C300" s="236">
        <f>+'Ark1'!L1990</f>
        <v>11</v>
      </c>
      <c r="D300" s="236" t="str">
        <f>VLOOKUP(C300,Klasse!$C$11:$D$27,2)</f>
        <v>U</v>
      </c>
      <c r="E300" s="236">
        <f>+'Ark1'!H1990</f>
        <v>2</v>
      </c>
      <c r="F300" s="236">
        <f>+'Ark1'!J1990</f>
        <v>143</v>
      </c>
      <c r="G300" s="236" t="str">
        <f>VLOOKUP(F300,RNR!$A$1:$B$25,2)</f>
        <v>Nordfjord</v>
      </c>
      <c r="H300" s="236" t="str">
        <f>+IF(I300=0,"",'Ark1'!Q1990)</f>
        <v/>
      </c>
      <c r="I300" s="353">
        <f>+'Ark1'!R1990</f>
        <v>0</v>
      </c>
      <c r="J300" s="237" t="str">
        <f>+IF(I300=0,"",'Ark1'!AG1990)</f>
        <v/>
      </c>
      <c r="K300" s="237"/>
      <c r="L300" s="237" t="str">
        <f>+IF(I300=0,"",'Ark1'!AH1990)</f>
        <v/>
      </c>
      <c r="M300" s="95"/>
      <c r="N300" s="543">
        <f>+'Ark1'!AI1990</f>
        <v>0</v>
      </c>
      <c r="O300" s="234"/>
      <c r="P300" s="32" t="str">
        <f>+IF(I300=0,"",'Ark1'!U1990)</f>
        <v/>
      </c>
      <c r="Q300" s="95"/>
      <c r="R300" s="264" t="str">
        <f>+IF(N300=0,"",'Ark1'!AJ1990)</f>
        <v/>
      </c>
      <c r="S300" s="95"/>
      <c r="T300" s="264" t="str">
        <f>+IF(N300=0,"",'Ark1'!AK1990)</f>
        <v/>
      </c>
      <c r="U300" s="95"/>
      <c r="V300" s="238" t="str">
        <f>+IF(I300=0,"",'Ark1'!T1990)</f>
        <v/>
      </c>
      <c r="W300" s="95"/>
      <c r="X300" s="239" t="str">
        <f>+IF(I300=0,"",'Ark1'!W1990)</f>
        <v/>
      </c>
      <c r="Y300" s="239" t="str">
        <f>+IF(I300=0,"",'Ark1'!X1990)</f>
        <v/>
      </c>
      <c r="Z300" s="239" t="str">
        <f>+IF(I300=0,"",'Ark1'!Y1990)</f>
        <v/>
      </c>
      <c r="AA300" s="239" t="str">
        <f>+IF(I300=0,"",'Ark1'!Z1990)</f>
        <v/>
      </c>
      <c r="AB300" s="237" t="str">
        <f>+IF(I300=0,"",'Ark1'!AA1990)</f>
        <v/>
      </c>
      <c r="AC300" s="238" t="str">
        <f>+IF(I300=0,"",'Ark1'!AC1990)</f>
        <v/>
      </c>
      <c r="AD300" s="239" t="str">
        <f>+IF(I300=0,"",'Ark1'!AE1990)</f>
        <v/>
      </c>
      <c r="AE300" s="237" t="str">
        <f t="shared" si="49"/>
        <v/>
      </c>
      <c r="AF300" s="237" t="str">
        <f t="shared" si="51"/>
        <v/>
      </c>
      <c r="AG300" s="216"/>
      <c r="AH300" s="27"/>
      <c r="AJ300" s="29"/>
      <c r="AK300" s="27"/>
      <c r="AL300" s="28"/>
      <c r="AM300" s="28"/>
      <c r="AQ300" s="28"/>
    </row>
    <row r="301" spans="1:61" ht="15.6">
      <c r="A301" s="216"/>
      <c r="B301" s="287">
        <f>+'Ark1'!C1991</f>
        <v>2024</v>
      </c>
      <c r="C301" s="236">
        <f>+'Ark1'!L1991</f>
        <v>11</v>
      </c>
      <c r="D301" s="236" t="str">
        <f>VLOOKUP(C301,Klasse!$C$11:$D$27,2)</f>
        <v>U</v>
      </c>
      <c r="E301" s="236">
        <f>+'Ark1'!H1991</f>
        <v>2</v>
      </c>
      <c r="F301" s="236">
        <f>+'Ark1'!J1991</f>
        <v>147</v>
      </c>
      <c r="G301" s="236" t="str">
        <f>VLOOKUP(F301,RNR!$A$1:$B$25,2)</f>
        <v>Midt-Norge</v>
      </c>
      <c r="H301" s="236">
        <f>+IF(I301=0,"",'Ark1'!Q1991)</f>
        <v>5</v>
      </c>
      <c r="I301" s="353">
        <f>+'Ark1'!R1991</f>
        <v>5</v>
      </c>
      <c r="J301" s="237">
        <f>+IF(I301=0,"",'Ark1'!AG1991)</f>
        <v>1.2443796910546778</v>
      </c>
      <c r="K301" s="237"/>
      <c r="L301" s="237">
        <f>+IF(I301=0,"",'Ark1'!AH1991)</f>
        <v>0</v>
      </c>
      <c r="M301" s="95"/>
      <c r="N301" s="543">
        <f>+'Ark1'!AI1991</f>
        <v>5</v>
      </c>
      <c r="O301" s="234"/>
      <c r="P301" s="32">
        <f>+IF(I301=0,"",'Ark1'!U1991)</f>
        <v>41.680000000000007</v>
      </c>
      <c r="Q301" s="95"/>
      <c r="R301" s="264">
        <f>+IF(N301=0,"",'Ark1'!AJ1991)</f>
        <v>115.66000000000003</v>
      </c>
      <c r="S301" s="95"/>
      <c r="T301" s="264">
        <f>+IF(N301=0,"",'Ark1'!AK1991)</f>
        <v>26.960430611947576</v>
      </c>
      <c r="U301" s="95"/>
      <c r="V301" s="238">
        <f>+IF(I301=0,"",'Ark1'!T1991)</f>
        <v>9.8000000000000007</v>
      </c>
      <c r="W301" s="95"/>
      <c r="X301" s="239">
        <f>+IF(I301=0,"",'Ark1'!W1991)</f>
        <v>80</v>
      </c>
      <c r="Y301" s="239">
        <f>+IF(I301=0,"",'Ark1'!X1991)</f>
        <v>100</v>
      </c>
      <c r="Z301" s="239">
        <f>+IF(I301=0,"",'Ark1'!Y1991)</f>
        <v>100</v>
      </c>
      <c r="AA301" s="239">
        <f>+IF(I301=0,"",'Ark1'!Z1991)</f>
        <v>2.0643643089338219</v>
      </c>
      <c r="AB301" s="237">
        <f>+IF(I301=0,"",'Ark1'!AA1991)</f>
        <v>0</v>
      </c>
      <c r="AC301" s="238">
        <f>+IF(I301=0,"",'Ark1'!AC1991)</f>
        <v>0</v>
      </c>
      <c r="AD301" s="239">
        <f>+IF(I301=0,"",'Ark1'!AE1991)</f>
        <v>0</v>
      </c>
      <c r="AE301" s="237">
        <f t="shared" si="49"/>
        <v>3.7890909090909095</v>
      </c>
      <c r="AF301" s="237">
        <f t="shared" si="51"/>
        <v>1</v>
      </c>
      <c r="AG301" s="216"/>
      <c r="AH301" s="27"/>
      <c r="AJ301" s="29"/>
      <c r="AK301" s="27"/>
      <c r="AL301" s="28"/>
      <c r="AM301" s="28"/>
      <c r="AQ301" s="28"/>
    </row>
    <row r="302" spans="1:61" ht="15.6">
      <c r="A302" s="216"/>
      <c r="B302" s="287">
        <f>+'Ark1'!C1992</f>
        <v>2024</v>
      </c>
      <c r="C302" s="236">
        <f>+'Ark1'!L1992</f>
        <v>11</v>
      </c>
      <c r="D302" s="236" t="str">
        <f>VLOOKUP(C302,Klasse!$C$11:$D$27,2)</f>
        <v>U</v>
      </c>
      <c r="E302" s="236">
        <f>+'Ark1'!H1992</f>
        <v>1</v>
      </c>
      <c r="F302" s="236">
        <f>+'Ark1'!J1992</f>
        <v>155</v>
      </c>
      <c r="G302" s="236" t="str">
        <f>VLOOKUP(F302,RNR!$A$1:$B$25,2)</f>
        <v>Målselv</v>
      </c>
      <c r="H302" s="236">
        <f>+IF(I302=0,"",'Ark1'!Q1992)</f>
        <v>51</v>
      </c>
      <c r="I302" s="353">
        <f>+'Ark1'!R1992</f>
        <v>65</v>
      </c>
      <c r="J302" s="237">
        <f>+IF(I302=0,"",'Ark1'!AG1992)</f>
        <v>4.5255884244163118</v>
      </c>
      <c r="K302" s="237"/>
      <c r="L302" s="237">
        <f>+IF(I302=0,"",'Ark1'!AH1992)</f>
        <v>0</v>
      </c>
      <c r="M302" s="95"/>
      <c r="N302" s="543">
        <f>+'Ark1'!AI1992</f>
        <v>64</v>
      </c>
      <c r="O302" s="234"/>
      <c r="P302" s="32">
        <f>+IF(I302=0,"",'Ark1'!U1992)</f>
        <v>42.661538461538491</v>
      </c>
      <c r="Q302" s="95"/>
      <c r="R302" s="264">
        <f>+IF(N302=0,"",'Ark1'!AJ1992)</f>
        <v>114.19531249999999</v>
      </c>
      <c r="S302" s="95"/>
      <c r="T302" s="264">
        <f>+IF(N302=0,"",'Ark1'!AK1992)</f>
        <v>28.425321685304809</v>
      </c>
      <c r="U302" s="95"/>
      <c r="V302" s="238">
        <f>+IF(I302=0,"",'Ark1'!T1992)</f>
        <v>9.3230769230769255</v>
      </c>
      <c r="W302" s="95"/>
      <c r="X302" s="239">
        <f>+IF(I302=0,"",'Ark1'!W1992)</f>
        <v>66.153846153846175</v>
      </c>
      <c r="Y302" s="239">
        <f>+IF(I302=0,"",'Ark1'!X1992)</f>
        <v>100</v>
      </c>
      <c r="Z302" s="239">
        <f>+IF(I302=0,"",'Ark1'!Y1992)</f>
        <v>98.461538461538439</v>
      </c>
      <c r="AA302" s="239">
        <f>+IF(I302=0,"",'Ark1'!Z1992)</f>
        <v>6.5101032086274069</v>
      </c>
      <c r="AB302" s="237">
        <f>+IF(I302=0,"",'Ark1'!AA1992)</f>
        <v>0</v>
      </c>
      <c r="AC302" s="238">
        <f>+IF(I302=0,"",'Ark1'!AC1992)</f>
        <v>0</v>
      </c>
      <c r="AD302" s="239">
        <f>+IF(I302=0,"",'Ark1'!AE1992)</f>
        <v>0</v>
      </c>
      <c r="AE302" s="237">
        <f t="shared" si="49"/>
        <v>3.8783216783216812</v>
      </c>
      <c r="AF302" s="237">
        <f t="shared" si="51"/>
        <v>1.2745098039215685</v>
      </c>
      <c r="AG302" s="216"/>
      <c r="AH302" s="27"/>
      <c r="AJ302" s="29"/>
      <c r="AK302" s="27"/>
      <c r="AL302" s="28"/>
      <c r="AM302" s="28"/>
      <c r="AQ302" s="28"/>
    </row>
    <row r="303" spans="1:61" ht="15.6">
      <c r="A303" s="216"/>
      <c r="B303" s="287">
        <f>+'Ark1'!C1993</f>
        <v>2024</v>
      </c>
      <c r="C303" s="236">
        <f>+'Ark1'!L1993</f>
        <v>11</v>
      </c>
      <c r="D303" s="236" t="str">
        <f>VLOOKUP(C303,Klasse!$C$11:$D$27,2)</f>
        <v>U</v>
      </c>
      <c r="E303" s="236">
        <f>+'Ark1'!H1993</f>
        <v>2</v>
      </c>
      <c r="F303" s="236">
        <f>+'Ark1'!J1993</f>
        <v>160</v>
      </c>
      <c r="G303" s="236" t="str">
        <f>VLOOKUP(F303,RNR!$A$1:$B$25,2)</f>
        <v>Oslo</v>
      </c>
      <c r="H303" s="236">
        <f>+IF(I303=0,"",'Ark1'!Q1993)</f>
        <v>23</v>
      </c>
      <c r="I303" s="353">
        <f>+'Ark1'!R1993</f>
        <v>27</v>
      </c>
      <c r="J303" s="237">
        <f>+IF(I303=0,"",'Ark1'!AG1993)</f>
        <v>2.86711052058731</v>
      </c>
      <c r="K303" s="237"/>
      <c r="L303" s="237">
        <f>+IF(I303=0,"",'Ark1'!AH1993)</f>
        <v>7.4074074074074083</v>
      </c>
      <c r="M303" s="95"/>
      <c r="N303" s="543">
        <f>+'Ark1'!AI1993</f>
        <v>26</v>
      </c>
      <c r="O303" s="234"/>
      <c r="P303" s="32">
        <f>+IF(I303=0,"",'Ark1'!U1993)</f>
        <v>44.196296296296303</v>
      </c>
      <c r="Q303" s="95"/>
      <c r="R303" s="264">
        <f>+IF(N303=0,"",'Ark1'!AJ1993)</f>
        <v>116.3346153846154</v>
      </c>
      <c r="S303" s="95"/>
      <c r="T303" s="264">
        <f>+IF(N303=0,"",'Ark1'!AK1993)</f>
        <v>27.934526277898438</v>
      </c>
      <c r="U303" s="95"/>
      <c r="V303" s="238">
        <f>+IF(I303=0,"",'Ark1'!T1993)</f>
        <v>10.296296296296296</v>
      </c>
      <c r="W303" s="95"/>
      <c r="X303" s="239">
        <f>+IF(I303=0,"",'Ark1'!W1993)</f>
        <v>92.592592592592609</v>
      </c>
      <c r="Y303" s="239">
        <f>+IF(I303=0,"",'Ark1'!X1993)</f>
        <v>100</v>
      </c>
      <c r="Z303" s="239">
        <f>+IF(I303=0,"",'Ark1'!Y1993)</f>
        <v>100</v>
      </c>
      <c r="AA303" s="239">
        <f>+IF(I303=0,"",'Ark1'!Z1993)</f>
        <v>4.238490426719582</v>
      </c>
      <c r="AB303" s="237">
        <f>+IF(I303=0,"",'Ark1'!AA1993)</f>
        <v>0</v>
      </c>
      <c r="AC303" s="238">
        <f>+IF(I303=0,"",'Ark1'!AC1993)</f>
        <v>0</v>
      </c>
      <c r="AD303" s="239">
        <f>+IF(I303=0,"",'Ark1'!AE1993)</f>
        <v>0</v>
      </c>
      <c r="AE303" s="237">
        <f t="shared" si="49"/>
        <v>4.0178451178451189</v>
      </c>
      <c r="AF303" s="237">
        <f t="shared" si="51"/>
        <v>1.173913043478261</v>
      </c>
      <c r="AG303" s="216"/>
      <c r="AH303" s="27"/>
      <c r="AJ303" s="29"/>
      <c r="AK303" s="27"/>
      <c r="AL303" s="28"/>
      <c r="AM303" s="28"/>
      <c r="AQ303" s="28"/>
    </row>
    <row r="304" spans="1:61" ht="15.6">
      <c r="A304" s="216"/>
      <c r="B304" s="287">
        <f>+'Ark1'!C1994</f>
        <v>2024</v>
      </c>
      <c r="C304" s="236">
        <f>+'Ark1'!L1994</f>
        <v>11</v>
      </c>
      <c r="D304" s="236" t="str">
        <f>VLOOKUP(C304,Klasse!$C$11:$D$27,2)</f>
        <v>U</v>
      </c>
      <c r="E304" s="236">
        <f>+'Ark1'!H1994</f>
        <v>1</v>
      </c>
      <c r="F304" s="236">
        <f>+'Ark1'!J1994</f>
        <v>171</v>
      </c>
      <c r="G304" s="236" t="str">
        <f>VLOOKUP(F304,RNR!$A$1:$B$25,2)</f>
        <v>Prima</v>
      </c>
      <c r="H304" s="236">
        <f>+IF(I304=0,"",'Ark1'!Q1994)</f>
        <v>18</v>
      </c>
      <c r="I304" s="353">
        <f>+'Ark1'!R1994</f>
        <v>25</v>
      </c>
      <c r="J304" s="237">
        <f>+IF(I304=0,"",'Ark1'!AG1994)</f>
        <v>5.3592798284561551</v>
      </c>
      <c r="K304" s="237"/>
      <c r="L304" s="237">
        <f>+IF(I304=0,"",'Ark1'!AH1994)</f>
        <v>0</v>
      </c>
      <c r="M304" s="95"/>
      <c r="N304" s="543">
        <f>+'Ark1'!AI1994</f>
        <v>25</v>
      </c>
      <c r="O304" s="234"/>
      <c r="P304" s="32">
        <f>+IF(I304=0,"",'Ark1'!U1994)</f>
        <v>43.887999999999998</v>
      </c>
      <c r="Q304" s="95"/>
      <c r="R304" s="264">
        <f>+IF(N304=0,"",'Ark1'!AJ1994)</f>
        <v>115.47600000000001</v>
      </c>
      <c r="S304" s="95"/>
      <c r="T304" s="264">
        <f>+IF(N304=0,"",'Ark1'!AK1994)</f>
        <v>28.586499393042377</v>
      </c>
      <c r="U304" s="95"/>
      <c r="V304" s="238">
        <f>+IF(I304=0,"",'Ark1'!T1994)</f>
        <v>9.6</v>
      </c>
      <c r="W304" s="95"/>
      <c r="X304" s="239">
        <f>+IF(I304=0,"",'Ark1'!W1994)</f>
        <v>80</v>
      </c>
      <c r="Y304" s="239">
        <f>+IF(I304=0,"",'Ark1'!X1994)</f>
        <v>100</v>
      </c>
      <c r="Z304" s="239">
        <f>+IF(I304=0,"",'Ark1'!Y1994)</f>
        <v>100</v>
      </c>
      <c r="AA304" s="239">
        <f>+IF(I304=0,"",'Ark1'!Z1994)</f>
        <v>3.9157446290584654</v>
      </c>
      <c r="AB304" s="237">
        <f>+IF(I304=0,"",'Ark1'!AA1994)</f>
        <v>0</v>
      </c>
      <c r="AC304" s="238">
        <f>+IF(I304=0,"",'Ark1'!AC1994)</f>
        <v>0</v>
      </c>
      <c r="AD304" s="239">
        <f>+IF(I304=0,"",'Ark1'!AE1994)</f>
        <v>0</v>
      </c>
      <c r="AE304" s="237">
        <f t="shared" si="49"/>
        <v>3.9898181818181815</v>
      </c>
      <c r="AF304" s="237">
        <f t="shared" si="51"/>
        <v>1.3888888888888888</v>
      </c>
      <c r="AG304" s="216"/>
      <c r="AH304" s="27"/>
      <c r="AJ304" s="29"/>
      <c r="AK304" s="27"/>
      <c r="AL304" s="28"/>
      <c r="AM304" s="28"/>
      <c r="AQ304" s="28"/>
    </row>
    <row r="305" spans="1:61" ht="15.6">
      <c r="A305" s="216"/>
      <c r="B305" s="287">
        <f>+'Ark1'!C1995</f>
        <v>2024</v>
      </c>
      <c r="C305" s="236">
        <f>+'Ark1'!L1995</f>
        <v>11</v>
      </c>
      <c r="D305" s="236" t="str">
        <f>VLOOKUP(C305,Klasse!$C$11:$D$27,2)</f>
        <v>U</v>
      </c>
      <c r="E305" s="236">
        <f>+'Ark1'!H1995</f>
        <v>2</v>
      </c>
      <c r="F305" s="236">
        <f>+'Ark1'!J1995</f>
        <v>175</v>
      </c>
      <c r="G305" s="236" t="str">
        <f>VLOOKUP(F305,RNR!$A$1:$B$25,2)</f>
        <v>Ole Ringdal</v>
      </c>
      <c r="H305" s="236">
        <f>+IF(I305=0,"",'Ark1'!Q1995)</f>
        <v>16</v>
      </c>
      <c r="I305" s="353">
        <f>+'Ark1'!R1995</f>
        <v>19</v>
      </c>
      <c r="J305" s="237">
        <f>+IF(I305=0,"",'Ark1'!AG1995)</f>
        <v>3.9180761507568742</v>
      </c>
      <c r="K305" s="237"/>
      <c r="L305" s="237">
        <f>+IF(I305=0,"",'Ark1'!AH1995)</f>
        <v>0</v>
      </c>
      <c r="M305" s="95"/>
      <c r="N305" s="543">
        <f>+'Ark1'!AI1995</f>
        <v>18</v>
      </c>
      <c r="O305" s="234"/>
      <c r="P305" s="32">
        <f>+IF(I305=0,"",'Ark1'!U1995)</f>
        <v>42.721052631578971</v>
      </c>
      <c r="Q305" s="95"/>
      <c r="R305" s="264">
        <f>+IF(N305=0,"",'Ark1'!AJ1995)</f>
        <v>114.71111111111104</v>
      </c>
      <c r="S305" s="95"/>
      <c r="T305" s="264">
        <f>+IF(N305=0,"",'Ark1'!AK1995)</f>
        <v>28.295955822676845</v>
      </c>
      <c r="U305" s="95"/>
      <c r="V305" s="238">
        <f>+IF(I305=0,"",'Ark1'!T1995)</f>
        <v>9.8421052631578974</v>
      </c>
      <c r="W305" s="95"/>
      <c r="X305" s="239">
        <f>+IF(I305=0,"",'Ark1'!W1995)</f>
        <v>89.473684210526301</v>
      </c>
      <c r="Y305" s="239">
        <f>+IF(I305=0,"",'Ark1'!X1995)</f>
        <v>100</v>
      </c>
      <c r="Z305" s="239">
        <f>+IF(I305=0,"",'Ark1'!Y1995)</f>
        <v>100</v>
      </c>
      <c r="AA305" s="239">
        <f>+IF(I305=0,"",'Ark1'!Z1995)</f>
        <v>4.0390956449195645</v>
      </c>
      <c r="AB305" s="237">
        <f>+IF(I305=0,"",'Ark1'!AA1995)</f>
        <v>0</v>
      </c>
      <c r="AC305" s="238">
        <f>+IF(I305=0,"",'Ark1'!AC1995)</f>
        <v>0</v>
      </c>
      <c r="AD305" s="239">
        <f>+IF(I305=0,"",'Ark1'!AE1995)</f>
        <v>0</v>
      </c>
      <c r="AE305" s="237">
        <f t="shared" si="49"/>
        <v>3.8837320574162701</v>
      </c>
      <c r="AF305" s="237">
        <f t="shared" si="51"/>
        <v>1.1875</v>
      </c>
      <c r="AG305" s="216"/>
      <c r="AH305" s="27"/>
      <c r="AJ305" s="29"/>
      <c r="AK305" s="27"/>
      <c r="AL305" s="28"/>
      <c r="AM305" s="28"/>
      <c r="AQ305" s="28"/>
    </row>
    <row r="306" spans="1:61" ht="15.6">
      <c r="A306" s="216"/>
      <c r="B306" s="287">
        <f>+'Ark1'!C1996</f>
        <v>2024</v>
      </c>
      <c r="C306" s="236">
        <f>+'Ark1'!L1996</f>
        <v>11</v>
      </c>
      <c r="D306" s="236" t="str">
        <f>VLOOKUP(C306,Klasse!$C$11:$D$27,2)</f>
        <v>U</v>
      </c>
      <c r="E306" s="236">
        <f>+'Ark1'!H1996</f>
        <v>2</v>
      </c>
      <c r="F306" s="236">
        <f>+'Ark1'!J1996</f>
        <v>177</v>
      </c>
      <c r="G306" s="236" t="str">
        <f>VLOOKUP(F306,RNR!$A$1:$B$25,2)</f>
        <v>Slakthuset</v>
      </c>
      <c r="H306" s="236">
        <f>+IF(I306=0,"",'Ark1'!Q1996)</f>
        <v>10</v>
      </c>
      <c r="I306" s="353">
        <f>+'Ark1'!R1996</f>
        <v>11</v>
      </c>
      <c r="J306" s="237">
        <f>+IF(I306=0,"",'Ark1'!AG1996)</f>
        <v>1.6194373753353051</v>
      </c>
      <c r="K306" s="237"/>
      <c r="L306" s="237">
        <f>+IF(I306=0,"",'Ark1'!AH1996)</f>
        <v>0</v>
      </c>
      <c r="M306" s="95"/>
      <c r="N306" s="543">
        <f>+'Ark1'!AI1996</f>
        <v>11</v>
      </c>
      <c r="O306" s="234"/>
      <c r="P306" s="32">
        <f>+IF(I306=0,"",'Ark1'!U1996)</f>
        <v>42.809090909090905</v>
      </c>
      <c r="Q306" s="95"/>
      <c r="R306" s="264">
        <f>+IF(N306=0,"",'Ark1'!AJ1996)</f>
        <v>115.40909090909091</v>
      </c>
      <c r="S306" s="95"/>
      <c r="T306" s="264">
        <f>+IF(N306=0,"",'Ark1'!AK1996)</f>
        <v>27.853326580824472</v>
      </c>
      <c r="U306" s="95"/>
      <c r="V306" s="238">
        <f>+IF(I306=0,"",'Ark1'!T1996)</f>
        <v>9.6363636363636385</v>
      </c>
      <c r="W306" s="95"/>
      <c r="X306" s="239">
        <f>+IF(I306=0,"",'Ark1'!W1996)</f>
        <v>63.636363636363633</v>
      </c>
      <c r="Y306" s="239">
        <f>+IF(I306=0,"",'Ark1'!X1996)</f>
        <v>100</v>
      </c>
      <c r="Z306" s="239">
        <f>+IF(I306=0,"",'Ark1'!Y1996)</f>
        <v>100</v>
      </c>
      <c r="AA306" s="239">
        <f>+IF(I306=0,"",'Ark1'!Z1996)</f>
        <v>4.5767107175061481</v>
      </c>
      <c r="AB306" s="237">
        <f>+IF(I306=0,"",'Ark1'!AA1996)</f>
        <v>0</v>
      </c>
      <c r="AC306" s="238">
        <f>+IF(I306=0,"",'Ark1'!AC1996)</f>
        <v>0</v>
      </c>
      <c r="AD306" s="239">
        <f>+IF(I306=0,"",'Ark1'!AE1996)</f>
        <v>0</v>
      </c>
      <c r="AE306" s="237">
        <f t="shared" si="49"/>
        <v>3.8917355371900824</v>
      </c>
      <c r="AF306" s="237">
        <f t="shared" si="51"/>
        <v>1.1000000000000001</v>
      </c>
      <c r="AG306" s="216"/>
      <c r="AH306" s="27"/>
      <c r="AJ306" s="29"/>
      <c r="AK306" s="27"/>
      <c r="AL306" s="28"/>
      <c r="AM306" s="28"/>
      <c r="AQ306" s="28"/>
    </row>
    <row r="307" spans="1:61" ht="15.6">
      <c r="A307" s="216"/>
      <c r="B307" s="287">
        <f>+'Ark1'!C1997</f>
        <v>2024</v>
      </c>
      <c r="C307" s="236">
        <f>+'Ark1'!L1997</f>
        <v>11</v>
      </c>
      <c r="D307" s="236" t="str">
        <f>VLOOKUP(C307,Klasse!$C$11:$D$27,2)</f>
        <v>U</v>
      </c>
      <c r="E307" s="236">
        <f>+'Ark1'!H1997</f>
        <v>2</v>
      </c>
      <c r="F307" s="236">
        <f>+'Ark1'!J1997</f>
        <v>178</v>
      </c>
      <c r="G307" s="236" t="str">
        <f>VLOOKUP(F307,RNR!$A$1:$B$25,2)</f>
        <v>Røros</v>
      </c>
      <c r="H307" s="236">
        <f>+IF(I307=0,"",'Ark1'!Q1997)</f>
        <v>10</v>
      </c>
      <c r="I307" s="353">
        <f>+'Ark1'!R1997</f>
        <v>10</v>
      </c>
      <c r="J307" s="237">
        <f>+IF(I307=0,"",'Ark1'!AG1997)</f>
        <v>2.3279832351581304</v>
      </c>
      <c r="K307" s="237"/>
      <c r="L307" s="237">
        <f>+IF(I307=0,"",'Ark1'!AH1997)</f>
        <v>0</v>
      </c>
      <c r="M307" s="95"/>
      <c r="N307" s="543">
        <f>+'Ark1'!AI1997</f>
        <v>10</v>
      </c>
      <c r="O307" s="234"/>
      <c r="P307" s="32">
        <f>+IF(I307=0,"",'Ark1'!U1997)</f>
        <v>38.769999999999989</v>
      </c>
      <c r="Q307" s="95"/>
      <c r="R307" s="264">
        <f>+IF(N307=0,"",'Ark1'!AJ1997)</f>
        <v>111.77</v>
      </c>
      <c r="S307" s="95"/>
      <c r="T307" s="264">
        <f>+IF(N307=0,"",'Ark1'!AK1997)</f>
        <v>27.716362579992047</v>
      </c>
      <c r="U307" s="95"/>
      <c r="V307" s="238">
        <f>+IF(I307=0,"",'Ark1'!T1997)</f>
        <v>9.9</v>
      </c>
      <c r="W307" s="95"/>
      <c r="X307" s="239">
        <f>+IF(I307=0,"",'Ark1'!W1997)</f>
        <v>80</v>
      </c>
      <c r="Y307" s="239">
        <f>+IF(I307=0,"",'Ark1'!X1997)</f>
        <v>100</v>
      </c>
      <c r="Z307" s="239">
        <f>+IF(I307=0,"",'Ark1'!Y1997)</f>
        <v>100</v>
      </c>
      <c r="AA307" s="239">
        <f>+IF(I307=0,"",'Ark1'!Z1997)</f>
        <v>3.6441871521644313</v>
      </c>
      <c r="AB307" s="237">
        <f>+IF(I307=0,"",'Ark1'!AA1997)</f>
        <v>0</v>
      </c>
      <c r="AC307" s="238">
        <f>+IF(I307=0,"",'Ark1'!AC1997)</f>
        <v>0</v>
      </c>
      <c r="AD307" s="239">
        <f>+IF(I307=0,"",'Ark1'!AE1997)</f>
        <v>0</v>
      </c>
      <c r="AE307" s="237">
        <f t="shared" si="49"/>
        <v>3.5245454545454535</v>
      </c>
      <c r="AF307" s="237">
        <f t="shared" si="51"/>
        <v>1</v>
      </c>
      <c r="AG307" s="216"/>
      <c r="AJ307" s="29"/>
      <c r="AK307" s="27"/>
      <c r="AN307" s="27"/>
      <c r="AO307" s="27"/>
      <c r="AP307" s="27"/>
      <c r="AR307" s="27"/>
      <c r="AS307" s="241"/>
      <c r="AT307" s="27"/>
      <c r="AU307" s="27"/>
    </row>
    <row r="308" spans="1:61" ht="15.6">
      <c r="A308" s="216"/>
      <c r="B308" s="287">
        <f>+'Ark1'!C1998</f>
        <v>2024</v>
      </c>
      <c r="C308" s="236">
        <f>+'Ark1'!L1998</f>
        <v>11</v>
      </c>
      <c r="D308" s="236" t="str">
        <f>VLOOKUP(C308,Klasse!$C$11:$D$27,2)</f>
        <v>U</v>
      </c>
      <c r="E308" s="236">
        <f>+'Ark1'!H1998</f>
        <v>2</v>
      </c>
      <c r="F308" s="236">
        <f>+'Ark1'!J1998</f>
        <v>181</v>
      </c>
      <c r="G308" s="236" t="str">
        <f>VLOOKUP(F308,RNR!$A$1:$B$25,2)</f>
        <v>Horns</v>
      </c>
      <c r="H308" s="236">
        <f>+IF(I308=0,"",'Ark1'!Q1998)</f>
        <v>15</v>
      </c>
      <c r="I308" s="353">
        <f>+'Ark1'!R1998</f>
        <v>16</v>
      </c>
      <c r="J308" s="237">
        <f>+IF(I308=0,"",'Ark1'!AG1998)</f>
        <v>2.620027953008726</v>
      </c>
      <c r="K308" s="237"/>
      <c r="L308" s="237">
        <f>+IF(I308=0,"",'Ark1'!AH1998)</f>
        <v>0</v>
      </c>
      <c r="M308" s="95"/>
      <c r="N308" s="543">
        <f>+'Ark1'!AI1998</f>
        <v>12</v>
      </c>
      <c r="O308" s="234"/>
      <c r="P308" s="32">
        <f>+IF(I308=0,"",'Ark1'!U1998)</f>
        <v>43.35</v>
      </c>
      <c r="Q308" s="95"/>
      <c r="R308" s="264">
        <f>+IF(N308=0,"",'Ark1'!AJ1998)</f>
        <v>115.72499999999999</v>
      </c>
      <c r="S308" s="95"/>
      <c r="T308" s="264">
        <f>+IF(N308=0,"",'Ark1'!AK1998)</f>
        <v>26.947334211679554</v>
      </c>
      <c r="U308" s="95"/>
      <c r="V308" s="238">
        <f>+IF(I308=0,"",'Ark1'!T1998)</f>
        <v>10.6875</v>
      </c>
      <c r="W308" s="95"/>
      <c r="X308" s="239">
        <f>+IF(I308=0,"",'Ark1'!W1998)</f>
        <v>87.5</v>
      </c>
      <c r="Y308" s="239">
        <f>+IF(I308=0,"",'Ark1'!X1998)</f>
        <v>100</v>
      </c>
      <c r="Z308" s="239">
        <f>+IF(I308=0,"",'Ark1'!Y1998)</f>
        <v>100</v>
      </c>
      <c r="AA308" s="239">
        <f>+IF(I308=0,"",'Ark1'!Z1998)</f>
        <v>6.0315835400000974</v>
      </c>
      <c r="AB308" s="237">
        <f>+IF(I308=0,"",'Ark1'!AA1998)</f>
        <v>0</v>
      </c>
      <c r="AC308" s="238">
        <f>+IF(I308=0,"",'Ark1'!AC1998)</f>
        <v>0</v>
      </c>
      <c r="AD308" s="239">
        <f>+IF(I308=0,"",'Ark1'!AE1998)</f>
        <v>0</v>
      </c>
      <c r="AE308" s="237">
        <f t="shared" si="49"/>
        <v>3.9409090909090909</v>
      </c>
      <c r="AF308" s="237">
        <f t="shared" si="51"/>
        <v>1.0666666666666667</v>
      </c>
      <c r="AG308" s="216"/>
      <c r="AJ308" s="29"/>
      <c r="AK308" s="27"/>
      <c r="AN308" s="27"/>
      <c r="AO308" s="27"/>
      <c r="AP308" s="27"/>
      <c r="AR308" s="27"/>
      <c r="AS308" s="241"/>
      <c r="AT308" s="27"/>
      <c r="AU308" s="27"/>
    </row>
    <row r="309" spans="1:61" ht="15.6">
      <c r="A309" s="216"/>
      <c r="B309" s="287">
        <f>+'Ark1'!C1999</f>
        <v>2024</v>
      </c>
      <c r="C309" s="236">
        <f>+'Ark1'!L1999</f>
        <v>11</v>
      </c>
      <c r="D309" s="236" t="str">
        <f>VLOOKUP(C309,Klasse!$C$11:$D$27,2)</f>
        <v>U</v>
      </c>
      <c r="E309" s="236">
        <f>+'Ark1'!H1999</f>
        <v>1</v>
      </c>
      <c r="F309" s="236">
        <f>+'Ark1'!J1999</f>
        <v>262</v>
      </c>
      <c r="G309" s="236" t="str">
        <f>VLOOKUP(F309,RNR!$A$1:$B$25,2)</f>
        <v>Strilalam</v>
      </c>
      <c r="H309" s="236" t="str">
        <f>+IF(I309=0,"",'Ark1'!Q1999)</f>
        <v/>
      </c>
      <c r="I309" s="353">
        <f>+'Ark1'!R1999</f>
        <v>0</v>
      </c>
      <c r="J309" s="237" t="str">
        <f>+IF(I309=0,"",'Ark1'!AG1999)</f>
        <v/>
      </c>
      <c r="K309" s="237"/>
      <c r="L309" s="237" t="str">
        <f>+IF(I309=0,"",'Ark1'!AH1999)</f>
        <v/>
      </c>
      <c r="M309" s="95"/>
      <c r="N309" s="543">
        <f>+'Ark1'!AI1999</f>
        <v>0</v>
      </c>
      <c r="O309" s="234"/>
      <c r="P309" s="32" t="str">
        <f>+IF(I309=0,"",'Ark1'!U1999)</f>
        <v/>
      </c>
      <c r="Q309" s="95"/>
      <c r="R309" s="264" t="str">
        <f>+IF(N309=0,"",'Ark1'!AJ1999)</f>
        <v/>
      </c>
      <c r="S309" s="95"/>
      <c r="T309" s="264" t="str">
        <f>+IF(N309=0,"",'Ark1'!AK1999)</f>
        <v/>
      </c>
      <c r="U309" s="95"/>
      <c r="V309" s="238" t="str">
        <f>+IF(I309=0,"",'Ark1'!T1999)</f>
        <v/>
      </c>
      <c r="W309" s="95"/>
      <c r="X309" s="239" t="str">
        <f>+IF(I309=0,"",'Ark1'!W1999)</f>
        <v/>
      </c>
      <c r="Y309" s="239" t="str">
        <f>+IF(I309=0,"",'Ark1'!X1999)</f>
        <v/>
      </c>
      <c r="Z309" s="239" t="str">
        <f>+IF(I309=0,"",'Ark1'!Y1999)</f>
        <v/>
      </c>
      <c r="AA309" s="239" t="str">
        <f>+IF(I309=0,"",'Ark1'!Z1999)</f>
        <v/>
      </c>
      <c r="AB309" s="237" t="str">
        <f>+IF(I309=0,"",'Ark1'!AA1999)</f>
        <v/>
      </c>
      <c r="AC309" s="238" t="str">
        <f>+IF(I309=0,"",'Ark1'!AC1999)</f>
        <v/>
      </c>
      <c r="AD309" s="239" t="str">
        <f>+IF(I309=0,"",'Ark1'!AE1999)</f>
        <v/>
      </c>
      <c r="AE309" s="237" t="str">
        <f t="shared" si="49"/>
        <v/>
      </c>
      <c r="AF309" s="237" t="str">
        <f t="shared" si="51"/>
        <v/>
      </c>
      <c r="AG309" s="216"/>
      <c r="AJ309" s="29"/>
      <c r="AK309" s="27"/>
      <c r="AN309" s="27"/>
      <c r="AO309" s="27"/>
      <c r="AP309" s="27"/>
      <c r="AR309" s="27"/>
      <c r="AS309" s="241"/>
      <c r="AT309" s="27"/>
      <c r="AU309" s="27"/>
    </row>
    <row r="310" spans="1:61" ht="15.6">
      <c r="A310" s="216"/>
      <c r="B310" s="287">
        <f>+'Ark1'!C2000</f>
        <v>2024</v>
      </c>
      <c r="C310" s="236">
        <f>+'Ark1'!L2000</f>
        <v>11</v>
      </c>
      <c r="D310" s="236" t="str">
        <f>VLOOKUP(C310,Klasse!$C$11:$D$27,2)</f>
        <v>U</v>
      </c>
      <c r="E310" s="236">
        <f>+'Ark1'!H2000</f>
        <v>2</v>
      </c>
      <c r="F310" s="236">
        <f>+'Ark1'!J2000</f>
        <v>267</v>
      </c>
      <c r="G310" s="236" t="str">
        <f>VLOOKUP(F310,RNR!$A$1:$B$25,2)</f>
        <v>Dalpro</v>
      </c>
      <c r="H310" s="236" t="str">
        <f>+IF(I310=0,"",'Ark1'!Q2000)</f>
        <v/>
      </c>
      <c r="I310" s="353">
        <f>+'Ark1'!R2000</f>
        <v>0</v>
      </c>
      <c r="J310" s="237" t="str">
        <f>+IF(I310=0,"",'Ark1'!AG2000)</f>
        <v/>
      </c>
      <c r="K310" s="237"/>
      <c r="L310" s="237" t="str">
        <f>+IF(I310=0,"",'Ark1'!AH2000)</f>
        <v/>
      </c>
      <c r="M310" s="95"/>
      <c r="N310" s="543">
        <f>+'Ark1'!AI2000</f>
        <v>0</v>
      </c>
      <c r="O310" s="234"/>
      <c r="P310" s="32" t="str">
        <f>+IF(I310=0,"",'Ark1'!U2000)</f>
        <v/>
      </c>
      <c r="Q310" s="95"/>
      <c r="R310" s="264" t="str">
        <f>+IF(N310=0,"",'Ark1'!AJ2000)</f>
        <v/>
      </c>
      <c r="S310" s="95"/>
      <c r="T310" s="264" t="str">
        <f>+IF(N310=0,"",'Ark1'!AK2000)</f>
        <v/>
      </c>
      <c r="U310" s="95"/>
      <c r="V310" s="238" t="str">
        <f>+IF(I310=0,"",'Ark1'!T2000)</f>
        <v/>
      </c>
      <c r="W310" s="95"/>
      <c r="X310" s="239" t="str">
        <f>+IF(I310=0,"",'Ark1'!W2000)</f>
        <v/>
      </c>
      <c r="Y310" s="239" t="str">
        <f>+IF(I310=0,"",'Ark1'!X2000)</f>
        <v/>
      </c>
      <c r="Z310" s="239" t="str">
        <f>+IF(I310=0,"",'Ark1'!Y2000)</f>
        <v/>
      </c>
      <c r="AA310" s="239" t="str">
        <f>+IF(I310=0,"",'Ark1'!Z2000)</f>
        <v/>
      </c>
      <c r="AB310" s="237" t="str">
        <f>+IF(I310=0,"",'Ark1'!AA2000)</f>
        <v/>
      </c>
      <c r="AC310" s="238" t="str">
        <f>+IF(I310=0,"",'Ark1'!AC2000)</f>
        <v/>
      </c>
      <c r="AD310" s="239" t="str">
        <f>+IF(I310=0,"",'Ark1'!AE2000)</f>
        <v/>
      </c>
      <c r="AE310" s="237" t="str">
        <f t="shared" si="49"/>
        <v/>
      </c>
      <c r="AF310" s="237" t="str">
        <f t="shared" si="51"/>
        <v/>
      </c>
      <c r="AG310" s="216"/>
      <c r="AJ310" s="29"/>
      <c r="AK310" s="27"/>
      <c r="AN310" s="27"/>
      <c r="AO310" s="27"/>
      <c r="AP310" s="27"/>
      <c r="AR310" s="27"/>
      <c r="AS310" s="241"/>
      <c r="AT310" s="27"/>
      <c r="AU310" s="27"/>
    </row>
    <row r="311" spans="1:61" ht="15.6">
      <c r="A311" s="216"/>
      <c r="B311" s="287">
        <f>+'Ark1'!C2001</f>
        <v>2024</v>
      </c>
      <c r="C311" s="236">
        <f>+'Ark1'!L2001</f>
        <v>11</v>
      </c>
      <c r="D311" s="236" t="str">
        <f>VLOOKUP(C311,Klasse!$C$11:$D$27,2)</f>
        <v>U</v>
      </c>
      <c r="E311" s="236">
        <f>+'Ark1'!H2001</f>
        <v>1</v>
      </c>
      <c r="F311" s="236">
        <f>+'Ark1'!J2001</f>
        <v>309</v>
      </c>
      <c r="G311" s="236" t="str">
        <f>VLOOKUP(F311,RNR!$A$1:$B$25,2)</f>
        <v>Malvik</v>
      </c>
      <c r="H311" s="236">
        <f>+IF(I311=0,"",'Ark1'!Q2001)</f>
        <v>66</v>
      </c>
      <c r="I311" s="353">
        <f>+'Ark1'!R2001</f>
        <v>84</v>
      </c>
      <c r="J311" s="237">
        <f>+IF(I311=0,"",'Ark1'!AG2001)</f>
        <v>3.2801306568885824</v>
      </c>
      <c r="K311" s="237"/>
      <c r="L311" s="237">
        <f>+IF(I311=0,"",'Ark1'!AH2001)</f>
        <v>0</v>
      </c>
      <c r="M311" s="95"/>
      <c r="N311" s="543">
        <f>+'Ark1'!AI2001</f>
        <v>84</v>
      </c>
      <c r="O311" s="234"/>
      <c r="P311" s="32">
        <f>+IF(I311=0,"",'Ark1'!U2001)</f>
        <v>43.013095238095225</v>
      </c>
      <c r="Q311" s="95"/>
      <c r="R311" s="264">
        <f>+IF(N311=0,"",'Ark1'!AJ2001)</f>
        <v>114.31190476190471</v>
      </c>
      <c r="S311" s="95"/>
      <c r="T311" s="264">
        <f>+IF(N311=0,"",'Ark1'!AK2001)</f>
        <v>28.712260519009124</v>
      </c>
      <c r="U311" s="95"/>
      <c r="V311" s="238">
        <f>+IF(I311=0,"",'Ark1'!T2001)</f>
        <v>9.1666666666666643</v>
      </c>
      <c r="W311" s="95"/>
      <c r="X311" s="239">
        <f>+IF(I311=0,"",'Ark1'!W2001)</f>
        <v>66.666666666666686</v>
      </c>
      <c r="Y311" s="239">
        <f>+IF(I311=0,"",'Ark1'!X2001)</f>
        <v>100</v>
      </c>
      <c r="Z311" s="239">
        <f>+IF(I311=0,"",'Ark1'!Y2001)</f>
        <v>100</v>
      </c>
      <c r="AA311" s="239">
        <f>+IF(I311=0,"",'Ark1'!Z2001)</f>
        <v>4.9097517094118732</v>
      </c>
      <c r="AB311" s="237">
        <f>+IF(I311=0,"",'Ark1'!AA2001)</f>
        <v>0</v>
      </c>
      <c r="AC311" s="238">
        <f>+IF(I311=0,"",'Ark1'!AC2001)</f>
        <v>0</v>
      </c>
      <c r="AD311" s="239">
        <f>+IF(I311=0,"",'Ark1'!AE2001)</f>
        <v>0</v>
      </c>
      <c r="AE311" s="237">
        <f t="shared" si="49"/>
        <v>3.910281385281384</v>
      </c>
      <c r="AF311" s="237">
        <f t="shared" si="51"/>
        <v>1.2727272727272727</v>
      </c>
      <c r="AG311" s="216"/>
      <c r="AJ311" s="29"/>
      <c r="AK311" s="27"/>
      <c r="AN311" s="27"/>
      <c r="AO311" s="27"/>
      <c r="AP311" s="27"/>
      <c r="AR311" s="27"/>
      <c r="AS311" s="241"/>
      <c r="AT311" s="27"/>
      <c r="AU311" s="27"/>
    </row>
    <row r="312" spans="1:61" ht="15.6">
      <c r="A312" s="216"/>
      <c r="B312" s="287">
        <f>+'Ark1'!C2002</f>
        <v>2024</v>
      </c>
      <c r="C312" s="236">
        <f>+'Ark1'!L2002</f>
        <v>11</v>
      </c>
      <c r="D312" s="236" t="str">
        <f>VLOOKUP(C312,Klasse!$C$11:$D$27,2)</f>
        <v>U</v>
      </c>
      <c r="E312" s="236">
        <f>+'Ark1'!H2002</f>
        <v>2</v>
      </c>
      <c r="F312" s="236">
        <f>+'Ark1'!J2002</f>
        <v>470</v>
      </c>
      <c r="G312" s="236" t="str">
        <f>VLOOKUP(F312,RNR!$A$1:$B$25,2)</f>
        <v>Jens Eide</v>
      </c>
      <c r="H312" s="236">
        <f>+IF(I312=0,"",'Ark1'!Q2002)</f>
        <v>2</v>
      </c>
      <c r="I312" s="353">
        <f>+'Ark1'!R2002</f>
        <v>2</v>
      </c>
      <c r="J312" s="237">
        <f>+IF(I312=0,"",'Ark1'!AG2002)</f>
        <v>0.62446487734057998</v>
      </c>
      <c r="K312" s="237"/>
      <c r="L312" s="237">
        <f>+IF(I312=0,"",'Ark1'!AH2002)</f>
        <v>0</v>
      </c>
      <c r="M312" s="95"/>
      <c r="N312" s="543">
        <f>+'Ark1'!AI2002</f>
        <v>2</v>
      </c>
      <c r="O312" s="234"/>
      <c r="P312" s="32">
        <f>+IF(I312=0,"",'Ark1'!U2002)</f>
        <v>33.549999999999997</v>
      </c>
      <c r="Q312" s="95"/>
      <c r="R312" s="264">
        <f>+IF(N312=0,"",'Ark1'!AJ2002)</f>
        <v>107.8</v>
      </c>
      <c r="S312" s="95"/>
      <c r="T312" s="264">
        <f>+IF(N312=0,"",'Ark1'!AK2002)</f>
        <v>26.124373166461872</v>
      </c>
      <c r="U312" s="95"/>
      <c r="V312" s="238">
        <f>+IF(I312=0,"",'Ark1'!T2002)</f>
        <v>11.5</v>
      </c>
      <c r="W312" s="95"/>
      <c r="X312" s="239">
        <f>+IF(I312=0,"",'Ark1'!W2002)</f>
        <v>50</v>
      </c>
      <c r="Y312" s="239">
        <f>+IF(I312=0,"",'Ark1'!X2002)</f>
        <v>100</v>
      </c>
      <c r="Z312" s="239">
        <f>+IF(I312=0,"",'Ark1'!Y2002)</f>
        <v>100</v>
      </c>
      <c r="AA312" s="239">
        <f>+IF(I312=0,"",'Ark1'!Z2002)</f>
        <v>9.3500000000000085</v>
      </c>
      <c r="AB312" s="237">
        <f>+IF(I312=0,"",'Ark1'!AA2002)</f>
        <v>0</v>
      </c>
      <c r="AC312" s="238">
        <f>+IF(I312=0,"",'Ark1'!AC2002)</f>
        <v>0</v>
      </c>
      <c r="AD312" s="239">
        <f>+IF(I312=0,"",'Ark1'!AE2002)</f>
        <v>0</v>
      </c>
      <c r="AE312" s="237">
        <f t="shared" si="49"/>
        <v>3.05</v>
      </c>
      <c r="AF312" s="237">
        <f t="shared" si="51"/>
        <v>1</v>
      </c>
      <c r="AG312" s="216"/>
      <c r="AJ312" s="29"/>
      <c r="AK312" s="27"/>
      <c r="AN312" s="27"/>
      <c r="AO312" s="27"/>
      <c r="AP312" s="27"/>
      <c r="AR312" s="27"/>
      <c r="AS312" s="241"/>
      <c r="AT312" s="27"/>
      <c r="AU312" s="27"/>
    </row>
    <row r="313" spans="1:61" ht="15.6">
      <c r="A313" s="216"/>
      <c r="B313" s="287">
        <f>+'Ark1'!C2003</f>
        <v>2024</v>
      </c>
      <c r="C313" s="236">
        <f>+'Ark1'!L2003</f>
        <v>11</v>
      </c>
      <c r="D313" s="236" t="str">
        <f>VLOOKUP(C313,Klasse!$C$11:$D$27,2)</f>
        <v>U</v>
      </c>
      <c r="E313" s="236">
        <f>+'Ark1'!H2003</f>
        <v>2</v>
      </c>
      <c r="F313" s="236">
        <f>+'Ark1'!J2003</f>
        <v>629</v>
      </c>
      <c r="G313" s="236" t="str">
        <f>VLOOKUP(F313,RNR!$A$1:$B$25,2)</f>
        <v>Bø</v>
      </c>
      <c r="H313" s="236" t="str">
        <f>+IF(I313=0,"",'Ark1'!Q2003)</f>
        <v/>
      </c>
      <c r="I313" s="353">
        <f>+'Ark1'!R2003</f>
        <v>0</v>
      </c>
      <c r="J313" s="237" t="str">
        <f>+IF(I313=0,"",'Ark1'!AG2003)</f>
        <v/>
      </c>
      <c r="K313" s="237"/>
      <c r="L313" s="237" t="str">
        <f>+IF(I313=0,"",'Ark1'!AH2003)</f>
        <v/>
      </c>
      <c r="M313" s="95"/>
      <c r="N313" s="543">
        <f>+'Ark1'!AI2003</f>
        <v>0</v>
      </c>
      <c r="O313" s="234"/>
      <c r="P313" s="32" t="str">
        <f>+IF(I313=0,"",'Ark1'!U2003)</f>
        <v/>
      </c>
      <c r="Q313" s="95"/>
      <c r="R313" s="264" t="str">
        <f>+IF(N313=0,"",'Ark1'!AJ2003)</f>
        <v/>
      </c>
      <c r="S313" s="95"/>
      <c r="T313" s="264" t="str">
        <f>+IF(N313=0,"",'Ark1'!AK2003)</f>
        <v/>
      </c>
      <c r="U313" s="95"/>
      <c r="V313" s="238" t="str">
        <f>+IF(I313=0,"",'Ark1'!T2003)</f>
        <v/>
      </c>
      <c r="W313" s="95"/>
      <c r="X313" s="239" t="str">
        <f>+IF(I313=0,"",'Ark1'!W2003)</f>
        <v/>
      </c>
      <c r="Y313" s="239" t="str">
        <f>+IF(I313=0,"",'Ark1'!X2003)</f>
        <v/>
      </c>
      <c r="Z313" s="239" t="str">
        <f>+IF(I313=0,"",'Ark1'!Y2003)</f>
        <v/>
      </c>
      <c r="AA313" s="239" t="str">
        <f>+IF(I313=0,"",'Ark1'!Z2003)</f>
        <v/>
      </c>
      <c r="AB313" s="237" t="str">
        <f>+IF(I313=0,"",'Ark1'!AA2003)</f>
        <v/>
      </c>
      <c r="AC313" s="238" t="str">
        <f>+IF(I313=0,"",'Ark1'!AC2003)</f>
        <v/>
      </c>
      <c r="AD313" s="239" t="str">
        <f>+IF(I313=0,"",'Ark1'!AE2003)</f>
        <v/>
      </c>
      <c r="AE313" s="237" t="str">
        <f t="shared" si="49"/>
        <v/>
      </c>
      <c r="AF313" s="237" t="str">
        <f t="shared" si="51"/>
        <v/>
      </c>
      <c r="AG313" s="216"/>
      <c r="AJ313" s="29"/>
      <c r="AK313" s="27"/>
      <c r="AN313" s="27"/>
      <c r="AO313" s="27"/>
      <c r="AP313" s="27"/>
      <c r="AR313" s="27"/>
      <c r="AS313" s="241"/>
      <c r="AT313" s="27"/>
      <c r="AU313" s="27"/>
    </row>
    <row r="314" spans="1:61" ht="15.6">
      <c r="A314" s="216"/>
      <c r="B314" s="287">
        <f>+'Ark1'!C2004</f>
        <v>2024</v>
      </c>
      <c r="C314" s="236">
        <f>+'Ark1'!L2004</f>
        <v>11</v>
      </c>
      <c r="D314" s="236" t="str">
        <f>VLOOKUP(C314,Klasse!$C$11:$D$27,2)</f>
        <v>U</v>
      </c>
      <c r="E314" s="236">
        <f>+'Ark1'!H2004</f>
        <v>1</v>
      </c>
      <c r="F314" s="236">
        <f>+'Ark1'!J2004</f>
        <v>643</v>
      </c>
      <c r="G314" s="236" t="str">
        <f>VLOOKUP(F314,RNR!$A$1:$B$25,2)</f>
        <v>Bjerka</v>
      </c>
      <c r="H314" s="236">
        <f>+IF(I314=0,"",'Ark1'!Q2004)</f>
        <v>22</v>
      </c>
      <c r="I314" s="353">
        <f>+'Ark1'!R2004</f>
        <v>32</v>
      </c>
      <c r="J314" s="237">
        <f>+IF(I314=0,"",'Ark1'!AG2004)</f>
        <v>2.1704376199476321</v>
      </c>
      <c r="K314" s="237"/>
      <c r="L314" s="237">
        <f>+IF(I314=0,"",'Ark1'!AH2004)</f>
        <v>0</v>
      </c>
      <c r="M314" s="95"/>
      <c r="N314" s="543">
        <f>+'Ark1'!AI2004</f>
        <v>30</v>
      </c>
      <c r="O314" s="234"/>
      <c r="P314" s="32">
        <f>+IF(I314=0,"",'Ark1'!U2004)</f>
        <v>37.25</v>
      </c>
      <c r="Q314" s="95"/>
      <c r="R314" s="264">
        <f>+IF(N314=0,"",'Ark1'!AJ2004)</f>
        <v>111.06999999999998</v>
      </c>
      <c r="S314" s="95"/>
      <c r="T314" s="264">
        <f>+IF(N314=0,"",'Ark1'!AK2004)</f>
        <v>28.74512965227386</v>
      </c>
      <c r="U314" s="95"/>
      <c r="V314" s="238">
        <f>+IF(I314=0,"",'Ark1'!T2004)</f>
        <v>8.84375</v>
      </c>
      <c r="W314" s="95"/>
      <c r="X314" s="239">
        <f>+IF(I314=0,"",'Ark1'!W2004)</f>
        <v>78.125</v>
      </c>
      <c r="Y314" s="239">
        <f>+IF(I314=0,"",'Ark1'!X2004)</f>
        <v>100</v>
      </c>
      <c r="Z314" s="239">
        <f>+IF(I314=0,"",'Ark1'!Y2004)</f>
        <v>100</v>
      </c>
      <c r="AA314" s="239">
        <f>+IF(I314=0,"",'Ark1'!Z2004)</f>
        <v>16.621729001520876</v>
      </c>
      <c r="AB314" s="237">
        <f>+IF(I314=0,"",'Ark1'!AA2004)</f>
        <v>0</v>
      </c>
      <c r="AC314" s="238">
        <f>+IF(I314=0,"",'Ark1'!AC2004)</f>
        <v>0</v>
      </c>
      <c r="AD314" s="239">
        <f>+IF(I314=0,"",'Ark1'!AE2004)</f>
        <v>0</v>
      </c>
      <c r="AE314" s="237">
        <f t="shared" si="49"/>
        <v>3.3863636363636362</v>
      </c>
      <c r="AF314" s="237">
        <f t="shared" si="51"/>
        <v>1.4545454545454546</v>
      </c>
      <c r="AG314" s="216"/>
      <c r="AJ314" s="29"/>
      <c r="AK314" s="27"/>
      <c r="AN314" s="27"/>
      <c r="AO314" s="27"/>
      <c r="AP314" s="27"/>
      <c r="AR314" s="27"/>
      <c r="AS314" s="241"/>
      <c r="AT314" s="27"/>
      <c r="AU314" s="27"/>
    </row>
    <row r="315" spans="1:61" ht="15.6">
      <c r="A315" s="216"/>
      <c r="B315" s="287">
        <f>+'Ark1'!C2005</f>
        <v>2024</v>
      </c>
      <c r="C315" s="236">
        <f>+'Ark1'!L2005</f>
        <v>11</v>
      </c>
      <c r="D315" s="236" t="str">
        <f>VLOOKUP(C315,Klasse!$C$11:$D$27,2)</f>
        <v>U</v>
      </c>
      <c r="E315" s="236">
        <f>+'Ark1'!H2005</f>
        <v>2</v>
      </c>
      <c r="F315" s="236">
        <f>+'Ark1'!J2005</f>
        <v>704</v>
      </c>
      <c r="G315" s="236" t="str">
        <f>VLOOKUP(F315,RNR!$A$1:$B$25,2)</f>
        <v>Øre Vilt</v>
      </c>
      <c r="H315" s="236" t="str">
        <f>+IF(I315=0,"",'Ark1'!Q2005)</f>
        <v/>
      </c>
      <c r="I315" s="353">
        <f>+'Ark1'!R2005</f>
        <v>0</v>
      </c>
      <c r="J315" s="237" t="str">
        <f>+IF(I315=0,"",'Ark1'!AG2005)</f>
        <v/>
      </c>
      <c r="K315" s="237"/>
      <c r="L315" s="237" t="str">
        <f>+IF(I315=0,"",'Ark1'!AH2005)</f>
        <v/>
      </c>
      <c r="M315" s="95"/>
      <c r="N315" s="543">
        <f>+'Ark1'!AI2005</f>
        <v>0</v>
      </c>
      <c r="O315" s="234"/>
      <c r="P315" s="32" t="str">
        <f>+IF(I315=0,"",'Ark1'!U2005)</f>
        <v/>
      </c>
      <c r="Q315" s="95"/>
      <c r="R315" s="264" t="str">
        <f>+IF(N315=0,"",'Ark1'!AJ2005)</f>
        <v/>
      </c>
      <c r="S315" s="95"/>
      <c r="T315" s="264" t="str">
        <f>+IF(N315=0,"",'Ark1'!AK2005)</f>
        <v/>
      </c>
      <c r="U315" s="95"/>
      <c r="V315" s="238" t="str">
        <f>+IF(I315=0,"",'Ark1'!T2005)</f>
        <v/>
      </c>
      <c r="W315" s="95"/>
      <c r="X315" s="239" t="str">
        <f>+IF(I315=0,"",'Ark1'!W2005)</f>
        <v/>
      </c>
      <c r="Y315" s="239" t="str">
        <f>+IF(I315=0,"",'Ark1'!X2005)</f>
        <v/>
      </c>
      <c r="Z315" s="239" t="str">
        <f>+IF(I315=0,"",'Ark1'!Y2005)</f>
        <v/>
      </c>
      <c r="AA315" s="239" t="str">
        <f>+IF(I315=0,"",'Ark1'!Z2005)</f>
        <v/>
      </c>
      <c r="AB315" s="237" t="str">
        <f>+IF(I315=0,"",'Ark1'!AA2005)</f>
        <v/>
      </c>
      <c r="AC315" s="238" t="str">
        <f>+IF(I315=0,"",'Ark1'!AC2005)</f>
        <v/>
      </c>
      <c r="AD315" s="239" t="str">
        <f>+IF(I315=0,"",'Ark1'!AE2005)</f>
        <v/>
      </c>
      <c r="AE315" s="237" t="str">
        <f t="shared" si="49"/>
        <v/>
      </c>
      <c r="AF315" s="237" t="str">
        <f t="shared" si="51"/>
        <v/>
      </c>
      <c r="AG315" s="216"/>
      <c r="AJ315" s="29"/>
      <c r="AK315" s="27"/>
      <c r="AN315" s="27"/>
      <c r="AO315" s="27"/>
      <c r="AP315" s="27"/>
      <c r="AR315" s="27"/>
      <c r="AS315" s="241"/>
      <c r="AT315" s="27"/>
      <c r="AU315" s="27"/>
    </row>
    <row r="316" spans="1:61" ht="15.6">
      <c r="A316" s="216"/>
      <c r="B316" s="287">
        <f>+'Ark1'!C2006</f>
        <v>2024</v>
      </c>
      <c r="C316" s="236">
        <f>+'Ark1'!L2006</f>
        <v>11</v>
      </c>
      <c r="D316" s="236" t="str">
        <f>VLOOKUP(C316,Klasse!$C$11:$D$27,2)</f>
        <v>U</v>
      </c>
      <c r="E316" s="236">
        <f>+'Ark1'!H2006</f>
        <v>1</v>
      </c>
      <c r="F316" s="236">
        <f>+'Ark1'!J2006</f>
        <v>802</v>
      </c>
      <c r="G316" s="236" t="str">
        <f>VLOOKUP(F316,RNR!$A$1:$B$25,2)</f>
        <v>Karasjok</v>
      </c>
      <c r="H316" s="236">
        <f>+IF(I316=0,"",'Ark1'!Q2006)</f>
        <v>7</v>
      </c>
      <c r="I316" s="353">
        <f>+'Ark1'!R2006</f>
        <v>7</v>
      </c>
      <c r="J316" s="237">
        <f>+IF(I316=0,"",'Ark1'!AG2006)</f>
        <v>2.233396275786959</v>
      </c>
      <c r="K316" s="237"/>
      <c r="L316" s="237">
        <f>+IF(I316=0,"",'Ark1'!AH2006)</f>
        <v>14.285714285714288</v>
      </c>
      <c r="M316" s="95"/>
      <c r="N316" s="543">
        <f>+'Ark1'!AI2006</f>
        <v>7</v>
      </c>
      <c r="O316" s="234"/>
      <c r="P316" s="32">
        <f>+IF(I316=0,"",'Ark1'!U2006)</f>
        <v>45.114285714285742</v>
      </c>
      <c r="Q316" s="95"/>
      <c r="R316" s="264">
        <f>+IF(N316=0,"",'Ark1'!AJ2006)</f>
        <v>117.7571428571428</v>
      </c>
      <c r="S316" s="95"/>
      <c r="T316" s="264">
        <f>+IF(N316=0,"",'Ark1'!AK2006)</f>
        <v>27.57596717380078</v>
      </c>
      <c r="U316" s="95"/>
      <c r="V316" s="238">
        <f>+IF(I316=0,"",'Ark1'!T2006)</f>
        <v>10.285714285714288</v>
      </c>
      <c r="W316" s="95"/>
      <c r="X316" s="239">
        <f>+IF(I316=0,"",'Ark1'!W2006)</f>
        <v>100</v>
      </c>
      <c r="Y316" s="239">
        <f>+IF(I316=0,"",'Ark1'!X2006)</f>
        <v>100</v>
      </c>
      <c r="Z316" s="239">
        <f>+IF(I316=0,"",'Ark1'!Y2006)</f>
        <v>100</v>
      </c>
      <c r="AA316" s="239">
        <f>+IF(I316=0,"",'Ark1'!Z2006)</f>
        <v>4.3874589363738714</v>
      </c>
      <c r="AB316" s="237">
        <f>+IF(I316=0,"",'Ark1'!AA2006)</f>
        <v>0</v>
      </c>
      <c r="AC316" s="238">
        <f>+IF(I316=0,"",'Ark1'!AC2006)</f>
        <v>0</v>
      </c>
      <c r="AD316" s="239">
        <f>+IF(I316=0,"",'Ark1'!AE2006)</f>
        <v>0</v>
      </c>
      <c r="AE316" s="237">
        <f t="shared" si="49"/>
        <v>4.1012987012987034</v>
      </c>
      <c r="AF316" s="237">
        <f t="shared" si="51"/>
        <v>1</v>
      </c>
      <c r="AG316" s="216"/>
      <c r="AJ316" s="29"/>
      <c r="AK316" s="27"/>
      <c r="AN316" s="27"/>
      <c r="AO316" s="27"/>
      <c r="AP316" s="27"/>
      <c r="AR316" s="27"/>
      <c r="AS316" s="241"/>
      <c r="AT316" s="27"/>
      <c r="AU316" s="27"/>
    </row>
    <row r="317" spans="1:61" ht="19.8">
      <c r="A317" s="216"/>
      <c r="B317" s="216"/>
      <c r="C317" s="216"/>
      <c r="D317" s="216"/>
      <c r="E317" s="216"/>
      <c r="F317" s="216"/>
      <c r="G317" s="534"/>
      <c r="H317" s="534"/>
      <c r="I317" s="349"/>
      <c r="J317" s="217"/>
      <c r="K317" s="217"/>
      <c r="L317" s="217"/>
      <c r="M317" s="95"/>
      <c r="N317" s="95"/>
      <c r="O317" s="95"/>
      <c r="P317" s="95"/>
      <c r="Q317" s="95"/>
      <c r="R317" s="95"/>
      <c r="S317" s="95"/>
      <c r="T317" s="95"/>
      <c r="U317" s="95"/>
      <c r="V317" s="95"/>
      <c r="W317" s="95"/>
      <c r="X317" s="95"/>
      <c r="Y317" s="218"/>
      <c r="Z317" s="218"/>
      <c r="AA317" s="218"/>
      <c r="AB317" s="218"/>
      <c r="AC317" s="216"/>
      <c r="AD317" s="218"/>
      <c r="AE317" s="218"/>
      <c r="AF317" s="218"/>
      <c r="AG317" s="216"/>
      <c r="AH317" s="219"/>
      <c r="AJ317" s="29"/>
      <c r="AK317" s="27"/>
      <c r="AL317" s="220"/>
      <c r="AM317" s="28"/>
      <c r="AQ317" s="28"/>
      <c r="BI317" s="232"/>
    </row>
    <row r="318" spans="1:61" ht="21">
      <c r="A318" s="216"/>
      <c r="B318" s="216"/>
      <c r="C318" s="216"/>
      <c r="D318" s="263" t="s">
        <v>38</v>
      </c>
      <c r="E318" s="216"/>
      <c r="F318" s="216"/>
      <c r="G318" s="534"/>
      <c r="H318" s="534"/>
      <c r="I318" s="340">
        <f>SUM(I320:I344)</f>
        <v>183</v>
      </c>
      <c r="J318" s="260"/>
      <c r="K318" s="260"/>
      <c r="L318" s="260"/>
      <c r="M318" s="95"/>
      <c r="N318" s="536">
        <f>SUM(N320:N344)</f>
        <v>181</v>
      </c>
      <c r="O318" s="95"/>
      <c r="P318" s="95"/>
      <c r="Q318" s="95"/>
      <c r="R318" s="95"/>
      <c r="S318" s="95"/>
      <c r="T318" s="95"/>
      <c r="U318" s="95"/>
      <c r="V318" s="95"/>
      <c r="W318" s="95"/>
      <c r="X318" s="95"/>
      <c r="Y318" s="218"/>
      <c r="Z318" s="218"/>
      <c r="AA318" s="218"/>
      <c r="AB318" s="218"/>
      <c r="AC318" s="216"/>
      <c r="AD318" s="216"/>
      <c r="AE318" s="216"/>
      <c r="AF318" s="216"/>
      <c r="AG318" s="216"/>
      <c r="AH318" s="219"/>
      <c r="AJ318" s="29"/>
      <c r="AK318" s="27"/>
      <c r="AL318" s="220"/>
      <c r="AM318" s="28"/>
      <c r="AQ318" s="28"/>
      <c r="BI318" s="232"/>
    </row>
    <row r="319" spans="1:61" ht="19.8">
      <c r="A319" s="580"/>
      <c r="B319" s="581"/>
      <c r="C319" s="580"/>
      <c r="D319" s="581"/>
      <c r="E319" s="580"/>
      <c r="F319" s="581"/>
      <c r="G319" s="580"/>
      <c r="H319" s="581"/>
      <c r="I319" s="349"/>
      <c r="J319" s="217"/>
      <c r="K319" s="217"/>
      <c r="L319" s="217"/>
      <c r="M319" s="95"/>
      <c r="N319" s="95"/>
      <c r="O319" s="95"/>
      <c r="P319" s="95"/>
      <c r="Q319" s="95"/>
      <c r="R319" s="95"/>
      <c r="S319" s="95"/>
      <c r="T319" s="95"/>
      <c r="U319" s="95"/>
      <c r="V319" s="95"/>
      <c r="W319" s="95"/>
      <c r="X319" s="95"/>
      <c r="Y319" s="218"/>
      <c r="Z319" s="218"/>
      <c r="AA319" s="218"/>
      <c r="AB319" s="235"/>
      <c r="AC319" s="216"/>
      <c r="AD319" s="235"/>
      <c r="AE319" s="235"/>
      <c r="AF319" s="233"/>
      <c r="AG319" s="216"/>
      <c r="AH319" s="219"/>
      <c r="AJ319" s="29"/>
      <c r="AK319" s="27"/>
      <c r="AL319" s="220"/>
      <c r="AM319" s="28"/>
      <c r="AQ319" s="28"/>
      <c r="BI319" s="232"/>
    </row>
    <row r="320" spans="1:61" ht="15.6">
      <c r="A320" s="216"/>
      <c r="B320" s="287">
        <f>+'Ark1'!C2007</f>
        <v>2024</v>
      </c>
      <c r="C320" s="236">
        <f>+'Ark1'!L2007</f>
        <v>12</v>
      </c>
      <c r="D320" s="236" t="str">
        <f>VLOOKUP(C320,Klasse!$C$11:$D$27,2)</f>
        <v>U+</v>
      </c>
      <c r="E320" s="535">
        <f>+'Ark1'!H2007</f>
        <v>1</v>
      </c>
      <c r="F320" s="535">
        <f>+'Ark1'!J2007</f>
        <v>103</v>
      </c>
      <c r="G320" s="236" t="str">
        <f>VLOOKUP(F320,RNR!$A$1:$B$25,2)</f>
        <v>Rudshøgda</v>
      </c>
      <c r="H320" s="535" t="str">
        <f>+IF(I320=0,"",'Ark1'!Q2007)</f>
        <v/>
      </c>
      <c r="I320" s="538">
        <f>+'Ark1'!R2007</f>
        <v>0</v>
      </c>
      <c r="J320" s="29" t="str">
        <f>+IF(I320=0,"",'Ark1'!AG2007)</f>
        <v/>
      </c>
      <c r="L320" s="29" t="str">
        <f>+IF(I320=0,"",'Ark1'!AH2007)</f>
        <v/>
      </c>
      <c r="M320" s="95"/>
      <c r="N320" s="543">
        <f>+'Ark1'!AI2007</f>
        <v>0</v>
      </c>
      <c r="O320" s="234"/>
      <c r="P320" s="32" t="str">
        <f>+IF(I320=0,"",'Ark1'!U2007)</f>
        <v/>
      </c>
      <c r="Q320" s="32"/>
      <c r="R320" s="264" t="str">
        <f>+IF(N320=0,"",'Ark1'!AJ2007)</f>
        <v/>
      </c>
      <c r="S320" s="95"/>
      <c r="T320" s="264" t="str">
        <f>+IF(N320=0,"",'Ark1'!AK2007)</f>
        <v/>
      </c>
      <c r="U320" s="95"/>
      <c r="V320" s="27" t="str">
        <f>+IF(I320=0,"",'Ark1'!T2007)</f>
        <v/>
      </c>
      <c r="W320" s="95"/>
      <c r="X320" s="34" t="str">
        <f>+IF(I320=0,"",'Ark1'!W2007)</f>
        <v/>
      </c>
      <c r="Y320" s="34" t="str">
        <f>+IF(I320=0,"",'Ark1'!X2007)</f>
        <v/>
      </c>
      <c r="Z320" s="34" t="str">
        <f>+IF(I320=0,"",'Ark1'!Y2007)</f>
        <v/>
      </c>
      <c r="AA320" s="34" t="str">
        <f>+IF(I320=0,"",'Ark1'!Z2007)</f>
        <v/>
      </c>
      <c r="AB320" s="29" t="str">
        <f>+IF(I320=0,"",'Ark1'!AA2007)</f>
        <v/>
      </c>
      <c r="AC320" s="27" t="str">
        <f>+IF(I320=0,"",'Ark1'!AC2007)</f>
        <v/>
      </c>
      <c r="AD320" s="34" t="str">
        <f>+IF(I320=0,"",'Ark1'!AE2007)</f>
        <v/>
      </c>
      <c r="AE320" s="29" t="str">
        <f t="shared" ref="AE320:AE323" si="52">IF(I320=0,"",P320/C320)</f>
        <v/>
      </c>
      <c r="AF320" s="29" t="str">
        <f t="shared" ref="AF320:AF323" si="53">IF(I320=0,"",I320/H320)</f>
        <v/>
      </c>
      <c r="AG320" s="216"/>
      <c r="AJ320" s="29"/>
      <c r="AK320" s="27"/>
      <c r="AN320" s="27"/>
      <c r="AO320" s="27"/>
      <c r="AP320" s="27"/>
      <c r="AR320" s="27"/>
      <c r="AS320" s="241"/>
      <c r="AT320" s="27"/>
      <c r="AU320" s="27"/>
    </row>
    <row r="321" spans="1:47" ht="15.6">
      <c r="A321" s="216"/>
      <c r="B321" s="287">
        <f>+'Ark1'!C2008</f>
        <v>2024</v>
      </c>
      <c r="C321" s="236">
        <f>+'Ark1'!L2008</f>
        <v>12</v>
      </c>
      <c r="D321" s="236" t="str">
        <f>VLOOKUP(C321,Klasse!$C$11:$D$27,2)</f>
        <v>U+</v>
      </c>
      <c r="E321" s="535">
        <f>+'Ark1'!H2008</f>
        <v>2</v>
      </c>
      <c r="F321" s="535">
        <f>+'Ark1'!J2008</f>
        <v>106</v>
      </c>
      <c r="G321" s="236" t="str">
        <f>VLOOKUP(F321,RNR!$A$1:$B$25,2)</f>
        <v>Furuseth</v>
      </c>
      <c r="H321" s="535">
        <f>+IF(I321=0,"",'Ark1'!Q2008)</f>
        <v>7</v>
      </c>
      <c r="I321" s="538">
        <f>+'Ark1'!R2008</f>
        <v>8</v>
      </c>
      <c r="J321" s="29">
        <f>+IF(I321=0,"",'Ark1'!AG2008)</f>
        <v>0.82705467394713761</v>
      </c>
      <c r="L321" s="29">
        <f>+IF(I321=0,"",'Ark1'!AH2008)</f>
        <v>0</v>
      </c>
      <c r="M321" s="95"/>
      <c r="N321" s="543">
        <f>+'Ark1'!AI2008</f>
        <v>8</v>
      </c>
      <c r="O321" s="234"/>
      <c r="P321" s="32">
        <f>+IF(I321=0,"",'Ark1'!U2008)</f>
        <v>48.45</v>
      </c>
      <c r="Q321" s="32"/>
      <c r="R321" s="264">
        <f>+IF(N321=0,"",'Ark1'!AJ2008)</f>
        <v>116.71250000000001</v>
      </c>
      <c r="S321" s="95"/>
      <c r="T321" s="264">
        <f>+IF(N321=0,"",'Ark1'!AK2008)</f>
        <v>30.513822009652685</v>
      </c>
      <c r="U321" s="95"/>
      <c r="V321" s="27">
        <f>+IF(I321=0,"",'Ark1'!T2008)</f>
        <v>10.75</v>
      </c>
      <c r="W321" s="95"/>
      <c r="X321" s="34">
        <f>+IF(I321=0,"",'Ark1'!W2008)</f>
        <v>100</v>
      </c>
      <c r="Y321" s="34">
        <f>+IF(I321=0,"",'Ark1'!X2008)</f>
        <v>100</v>
      </c>
      <c r="Z321" s="34">
        <f>+IF(I321=0,"",'Ark1'!Y2008)</f>
        <v>100</v>
      </c>
      <c r="AA321" s="34">
        <f>+IF(I321=0,"",'Ark1'!Z2008)</f>
        <v>3.1827660925679258</v>
      </c>
      <c r="AB321" s="29">
        <f>+IF(I321=0,"",'Ark1'!AA2008)</f>
        <v>0</v>
      </c>
      <c r="AC321" s="27">
        <f>+IF(I321=0,"",'Ark1'!AC2008)</f>
        <v>0</v>
      </c>
      <c r="AD321" s="34">
        <f>+IF(I321=0,"",'Ark1'!AE2008)</f>
        <v>0</v>
      </c>
      <c r="AE321" s="29">
        <f t="shared" si="52"/>
        <v>4.0375000000000005</v>
      </c>
      <c r="AF321" s="29">
        <f t="shared" si="53"/>
        <v>1.1428571428571428</v>
      </c>
      <c r="AG321" s="216"/>
      <c r="AJ321" s="29"/>
      <c r="AK321" s="27"/>
      <c r="AN321" s="27"/>
      <c r="AO321" s="27"/>
      <c r="AP321" s="27"/>
      <c r="AR321" s="27"/>
      <c r="AS321" s="241"/>
      <c r="AT321" s="27"/>
      <c r="AU321" s="27"/>
    </row>
    <row r="322" spans="1:47" ht="15.6">
      <c r="A322" s="216"/>
      <c r="B322" s="287">
        <f>+'Ark1'!C2009</f>
        <v>2024</v>
      </c>
      <c r="C322" s="236">
        <f>+'Ark1'!L2009</f>
        <v>12</v>
      </c>
      <c r="D322" s="236" t="str">
        <f>VLOOKUP(C322,Klasse!$C$11:$D$27,2)</f>
        <v>U+</v>
      </c>
      <c r="E322" s="535">
        <f>+'Ark1'!H2009</f>
        <v>1</v>
      </c>
      <c r="F322" s="535">
        <f>+'Ark1'!J2009</f>
        <v>110</v>
      </c>
      <c r="G322" s="236" t="str">
        <f>VLOOKUP(F322,RNR!$A$1:$B$25,2)</f>
        <v>Gol</v>
      </c>
      <c r="H322" s="535">
        <f>+IF(I322=0,"",'Ark1'!Q2009)</f>
        <v>13</v>
      </c>
      <c r="I322" s="538">
        <f>+'Ark1'!R2009</f>
        <v>14</v>
      </c>
      <c r="J322" s="29">
        <f>+IF(I322=0,"",'Ark1'!AG2009)</f>
        <v>0.44474394402577022</v>
      </c>
      <c r="L322" s="29">
        <f>+IF(I322=0,"",'Ark1'!AH2009)</f>
        <v>7.1428571428571441</v>
      </c>
      <c r="M322" s="95"/>
      <c r="N322" s="543">
        <f>+'Ark1'!AI2009</f>
        <v>14</v>
      </c>
      <c r="O322" s="234"/>
      <c r="P322" s="32">
        <f>+IF(I322=0,"",'Ark1'!U2009)</f>
        <v>49.121428571428559</v>
      </c>
      <c r="Q322" s="32"/>
      <c r="R322" s="264">
        <f>+IF(N322=0,"",'Ark1'!AJ2009)</f>
        <v>115.8642857142857</v>
      </c>
      <c r="S322" s="95"/>
      <c r="T322" s="264">
        <f>+IF(N322=0,"",'Ark1'!AK2009)</f>
        <v>31.62885202441532</v>
      </c>
      <c r="U322" s="95"/>
      <c r="V322" s="27">
        <f>+IF(I322=0,"",'Ark1'!T2009)</f>
        <v>10.714285714285712</v>
      </c>
      <c r="W322" s="95"/>
      <c r="X322" s="34">
        <f>+IF(I322=0,"",'Ark1'!W2009)</f>
        <v>92.857142857142875</v>
      </c>
      <c r="Y322" s="34">
        <f>+IF(I322=0,"",'Ark1'!X2009)</f>
        <v>100</v>
      </c>
      <c r="Z322" s="34">
        <f>+IF(I322=0,"",'Ark1'!Y2009)</f>
        <v>100</v>
      </c>
      <c r="AA322" s="34">
        <f>+IF(I322=0,"",'Ark1'!Z2009)</f>
        <v>3.7806232614343158</v>
      </c>
      <c r="AB322" s="29">
        <f>+IF(I322=0,"",'Ark1'!AA2009)</f>
        <v>0</v>
      </c>
      <c r="AC322" s="27">
        <f>+IF(I322=0,"",'Ark1'!AC2009)</f>
        <v>0</v>
      </c>
      <c r="AD322" s="34">
        <f>+IF(I322=0,"",'Ark1'!AE2009)</f>
        <v>0</v>
      </c>
      <c r="AE322" s="29">
        <f t="shared" si="52"/>
        <v>4.09345238095238</v>
      </c>
      <c r="AF322" s="29">
        <f t="shared" si="53"/>
        <v>1.0769230769230769</v>
      </c>
      <c r="AG322" s="216"/>
      <c r="AJ322" s="29"/>
      <c r="AK322" s="27"/>
      <c r="AN322" s="27"/>
      <c r="AO322" s="27"/>
      <c r="AP322" s="27"/>
      <c r="AR322" s="27"/>
      <c r="AS322" s="241"/>
      <c r="AT322" s="27"/>
      <c r="AU322" s="27"/>
    </row>
    <row r="323" spans="1:47" ht="15.6">
      <c r="A323" s="216"/>
      <c r="B323" s="287">
        <f>+'Ark1'!C2010</f>
        <v>2024</v>
      </c>
      <c r="C323" s="236">
        <f>+'Ark1'!L2010</f>
        <v>12</v>
      </c>
      <c r="D323" s="236" t="str">
        <f>VLOOKUP(C323,Klasse!$C$11:$D$27,2)</f>
        <v>U+</v>
      </c>
      <c r="E323" s="535">
        <f>+'Ark1'!H2010</f>
        <v>1</v>
      </c>
      <c r="F323" s="535">
        <f>+'Ark1'!J2010</f>
        <v>111</v>
      </c>
      <c r="G323" s="236" t="str">
        <f>VLOOKUP(F323,RNR!$A$1:$B$25,2)</f>
        <v>Forus</v>
      </c>
      <c r="H323" s="535">
        <f>+IF(I323=0,"",'Ark1'!Q2010)</f>
        <v>20</v>
      </c>
      <c r="I323" s="538">
        <f>+'Ark1'!R2010</f>
        <v>20</v>
      </c>
      <c r="J323" s="29">
        <f>+IF(I323=0,"",'Ark1'!AG2010)</f>
        <v>0.83197677015076477</v>
      </c>
      <c r="L323" s="29">
        <f>+IF(I323=0,"",'Ark1'!AH2010)</f>
        <v>0</v>
      </c>
      <c r="M323" s="95"/>
      <c r="N323" s="543">
        <f>+'Ark1'!AI2010</f>
        <v>20</v>
      </c>
      <c r="O323" s="234"/>
      <c r="P323" s="32">
        <f>+IF(I323=0,"",'Ark1'!U2010)</f>
        <v>47.505000000000003</v>
      </c>
      <c r="Q323" s="32"/>
      <c r="R323" s="264">
        <f>+IF(N323=0,"",'Ark1'!AJ2010)</f>
        <v>115.29</v>
      </c>
      <c r="S323" s="95"/>
      <c r="T323" s="264">
        <f>+IF(N323=0,"",'Ark1'!AK2010)</f>
        <v>30.947793424105175</v>
      </c>
      <c r="U323" s="95"/>
      <c r="V323" s="27">
        <f>+IF(I323=0,"",'Ark1'!T2010)</f>
        <v>11.05</v>
      </c>
      <c r="W323" s="95"/>
      <c r="X323" s="34">
        <f>+IF(I323=0,"",'Ark1'!W2010)</f>
        <v>90</v>
      </c>
      <c r="Y323" s="34">
        <f>+IF(I323=0,"",'Ark1'!X2010)</f>
        <v>100</v>
      </c>
      <c r="Z323" s="34">
        <f>+IF(I323=0,"",'Ark1'!Y2010)</f>
        <v>100</v>
      </c>
      <c r="AA323" s="34">
        <f>+IF(I323=0,"",'Ark1'!Z2010)</f>
        <v>6.5572459920305306</v>
      </c>
      <c r="AB323" s="29">
        <f>+IF(I323=0,"",'Ark1'!AA2010)</f>
        <v>0</v>
      </c>
      <c r="AC323" s="27">
        <f>+IF(I323=0,"",'Ark1'!AC2010)</f>
        <v>0</v>
      </c>
      <c r="AD323" s="34">
        <f>+IF(I323=0,"",'Ark1'!AE2010)</f>
        <v>0</v>
      </c>
      <c r="AE323" s="29">
        <f t="shared" si="52"/>
        <v>3.9587500000000002</v>
      </c>
      <c r="AF323" s="29">
        <f t="shared" si="53"/>
        <v>1</v>
      </c>
      <c r="AG323" s="216"/>
      <c r="AJ323" s="29"/>
      <c r="AK323" s="27"/>
      <c r="AN323" s="27"/>
      <c r="AO323" s="27"/>
      <c r="AP323" s="27"/>
      <c r="AR323" s="27"/>
      <c r="AS323" s="241"/>
      <c r="AT323" s="27"/>
      <c r="AU323" s="27"/>
    </row>
    <row r="324" spans="1:47" ht="15.6">
      <c r="A324" s="216"/>
      <c r="B324" s="287">
        <f>+'Ark1'!C2011</f>
        <v>2024</v>
      </c>
      <c r="C324" s="236">
        <f>+'Ark1'!L2011</f>
        <v>12</v>
      </c>
      <c r="D324" s="236" t="str">
        <f>VLOOKUP(C324,Klasse!$C$11:$D$27,2)</f>
        <v>U+</v>
      </c>
      <c r="E324" s="28">
        <f>+'Ark1'!H2011</f>
        <v>1</v>
      </c>
      <c r="F324" s="28">
        <f>+'Ark1'!J2011</f>
        <v>116</v>
      </c>
      <c r="G324" s="236" t="str">
        <f>VLOOKUP(F324,RNR!$A$1:$B$25,2)</f>
        <v>Sandeid</v>
      </c>
      <c r="H324" s="28">
        <f>+IF(I324=0,"",'Ark1'!Q2011)</f>
        <v>16</v>
      </c>
      <c r="I324" s="339">
        <f>+'Ark1'!R2011</f>
        <v>19</v>
      </c>
      <c r="J324" s="29">
        <f>+IF(I324=0,"",'Ark1'!AG2011)</f>
        <v>1.1566371635903578</v>
      </c>
      <c r="L324" s="29">
        <f>+IF(I324=0,"",'Ark1'!AH2011)</f>
        <v>0</v>
      </c>
      <c r="M324" s="95"/>
      <c r="N324" s="543">
        <f>+'Ark1'!AI2011</f>
        <v>17</v>
      </c>
      <c r="O324" s="234"/>
      <c r="P324" s="32">
        <f>+IF(I324=0,"",'Ark1'!U2011)</f>
        <v>47.347368421052643</v>
      </c>
      <c r="Q324" s="32"/>
      <c r="R324" s="264">
        <f>+IF(N324=0,"",'Ark1'!AJ2011)</f>
        <v>115.12352941176469</v>
      </c>
      <c r="S324" s="95"/>
      <c r="T324" s="264">
        <f>+IF(N324=0,"",'Ark1'!AK2011)</f>
        <v>31.020629050857952</v>
      </c>
      <c r="U324" s="95"/>
      <c r="V324" s="27">
        <f>+IF(I324=0,"",'Ark1'!T2011)</f>
        <v>10.631578947368419</v>
      </c>
      <c r="W324" s="95"/>
      <c r="X324" s="34">
        <f>+IF(I324=0,"",'Ark1'!W2011)</f>
        <v>78.947368421052644</v>
      </c>
      <c r="Y324" s="34">
        <f>+IF(I324=0,"",'Ark1'!X2011)</f>
        <v>100</v>
      </c>
      <c r="Z324" s="34">
        <f>+IF(I324=0,"",'Ark1'!Y2011)</f>
        <v>100</v>
      </c>
      <c r="AA324" s="34">
        <f>+IF(I324=0,"",'Ark1'!Z2011)</f>
        <v>8.0268869512049132</v>
      </c>
      <c r="AB324" s="29">
        <f>+IF(I324=0,"",'Ark1'!AA2011)</f>
        <v>0</v>
      </c>
      <c r="AC324" s="27">
        <f>+IF(I324=0,"",'Ark1'!AC2011)</f>
        <v>0</v>
      </c>
      <c r="AD324" s="34">
        <f>+IF(I324=0,"",'Ark1'!AE2011)</f>
        <v>0</v>
      </c>
      <c r="AE324" s="29">
        <f t="shared" ref="AE324:AE344" si="54">IF(I324=0,"",P324/C324)</f>
        <v>3.9456140350877202</v>
      </c>
      <c r="AF324" s="29">
        <f t="shared" ref="AF324" si="55">IF(I324=0,"",I324/H324)</f>
        <v>1.1875</v>
      </c>
      <c r="AG324" s="216"/>
      <c r="AJ324" s="29"/>
      <c r="AK324" s="27"/>
      <c r="AN324" s="27"/>
      <c r="AO324" s="27"/>
      <c r="AP324" s="27"/>
      <c r="AR324" s="27"/>
      <c r="AT324" s="27"/>
      <c r="AU324" s="27"/>
    </row>
    <row r="325" spans="1:47" ht="15.6">
      <c r="A325" s="216"/>
      <c r="B325" s="287">
        <f>+'Ark1'!C2012</f>
        <v>2024</v>
      </c>
      <c r="C325" s="236">
        <f>+'Ark1'!L2012</f>
        <v>12</v>
      </c>
      <c r="D325" s="236" t="str">
        <f>VLOOKUP(C325,Klasse!$C$11:$D$27,2)</f>
        <v>U+</v>
      </c>
      <c r="E325" s="28">
        <f>+'Ark1'!H2012</f>
        <v>2</v>
      </c>
      <c r="F325" s="28">
        <f>+'Ark1'!J2012</f>
        <v>117</v>
      </c>
      <c r="G325" s="236" t="str">
        <f>VLOOKUP(F325,RNR!$A$1:$B$25,2)</f>
        <v>Jæren</v>
      </c>
      <c r="H325" s="28">
        <f>+IF(I325=0,"",'Ark1'!Q2012)</f>
        <v>27</v>
      </c>
      <c r="I325" s="339">
        <f>+'Ark1'!R2012</f>
        <v>28</v>
      </c>
      <c r="J325" s="29">
        <f>+IF(I325=0,"",'Ark1'!AG2012)</f>
        <v>2.2846390909662686</v>
      </c>
      <c r="L325" s="29">
        <f>+IF(I325=0,"",'Ark1'!AH2012)</f>
        <v>0</v>
      </c>
      <c r="M325" s="95"/>
      <c r="N325" s="543">
        <f>+'Ark1'!AI2012</f>
        <v>28</v>
      </c>
      <c r="O325" s="234"/>
      <c r="P325" s="32">
        <f>+IF(I325=0,"",'Ark1'!U2012)</f>
        <v>46.703571428571443</v>
      </c>
      <c r="Q325" s="32"/>
      <c r="R325" s="264">
        <f>+IF(N325=0,"",'Ark1'!AJ2012)</f>
        <v>116.19285714285721</v>
      </c>
      <c r="S325" s="95"/>
      <c r="T325" s="264">
        <f>+IF(N325=0,"",'Ark1'!AK2012)</f>
        <v>29.711765838993781</v>
      </c>
      <c r="U325" s="95"/>
      <c r="V325" s="27">
        <f>+IF(I325=0,"",'Ark1'!T2012)</f>
        <v>12.214285714285712</v>
      </c>
      <c r="W325" s="95"/>
      <c r="X325" s="34">
        <f>+IF(I325=0,"",'Ark1'!W2012)</f>
        <v>100</v>
      </c>
      <c r="Y325" s="34">
        <f>+IF(I325=0,"",'Ark1'!X2012)</f>
        <v>100</v>
      </c>
      <c r="Z325" s="34">
        <f>+IF(I325=0,"",'Ark1'!Y2012)</f>
        <v>100</v>
      </c>
      <c r="AA325" s="34">
        <f>+IF(I325=0,"",'Ark1'!Z2012)</f>
        <v>4.4826237647527449</v>
      </c>
      <c r="AB325" s="29">
        <f>+IF(I325=0,"",'Ark1'!AA2012)</f>
        <v>0</v>
      </c>
      <c r="AC325" s="27">
        <f>+IF(I325=0,"",'Ark1'!AC2012)</f>
        <v>0</v>
      </c>
      <c r="AD325" s="34">
        <f>+IF(I325=0,"",'Ark1'!AE2012)</f>
        <v>0</v>
      </c>
      <c r="AE325" s="29">
        <f t="shared" si="54"/>
        <v>3.8919642857142871</v>
      </c>
      <c r="AF325" s="29">
        <f t="shared" ref="AF325:AF344" si="56">IF(I325=0,"",I325/H325)</f>
        <v>1.037037037037037</v>
      </c>
      <c r="AG325" s="216"/>
      <c r="AJ325" s="29"/>
      <c r="AK325" s="27"/>
      <c r="AN325" s="27"/>
      <c r="AO325" s="27"/>
      <c r="AP325" s="27"/>
      <c r="AR325" s="27"/>
      <c r="AT325" s="27"/>
      <c r="AU325" s="27"/>
    </row>
    <row r="326" spans="1:47" ht="15.6">
      <c r="A326" s="216"/>
      <c r="B326" s="287">
        <f>+'Ark1'!C2013</f>
        <v>2024</v>
      </c>
      <c r="C326" s="236">
        <f>+'Ark1'!L2013</f>
        <v>12</v>
      </c>
      <c r="D326" s="236" t="str">
        <f>VLOOKUP(C326,Klasse!$C$11:$D$27,2)</f>
        <v>U+</v>
      </c>
      <c r="E326" s="28">
        <f>+'Ark1'!H2013</f>
        <v>1</v>
      </c>
      <c r="F326" s="28">
        <f>+'Ark1'!J2013</f>
        <v>134</v>
      </c>
      <c r="G326" s="236" t="str">
        <f>VLOOKUP(F326,RNR!$A$1:$B$25,2)</f>
        <v>Førde</v>
      </c>
      <c r="H326" s="28">
        <f>+IF(I326=0,"",'Ark1'!Q2013)</f>
        <v>15</v>
      </c>
      <c r="I326" s="339">
        <f>+'Ark1'!R2013</f>
        <v>16</v>
      </c>
      <c r="J326" s="29">
        <f>+IF(I326=0,"",'Ark1'!AG2013)</f>
        <v>0.59306795708172755</v>
      </c>
      <c r="L326" s="29">
        <f>+IF(I326=0,"",'Ark1'!AH2013)</f>
        <v>0</v>
      </c>
      <c r="M326" s="95"/>
      <c r="N326" s="543">
        <f>+'Ark1'!AI2013</f>
        <v>16</v>
      </c>
      <c r="O326" s="234"/>
      <c r="P326" s="32">
        <f>+IF(I326=0,"",'Ark1'!U2013)</f>
        <v>47.0625</v>
      </c>
      <c r="Q326" s="32"/>
      <c r="R326" s="264">
        <f>+IF(N326=0,"",'Ark1'!AJ2013)</f>
        <v>114.41874999999997</v>
      </c>
      <c r="S326" s="95"/>
      <c r="T326" s="264">
        <f>+IF(N326=0,"",'Ark1'!AK2013)</f>
        <v>31.344496799439757</v>
      </c>
      <c r="U326" s="95"/>
      <c r="V326" s="27">
        <f>+IF(I326=0,"",'Ark1'!T2013)</f>
        <v>10.875</v>
      </c>
      <c r="W326" s="95"/>
      <c r="X326" s="34">
        <f>+IF(I326=0,"",'Ark1'!W2013)</f>
        <v>93.75</v>
      </c>
      <c r="Y326" s="34">
        <f>+IF(I326=0,"",'Ark1'!X2013)</f>
        <v>100</v>
      </c>
      <c r="Z326" s="34">
        <f>+IF(I326=0,"",'Ark1'!Y2013)</f>
        <v>100</v>
      </c>
      <c r="AA326" s="34">
        <f>+IF(I326=0,"",'Ark1'!Z2013)</f>
        <v>4.533882855787124</v>
      </c>
      <c r="AB326" s="29">
        <f>+IF(I326=0,"",'Ark1'!AA2013)</f>
        <v>0</v>
      </c>
      <c r="AC326" s="27">
        <f>+IF(I326=0,"",'Ark1'!AC2013)</f>
        <v>0</v>
      </c>
      <c r="AD326" s="34">
        <f>+IF(I326=0,"",'Ark1'!AE2013)</f>
        <v>0</v>
      </c>
      <c r="AE326" s="29">
        <f t="shared" si="54"/>
        <v>3.921875</v>
      </c>
      <c r="AF326" s="29">
        <f t="shared" si="56"/>
        <v>1.0666666666666667</v>
      </c>
      <c r="AG326" s="216"/>
      <c r="AJ326" s="29"/>
      <c r="AK326" s="27"/>
      <c r="AN326" s="27"/>
      <c r="AO326" s="27"/>
      <c r="AP326" s="27"/>
      <c r="AR326" s="27"/>
      <c r="AT326" s="27"/>
      <c r="AU326" s="27"/>
    </row>
    <row r="327" spans="1:47" ht="15.6">
      <c r="A327" s="216"/>
      <c r="B327" s="287">
        <f>+'Ark1'!C2014</f>
        <v>2024</v>
      </c>
      <c r="C327" s="236">
        <f>+'Ark1'!L2014</f>
        <v>12</v>
      </c>
      <c r="D327" s="236" t="str">
        <f>VLOOKUP(C327,Klasse!$C$11:$D$27,2)</f>
        <v>U+</v>
      </c>
      <c r="E327" s="28">
        <f>+'Ark1'!H2014</f>
        <v>2</v>
      </c>
      <c r="F327" s="28">
        <f>+'Ark1'!J2014</f>
        <v>141</v>
      </c>
      <c r="G327" s="236" t="str">
        <f>VLOOKUP(F327,RNR!$A$1:$B$25,2)</f>
        <v>Ølen</v>
      </c>
      <c r="H327" s="28">
        <f>+IF(I327=0,"",'Ark1'!Q2014)</f>
        <v>19</v>
      </c>
      <c r="I327" s="339">
        <f>+'Ark1'!R2014</f>
        <v>19</v>
      </c>
      <c r="J327" s="29">
        <f>+IF(I327=0,"",'Ark1'!AG2014)</f>
        <v>0.81097231060910302</v>
      </c>
      <c r="L327" s="29">
        <f>+IF(I327=0,"",'Ark1'!AH2014)</f>
        <v>0</v>
      </c>
      <c r="M327" s="95"/>
      <c r="N327" s="543">
        <f>+'Ark1'!AI2014</f>
        <v>19</v>
      </c>
      <c r="O327" s="234"/>
      <c r="P327" s="32">
        <f>+IF(I327=0,"",'Ark1'!U2014)</f>
        <v>48.357894736842098</v>
      </c>
      <c r="Q327" s="32"/>
      <c r="R327" s="264">
        <f>+IF(N327=0,"",'Ark1'!AJ2014)</f>
        <v>116.7578947368421</v>
      </c>
      <c r="S327" s="95"/>
      <c r="T327" s="264">
        <f>+IF(N327=0,"",'Ark1'!AK2014)</f>
        <v>30.238728099809592</v>
      </c>
      <c r="U327" s="95"/>
      <c r="V327" s="27">
        <f>+IF(I327=0,"",'Ark1'!T2014)</f>
        <v>11.473684210526311</v>
      </c>
      <c r="W327" s="95"/>
      <c r="X327" s="34">
        <f>+IF(I327=0,"",'Ark1'!W2014)</f>
        <v>100</v>
      </c>
      <c r="Y327" s="34">
        <f>+IF(I327=0,"",'Ark1'!X2014)</f>
        <v>100</v>
      </c>
      <c r="Z327" s="34">
        <f>+IF(I327=0,"",'Ark1'!Y2014)</f>
        <v>100</v>
      </c>
      <c r="AA327" s="34">
        <f>+IF(I327=0,"",'Ark1'!Z2014)</f>
        <v>6.0583405570097604</v>
      </c>
      <c r="AB327" s="29">
        <f>+IF(I327=0,"",'Ark1'!AA2014)</f>
        <v>0</v>
      </c>
      <c r="AC327" s="27">
        <f>+IF(I327=0,"",'Ark1'!AC2014)</f>
        <v>0</v>
      </c>
      <c r="AD327" s="34">
        <f>+IF(I327=0,"",'Ark1'!AE2014)</f>
        <v>0</v>
      </c>
      <c r="AE327" s="29">
        <f t="shared" si="54"/>
        <v>4.0298245614035082</v>
      </c>
      <c r="AF327" s="29">
        <f t="shared" si="56"/>
        <v>1</v>
      </c>
      <c r="AG327" s="216"/>
      <c r="AJ327" s="29"/>
      <c r="AK327" s="27"/>
      <c r="AN327" s="27"/>
      <c r="AO327" s="27"/>
      <c r="AP327" s="27"/>
      <c r="AR327" s="27"/>
      <c r="AT327" s="27"/>
      <c r="AU327" s="27"/>
    </row>
    <row r="328" spans="1:47" ht="15.6">
      <c r="A328" s="216"/>
      <c r="B328" s="287">
        <f>+'Ark1'!C2015</f>
        <v>2024</v>
      </c>
      <c r="C328" s="236">
        <f>+'Ark1'!L2015</f>
        <v>12</v>
      </c>
      <c r="D328" s="236" t="str">
        <f>VLOOKUP(C328,Klasse!$C$11:$D$27,2)</f>
        <v>U+</v>
      </c>
      <c r="E328" s="28">
        <f>+'Ark1'!H2015</f>
        <v>2</v>
      </c>
      <c r="F328" s="28">
        <f>+'Ark1'!J2015</f>
        <v>143</v>
      </c>
      <c r="G328" s="236" t="str">
        <f>VLOOKUP(F328,RNR!$A$1:$B$25,2)</f>
        <v>Nordfjord</v>
      </c>
      <c r="H328" s="28" t="str">
        <f>+IF(I328=0,"",'Ark1'!Q2015)</f>
        <v/>
      </c>
      <c r="I328" s="339">
        <f>+'Ark1'!R2015</f>
        <v>0</v>
      </c>
      <c r="J328" s="29" t="str">
        <f>+IF(I328=0,"",'Ark1'!AG2015)</f>
        <v/>
      </c>
      <c r="L328" s="29" t="str">
        <f>+IF(I328=0,"",'Ark1'!AH2015)</f>
        <v/>
      </c>
      <c r="M328" s="95"/>
      <c r="N328" s="543">
        <f>+'Ark1'!AI2015</f>
        <v>0</v>
      </c>
      <c r="O328" s="234"/>
      <c r="P328" s="32" t="str">
        <f>+IF(I328=0,"",'Ark1'!U2015)</f>
        <v/>
      </c>
      <c r="Q328" s="32"/>
      <c r="R328" s="264" t="str">
        <f>+IF(N328=0,"",'Ark1'!AJ2015)</f>
        <v/>
      </c>
      <c r="S328" s="95"/>
      <c r="T328" s="264" t="str">
        <f>+IF(N328=0,"",'Ark1'!AK2015)</f>
        <v/>
      </c>
      <c r="U328" s="95"/>
      <c r="V328" s="27" t="str">
        <f>+IF(I328=0,"",'Ark1'!T2015)</f>
        <v/>
      </c>
      <c r="W328" s="95"/>
      <c r="X328" s="34" t="str">
        <f>+IF(I328=0,"",'Ark1'!W2015)</f>
        <v/>
      </c>
      <c r="Y328" s="34" t="str">
        <f>+IF(I328=0,"",'Ark1'!X2015)</f>
        <v/>
      </c>
      <c r="Z328" s="34" t="str">
        <f>+IF(I328=0,"",'Ark1'!Y2015)</f>
        <v/>
      </c>
      <c r="AA328" s="34" t="str">
        <f>+IF(I328=0,"",'Ark1'!Z2015)</f>
        <v/>
      </c>
      <c r="AB328" s="29" t="str">
        <f>+IF(I328=0,"",'Ark1'!AA2015)</f>
        <v/>
      </c>
      <c r="AC328" s="27" t="str">
        <f>+IF(I328=0,"",'Ark1'!AC2015)</f>
        <v/>
      </c>
      <c r="AD328" s="34" t="str">
        <f>+IF(I328=0,"",'Ark1'!AE2015)</f>
        <v/>
      </c>
      <c r="AE328" s="29" t="str">
        <f t="shared" si="54"/>
        <v/>
      </c>
      <c r="AF328" s="29" t="str">
        <f t="shared" si="56"/>
        <v/>
      </c>
      <c r="AG328" s="216"/>
      <c r="AJ328" s="29"/>
      <c r="AK328" s="27"/>
      <c r="AN328" s="27"/>
      <c r="AO328" s="27"/>
      <c r="AP328" s="27"/>
      <c r="AR328" s="27"/>
      <c r="AT328" s="27"/>
      <c r="AU328" s="27"/>
    </row>
    <row r="329" spans="1:47" ht="15.6">
      <c r="A329" s="216"/>
      <c r="B329" s="287">
        <f>+'Ark1'!C2016</f>
        <v>2024</v>
      </c>
      <c r="C329" s="236">
        <f>+'Ark1'!L2016</f>
        <v>12</v>
      </c>
      <c r="D329" s="236" t="str">
        <f>VLOOKUP(C329,Klasse!$C$11:$D$27,2)</f>
        <v>U+</v>
      </c>
      <c r="E329" s="28">
        <f>+'Ark1'!H2016</f>
        <v>2</v>
      </c>
      <c r="F329" s="28">
        <f>+'Ark1'!J2016</f>
        <v>147</v>
      </c>
      <c r="G329" s="236" t="str">
        <f>VLOOKUP(F329,RNR!$A$1:$B$25,2)</f>
        <v>Midt-Norge</v>
      </c>
      <c r="H329" s="28">
        <f>+IF(I329=0,"",'Ark1'!Q2016)</f>
        <v>1</v>
      </c>
      <c r="I329" s="339">
        <f>+'Ark1'!R2016</f>
        <v>1</v>
      </c>
      <c r="J329" s="29">
        <f>+IF(I329=0,"",'Ark1'!AG2016)</f>
        <v>0.33557648098499465</v>
      </c>
      <c r="L329" s="29">
        <f>+IF(I329=0,"",'Ark1'!AH2016)</f>
        <v>0</v>
      </c>
      <c r="M329" s="95"/>
      <c r="N329" s="543">
        <f>+'Ark1'!AI2016</f>
        <v>1</v>
      </c>
      <c r="O329" s="234"/>
      <c r="P329" s="32">
        <f>+IF(I329=0,"",'Ark1'!U2016)</f>
        <v>56.2</v>
      </c>
      <c r="Q329" s="32"/>
      <c r="R329" s="264">
        <f>+IF(N329=0,"",'Ark1'!AJ2016)</f>
        <v>123.5</v>
      </c>
      <c r="S329" s="95"/>
      <c r="T329" s="264">
        <f>+IF(N329=0,"",'Ark1'!AK2016)</f>
        <v>29.835645806024647</v>
      </c>
      <c r="U329" s="95"/>
      <c r="V329" s="27">
        <f>+IF(I329=0,"",'Ark1'!T2016)</f>
        <v>12</v>
      </c>
      <c r="W329" s="95"/>
      <c r="X329" s="34">
        <f>+IF(I329=0,"",'Ark1'!W2016)</f>
        <v>100</v>
      </c>
      <c r="Y329" s="34">
        <f>+IF(I329=0,"",'Ark1'!X2016)</f>
        <v>100</v>
      </c>
      <c r="Z329" s="34">
        <f>+IF(I329=0,"",'Ark1'!Y2016)</f>
        <v>100</v>
      </c>
      <c r="AA329" s="34">
        <f>+IF(I329=0,"",'Ark1'!Z2016)</f>
        <v>0</v>
      </c>
      <c r="AB329" s="29">
        <f>+IF(I329=0,"",'Ark1'!AA2016)</f>
        <v>0</v>
      </c>
      <c r="AC329" s="27">
        <f>+IF(I329=0,"",'Ark1'!AC2016)</f>
        <v>0</v>
      </c>
      <c r="AD329" s="34">
        <f>+IF(I329=0,"",'Ark1'!AE2016)</f>
        <v>0</v>
      </c>
      <c r="AE329" s="29">
        <f t="shared" si="54"/>
        <v>4.6833333333333336</v>
      </c>
      <c r="AF329" s="29">
        <f t="shared" si="56"/>
        <v>1</v>
      </c>
      <c r="AG329" s="216"/>
      <c r="AJ329" s="29"/>
      <c r="AK329" s="27"/>
      <c r="AN329" s="27"/>
      <c r="AO329" s="27"/>
      <c r="AP329" s="27"/>
      <c r="AR329" s="27"/>
      <c r="AT329" s="27"/>
      <c r="AU329" s="27"/>
    </row>
    <row r="330" spans="1:47" ht="15.6">
      <c r="A330" s="216"/>
      <c r="B330" s="287">
        <f>+'Ark1'!C2017</f>
        <v>2024</v>
      </c>
      <c r="C330" s="236">
        <f>+'Ark1'!L2017</f>
        <v>12</v>
      </c>
      <c r="D330" s="236" t="str">
        <f>VLOOKUP(C330,Klasse!$C$11:$D$27,2)</f>
        <v>U+</v>
      </c>
      <c r="E330" s="28">
        <f>+'Ark1'!H2017</f>
        <v>1</v>
      </c>
      <c r="F330" s="28">
        <f>+'Ark1'!J2017</f>
        <v>155</v>
      </c>
      <c r="G330" s="236" t="str">
        <f>VLOOKUP(F330,RNR!$A$1:$B$25,2)</f>
        <v>Målselv</v>
      </c>
      <c r="H330" s="28">
        <f>+IF(I330=0,"",'Ark1'!Q2017)</f>
        <v>8</v>
      </c>
      <c r="I330" s="339">
        <f>+'Ark1'!R2017</f>
        <v>10</v>
      </c>
      <c r="J330" s="29">
        <f>+IF(I330=0,"",'Ark1'!AG2017)</f>
        <v>0.78451148778107493</v>
      </c>
      <c r="L330" s="29">
        <f>+IF(I330=0,"",'Ark1'!AH2017)</f>
        <v>0</v>
      </c>
      <c r="M330" s="95"/>
      <c r="N330" s="543">
        <f>+'Ark1'!AI2017</f>
        <v>10</v>
      </c>
      <c r="O330" s="234"/>
      <c r="P330" s="32">
        <f>+IF(I330=0,"",'Ark1'!U2017)</f>
        <v>48.07</v>
      </c>
      <c r="Q330" s="32"/>
      <c r="R330" s="264">
        <f>+IF(N330=0,"",'Ark1'!AJ2017)</f>
        <v>117.31999999999998</v>
      </c>
      <c r="S330" s="95"/>
      <c r="T330" s="264">
        <f>+IF(N330=0,"",'Ark1'!AK2017)</f>
        <v>29.76344948768449</v>
      </c>
      <c r="U330" s="95"/>
      <c r="V330" s="27">
        <f>+IF(I330=0,"",'Ark1'!T2017)</f>
        <v>11</v>
      </c>
      <c r="W330" s="95"/>
      <c r="X330" s="34">
        <f>+IF(I330=0,"",'Ark1'!W2017)</f>
        <v>90</v>
      </c>
      <c r="Y330" s="34">
        <f>+IF(I330=0,"",'Ark1'!X2017)</f>
        <v>100</v>
      </c>
      <c r="Z330" s="34">
        <f>+IF(I330=0,"",'Ark1'!Y2017)</f>
        <v>100</v>
      </c>
      <c r="AA330" s="34">
        <f>+IF(I330=0,"",'Ark1'!Z2017)</f>
        <v>5.9358318709343214</v>
      </c>
      <c r="AB330" s="29">
        <f>+IF(I330=0,"",'Ark1'!AA2017)</f>
        <v>0</v>
      </c>
      <c r="AC330" s="27">
        <f>+IF(I330=0,"",'Ark1'!AC2017)</f>
        <v>0</v>
      </c>
      <c r="AD330" s="34">
        <f>+IF(I330=0,"",'Ark1'!AE2017)</f>
        <v>0</v>
      </c>
      <c r="AE330" s="29">
        <f t="shared" si="54"/>
        <v>4.0058333333333334</v>
      </c>
      <c r="AF330" s="29">
        <f t="shared" si="56"/>
        <v>1.25</v>
      </c>
      <c r="AG330" s="216"/>
      <c r="AJ330" s="29"/>
      <c r="AK330" s="27"/>
      <c r="AN330" s="27"/>
      <c r="AO330" s="27"/>
      <c r="AP330" s="27"/>
      <c r="AR330" s="27"/>
      <c r="AT330" s="27"/>
      <c r="AU330" s="27"/>
    </row>
    <row r="331" spans="1:47" ht="15.6">
      <c r="A331" s="216"/>
      <c r="B331" s="287">
        <f>+'Ark1'!C2018</f>
        <v>2024</v>
      </c>
      <c r="C331" s="236">
        <f>+'Ark1'!L2018</f>
        <v>12</v>
      </c>
      <c r="D331" s="236" t="str">
        <f>VLOOKUP(C331,Klasse!$C$11:$D$27,2)</f>
        <v>U+</v>
      </c>
      <c r="E331" s="28">
        <f>+'Ark1'!H2018</f>
        <v>2</v>
      </c>
      <c r="F331" s="28">
        <f>+'Ark1'!J2018</f>
        <v>160</v>
      </c>
      <c r="G331" s="236" t="str">
        <f>VLOOKUP(F331,RNR!$A$1:$B$25,2)</f>
        <v>Oslo</v>
      </c>
      <c r="H331" s="28">
        <f>+IF(I331=0,"",'Ark1'!Q2018)</f>
        <v>6</v>
      </c>
      <c r="I331" s="339">
        <f>+'Ark1'!R2018</f>
        <v>6</v>
      </c>
      <c r="J331" s="29">
        <f>+IF(I331=0,"",'Ark1'!AG2018)</f>
        <v>0.73401681391051954</v>
      </c>
      <c r="L331" s="29">
        <f>+IF(I331=0,"",'Ark1'!AH2018)</f>
        <v>16.666666666666671</v>
      </c>
      <c r="M331" s="95"/>
      <c r="N331" s="543">
        <f>+'Ark1'!AI2018</f>
        <v>6</v>
      </c>
      <c r="O331" s="234"/>
      <c r="P331" s="32">
        <f>+IF(I331=0,"",'Ark1'!U2018)</f>
        <v>50.916666666666657</v>
      </c>
      <c r="Q331" s="32"/>
      <c r="R331" s="264">
        <f>+IF(N331=0,"",'Ark1'!AJ2018)</f>
        <v>117.7</v>
      </c>
      <c r="S331" s="95"/>
      <c r="T331" s="264">
        <f>+IF(N331=0,"",'Ark1'!AK2018)</f>
        <v>31.169719821156743</v>
      </c>
      <c r="U331" s="95"/>
      <c r="V331" s="27">
        <f>+IF(I331=0,"",'Ark1'!T2018)</f>
        <v>11.333333333333336</v>
      </c>
      <c r="W331" s="95"/>
      <c r="X331" s="34">
        <f>+IF(I331=0,"",'Ark1'!W2018)</f>
        <v>100</v>
      </c>
      <c r="Y331" s="34">
        <f>+IF(I331=0,"",'Ark1'!X2018)</f>
        <v>100</v>
      </c>
      <c r="Z331" s="34">
        <f>+IF(I331=0,"",'Ark1'!Y2018)</f>
        <v>100</v>
      </c>
      <c r="AA331" s="34">
        <f>+IF(I331=0,"",'Ark1'!Z2018)</f>
        <v>6.0658653316919695</v>
      </c>
      <c r="AB331" s="29">
        <f>+IF(I331=0,"",'Ark1'!AA2018)</f>
        <v>0</v>
      </c>
      <c r="AC331" s="27">
        <f>+IF(I331=0,"",'Ark1'!AC2018)</f>
        <v>0</v>
      </c>
      <c r="AD331" s="34">
        <f>+IF(I331=0,"",'Ark1'!AE2018)</f>
        <v>0</v>
      </c>
      <c r="AE331" s="29">
        <f t="shared" si="54"/>
        <v>4.2430555555555545</v>
      </c>
      <c r="AF331" s="29">
        <f t="shared" si="56"/>
        <v>1</v>
      </c>
      <c r="AG331" s="216"/>
      <c r="AJ331" s="29"/>
      <c r="AK331" s="27"/>
      <c r="AN331" s="27"/>
      <c r="AO331" s="27"/>
      <c r="AP331" s="27"/>
      <c r="AR331" s="27"/>
      <c r="AT331" s="27"/>
      <c r="AU331" s="27"/>
    </row>
    <row r="332" spans="1:47" ht="15.6">
      <c r="A332" s="216"/>
      <c r="B332" s="287">
        <f>+'Ark1'!C2019</f>
        <v>2024</v>
      </c>
      <c r="C332" s="236">
        <f>+'Ark1'!L2019</f>
        <v>12</v>
      </c>
      <c r="D332" s="236" t="str">
        <f>VLOOKUP(C332,Klasse!$C$11:$D$27,2)</f>
        <v>U+</v>
      </c>
      <c r="E332" s="28">
        <f>+'Ark1'!H2019</f>
        <v>1</v>
      </c>
      <c r="F332" s="28">
        <f>+'Ark1'!J2019</f>
        <v>171</v>
      </c>
      <c r="G332" s="236" t="str">
        <f>VLOOKUP(F332,RNR!$A$1:$B$25,2)</f>
        <v>Prima</v>
      </c>
      <c r="H332" s="28">
        <f>+IF(I332=0,"",'Ark1'!Q2019)</f>
        <v>2</v>
      </c>
      <c r="I332" s="339">
        <f>+'Ark1'!R2019</f>
        <v>3</v>
      </c>
      <c r="J332" s="29">
        <f>+IF(I332=0,"",'Ark1'!AG2019)</f>
        <v>0.66331589564741711</v>
      </c>
      <c r="L332" s="29">
        <f>+IF(I332=0,"",'Ark1'!AH2019)</f>
        <v>0</v>
      </c>
      <c r="M332" s="95"/>
      <c r="N332" s="543">
        <f>+'Ark1'!AI2019</f>
        <v>3</v>
      </c>
      <c r="O332" s="234"/>
      <c r="P332" s="32">
        <f>+IF(I332=0,"",'Ark1'!U2019)</f>
        <v>45.26666666666668</v>
      </c>
      <c r="Q332" s="32"/>
      <c r="R332" s="264">
        <f>+IF(N332=0,"",'Ark1'!AJ2019)</f>
        <v>111.59999999999998</v>
      </c>
      <c r="S332" s="95"/>
      <c r="T332" s="264">
        <f>+IF(N332=0,"",'Ark1'!AK2019)</f>
        <v>32.560563238455174</v>
      </c>
      <c r="U332" s="95"/>
      <c r="V332" s="27">
        <f>+IF(I332=0,"",'Ark1'!T2019)</f>
        <v>11.666666666666664</v>
      </c>
      <c r="W332" s="95"/>
      <c r="X332" s="34">
        <f>+IF(I332=0,"",'Ark1'!W2019)</f>
        <v>100</v>
      </c>
      <c r="Y332" s="34">
        <f>+IF(I332=0,"",'Ark1'!X2019)</f>
        <v>100</v>
      </c>
      <c r="Z332" s="34">
        <f>+IF(I332=0,"",'Ark1'!Y2019)</f>
        <v>100</v>
      </c>
      <c r="AA332" s="34">
        <f>+IF(I332=0,"",'Ark1'!Z2019)</f>
        <v>1.5084944665312185</v>
      </c>
      <c r="AB332" s="29">
        <f>+IF(I332=0,"",'Ark1'!AA2019)</f>
        <v>0</v>
      </c>
      <c r="AC332" s="27">
        <f>+IF(I332=0,"",'Ark1'!AC2019)</f>
        <v>0</v>
      </c>
      <c r="AD332" s="34">
        <f>+IF(I332=0,"",'Ark1'!AE2019)</f>
        <v>0</v>
      </c>
      <c r="AE332" s="29">
        <f t="shared" si="54"/>
        <v>3.7722222222222235</v>
      </c>
      <c r="AF332" s="29">
        <f t="shared" si="56"/>
        <v>1.5</v>
      </c>
      <c r="AG332" s="216"/>
      <c r="AJ332" s="29"/>
      <c r="AK332" s="27"/>
      <c r="AN332" s="27"/>
      <c r="AO332" s="27"/>
      <c r="AP332" s="27"/>
      <c r="AR332" s="27"/>
      <c r="AT332" s="27"/>
      <c r="AU332" s="27"/>
    </row>
    <row r="333" spans="1:47" ht="15.6">
      <c r="A333" s="216"/>
      <c r="B333" s="287">
        <f>+'Ark1'!C2020</f>
        <v>2024</v>
      </c>
      <c r="C333" s="236">
        <f>+'Ark1'!L2020</f>
        <v>12</v>
      </c>
      <c r="D333" s="236" t="str">
        <f>VLOOKUP(C333,Klasse!$C$11:$D$27,2)</f>
        <v>U+</v>
      </c>
      <c r="E333" s="28">
        <f>+'Ark1'!H2020</f>
        <v>2</v>
      </c>
      <c r="F333" s="28">
        <f>+'Ark1'!J2020</f>
        <v>175</v>
      </c>
      <c r="G333" s="236" t="str">
        <f>VLOOKUP(F333,RNR!$A$1:$B$25,2)</f>
        <v>Ole Ringdal</v>
      </c>
      <c r="H333" s="28">
        <f>+IF(I333=0,"",'Ark1'!Q2020)</f>
        <v>2</v>
      </c>
      <c r="I333" s="339">
        <f>+'Ark1'!R2020</f>
        <v>2</v>
      </c>
      <c r="J333" s="29">
        <f>+IF(I333=0,"",'Ark1'!AG2020)</f>
        <v>0.43684352795798576</v>
      </c>
      <c r="L333" s="29">
        <f>+IF(I333=0,"",'Ark1'!AH2020)</f>
        <v>0</v>
      </c>
      <c r="M333" s="95"/>
      <c r="N333" s="543">
        <f>+'Ark1'!AI2020</f>
        <v>2</v>
      </c>
      <c r="O333" s="234"/>
      <c r="P333" s="32">
        <f>+IF(I333=0,"",'Ark1'!U2020)</f>
        <v>45.25</v>
      </c>
      <c r="Q333" s="32"/>
      <c r="R333" s="264">
        <f>+IF(N333=0,"",'Ark1'!AJ2020)</f>
        <v>113.95</v>
      </c>
      <c r="S333" s="95"/>
      <c r="T333" s="264">
        <f>+IF(N333=0,"",'Ark1'!AK2020)</f>
        <v>30.584103626164826</v>
      </c>
      <c r="U333" s="95"/>
      <c r="V333" s="27">
        <f>+IF(I333=0,"",'Ark1'!T2020)</f>
        <v>11</v>
      </c>
      <c r="W333" s="95"/>
      <c r="X333" s="34">
        <f>+IF(I333=0,"",'Ark1'!W2020)</f>
        <v>100</v>
      </c>
      <c r="Y333" s="34">
        <f>+IF(I333=0,"",'Ark1'!X2020)</f>
        <v>100</v>
      </c>
      <c r="Z333" s="34">
        <f>+IF(I333=0,"",'Ark1'!Y2020)</f>
        <v>100</v>
      </c>
      <c r="AA333" s="34">
        <f>+IF(I333=0,"",'Ark1'!Z2020)</f>
        <v>5.0000000005093186E-2</v>
      </c>
      <c r="AB333" s="29">
        <f>+IF(I333=0,"",'Ark1'!AA2020)</f>
        <v>0</v>
      </c>
      <c r="AC333" s="27">
        <f>+IF(I333=0,"",'Ark1'!AC2020)</f>
        <v>0</v>
      </c>
      <c r="AD333" s="34">
        <f>+IF(I333=0,"",'Ark1'!AE2020)</f>
        <v>0</v>
      </c>
      <c r="AE333" s="29">
        <f t="shared" si="54"/>
        <v>3.7708333333333335</v>
      </c>
      <c r="AF333" s="29">
        <f t="shared" si="56"/>
        <v>1</v>
      </c>
      <c r="AG333" s="216"/>
      <c r="AJ333" s="29"/>
      <c r="AK333" s="27"/>
      <c r="AN333" s="27"/>
      <c r="AO333" s="27"/>
      <c r="AP333" s="27"/>
      <c r="AR333" s="27"/>
      <c r="AT333" s="27"/>
      <c r="AU333" s="27"/>
    </row>
    <row r="334" spans="1:47" ht="15.6">
      <c r="A334" s="216"/>
      <c r="B334" s="287">
        <f>+'Ark1'!C2021</f>
        <v>2024</v>
      </c>
      <c r="C334" s="236">
        <f>+'Ark1'!L2021</f>
        <v>12</v>
      </c>
      <c r="D334" s="236" t="str">
        <f>VLOOKUP(C334,Klasse!$C$11:$D$27,2)</f>
        <v>U+</v>
      </c>
      <c r="E334" s="28">
        <f>+'Ark1'!H2021</f>
        <v>2</v>
      </c>
      <c r="F334" s="28">
        <f>+'Ark1'!J2021</f>
        <v>177</v>
      </c>
      <c r="G334" s="236" t="str">
        <f>VLOOKUP(F334,RNR!$A$1:$B$25,2)</f>
        <v>Slakthuset</v>
      </c>
      <c r="H334" s="28">
        <f>+IF(I334=0,"",'Ark1'!Q2021)</f>
        <v>1</v>
      </c>
      <c r="I334" s="339">
        <f>+'Ark1'!R2021</f>
        <v>1</v>
      </c>
      <c r="J334" s="29">
        <f>+IF(I334=0,"",'Ark1'!AG2021)</f>
        <v>0.1602586147602999</v>
      </c>
      <c r="L334" s="29">
        <f>+IF(I334=0,"",'Ark1'!AH2021)</f>
        <v>0</v>
      </c>
      <c r="M334" s="95"/>
      <c r="N334" s="543">
        <f>+'Ark1'!AI2021</f>
        <v>1</v>
      </c>
      <c r="O334" s="234"/>
      <c r="P334" s="32">
        <f>+IF(I334=0,"",'Ark1'!U2021)</f>
        <v>46.6</v>
      </c>
      <c r="Q334" s="32"/>
      <c r="R334" s="264">
        <f>+IF(N334=0,"",'Ark1'!AJ2021)</f>
        <v>115.5</v>
      </c>
      <c r="S334" s="95"/>
      <c r="T334" s="264">
        <f>+IF(N334=0,"",'Ark1'!AK2021)</f>
        <v>30.244051158201945</v>
      </c>
      <c r="U334" s="95"/>
      <c r="V334" s="27">
        <f>+IF(I334=0,"",'Ark1'!T2021)</f>
        <v>11</v>
      </c>
      <c r="W334" s="95"/>
      <c r="X334" s="34">
        <f>+IF(I334=0,"",'Ark1'!W2021)</f>
        <v>100</v>
      </c>
      <c r="Y334" s="34">
        <f>+IF(I334=0,"",'Ark1'!X2021)</f>
        <v>100</v>
      </c>
      <c r="Z334" s="34">
        <f>+IF(I334=0,"",'Ark1'!Y2021)</f>
        <v>100</v>
      </c>
      <c r="AA334" s="34">
        <f>+IF(I334=0,"",'Ark1'!Z2021)</f>
        <v>0</v>
      </c>
      <c r="AB334" s="29">
        <f>+IF(I334=0,"",'Ark1'!AA2021)</f>
        <v>0</v>
      </c>
      <c r="AC334" s="27">
        <f>+IF(I334=0,"",'Ark1'!AC2021)</f>
        <v>0</v>
      </c>
      <c r="AD334" s="34">
        <f>+IF(I334=0,"",'Ark1'!AE2021)</f>
        <v>0</v>
      </c>
      <c r="AE334" s="29">
        <f t="shared" si="54"/>
        <v>3.8833333333333333</v>
      </c>
      <c r="AF334" s="29">
        <f t="shared" si="56"/>
        <v>1</v>
      </c>
      <c r="AG334" s="216"/>
      <c r="AJ334" s="29"/>
      <c r="AK334" s="27"/>
      <c r="AN334" s="27"/>
      <c r="AO334" s="27"/>
      <c r="AP334" s="27"/>
      <c r="AR334" s="27"/>
      <c r="AT334" s="27"/>
      <c r="AU334" s="27"/>
    </row>
    <row r="335" spans="1:47" ht="15.6">
      <c r="A335" s="216"/>
      <c r="B335" s="287">
        <f>+'Ark1'!C2022</f>
        <v>2024</v>
      </c>
      <c r="C335" s="236">
        <f>+'Ark1'!L2022</f>
        <v>12</v>
      </c>
      <c r="D335" s="236" t="str">
        <f>VLOOKUP(C335,Klasse!$C$11:$D$27,2)</f>
        <v>U+</v>
      </c>
      <c r="E335" s="28">
        <f>+'Ark1'!H2022</f>
        <v>2</v>
      </c>
      <c r="F335" s="28">
        <f>+'Ark1'!J2022</f>
        <v>178</v>
      </c>
      <c r="G335" s="236" t="str">
        <f>VLOOKUP(F335,RNR!$A$1:$B$25,2)</f>
        <v>Røros</v>
      </c>
      <c r="H335" s="28">
        <f>+IF(I335=0,"",'Ark1'!Q2022)</f>
        <v>4</v>
      </c>
      <c r="I335" s="339">
        <f>+'Ark1'!R2022</f>
        <v>4</v>
      </c>
      <c r="J335" s="29">
        <f>+IF(I335=0,"",'Ark1'!AG2022)</f>
        <v>1.1378716096529939</v>
      </c>
      <c r="L335" s="29">
        <f>+IF(I335=0,"",'Ark1'!AH2022)</f>
        <v>25</v>
      </c>
      <c r="M335" s="95"/>
      <c r="N335" s="543">
        <f>+'Ark1'!AI2022</f>
        <v>4</v>
      </c>
      <c r="O335" s="234"/>
      <c r="P335" s="32">
        <f>+IF(I335=0,"",'Ark1'!U2022)</f>
        <v>47.375</v>
      </c>
      <c r="Q335" s="32"/>
      <c r="R335" s="264">
        <f>+IF(N335=0,"",'Ark1'!AJ2022)</f>
        <v>117.925</v>
      </c>
      <c r="S335" s="95"/>
      <c r="T335" s="264">
        <f>+IF(N335=0,"",'Ark1'!AK2022)</f>
        <v>28.781872045712277</v>
      </c>
      <c r="U335" s="95"/>
      <c r="V335" s="27">
        <f>+IF(I335=0,"",'Ark1'!T2022)</f>
        <v>11.75</v>
      </c>
      <c r="W335" s="95"/>
      <c r="X335" s="34">
        <f>+IF(I335=0,"",'Ark1'!W2022)</f>
        <v>100</v>
      </c>
      <c r="Y335" s="34">
        <f>+IF(I335=0,"",'Ark1'!X2022)</f>
        <v>100</v>
      </c>
      <c r="Z335" s="34">
        <f>+IF(I335=0,"",'Ark1'!Y2022)</f>
        <v>100</v>
      </c>
      <c r="AA335" s="34">
        <f>+IF(I335=0,"",'Ark1'!Z2022)</f>
        <v>5.052907578810454</v>
      </c>
      <c r="AB335" s="29">
        <f>+IF(I335=0,"",'Ark1'!AA2022)</f>
        <v>0</v>
      </c>
      <c r="AC335" s="27">
        <f>+IF(I335=0,"",'Ark1'!AC2022)</f>
        <v>0</v>
      </c>
      <c r="AD335" s="34">
        <f>+IF(I335=0,"",'Ark1'!AE2022)</f>
        <v>0</v>
      </c>
      <c r="AE335" s="29">
        <f t="shared" si="54"/>
        <v>3.9479166666666665</v>
      </c>
      <c r="AF335" s="29">
        <f t="shared" si="56"/>
        <v>1</v>
      </c>
      <c r="AG335" s="216"/>
      <c r="AJ335" s="29"/>
      <c r="AK335" s="27"/>
      <c r="AN335" s="27"/>
      <c r="AO335" s="27"/>
      <c r="AP335" s="27"/>
      <c r="AR335" s="27"/>
      <c r="AT335" s="27"/>
      <c r="AU335" s="27"/>
    </row>
    <row r="336" spans="1:47" ht="15.6">
      <c r="A336" s="216"/>
      <c r="B336" s="287">
        <f>+'Ark1'!C2023</f>
        <v>2024</v>
      </c>
      <c r="C336" s="236">
        <f>+'Ark1'!L2023</f>
        <v>12</v>
      </c>
      <c r="D336" s="236" t="str">
        <f>VLOOKUP(C336,Klasse!$C$11:$D$27,2)</f>
        <v>U+</v>
      </c>
      <c r="E336" s="28">
        <f>+'Ark1'!H2023</f>
        <v>2</v>
      </c>
      <c r="F336" s="28">
        <f>+'Ark1'!J2023</f>
        <v>181</v>
      </c>
      <c r="G336" s="236" t="str">
        <f>VLOOKUP(F336,RNR!$A$1:$B$25,2)</f>
        <v>Horns</v>
      </c>
      <c r="H336" s="28">
        <f>+IF(I336=0,"",'Ark1'!Q2023)</f>
        <v>2</v>
      </c>
      <c r="I336" s="339">
        <f>+'Ark1'!R2023</f>
        <v>2</v>
      </c>
      <c r="J336" s="29">
        <f>+IF(I336=0,"",'Ark1'!AG2023)</f>
        <v>0.35583424621312282</v>
      </c>
      <c r="L336" s="29">
        <f>+IF(I336=0,"",'Ark1'!AH2023)</f>
        <v>0</v>
      </c>
      <c r="M336" s="95"/>
      <c r="N336" s="543">
        <f>+'Ark1'!AI2023</f>
        <v>2</v>
      </c>
      <c r="O336" s="234"/>
      <c r="P336" s="32">
        <f>+IF(I336=0,"",'Ark1'!U2023)</f>
        <v>47.1</v>
      </c>
      <c r="Q336" s="32"/>
      <c r="R336" s="264">
        <f>+IF(N336=0,"",'Ark1'!AJ2023)</f>
        <v>115.85</v>
      </c>
      <c r="S336" s="95"/>
      <c r="T336" s="264">
        <f>+IF(N336=0,"",'Ark1'!AK2023)</f>
        <v>30.203757294671998</v>
      </c>
      <c r="U336" s="95"/>
      <c r="V336" s="27">
        <f>+IF(I336=0,"",'Ark1'!T2023)</f>
        <v>10.5</v>
      </c>
      <c r="W336" s="95"/>
      <c r="X336" s="34">
        <f>+IF(I336=0,"",'Ark1'!W2023)</f>
        <v>100</v>
      </c>
      <c r="Y336" s="34">
        <f>+IF(I336=0,"",'Ark1'!X2023)</f>
        <v>100</v>
      </c>
      <c r="Z336" s="34">
        <f>+IF(I336=0,"",'Ark1'!Y2023)</f>
        <v>100</v>
      </c>
      <c r="AA336" s="34">
        <f>+IF(I336=0,"",'Ark1'!Z2023)</f>
        <v>6.5999999999999952</v>
      </c>
      <c r="AB336" s="29">
        <f>+IF(I336=0,"",'Ark1'!AA2023)</f>
        <v>0</v>
      </c>
      <c r="AC336" s="27">
        <f>+IF(I336=0,"",'Ark1'!AC2023)</f>
        <v>0</v>
      </c>
      <c r="AD336" s="34">
        <f>+IF(I336=0,"",'Ark1'!AE2023)</f>
        <v>0</v>
      </c>
      <c r="AE336" s="29">
        <f t="shared" si="54"/>
        <v>3.9250000000000003</v>
      </c>
      <c r="AF336" s="29">
        <f t="shared" si="56"/>
        <v>1</v>
      </c>
      <c r="AG336" s="216"/>
      <c r="AJ336" s="29"/>
      <c r="AK336" s="27"/>
      <c r="AN336" s="27"/>
      <c r="AO336" s="27"/>
      <c r="AP336" s="27"/>
      <c r="AR336" s="27"/>
      <c r="AT336" s="27"/>
      <c r="AU336" s="27"/>
    </row>
    <row r="337" spans="1:61" ht="15.6">
      <c r="A337" s="216"/>
      <c r="B337" s="287">
        <f>+'Ark1'!C2024</f>
        <v>2024</v>
      </c>
      <c r="C337" s="236">
        <f>+'Ark1'!L2024</f>
        <v>12</v>
      </c>
      <c r="D337" s="236" t="str">
        <f>VLOOKUP(C337,Klasse!$C$11:$D$27,2)</f>
        <v>U+</v>
      </c>
      <c r="E337" s="28">
        <f>+'Ark1'!H2024</f>
        <v>1</v>
      </c>
      <c r="F337" s="28">
        <f>+'Ark1'!J2024</f>
        <v>262</v>
      </c>
      <c r="G337" s="236" t="str">
        <f>VLOOKUP(F337,RNR!$A$1:$B$25,2)</f>
        <v>Strilalam</v>
      </c>
      <c r="H337" s="28" t="str">
        <f>+IF(I337=0,"",'Ark1'!Q2024)</f>
        <v/>
      </c>
      <c r="I337" s="339">
        <f>+'Ark1'!R2024</f>
        <v>0</v>
      </c>
      <c r="J337" s="29" t="str">
        <f>+IF(I337=0,"",'Ark1'!AG2024)</f>
        <v/>
      </c>
      <c r="L337" s="29" t="str">
        <f>+IF(I337=0,"",'Ark1'!AH2024)</f>
        <v/>
      </c>
      <c r="M337" s="95"/>
      <c r="N337" s="543">
        <f>+'Ark1'!AI2024</f>
        <v>0</v>
      </c>
      <c r="O337" s="234"/>
      <c r="P337" s="32" t="str">
        <f>+IF(I337=0,"",'Ark1'!U2024)</f>
        <v/>
      </c>
      <c r="Q337" s="32"/>
      <c r="R337" s="264" t="str">
        <f>+IF(N337=0,"",'Ark1'!AJ2024)</f>
        <v/>
      </c>
      <c r="S337" s="95"/>
      <c r="T337" s="264" t="str">
        <f>+IF(N337=0,"",'Ark1'!AK2024)</f>
        <v/>
      </c>
      <c r="U337" s="95"/>
      <c r="V337" s="27" t="str">
        <f>+IF(I337=0,"",'Ark1'!T2024)</f>
        <v/>
      </c>
      <c r="W337" s="95"/>
      <c r="X337" s="34" t="str">
        <f>+IF(I337=0,"",'Ark1'!W2024)</f>
        <v/>
      </c>
      <c r="Y337" s="34" t="str">
        <f>+IF(I337=0,"",'Ark1'!X2024)</f>
        <v/>
      </c>
      <c r="Z337" s="34" t="str">
        <f>+IF(I337=0,"",'Ark1'!Y2024)</f>
        <v/>
      </c>
      <c r="AA337" s="34" t="str">
        <f>+IF(I337=0,"",'Ark1'!Z2024)</f>
        <v/>
      </c>
      <c r="AB337" s="29" t="str">
        <f>+IF(I337=0,"",'Ark1'!AA2024)</f>
        <v/>
      </c>
      <c r="AC337" s="27" t="str">
        <f>+IF(I337=0,"",'Ark1'!AC2024)</f>
        <v/>
      </c>
      <c r="AD337" s="34" t="str">
        <f>+IF(I337=0,"",'Ark1'!AE2024)</f>
        <v/>
      </c>
      <c r="AE337" s="29" t="str">
        <f t="shared" si="54"/>
        <v/>
      </c>
      <c r="AF337" s="29" t="str">
        <f t="shared" si="56"/>
        <v/>
      </c>
      <c r="AG337" s="216"/>
      <c r="AJ337" s="29"/>
      <c r="AK337" s="27"/>
      <c r="AN337" s="27"/>
      <c r="AO337" s="27"/>
      <c r="AP337" s="27"/>
      <c r="AR337" s="27"/>
      <c r="AT337" s="27"/>
      <c r="AU337" s="27"/>
    </row>
    <row r="338" spans="1:61" ht="15.6">
      <c r="A338" s="216"/>
      <c r="B338" s="287">
        <f>+'Ark1'!C2025</f>
        <v>2024</v>
      </c>
      <c r="C338" s="236">
        <f>+'Ark1'!L2025</f>
        <v>12</v>
      </c>
      <c r="D338" s="236" t="str">
        <f>VLOOKUP(C338,Klasse!$C$11:$D$27,2)</f>
        <v>U+</v>
      </c>
      <c r="E338" s="28">
        <f>+'Ark1'!H2025</f>
        <v>2</v>
      </c>
      <c r="F338" s="28">
        <f>+'Ark1'!J2025</f>
        <v>267</v>
      </c>
      <c r="G338" s="236" t="str">
        <f>VLOOKUP(F338,RNR!$A$1:$B$25,2)</f>
        <v>Dalpro</v>
      </c>
      <c r="H338" s="28" t="str">
        <f>+IF(I338=0,"",'Ark1'!Q2025)</f>
        <v/>
      </c>
      <c r="I338" s="339">
        <f>+'Ark1'!R2025</f>
        <v>0</v>
      </c>
      <c r="J338" s="29" t="str">
        <f>+IF(I338=0,"",'Ark1'!AG2025)</f>
        <v/>
      </c>
      <c r="L338" s="29" t="str">
        <f>+IF(I338=0,"",'Ark1'!AH2025)</f>
        <v/>
      </c>
      <c r="M338" s="95"/>
      <c r="N338" s="543">
        <f>+'Ark1'!AI2025</f>
        <v>0</v>
      </c>
      <c r="O338" s="234"/>
      <c r="P338" s="32" t="str">
        <f>+IF(I338=0,"",'Ark1'!U2025)</f>
        <v/>
      </c>
      <c r="Q338" s="32"/>
      <c r="R338" s="264" t="str">
        <f>+IF(N338=0,"",'Ark1'!AJ2025)</f>
        <v/>
      </c>
      <c r="S338" s="95"/>
      <c r="T338" s="264" t="str">
        <f>+IF(N338=0,"",'Ark1'!AK2025)</f>
        <v/>
      </c>
      <c r="U338" s="95"/>
      <c r="V338" s="27" t="str">
        <f>+IF(I338=0,"",'Ark1'!T2025)</f>
        <v/>
      </c>
      <c r="W338" s="95"/>
      <c r="X338" s="34" t="str">
        <f>+IF(I338=0,"",'Ark1'!W2025)</f>
        <v/>
      </c>
      <c r="Y338" s="34" t="str">
        <f>+IF(I338=0,"",'Ark1'!X2025)</f>
        <v/>
      </c>
      <c r="Z338" s="34" t="str">
        <f>+IF(I338=0,"",'Ark1'!Y2025)</f>
        <v/>
      </c>
      <c r="AA338" s="34" t="str">
        <f>+IF(I338=0,"",'Ark1'!Z2025)</f>
        <v/>
      </c>
      <c r="AB338" s="29" t="str">
        <f>+IF(I338=0,"",'Ark1'!AA2025)</f>
        <v/>
      </c>
      <c r="AC338" s="27" t="str">
        <f>+IF(I338=0,"",'Ark1'!AC2025)</f>
        <v/>
      </c>
      <c r="AD338" s="34" t="str">
        <f>+IF(I338=0,"",'Ark1'!AE2025)</f>
        <v/>
      </c>
      <c r="AE338" s="29" t="str">
        <f t="shared" si="54"/>
        <v/>
      </c>
      <c r="AF338" s="29" t="str">
        <f t="shared" si="56"/>
        <v/>
      </c>
      <c r="AG338" s="216"/>
      <c r="AJ338" s="29"/>
      <c r="AK338" s="27"/>
      <c r="AN338" s="27"/>
      <c r="AO338" s="27"/>
      <c r="AP338" s="27"/>
      <c r="AR338" s="27"/>
      <c r="AT338" s="27"/>
      <c r="AU338" s="27"/>
    </row>
    <row r="339" spans="1:61" ht="15.6">
      <c r="A339" s="216"/>
      <c r="B339" s="287">
        <f>+'Ark1'!C2026</f>
        <v>2024</v>
      </c>
      <c r="C339" s="236">
        <f>+'Ark1'!L2026</f>
        <v>12</v>
      </c>
      <c r="D339" s="236" t="str">
        <f>VLOOKUP(C339,Klasse!$C$11:$D$27,2)</f>
        <v>U+</v>
      </c>
      <c r="E339" s="28">
        <f>+'Ark1'!H2026</f>
        <v>1</v>
      </c>
      <c r="F339" s="28">
        <f>+'Ark1'!J2026</f>
        <v>309</v>
      </c>
      <c r="G339" s="236" t="str">
        <f>VLOOKUP(F339,RNR!$A$1:$B$25,2)</f>
        <v>Malvik</v>
      </c>
      <c r="H339" s="28">
        <f>+IF(I339=0,"",'Ark1'!Q2026)</f>
        <v>17</v>
      </c>
      <c r="I339" s="339">
        <f>+'Ark1'!R2026</f>
        <v>20</v>
      </c>
      <c r="J339" s="29">
        <f>+IF(I339=0,"",'Ark1'!AG2026)</f>
        <v>0.87443520763750882</v>
      </c>
      <c r="L339" s="29">
        <f>+IF(I339=0,"",'Ark1'!AH2026)</f>
        <v>0</v>
      </c>
      <c r="M339" s="95"/>
      <c r="N339" s="543">
        <f>+'Ark1'!AI2026</f>
        <v>20</v>
      </c>
      <c r="O339" s="234"/>
      <c r="P339" s="32">
        <f>+IF(I339=0,"",'Ark1'!U2026)</f>
        <v>48.16</v>
      </c>
      <c r="Q339" s="32"/>
      <c r="R339" s="264">
        <f>+IF(N339=0,"",'Ark1'!AJ2026)</f>
        <v>115.91500000000001</v>
      </c>
      <c r="S339" s="95"/>
      <c r="T339" s="264">
        <f>+IF(N339=0,"",'Ark1'!AK2026)</f>
        <v>30.92282667517474</v>
      </c>
      <c r="U339" s="95"/>
      <c r="V339" s="27">
        <f>+IF(I339=0,"",'Ark1'!T2026)</f>
        <v>10.55</v>
      </c>
      <c r="W339" s="95"/>
      <c r="X339" s="34">
        <f>+IF(I339=0,"",'Ark1'!W2026)</f>
        <v>100</v>
      </c>
      <c r="Y339" s="34">
        <f>+IF(I339=0,"",'Ark1'!X2026)</f>
        <v>100</v>
      </c>
      <c r="Z339" s="34">
        <f>+IF(I339=0,"",'Ark1'!Y2026)</f>
        <v>100</v>
      </c>
      <c r="AA339" s="34">
        <f>+IF(I339=0,"",'Ark1'!Z2026)</f>
        <v>4.2894521794747407</v>
      </c>
      <c r="AB339" s="29">
        <f>+IF(I339=0,"",'Ark1'!AA2026)</f>
        <v>0</v>
      </c>
      <c r="AC339" s="27">
        <f>+IF(I339=0,"",'Ark1'!AC2026)</f>
        <v>0</v>
      </c>
      <c r="AD339" s="34">
        <f>+IF(I339=0,"",'Ark1'!AE2026)</f>
        <v>0</v>
      </c>
      <c r="AE339" s="29">
        <f t="shared" si="54"/>
        <v>4.0133333333333328</v>
      </c>
      <c r="AF339" s="29">
        <f t="shared" si="56"/>
        <v>1.1764705882352942</v>
      </c>
      <c r="AG339" s="216"/>
      <c r="AJ339" s="29"/>
      <c r="AK339" s="27"/>
      <c r="AN339" s="27"/>
      <c r="AO339" s="27"/>
      <c r="AP339" s="27"/>
      <c r="AR339" s="27"/>
      <c r="AT339" s="27"/>
      <c r="AU339" s="27"/>
    </row>
    <row r="340" spans="1:61" ht="15.6">
      <c r="A340" s="216"/>
      <c r="B340" s="287">
        <f>+'Ark1'!C2027</f>
        <v>2024</v>
      </c>
      <c r="C340" s="236">
        <f>+'Ark1'!L2027</f>
        <v>12</v>
      </c>
      <c r="D340" s="236" t="str">
        <f>VLOOKUP(C340,Klasse!$C$11:$D$27,2)</f>
        <v>U+</v>
      </c>
      <c r="E340" s="28">
        <f>+'Ark1'!H2027</f>
        <v>2</v>
      </c>
      <c r="F340" s="28">
        <f>+'Ark1'!J2027</f>
        <v>470</v>
      </c>
      <c r="G340" s="236" t="str">
        <f>VLOOKUP(F340,RNR!$A$1:$B$25,2)</f>
        <v>Jens Eide</v>
      </c>
      <c r="H340" s="28">
        <f>+IF(I340=0,"",'Ark1'!Q2027)</f>
        <v>1</v>
      </c>
      <c r="I340" s="339">
        <f>+'Ark1'!R2027</f>
        <v>1</v>
      </c>
      <c r="J340" s="29">
        <f>+IF(I340=0,"",'Ark1'!AG2027)</f>
        <v>0.34620109444216945</v>
      </c>
      <c r="L340" s="29">
        <f>+IF(I340=0,"",'Ark1'!AH2027)</f>
        <v>100</v>
      </c>
      <c r="M340" s="95"/>
      <c r="N340" s="543">
        <f>+'Ark1'!AI2027</f>
        <v>1</v>
      </c>
      <c r="O340" s="234"/>
      <c r="P340" s="32">
        <f>+IF(I340=0,"",'Ark1'!U2027)</f>
        <v>37.200000000000003</v>
      </c>
      <c r="Q340" s="32"/>
      <c r="R340" s="264">
        <f>+IF(N340=0,"",'Ark1'!AJ2027)</f>
        <v>110.4</v>
      </c>
      <c r="S340" s="95"/>
      <c r="T340" s="264">
        <f>+IF(N340=0,"",'Ark1'!AK2027)</f>
        <v>27.646217455229529</v>
      </c>
      <c r="U340" s="95"/>
      <c r="V340" s="27">
        <f>+IF(I340=0,"",'Ark1'!T2027)</f>
        <v>14</v>
      </c>
      <c r="W340" s="95"/>
      <c r="X340" s="34">
        <f>+IF(I340=0,"",'Ark1'!W2027)</f>
        <v>100</v>
      </c>
      <c r="Y340" s="34">
        <f>+IF(I340=0,"",'Ark1'!X2027)</f>
        <v>100</v>
      </c>
      <c r="Z340" s="34">
        <f>+IF(I340=0,"",'Ark1'!Y2027)</f>
        <v>100</v>
      </c>
      <c r="AA340" s="34">
        <f>+IF(I340=0,"",'Ark1'!Z2027)</f>
        <v>0</v>
      </c>
      <c r="AB340" s="29">
        <f>+IF(I340=0,"",'Ark1'!AA2027)</f>
        <v>0</v>
      </c>
      <c r="AC340" s="27">
        <f>+IF(I340=0,"",'Ark1'!AC2027)</f>
        <v>0</v>
      </c>
      <c r="AD340" s="34">
        <f>+IF(I340=0,"",'Ark1'!AE2027)</f>
        <v>0</v>
      </c>
      <c r="AE340" s="29">
        <f t="shared" si="54"/>
        <v>3.1</v>
      </c>
      <c r="AF340" s="29">
        <f t="shared" si="56"/>
        <v>1</v>
      </c>
      <c r="AG340" s="216"/>
      <c r="AJ340" s="29"/>
      <c r="AK340" s="27"/>
      <c r="AN340" s="27"/>
      <c r="AO340" s="27"/>
      <c r="AP340" s="27"/>
      <c r="AR340" s="27"/>
      <c r="AT340" s="27"/>
      <c r="AU340" s="27"/>
    </row>
    <row r="341" spans="1:61" ht="15.6">
      <c r="A341" s="216"/>
      <c r="B341" s="287">
        <f>+'Ark1'!C2028</f>
        <v>2024</v>
      </c>
      <c r="C341" s="236">
        <f>+'Ark1'!L2028</f>
        <v>12</v>
      </c>
      <c r="D341" s="236" t="str">
        <f>VLOOKUP(C341,Klasse!$C$11:$D$27,2)</f>
        <v>U+</v>
      </c>
      <c r="E341" s="28">
        <f>+'Ark1'!H2028</f>
        <v>2</v>
      </c>
      <c r="F341" s="28">
        <f>+'Ark1'!J2028</f>
        <v>629</v>
      </c>
      <c r="G341" s="236" t="str">
        <f>VLOOKUP(F341,RNR!$A$1:$B$25,2)</f>
        <v>Bø</v>
      </c>
      <c r="H341" s="28" t="str">
        <f>+IF(I341=0,"",'Ark1'!Q2028)</f>
        <v/>
      </c>
      <c r="I341" s="339">
        <f>+'Ark1'!R2028</f>
        <v>0</v>
      </c>
      <c r="J341" s="29" t="str">
        <f>+IF(I341=0,"",'Ark1'!AG2028)</f>
        <v/>
      </c>
      <c r="L341" s="29" t="str">
        <f>+IF(I341=0,"",'Ark1'!AH2028)</f>
        <v/>
      </c>
      <c r="M341" s="95"/>
      <c r="N341" s="543">
        <f>+'Ark1'!AI2028</f>
        <v>0</v>
      </c>
      <c r="O341" s="234"/>
      <c r="P341" s="32" t="str">
        <f>+IF(I341=0,"",'Ark1'!U2028)</f>
        <v/>
      </c>
      <c r="Q341" s="32"/>
      <c r="R341" s="264" t="str">
        <f>+IF(N341=0,"",'Ark1'!AJ2028)</f>
        <v/>
      </c>
      <c r="S341" s="95"/>
      <c r="T341" s="264" t="str">
        <f>+IF(N341=0,"",'Ark1'!AK2028)</f>
        <v/>
      </c>
      <c r="U341" s="95"/>
      <c r="V341" s="27" t="str">
        <f>+IF(I341=0,"",'Ark1'!T2028)</f>
        <v/>
      </c>
      <c r="W341" s="95"/>
      <c r="X341" s="34" t="str">
        <f>+IF(I341=0,"",'Ark1'!W2028)</f>
        <v/>
      </c>
      <c r="Y341" s="34" t="str">
        <f>+IF(I341=0,"",'Ark1'!X2028)</f>
        <v/>
      </c>
      <c r="Z341" s="34" t="str">
        <f>+IF(I341=0,"",'Ark1'!Y2028)</f>
        <v/>
      </c>
      <c r="AA341" s="34" t="str">
        <f>+IF(I341=0,"",'Ark1'!Z2028)</f>
        <v/>
      </c>
      <c r="AB341" s="29" t="str">
        <f>+IF(I341=0,"",'Ark1'!AA2028)</f>
        <v/>
      </c>
      <c r="AC341" s="27" t="str">
        <f>+IF(I341=0,"",'Ark1'!AC2028)</f>
        <v/>
      </c>
      <c r="AD341" s="34" t="str">
        <f>+IF(I341=0,"",'Ark1'!AE2028)</f>
        <v/>
      </c>
      <c r="AE341" s="29" t="str">
        <f t="shared" si="54"/>
        <v/>
      </c>
      <c r="AF341" s="29" t="str">
        <f t="shared" si="56"/>
        <v/>
      </c>
      <c r="AG341" s="216"/>
      <c r="AJ341" s="29"/>
      <c r="AK341" s="27"/>
      <c r="AN341" s="27"/>
      <c r="AO341" s="27"/>
      <c r="AP341" s="27"/>
      <c r="AR341" s="27"/>
      <c r="AT341" s="27"/>
      <c r="AU341" s="27"/>
    </row>
    <row r="342" spans="1:61" ht="15.6">
      <c r="A342" s="216"/>
      <c r="B342" s="287">
        <f>+'Ark1'!C2029</f>
        <v>2024</v>
      </c>
      <c r="C342" s="236">
        <f>+'Ark1'!L2029</f>
        <v>12</v>
      </c>
      <c r="D342" s="236" t="str">
        <f>VLOOKUP(C342,Klasse!$C$11:$D$27,2)</f>
        <v>U+</v>
      </c>
      <c r="E342" s="28">
        <f>+'Ark1'!H2029</f>
        <v>1</v>
      </c>
      <c r="F342" s="28">
        <f>+'Ark1'!J2029</f>
        <v>643</v>
      </c>
      <c r="G342" s="236" t="str">
        <f>VLOOKUP(F342,RNR!$A$1:$B$25,2)</f>
        <v>Bjerka</v>
      </c>
      <c r="H342" s="28">
        <f>+IF(I342=0,"",'Ark1'!Q2029)</f>
        <v>5</v>
      </c>
      <c r="I342" s="339">
        <f>+'Ark1'!R2029</f>
        <v>9</v>
      </c>
      <c r="J342" s="29">
        <f>+IF(I342=0,"",'Ark1'!AG2029)</f>
        <v>0.77385569503166396</v>
      </c>
      <c r="L342" s="29">
        <f>+IF(I342=0,"",'Ark1'!AH2029)</f>
        <v>0</v>
      </c>
      <c r="M342" s="95"/>
      <c r="N342" s="543">
        <f>+'Ark1'!AI2029</f>
        <v>9</v>
      </c>
      <c r="O342" s="234"/>
      <c r="P342" s="32">
        <f>+IF(I342=0,"",'Ark1'!U2029)</f>
        <v>47.222222222222221</v>
      </c>
      <c r="Q342" s="32"/>
      <c r="R342" s="264">
        <f>+IF(N342=0,"",'Ark1'!AJ2029)</f>
        <v>115.80000000000003</v>
      </c>
      <c r="S342" s="95"/>
      <c r="T342" s="264">
        <f>+IF(N342=0,"",'Ark1'!AK2029)</f>
        <v>30.347128064082323</v>
      </c>
      <c r="U342" s="95"/>
      <c r="V342" s="27">
        <f>+IF(I342=0,"",'Ark1'!T2029)</f>
        <v>12.222222222222221</v>
      </c>
      <c r="W342" s="95"/>
      <c r="X342" s="34">
        <f>+IF(I342=0,"",'Ark1'!W2029)</f>
        <v>100</v>
      </c>
      <c r="Y342" s="34">
        <f>+IF(I342=0,"",'Ark1'!X2029)</f>
        <v>100</v>
      </c>
      <c r="Z342" s="34">
        <f>+IF(I342=0,"",'Ark1'!Y2029)</f>
        <v>100</v>
      </c>
      <c r="AA342" s="34">
        <f>+IF(I342=0,"",'Ark1'!Z2029)</f>
        <v>4.687993595411343</v>
      </c>
      <c r="AB342" s="29">
        <f>+IF(I342=0,"",'Ark1'!AA2029)</f>
        <v>0</v>
      </c>
      <c r="AC342" s="27">
        <f>+IF(I342=0,"",'Ark1'!AC2029)</f>
        <v>0</v>
      </c>
      <c r="AD342" s="34">
        <f>+IF(I342=0,"",'Ark1'!AE2029)</f>
        <v>0</v>
      </c>
      <c r="AE342" s="29">
        <f t="shared" si="54"/>
        <v>3.9351851851851851</v>
      </c>
      <c r="AF342" s="29">
        <f t="shared" si="56"/>
        <v>1.8</v>
      </c>
      <c r="AG342" s="216"/>
      <c r="AJ342" s="29"/>
      <c r="AK342" s="27"/>
      <c r="AN342" s="27"/>
      <c r="AO342" s="27"/>
      <c r="AP342" s="27"/>
      <c r="AR342" s="27"/>
      <c r="AT342" s="27"/>
      <c r="AU342" s="27"/>
    </row>
    <row r="343" spans="1:61" ht="15.6">
      <c r="A343" s="216"/>
      <c r="B343" s="287">
        <f>+'Ark1'!C2030</f>
        <v>2024</v>
      </c>
      <c r="C343" s="236">
        <f>+'Ark1'!L2030</f>
        <v>12</v>
      </c>
      <c r="D343" s="236" t="str">
        <f>VLOOKUP(C343,Klasse!$C$11:$D$27,2)</f>
        <v>U+</v>
      </c>
      <c r="E343" s="28">
        <f>+'Ark1'!H2030</f>
        <v>2</v>
      </c>
      <c r="F343" s="28">
        <f>+'Ark1'!J2030</f>
        <v>704</v>
      </c>
      <c r="G343" s="236" t="str">
        <f>VLOOKUP(F343,RNR!$A$1:$B$25,2)</f>
        <v>Øre Vilt</v>
      </c>
      <c r="H343" s="28" t="str">
        <f>+IF(I343=0,"",'Ark1'!Q2030)</f>
        <v/>
      </c>
      <c r="I343" s="339">
        <f>+'Ark1'!R2030</f>
        <v>0</v>
      </c>
      <c r="J343" s="29" t="str">
        <f>+IF(I343=0,"",'Ark1'!AG2030)</f>
        <v/>
      </c>
      <c r="L343" s="29" t="str">
        <f>+IF(I343=0,"",'Ark1'!AH2030)</f>
        <v/>
      </c>
      <c r="M343" s="95"/>
      <c r="N343" s="543">
        <f>+'Ark1'!AI2030</f>
        <v>0</v>
      </c>
      <c r="O343" s="234"/>
      <c r="P343" s="32" t="str">
        <f>+IF(I343=0,"",'Ark1'!U2030)</f>
        <v/>
      </c>
      <c r="Q343" s="32"/>
      <c r="R343" s="264" t="str">
        <f>+IF(N343=0,"",'Ark1'!AJ2030)</f>
        <v/>
      </c>
      <c r="S343" s="95"/>
      <c r="T343" s="264" t="str">
        <f>+IF(N343=0,"",'Ark1'!AK2030)</f>
        <v/>
      </c>
      <c r="U343" s="95"/>
      <c r="V343" s="27" t="str">
        <f>+IF(I343=0,"",'Ark1'!T2030)</f>
        <v/>
      </c>
      <c r="W343" s="95"/>
      <c r="X343" s="34" t="str">
        <f>+IF(I343=0,"",'Ark1'!W2030)</f>
        <v/>
      </c>
      <c r="Y343" s="34" t="str">
        <f>+IF(I343=0,"",'Ark1'!X2030)</f>
        <v/>
      </c>
      <c r="Z343" s="34" t="str">
        <f>+IF(I343=0,"",'Ark1'!Y2030)</f>
        <v/>
      </c>
      <c r="AA343" s="34" t="str">
        <f>+IF(I343=0,"",'Ark1'!Z2030)</f>
        <v/>
      </c>
      <c r="AB343" s="29" t="str">
        <f>+IF(I343=0,"",'Ark1'!AA2030)</f>
        <v/>
      </c>
      <c r="AC343" s="27" t="str">
        <f>+IF(I343=0,"",'Ark1'!AC2030)</f>
        <v/>
      </c>
      <c r="AD343" s="34" t="str">
        <f>+IF(I343=0,"",'Ark1'!AE2030)</f>
        <v/>
      </c>
      <c r="AE343" s="29" t="str">
        <f t="shared" si="54"/>
        <v/>
      </c>
      <c r="AF343" s="29" t="str">
        <f t="shared" si="56"/>
        <v/>
      </c>
      <c r="AG343" s="216"/>
      <c r="AJ343" s="29"/>
      <c r="AK343" s="27"/>
      <c r="AN343" s="27"/>
      <c r="AO343" s="27"/>
      <c r="AP343" s="27"/>
      <c r="AR343" s="27"/>
      <c r="AT343" s="27"/>
      <c r="AU343" s="27"/>
    </row>
    <row r="344" spans="1:61" ht="15.6">
      <c r="A344" s="216"/>
      <c r="B344" s="287">
        <f>+'Ark1'!C2031</f>
        <v>2024</v>
      </c>
      <c r="C344" s="236">
        <f>+'Ark1'!L2031</f>
        <v>12</v>
      </c>
      <c r="D344" s="236" t="str">
        <f>VLOOKUP(C344,Klasse!$C$11:$D$27,2)</f>
        <v>U+</v>
      </c>
      <c r="E344" s="28">
        <f>+'Ark1'!H2031</f>
        <v>1</v>
      </c>
      <c r="F344" s="28">
        <f>+'Ark1'!J2031</f>
        <v>802</v>
      </c>
      <c r="G344" s="236" t="str">
        <f>VLOOKUP(F344,RNR!$A$1:$B$25,2)</f>
        <v>Karasjok</v>
      </c>
      <c r="H344" s="28" t="str">
        <f>+IF(I344=0,"",'Ark1'!Q2031)</f>
        <v/>
      </c>
      <c r="I344" s="339">
        <f>+'Ark1'!R2031</f>
        <v>0</v>
      </c>
      <c r="J344" s="29" t="str">
        <f>+IF(I344=0,"",'Ark1'!AG2031)</f>
        <v/>
      </c>
      <c r="L344" s="29" t="str">
        <f>+IF(I344=0,"",'Ark1'!AH2031)</f>
        <v/>
      </c>
      <c r="M344" s="95"/>
      <c r="N344" s="543">
        <f>+'Ark1'!AI2031</f>
        <v>0</v>
      </c>
      <c r="O344" s="234"/>
      <c r="P344" s="32" t="str">
        <f>+IF(I344=0,"",'Ark1'!U2031)</f>
        <v/>
      </c>
      <c r="Q344" s="32"/>
      <c r="R344" s="264" t="str">
        <f>+IF(N344=0,"",'Ark1'!AJ2031)</f>
        <v/>
      </c>
      <c r="S344" s="95"/>
      <c r="T344" s="264" t="str">
        <f>+IF(N344=0,"",'Ark1'!AK2031)</f>
        <v/>
      </c>
      <c r="U344" s="95"/>
      <c r="V344" s="27" t="str">
        <f>+IF(I344=0,"",'Ark1'!T2031)</f>
        <v/>
      </c>
      <c r="W344" s="95"/>
      <c r="X344" s="34" t="str">
        <f>+IF(I344=0,"",'Ark1'!W2031)</f>
        <v/>
      </c>
      <c r="Y344" s="34" t="str">
        <f>+IF(I344=0,"",'Ark1'!X2031)</f>
        <v/>
      </c>
      <c r="Z344" s="34" t="str">
        <f>+IF(I344=0,"",'Ark1'!Y2031)</f>
        <v/>
      </c>
      <c r="AA344" s="34" t="str">
        <f>+IF(I344=0,"",'Ark1'!Z2031)</f>
        <v/>
      </c>
      <c r="AB344" s="29" t="str">
        <f>+IF(I344=0,"",'Ark1'!AA2031)</f>
        <v/>
      </c>
      <c r="AC344" s="27" t="str">
        <f>+IF(I344=0,"",'Ark1'!AC2031)</f>
        <v/>
      </c>
      <c r="AD344" s="34" t="str">
        <f>+IF(I344=0,"",'Ark1'!AE2031)</f>
        <v/>
      </c>
      <c r="AE344" s="29" t="str">
        <f t="shared" si="54"/>
        <v/>
      </c>
      <c r="AF344" s="29" t="str">
        <f t="shared" si="56"/>
        <v/>
      </c>
      <c r="AG344" s="216"/>
      <c r="AJ344" s="29"/>
      <c r="AK344" s="27"/>
      <c r="AN344" s="27"/>
      <c r="AO344" s="27"/>
      <c r="AP344" s="27"/>
      <c r="AR344" s="27"/>
      <c r="AT344" s="27"/>
      <c r="AU344" s="27"/>
    </row>
    <row r="345" spans="1:61" ht="19.8">
      <c r="A345" s="216"/>
      <c r="B345" s="216"/>
      <c r="C345" s="216"/>
      <c r="D345" s="216"/>
      <c r="E345" s="216"/>
      <c r="F345" s="216"/>
      <c r="G345" s="534"/>
      <c r="H345" s="534"/>
      <c r="I345" s="349"/>
      <c r="J345" s="217"/>
      <c r="K345" s="217"/>
      <c r="L345" s="217"/>
      <c r="M345" s="95"/>
      <c r="N345" s="95"/>
      <c r="O345" s="95"/>
      <c r="P345" s="95"/>
      <c r="Q345" s="95"/>
      <c r="R345" s="95"/>
      <c r="S345" s="95"/>
      <c r="T345" s="95"/>
      <c r="U345" s="95"/>
      <c r="V345" s="95"/>
      <c r="W345" s="95"/>
      <c r="X345" s="95"/>
      <c r="Y345" s="218"/>
      <c r="Z345" s="218"/>
      <c r="AA345" s="218"/>
      <c r="AB345" s="218"/>
      <c r="AC345" s="216"/>
      <c r="AD345" s="218"/>
      <c r="AE345" s="218"/>
      <c r="AF345" s="218"/>
      <c r="AG345" s="216"/>
      <c r="AH345" s="219"/>
      <c r="AJ345" s="29"/>
      <c r="AK345" s="27"/>
      <c r="AL345" s="220"/>
      <c r="AM345" s="28"/>
      <c r="AQ345" s="28"/>
      <c r="BI345" s="232"/>
    </row>
    <row r="346" spans="1:61" ht="21">
      <c r="A346" s="216"/>
      <c r="B346" s="216"/>
      <c r="C346" s="216"/>
      <c r="D346" s="263" t="str">
        <f>+D352</f>
        <v>E-</v>
      </c>
      <c r="E346" s="216"/>
      <c r="F346" s="216"/>
      <c r="G346" s="534"/>
      <c r="H346" s="534"/>
      <c r="I346" s="340">
        <f>SUM(I348:I372)</f>
        <v>38</v>
      </c>
      <c r="J346" s="260"/>
      <c r="K346" s="260"/>
      <c r="L346" s="260"/>
      <c r="M346" s="95"/>
      <c r="N346" s="536">
        <f>SUM(N348:N372)</f>
        <v>38</v>
      </c>
      <c r="O346" s="95"/>
      <c r="P346" s="95"/>
      <c r="Q346" s="95"/>
      <c r="R346" s="95"/>
      <c r="S346" s="95"/>
      <c r="T346" s="95"/>
      <c r="U346" s="95"/>
      <c r="V346" s="95"/>
      <c r="W346" s="95"/>
      <c r="X346" s="95"/>
      <c r="Y346" s="218"/>
      <c r="Z346" s="218"/>
      <c r="AA346" s="218"/>
      <c r="AB346" s="218"/>
      <c r="AC346" s="216"/>
      <c r="AD346" s="218"/>
      <c r="AE346" s="218"/>
      <c r="AF346" s="218"/>
      <c r="AG346" s="216"/>
      <c r="AH346" s="219"/>
      <c r="AJ346" s="29"/>
      <c r="AK346" s="27"/>
      <c r="AL346" s="220"/>
      <c r="AM346" s="28"/>
      <c r="AQ346" s="28"/>
      <c r="BI346" s="232"/>
    </row>
    <row r="347" spans="1:61" ht="19.8">
      <c r="A347" s="580"/>
      <c r="B347" s="581"/>
      <c r="C347" s="580"/>
      <c r="D347" s="581"/>
      <c r="E347" s="580"/>
      <c r="F347" s="581"/>
      <c r="G347" s="580"/>
      <c r="H347" s="581"/>
      <c r="I347" s="349"/>
      <c r="J347" s="217"/>
      <c r="K347" s="217"/>
      <c r="L347" s="217"/>
      <c r="M347" s="95"/>
      <c r="N347" s="95"/>
      <c r="O347" s="95"/>
      <c r="P347" s="95"/>
      <c r="Q347" s="95"/>
      <c r="R347" s="95"/>
      <c r="S347" s="95"/>
      <c r="T347" s="95"/>
      <c r="U347" s="95"/>
      <c r="V347" s="95"/>
      <c r="W347" s="95"/>
      <c r="X347" s="95"/>
      <c r="Y347" s="218"/>
      <c r="Z347" s="218"/>
      <c r="AA347" s="218"/>
      <c r="AB347" s="235"/>
      <c r="AC347" s="216"/>
      <c r="AD347" s="235"/>
      <c r="AE347" s="235"/>
      <c r="AF347" s="233"/>
      <c r="AG347" s="216"/>
      <c r="AH347" s="219"/>
      <c r="AJ347" s="29"/>
      <c r="AK347" s="27"/>
      <c r="AL347" s="220"/>
      <c r="AM347" s="28"/>
      <c r="AQ347" s="28"/>
      <c r="BI347" s="232"/>
    </row>
    <row r="348" spans="1:61" ht="15.6">
      <c r="A348" s="216"/>
      <c r="B348" s="287">
        <f>+'Ark1'!C2032</f>
        <v>2024</v>
      </c>
      <c r="C348" s="236">
        <f>+'Ark1'!L2032</f>
        <v>13</v>
      </c>
      <c r="D348" s="236" t="str">
        <f>VLOOKUP(C348,Klasse!$C$11:$D$27,2)</f>
        <v>E-</v>
      </c>
      <c r="E348" s="236">
        <f>+'Ark1'!H2032</f>
        <v>1</v>
      </c>
      <c r="F348" s="236">
        <f>+'Ark1'!J2032</f>
        <v>103</v>
      </c>
      <c r="G348" s="236" t="str">
        <f>VLOOKUP(F348,RNR!$A$1:$B$25,2)</f>
        <v>Rudshøgda</v>
      </c>
      <c r="H348" s="236" t="str">
        <f>+IF(I348=0,"",'Ark1'!Q2032)</f>
        <v/>
      </c>
      <c r="I348" s="353">
        <f>+'Ark1'!R2032</f>
        <v>0</v>
      </c>
      <c r="J348" s="237" t="str">
        <f>+IF(I348=0,"",'Ark1'!AG2032)</f>
        <v/>
      </c>
      <c r="K348" s="237"/>
      <c r="L348" s="237" t="str">
        <f>+IF(I348=0,"",'Ark1'!AH2032)</f>
        <v/>
      </c>
      <c r="M348" s="95"/>
      <c r="N348" s="504">
        <f>+IF(J348=0,"",'Ark1'!AI2032)</f>
        <v>0</v>
      </c>
      <c r="O348" s="234"/>
      <c r="P348" s="32" t="str">
        <f>+IF(I348=0,"",'Ark1'!U2032)</f>
        <v/>
      </c>
      <c r="Q348" s="95"/>
      <c r="R348" s="264" t="str">
        <f>+IF(N348=0,"",'Ark1'!AJ2032)</f>
        <v/>
      </c>
      <c r="S348" s="95"/>
      <c r="T348" s="264" t="str">
        <f>+IF(N348=0,"",'Ark1'!AK2032)</f>
        <v/>
      </c>
      <c r="U348" s="95"/>
      <c r="V348" s="238" t="str">
        <f>+IF(I348=0,"",'Ark1'!T2032)</f>
        <v/>
      </c>
      <c r="W348" s="95"/>
      <c r="X348" s="239" t="str">
        <f>+IF(I348=0,"",'Ark1'!W2032)</f>
        <v/>
      </c>
      <c r="Y348" s="239" t="str">
        <f>+IF(I348=0,"",'Ark1'!X2032)</f>
        <v/>
      </c>
      <c r="Z348" s="239" t="str">
        <f>+IF(I348=0,"",'Ark1'!Y2032)</f>
        <v/>
      </c>
      <c r="AA348" s="239" t="str">
        <f>+IF(I348=0,"",'Ark1'!Z2032)</f>
        <v/>
      </c>
      <c r="AB348" s="237" t="str">
        <f>+IF(I348=0,"",'Ark1'!AA2032)</f>
        <v/>
      </c>
      <c r="AC348" s="238" t="str">
        <f>+IF(I348=0,"",'Ark1'!AC2032)</f>
        <v/>
      </c>
      <c r="AD348" s="239" t="str">
        <f>+IF(I348=0,"",'Ark1'!AE2032)</f>
        <v/>
      </c>
      <c r="AE348" s="237" t="str">
        <f t="shared" ref="AE348:AE351" si="57">IF(I348=0,"",P348/C348)</f>
        <v/>
      </c>
      <c r="AF348" s="237" t="str">
        <f t="shared" ref="AF348:AF351" si="58">IF(I348=0,"",I348/H348)</f>
        <v/>
      </c>
      <c r="AG348" s="216"/>
      <c r="AJ348" s="29"/>
      <c r="AK348" s="27"/>
      <c r="AN348" s="27"/>
      <c r="AO348" s="27"/>
      <c r="AP348" s="27"/>
      <c r="AR348" s="27"/>
      <c r="AT348" s="27"/>
      <c r="AU348" s="27"/>
    </row>
    <row r="349" spans="1:61" ht="15.6">
      <c r="A349" s="216"/>
      <c r="B349" s="287">
        <f>+'Ark1'!C2033</f>
        <v>2024</v>
      </c>
      <c r="C349" s="236">
        <f>+'Ark1'!L2033</f>
        <v>13</v>
      </c>
      <c r="D349" s="236" t="str">
        <f>VLOOKUP(C349,Klasse!$C$11:$D$27,2)</f>
        <v>E-</v>
      </c>
      <c r="E349" s="236">
        <f>+'Ark1'!H2033</f>
        <v>2</v>
      </c>
      <c r="F349" s="236">
        <f>+'Ark1'!J2033</f>
        <v>106</v>
      </c>
      <c r="G349" s="236" t="str">
        <f>VLOOKUP(F349,RNR!$A$1:$B$25,2)</f>
        <v>Furuseth</v>
      </c>
      <c r="H349" s="236" t="str">
        <f>+IF(I349=0,"",'Ark1'!Q2033)</f>
        <v/>
      </c>
      <c r="I349" s="353">
        <f>+'Ark1'!R2033</f>
        <v>0</v>
      </c>
      <c r="J349" s="237" t="str">
        <f>+IF(I349=0,"",'Ark1'!AG2033)</f>
        <v/>
      </c>
      <c r="K349" s="237"/>
      <c r="L349" s="237" t="str">
        <f>+IF(I349=0,"",'Ark1'!AH2033)</f>
        <v/>
      </c>
      <c r="M349" s="95"/>
      <c r="N349" s="504">
        <f>+IF(J349=0,"",'Ark1'!AI2033)</f>
        <v>0</v>
      </c>
      <c r="O349" s="234"/>
      <c r="P349" s="32" t="str">
        <f>+IF(I349=0,"",'Ark1'!U2033)</f>
        <v/>
      </c>
      <c r="Q349" s="95"/>
      <c r="R349" s="264" t="str">
        <f>+IF(N349=0,"",'Ark1'!AJ2033)</f>
        <v/>
      </c>
      <c r="S349" s="95"/>
      <c r="T349" s="264" t="str">
        <f>+IF(N349=0,"",'Ark1'!AK2033)</f>
        <v/>
      </c>
      <c r="U349" s="95"/>
      <c r="V349" s="238" t="str">
        <f>+IF(I349=0,"",'Ark1'!T2033)</f>
        <v/>
      </c>
      <c r="W349" s="95"/>
      <c r="X349" s="239" t="str">
        <f>+IF(I349=0,"",'Ark1'!W2033)</f>
        <v/>
      </c>
      <c r="Y349" s="239" t="str">
        <f>+IF(I349=0,"",'Ark1'!X2033)</f>
        <v/>
      </c>
      <c r="Z349" s="239" t="str">
        <f>+IF(I349=0,"",'Ark1'!Y2033)</f>
        <v/>
      </c>
      <c r="AA349" s="239" t="str">
        <f>+IF(I349=0,"",'Ark1'!Z2033)</f>
        <v/>
      </c>
      <c r="AB349" s="237" t="str">
        <f>+IF(I349=0,"",'Ark1'!AA2033)</f>
        <v/>
      </c>
      <c r="AC349" s="238" t="str">
        <f>+IF(I349=0,"",'Ark1'!AC2033)</f>
        <v/>
      </c>
      <c r="AD349" s="239" t="str">
        <f>+IF(I349=0,"",'Ark1'!AE2033)</f>
        <v/>
      </c>
      <c r="AE349" s="237" t="str">
        <f t="shared" si="57"/>
        <v/>
      </c>
      <c r="AF349" s="237" t="str">
        <f t="shared" si="58"/>
        <v/>
      </c>
      <c r="AG349" s="216"/>
      <c r="AJ349" s="29"/>
      <c r="AK349" s="27"/>
      <c r="AN349" s="27"/>
      <c r="AO349" s="27"/>
      <c r="AP349" s="27"/>
      <c r="AR349" s="27"/>
      <c r="AT349" s="27"/>
      <c r="AU349" s="27"/>
    </row>
    <row r="350" spans="1:61" ht="15.6">
      <c r="A350" s="216"/>
      <c r="B350" s="287">
        <f>+'Ark1'!C2034</f>
        <v>2024</v>
      </c>
      <c r="C350" s="236">
        <f>+'Ark1'!L2034</f>
        <v>13</v>
      </c>
      <c r="D350" s="236" t="str">
        <f>VLOOKUP(C350,Klasse!$C$11:$D$27,2)</f>
        <v>E-</v>
      </c>
      <c r="E350" s="236">
        <f>+'Ark1'!H2034</f>
        <v>1</v>
      </c>
      <c r="F350" s="236">
        <f>+'Ark1'!J2034</f>
        <v>110</v>
      </c>
      <c r="G350" s="236" t="str">
        <f>VLOOKUP(F350,RNR!$A$1:$B$25,2)</f>
        <v>Gol</v>
      </c>
      <c r="H350" s="236">
        <f>+IF(I350=0,"",'Ark1'!Q2034)</f>
        <v>4</v>
      </c>
      <c r="I350" s="353">
        <f>+'Ark1'!R2034</f>
        <v>4</v>
      </c>
      <c r="J350" s="237">
        <f>+IF(I350=0,"",'Ark1'!AG2034)</f>
        <v>0.13936646784579537</v>
      </c>
      <c r="K350" s="237"/>
      <c r="L350" s="237">
        <f>+IF(I350=0,"",'Ark1'!AH2034)</f>
        <v>0</v>
      </c>
      <c r="M350" s="95"/>
      <c r="N350" s="504">
        <f>+IF(J350=0,"",'Ark1'!AI2034)</f>
        <v>4</v>
      </c>
      <c r="O350" s="234"/>
      <c r="P350" s="32">
        <f>+IF(I350=0,"",'Ark1'!U2034)</f>
        <v>53.875</v>
      </c>
      <c r="Q350" s="95"/>
      <c r="R350" s="264">
        <f>+IF(N350=0,"",'Ark1'!AJ2034)</f>
        <v>117.55</v>
      </c>
      <c r="S350" s="95"/>
      <c r="T350" s="264">
        <f>+IF(N350=0,"",'Ark1'!AK2034)</f>
        <v>33.220377979332405</v>
      </c>
      <c r="U350" s="95"/>
      <c r="V350" s="238">
        <f>+IF(I350=0,"",'Ark1'!T2034)</f>
        <v>14</v>
      </c>
      <c r="W350" s="95"/>
      <c r="X350" s="239">
        <f>+IF(I350=0,"",'Ark1'!W2034)</f>
        <v>100</v>
      </c>
      <c r="Y350" s="239">
        <f>+IF(I350=0,"",'Ark1'!X2034)</f>
        <v>100</v>
      </c>
      <c r="Z350" s="239">
        <f>+IF(I350=0,"",'Ark1'!Y2034)</f>
        <v>100</v>
      </c>
      <c r="AA350" s="239">
        <f>+IF(I350=0,"",'Ark1'!Z2034)</f>
        <v>2.3742103950576263</v>
      </c>
      <c r="AB350" s="237">
        <f>+IF(I350=0,"",'Ark1'!AA2034)</f>
        <v>0</v>
      </c>
      <c r="AC350" s="238">
        <f>+IF(I350=0,"",'Ark1'!AC2034)</f>
        <v>0</v>
      </c>
      <c r="AD350" s="239">
        <f>+IF(I350=0,"",'Ark1'!AE2034)</f>
        <v>0</v>
      </c>
      <c r="AE350" s="237">
        <f t="shared" si="57"/>
        <v>4.1442307692307692</v>
      </c>
      <c r="AF350" s="237">
        <f t="shared" si="58"/>
        <v>1</v>
      </c>
      <c r="AG350" s="216"/>
      <c r="AJ350" s="29"/>
      <c r="AK350" s="27"/>
      <c r="AN350" s="27"/>
      <c r="AO350" s="27"/>
      <c r="AP350" s="27"/>
      <c r="AR350" s="27"/>
      <c r="AT350" s="27"/>
      <c r="AU350" s="27"/>
    </row>
    <row r="351" spans="1:61" ht="15.6">
      <c r="A351" s="216"/>
      <c r="B351" s="287">
        <f>+'Ark1'!C2035</f>
        <v>2024</v>
      </c>
      <c r="C351" s="236">
        <f>+'Ark1'!L2035</f>
        <v>13</v>
      </c>
      <c r="D351" s="236" t="str">
        <f>VLOOKUP(C351,Klasse!$C$11:$D$27,2)</f>
        <v>E-</v>
      </c>
      <c r="E351" s="236">
        <f>+'Ark1'!H2035</f>
        <v>1</v>
      </c>
      <c r="F351" s="236">
        <f>+'Ark1'!J2035</f>
        <v>111</v>
      </c>
      <c r="G351" s="236" t="str">
        <f>VLOOKUP(F351,RNR!$A$1:$B$25,2)</f>
        <v>Forus</v>
      </c>
      <c r="H351" s="236">
        <f>+IF(I351=0,"",'Ark1'!Q2035)</f>
        <v>8</v>
      </c>
      <c r="I351" s="353">
        <f>+'Ark1'!R2035</f>
        <v>8</v>
      </c>
      <c r="J351" s="237">
        <f>+IF(I351=0,"",'Ark1'!AG2035)</f>
        <v>0.32531246196296076</v>
      </c>
      <c r="K351" s="237"/>
      <c r="L351" s="237">
        <f>+IF(I351=0,"",'Ark1'!AH2035)</f>
        <v>0</v>
      </c>
      <c r="M351" s="95"/>
      <c r="N351" s="504">
        <f>+IF(J351=0,"",'Ark1'!AI2035)</f>
        <v>8</v>
      </c>
      <c r="O351" s="234"/>
      <c r="P351" s="32">
        <f>+IF(I351=0,"",'Ark1'!U2035)</f>
        <v>46.4375</v>
      </c>
      <c r="Q351" s="95"/>
      <c r="R351" s="264">
        <f>+IF(N351=0,"",'Ark1'!AJ2035)</f>
        <v>112.1</v>
      </c>
      <c r="S351" s="95"/>
      <c r="T351" s="264">
        <f>+IF(N351=0,"",'Ark1'!AK2035)</f>
        <v>32.42103144993041</v>
      </c>
      <c r="U351" s="95"/>
      <c r="V351" s="238">
        <f>+IF(I351=0,"",'Ark1'!T2035)</f>
        <v>12.5</v>
      </c>
      <c r="W351" s="95"/>
      <c r="X351" s="239">
        <f>+IF(I351=0,"",'Ark1'!W2035)</f>
        <v>87.5</v>
      </c>
      <c r="Y351" s="239">
        <f>+IF(I351=0,"",'Ark1'!X2035)</f>
        <v>100</v>
      </c>
      <c r="Z351" s="239">
        <f>+IF(I351=0,"",'Ark1'!Y2035)</f>
        <v>100</v>
      </c>
      <c r="AA351" s="239">
        <f>+IF(I351=0,"",'Ark1'!Z2035)</f>
        <v>9.1271487196166632</v>
      </c>
      <c r="AB351" s="237">
        <f>+IF(I351=0,"",'Ark1'!AA2035)</f>
        <v>0</v>
      </c>
      <c r="AC351" s="238">
        <f>+IF(I351=0,"",'Ark1'!AC2035)</f>
        <v>0</v>
      </c>
      <c r="AD351" s="239">
        <f>+IF(I351=0,"",'Ark1'!AE2035)</f>
        <v>0</v>
      </c>
      <c r="AE351" s="237">
        <f t="shared" si="57"/>
        <v>3.5721153846153846</v>
      </c>
      <c r="AF351" s="237">
        <f t="shared" si="58"/>
        <v>1</v>
      </c>
      <c r="AG351" s="216"/>
      <c r="AJ351" s="29"/>
      <c r="AK351" s="27"/>
      <c r="AN351" s="27"/>
      <c r="AO351" s="27"/>
      <c r="AP351" s="27"/>
      <c r="AR351" s="27"/>
      <c r="AT351" s="27"/>
      <c r="AU351" s="27"/>
    </row>
    <row r="352" spans="1:61" ht="15.6">
      <c r="A352" s="216"/>
      <c r="B352" s="287">
        <f>+'Ark1'!C2036</f>
        <v>2024</v>
      </c>
      <c r="C352" s="236">
        <f>+'Ark1'!L2036</f>
        <v>13</v>
      </c>
      <c r="D352" s="236" t="str">
        <f>VLOOKUP(C352,Klasse!$C$11:$D$27,2)</f>
        <v>E-</v>
      </c>
      <c r="E352" s="236">
        <f>+'Ark1'!H2036</f>
        <v>1</v>
      </c>
      <c r="F352" s="236">
        <f>+'Ark1'!J2036</f>
        <v>116</v>
      </c>
      <c r="G352" s="236" t="str">
        <f>VLOOKUP(F352,RNR!$A$1:$B$25,2)</f>
        <v>Sandeid</v>
      </c>
      <c r="H352" s="236">
        <f>+IF(I352=0,"",'Ark1'!Q2036)</f>
        <v>5</v>
      </c>
      <c r="I352" s="353">
        <f>+'Ark1'!R2036</f>
        <v>6</v>
      </c>
      <c r="J352" s="237">
        <f>+IF(I352=0,"",'Ark1'!AG2036)</f>
        <v>0.36103125337502495</v>
      </c>
      <c r="K352" s="237"/>
      <c r="L352" s="237">
        <f>+IF(I352=0,"",'Ark1'!AH2036)</f>
        <v>0</v>
      </c>
      <c r="M352" s="95"/>
      <c r="N352" s="504">
        <f>+IF(J352=0,"",'Ark1'!AI2036)</f>
        <v>6</v>
      </c>
      <c r="O352" s="234"/>
      <c r="P352" s="32">
        <f>+IF(I352=0,"",'Ark1'!U2036)</f>
        <v>46.800000000000011</v>
      </c>
      <c r="Q352" s="95"/>
      <c r="R352" s="264">
        <f>+IF(N352=0,"",'Ark1'!AJ2036)</f>
        <v>112.8833333333333</v>
      </c>
      <c r="S352" s="95"/>
      <c r="T352" s="264">
        <f>+IF(N352=0,"",'Ark1'!AK2036)</f>
        <v>32.250488653545382</v>
      </c>
      <c r="U352" s="95"/>
      <c r="V352" s="238">
        <f>+IF(I352=0,"",'Ark1'!T2036)</f>
        <v>13.666666666666663</v>
      </c>
      <c r="W352" s="95"/>
      <c r="X352" s="239">
        <f>+IF(I352=0,"",'Ark1'!W2036)</f>
        <v>100</v>
      </c>
      <c r="Y352" s="239">
        <f>+IF(I352=0,"",'Ark1'!X2036)</f>
        <v>100</v>
      </c>
      <c r="Z352" s="239">
        <f>+IF(I352=0,"",'Ark1'!Y2036)</f>
        <v>100</v>
      </c>
      <c r="AA352" s="239">
        <f>+IF(I352=0,"",'Ark1'!Z2036)</f>
        <v>7.8181412965827937</v>
      </c>
      <c r="AB352" s="237">
        <f>+IF(I352=0,"",'Ark1'!AA2036)</f>
        <v>0</v>
      </c>
      <c r="AC352" s="238">
        <f>+IF(I352=0,"",'Ark1'!AC2036)</f>
        <v>0</v>
      </c>
      <c r="AD352" s="239">
        <f>+IF(I352=0,"",'Ark1'!AE2036)</f>
        <v>0</v>
      </c>
      <c r="AE352" s="237">
        <f t="shared" ref="AE352:AE372" si="59">IF(I352=0,"",P352/C352)</f>
        <v>3.600000000000001</v>
      </c>
      <c r="AF352" s="237">
        <f t="shared" ref="AF352" si="60">IF(I352=0,"",I352/H352)</f>
        <v>1.2</v>
      </c>
      <c r="AG352" s="216"/>
      <c r="AJ352" s="29"/>
      <c r="AK352" s="27"/>
      <c r="AN352" s="27"/>
      <c r="AO352" s="27"/>
      <c r="AP352" s="27"/>
      <c r="AR352" s="27"/>
    </row>
    <row r="353" spans="1:44" ht="15.6">
      <c r="A353" s="216"/>
      <c r="B353" s="287">
        <f>+'Ark1'!C2037</f>
        <v>2024</v>
      </c>
      <c r="C353" s="236">
        <f>+'Ark1'!L2037</f>
        <v>13</v>
      </c>
      <c r="D353" s="236" t="str">
        <f>VLOOKUP(C353,Klasse!$C$11:$D$27,2)</f>
        <v>E-</v>
      </c>
      <c r="E353" s="236">
        <f>+'Ark1'!H2037</f>
        <v>2</v>
      </c>
      <c r="F353" s="236">
        <f>+'Ark1'!J2037</f>
        <v>117</v>
      </c>
      <c r="G353" s="236" t="str">
        <f>VLOOKUP(F353,RNR!$A$1:$B$25,2)</f>
        <v>Jæren</v>
      </c>
      <c r="H353" s="236">
        <f>+IF(I353=0,"",'Ark1'!Q2037)</f>
        <v>4</v>
      </c>
      <c r="I353" s="353">
        <f>+'Ark1'!R2037</f>
        <v>6</v>
      </c>
      <c r="J353" s="237">
        <f>+IF(I353=0,"",'Ark1'!AG2037)</f>
        <v>0.49704046905246085</v>
      </c>
      <c r="K353" s="237"/>
      <c r="L353" s="237">
        <f>+IF(I353=0,"",'Ark1'!AH2037)</f>
        <v>0</v>
      </c>
      <c r="M353" s="95"/>
      <c r="N353" s="504">
        <f>+IF(J353=0,"",'Ark1'!AI2037)</f>
        <v>6</v>
      </c>
      <c r="O353" s="234"/>
      <c r="P353" s="32">
        <f>+IF(I353=0,"",'Ark1'!U2037)</f>
        <v>47.416666666666657</v>
      </c>
      <c r="Q353" s="95"/>
      <c r="R353" s="264">
        <f>+IF(N353=0,"",'Ark1'!AJ2037)</f>
        <v>111.9666666666667</v>
      </c>
      <c r="S353" s="95"/>
      <c r="T353" s="264">
        <f>+IF(N353=0,"",'Ark1'!AK2037)</f>
        <v>33.782699165695448</v>
      </c>
      <c r="U353" s="95"/>
      <c r="V353" s="238">
        <f>+IF(I353=0,"",'Ark1'!T2037)</f>
        <v>14.5</v>
      </c>
      <c r="W353" s="95"/>
      <c r="X353" s="239">
        <f>+IF(I353=0,"",'Ark1'!W2037)</f>
        <v>100</v>
      </c>
      <c r="Y353" s="239">
        <f>+IF(I353=0,"",'Ark1'!X2037)</f>
        <v>100</v>
      </c>
      <c r="Z353" s="239">
        <f>+IF(I353=0,"",'Ark1'!Y2037)</f>
        <v>100</v>
      </c>
      <c r="AA353" s="239">
        <f>+IF(I353=0,"",'Ark1'!Z2037)</f>
        <v>4.0026727181833506</v>
      </c>
      <c r="AB353" s="237">
        <f>+IF(I353=0,"",'Ark1'!AA2037)</f>
        <v>0</v>
      </c>
      <c r="AC353" s="238">
        <f>+IF(I353=0,"",'Ark1'!AC2037)</f>
        <v>0</v>
      </c>
      <c r="AD353" s="239">
        <f>+IF(I353=0,"",'Ark1'!AE2037)</f>
        <v>0</v>
      </c>
      <c r="AE353" s="237">
        <f t="shared" si="59"/>
        <v>3.6474358974358969</v>
      </c>
      <c r="AF353" s="237">
        <f t="shared" ref="AF353:AF372" si="61">IF(I353=0,"",I353/H353)</f>
        <v>1.5</v>
      </c>
      <c r="AG353" s="216"/>
      <c r="AJ353" s="29"/>
      <c r="AK353" s="27"/>
      <c r="AN353" s="27"/>
      <c r="AO353" s="27"/>
      <c r="AP353" s="27"/>
      <c r="AR353" s="27"/>
    </row>
    <row r="354" spans="1:44" ht="15.6">
      <c r="A354" s="216"/>
      <c r="B354" s="287">
        <f>+'Ark1'!C2038</f>
        <v>2024</v>
      </c>
      <c r="C354" s="236">
        <f>+'Ark1'!L2038</f>
        <v>13</v>
      </c>
      <c r="D354" s="236" t="str">
        <f>VLOOKUP(C354,Klasse!$C$11:$D$27,2)</f>
        <v>E-</v>
      </c>
      <c r="E354" s="236">
        <f>+'Ark1'!H2038</f>
        <v>1</v>
      </c>
      <c r="F354" s="236">
        <f>+'Ark1'!J2038</f>
        <v>134</v>
      </c>
      <c r="G354" s="236" t="str">
        <f>VLOOKUP(F354,RNR!$A$1:$B$25,2)</f>
        <v>Førde</v>
      </c>
      <c r="H354" s="236" t="str">
        <f>+IF(I354=0,"",'Ark1'!Q2038)</f>
        <v/>
      </c>
      <c r="I354" s="353">
        <f>+'Ark1'!R2038</f>
        <v>0</v>
      </c>
      <c r="J354" s="237" t="str">
        <f>+IF(I354=0,"",'Ark1'!AG2038)</f>
        <v/>
      </c>
      <c r="K354" s="237"/>
      <c r="L354" s="237" t="str">
        <f>+IF(I354=0,"",'Ark1'!AH2038)</f>
        <v/>
      </c>
      <c r="M354" s="95"/>
      <c r="N354" s="504">
        <f>+IF(J354=0,"",'Ark1'!AI2038)</f>
        <v>0</v>
      </c>
      <c r="O354" s="234"/>
      <c r="P354" s="32" t="str">
        <f>+IF(I354=0,"",'Ark1'!U2038)</f>
        <v/>
      </c>
      <c r="Q354" s="95"/>
      <c r="R354" s="264" t="str">
        <f>+IF(N354=0,"",'Ark1'!AJ2038)</f>
        <v/>
      </c>
      <c r="S354" s="95"/>
      <c r="T354" s="264" t="str">
        <f>+IF(N354=0,"",'Ark1'!AK2038)</f>
        <v/>
      </c>
      <c r="U354" s="95"/>
      <c r="V354" s="238" t="str">
        <f>+IF(I354=0,"",'Ark1'!T2038)</f>
        <v/>
      </c>
      <c r="W354" s="95"/>
      <c r="X354" s="239" t="str">
        <f>+IF(I354=0,"",'Ark1'!W2038)</f>
        <v/>
      </c>
      <c r="Y354" s="239" t="str">
        <f>+IF(I354=0,"",'Ark1'!X2038)</f>
        <v/>
      </c>
      <c r="Z354" s="239" t="str">
        <f>+IF(I354=0,"",'Ark1'!Y2038)</f>
        <v/>
      </c>
      <c r="AA354" s="239" t="str">
        <f>+IF(I354=0,"",'Ark1'!Z2038)</f>
        <v/>
      </c>
      <c r="AB354" s="237" t="str">
        <f>+IF(I354=0,"",'Ark1'!AA2038)</f>
        <v/>
      </c>
      <c r="AC354" s="238" t="str">
        <f>+IF(I354=0,"",'Ark1'!AC2038)</f>
        <v/>
      </c>
      <c r="AD354" s="239" t="str">
        <f>+IF(I354=0,"",'Ark1'!AE2038)</f>
        <v/>
      </c>
      <c r="AE354" s="237" t="str">
        <f t="shared" si="59"/>
        <v/>
      </c>
      <c r="AF354" s="237" t="str">
        <f t="shared" si="61"/>
        <v/>
      </c>
      <c r="AG354" s="216"/>
      <c r="AJ354" s="29"/>
      <c r="AK354" s="27"/>
      <c r="AN354" s="27"/>
      <c r="AO354" s="27"/>
      <c r="AP354" s="27"/>
      <c r="AR354" s="27"/>
    </row>
    <row r="355" spans="1:44" ht="15.6">
      <c r="A355" s="216"/>
      <c r="B355" s="287">
        <f>+'Ark1'!C2039</f>
        <v>2024</v>
      </c>
      <c r="C355" s="236">
        <f>+'Ark1'!L2039</f>
        <v>13</v>
      </c>
      <c r="D355" s="236" t="str">
        <f>VLOOKUP(C355,Klasse!$C$11:$D$27,2)</f>
        <v>E-</v>
      </c>
      <c r="E355" s="236">
        <f>+'Ark1'!H2039</f>
        <v>2</v>
      </c>
      <c r="F355" s="236">
        <f>+'Ark1'!J2039</f>
        <v>141</v>
      </c>
      <c r="G355" s="236" t="str">
        <f>VLOOKUP(F355,RNR!$A$1:$B$25,2)</f>
        <v>Ølen</v>
      </c>
      <c r="H355" s="236">
        <f>+IF(I355=0,"",'Ark1'!Q2039)</f>
        <v>2</v>
      </c>
      <c r="I355" s="353">
        <f>+'Ark1'!R2039</f>
        <v>2</v>
      </c>
      <c r="J355" s="237">
        <f>+IF(I355=0,"",'Ark1'!AG2039)</f>
        <v>7.7496047966346598E-2</v>
      </c>
      <c r="K355" s="237"/>
      <c r="L355" s="237">
        <f>+IF(I355=0,"",'Ark1'!AH2039)</f>
        <v>0</v>
      </c>
      <c r="M355" s="95"/>
      <c r="N355" s="504">
        <f>+IF(J355=0,"",'Ark1'!AI2039)</f>
        <v>2</v>
      </c>
      <c r="O355" s="234"/>
      <c r="P355" s="32">
        <f>+IF(I355=0,"",'Ark1'!U2039)</f>
        <v>43.9</v>
      </c>
      <c r="Q355" s="95"/>
      <c r="R355" s="264">
        <f>+IF(N355=0,"",'Ark1'!AJ2039)</f>
        <v>112</v>
      </c>
      <c r="S355" s="95"/>
      <c r="T355" s="264">
        <f>+IF(N355=0,"",'Ark1'!AK2039)</f>
        <v>31.062551319786913</v>
      </c>
      <c r="U355" s="95"/>
      <c r="V355" s="238">
        <f>+IF(I355=0,"",'Ark1'!T2039)</f>
        <v>14</v>
      </c>
      <c r="W355" s="95"/>
      <c r="X355" s="239">
        <f>+IF(I355=0,"",'Ark1'!W2039)</f>
        <v>100</v>
      </c>
      <c r="Y355" s="239">
        <f>+IF(I355=0,"",'Ark1'!X2039)</f>
        <v>100</v>
      </c>
      <c r="Z355" s="239">
        <f>+IF(I355=0,"",'Ark1'!Y2039)</f>
        <v>100</v>
      </c>
      <c r="AA355" s="239">
        <f>+IF(I355=0,"",'Ark1'!Z2039)</f>
        <v>6.5000000000000195</v>
      </c>
      <c r="AB355" s="237">
        <f>+IF(I355=0,"",'Ark1'!AA2039)</f>
        <v>0</v>
      </c>
      <c r="AC355" s="238">
        <f>+IF(I355=0,"",'Ark1'!AC2039)</f>
        <v>0</v>
      </c>
      <c r="AD355" s="239">
        <f>+IF(I355=0,"",'Ark1'!AE2039)</f>
        <v>0</v>
      </c>
      <c r="AE355" s="237">
        <f t="shared" si="59"/>
        <v>3.3769230769230769</v>
      </c>
      <c r="AF355" s="237">
        <f t="shared" si="61"/>
        <v>1</v>
      </c>
      <c r="AG355" s="216"/>
      <c r="AJ355" s="29"/>
      <c r="AK355" s="27"/>
      <c r="AN355" s="27"/>
      <c r="AO355" s="27"/>
      <c r="AP355" s="27"/>
      <c r="AR355" s="27"/>
    </row>
    <row r="356" spans="1:44" ht="15.6">
      <c r="A356" s="216"/>
      <c r="B356" s="287">
        <f>+'Ark1'!C2040</f>
        <v>2024</v>
      </c>
      <c r="C356" s="236">
        <f>+'Ark1'!L2040</f>
        <v>13</v>
      </c>
      <c r="D356" s="236" t="str">
        <f>VLOOKUP(C356,Klasse!$C$11:$D$27,2)</f>
        <v>E-</v>
      </c>
      <c r="E356" s="236">
        <f>+'Ark1'!H2040</f>
        <v>2</v>
      </c>
      <c r="F356" s="236">
        <f>+'Ark1'!J2040</f>
        <v>143</v>
      </c>
      <c r="G356" s="236" t="str">
        <f>VLOOKUP(F356,RNR!$A$1:$B$25,2)</f>
        <v>Nordfjord</v>
      </c>
      <c r="H356" s="236" t="str">
        <f>+IF(I356=0,"",'Ark1'!Q2040)</f>
        <v/>
      </c>
      <c r="I356" s="353">
        <f>+'Ark1'!R2040</f>
        <v>0</v>
      </c>
      <c r="J356" s="237" t="str">
        <f>+IF(I356=0,"",'Ark1'!AG2040)</f>
        <v/>
      </c>
      <c r="K356" s="237"/>
      <c r="L356" s="237" t="str">
        <f>+IF(I356=0,"",'Ark1'!AH2040)</f>
        <v/>
      </c>
      <c r="M356" s="95"/>
      <c r="N356" s="504">
        <f>+IF(J356=0,"",'Ark1'!AI2040)</f>
        <v>0</v>
      </c>
      <c r="O356" s="234"/>
      <c r="P356" s="32" t="str">
        <f>+IF(I356=0,"",'Ark1'!U2040)</f>
        <v/>
      </c>
      <c r="Q356" s="95"/>
      <c r="R356" s="264" t="str">
        <f>+IF(N356=0,"",'Ark1'!AJ2040)</f>
        <v/>
      </c>
      <c r="S356" s="95"/>
      <c r="T356" s="264" t="str">
        <f>+IF(N356=0,"",'Ark1'!AK2040)</f>
        <v/>
      </c>
      <c r="U356" s="95"/>
      <c r="V356" s="238" t="str">
        <f>+IF(I356=0,"",'Ark1'!T2040)</f>
        <v/>
      </c>
      <c r="W356" s="95"/>
      <c r="X356" s="239" t="str">
        <f>+IF(I356=0,"",'Ark1'!W2040)</f>
        <v/>
      </c>
      <c r="Y356" s="239" t="str">
        <f>+IF(I356=0,"",'Ark1'!X2040)</f>
        <v/>
      </c>
      <c r="Z356" s="239" t="str">
        <f>+IF(I356=0,"",'Ark1'!Y2040)</f>
        <v/>
      </c>
      <c r="AA356" s="239" t="str">
        <f>+IF(I356=0,"",'Ark1'!Z2040)</f>
        <v/>
      </c>
      <c r="AB356" s="237" t="str">
        <f>+IF(I356=0,"",'Ark1'!AA2040)</f>
        <v/>
      </c>
      <c r="AC356" s="238" t="str">
        <f>+IF(I356=0,"",'Ark1'!AC2040)</f>
        <v/>
      </c>
      <c r="AD356" s="239" t="str">
        <f>+IF(I356=0,"",'Ark1'!AE2040)</f>
        <v/>
      </c>
      <c r="AE356" s="237" t="str">
        <f t="shared" si="59"/>
        <v/>
      </c>
      <c r="AF356" s="237" t="str">
        <f t="shared" si="61"/>
        <v/>
      </c>
      <c r="AG356" s="216"/>
      <c r="AJ356" s="29"/>
      <c r="AK356" s="27"/>
      <c r="AN356" s="27"/>
      <c r="AO356" s="27"/>
      <c r="AP356" s="27"/>
      <c r="AR356" s="27"/>
    </row>
    <row r="357" spans="1:44" ht="15.6">
      <c r="A357" s="216"/>
      <c r="B357" s="287">
        <f>+'Ark1'!C2041</f>
        <v>2024</v>
      </c>
      <c r="C357" s="236">
        <f>+'Ark1'!L2041</f>
        <v>13</v>
      </c>
      <c r="D357" s="236" t="str">
        <f>VLOOKUP(C357,Klasse!$C$11:$D$27,2)</f>
        <v>E-</v>
      </c>
      <c r="E357" s="236">
        <f>+'Ark1'!H2041</f>
        <v>2</v>
      </c>
      <c r="F357" s="236">
        <f>+'Ark1'!J2041</f>
        <v>147</v>
      </c>
      <c r="G357" s="236" t="str">
        <f>VLOOKUP(F357,RNR!$A$1:$B$25,2)</f>
        <v>Midt-Norge</v>
      </c>
      <c r="H357" s="236" t="str">
        <f>+IF(I357=0,"",'Ark1'!Q2041)</f>
        <v/>
      </c>
      <c r="I357" s="353">
        <f>+'Ark1'!R2041</f>
        <v>0</v>
      </c>
      <c r="J357" s="237" t="str">
        <f>+IF(I357=0,"",'Ark1'!AG2041)</f>
        <v/>
      </c>
      <c r="K357" s="237"/>
      <c r="L357" s="237" t="str">
        <f>+IF(I357=0,"",'Ark1'!AH2041)</f>
        <v/>
      </c>
      <c r="M357" s="95"/>
      <c r="N357" s="504">
        <f>+IF(J357=0,"",'Ark1'!AI2041)</f>
        <v>0</v>
      </c>
      <c r="O357" s="234"/>
      <c r="P357" s="32" t="str">
        <f>+IF(I357=0,"",'Ark1'!U2041)</f>
        <v/>
      </c>
      <c r="Q357" s="95"/>
      <c r="R357" s="264" t="str">
        <f>+IF(N357=0,"",'Ark1'!AJ2041)</f>
        <v/>
      </c>
      <c r="S357" s="95"/>
      <c r="T357" s="264" t="str">
        <f>+IF(N357=0,"",'Ark1'!AK2041)</f>
        <v/>
      </c>
      <c r="U357" s="95"/>
      <c r="V357" s="238" t="str">
        <f>+IF(I357=0,"",'Ark1'!T2041)</f>
        <v/>
      </c>
      <c r="W357" s="95"/>
      <c r="X357" s="239" t="str">
        <f>+IF(I357=0,"",'Ark1'!W2041)</f>
        <v/>
      </c>
      <c r="Y357" s="239" t="str">
        <f>+IF(I357=0,"",'Ark1'!X2041)</f>
        <v/>
      </c>
      <c r="Z357" s="239" t="str">
        <f>+IF(I357=0,"",'Ark1'!Y2041)</f>
        <v/>
      </c>
      <c r="AA357" s="239" t="str">
        <f>+IF(I357=0,"",'Ark1'!Z2041)</f>
        <v/>
      </c>
      <c r="AB357" s="237" t="str">
        <f>+IF(I357=0,"",'Ark1'!AA2041)</f>
        <v/>
      </c>
      <c r="AC357" s="238" t="str">
        <f>+IF(I357=0,"",'Ark1'!AC2041)</f>
        <v/>
      </c>
      <c r="AD357" s="239" t="str">
        <f>+IF(I357=0,"",'Ark1'!AE2041)</f>
        <v/>
      </c>
      <c r="AE357" s="237" t="str">
        <f t="shared" si="59"/>
        <v/>
      </c>
      <c r="AF357" s="237" t="str">
        <f t="shared" si="61"/>
        <v/>
      </c>
      <c r="AG357" s="216"/>
      <c r="AJ357" s="29"/>
      <c r="AK357" s="27"/>
      <c r="AN357" s="27"/>
      <c r="AO357" s="27"/>
      <c r="AP357" s="27"/>
      <c r="AR357" s="27"/>
    </row>
    <row r="358" spans="1:44" ht="15.6">
      <c r="A358" s="216"/>
      <c r="B358" s="287">
        <f>+'Ark1'!C2042</f>
        <v>2024</v>
      </c>
      <c r="C358" s="236">
        <f>+'Ark1'!L2042</f>
        <v>13</v>
      </c>
      <c r="D358" s="236" t="str">
        <f>VLOOKUP(C358,Klasse!$C$11:$D$27,2)</f>
        <v>E-</v>
      </c>
      <c r="E358" s="236">
        <f>+'Ark1'!H2042</f>
        <v>1</v>
      </c>
      <c r="F358" s="236">
        <f>+'Ark1'!J2042</f>
        <v>155</v>
      </c>
      <c r="G358" s="236" t="str">
        <f>VLOOKUP(F358,RNR!$A$1:$B$25,2)</f>
        <v>Målselv</v>
      </c>
      <c r="H358" s="236">
        <f>+IF(I358=0,"",'Ark1'!Q2042)</f>
        <v>7</v>
      </c>
      <c r="I358" s="353">
        <f>+'Ark1'!R2042</f>
        <v>7</v>
      </c>
      <c r="J358" s="237">
        <f>+IF(I358=0,"",'Ark1'!AG2042)</f>
        <v>0.54574712193466079</v>
      </c>
      <c r="K358" s="237"/>
      <c r="L358" s="237">
        <f>+IF(I358=0,"",'Ark1'!AH2042)</f>
        <v>0</v>
      </c>
      <c r="M358" s="95"/>
      <c r="N358" s="504">
        <f>+IF(J358=0,"",'Ark1'!AI2042)</f>
        <v>7</v>
      </c>
      <c r="O358" s="234"/>
      <c r="P358" s="32">
        <f>+IF(I358=0,"",'Ark1'!U2042)</f>
        <v>47.771428571428594</v>
      </c>
      <c r="Q358" s="95"/>
      <c r="R358" s="264">
        <f>+IF(N358=0,"",'Ark1'!AJ2042)</f>
        <v>112.6</v>
      </c>
      <c r="S358" s="95"/>
      <c r="T358" s="264">
        <f>+IF(N358=0,"",'Ark1'!AK2042)</f>
        <v>33.321429172192161</v>
      </c>
      <c r="U358" s="95"/>
      <c r="V358" s="238">
        <f>+IF(I358=0,"",'Ark1'!T2042)</f>
        <v>12.285714285714288</v>
      </c>
      <c r="W358" s="95"/>
      <c r="X358" s="239">
        <f>+IF(I358=0,"",'Ark1'!W2042)</f>
        <v>100</v>
      </c>
      <c r="Y358" s="239">
        <f>+IF(I358=0,"",'Ark1'!X2042)</f>
        <v>100</v>
      </c>
      <c r="Z358" s="239">
        <f>+IF(I358=0,"",'Ark1'!Y2042)</f>
        <v>100</v>
      </c>
      <c r="AA358" s="239">
        <f>+IF(I358=0,"",'Ark1'!Z2042)</f>
        <v>6.4439815300156722</v>
      </c>
      <c r="AB358" s="237">
        <f>+IF(I358=0,"",'Ark1'!AA2042)</f>
        <v>0</v>
      </c>
      <c r="AC358" s="238">
        <f>+IF(I358=0,"",'Ark1'!AC2042)</f>
        <v>0</v>
      </c>
      <c r="AD358" s="239">
        <f>+IF(I358=0,"",'Ark1'!AE2042)</f>
        <v>0</v>
      </c>
      <c r="AE358" s="237">
        <f t="shared" si="59"/>
        <v>3.6747252747252763</v>
      </c>
      <c r="AF358" s="237">
        <f t="shared" si="61"/>
        <v>1</v>
      </c>
      <c r="AG358" s="216"/>
      <c r="AJ358" s="29"/>
      <c r="AK358" s="27"/>
      <c r="AN358" s="27"/>
      <c r="AO358" s="27"/>
      <c r="AP358" s="27"/>
      <c r="AR358" s="27"/>
    </row>
    <row r="359" spans="1:44" ht="15.6">
      <c r="A359" s="216"/>
      <c r="B359" s="287">
        <f>+'Ark1'!C2043</f>
        <v>2024</v>
      </c>
      <c r="C359" s="236">
        <f>+'Ark1'!L2043</f>
        <v>13</v>
      </c>
      <c r="D359" s="236" t="str">
        <f>VLOOKUP(C359,Klasse!$C$11:$D$27,2)</f>
        <v>E-</v>
      </c>
      <c r="E359" s="236">
        <f>+'Ark1'!H2043</f>
        <v>2</v>
      </c>
      <c r="F359" s="236">
        <f>+'Ark1'!J2043</f>
        <v>160</v>
      </c>
      <c r="G359" s="236" t="str">
        <f>VLOOKUP(F359,RNR!$A$1:$B$25,2)</f>
        <v>Oslo</v>
      </c>
      <c r="H359" s="236">
        <f>+IF(I359=0,"",'Ark1'!Q2043)</f>
        <v>1</v>
      </c>
      <c r="I359" s="353">
        <f>+'Ark1'!R2043</f>
        <v>1</v>
      </c>
      <c r="J359" s="237">
        <f>+IF(I359=0,"",'Ark1'!AG2043)</f>
        <v>9.4905610963880629E-2</v>
      </c>
      <c r="K359" s="237"/>
      <c r="L359" s="237">
        <f>+IF(I359=0,"",'Ark1'!AH2043)</f>
        <v>0</v>
      </c>
      <c r="M359" s="95"/>
      <c r="N359" s="504">
        <f>+IF(J359=0,"",'Ark1'!AI2043)</f>
        <v>1</v>
      </c>
      <c r="O359" s="234"/>
      <c r="P359" s="32">
        <f>+IF(I359=0,"",'Ark1'!U2043)</f>
        <v>39.5</v>
      </c>
      <c r="Q359" s="95"/>
      <c r="R359" s="264">
        <f>+IF(N359=0,"",'Ark1'!AJ2043)</f>
        <v>108</v>
      </c>
      <c r="S359" s="95"/>
      <c r="T359" s="264">
        <f>+IF(N359=0,"",'Ark1'!AK2043)</f>
        <v>31.356373520296696</v>
      </c>
      <c r="U359" s="95"/>
      <c r="V359" s="238">
        <f>+IF(I359=0,"",'Ark1'!T2043)</f>
        <v>14</v>
      </c>
      <c r="W359" s="95"/>
      <c r="X359" s="239">
        <f>+IF(I359=0,"",'Ark1'!W2043)</f>
        <v>100</v>
      </c>
      <c r="Y359" s="239">
        <f>+IF(I359=0,"",'Ark1'!X2043)</f>
        <v>100</v>
      </c>
      <c r="Z359" s="239">
        <f>+IF(I359=0,"",'Ark1'!Y2043)</f>
        <v>100</v>
      </c>
      <c r="AA359" s="239">
        <f>+IF(I359=0,"",'Ark1'!Z2043)</f>
        <v>0</v>
      </c>
      <c r="AB359" s="237">
        <f>+IF(I359=0,"",'Ark1'!AA2043)</f>
        <v>0</v>
      </c>
      <c r="AC359" s="238">
        <f>+IF(I359=0,"",'Ark1'!AC2043)</f>
        <v>0</v>
      </c>
      <c r="AD359" s="239">
        <f>+IF(I359=0,"",'Ark1'!AE2043)</f>
        <v>0</v>
      </c>
      <c r="AE359" s="237">
        <f t="shared" si="59"/>
        <v>3.0384615384615383</v>
      </c>
      <c r="AF359" s="237">
        <f t="shared" si="61"/>
        <v>1</v>
      </c>
      <c r="AG359" s="216"/>
      <c r="AJ359" s="29"/>
      <c r="AK359" s="27"/>
      <c r="AN359" s="27"/>
      <c r="AO359" s="27"/>
      <c r="AP359" s="27"/>
      <c r="AR359" s="27"/>
    </row>
    <row r="360" spans="1:44" ht="15.6">
      <c r="A360" s="216"/>
      <c r="B360" s="287">
        <f>+'Ark1'!C2044</f>
        <v>2024</v>
      </c>
      <c r="C360" s="236">
        <f>+'Ark1'!L2044</f>
        <v>13</v>
      </c>
      <c r="D360" s="236" t="str">
        <f>VLOOKUP(C360,Klasse!$C$11:$D$27,2)</f>
        <v>E-</v>
      </c>
      <c r="E360" s="236">
        <f>+'Ark1'!H2044</f>
        <v>1</v>
      </c>
      <c r="F360" s="236">
        <f>+'Ark1'!J2044</f>
        <v>171</v>
      </c>
      <c r="G360" s="236" t="str">
        <f>VLOOKUP(F360,RNR!$A$1:$B$25,2)</f>
        <v>Prima</v>
      </c>
      <c r="H360" s="236" t="str">
        <f>+IF(I360=0,"",'Ark1'!Q2044)</f>
        <v/>
      </c>
      <c r="I360" s="353">
        <f>+'Ark1'!R2044</f>
        <v>0</v>
      </c>
      <c r="J360" s="237" t="str">
        <f>+IF(I360=0,"",'Ark1'!AG2044)</f>
        <v/>
      </c>
      <c r="K360" s="237"/>
      <c r="L360" s="237" t="str">
        <f>+IF(I360=0,"",'Ark1'!AH2044)</f>
        <v/>
      </c>
      <c r="M360" s="95"/>
      <c r="N360" s="504">
        <f>+IF(J360=0,"",'Ark1'!AI2044)</f>
        <v>0</v>
      </c>
      <c r="O360" s="234"/>
      <c r="P360" s="32" t="str">
        <f>+IF(I360=0,"",'Ark1'!U2044)</f>
        <v/>
      </c>
      <c r="Q360" s="95"/>
      <c r="R360" s="264" t="str">
        <f>+IF(N360=0,"",'Ark1'!AJ2044)</f>
        <v/>
      </c>
      <c r="S360" s="95"/>
      <c r="T360" s="264" t="str">
        <f>+IF(N360=0,"",'Ark1'!AK2044)</f>
        <v/>
      </c>
      <c r="U360" s="95"/>
      <c r="V360" s="238" t="str">
        <f>+IF(I360=0,"",'Ark1'!T2044)</f>
        <v/>
      </c>
      <c r="W360" s="95"/>
      <c r="X360" s="239" t="str">
        <f>+IF(I360=0,"",'Ark1'!W2044)</f>
        <v/>
      </c>
      <c r="Y360" s="239" t="str">
        <f>+IF(I360=0,"",'Ark1'!X2044)</f>
        <v/>
      </c>
      <c r="Z360" s="239" t="str">
        <f>+IF(I360=0,"",'Ark1'!Y2044)</f>
        <v/>
      </c>
      <c r="AA360" s="239" t="str">
        <f>+IF(I360=0,"",'Ark1'!Z2044)</f>
        <v/>
      </c>
      <c r="AB360" s="237" t="str">
        <f>+IF(I360=0,"",'Ark1'!AA2044)</f>
        <v/>
      </c>
      <c r="AC360" s="238" t="str">
        <f>+IF(I360=0,"",'Ark1'!AC2044)</f>
        <v/>
      </c>
      <c r="AD360" s="239" t="str">
        <f>+IF(I360=0,"",'Ark1'!AE2044)</f>
        <v/>
      </c>
      <c r="AE360" s="237" t="str">
        <f t="shared" si="59"/>
        <v/>
      </c>
      <c r="AF360" s="237" t="str">
        <f t="shared" si="61"/>
        <v/>
      </c>
      <c r="AG360" s="216"/>
      <c r="AJ360" s="29"/>
      <c r="AK360" s="27"/>
      <c r="AN360" s="27"/>
      <c r="AO360" s="27"/>
      <c r="AP360" s="27"/>
      <c r="AR360" s="27"/>
    </row>
    <row r="361" spans="1:44" ht="15.6">
      <c r="A361" s="216"/>
      <c r="B361" s="287">
        <f>+'Ark1'!C2045</f>
        <v>2024</v>
      </c>
      <c r="C361" s="236">
        <f>+'Ark1'!L2045</f>
        <v>13</v>
      </c>
      <c r="D361" s="236" t="str">
        <f>VLOOKUP(C361,Klasse!$C$11:$D$27,2)</f>
        <v>E-</v>
      </c>
      <c r="E361" s="236">
        <f>+'Ark1'!H2045</f>
        <v>2</v>
      </c>
      <c r="F361" s="236">
        <f>+'Ark1'!J2045</f>
        <v>175</v>
      </c>
      <c r="G361" s="236" t="str">
        <f>VLOOKUP(F361,RNR!$A$1:$B$25,2)</f>
        <v>Ole Ringdal</v>
      </c>
      <c r="H361" s="236" t="str">
        <f>+IF(I361=0,"",'Ark1'!Q2045)</f>
        <v/>
      </c>
      <c r="I361" s="353">
        <f>+'Ark1'!R2045</f>
        <v>0</v>
      </c>
      <c r="J361" s="237" t="str">
        <f>+IF(I361=0,"",'Ark1'!AG2045)</f>
        <v/>
      </c>
      <c r="K361" s="237"/>
      <c r="L361" s="237" t="str">
        <f>+IF(I361=0,"",'Ark1'!AH2045)</f>
        <v/>
      </c>
      <c r="M361" s="95"/>
      <c r="N361" s="504">
        <f>+IF(J361=0,"",'Ark1'!AI2045)</f>
        <v>0</v>
      </c>
      <c r="O361" s="234"/>
      <c r="P361" s="32" t="str">
        <f>+IF(I361=0,"",'Ark1'!U2045)</f>
        <v/>
      </c>
      <c r="Q361" s="95"/>
      <c r="R361" s="264" t="str">
        <f>+IF(N361=0,"",'Ark1'!AJ2045)</f>
        <v/>
      </c>
      <c r="S361" s="95"/>
      <c r="T361" s="264" t="str">
        <f>+IF(N361=0,"",'Ark1'!AK2045)</f>
        <v/>
      </c>
      <c r="U361" s="95"/>
      <c r="V361" s="238" t="str">
        <f>+IF(I361=0,"",'Ark1'!T2045)</f>
        <v/>
      </c>
      <c r="W361" s="95"/>
      <c r="X361" s="239" t="str">
        <f>+IF(I361=0,"",'Ark1'!W2045)</f>
        <v/>
      </c>
      <c r="Y361" s="239" t="str">
        <f>+IF(I361=0,"",'Ark1'!X2045)</f>
        <v/>
      </c>
      <c r="Z361" s="239" t="str">
        <f>+IF(I361=0,"",'Ark1'!Y2045)</f>
        <v/>
      </c>
      <c r="AA361" s="239" t="str">
        <f>+IF(I361=0,"",'Ark1'!Z2045)</f>
        <v/>
      </c>
      <c r="AB361" s="237" t="str">
        <f>+IF(I361=0,"",'Ark1'!AA2045)</f>
        <v/>
      </c>
      <c r="AC361" s="238" t="str">
        <f>+IF(I361=0,"",'Ark1'!AC2045)</f>
        <v/>
      </c>
      <c r="AD361" s="239" t="str">
        <f>+IF(I361=0,"",'Ark1'!AE2045)</f>
        <v/>
      </c>
      <c r="AE361" s="237" t="str">
        <f t="shared" si="59"/>
        <v/>
      </c>
      <c r="AF361" s="237" t="str">
        <f t="shared" si="61"/>
        <v/>
      </c>
      <c r="AG361" s="216"/>
      <c r="AJ361" s="29"/>
      <c r="AK361" s="27"/>
      <c r="AN361" s="27"/>
      <c r="AO361" s="27"/>
      <c r="AP361" s="27"/>
      <c r="AR361" s="27"/>
    </row>
    <row r="362" spans="1:44" ht="15.6">
      <c r="A362" s="216"/>
      <c r="B362" s="287">
        <f>+'Ark1'!C2046</f>
        <v>2024</v>
      </c>
      <c r="C362" s="236">
        <f>+'Ark1'!L2046</f>
        <v>13</v>
      </c>
      <c r="D362" s="236" t="str">
        <f>VLOOKUP(C362,Klasse!$C$11:$D$27,2)</f>
        <v>E-</v>
      </c>
      <c r="E362" s="236">
        <f>+'Ark1'!H2046</f>
        <v>2</v>
      </c>
      <c r="F362" s="236">
        <f>+'Ark1'!J2046</f>
        <v>177</v>
      </c>
      <c r="G362" s="236" t="str">
        <f>VLOOKUP(F362,RNR!$A$1:$B$25,2)</f>
        <v>Slakthuset</v>
      </c>
      <c r="H362" s="236" t="str">
        <f>+IF(I362=0,"",'Ark1'!Q2046)</f>
        <v/>
      </c>
      <c r="I362" s="353">
        <f>+'Ark1'!R2046</f>
        <v>0</v>
      </c>
      <c r="J362" s="237" t="str">
        <f>+IF(I362=0,"",'Ark1'!AG2046)</f>
        <v/>
      </c>
      <c r="K362" s="237"/>
      <c r="L362" s="237" t="str">
        <f>+IF(I362=0,"",'Ark1'!AH2046)</f>
        <v/>
      </c>
      <c r="M362" s="95"/>
      <c r="N362" s="504">
        <f>+IF(J362=0,"",'Ark1'!AI2046)</f>
        <v>0</v>
      </c>
      <c r="O362" s="234"/>
      <c r="P362" s="32" t="str">
        <f>+IF(I362=0,"",'Ark1'!U2046)</f>
        <v/>
      </c>
      <c r="Q362" s="95"/>
      <c r="R362" s="264" t="str">
        <f>+IF(N362=0,"",'Ark1'!AJ2046)</f>
        <v/>
      </c>
      <c r="S362" s="95"/>
      <c r="T362" s="264" t="str">
        <f>+IF(N362=0,"",'Ark1'!AK2046)</f>
        <v/>
      </c>
      <c r="U362" s="95"/>
      <c r="V362" s="238" t="str">
        <f>+IF(I362=0,"",'Ark1'!T2046)</f>
        <v/>
      </c>
      <c r="W362" s="95"/>
      <c r="X362" s="239" t="str">
        <f>+IF(I362=0,"",'Ark1'!W2046)</f>
        <v/>
      </c>
      <c r="Y362" s="239" t="str">
        <f>+IF(I362=0,"",'Ark1'!X2046)</f>
        <v/>
      </c>
      <c r="Z362" s="239" t="str">
        <f>+IF(I362=0,"",'Ark1'!Y2046)</f>
        <v/>
      </c>
      <c r="AA362" s="239" t="str">
        <f>+IF(I362=0,"",'Ark1'!Z2046)</f>
        <v/>
      </c>
      <c r="AB362" s="237" t="str">
        <f>+IF(I362=0,"",'Ark1'!AA2046)</f>
        <v/>
      </c>
      <c r="AC362" s="238" t="str">
        <f>+IF(I362=0,"",'Ark1'!AC2046)</f>
        <v/>
      </c>
      <c r="AD362" s="239" t="str">
        <f>+IF(I362=0,"",'Ark1'!AE2046)</f>
        <v/>
      </c>
      <c r="AE362" s="237" t="str">
        <f t="shared" si="59"/>
        <v/>
      </c>
      <c r="AF362" s="237" t="str">
        <f t="shared" si="61"/>
        <v/>
      </c>
      <c r="AG362" s="216"/>
      <c r="AJ362" s="29"/>
      <c r="AK362" s="27"/>
      <c r="AN362" s="27"/>
      <c r="AO362" s="27"/>
      <c r="AP362" s="27"/>
      <c r="AR362" s="27"/>
    </row>
    <row r="363" spans="1:44" ht="15.6">
      <c r="A363" s="216"/>
      <c r="B363" s="287">
        <f>+'Ark1'!C2047</f>
        <v>2024</v>
      </c>
      <c r="C363" s="236">
        <f>+'Ark1'!L2047</f>
        <v>13</v>
      </c>
      <c r="D363" s="236" t="str">
        <f>VLOOKUP(C363,Klasse!$C$11:$D$27,2)</f>
        <v>E-</v>
      </c>
      <c r="E363" s="236">
        <f>+'Ark1'!H2047</f>
        <v>2</v>
      </c>
      <c r="F363" s="236">
        <f>+'Ark1'!J2047</f>
        <v>178</v>
      </c>
      <c r="G363" s="236" t="str">
        <f>VLOOKUP(F363,RNR!$A$1:$B$25,2)</f>
        <v>Røros</v>
      </c>
      <c r="H363" s="236">
        <f>+IF(I363=0,"",'Ark1'!Q2047)</f>
        <v>1</v>
      </c>
      <c r="I363" s="353">
        <f>+'Ark1'!R2047</f>
        <v>1</v>
      </c>
      <c r="J363" s="237">
        <f>+IF(I363=0,"",'Ark1'!AG2047)</f>
        <v>0.26540329892697806</v>
      </c>
      <c r="K363" s="237"/>
      <c r="L363" s="237">
        <f>+IF(I363=0,"",'Ark1'!AH2047)</f>
        <v>0</v>
      </c>
      <c r="M363" s="95"/>
      <c r="N363" s="504">
        <f>+IF(J363=0,"",'Ark1'!AI2047)</f>
        <v>1</v>
      </c>
      <c r="O363" s="234"/>
      <c r="P363" s="32">
        <f>+IF(I363=0,"",'Ark1'!U2047)</f>
        <v>44.2</v>
      </c>
      <c r="Q363" s="95"/>
      <c r="R363" s="264">
        <f>+IF(N363=0,"",'Ark1'!AJ2047)</f>
        <v>110.7</v>
      </c>
      <c r="S363" s="95"/>
      <c r="T363" s="264">
        <f>+IF(N363=0,"",'Ark1'!AK2047)</f>
        <v>32.582125091015158</v>
      </c>
      <c r="U363" s="95"/>
      <c r="V363" s="238">
        <f>+IF(I363=0,"",'Ark1'!T2047)</f>
        <v>15</v>
      </c>
      <c r="W363" s="95"/>
      <c r="X363" s="239">
        <f>+IF(I363=0,"",'Ark1'!W2047)</f>
        <v>100</v>
      </c>
      <c r="Y363" s="239">
        <f>+IF(I363=0,"",'Ark1'!X2047)</f>
        <v>100</v>
      </c>
      <c r="Z363" s="239">
        <f>+IF(I363=0,"",'Ark1'!Y2047)</f>
        <v>100</v>
      </c>
      <c r="AA363" s="239">
        <f>+IF(I363=0,"",'Ark1'!Z2047)</f>
        <v>0</v>
      </c>
      <c r="AB363" s="237">
        <f>+IF(I363=0,"",'Ark1'!AA2047)</f>
        <v>0</v>
      </c>
      <c r="AC363" s="238">
        <f>+IF(I363=0,"",'Ark1'!AC2047)</f>
        <v>0</v>
      </c>
      <c r="AD363" s="239">
        <f>+IF(I363=0,"",'Ark1'!AE2047)</f>
        <v>0</v>
      </c>
      <c r="AE363" s="237">
        <f t="shared" si="59"/>
        <v>3.4000000000000004</v>
      </c>
      <c r="AF363" s="237">
        <f t="shared" si="61"/>
        <v>1</v>
      </c>
      <c r="AG363" s="216"/>
      <c r="AJ363" s="29"/>
      <c r="AK363" s="27"/>
      <c r="AN363" s="27"/>
      <c r="AO363" s="27"/>
      <c r="AP363" s="27"/>
      <c r="AR363" s="27"/>
    </row>
    <row r="364" spans="1:44" ht="15.6">
      <c r="A364" s="216"/>
      <c r="B364" s="287">
        <f>+'Ark1'!C2048</f>
        <v>2024</v>
      </c>
      <c r="C364" s="236">
        <f>+'Ark1'!L2048</f>
        <v>13</v>
      </c>
      <c r="D364" s="236" t="str">
        <f>VLOOKUP(C364,Klasse!$C$11:$D$27,2)</f>
        <v>E-</v>
      </c>
      <c r="E364" s="236">
        <f>+'Ark1'!H2048</f>
        <v>2</v>
      </c>
      <c r="F364" s="236">
        <f>+'Ark1'!J2048</f>
        <v>181</v>
      </c>
      <c r="G364" s="236" t="str">
        <f>VLOOKUP(F364,RNR!$A$1:$B$25,2)</f>
        <v>Horns</v>
      </c>
      <c r="H364" s="236">
        <f>+IF(I364=0,"",'Ark1'!Q2048)</f>
        <v>1</v>
      </c>
      <c r="I364" s="353">
        <f>+'Ark1'!R2048</f>
        <v>1</v>
      </c>
      <c r="J364" s="237">
        <f>+IF(I364=0,"",'Ark1'!AG2048)</f>
        <v>0.18093906999584489</v>
      </c>
      <c r="K364" s="237"/>
      <c r="L364" s="237">
        <f>+IF(I364=0,"",'Ark1'!AH2048)</f>
        <v>0</v>
      </c>
      <c r="M364" s="95"/>
      <c r="N364" s="504">
        <f>+IF(J364=0,"",'Ark1'!AI2048)</f>
        <v>1</v>
      </c>
      <c r="O364" s="234"/>
      <c r="P364" s="32">
        <f>+IF(I364=0,"",'Ark1'!U2048)</f>
        <v>47.9</v>
      </c>
      <c r="Q364" s="95"/>
      <c r="R364" s="264">
        <f>+IF(N364=0,"",'Ark1'!AJ2048)</f>
        <v>115.9</v>
      </c>
      <c r="S364" s="95"/>
      <c r="T364" s="264">
        <f>+IF(N364=0,"",'Ark1'!AK2048)</f>
        <v>30.767003825133113</v>
      </c>
      <c r="U364" s="95"/>
      <c r="V364" s="238">
        <f>+IF(I364=0,"",'Ark1'!T2048)</f>
        <v>13</v>
      </c>
      <c r="W364" s="95"/>
      <c r="X364" s="239">
        <f>+IF(I364=0,"",'Ark1'!W2048)</f>
        <v>100</v>
      </c>
      <c r="Y364" s="239">
        <f>+IF(I364=0,"",'Ark1'!X2048)</f>
        <v>100</v>
      </c>
      <c r="Z364" s="239">
        <f>+IF(I364=0,"",'Ark1'!Y2048)</f>
        <v>100</v>
      </c>
      <c r="AA364" s="239">
        <f>+IF(I364=0,"",'Ark1'!Z2048)</f>
        <v>0</v>
      </c>
      <c r="AB364" s="237">
        <f>+IF(I364=0,"",'Ark1'!AA2048)</f>
        <v>0</v>
      </c>
      <c r="AC364" s="238">
        <f>+IF(I364=0,"",'Ark1'!AC2048)</f>
        <v>0</v>
      </c>
      <c r="AD364" s="239">
        <f>+IF(I364=0,"",'Ark1'!AE2048)</f>
        <v>0</v>
      </c>
      <c r="AE364" s="237">
        <f t="shared" si="59"/>
        <v>3.6846153846153844</v>
      </c>
      <c r="AF364" s="237">
        <f t="shared" si="61"/>
        <v>1</v>
      </c>
      <c r="AG364" s="216"/>
      <c r="AJ364" s="29"/>
      <c r="AK364" s="27"/>
      <c r="AN364" s="27"/>
      <c r="AO364" s="27"/>
      <c r="AP364" s="27"/>
      <c r="AR364" s="27"/>
    </row>
    <row r="365" spans="1:44" ht="15.6">
      <c r="A365" s="216"/>
      <c r="B365" s="287">
        <f>+'Ark1'!C2049</f>
        <v>2024</v>
      </c>
      <c r="C365" s="236">
        <f>+'Ark1'!L2049</f>
        <v>13</v>
      </c>
      <c r="D365" s="236" t="str">
        <f>VLOOKUP(C365,Klasse!$C$11:$D$27,2)</f>
        <v>E-</v>
      </c>
      <c r="E365" s="236">
        <f>+'Ark1'!H2049</f>
        <v>1</v>
      </c>
      <c r="F365" s="236">
        <f>+'Ark1'!J2049</f>
        <v>262</v>
      </c>
      <c r="G365" s="236" t="str">
        <f>VLOOKUP(F365,RNR!$A$1:$B$25,2)</f>
        <v>Strilalam</v>
      </c>
      <c r="H365" s="236" t="str">
        <f>+IF(I365=0,"",'Ark1'!Q2049)</f>
        <v/>
      </c>
      <c r="I365" s="353">
        <f>+'Ark1'!R2049</f>
        <v>0</v>
      </c>
      <c r="J365" s="237" t="str">
        <f>+IF(I365=0,"",'Ark1'!AG2049)</f>
        <v/>
      </c>
      <c r="K365" s="237"/>
      <c r="L365" s="237" t="str">
        <f>+IF(I365=0,"",'Ark1'!AH2049)</f>
        <v/>
      </c>
      <c r="M365" s="95"/>
      <c r="N365" s="504">
        <f>+IF(J365=0,"",'Ark1'!AI2049)</f>
        <v>0</v>
      </c>
      <c r="O365" s="234"/>
      <c r="P365" s="32" t="str">
        <f>+IF(I365=0,"",'Ark1'!U2049)</f>
        <v/>
      </c>
      <c r="Q365" s="95"/>
      <c r="R365" s="264" t="str">
        <f>+IF(N365=0,"",'Ark1'!AJ2049)</f>
        <v/>
      </c>
      <c r="S365" s="95"/>
      <c r="T365" s="264" t="str">
        <f>+IF(N365=0,"",'Ark1'!AK2049)</f>
        <v/>
      </c>
      <c r="U365" s="95"/>
      <c r="V365" s="238" t="str">
        <f>+IF(I365=0,"",'Ark1'!T2049)</f>
        <v/>
      </c>
      <c r="W365" s="95"/>
      <c r="X365" s="239" t="str">
        <f>+IF(I365=0,"",'Ark1'!W2049)</f>
        <v/>
      </c>
      <c r="Y365" s="239" t="str">
        <f>+IF(I365=0,"",'Ark1'!X2049)</f>
        <v/>
      </c>
      <c r="Z365" s="239" t="str">
        <f>+IF(I365=0,"",'Ark1'!Y2049)</f>
        <v/>
      </c>
      <c r="AA365" s="239" t="str">
        <f>+IF(I365=0,"",'Ark1'!Z2049)</f>
        <v/>
      </c>
      <c r="AB365" s="237" t="str">
        <f>+IF(I365=0,"",'Ark1'!AA2049)</f>
        <v/>
      </c>
      <c r="AC365" s="238" t="str">
        <f>+IF(I365=0,"",'Ark1'!AC2049)</f>
        <v/>
      </c>
      <c r="AD365" s="239" t="str">
        <f>+IF(I365=0,"",'Ark1'!AE2049)</f>
        <v/>
      </c>
      <c r="AE365" s="237" t="str">
        <f t="shared" si="59"/>
        <v/>
      </c>
      <c r="AF365" s="237" t="str">
        <f t="shared" si="61"/>
        <v/>
      </c>
      <c r="AG365" s="216"/>
      <c r="AJ365" s="29"/>
      <c r="AK365" s="27"/>
      <c r="AN365" s="27"/>
      <c r="AO365" s="27"/>
      <c r="AP365" s="27"/>
      <c r="AR365" s="27"/>
    </row>
    <row r="366" spans="1:44" ht="15.6">
      <c r="A366" s="216"/>
      <c r="B366" s="287">
        <f>+'Ark1'!C2050</f>
        <v>2024</v>
      </c>
      <c r="C366" s="236">
        <f>+'Ark1'!L2050</f>
        <v>13</v>
      </c>
      <c r="D366" s="236" t="str">
        <f>VLOOKUP(C366,Klasse!$C$11:$D$27,2)</f>
        <v>E-</v>
      </c>
      <c r="E366" s="236">
        <f>+'Ark1'!H2050</f>
        <v>2</v>
      </c>
      <c r="F366" s="236">
        <f>+'Ark1'!J2050</f>
        <v>267</v>
      </c>
      <c r="G366" s="236" t="str">
        <f>VLOOKUP(F366,RNR!$A$1:$B$25,2)</f>
        <v>Dalpro</v>
      </c>
      <c r="H366" s="236" t="str">
        <f>+IF(I366=0,"",'Ark1'!Q2050)</f>
        <v/>
      </c>
      <c r="I366" s="353">
        <f>+'Ark1'!R2050</f>
        <v>0</v>
      </c>
      <c r="J366" s="237" t="str">
        <f>+IF(I366=0,"",'Ark1'!AG2050)</f>
        <v/>
      </c>
      <c r="K366" s="237"/>
      <c r="L366" s="237" t="str">
        <f>+IF(I366=0,"",'Ark1'!AH2050)</f>
        <v/>
      </c>
      <c r="M366" s="95"/>
      <c r="N366" s="504">
        <f>+IF(J366=0,"",'Ark1'!AI2050)</f>
        <v>0</v>
      </c>
      <c r="O366" s="234"/>
      <c r="P366" s="32" t="str">
        <f>+IF(I366=0,"",'Ark1'!U2050)</f>
        <v/>
      </c>
      <c r="Q366" s="95"/>
      <c r="R366" s="264" t="str">
        <f>+IF(N366=0,"",'Ark1'!AJ2050)</f>
        <v/>
      </c>
      <c r="S366" s="95"/>
      <c r="T366" s="264" t="str">
        <f>+IF(N366=0,"",'Ark1'!AK2050)</f>
        <v/>
      </c>
      <c r="U366" s="95"/>
      <c r="V366" s="238" t="str">
        <f>+IF(I366=0,"",'Ark1'!T2050)</f>
        <v/>
      </c>
      <c r="W366" s="95"/>
      <c r="X366" s="239" t="str">
        <f>+IF(I366=0,"",'Ark1'!W2050)</f>
        <v/>
      </c>
      <c r="Y366" s="239" t="str">
        <f>+IF(I366=0,"",'Ark1'!X2050)</f>
        <v/>
      </c>
      <c r="Z366" s="239" t="str">
        <f>+IF(I366=0,"",'Ark1'!Y2050)</f>
        <v/>
      </c>
      <c r="AA366" s="239" t="str">
        <f>+IF(I366=0,"",'Ark1'!Z2050)</f>
        <v/>
      </c>
      <c r="AB366" s="237" t="str">
        <f>+IF(I366=0,"",'Ark1'!AA2050)</f>
        <v/>
      </c>
      <c r="AC366" s="238" t="str">
        <f>+IF(I366=0,"",'Ark1'!AC2050)</f>
        <v/>
      </c>
      <c r="AD366" s="239" t="str">
        <f>+IF(I366=0,"",'Ark1'!AE2050)</f>
        <v/>
      </c>
      <c r="AE366" s="237" t="str">
        <f t="shared" si="59"/>
        <v/>
      </c>
      <c r="AF366" s="237" t="str">
        <f t="shared" si="61"/>
        <v/>
      </c>
      <c r="AG366" s="216"/>
      <c r="AJ366" s="29"/>
      <c r="AK366" s="27"/>
      <c r="AN366" s="27"/>
      <c r="AO366" s="27"/>
      <c r="AP366" s="27"/>
      <c r="AR366" s="27"/>
    </row>
    <row r="367" spans="1:44" ht="15.6">
      <c r="A367" s="216"/>
      <c r="B367" s="287">
        <f>+'Ark1'!C2051</f>
        <v>2024</v>
      </c>
      <c r="C367" s="236">
        <f>+'Ark1'!L2051</f>
        <v>13</v>
      </c>
      <c r="D367" s="236" t="str">
        <f>VLOOKUP(C367,Klasse!$C$11:$D$27,2)</f>
        <v>E-</v>
      </c>
      <c r="E367" s="236">
        <f>+'Ark1'!H2051</f>
        <v>1</v>
      </c>
      <c r="F367" s="236">
        <f>+'Ark1'!J2051</f>
        <v>309</v>
      </c>
      <c r="G367" s="236" t="str">
        <f>VLOOKUP(F367,RNR!$A$1:$B$25,2)</f>
        <v>Malvik</v>
      </c>
      <c r="H367" s="236" t="str">
        <f>+IF(I367=0,"",'Ark1'!Q2051)</f>
        <v/>
      </c>
      <c r="I367" s="353">
        <f>+'Ark1'!R2051</f>
        <v>0</v>
      </c>
      <c r="J367" s="237" t="str">
        <f>+IF(I367=0,"",'Ark1'!AG2051)</f>
        <v/>
      </c>
      <c r="K367" s="237"/>
      <c r="L367" s="237" t="str">
        <f>+IF(I367=0,"",'Ark1'!AH2051)</f>
        <v/>
      </c>
      <c r="M367" s="95"/>
      <c r="N367" s="504">
        <f>+IF(J367=0,"",'Ark1'!AI2051)</f>
        <v>0</v>
      </c>
      <c r="O367" s="234"/>
      <c r="P367" s="32" t="str">
        <f>+IF(I367=0,"",'Ark1'!U2051)</f>
        <v/>
      </c>
      <c r="Q367" s="95"/>
      <c r="R367" s="264" t="str">
        <f>+IF(N367=0,"",'Ark1'!AJ2051)</f>
        <v/>
      </c>
      <c r="S367" s="95"/>
      <c r="T367" s="264" t="str">
        <f>+IF(N367=0,"",'Ark1'!AK2051)</f>
        <v/>
      </c>
      <c r="U367" s="95"/>
      <c r="V367" s="238" t="str">
        <f>+IF(I367=0,"",'Ark1'!T2051)</f>
        <v/>
      </c>
      <c r="W367" s="95"/>
      <c r="X367" s="239" t="str">
        <f>+IF(I367=0,"",'Ark1'!W2051)</f>
        <v/>
      </c>
      <c r="Y367" s="239" t="str">
        <f>+IF(I367=0,"",'Ark1'!X2051)</f>
        <v/>
      </c>
      <c r="Z367" s="239" t="str">
        <f>+IF(I367=0,"",'Ark1'!Y2051)</f>
        <v/>
      </c>
      <c r="AA367" s="239" t="str">
        <f>+IF(I367=0,"",'Ark1'!Z2051)</f>
        <v/>
      </c>
      <c r="AB367" s="237" t="str">
        <f>+IF(I367=0,"",'Ark1'!AA2051)</f>
        <v/>
      </c>
      <c r="AC367" s="238" t="str">
        <f>+IF(I367=0,"",'Ark1'!AC2051)</f>
        <v/>
      </c>
      <c r="AD367" s="239" t="str">
        <f>+IF(I367=0,"",'Ark1'!AE2051)</f>
        <v/>
      </c>
      <c r="AE367" s="237" t="str">
        <f t="shared" si="59"/>
        <v/>
      </c>
      <c r="AF367" s="237" t="str">
        <f t="shared" si="61"/>
        <v/>
      </c>
      <c r="AG367" s="216"/>
      <c r="AJ367" s="29"/>
      <c r="AK367" s="27"/>
      <c r="AN367" s="27"/>
      <c r="AO367" s="27"/>
      <c r="AP367" s="27"/>
      <c r="AR367" s="27"/>
    </row>
    <row r="368" spans="1:44" ht="15.6">
      <c r="A368" s="216"/>
      <c r="B368" s="287">
        <f>+'Ark1'!C2052</f>
        <v>2024</v>
      </c>
      <c r="C368" s="236">
        <f>+'Ark1'!L2052</f>
        <v>13</v>
      </c>
      <c r="D368" s="236" t="str">
        <f>VLOOKUP(C368,Klasse!$C$11:$D$27,2)</f>
        <v>E-</v>
      </c>
      <c r="E368" s="236">
        <f>+'Ark1'!H2052</f>
        <v>2</v>
      </c>
      <c r="F368" s="236">
        <f>+'Ark1'!J2052</f>
        <v>470</v>
      </c>
      <c r="G368" s="236" t="str">
        <f>VLOOKUP(F368,RNR!$A$1:$B$25,2)</f>
        <v>Jens Eide</v>
      </c>
      <c r="H368" s="236">
        <f>+IF(I368=0,"",'Ark1'!Q2052)</f>
        <v>1</v>
      </c>
      <c r="I368" s="353">
        <f>+'Ark1'!R2052</f>
        <v>1</v>
      </c>
      <c r="J368" s="237">
        <f>+IF(I368=0,"",'Ark1'!AG2052)</f>
        <v>0.39273349960912762</v>
      </c>
      <c r="K368" s="237"/>
      <c r="L368" s="237">
        <f>+IF(I368=0,"",'Ark1'!AH2052)</f>
        <v>0</v>
      </c>
      <c r="M368" s="95"/>
      <c r="N368" s="504">
        <f>+IF(J368=0,"",'Ark1'!AI2052)</f>
        <v>1</v>
      </c>
      <c r="O368" s="234"/>
      <c r="P368" s="32">
        <f>+IF(I368=0,"",'Ark1'!U2052)</f>
        <v>42.2</v>
      </c>
      <c r="Q368" s="95"/>
      <c r="R368" s="264">
        <f>+IF(N368=0,"",'Ark1'!AJ2052)</f>
        <v>110</v>
      </c>
      <c r="S368" s="95"/>
      <c r="T368" s="264">
        <f>+IF(N368=0,"",'Ark1'!AK2052)</f>
        <v>31.705484598046581</v>
      </c>
      <c r="U368" s="95"/>
      <c r="V368" s="238">
        <f>+IF(I368=0,"",'Ark1'!T2052)</f>
        <v>15</v>
      </c>
      <c r="W368" s="95"/>
      <c r="X368" s="239">
        <f>+IF(I368=0,"",'Ark1'!W2052)</f>
        <v>100</v>
      </c>
      <c r="Y368" s="239">
        <f>+IF(I368=0,"",'Ark1'!X2052)</f>
        <v>100</v>
      </c>
      <c r="Z368" s="239">
        <f>+IF(I368=0,"",'Ark1'!Y2052)</f>
        <v>100</v>
      </c>
      <c r="AA368" s="239">
        <f>+IF(I368=0,"",'Ark1'!Z2052)</f>
        <v>0</v>
      </c>
      <c r="AB368" s="237">
        <f>+IF(I368=0,"",'Ark1'!AA2052)</f>
        <v>0</v>
      </c>
      <c r="AC368" s="238">
        <f>+IF(I368=0,"",'Ark1'!AC2052)</f>
        <v>0</v>
      </c>
      <c r="AD368" s="239">
        <f>+IF(I368=0,"",'Ark1'!AE2052)</f>
        <v>0</v>
      </c>
      <c r="AE368" s="237">
        <f t="shared" si="59"/>
        <v>3.2461538461538462</v>
      </c>
      <c r="AF368" s="237">
        <f t="shared" si="61"/>
        <v>1</v>
      </c>
      <c r="AG368" s="216"/>
      <c r="AJ368" s="29"/>
      <c r="AK368" s="27"/>
      <c r="AN368" s="27"/>
      <c r="AO368" s="27"/>
      <c r="AP368" s="27"/>
      <c r="AR368" s="27"/>
    </row>
    <row r="369" spans="1:61" ht="15.6">
      <c r="A369" s="216"/>
      <c r="B369" s="287">
        <f>+'Ark1'!C2053</f>
        <v>2024</v>
      </c>
      <c r="C369" s="236">
        <f>+'Ark1'!L2053</f>
        <v>13</v>
      </c>
      <c r="D369" s="236" t="str">
        <f>VLOOKUP(C369,Klasse!$C$11:$D$27,2)</f>
        <v>E-</v>
      </c>
      <c r="E369" s="236">
        <f>+'Ark1'!H2053</f>
        <v>2</v>
      </c>
      <c r="F369" s="236">
        <f>+'Ark1'!J2053</f>
        <v>629</v>
      </c>
      <c r="G369" s="236" t="str">
        <f>VLOOKUP(F369,RNR!$A$1:$B$25,2)</f>
        <v>Bø</v>
      </c>
      <c r="H369" s="236" t="str">
        <f>+IF(I369=0,"",'Ark1'!Q2053)</f>
        <v/>
      </c>
      <c r="I369" s="353">
        <f>+'Ark1'!R2053</f>
        <v>0</v>
      </c>
      <c r="J369" s="237" t="str">
        <f>+IF(I369=0,"",'Ark1'!AG2053)</f>
        <v/>
      </c>
      <c r="K369" s="237"/>
      <c r="L369" s="237" t="str">
        <f>+IF(I369=0,"",'Ark1'!AH2053)</f>
        <v/>
      </c>
      <c r="M369" s="95"/>
      <c r="N369" s="504">
        <f>+IF(J369=0,"",'Ark1'!AI2053)</f>
        <v>0</v>
      </c>
      <c r="O369" s="234"/>
      <c r="P369" s="32" t="str">
        <f>+IF(I369=0,"",'Ark1'!U2053)</f>
        <v/>
      </c>
      <c r="Q369" s="95"/>
      <c r="R369" s="264" t="str">
        <f>+IF(N369=0,"",'Ark1'!AJ2053)</f>
        <v/>
      </c>
      <c r="S369" s="95"/>
      <c r="T369" s="264" t="str">
        <f>+IF(N369=0,"",'Ark1'!AK2053)</f>
        <v/>
      </c>
      <c r="U369" s="95"/>
      <c r="V369" s="238" t="str">
        <f>+IF(I369=0,"",'Ark1'!T2053)</f>
        <v/>
      </c>
      <c r="W369" s="95"/>
      <c r="X369" s="239" t="str">
        <f>+IF(I369=0,"",'Ark1'!W2053)</f>
        <v/>
      </c>
      <c r="Y369" s="239" t="str">
        <f>+IF(I369=0,"",'Ark1'!X2053)</f>
        <v/>
      </c>
      <c r="Z369" s="239" t="str">
        <f>+IF(I369=0,"",'Ark1'!Y2053)</f>
        <v/>
      </c>
      <c r="AA369" s="239" t="str">
        <f>+IF(I369=0,"",'Ark1'!Z2053)</f>
        <v/>
      </c>
      <c r="AB369" s="237" t="str">
        <f>+IF(I369=0,"",'Ark1'!AA2053)</f>
        <v/>
      </c>
      <c r="AC369" s="238" t="str">
        <f>+IF(I369=0,"",'Ark1'!AC2053)</f>
        <v/>
      </c>
      <c r="AD369" s="239" t="str">
        <f>+IF(I369=0,"",'Ark1'!AE2053)</f>
        <v/>
      </c>
      <c r="AE369" s="237" t="str">
        <f t="shared" si="59"/>
        <v/>
      </c>
      <c r="AF369" s="237" t="str">
        <f t="shared" si="61"/>
        <v/>
      </c>
      <c r="AG369" s="216"/>
      <c r="AJ369" s="29"/>
      <c r="AK369" s="27"/>
      <c r="AN369" s="27"/>
      <c r="AO369" s="27"/>
      <c r="AP369" s="27"/>
      <c r="AR369" s="27"/>
    </row>
    <row r="370" spans="1:61" ht="15.6">
      <c r="A370" s="216"/>
      <c r="B370" s="287">
        <f>+'Ark1'!C2054</f>
        <v>2024</v>
      </c>
      <c r="C370" s="236">
        <f>+'Ark1'!L2054</f>
        <v>13</v>
      </c>
      <c r="D370" s="236" t="str">
        <f>VLOOKUP(C370,Klasse!$C$11:$D$27,2)</f>
        <v>E-</v>
      </c>
      <c r="E370" s="236">
        <f>+'Ark1'!H2054</f>
        <v>1</v>
      </c>
      <c r="F370" s="236">
        <f>+'Ark1'!J2054</f>
        <v>643</v>
      </c>
      <c r="G370" s="236" t="str">
        <f>VLOOKUP(F370,RNR!$A$1:$B$25,2)</f>
        <v>Bjerka</v>
      </c>
      <c r="H370" s="236">
        <f>+IF(I370=0,"",'Ark1'!Q2054)</f>
        <v>1</v>
      </c>
      <c r="I370" s="353">
        <f>+'Ark1'!R2054</f>
        <v>1</v>
      </c>
      <c r="J370" s="237">
        <f>+IF(I370=0,"",'Ark1'!AG2054)</f>
        <v>7.5018481494834255E-2</v>
      </c>
      <c r="K370" s="237"/>
      <c r="L370" s="237">
        <f>+IF(I370=0,"",'Ark1'!AH2054)</f>
        <v>0</v>
      </c>
      <c r="M370" s="95"/>
      <c r="N370" s="504">
        <f>+IF(J370=0,"",'Ark1'!AI2054)</f>
        <v>1</v>
      </c>
      <c r="O370" s="234"/>
      <c r="P370" s="32">
        <f>+IF(I370=0,"",'Ark1'!U2054)</f>
        <v>41.2</v>
      </c>
      <c r="Q370" s="95"/>
      <c r="R370" s="264">
        <f>+IF(N370=0,"",'Ark1'!AJ2054)</f>
        <v>110.1</v>
      </c>
      <c r="S370" s="95"/>
      <c r="T370" s="264">
        <f>+IF(N370=0,"",'Ark1'!AK2054)</f>
        <v>30.869902593566408</v>
      </c>
      <c r="U370" s="95"/>
      <c r="V370" s="238">
        <f>+IF(I370=0,"",'Ark1'!T2054)</f>
        <v>14</v>
      </c>
      <c r="W370" s="95"/>
      <c r="X370" s="239">
        <f>+IF(I370=0,"",'Ark1'!W2054)</f>
        <v>100</v>
      </c>
      <c r="Y370" s="239">
        <f>+IF(I370=0,"",'Ark1'!X2054)</f>
        <v>100</v>
      </c>
      <c r="Z370" s="239">
        <f>+IF(I370=0,"",'Ark1'!Y2054)</f>
        <v>100</v>
      </c>
      <c r="AA370" s="239">
        <f>+IF(I370=0,"",'Ark1'!Z2054)</f>
        <v>0</v>
      </c>
      <c r="AB370" s="237">
        <f>+IF(I370=0,"",'Ark1'!AA2054)</f>
        <v>0</v>
      </c>
      <c r="AC370" s="238">
        <f>+IF(I370=0,"",'Ark1'!AC2054)</f>
        <v>0</v>
      </c>
      <c r="AD370" s="239">
        <f>+IF(I370=0,"",'Ark1'!AE2054)</f>
        <v>0</v>
      </c>
      <c r="AE370" s="237">
        <f t="shared" si="59"/>
        <v>3.1692307692307695</v>
      </c>
      <c r="AF370" s="237">
        <f t="shared" si="61"/>
        <v>1</v>
      </c>
      <c r="AG370" s="216"/>
      <c r="AJ370" s="29"/>
      <c r="AK370" s="27"/>
      <c r="AN370" s="27"/>
      <c r="AO370" s="27"/>
      <c r="AP370" s="27"/>
      <c r="AR370" s="27"/>
    </row>
    <row r="371" spans="1:61" ht="15.6">
      <c r="A371" s="216"/>
      <c r="B371" s="287">
        <f>+'Ark1'!C2055</f>
        <v>2024</v>
      </c>
      <c r="C371" s="236">
        <f>+'Ark1'!L2055</f>
        <v>13</v>
      </c>
      <c r="D371" s="236" t="str">
        <f>VLOOKUP(C371,Klasse!$C$11:$D$27,2)</f>
        <v>E-</v>
      </c>
      <c r="E371" s="236">
        <f>+'Ark1'!H2055</f>
        <v>2</v>
      </c>
      <c r="F371" s="236">
        <f>+'Ark1'!J2055</f>
        <v>704</v>
      </c>
      <c r="G371" s="236" t="str">
        <f>VLOOKUP(F371,RNR!$A$1:$B$25,2)</f>
        <v>Øre Vilt</v>
      </c>
      <c r="H371" s="236" t="str">
        <f>+IF(I371=0,"",'Ark1'!Q2055)</f>
        <v/>
      </c>
      <c r="I371" s="353">
        <f>+'Ark1'!R2055</f>
        <v>0</v>
      </c>
      <c r="J371" s="237" t="str">
        <f>+IF(I371=0,"",'Ark1'!AG2055)</f>
        <v/>
      </c>
      <c r="K371" s="237"/>
      <c r="L371" s="237" t="str">
        <f>+IF(I371=0,"",'Ark1'!AH2055)</f>
        <v/>
      </c>
      <c r="M371" s="95"/>
      <c r="N371" s="504">
        <f>+IF(J371=0,"",'Ark1'!AI2055)</f>
        <v>0</v>
      </c>
      <c r="O371" s="234"/>
      <c r="P371" s="32" t="str">
        <f>+IF(I371=0,"",'Ark1'!U2055)</f>
        <v/>
      </c>
      <c r="Q371" s="95"/>
      <c r="R371" s="264" t="str">
        <f>+IF(N371=0,"",'Ark1'!AJ2055)</f>
        <v/>
      </c>
      <c r="S371" s="95"/>
      <c r="T371" s="264" t="str">
        <f>+IF(N371=0,"",'Ark1'!AK2055)</f>
        <v/>
      </c>
      <c r="U371" s="95"/>
      <c r="V371" s="238" t="str">
        <f>+IF(I371=0,"",'Ark1'!T2055)</f>
        <v/>
      </c>
      <c r="W371" s="95"/>
      <c r="X371" s="239" t="str">
        <f>+IF(I371=0,"",'Ark1'!W2055)</f>
        <v/>
      </c>
      <c r="Y371" s="239" t="str">
        <f>+IF(I371=0,"",'Ark1'!X2055)</f>
        <v/>
      </c>
      <c r="Z371" s="239" t="str">
        <f>+IF(I371=0,"",'Ark1'!Y2055)</f>
        <v/>
      </c>
      <c r="AA371" s="239" t="str">
        <f>+IF(I371=0,"",'Ark1'!Z2055)</f>
        <v/>
      </c>
      <c r="AB371" s="237" t="str">
        <f>+IF(I371=0,"",'Ark1'!AA2055)</f>
        <v/>
      </c>
      <c r="AC371" s="238" t="str">
        <f>+IF(I371=0,"",'Ark1'!AC2055)</f>
        <v/>
      </c>
      <c r="AD371" s="239" t="str">
        <f>+IF(I371=0,"",'Ark1'!AE2055)</f>
        <v/>
      </c>
      <c r="AE371" s="237" t="str">
        <f t="shared" si="59"/>
        <v/>
      </c>
      <c r="AF371" s="237" t="str">
        <f t="shared" si="61"/>
        <v/>
      </c>
      <c r="AG371" s="216"/>
      <c r="AJ371" s="29"/>
      <c r="AK371" s="27"/>
      <c r="AN371" s="27"/>
      <c r="AO371" s="27"/>
      <c r="AP371" s="27"/>
      <c r="AR371" s="27"/>
    </row>
    <row r="372" spans="1:61" ht="15.6">
      <c r="A372" s="216"/>
      <c r="B372" s="287">
        <f>+'Ark1'!C2056</f>
        <v>2024</v>
      </c>
      <c r="C372" s="236">
        <f>+'Ark1'!L2056</f>
        <v>13</v>
      </c>
      <c r="D372" s="236" t="str">
        <f>VLOOKUP(C372,Klasse!$C$11:$D$27,2)</f>
        <v>E-</v>
      </c>
      <c r="E372" s="236">
        <f>+'Ark1'!H2056</f>
        <v>1</v>
      </c>
      <c r="F372" s="236">
        <f>+'Ark1'!J2056</f>
        <v>802</v>
      </c>
      <c r="G372" s="236" t="str">
        <f>VLOOKUP(F372,RNR!$A$1:$B$25,2)</f>
        <v>Karasjok</v>
      </c>
      <c r="H372" s="236" t="str">
        <f>+IF(I372=0,"",'Ark1'!Q2056)</f>
        <v/>
      </c>
      <c r="I372" s="353">
        <f>+'Ark1'!R2056</f>
        <v>0</v>
      </c>
      <c r="J372" s="237" t="str">
        <f>+IF(I372=0,"",'Ark1'!AG2056)</f>
        <v/>
      </c>
      <c r="K372" s="237"/>
      <c r="L372" s="237" t="str">
        <f>+IF(I372=0,"",'Ark1'!AH2056)</f>
        <v/>
      </c>
      <c r="M372" s="95"/>
      <c r="N372" s="504">
        <f>+IF(J372=0,"",'Ark1'!AI2056)</f>
        <v>0</v>
      </c>
      <c r="O372" s="234"/>
      <c r="P372" s="32" t="str">
        <f>+IF(I372=0,"",'Ark1'!U2056)</f>
        <v/>
      </c>
      <c r="Q372" s="95"/>
      <c r="R372" s="264" t="str">
        <f>+IF(N372=0,"",'Ark1'!AJ2056)</f>
        <v/>
      </c>
      <c r="S372" s="95"/>
      <c r="T372" s="264" t="str">
        <f>+IF(N372=0,"",'Ark1'!AK2056)</f>
        <v/>
      </c>
      <c r="U372" s="95"/>
      <c r="V372" s="238" t="str">
        <f>+IF(I372=0,"",'Ark1'!T2056)</f>
        <v/>
      </c>
      <c r="W372" s="95"/>
      <c r="X372" s="239" t="str">
        <f>+IF(I372=0,"",'Ark1'!W2056)</f>
        <v/>
      </c>
      <c r="Y372" s="239" t="str">
        <f>+IF(I372=0,"",'Ark1'!X2056)</f>
        <v/>
      </c>
      <c r="Z372" s="239" t="str">
        <f>+IF(I372=0,"",'Ark1'!Y2056)</f>
        <v/>
      </c>
      <c r="AA372" s="239" t="str">
        <f>+IF(I372=0,"",'Ark1'!Z2056)</f>
        <v/>
      </c>
      <c r="AB372" s="237" t="str">
        <f>+IF(I372=0,"",'Ark1'!AA2056)</f>
        <v/>
      </c>
      <c r="AC372" s="238" t="str">
        <f>+IF(I372=0,"",'Ark1'!AC2056)</f>
        <v/>
      </c>
      <c r="AD372" s="239" t="str">
        <f>+IF(I372=0,"",'Ark1'!AE2056)</f>
        <v/>
      </c>
      <c r="AE372" s="237" t="str">
        <f t="shared" si="59"/>
        <v/>
      </c>
      <c r="AF372" s="237" t="str">
        <f t="shared" si="61"/>
        <v/>
      </c>
      <c r="AG372" s="216"/>
      <c r="AJ372" s="29"/>
      <c r="AK372" s="27"/>
      <c r="AN372" s="27"/>
      <c r="AO372" s="27"/>
      <c r="AP372" s="27"/>
      <c r="AR372" s="27"/>
    </row>
    <row r="373" spans="1:61" ht="19.8">
      <c r="A373" s="216"/>
      <c r="B373" s="216"/>
      <c r="C373" s="216"/>
      <c r="D373" s="216"/>
      <c r="E373" s="216"/>
      <c r="F373" s="216"/>
      <c r="G373" s="534"/>
      <c r="H373" s="534"/>
      <c r="I373" s="349"/>
      <c r="J373" s="217"/>
      <c r="K373" s="217"/>
      <c r="L373" s="217"/>
      <c r="M373" s="95"/>
      <c r="N373" s="95"/>
      <c r="O373" s="95"/>
      <c r="P373" s="95"/>
      <c r="Q373" s="95"/>
      <c r="R373" s="95"/>
      <c r="S373" s="95"/>
      <c r="T373" s="95"/>
      <c r="U373" s="95"/>
      <c r="V373" s="95"/>
      <c r="W373" s="95"/>
      <c r="X373" s="95"/>
      <c r="Y373" s="218"/>
      <c r="Z373" s="218"/>
      <c r="AA373" s="218"/>
      <c r="AB373" s="218"/>
      <c r="AC373" s="216"/>
      <c r="AD373" s="218"/>
      <c r="AE373" s="218"/>
      <c r="AF373" s="218"/>
      <c r="AG373" s="216"/>
      <c r="AH373" s="219"/>
      <c r="AJ373" s="29"/>
      <c r="AK373" s="27"/>
      <c r="AL373" s="220"/>
      <c r="AM373" s="28"/>
      <c r="AQ373" s="28"/>
      <c r="BI373" s="232"/>
    </row>
    <row r="374" spans="1:61" ht="21">
      <c r="A374" s="216"/>
      <c r="B374" s="216"/>
      <c r="C374" s="216"/>
      <c r="D374" s="263" t="str">
        <f>+D380</f>
        <v>E</v>
      </c>
      <c r="E374" s="216"/>
      <c r="F374" s="216"/>
      <c r="G374" s="534"/>
      <c r="H374" s="534"/>
      <c r="I374" s="340">
        <f>SUM(I376:I400)</f>
        <v>6</v>
      </c>
      <c r="J374" s="217"/>
      <c r="K374" s="217"/>
      <c r="L374" s="217"/>
      <c r="M374" s="95"/>
      <c r="N374" s="536">
        <f>SUM(N376:N400)</f>
        <v>6</v>
      </c>
      <c r="O374" s="95"/>
      <c r="P374" s="95"/>
      <c r="Q374" s="95"/>
      <c r="R374" s="95"/>
      <c r="S374" s="95"/>
      <c r="T374" s="95"/>
      <c r="U374" s="95"/>
      <c r="V374" s="95"/>
      <c r="W374" s="95"/>
      <c r="X374" s="95"/>
      <c r="Y374" s="218"/>
      <c r="Z374" s="218"/>
      <c r="AA374" s="218"/>
      <c r="AB374" s="218"/>
      <c r="AC374" s="216"/>
      <c r="AD374" s="218"/>
      <c r="AE374" s="218"/>
      <c r="AF374" s="218"/>
      <c r="AG374" s="218"/>
      <c r="AH374" s="219"/>
      <c r="AJ374" s="29"/>
      <c r="AK374" s="27"/>
      <c r="AL374" s="220"/>
      <c r="AM374" s="28"/>
      <c r="AQ374" s="28"/>
      <c r="BI374" s="232"/>
    </row>
    <row r="375" spans="1:61" ht="19.5" customHeight="1">
      <c r="A375" s="580"/>
      <c r="B375" s="581"/>
      <c r="C375" s="580"/>
      <c r="D375" s="581"/>
      <c r="E375" s="580"/>
      <c r="F375" s="581"/>
      <c r="G375" s="580"/>
      <c r="H375" s="581"/>
      <c r="I375" s="349"/>
      <c r="J375" s="217"/>
      <c r="K375" s="217"/>
      <c r="L375" s="217"/>
      <c r="M375" s="95"/>
      <c r="N375" s="95"/>
      <c r="O375" s="95"/>
      <c r="P375" s="95"/>
      <c r="Q375" s="95"/>
      <c r="R375" s="95"/>
      <c r="S375" s="95"/>
      <c r="T375" s="95"/>
      <c r="U375" s="95"/>
      <c r="V375" s="95"/>
      <c r="W375" s="95"/>
      <c r="X375" s="95"/>
      <c r="Y375" s="218"/>
      <c r="Z375" s="218"/>
      <c r="AA375" s="218"/>
      <c r="AB375" s="235"/>
      <c r="AC375" s="216"/>
      <c r="AD375" s="235"/>
      <c r="AE375" s="235"/>
      <c r="AF375" s="233"/>
      <c r="AG375" s="216"/>
      <c r="AH375" s="219"/>
      <c r="AJ375" s="29"/>
      <c r="AK375" s="27"/>
      <c r="AL375" s="220"/>
      <c r="AM375" s="28"/>
      <c r="AQ375" s="28"/>
      <c r="BI375" s="232"/>
    </row>
    <row r="376" spans="1:61" ht="15.6">
      <c r="A376" s="216"/>
      <c r="B376" s="287">
        <f>+'Ark1'!C2057</f>
        <v>2024</v>
      </c>
      <c r="C376" s="236">
        <f>+'Ark1'!L2057</f>
        <v>14</v>
      </c>
      <c r="D376" s="236" t="str">
        <f>VLOOKUP(C376,Klasse!$C$11:$D$27,2)</f>
        <v>E</v>
      </c>
      <c r="E376" s="535">
        <f>+'Ark1'!H2057</f>
        <v>1</v>
      </c>
      <c r="F376" s="535">
        <f>+'Ark1'!J2057</f>
        <v>103</v>
      </c>
      <c r="G376" s="236" t="str">
        <f>VLOOKUP(F376,RNR!$A$1:$B$25,2)</f>
        <v>Rudshøgda</v>
      </c>
      <c r="H376" s="535" t="str">
        <f>+IF(I376=0,"",'Ark1'!Q2057)</f>
        <v/>
      </c>
      <c r="I376" s="538">
        <f>+'Ark1'!R2057</f>
        <v>0</v>
      </c>
      <c r="J376" s="29" t="str">
        <f>+IF(I376=0,"",'Ark1'!AG2057)</f>
        <v/>
      </c>
      <c r="L376" s="29" t="str">
        <f>+IF(I376=0,"",'Ark1'!AH2057)</f>
        <v/>
      </c>
      <c r="M376" s="95"/>
      <c r="N376" s="504">
        <f>+IF(J376=0,"",'Ark1'!AI2057)</f>
        <v>0</v>
      </c>
      <c r="O376" s="234"/>
      <c r="P376" s="32" t="str">
        <f>+IF(I376=0,"",'Ark1'!U2057)</f>
        <v/>
      </c>
      <c r="Q376" s="95"/>
      <c r="R376" s="264" t="str">
        <f>+IF(N376=0,"",'Ark1'!AJ2057)</f>
        <v/>
      </c>
      <c r="S376" s="95"/>
      <c r="T376" s="264" t="str">
        <f>+IF(N376=0,"",'Ark1'!AK2057)</f>
        <v/>
      </c>
      <c r="U376" s="95"/>
      <c r="V376" s="27" t="str">
        <f>+IF(I376=0,"",'Ark1'!T2057)</f>
        <v/>
      </c>
      <c r="W376" s="95"/>
      <c r="X376" s="34" t="str">
        <f>+IF(I376=0,"",'Ark1'!W2057)</f>
        <v/>
      </c>
      <c r="Y376" s="34" t="str">
        <f>+IF(I376=0,"",'Ark1'!X2057)</f>
        <v/>
      </c>
      <c r="Z376" s="34" t="str">
        <f>+IF(I376=0,"",'Ark1'!Y2057)</f>
        <v/>
      </c>
      <c r="AA376" s="34" t="str">
        <f>+IF(I376=0,"",'Ark1'!Z2057)</f>
        <v/>
      </c>
      <c r="AB376" s="29" t="str">
        <f>+IF(I376=0,"",'Ark1'!AA2057)</f>
        <v/>
      </c>
      <c r="AC376" s="27" t="str">
        <f>+IF(I376=0,"",'Ark1'!AC2057)</f>
        <v/>
      </c>
      <c r="AD376" s="34" t="str">
        <f>+IF(I376=0,"",'Ark1'!AE2057)</f>
        <v/>
      </c>
      <c r="AE376" s="29" t="str">
        <f t="shared" ref="AE376:AE379" si="62">IF(I376=0,"",P376/C376)</f>
        <v/>
      </c>
      <c r="AG376" s="216"/>
      <c r="AJ376" s="29"/>
      <c r="AK376" s="27"/>
      <c r="AN376" s="27"/>
      <c r="AO376" s="27"/>
      <c r="AP376" s="27"/>
      <c r="AR376" s="27"/>
    </row>
    <row r="377" spans="1:61" ht="15.6">
      <c r="A377" s="216"/>
      <c r="B377" s="287">
        <f>+'Ark1'!C2058</f>
        <v>2024</v>
      </c>
      <c r="C377" s="236">
        <f>+'Ark1'!L2058</f>
        <v>14</v>
      </c>
      <c r="D377" s="236" t="str">
        <f>VLOOKUP(C377,Klasse!$C$11:$D$27,2)</f>
        <v>E</v>
      </c>
      <c r="E377" s="535">
        <f>+'Ark1'!H2058</f>
        <v>2</v>
      </c>
      <c r="F377" s="535">
        <f>+'Ark1'!J2058</f>
        <v>106</v>
      </c>
      <c r="G377" s="236" t="str">
        <f>VLOOKUP(F377,RNR!$A$1:$B$25,2)</f>
        <v>Furuseth</v>
      </c>
      <c r="H377" s="535" t="str">
        <f>+IF(I377=0,"",'Ark1'!Q2058)</f>
        <v/>
      </c>
      <c r="I377" s="538">
        <f>+'Ark1'!R2058</f>
        <v>0</v>
      </c>
      <c r="J377" s="29" t="str">
        <f>+IF(I377=0,"",'Ark1'!AG2058)</f>
        <v/>
      </c>
      <c r="L377" s="29" t="str">
        <f>+IF(I377=0,"",'Ark1'!AH2058)</f>
        <v/>
      </c>
      <c r="M377" s="95"/>
      <c r="N377" s="504">
        <f>+IF(J377=0,"",'Ark1'!AI2058)</f>
        <v>0</v>
      </c>
      <c r="O377" s="234"/>
      <c r="P377" s="32" t="str">
        <f>+IF(I377=0,"",'Ark1'!U2058)</f>
        <v/>
      </c>
      <c r="Q377" s="95"/>
      <c r="R377" s="264" t="str">
        <f>+IF(N377=0,"",'Ark1'!AJ2058)</f>
        <v/>
      </c>
      <c r="S377" s="95"/>
      <c r="T377" s="264" t="str">
        <f>+IF(N377=0,"",'Ark1'!AK2058)</f>
        <v/>
      </c>
      <c r="U377" s="95"/>
      <c r="V377" s="27" t="str">
        <f>+IF(I377=0,"",'Ark1'!T2058)</f>
        <v/>
      </c>
      <c r="W377" s="95"/>
      <c r="X377" s="34" t="str">
        <f>+IF(I377=0,"",'Ark1'!W2058)</f>
        <v/>
      </c>
      <c r="Y377" s="34" t="str">
        <f>+IF(I377=0,"",'Ark1'!X2058)</f>
        <v/>
      </c>
      <c r="Z377" s="34" t="str">
        <f>+IF(I377=0,"",'Ark1'!Y2058)</f>
        <v/>
      </c>
      <c r="AA377" s="34" t="str">
        <f>+IF(I377=0,"",'Ark1'!Z2058)</f>
        <v/>
      </c>
      <c r="AB377" s="29" t="str">
        <f>+IF(I377=0,"",'Ark1'!AA2058)</f>
        <v/>
      </c>
      <c r="AC377" s="27" t="str">
        <f>+IF(I377=0,"",'Ark1'!AC2058)</f>
        <v/>
      </c>
      <c r="AD377" s="34" t="str">
        <f>+IF(I377=0,"",'Ark1'!AE2058)</f>
        <v/>
      </c>
      <c r="AE377" s="29" t="str">
        <f t="shared" si="62"/>
        <v/>
      </c>
      <c r="AG377" s="216"/>
      <c r="AJ377" s="29"/>
      <c r="AK377" s="27"/>
      <c r="AN377" s="27"/>
      <c r="AO377" s="27"/>
      <c r="AP377" s="27"/>
      <c r="AR377" s="27"/>
    </row>
    <row r="378" spans="1:61" ht="15.6">
      <c r="A378" s="216"/>
      <c r="B378" s="287">
        <f>+'Ark1'!C2059</f>
        <v>2024</v>
      </c>
      <c r="C378" s="236">
        <f>+'Ark1'!L2059</f>
        <v>14</v>
      </c>
      <c r="D378" s="236" t="str">
        <f>VLOOKUP(C378,Klasse!$C$11:$D$27,2)</f>
        <v>E</v>
      </c>
      <c r="E378" s="535">
        <f>+'Ark1'!H2059</f>
        <v>1</v>
      </c>
      <c r="F378" s="535">
        <f>+'Ark1'!J2059</f>
        <v>110</v>
      </c>
      <c r="G378" s="236" t="str">
        <f>VLOOKUP(F378,RNR!$A$1:$B$25,2)</f>
        <v>Gol</v>
      </c>
      <c r="H378" s="535">
        <f>+IF(I378=0,"",'Ark1'!Q2059)</f>
        <v>1</v>
      </c>
      <c r="I378" s="538">
        <f>+'Ark1'!R2059</f>
        <v>3</v>
      </c>
      <c r="J378" s="29">
        <f>+IF(I378=0,"",'Ark1'!AG2059)</f>
        <v>0.11129916063230348</v>
      </c>
      <c r="L378" s="29">
        <f>+IF(I378=0,"",'Ark1'!AH2059)</f>
        <v>0</v>
      </c>
      <c r="M378" s="95"/>
      <c r="N378" s="504">
        <f>+IF(J378=0,"",'Ark1'!AI2059)</f>
        <v>3</v>
      </c>
      <c r="O378" s="234"/>
      <c r="P378" s="32">
        <f>+IF(I378=0,"",'Ark1'!U2059)</f>
        <v>57.366666666666681</v>
      </c>
      <c r="Q378" s="95"/>
      <c r="R378" s="264">
        <f>+IF(N378=0,"",'Ark1'!AJ2059)</f>
        <v>117.43333333333337</v>
      </c>
      <c r="S378" s="95"/>
      <c r="T378" s="264">
        <f>+IF(N378=0,"",'Ark1'!AK2059)</f>
        <v>35.381286128148247</v>
      </c>
      <c r="U378" s="95"/>
      <c r="V378" s="27">
        <f>+IF(I378=0,"",'Ark1'!T2059)</f>
        <v>14.666666666666663</v>
      </c>
      <c r="W378" s="95"/>
      <c r="X378" s="34">
        <f>+IF(I378=0,"",'Ark1'!W2059)</f>
        <v>100</v>
      </c>
      <c r="Y378" s="34">
        <f>+IF(I378=0,"",'Ark1'!X2059)</f>
        <v>100</v>
      </c>
      <c r="Z378" s="34">
        <f>+IF(I378=0,"",'Ark1'!Y2059)</f>
        <v>100</v>
      </c>
      <c r="AA378" s="34">
        <f>+IF(I378=0,"",'Ark1'!Z2059)</f>
        <v>3.8767110917487906</v>
      </c>
      <c r="AB378" s="29">
        <f>+IF(I378=0,"",'Ark1'!AA2059)</f>
        <v>0</v>
      </c>
      <c r="AC378" s="27">
        <f>+IF(I378=0,"",'Ark1'!AC2059)</f>
        <v>0</v>
      </c>
      <c r="AD378" s="34">
        <f>+IF(I378=0,"",'Ark1'!AE2059)</f>
        <v>0</v>
      </c>
      <c r="AE378" s="29">
        <f t="shared" si="62"/>
        <v>4.097619047619049</v>
      </c>
      <c r="AG378" s="216"/>
      <c r="AJ378" s="29"/>
      <c r="AK378" s="27"/>
      <c r="AN378" s="27"/>
      <c r="AO378" s="27"/>
      <c r="AP378" s="27"/>
      <c r="AR378" s="27"/>
    </row>
    <row r="379" spans="1:61" ht="15.6">
      <c r="A379" s="216"/>
      <c r="B379" s="287">
        <f>+'Ark1'!C2060</f>
        <v>2024</v>
      </c>
      <c r="C379" s="236">
        <f>+'Ark1'!L2060</f>
        <v>14</v>
      </c>
      <c r="D379" s="236" t="str">
        <f>VLOOKUP(C379,Klasse!$C$11:$D$27,2)</f>
        <v>E</v>
      </c>
      <c r="E379" s="535">
        <f>+'Ark1'!H2060</f>
        <v>1</v>
      </c>
      <c r="F379" s="535">
        <f>+'Ark1'!J2060</f>
        <v>111</v>
      </c>
      <c r="G379" s="236" t="str">
        <f>VLOOKUP(F379,RNR!$A$1:$B$25,2)</f>
        <v>Forus</v>
      </c>
      <c r="H379" s="535">
        <f>+IF(I379=0,"",'Ark1'!Q2060)</f>
        <v>1</v>
      </c>
      <c r="I379" s="538">
        <f>+'Ark1'!R2060</f>
        <v>1</v>
      </c>
      <c r="J379" s="29">
        <f>+IF(I379=0,"",'Ark1'!AG2060)</f>
        <v>5.1927399715756592E-2</v>
      </c>
      <c r="L379" s="29">
        <f>+IF(I379=0,"",'Ark1'!AH2060)</f>
        <v>0</v>
      </c>
      <c r="M379" s="95"/>
      <c r="N379" s="504">
        <f>+IF(J379=0,"",'Ark1'!AI2060)</f>
        <v>1</v>
      </c>
      <c r="O379" s="234"/>
      <c r="P379" s="32">
        <f>+IF(I379=0,"",'Ark1'!U2060)</f>
        <v>59.3</v>
      </c>
      <c r="Q379" s="95"/>
      <c r="R379" s="264">
        <f>+IF(N379=0,"",'Ark1'!AJ2060)</f>
        <v>120.5</v>
      </c>
      <c r="S379" s="95"/>
      <c r="T379" s="264">
        <f>+IF(N379=0,"",'Ark1'!AK2060)</f>
        <v>33.891715540201723</v>
      </c>
      <c r="U379" s="95"/>
      <c r="V379" s="27">
        <f>+IF(I379=0,"",'Ark1'!T2060)</f>
        <v>14</v>
      </c>
      <c r="W379" s="95"/>
      <c r="X379" s="34">
        <f>+IF(I379=0,"",'Ark1'!W2060)</f>
        <v>100</v>
      </c>
      <c r="Y379" s="34">
        <f>+IF(I379=0,"",'Ark1'!X2060)</f>
        <v>100</v>
      </c>
      <c r="Z379" s="34">
        <f>+IF(I379=0,"",'Ark1'!Y2060)</f>
        <v>100</v>
      </c>
      <c r="AA379" s="34">
        <f>+IF(I379=0,"",'Ark1'!Z2060)</f>
        <v>0</v>
      </c>
      <c r="AB379" s="29">
        <f>+IF(I379=0,"",'Ark1'!AA2060)</f>
        <v>0</v>
      </c>
      <c r="AC379" s="27">
        <f>+IF(I379=0,"",'Ark1'!AC2060)</f>
        <v>0</v>
      </c>
      <c r="AD379" s="34">
        <f>+IF(I379=0,"",'Ark1'!AE2060)</f>
        <v>0</v>
      </c>
      <c r="AE379" s="29">
        <f t="shared" si="62"/>
        <v>4.2357142857142858</v>
      </c>
      <c r="AG379" s="216"/>
      <c r="AJ379" s="29"/>
      <c r="AK379" s="27"/>
      <c r="AN379" s="27"/>
      <c r="AO379" s="27"/>
      <c r="AP379" s="27"/>
      <c r="AR379" s="27"/>
    </row>
    <row r="380" spans="1:61" s="244" customFormat="1" ht="15.6">
      <c r="A380" s="216"/>
      <c r="B380" s="287">
        <f>+'Ark1'!C2061</f>
        <v>2024</v>
      </c>
      <c r="C380" s="236">
        <f>+'Ark1'!L2061</f>
        <v>14</v>
      </c>
      <c r="D380" s="236" t="str">
        <f>VLOOKUP(C380,Klasse!$C$11:$D$27,2)</f>
        <v>E</v>
      </c>
      <c r="E380" s="28">
        <f>+'Ark1'!H2061</f>
        <v>1</v>
      </c>
      <c r="F380" s="28">
        <f>+'Ark1'!J2061</f>
        <v>116</v>
      </c>
      <c r="G380" s="236" t="str">
        <f>VLOOKUP(F380,RNR!$A$1:$B$25,2)</f>
        <v>Sandeid</v>
      </c>
      <c r="H380" s="28">
        <f>+IF(I380=0,"",'Ark1'!Q2061)</f>
        <v>1</v>
      </c>
      <c r="I380" s="339">
        <f>+'Ark1'!R2061</f>
        <v>1</v>
      </c>
      <c r="J380" s="29">
        <f>+IF(I380=0,"",'Ark1'!AG2061)</f>
        <v>6.6214777595490659E-2</v>
      </c>
      <c r="K380" s="29"/>
      <c r="L380" s="29">
        <f>+IF(I380=0,"",'Ark1'!AH2061)</f>
        <v>0</v>
      </c>
      <c r="M380" s="95"/>
      <c r="N380" s="504">
        <f>+IF(J380=0,"",'Ark1'!AI2061)</f>
        <v>1</v>
      </c>
      <c r="O380" s="234"/>
      <c r="P380" s="32">
        <f>+IF(I380=0,"",'Ark1'!U2061)</f>
        <v>51.5</v>
      </c>
      <c r="Q380" s="95"/>
      <c r="R380" s="264">
        <f>+IF(N380=0,"",'Ark1'!AJ2061)</f>
        <v>111.6</v>
      </c>
      <c r="S380" s="95"/>
      <c r="T380" s="264">
        <f>+IF(N380=0,"",'Ark1'!AK2061)</f>
        <v>37.052255081687278</v>
      </c>
      <c r="U380" s="95"/>
      <c r="V380" s="27">
        <f>+IF(I380=0,"",'Ark1'!T2061)</f>
        <v>14</v>
      </c>
      <c r="W380" s="95"/>
      <c r="X380" s="34">
        <f>+IF(I380=0,"",'Ark1'!W2061)</f>
        <v>100</v>
      </c>
      <c r="Y380" s="34">
        <f>+IF(I380=0,"",'Ark1'!X2061)</f>
        <v>100</v>
      </c>
      <c r="Z380" s="34">
        <f>+IF(I380=0,"",'Ark1'!Y2061)</f>
        <v>100</v>
      </c>
      <c r="AA380" s="34">
        <f>+IF(I380=0,"",'Ark1'!Z2061)</f>
        <v>0</v>
      </c>
      <c r="AB380" s="29">
        <f>+IF(I380=0,"",'Ark1'!AA2061)</f>
        <v>0</v>
      </c>
      <c r="AC380" s="27">
        <f>+IF(I380=0,"",'Ark1'!AC2061)</f>
        <v>0</v>
      </c>
      <c r="AD380" s="34">
        <f>+IF(I380=0,"",'Ark1'!AE2061)</f>
        <v>0</v>
      </c>
      <c r="AE380" s="29">
        <f t="shared" ref="AE380:AE400" si="63">IF(I380=0,"",P380/C380)</f>
        <v>3.6785714285714284</v>
      </c>
      <c r="AF380" s="29"/>
      <c r="AG380" s="216"/>
      <c r="AH380" s="29"/>
      <c r="AI380" s="29"/>
      <c r="AJ380" s="29"/>
      <c r="AK380" s="27"/>
      <c r="AL380" s="29"/>
      <c r="AM380" s="29"/>
      <c r="AN380" s="28"/>
      <c r="AO380" s="28"/>
      <c r="AP380" s="28"/>
      <c r="AQ380" s="29"/>
      <c r="AR380" s="28"/>
      <c r="AS380" s="28"/>
    </row>
    <row r="381" spans="1:61" s="244" customFormat="1" ht="15.6">
      <c r="A381" s="216"/>
      <c r="B381" s="287">
        <f>+'Ark1'!C2062</f>
        <v>2024</v>
      </c>
      <c r="C381" s="236">
        <f>+'Ark1'!L2062</f>
        <v>14</v>
      </c>
      <c r="D381" s="236" t="str">
        <f>VLOOKUP(C381,Klasse!$C$11:$D$27,2)</f>
        <v>E</v>
      </c>
      <c r="E381" s="28">
        <f>+'Ark1'!H2062</f>
        <v>2</v>
      </c>
      <c r="F381" s="28">
        <f>+'Ark1'!J2062</f>
        <v>117</v>
      </c>
      <c r="G381" s="236" t="str">
        <f>VLOOKUP(F381,RNR!$A$1:$B$25,2)</f>
        <v>Jæren</v>
      </c>
      <c r="H381" s="28" t="str">
        <f>+IF(I381=0,"",'Ark1'!Q2062)</f>
        <v/>
      </c>
      <c r="I381" s="339">
        <f>+'Ark1'!R2062</f>
        <v>0</v>
      </c>
      <c r="J381" s="29" t="str">
        <f>+IF(I381=0,"",'Ark1'!AG2062)</f>
        <v/>
      </c>
      <c r="K381" s="29"/>
      <c r="L381" s="29" t="str">
        <f>+IF(I381=0,"",'Ark1'!AH2062)</f>
        <v/>
      </c>
      <c r="M381" s="95"/>
      <c r="N381" s="504">
        <f>+IF(J381=0,"",'Ark1'!AI2062)</f>
        <v>0</v>
      </c>
      <c r="O381" s="234"/>
      <c r="P381" s="32" t="str">
        <f>+IF(I381=0,"",'Ark1'!U2062)</f>
        <v/>
      </c>
      <c r="Q381" s="95"/>
      <c r="R381" s="264" t="str">
        <f>+IF(N381=0,"",'Ark1'!AJ2062)</f>
        <v/>
      </c>
      <c r="S381" s="95"/>
      <c r="T381" s="264" t="str">
        <f>+IF(N381=0,"",'Ark1'!AK2062)</f>
        <v/>
      </c>
      <c r="U381" s="95"/>
      <c r="V381" s="27" t="str">
        <f>+IF(I381=0,"",'Ark1'!T2062)</f>
        <v/>
      </c>
      <c r="W381" s="95"/>
      <c r="X381" s="34" t="str">
        <f>+IF(I381=0,"",'Ark1'!W2062)</f>
        <v/>
      </c>
      <c r="Y381" s="34" t="str">
        <f>+IF(I381=0,"",'Ark1'!X2062)</f>
        <v/>
      </c>
      <c r="Z381" s="34" t="str">
        <f>+IF(I381=0,"",'Ark1'!Y2062)</f>
        <v/>
      </c>
      <c r="AA381" s="34" t="str">
        <f>+IF(I381=0,"",'Ark1'!Z2062)</f>
        <v/>
      </c>
      <c r="AB381" s="29" t="str">
        <f>+IF(I381=0,"",'Ark1'!AA2062)</f>
        <v/>
      </c>
      <c r="AC381" s="27" t="str">
        <f>+IF(I381=0,"",'Ark1'!AC2062)</f>
        <v/>
      </c>
      <c r="AD381" s="34" t="str">
        <f>+IF(I381=0,"",'Ark1'!AE2062)</f>
        <v/>
      </c>
      <c r="AE381" s="29" t="str">
        <f t="shared" si="63"/>
        <v/>
      </c>
      <c r="AF381" s="29"/>
      <c r="AG381" s="216"/>
      <c r="AH381" s="29"/>
      <c r="AI381" s="29"/>
      <c r="AJ381" s="29"/>
      <c r="AK381" s="27"/>
      <c r="AL381" s="29"/>
      <c r="AM381" s="29"/>
      <c r="AN381" s="28"/>
      <c r="AO381" s="28"/>
      <c r="AP381" s="28"/>
      <c r="AQ381" s="29"/>
      <c r="AR381" s="28"/>
      <c r="AS381" s="28"/>
    </row>
    <row r="382" spans="1:61" s="244" customFormat="1" ht="15.6">
      <c r="A382" s="216"/>
      <c r="B382" s="287">
        <f>+'Ark1'!C2063</f>
        <v>2024</v>
      </c>
      <c r="C382" s="236">
        <f>+'Ark1'!L2063</f>
        <v>14</v>
      </c>
      <c r="D382" s="236" t="str">
        <f>VLOOKUP(C382,Klasse!$C$11:$D$27,2)</f>
        <v>E</v>
      </c>
      <c r="E382" s="28">
        <f>+'Ark1'!H2063</f>
        <v>1</v>
      </c>
      <c r="F382" s="28">
        <f>+'Ark1'!J2063</f>
        <v>134</v>
      </c>
      <c r="G382" s="236" t="str">
        <f>VLOOKUP(F382,RNR!$A$1:$B$25,2)</f>
        <v>Førde</v>
      </c>
      <c r="H382" s="28" t="str">
        <f>+IF(I382=0,"",'Ark1'!Q2063)</f>
        <v/>
      </c>
      <c r="I382" s="339">
        <f>+'Ark1'!R2063</f>
        <v>0</v>
      </c>
      <c r="J382" s="29" t="str">
        <f>+IF(I382=0,"",'Ark1'!AG2063)</f>
        <v/>
      </c>
      <c r="K382" s="29"/>
      <c r="L382" s="29" t="str">
        <f>+IF(I382=0,"",'Ark1'!AH2063)</f>
        <v/>
      </c>
      <c r="M382" s="95"/>
      <c r="N382" s="504">
        <f>+IF(J382=0,"",'Ark1'!AI2063)</f>
        <v>0</v>
      </c>
      <c r="O382" s="234"/>
      <c r="P382" s="32" t="str">
        <f>+IF(I382=0,"",'Ark1'!U2063)</f>
        <v/>
      </c>
      <c r="Q382" s="95"/>
      <c r="R382" s="264" t="str">
        <f>+IF(N382=0,"",'Ark1'!AJ2063)</f>
        <v/>
      </c>
      <c r="S382" s="95"/>
      <c r="T382" s="264" t="str">
        <f>+IF(N382=0,"",'Ark1'!AK2063)</f>
        <v/>
      </c>
      <c r="U382" s="95"/>
      <c r="V382" s="27" t="str">
        <f>+IF(I382=0,"",'Ark1'!T2063)</f>
        <v/>
      </c>
      <c r="W382" s="95"/>
      <c r="X382" s="34" t="str">
        <f>+IF(I382=0,"",'Ark1'!W2063)</f>
        <v/>
      </c>
      <c r="Y382" s="34" t="str">
        <f>+IF(I382=0,"",'Ark1'!X2063)</f>
        <v/>
      </c>
      <c r="Z382" s="34" t="str">
        <f>+IF(I382=0,"",'Ark1'!Y2063)</f>
        <v/>
      </c>
      <c r="AA382" s="34" t="str">
        <f>+IF(I382=0,"",'Ark1'!Z2063)</f>
        <v/>
      </c>
      <c r="AB382" s="29" t="str">
        <f>+IF(I382=0,"",'Ark1'!AA2063)</f>
        <v/>
      </c>
      <c r="AC382" s="27" t="str">
        <f>+IF(I382=0,"",'Ark1'!AC2063)</f>
        <v/>
      </c>
      <c r="AD382" s="34" t="str">
        <f>+IF(I382=0,"",'Ark1'!AE2063)</f>
        <v/>
      </c>
      <c r="AE382" s="29" t="str">
        <f t="shared" si="63"/>
        <v/>
      </c>
      <c r="AF382" s="29"/>
      <c r="AG382" s="216"/>
      <c r="AH382" s="29"/>
      <c r="AI382" s="29"/>
      <c r="AJ382" s="29"/>
      <c r="AK382" s="27"/>
      <c r="AL382" s="29"/>
      <c r="AM382" s="29"/>
      <c r="AN382" s="28"/>
      <c r="AO382" s="28"/>
      <c r="AP382" s="28"/>
      <c r="AQ382" s="29"/>
      <c r="AR382" s="28"/>
      <c r="AS382" s="28"/>
    </row>
    <row r="383" spans="1:61" s="244" customFormat="1" ht="15.6">
      <c r="A383" s="216"/>
      <c r="B383" s="287">
        <f>+'Ark1'!C2064</f>
        <v>2024</v>
      </c>
      <c r="C383" s="236">
        <f>+'Ark1'!L2064</f>
        <v>14</v>
      </c>
      <c r="D383" s="236" t="str">
        <f>VLOOKUP(C383,Klasse!$C$11:$D$27,2)</f>
        <v>E</v>
      </c>
      <c r="E383" s="28">
        <f>+'Ark1'!H2064</f>
        <v>2</v>
      </c>
      <c r="F383" s="28">
        <f>+'Ark1'!J2064</f>
        <v>141</v>
      </c>
      <c r="G383" s="236" t="str">
        <f>VLOOKUP(F383,RNR!$A$1:$B$25,2)</f>
        <v>Ølen</v>
      </c>
      <c r="H383" s="28">
        <f>+IF(I383=0,"",'Ark1'!Q2064)</f>
        <v>1</v>
      </c>
      <c r="I383" s="339">
        <f>+'Ark1'!R2064</f>
        <v>1</v>
      </c>
      <c r="J383" s="29">
        <f>+IF(I383=0,"",'Ark1'!AG2064)</f>
        <v>5.0487174757118738E-2</v>
      </c>
      <c r="K383" s="29"/>
      <c r="L383" s="29">
        <f>+IF(I383=0,"",'Ark1'!AH2064)</f>
        <v>0</v>
      </c>
      <c r="M383" s="95"/>
      <c r="N383" s="504">
        <f>+IF(J383=0,"",'Ark1'!AI2064)</f>
        <v>1</v>
      </c>
      <c r="O383" s="234"/>
      <c r="P383" s="32">
        <f>+IF(I383=0,"",'Ark1'!U2064)</f>
        <v>57.2</v>
      </c>
      <c r="Q383" s="95"/>
      <c r="R383" s="264">
        <f>+IF(N383=0,"",'Ark1'!AJ2064)</f>
        <v>118</v>
      </c>
      <c r="S383" s="95"/>
      <c r="T383" s="264">
        <f>+IF(N383=0,"",'Ark1'!AK2064)</f>
        <v>34.813685917255413</v>
      </c>
      <c r="U383" s="95"/>
      <c r="V383" s="27">
        <f>+IF(I383=0,"",'Ark1'!T2064)</f>
        <v>15</v>
      </c>
      <c r="W383" s="95"/>
      <c r="X383" s="34">
        <f>+IF(I383=0,"",'Ark1'!W2064)</f>
        <v>100</v>
      </c>
      <c r="Y383" s="34">
        <f>+IF(I383=0,"",'Ark1'!X2064)</f>
        <v>100</v>
      </c>
      <c r="Z383" s="34">
        <f>+IF(I383=0,"",'Ark1'!Y2064)</f>
        <v>100</v>
      </c>
      <c r="AA383" s="34">
        <f>+IF(I383=0,"",'Ark1'!Z2064)</f>
        <v>0</v>
      </c>
      <c r="AB383" s="29">
        <f>+IF(I383=0,"",'Ark1'!AA2064)</f>
        <v>0</v>
      </c>
      <c r="AC383" s="27">
        <f>+IF(I383=0,"",'Ark1'!AC2064)</f>
        <v>0</v>
      </c>
      <c r="AD383" s="34">
        <f>+IF(I383=0,"",'Ark1'!AE2064)</f>
        <v>0</v>
      </c>
      <c r="AE383" s="29">
        <f t="shared" si="63"/>
        <v>4.0857142857142863</v>
      </c>
      <c r="AF383" s="29"/>
      <c r="AG383" s="216"/>
      <c r="AH383" s="29"/>
      <c r="AI383" s="29"/>
      <c r="AJ383" s="29"/>
      <c r="AK383" s="27"/>
      <c r="AL383" s="29"/>
      <c r="AM383" s="29"/>
      <c r="AN383" s="28"/>
      <c r="AO383" s="28"/>
      <c r="AP383" s="28"/>
      <c r="AQ383" s="29"/>
      <c r="AR383" s="28"/>
      <c r="AS383" s="28"/>
    </row>
    <row r="384" spans="1:61" ht="15.6">
      <c r="A384" s="216"/>
      <c r="B384" s="287">
        <f>+'Ark1'!C2065</f>
        <v>2024</v>
      </c>
      <c r="C384" s="236">
        <f>+'Ark1'!L2065</f>
        <v>14</v>
      </c>
      <c r="D384" s="236" t="str">
        <f>VLOOKUP(C384,Klasse!$C$11:$D$27,2)</f>
        <v>E</v>
      </c>
      <c r="E384" s="28">
        <f>+'Ark1'!H2065</f>
        <v>2</v>
      </c>
      <c r="F384" s="28">
        <f>+'Ark1'!J2065</f>
        <v>143</v>
      </c>
      <c r="G384" s="236" t="str">
        <f>VLOOKUP(F384,RNR!$A$1:$B$25,2)</f>
        <v>Nordfjord</v>
      </c>
      <c r="H384" s="28" t="str">
        <f>+IF(I384=0,"",'Ark1'!Q2065)</f>
        <v/>
      </c>
      <c r="I384" s="339">
        <f>+'Ark1'!R2065</f>
        <v>0</v>
      </c>
      <c r="J384" s="29" t="str">
        <f>+IF(I384=0,"",'Ark1'!AG2065)</f>
        <v/>
      </c>
      <c r="L384" s="29" t="str">
        <f>+IF(I384=0,"",'Ark1'!AH2065)</f>
        <v/>
      </c>
      <c r="M384" s="95"/>
      <c r="N384" s="504">
        <f>+IF(J384=0,"",'Ark1'!AI2065)</f>
        <v>0</v>
      </c>
      <c r="O384" s="234"/>
      <c r="P384" s="32" t="str">
        <f>+IF(I384=0,"",'Ark1'!U2065)</f>
        <v/>
      </c>
      <c r="Q384" s="95"/>
      <c r="R384" s="264" t="str">
        <f>+IF(N384=0,"",'Ark1'!AJ2065)</f>
        <v/>
      </c>
      <c r="S384" s="95"/>
      <c r="T384" s="264" t="str">
        <f>+IF(N384=0,"",'Ark1'!AK2065)</f>
        <v/>
      </c>
      <c r="U384" s="95"/>
      <c r="V384" s="27" t="str">
        <f>+IF(I384=0,"",'Ark1'!T2065)</f>
        <v/>
      </c>
      <c r="W384" s="95"/>
      <c r="X384" s="34" t="str">
        <f>+IF(I384=0,"",'Ark1'!W2065)</f>
        <v/>
      </c>
      <c r="Y384" s="34" t="str">
        <f>+IF(I384=0,"",'Ark1'!X2065)</f>
        <v/>
      </c>
      <c r="Z384" s="34" t="str">
        <f>+IF(I384=0,"",'Ark1'!Y2065)</f>
        <v/>
      </c>
      <c r="AA384" s="34" t="str">
        <f>+IF(I384=0,"",'Ark1'!Z2065)</f>
        <v/>
      </c>
      <c r="AB384" s="29" t="str">
        <f>+IF(I384=0,"",'Ark1'!AA2065)</f>
        <v/>
      </c>
      <c r="AC384" s="27" t="str">
        <f>+IF(I384=0,"",'Ark1'!AC2065)</f>
        <v/>
      </c>
      <c r="AD384" s="34" t="str">
        <f>+IF(I384=0,"",'Ark1'!AE2065)</f>
        <v/>
      </c>
      <c r="AE384" s="29" t="str">
        <f t="shared" si="63"/>
        <v/>
      </c>
      <c r="AG384" s="216"/>
      <c r="AJ384" s="29"/>
      <c r="AK384" s="27"/>
    </row>
    <row r="385" spans="1:73" ht="15.6">
      <c r="A385" s="216"/>
      <c r="B385" s="287">
        <f>+'Ark1'!C2066</f>
        <v>2024</v>
      </c>
      <c r="C385" s="236">
        <f>+'Ark1'!L2066</f>
        <v>14</v>
      </c>
      <c r="D385" s="236" t="str">
        <f>VLOOKUP(C385,Klasse!$C$11:$D$27,2)</f>
        <v>E</v>
      </c>
      <c r="E385" s="28">
        <f>+'Ark1'!H2066</f>
        <v>2</v>
      </c>
      <c r="F385" s="28">
        <f>+'Ark1'!J2066</f>
        <v>147</v>
      </c>
      <c r="G385" s="236" t="str">
        <f>VLOOKUP(F385,RNR!$A$1:$B$25,2)</f>
        <v>Midt-Norge</v>
      </c>
      <c r="H385" s="28" t="str">
        <f>+IF(I385=0,"",'Ark1'!Q2066)</f>
        <v/>
      </c>
      <c r="I385" s="339">
        <f>+'Ark1'!R2066</f>
        <v>0</v>
      </c>
      <c r="J385" s="29" t="str">
        <f>+IF(I385=0,"",'Ark1'!AG2066)</f>
        <v/>
      </c>
      <c r="L385" s="29" t="str">
        <f>+IF(I385=0,"",'Ark1'!AH2066)</f>
        <v/>
      </c>
      <c r="M385" s="95"/>
      <c r="N385" s="504">
        <f>+IF(J385=0,"",'Ark1'!AI2066)</f>
        <v>0</v>
      </c>
      <c r="O385" s="234"/>
      <c r="P385" s="32" t="str">
        <f>+IF(I385=0,"",'Ark1'!U2066)</f>
        <v/>
      </c>
      <c r="Q385" s="95"/>
      <c r="R385" s="264" t="str">
        <f>+IF(N385=0,"",'Ark1'!AJ2066)</f>
        <v/>
      </c>
      <c r="S385" s="95"/>
      <c r="T385" s="264" t="str">
        <f>+IF(N385=0,"",'Ark1'!AK2066)</f>
        <v/>
      </c>
      <c r="U385" s="95"/>
      <c r="V385" s="27" t="str">
        <f>+IF(I385=0,"",'Ark1'!T2066)</f>
        <v/>
      </c>
      <c r="W385" s="95"/>
      <c r="X385" s="34" t="str">
        <f>+IF(I385=0,"",'Ark1'!W2066)</f>
        <v/>
      </c>
      <c r="Y385" s="34" t="str">
        <f>+IF(I385=0,"",'Ark1'!X2066)</f>
        <v/>
      </c>
      <c r="Z385" s="34" t="str">
        <f>+IF(I385=0,"",'Ark1'!Y2066)</f>
        <v/>
      </c>
      <c r="AA385" s="34" t="str">
        <f>+IF(I385=0,"",'Ark1'!Z2066)</f>
        <v/>
      </c>
      <c r="AB385" s="29" t="str">
        <f>+IF(I385=0,"",'Ark1'!AA2066)</f>
        <v/>
      </c>
      <c r="AC385" s="27" t="str">
        <f>+IF(I385=0,"",'Ark1'!AC2066)</f>
        <v/>
      </c>
      <c r="AD385" s="34" t="str">
        <f>+IF(I385=0,"",'Ark1'!AE2066)</f>
        <v/>
      </c>
      <c r="AE385" s="29" t="str">
        <f t="shared" si="63"/>
        <v/>
      </c>
      <c r="AG385" s="216"/>
      <c r="AJ385" s="29"/>
      <c r="AK385" s="27"/>
    </row>
    <row r="386" spans="1:73" ht="15.6">
      <c r="A386" s="216"/>
      <c r="B386" s="287">
        <f>+'Ark1'!C2067</f>
        <v>2024</v>
      </c>
      <c r="C386" s="236">
        <f>+'Ark1'!L2067</f>
        <v>14</v>
      </c>
      <c r="D386" s="236" t="str">
        <f>VLOOKUP(C386,Klasse!$C$11:$D$27,2)</f>
        <v>E</v>
      </c>
      <c r="E386" s="28">
        <f>+'Ark1'!H2067</f>
        <v>1</v>
      </c>
      <c r="F386" s="28">
        <f>+'Ark1'!J2067</f>
        <v>155</v>
      </c>
      <c r="G386" s="236" t="str">
        <f>VLOOKUP(F386,RNR!$A$1:$B$25,2)</f>
        <v>Målselv</v>
      </c>
      <c r="H386" s="28" t="str">
        <f>+IF(I386=0,"",'Ark1'!Q2067)</f>
        <v/>
      </c>
      <c r="I386" s="339">
        <f>+'Ark1'!R2067</f>
        <v>0</v>
      </c>
      <c r="J386" s="29" t="str">
        <f>+IF(I386=0,"",'Ark1'!AG2067)</f>
        <v/>
      </c>
      <c r="L386" s="29" t="str">
        <f>+IF(I386=0,"",'Ark1'!AH2067)</f>
        <v/>
      </c>
      <c r="M386" s="95"/>
      <c r="N386" s="504">
        <f>+IF(J386=0,"",'Ark1'!AI2067)</f>
        <v>0</v>
      </c>
      <c r="O386" s="234"/>
      <c r="P386" s="32" t="str">
        <f>+IF(I386=0,"",'Ark1'!U2067)</f>
        <v/>
      </c>
      <c r="Q386" s="95"/>
      <c r="R386" s="264" t="str">
        <f>+IF(N386=0,"",'Ark1'!AJ2067)</f>
        <v/>
      </c>
      <c r="S386" s="95"/>
      <c r="T386" s="264" t="str">
        <f>+IF(N386=0,"",'Ark1'!AK2067)</f>
        <v/>
      </c>
      <c r="U386" s="95"/>
      <c r="V386" s="27" t="str">
        <f>+IF(I386=0,"",'Ark1'!T2067)</f>
        <v/>
      </c>
      <c r="W386" s="95"/>
      <c r="X386" s="34" t="str">
        <f>+IF(I386=0,"",'Ark1'!W2067)</f>
        <v/>
      </c>
      <c r="Y386" s="34" t="str">
        <f>+IF(I386=0,"",'Ark1'!X2067)</f>
        <v/>
      </c>
      <c r="Z386" s="34" t="str">
        <f>+IF(I386=0,"",'Ark1'!Y2067)</f>
        <v/>
      </c>
      <c r="AA386" s="34" t="str">
        <f>+IF(I386=0,"",'Ark1'!Z2067)</f>
        <v/>
      </c>
      <c r="AB386" s="29" t="str">
        <f>+IF(I386=0,"",'Ark1'!AA2067)</f>
        <v/>
      </c>
      <c r="AC386" s="27" t="str">
        <f>+IF(I386=0,"",'Ark1'!AC2067)</f>
        <v/>
      </c>
      <c r="AD386" s="34" t="str">
        <f>+IF(I386=0,"",'Ark1'!AE2067)</f>
        <v/>
      </c>
      <c r="AE386" s="29" t="str">
        <f t="shared" si="63"/>
        <v/>
      </c>
      <c r="AG386" s="216"/>
      <c r="AJ386" s="29"/>
      <c r="AK386" s="27"/>
    </row>
    <row r="387" spans="1:73" ht="15.6">
      <c r="A387" s="216"/>
      <c r="B387" s="287">
        <f>+'Ark1'!C2068</f>
        <v>2024</v>
      </c>
      <c r="C387" s="236">
        <f>+'Ark1'!L2068</f>
        <v>14</v>
      </c>
      <c r="D387" s="236" t="str">
        <f>VLOOKUP(C387,Klasse!$C$11:$D$27,2)</f>
        <v>E</v>
      </c>
      <c r="E387" s="28">
        <f>+'Ark1'!H2068</f>
        <v>2</v>
      </c>
      <c r="F387" s="28">
        <f>+'Ark1'!J2068</f>
        <v>160</v>
      </c>
      <c r="G387" s="236" t="str">
        <f>VLOOKUP(F387,RNR!$A$1:$B$25,2)</f>
        <v>Oslo</v>
      </c>
      <c r="H387" s="28" t="str">
        <f>+IF(I387=0,"",'Ark1'!Q2068)</f>
        <v/>
      </c>
      <c r="I387" s="339">
        <f>+'Ark1'!R2068</f>
        <v>0</v>
      </c>
      <c r="J387" s="29" t="str">
        <f>+IF(I387=0,"",'Ark1'!AG2068)</f>
        <v/>
      </c>
      <c r="L387" s="29" t="str">
        <f>+IF(I387=0,"",'Ark1'!AH2068)</f>
        <v/>
      </c>
      <c r="M387" s="95"/>
      <c r="N387" s="504">
        <f>+IF(J387=0,"",'Ark1'!AI2068)</f>
        <v>0</v>
      </c>
      <c r="O387" s="234"/>
      <c r="P387" s="32" t="str">
        <f>+IF(I387=0,"",'Ark1'!U2068)</f>
        <v/>
      </c>
      <c r="Q387" s="95"/>
      <c r="R387" s="264" t="str">
        <f>+IF(N387=0,"",'Ark1'!AJ2068)</f>
        <v/>
      </c>
      <c r="S387" s="95"/>
      <c r="T387" s="264" t="str">
        <f>+IF(N387=0,"",'Ark1'!AK2068)</f>
        <v/>
      </c>
      <c r="U387" s="95"/>
      <c r="V387" s="27" t="str">
        <f>+IF(I387=0,"",'Ark1'!T2068)</f>
        <v/>
      </c>
      <c r="W387" s="95"/>
      <c r="X387" s="34" t="str">
        <f>+IF(I387=0,"",'Ark1'!W2068)</f>
        <v/>
      </c>
      <c r="Y387" s="34" t="str">
        <f>+IF(I387=0,"",'Ark1'!X2068)</f>
        <v/>
      </c>
      <c r="Z387" s="34" t="str">
        <f>+IF(I387=0,"",'Ark1'!Y2068)</f>
        <v/>
      </c>
      <c r="AA387" s="34" t="str">
        <f>+IF(I387=0,"",'Ark1'!Z2068)</f>
        <v/>
      </c>
      <c r="AB387" s="29" t="str">
        <f>+IF(I387=0,"",'Ark1'!AA2068)</f>
        <v/>
      </c>
      <c r="AC387" s="27" t="str">
        <f>+IF(I387=0,"",'Ark1'!AC2068)</f>
        <v/>
      </c>
      <c r="AD387" s="34" t="str">
        <f>+IF(I387=0,"",'Ark1'!AE2068)</f>
        <v/>
      </c>
      <c r="AE387" s="29" t="str">
        <f t="shared" si="63"/>
        <v/>
      </c>
      <c r="AG387" s="216"/>
      <c r="AJ387" s="29"/>
      <c r="AK387" s="27"/>
    </row>
    <row r="388" spans="1:73" ht="15.6">
      <c r="A388" s="216"/>
      <c r="B388" s="287">
        <f>+'Ark1'!C2069</f>
        <v>2024</v>
      </c>
      <c r="C388" s="236">
        <f>+'Ark1'!L2069</f>
        <v>14</v>
      </c>
      <c r="D388" s="236" t="str">
        <f>VLOOKUP(C388,Klasse!$C$11:$D$27,2)</f>
        <v>E</v>
      </c>
      <c r="E388" s="28">
        <f>+'Ark1'!H2069</f>
        <v>1</v>
      </c>
      <c r="F388" s="28">
        <f>+'Ark1'!J2069</f>
        <v>171</v>
      </c>
      <c r="G388" s="236" t="str">
        <f>VLOOKUP(F388,RNR!$A$1:$B$25,2)</f>
        <v>Prima</v>
      </c>
      <c r="H388" s="28" t="str">
        <f>+IF(I388=0,"",'Ark1'!Q2069)</f>
        <v/>
      </c>
      <c r="I388" s="339">
        <f>+'Ark1'!R2069</f>
        <v>0</v>
      </c>
      <c r="J388" s="29" t="str">
        <f>+IF(I388=0,"",'Ark1'!AG2069)</f>
        <v/>
      </c>
      <c r="L388" s="29" t="str">
        <f>+IF(I388=0,"",'Ark1'!AH2069)</f>
        <v/>
      </c>
      <c r="M388" s="95"/>
      <c r="N388" s="504">
        <f>+IF(J388=0,"",'Ark1'!AI2069)</f>
        <v>0</v>
      </c>
      <c r="O388" s="234"/>
      <c r="P388" s="32" t="str">
        <f>+IF(I388=0,"",'Ark1'!U2069)</f>
        <v/>
      </c>
      <c r="Q388" s="95"/>
      <c r="R388" s="264" t="str">
        <f>+IF(N388=0,"",'Ark1'!AJ2069)</f>
        <v/>
      </c>
      <c r="S388" s="95"/>
      <c r="T388" s="264" t="str">
        <f>+IF(N388=0,"",'Ark1'!AK2069)</f>
        <v/>
      </c>
      <c r="U388" s="95"/>
      <c r="V388" s="27" t="str">
        <f>+IF(I388=0,"",'Ark1'!T2069)</f>
        <v/>
      </c>
      <c r="W388" s="95"/>
      <c r="X388" s="34" t="str">
        <f>+IF(I388=0,"",'Ark1'!W2069)</f>
        <v/>
      </c>
      <c r="Y388" s="34" t="str">
        <f>+IF(I388=0,"",'Ark1'!X2069)</f>
        <v/>
      </c>
      <c r="Z388" s="34" t="str">
        <f>+IF(I388=0,"",'Ark1'!Y2069)</f>
        <v/>
      </c>
      <c r="AA388" s="34" t="str">
        <f>+IF(I388=0,"",'Ark1'!Z2069)</f>
        <v/>
      </c>
      <c r="AB388" s="29" t="str">
        <f>+IF(I388=0,"",'Ark1'!AA2069)</f>
        <v/>
      </c>
      <c r="AC388" s="27" t="str">
        <f>+IF(I388=0,"",'Ark1'!AC2069)</f>
        <v/>
      </c>
      <c r="AD388" s="34" t="str">
        <f>+IF(I388=0,"",'Ark1'!AE2069)</f>
        <v/>
      </c>
      <c r="AE388" s="29" t="str">
        <f t="shared" si="63"/>
        <v/>
      </c>
      <c r="AG388" s="216"/>
      <c r="AJ388" s="29"/>
      <c r="AK388" s="27"/>
    </row>
    <row r="389" spans="1:73" ht="15.6">
      <c r="A389" s="216"/>
      <c r="B389" s="287">
        <f>+'Ark1'!C2070</f>
        <v>2024</v>
      </c>
      <c r="C389" s="236">
        <f>+'Ark1'!L2070</f>
        <v>14</v>
      </c>
      <c r="D389" s="236" t="str">
        <f>VLOOKUP(C389,Klasse!$C$11:$D$27,2)</f>
        <v>E</v>
      </c>
      <c r="E389" s="28">
        <f>+'Ark1'!H2070</f>
        <v>2</v>
      </c>
      <c r="F389" s="28">
        <f>+'Ark1'!J2070</f>
        <v>175</v>
      </c>
      <c r="G389" s="236" t="str">
        <f>VLOOKUP(F389,RNR!$A$1:$B$25,2)</f>
        <v>Ole Ringdal</v>
      </c>
      <c r="H389" s="28" t="str">
        <f>+IF(I389=0,"",'Ark1'!Q2070)</f>
        <v/>
      </c>
      <c r="I389" s="339">
        <f>+'Ark1'!R2070</f>
        <v>0</v>
      </c>
      <c r="J389" s="29" t="str">
        <f>+IF(I389=0,"",'Ark1'!AG2070)</f>
        <v/>
      </c>
      <c r="L389" s="29" t="str">
        <f>+IF(I389=0,"",'Ark1'!AH2070)</f>
        <v/>
      </c>
      <c r="M389" s="95"/>
      <c r="N389" s="504">
        <f>+IF(J389=0,"",'Ark1'!AI2070)</f>
        <v>0</v>
      </c>
      <c r="O389" s="234"/>
      <c r="P389" s="32" t="str">
        <f>+IF(I389=0,"",'Ark1'!U2070)</f>
        <v/>
      </c>
      <c r="Q389" s="95"/>
      <c r="R389" s="264" t="str">
        <f>+IF(N389=0,"",'Ark1'!AJ2070)</f>
        <v/>
      </c>
      <c r="S389" s="95"/>
      <c r="T389" s="264" t="str">
        <f>+IF(N389=0,"",'Ark1'!AK2070)</f>
        <v/>
      </c>
      <c r="U389" s="95"/>
      <c r="V389" s="27" t="str">
        <f>+IF(I389=0,"",'Ark1'!T2070)</f>
        <v/>
      </c>
      <c r="W389" s="95"/>
      <c r="X389" s="34" t="str">
        <f>+IF(I389=0,"",'Ark1'!W2070)</f>
        <v/>
      </c>
      <c r="Y389" s="34" t="str">
        <f>+IF(I389=0,"",'Ark1'!X2070)</f>
        <v/>
      </c>
      <c r="Z389" s="34" t="str">
        <f>+IF(I389=0,"",'Ark1'!Y2070)</f>
        <v/>
      </c>
      <c r="AA389" s="34" t="str">
        <f>+IF(I389=0,"",'Ark1'!Z2070)</f>
        <v/>
      </c>
      <c r="AB389" s="29" t="str">
        <f>+IF(I389=0,"",'Ark1'!AA2070)</f>
        <v/>
      </c>
      <c r="AC389" s="27" t="str">
        <f>+IF(I389=0,"",'Ark1'!AC2070)</f>
        <v/>
      </c>
      <c r="AD389" s="34" t="str">
        <f>+IF(I389=0,"",'Ark1'!AE2070)</f>
        <v/>
      </c>
      <c r="AE389" s="29" t="str">
        <f t="shared" si="63"/>
        <v/>
      </c>
      <c r="AG389" s="216"/>
      <c r="AJ389" s="29"/>
      <c r="AK389" s="27"/>
    </row>
    <row r="390" spans="1:73" ht="15.6">
      <c r="A390" s="216"/>
      <c r="B390" s="287">
        <f>+'Ark1'!C2071</f>
        <v>2024</v>
      </c>
      <c r="C390" s="236">
        <f>+'Ark1'!L2071</f>
        <v>14</v>
      </c>
      <c r="D390" s="236" t="str">
        <f>VLOOKUP(C390,Klasse!$C$11:$D$27,2)</f>
        <v>E</v>
      </c>
      <c r="E390" s="28">
        <f>+'Ark1'!H2071</f>
        <v>2</v>
      </c>
      <c r="F390" s="28">
        <f>+'Ark1'!J2071</f>
        <v>177</v>
      </c>
      <c r="G390" s="236" t="str">
        <f>VLOOKUP(F390,RNR!$A$1:$B$25,2)</f>
        <v>Slakthuset</v>
      </c>
      <c r="H390" s="28" t="str">
        <f>+IF(I390=0,"",'Ark1'!Q2071)</f>
        <v/>
      </c>
      <c r="I390" s="339">
        <f>+'Ark1'!R2071</f>
        <v>0</v>
      </c>
      <c r="J390" s="29" t="str">
        <f>+IF(I390=0,"",'Ark1'!AG2071)</f>
        <v/>
      </c>
      <c r="L390" s="29" t="str">
        <f>+IF(I390=0,"",'Ark1'!AH2071)</f>
        <v/>
      </c>
      <c r="M390" s="95"/>
      <c r="N390" s="504">
        <f>+IF(J390=0,"",'Ark1'!AI2071)</f>
        <v>0</v>
      </c>
      <c r="O390" s="234"/>
      <c r="P390" s="32" t="str">
        <f>+IF(I390=0,"",'Ark1'!U2071)</f>
        <v/>
      </c>
      <c r="Q390" s="95"/>
      <c r="R390" s="264" t="str">
        <f>+IF(N390=0,"",'Ark1'!AJ2071)</f>
        <v/>
      </c>
      <c r="S390" s="95"/>
      <c r="T390" s="264" t="str">
        <f>+IF(N390=0,"",'Ark1'!AK2071)</f>
        <v/>
      </c>
      <c r="U390" s="95"/>
      <c r="V390" s="27" t="str">
        <f>+IF(I390=0,"",'Ark1'!T2071)</f>
        <v/>
      </c>
      <c r="W390" s="95"/>
      <c r="X390" s="34" t="str">
        <f>+IF(I390=0,"",'Ark1'!W2071)</f>
        <v/>
      </c>
      <c r="Y390" s="34" t="str">
        <f>+IF(I390=0,"",'Ark1'!X2071)</f>
        <v/>
      </c>
      <c r="Z390" s="34" t="str">
        <f>+IF(I390=0,"",'Ark1'!Y2071)</f>
        <v/>
      </c>
      <c r="AA390" s="34" t="str">
        <f>+IF(I390=0,"",'Ark1'!Z2071)</f>
        <v/>
      </c>
      <c r="AB390" s="29" t="str">
        <f>+IF(I390=0,"",'Ark1'!AA2071)</f>
        <v/>
      </c>
      <c r="AC390" s="27" t="str">
        <f>+IF(I390=0,"",'Ark1'!AC2071)</f>
        <v/>
      </c>
      <c r="AD390" s="34" t="str">
        <f>+IF(I390=0,"",'Ark1'!AE2071)</f>
        <v/>
      </c>
      <c r="AE390" s="29" t="str">
        <f t="shared" si="63"/>
        <v/>
      </c>
      <c r="AG390" s="216"/>
      <c r="AJ390" s="29"/>
      <c r="AK390" s="27"/>
    </row>
    <row r="391" spans="1:73" ht="15.6">
      <c r="A391" s="216"/>
      <c r="B391" s="287">
        <f>+'Ark1'!C2072</f>
        <v>2024</v>
      </c>
      <c r="C391" s="236">
        <f>+'Ark1'!L2072</f>
        <v>14</v>
      </c>
      <c r="D391" s="236" t="str">
        <f>VLOOKUP(C391,Klasse!$C$11:$D$27,2)</f>
        <v>E</v>
      </c>
      <c r="E391" s="28">
        <f>+'Ark1'!H2072</f>
        <v>2</v>
      </c>
      <c r="F391" s="28">
        <f>+'Ark1'!J2072</f>
        <v>178</v>
      </c>
      <c r="G391" s="236" t="str">
        <f>VLOOKUP(F391,RNR!$A$1:$B$25,2)</f>
        <v>Røros</v>
      </c>
      <c r="H391" s="28" t="str">
        <f>+IF(I391=0,"",'Ark1'!Q2072)</f>
        <v/>
      </c>
      <c r="I391" s="339">
        <f>+'Ark1'!R2072</f>
        <v>0</v>
      </c>
      <c r="J391" s="29" t="str">
        <f>+IF(I391=0,"",'Ark1'!AG2072)</f>
        <v/>
      </c>
      <c r="L391" s="29" t="str">
        <f>+IF(I391=0,"",'Ark1'!AH2072)</f>
        <v/>
      </c>
      <c r="M391" s="95"/>
      <c r="N391" s="504">
        <f>+IF(J391=0,"",'Ark1'!AI2072)</f>
        <v>0</v>
      </c>
      <c r="O391" s="234"/>
      <c r="P391" s="32" t="str">
        <f>+IF(I391=0,"",'Ark1'!U2072)</f>
        <v/>
      </c>
      <c r="Q391" s="95"/>
      <c r="R391" s="264" t="str">
        <f>+IF(N391=0,"",'Ark1'!AJ2072)</f>
        <v/>
      </c>
      <c r="S391" s="95"/>
      <c r="T391" s="264" t="str">
        <f>+IF(N391=0,"",'Ark1'!AK2072)</f>
        <v/>
      </c>
      <c r="U391" s="95"/>
      <c r="V391" s="27" t="str">
        <f>+IF(I391=0,"",'Ark1'!T2072)</f>
        <v/>
      </c>
      <c r="W391" s="95"/>
      <c r="X391" s="34" t="str">
        <f>+IF(I391=0,"",'Ark1'!W2072)</f>
        <v/>
      </c>
      <c r="Y391" s="34" t="str">
        <f>+IF(I391=0,"",'Ark1'!X2072)</f>
        <v/>
      </c>
      <c r="Z391" s="34" t="str">
        <f>+IF(I391=0,"",'Ark1'!Y2072)</f>
        <v/>
      </c>
      <c r="AA391" s="34" t="str">
        <f>+IF(I391=0,"",'Ark1'!Z2072)</f>
        <v/>
      </c>
      <c r="AB391" s="29" t="str">
        <f>+IF(I391=0,"",'Ark1'!AA2072)</f>
        <v/>
      </c>
      <c r="AC391" s="27" t="str">
        <f>+IF(I391=0,"",'Ark1'!AC2072)</f>
        <v/>
      </c>
      <c r="AD391" s="34" t="str">
        <f>+IF(I391=0,"",'Ark1'!AE2072)</f>
        <v/>
      </c>
      <c r="AE391" s="29" t="str">
        <f t="shared" si="63"/>
        <v/>
      </c>
      <c r="AG391" s="216"/>
      <c r="AJ391" s="29"/>
      <c r="AK391" s="27"/>
    </row>
    <row r="392" spans="1:73" ht="15.6">
      <c r="A392" s="216"/>
      <c r="B392" s="287">
        <f>+'Ark1'!C2073</f>
        <v>2024</v>
      </c>
      <c r="C392" s="236">
        <f>+'Ark1'!L2073</f>
        <v>14</v>
      </c>
      <c r="D392" s="236" t="str">
        <f>VLOOKUP(C392,Klasse!$C$11:$D$27,2)</f>
        <v>E</v>
      </c>
      <c r="E392" s="28">
        <f>+'Ark1'!H2073</f>
        <v>2</v>
      </c>
      <c r="F392" s="28">
        <f>+'Ark1'!J2073</f>
        <v>181</v>
      </c>
      <c r="G392" s="236" t="str">
        <f>VLOOKUP(F392,RNR!$A$1:$B$25,2)</f>
        <v>Horns</v>
      </c>
      <c r="H392" s="28" t="str">
        <f>+IF(I392=0,"",'Ark1'!Q2073)</f>
        <v/>
      </c>
      <c r="I392" s="339">
        <f>+'Ark1'!R2073</f>
        <v>0</v>
      </c>
      <c r="J392" s="29" t="str">
        <f>+IF(I392=0,"",'Ark1'!AG2073)</f>
        <v/>
      </c>
      <c r="L392" s="29" t="str">
        <f>+IF(I392=0,"",'Ark1'!AH2073)</f>
        <v/>
      </c>
      <c r="M392" s="95"/>
      <c r="N392" s="504">
        <f>+IF(J392=0,"",'Ark1'!AI2073)</f>
        <v>0</v>
      </c>
      <c r="O392" s="234"/>
      <c r="P392" s="32" t="str">
        <f>+IF(I392=0,"",'Ark1'!U2073)</f>
        <v/>
      </c>
      <c r="Q392" s="95"/>
      <c r="R392" s="264" t="str">
        <f>+IF(N392=0,"",'Ark1'!AJ2073)</f>
        <v/>
      </c>
      <c r="S392" s="95"/>
      <c r="T392" s="264" t="str">
        <f>+IF(N392=0,"",'Ark1'!AK2073)</f>
        <v/>
      </c>
      <c r="U392" s="95"/>
      <c r="V392" s="27" t="str">
        <f>+IF(I392=0,"",'Ark1'!T2073)</f>
        <v/>
      </c>
      <c r="W392" s="95"/>
      <c r="X392" s="34" t="str">
        <f>+IF(I392=0,"",'Ark1'!W2073)</f>
        <v/>
      </c>
      <c r="Y392" s="34" t="str">
        <f>+IF(I392=0,"",'Ark1'!X2073)</f>
        <v/>
      </c>
      <c r="Z392" s="34" t="str">
        <f>+IF(I392=0,"",'Ark1'!Y2073)</f>
        <v/>
      </c>
      <c r="AA392" s="34" t="str">
        <f>+IF(I392=0,"",'Ark1'!Z2073)</f>
        <v/>
      </c>
      <c r="AB392" s="29" t="str">
        <f>+IF(I392=0,"",'Ark1'!AA2073)</f>
        <v/>
      </c>
      <c r="AC392" s="27" t="str">
        <f>+IF(I392=0,"",'Ark1'!AC2073)</f>
        <v/>
      </c>
      <c r="AD392" s="34" t="str">
        <f>+IF(I392=0,"",'Ark1'!AE2073)</f>
        <v/>
      </c>
      <c r="AE392" s="29" t="str">
        <f t="shared" si="63"/>
        <v/>
      </c>
      <c r="AG392" s="216"/>
      <c r="AJ392" s="29"/>
      <c r="AK392" s="27"/>
    </row>
    <row r="393" spans="1:73" ht="15.6">
      <c r="A393" s="216"/>
      <c r="B393" s="287">
        <f>+'Ark1'!C2074</f>
        <v>2024</v>
      </c>
      <c r="C393" s="236">
        <f>+'Ark1'!L2074</f>
        <v>14</v>
      </c>
      <c r="D393" s="236" t="str">
        <f>VLOOKUP(C393,Klasse!$C$11:$D$27,2)</f>
        <v>E</v>
      </c>
      <c r="E393" s="28">
        <f>+'Ark1'!H2074</f>
        <v>1</v>
      </c>
      <c r="F393" s="28">
        <f>+'Ark1'!J2074</f>
        <v>262</v>
      </c>
      <c r="G393" s="236" t="str">
        <f>VLOOKUP(F393,RNR!$A$1:$B$25,2)</f>
        <v>Strilalam</v>
      </c>
      <c r="H393" s="28" t="str">
        <f>+IF(I393=0,"",'Ark1'!Q2074)</f>
        <v/>
      </c>
      <c r="I393" s="339">
        <f>+'Ark1'!R2074</f>
        <v>0</v>
      </c>
      <c r="J393" s="29" t="str">
        <f>+IF(I393=0,"",'Ark1'!AG2074)</f>
        <v/>
      </c>
      <c r="L393" s="29" t="str">
        <f>+IF(I393=0,"",'Ark1'!AH2074)</f>
        <v/>
      </c>
      <c r="M393" s="95"/>
      <c r="N393" s="504">
        <f>+IF(J393=0,"",'Ark1'!AI2074)</f>
        <v>0</v>
      </c>
      <c r="O393" s="234"/>
      <c r="P393" s="32" t="str">
        <f>+IF(I393=0,"",'Ark1'!U2074)</f>
        <v/>
      </c>
      <c r="Q393" s="95"/>
      <c r="R393" s="264" t="str">
        <f>+IF(N393=0,"",'Ark1'!AJ2074)</f>
        <v/>
      </c>
      <c r="S393" s="95"/>
      <c r="T393" s="264" t="str">
        <f>+IF(N393=0,"",'Ark1'!AK2074)</f>
        <v/>
      </c>
      <c r="U393" s="95"/>
      <c r="V393" s="27" t="str">
        <f>+IF(I393=0,"",'Ark1'!T2074)</f>
        <v/>
      </c>
      <c r="W393" s="95"/>
      <c r="X393" s="34" t="str">
        <f>+IF(I393=0,"",'Ark1'!W2074)</f>
        <v/>
      </c>
      <c r="Y393" s="34" t="str">
        <f>+IF(I393=0,"",'Ark1'!X2074)</f>
        <v/>
      </c>
      <c r="Z393" s="34" t="str">
        <f>+IF(I393=0,"",'Ark1'!Y2074)</f>
        <v/>
      </c>
      <c r="AA393" s="34" t="str">
        <f>+IF(I393=0,"",'Ark1'!Z2074)</f>
        <v/>
      </c>
      <c r="AB393" s="29" t="str">
        <f>+IF(I393=0,"",'Ark1'!AA2074)</f>
        <v/>
      </c>
      <c r="AC393" s="27" t="str">
        <f>+IF(I393=0,"",'Ark1'!AC2074)</f>
        <v/>
      </c>
      <c r="AD393" s="34" t="str">
        <f>+IF(I393=0,"",'Ark1'!AE2074)</f>
        <v/>
      </c>
      <c r="AE393" s="29" t="str">
        <f t="shared" si="63"/>
        <v/>
      </c>
      <c r="AG393" s="216"/>
      <c r="AJ393" s="29"/>
      <c r="AK393" s="27"/>
    </row>
    <row r="394" spans="1:73" ht="15.6">
      <c r="A394" s="216"/>
      <c r="B394" s="287">
        <f>+'Ark1'!C2075</f>
        <v>2024</v>
      </c>
      <c r="C394" s="236">
        <f>+'Ark1'!L2075</f>
        <v>14</v>
      </c>
      <c r="D394" s="236" t="str">
        <f>VLOOKUP(C394,Klasse!$C$11:$D$27,2)</f>
        <v>E</v>
      </c>
      <c r="E394" s="28">
        <f>+'Ark1'!H2075</f>
        <v>2</v>
      </c>
      <c r="F394" s="28">
        <f>+'Ark1'!J2075</f>
        <v>267</v>
      </c>
      <c r="G394" s="236" t="str">
        <f>VLOOKUP(F394,RNR!$A$1:$B$25,2)</f>
        <v>Dalpro</v>
      </c>
      <c r="H394" s="28" t="str">
        <f>+IF(I394=0,"",'Ark1'!Q2075)</f>
        <v/>
      </c>
      <c r="I394" s="339">
        <f>+'Ark1'!R2075</f>
        <v>0</v>
      </c>
      <c r="J394" s="29" t="str">
        <f>+IF(I394=0,"",'Ark1'!AG2075)</f>
        <v/>
      </c>
      <c r="L394" s="29" t="str">
        <f>+IF(I394=0,"",'Ark1'!AH2075)</f>
        <v/>
      </c>
      <c r="M394" s="95"/>
      <c r="N394" s="504">
        <f>+IF(J394=0,"",'Ark1'!AI2075)</f>
        <v>0</v>
      </c>
      <c r="O394" s="234"/>
      <c r="P394" s="32" t="str">
        <f>+IF(I394=0,"",'Ark1'!U2075)</f>
        <v/>
      </c>
      <c r="Q394" s="95"/>
      <c r="R394" s="264" t="str">
        <f>+IF(N394=0,"",'Ark1'!AJ2075)</f>
        <v/>
      </c>
      <c r="S394" s="95"/>
      <c r="T394" s="264" t="str">
        <f>+IF(N394=0,"",'Ark1'!AK2075)</f>
        <v/>
      </c>
      <c r="U394" s="95"/>
      <c r="V394" s="27" t="str">
        <f>+IF(I394=0,"",'Ark1'!T2075)</f>
        <v/>
      </c>
      <c r="W394" s="95"/>
      <c r="X394" s="34" t="str">
        <f>+IF(I394=0,"",'Ark1'!W2075)</f>
        <v/>
      </c>
      <c r="Y394" s="34" t="str">
        <f>+IF(I394=0,"",'Ark1'!X2075)</f>
        <v/>
      </c>
      <c r="Z394" s="34" t="str">
        <f>+IF(I394=0,"",'Ark1'!Y2075)</f>
        <v/>
      </c>
      <c r="AA394" s="34" t="str">
        <f>+IF(I394=0,"",'Ark1'!Z2075)</f>
        <v/>
      </c>
      <c r="AB394" s="29" t="str">
        <f>+IF(I394=0,"",'Ark1'!AA2075)</f>
        <v/>
      </c>
      <c r="AC394" s="27" t="str">
        <f>+IF(I394=0,"",'Ark1'!AC2075)</f>
        <v/>
      </c>
      <c r="AD394" s="34" t="str">
        <f>+IF(I394=0,"",'Ark1'!AE2075)</f>
        <v/>
      </c>
      <c r="AE394" s="29" t="str">
        <f t="shared" si="63"/>
        <v/>
      </c>
      <c r="AG394" s="216"/>
      <c r="AJ394" s="29"/>
      <c r="AK394" s="27"/>
    </row>
    <row r="395" spans="1:73" ht="15.6">
      <c r="A395" s="216"/>
      <c r="B395" s="287">
        <f>+'Ark1'!C2076</f>
        <v>2024</v>
      </c>
      <c r="C395" s="236">
        <f>+'Ark1'!L2076</f>
        <v>14</v>
      </c>
      <c r="D395" s="236" t="str">
        <f>VLOOKUP(C395,Klasse!$C$11:$D$27,2)</f>
        <v>E</v>
      </c>
      <c r="E395" s="28">
        <f>+'Ark1'!H2076</f>
        <v>1</v>
      </c>
      <c r="F395" s="28">
        <f>+'Ark1'!J2076</f>
        <v>309</v>
      </c>
      <c r="G395" s="236" t="str">
        <f>VLOOKUP(F395,RNR!$A$1:$B$25,2)</f>
        <v>Malvik</v>
      </c>
      <c r="H395" s="28" t="str">
        <f>+IF(I395=0,"",'Ark1'!Q2076)</f>
        <v/>
      </c>
      <c r="I395" s="339">
        <f>+'Ark1'!R2076</f>
        <v>0</v>
      </c>
      <c r="J395" s="29" t="str">
        <f>+IF(I395=0,"",'Ark1'!AG2076)</f>
        <v/>
      </c>
      <c r="L395" s="29" t="str">
        <f>+IF(I395=0,"",'Ark1'!AH2076)</f>
        <v/>
      </c>
      <c r="M395" s="95"/>
      <c r="N395" s="504">
        <f>+IF(J395=0,"",'Ark1'!AI2076)</f>
        <v>0</v>
      </c>
      <c r="O395" s="234"/>
      <c r="P395" s="32" t="str">
        <f>+IF(I395=0,"",'Ark1'!U2076)</f>
        <v/>
      </c>
      <c r="Q395" s="95"/>
      <c r="R395" s="264" t="str">
        <f>+IF(N395=0,"",'Ark1'!AJ2076)</f>
        <v/>
      </c>
      <c r="S395" s="95"/>
      <c r="T395" s="264" t="str">
        <f>+IF(N395=0,"",'Ark1'!AK2076)</f>
        <v/>
      </c>
      <c r="U395" s="95"/>
      <c r="V395" s="27" t="str">
        <f>+IF(I395=0,"",'Ark1'!T2076)</f>
        <v/>
      </c>
      <c r="W395" s="95"/>
      <c r="X395" s="34" t="str">
        <f>+IF(I395=0,"",'Ark1'!W2076)</f>
        <v/>
      </c>
      <c r="Y395" s="34" t="str">
        <f>+IF(I395=0,"",'Ark1'!X2076)</f>
        <v/>
      </c>
      <c r="Z395" s="34" t="str">
        <f>+IF(I395=0,"",'Ark1'!Y2076)</f>
        <v/>
      </c>
      <c r="AA395" s="34" t="str">
        <f>+IF(I395=0,"",'Ark1'!Z2076)</f>
        <v/>
      </c>
      <c r="AB395" s="29" t="str">
        <f>+IF(I395=0,"",'Ark1'!AA2076)</f>
        <v/>
      </c>
      <c r="AC395" s="27" t="str">
        <f>+IF(I395=0,"",'Ark1'!AC2076)</f>
        <v/>
      </c>
      <c r="AD395" s="34" t="str">
        <f>+IF(I395=0,"",'Ark1'!AE2076)</f>
        <v/>
      </c>
      <c r="AE395" s="29" t="str">
        <f t="shared" si="63"/>
        <v/>
      </c>
      <c r="AG395" s="216"/>
      <c r="AJ395" s="29"/>
      <c r="AK395" s="27"/>
    </row>
    <row r="396" spans="1:73" ht="15.6">
      <c r="A396" s="216"/>
      <c r="B396" s="287">
        <f>+'Ark1'!C2077</f>
        <v>2024</v>
      </c>
      <c r="C396" s="236">
        <f>+'Ark1'!L2077</f>
        <v>14</v>
      </c>
      <c r="D396" s="236" t="str">
        <f>VLOOKUP(C396,Klasse!$C$11:$D$27,2)</f>
        <v>E</v>
      </c>
      <c r="E396" s="28">
        <f>+'Ark1'!H2077</f>
        <v>2</v>
      </c>
      <c r="F396" s="28">
        <f>+'Ark1'!J2077</f>
        <v>470</v>
      </c>
      <c r="G396" s="236" t="str">
        <f>VLOOKUP(F396,RNR!$A$1:$B$25,2)</f>
        <v>Jens Eide</v>
      </c>
      <c r="H396" s="28" t="str">
        <f>+IF(I396=0,"",'Ark1'!Q2077)</f>
        <v/>
      </c>
      <c r="I396" s="339">
        <f>+'Ark1'!R2077</f>
        <v>0</v>
      </c>
      <c r="J396" s="29" t="str">
        <f>+IF(I396=0,"",'Ark1'!AG2077)</f>
        <v/>
      </c>
      <c r="L396" s="29" t="str">
        <f>+IF(I396=0,"",'Ark1'!AH2077)</f>
        <v/>
      </c>
      <c r="M396" s="95"/>
      <c r="N396" s="504">
        <f>+IF(J396=0,"",'Ark1'!AI2077)</f>
        <v>0</v>
      </c>
      <c r="O396" s="234"/>
      <c r="P396" s="32" t="str">
        <f>+IF(I396=0,"",'Ark1'!U2077)</f>
        <v/>
      </c>
      <c r="Q396" s="95"/>
      <c r="R396" s="264" t="str">
        <f>+IF(N396=0,"",'Ark1'!AJ2077)</f>
        <v/>
      </c>
      <c r="S396" s="95"/>
      <c r="T396" s="264" t="str">
        <f>+IF(N396=0,"",'Ark1'!AK2077)</f>
        <v/>
      </c>
      <c r="U396" s="95"/>
      <c r="V396" s="27" t="str">
        <f>+IF(I396=0,"",'Ark1'!T2077)</f>
        <v/>
      </c>
      <c r="W396" s="95"/>
      <c r="X396" s="34" t="str">
        <f>+IF(I396=0,"",'Ark1'!W2077)</f>
        <v/>
      </c>
      <c r="Y396" s="34" t="str">
        <f>+IF(I396=0,"",'Ark1'!X2077)</f>
        <v/>
      </c>
      <c r="Z396" s="34" t="str">
        <f>+IF(I396=0,"",'Ark1'!Y2077)</f>
        <v/>
      </c>
      <c r="AA396" s="34" t="str">
        <f>+IF(I396=0,"",'Ark1'!Z2077)</f>
        <v/>
      </c>
      <c r="AB396" s="29" t="str">
        <f>+IF(I396=0,"",'Ark1'!AA2077)</f>
        <v/>
      </c>
      <c r="AC396" s="27" t="str">
        <f>+IF(I396=0,"",'Ark1'!AC2077)</f>
        <v/>
      </c>
      <c r="AD396" s="34" t="str">
        <f>+IF(I396=0,"",'Ark1'!AE2077)</f>
        <v/>
      </c>
      <c r="AE396" s="29" t="str">
        <f t="shared" si="63"/>
        <v/>
      </c>
      <c r="AG396" s="216"/>
      <c r="AJ396" s="29"/>
      <c r="AK396" s="27"/>
    </row>
    <row r="397" spans="1:73" ht="15.6">
      <c r="A397" s="216"/>
      <c r="B397" s="287">
        <f>+'Ark1'!C2078</f>
        <v>2024</v>
      </c>
      <c r="C397" s="236">
        <f>+'Ark1'!L2078</f>
        <v>14</v>
      </c>
      <c r="D397" s="236" t="str">
        <f>VLOOKUP(C397,Klasse!$C$11:$D$27,2)</f>
        <v>E</v>
      </c>
      <c r="E397" s="28">
        <f>+'Ark1'!H2078</f>
        <v>2</v>
      </c>
      <c r="F397" s="28">
        <f>+'Ark1'!J2078</f>
        <v>629</v>
      </c>
      <c r="G397" s="236" t="str">
        <f>VLOOKUP(F397,RNR!$A$1:$B$25,2)</f>
        <v>Bø</v>
      </c>
      <c r="H397" s="28" t="str">
        <f>+IF(I397=0,"",'Ark1'!Q2078)</f>
        <v/>
      </c>
      <c r="I397" s="339">
        <f>+'Ark1'!R2078</f>
        <v>0</v>
      </c>
      <c r="J397" s="29" t="str">
        <f>+IF(I397=0,"",'Ark1'!AG2078)</f>
        <v/>
      </c>
      <c r="L397" s="29" t="str">
        <f>+IF(I397=0,"",'Ark1'!AH2078)</f>
        <v/>
      </c>
      <c r="M397" s="95"/>
      <c r="N397" s="504">
        <f>+IF(J397=0,"",'Ark1'!AI2078)</f>
        <v>0</v>
      </c>
      <c r="O397" s="234"/>
      <c r="P397" s="32" t="str">
        <f>+IF(I397=0,"",'Ark1'!U2078)</f>
        <v/>
      </c>
      <c r="Q397" s="95"/>
      <c r="R397" s="264" t="str">
        <f>+IF(N397=0,"",'Ark1'!AJ2078)</f>
        <v/>
      </c>
      <c r="S397" s="95"/>
      <c r="T397" s="264" t="str">
        <f>+IF(N397=0,"",'Ark1'!AK2078)</f>
        <v/>
      </c>
      <c r="U397" s="95"/>
      <c r="V397" s="27" t="str">
        <f>+IF(I397=0,"",'Ark1'!T2078)</f>
        <v/>
      </c>
      <c r="W397" s="95"/>
      <c r="X397" s="34" t="str">
        <f>+IF(I397=0,"",'Ark1'!W2078)</f>
        <v/>
      </c>
      <c r="Y397" s="34" t="str">
        <f>+IF(I397=0,"",'Ark1'!X2078)</f>
        <v/>
      </c>
      <c r="Z397" s="34" t="str">
        <f>+IF(I397=0,"",'Ark1'!Y2078)</f>
        <v/>
      </c>
      <c r="AA397" s="34" t="str">
        <f>+IF(I397=0,"",'Ark1'!Z2078)</f>
        <v/>
      </c>
      <c r="AB397" s="29" t="str">
        <f>+IF(I397=0,"",'Ark1'!AA2078)</f>
        <v/>
      </c>
      <c r="AC397" s="27" t="str">
        <f>+IF(I397=0,"",'Ark1'!AC2078)</f>
        <v/>
      </c>
      <c r="AD397" s="34" t="str">
        <f>+IF(I397=0,"",'Ark1'!AE2078)</f>
        <v/>
      </c>
      <c r="AE397" s="29" t="str">
        <f t="shared" si="63"/>
        <v/>
      </c>
      <c r="AG397" s="216"/>
      <c r="AJ397" s="29"/>
      <c r="AK397" s="27"/>
    </row>
    <row r="398" spans="1:73" ht="15.6">
      <c r="A398" s="216"/>
      <c r="B398" s="287">
        <f>+'Ark1'!C2079</f>
        <v>2024</v>
      </c>
      <c r="C398" s="236">
        <f>+'Ark1'!L2079</f>
        <v>14</v>
      </c>
      <c r="D398" s="236" t="str">
        <f>VLOOKUP(C398,Klasse!$C$11:$D$27,2)</f>
        <v>E</v>
      </c>
      <c r="E398" s="28">
        <f>+'Ark1'!H2079</f>
        <v>1</v>
      </c>
      <c r="F398" s="28">
        <f>+'Ark1'!J2079</f>
        <v>643</v>
      </c>
      <c r="G398" s="236" t="str">
        <f>VLOOKUP(F398,RNR!$A$1:$B$25,2)</f>
        <v>Bjerka</v>
      </c>
      <c r="H398" s="28" t="str">
        <f>+IF(I398=0,"",'Ark1'!Q2079)</f>
        <v/>
      </c>
      <c r="I398" s="339">
        <f>+'Ark1'!R2079</f>
        <v>0</v>
      </c>
      <c r="J398" s="29" t="str">
        <f>+IF(I398=0,"",'Ark1'!AG2079)</f>
        <v/>
      </c>
      <c r="L398" s="29" t="str">
        <f>+IF(I398=0,"",'Ark1'!AH2079)</f>
        <v/>
      </c>
      <c r="M398" s="95"/>
      <c r="N398" s="504">
        <f>+IF(J398=0,"",'Ark1'!AI2079)</f>
        <v>0</v>
      </c>
      <c r="O398" s="234"/>
      <c r="P398" s="32" t="str">
        <f>+IF(I398=0,"",'Ark1'!U2079)</f>
        <v/>
      </c>
      <c r="Q398" s="95"/>
      <c r="R398" s="264" t="str">
        <f>+IF(N398=0,"",'Ark1'!AJ2079)</f>
        <v/>
      </c>
      <c r="S398" s="95"/>
      <c r="T398" s="264" t="str">
        <f>+IF(N398=0,"",'Ark1'!AK2079)</f>
        <v/>
      </c>
      <c r="U398" s="95"/>
      <c r="V398" s="27" t="str">
        <f>+IF(I398=0,"",'Ark1'!T2079)</f>
        <v/>
      </c>
      <c r="W398" s="95"/>
      <c r="X398" s="34" t="str">
        <f>+IF(I398=0,"",'Ark1'!W2079)</f>
        <v/>
      </c>
      <c r="Y398" s="34" t="str">
        <f>+IF(I398=0,"",'Ark1'!X2079)</f>
        <v/>
      </c>
      <c r="Z398" s="34" t="str">
        <f>+IF(I398=0,"",'Ark1'!Y2079)</f>
        <v/>
      </c>
      <c r="AA398" s="34" t="str">
        <f>+IF(I398=0,"",'Ark1'!Z2079)</f>
        <v/>
      </c>
      <c r="AB398" s="29" t="str">
        <f>+IF(I398=0,"",'Ark1'!AA2079)</f>
        <v/>
      </c>
      <c r="AC398" s="27" t="str">
        <f>+IF(I398=0,"",'Ark1'!AC2079)</f>
        <v/>
      </c>
      <c r="AD398" s="34" t="str">
        <f>+IF(I398=0,"",'Ark1'!AE2079)</f>
        <v/>
      </c>
      <c r="AE398" s="29" t="str">
        <f t="shared" si="63"/>
        <v/>
      </c>
      <c r="AG398" s="216"/>
      <c r="AJ398" s="29"/>
      <c r="AK398" s="27"/>
    </row>
    <row r="399" spans="1:73" s="29" customFormat="1" ht="15.6">
      <c r="A399" s="216"/>
      <c r="B399" s="287">
        <f>+'Ark1'!C2080</f>
        <v>2024</v>
      </c>
      <c r="C399" s="236">
        <f>+'Ark1'!L2080</f>
        <v>14</v>
      </c>
      <c r="D399" s="236" t="str">
        <f>VLOOKUP(C399,Klasse!$C$11:$D$27,2)</f>
        <v>E</v>
      </c>
      <c r="E399" s="28">
        <f>+'Ark1'!H2080</f>
        <v>2</v>
      </c>
      <c r="F399" s="28">
        <f>+'Ark1'!J2080</f>
        <v>704</v>
      </c>
      <c r="G399" s="236" t="str">
        <f>VLOOKUP(F399,RNR!$A$1:$B$25,2)</f>
        <v>Øre Vilt</v>
      </c>
      <c r="H399" s="28" t="str">
        <f>+IF(I399=0,"",'Ark1'!Q2080)</f>
        <v/>
      </c>
      <c r="I399" s="339">
        <f>+'Ark1'!R2080</f>
        <v>0</v>
      </c>
      <c r="J399" s="29" t="str">
        <f>+IF(I399=0,"",'Ark1'!AG2080)</f>
        <v/>
      </c>
      <c r="L399" s="29" t="str">
        <f>+IF(I399=0,"",'Ark1'!AH2080)</f>
        <v/>
      </c>
      <c r="M399" s="95"/>
      <c r="N399" s="504">
        <f>+IF(J399=0,"",'Ark1'!AI2080)</f>
        <v>0</v>
      </c>
      <c r="O399" s="234"/>
      <c r="P399" s="32" t="str">
        <f>+IF(I399=0,"",'Ark1'!U2080)</f>
        <v/>
      </c>
      <c r="Q399" s="95"/>
      <c r="R399" s="264" t="str">
        <f>+IF(N399=0,"",'Ark1'!AJ2080)</f>
        <v/>
      </c>
      <c r="S399" s="95"/>
      <c r="T399" s="264" t="str">
        <f>+IF(N399=0,"",'Ark1'!AK2080)</f>
        <v/>
      </c>
      <c r="U399" s="95"/>
      <c r="V399" s="27" t="str">
        <f>+IF(I399=0,"",'Ark1'!T2080)</f>
        <v/>
      </c>
      <c r="W399" s="95"/>
      <c r="X399" s="34" t="str">
        <f>+IF(I399=0,"",'Ark1'!W2080)</f>
        <v/>
      </c>
      <c r="Y399" s="34" t="str">
        <f>+IF(I399=0,"",'Ark1'!X2080)</f>
        <v/>
      </c>
      <c r="Z399" s="34" t="str">
        <f>+IF(I399=0,"",'Ark1'!Y2080)</f>
        <v/>
      </c>
      <c r="AA399" s="34" t="str">
        <f>+IF(I399=0,"",'Ark1'!Z2080)</f>
        <v/>
      </c>
      <c r="AB399" s="29" t="str">
        <f>+IF(I399=0,"",'Ark1'!AA2080)</f>
        <v/>
      </c>
      <c r="AC399" s="27" t="str">
        <f>+IF(I399=0,"",'Ark1'!AC2080)</f>
        <v/>
      </c>
      <c r="AD399" s="34" t="str">
        <f>+IF(I399=0,"",'Ark1'!AE2080)</f>
        <v/>
      </c>
      <c r="AE399" s="29" t="str">
        <f t="shared" si="63"/>
        <v/>
      </c>
      <c r="AG399" s="216"/>
      <c r="AK399" s="27"/>
      <c r="AN399" s="28"/>
      <c r="AO399" s="28"/>
      <c r="AP399" s="28"/>
      <c r="AR399" s="28"/>
      <c r="AS399" s="28"/>
      <c r="AT399" s="28"/>
      <c r="AU399" s="28"/>
      <c r="AV399" s="28"/>
      <c r="AW399" s="28"/>
      <c r="AX399" s="28"/>
      <c r="AY399" s="28"/>
      <c r="AZ399" s="28"/>
      <c r="BA399" s="28"/>
      <c r="BB399" s="28"/>
      <c r="BC399" s="28"/>
      <c r="BD399" s="28"/>
      <c r="BE399" s="28"/>
      <c r="BF399" s="28"/>
      <c r="BG399" s="28"/>
      <c r="BH399" s="28"/>
      <c r="BI399" s="28"/>
      <c r="BJ399" s="28"/>
      <c r="BK399" s="28"/>
      <c r="BL399" s="28"/>
      <c r="BM399" s="28"/>
      <c r="BN399" s="28"/>
      <c r="BO399" s="28"/>
      <c r="BP399" s="28"/>
      <c r="BQ399" s="28"/>
      <c r="BR399" s="28"/>
      <c r="BS399" s="28"/>
      <c r="BT399" s="28"/>
      <c r="BU399" s="28"/>
    </row>
    <row r="400" spans="1:73" s="29" customFormat="1" ht="15.6">
      <c r="A400" s="216"/>
      <c r="B400" s="287">
        <f>+'Ark1'!C2081</f>
        <v>2024</v>
      </c>
      <c r="C400" s="236">
        <f>+'Ark1'!L2081</f>
        <v>14</v>
      </c>
      <c r="D400" s="236" t="str">
        <f>VLOOKUP(C400,Klasse!$C$11:$D$27,2)</f>
        <v>E</v>
      </c>
      <c r="E400" s="28">
        <f>+'Ark1'!H2081</f>
        <v>1</v>
      </c>
      <c r="F400" s="28">
        <f>+'Ark1'!J2081</f>
        <v>802</v>
      </c>
      <c r="G400" s="236" t="str">
        <f>VLOOKUP(F400,RNR!$A$1:$B$25,2)</f>
        <v>Karasjok</v>
      </c>
      <c r="H400" s="28" t="str">
        <f>+IF(I400=0,"",'Ark1'!Q2081)</f>
        <v/>
      </c>
      <c r="I400" s="339">
        <f>+'Ark1'!R2081</f>
        <v>0</v>
      </c>
      <c r="J400" s="29" t="str">
        <f>+IF(I400=0,"",'Ark1'!AG2081)</f>
        <v/>
      </c>
      <c r="L400" s="29" t="str">
        <f>+IF(I400=0,"",'Ark1'!AH2081)</f>
        <v/>
      </c>
      <c r="M400" s="95"/>
      <c r="N400" s="504">
        <f>+IF(J400=0,"",'Ark1'!AI2081)</f>
        <v>0</v>
      </c>
      <c r="O400" s="234"/>
      <c r="P400" s="32" t="str">
        <f>+IF(I400=0,"",'Ark1'!U2081)</f>
        <v/>
      </c>
      <c r="Q400" s="95"/>
      <c r="R400" s="264" t="str">
        <f>+IF(N400=0,"",'Ark1'!AJ2081)</f>
        <v/>
      </c>
      <c r="S400" s="95"/>
      <c r="T400" s="264" t="str">
        <f>+IF(N400=0,"",'Ark1'!AK2081)</f>
        <v/>
      </c>
      <c r="U400" s="95"/>
      <c r="V400" s="27" t="str">
        <f>+IF(I400=0,"",'Ark1'!T2081)</f>
        <v/>
      </c>
      <c r="W400" s="95"/>
      <c r="X400" s="34" t="str">
        <f>+IF(I400=0,"",'Ark1'!W2081)</f>
        <v/>
      </c>
      <c r="Y400" s="34" t="str">
        <f>+IF(I400=0,"",'Ark1'!X2081)</f>
        <v/>
      </c>
      <c r="Z400" s="34" t="str">
        <f>+IF(I400=0,"",'Ark1'!Y2081)</f>
        <v/>
      </c>
      <c r="AA400" s="34" t="str">
        <f>+IF(I400=0,"",'Ark1'!Z2081)</f>
        <v/>
      </c>
      <c r="AB400" s="29" t="str">
        <f>+IF(I400=0,"",'Ark1'!AA2081)</f>
        <v/>
      </c>
      <c r="AC400" s="27" t="str">
        <f>+IF(I400=0,"",'Ark1'!AC2081)</f>
        <v/>
      </c>
      <c r="AD400" s="34" t="str">
        <f>+IF(I400=0,"",'Ark1'!AE2081)</f>
        <v/>
      </c>
      <c r="AE400" s="29" t="str">
        <f t="shared" si="63"/>
        <v/>
      </c>
      <c r="AG400" s="216"/>
      <c r="AK400" s="27"/>
      <c r="AN400" s="28"/>
      <c r="AO400" s="28"/>
      <c r="AP400" s="28"/>
      <c r="AR400" s="28"/>
      <c r="AS400" s="28"/>
      <c r="AT400" s="28"/>
      <c r="AU400" s="28"/>
      <c r="AV400" s="28"/>
      <c r="AW400" s="28"/>
      <c r="AX400" s="28"/>
      <c r="AY400" s="28"/>
      <c r="AZ400" s="28"/>
      <c r="BA400" s="28"/>
      <c r="BB400" s="28"/>
      <c r="BC400" s="28"/>
      <c r="BD400" s="28"/>
      <c r="BE400" s="28"/>
      <c r="BF400" s="28"/>
      <c r="BG400" s="28"/>
      <c r="BH400" s="28"/>
      <c r="BI400" s="28"/>
      <c r="BJ400" s="28"/>
      <c r="BK400" s="28"/>
      <c r="BL400" s="28"/>
      <c r="BM400" s="28"/>
      <c r="BN400" s="28"/>
      <c r="BO400" s="28"/>
      <c r="BP400" s="28"/>
      <c r="BQ400" s="28"/>
      <c r="BR400" s="28"/>
      <c r="BS400" s="28"/>
      <c r="BT400" s="28"/>
      <c r="BU400" s="28"/>
    </row>
    <row r="401" spans="1:73" ht="19.8">
      <c r="A401" s="216"/>
      <c r="B401" s="216"/>
      <c r="C401" s="216"/>
      <c r="D401" s="216"/>
      <c r="E401" s="216"/>
      <c r="F401" s="216"/>
      <c r="G401" s="534"/>
      <c r="H401" s="534"/>
      <c r="I401" s="534"/>
      <c r="J401" s="534"/>
      <c r="K401" s="534"/>
      <c r="L401" s="534"/>
      <c r="M401" s="534"/>
      <c r="N401" s="534"/>
      <c r="O401" s="534"/>
      <c r="P401" s="534"/>
      <c r="Q401" s="534"/>
      <c r="R401" s="534"/>
      <c r="S401" s="534"/>
      <c r="T401" s="534"/>
      <c r="U401" s="534"/>
      <c r="V401" s="534"/>
      <c r="W401" s="534"/>
      <c r="X401" s="534"/>
      <c r="Y401" s="534"/>
      <c r="Z401" s="534"/>
      <c r="AA401" s="218"/>
      <c r="AB401" s="218"/>
      <c r="AC401" s="216"/>
      <c r="AD401" s="218"/>
      <c r="AE401" s="235"/>
      <c r="AF401" s="233"/>
      <c r="AG401" s="216"/>
      <c r="AH401" s="219"/>
      <c r="AJ401" s="29"/>
      <c r="AK401" s="27"/>
      <c r="AL401" s="220"/>
      <c r="AM401" s="28"/>
      <c r="AQ401" s="28"/>
      <c r="BI401" s="232"/>
    </row>
    <row r="402" spans="1:73" ht="21">
      <c r="A402" s="216"/>
      <c r="B402" s="216"/>
      <c r="C402" s="216"/>
      <c r="D402" s="263" t="str">
        <f>+D408</f>
        <v>E+</v>
      </c>
      <c r="E402" s="216"/>
      <c r="F402" s="216"/>
      <c r="G402" s="534"/>
      <c r="H402" s="534"/>
      <c r="I402" s="540">
        <f>SUM(I404:I428)</f>
        <v>0</v>
      </c>
      <c r="J402" s="534"/>
      <c r="K402" s="534"/>
      <c r="L402" s="534"/>
      <c r="M402" s="534"/>
      <c r="N402" s="540">
        <f>SUM(N404:N428)</f>
        <v>0</v>
      </c>
      <c r="O402" s="534"/>
      <c r="P402" s="534"/>
      <c r="Q402" s="534"/>
      <c r="R402" s="534"/>
      <c r="S402" s="534"/>
      <c r="T402" s="534"/>
      <c r="U402" s="534"/>
      <c r="V402" s="534"/>
      <c r="W402" s="534"/>
      <c r="X402" s="534"/>
      <c r="Y402" s="534"/>
      <c r="Z402" s="534"/>
      <c r="AA402" s="218"/>
      <c r="AB402" s="218"/>
      <c r="AC402" s="216"/>
      <c r="AD402" s="218"/>
      <c r="AE402" s="218"/>
      <c r="AF402" s="218"/>
      <c r="AG402" s="218"/>
      <c r="AH402" s="219"/>
      <c r="AJ402" s="29"/>
      <c r="AK402" s="27"/>
      <c r="AL402" s="220"/>
      <c r="AM402" s="28"/>
      <c r="AQ402" s="28"/>
      <c r="BI402" s="232"/>
    </row>
    <row r="403" spans="1:73" ht="19.8">
      <c r="A403" s="580"/>
      <c r="B403" s="581"/>
      <c r="C403" s="580"/>
      <c r="D403" s="581"/>
      <c r="E403" s="580"/>
      <c r="F403" s="581"/>
      <c r="G403" s="580"/>
      <c r="H403" s="581"/>
      <c r="I403" s="580"/>
      <c r="J403" s="581"/>
      <c r="K403" s="580"/>
      <c r="L403" s="581"/>
      <c r="M403" s="580"/>
      <c r="N403" s="581"/>
      <c r="O403" s="580"/>
      <c r="P403" s="581"/>
      <c r="Q403" s="542"/>
      <c r="R403" s="542"/>
      <c r="S403" s="580"/>
      <c r="T403" s="581"/>
      <c r="U403" s="580"/>
      <c r="V403" s="581"/>
      <c r="W403" s="580"/>
      <c r="X403" s="581"/>
      <c r="Y403" s="580"/>
      <c r="Z403" s="581"/>
      <c r="AA403" s="218"/>
      <c r="AB403" s="235"/>
      <c r="AC403" s="216"/>
      <c r="AD403" s="235"/>
      <c r="AE403" s="235"/>
      <c r="AF403" s="233"/>
      <c r="AG403" s="216"/>
      <c r="AH403" s="219"/>
      <c r="AJ403" s="29"/>
      <c r="AK403" s="27"/>
      <c r="AL403" s="220"/>
      <c r="AM403" s="28"/>
      <c r="AQ403" s="28"/>
      <c r="BI403" s="232"/>
    </row>
    <row r="404" spans="1:73" s="29" customFormat="1" ht="15.6">
      <c r="A404" s="216"/>
      <c r="B404" s="287">
        <f>+'Ark1'!C2082</f>
        <v>2024</v>
      </c>
      <c r="C404" s="236">
        <f>+'Ark1'!L2082</f>
        <v>15</v>
      </c>
      <c r="D404" s="236" t="str">
        <f>VLOOKUP(C404,Klasse!$C$11:$D$27,2)</f>
        <v>E+</v>
      </c>
      <c r="E404" s="236">
        <f>+'Ark1'!H2082</f>
        <v>1</v>
      </c>
      <c r="F404" s="236">
        <f>+'Ark1'!J2082</f>
        <v>103</v>
      </c>
      <c r="G404" s="236" t="str">
        <f>VLOOKUP(F404,RNR!$A$1:$B$25,2)</f>
        <v>Rudshøgda</v>
      </c>
      <c r="H404" s="236" t="str">
        <f>+IF(I404=0,"",'Ark1'!Q2082)</f>
        <v/>
      </c>
      <c r="I404" s="353">
        <f>+'Ark1'!R2082</f>
        <v>0</v>
      </c>
      <c r="J404" s="237" t="str">
        <f>+IF(I404=0,"",'Ark1'!AG2082)</f>
        <v/>
      </c>
      <c r="K404" s="237"/>
      <c r="L404" s="237" t="str">
        <f>+IF(I404=0,"",'Ark1'!AH2082)</f>
        <v/>
      </c>
      <c r="M404" s="95"/>
      <c r="N404" s="504">
        <f>+'Ark1'!AI2082</f>
        <v>0</v>
      </c>
      <c r="O404" s="234"/>
      <c r="P404" s="32" t="str">
        <f>+IF(I404=0,"",'Ark1'!U2082)</f>
        <v/>
      </c>
      <c r="Q404" s="542"/>
      <c r="R404" s="264" t="str">
        <f>+IF(N404=0,"",'Ark1'!AJ2082)</f>
        <v/>
      </c>
      <c r="S404" s="95"/>
      <c r="T404" s="264" t="str">
        <f>+IF(N404=0,"",'Ark1'!AK2082)</f>
        <v/>
      </c>
      <c r="U404" s="95"/>
      <c r="V404" s="238" t="str">
        <f>+IF(I404=0,"",'Ark1'!T2082)</f>
        <v/>
      </c>
      <c r="W404" s="95"/>
      <c r="X404" s="239" t="str">
        <f>+IF(I404=0,"",'Ark1'!W2082)</f>
        <v/>
      </c>
      <c r="Y404" s="239" t="str">
        <f>+IF(I404=0,"",'Ark1'!X2082)</f>
        <v/>
      </c>
      <c r="Z404" s="239" t="str">
        <f>+IF(I404=0,"",'Ark1'!Y2082)</f>
        <v/>
      </c>
      <c r="AA404" s="239" t="str">
        <f>+IF(I404=0,"",'Ark1'!Z2082)</f>
        <v/>
      </c>
      <c r="AB404" s="237" t="str">
        <f>+IF(I404=0,"",'Ark1'!AA2082)</f>
        <v/>
      </c>
      <c r="AC404" s="238" t="str">
        <f>+IF(I404=0,"",'Ark1'!AC2082)</f>
        <v/>
      </c>
      <c r="AD404" s="239" t="str">
        <f>+IF(I404=0,"",'Ark1'!AE2082)</f>
        <v/>
      </c>
      <c r="AE404" s="237" t="str">
        <f t="shared" ref="AE404:AE407" si="64">IF(I404=0,"",P404/C404)</f>
        <v/>
      </c>
      <c r="AF404" s="237" t="str">
        <f t="shared" ref="AF404:AF407" si="65">IF(I404=0,"",I404/H404)</f>
        <v/>
      </c>
      <c r="AG404" s="216"/>
      <c r="AK404" s="27"/>
      <c r="AN404" s="28"/>
      <c r="AO404" s="28"/>
      <c r="AP404" s="28"/>
      <c r="AR404" s="28"/>
      <c r="AS404" s="28"/>
      <c r="AT404" s="28"/>
      <c r="AU404" s="28"/>
      <c r="AV404" s="28"/>
      <c r="AW404" s="28"/>
      <c r="AX404" s="28"/>
      <c r="AY404" s="28"/>
      <c r="AZ404" s="28"/>
      <c r="BA404" s="28"/>
      <c r="BB404" s="28"/>
      <c r="BC404" s="28"/>
      <c r="BD404" s="28"/>
      <c r="BE404" s="28"/>
      <c r="BF404" s="28"/>
      <c r="BG404" s="28"/>
      <c r="BH404" s="28"/>
      <c r="BI404" s="28"/>
      <c r="BJ404" s="28"/>
      <c r="BK404" s="28"/>
      <c r="BL404" s="28"/>
      <c r="BM404" s="28"/>
      <c r="BN404" s="28"/>
      <c r="BO404" s="28"/>
      <c r="BP404" s="28"/>
      <c r="BQ404" s="28"/>
      <c r="BR404" s="28"/>
      <c r="BS404" s="28"/>
      <c r="BT404" s="28"/>
      <c r="BU404" s="28"/>
    </row>
    <row r="405" spans="1:73" s="29" customFormat="1" ht="15.6">
      <c r="A405" s="216"/>
      <c r="B405" s="287">
        <f>+'Ark1'!C2083</f>
        <v>2024</v>
      </c>
      <c r="C405" s="236">
        <f>+'Ark1'!L2083</f>
        <v>15</v>
      </c>
      <c r="D405" s="236" t="str">
        <f>VLOOKUP(C405,Klasse!$C$11:$D$27,2)</f>
        <v>E+</v>
      </c>
      <c r="E405" s="236">
        <f>+'Ark1'!H2083</f>
        <v>2</v>
      </c>
      <c r="F405" s="236">
        <f>+'Ark1'!J2083</f>
        <v>106</v>
      </c>
      <c r="G405" s="236" t="str">
        <f>VLOOKUP(F405,RNR!$A$1:$B$25,2)</f>
        <v>Furuseth</v>
      </c>
      <c r="H405" s="236" t="str">
        <f>+IF(I405=0,"",'Ark1'!Q2083)</f>
        <v/>
      </c>
      <c r="I405" s="353">
        <f>+'Ark1'!R2083</f>
        <v>0</v>
      </c>
      <c r="J405" s="237" t="str">
        <f>+IF(I405=0,"",'Ark1'!AG2083)</f>
        <v/>
      </c>
      <c r="K405" s="237"/>
      <c r="L405" s="237" t="str">
        <f>+IF(I405=0,"",'Ark1'!AH2083)</f>
        <v/>
      </c>
      <c r="M405" s="95"/>
      <c r="N405" s="504">
        <f>+'Ark1'!AI2083</f>
        <v>0</v>
      </c>
      <c r="O405" s="234"/>
      <c r="P405" s="32" t="str">
        <f>+IF(I405=0,"",'Ark1'!U2083)</f>
        <v/>
      </c>
      <c r="Q405" s="542"/>
      <c r="R405" s="264" t="str">
        <f>+IF(N405=0,"",'Ark1'!AJ2083)</f>
        <v/>
      </c>
      <c r="S405" s="95"/>
      <c r="T405" s="264" t="str">
        <f>+IF(N405=0,"",'Ark1'!AK2083)</f>
        <v/>
      </c>
      <c r="U405" s="95"/>
      <c r="V405" s="238" t="str">
        <f>+IF(I405=0,"",'Ark1'!T2083)</f>
        <v/>
      </c>
      <c r="W405" s="95"/>
      <c r="X405" s="239" t="str">
        <f>+IF(I405=0,"",'Ark1'!W2083)</f>
        <v/>
      </c>
      <c r="Y405" s="239" t="str">
        <f>+IF(I405=0,"",'Ark1'!X2083)</f>
        <v/>
      </c>
      <c r="Z405" s="239" t="str">
        <f>+IF(I405=0,"",'Ark1'!Y2083)</f>
        <v/>
      </c>
      <c r="AA405" s="239" t="str">
        <f>+IF(I405=0,"",'Ark1'!Z2083)</f>
        <v/>
      </c>
      <c r="AB405" s="237" t="str">
        <f>+IF(I405=0,"",'Ark1'!AA2083)</f>
        <v/>
      </c>
      <c r="AC405" s="238" t="str">
        <f>+IF(I405=0,"",'Ark1'!AC2083)</f>
        <v/>
      </c>
      <c r="AD405" s="239" t="str">
        <f>+IF(I405=0,"",'Ark1'!AE2083)</f>
        <v/>
      </c>
      <c r="AE405" s="237" t="str">
        <f t="shared" si="64"/>
        <v/>
      </c>
      <c r="AF405" s="237" t="str">
        <f t="shared" si="65"/>
        <v/>
      </c>
      <c r="AG405" s="216"/>
      <c r="AK405" s="27"/>
      <c r="AN405" s="28"/>
      <c r="AO405" s="28"/>
      <c r="AP405" s="28"/>
      <c r="AR405" s="28"/>
      <c r="AS405" s="28"/>
      <c r="AT405" s="28"/>
      <c r="AU405" s="28"/>
      <c r="AV405" s="28"/>
      <c r="AW405" s="28"/>
      <c r="AX405" s="28"/>
      <c r="AY405" s="28"/>
      <c r="AZ405" s="28"/>
      <c r="BA405" s="28"/>
      <c r="BB405" s="28"/>
      <c r="BC405" s="28"/>
      <c r="BD405" s="28"/>
      <c r="BE405" s="28"/>
      <c r="BF405" s="28"/>
      <c r="BG405" s="28"/>
      <c r="BH405" s="28"/>
      <c r="BI405" s="28"/>
      <c r="BJ405" s="28"/>
      <c r="BK405" s="28"/>
      <c r="BL405" s="28"/>
      <c r="BM405" s="28"/>
      <c r="BN405" s="28"/>
      <c r="BO405" s="28"/>
      <c r="BP405" s="28"/>
      <c r="BQ405" s="28"/>
      <c r="BR405" s="28"/>
      <c r="BS405" s="28"/>
      <c r="BT405" s="28"/>
      <c r="BU405" s="28"/>
    </row>
    <row r="406" spans="1:73" s="29" customFormat="1" ht="15.6">
      <c r="A406" s="216"/>
      <c r="B406" s="287">
        <f>+'Ark1'!C2084</f>
        <v>2024</v>
      </c>
      <c r="C406" s="236">
        <f>+'Ark1'!L2084</f>
        <v>15</v>
      </c>
      <c r="D406" s="236" t="str">
        <f>VLOOKUP(C406,Klasse!$C$11:$D$27,2)</f>
        <v>E+</v>
      </c>
      <c r="E406" s="236">
        <f>+'Ark1'!H2084</f>
        <v>1</v>
      </c>
      <c r="F406" s="236">
        <f>+'Ark1'!J2084</f>
        <v>110</v>
      </c>
      <c r="G406" s="236" t="str">
        <f>VLOOKUP(F406,RNR!$A$1:$B$25,2)</f>
        <v>Gol</v>
      </c>
      <c r="H406" s="236" t="str">
        <f>+IF(I406=0,"",'Ark1'!Q2084)</f>
        <v/>
      </c>
      <c r="I406" s="353">
        <f>+'Ark1'!R2084</f>
        <v>0</v>
      </c>
      <c r="J406" s="237" t="str">
        <f>+IF(I406=0,"",'Ark1'!AG2084)</f>
        <v/>
      </c>
      <c r="K406" s="237"/>
      <c r="L406" s="237" t="str">
        <f>+IF(I406=0,"",'Ark1'!AH2084)</f>
        <v/>
      </c>
      <c r="M406" s="95"/>
      <c r="N406" s="504">
        <f>+'Ark1'!AI2084</f>
        <v>0</v>
      </c>
      <c r="O406" s="234"/>
      <c r="P406" s="32" t="str">
        <f>+IF(I406=0,"",'Ark1'!U2084)</f>
        <v/>
      </c>
      <c r="Q406" s="542"/>
      <c r="R406" s="264" t="str">
        <f>+IF(N406=0,"",'Ark1'!AJ2084)</f>
        <v/>
      </c>
      <c r="S406" s="95"/>
      <c r="T406" s="264" t="str">
        <f>+IF(N406=0,"",'Ark1'!AK2084)</f>
        <v/>
      </c>
      <c r="U406" s="95"/>
      <c r="V406" s="238" t="str">
        <f>+IF(I406=0,"",'Ark1'!T2084)</f>
        <v/>
      </c>
      <c r="W406" s="95"/>
      <c r="X406" s="239" t="str">
        <f>+IF(I406=0,"",'Ark1'!W2084)</f>
        <v/>
      </c>
      <c r="Y406" s="239" t="str">
        <f>+IF(I406=0,"",'Ark1'!X2084)</f>
        <v/>
      </c>
      <c r="Z406" s="239" t="str">
        <f>+IF(I406=0,"",'Ark1'!Y2084)</f>
        <v/>
      </c>
      <c r="AA406" s="239" t="str">
        <f>+IF(I406=0,"",'Ark1'!Z2084)</f>
        <v/>
      </c>
      <c r="AB406" s="237" t="str">
        <f>+IF(I406=0,"",'Ark1'!AA2084)</f>
        <v/>
      </c>
      <c r="AC406" s="238" t="str">
        <f>+IF(I406=0,"",'Ark1'!AC2084)</f>
        <v/>
      </c>
      <c r="AD406" s="239" t="str">
        <f>+IF(I406=0,"",'Ark1'!AE2084)</f>
        <v/>
      </c>
      <c r="AE406" s="237" t="str">
        <f t="shared" si="64"/>
        <v/>
      </c>
      <c r="AF406" s="237" t="str">
        <f t="shared" si="65"/>
        <v/>
      </c>
      <c r="AG406" s="216"/>
      <c r="AK406" s="27"/>
      <c r="AN406" s="28"/>
      <c r="AO406" s="28"/>
      <c r="AP406" s="28"/>
      <c r="AR406" s="28"/>
      <c r="AS406" s="28"/>
      <c r="AT406" s="28"/>
      <c r="AU406" s="28"/>
      <c r="AV406" s="28"/>
      <c r="AW406" s="28"/>
      <c r="AX406" s="28"/>
      <c r="AY406" s="28"/>
      <c r="AZ406" s="28"/>
      <c r="BA406" s="28"/>
      <c r="BB406" s="28"/>
      <c r="BC406" s="28"/>
      <c r="BD406" s="28"/>
      <c r="BE406" s="28"/>
      <c r="BF406" s="28"/>
      <c r="BG406" s="28"/>
      <c r="BH406" s="28"/>
      <c r="BI406" s="28"/>
      <c r="BJ406" s="28"/>
      <c r="BK406" s="28"/>
      <c r="BL406" s="28"/>
      <c r="BM406" s="28"/>
      <c r="BN406" s="28"/>
      <c r="BO406" s="28"/>
      <c r="BP406" s="28"/>
      <c r="BQ406" s="28"/>
      <c r="BR406" s="28"/>
      <c r="BS406" s="28"/>
      <c r="BT406" s="28"/>
      <c r="BU406" s="28"/>
    </row>
    <row r="407" spans="1:73" s="29" customFormat="1" ht="15.6">
      <c r="A407" s="216"/>
      <c r="B407" s="287">
        <f>+'Ark1'!C2085</f>
        <v>2024</v>
      </c>
      <c r="C407" s="236">
        <f>+'Ark1'!L2085</f>
        <v>15</v>
      </c>
      <c r="D407" s="236" t="str">
        <f>VLOOKUP(C407,Klasse!$C$11:$D$27,2)</f>
        <v>E+</v>
      </c>
      <c r="E407" s="236">
        <f>+'Ark1'!H2085</f>
        <v>1</v>
      </c>
      <c r="F407" s="236">
        <f>+'Ark1'!J2085</f>
        <v>111</v>
      </c>
      <c r="G407" s="236" t="str">
        <f>VLOOKUP(F407,RNR!$A$1:$B$25,2)</f>
        <v>Forus</v>
      </c>
      <c r="H407" s="236" t="str">
        <f>+IF(I407=0,"",'Ark1'!Q2085)</f>
        <v/>
      </c>
      <c r="I407" s="353">
        <f>+'Ark1'!R2085</f>
        <v>0</v>
      </c>
      <c r="J407" s="237" t="str">
        <f>+IF(I407=0,"",'Ark1'!AG2085)</f>
        <v/>
      </c>
      <c r="K407" s="237"/>
      <c r="L407" s="237" t="str">
        <f>+IF(I407=0,"",'Ark1'!AH2085)</f>
        <v/>
      </c>
      <c r="M407" s="95"/>
      <c r="N407" s="504">
        <f>+'Ark1'!AI2085</f>
        <v>0</v>
      </c>
      <c r="O407" s="234"/>
      <c r="P407" s="32" t="str">
        <f>+IF(I407=0,"",'Ark1'!U2085)</f>
        <v/>
      </c>
      <c r="Q407" s="542"/>
      <c r="R407" s="264" t="str">
        <f>+IF(N407=0,"",'Ark1'!AJ2085)</f>
        <v/>
      </c>
      <c r="S407" s="95"/>
      <c r="T407" s="264" t="str">
        <f>+IF(N407=0,"",'Ark1'!AK2085)</f>
        <v/>
      </c>
      <c r="U407" s="95"/>
      <c r="V407" s="238" t="str">
        <f>+IF(I407=0,"",'Ark1'!T2085)</f>
        <v/>
      </c>
      <c r="W407" s="95"/>
      <c r="X407" s="239" t="str">
        <f>+IF(I407=0,"",'Ark1'!W2085)</f>
        <v/>
      </c>
      <c r="Y407" s="239" t="str">
        <f>+IF(I407=0,"",'Ark1'!X2085)</f>
        <v/>
      </c>
      <c r="Z407" s="239" t="str">
        <f>+IF(I407=0,"",'Ark1'!Y2085)</f>
        <v/>
      </c>
      <c r="AA407" s="239" t="str">
        <f>+IF(I407=0,"",'Ark1'!Z2085)</f>
        <v/>
      </c>
      <c r="AB407" s="237" t="str">
        <f>+IF(I407=0,"",'Ark1'!AA2085)</f>
        <v/>
      </c>
      <c r="AC407" s="238" t="str">
        <f>+IF(I407=0,"",'Ark1'!AC2085)</f>
        <v/>
      </c>
      <c r="AD407" s="239" t="str">
        <f>+IF(I407=0,"",'Ark1'!AE2085)</f>
        <v/>
      </c>
      <c r="AE407" s="237" t="str">
        <f t="shared" si="64"/>
        <v/>
      </c>
      <c r="AF407" s="237" t="str">
        <f t="shared" si="65"/>
        <v/>
      </c>
      <c r="AG407" s="216"/>
      <c r="AK407" s="27"/>
      <c r="AN407" s="28"/>
      <c r="AO407" s="28"/>
      <c r="AP407" s="28"/>
      <c r="AR407" s="28"/>
      <c r="AS407" s="28"/>
      <c r="AT407" s="28"/>
      <c r="AU407" s="28"/>
      <c r="AV407" s="28"/>
      <c r="AW407" s="28"/>
      <c r="AX407" s="28"/>
      <c r="AY407" s="28"/>
      <c r="AZ407" s="28"/>
      <c r="BA407" s="28"/>
      <c r="BB407" s="28"/>
      <c r="BC407" s="28"/>
      <c r="BD407" s="28"/>
      <c r="BE407" s="28"/>
      <c r="BF407" s="28"/>
      <c r="BG407" s="28"/>
      <c r="BH407" s="28"/>
      <c r="BI407" s="28"/>
      <c r="BJ407" s="28"/>
      <c r="BK407" s="28"/>
      <c r="BL407" s="28"/>
      <c r="BM407" s="28"/>
      <c r="BN407" s="28"/>
      <c r="BO407" s="28"/>
      <c r="BP407" s="28"/>
      <c r="BQ407" s="28"/>
      <c r="BR407" s="28"/>
      <c r="BS407" s="28"/>
      <c r="BT407" s="28"/>
      <c r="BU407" s="28"/>
    </row>
    <row r="408" spans="1:73" s="29" customFormat="1" ht="15.6">
      <c r="A408" s="216"/>
      <c r="B408" s="287">
        <f>+'Ark1'!C2086</f>
        <v>2024</v>
      </c>
      <c r="C408" s="236">
        <f>+'Ark1'!L2086</f>
        <v>15</v>
      </c>
      <c r="D408" s="236" t="str">
        <f>VLOOKUP(C408,Klasse!$C$11:$D$27,2)</f>
        <v>E+</v>
      </c>
      <c r="E408" s="236">
        <f>+'Ark1'!H2086</f>
        <v>1</v>
      </c>
      <c r="F408" s="236">
        <f>+'Ark1'!J2086</f>
        <v>116</v>
      </c>
      <c r="G408" s="236" t="str">
        <f>VLOOKUP(F408,RNR!$A$1:$B$25,2)</f>
        <v>Sandeid</v>
      </c>
      <c r="H408" s="236" t="str">
        <f>+IF(I408=0,"",'Ark1'!Q2086)</f>
        <v/>
      </c>
      <c r="I408" s="353">
        <f>+'Ark1'!R2086</f>
        <v>0</v>
      </c>
      <c r="J408" s="237" t="str">
        <f>+IF(I408=0,"",'Ark1'!AG2086)</f>
        <v/>
      </c>
      <c r="K408" s="237"/>
      <c r="L408" s="237" t="str">
        <f>+IF(I408=0,"",'Ark1'!AH2086)</f>
        <v/>
      </c>
      <c r="M408" s="95"/>
      <c r="N408" s="504">
        <f>+'Ark1'!AI2086</f>
        <v>0</v>
      </c>
      <c r="O408" s="234"/>
      <c r="P408" s="32" t="str">
        <f>+IF(I408=0,"",'Ark1'!U2086)</f>
        <v/>
      </c>
      <c r="Q408" s="542"/>
      <c r="R408" s="264" t="str">
        <f>+IF(N408=0,"",'Ark1'!AJ2086)</f>
        <v/>
      </c>
      <c r="S408" s="95"/>
      <c r="T408" s="264" t="str">
        <f>+IF(N408=0,"",'Ark1'!AK2086)</f>
        <v/>
      </c>
      <c r="U408" s="95"/>
      <c r="V408" s="238" t="str">
        <f>+IF(I408=0,"",'Ark1'!T2086)</f>
        <v/>
      </c>
      <c r="W408" s="95"/>
      <c r="X408" s="239" t="str">
        <f>+IF(I408=0,"",'Ark1'!W2086)</f>
        <v/>
      </c>
      <c r="Y408" s="239" t="str">
        <f>+IF(I408=0,"",'Ark1'!X2086)</f>
        <v/>
      </c>
      <c r="Z408" s="239" t="str">
        <f>+IF(I408=0,"",'Ark1'!Y2086)</f>
        <v/>
      </c>
      <c r="AA408" s="239" t="str">
        <f>+IF(I408=0,"",'Ark1'!Z2086)</f>
        <v/>
      </c>
      <c r="AB408" s="237" t="str">
        <f>+IF(I408=0,"",'Ark1'!AA2086)</f>
        <v/>
      </c>
      <c r="AC408" s="238" t="str">
        <f>+IF(I408=0,"",'Ark1'!AC2086)</f>
        <v/>
      </c>
      <c r="AD408" s="239" t="str">
        <f>+IF(I408=0,"",'Ark1'!AE2086)</f>
        <v/>
      </c>
      <c r="AE408" s="237" t="str">
        <f t="shared" ref="AE408:AE428" si="66">IF(I408=0,"",P408/C408)</f>
        <v/>
      </c>
      <c r="AF408" s="237" t="str">
        <f t="shared" ref="AF408" si="67">IF(I408=0,"",I408/H408)</f>
        <v/>
      </c>
      <c r="AG408" s="216"/>
      <c r="AK408" s="27"/>
      <c r="AN408" s="28"/>
      <c r="AO408" s="28"/>
      <c r="AP408" s="28"/>
      <c r="AR408" s="28"/>
      <c r="AS408" s="28"/>
      <c r="AT408" s="28"/>
      <c r="AU408" s="28"/>
      <c r="AV408" s="28"/>
      <c r="AW408" s="28"/>
      <c r="AX408" s="28"/>
      <c r="AY408" s="28"/>
      <c r="AZ408" s="28"/>
      <c r="BA408" s="28"/>
      <c r="BB408" s="28"/>
      <c r="BC408" s="28"/>
      <c r="BD408" s="28"/>
      <c r="BE408" s="28"/>
      <c r="BF408" s="28"/>
      <c r="BG408" s="28"/>
      <c r="BH408" s="28"/>
      <c r="BI408" s="28"/>
      <c r="BJ408" s="28"/>
      <c r="BK408" s="28"/>
      <c r="BL408" s="28"/>
      <c r="BM408" s="28"/>
      <c r="BN408" s="28"/>
      <c r="BO408" s="28"/>
      <c r="BP408" s="28"/>
      <c r="BQ408" s="28"/>
      <c r="BR408" s="28"/>
      <c r="BS408" s="28"/>
      <c r="BT408" s="28"/>
      <c r="BU408" s="28"/>
    </row>
    <row r="409" spans="1:73" s="29" customFormat="1" ht="15.6">
      <c r="A409" s="216"/>
      <c r="B409" s="287">
        <f>+'Ark1'!C2087</f>
        <v>2024</v>
      </c>
      <c r="C409" s="236">
        <f>+'Ark1'!L2087</f>
        <v>15</v>
      </c>
      <c r="D409" s="236" t="str">
        <f>VLOOKUP(C409,Klasse!$C$11:$D$27,2)</f>
        <v>E+</v>
      </c>
      <c r="E409" s="236">
        <f>+'Ark1'!H2087</f>
        <v>2</v>
      </c>
      <c r="F409" s="236">
        <f>+'Ark1'!J2087</f>
        <v>117</v>
      </c>
      <c r="G409" s="236" t="str">
        <f>VLOOKUP(F409,RNR!$A$1:$B$25,2)</f>
        <v>Jæren</v>
      </c>
      <c r="H409" s="236" t="str">
        <f>+IF(I409=0,"",'Ark1'!Q2087)</f>
        <v/>
      </c>
      <c r="I409" s="353">
        <f>+'Ark1'!R2087</f>
        <v>0</v>
      </c>
      <c r="J409" s="237" t="str">
        <f>+IF(I409=0,"",'Ark1'!AG2087)</f>
        <v/>
      </c>
      <c r="K409" s="237"/>
      <c r="L409" s="237" t="str">
        <f>+IF(I409=0,"",'Ark1'!AH2087)</f>
        <v/>
      </c>
      <c r="M409" s="95"/>
      <c r="N409" s="504">
        <f>+'Ark1'!AI2087</f>
        <v>0</v>
      </c>
      <c r="O409" s="234"/>
      <c r="P409" s="32" t="str">
        <f>+IF(I409=0,"",'Ark1'!U2087)</f>
        <v/>
      </c>
      <c r="Q409" s="542"/>
      <c r="R409" s="264" t="str">
        <f>+IF(N409=0,"",'Ark1'!AJ2087)</f>
        <v/>
      </c>
      <c r="S409" s="95"/>
      <c r="T409" s="264" t="str">
        <f>+IF(N409=0,"",'Ark1'!AK2087)</f>
        <v/>
      </c>
      <c r="U409" s="95"/>
      <c r="V409" s="238" t="str">
        <f>+IF(I409=0,"",'Ark1'!T2087)</f>
        <v/>
      </c>
      <c r="W409" s="95"/>
      <c r="X409" s="239" t="str">
        <f>+IF(I409=0,"",'Ark1'!W2087)</f>
        <v/>
      </c>
      <c r="Y409" s="239" t="str">
        <f>+IF(I409=0,"",'Ark1'!X2087)</f>
        <v/>
      </c>
      <c r="Z409" s="239" t="str">
        <f>+IF(I409=0,"",'Ark1'!Y2087)</f>
        <v/>
      </c>
      <c r="AA409" s="239" t="str">
        <f>+IF(I409=0,"",'Ark1'!Z2087)</f>
        <v/>
      </c>
      <c r="AB409" s="237" t="str">
        <f>+IF(I409=0,"",'Ark1'!AA2087)</f>
        <v/>
      </c>
      <c r="AC409" s="238" t="str">
        <f>+IF(I409=0,"",'Ark1'!AC2087)</f>
        <v/>
      </c>
      <c r="AD409" s="239" t="str">
        <f>+IF(I409=0,"",'Ark1'!AE2087)</f>
        <v/>
      </c>
      <c r="AE409" s="237" t="str">
        <f t="shared" si="66"/>
        <v/>
      </c>
      <c r="AF409" s="237" t="str">
        <f t="shared" ref="AF409:AF428" si="68">IF(I409=0,"",I409/H409)</f>
        <v/>
      </c>
      <c r="AG409" s="216"/>
      <c r="AK409" s="27"/>
      <c r="AN409" s="28"/>
      <c r="AO409" s="28"/>
      <c r="AP409" s="28"/>
      <c r="AR409" s="28"/>
      <c r="AS409" s="28"/>
      <c r="AT409" s="28"/>
      <c r="AU409" s="28"/>
      <c r="AV409" s="28"/>
      <c r="AW409" s="28"/>
      <c r="AX409" s="28"/>
      <c r="AY409" s="28"/>
      <c r="AZ409" s="28"/>
      <c r="BA409" s="28"/>
      <c r="BB409" s="28"/>
      <c r="BC409" s="28"/>
      <c r="BD409" s="28"/>
      <c r="BE409" s="28"/>
      <c r="BF409" s="28"/>
      <c r="BG409" s="28"/>
      <c r="BH409" s="28"/>
      <c r="BI409" s="28"/>
      <c r="BJ409" s="28"/>
      <c r="BK409" s="28"/>
      <c r="BL409" s="28"/>
      <c r="BM409" s="28"/>
      <c r="BN409" s="28"/>
      <c r="BO409" s="28"/>
      <c r="BP409" s="28"/>
      <c r="BQ409" s="28"/>
      <c r="BR409" s="28"/>
      <c r="BS409" s="28"/>
      <c r="BT409" s="28"/>
      <c r="BU409" s="28"/>
    </row>
    <row r="410" spans="1:73" s="29" customFormat="1" ht="15.6">
      <c r="A410" s="216"/>
      <c r="B410" s="287">
        <f>+'Ark1'!C2088</f>
        <v>2024</v>
      </c>
      <c r="C410" s="236">
        <f>+'Ark1'!L2088</f>
        <v>15</v>
      </c>
      <c r="D410" s="236" t="str">
        <f>VLOOKUP(C410,Klasse!$C$11:$D$27,2)</f>
        <v>E+</v>
      </c>
      <c r="E410" s="236">
        <f>+'Ark1'!H2088</f>
        <v>1</v>
      </c>
      <c r="F410" s="236">
        <f>+'Ark1'!J2088</f>
        <v>134</v>
      </c>
      <c r="G410" s="236" t="str">
        <f>VLOOKUP(F410,RNR!$A$1:$B$25,2)</f>
        <v>Førde</v>
      </c>
      <c r="H410" s="236" t="str">
        <f>+IF(I410=0,"",'Ark1'!Q2088)</f>
        <v/>
      </c>
      <c r="I410" s="353">
        <f>+'Ark1'!R2088</f>
        <v>0</v>
      </c>
      <c r="J410" s="237" t="str">
        <f>+IF(I410=0,"",'Ark1'!AG2088)</f>
        <v/>
      </c>
      <c r="K410" s="237"/>
      <c r="L410" s="237" t="str">
        <f>+IF(I410=0,"",'Ark1'!AH2088)</f>
        <v/>
      </c>
      <c r="M410" s="95"/>
      <c r="N410" s="504">
        <f>+'Ark1'!AI2088</f>
        <v>0</v>
      </c>
      <c r="O410" s="234"/>
      <c r="P410" s="32" t="str">
        <f>+IF(I410=0,"",'Ark1'!U2088)</f>
        <v/>
      </c>
      <c r="Q410" s="542"/>
      <c r="R410" s="264" t="str">
        <f>+IF(N410=0,"",'Ark1'!AJ2088)</f>
        <v/>
      </c>
      <c r="S410" s="95"/>
      <c r="T410" s="264" t="str">
        <f>+IF(N410=0,"",'Ark1'!AK2088)</f>
        <v/>
      </c>
      <c r="U410" s="95"/>
      <c r="V410" s="238" t="str">
        <f>+IF(I410=0,"",'Ark1'!T2088)</f>
        <v/>
      </c>
      <c r="W410" s="95"/>
      <c r="X410" s="239" t="str">
        <f>+IF(I410=0,"",'Ark1'!W2088)</f>
        <v/>
      </c>
      <c r="Y410" s="239" t="str">
        <f>+IF(I410=0,"",'Ark1'!X2088)</f>
        <v/>
      </c>
      <c r="Z410" s="239" t="str">
        <f>+IF(I410=0,"",'Ark1'!Y2088)</f>
        <v/>
      </c>
      <c r="AA410" s="239" t="str">
        <f>+IF(I410=0,"",'Ark1'!Z2088)</f>
        <v/>
      </c>
      <c r="AB410" s="237" t="str">
        <f>+IF(I410=0,"",'Ark1'!AA2088)</f>
        <v/>
      </c>
      <c r="AC410" s="238" t="str">
        <f>+IF(I410=0,"",'Ark1'!AC2088)</f>
        <v/>
      </c>
      <c r="AD410" s="239" t="str">
        <f>+IF(I410=0,"",'Ark1'!AE2088)</f>
        <v/>
      </c>
      <c r="AE410" s="237" t="str">
        <f t="shared" si="66"/>
        <v/>
      </c>
      <c r="AF410" s="237" t="str">
        <f t="shared" si="68"/>
        <v/>
      </c>
      <c r="AG410" s="216"/>
      <c r="AK410" s="27"/>
      <c r="AN410" s="28"/>
      <c r="AO410" s="28"/>
      <c r="AP410" s="28"/>
      <c r="AR410" s="28"/>
      <c r="AS410" s="28"/>
      <c r="AT410" s="28"/>
      <c r="AU410" s="28"/>
      <c r="AV410" s="28"/>
      <c r="AW410" s="28"/>
      <c r="AX410" s="28"/>
      <c r="AY410" s="28"/>
      <c r="AZ410" s="28"/>
      <c r="BA410" s="28"/>
      <c r="BB410" s="28"/>
      <c r="BC410" s="28"/>
      <c r="BD410" s="28"/>
      <c r="BE410" s="28"/>
      <c r="BF410" s="28"/>
      <c r="BG410" s="28"/>
      <c r="BH410" s="28"/>
      <c r="BI410" s="28"/>
      <c r="BJ410" s="28"/>
      <c r="BK410" s="28"/>
      <c r="BL410" s="28"/>
      <c r="BM410" s="28"/>
      <c r="BN410" s="28"/>
      <c r="BO410" s="28"/>
      <c r="BP410" s="28"/>
      <c r="BQ410" s="28"/>
      <c r="BR410" s="28"/>
      <c r="BS410" s="28"/>
      <c r="BT410" s="28"/>
      <c r="BU410" s="28"/>
    </row>
    <row r="411" spans="1:73" s="29" customFormat="1" ht="15.6">
      <c r="A411" s="216"/>
      <c r="B411" s="287">
        <f>+'Ark1'!C2089</f>
        <v>2024</v>
      </c>
      <c r="C411" s="236">
        <f>+'Ark1'!L2089</f>
        <v>15</v>
      </c>
      <c r="D411" s="236" t="str">
        <f>VLOOKUP(C411,Klasse!$C$11:$D$27,2)</f>
        <v>E+</v>
      </c>
      <c r="E411" s="236">
        <f>+'Ark1'!H2089</f>
        <v>2</v>
      </c>
      <c r="F411" s="236">
        <f>+'Ark1'!J2089</f>
        <v>141</v>
      </c>
      <c r="G411" s="236" t="str">
        <f>VLOOKUP(F411,RNR!$A$1:$B$25,2)</f>
        <v>Ølen</v>
      </c>
      <c r="H411" s="236" t="str">
        <f>+IF(I411=0,"",'Ark1'!Q2089)</f>
        <v/>
      </c>
      <c r="I411" s="353">
        <f>+'Ark1'!R2089</f>
        <v>0</v>
      </c>
      <c r="J411" s="237" t="str">
        <f>+IF(I411=0,"",'Ark1'!AG2089)</f>
        <v/>
      </c>
      <c r="K411" s="237"/>
      <c r="L411" s="237" t="str">
        <f>+IF(I411=0,"",'Ark1'!AH2089)</f>
        <v/>
      </c>
      <c r="M411" s="95"/>
      <c r="N411" s="504">
        <f>+'Ark1'!AI2089</f>
        <v>0</v>
      </c>
      <c r="O411" s="234"/>
      <c r="P411" s="32" t="str">
        <f>+IF(I411=0,"",'Ark1'!U2089)</f>
        <v/>
      </c>
      <c r="Q411" s="542"/>
      <c r="R411" s="264" t="str">
        <f>+IF(N411=0,"",'Ark1'!AJ2089)</f>
        <v/>
      </c>
      <c r="S411" s="95"/>
      <c r="T411" s="264" t="str">
        <f>+IF(N411=0,"",'Ark1'!AK2089)</f>
        <v/>
      </c>
      <c r="U411" s="95"/>
      <c r="V411" s="238" t="str">
        <f>+IF(I411=0,"",'Ark1'!T2089)</f>
        <v/>
      </c>
      <c r="W411" s="95"/>
      <c r="X411" s="239" t="str">
        <f>+IF(I411=0,"",'Ark1'!W2089)</f>
        <v/>
      </c>
      <c r="Y411" s="239" t="str">
        <f>+IF(I411=0,"",'Ark1'!X2089)</f>
        <v/>
      </c>
      <c r="Z411" s="239" t="str">
        <f>+IF(I411=0,"",'Ark1'!Y2089)</f>
        <v/>
      </c>
      <c r="AA411" s="239" t="str">
        <f>+IF(I411=0,"",'Ark1'!Z2089)</f>
        <v/>
      </c>
      <c r="AB411" s="237" t="str">
        <f>+IF(I411=0,"",'Ark1'!AA2089)</f>
        <v/>
      </c>
      <c r="AC411" s="238" t="str">
        <f>+IF(I411=0,"",'Ark1'!AC2089)</f>
        <v/>
      </c>
      <c r="AD411" s="239" t="str">
        <f>+IF(I411=0,"",'Ark1'!AE2089)</f>
        <v/>
      </c>
      <c r="AE411" s="237" t="str">
        <f t="shared" si="66"/>
        <v/>
      </c>
      <c r="AF411" s="237" t="str">
        <f t="shared" si="68"/>
        <v/>
      </c>
      <c r="AG411" s="216"/>
      <c r="AK411" s="27"/>
      <c r="AN411" s="28"/>
      <c r="AO411" s="28"/>
      <c r="AP411" s="28"/>
      <c r="AR411" s="28"/>
      <c r="AS411" s="28"/>
      <c r="AT411" s="28"/>
      <c r="AU411" s="28"/>
      <c r="AV411" s="28"/>
      <c r="AW411" s="28"/>
      <c r="AX411" s="28"/>
      <c r="AY411" s="28"/>
      <c r="AZ411" s="28"/>
      <c r="BA411" s="28"/>
      <c r="BB411" s="28"/>
      <c r="BC411" s="28"/>
      <c r="BD411" s="28"/>
      <c r="BE411" s="28"/>
      <c r="BF411" s="28"/>
      <c r="BG411" s="28"/>
      <c r="BH411" s="28"/>
      <c r="BI411" s="28"/>
      <c r="BJ411" s="28"/>
      <c r="BK411" s="28"/>
      <c r="BL411" s="28"/>
      <c r="BM411" s="28"/>
      <c r="BN411" s="28"/>
      <c r="BO411" s="28"/>
      <c r="BP411" s="28"/>
      <c r="BQ411" s="28"/>
      <c r="BR411" s="28"/>
      <c r="BS411" s="28"/>
      <c r="BT411" s="28"/>
      <c r="BU411" s="28"/>
    </row>
    <row r="412" spans="1:73" s="29" customFormat="1" ht="15.6">
      <c r="A412" s="216"/>
      <c r="B412" s="287">
        <f>+'Ark1'!C2090</f>
        <v>2024</v>
      </c>
      <c r="C412" s="236">
        <f>+'Ark1'!L2090</f>
        <v>15</v>
      </c>
      <c r="D412" s="236" t="str">
        <f>VLOOKUP(C412,Klasse!$C$11:$D$27,2)</f>
        <v>E+</v>
      </c>
      <c r="E412" s="236">
        <f>+'Ark1'!H2090</f>
        <v>2</v>
      </c>
      <c r="F412" s="236">
        <f>+'Ark1'!J2090</f>
        <v>143</v>
      </c>
      <c r="G412" s="236" t="str">
        <f>VLOOKUP(F412,RNR!$A$1:$B$25,2)</f>
        <v>Nordfjord</v>
      </c>
      <c r="H412" s="236" t="str">
        <f>+IF(I412=0,"",'Ark1'!Q2090)</f>
        <v/>
      </c>
      <c r="I412" s="353">
        <f>+'Ark1'!R2090</f>
        <v>0</v>
      </c>
      <c r="J412" s="237" t="str">
        <f>+IF(I412=0,"",'Ark1'!AG2090)</f>
        <v/>
      </c>
      <c r="K412" s="237"/>
      <c r="L412" s="237" t="str">
        <f>+IF(I412=0,"",'Ark1'!AH2090)</f>
        <v/>
      </c>
      <c r="M412" s="95"/>
      <c r="N412" s="504">
        <f>+'Ark1'!AI2090</f>
        <v>0</v>
      </c>
      <c r="O412" s="234"/>
      <c r="P412" s="32" t="str">
        <f>+IF(I412=0,"",'Ark1'!U2090)</f>
        <v/>
      </c>
      <c r="Q412" s="542"/>
      <c r="R412" s="264" t="str">
        <f>+IF(N412=0,"",'Ark1'!AJ2090)</f>
        <v/>
      </c>
      <c r="S412" s="95"/>
      <c r="T412" s="264" t="str">
        <f>+IF(N412=0,"",'Ark1'!AK2090)</f>
        <v/>
      </c>
      <c r="U412" s="95"/>
      <c r="V412" s="238" t="str">
        <f>+IF(I412=0,"",'Ark1'!T2090)</f>
        <v/>
      </c>
      <c r="W412" s="95"/>
      <c r="X412" s="239" t="str">
        <f>+IF(I412=0,"",'Ark1'!W2090)</f>
        <v/>
      </c>
      <c r="Y412" s="239" t="str">
        <f>+IF(I412=0,"",'Ark1'!X2090)</f>
        <v/>
      </c>
      <c r="Z412" s="239" t="str">
        <f>+IF(I412=0,"",'Ark1'!Y2090)</f>
        <v/>
      </c>
      <c r="AA412" s="239" t="str">
        <f>+IF(I412=0,"",'Ark1'!Z2090)</f>
        <v/>
      </c>
      <c r="AB412" s="237" t="str">
        <f>+IF(I412=0,"",'Ark1'!AA2090)</f>
        <v/>
      </c>
      <c r="AC412" s="238" t="str">
        <f>+IF(I412=0,"",'Ark1'!AC2090)</f>
        <v/>
      </c>
      <c r="AD412" s="239" t="str">
        <f>+IF(I412=0,"",'Ark1'!AE2090)</f>
        <v/>
      </c>
      <c r="AE412" s="237" t="str">
        <f t="shared" si="66"/>
        <v/>
      </c>
      <c r="AF412" s="237" t="str">
        <f t="shared" si="68"/>
        <v/>
      </c>
      <c r="AG412" s="216"/>
      <c r="AK412" s="27"/>
      <c r="AN412" s="28"/>
      <c r="AO412" s="28"/>
      <c r="AP412" s="28"/>
      <c r="AR412" s="28"/>
      <c r="AS412" s="28"/>
      <c r="AT412" s="28"/>
      <c r="AU412" s="28"/>
      <c r="AV412" s="28"/>
      <c r="AW412" s="28"/>
      <c r="AX412" s="28"/>
      <c r="AY412" s="28"/>
      <c r="AZ412" s="28"/>
      <c r="BA412" s="28"/>
      <c r="BB412" s="28"/>
      <c r="BC412" s="28"/>
      <c r="BD412" s="28"/>
      <c r="BE412" s="28"/>
      <c r="BF412" s="28"/>
      <c r="BG412" s="28"/>
      <c r="BH412" s="28"/>
      <c r="BI412" s="28"/>
      <c r="BJ412" s="28"/>
      <c r="BK412" s="28"/>
      <c r="BL412" s="28"/>
      <c r="BM412" s="28"/>
      <c r="BN412" s="28"/>
      <c r="BO412" s="28"/>
      <c r="BP412" s="28"/>
      <c r="BQ412" s="28"/>
      <c r="BR412" s="28"/>
      <c r="BS412" s="28"/>
      <c r="BT412" s="28"/>
      <c r="BU412" s="28"/>
    </row>
    <row r="413" spans="1:73" s="29" customFormat="1" ht="15.6">
      <c r="A413" s="216"/>
      <c r="B413" s="287">
        <f>+'Ark1'!C2091</f>
        <v>2024</v>
      </c>
      <c r="C413" s="236">
        <f>+'Ark1'!L2091</f>
        <v>15</v>
      </c>
      <c r="D413" s="236" t="str">
        <f>VLOOKUP(C413,Klasse!$C$11:$D$27,2)</f>
        <v>E+</v>
      </c>
      <c r="E413" s="236">
        <f>+'Ark1'!H2091</f>
        <v>2</v>
      </c>
      <c r="F413" s="236">
        <f>+'Ark1'!J2091</f>
        <v>147</v>
      </c>
      <c r="G413" s="236" t="str">
        <f>VLOOKUP(F413,RNR!$A$1:$B$25,2)</f>
        <v>Midt-Norge</v>
      </c>
      <c r="H413" s="236" t="str">
        <f>+IF(I413=0,"",'Ark1'!Q2091)</f>
        <v/>
      </c>
      <c r="I413" s="353">
        <f>+'Ark1'!R2091</f>
        <v>0</v>
      </c>
      <c r="J413" s="237" t="str">
        <f>+IF(I413=0,"",'Ark1'!AG2091)</f>
        <v/>
      </c>
      <c r="K413" s="237"/>
      <c r="L413" s="237" t="str">
        <f>+IF(I413=0,"",'Ark1'!AH2091)</f>
        <v/>
      </c>
      <c r="M413" s="95"/>
      <c r="N413" s="504">
        <f>+'Ark1'!AI2091</f>
        <v>0</v>
      </c>
      <c r="O413" s="234"/>
      <c r="P413" s="32" t="str">
        <f>+IF(I413=0,"",'Ark1'!U2091)</f>
        <v/>
      </c>
      <c r="Q413" s="542"/>
      <c r="R413" s="264" t="str">
        <f>+IF(N413=0,"",'Ark1'!AJ2091)</f>
        <v/>
      </c>
      <c r="S413" s="95"/>
      <c r="T413" s="264" t="str">
        <f>+IF(N413=0,"",'Ark1'!AK2091)</f>
        <v/>
      </c>
      <c r="U413" s="95"/>
      <c r="V413" s="238" t="str">
        <f>+IF(I413=0,"",'Ark1'!T2091)</f>
        <v/>
      </c>
      <c r="W413" s="95"/>
      <c r="X413" s="239" t="str">
        <f>+IF(I413=0,"",'Ark1'!W2091)</f>
        <v/>
      </c>
      <c r="Y413" s="239" t="str">
        <f>+IF(I413=0,"",'Ark1'!X2091)</f>
        <v/>
      </c>
      <c r="Z413" s="239" t="str">
        <f>+IF(I413=0,"",'Ark1'!Y2091)</f>
        <v/>
      </c>
      <c r="AA413" s="239" t="str">
        <f>+IF(I413=0,"",'Ark1'!Z2091)</f>
        <v/>
      </c>
      <c r="AB413" s="237" t="str">
        <f>+IF(I413=0,"",'Ark1'!AA2091)</f>
        <v/>
      </c>
      <c r="AC413" s="238" t="str">
        <f>+IF(I413=0,"",'Ark1'!AC2091)</f>
        <v/>
      </c>
      <c r="AD413" s="239" t="str">
        <f>+IF(I413=0,"",'Ark1'!AE2091)</f>
        <v/>
      </c>
      <c r="AE413" s="237" t="str">
        <f t="shared" si="66"/>
        <v/>
      </c>
      <c r="AF413" s="237" t="str">
        <f t="shared" si="68"/>
        <v/>
      </c>
      <c r="AG413" s="216"/>
      <c r="AK413" s="27"/>
      <c r="AN413" s="28"/>
      <c r="AO413" s="28"/>
      <c r="AP413" s="28"/>
      <c r="AR413" s="28"/>
      <c r="AS413" s="28"/>
      <c r="AT413" s="28"/>
      <c r="AU413" s="28"/>
      <c r="AV413" s="28"/>
      <c r="AW413" s="28"/>
      <c r="AX413" s="28"/>
      <c r="AY413" s="28"/>
      <c r="AZ413" s="28"/>
      <c r="BA413" s="28"/>
      <c r="BB413" s="28"/>
      <c r="BC413" s="28"/>
      <c r="BD413" s="28"/>
      <c r="BE413" s="28"/>
      <c r="BF413" s="28"/>
      <c r="BG413" s="28"/>
      <c r="BH413" s="28"/>
      <c r="BI413" s="28"/>
      <c r="BJ413" s="28"/>
      <c r="BK413" s="28"/>
      <c r="BL413" s="28"/>
      <c r="BM413" s="28"/>
      <c r="BN413" s="28"/>
      <c r="BO413" s="28"/>
      <c r="BP413" s="28"/>
      <c r="BQ413" s="28"/>
      <c r="BR413" s="28"/>
      <c r="BS413" s="28"/>
      <c r="BT413" s="28"/>
      <c r="BU413" s="28"/>
    </row>
    <row r="414" spans="1:73" s="29" customFormat="1" ht="15.6">
      <c r="A414" s="216"/>
      <c r="B414" s="287">
        <f>+'Ark1'!C2092</f>
        <v>2024</v>
      </c>
      <c r="C414" s="236">
        <f>+'Ark1'!L2092</f>
        <v>15</v>
      </c>
      <c r="D414" s="236" t="str">
        <f>VLOOKUP(C414,Klasse!$C$11:$D$27,2)</f>
        <v>E+</v>
      </c>
      <c r="E414" s="236">
        <f>+'Ark1'!H2092</f>
        <v>1</v>
      </c>
      <c r="F414" s="236">
        <f>+'Ark1'!J2092</f>
        <v>155</v>
      </c>
      <c r="G414" s="236" t="str">
        <f>VLOOKUP(F414,RNR!$A$1:$B$25,2)</f>
        <v>Målselv</v>
      </c>
      <c r="H414" s="236" t="str">
        <f>+IF(I414=0,"",'Ark1'!Q2092)</f>
        <v/>
      </c>
      <c r="I414" s="353">
        <f>+'Ark1'!R2092</f>
        <v>0</v>
      </c>
      <c r="J414" s="237" t="str">
        <f>+IF(I414=0,"",'Ark1'!AG2092)</f>
        <v/>
      </c>
      <c r="K414" s="237"/>
      <c r="L414" s="237" t="str">
        <f>+IF(I414=0,"",'Ark1'!AH2092)</f>
        <v/>
      </c>
      <c r="M414" s="95"/>
      <c r="N414" s="504">
        <f>+'Ark1'!AI2092</f>
        <v>0</v>
      </c>
      <c r="O414" s="234"/>
      <c r="P414" s="32" t="str">
        <f>+IF(I414=0,"",'Ark1'!U2092)</f>
        <v/>
      </c>
      <c r="Q414" s="542"/>
      <c r="R414" s="264" t="str">
        <f>+IF(N414=0,"",'Ark1'!AJ2092)</f>
        <v/>
      </c>
      <c r="S414" s="95"/>
      <c r="T414" s="264" t="str">
        <f>+IF(N414=0,"",'Ark1'!AK2092)</f>
        <v/>
      </c>
      <c r="U414" s="95"/>
      <c r="V414" s="238" t="str">
        <f>+IF(I414=0,"",'Ark1'!T2092)</f>
        <v/>
      </c>
      <c r="W414" s="95"/>
      <c r="X414" s="239" t="str">
        <f>+IF(I414=0,"",'Ark1'!W2092)</f>
        <v/>
      </c>
      <c r="Y414" s="239" t="str">
        <f>+IF(I414=0,"",'Ark1'!X2092)</f>
        <v/>
      </c>
      <c r="Z414" s="239" t="str">
        <f>+IF(I414=0,"",'Ark1'!Y2092)</f>
        <v/>
      </c>
      <c r="AA414" s="239" t="str">
        <f>+IF(I414=0,"",'Ark1'!Z2092)</f>
        <v/>
      </c>
      <c r="AB414" s="237" t="str">
        <f>+IF(I414=0,"",'Ark1'!AA2092)</f>
        <v/>
      </c>
      <c r="AC414" s="238" t="str">
        <f>+IF(I414=0,"",'Ark1'!AC2092)</f>
        <v/>
      </c>
      <c r="AD414" s="239" t="str">
        <f>+IF(I414=0,"",'Ark1'!AE2092)</f>
        <v/>
      </c>
      <c r="AE414" s="237" t="str">
        <f t="shared" si="66"/>
        <v/>
      </c>
      <c r="AF414" s="237" t="str">
        <f t="shared" si="68"/>
        <v/>
      </c>
      <c r="AG414" s="216"/>
      <c r="AK414" s="27"/>
      <c r="AN414" s="28"/>
      <c r="AO414" s="28"/>
      <c r="AP414" s="28"/>
      <c r="AR414" s="28"/>
      <c r="AS414" s="28"/>
      <c r="AT414" s="28"/>
      <c r="AU414" s="28"/>
      <c r="AV414" s="28"/>
      <c r="AW414" s="28"/>
      <c r="AX414" s="28"/>
      <c r="AY414" s="28"/>
      <c r="AZ414" s="28"/>
      <c r="BA414" s="28"/>
      <c r="BB414" s="28"/>
      <c r="BC414" s="28"/>
      <c r="BD414" s="28"/>
      <c r="BE414" s="28"/>
      <c r="BF414" s="28"/>
      <c r="BG414" s="28"/>
      <c r="BH414" s="28"/>
      <c r="BI414" s="28"/>
      <c r="BJ414" s="28"/>
      <c r="BK414" s="28"/>
      <c r="BL414" s="28"/>
      <c r="BM414" s="28"/>
      <c r="BN414" s="28"/>
      <c r="BO414" s="28"/>
      <c r="BP414" s="28"/>
      <c r="BQ414" s="28"/>
      <c r="BR414" s="28"/>
      <c r="BS414" s="28"/>
      <c r="BT414" s="28"/>
      <c r="BU414" s="28"/>
    </row>
    <row r="415" spans="1:73" s="29" customFormat="1" ht="15.6">
      <c r="A415" s="216"/>
      <c r="B415" s="287">
        <f>+'Ark1'!C2093</f>
        <v>2024</v>
      </c>
      <c r="C415" s="236">
        <f>+'Ark1'!L2093</f>
        <v>15</v>
      </c>
      <c r="D415" s="236" t="str">
        <f>VLOOKUP(C415,Klasse!$C$11:$D$27,2)</f>
        <v>E+</v>
      </c>
      <c r="E415" s="236">
        <f>+'Ark1'!H2093</f>
        <v>2</v>
      </c>
      <c r="F415" s="236">
        <f>+'Ark1'!J2093</f>
        <v>160</v>
      </c>
      <c r="G415" s="236" t="str">
        <f>VLOOKUP(F415,RNR!$A$1:$B$25,2)</f>
        <v>Oslo</v>
      </c>
      <c r="H415" s="236" t="str">
        <f>+IF(I415=0,"",'Ark1'!Q2093)</f>
        <v/>
      </c>
      <c r="I415" s="353">
        <f>+'Ark1'!R2093</f>
        <v>0</v>
      </c>
      <c r="J415" s="237" t="str">
        <f>+IF(I415=0,"",'Ark1'!AG2093)</f>
        <v/>
      </c>
      <c r="K415" s="237"/>
      <c r="L415" s="237" t="str">
        <f>+IF(I415=0,"",'Ark1'!AH2093)</f>
        <v/>
      </c>
      <c r="M415" s="95"/>
      <c r="N415" s="504">
        <f>+'Ark1'!AI2093</f>
        <v>0</v>
      </c>
      <c r="O415" s="234"/>
      <c r="P415" s="32" t="str">
        <f>+IF(I415=0,"",'Ark1'!U2093)</f>
        <v/>
      </c>
      <c r="Q415" s="542"/>
      <c r="R415" s="264" t="str">
        <f>+IF(N415=0,"",'Ark1'!AJ2093)</f>
        <v/>
      </c>
      <c r="S415" s="95"/>
      <c r="T415" s="264" t="str">
        <f>+IF(N415=0,"",'Ark1'!AK2093)</f>
        <v/>
      </c>
      <c r="U415" s="95"/>
      <c r="V415" s="238" t="str">
        <f>+IF(I415=0,"",'Ark1'!T2093)</f>
        <v/>
      </c>
      <c r="W415" s="95"/>
      <c r="X415" s="239" t="str">
        <f>+IF(I415=0,"",'Ark1'!W2093)</f>
        <v/>
      </c>
      <c r="Y415" s="239" t="str">
        <f>+IF(I415=0,"",'Ark1'!X2093)</f>
        <v/>
      </c>
      <c r="Z415" s="239" t="str">
        <f>+IF(I415=0,"",'Ark1'!Y2093)</f>
        <v/>
      </c>
      <c r="AA415" s="239" t="str">
        <f>+IF(I415=0,"",'Ark1'!Z2093)</f>
        <v/>
      </c>
      <c r="AB415" s="237" t="str">
        <f>+IF(I415=0,"",'Ark1'!AA2093)</f>
        <v/>
      </c>
      <c r="AC415" s="238" t="str">
        <f>+IF(I415=0,"",'Ark1'!AC2093)</f>
        <v/>
      </c>
      <c r="AD415" s="239" t="str">
        <f>+IF(I415=0,"",'Ark1'!AE2093)</f>
        <v/>
      </c>
      <c r="AE415" s="237" t="str">
        <f t="shared" si="66"/>
        <v/>
      </c>
      <c r="AF415" s="237" t="str">
        <f t="shared" si="68"/>
        <v/>
      </c>
      <c r="AG415" s="216"/>
      <c r="AK415" s="27"/>
      <c r="AN415" s="28"/>
      <c r="AO415" s="28"/>
      <c r="AP415" s="28"/>
      <c r="AR415" s="28"/>
      <c r="AS415" s="28"/>
      <c r="AT415" s="28"/>
      <c r="AU415" s="28"/>
      <c r="AV415" s="28"/>
      <c r="AW415" s="28"/>
      <c r="AX415" s="28"/>
      <c r="AY415" s="28"/>
      <c r="AZ415" s="28"/>
      <c r="BA415" s="28"/>
      <c r="BB415" s="28"/>
      <c r="BC415" s="28"/>
      <c r="BD415" s="28"/>
      <c r="BE415" s="28"/>
      <c r="BF415" s="28"/>
      <c r="BG415" s="28"/>
      <c r="BH415" s="28"/>
      <c r="BI415" s="28"/>
      <c r="BJ415" s="28"/>
      <c r="BK415" s="28"/>
      <c r="BL415" s="28"/>
      <c r="BM415" s="28"/>
      <c r="BN415" s="28"/>
      <c r="BO415" s="28"/>
      <c r="BP415" s="28"/>
      <c r="BQ415" s="28"/>
      <c r="BR415" s="28"/>
      <c r="BS415" s="28"/>
      <c r="BT415" s="28"/>
      <c r="BU415" s="28"/>
    </row>
    <row r="416" spans="1:73" s="29" customFormat="1" ht="15.6">
      <c r="A416" s="216"/>
      <c r="B416" s="287">
        <f>+'Ark1'!C2094</f>
        <v>2024</v>
      </c>
      <c r="C416" s="236">
        <f>+'Ark1'!L2094</f>
        <v>15</v>
      </c>
      <c r="D416" s="236" t="str">
        <f>VLOOKUP(C416,Klasse!$C$11:$D$27,2)</f>
        <v>E+</v>
      </c>
      <c r="E416" s="236">
        <f>+'Ark1'!H2094</f>
        <v>1</v>
      </c>
      <c r="F416" s="236">
        <f>+'Ark1'!J2094</f>
        <v>171</v>
      </c>
      <c r="G416" s="236" t="str">
        <f>VLOOKUP(F416,RNR!$A$1:$B$25,2)</f>
        <v>Prima</v>
      </c>
      <c r="H416" s="236" t="str">
        <f>+IF(I416=0,"",'Ark1'!Q2094)</f>
        <v/>
      </c>
      <c r="I416" s="353">
        <f>+'Ark1'!R2094</f>
        <v>0</v>
      </c>
      <c r="J416" s="237" t="str">
        <f>+IF(I416=0,"",'Ark1'!AG2094)</f>
        <v/>
      </c>
      <c r="K416" s="237"/>
      <c r="L416" s="237" t="str">
        <f>+IF(I416=0,"",'Ark1'!AH2094)</f>
        <v/>
      </c>
      <c r="M416" s="95"/>
      <c r="N416" s="504">
        <f>+'Ark1'!AI2094</f>
        <v>0</v>
      </c>
      <c r="O416" s="234"/>
      <c r="P416" s="32" t="str">
        <f>+IF(I416=0,"",'Ark1'!U2094)</f>
        <v/>
      </c>
      <c r="Q416" s="542"/>
      <c r="R416" s="264" t="str">
        <f>+IF(N416=0,"",'Ark1'!AJ2094)</f>
        <v/>
      </c>
      <c r="S416" s="95"/>
      <c r="T416" s="264" t="str">
        <f>+IF(N416=0,"",'Ark1'!AK2094)</f>
        <v/>
      </c>
      <c r="U416" s="95"/>
      <c r="V416" s="238" t="str">
        <f>+IF(I416=0,"",'Ark1'!T2094)</f>
        <v/>
      </c>
      <c r="W416" s="95"/>
      <c r="X416" s="239" t="str">
        <f>+IF(I416=0,"",'Ark1'!W2094)</f>
        <v/>
      </c>
      <c r="Y416" s="239" t="str">
        <f>+IF(I416=0,"",'Ark1'!X2094)</f>
        <v/>
      </c>
      <c r="Z416" s="239" t="str">
        <f>+IF(I416=0,"",'Ark1'!Y2094)</f>
        <v/>
      </c>
      <c r="AA416" s="239" t="str">
        <f>+IF(I416=0,"",'Ark1'!Z2094)</f>
        <v/>
      </c>
      <c r="AB416" s="237" t="str">
        <f>+IF(I416=0,"",'Ark1'!AA2094)</f>
        <v/>
      </c>
      <c r="AC416" s="238" t="str">
        <f>+IF(I416=0,"",'Ark1'!AC2094)</f>
        <v/>
      </c>
      <c r="AD416" s="239" t="str">
        <f>+IF(I416=0,"",'Ark1'!AE2094)</f>
        <v/>
      </c>
      <c r="AE416" s="237" t="str">
        <f t="shared" si="66"/>
        <v/>
      </c>
      <c r="AF416" s="237" t="str">
        <f t="shared" si="68"/>
        <v/>
      </c>
      <c r="AG416" s="216"/>
      <c r="AK416" s="27"/>
      <c r="AN416" s="28"/>
      <c r="AO416" s="28"/>
      <c r="AP416" s="28"/>
      <c r="AR416" s="28"/>
      <c r="AS416" s="28"/>
      <c r="AT416" s="28"/>
      <c r="AU416" s="28"/>
      <c r="AV416" s="28"/>
      <c r="AW416" s="28"/>
      <c r="AX416" s="28"/>
      <c r="AY416" s="28"/>
      <c r="AZ416" s="28"/>
      <c r="BA416" s="28"/>
      <c r="BB416" s="28"/>
      <c r="BC416" s="28"/>
      <c r="BD416" s="28"/>
      <c r="BE416" s="28"/>
      <c r="BF416" s="28"/>
      <c r="BG416" s="28"/>
      <c r="BH416" s="28"/>
      <c r="BI416" s="28"/>
      <c r="BJ416" s="28"/>
      <c r="BK416" s="28"/>
      <c r="BL416" s="28"/>
      <c r="BM416" s="28"/>
      <c r="BN416" s="28"/>
      <c r="BO416" s="28"/>
      <c r="BP416" s="28"/>
      <c r="BQ416" s="28"/>
      <c r="BR416" s="28"/>
      <c r="BS416" s="28"/>
      <c r="BT416" s="28"/>
      <c r="BU416" s="28"/>
    </row>
    <row r="417" spans="1:73" s="29" customFormat="1" ht="15.6">
      <c r="A417" s="216"/>
      <c r="B417" s="287">
        <f>+'Ark1'!C2095</f>
        <v>2024</v>
      </c>
      <c r="C417" s="236">
        <f>+'Ark1'!L2095</f>
        <v>15</v>
      </c>
      <c r="D417" s="236" t="str">
        <f>VLOOKUP(C417,Klasse!$C$11:$D$27,2)</f>
        <v>E+</v>
      </c>
      <c r="E417" s="236">
        <f>+'Ark1'!H2095</f>
        <v>2</v>
      </c>
      <c r="F417" s="236">
        <f>+'Ark1'!J2095</f>
        <v>175</v>
      </c>
      <c r="G417" s="236" t="str">
        <f>VLOOKUP(F417,RNR!$A$1:$B$25,2)</f>
        <v>Ole Ringdal</v>
      </c>
      <c r="H417" s="236" t="str">
        <f>+IF(I417=0,"",'Ark1'!Q2095)</f>
        <v/>
      </c>
      <c r="I417" s="353">
        <f>+'Ark1'!R2095</f>
        <v>0</v>
      </c>
      <c r="J417" s="237" t="str">
        <f>+IF(I417=0,"",'Ark1'!AG2095)</f>
        <v/>
      </c>
      <c r="K417" s="237"/>
      <c r="L417" s="237" t="str">
        <f>+IF(I417=0,"",'Ark1'!AH2095)</f>
        <v/>
      </c>
      <c r="M417" s="95"/>
      <c r="N417" s="504">
        <f>+'Ark1'!AI2095</f>
        <v>0</v>
      </c>
      <c r="O417" s="234"/>
      <c r="P417" s="32" t="str">
        <f>+IF(I417=0,"",'Ark1'!U2095)</f>
        <v/>
      </c>
      <c r="Q417" s="542"/>
      <c r="R417" s="264" t="str">
        <f>+IF(N417=0,"",'Ark1'!AJ2095)</f>
        <v/>
      </c>
      <c r="S417" s="95"/>
      <c r="T417" s="264" t="str">
        <f>+IF(N417=0,"",'Ark1'!AK2095)</f>
        <v/>
      </c>
      <c r="U417" s="95"/>
      <c r="V417" s="238" t="str">
        <f>+IF(I417=0,"",'Ark1'!T2095)</f>
        <v/>
      </c>
      <c r="W417" s="95"/>
      <c r="X417" s="239" t="str">
        <f>+IF(I417=0,"",'Ark1'!W2095)</f>
        <v/>
      </c>
      <c r="Y417" s="239" t="str">
        <f>+IF(I417=0,"",'Ark1'!X2095)</f>
        <v/>
      </c>
      <c r="Z417" s="239" t="str">
        <f>+IF(I417=0,"",'Ark1'!Y2095)</f>
        <v/>
      </c>
      <c r="AA417" s="239" t="str">
        <f>+IF(I417=0,"",'Ark1'!Z2095)</f>
        <v/>
      </c>
      <c r="AB417" s="237" t="str">
        <f>+IF(I417=0,"",'Ark1'!AA2095)</f>
        <v/>
      </c>
      <c r="AC417" s="238" t="str">
        <f>+IF(I417=0,"",'Ark1'!AC2095)</f>
        <v/>
      </c>
      <c r="AD417" s="239" t="str">
        <f>+IF(I417=0,"",'Ark1'!AE2095)</f>
        <v/>
      </c>
      <c r="AE417" s="237" t="str">
        <f t="shared" si="66"/>
        <v/>
      </c>
      <c r="AF417" s="237" t="str">
        <f t="shared" si="68"/>
        <v/>
      </c>
      <c r="AG417" s="216"/>
      <c r="AK417" s="27"/>
      <c r="AN417" s="28"/>
      <c r="AO417" s="28"/>
      <c r="AP417" s="28"/>
      <c r="AR417" s="28"/>
      <c r="AS417" s="28"/>
      <c r="AT417" s="28"/>
      <c r="AU417" s="28"/>
      <c r="AV417" s="28"/>
      <c r="AW417" s="28"/>
      <c r="AX417" s="28"/>
      <c r="AY417" s="28"/>
      <c r="AZ417" s="28"/>
      <c r="BA417" s="28"/>
      <c r="BB417" s="28"/>
      <c r="BC417" s="28"/>
      <c r="BD417" s="28"/>
      <c r="BE417" s="28"/>
      <c r="BF417" s="28"/>
      <c r="BG417" s="28"/>
      <c r="BH417" s="28"/>
      <c r="BI417" s="28"/>
      <c r="BJ417" s="28"/>
      <c r="BK417" s="28"/>
      <c r="BL417" s="28"/>
      <c r="BM417" s="28"/>
      <c r="BN417" s="28"/>
      <c r="BO417" s="28"/>
      <c r="BP417" s="28"/>
      <c r="BQ417" s="28"/>
      <c r="BR417" s="28"/>
      <c r="BS417" s="28"/>
      <c r="BT417" s="28"/>
      <c r="BU417" s="28"/>
    </row>
    <row r="418" spans="1:73" s="29" customFormat="1" ht="15.6">
      <c r="A418" s="216"/>
      <c r="B418" s="287">
        <f>+'Ark1'!C2096</f>
        <v>2024</v>
      </c>
      <c r="C418" s="236">
        <f>+'Ark1'!L2096</f>
        <v>15</v>
      </c>
      <c r="D418" s="236" t="str">
        <f>VLOOKUP(C418,Klasse!$C$11:$D$27,2)</f>
        <v>E+</v>
      </c>
      <c r="E418" s="236">
        <f>+'Ark1'!H2096</f>
        <v>2</v>
      </c>
      <c r="F418" s="236">
        <f>+'Ark1'!J2096</f>
        <v>177</v>
      </c>
      <c r="G418" s="236" t="str">
        <f>VLOOKUP(F418,RNR!$A$1:$B$25,2)</f>
        <v>Slakthuset</v>
      </c>
      <c r="H418" s="236" t="str">
        <f>+IF(I418=0,"",'Ark1'!Q2096)</f>
        <v/>
      </c>
      <c r="I418" s="353">
        <f>+'Ark1'!R2096</f>
        <v>0</v>
      </c>
      <c r="J418" s="237" t="str">
        <f>+IF(I418=0,"",'Ark1'!AG2096)</f>
        <v/>
      </c>
      <c r="K418" s="237"/>
      <c r="L418" s="237" t="str">
        <f>+IF(I418=0,"",'Ark1'!AH2096)</f>
        <v/>
      </c>
      <c r="M418" s="95"/>
      <c r="N418" s="504">
        <f>+'Ark1'!AI2096</f>
        <v>0</v>
      </c>
      <c r="O418" s="234"/>
      <c r="P418" s="32" t="str">
        <f>+IF(I418=0,"",'Ark1'!U2096)</f>
        <v/>
      </c>
      <c r="Q418" s="542"/>
      <c r="R418" s="264" t="str">
        <f>+IF(N418=0,"",'Ark1'!AJ2096)</f>
        <v/>
      </c>
      <c r="S418" s="95"/>
      <c r="T418" s="264" t="str">
        <f>+IF(N418=0,"",'Ark1'!AK2096)</f>
        <v/>
      </c>
      <c r="U418" s="95"/>
      <c r="V418" s="238" t="str">
        <f>+IF(I418=0,"",'Ark1'!T2096)</f>
        <v/>
      </c>
      <c r="W418" s="95"/>
      <c r="X418" s="239" t="str">
        <f>+IF(I418=0,"",'Ark1'!W2096)</f>
        <v/>
      </c>
      <c r="Y418" s="239" t="str">
        <f>+IF(I418=0,"",'Ark1'!X2096)</f>
        <v/>
      </c>
      <c r="Z418" s="239" t="str">
        <f>+IF(I418=0,"",'Ark1'!Y2096)</f>
        <v/>
      </c>
      <c r="AA418" s="239" t="str">
        <f>+IF(I418=0,"",'Ark1'!Z2096)</f>
        <v/>
      </c>
      <c r="AB418" s="237" t="str">
        <f>+IF(I418=0,"",'Ark1'!AA2096)</f>
        <v/>
      </c>
      <c r="AC418" s="238" t="str">
        <f>+IF(I418=0,"",'Ark1'!AC2096)</f>
        <v/>
      </c>
      <c r="AD418" s="239" t="str">
        <f>+IF(I418=0,"",'Ark1'!AE2096)</f>
        <v/>
      </c>
      <c r="AE418" s="237" t="str">
        <f t="shared" si="66"/>
        <v/>
      </c>
      <c r="AF418" s="237" t="str">
        <f t="shared" si="68"/>
        <v/>
      </c>
      <c r="AG418" s="216"/>
      <c r="AK418" s="27"/>
      <c r="AN418" s="28"/>
      <c r="AO418" s="28"/>
      <c r="AP418" s="28"/>
      <c r="AR418" s="28"/>
      <c r="AS418" s="28"/>
      <c r="AT418" s="28"/>
      <c r="AU418" s="28"/>
      <c r="AV418" s="28"/>
      <c r="AW418" s="28"/>
      <c r="AX418" s="28"/>
      <c r="AY418" s="28"/>
      <c r="AZ418" s="28"/>
      <c r="BA418" s="28"/>
      <c r="BB418" s="28"/>
      <c r="BC418" s="28"/>
      <c r="BD418" s="28"/>
      <c r="BE418" s="28"/>
      <c r="BF418" s="28"/>
      <c r="BG418" s="28"/>
      <c r="BH418" s="28"/>
      <c r="BI418" s="28"/>
      <c r="BJ418" s="28"/>
      <c r="BK418" s="28"/>
      <c r="BL418" s="28"/>
      <c r="BM418" s="28"/>
      <c r="BN418" s="28"/>
      <c r="BO418" s="28"/>
      <c r="BP418" s="28"/>
      <c r="BQ418" s="28"/>
      <c r="BR418" s="28"/>
      <c r="BS418" s="28"/>
      <c r="BT418" s="28"/>
      <c r="BU418" s="28"/>
    </row>
    <row r="419" spans="1:73" s="29" customFormat="1" ht="15.6">
      <c r="A419" s="216"/>
      <c r="B419" s="287">
        <f>+'Ark1'!C2097</f>
        <v>2024</v>
      </c>
      <c r="C419" s="236">
        <f>+'Ark1'!L2097</f>
        <v>15</v>
      </c>
      <c r="D419" s="236" t="str">
        <f>VLOOKUP(C419,Klasse!$C$11:$D$27,2)</f>
        <v>E+</v>
      </c>
      <c r="E419" s="236">
        <f>+'Ark1'!H2097</f>
        <v>2</v>
      </c>
      <c r="F419" s="236">
        <f>+'Ark1'!J2097</f>
        <v>178</v>
      </c>
      <c r="G419" s="236" t="str">
        <f>VLOOKUP(F419,RNR!$A$1:$B$25,2)</f>
        <v>Røros</v>
      </c>
      <c r="H419" s="236" t="str">
        <f>+IF(I419=0,"",'Ark1'!Q2097)</f>
        <v/>
      </c>
      <c r="I419" s="353">
        <f>+'Ark1'!R2097</f>
        <v>0</v>
      </c>
      <c r="J419" s="237" t="str">
        <f>+IF(I419=0,"",'Ark1'!AG2097)</f>
        <v/>
      </c>
      <c r="K419" s="237"/>
      <c r="L419" s="237" t="str">
        <f>+IF(I419=0,"",'Ark1'!AH2097)</f>
        <v/>
      </c>
      <c r="M419" s="95"/>
      <c r="N419" s="504">
        <f>+'Ark1'!AI2097</f>
        <v>0</v>
      </c>
      <c r="O419" s="234"/>
      <c r="P419" s="32" t="str">
        <f>+IF(I419=0,"",'Ark1'!U2097)</f>
        <v/>
      </c>
      <c r="Q419" s="542"/>
      <c r="R419" s="264" t="str">
        <f>+IF(N419=0,"",'Ark1'!AJ2097)</f>
        <v/>
      </c>
      <c r="S419" s="95"/>
      <c r="T419" s="264" t="str">
        <f>+IF(N419=0,"",'Ark1'!AK2097)</f>
        <v/>
      </c>
      <c r="U419" s="95"/>
      <c r="V419" s="238" t="str">
        <f>+IF(I419=0,"",'Ark1'!T2097)</f>
        <v/>
      </c>
      <c r="W419" s="95"/>
      <c r="X419" s="239" t="str">
        <f>+IF(I419=0,"",'Ark1'!W2097)</f>
        <v/>
      </c>
      <c r="Y419" s="239" t="str">
        <f>+IF(I419=0,"",'Ark1'!X2097)</f>
        <v/>
      </c>
      <c r="Z419" s="239" t="str">
        <f>+IF(I419=0,"",'Ark1'!Y2097)</f>
        <v/>
      </c>
      <c r="AA419" s="239" t="str">
        <f>+IF(I419=0,"",'Ark1'!Z2097)</f>
        <v/>
      </c>
      <c r="AB419" s="237" t="str">
        <f>+IF(I419=0,"",'Ark1'!AA2097)</f>
        <v/>
      </c>
      <c r="AC419" s="238" t="str">
        <f>+IF(I419=0,"",'Ark1'!AC2097)</f>
        <v/>
      </c>
      <c r="AD419" s="239" t="str">
        <f>+IF(I419=0,"",'Ark1'!AE2097)</f>
        <v/>
      </c>
      <c r="AE419" s="237" t="str">
        <f t="shared" si="66"/>
        <v/>
      </c>
      <c r="AF419" s="237" t="str">
        <f t="shared" si="68"/>
        <v/>
      </c>
      <c r="AG419" s="216"/>
      <c r="AK419" s="27"/>
      <c r="AN419" s="28"/>
      <c r="AO419" s="28"/>
      <c r="AP419" s="28"/>
      <c r="AR419" s="28"/>
      <c r="AS419" s="28"/>
      <c r="AT419" s="28"/>
      <c r="AU419" s="28"/>
      <c r="AV419" s="28"/>
      <c r="AW419" s="28"/>
      <c r="AX419" s="28"/>
      <c r="AY419" s="28"/>
      <c r="AZ419" s="28"/>
      <c r="BA419" s="28"/>
      <c r="BB419" s="28"/>
      <c r="BC419" s="28"/>
      <c r="BD419" s="28"/>
      <c r="BE419" s="28"/>
      <c r="BF419" s="28"/>
      <c r="BG419" s="28"/>
      <c r="BH419" s="28"/>
      <c r="BI419" s="28"/>
      <c r="BJ419" s="28"/>
      <c r="BK419" s="28"/>
      <c r="BL419" s="28"/>
      <c r="BM419" s="28"/>
      <c r="BN419" s="28"/>
      <c r="BO419" s="28"/>
      <c r="BP419" s="28"/>
      <c r="BQ419" s="28"/>
      <c r="BR419" s="28"/>
      <c r="BS419" s="28"/>
      <c r="BT419" s="28"/>
      <c r="BU419" s="28"/>
    </row>
    <row r="420" spans="1:73" s="29" customFormat="1" ht="15.6">
      <c r="A420" s="216"/>
      <c r="B420" s="287">
        <f>+'Ark1'!C2098</f>
        <v>2024</v>
      </c>
      <c r="C420" s="236">
        <f>+'Ark1'!L2098</f>
        <v>15</v>
      </c>
      <c r="D420" s="236" t="str">
        <f>VLOOKUP(C420,Klasse!$C$11:$D$27,2)</f>
        <v>E+</v>
      </c>
      <c r="E420" s="236">
        <f>+'Ark1'!H2098</f>
        <v>2</v>
      </c>
      <c r="F420" s="236">
        <f>+'Ark1'!J2098</f>
        <v>181</v>
      </c>
      <c r="G420" s="236" t="str">
        <f>VLOOKUP(F420,RNR!$A$1:$B$25,2)</f>
        <v>Horns</v>
      </c>
      <c r="H420" s="236" t="str">
        <f>+IF(I420=0,"",'Ark1'!Q2098)</f>
        <v/>
      </c>
      <c r="I420" s="353">
        <f>+'Ark1'!R2098</f>
        <v>0</v>
      </c>
      <c r="J420" s="237" t="str">
        <f>+IF(I420=0,"",'Ark1'!AG2098)</f>
        <v/>
      </c>
      <c r="K420" s="237"/>
      <c r="L420" s="237" t="str">
        <f>+IF(I420=0,"",'Ark1'!AH2098)</f>
        <v/>
      </c>
      <c r="M420" s="95"/>
      <c r="N420" s="504">
        <f>+'Ark1'!AI2098</f>
        <v>0</v>
      </c>
      <c r="O420" s="234"/>
      <c r="P420" s="32" t="str">
        <f>+IF(I420=0,"",'Ark1'!U2098)</f>
        <v/>
      </c>
      <c r="Q420" s="542"/>
      <c r="R420" s="264" t="str">
        <f>+IF(N420=0,"",'Ark1'!AJ2098)</f>
        <v/>
      </c>
      <c r="S420" s="95"/>
      <c r="T420" s="264" t="str">
        <f>+IF(N420=0,"",'Ark1'!AK2098)</f>
        <v/>
      </c>
      <c r="U420" s="95"/>
      <c r="V420" s="238" t="str">
        <f>+IF(I420=0,"",'Ark1'!T2098)</f>
        <v/>
      </c>
      <c r="W420" s="95"/>
      <c r="X420" s="239" t="str">
        <f>+IF(I420=0,"",'Ark1'!W2098)</f>
        <v/>
      </c>
      <c r="Y420" s="239" t="str">
        <f>+IF(I420=0,"",'Ark1'!X2098)</f>
        <v/>
      </c>
      <c r="Z420" s="239" t="str">
        <f>+IF(I420=0,"",'Ark1'!Y2098)</f>
        <v/>
      </c>
      <c r="AA420" s="239" t="str">
        <f>+IF(I420=0,"",'Ark1'!Z2098)</f>
        <v/>
      </c>
      <c r="AB420" s="237" t="str">
        <f>+IF(I420=0,"",'Ark1'!AA2098)</f>
        <v/>
      </c>
      <c r="AC420" s="238" t="str">
        <f>+IF(I420=0,"",'Ark1'!AC2098)</f>
        <v/>
      </c>
      <c r="AD420" s="239" t="str">
        <f>+IF(I420=0,"",'Ark1'!AE2098)</f>
        <v/>
      </c>
      <c r="AE420" s="237" t="str">
        <f t="shared" si="66"/>
        <v/>
      </c>
      <c r="AF420" s="237" t="str">
        <f t="shared" si="68"/>
        <v/>
      </c>
      <c r="AG420" s="216"/>
      <c r="AK420" s="27"/>
      <c r="AN420" s="28"/>
      <c r="AO420" s="28"/>
      <c r="AP420" s="28"/>
      <c r="AR420" s="28"/>
      <c r="AS420" s="28"/>
      <c r="AT420" s="28"/>
      <c r="AU420" s="28"/>
      <c r="AV420" s="28"/>
      <c r="AW420" s="28"/>
      <c r="AX420" s="28"/>
      <c r="AY420" s="28"/>
      <c r="AZ420" s="28"/>
      <c r="BA420" s="28"/>
      <c r="BB420" s="28"/>
      <c r="BC420" s="28"/>
      <c r="BD420" s="28"/>
      <c r="BE420" s="28"/>
      <c r="BF420" s="28"/>
      <c r="BG420" s="28"/>
      <c r="BH420" s="28"/>
      <c r="BI420" s="28"/>
      <c r="BJ420" s="28"/>
      <c r="BK420" s="28"/>
      <c r="BL420" s="28"/>
      <c r="BM420" s="28"/>
      <c r="BN420" s="28"/>
      <c r="BO420" s="28"/>
      <c r="BP420" s="28"/>
      <c r="BQ420" s="28"/>
      <c r="BR420" s="28"/>
      <c r="BS420" s="28"/>
      <c r="BT420" s="28"/>
      <c r="BU420" s="28"/>
    </row>
    <row r="421" spans="1:73" s="29" customFormat="1" ht="15.6">
      <c r="A421" s="216"/>
      <c r="B421" s="287">
        <f>+'Ark1'!C2099</f>
        <v>2024</v>
      </c>
      <c r="C421" s="236">
        <f>+'Ark1'!L2099</f>
        <v>15</v>
      </c>
      <c r="D421" s="236" t="str">
        <f>VLOOKUP(C421,Klasse!$C$11:$D$27,2)</f>
        <v>E+</v>
      </c>
      <c r="E421" s="236">
        <f>+'Ark1'!H2099</f>
        <v>1</v>
      </c>
      <c r="F421" s="236">
        <f>+'Ark1'!J2099</f>
        <v>262</v>
      </c>
      <c r="G421" s="236" t="str">
        <f>VLOOKUP(F421,RNR!$A$1:$B$25,2)</f>
        <v>Strilalam</v>
      </c>
      <c r="H421" s="236" t="str">
        <f>+IF(I421=0,"",'Ark1'!Q2099)</f>
        <v/>
      </c>
      <c r="I421" s="353">
        <f>+'Ark1'!R2099</f>
        <v>0</v>
      </c>
      <c r="J421" s="237" t="str">
        <f>+IF(I421=0,"",'Ark1'!AG2099)</f>
        <v/>
      </c>
      <c r="K421" s="237"/>
      <c r="L421" s="237" t="str">
        <f>+IF(I421=0,"",'Ark1'!AH2099)</f>
        <v/>
      </c>
      <c r="M421" s="95"/>
      <c r="N421" s="504">
        <f>+'Ark1'!AI2099</f>
        <v>0</v>
      </c>
      <c r="O421" s="234"/>
      <c r="P421" s="32" t="str">
        <f>+IF(I421=0,"",'Ark1'!U2099)</f>
        <v/>
      </c>
      <c r="Q421" s="542"/>
      <c r="R421" s="264" t="str">
        <f>+IF(N421=0,"",'Ark1'!AJ2099)</f>
        <v/>
      </c>
      <c r="S421" s="95"/>
      <c r="T421" s="264" t="str">
        <f>+IF(N421=0,"",'Ark1'!AK2099)</f>
        <v/>
      </c>
      <c r="U421" s="95"/>
      <c r="V421" s="238" t="str">
        <f>+IF(I421=0,"",'Ark1'!T2099)</f>
        <v/>
      </c>
      <c r="W421" s="95"/>
      <c r="X421" s="239" t="str">
        <f>+IF(I421=0,"",'Ark1'!W2099)</f>
        <v/>
      </c>
      <c r="Y421" s="239" t="str">
        <f>+IF(I421=0,"",'Ark1'!X2099)</f>
        <v/>
      </c>
      <c r="Z421" s="239" t="str">
        <f>+IF(I421=0,"",'Ark1'!Y2099)</f>
        <v/>
      </c>
      <c r="AA421" s="239" t="str">
        <f>+IF(I421=0,"",'Ark1'!Z2099)</f>
        <v/>
      </c>
      <c r="AB421" s="237" t="str">
        <f>+IF(I421=0,"",'Ark1'!AA2099)</f>
        <v/>
      </c>
      <c r="AC421" s="238" t="str">
        <f>+IF(I421=0,"",'Ark1'!AC2099)</f>
        <v/>
      </c>
      <c r="AD421" s="239" t="str">
        <f>+IF(I421=0,"",'Ark1'!AE2099)</f>
        <v/>
      </c>
      <c r="AE421" s="237" t="str">
        <f t="shared" si="66"/>
        <v/>
      </c>
      <c r="AF421" s="237" t="str">
        <f t="shared" si="68"/>
        <v/>
      </c>
      <c r="AG421" s="216"/>
      <c r="AK421" s="27"/>
      <c r="AN421" s="28"/>
      <c r="AO421" s="28"/>
      <c r="AP421" s="28"/>
      <c r="AR421" s="28"/>
      <c r="AS421" s="28"/>
      <c r="AT421" s="28"/>
      <c r="AU421" s="28"/>
      <c r="AV421" s="28"/>
      <c r="AW421" s="28"/>
      <c r="AX421" s="28"/>
      <c r="AY421" s="28"/>
      <c r="AZ421" s="28"/>
      <c r="BA421" s="28"/>
      <c r="BB421" s="28"/>
      <c r="BC421" s="28"/>
      <c r="BD421" s="28"/>
      <c r="BE421" s="28"/>
      <c r="BF421" s="28"/>
      <c r="BG421" s="28"/>
      <c r="BH421" s="28"/>
      <c r="BI421" s="28"/>
      <c r="BJ421" s="28"/>
      <c r="BK421" s="28"/>
      <c r="BL421" s="28"/>
      <c r="BM421" s="28"/>
      <c r="BN421" s="28"/>
      <c r="BO421" s="28"/>
      <c r="BP421" s="28"/>
      <c r="BQ421" s="28"/>
      <c r="BR421" s="28"/>
      <c r="BS421" s="28"/>
      <c r="BT421" s="28"/>
      <c r="BU421" s="28"/>
    </row>
    <row r="422" spans="1:73" s="29" customFormat="1" ht="15.6">
      <c r="A422" s="216"/>
      <c r="B422" s="287">
        <f>+'Ark1'!C2100</f>
        <v>2024</v>
      </c>
      <c r="C422" s="236">
        <f>+'Ark1'!L2100</f>
        <v>15</v>
      </c>
      <c r="D422" s="236" t="str">
        <f>VLOOKUP(C422,Klasse!$C$11:$D$27,2)</f>
        <v>E+</v>
      </c>
      <c r="E422" s="236">
        <f>+'Ark1'!H2100</f>
        <v>2</v>
      </c>
      <c r="F422" s="236">
        <f>+'Ark1'!J2100</f>
        <v>267</v>
      </c>
      <c r="G422" s="236" t="str">
        <f>VLOOKUP(F422,RNR!$A$1:$B$25,2)</f>
        <v>Dalpro</v>
      </c>
      <c r="H422" s="236" t="str">
        <f>+IF(I422=0,"",'Ark1'!Q2100)</f>
        <v/>
      </c>
      <c r="I422" s="353">
        <f>+'Ark1'!R2100</f>
        <v>0</v>
      </c>
      <c r="J422" s="237" t="str">
        <f>+IF(I422=0,"",'Ark1'!AG2100)</f>
        <v/>
      </c>
      <c r="K422" s="237"/>
      <c r="L422" s="237" t="str">
        <f>+IF(I422=0,"",'Ark1'!AH2100)</f>
        <v/>
      </c>
      <c r="M422" s="95"/>
      <c r="N422" s="504">
        <f>+'Ark1'!AI2100</f>
        <v>0</v>
      </c>
      <c r="O422" s="234"/>
      <c r="P422" s="32" t="str">
        <f>+IF(I422=0,"",'Ark1'!U2100)</f>
        <v/>
      </c>
      <c r="Q422" s="542"/>
      <c r="R422" s="264" t="str">
        <f>+IF(N422=0,"",'Ark1'!AJ2100)</f>
        <v/>
      </c>
      <c r="S422" s="95"/>
      <c r="T422" s="264" t="str">
        <f>+IF(N422=0,"",'Ark1'!AK2100)</f>
        <v/>
      </c>
      <c r="U422" s="95"/>
      <c r="V422" s="238" t="str">
        <f>+IF(I422=0,"",'Ark1'!T2100)</f>
        <v/>
      </c>
      <c r="W422" s="95"/>
      <c r="X422" s="239" t="str">
        <f>+IF(I422=0,"",'Ark1'!W2100)</f>
        <v/>
      </c>
      <c r="Y422" s="239" t="str">
        <f>+IF(I422=0,"",'Ark1'!X2100)</f>
        <v/>
      </c>
      <c r="Z422" s="239" t="str">
        <f>+IF(I422=0,"",'Ark1'!Y2100)</f>
        <v/>
      </c>
      <c r="AA422" s="239" t="str">
        <f>+IF(I422=0,"",'Ark1'!Z2100)</f>
        <v/>
      </c>
      <c r="AB422" s="237" t="str">
        <f>+IF(I422=0,"",'Ark1'!AA2100)</f>
        <v/>
      </c>
      <c r="AC422" s="238" t="str">
        <f>+IF(I422=0,"",'Ark1'!AC2100)</f>
        <v/>
      </c>
      <c r="AD422" s="239" t="str">
        <f>+IF(I422=0,"",'Ark1'!AE2100)</f>
        <v/>
      </c>
      <c r="AE422" s="237" t="str">
        <f t="shared" si="66"/>
        <v/>
      </c>
      <c r="AF422" s="237" t="str">
        <f t="shared" si="68"/>
        <v/>
      </c>
      <c r="AG422" s="216"/>
      <c r="AK422" s="27"/>
      <c r="AN422" s="28"/>
      <c r="AO422" s="28"/>
      <c r="AP422" s="28"/>
      <c r="AR422" s="28"/>
      <c r="AS422" s="28"/>
      <c r="AT422" s="28"/>
      <c r="AU422" s="28"/>
      <c r="AV422" s="28"/>
      <c r="AW422" s="28"/>
      <c r="AX422" s="28"/>
      <c r="AY422" s="28"/>
      <c r="AZ422" s="28"/>
      <c r="BA422" s="28"/>
      <c r="BB422" s="28"/>
      <c r="BC422" s="28"/>
      <c r="BD422" s="28"/>
      <c r="BE422" s="28"/>
      <c r="BF422" s="28"/>
      <c r="BG422" s="28"/>
      <c r="BH422" s="28"/>
      <c r="BI422" s="28"/>
      <c r="BJ422" s="28"/>
      <c r="BK422" s="28"/>
      <c r="BL422" s="28"/>
      <c r="BM422" s="28"/>
      <c r="BN422" s="28"/>
      <c r="BO422" s="28"/>
      <c r="BP422" s="28"/>
      <c r="BQ422" s="28"/>
      <c r="BR422" s="28"/>
      <c r="BS422" s="28"/>
      <c r="BT422" s="28"/>
      <c r="BU422" s="28"/>
    </row>
    <row r="423" spans="1:73" s="29" customFormat="1" ht="15.6">
      <c r="A423" s="216"/>
      <c r="B423" s="287">
        <f>+'Ark1'!C2101</f>
        <v>2024</v>
      </c>
      <c r="C423" s="236">
        <f>+'Ark1'!L2101</f>
        <v>15</v>
      </c>
      <c r="D423" s="236" t="str">
        <f>VLOOKUP(C423,Klasse!$C$11:$D$27,2)</f>
        <v>E+</v>
      </c>
      <c r="E423" s="236">
        <f>+'Ark1'!H2101</f>
        <v>1</v>
      </c>
      <c r="F423" s="236">
        <f>+'Ark1'!J2101</f>
        <v>309</v>
      </c>
      <c r="G423" s="236" t="str">
        <f>VLOOKUP(F423,RNR!$A$1:$B$25,2)</f>
        <v>Malvik</v>
      </c>
      <c r="H423" s="236" t="str">
        <f>+IF(I423=0,"",'Ark1'!Q2101)</f>
        <v/>
      </c>
      <c r="I423" s="353">
        <f>+'Ark1'!R2101</f>
        <v>0</v>
      </c>
      <c r="J423" s="237" t="str">
        <f>+IF(I423=0,"",'Ark1'!AG2101)</f>
        <v/>
      </c>
      <c r="K423" s="237"/>
      <c r="L423" s="237" t="str">
        <f>+IF(I423=0,"",'Ark1'!AH2101)</f>
        <v/>
      </c>
      <c r="M423" s="95"/>
      <c r="N423" s="504">
        <f>+'Ark1'!AI2101</f>
        <v>0</v>
      </c>
      <c r="O423" s="234"/>
      <c r="P423" s="32" t="str">
        <f>+IF(I423=0,"",'Ark1'!U2101)</f>
        <v/>
      </c>
      <c r="Q423" s="542"/>
      <c r="R423" s="264" t="str">
        <f>+IF(N423=0,"",'Ark1'!AJ2101)</f>
        <v/>
      </c>
      <c r="S423" s="95"/>
      <c r="T423" s="264" t="str">
        <f>+IF(N423=0,"",'Ark1'!AK2101)</f>
        <v/>
      </c>
      <c r="U423" s="95"/>
      <c r="V423" s="238" t="str">
        <f>+IF(I423=0,"",'Ark1'!T2101)</f>
        <v/>
      </c>
      <c r="W423" s="95"/>
      <c r="X423" s="239" t="str">
        <f>+IF(I423=0,"",'Ark1'!W2101)</f>
        <v/>
      </c>
      <c r="Y423" s="239" t="str">
        <f>+IF(I423=0,"",'Ark1'!X2101)</f>
        <v/>
      </c>
      <c r="Z423" s="239" t="str">
        <f>+IF(I423=0,"",'Ark1'!Y2101)</f>
        <v/>
      </c>
      <c r="AA423" s="239" t="str">
        <f>+IF(I423=0,"",'Ark1'!Z2101)</f>
        <v/>
      </c>
      <c r="AB423" s="237" t="str">
        <f>+IF(I423=0,"",'Ark1'!AA2101)</f>
        <v/>
      </c>
      <c r="AC423" s="238" t="str">
        <f>+IF(I423=0,"",'Ark1'!AC2101)</f>
        <v/>
      </c>
      <c r="AD423" s="239" t="str">
        <f>+IF(I423=0,"",'Ark1'!AE2101)</f>
        <v/>
      </c>
      <c r="AE423" s="237" t="str">
        <f t="shared" si="66"/>
        <v/>
      </c>
      <c r="AF423" s="237" t="str">
        <f t="shared" si="68"/>
        <v/>
      </c>
      <c r="AG423" s="216"/>
      <c r="AK423" s="27"/>
      <c r="AN423" s="28"/>
      <c r="AO423" s="28"/>
      <c r="AP423" s="28"/>
      <c r="AR423" s="28"/>
      <c r="AS423" s="28"/>
      <c r="AT423" s="28"/>
      <c r="AU423" s="28"/>
      <c r="AV423" s="28"/>
      <c r="AW423" s="28"/>
      <c r="AX423" s="28"/>
      <c r="AY423" s="28"/>
      <c r="AZ423" s="28"/>
      <c r="BA423" s="28"/>
      <c r="BB423" s="28"/>
      <c r="BC423" s="28"/>
      <c r="BD423" s="28"/>
      <c r="BE423" s="28"/>
      <c r="BF423" s="28"/>
      <c r="BG423" s="28"/>
      <c r="BH423" s="28"/>
      <c r="BI423" s="28"/>
      <c r="BJ423" s="28"/>
      <c r="BK423" s="28"/>
      <c r="BL423" s="28"/>
      <c r="BM423" s="28"/>
      <c r="BN423" s="28"/>
      <c r="BO423" s="28"/>
      <c r="BP423" s="28"/>
      <c r="BQ423" s="28"/>
      <c r="BR423" s="28"/>
      <c r="BS423" s="28"/>
      <c r="BT423" s="28"/>
      <c r="BU423" s="28"/>
    </row>
    <row r="424" spans="1:73" s="29" customFormat="1" ht="15.6">
      <c r="A424" s="216"/>
      <c r="B424" s="287">
        <f>+'Ark1'!C2102</f>
        <v>2024</v>
      </c>
      <c r="C424" s="236">
        <f>+'Ark1'!L2102</f>
        <v>15</v>
      </c>
      <c r="D424" s="236" t="str">
        <f>VLOOKUP(C424,Klasse!$C$11:$D$27,2)</f>
        <v>E+</v>
      </c>
      <c r="E424" s="236">
        <f>+'Ark1'!H2102</f>
        <v>2</v>
      </c>
      <c r="F424" s="236">
        <f>+'Ark1'!J2102</f>
        <v>470</v>
      </c>
      <c r="G424" s="236" t="str">
        <f>VLOOKUP(F424,RNR!$A$1:$B$25,2)</f>
        <v>Jens Eide</v>
      </c>
      <c r="H424" s="236" t="str">
        <f>+IF(I424=0,"",'Ark1'!Q2102)</f>
        <v/>
      </c>
      <c r="I424" s="353">
        <f>+'Ark1'!R2102</f>
        <v>0</v>
      </c>
      <c r="J424" s="237" t="str">
        <f>+IF(I424=0,"",'Ark1'!AG2102)</f>
        <v/>
      </c>
      <c r="K424" s="237"/>
      <c r="L424" s="237" t="str">
        <f>+IF(I424=0,"",'Ark1'!AH2102)</f>
        <v/>
      </c>
      <c r="M424" s="95"/>
      <c r="N424" s="504">
        <f>+'Ark1'!AI2102</f>
        <v>0</v>
      </c>
      <c r="O424" s="234"/>
      <c r="P424" s="32" t="str">
        <f>+IF(I424=0,"",'Ark1'!U2102)</f>
        <v/>
      </c>
      <c r="Q424" s="542"/>
      <c r="R424" s="264" t="str">
        <f>+IF(N424=0,"",'Ark1'!AJ2102)</f>
        <v/>
      </c>
      <c r="S424" s="95"/>
      <c r="T424" s="264" t="str">
        <f>+IF(N424=0,"",'Ark1'!AK2102)</f>
        <v/>
      </c>
      <c r="U424" s="95"/>
      <c r="V424" s="238" t="str">
        <f>+IF(I424=0,"",'Ark1'!T2102)</f>
        <v/>
      </c>
      <c r="W424" s="95"/>
      <c r="X424" s="239" t="str">
        <f>+IF(I424=0,"",'Ark1'!W2102)</f>
        <v/>
      </c>
      <c r="Y424" s="239" t="str">
        <f>+IF(I424=0,"",'Ark1'!X2102)</f>
        <v/>
      </c>
      <c r="Z424" s="239" t="str">
        <f>+IF(I424=0,"",'Ark1'!Y2102)</f>
        <v/>
      </c>
      <c r="AA424" s="239" t="str">
        <f>+IF(I424=0,"",'Ark1'!Z2102)</f>
        <v/>
      </c>
      <c r="AB424" s="237" t="str">
        <f>+IF(I424=0,"",'Ark1'!AA2102)</f>
        <v/>
      </c>
      <c r="AC424" s="238" t="str">
        <f>+IF(I424=0,"",'Ark1'!AC2102)</f>
        <v/>
      </c>
      <c r="AD424" s="239" t="str">
        <f>+IF(I424=0,"",'Ark1'!AE2102)</f>
        <v/>
      </c>
      <c r="AE424" s="237" t="str">
        <f t="shared" si="66"/>
        <v/>
      </c>
      <c r="AF424" s="237" t="str">
        <f t="shared" si="68"/>
        <v/>
      </c>
      <c r="AG424" s="216"/>
      <c r="AK424" s="27"/>
      <c r="AN424" s="28"/>
      <c r="AO424" s="28"/>
      <c r="AP424" s="28"/>
      <c r="AR424" s="28"/>
      <c r="AS424" s="28"/>
      <c r="AT424" s="28"/>
      <c r="AU424" s="28"/>
      <c r="AV424" s="28"/>
      <c r="AW424" s="28"/>
      <c r="AX424" s="28"/>
      <c r="AY424" s="28"/>
      <c r="AZ424" s="28"/>
      <c r="BA424" s="28"/>
      <c r="BB424" s="28"/>
      <c r="BC424" s="28"/>
      <c r="BD424" s="28"/>
      <c r="BE424" s="28"/>
      <c r="BF424" s="28"/>
      <c r="BG424" s="28"/>
      <c r="BH424" s="28"/>
      <c r="BI424" s="28"/>
      <c r="BJ424" s="28"/>
      <c r="BK424" s="28"/>
      <c r="BL424" s="28"/>
      <c r="BM424" s="28"/>
      <c r="BN424" s="28"/>
      <c r="BO424" s="28"/>
      <c r="BP424" s="28"/>
      <c r="BQ424" s="28"/>
      <c r="BR424" s="28"/>
      <c r="BS424" s="28"/>
      <c r="BT424" s="28"/>
      <c r="BU424" s="28"/>
    </row>
    <row r="425" spans="1:73" s="29" customFormat="1" ht="15.6">
      <c r="A425" s="216"/>
      <c r="B425" s="287">
        <f>+'Ark1'!C2103</f>
        <v>2024</v>
      </c>
      <c r="C425" s="236">
        <f>+'Ark1'!L2103</f>
        <v>15</v>
      </c>
      <c r="D425" s="236" t="str">
        <f>VLOOKUP(C425,Klasse!$C$11:$D$27,2)</f>
        <v>E+</v>
      </c>
      <c r="E425" s="236">
        <f>+'Ark1'!H2103</f>
        <v>2</v>
      </c>
      <c r="F425" s="236">
        <f>+'Ark1'!J2103</f>
        <v>629</v>
      </c>
      <c r="G425" s="236" t="str">
        <f>VLOOKUP(F425,RNR!$A$1:$B$25,2)</f>
        <v>Bø</v>
      </c>
      <c r="H425" s="236" t="str">
        <f>+IF(I425=0,"",'Ark1'!Q2103)</f>
        <v/>
      </c>
      <c r="I425" s="353">
        <f>+'Ark1'!R2103</f>
        <v>0</v>
      </c>
      <c r="J425" s="237" t="str">
        <f>+IF(I425=0,"",'Ark1'!AG2103)</f>
        <v/>
      </c>
      <c r="K425" s="237"/>
      <c r="L425" s="237" t="str">
        <f>+IF(I425=0,"",'Ark1'!AH2103)</f>
        <v/>
      </c>
      <c r="M425" s="95"/>
      <c r="N425" s="504">
        <f>+'Ark1'!AI2103</f>
        <v>0</v>
      </c>
      <c r="O425" s="234"/>
      <c r="P425" s="32" t="str">
        <f>+IF(I425=0,"",'Ark1'!U2103)</f>
        <v/>
      </c>
      <c r="Q425" s="542"/>
      <c r="R425" s="264" t="str">
        <f>+IF(N425=0,"",'Ark1'!AJ2103)</f>
        <v/>
      </c>
      <c r="S425" s="95"/>
      <c r="T425" s="264" t="str">
        <f>+IF(N425=0,"",'Ark1'!AK2103)</f>
        <v/>
      </c>
      <c r="U425" s="95"/>
      <c r="V425" s="238" t="str">
        <f>+IF(I425=0,"",'Ark1'!T2103)</f>
        <v/>
      </c>
      <c r="W425" s="95"/>
      <c r="X425" s="239" t="str">
        <f>+IF(I425=0,"",'Ark1'!W2103)</f>
        <v/>
      </c>
      <c r="Y425" s="239" t="str">
        <f>+IF(I425=0,"",'Ark1'!X2103)</f>
        <v/>
      </c>
      <c r="Z425" s="239" t="str">
        <f>+IF(I425=0,"",'Ark1'!Y2103)</f>
        <v/>
      </c>
      <c r="AA425" s="239" t="str">
        <f>+IF(I425=0,"",'Ark1'!Z2103)</f>
        <v/>
      </c>
      <c r="AB425" s="237" t="str">
        <f>+IF(I425=0,"",'Ark1'!AA2103)</f>
        <v/>
      </c>
      <c r="AC425" s="238" t="str">
        <f>+IF(I425=0,"",'Ark1'!AC2103)</f>
        <v/>
      </c>
      <c r="AD425" s="239" t="str">
        <f>+IF(I425=0,"",'Ark1'!AE2103)</f>
        <v/>
      </c>
      <c r="AE425" s="237" t="str">
        <f t="shared" si="66"/>
        <v/>
      </c>
      <c r="AF425" s="237" t="str">
        <f t="shared" si="68"/>
        <v/>
      </c>
      <c r="AG425" s="216"/>
      <c r="AK425" s="27"/>
      <c r="AN425" s="28"/>
      <c r="AO425" s="28"/>
      <c r="AP425" s="28"/>
      <c r="AR425" s="28"/>
      <c r="AS425" s="28"/>
      <c r="AT425" s="28"/>
      <c r="AU425" s="28"/>
      <c r="AV425" s="28"/>
      <c r="AW425" s="28"/>
      <c r="AX425" s="28"/>
      <c r="AY425" s="28"/>
      <c r="AZ425" s="28"/>
      <c r="BA425" s="28"/>
      <c r="BB425" s="28"/>
      <c r="BC425" s="28"/>
      <c r="BD425" s="28"/>
      <c r="BE425" s="28"/>
      <c r="BF425" s="28"/>
      <c r="BG425" s="28"/>
      <c r="BH425" s="28"/>
      <c r="BI425" s="28"/>
      <c r="BJ425" s="28"/>
      <c r="BK425" s="28"/>
      <c r="BL425" s="28"/>
      <c r="BM425" s="28"/>
      <c r="BN425" s="28"/>
      <c r="BO425" s="28"/>
      <c r="BP425" s="28"/>
      <c r="BQ425" s="28"/>
      <c r="BR425" s="28"/>
      <c r="BS425" s="28"/>
      <c r="BT425" s="28"/>
      <c r="BU425" s="28"/>
    </row>
    <row r="426" spans="1:73" s="29" customFormat="1" ht="15.6">
      <c r="A426" s="216"/>
      <c r="B426" s="287">
        <f>+'Ark1'!C2104</f>
        <v>2024</v>
      </c>
      <c r="C426" s="236">
        <f>+'Ark1'!L2104</f>
        <v>15</v>
      </c>
      <c r="D426" s="236" t="str">
        <f>VLOOKUP(C426,Klasse!$C$11:$D$27,2)</f>
        <v>E+</v>
      </c>
      <c r="E426" s="236">
        <f>+'Ark1'!H2104</f>
        <v>1</v>
      </c>
      <c r="F426" s="236">
        <f>+'Ark1'!J2104</f>
        <v>643</v>
      </c>
      <c r="G426" s="236" t="str">
        <f>VLOOKUP(F426,RNR!$A$1:$B$25,2)</f>
        <v>Bjerka</v>
      </c>
      <c r="H426" s="236" t="str">
        <f>+IF(I426=0,"",'Ark1'!Q2104)</f>
        <v/>
      </c>
      <c r="I426" s="353">
        <f>+'Ark1'!R2104</f>
        <v>0</v>
      </c>
      <c r="J426" s="237" t="str">
        <f>+IF(I426=0,"",'Ark1'!AG2104)</f>
        <v/>
      </c>
      <c r="K426" s="237"/>
      <c r="L426" s="237" t="str">
        <f>+IF(I426=0,"",'Ark1'!AH2104)</f>
        <v/>
      </c>
      <c r="M426" s="95"/>
      <c r="N426" s="504">
        <f>+'Ark1'!AI2104</f>
        <v>0</v>
      </c>
      <c r="O426" s="234"/>
      <c r="P426" s="32" t="str">
        <f>+IF(I426=0,"",'Ark1'!U2104)</f>
        <v/>
      </c>
      <c r="Q426" s="542"/>
      <c r="R426" s="264" t="str">
        <f>+IF(N426=0,"",'Ark1'!AJ2104)</f>
        <v/>
      </c>
      <c r="S426" s="95"/>
      <c r="T426" s="264" t="str">
        <f>+IF(N426=0,"",'Ark1'!AK2104)</f>
        <v/>
      </c>
      <c r="U426" s="95"/>
      <c r="V426" s="238" t="str">
        <f>+IF(I426=0,"",'Ark1'!T2104)</f>
        <v/>
      </c>
      <c r="W426" s="95"/>
      <c r="X426" s="239" t="str">
        <f>+IF(I426=0,"",'Ark1'!W2104)</f>
        <v/>
      </c>
      <c r="Y426" s="239" t="str">
        <f>+IF(I426=0,"",'Ark1'!X2104)</f>
        <v/>
      </c>
      <c r="Z426" s="239" t="str">
        <f>+IF(I426=0,"",'Ark1'!Y2104)</f>
        <v/>
      </c>
      <c r="AA426" s="239" t="str">
        <f>+IF(I426=0,"",'Ark1'!Z2104)</f>
        <v/>
      </c>
      <c r="AB426" s="237" t="str">
        <f>+IF(I426=0,"",'Ark1'!AA2104)</f>
        <v/>
      </c>
      <c r="AC426" s="238" t="str">
        <f>+IF(I426=0,"",'Ark1'!AC2104)</f>
        <v/>
      </c>
      <c r="AD426" s="239" t="str">
        <f>+IF(I426=0,"",'Ark1'!AE2104)</f>
        <v/>
      </c>
      <c r="AE426" s="237" t="str">
        <f t="shared" si="66"/>
        <v/>
      </c>
      <c r="AF426" s="237" t="str">
        <f t="shared" si="68"/>
        <v/>
      </c>
      <c r="AG426" s="216"/>
      <c r="AK426" s="27"/>
      <c r="AN426" s="28"/>
      <c r="AO426" s="28"/>
      <c r="AP426" s="28"/>
      <c r="AR426" s="28"/>
      <c r="AS426" s="28"/>
      <c r="AT426" s="28"/>
      <c r="AU426" s="28"/>
      <c r="AV426" s="28"/>
      <c r="AW426" s="28"/>
      <c r="AX426" s="28"/>
      <c r="AY426" s="28"/>
      <c r="AZ426" s="28"/>
      <c r="BA426" s="28"/>
      <c r="BB426" s="28"/>
      <c r="BC426" s="28"/>
      <c r="BD426" s="28"/>
      <c r="BE426" s="28"/>
      <c r="BF426" s="28"/>
      <c r="BG426" s="28"/>
      <c r="BH426" s="28"/>
      <c r="BI426" s="28"/>
      <c r="BJ426" s="28"/>
      <c r="BK426" s="28"/>
      <c r="BL426" s="28"/>
      <c r="BM426" s="28"/>
      <c r="BN426" s="28"/>
      <c r="BO426" s="28"/>
      <c r="BP426" s="28"/>
      <c r="BQ426" s="28"/>
      <c r="BR426" s="28"/>
      <c r="BS426" s="28"/>
      <c r="BT426" s="28"/>
      <c r="BU426" s="28"/>
    </row>
    <row r="427" spans="1:73" s="29" customFormat="1" ht="15.6">
      <c r="A427" s="216"/>
      <c r="B427" s="287">
        <f>+'Ark1'!C2105</f>
        <v>2024</v>
      </c>
      <c r="C427" s="236">
        <f>+'Ark1'!L2105</f>
        <v>15</v>
      </c>
      <c r="D427" s="236" t="str">
        <f>VLOOKUP(C427,Klasse!$C$11:$D$27,2)</f>
        <v>E+</v>
      </c>
      <c r="E427" s="236">
        <f>+'Ark1'!H2105</f>
        <v>2</v>
      </c>
      <c r="F427" s="236">
        <f>+'Ark1'!J2105</f>
        <v>704</v>
      </c>
      <c r="G427" s="236" t="str">
        <f>VLOOKUP(F427,RNR!$A$1:$B$25,2)</f>
        <v>Øre Vilt</v>
      </c>
      <c r="H427" s="236" t="str">
        <f>+IF(I427=0,"",'Ark1'!Q2105)</f>
        <v/>
      </c>
      <c r="I427" s="353">
        <f>+'Ark1'!R2105</f>
        <v>0</v>
      </c>
      <c r="J427" s="237" t="str">
        <f>+IF(I427=0,"",'Ark1'!AG2105)</f>
        <v/>
      </c>
      <c r="K427" s="237"/>
      <c r="L427" s="237" t="str">
        <f>+IF(I427=0,"",'Ark1'!AH2105)</f>
        <v/>
      </c>
      <c r="M427" s="95"/>
      <c r="N427" s="504">
        <f>+'Ark1'!AI2105</f>
        <v>0</v>
      </c>
      <c r="O427" s="234"/>
      <c r="P427" s="32" t="str">
        <f>+IF(I427=0,"",'Ark1'!U2105)</f>
        <v/>
      </c>
      <c r="Q427" s="542"/>
      <c r="R427" s="264" t="str">
        <f>+IF(N427=0,"",'Ark1'!AJ2105)</f>
        <v/>
      </c>
      <c r="S427" s="95"/>
      <c r="T427" s="264" t="str">
        <f>+IF(N427=0,"",'Ark1'!AK2105)</f>
        <v/>
      </c>
      <c r="U427" s="95"/>
      <c r="V427" s="238" t="str">
        <f>+IF(I427=0,"",'Ark1'!T2105)</f>
        <v/>
      </c>
      <c r="W427" s="95"/>
      <c r="X427" s="239" t="str">
        <f>+IF(I427=0,"",'Ark1'!W2105)</f>
        <v/>
      </c>
      <c r="Y427" s="239" t="str">
        <f>+IF(I427=0,"",'Ark1'!X2105)</f>
        <v/>
      </c>
      <c r="Z427" s="239" t="str">
        <f>+IF(I427=0,"",'Ark1'!Y2105)</f>
        <v/>
      </c>
      <c r="AA427" s="239" t="str">
        <f>+IF(I427=0,"",'Ark1'!Z2105)</f>
        <v/>
      </c>
      <c r="AB427" s="237" t="str">
        <f>+IF(I427=0,"",'Ark1'!AA2105)</f>
        <v/>
      </c>
      <c r="AC427" s="238" t="str">
        <f>+IF(I427=0,"",'Ark1'!AC2105)</f>
        <v/>
      </c>
      <c r="AD427" s="239" t="str">
        <f>+IF(I427=0,"",'Ark1'!AE2105)</f>
        <v/>
      </c>
      <c r="AE427" s="237" t="str">
        <f t="shared" si="66"/>
        <v/>
      </c>
      <c r="AF427" s="237" t="str">
        <f t="shared" si="68"/>
        <v/>
      </c>
      <c r="AG427" s="216"/>
      <c r="AK427" s="27"/>
      <c r="AN427" s="28"/>
      <c r="AO427" s="28"/>
      <c r="AP427" s="28"/>
      <c r="AR427" s="28"/>
      <c r="AS427" s="28"/>
      <c r="AT427" s="28"/>
      <c r="AU427" s="28"/>
      <c r="AV427" s="28"/>
      <c r="AW427" s="28"/>
      <c r="AX427" s="28"/>
      <c r="AY427" s="28"/>
      <c r="AZ427" s="28"/>
      <c r="BA427" s="28"/>
      <c r="BB427" s="28"/>
      <c r="BC427" s="28"/>
      <c r="BD427" s="28"/>
      <c r="BE427" s="28"/>
      <c r="BF427" s="28"/>
      <c r="BG427" s="28"/>
      <c r="BH427" s="28"/>
      <c r="BI427" s="28"/>
      <c r="BJ427" s="28"/>
      <c r="BK427" s="28"/>
      <c r="BL427" s="28"/>
      <c r="BM427" s="28"/>
      <c r="BN427" s="28"/>
      <c r="BO427" s="28"/>
      <c r="BP427" s="28"/>
      <c r="BQ427" s="28"/>
      <c r="BR427" s="28"/>
      <c r="BS427" s="28"/>
      <c r="BT427" s="28"/>
      <c r="BU427" s="28"/>
    </row>
    <row r="428" spans="1:73" s="29" customFormat="1" ht="15.6">
      <c r="A428" s="216"/>
      <c r="B428" s="287">
        <f>+'Ark1'!C2106</f>
        <v>2024</v>
      </c>
      <c r="C428" s="236">
        <f>+'Ark1'!L2106</f>
        <v>15</v>
      </c>
      <c r="D428" s="236" t="str">
        <f>VLOOKUP(C428,Klasse!$C$11:$D$27,2)</f>
        <v>E+</v>
      </c>
      <c r="E428" s="236">
        <f>+'Ark1'!H2106</f>
        <v>1</v>
      </c>
      <c r="F428" s="236">
        <f>+'Ark1'!J2106</f>
        <v>802</v>
      </c>
      <c r="G428" s="236" t="str">
        <f>VLOOKUP(F428,RNR!$A$1:$B$25,2)</f>
        <v>Karasjok</v>
      </c>
      <c r="H428" s="236" t="str">
        <f>+IF(I428=0,"",'Ark1'!Q2106)</f>
        <v/>
      </c>
      <c r="I428" s="353">
        <f>+'Ark1'!R2106</f>
        <v>0</v>
      </c>
      <c r="J428" s="237" t="str">
        <f>+IF(I428=0,"",'Ark1'!AG2106)</f>
        <v/>
      </c>
      <c r="K428" s="237"/>
      <c r="L428" s="237" t="str">
        <f>+IF(I428=0,"",'Ark1'!AH2106)</f>
        <v/>
      </c>
      <c r="M428" s="95"/>
      <c r="N428" s="504">
        <f>+'Ark1'!AI2106</f>
        <v>0</v>
      </c>
      <c r="O428" s="234"/>
      <c r="P428" s="32" t="str">
        <f>+IF(I428=0,"",'Ark1'!U2106)</f>
        <v/>
      </c>
      <c r="Q428" s="542"/>
      <c r="R428" s="264" t="str">
        <f>+IF(N428=0,"",'Ark1'!AJ2106)</f>
        <v/>
      </c>
      <c r="S428" s="95"/>
      <c r="T428" s="264" t="str">
        <f>+IF(N428=0,"",'Ark1'!AK2106)</f>
        <v/>
      </c>
      <c r="U428" s="95"/>
      <c r="V428" s="238" t="str">
        <f>+IF(I428=0,"",'Ark1'!T2106)</f>
        <v/>
      </c>
      <c r="W428" s="95"/>
      <c r="X428" s="239" t="str">
        <f>+IF(I428=0,"",'Ark1'!W2106)</f>
        <v/>
      </c>
      <c r="Y428" s="239" t="str">
        <f>+IF(I428=0,"",'Ark1'!X2106)</f>
        <v/>
      </c>
      <c r="Z428" s="239" t="str">
        <f>+IF(I428=0,"",'Ark1'!Y2106)</f>
        <v/>
      </c>
      <c r="AA428" s="239" t="str">
        <f>+IF(I428=0,"",'Ark1'!Z2106)</f>
        <v/>
      </c>
      <c r="AB428" s="237" t="str">
        <f>+IF(I428=0,"",'Ark1'!AA2106)</f>
        <v/>
      </c>
      <c r="AC428" s="238" t="str">
        <f>+IF(I428=0,"",'Ark1'!AC2106)</f>
        <v/>
      </c>
      <c r="AD428" s="239" t="str">
        <f>+IF(I428=0,"",'Ark1'!AE2106)</f>
        <v/>
      </c>
      <c r="AE428" s="237" t="str">
        <f t="shared" si="66"/>
        <v/>
      </c>
      <c r="AF428" s="237" t="str">
        <f t="shared" si="68"/>
        <v/>
      </c>
      <c r="AG428" s="216"/>
      <c r="AK428" s="27"/>
      <c r="AN428" s="28"/>
      <c r="AO428" s="28"/>
      <c r="AP428" s="28"/>
      <c r="AR428" s="28"/>
      <c r="AS428" s="28"/>
      <c r="AT428" s="28"/>
      <c r="AU428" s="28"/>
      <c r="AV428" s="28"/>
      <c r="AW428" s="28"/>
      <c r="AX428" s="28"/>
      <c r="AY428" s="28"/>
      <c r="AZ428" s="28"/>
      <c r="BA428" s="28"/>
      <c r="BB428" s="28"/>
      <c r="BC428" s="28"/>
      <c r="BD428" s="28"/>
      <c r="BE428" s="28"/>
      <c r="BF428" s="28"/>
      <c r="BG428" s="28"/>
      <c r="BH428" s="28"/>
      <c r="BI428" s="28"/>
      <c r="BJ428" s="28"/>
      <c r="BK428" s="28"/>
      <c r="BL428" s="28"/>
      <c r="BM428" s="28"/>
      <c r="BN428" s="28"/>
      <c r="BO428" s="28"/>
      <c r="BP428" s="28"/>
      <c r="BQ428" s="28"/>
      <c r="BR428" s="28"/>
      <c r="BS428" s="28"/>
      <c r="BT428" s="28"/>
      <c r="BU428" s="28"/>
    </row>
    <row r="429" spans="1:73" s="29" customFormat="1" ht="15.6">
      <c r="A429" s="216"/>
      <c r="B429" s="216"/>
      <c r="C429" s="216"/>
      <c r="D429" s="216"/>
      <c r="E429" s="216"/>
      <c r="F429" s="216"/>
      <c r="G429" s="534"/>
      <c r="H429" s="534"/>
      <c r="I429" s="349"/>
      <c r="J429" s="216"/>
      <c r="K429" s="216"/>
      <c r="L429" s="216"/>
      <c r="M429" s="95"/>
      <c r="N429" s="234"/>
      <c r="O429" s="234"/>
      <c r="P429" s="216"/>
      <c r="Q429" s="531"/>
      <c r="R429" s="234"/>
      <c r="S429" s="95"/>
      <c r="T429" s="234"/>
      <c r="U429" s="216"/>
      <c r="V429" s="216"/>
      <c r="W429" s="95"/>
      <c r="X429" s="216"/>
      <c r="Y429" s="216"/>
      <c r="Z429" s="216"/>
      <c r="AA429" s="216"/>
      <c r="AB429" s="216"/>
      <c r="AC429" s="216"/>
      <c r="AD429" s="216"/>
      <c r="AE429" s="216"/>
      <c r="AF429" s="216"/>
      <c r="AG429" s="216"/>
      <c r="AK429" s="27"/>
      <c r="AN429" s="28"/>
      <c r="AO429" s="28"/>
      <c r="AP429" s="28"/>
      <c r="AR429" s="28"/>
      <c r="AS429" s="28"/>
      <c r="AT429" s="28"/>
      <c r="AU429" s="28"/>
      <c r="AV429" s="28"/>
      <c r="AW429" s="28"/>
      <c r="AX429" s="28"/>
      <c r="AY429" s="28"/>
      <c r="AZ429" s="28"/>
      <c r="BA429" s="28"/>
      <c r="BB429" s="28"/>
      <c r="BC429" s="28"/>
      <c r="BD429" s="28"/>
      <c r="BE429" s="28"/>
      <c r="BF429" s="28"/>
      <c r="BG429" s="28"/>
      <c r="BH429" s="28"/>
      <c r="BI429" s="28"/>
      <c r="BJ429" s="28"/>
      <c r="BK429" s="28"/>
      <c r="BL429" s="28"/>
      <c r="BM429" s="28"/>
      <c r="BN429" s="28"/>
      <c r="BO429" s="28"/>
      <c r="BP429" s="28"/>
      <c r="BQ429" s="28"/>
      <c r="BR429" s="28"/>
      <c r="BS429" s="28"/>
      <c r="BT429" s="28"/>
      <c r="BU429" s="28"/>
    </row>
    <row r="430" spans="1:73" ht="19.8">
      <c r="A430" s="308"/>
      <c r="B430" s="308"/>
      <c r="C430" s="308"/>
      <c r="D430" s="308"/>
      <c r="E430" s="308"/>
      <c r="F430" s="308"/>
      <c r="G430" s="537"/>
      <c r="H430" s="537"/>
      <c r="I430" s="354"/>
      <c r="J430" s="331"/>
      <c r="K430" s="331"/>
      <c r="L430" s="331"/>
      <c r="M430" s="331"/>
      <c r="N430" s="334"/>
      <c r="O430" s="334"/>
      <c r="P430" s="308"/>
      <c r="Q430" s="530"/>
      <c r="R430" s="334"/>
      <c r="S430" s="334"/>
      <c r="T430" s="334"/>
      <c r="U430" s="331"/>
      <c r="V430" s="308"/>
      <c r="W430" s="331"/>
      <c r="X430" s="332"/>
      <c r="Y430" s="332"/>
      <c r="Z430" s="332"/>
      <c r="AA430" s="332"/>
      <c r="AB430" s="332"/>
      <c r="AC430" s="308"/>
      <c r="AD430" s="332"/>
      <c r="AE430" s="333"/>
      <c r="AF430" s="334"/>
      <c r="AG430" s="308"/>
      <c r="AH430" s="219"/>
      <c r="AJ430" s="29"/>
      <c r="AK430" s="27"/>
      <c r="AL430" s="220"/>
      <c r="AM430" s="28"/>
      <c r="AQ430" s="28"/>
      <c r="BI430" s="232"/>
    </row>
    <row r="431" spans="1:73" ht="19.8">
      <c r="A431" s="308"/>
      <c r="B431" s="308" t="s">
        <v>649</v>
      </c>
      <c r="C431" s="308"/>
      <c r="D431" s="259" t="e">
        <f>+D437</f>
        <v>#N/A</v>
      </c>
      <c r="E431" s="308"/>
      <c r="F431" s="308"/>
      <c r="G431" s="537"/>
      <c r="H431" s="537"/>
      <c r="I431" s="340">
        <f>SUM(I433:I457)</f>
        <v>0</v>
      </c>
      <c r="J431" s="335"/>
      <c r="K431" s="335"/>
      <c r="L431" s="335"/>
      <c r="M431" s="335"/>
      <c r="N431" s="536">
        <f>SUM(N433:N457)</f>
        <v>0</v>
      </c>
      <c r="O431" s="333"/>
      <c r="P431" s="262">
        <f>+Klasse!M63</f>
        <v>20.559901960784316</v>
      </c>
      <c r="Q431" s="537"/>
      <c r="R431" s="505"/>
      <c r="S431" s="505"/>
      <c r="T431" s="505"/>
      <c r="U431" s="335"/>
      <c r="V431" s="336"/>
      <c r="W431" s="331"/>
      <c r="X431" s="332"/>
      <c r="Y431" s="332"/>
      <c r="Z431" s="332"/>
      <c r="AA431" s="332"/>
      <c r="AB431" s="332"/>
      <c r="AC431" s="308"/>
      <c r="AD431" s="332"/>
      <c r="AE431" s="332"/>
      <c r="AF431" s="332"/>
      <c r="AG431" s="332"/>
      <c r="AH431" s="219"/>
      <c r="AJ431" s="29"/>
      <c r="AK431" s="27"/>
      <c r="AL431" s="220"/>
      <c r="AM431" s="28"/>
      <c r="AQ431" s="28"/>
      <c r="BI431" s="232"/>
    </row>
    <row r="432" spans="1:73" ht="19.8">
      <c r="A432" s="578"/>
      <c r="B432" s="578"/>
      <c r="C432" s="578"/>
      <c r="D432" s="578"/>
      <c r="E432" s="578"/>
      <c r="F432" s="578"/>
      <c r="G432" s="578"/>
      <c r="H432" s="578"/>
      <c r="I432" s="354"/>
      <c r="J432" s="331"/>
      <c r="K432" s="331"/>
      <c r="L432" s="331"/>
      <c r="M432" s="331"/>
      <c r="N432" s="334"/>
      <c r="O432" s="333"/>
      <c r="P432" s="331"/>
      <c r="Q432" s="331"/>
      <c r="R432" s="334"/>
      <c r="S432" s="334"/>
      <c r="T432" s="334"/>
      <c r="U432" s="331"/>
      <c r="V432" s="337"/>
      <c r="W432" s="331"/>
      <c r="X432" s="332"/>
      <c r="Y432" s="332"/>
      <c r="Z432" s="332"/>
      <c r="AA432" s="332"/>
      <c r="AB432" s="333"/>
      <c r="AC432" s="308"/>
      <c r="AD432" s="333"/>
      <c r="AE432" s="333"/>
      <c r="AF432" s="334"/>
      <c r="AG432" s="308"/>
      <c r="AH432" s="219"/>
      <c r="AJ432" s="29"/>
      <c r="AK432" s="27"/>
      <c r="AL432" s="220"/>
      <c r="AM432" s="28"/>
      <c r="AQ432" s="28"/>
      <c r="BI432" s="232"/>
    </row>
    <row r="433" spans="1:73" s="29" customFormat="1" ht="15.6">
      <c r="A433" s="537"/>
      <c r="B433" s="287">
        <f>+'Ark1'!C2107</f>
        <v>0</v>
      </c>
      <c r="C433" s="236">
        <f>+'Ark1'!L2107</f>
        <v>0</v>
      </c>
      <c r="D433" s="236" t="e">
        <f>VLOOKUP(C433,Klasse!$C$11:$D$27,2)</f>
        <v>#N/A</v>
      </c>
      <c r="E433" s="236">
        <f>+'Ark1'!H2107</f>
        <v>0</v>
      </c>
      <c r="F433" s="236">
        <f>+'Ark1'!J2107</f>
        <v>0</v>
      </c>
      <c r="G433" s="236" t="e">
        <f>VLOOKUP(F433,RNR!$A$1:$B$25,2)</f>
        <v>#N/A</v>
      </c>
      <c r="H433" s="236" t="str">
        <f>+IF(I433=0,"",'Ark1'!Q2107)</f>
        <v/>
      </c>
      <c r="I433" s="353">
        <f>+'Ark1'!R2107</f>
        <v>0</v>
      </c>
      <c r="J433" s="237" t="str">
        <f>+IF(I433=0,"",'Ark1'!AG2107)</f>
        <v/>
      </c>
      <c r="K433" s="237"/>
      <c r="L433" s="237" t="str">
        <f>+IF(I433=0,"",'Ark1'!AH2107)</f>
        <v/>
      </c>
      <c r="M433" s="331"/>
      <c r="N433" s="504">
        <f>+IF(J433=0,"",'Ark1'!AI2107)</f>
        <v>0</v>
      </c>
      <c r="O433" s="333"/>
      <c r="P433" s="32" t="str">
        <f>+IF(I433=0,"",'Ark1'!U2107)</f>
        <v/>
      </c>
      <c r="Q433" s="331"/>
      <c r="R433" s="264" t="str">
        <f>+IF(N433=0,"",'Ark1'!AJ2107)</f>
        <v/>
      </c>
      <c r="S433" s="334"/>
      <c r="T433" s="264" t="str">
        <f>+IF(N433=0,"",'Ark1'!AK2107)</f>
        <v/>
      </c>
      <c r="U433" s="537"/>
      <c r="V433" s="238" t="str">
        <f>+IF(I433=0,"",'Ark1'!T2107)</f>
        <v/>
      </c>
      <c r="W433" s="331"/>
      <c r="X433" s="239" t="str">
        <f>+IF(I433=0,"",'Ark1'!W2107)</f>
        <v/>
      </c>
      <c r="Y433" s="239" t="str">
        <f>+IF(I433=0,"",'Ark1'!X2107)</f>
        <v/>
      </c>
      <c r="Z433" s="239" t="str">
        <f>+IF(I433=0,"",'Ark1'!Y2107)</f>
        <v/>
      </c>
      <c r="AA433" s="239" t="str">
        <f>+IF(I433=0,"",'Ark1'!Z2107)</f>
        <v/>
      </c>
      <c r="AB433" s="237" t="str">
        <f>+IF(I433=0,"",'Ark1'!AA2107)</f>
        <v/>
      </c>
      <c r="AC433" s="238" t="str">
        <f>+IF(I433=0,"",'Ark1'!AC2107)</f>
        <v/>
      </c>
      <c r="AD433" s="239" t="str">
        <f>+IF(I433=0,"",'Ark1'!AE2107)</f>
        <v/>
      </c>
      <c r="AE433" s="237" t="str">
        <f>IF(I433=0,"",P433/C433)</f>
        <v/>
      </c>
      <c r="AF433" s="237" t="str">
        <f>IF(I433=0,"",I433/H433)</f>
        <v/>
      </c>
      <c r="AG433" s="537"/>
      <c r="AK433" s="27"/>
      <c r="AN433" s="28"/>
      <c r="AO433" s="28"/>
      <c r="AP433" s="28"/>
      <c r="AR433" s="28"/>
      <c r="AS433" s="28"/>
      <c r="AT433" s="28"/>
      <c r="AU433" s="28"/>
      <c r="AV433" s="28"/>
      <c r="AW433" s="28"/>
      <c r="AX433" s="28"/>
      <c r="AY433" s="28"/>
      <c r="AZ433" s="28"/>
      <c r="BA433" s="28"/>
      <c r="BB433" s="28"/>
      <c r="BC433" s="28"/>
      <c r="BD433" s="28"/>
      <c r="BE433" s="28"/>
      <c r="BF433" s="28"/>
      <c r="BG433" s="28"/>
      <c r="BH433" s="28"/>
      <c r="BI433" s="28"/>
      <c r="BJ433" s="28"/>
      <c r="BK433" s="28"/>
      <c r="BL433" s="28"/>
      <c r="BM433" s="28"/>
      <c r="BN433" s="28"/>
      <c r="BO433" s="28"/>
      <c r="BP433" s="28"/>
      <c r="BQ433" s="28"/>
      <c r="BR433" s="28"/>
      <c r="BS433" s="28"/>
      <c r="BT433" s="28"/>
      <c r="BU433" s="28"/>
    </row>
    <row r="434" spans="1:73" s="29" customFormat="1" ht="15.6">
      <c r="A434" s="537"/>
      <c r="B434" s="287">
        <f>+'Ark1'!C2108</f>
        <v>0</v>
      </c>
      <c r="C434" s="236">
        <f>+'Ark1'!L2108</f>
        <v>0</v>
      </c>
      <c r="D434" s="236" t="e">
        <f>VLOOKUP(C434,Klasse!$C$11:$D$27,2)</f>
        <v>#N/A</v>
      </c>
      <c r="E434" s="236">
        <f>+'Ark1'!H2108</f>
        <v>0</v>
      </c>
      <c r="F434" s="236">
        <f>+'Ark1'!J2108</f>
        <v>0</v>
      </c>
      <c r="G434" s="236" t="e">
        <f>VLOOKUP(F434,RNR!$A$1:$B$25,2)</f>
        <v>#N/A</v>
      </c>
      <c r="H434" s="236" t="str">
        <f>+IF(I434=0,"",'Ark1'!Q2108)</f>
        <v/>
      </c>
      <c r="I434" s="353">
        <f>+'Ark1'!R2108</f>
        <v>0</v>
      </c>
      <c r="J434" s="237" t="str">
        <f>+IF(I434=0,"",'Ark1'!AG2108)</f>
        <v/>
      </c>
      <c r="K434" s="237"/>
      <c r="L434" s="237" t="str">
        <f>+IF(I434=0,"",'Ark1'!AH2108)</f>
        <v/>
      </c>
      <c r="M434" s="331"/>
      <c r="N434" s="504">
        <f>+IF(J434=0,"",'Ark1'!AI2108)</f>
        <v>0</v>
      </c>
      <c r="O434" s="333"/>
      <c r="P434" s="32" t="str">
        <f>+IF(I434=0,"",'Ark1'!U2108)</f>
        <v/>
      </c>
      <c r="Q434" s="331"/>
      <c r="R434" s="264" t="str">
        <f>+IF(N434=0,"",'Ark1'!AJ2108)</f>
        <v/>
      </c>
      <c r="S434" s="334"/>
      <c r="T434" s="264" t="str">
        <f>+IF(N434=0,"",'Ark1'!AK2108)</f>
        <v/>
      </c>
      <c r="U434" s="537"/>
      <c r="V434" s="238" t="str">
        <f>+IF(I434=0,"",'Ark1'!T2108)</f>
        <v/>
      </c>
      <c r="W434" s="331"/>
      <c r="X434" s="239" t="str">
        <f>+IF(I434=0,"",'Ark1'!W2108)</f>
        <v/>
      </c>
      <c r="Y434" s="239" t="str">
        <f>+IF(I434=0,"",'Ark1'!X2108)</f>
        <v/>
      </c>
      <c r="Z434" s="239" t="str">
        <f>+IF(I434=0,"",'Ark1'!Y2108)</f>
        <v/>
      </c>
      <c r="AA434" s="239" t="str">
        <f>+IF(I434=0,"",'Ark1'!Z2108)</f>
        <v/>
      </c>
      <c r="AB434" s="237" t="str">
        <f>+IF(I434=0,"",'Ark1'!AA2108)</f>
        <v/>
      </c>
      <c r="AC434" s="238" t="str">
        <f>+IF(I434=0,"",'Ark1'!AC2108)</f>
        <v/>
      </c>
      <c r="AD434" s="239" t="str">
        <f>+IF(I434=0,"",'Ark1'!AE2108)</f>
        <v/>
      </c>
      <c r="AE434" s="237" t="str">
        <f>IF(I434=0,"",P434/C434)</f>
        <v/>
      </c>
      <c r="AF434" s="237" t="str">
        <f>IF(I434=0,"",I434/H434)</f>
        <v/>
      </c>
      <c r="AG434" s="537"/>
      <c r="AK434" s="27"/>
      <c r="AN434" s="28"/>
      <c r="AO434" s="28"/>
      <c r="AP434" s="28"/>
      <c r="AR434" s="28"/>
      <c r="AS434" s="28"/>
      <c r="AT434" s="28"/>
      <c r="AU434" s="28"/>
      <c r="AV434" s="28"/>
      <c r="AW434" s="28"/>
      <c r="AX434" s="28"/>
      <c r="AY434" s="28"/>
      <c r="AZ434" s="28"/>
      <c r="BA434" s="28"/>
      <c r="BB434" s="28"/>
      <c r="BC434" s="28"/>
      <c r="BD434" s="28"/>
      <c r="BE434" s="28"/>
      <c r="BF434" s="28"/>
      <c r="BG434" s="28"/>
      <c r="BH434" s="28"/>
      <c r="BI434" s="28"/>
      <c r="BJ434" s="28"/>
      <c r="BK434" s="28"/>
      <c r="BL434" s="28"/>
      <c r="BM434" s="28"/>
      <c r="BN434" s="28"/>
      <c r="BO434" s="28"/>
      <c r="BP434" s="28"/>
      <c r="BQ434" s="28"/>
      <c r="BR434" s="28"/>
      <c r="BS434" s="28"/>
      <c r="BT434" s="28"/>
      <c r="BU434" s="28"/>
    </row>
    <row r="435" spans="1:73" s="29" customFormat="1" ht="15.6">
      <c r="A435" s="537"/>
      <c r="B435" s="287">
        <f>+'Ark1'!C2109</f>
        <v>0</v>
      </c>
      <c r="C435" s="236">
        <f>+'Ark1'!L2109</f>
        <v>0</v>
      </c>
      <c r="D435" s="236" t="e">
        <f>VLOOKUP(C435,Klasse!$C$11:$D$27,2)</f>
        <v>#N/A</v>
      </c>
      <c r="E435" s="236">
        <f>+'Ark1'!H2109</f>
        <v>0</v>
      </c>
      <c r="F435" s="236">
        <f>+'Ark1'!J2109</f>
        <v>0</v>
      </c>
      <c r="G435" s="236" t="e">
        <f>VLOOKUP(F435,RNR!$A$1:$B$25,2)</f>
        <v>#N/A</v>
      </c>
      <c r="H435" s="236" t="str">
        <f>+IF(I435=0,"",'Ark1'!Q2109)</f>
        <v/>
      </c>
      <c r="I435" s="353">
        <f>+'Ark1'!R2109</f>
        <v>0</v>
      </c>
      <c r="J435" s="237" t="str">
        <f>+IF(I435=0,"",'Ark1'!AG2109)</f>
        <v/>
      </c>
      <c r="K435" s="237"/>
      <c r="L435" s="237" t="str">
        <f>+IF(I435=0,"",'Ark1'!AH2109)</f>
        <v/>
      </c>
      <c r="M435" s="331"/>
      <c r="N435" s="504">
        <f>+IF(J435=0,"",'Ark1'!AI2109)</f>
        <v>0</v>
      </c>
      <c r="O435" s="333"/>
      <c r="P435" s="32" t="str">
        <f>+IF(I435=0,"",'Ark1'!U2109)</f>
        <v/>
      </c>
      <c r="Q435" s="331"/>
      <c r="R435" s="264" t="str">
        <f>+IF(N435=0,"",'Ark1'!AJ2109)</f>
        <v/>
      </c>
      <c r="S435" s="334"/>
      <c r="T435" s="264" t="str">
        <f>+IF(N435=0,"",'Ark1'!AK2109)</f>
        <v/>
      </c>
      <c r="U435" s="537"/>
      <c r="V435" s="238" t="str">
        <f>+IF(I435=0,"",'Ark1'!T2109)</f>
        <v/>
      </c>
      <c r="W435" s="331"/>
      <c r="X435" s="239" t="str">
        <f>+IF(I435=0,"",'Ark1'!W2109)</f>
        <v/>
      </c>
      <c r="Y435" s="239" t="str">
        <f>+IF(I435=0,"",'Ark1'!X2109)</f>
        <v/>
      </c>
      <c r="Z435" s="239" t="str">
        <f>+IF(I435=0,"",'Ark1'!Y2109)</f>
        <v/>
      </c>
      <c r="AA435" s="239" t="str">
        <f>+IF(I435=0,"",'Ark1'!Z2109)</f>
        <v/>
      </c>
      <c r="AB435" s="237" t="str">
        <f>+IF(I435=0,"",'Ark1'!AA2109)</f>
        <v/>
      </c>
      <c r="AC435" s="238" t="str">
        <f>+IF(I435=0,"",'Ark1'!AC2109)</f>
        <v/>
      </c>
      <c r="AD435" s="239" t="str">
        <f>+IF(I435=0,"",'Ark1'!AE2109)</f>
        <v/>
      </c>
      <c r="AE435" s="237" t="str">
        <f>IF(I435=0,"",P435/C435)</f>
        <v/>
      </c>
      <c r="AF435" s="237" t="str">
        <f>IF(I435=0,"",I435/H435)</f>
        <v/>
      </c>
      <c r="AG435" s="537"/>
      <c r="AK435" s="27"/>
      <c r="AN435" s="28"/>
      <c r="AO435" s="28"/>
      <c r="AP435" s="28"/>
      <c r="AR435" s="28"/>
      <c r="AS435" s="28"/>
      <c r="AT435" s="28"/>
      <c r="AU435" s="28"/>
      <c r="AV435" s="28"/>
      <c r="AW435" s="28"/>
      <c r="AX435" s="28"/>
      <c r="AY435" s="28"/>
      <c r="AZ435" s="28"/>
      <c r="BA435" s="28"/>
      <c r="BB435" s="28"/>
      <c r="BC435" s="28"/>
      <c r="BD435" s="28"/>
      <c r="BE435" s="28"/>
      <c r="BF435" s="28"/>
      <c r="BG435" s="28"/>
      <c r="BH435" s="28"/>
      <c r="BI435" s="28"/>
      <c r="BJ435" s="28"/>
      <c r="BK435" s="28"/>
      <c r="BL435" s="28"/>
      <c r="BM435" s="28"/>
      <c r="BN435" s="28"/>
      <c r="BO435" s="28"/>
      <c r="BP435" s="28"/>
      <c r="BQ435" s="28"/>
      <c r="BR435" s="28"/>
      <c r="BS435" s="28"/>
      <c r="BT435" s="28"/>
      <c r="BU435" s="28"/>
    </row>
    <row r="436" spans="1:73" s="29" customFormat="1" ht="15.6">
      <c r="A436" s="537"/>
      <c r="B436" s="287">
        <f>+'Ark1'!C2110</f>
        <v>0</v>
      </c>
      <c r="C436" s="236">
        <f>+'Ark1'!L2110</f>
        <v>0</v>
      </c>
      <c r="D436" s="236" t="e">
        <f>VLOOKUP(C436,Klasse!$C$11:$D$27,2)</f>
        <v>#N/A</v>
      </c>
      <c r="E436" s="236">
        <f>+'Ark1'!H2110</f>
        <v>0</v>
      </c>
      <c r="F436" s="236">
        <f>+'Ark1'!J2110</f>
        <v>0</v>
      </c>
      <c r="G436" s="236" t="e">
        <f>VLOOKUP(F436,RNR!$A$1:$B$25,2)</f>
        <v>#N/A</v>
      </c>
      <c r="H436" s="236" t="str">
        <f>+IF(I436=0,"",'Ark1'!Q2110)</f>
        <v/>
      </c>
      <c r="I436" s="353">
        <f>+'Ark1'!R2110</f>
        <v>0</v>
      </c>
      <c r="J436" s="237" t="str">
        <f>+IF(I436=0,"",'Ark1'!AG2110)</f>
        <v/>
      </c>
      <c r="K436" s="237"/>
      <c r="L436" s="237" t="str">
        <f>+IF(I436=0,"",'Ark1'!AH2110)</f>
        <v/>
      </c>
      <c r="M436" s="331"/>
      <c r="N436" s="504">
        <f>+IF(J436=0,"",'Ark1'!AI2110)</f>
        <v>0</v>
      </c>
      <c r="O436" s="333"/>
      <c r="P436" s="32" t="str">
        <f>+IF(I436=0,"",'Ark1'!U2110)</f>
        <v/>
      </c>
      <c r="Q436" s="331"/>
      <c r="R436" s="264" t="str">
        <f>+IF(N436=0,"",'Ark1'!AJ2110)</f>
        <v/>
      </c>
      <c r="S436" s="334"/>
      <c r="T436" s="264" t="str">
        <f>+IF(N436=0,"",'Ark1'!AK2110)</f>
        <v/>
      </c>
      <c r="U436" s="537"/>
      <c r="V436" s="238" t="str">
        <f>+IF(I436=0,"",'Ark1'!T2110)</f>
        <v/>
      </c>
      <c r="W436" s="331"/>
      <c r="X436" s="239" t="str">
        <f>+IF(I436=0,"",'Ark1'!W2110)</f>
        <v/>
      </c>
      <c r="Y436" s="239" t="str">
        <f>+IF(I436=0,"",'Ark1'!X2110)</f>
        <v/>
      </c>
      <c r="Z436" s="239" t="str">
        <f>+IF(I436=0,"",'Ark1'!Y2110)</f>
        <v/>
      </c>
      <c r="AA436" s="239" t="str">
        <f>+IF(I436=0,"",'Ark1'!Z2110)</f>
        <v/>
      </c>
      <c r="AB436" s="237" t="str">
        <f>+IF(I436=0,"",'Ark1'!AA2110)</f>
        <v/>
      </c>
      <c r="AC436" s="238" t="str">
        <f>+IF(I436=0,"",'Ark1'!AC2110)</f>
        <v/>
      </c>
      <c r="AD436" s="239" t="str">
        <f>+IF(I436=0,"",'Ark1'!AE2110)</f>
        <v/>
      </c>
      <c r="AE436" s="237" t="str">
        <f>IF(I436=0,"",P436/C436)</f>
        <v/>
      </c>
      <c r="AF436" s="237" t="str">
        <f>IF(I436=0,"",I436/H436)</f>
        <v/>
      </c>
      <c r="AG436" s="537"/>
      <c r="AK436" s="27"/>
      <c r="AN436" s="28"/>
      <c r="AO436" s="28"/>
      <c r="AP436" s="28"/>
      <c r="AR436" s="28"/>
      <c r="AS436" s="28"/>
      <c r="AT436" s="28"/>
      <c r="AU436" s="28"/>
      <c r="AV436" s="28"/>
      <c r="AW436" s="28"/>
      <c r="AX436" s="28"/>
      <c r="AY436" s="28"/>
      <c r="AZ436" s="28"/>
      <c r="BA436" s="28"/>
      <c r="BB436" s="28"/>
      <c r="BC436" s="28"/>
      <c r="BD436" s="28"/>
      <c r="BE436" s="28"/>
      <c r="BF436" s="28"/>
      <c r="BG436" s="28"/>
      <c r="BH436" s="28"/>
      <c r="BI436" s="28"/>
      <c r="BJ436" s="28"/>
      <c r="BK436" s="28"/>
      <c r="BL436" s="28"/>
      <c r="BM436" s="28"/>
      <c r="BN436" s="28"/>
      <c r="BO436" s="28"/>
      <c r="BP436" s="28"/>
      <c r="BQ436" s="28"/>
      <c r="BR436" s="28"/>
      <c r="BS436" s="28"/>
      <c r="BT436" s="28"/>
      <c r="BU436" s="28"/>
    </row>
    <row r="437" spans="1:73" s="29" customFormat="1" ht="15.6">
      <c r="A437" s="308"/>
      <c r="B437" s="308">
        <f>+'Ark1'!C2111</f>
        <v>0</v>
      </c>
      <c r="C437" s="236">
        <f>+'Ark1'!L2111</f>
        <v>0</v>
      </c>
      <c r="D437" s="236" t="e">
        <f>VLOOKUP(C437,Klasse!$C$11:$D$27,2)</f>
        <v>#N/A</v>
      </c>
      <c r="E437" s="236">
        <f>+'Ark1'!H2111</f>
        <v>0</v>
      </c>
      <c r="F437" s="236">
        <f>+'Ark1'!J2111</f>
        <v>0</v>
      </c>
      <c r="G437" s="236" t="e">
        <f>VLOOKUP(F437,RNR!$A$1:$B$25,2)</f>
        <v>#N/A</v>
      </c>
      <c r="H437" s="236" t="str">
        <f>+IF(I437=0,"",'Ark1'!Q2111)</f>
        <v/>
      </c>
      <c r="I437" s="353">
        <f>+'Ark1'!R2111</f>
        <v>0</v>
      </c>
      <c r="J437" s="237" t="str">
        <f>+IF(I437=0,"",'Ark1'!AG2111)</f>
        <v/>
      </c>
      <c r="K437" s="237"/>
      <c r="L437" s="237" t="str">
        <f>+IF(I437=0,"",'Ark1'!AH2111)</f>
        <v/>
      </c>
      <c r="M437" s="331"/>
      <c r="N437" s="504">
        <f>+IF(J437=0,"",'Ark1'!AI2111)</f>
        <v>0</v>
      </c>
      <c r="O437" s="333"/>
      <c r="P437" s="32" t="str">
        <f>+IF(I437=0,"",'Ark1'!U2111)</f>
        <v/>
      </c>
      <c r="Q437" s="331"/>
      <c r="R437" s="264" t="str">
        <f>+IF(N437=0,"",'Ark1'!AJ2111)</f>
        <v/>
      </c>
      <c r="S437" s="334"/>
      <c r="T437" s="264" t="str">
        <f>+IF(N437=0,"",'Ark1'!AK2111)</f>
        <v/>
      </c>
      <c r="U437" s="308"/>
      <c r="V437" s="238" t="str">
        <f>+IF(I437=0,"",'Ark1'!T2111)</f>
        <v/>
      </c>
      <c r="W437" s="331"/>
      <c r="X437" s="239" t="str">
        <f>+IF(I437=0,"",'Ark1'!W2111)</f>
        <v/>
      </c>
      <c r="Y437" s="239" t="str">
        <f>+IF(I437=0,"",'Ark1'!X2111)</f>
        <v/>
      </c>
      <c r="Z437" s="239" t="str">
        <f>+IF(I437=0,"",'Ark1'!Y2111)</f>
        <v/>
      </c>
      <c r="AA437" s="239" t="str">
        <f>+IF(I437=0,"",'Ark1'!Z2111)</f>
        <v/>
      </c>
      <c r="AB437" s="237" t="str">
        <f>+IF(I437=0,"",'Ark1'!AA2111)</f>
        <v/>
      </c>
      <c r="AC437" s="238" t="str">
        <f>+IF(I437=0,"",'Ark1'!AC2111)</f>
        <v/>
      </c>
      <c r="AD437" s="239" t="str">
        <f>+IF(I437=0,"",'Ark1'!AE2111)</f>
        <v/>
      </c>
      <c r="AE437" s="237" t="str">
        <f t="shared" ref="AE437:AE464" si="69">IF(I437=0,"",P437/C437)</f>
        <v/>
      </c>
      <c r="AF437" s="237" t="str">
        <f t="shared" ref="AF437" si="70">IF(I437=0,"",I437/H437)</f>
        <v/>
      </c>
      <c r="AG437" s="308"/>
      <c r="AK437" s="27"/>
      <c r="AN437" s="28"/>
      <c r="AO437" s="28"/>
      <c r="AP437" s="28"/>
      <c r="AR437" s="28"/>
      <c r="AS437" s="28"/>
      <c r="AT437" s="28"/>
      <c r="AU437" s="28"/>
      <c r="AV437" s="28"/>
      <c r="AW437" s="28"/>
      <c r="AX437" s="28"/>
      <c r="AY437" s="28"/>
      <c r="AZ437" s="28"/>
      <c r="BA437" s="28"/>
      <c r="BB437" s="28"/>
      <c r="BC437" s="28"/>
      <c r="BD437" s="28"/>
      <c r="BE437" s="28"/>
      <c r="BF437" s="28"/>
      <c r="BG437" s="28"/>
      <c r="BH437" s="28"/>
      <c r="BI437" s="28"/>
      <c r="BJ437" s="28"/>
      <c r="BK437" s="28"/>
      <c r="BL437" s="28"/>
      <c r="BM437" s="28"/>
      <c r="BN437" s="28"/>
      <c r="BO437" s="28"/>
      <c r="BP437" s="28"/>
      <c r="BQ437" s="28"/>
      <c r="BR437" s="28"/>
      <c r="BS437" s="28"/>
      <c r="BT437" s="28"/>
      <c r="BU437" s="28"/>
    </row>
    <row r="438" spans="1:73" s="29" customFormat="1" ht="15.6">
      <c r="A438" s="308"/>
      <c r="B438" s="308">
        <f>+'Ark1'!C2112</f>
        <v>0</v>
      </c>
      <c r="C438" s="236">
        <f>+'Ark1'!L2112</f>
        <v>0</v>
      </c>
      <c r="D438" s="236" t="e">
        <f>VLOOKUP(C438,Klasse!$C$11:$D$27,2)</f>
        <v>#N/A</v>
      </c>
      <c r="E438" s="236">
        <f>+'Ark1'!H2112</f>
        <v>0</v>
      </c>
      <c r="F438" s="236">
        <f>+'Ark1'!J2112</f>
        <v>0</v>
      </c>
      <c r="G438" s="236" t="e">
        <f>VLOOKUP(F438,RNR!$A$1:$B$25,2)</f>
        <v>#N/A</v>
      </c>
      <c r="H438" s="236" t="str">
        <f>+IF(I438=0,"",'Ark1'!Q2112)</f>
        <v/>
      </c>
      <c r="I438" s="353">
        <f>+'Ark1'!R2112</f>
        <v>0</v>
      </c>
      <c r="J438" s="237" t="str">
        <f>+IF(I438=0,"",'Ark1'!AG2112)</f>
        <v/>
      </c>
      <c r="K438" s="237"/>
      <c r="L438" s="237" t="str">
        <f>+IF(I438=0,"",'Ark1'!AH2112)</f>
        <v/>
      </c>
      <c r="M438" s="331"/>
      <c r="N438" s="504">
        <f>+IF(J438=0,"",'Ark1'!AI2112)</f>
        <v>0</v>
      </c>
      <c r="O438" s="333"/>
      <c r="P438" s="32" t="str">
        <f>+IF(I438=0,"",'Ark1'!U2112)</f>
        <v/>
      </c>
      <c r="Q438" s="331"/>
      <c r="R438" s="264" t="str">
        <f>+IF(N438=0,"",'Ark1'!AJ2112)</f>
        <v/>
      </c>
      <c r="S438" s="334"/>
      <c r="T438" s="264" t="str">
        <f>+IF(N438=0,"",'Ark1'!AK2112)</f>
        <v/>
      </c>
      <c r="U438" s="308"/>
      <c r="V438" s="238" t="str">
        <f>+IF(I438=0,"",'Ark1'!T2112)</f>
        <v/>
      </c>
      <c r="W438" s="331"/>
      <c r="X438" s="239" t="str">
        <f>+IF(I438=0,"",'Ark1'!W2112)</f>
        <v/>
      </c>
      <c r="Y438" s="239" t="str">
        <f>+IF(I438=0,"",'Ark1'!X2112)</f>
        <v/>
      </c>
      <c r="Z438" s="239" t="str">
        <f>+IF(I438=0,"",'Ark1'!Y2112)</f>
        <v/>
      </c>
      <c r="AA438" s="239" t="str">
        <f>+IF(I438=0,"",'Ark1'!Z2112)</f>
        <v/>
      </c>
      <c r="AB438" s="237" t="str">
        <f>+IF(I438=0,"",'Ark1'!AA2112)</f>
        <v/>
      </c>
      <c r="AC438" s="238" t="str">
        <f>+IF(I438=0,"",'Ark1'!AC2112)</f>
        <v/>
      </c>
      <c r="AD438" s="239" t="str">
        <f>+IF(I438=0,"",'Ark1'!AE2112)</f>
        <v/>
      </c>
      <c r="AE438" s="237" t="str">
        <f t="shared" si="69"/>
        <v/>
      </c>
      <c r="AF438" s="237" t="str">
        <f t="shared" ref="AF438:AF464" si="71">IF(I438=0,"",I438/H438)</f>
        <v/>
      </c>
      <c r="AG438" s="308"/>
      <c r="AK438" s="27"/>
      <c r="AN438" s="28"/>
      <c r="AO438" s="28"/>
      <c r="AP438" s="28"/>
      <c r="AR438" s="28"/>
      <c r="AS438" s="28"/>
      <c r="AT438" s="28"/>
      <c r="AU438" s="28"/>
      <c r="AV438" s="28"/>
      <c r="AW438" s="28"/>
      <c r="AX438" s="28"/>
      <c r="AY438" s="28"/>
      <c r="AZ438" s="28"/>
      <c r="BA438" s="28"/>
      <c r="BB438" s="28"/>
      <c r="BC438" s="28"/>
      <c r="BD438" s="28"/>
      <c r="BE438" s="28"/>
      <c r="BF438" s="28"/>
      <c r="BG438" s="28"/>
      <c r="BH438" s="28"/>
      <c r="BI438" s="28"/>
      <c r="BJ438" s="28"/>
      <c r="BK438" s="28"/>
      <c r="BL438" s="28"/>
      <c r="BM438" s="28"/>
      <c r="BN438" s="28"/>
      <c r="BO438" s="28"/>
      <c r="BP438" s="28"/>
      <c r="BQ438" s="28"/>
      <c r="BR438" s="28"/>
      <c r="BS438" s="28"/>
      <c r="BT438" s="28"/>
      <c r="BU438" s="28"/>
    </row>
    <row r="439" spans="1:73" s="29" customFormat="1" ht="15.6">
      <c r="A439" s="308"/>
      <c r="B439" s="308">
        <f>+'Ark1'!C2113</f>
        <v>0</v>
      </c>
      <c r="C439" s="236">
        <f>+'Ark1'!L2113</f>
        <v>0</v>
      </c>
      <c r="D439" s="236" t="e">
        <f>VLOOKUP(C439,Klasse!$C$11:$D$27,2)</f>
        <v>#N/A</v>
      </c>
      <c r="E439" s="236">
        <f>+'Ark1'!H2113</f>
        <v>0</v>
      </c>
      <c r="F439" s="236">
        <f>+'Ark1'!J2113</f>
        <v>0</v>
      </c>
      <c r="G439" s="236" t="e">
        <f>VLOOKUP(F439,RNR!$A$1:$B$25,2)</f>
        <v>#N/A</v>
      </c>
      <c r="H439" s="236" t="str">
        <f>+IF(I439=0,"",'Ark1'!Q2113)</f>
        <v/>
      </c>
      <c r="I439" s="353">
        <f>+'Ark1'!R2113</f>
        <v>0</v>
      </c>
      <c r="J439" s="237" t="str">
        <f>+IF(I439=0,"",'Ark1'!AG2113)</f>
        <v/>
      </c>
      <c r="K439" s="237"/>
      <c r="L439" s="237" t="str">
        <f>+IF(I439=0,"",'Ark1'!AH2113)</f>
        <v/>
      </c>
      <c r="M439" s="331"/>
      <c r="N439" s="504">
        <f>+IF(J439=0,"",'Ark1'!AI2113)</f>
        <v>0</v>
      </c>
      <c r="O439" s="333"/>
      <c r="P439" s="32" t="str">
        <f>+IF(I439=0,"",'Ark1'!U2113)</f>
        <v/>
      </c>
      <c r="Q439" s="331"/>
      <c r="R439" s="264" t="str">
        <f>+IF(N439=0,"",'Ark1'!AJ2113)</f>
        <v/>
      </c>
      <c r="S439" s="334"/>
      <c r="T439" s="264" t="str">
        <f>+IF(N439=0,"",'Ark1'!AK2113)</f>
        <v/>
      </c>
      <c r="U439" s="308"/>
      <c r="V439" s="238" t="str">
        <f>+IF(I439=0,"",'Ark1'!T2113)</f>
        <v/>
      </c>
      <c r="W439" s="331"/>
      <c r="X439" s="239" t="str">
        <f>+IF(I439=0,"",'Ark1'!W2113)</f>
        <v/>
      </c>
      <c r="Y439" s="239" t="str">
        <f>+IF(I439=0,"",'Ark1'!X2113)</f>
        <v/>
      </c>
      <c r="Z439" s="239" t="str">
        <f>+IF(I439=0,"",'Ark1'!Y2113)</f>
        <v/>
      </c>
      <c r="AA439" s="239" t="str">
        <f>+IF(I439=0,"",'Ark1'!Z2113)</f>
        <v/>
      </c>
      <c r="AB439" s="237" t="str">
        <f>+IF(I439=0,"",'Ark1'!AA2113)</f>
        <v/>
      </c>
      <c r="AC439" s="238" t="str">
        <f>+IF(I439=0,"",'Ark1'!AC2113)</f>
        <v/>
      </c>
      <c r="AD439" s="239" t="str">
        <f>+IF(I439=0,"",'Ark1'!AE2113)</f>
        <v/>
      </c>
      <c r="AE439" s="237" t="str">
        <f t="shared" si="69"/>
        <v/>
      </c>
      <c r="AF439" s="237" t="str">
        <f t="shared" si="71"/>
        <v/>
      </c>
      <c r="AG439" s="308"/>
      <c r="AK439" s="27"/>
      <c r="AN439" s="28"/>
      <c r="AO439" s="28"/>
      <c r="AP439" s="28"/>
      <c r="AR439" s="28"/>
      <c r="AS439" s="28"/>
      <c r="AT439" s="28"/>
      <c r="AU439" s="28"/>
      <c r="AV439" s="28"/>
      <c r="AW439" s="28"/>
      <c r="AX439" s="28"/>
      <c r="AY439" s="28"/>
      <c r="AZ439" s="28"/>
      <c r="BA439" s="28"/>
      <c r="BB439" s="28"/>
      <c r="BC439" s="28"/>
      <c r="BD439" s="28"/>
      <c r="BE439" s="28"/>
      <c r="BF439" s="28"/>
      <c r="BG439" s="28"/>
      <c r="BH439" s="28"/>
      <c r="BI439" s="28"/>
      <c r="BJ439" s="28"/>
      <c r="BK439" s="28"/>
      <c r="BL439" s="28"/>
      <c r="BM439" s="28"/>
      <c r="BN439" s="28"/>
      <c r="BO439" s="28"/>
      <c r="BP439" s="28"/>
      <c r="BQ439" s="28"/>
      <c r="BR439" s="28"/>
      <c r="BS439" s="28"/>
      <c r="BT439" s="28"/>
      <c r="BU439" s="28"/>
    </row>
    <row r="440" spans="1:73" s="29" customFormat="1" ht="15.6">
      <c r="A440" s="308"/>
      <c r="B440" s="308">
        <f>+'Ark1'!C2114</f>
        <v>0</v>
      </c>
      <c r="C440" s="236">
        <f>+'Ark1'!L2114</f>
        <v>0</v>
      </c>
      <c r="D440" s="236" t="e">
        <f>VLOOKUP(C440,Klasse!$C$11:$D$27,2)</f>
        <v>#N/A</v>
      </c>
      <c r="E440" s="236">
        <f>+'Ark1'!H2114</f>
        <v>0</v>
      </c>
      <c r="F440" s="236">
        <f>+'Ark1'!J2114</f>
        <v>0</v>
      </c>
      <c r="G440" s="236" t="e">
        <f>VLOOKUP(F440,RNR!$A$1:$B$25,2)</f>
        <v>#N/A</v>
      </c>
      <c r="H440" s="236" t="str">
        <f>+IF(I440=0,"",'Ark1'!Q2114)</f>
        <v/>
      </c>
      <c r="I440" s="353">
        <f>+'Ark1'!R2114</f>
        <v>0</v>
      </c>
      <c r="J440" s="237" t="str">
        <f>+IF(I440=0,"",'Ark1'!AG2114)</f>
        <v/>
      </c>
      <c r="K440" s="237"/>
      <c r="L440" s="237" t="str">
        <f>+IF(I440=0,"",'Ark1'!AH2114)</f>
        <v/>
      </c>
      <c r="M440" s="331"/>
      <c r="N440" s="504">
        <f>+IF(J440=0,"",'Ark1'!AI2114)</f>
        <v>0</v>
      </c>
      <c r="O440" s="333"/>
      <c r="P440" s="32" t="str">
        <f>+IF(I440=0,"",'Ark1'!U2114)</f>
        <v/>
      </c>
      <c r="Q440" s="331"/>
      <c r="R440" s="264" t="str">
        <f>+IF(N440=0,"",'Ark1'!AJ2114)</f>
        <v/>
      </c>
      <c r="S440" s="334"/>
      <c r="T440" s="264" t="str">
        <f>+IF(N440=0,"",'Ark1'!AK2114)</f>
        <v/>
      </c>
      <c r="U440" s="308"/>
      <c r="V440" s="238" t="str">
        <f>+IF(I440=0,"",'Ark1'!T2114)</f>
        <v/>
      </c>
      <c r="W440" s="331"/>
      <c r="X440" s="239" t="str">
        <f>+IF(I440=0,"",'Ark1'!W2114)</f>
        <v/>
      </c>
      <c r="Y440" s="239" t="str">
        <f>+IF(I440=0,"",'Ark1'!X2114)</f>
        <v/>
      </c>
      <c r="Z440" s="239" t="str">
        <f>+IF(I440=0,"",'Ark1'!Y2114)</f>
        <v/>
      </c>
      <c r="AA440" s="239" t="str">
        <f>+IF(I440=0,"",'Ark1'!Z2114)</f>
        <v/>
      </c>
      <c r="AB440" s="237" t="str">
        <f>+IF(I440=0,"",'Ark1'!AA2114)</f>
        <v/>
      </c>
      <c r="AC440" s="238" t="str">
        <f>+IF(I440=0,"",'Ark1'!AC2114)</f>
        <v/>
      </c>
      <c r="AD440" s="239" t="str">
        <f>+IF(I440=0,"",'Ark1'!AE2114)</f>
        <v/>
      </c>
      <c r="AE440" s="237" t="str">
        <f t="shared" si="69"/>
        <v/>
      </c>
      <c r="AF440" s="237" t="str">
        <f t="shared" si="71"/>
        <v/>
      </c>
      <c r="AG440" s="308"/>
      <c r="AK440" s="27"/>
      <c r="AN440" s="28"/>
      <c r="AO440" s="28"/>
      <c r="AP440" s="28"/>
      <c r="AR440" s="28"/>
      <c r="AS440" s="28"/>
      <c r="AT440" s="28"/>
      <c r="AU440" s="28"/>
      <c r="AV440" s="28"/>
      <c r="AW440" s="28"/>
      <c r="AX440" s="28"/>
      <c r="AY440" s="28"/>
      <c r="AZ440" s="28"/>
      <c r="BA440" s="28"/>
      <c r="BB440" s="28"/>
      <c r="BC440" s="28"/>
      <c r="BD440" s="28"/>
      <c r="BE440" s="28"/>
      <c r="BF440" s="28"/>
      <c r="BG440" s="28"/>
      <c r="BH440" s="28"/>
      <c r="BI440" s="28"/>
      <c r="BJ440" s="28"/>
      <c r="BK440" s="28"/>
      <c r="BL440" s="28"/>
      <c r="BM440" s="28"/>
      <c r="BN440" s="28"/>
      <c r="BO440" s="28"/>
      <c r="BP440" s="28"/>
      <c r="BQ440" s="28"/>
      <c r="BR440" s="28"/>
      <c r="BS440" s="28"/>
      <c r="BT440" s="28"/>
      <c r="BU440" s="28"/>
    </row>
    <row r="441" spans="1:73" s="29" customFormat="1" ht="15.6">
      <c r="A441" s="308"/>
      <c r="B441" s="308">
        <f>+'Ark1'!C2115</f>
        <v>0</v>
      </c>
      <c r="C441" s="236">
        <f>+'Ark1'!L2115</f>
        <v>0</v>
      </c>
      <c r="D441" s="236" t="e">
        <f>VLOOKUP(C441,Klasse!$C$11:$D$27,2)</f>
        <v>#N/A</v>
      </c>
      <c r="E441" s="236">
        <f>+'Ark1'!H2115</f>
        <v>0</v>
      </c>
      <c r="F441" s="236">
        <f>+'Ark1'!J2115</f>
        <v>0</v>
      </c>
      <c r="G441" s="236" t="e">
        <f>VLOOKUP(F441,RNR!$A$1:$B$25,2)</f>
        <v>#N/A</v>
      </c>
      <c r="H441" s="236" t="str">
        <f>+IF(I441=0,"",'Ark1'!Q2115)</f>
        <v/>
      </c>
      <c r="I441" s="353">
        <f>+'Ark1'!R2115</f>
        <v>0</v>
      </c>
      <c r="J441" s="237" t="str">
        <f>+IF(I441=0,"",'Ark1'!AG2115)</f>
        <v/>
      </c>
      <c r="K441" s="237"/>
      <c r="L441" s="237" t="str">
        <f>+IF(I441=0,"",'Ark1'!AH2115)</f>
        <v/>
      </c>
      <c r="M441" s="331"/>
      <c r="N441" s="504">
        <f>+IF(J441=0,"",'Ark1'!AI2115)</f>
        <v>0</v>
      </c>
      <c r="O441" s="333"/>
      <c r="P441" s="32" t="str">
        <f>+IF(I441=0,"",'Ark1'!U2115)</f>
        <v/>
      </c>
      <c r="Q441" s="331"/>
      <c r="R441" s="264" t="str">
        <f>+IF(N441=0,"",'Ark1'!AJ2115)</f>
        <v/>
      </c>
      <c r="S441" s="334"/>
      <c r="T441" s="264" t="str">
        <f>+IF(N441=0,"",'Ark1'!AK2115)</f>
        <v/>
      </c>
      <c r="U441" s="308"/>
      <c r="V441" s="238" t="str">
        <f>+IF(I441=0,"",'Ark1'!T2115)</f>
        <v/>
      </c>
      <c r="W441" s="331"/>
      <c r="X441" s="239" t="str">
        <f>+IF(I441=0,"",'Ark1'!W2115)</f>
        <v/>
      </c>
      <c r="Y441" s="239" t="str">
        <f>+IF(I441=0,"",'Ark1'!X2115)</f>
        <v/>
      </c>
      <c r="Z441" s="239" t="str">
        <f>+IF(I441=0,"",'Ark1'!Y2115)</f>
        <v/>
      </c>
      <c r="AA441" s="239" t="str">
        <f>+IF(I441=0,"",'Ark1'!Z2115)</f>
        <v/>
      </c>
      <c r="AB441" s="237" t="str">
        <f>+IF(I441=0,"",'Ark1'!AA2115)</f>
        <v/>
      </c>
      <c r="AC441" s="238" t="str">
        <f>+IF(I441=0,"",'Ark1'!AC2115)</f>
        <v/>
      </c>
      <c r="AD441" s="239" t="str">
        <f>+IF(I441=0,"",'Ark1'!AE2115)</f>
        <v/>
      </c>
      <c r="AE441" s="237" t="str">
        <f t="shared" si="69"/>
        <v/>
      </c>
      <c r="AF441" s="237" t="str">
        <f t="shared" si="71"/>
        <v/>
      </c>
      <c r="AG441" s="308"/>
      <c r="AK441" s="27"/>
      <c r="AN441" s="28"/>
      <c r="AO441" s="28"/>
      <c r="AP441" s="28"/>
      <c r="AR441" s="28"/>
      <c r="AS441" s="28"/>
      <c r="AT441" s="28"/>
      <c r="AU441" s="28"/>
      <c r="AV441" s="28"/>
      <c r="AW441" s="28"/>
      <c r="AX441" s="28"/>
      <c r="AY441" s="28"/>
      <c r="AZ441" s="28"/>
      <c r="BA441" s="28"/>
      <c r="BB441" s="28"/>
      <c r="BC441" s="28"/>
      <c r="BD441" s="28"/>
      <c r="BE441" s="28"/>
      <c r="BF441" s="28"/>
      <c r="BG441" s="28"/>
      <c r="BH441" s="28"/>
      <c r="BI441" s="28"/>
      <c r="BJ441" s="28"/>
      <c r="BK441" s="28"/>
      <c r="BL441" s="28"/>
      <c r="BM441" s="28"/>
      <c r="BN441" s="28"/>
      <c r="BO441" s="28"/>
      <c r="BP441" s="28"/>
      <c r="BQ441" s="28"/>
      <c r="BR441" s="28"/>
      <c r="BS441" s="28"/>
      <c r="BT441" s="28"/>
      <c r="BU441" s="28"/>
    </row>
    <row r="442" spans="1:73" s="29" customFormat="1" ht="15.6">
      <c r="A442" s="308"/>
      <c r="B442" s="308">
        <f>+'Ark1'!C2116</f>
        <v>0</v>
      </c>
      <c r="C442" s="236">
        <f>+'Ark1'!L2116</f>
        <v>0</v>
      </c>
      <c r="D442" s="236" t="e">
        <f>VLOOKUP(C442,Klasse!$C$11:$D$27,2)</f>
        <v>#N/A</v>
      </c>
      <c r="E442" s="236">
        <f>+'Ark1'!H2116</f>
        <v>0</v>
      </c>
      <c r="F442" s="236">
        <f>+'Ark1'!J2116</f>
        <v>0</v>
      </c>
      <c r="G442" s="236" t="e">
        <f>VLOOKUP(F442,RNR!$A$1:$B$25,2)</f>
        <v>#N/A</v>
      </c>
      <c r="H442" s="236" t="str">
        <f>+IF(I442=0,"",'Ark1'!Q2116)</f>
        <v/>
      </c>
      <c r="I442" s="353">
        <f>+'Ark1'!R2116</f>
        <v>0</v>
      </c>
      <c r="J442" s="237" t="str">
        <f>+IF(I442=0,"",'Ark1'!AG2116)</f>
        <v/>
      </c>
      <c r="K442" s="237"/>
      <c r="L442" s="237" t="str">
        <f>+IF(I442=0,"",'Ark1'!AH2116)</f>
        <v/>
      </c>
      <c r="M442" s="331"/>
      <c r="N442" s="504">
        <f>+IF(J442=0,"",'Ark1'!AI2116)</f>
        <v>0</v>
      </c>
      <c r="O442" s="333"/>
      <c r="P442" s="32" t="str">
        <f>+IF(I442=0,"",'Ark1'!U2116)</f>
        <v/>
      </c>
      <c r="Q442" s="331"/>
      <c r="R442" s="264" t="str">
        <f>+IF(N442=0,"",'Ark1'!AJ2116)</f>
        <v/>
      </c>
      <c r="S442" s="334"/>
      <c r="T442" s="264" t="str">
        <f>+IF(N442=0,"",'Ark1'!AK2116)</f>
        <v/>
      </c>
      <c r="U442" s="308"/>
      <c r="V442" s="238" t="str">
        <f>+IF(I442=0,"",'Ark1'!T2116)</f>
        <v/>
      </c>
      <c r="W442" s="331"/>
      <c r="X442" s="239" t="str">
        <f>+IF(I442=0,"",'Ark1'!W2116)</f>
        <v/>
      </c>
      <c r="Y442" s="239" t="str">
        <f>+IF(I442=0,"",'Ark1'!X2116)</f>
        <v/>
      </c>
      <c r="Z442" s="239" t="str">
        <f>+IF(I442=0,"",'Ark1'!Y2116)</f>
        <v/>
      </c>
      <c r="AA442" s="239" t="str">
        <f>+IF(I442=0,"",'Ark1'!Z2116)</f>
        <v/>
      </c>
      <c r="AB442" s="237" t="str">
        <f>+IF(I442=0,"",'Ark1'!AA2116)</f>
        <v/>
      </c>
      <c r="AC442" s="238" t="str">
        <f>+IF(I442=0,"",'Ark1'!AC2116)</f>
        <v/>
      </c>
      <c r="AD442" s="239" t="str">
        <f>+IF(I442=0,"",'Ark1'!AE2116)</f>
        <v/>
      </c>
      <c r="AE442" s="237" t="str">
        <f t="shared" si="69"/>
        <v/>
      </c>
      <c r="AF442" s="237" t="str">
        <f t="shared" si="71"/>
        <v/>
      </c>
      <c r="AG442" s="308"/>
      <c r="AK442" s="27"/>
      <c r="AN442" s="28"/>
      <c r="AO442" s="28"/>
      <c r="AP442" s="28"/>
      <c r="AR442" s="28"/>
      <c r="AS442" s="28"/>
      <c r="AT442" s="28"/>
      <c r="AU442" s="28"/>
      <c r="AV442" s="28"/>
      <c r="AW442" s="28"/>
      <c r="AX442" s="28"/>
      <c r="AY442" s="28"/>
      <c r="AZ442" s="28"/>
      <c r="BA442" s="28"/>
      <c r="BB442" s="28"/>
      <c r="BC442" s="28"/>
      <c r="BD442" s="28"/>
      <c r="BE442" s="28"/>
      <c r="BF442" s="28"/>
      <c r="BG442" s="28"/>
      <c r="BH442" s="28"/>
      <c r="BI442" s="28"/>
      <c r="BJ442" s="28"/>
      <c r="BK442" s="28"/>
      <c r="BL442" s="28"/>
      <c r="BM442" s="28"/>
      <c r="BN442" s="28"/>
      <c r="BO442" s="28"/>
      <c r="BP442" s="28"/>
      <c r="BQ442" s="28"/>
      <c r="BR442" s="28"/>
      <c r="BS442" s="28"/>
      <c r="BT442" s="28"/>
      <c r="BU442" s="28"/>
    </row>
    <row r="443" spans="1:73" s="29" customFormat="1" ht="15.6">
      <c r="A443" s="308"/>
      <c r="B443" s="308">
        <f>+'Ark1'!C2117</f>
        <v>0</v>
      </c>
      <c r="C443" s="236">
        <f>+'Ark1'!L2117</f>
        <v>0</v>
      </c>
      <c r="D443" s="236" t="e">
        <f>VLOOKUP(C443,Klasse!$C$11:$D$27,2)</f>
        <v>#N/A</v>
      </c>
      <c r="E443" s="236">
        <f>+'Ark1'!H2117</f>
        <v>0</v>
      </c>
      <c r="F443" s="236">
        <f>+'Ark1'!J2117</f>
        <v>0</v>
      </c>
      <c r="G443" s="236" t="e">
        <f>VLOOKUP(F443,RNR!$A$1:$B$25,2)</f>
        <v>#N/A</v>
      </c>
      <c r="H443" s="236" t="str">
        <f>+IF(I443=0,"",'Ark1'!Q2117)</f>
        <v/>
      </c>
      <c r="I443" s="353">
        <f>+'Ark1'!R2117</f>
        <v>0</v>
      </c>
      <c r="J443" s="237" t="str">
        <f>+IF(I443=0,"",'Ark1'!AG2117)</f>
        <v/>
      </c>
      <c r="K443" s="237"/>
      <c r="L443" s="237" t="str">
        <f>+IF(I443=0,"",'Ark1'!AH2117)</f>
        <v/>
      </c>
      <c r="M443" s="331"/>
      <c r="N443" s="504">
        <f>+IF(J443=0,"",'Ark1'!AI2117)</f>
        <v>0</v>
      </c>
      <c r="O443" s="333"/>
      <c r="P443" s="32" t="str">
        <f>+IF(I443=0,"",'Ark1'!U2117)</f>
        <v/>
      </c>
      <c r="Q443" s="331"/>
      <c r="R443" s="264" t="str">
        <f>+IF(N443=0,"",'Ark1'!AJ2117)</f>
        <v/>
      </c>
      <c r="S443" s="334"/>
      <c r="T443" s="264" t="str">
        <f>+IF(N443=0,"",'Ark1'!AK2117)</f>
        <v/>
      </c>
      <c r="U443" s="308"/>
      <c r="V443" s="238" t="str">
        <f>+IF(I443=0,"",'Ark1'!T2117)</f>
        <v/>
      </c>
      <c r="W443" s="331"/>
      <c r="X443" s="239" t="str">
        <f>+IF(I443=0,"",'Ark1'!W2117)</f>
        <v/>
      </c>
      <c r="Y443" s="239" t="str">
        <f>+IF(I443=0,"",'Ark1'!X2117)</f>
        <v/>
      </c>
      <c r="Z443" s="239" t="str">
        <f>+IF(I443=0,"",'Ark1'!Y2117)</f>
        <v/>
      </c>
      <c r="AA443" s="239" t="str">
        <f>+IF(I443=0,"",'Ark1'!Z2117)</f>
        <v/>
      </c>
      <c r="AB443" s="237" t="str">
        <f>+IF(I443=0,"",'Ark1'!AA2117)</f>
        <v/>
      </c>
      <c r="AC443" s="238" t="str">
        <f>+IF(I443=0,"",'Ark1'!AC2117)</f>
        <v/>
      </c>
      <c r="AD443" s="239" t="str">
        <f>+IF(I443=0,"",'Ark1'!AE2117)</f>
        <v/>
      </c>
      <c r="AE443" s="237" t="str">
        <f t="shared" si="69"/>
        <v/>
      </c>
      <c r="AF443" s="237" t="str">
        <f t="shared" si="71"/>
        <v/>
      </c>
      <c r="AG443" s="308"/>
      <c r="AK443" s="27"/>
      <c r="AN443" s="28"/>
      <c r="AO443" s="28"/>
      <c r="AP443" s="28"/>
      <c r="AR443" s="28"/>
      <c r="AS443" s="28"/>
      <c r="AT443" s="28"/>
      <c r="AU443" s="28"/>
      <c r="AV443" s="28"/>
      <c r="AW443" s="28"/>
      <c r="AX443" s="28"/>
      <c r="AY443" s="28"/>
      <c r="AZ443" s="28"/>
      <c r="BA443" s="28"/>
      <c r="BB443" s="28"/>
      <c r="BC443" s="28"/>
      <c r="BD443" s="28"/>
      <c r="BE443" s="28"/>
      <c r="BF443" s="28"/>
      <c r="BG443" s="28"/>
      <c r="BH443" s="28"/>
      <c r="BI443" s="28"/>
      <c r="BJ443" s="28"/>
      <c r="BK443" s="28"/>
      <c r="BL443" s="28"/>
      <c r="BM443" s="28"/>
      <c r="BN443" s="28"/>
      <c r="BO443" s="28"/>
      <c r="BP443" s="28"/>
      <c r="BQ443" s="28"/>
      <c r="BR443" s="28"/>
      <c r="BS443" s="28"/>
      <c r="BT443" s="28"/>
      <c r="BU443" s="28"/>
    </row>
    <row r="444" spans="1:73" s="29" customFormat="1" ht="15.6">
      <c r="A444" s="308"/>
      <c r="B444" s="308">
        <f>+'Ark1'!C2118</f>
        <v>0</v>
      </c>
      <c r="C444" s="236">
        <f>+'Ark1'!L2118</f>
        <v>0</v>
      </c>
      <c r="D444" s="236" t="e">
        <f>VLOOKUP(C444,Klasse!$C$11:$D$27,2)</f>
        <v>#N/A</v>
      </c>
      <c r="E444" s="236">
        <f>+'Ark1'!H2118</f>
        <v>0</v>
      </c>
      <c r="F444" s="236">
        <f>+'Ark1'!J2118</f>
        <v>0</v>
      </c>
      <c r="G444" s="236" t="e">
        <f>VLOOKUP(F444,RNR!$A$1:$B$25,2)</f>
        <v>#N/A</v>
      </c>
      <c r="H444" s="236" t="str">
        <f>+IF(I444=0,"",'Ark1'!Q2118)</f>
        <v/>
      </c>
      <c r="I444" s="353">
        <f>+'Ark1'!R2118</f>
        <v>0</v>
      </c>
      <c r="J444" s="237" t="str">
        <f>+IF(I444=0,"",'Ark1'!AG2118)</f>
        <v/>
      </c>
      <c r="K444" s="237"/>
      <c r="L444" s="237" t="str">
        <f>+IF(I444=0,"",'Ark1'!AH2118)</f>
        <v/>
      </c>
      <c r="M444" s="331"/>
      <c r="N444" s="504">
        <f>+IF(J444=0,"",'Ark1'!AI2118)</f>
        <v>0</v>
      </c>
      <c r="O444" s="333"/>
      <c r="P444" s="32" t="str">
        <f>+IF(I444=0,"",'Ark1'!U2118)</f>
        <v/>
      </c>
      <c r="Q444" s="331"/>
      <c r="R444" s="264" t="str">
        <f>+IF(N444=0,"",'Ark1'!AJ2118)</f>
        <v/>
      </c>
      <c r="S444" s="334"/>
      <c r="T444" s="264" t="str">
        <f>+IF(N444=0,"",'Ark1'!AK2118)</f>
        <v/>
      </c>
      <c r="U444" s="308"/>
      <c r="V444" s="238" t="str">
        <f>+IF(I444=0,"",'Ark1'!T2118)</f>
        <v/>
      </c>
      <c r="W444" s="331"/>
      <c r="X444" s="239" t="str">
        <f>+IF(I444=0,"",'Ark1'!W2118)</f>
        <v/>
      </c>
      <c r="Y444" s="239" t="str">
        <f>+IF(I444=0,"",'Ark1'!X2118)</f>
        <v/>
      </c>
      <c r="Z444" s="239" t="str">
        <f>+IF(I444=0,"",'Ark1'!Y2118)</f>
        <v/>
      </c>
      <c r="AA444" s="239" t="str">
        <f>+IF(I444=0,"",'Ark1'!Z2118)</f>
        <v/>
      </c>
      <c r="AB444" s="237" t="str">
        <f>+IF(I444=0,"",'Ark1'!AA2118)</f>
        <v/>
      </c>
      <c r="AC444" s="238" t="str">
        <f>+IF(I444=0,"",'Ark1'!AC2118)</f>
        <v/>
      </c>
      <c r="AD444" s="239" t="str">
        <f>+IF(I444=0,"",'Ark1'!AE2118)</f>
        <v/>
      </c>
      <c r="AE444" s="237" t="str">
        <f t="shared" si="69"/>
        <v/>
      </c>
      <c r="AF444" s="237" t="str">
        <f t="shared" si="71"/>
        <v/>
      </c>
      <c r="AG444" s="308"/>
      <c r="AK444" s="27"/>
      <c r="AN444" s="28"/>
      <c r="AO444" s="28"/>
      <c r="AP444" s="28"/>
      <c r="AR444" s="28"/>
      <c r="AS444" s="28"/>
      <c r="AT444" s="28"/>
      <c r="AU444" s="28"/>
      <c r="AV444" s="28"/>
      <c r="AW444" s="28"/>
      <c r="AX444" s="28"/>
      <c r="AY444" s="28"/>
      <c r="AZ444" s="28"/>
      <c r="BA444" s="28"/>
      <c r="BB444" s="28"/>
      <c r="BC444" s="28"/>
      <c r="BD444" s="28"/>
      <c r="BE444" s="28"/>
      <c r="BF444" s="28"/>
      <c r="BG444" s="28"/>
      <c r="BH444" s="28"/>
      <c r="BI444" s="28"/>
      <c r="BJ444" s="28"/>
      <c r="BK444" s="28"/>
      <c r="BL444" s="28"/>
      <c r="BM444" s="28"/>
      <c r="BN444" s="28"/>
      <c r="BO444" s="28"/>
      <c r="BP444" s="28"/>
      <c r="BQ444" s="28"/>
      <c r="BR444" s="28"/>
      <c r="BS444" s="28"/>
      <c r="BT444" s="28"/>
      <c r="BU444" s="28"/>
    </row>
    <row r="445" spans="1:73" s="29" customFormat="1" ht="15.6">
      <c r="A445" s="308"/>
      <c r="B445" s="308">
        <f>+'Ark1'!C2119</f>
        <v>0</v>
      </c>
      <c r="C445" s="236">
        <f>+'Ark1'!L2119</f>
        <v>0</v>
      </c>
      <c r="D445" s="236" t="e">
        <f>VLOOKUP(C445,Klasse!$C$11:$D$27,2)</f>
        <v>#N/A</v>
      </c>
      <c r="E445" s="236">
        <f>+'Ark1'!H2119</f>
        <v>0</v>
      </c>
      <c r="F445" s="236">
        <f>+'Ark1'!J2119</f>
        <v>0</v>
      </c>
      <c r="G445" s="236" t="e">
        <f>VLOOKUP(F445,RNR!$A$1:$B$25,2)</f>
        <v>#N/A</v>
      </c>
      <c r="H445" s="236" t="str">
        <f>+IF(I445=0,"",'Ark1'!Q2119)</f>
        <v/>
      </c>
      <c r="I445" s="353">
        <f>+'Ark1'!R2119</f>
        <v>0</v>
      </c>
      <c r="J445" s="237" t="str">
        <f>+IF(I445=0,"",'Ark1'!AG2119)</f>
        <v/>
      </c>
      <c r="K445" s="237"/>
      <c r="L445" s="237" t="str">
        <f>+IF(I445=0,"",'Ark1'!AH2119)</f>
        <v/>
      </c>
      <c r="M445" s="331"/>
      <c r="N445" s="504">
        <f>+IF(J445=0,"",'Ark1'!AI2119)</f>
        <v>0</v>
      </c>
      <c r="O445" s="333"/>
      <c r="P445" s="32" t="str">
        <f>+IF(I445=0,"",'Ark1'!U2119)</f>
        <v/>
      </c>
      <c r="Q445" s="331"/>
      <c r="R445" s="264" t="str">
        <f>+IF(N445=0,"",'Ark1'!AJ2119)</f>
        <v/>
      </c>
      <c r="S445" s="334"/>
      <c r="T445" s="264" t="str">
        <f>+IF(N445=0,"",'Ark1'!AK2119)</f>
        <v/>
      </c>
      <c r="U445" s="308"/>
      <c r="V445" s="238" t="str">
        <f>+IF(I445=0,"",'Ark1'!T2119)</f>
        <v/>
      </c>
      <c r="W445" s="331"/>
      <c r="X445" s="239" t="str">
        <f>+IF(I445=0,"",'Ark1'!W2119)</f>
        <v/>
      </c>
      <c r="Y445" s="239" t="str">
        <f>+IF(I445=0,"",'Ark1'!X2119)</f>
        <v/>
      </c>
      <c r="Z445" s="239" t="str">
        <f>+IF(I445=0,"",'Ark1'!Y2119)</f>
        <v/>
      </c>
      <c r="AA445" s="239" t="str">
        <f>+IF(I445=0,"",'Ark1'!Z2119)</f>
        <v/>
      </c>
      <c r="AB445" s="237" t="str">
        <f>+IF(I445=0,"",'Ark1'!AA2119)</f>
        <v/>
      </c>
      <c r="AC445" s="238" t="str">
        <f>+IF(I445=0,"",'Ark1'!AC2119)</f>
        <v/>
      </c>
      <c r="AD445" s="239" t="str">
        <f>+IF(I445=0,"",'Ark1'!AE2119)</f>
        <v/>
      </c>
      <c r="AE445" s="237" t="str">
        <f t="shared" si="69"/>
        <v/>
      </c>
      <c r="AF445" s="237" t="str">
        <f t="shared" si="71"/>
        <v/>
      </c>
      <c r="AG445" s="308"/>
      <c r="AK445" s="27"/>
      <c r="AN445" s="28"/>
      <c r="AO445" s="28"/>
      <c r="AP445" s="28"/>
      <c r="AR445" s="28"/>
      <c r="AS445" s="28"/>
      <c r="AT445" s="28"/>
      <c r="AU445" s="28"/>
      <c r="AV445" s="28"/>
      <c r="AW445" s="28"/>
      <c r="AX445" s="28"/>
      <c r="AY445" s="28"/>
      <c r="AZ445" s="28"/>
      <c r="BA445" s="28"/>
      <c r="BB445" s="28"/>
      <c r="BC445" s="28"/>
      <c r="BD445" s="28"/>
      <c r="BE445" s="28"/>
      <c r="BF445" s="28"/>
      <c r="BG445" s="28"/>
      <c r="BH445" s="28"/>
      <c r="BI445" s="28"/>
      <c r="BJ445" s="28"/>
      <c r="BK445" s="28"/>
      <c r="BL445" s="28"/>
      <c r="BM445" s="28"/>
      <c r="BN445" s="28"/>
      <c r="BO445" s="28"/>
      <c r="BP445" s="28"/>
      <c r="BQ445" s="28"/>
      <c r="BR445" s="28"/>
      <c r="BS445" s="28"/>
      <c r="BT445" s="28"/>
      <c r="BU445" s="28"/>
    </row>
    <row r="446" spans="1:73" s="29" customFormat="1" ht="15.6">
      <c r="A446" s="308"/>
      <c r="B446" s="308">
        <f>+'Ark1'!C2120</f>
        <v>0</v>
      </c>
      <c r="C446" s="236">
        <f>+'Ark1'!L2120</f>
        <v>0</v>
      </c>
      <c r="D446" s="236" t="e">
        <f>VLOOKUP(C446,Klasse!$C$11:$D$27,2)</f>
        <v>#N/A</v>
      </c>
      <c r="E446" s="236">
        <f>+'Ark1'!H2120</f>
        <v>0</v>
      </c>
      <c r="F446" s="236">
        <f>+'Ark1'!J2120</f>
        <v>0</v>
      </c>
      <c r="G446" s="236" t="e">
        <f>VLOOKUP(F446,RNR!$A$1:$B$25,2)</f>
        <v>#N/A</v>
      </c>
      <c r="H446" s="236" t="str">
        <f>+IF(I446=0,"",'Ark1'!Q2120)</f>
        <v/>
      </c>
      <c r="I446" s="353">
        <f>+'Ark1'!R2120</f>
        <v>0</v>
      </c>
      <c r="J446" s="237" t="str">
        <f>+IF(I446=0,"",'Ark1'!AG2120)</f>
        <v/>
      </c>
      <c r="K446" s="237"/>
      <c r="L446" s="237" t="str">
        <f>+IF(I446=0,"",'Ark1'!AH2120)</f>
        <v/>
      </c>
      <c r="M446" s="331"/>
      <c r="N446" s="504">
        <f>+IF(J446=0,"",'Ark1'!AI2120)</f>
        <v>0</v>
      </c>
      <c r="O446" s="333"/>
      <c r="P446" s="32" t="str">
        <f>+IF(I446=0,"",'Ark1'!U2120)</f>
        <v/>
      </c>
      <c r="Q446" s="331"/>
      <c r="R446" s="264" t="str">
        <f>+IF(N446=0,"",'Ark1'!AJ2120)</f>
        <v/>
      </c>
      <c r="S446" s="334"/>
      <c r="T446" s="264" t="str">
        <f>+IF(N446=0,"",'Ark1'!AK2120)</f>
        <v/>
      </c>
      <c r="U446" s="308"/>
      <c r="V446" s="238" t="str">
        <f>+IF(I446=0,"",'Ark1'!T2120)</f>
        <v/>
      </c>
      <c r="W446" s="331"/>
      <c r="X446" s="239" t="str">
        <f>+IF(I446=0,"",'Ark1'!W2120)</f>
        <v/>
      </c>
      <c r="Y446" s="239" t="str">
        <f>+IF(I446=0,"",'Ark1'!X2120)</f>
        <v/>
      </c>
      <c r="Z446" s="239" t="str">
        <f>+IF(I446=0,"",'Ark1'!Y2120)</f>
        <v/>
      </c>
      <c r="AA446" s="239" t="str">
        <f>+IF(I446=0,"",'Ark1'!Z2120)</f>
        <v/>
      </c>
      <c r="AB446" s="237" t="str">
        <f>+IF(I446=0,"",'Ark1'!AA2120)</f>
        <v/>
      </c>
      <c r="AC446" s="238" t="str">
        <f>+IF(I446=0,"",'Ark1'!AC2120)</f>
        <v/>
      </c>
      <c r="AD446" s="239" t="str">
        <f>+IF(I446=0,"",'Ark1'!AE2120)</f>
        <v/>
      </c>
      <c r="AE446" s="237" t="str">
        <f t="shared" si="69"/>
        <v/>
      </c>
      <c r="AF446" s="237" t="str">
        <f t="shared" si="71"/>
        <v/>
      </c>
      <c r="AG446" s="308"/>
      <c r="AK446" s="27"/>
      <c r="AN446" s="28"/>
      <c r="AO446" s="28"/>
      <c r="AP446" s="28"/>
      <c r="AR446" s="28"/>
      <c r="AS446" s="28"/>
      <c r="AT446" s="28"/>
      <c r="AU446" s="28"/>
      <c r="AV446" s="28"/>
      <c r="AW446" s="28"/>
      <c r="AX446" s="28"/>
      <c r="AY446" s="28"/>
      <c r="AZ446" s="28"/>
      <c r="BA446" s="28"/>
      <c r="BB446" s="28"/>
      <c r="BC446" s="28"/>
      <c r="BD446" s="28"/>
      <c r="BE446" s="28"/>
      <c r="BF446" s="28"/>
      <c r="BG446" s="28"/>
      <c r="BH446" s="28"/>
      <c r="BI446" s="28"/>
      <c r="BJ446" s="28"/>
      <c r="BK446" s="28"/>
      <c r="BL446" s="28"/>
      <c r="BM446" s="28"/>
      <c r="BN446" s="28"/>
      <c r="BO446" s="28"/>
      <c r="BP446" s="28"/>
      <c r="BQ446" s="28"/>
      <c r="BR446" s="28"/>
      <c r="BS446" s="28"/>
      <c r="BT446" s="28"/>
      <c r="BU446" s="28"/>
    </row>
    <row r="447" spans="1:73" s="29" customFormat="1" ht="15.6">
      <c r="A447" s="308"/>
      <c r="B447" s="308">
        <f>+'Ark1'!C2121</f>
        <v>0</v>
      </c>
      <c r="C447" s="236">
        <f>+'Ark1'!L2121</f>
        <v>0</v>
      </c>
      <c r="D447" s="236" t="e">
        <f>VLOOKUP(C447,Klasse!$C$11:$D$27,2)</f>
        <v>#N/A</v>
      </c>
      <c r="E447" s="236">
        <f>+'Ark1'!H2121</f>
        <v>0</v>
      </c>
      <c r="F447" s="236">
        <f>+'Ark1'!J2121</f>
        <v>0</v>
      </c>
      <c r="G447" s="236" t="e">
        <f>VLOOKUP(F447,RNR!$A$1:$B$25,2)</f>
        <v>#N/A</v>
      </c>
      <c r="H447" s="236" t="str">
        <f>+IF(I447=0,"",'Ark1'!Q2121)</f>
        <v/>
      </c>
      <c r="I447" s="353">
        <f>+'Ark1'!R2121</f>
        <v>0</v>
      </c>
      <c r="J447" s="237" t="str">
        <f>+IF(I447=0,"",'Ark1'!AG2121)</f>
        <v/>
      </c>
      <c r="K447" s="237"/>
      <c r="L447" s="237" t="str">
        <f>+IF(I447=0,"",'Ark1'!AH2121)</f>
        <v/>
      </c>
      <c r="M447" s="331"/>
      <c r="N447" s="504">
        <f>+IF(J447=0,"",'Ark1'!AI2121)</f>
        <v>0</v>
      </c>
      <c r="O447" s="333"/>
      <c r="P447" s="32" t="str">
        <f>+IF(I447=0,"",'Ark1'!U2121)</f>
        <v/>
      </c>
      <c r="Q447" s="331"/>
      <c r="R447" s="264" t="str">
        <f>+IF(N447=0,"",'Ark1'!AJ2121)</f>
        <v/>
      </c>
      <c r="S447" s="334"/>
      <c r="T447" s="264" t="str">
        <f>+IF(N447=0,"",'Ark1'!AK2121)</f>
        <v/>
      </c>
      <c r="U447" s="308"/>
      <c r="V447" s="238" t="str">
        <f>+IF(I447=0,"",'Ark1'!T2121)</f>
        <v/>
      </c>
      <c r="W447" s="331"/>
      <c r="X447" s="239" t="str">
        <f>+IF(I447=0,"",'Ark1'!W2121)</f>
        <v/>
      </c>
      <c r="Y447" s="239" t="str">
        <f>+IF(I447=0,"",'Ark1'!X2121)</f>
        <v/>
      </c>
      <c r="Z447" s="239" t="str">
        <f>+IF(I447=0,"",'Ark1'!Y2121)</f>
        <v/>
      </c>
      <c r="AA447" s="239" t="str">
        <f>+IF(I447=0,"",'Ark1'!Z2121)</f>
        <v/>
      </c>
      <c r="AB447" s="237" t="str">
        <f>+IF(I447=0,"",'Ark1'!AA2121)</f>
        <v/>
      </c>
      <c r="AC447" s="238" t="str">
        <f>+IF(I447=0,"",'Ark1'!AC2121)</f>
        <v/>
      </c>
      <c r="AD447" s="239" t="str">
        <f>+IF(I447=0,"",'Ark1'!AE2121)</f>
        <v/>
      </c>
      <c r="AE447" s="237" t="str">
        <f t="shared" si="69"/>
        <v/>
      </c>
      <c r="AF447" s="237" t="str">
        <f t="shared" si="71"/>
        <v/>
      </c>
      <c r="AG447" s="308"/>
      <c r="AK447" s="27"/>
      <c r="AN447" s="28"/>
      <c r="AO447" s="28"/>
      <c r="AP447" s="28"/>
      <c r="AR447" s="28"/>
      <c r="AS447" s="28"/>
      <c r="AT447" s="28"/>
      <c r="AU447" s="28"/>
      <c r="AV447" s="28"/>
      <c r="AW447" s="28"/>
      <c r="AX447" s="28"/>
      <c r="AY447" s="28"/>
      <c r="AZ447" s="28"/>
      <c r="BA447" s="28"/>
      <c r="BB447" s="28"/>
      <c r="BC447" s="28"/>
      <c r="BD447" s="28"/>
      <c r="BE447" s="28"/>
      <c r="BF447" s="28"/>
      <c r="BG447" s="28"/>
      <c r="BH447" s="28"/>
      <c r="BI447" s="28"/>
      <c r="BJ447" s="28"/>
      <c r="BK447" s="28"/>
      <c r="BL447" s="28"/>
      <c r="BM447" s="28"/>
      <c r="BN447" s="28"/>
      <c r="BO447" s="28"/>
      <c r="BP447" s="28"/>
      <c r="BQ447" s="28"/>
      <c r="BR447" s="28"/>
      <c r="BS447" s="28"/>
      <c r="BT447" s="28"/>
      <c r="BU447" s="28"/>
    </row>
    <row r="448" spans="1:73" s="29" customFormat="1" ht="15.6">
      <c r="A448" s="308"/>
      <c r="B448" s="308">
        <f>+'Ark1'!C2122</f>
        <v>0</v>
      </c>
      <c r="C448" s="236">
        <f>+'Ark1'!L2122</f>
        <v>0</v>
      </c>
      <c r="D448" s="236" t="e">
        <f>VLOOKUP(C448,Klasse!$C$11:$D$27,2)</f>
        <v>#N/A</v>
      </c>
      <c r="E448" s="236">
        <f>+'Ark1'!H2122</f>
        <v>0</v>
      </c>
      <c r="F448" s="236">
        <f>+'Ark1'!J2122</f>
        <v>0</v>
      </c>
      <c r="G448" s="236" t="e">
        <f>VLOOKUP(F448,RNR!$A$1:$B$25,2)</f>
        <v>#N/A</v>
      </c>
      <c r="H448" s="236" t="str">
        <f>+IF(I448=0,"",'Ark1'!Q2122)</f>
        <v/>
      </c>
      <c r="I448" s="353">
        <f>+'Ark1'!R2122</f>
        <v>0</v>
      </c>
      <c r="J448" s="237" t="str">
        <f>+IF(I448=0,"",'Ark1'!AG2122)</f>
        <v/>
      </c>
      <c r="K448" s="237"/>
      <c r="L448" s="237" t="str">
        <f>+IF(I448=0,"",'Ark1'!AH2122)</f>
        <v/>
      </c>
      <c r="M448" s="331"/>
      <c r="N448" s="504">
        <f>+IF(J448=0,"",'Ark1'!AI2122)</f>
        <v>0</v>
      </c>
      <c r="O448" s="333"/>
      <c r="P448" s="32" t="str">
        <f>+IF(I448=0,"",'Ark1'!U2122)</f>
        <v/>
      </c>
      <c r="Q448" s="331"/>
      <c r="R448" s="264" t="str">
        <f>+IF(N448=0,"",'Ark1'!AJ2122)</f>
        <v/>
      </c>
      <c r="S448" s="334"/>
      <c r="T448" s="264" t="str">
        <f>+IF(N448=0,"",'Ark1'!AK2122)</f>
        <v/>
      </c>
      <c r="U448" s="308"/>
      <c r="V448" s="238" t="str">
        <f>+IF(I448=0,"",'Ark1'!T2122)</f>
        <v/>
      </c>
      <c r="W448" s="331"/>
      <c r="X448" s="239" t="str">
        <f>+IF(I448=0,"",'Ark1'!W2122)</f>
        <v/>
      </c>
      <c r="Y448" s="239" t="str">
        <f>+IF(I448=0,"",'Ark1'!X2122)</f>
        <v/>
      </c>
      <c r="Z448" s="239" t="str">
        <f>+IF(I448=0,"",'Ark1'!Y2122)</f>
        <v/>
      </c>
      <c r="AA448" s="239" t="str">
        <f>+IF(I448=0,"",'Ark1'!Z2122)</f>
        <v/>
      </c>
      <c r="AB448" s="237" t="str">
        <f>+IF(I448=0,"",'Ark1'!AA2122)</f>
        <v/>
      </c>
      <c r="AC448" s="238" t="str">
        <f>+IF(I448=0,"",'Ark1'!AC2122)</f>
        <v/>
      </c>
      <c r="AD448" s="239" t="str">
        <f>+IF(I448=0,"",'Ark1'!AE2122)</f>
        <v/>
      </c>
      <c r="AE448" s="237" t="str">
        <f t="shared" si="69"/>
        <v/>
      </c>
      <c r="AF448" s="237" t="str">
        <f t="shared" si="71"/>
        <v/>
      </c>
      <c r="AG448" s="308"/>
      <c r="AK448" s="27"/>
      <c r="AN448" s="28"/>
      <c r="AO448" s="28"/>
      <c r="AP448" s="28"/>
      <c r="AR448" s="28"/>
      <c r="AS448" s="28"/>
      <c r="AT448" s="28"/>
      <c r="AU448" s="28"/>
      <c r="AV448" s="28"/>
      <c r="AW448" s="28"/>
      <c r="AX448" s="28"/>
      <c r="AY448" s="28"/>
      <c r="AZ448" s="28"/>
      <c r="BA448" s="28"/>
      <c r="BB448" s="28"/>
      <c r="BC448" s="28"/>
      <c r="BD448" s="28"/>
      <c r="BE448" s="28"/>
      <c r="BF448" s="28"/>
      <c r="BG448" s="28"/>
      <c r="BH448" s="28"/>
      <c r="BI448" s="28"/>
      <c r="BJ448" s="28"/>
      <c r="BK448" s="28"/>
      <c r="BL448" s="28"/>
      <c r="BM448" s="28"/>
      <c r="BN448" s="28"/>
      <c r="BO448" s="28"/>
      <c r="BP448" s="28"/>
      <c r="BQ448" s="28"/>
      <c r="BR448" s="28"/>
      <c r="BS448" s="28"/>
      <c r="BT448" s="28"/>
      <c r="BU448" s="28"/>
    </row>
    <row r="449" spans="1:73" s="29" customFormat="1" ht="15.6">
      <c r="A449" s="308"/>
      <c r="B449" s="308">
        <f>+'Ark1'!C2123</f>
        <v>0</v>
      </c>
      <c r="C449" s="236">
        <f>+'Ark1'!L2123</f>
        <v>0</v>
      </c>
      <c r="D449" s="236" t="e">
        <f>VLOOKUP(C449,Klasse!$C$11:$D$27,2)</f>
        <v>#N/A</v>
      </c>
      <c r="E449" s="236">
        <f>+'Ark1'!H2123</f>
        <v>0</v>
      </c>
      <c r="F449" s="236">
        <f>+'Ark1'!J2123</f>
        <v>0</v>
      </c>
      <c r="G449" s="236" t="e">
        <f>VLOOKUP(F449,RNR!$A$1:$B$25,2)</f>
        <v>#N/A</v>
      </c>
      <c r="H449" s="236" t="str">
        <f>+IF(I449=0,"",'Ark1'!Q2123)</f>
        <v/>
      </c>
      <c r="I449" s="353">
        <f>+'Ark1'!R2123</f>
        <v>0</v>
      </c>
      <c r="J449" s="237" t="str">
        <f>+IF(I449=0,"",'Ark1'!AG2123)</f>
        <v/>
      </c>
      <c r="K449" s="237"/>
      <c r="L449" s="237" t="str">
        <f>+IF(I449=0,"",'Ark1'!AH2123)</f>
        <v/>
      </c>
      <c r="M449" s="331"/>
      <c r="N449" s="504">
        <f>+IF(J449=0,"",'Ark1'!AI2123)</f>
        <v>0</v>
      </c>
      <c r="O449" s="333"/>
      <c r="P449" s="32" t="str">
        <f>+IF(I449=0,"",'Ark1'!U2123)</f>
        <v/>
      </c>
      <c r="Q449" s="331"/>
      <c r="R449" s="264" t="str">
        <f>+IF(N449=0,"",'Ark1'!AJ2123)</f>
        <v/>
      </c>
      <c r="S449" s="334"/>
      <c r="T449" s="264" t="str">
        <f>+IF(N449=0,"",'Ark1'!AK2123)</f>
        <v/>
      </c>
      <c r="U449" s="308"/>
      <c r="V449" s="238" t="str">
        <f>+IF(I449=0,"",'Ark1'!T2123)</f>
        <v/>
      </c>
      <c r="W449" s="331"/>
      <c r="X449" s="239" t="str">
        <f>+IF(I449=0,"",'Ark1'!W2123)</f>
        <v/>
      </c>
      <c r="Y449" s="239" t="str">
        <f>+IF(I449=0,"",'Ark1'!X2123)</f>
        <v/>
      </c>
      <c r="Z449" s="239" t="str">
        <f>+IF(I449=0,"",'Ark1'!Y2123)</f>
        <v/>
      </c>
      <c r="AA449" s="239" t="str">
        <f>+IF(I449=0,"",'Ark1'!Z2123)</f>
        <v/>
      </c>
      <c r="AB449" s="237" t="str">
        <f>+IF(I449=0,"",'Ark1'!AA2123)</f>
        <v/>
      </c>
      <c r="AC449" s="238" t="str">
        <f>+IF(I449=0,"",'Ark1'!AC2123)</f>
        <v/>
      </c>
      <c r="AD449" s="239" t="str">
        <f>+IF(I449=0,"",'Ark1'!AE2123)</f>
        <v/>
      </c>
      <c r="AE449" s="237" t="str">
        <f t="shared" si="69"/>
        <v/>
      </c>
      <c r="AF449" s="237" t="str">
        <f t="shared" si="71"/>
        <v/>
      </c>
      <c r="AG449" s="308"/>
      <c r="AK449" s="27"/>
      <c r="AN449" s="28"/>
      <c r="AO449" s="28"/>
      <c r="AP449" s="28"/>
      <c r="AR449" s="28"/>
      <c r="AS449" s="28"/>
      <c r="AT449" s="28"/>
      <c r="AU449" s="28"/>
      <c r="AV449" s="28"/>
      <c r="AW449" s="28"/>
      <c r="AX449" s="28"/>
      <c r="AY449" s="28"/>
      <c r="AZ449" s="28"/>
      <c r="BA449" s="28"/>
      <c r="BB449" s="28"/>
      <c r="BC449" s="28"/>
      <c r="BD449" s="28"/>
      <c r="BE449" s="28"/>
      <c r="BF449" s="28"/>
      <c r="BG449" s="28"/>
      <c r="BH449" s="28"/>
      <c r="BI449" s="28"/>
      <c r="BJ449" s="28"/>
      <c r="BK449" s="28"/>
      <c r="BL449" s="28"/>
      <c r="BM449" s="28"/>
      <c r="BN449" s="28"/>
      <c r="BO449" s="28"/>
      <c r="BP449" s="28"/>
      <c r="BQ449" s="28"/>
      <c r="BR449" s="28"/>
      <c r="BS449" s="28"/>
      <c r="BT449" s="28"/>
      <c r="BU449" s="28"/>
    </row>
    <row r="450" spans="1:73" s="29" customFormat="1" ht="15.6">
      <c r="A450" s="308"/>
      <c r="B450" s="308">
        <f>+'Ark1'!C2124</f>
        <v>0</v>
      </c>
      <c r="C450" s="236">
        <f>+'Ark1'!L2124</f>
        <v>0</v>
      </c>
      <c r="D450" s="236" t="e">
        <f>VLOOKUP(C450,Klasse!$C$11:$D$27,2)</f>
        <v>#N/A</v>
      </c>
      <c r="E450" s="236">
        <f>+'Ark1'!H2124</f>
        <v>0</v>
      </c>
      <c r="F450" s="236">
        <f>+'Ark1'!J2124</f>
        <v>0</v>
      </c>
      <c r="G450" s="236" t="e">
        <f>VLOOKUP(F450,RNR!$A$1:$B$25,2)</f>
        <v>#N/A</v>
      </c>
      <c r="H450" s="236" t="str">
        <f>+IF(I450=0,"",'Ark1'!Q2124)</f>
        <v/>
      </c>
      <c r="I450" s="353">
        <f>+'Ark1'!R2124</f>
        <v>0</v>
      </c>
      <c r="J450" s="237" t="str">
        <f>+IF(I450=0,"",'Ark1'!AG2124)</f>
        <v/>
      </c>
      <c r="K450" s="237"/>
      <c r="L450" s="237" t="str">
        <f>+IF(I450=0,"",'Ark1'!AH2124)</f>
        <v/>
      </c>
      <c r="M450" s="331"/>
      <c r="N450" s="504">
        <f>+IF(J450=0,"",'Ark1'!AI2124)</f>
        <v>0</v>
      </c>
      <c r="O450" s="333"/>
      <c r="P450" s="32" t="str">
        <f>+IF(I450=0,"",'Ark1'!U2124)</f>
        <v/>
      </c>
      <c r="Q450" s="331"/>
      <c r="R450" s="264" t="str">
        <f>+IF(N450=0,"",'Ark1'!AJ2124)</f>
        <v/>
      </c>
      <c r="S450" s="334"/>
      <c r="T450" s="264" t="str">
        <f>+IF(N450=0,"",'Ark1'!AK2124)</f>
        <v/>
      </c>
      <c r="U450" s="308"/>
      <c r="V450" s="238" t="str">
        <f>+IF(I450=0,"",'Ark1'!T2124)</f>
        <v/>
      </c>
      <c r="W450" s="331"/>
      <c r="X450" s="239" t="str">
        <f>+IF(I450=0,"",'Ark1'!W2124)</f>
        <v/>
      </c>
      <c r="Y450" s="239" t="str">
        <f>+IF(I450=0,"",'Ark1'!X2124)</f>
        <v/>
      </c>
      <c r="Z450" s="239" t="str">
        <f>+IF(I450=0,"",'Ark1'!Y2124)</f>
        <v/>
      </c>
      <c r="AA450" s="239" t="str">
        <f>+IF(I450=0,"",'Ark1'!Z2124)</f>
        <v/>
      </c>
      <c r="AB450" s="237" t="str">
        <f>+IF(I450=0,"",'Ark1'!AA2124)</f>
        <v/>
      </c>
      <c r="AC450" s="238" t="str">
        <f>+IF(I450=0,"",'Ark1'!AC2124)</f>
        <v/>
      </c>
      <c r="AD450" s="239" t="str">
        <f>+IF(I450=0,"",'Ark1'!AE2124)</f>
        <v/>
      </c>
      <c r="AE450" s="237" t="str">
        <f t="shared" si="69"/>
        <v/>
      </c>
      <c r="AF450" s="237" t="str">
        <f t="shared" si="71"/>
        <v/>
      </c>
      <c r="AG450" s="308"/>
      <c r="AK450" s="27"/>
      <c r="AN450" s="28"/>
      <c r="AO450" s="28"/>
      <c r="AP450" s="28"/>
      <c r="AR450" s="28"/>
      <c r="AS450" s="28"/>
      <c r="AT450" s="28"/>
      <c r="AU450" s="28"/>
      <c r="AV450" s="28"/>
      <c r="AW450" s="28"/>
      <c r="AX450" s="28"/>
      <c r="AY450" s="28"/>
      <c r="AZ450" s="28"/>
      <c r="BA450" s="28"/>
      <c r="BB450" s="28"/>
      <c r="BC450" s="28"/>
      <c r="BD450" s="28"/>
      <c r="BE450" s="28"/>
      <c r="BF450" s="28"/>
      <c r="BG450" s="28"/>
      <c r="BH450" s="28"/>
      <c r="BI450" s="28"/>
      <c r="BJ450" s="28"/>
      <c r="BK450" s="28"/>
      <c r="BL450" s="28"/>
      <c r="BM450" s="28"/>
      <c r="BN450" s="28"/>
      <c r="BO450" s="28"/>
      <c r="BP450" s="28"/>
      <c r="BQ450" s="28"/>
      <c r="BR450" s="28"/>
      <c r="BS450" s="28"/>
      <c r="BT450" s="28"/>
      <c r="BU450" s="28"/>
    </row>
    <row r="451" spans="1:73" s="29" customFormat="1" ht="15.6">
      <c r="A451" s="308"/>
      <c r="B451" s="308">
        <f>+'Ark1'!C2125</f>
        <v>0</v>
      </c>
      <c r="C451" s="236">
        <f>+'Ark1'!L2125</f>
        <v>0</v>
      </c>
      <c r="D451" s="236" t="e">
        <f>VLOOKUP(C451,Klasse!$C$11:$D$27,2)</f>
        <v>#N/A</v>
      </c>
      <c r="E451" s="236">
        <f>+'Ark1'!H2125</f>
        <v>0</v>
      </c>
      <c r="F451" s="236">
        <f>+'Ark1'!J2125</f>
        <v>0</v>
      </c>
      <c r="G451" s="236" t="e">
        <f>VLOOKUP(F451,RNR!$A$1:$B$25,2)</f>
        <v>#N/A</v>
      </c>
      <c r="H451" s="236" t="str">
        <f>+IF(I451=0,"",'Ark1'!Q2125)</f>
        <v/>
      </c>
      <c r="I451" s="353">
        <f>+'Ark1'!R2125</f>
        <v>0</v>
      </c>
      <c r="J451" s="237" t="str">
        <f>+IF(I451=0,"",'Ark1'!AG2125)</f>
        <v/>
      </c>
      <c r="K451" s="237"/>
      <c r="L451" s="237" t="str">
        <f>+IF(I451=0,"",'Ark1'!AH2125)</f>
        <v/>
      </c>
      <c r="M451" s="331"/>
      <c r="N451" s="504">
        <f>+IF(J451=0,"",'Ark1'!AI2125)</f>
        <v>0</v>
      </c>
      <c r="O451" s="333"/>
      <c r="P451" s="32" t="str">
        <f>+IF(I451=0,"",'Ark1'!U2125)</f>
        <v/>
      </c>
      <c r="Q451" s="331"/>
      <c r="R451" s="264" t="str">
        <f>+IF(N451=0,"",'Ark1'!AJ2125)</f>
        <v/>
      </c>
      <c r="S451" s="334"/>
      <c r="T451" s="264" t="str">
        <f>+IF(N451=0,"",'Ark1'!AK2125)</f>
        <v/>
      </c>
      <c r="U451" s="308"/>
      <c r="V451" s="238" t="str">
        <f>+IF(I451=0,"",'Ark1'!T2125)</f>
        <v/>
      </c>
      <c r="W451" s="331"/>
      <c r="X451" s="239" t="str">
        <f>+IF(I451=0,"",'Ark1'!W2125)</f>
        <v/>
      </c>
      <c r="Y451" s="239" t="str">
        <f>+IF(I451=0,"",'Ark1'!X2125)</f>
        <v/>
      </c>
      <c r="Z451" s="239" t="str">
        <f>+IF(I451=0,"",'Ark1'!Y2125)</f>
        <v/>
      </c>
      <c r="AA451" s="239" t="str">
        <f>+IF(I451=0,"",'Ark1'!Z2125)</f>
        <v/>
      </c>
      <c r="AB451" s="237" t="str">
        <f>+IF(I451=0,"",'Ark1'!AA2125)</f>
        <v/>
      </c>
      <c r="AC451" s="238" t="str">
        <f>+IF(I451=0,"",'Ark1'!AC2125)</f>
        <v/>
      </c>
      <c r="AD451" s="239" t="str">
        <f>+IF(I451=0,"",'Ark1'!AE2125)</f>
        <v/>
      </c>
      <c r="AE451" s="237" t="str">
        <f t="shared" si="69"/>
        <v/>
      </c>
      <c r="AF451" s="237" t="str">
        <f t="shared" si="71"/>
        <v/>
      </c>
      <c r="AG451" s="308"/>
      <c r="AK451" s="27"/>
      <c r="AN451" s="28"/>
      <c r="AO451" s="28"/>
      <c r="AP451" s="28"/>
      <c r="AR451" s="28"/>
      <c r="AS451" s="28"/>
      <c r="AT451" s="28"/>
      <c r="AU451" s="28"/>
      <c r="AV451" s="28"/>
      <c r="AW451" s="28"/>
      <c r="AX451" s="28"/>
      <c r="AY451" s="28"/>
      <c r="AZ451" s="28"/>
      <c r="BA451" s="28"/>
      <c r="BB451" s="28"/>
      <c r="BC451" s="28"/>
      <c r="BD451" s="28"/>
      <c r="BE451" s="28"/>
      <c r="BF451" s="28"/>
      <c r="BG451" s="28"/>
      <c r="BH451" s="28"/>
      <c r="BI451" s="28"/>
      <c r="BJ451" s="28"/>
      <c r="BK451" s="28"/>
      <c r="BL451" s="28"/>
      <c r="BM451" s="28"/>
      <c r="BN451" s="28"/>
      <c r="BO451" s="28"/>
      <c r="BP451" s="28"/>
      <c r="BQ451" s="28"/>
      <c r="BR451" s="28"/>
      <c r="BS451" s="28"/>
      <c r="BT451" s="28"/>
      <c r="BU451" s="28"/>
    </row>
    <row r="452" spans="1:73" s="29" customFormat="1" ht="15.6">
      <c r="A452" s="308"/>
      <c r="B452" s="308">
        <f>+'Ark1'!C2126</f>
        <v>0</v>
      </c>
      <c r="C452" s="236">
        <f>+'Ark1'!L2126</f>
        <v>0</v>
      </c>
      <c r="D452" s="236" t="e">
        <f>VLOOKUP(C452,Klasse!$C$11:$D$27,2)</f>
        <v>#N/A</v>
      </c>
      <c r="E452" s="236">
        <f>+'Ark1'!H2126</f>
        <v>0</v>
      </c>
      <c r="F452" s="236">
        <f>+'Ark1'!J2126</f>
        <v>0</v>
      </c>
      <c r="G452" s="236" t="e">
        <f>VLOOKUP(F452,RNR!$A$1:$B$25,2)</f>
        <v>#N/A</v>
      </c>
      <c r="H452" s="236" t="str">
        <f>+IF(I452=0,"",'Ark1'!Q2126)</f>
        <v/>
      </c>
      <c r="I452" s="353">
        <f>+'Ark1'!R2126</f>
        <v>0</v>
      </c>
      <c r="J452" s="237" t="str">
        <f>+IF(I452=0,"",'Ark1'!AG2126)</f>
        <v/>
      </c>
      <c r="K452" s="237"/>
      <c r="L452" s="237" t="str">
        <f>+IF(I452=0,"",'Ark1'!AH2126)</f>
        <v/>
      </c>
      <c r="M452" s="331"/>
      <c r="N452" s="504">
        <f>+IF(J452=0,"",'Ark1'!AI2126)</f>
        <v>0</v>
      </c>
      <c r="O452" s="333"/>
      <c r="P452" s="32" t="str">
        <f>+IF(I452=0,"",'Ark1'!U2126)</f>
        <v/>
      </c>
      <c r="Q452" s="331"/>
      <c r="R452" s="264" t="str">
        <f>+IF(N452=0,"",'Ark1'!AJ2126)</f>
        <v/>
      </c>
      <c r="S452" s="334"/>
      <c r="T452" s="264" t="str">
        <f>+IF(N452=0,"",'Ark1'!AK2126)</f>
        <v/>
      </c>
      <c r="U452" s="308"/>
      <c r="V452" s="238" t="str">
        <f>+IF(I452=0,"",'Ark1'!T2126)</f>
        <v/>
      </c>
      <c r="W452" s="331"/>
      <c r="X452" s="239" t="str">
        <f>+IF(I452=0,"",'Ark1'!W2126)</f>
        <v/>
      </c>
      <c r="Y452" s="239" t="str">
        <f>+IF(I452=0,"",'Ark1'!X2126)</f>
        <v/>
      </c>
      <c r="Z452" s="239" t="str">
        <f>+IF(I452=0,"",'Ark1'!Y2126)</f>
        <v/>
      </c>
      <c r="AA452" s="239" t="str">
        <f>+IF(I452=0,"",'Ark1'!Z2126)</f>
        <v/>
      </c>
      <c r="AB452" s="237" t="str">
        <f>+IF(I452=0,"",'Ark1'!AA2126)</f>
        <v/>
      </c>
      <c r="AC452" s="238" t="str">
        <f>+IF(I452=0,"",'Ark1'!AC2126)</f>
        <v/>
      </c>
      <c r="AD452" s="239" t="str">
        <f>+IF(I452=0,"",'Ark1'!AE2126)</f>
        <v/>
      </c>
      <c r="AE452" s="237" t="str">
        <f t="shared" si="69"/>
        <v/>
      </c>
      <c r="AF452" s="237" t="str">
        <f t="shared" si="71"/>
        <v/>
      </c>
      <c r="AG452" s="308"/>
      <c r="AK452" s="27"/>
      <c r="AN452" s="28"/>
      <c r="AO452" s="28"/>
      <c r="AP452" s="28"/>
      <c r="AR452" s="28"/>
      <c r="AS452" s="28"/>
      <c r="AT452" s="28"/>
      <c r="AU452" s="28"/>
      <c r="AV452" s="28"/>
      <c r="AW452" s="28"/>
      <c r="AX452" s="28"/>
      <c r="AY452" s="28"/>
      <c r="AZ452" s="28"/>
      <c r="BA452" s="28"/>
      <c r="BB452" s="28"/>
      <c r="BC452" s="28"/>
      <c r="BD452" s="28"/>
      <c r="BE452" s="28"/>
      <c r="BF452" s="28"/>
      <c r="BG452" s="28"/>
      <c r="BH452" s="28"/>
      <c r="BI452" s="28"/>
      <c r="BJ452" s="28"/>
      <c r="BK452" s="28"/>
      <c r="BL452" s="28"/>
      <c r="BM452" s="28"/>
      <c r="BN452" s="28"/>
      <c r="BO452" s="28"/>
      <c r="BP452" s="28"/>
      <c r="BQ452" s="28"/>
      <c r="BR452" s="28"/>
      <c r="BS452" s="28"/>
      <c r="BT452" s="28"/>
      <c r="BU452" s="28"/>
    </row>
    <row r="453" spans="1:73" s="29" customFormat="1" ht="15.6">
      <c r="A453" s="308"/>
      <c r="B453" s="308">
        <f>+'Ark1'!C2127</f>
        <v>0</v>
      </c>
      <c r="C453" s="236">
        <f>+'Ark1'!L2127</f>
        <v>0</v>
      </c>
      <c r="D453" s="236" t="e">
        <f>VLOOKUP(C453,Klasse!$C$11:$D$27,2)</f>
        <v>#N/A</v>
      </c>
      <c r="E453" s="236">
        <f>+'Ark1'!H2127</f>
        <v>0</v>
      </c>
      <c r="F453" s="236">
        <f>+'Ark1'!J2127</f>
        <v>0</v>
      </c>
      <c r="G453" s="236" t="e">
        <f>VLOOKUP(F453,RNR!$A$1:$B$25,2)</f>
        <v>#N/A</v>
      </c>
      <c r="H453" s="236" t="str">
        <f>+IF(I453=0,"",'Ark1'!Q2127)</f>
        <v/>
      </c>
      <c r="I453" s="353">
        <f>+'Ark1'!R2127</f>
        <v>0</v>
      </c>
      <c r="J453" s="237" t="str">
        <f>+IF(I453=0,"",'Ark1'!AG2127)</f>
        <v/>
      </c>
      <c r="K453" s="237"/>
      <c r="L453" s="237" t="str">
        <f>+IF(I453=0,"",'Ark1'!AH2127)</f>
        <v/>
      </c>
      <c r="M453" s="331"/>
      <c r="N453" s="504">
        <f>+IF(J453=0,"",'Ark1'!AI2127)</f>
        <v>0</v>
      </c>
      <c r="O453" s="333"/>
      <c r="P453" s="32" t="str">
        <f>+IF(I453=0,"",'Ark1'!U2127)</f>
        <v/>
      </c>
      <c r="Q453" s="331"/>
      <c r="R453" s="264" t="str">
        <f>+IF(N453=0,"",'Ark1'!AJ2127)</f>
        <v/>
      </c>
      <c r="S453" s="334"/>
      <c r="T453" s="264" t="str">
        <f>+IF(N453=0,"",'Ark1'!AK2127)</f>
        <v/>
      </c>
      <c r="U453" s="308"/>
      <c r="V453" s="238" t="str">
        <f>+IF(I453=0,"",'Ark1'!T2127)</f>
        <v/>
      </c>
      <c r="W453" s="331"/>
      <c r="X453" s="239" t="str">
        <f>+IF(I453=0,"",'Ark1'!W2127)</f>
        <v/>
      </c>
      <c r="Y453" s="239" t="str">
        <f>+IF(I453=0,"",'Ark1'!X2127)</f>
        <v/>
      </c>
      <c r="Z453" s="239" t="str">
        <f>+IF(I453=0,"",'Ark1'!Y2127)</f>
        <v/>
      </c>
      <c r="AA453" s="239" t="str">
        <f>+IF(I453=0,"",'Ark1'!Z2127)</f>
        <v/>
      </c>
      <c r="AB453" s="237" t="str">
        <f>+IF(I453=0,"",'Ark1'!AA2127)</f>
        <v/>
      </c>
      <c r="AC453" s="238" t="str">
        <f>+IF(I453=0,"",'Ark1'!AC2127)</f>
        <v/>
      </c>
      <c r="AD453" s="239" t="str">
        <f>+IF(I453=0,"",'Ark1'!AE2127)</f>
        <v/>
      </c>
      <c r="AE453" s="237" t="str">
        <f t="shared" si="69"/>
        <v/>
      </c>
      <c r="AF453" s="237" t="str">
        <f t="shared" si="71"/>
        <v/>
      </c>
      <c r="AG453" s="308"/>
      <c r="AK453" s="27"/>
      <c r="AN453" s="28"/>
      <c r="AO453" s="28"/>
      <c r="AP453" s="28"/>
      <c r="AR453" s="28"/>
      <c r="AS453" s="28"/>
      <c r="AT453" s="28"/>
      <c r="AU453" s="28"/>
      <c r="AV453" s="28"/>
      <c r="AW453" s="28"/>
      <c r="AX453" s="28"/>
      <c r="AY453" s="28"/>
      <c r="AZ453" s="28"/>
      <c r="BA453" s="28"/>
      <c r="BB453" s="28"/>
      <c r="BC453" s="28"/>
      <c r="BD453" s="28"/>
      <c r="BE453" s="28"/>
      <c r="BF453" s="28"/>
      <c r="BG453" s="28"/>
      <c r="BH453" s="28"/>
      <c r="BI453" s="28"/>
      <c r="BJ453" s="28"/>
      <c r="BK453" s="28"/>
      <c r="BL453" s="28"/>
      <c r="BM453" s="28"/>
      <c r="BN453" s="28"/>
      <c r="BO453" s="28"/>
      <c r="BP453" s="28"/>
      <c r="BQ453" s="28"/>
      <c r="BR453" s="28"/>
      <c r="BS453" s="28"/>
      <c r="BT453" s="28"/>
      <c r="BU453" s="28"/>
    </row>
    <row r="454" spans="1:73" s="29" customFormat="1" ht="15.6">
      <c r="A454" s="308"/>
      <c r="B454" s="308">
        <f>+'Ark1'!C2128</f>
        <v>0</v>
      </c>
      <c r="C454" s="236">
        <f>+'Ark1'!L2128</f>
        <v>0</v>
      </c>
      <c r="D454" s="236" t="e">
        <f>VLOOKUP(C454,Klasse!$C$11:$D$27,2)</f>
        <v>#N/A</v>
      </c>
      <c r="E454" s="236">
        <f>+'Ark1'!H2128</f>
        <v>0</v>
      </c>
      <c r="F454" s="236">
        <f>+'Ark1'!J2128</f>
        <v>0</v>
      </c>
      <c r="G454" s="236" t="e">
        <f>VLOOKUP(F454,RNR!$A$1:$B$25,2)</f>
        <v>#N/A</v>
      </c>
      <c r="H454" s="236" t="str">
        <f>+IF(I454=0,"",'Ark1'!Q2128)</f>
        <v/>
      </c>
      <c r="I454" s="353">
        <f>+'Ark1'!R2128</f>
        <v>0</v>
      </c>
      <c r="J454" s="237" t="str">
        <f>+IF(I454=0,"",'Ark1'!AG2128)</f>
        <v/>
      </c>
      <c r="K454" s="237"/>
      <c r="L454" s="237" t="str">
        <f>+IF(I454=0,"",'Ark1'!AH2128)</f>
        <v/>
      </c>
      <c r="M454" s="331"/>
      <c r="N454" s="504">
        <f>+IF(J454=0,"",'Ark1'!AI2128)</f>
        <v>0</v>
      </c>
      <c r="O454" s="333"/>
      <c r="P454" s="32" t="str">
        <f>+IF(I454=0,"",'Ark1'!U2128)</f>
        <v/>
      </c>
      <c r="Q454" s="331"/>
      <c r="R454" s="264" t="str">
        <f>+IF(N454=0,"",'Ark1'!AJ2128)</f>
        <v/>
      </c>
      <c r="S454" s="334"/>
      <c r="T454" s="264" t="str">
        <f>+IF(N454=0,"",'Ark1'!AK2128)</f>
        <v/>
      </c>
      <c r="U454" s="308"/>
      <c r="V454" s="238" t="str">
        <f>+IF(I454=0,"",'Ark1'!T2128)</f>
        <v/>
      </c>
      <c r="W454" s="331"/>
      <c r="X454" s="239" t="str">
        <f>+IF(I454=0,"",'Ark1'!W2128)</f>
        <v/>
      </c>
      <c r="Y454" s="239" t="str">
        <f>+IF(I454=0,"",'Ark1'!X2128)</f>
        <v/>
      </c>
      <c r="Z454" s="239" t="str">
        <f>+IF(I454=0,"",'Ark1'!Y2128)</f>
        <v/>
      </c>
      <c r="AA454" s="239" t="str">
        <f>+IF(I454=0,"",'Ark1'!Z2128)</f>
        <v/>
      </c>
      <c r="AB454" s="237" t="str">
        <f>+IF(I454=0,"",'Ark1'!AA2128)</f>
        <v/>
      </c>
      <c r="AC454" s="238" t="str">
        <f>+IF(I454=0,"",'Ark1'!AC2128)</f>
        <v/>
      </c>
      <c r="AD454" s="239" t="str">
        <f>+IF(I454=0,"",'Ark1'!AE2128)</f>
        <v/>
      </c>
      <c r="AE454" s="237" t="str">
        <f t="shared" si="69"/>
        <v/>
      </c>
      <c r="AF454" s="237" t="str">
        <f t="shared" si="71"/>
        <v/>
      </c>
      <c r="AG454" s="308"/>
      <c r="AK454" s="27"/>
      <c r="AN454" s="28"/>
      <c r="AO454" s="28"/>
      <c r="AP454" s="28"/>
      <c r="AR454" s="28"/>
      <c r="AS454" s="28"/>
      <c r="AT454" s="28"/>
      <c r="AU454" s="28"/>
      <c r="AV454" s="28"/>
      <c r="AW454" s="28"/>
      <c r="AX454" s="28"/>
      <c r="AY454" s="28"/>
      <c r="AZ454" s="28"/>
      <c r="BA454" s="28"/>
      <c r="BB454" s="28"/>
      <c r="BC454" s="28"/>
      <c r="BD454" s="28"/>
      <c r="BE454" s="28"/>
      <c r="BF454" s="28"/>
      <c r="BG454" s="28"/>
      <c r="BH454" s="28"/>
      <c r="BI454" s="28"/>
      <c r="BJ454" s="28"/>
      <c r="BK454" s="28"/>
      <c r="BL454" s="28"/>
      <c r="BM454" s="28"/>
      <c r="BN454" s="28"/>
      <c r="BO454" s="28"/>
      <c r="BP454" s="28"/>
      <c r="BQ454" s="28"/>
      <c r="BR454" s="28"/>
      <c r="BS454" s="28"/>
      <c r="BT454" s="28"/>
      <c r="BU454" s="28"/>
    </row>
    <row r="455" spans="1:73" s="29" customFormat="1" ht="15.6">
      <c r="A455" s="308"/>
      <c r="B455" s="308">
        <f>+'Ark1'!C2129</f>
        <v>0</v>
      </c>
      <c r="C455" s="236">
        <f>+'Ark1'!L2129</f>
        <v>0</v>
      </c>
      <c r="D455" s="236" t="e">
        <f>VLOOKUP(C455,Klasse!$C$11:$D$27,2)</f>
        <v>#N/A</v>
      </c>
      <c r="E455" s="236">
        <f>+'Ark1'!H2129</f>
        <v>0</v>
      </c>
      <c r="F455" s="236">
        <f>+'Ark1'!J2129</f>
        <v>0</v>
      </c>
      <c r="G455" s="236" t="e">
        <f>VLOOKUP(F455,RNR!$A$1:$B$25,2)</f>
        <v>#N/A</v>
      </c>
      <c r="H455" s="236" t="str">
        <f>+IF(I455=0,"",'Ark1'!Q2129)</f>
        <v/>
      </c>
      <c r="I455" s="353">
        <f>+'Ark1'!R2129</f>
        <v>0</v>
      </c>
      <c r="J455" s="237" t="str">
        <f>+IF(I455=0,"",'Ark1'!AG2129)</f>
        <v/>
      </c>
      <c r="K455" s="237"/>
      <c r="L455" s="237" t="str">
        <f>+IF(I455=0,"",'Ark1'!AH2129)</f>
        <v/>
      </c>
      <c r="M455" s="331"/>
      <c r="N455" s="504">
        <f>+IF(J455=0,"",'Ark1'!AI2129)</f>
        <v>0</v>
      </c>
      <c r="O455" s="333"/>
      <c r="P455" s="32" t="str">
        <f>+IF(I455=0,"",'Ark1'!U2129)</f>
        <v/>
      </c>
      <c r="Q455" s="331"/>
      <c r="R455" s="264" t="str">
        <f>+IF(N455=0,"",'Ark1'!AJ2129)</f>
        <v/>
      </c>
      <c r="S455" s="334"/>
      <c r="T455" s="264" t="str">
        <f>+IF(N455=0,"",'Ark1'!AK2129)</f>
        <v/>
      </c>
      <c r="U455" s="308"/>
      <c r="V455" s="238" t="str">
        <f>+IF(I455=0,"",'Ark1'!T2129)</f>
        <v/>
      </c>
      <c r="W455" s="331"/>
      <c r="X455" s="239" t="str">
        <f>+IF(I455=0,"",'Ark1'!W2129)</f>
        <v/>
      </c>
      <c r="Y455" s="239" t="str">
        <f>+IF(I455=0,"",'Ark1'!X2129)</f>
        <v/>
      </c>
      <c r="Z455" s="239" t="str">
        <f>+IF(I455=0,"",'Ark1'!Y2129)</f>
        <v/>
      </c>
      <c r="AA455" s="239" t="str">
        <f>+IF(I455=0,"",'Ark1'!Z2129)</f>
        <v/>
      </c>
      <c r="AB455" s="237" t="str">
        <f>+IF(I455=0,"",'Ark1'!AA2129)</f>
        <v/>
      </c>
      <c r="AC455" s="238" t="str">
        <f>+IF(I455=0,"",'Ark1'!AC2129)</f>
        <v/>
      </c>
      <c r="AD455" s="239" t="str">
        <f>+IF(I455=0,"",'Ark1'!AE2129)</f>
        <v/>
      </c>
      <c r="AE455" s="237" t="str">
        <f t="shared" si="69"/>
        <v/>
      </c>
      <c r="AF455" s="237" t="str">
        <f t="shared" si="71"/>
        <v/>
      </c>
      <c r="AG455" s="308"/>
      <c r="AK455" s="27"/>
      <c r="AN455" s="28"/>
      <c r="AO455" s="28"/>
      <c r="AP455" s="28"/>
      <c r="AR455" s="28"/>
      <c r="AS455" s="28"/>
      <c r="AT455" s="28"/>
      <c r="AU455" s="28"/>
      <c r="AV455" s="28"/>
      <c r="AW455" s="28"/>
      <c r="AX455" s="28"/>
      <c r="AY455" s="28"/>
      <c r="AZ455" s="28"/>
      <c r="BA455" s="28"/>
      <c r="BB455" s="28"/>
      <c r="BC455" s="28"/>
      <c r="BD455" s="28"/>
      <c r="BE455" s="28"/>
      <c r="BF455" s="28"/>
      <c r="BG455" s="28"/>
      <c r="BH455" s="28"/>
      <c r="BI455" s="28"/>
      <c r="BJ455" s="28"/>
      <c r="BK455" s="28"/>
      <c r="BL455" s="28"/>
      <c r="BM455" s="28"/>
      <c r="BN455" s="28"/>
      <c r="BO455" s="28"/>
      <c r="BP455" s="28"/>
      <c r="BQ455" s="28"/>
      <c r="BR455" s="28"/>
      <c r="BS455" s="28"/>
      <c r="BT455" s="28"/>
      <c r="BU455" s="28"/>
    </row>
    <row r="456" spans="1:73" s="29" customFormat="1" ht="15.6">
      <c r="A456" s="308"/>
      <c r="B456" s="308">
        <f>+'Ark1'!C2130</f>
        <v>0</v>
      </c>
      <c r="C456" s="236">
        <f>+'Ark1'!L2130</f>
        <v>0</v>
      </c>
      <c r="D456" s="236" t="e">
        <f>VLOOKUP(C456,Klasse!$C$11:$D$27,2)</f>
        <v>#N/A</v>
      </c>
      <c r="E456" s="236">
        <f>+'Ark1'!H2130</f>
        <v>0</v>
      </c>
      <c r="F456" s="236">
        <f>+'Ark1'!J2130</f>
        <v>0</v>
      </c>
      <c r="G456" s="236" t="e">
        <f>VLOOKUP(F456,RNR!$A$1:$B$25,2)</f>
        <v>#N/A</v>
      </c>
      <c r="H456" s="236" t="str">
        <f>+IF(I456=0,"",'Ark1'!Q2130)</f>
        <v/>
      </c>
      <c r="I456" s="353">
        <f>+'Ark1'!R2130</f>
        <v>0</v>
      </c>
      <c r="J456" s="237" t="str">
        <f>+IF(I456=0,"",'Ark1'!AG2130)</f>
        <v/>
      </c>
      <c r="K456" s="237"/>
      <c r="L456" s="237" t="str">
        <f>+IF(I456=0,"",'Ark1'!AH2130)</f>
        <v/>
      </c>
      <c r="M456" s="331"/>
      <c r="N456" s="504">
        <f>+IF(J456=0,"",'Ark1'!AI2130)</f>
        <v>0</v>
      </c>
      <c r="O456" s="333"/>
      <c r="P456" s="32" t="str">
        <f>+IF(I456=0,"",'Ark1'!U2130)</f>
        <v/>
      </c>
      <c r="Q456" s="331"/>
      <c r="R456" s="264" t="str">
        <f>+IF(N456=0,"",'Ark1'!AJ2130)</f>
        <v/>
      </c>
      <c r="S456" s="334"/>
      <c r="T456" s="264" t="str">
        <f>+IF(N456=0,"",'Ark1'!AK2130)</f>
        <v/>
      </c>
      <c r="U456" s="308"/>
      <c r="V456" s="238" t="str">
        <f>+IF(I456=0,"",'Ark1'!T2130)</f>
        <v/>
      </c>
      <c r="W456" s="331"/>
      <c r="X456" s="239" t="str">
        <f>+IF(I456=0,"",'Ark1'!W2130)</f>
        <v/>
      </c>
      <c r="Y456" s="239" t="str">
        <f>+IF(I456=0,"",'Ark1'!X2130)</f>
        <v/>
      </c>
      <c r="Z456" s="239" t="str">
        <f>+IF(I456=0,"",'Ark1'!Y2130)</f>
        <v/>
      </c>
      <c r="AA456" s="239" t="str">
        <f>+IF(I456=0,"",'Ark1'!Z2130)</f>
        <v/>
      </c>
      <c r="AB456" s="237" t="str">
        <f>+IF(I456=0,"",'Ark1'!AA2130)</f>
        <v/>
      </c>
      <c r="AC456" s="238" t="str">
        <f>+IF(I456=0,"",'Ark1'!AC2130)</f>
        <v/>
      </c>
      <c r="AD456" s="239" t="str">
        <f>+IF(I456=0,"",'Ark1'!AE2130)</f>
        <v/>
      </c>
      <c r="AE456" s="237" t="str">
        <f t="shared" si="69"/>
        <v/>
      </c>
      <c r="AF456" s="237" t="str">
        <f t="shared" si="71"/>
        <v/>
      </c>
      <c r="AG456" s="308"/>
      <c r="AK456" s="27"/>
      <c r="AN456" s="28"/>
      <c r="AO456" s="28"/>
      <c r="AP456" s="28"/>
      <c r="AR456" s="28"/>
      <c r="AS456" s="28"/>
      <c r="AT456" s="28"/>
      <c r="AU456" s="28"/>
      <c r="AV456" s="28"/>
      <c r="AW456" s="28"/>
      <c r="AX456" s="28"/>
      <c r="AY456" s="28"/>
      <c r="AZ456" s="28"/>
      <c r="BA456" s="28"/>
      <c r="BB456" s="28"/>
      <c r="BC456" s="28"/>
      <c r="BD456" s="28"/>
      <c r="BE456" s="28"/>
      <c r="BF456" s="28"/>
      <c r="BG456" s="28"/>
      <c r="BH456" s="28"/>
      <c r="BI456" s="28"/>
      <c r="BJ456" s="28"/>
      <c r="BK456" s="28"/>
      <c r="BL456" s="28"/>
      <c r="BM456" s="28"/>
      <c r="BN456" s="28"/>
      <c r="BO456" s="28"/>
      <c r="BP456" s="28"/>
      <c r="BQ456" s="28"/>
      <c r="BR456" s="28"/>
      <c r="BS456" s="28"/>
      <c r="BT456" s="28"/>
      <c r="BU456" s="28"/>
    </row>
    <row r="457" spans="1:73" s="29" customFormat="1" ht="15.6">
      <c r="A457" s="308"/>
      <c r="B457" s="308">
        <f>+'Ark1'!C2131</f>
        <v>0</v>
      </c>
      <c r="C457" s="236">
        <f>+'Ark1'!L2131</f>
        <v>0</v>
      </c>
      <c r="D457" s="236" t="e">
        <f>VLOOKUP(C457,Klasse!$C$11:$D$27,2)</f>
        <v>#N/A</v>
      </c>
      <c r="E457" s="236">
        <f>+'Ark1'!H2131</f>
        <v>0</v>
      </c>
      <c r="F457" s="236">
        <f>+'Ark1'!J2131</f>
        <v>0</v>
      </c>
      <c r="G457" s="236" t="e">
        <f>VLOOKUP(F457,RNR!$A$1:$B$25,2)</f>
        <v>#N/A</v>
      </c>
      <c r="H457" s="236" t="str">
        <f>+IF(I457=0,"",'Ark1'!Q2131)</f>
        <v/>
      </c>
      <c r="I457" s="353">
        <f>+'Ark1'!R2131</f>
        <v>0</v>
      </c>
      <c r="J457" s="237" t="str">
        <f>+IF(I457=0,"",'Ark1'!AG2131)</f>
        <v/>
      </c>
      <c r="K457" s="237"/>
      <c r="L457" s="237" t="str">
        <f>+IF(I457=0,"",'Ark1'!AH2131)</f>
        <v/>
      </c>
      <c r="M457" s="331"/>
      <c r="N457" s="504">
        <f>+IF(J457=0,"",'Ark1'!AI2131)</f>
        <v>0</v>
      </c>
      <c r="O457" s="333"/>
      <c r="P457" s="32" t="str">
        <f>+IF(I457=0,"",'Ark1'!U2131)</f>
        <v/>
      </c>
      <c r="Q457" s="331"/>
      <c r="R457" s="264" t="str">
        <f>+IF(N457=0,"",'Ark1'!AJ2131)</f>
        <v/>
      </c>
      <c r="S457" s="334"/>
      <c r="T457" s="264" t="str">
        <f>+IF(N457=0,"",'Ark1'!AK2131)</f>
        <v/>
      </c>
      <c r="U457" s="308"/>
      <c r="V457" s="238" t="str">
        <f>+IF(I457=0,"",'Ark1'!T2131)</f>
        <v/>
      </c>
      <c r="W457" s="331"/>
      <c r="X457" s="239" t="str">
        <f>+IF(I457=0,"",'Ark1'!W2131)</f>
        <v/>
      </c>
      <c r="Y457" s="239" t="str">
        <f>+IF(I457=0,"",'Ark1'!X2131)</f>
        <v/>
      </c>
      <c r="Z457" s="239" t="str">
        <f>+IF(I457=0,"",'Ark1'!Y2131)</f>
        <v/>
      </c>
      <c r="AA457" s="239" t="str">
        <f>+IF(I457=0,"",'Ark1'!Z2131)</f>
        <v/>
      </c>
      <c r="AB457" s="237" t="str">
        <f>+IF(I457=0,"",'Ark1'!AA2131)</f>
        <v/>
      </c>
      <c r="AC457" s="238" t="str">
        <f>+IF(I457=0,"",'Ark1'!AC2131)</f>
        <v/>
      </c>
      <c r="AD457" s="239" t="str">
        <f>+IF(I457=0,"",'Ark1'!AE2131)</f>
        <v/>
      </c>
      <c r="AE457" s="237" t="str">
        <f t="shared" si="69"/>
        <v/>
      </c>
      <c r="AF457" s="237" t="str">
        <f t="shared" si="71"/>
        <v/>
      </c>
      <c r="AG457" s="308"/>
      <c r="AK457" s="27"/>
      <c r="AN457" s="28"/>
      <c r="AO457" s="28"/>
      <c r="AP457" s="28"/>
      <c r="AR457" s="28"/>
      <c r="AS457" s="28"/>
      <c r="AT457" s="28"/>
      <c r="AU457" s="28"/>
      <c r="AV457" s="28"/>
      <c r="AW457" s="28"/>
      <c r="AX457" s="28"/>
      <c r="AY457" s="28"/>
      <c r="AZ457" s="28"/>
      <c r="BA457" s="28"/>
      <c r="BB457" s="28"/>
      <c r="BC457" s="28"/>
      <c r="BD457" s="28"/>
      <c r="BE457" s="28"/>
      <c r="BF457" s="28"/>
      <c r="BG457" s="28"/>
      <c r="BH457" s="28"/>
      <c r="BI457" s="28"/>
      <c r="BJ457" s="28"/>
      <c r="BK457" s="28"/>
      <c r="BL457" s="28"/>
      <c r="BM457" s="28"/>
      <c r="BN457" s="28"/>
      <c r="BO457" s="28"/>
      <c r="BP457" s="28"/>
      <c r="BQ457" s="28"/>
      <c r="BR457" s="28"/>
      <c r="BS457" s="28"/>
      <c r="BT457" s="28"/>
      <c r="BU457" s="28"/>
    </row>
    <row r="458" spans="1:73" ht="19.8">
      <c r="A458" s="308"/>
      <c r="B458" s="308"/>
      <c r="C458" s="308"/>
      <c r="D458" s="308"/>
      <c r="E458" s="308"/>
      <c r="F458" s="308"/>
      <c r="G458" s="537"/>
      <c r="H458" s="537"/>
      <c r="I458" s="354"/>
      <c r="J458" s="331"/>
      <c r="K458" s="331"/>
      <c r="L458" s="331"/>
      <c r="M458" s="331"/>
      <c r="N458" s="331"/>
      <c r="O458" s="331"/>
      <c r="P458" s="331"/>
      <c r="Q458" s="331"/>
      <c r="R458" s="331"/>
      <c r="S458" s="331"/>
      <c r="T458" s="331"/>
      <c r="U458" s="331"/>
      <c r="V458" s="331"/>
      <c r="W458" s="331"/>
      <c r="X458" s="332"/>
      <c r="Y458" s="332"/>
      <c r="Z458" s="332"/>
      <c r="AA458" s="332"/>
      <c r="AB458" s="332"/>
      <c r="AC458" s="308"/>
      <c r="AD458" s="332"/>
      <c r="AE458" s="333"/>
      <c r="AF458" s="334"/>
      <c r="AG458" s="308"/>
      <c r="AH458" s="219"/>
      <c r="AJ458" s="29"/>
      <c r="AK458" s="27"/>
      <c r="AL458" s="220"/>
      <c r="AM458" s="28"/>
      <c r="AQ458" s="28"/>
      <c r="BI458" s="232"/>
    </row>
    <row r="459" spans="1:73" ht="19.8">
      <c r="A459" s="308"/>
      <c r="B459" s="308" t="s">
        <v>649</v>
      </c>
      <c r="C459" s="308"/>
      <c r="D459" s="259" t="e">
        <f>+D465</f>
        <v>#N/A</v>
      </c>
      <c r="E459" s="308"/>
      <c r="F459" s="308"/>
      <c r="G459" s="537"/>
      <c r="H459" s="537"/>
      <c r="I459" s="340">
        <f>SUM(I461:I485)</f>
        <v>0</v>
      </c>
      <c r="J459" s="335"/>
      <c r="K459" s="335"/>
      <c r="L459" s="335"/>
      <c r="M459" s="331"/>
      <c r="N459" s="536">
        <f>SUM(N461:N485)</f>
        <v>0</v>
      </c>
      <c r="O459" s="331"/>
      <c r="P459" s="331"/>
      <c r="Q459" s="331"/>
      <c r="R459" s="331"/>
      <c r="S459" s="331"/>
      <c r="T459" s="331"/>
      <c r="U459" s="331"/>
      <c r="V459" s="331"/>
      <c r="W459" s="331"/>
      <c r="X459" s="332"/>
      <c r="Y459" s="332"/>
      <c r="Z459" s="332"/>
      <c r="AA459" s="332"/>
      <c r="AB459" s="332"/>
      <c r="AC459" s="308"/>
      <c r="AD459" s="332"/>
      <c r="AE459" s="332"/>
      <c r="AF459" s="332"/>
      <c r="AG459" s="308"/>
      <c r="AH459" s="219"/>
      <c r="AJ459" s="29"/>
      <c r="AK459" s="27"/>
      <c r="AL459" s="220"/>
      <c r="AM459" s="28"/>
      <c r="AQ459" s="28"/>
      <c r="BI459" s="232"/>
    </row>
    <row r="460" spans="1:73" ht="19.8">
      <c r="A460" s="578"/>
      <c r="B460" s="578"/>
      <c r="C460" s="578"/>
      <c r="D460" s="578"/>
      <c r="E460" s="578"/>
      <c r="F460" s="578"/>
      <c r="G460" s="578"/>
      <c r="H460" s="578"/>
      <c r="I460" s="354"/>
      <c r="J460" s="331"/>
      <c r="K460" s="331"/>
      <c r="L460" s="331"/>
      <c r="M460" s="331"/>
      <c r="N460" s="331"/>
      <c r="O460" s="331"/>
      <c r="P460" s="331"/>
      <c r="Q460" s="331"/>
      <c r="R460" s="331"/>
      <c r="S460" s="331"/>
      <c r="T460" s="331"/>
      <c r="U460" s="331"/>
      <c r="V460" s="331"/>
      <c r="W460" s="331"/>
      <c r="X460" s="332"/>
      <c r="Y460" s="332"/>
      <c r="Z460" s="332"/>
      <c r="AA460" s="332"/>
      <c r="AB460" s="333"/>
      <c r="AC460" s="308"/>
      <c r="AD460" s="333"/>
      <c r="AE460" s="333"/>
      <c r="AF460" s="334"/>
      <c r="AG460" s="308"/>
      <c r="AH460" s="219"/>
      <c r="AJ460" s="29"/>
      <c r="AK460" s="27"/>
      <c r="AL460" s="220"/>
      <c r="AM460" s="28"/>
      <c r="AQ460" s="28"/>
      <c r="BI460" s="232"/>
    </row>
    <row r="461" spans="1:73" s="29" customFormat="1" ht="15.6">
      <c r="A461" s="308"/>
      <c r="B461" s="308">
        <f>+'Ark1'!C2132</f>
        <v>0</v>
      </c>
      <c r="C461" s="236">
        <f>+'Ark1'!L2132</f>
        <v>0</v>
      </c>
      <c r="D461" s="236" t="e">
        <f>VLOOKUP(C461,Klasse!$C$11:$D$27,2)</f>
        <v>#N/A</v>
      </c>
      <c r="E461" s="236">
        <f>+'Ark1'!H2132</f>
        <v>0</v>
      </c>
      <c r="F461" s="236">
        <f>+'Ark1'!J2132</f>
        <v>0</v>
      </c>
      <c r="G461" s="236" t="e">
        <f>VLOOKUP(F461,RNR!$A$1:$B$25,2)</f>
        <v>#N/A</v>
      </c>
      <c r="H461" s="236" t="str">
        <f>+IF(I461=0,"",'Ark1'!Q2132)</f>
        <v/>
      </c>
      <c r="I461" s="353">
        <f>+'Ark1'!R2132</f>
        <v>0</v>
      </c>
      <c r="J461" s="237" t="str">
        <f>+IF(I461=0,"",'Ark1'!AG2132)</f>
        <v/>
      </c>
      <c r="K461" s="237"/>
      <c r="L461" s="237" t="str">
        <f>+IF(I461=0,"",'Ark1'!AH2132)</f>
        <v/>
      </c>
      <c r="M461" s="331"/>
      <c r="N461" s="504">
        <f>+'Ark1'!AI2132</f>
        <v>0</v>
      </c>
      <c r="O461" s="333"/>
      <c r="P461" s="32" t="str">
        <f>+IF(I461=0,"",'Ark1'!U2132)</f>
        <v/>
      </c>
      <c r="Q461" s="32"/>
      <c r="R461" s="264" t="str">
        <f>+IF(N461=0,"",'Ark1'!AJ2132)</f>
        <v/>
      </c>
      <c r="S461" s="334"/>
      <c r="T461" s="264" t="str">
        <f>+IF(N461=0,"",'Ark1'!AK2132)</f>
        <v/>
      </c>
      <c r="U461" s="308"/>
      <c r="V461" s="238" t="str">
        <f>+IF(I461=0,"",'Ark1'!T2132)</f>
        <v/>
      </c>
      <c r="W461" s="331"/>
      <c r="X461" s="239" t="str">
        <f>+IF(I461=0,"",'Ark1'!W2132)</f>
        <v/>
      </c>
      <c r="Y461" s="239" t="str">
        <f>+IF(I461=0,"",'Ark1'!X2132)</f>
        <v/>
      </c>
      <c r="Z461" s="239" t="str">
        <f>+IF(I461=0,"",'Ark1'!Y2132)</f>
        <v/>
      </c>
      <c r="AA461" s="239" t="str">
        <f>+IF(I461=0,"",'Ark1'!Z2132)</f>
        <v/>
      </c>
      <c r="AB461" s="237" t="str">
        <f>+IF(I461=0,"",'Ark1'!AA2132)</f>
        <v/>
      </c>
      <c r="AC461" s="238" t="str">
        <f>+IF(I461=0,"",'Ark1'!AC2132)</f>
        <v/>
      </c>
      <c r="AD461" s="239" t="str">
        <f>+IF(I461=0,"",'Ark1'!AE2132)</f>
        <v/>
      </c>
      <c r="AE461" s="237" t="str">
        <f t="shared" si="69"/>
        <v/>
      </c>
      <c r="AF461" s="237" t="str">
        <f t="shared" si="71"/>
        <v/>
      </c>
      <c r="AG461" s="308"/>
      <c r="AK461" s="27"/>
      <c r="AN461" s="28"/>
      <c r="AO461" s="28"/>
      <c r="AP461" s="28"/>
      <c r="AR461" s="28"/>
      <c r="AS461" s="28"/>
      <c r="AT461" s="28"/>
      <c r="AU461" s="28"/>
      <c r="AV461" s="28"/>
      <c r="AW461" s="28"/>
      <c r="AX461" s="28"/>
      <c r="AY461" s="28"/>
      <c r="AZ461" s="28"/>
      <c r="BA461" s="28"/>
      <c r="BB461" s="28"/>
      <c r="BC461" s="28"/>
      <c r="BD461" s="28"/>
      <c r="BE461" s="28"/>
      <c r="BF461" s="28"/>
      <c r="BG461" s="28"/>
      <c r="BH461" s="28"/>
      <c r="BI461" s="28"/>
      <c r="BJ461" s="28"/>
      <c r="BK461" s="28"/>
      <c r="BL461" s="28"/>
      <c r="BM461" s="28"/>
      <c r="BN461" s="28"/>
      <c r="BO461" s="28"/>
      <c r="BP461" s="28"/>
      <c r="BQ461" s="28"/>
      <c r="BR461" s="28"/>
      <c r="BS461" s="28"/>
      <c r="BT461" s="28"/>
      <c r="BU461" s="28"/>
    </row>
    <row r="462" spans="1:73" s="29" customFormat="1" ht="15.6">
      <c r="A462" s="308"/>
      <c r="B462" s="308">
        <f>+'Ark1'!C2133</f>
        <v>0</v>
      </c>
      <c r="C462" s="236">
        <f>+'Ark1'!L2133</f>
        <v>0</v>
      </c>
      <c r="D462" s="236" t="e">
        <f>VLOOKUP(C462,Klasse!$C$11:$D$27,2)</f>
        <v>#N/A</v>
      </c>
      <c r="E462" s="236">
        <f>+'Ark1'!H2133</f>
        <v>0</v>
      </c>
      <c r="F462" s="236">
        <f>+'Ark1'!J2133</f>
        <v>0</v>
      </c>
      <c r="G462" s="236" t="e">
        <f>VLOOKUP(F462,RNR!$A$1:$B$25,2)</f>
        <v>#N/A</v>
      </c>
      <c r="H462" s="236" t="str">
        <f>+IF(I462=0,"",'Ark1'!Q2133)</f>
        <v/>
      </c>
      <c r="I462" s="353">
        <f>+'Ark1'!R2133</f>
        <v>0</v>
      </c>
      <c r="J462" s="237" t="str">
        <f>+IF(I462=0,"",'Ark1'!AG2133)</f>
        <v/>
      </c>
      <c r="K462" s="237"/>
      <c r="L462" s="237" t="str">
        <f>+IF(I462=0,"",'Ark1'!AH2133)</f>
        <v/>
      </c>
      <c r="M462" s="331"/>
      <c r="N462" s="504">
        <f>+'Ark1'!AI2133</f>
        <v>0</v>
      </c>
      <c r="O462" s="333"/>
      <c r="P462" s="32" t="str">
        <f>+IF(I462=0,"",'Ark1'!U2133)</f>
        <v/>
      </c>
      <c r="Q462" s="32"/>
      <c r="R462" s="264" t="str">
        <f>+IF(N462=0,"",'Ark1'!AJ2133)</f>
        <v/>
      </c>
      <c r="S462" s="334"/>
      <c r="T462" s="264" t="str">
        <f>+IF(N462=0,"",'Ark1'!AK2133)</f>
        <v/>
      </c>
      <c r="U462" s="537"/>
      <c r="V462" s="238" t="str">
        <f>+IF(I462=0,"",'Ark1'!T2133)</f>
        <v/>
      </c>
      <c r="W462" s="331"/>
      <c r="X462" s="239" t="str">
        <f>+IF(I462=0,"",'Ark1'!W2133)</f>
        <v/>
      </c>
      <c r="Y462" s="239" t="str">
        <f>+IF(I462=0,"",'Ark1'!X2133)</f>
        <v/>
      </c>
      <c r="Z462" s="239" t="str">
        <f>+IF(I462=0,"",'Ark1'!Y2133)</f>
        <v/>
      </c>
      <c r="AA462" s="239" t="str">
        <f>+IF(I462=0,"",'Ark1'!Z2133)</f>
        <v/>
      </c>
      <c r="AB462" s="237" t="str">
        <f>+IF(I462=0,"",'Ark1'!AA2133)</f>
        <v/>
      </c>
      <c r="AC462" s="238" t="str">
        <f>+IF(I462=0,"",'Ark1'!AC2133)</f>
        <v/>
      </c>
      <c r="AD462" s="239" t="str">
        <f>+IF(I462=0,"",'Ark1'!AE2133)</f>
        <v/>
      </c>
      <c r="AE462" s="237" t="str">
        <f t="shared" si="69"/>
        <v/>
      </c>
      <c r="AF462" s="237" t="str">
        <f t="shared" si="71"/>
        <v/>
      </c>
      <c r="AG462" s="308"/>
      <c r="AK462" s="27"/>
      <c r="AN462" s="28"/>
      <c r="AO462" s="28"/>
      <c r="AP462" s="28"/>
      <c r="AR462" s="28"/>
      <c r="AS462" s="28"/>
      <c r="AT462" s="28"/>
      <c r="AU462" s="28"/>
      <c r="AV462" s="28"/>
      <c r="AW462" s="28"/>
      <c r="AX462" s="28"/>
      <c r="AY462" s="28"/>
      <c r="AZ462" s="28"/>
      <c r="BA462" s="28"/>
      <c r="BB462" s="28"/>
      <c r="BC462" s="28"/>
      <c r="BD462" s="28"/>
      <c r="BE462" s="28"/>
      <c r="BF462" s="28"/>
      <c r="BG462" s="28"/>
      <c r="BH462" s="28"/>
      <c r="BI462" s="28"/>
      <c r="BJ462" s="28"/>
      <c r="BK462" s="28"/>
      <c r="BL462" s="28"/>
      <c r="BM462" s="28"/>
      <c r="BN462" s="28"/>
      <c r="BO462" s="28"/>
      <c r="BP462" s="28"/>
      <c r="BQ462" s="28"/>
      <c r="BR462" s="28"/>
      <c r="BS462" s="28"/>
      <c r="BT462" s="28"/>
      <c r="BU462" s="28"/>
    </row>
    <row r="463" spans="1:73" s="29" customFormat="1" ht="15.6">
      <c r="A463" s="308"/>
      <c r="B463" s="308">
        <f>+'Ark1'!C2134</f>
        <v>0</v>
      </c>
      <c r="C463" s="236">
        <f>+'Ark1'!L2134</f>
        <v>0</v>
      </c>
      <c r="D463" s="236" t="e">
        <f>VLOOKUP(C463,Klasse!$C$11:$D$27,2)</f>
        <v>#N/A</v>
      </c>
      <c r="E463" s="236">
        <f>+'Ark1'!H2134</f>
        <v>0</v>
      </c>
      <c r="F463" s="236">
        <f>+'Ark1'!J2134</f>
        <v>0</v>
      </c>
      <c r="G463" s="236" t="e">
        <f>VLOOKUP(F463,RNR!$A$1:$B$25,2)</f>
        <v>#N/A</v>
      </c>
      <c r="H463" s="236" t="str">
        <f>+IF(I463=0,"",'Ark1'!Q2134)</f>
        <v/>
      </c>
      <c r="I463" s="353">
        <f>+'Ark1'!R2134</f>
        <v>0</v>
      </c>
      <c r="J463" s="237" t="str">
        <f>+IF(I463=0,"",'Ark1'!AG2134)</f>
        <v/>
      </c>
      <c r="K463" s="237"/>
      <c r="L463" s="237" t="str">
        <f>+IF(I463=0,"",'Ark1'!AH2134)</f>
        <v/>
      </c>
      <c r="M463" s="331"/>
      <c r="N463" s="504">
        <f>+'Ark1'!AI2134</f>
        <v>0</v>
      </c>
      <c r="O463" s="333"/>
      <c r="P463" s="32" t="str">
        <f>+IF(I463=0,"",'Ark1'!U2134)</f>
        <v/>
      </c>
      <c r="Q463" s="32"/>
      <c r="R463" s="264" t="str">
        <f>+IF(N463=0,"",'Ark1'!AJ2134)</f>
        <v/>
      </c>
      <c r="S463" s="334"/>
      <c r="T463" s="264" t="str">
        <f>+IF(N463=0,"",'Ark1'!AK2134)</f>
        <v/>
      </c>
      <c r="U463" s="537"/>
      <c r="V463" s="238" t="str">
        <f>+IF(I463=0,"",'Ark1'!T2134)</f>
        <v/>
      </c>
      <c r="W463" s="331"/>
      <c r="X463" s="239" t="str">
        <f>+IF(I463=0,"",'Ark1'!W2134)</f>
        <v/>
      </c>
      <c r="Y463" s="239" t="str">
        <f>+IF(I463=0,"",'Ark1'!X2134)</f>
        <v/>
      </c>
      <c r="Z463" s="239" t="str">
        <f>+IF(I463=0,"",'Ark1'!Y2134)</f>
        <v/>
      </c>
      <c r="AA463" s="239" t="str">
        <f>+IF(I463=0,"",'Ark1'!Z2134)</f>
        <v/>
      </c>
      <c r="AB463" s="237" t="str">
        <f>+IF(I463=0,"",'Ark1'!AA2134)</f>
        <v/>
      </c>
      <c r="AC463" s="238" t="str">
        <f>+IF(I463=0,"",'Ark1'!AC2134)</f>
        <v/>
      </c>
      <c r="AD463" s="239" t="str">
        <f>+IF(I463=0,"",'Ark1'!AE2134)</f>
        <v/>
      </c>
      <c r="AE463" s="237" t="str">
        <f t="shared" si="69"/>
        <v/>
      </c>
      <c r="AF463" s="237" t="str">
        <f t="shared" si="71"/>
        <v/>
      </c>
      <c r="AG463" s="308"/>
      <c r="AK463" s="27"/>
      <c r="AN463" s="28"/>
      <c r="AO463" s="28"/>
      <c r="AP463" s="28"/>
      <c r="AR463" s="28"/>
      <c r="AS463" s="28"/>
      <c r="AT463" s="28"/>
      <c r="AU463" s="28"/>
      <c r="AV463" s="28"/>
      <c r="AW463" s="28"/>
      <c r="AX463" s="28"/>
      <c r="AY463" s="28"/>
      <c r="AZ463" s="28"/>
      <c r="BA463" s="28"/>
      <c r="BB463" s="28"/>
      <c r="BC463" s="28"/>
      <c r="BD463" s="28"/>
      <c r="BE463" s="28"/>
      <c r="BF463" s="28"/>
      <c r="BG463" s="28"/>
      <c r="BH463" s="28"/>
      <c r="BI463" s="28"/>
      <c r="BJ463" s="28"/>
      <c r="BK463" s="28"/>
      <c r="BL463" s="28"/>
      <c r="BM463" s="28"/>
      <c r="BN463" s="28"/>
      <c r="BO463" s="28"/>
      <c r="BP463" s="28"/>
      <c r="BQ463" s="28"/>
      <c r="BR463" s="28"/>
      <c r="BS463" s="28"/>
      <c r="BT463" s="28"/>
      <c r="BU463" s="28"/>
    </row>
    <row r="464" spans="1:73" s="29" customFormat="1" ht="16.2" customHeight="1">
      <c r="A464" s="308"/>
      <c r="B464" s="308">
        <f>+'Ark1'!C2135</f>
        <v>0</v>
      </c>
      <c r="C464" s="236">
        <f>+'Ark1'!L2135</f>
        <v>0</v>
      </c>
      <c r="D464" s="236" t="e">
        <f>VLOOKUP(C464,Klasse!$C$11:$D$27,2)</f>
        <v>#N/A</v>
      </c>
      <c r="E464" s="236">
        <f>+'Ark1'!H2135</f>
        <v>0</v>
      </c>
      <c r="F464" s="236">
        <f>+'Ark1'!J2135</f>
        <v>0</v>
      </c>
      <c r="G464" s="236" t="e">
        <f>VLOOKUP(F464,RNR!$A$1:$B$25,2)</f>
        <v>#N/A</v>
      </c>
      <c r="H464" s="236" t="str">
        <f>+IF(I464=0,"",'Ark1'!Q2135)</f>
        <v/>
      </c>
      <c r="I464" s="353">
        <f>+'Ark1'!R2135</f>
        <v>0</v>
      </c>
      <c r="J464" s="237" t="str">
        <f>+IF(I464=0,"",'Ark1'!AG2135)</f>
        <v/>
      </c>
      <c r="K464" s="237"/>
      <c r="L464" s="237" t="str">
        <f>+IF(I464=0,"",'Ark1'!AH2135)</f>
        <v/>
      </c>
      <c r="M464" s="331"/>
      <c r="N464" s="504">
        <f>+'Ark1'!AI2135</f>
        <v>0</v>
      </c>
      <c r="O464" s="333"/>
      <c r="P464" s="32" t="str">
        <f>+IF(I464=0,"",'Ark1'!U2135)</f>
        <v/>
      </c>
      <c r="Q464" s="32"/>
      <c r="R464" s="264" t="str">
        <f>+IF(N464=0,"",'Ark1'!AJ2135)</f>
        <v/>
      </c>
      <c r="S464" s="334"/>
      <c r="T464" s="264" t="str">
        <f>+IF(N464=0,"",'Ark1'!AK2135)</f>
        <v/>
      </c>
      <c r="U464" s="537"/>
      <c r="V464" s="238" t="str">
        <f>+IF(I464=0,"",'Ark1'!T2135)</f>
        <v/>
      </c>
      <c r="W464" s="331"/>
      <c r="X464" s="239" t="str">
        <f>+IF(I464=0,"",'Ark1'!W2135)</f>
        <v/>
      </c>
      <c r="Y464" s="239" t="str">
        <f>+IF(I464=0,"",'Ark1'!X2135)</f>
        <v/>
      </c>
      <c r="Z464" s="239" t="str">
        <f>+IF(I464=0,"",'Ark1'!Y2135)</f>
        <v/>
      </c>
      <c r="AA464" s="239" t="str">
        <f>+IF(I464=0,"",'Ark1'!Z2135)</f>
        <v/>
      </c>
      <c r="AB464" s="237" t="str">
        <f>+IF(I464=0,"",'Ark1'!AA2135)</f>
        <v/>
      </c>
      <c r="AC464" s="238" t="str">
        <f>+IF(I464=0,"",'Ark1'!AC2135)</f>
        <v/>
      </c>
      <c r="AD464" s="239" t="str">
        <f>+IF(I464=0,"",'Ark1'!AE2135)</f>
        <v/>
      </c>
      <c r="AE464" s="237" t="str">
        <f t="shared" si="69"/>
        <v/>
      </c>
      <c r="AF464" s="237" t="str">
        <f t="shared" si="71"/>
        <v/>
      </c>
      <c r="AG464" s="308"/>
      <c r="AK464" s="27"/>
      <c r="AN464" s="28"/>
      <c r="AO464" s="28"/>
      <c r="AP464" s="28"/>
      <c r="AR464" s="28"/>
      <c r="AS464" s="28"/>
      <c r="AT464" s="28"/>
      <c r="AU464" s="28"/>
      <c r="AV464" s="28"/>
      <c r="AW464" s="28"/>
      <c r="AX464" s="28"/>
      <c r="AY464" s="28"/>
      <c r="AZ464" s="28"/>
      <c r="BA464" s="28"/>
      <c r="BB464" s="28"/>
      <c r="BC464" s="28"/>
      <c r="BD464" s="28"/>
      <c r="BE464" s="28"/>
      <c r="BF464" s="28"/>
      <c r="BG464" s="28"/>
      <c r="BH464" s="28"/>
      <c r="BI464" s="28"/>
      <c r="BJ464" s="28"/>
      <c r="BK464" s="28"/>
      <c r="BL464" s="28"/>
      <c r="BM464" s="28"/>
      <c r="BN464" s="28"/>
      <c r="BO464" s="28"/>
      <c r="BP464" s="28"/>
      <c r="BQ464" s="28"/>
      <c r="BR464" s="28"/>
      <c r="BS464" s="28"/>
      <c r="BT464" s="28"/>
      <c r="BU464" s="28"/>
    </row>
    <row r="465" spans="1:73" s="29" customFormat="1" ht="15.6">
      <c r="A465" s="308"/>
      <c r="B465" s="308">
        <f>+'Ark1'!C2136</f>
        <v>0</v>
      </c>
      <c r="C465" s="236">
        <f>+'Ark1'!L2136</f>
        <v>0</v>
      </c>
      <c r="D465" s="236" t="e">
        <f>VLOOKUP(C465,Klasse!$C$11:$D$27,2)</f>
        <v>#N/A</v>
      </c>
      <c r="E465" s="236">
        <f>+'Ark1'!H2136</f>
        <v>0</v>
      </c>
      <c r="F465" s="236">
        <f>+'Ark1'!J2136</f>
        <v>0</v>
      </c>
      <c r="G465" s="236" t="e">
        <f>VLOOKUP(F465,RNR!$A$1:$B$25,2)</f>
        <v>#N/A</v>
      </c>
      <c r="H465" s="236" t="str">
        <f>+IF(I465=0,"",'Ark1'!Q2136)</f>
        <v/>
      </c>
      <c r="I465" s="353">
        <f>+'Ark1'!R2136</f>
        <v>0</v>
      </c>
      <c r="J465" s="237" t="str">
        <f>+IF(I465=0,"",'Ark1'!AG2136)</f>
        <v/>
      </c>
      <c r="K465" s="237"/>
      <c r="L465" s="237" t="str">
        <f>+IF(I465=0,"",'Ark1'!AH2136)</f>
        <v/>
      </c>
      <c r="M465" s="331"/>
      <c r="N465" s="504">
        <f>+'Ark1'!AI2136</f>
        <v>0</v>
      </c>
      <c r="O465" s="333"/>
      <c r="P465" s="32" t="str">
        <f>+IF(I465=0,"",'Ark1'!U2136)</f>
        <v/>
      </c>
      <c r="Q465" s="32"/>
      <c r="R465" s="264" t="str">
        <f>+IF(N465=0,"",'Ark1'!AJ2136)</f>
        <v/>
      </c>
      <c r="S465" s="334"/>
      <c r="T465" s="264" t="str">
        <f>+IF(N465=0,"",'Ark1'!AK2136)</f>
        <v/>
      </c>
      <c r="U465" s="537"/>
      <c r="V465" s="238" t="str">
        <f>+IF(I465=0,"",'Ark1'!T2136)</f>
        <v/>
      </c>
      <c r="W465" s="331"/>
      <c r="X465" s="239" t="str">
        <f>+IF(I465=0,"",'Ark1'!W2136)</f>
        <v/>
      </c>
      <c r="Y465" s="239" t="str">
        <f>+IF(I465=0,"",'Ark1'!X2136)</f>
        <v/>
      </c>
      <c r="Z465" s="239" t="str">
        <f>+IF(I465=0,"",'Ark1'!Y2136)</f>
        <v/>
      </c>
      <c r="AA465" s="239" t="str">
        <f>+IF(I465=0,"",'Ark1'!Z2136)</f>
        <v/>
      </c>
      <c r="AB465" s="237" t="str">
        <f>+IF(I465=0,"",'Ark1'!AA2136)</f>
        <v/>
      </c>
      <c r="AC465" s="238" t="str">
        <f>+IF(I465=0,"",'Ark1'!AC2136)</f>
        <v/>
      </c>
      <c r="AD465" s="239" t="str">
        <f>+IF(I465=0,"",'Ark1'!AE2136)</f>
        <v/>
      </c>
      <c r="AE465" s="237" t="str">
        <f t="shared" ref="AE465:AE492" si="72">IF(I465=0,"",P465/C465)</f>
        <v/>
      </c>
      <c r="AF465" s="237" t="str">
        <f t="shared" ref="AF465:AF493" si="73">IF(I465=0,"",I465/H465)</f>
        <v/>
      </c>
      <c r="AG465" s="308"/>
      <c r="AK465" s="27"/>
      <c r="AN465" s="28"/>
      <c r="AO465" s="28"/>
      <c r="AP465" s="28"/>
      <c r="AR465" s="28"/>
      <c r="AS465" s="28"/>
      <c r="AT465" s="28"/>
      <c r="AU465" s="28"/>
      <c r="AV465" s="28"/>
      <c r="AW465" s="28"/>
      <c r="AX465" s="28"/>
      <c r="AY465" s="28"/>
      <c r="AZ465" s="28"/>
      <c r="BA465" s="28"/>
      <c r="BB465" s="28"/>
      <c r="BC465" s="28"/>
      <c r="BD465" s="28"/>
      <c r="BE465" s="28"/>
      <c r="BF465" s="28"/>
      <c r="BG465" s="28"/>
      <c r="BH465" s="28"/>
      <c r="BI465" s="28"/>
      <c r="BJ465" s="28"/>
      <c r="BK465" s="28"/>
      <c r="BL465" s="28"/>
      <c r="BM465" s="28"/>
      <c r="BN465" s="28"/>
      <c r="BO465" s="28"/>
      <c r="BP465" s="28"/>
      <c r="BQ465" s="28"/>
      <c r="BR465" s="28"/>
      <c r="BS465" s="28"/>
      <c r="BT465" s="28"/>
      <c r="BU465" s="28"/>
    </row>
    <row r="466" spans="1:73" s="29" customFormat="1" ht="15.6">
      <c r="A466" s="308"/>
      <c r="B466" s="308">
        <f>+'Ark1'!C2137</f>
        <v>0</v>
      </c>
      <c r="C466" s="236">
        <f>+'Ark1'!L2137</f>
        <v>0</v>
      </c>
      <c r="D466" s="236" t="e">
        <f>VLOOKUP(C466,Klasse!$C$11:$D$27,2)</f>
        <v>#N/A</v>
      </c>
      <c r="E466" s="236">
        <f>+'Ark1'!H2137</f>
        <v>0</v>
      </c>
      <c r="F466" s="236">
        <f>+'Ark1'!J2137</f>
        <v>0</v>
      </c>
      <c r="G466" s="236" t="e">
        <f>VLOOKUP(F466,RNR!$A$1:$B$25,2)</f>
        <v>#N/A</v>
      </c>
      <c r="H466" s="236" t="str">
        <f>+IF(I466=0,"",'Ark1'!Q2137)</f>
        <v/>
      </c>
      <c r="I466" s="353">
        <f>+'Ark1'!R2137</f>
        <v>0</v>
      </c>
      <c r="J466" s="237" t="str">
        <f>+IF(I466=0,"",'Ark1'!AG2137)</f>
        <v/>
      </c>
      <c r="K466" s="237"/>
      <c r="L466" s="237" t="str">
        <f>+IF(I466=0,"",'Ark1'!AH2137)</f>
        <v/>
      </c>
      <c r="M466" s="331"/>
      <c r="N466" s="504">
        <f>+'Ark1'!AI2137</f>
        <v>0</v>
      </c>
      <c r="O466" s="333"/>
      <c r="P466" s="32" t="str">
        <f>+IF(I466=0,"",'Ark1'!U2137)</f>
        <v/>
      </c>
      <c r="Q466" s="32"/>
      <c r="R466" s="264" t="str">
        <f>+IF(N466=0,"",'Ark1'!AJ2137)</f>
        <v/>
      </c>
      <c r="S466" s="334"/>
      <c r="T466" s="264" t="str">
        <f>+IF(N466=0,"",'Ark1'!AK2137)</f>
        <v/>
      </c>
      <c r="U466" s="537"/>
      <c r="V466" s="238" t="str">
        <f>+IF(I466=0,"",'Ark1'!T2137)</f>
        <v/>
      </c>
      <c r="W466" s="331"/>
      <c r="X466" s="239" t="str">
        <f>+IF(I466=0,"",'Ark1'!W2137)</f>
        <v/>
      </c>
      <c r="Y466" s="239" t="str">
        <f>+IF(I466=0,"",'Ark1'!X2137)</f>
        <v/>
      </c>
      <c r="Z466" s="239" t="str">
        <f>+IF(I466=0,"",'Ark1'!Y2137)</f>
        <v/>
      </c>
      <c r="AA466" s="239" t="str">
        <f>+IF(I466=0,"",'Ark1'!Z2137)</f>
        <v/>
      </c>
      <c r="AB466" s="237" t="str">
        <f>+IF(I466=0,"",'Ark1'!AA2137)</f>
        <v/>
      </c>
      <c r="AC466" s="238" t="str">
        <f>+IF(I466=0,"",'Ark1'!AC2137)</f>
        <v/>
      </c>
      <c r="AD466" s="239" t="str">
        <f>+IF(I466=0,"",'Ark1'!AE2137)</f>
        <v/>
      </c>
      <c r="AE466" s="237" t="str">
        <f t="shared" si="72"/>
        <v/>
      </c>
      <c r="AF466" s="237" t="str">
        <f t="shared" ref="AF466:AF492" si="74">IF(I466=0,"",I466/H466)</f>
        <v/>
      </c>
      <c r="AG466" s="308"/>
      <c r="AK466" s="27"/>
      <c r="AN466" s="28"/>
      <c r="AO466" s="28"/>
      <c r="AP466" s="28"/>
      <c r="AR466" s="28"/>
      <c r="AS466" s="28"/>
      <c r="AT466" s="28"/>
      <c r="AU466" s="28"/>
      <c r="AV466" s="28"/>
      <c r="AW466" s="28"/>
      <c r="AX466" s="28"/>
      <c r="AY466" s="28"/>
      <c r="AZ466" s="28"/>
      <c r="BA466" s="28"/>
      <c r="BB466" s="28"/>
      <c r="BC466" s="28"/>
      <c r="BD466" s="28"/>
      <c r="BE466" s="28"/>
      <c r="BF466" s="28"/>
      <c r="BG466" s="28"/>
      <c r="BH466" s="28"/>
      <c r="BI466" s="28"/>
      <c r="BJ466" s="28"/>
      <c r="BK466" s="28"/>
      <c r="BL466" s="28"/>
      <c r="BM466" s="28"/>
      <c r="BN466" s="28"/>
      <c r="BO466" s="28"/>
      <c r="BP466" s="28"/>
      <c r="BQ466" s="28"/>
      <c r="BR466" s="28"/>
      <c r="BS466" s="28"/>
      <c r="BT466" s="28"/>
      <c r="BU466" s="28"/>
    </row>
    <row r="467" spans="1:73" s="29" customFormat="1" ht="15.6">
      <c r="A467" s="308"/>
      <c r="B467" s="308">
        <f>+'Ark1'!C2138</f>
        <v>0</v>
      </c>
      <c r="C467" s="236">
        <f>+'Ark1'!L2138</f>
        <v>0</v>
      </c>
      <c r="D467" s="236" t="e">
        <f>VLOOKUP(C467,Klasse!$C$11:$D$27,2)</f>
        <v>#N/A</v>
      </c>
      <c r="E467" s="236">
        <f>+'Ark1'!H2138</f>
        <v>0</v>
      </c>
      <c r="F467" s="236">
        <f>+'Ark1'!J2138</f>
        <v>0</v>
      </c>
      <c r="G467" s="236" t="e">
        <f>VLOOKUP(F467,RNR!$A$1:$B$25,2)</f>
        <v>#N/A</v>
      </c>
      <c r="H467" s="236" t="str">
        <f>+IF(I467=0,"",'Ark1'!Q2138)</f>
        <v/>
      </c>
      <c r="I467" s="353">
        <f>+'Ark1'!R2138</f>
        <v>0</v>
      </c>
      <c r="J467" s="237" t="str">
        <f>+IF(I467=0,"",'Ark1'!AG2138)</f>
        <v/>
      </c>
      <c r="K467" s="237"/>
      <c r="L467" s="237" t="str">
        <f>+IF(I467=0,"",'Ark1'!AH2138)</f>
        <v/>
      </c>
      <c r="M467" s="331"/>
      <c r="N467" s="504">
        <f>+'Ark1'!AI2138</f>
        <v>0</v>
      </c>
      <c r="O467" s="333"/>
      <c r="P467" s="32" t="str">
        <f>+IF(I467=0,"",'Ark1'!U2138)</f>
        <v/>
      </c>
      <c r="Q467" s="32"/>
      <c r="R467" s="264" t="str">
        <f>+IF(N467=0,"",'Ark1'!AJ2138)</f>
        <v/>
      </c>
      <c r="S467" s="334"/>
      <c r="T467" s="264" t="str">
        <f>+IF(N467=0,"",'Ark1'!AK2138)</f>
        <v/>
      </c>
      <c r="U467" s="537"/>
      <c r="V467" s="238" t="str">
        <f>+IF(I467=0,"",'Ark1'!T2138)</f>
        <v/>
      </c>
      <c r="W467" s="331"/>
      <c r="X467" s="239" t="str">
        <f>+IF(I467=0,"",'Ark1'!W2138)</f>
        <v/>
      </c>
      <c r="Y467" s="239" t="str">
        <f>+IF(I467=0,"",'Ark1'!X2138)</f>
        <v/>
      </c>
      <c r="Z467" s="239" t="str">
        <f>+IF(I467=0,"",'Ark1'!Y2138)</f>
        <v/>
      </c>
      <c r="AA467" s="239" t="str">
        <f>+IF(I467=0,"",'Ark1'!Z2138)</f>
        <v/>
      </c>
      <c r="AB467" s="237" t="str">
        <f>+IF(I467=0,"",'Ark1'!AA2138)</f>
        <v/>
      </c>
      <c r="AC467" s="238" t="str">
        <f>+IF(I467=0,"",'Ark1'!AC2138)</f>
        <v/>
      </c>
      <c r="AD467" s="239" t="str">
        <f>+IF(I467=0,"",'Ark1'!AE2138)</f>
        <v/>
      </c>
      <c r="AE467" s="237" t="str">
        <f t="shared" si="72"/>
        <v/>
      </c>
      <c r="AF467" s="237" t="str">
        <f t="shared" si="74"/>
        <v/>
      </c>
      <c r="AG467" s="308"/>
      <c r="AK467" s="27"/>
      <c r="AN467" s="28"/>
      <c r="AO467" s="28"/>
      <c r="AP467" s="28"/>
      <c r="AR467" s="28"/>
      <c r="AS467" s="28"/>
      <c r="AT467" s="28"/>
      <c r="AU467" s="28"/>
      <c r="AV467" s="28"/>
      <c r="AW467" s="28"/>
      <c r="AX467" s="28"/>
      <c r="AY467" s="28"/>
      <c r="AZ467" s="28"/>
      <c r="BA467" s="28"/>
      <c r="BB467" s="28"/>
      <c r="BC467" s="28"/>
      <c r="BD467" s="28"/>
      <c r="BE467" s="28"/>
      <c r="BF467" s="28"/>
      <c r="BG467" s="28"/>
      <c r="BH467" s="28"/>
      <c r="BI467" s="28"/>
      <c r="BJ467" s="28"/>
      <c r="BK467" s="28"/>
      <c r="BL467" s="28"/>
      <c r="BM467" s="28"/>
      <c r="BN467" s="28"/>
      <c r="BO467" s="28"/>
      <c r="BP467" s="28"/>
      <c r="BQ467" s="28"/>
      <c r="BR467" s="28"/>
      <c r="BS467" s="28"/>
      <c r="BT467" s="28"/>
      <c r="BU467" s="28"/>
    </row>
    <row r="468" spans="1:73" s="29" customFormat="1" ht="15.6">
      <c r="A468" s="308"/>
      <c r="B468" s="308">
        <f>+'Ark1'!C2139</f>
        <v>0</v>
      </c>
      <c r="C468" s="236">
        <f>+'Ark1'!L2139</f>
        <v>0</v>
      </c>
      <c r="D468" s="236" t="e">
        <f>VLOOKUP(C468,Klasse!$C$11:$D$27,2)</f>
        <v>#N/A</v>
      </c>
      <c r="E468" s="236">
        <f>+'Ark1'!H2139</f>
        <v>0</v>
      </c>
      <c r="F468" s="236">
        <f>+'Ark1'!J2139</f>
        <v>0</v>
      </c>
      <c r="G468" s="236" t="e">
        <f>VLOOKUP(F468,RNR!$A$1:$B$25,2)</f>
        <v>#N/A</v>
      </c>
      <c r="H468" s="236" t="str">
        <f>+IF(I468=0,"",'Ark1'!Q2139)</f>
        <v/>
      </c>
      <c r="I468" s="353">
        <f>+'Ark1'!R2139</f>
        <v>0</v>
      </c>
      <c r="J468" s="237" t="str">
        <f>+IF(I468=0,"",'Ark1'!AG2139)</f>
        <v/>
      </c>
      <c r="K468" s="237"/>
      <c r="L468" s="237" t="str">
        <f>+IF(I468=0,"",'Ark1'!AH2139)</f>
        <v/>
      </c>
      <c r="M468" s="331"/>
      <c r="N468" s="504">
        <f>+'Ark1'!AI2139</f>
        <v>0</v>
      </c>
      <c r="O468" s="333"/>
      <c r="P468" s="32" t="str">
        <f>+IF(I468=0,"",'Ark1'!U2139)</f>
        <v/>
      </c>
      <c r="Q468" s="32"/>
      <c r="R468" s="264" t="str">
        <f>+IF(N468=0,"",'Ark1'!AJ2139)</f>
        <v/>
      </c>
      <c r="S468" s="334"/>
      <c r="T468" s="264" t="str">
        <f>+IF(N468=0,"",'Ark1'!AK2139)</f>
        <v/>
      </c>
      <c r="U468" s="537"/>
      <c r="V468" s="238" t="str">
        <f>+IF(I468=0,"",'Ark1'!T2139)</f>
        <v/>
      </c>
      <c r="W468" s="331"/>
      <c r="X468" s="239" t="str">
        <f>+IF(I468=0,"",'Ark1'!W2139)</f>
        <v/>
      </c>
      <c r="Y468" s="239" t="str">
        <f>+IF(I468=0,"",'Ark1'!X2139)</f>
        <v/>
      </c>
      <c r="Z468" s="239" t="str">
        <f>+IF(I468=0,"",'Ark1'!Y2139)</f>
        <v/>
      </c>
      <c r="AA468" s="239" t="str">
        <f>+IF(I468=0,"",'Ark1'!Z2139)</f>
        <v/>
      </c>
      <c r="AB468" s="237" t="str">
        <f>+IF(I468=0,"",'Ark1'!AA2139)</f>
        <v/>
      </c>
      <c r="AC468" s="238" t="str">
        <f>+IF(I468=0,"",'Ark1'!AC2139)</f>
        <v/>
      </c>
      <c r="AD468" s="239" t="str">
        <f>+IF(I468=0,"",'Ark1'!AE2139)</f>
        <v/>
      </c>
      <c r="AE468" s="237" t="str">
        <f t="shared" si="72"/>
        <v/>
      </c>
      <c r="AF468" s="237" t="str">
        <f t="shared" si="74"/>
        <v/>
      </c>
      <c r="AG468" s="308"/>
      <c r="AK468" s="27"/>
      <c r="AN468" s="28"/>
      <c r="AO468" s="28"/>
      <c r="AP468" s="28"/>
      <c r="AR468" s="28"/>
      <c r="AS468" s="28"/>
      <c r="AT468" s="28"/>
      <c r="AU468" s="28"/>
      <c r="AV468" s="28"/>
      <c r="AW468" s="28"/>
      <c r="AX468" s="28"/>
      <c r="AY468" s="28"/>
      <c r="AZ468" s="28"/>
      <c r="BA468" s="28"/>
      <c r="BB468" s="28"/>
      <c r="BC468" s="28"/>
      <c r="BD468" s="28"/>
      <c r="BE468" s="28"/>
      <c r="BF468" s="28"/>
      <c r="BG468" s="28"/>
      <c r="BH468" s="28"/>
      <c r="BI468" s="28"/>
      <c r="BJ468" s="28"/>
      <c r="BK468" s="28"/>
      <c r="BL468" s="28"/>
      <c r="BM468" s="28"/>
      <c r="BN468" s="28"/>
      <c r="BO468" s="28"/>
      <c r="BP468" s="28"/>
      <c r="BQ468" s="28"/>
      <c r="BR468" s="28"/>
      <c r="BS468" s="28"/>
      <c r="BT468" s="28"/>
      <c r="BU468" s="28"/>
    </row>
    <row r="469" spans="1:73" s="29" customFormat="1" ht="15.6">
      <c r="A469" s="308"/>
      <c r="B469" s="308">
        <f>+'Ark1'!C2140</f>
        <v>0</v>
      </c>
      <c r="C469" s="236">
        <f>+'Ark1'!L2140</f>
        <v>0</v>
      </c>
      <c r="D469" s="236" t="e">
        <f>VLOOKUP(C469,Klasse!$C$11:$D$27,2)</f>
        <v>#N/A</v>
      </c>
      <c r="E469" s="236">
        <f>+'Ark1'!H2140</f>
        <v>0</v>
      </c>
      <c r="F469" s="236">
        <f>+'Ark1'!J2140</f>
        <v>0</v>
      </c>
      <c r="G469" s="236" t="e">
        <f>VLOOKUP(F469,RNR!$A$1:$B$25,2)</f>
        <v>#N/A</v>
      </c>
      <c r="H469" s="236" t="str">
        <f>+IF(I469=0,"",'Ark1'!Q2140)</f>
        <v/>
      </c>
      <c r="I469" s="353">
        <f>+'Ark1'!R2140</f>
        <v>0</v>
      </c>
      <c r="J469" s="237" t="str">
        <f>+IF(I469=0,"",'Ark1'!AG2140)</f>
        <v/>
      </c>
      <c r="K469" s="237"/>
      <c r="L469" s="237" t="str">
        <f>+IF(I469=0,"",'Ark1'!AH2140)</f>
        <v/>
      </c>
      <c r="M469" s="331"/>
      <c r="N469" s="504">
        <f>+'Ark1'!AI2140</f>
        <v>0</v>
      </c>
      <c r="O469" s="333"/>
      <c r="P469" s="32" t="str">
        <f>+IF(I469=0,"",'Ark1'!U2140)</f>
        <v/>
      </c>
      <c r="Q469" s="32"/>
      <c r="R469" s="264" t="str">
        <f>+IF(N469=0,"",'Ark1'!AJ2140)</f>
        <v/>
      </c>
      <c r="S469" s="334"/>
      <c r="T469" s="264" t="str">
        <f>+IF(N469=0,"",'Ark1'!AK2140)</f>
        <v/>
      </c>
      <c r="U469" s="537"/>
      <c r="V469" s="238" t="str">
        <f>+IF(I469=0,"",'Ark1'!T2140)</f>
        <v/>
      </c>
      <c r="W469" s="331"/>
      <c r="X469" s="239" t="str">
        <f>+IF(I469=0,"",'Ark1'!W2140)</f>
        <v/>
      </c>
      <c r="Y469" s="239" t="str">
        <f>+IF(I469=0,"",'Ark1'!X2140)</f>
        <v/>
      </c>
      <c r="Z469" s="239" t="str">
        <f>+IF(I469=0,"",'Ark1'!Y2140)</f>
        <v/>
      </c>
      <c r="AA469" s="239" t="str">
        <f>+IF(I469=0,"",'Ark1'!Z2140)</f>
        <v/>
      </c>
      <c r="AB469" s="237" t="str">
        <f>+IF(I469=0,"",'Ark1'!AA2140)</f>
        <v/>
      </c>
      <c r="AC469" s="238" t="str">
        <f>+IF(I469=0,"",'Ark1'!AC2140)</f>
        <v/>
      </c>
      <c r="AD469" s="239" t="str">
        <f>+IF(I469=0,"",'Ark1'!AE2140)</f>
        <v/>
      </c>
      <c r="AE469" s="237" t="str">
        <f t="shared" si="72"/>
        <v/>
      </c>
      <c r="AF469" s="237" t="str">
        <f t="shared" si="74"/>
        <v/>
      </c>
      <c r="AG469" s="308"/>
      <c r="AK469" s="27"/>
      <c r="AN469" s="28"/>
      <c r="AO469" s="28"/>
      <c r="AP469" s="28"/>
      <c r="AR469" s="28"/>
      <c r="AS469" s="28"/>
      <c r="AT469" s="28"/>
      <c r="AU469" s="28"/>
      <c r="AV469" s="28"/>
      <c r="AW469" s="28"/>
      <c r="AX469" s="28"/>
      <c r="AY469" s="28"/>
      <c r="AZ469" s="28"/>
      <c r="BA469" s="28"/>
      <c r="BB469" s="28"/>
      <c r="BC469" s="28"/>
      <c r="BD469" s="28"/>
      <c r="BE469" s="28"/>
      <c r="BF469" s="28"/>
      <c r="BG469" s="28"/>
      <c r="BH469" s="28"/>
      <c r="BI469" s="28"/>
      <c r="BJ469" s="28"/>
      <c r="BK469" s="28"/>
      <c r="BL469" s="28"/>
      <c r="BM469" s="28"/>
      <c r="BN469" s="28"/>
      <c r="BO469" s="28"/>
      <c r="BP469" s="28"/>
      <c r="BQ469" s="28"/>
      <c r="BR469" s="28"/>
      <c r="BS469" s="28"/>
      <c r="BT469" s="28"/>
      <c r="BU469" s="28"/>
    </row>
    <row r="470" spans="1:73" s="29" customFormat="1" ht="15.6">
      <c r="A470" s="308"/>
      <c r="B470" s="308">
        <f>+'Ark1'!C2141</f>
        <v>0</v>
      </c>
      <c r="C470" s="236">
        <f>+'Ark1'!L2141</f>
        <v>0</v>
      </c>
      <c r="D470" s="236" t="e">
        <f>VLOOKUP(C470,Klasse!$C$11:$D$27,2)</f>
        <v>#N/A</v>
      </c>
      <c r="E470" s="236">
        <f>+'Ark1'!H2141</f>
        <v>0</v>
      </c>
      <c r="F470" s="236">
        <f>+'Ark1'!J2141</f>
        <v>0</v>
      </c>
      <c r="G470" s="236" t="e">
        <f>VLOOKUP(F470,RNR!$A$1:$B$25,2)</f>
        <v>#N/A</v>
      </c>
      <c r="H470" s="236" t="str">
        <f>+IF(I470=0,"",'Ark1'!Q2141)</f>
        <v/>
      </c>
      <c r="I470" s="353">
        <f>+'Ark1'!R2141</f>
        <v>0</v>
      </c>
      <c r="J470" s="237" t="str">
        <f>+IF(I470=0,"",'Ark1'!AG2141)</f>
        <v/>
      </c>
      <c r="K470" s="237"/>
      <c r="L470" s="237" t="str">
        <f>+IF(I470=0,"",'Ark1'!AH2141)</f>
        <v/>
      </c>
      <c r="M470" s="331"/>
      <c r="N470" s="504">
        <f>+'Ark1'!AI2141</f>
        <v>0</v>
      </c>
      <c r="O470" s="333"/>
      <c r="P470" s="32" t="str">
        <f>+IF(I470=0,"",'Ark1'!U2141)</f>
        <v/>
      </c>
      <c r="Q470" s="32"/>
      <c r="R470" s="264" t="str">
        <f>+IF(N470=0,"",'Ark1'!AJ2141)</f>
        <v/>
      </c>
      <c r="S470" s="334"/>
      <c r="T470" s="264" t="str">
        <f>+IF(N470=0,"",'Ark1'!AK2141)</f>
        <v/>
      </c>
      <c r="U470" s="537"/>
      <c r="V470" s="238" t="str">
        <f>+IF(I470=0,"",'Ark1'!T2141)</f>
        <v/>
      </c>
      <c r="W470" s="331"/>
      <c r="X470" s="239" t="str">
        <f>+IF(I470=0,"",'Ark1'!W2141)</f>
        <v/>
      </c>
      <c r="Y470" s="239" t="str">
        <f>+IF(I470=0,"",'Ark1'!X2141)</f>
        <v/>
      </c>
      <c r="Z470" s="239" t="str">
        <f>+IF(I470=0,"",'Ark1'!Y2141)</f>
        <v/>
      </c>
      <c r="AA470" s="239" t="str">
        <f>+IF(I470=0,"",'Ark1'!Z2141)</f>
        <v/>
      </c>
      <c r="AB470" s="237" t="str">
        <f>+IF(I470=0,"",'Ark1'!AA2141)</f>
        <v/>
      </c>
      <c r="AC470" s="238" t="str">
        <f>+IF(I470=0,"",'Ark1'!AC2141)</f>
        <v/>
      </c>
      <c r="AD470" s="239" t="str">
        <f>+IF(I470=0,"",'Ark1'!AE2141)</f>
        <v/>
      </c>
      <c r="AE470" s="237" t="str">
        <f t="shared" si="72"/>
        <v/>
      </c>
      <c r="AF470" s="237" t="str">
        <f t="shared" si="74"/>
        <v/>
      </c>
      <c r="AG470" s="308"/>
      <c r="AK470" s="27"/>
      <c r="AN470" s="28"/>
      <c r="AO470" s="28"/>
      <c r="AP470" s="28"/>
      <c r="AR470" s="28"/>
      <c r="AS470" s="28"/>
      <c r="AT470" s="28"/>
      <c r="AU470" s="28"/>
      <c r="AV470" s="28"/>
      <c r="AW470" s="28"/>
      <c r="AX470" s="28"/>
      <c r="AY470" s="28"/>
      <c r="AZ470" s="28"/>
      <c r="BA470" s="28"/>
      <c r="BB470" s="28"/>
      <c r="BC470" s="28"/>
      <c r="BD470" s="28"/>
      <c r="BE470" s="28"/>
      <c r="BF470" s="28"/>
      <c r="BG470" s="28"/>
      <c r="BH470" s="28"/>
      <c r="BI470" s="28"/>
      <c r="BJ470" s="28"/>
      <c r="BK470" s="28"/>
      <c r="BL470" s="28"/>
      <c r="BM470" s="28"/>
      <c r="BN470" s="28"/>
      <c r="BO470" s="28"/>
      <c r="BP470" s="28"/>
      <c r="BQ470" s="28"/>
      <c r="BR470" s="28"/>
      <c r="BS470" s="28"/>
      <c r="BT470" s="28"/>
      <c r="BU470" s="28"/>
    </row>
    <row r="471" spans="1:73" s="29" customFormat="1" ht="15.6">
      <c r="A471" s="308"/>
      <c r="B471" s="308">
        <f>+'Ark1'!C2142</f>
        <v>0</v>
      </c>
      <c r="C471" s="236">
        <f>+'Ark1'!L2142</f>
        <v>0</v>
      </c>
      <c r="D471" s="236" t="e">
        <f>VLOOKUP(C471,Klasse!$C$11:$D$27,2)</f>
        <v>#N/A</v>
      </c>
      <c r="E471" s="236">
        <f>+'Ark1'!H2142</f>
        <v>0</v>
      </c>
      <c r="F471" s="236">
        <f>+'Ark1'!J2142</f>
        <v>0</v>
      </c>
      <c r="G471" s="236" t="e">
        <f>VLOOKUP(F471,RNR!$A$1:$B$25,2)</f>
        <v>#N/A</v>
      </c>
      <c r="H471" s="236" t="str">
        <f>+IF(I471=0,"",'Ark1'!Q2142)</f>
        <v/>
      </c>
      <c r="I471" s="353">
        <f>+'Ark1'!R2142</f>
        <v>0</v>
      </c>
      <c r="J471" s="237" t="str">
        <f>+IF(I471=0,"",'Ark1'!AG2142)</f>
        <v/>
      </c>
      <c r="K471" s="237"/>
      <c r="L471" s="237" t="str">
        <f>+IF(I471=0,"",'Ark1'!AH2142)</f>
        <v/>
      </c>
      <c r="M471" s="331"/>
      <c r="N471" s="504">
        <f>+'Ark1'!AI2142</f>
        <v>0</v>
      </c>
      <c r="O471" s="333"/>
      <c r="P471" s="32" t="str">
        <f>+IF(I471=0,"",'Ark1'!U2142)</f>
        <v/>
      </c>
      <c r="Q471" s="32"/>
      <c r="R471" s="264" t="str">
        <f>+IF(N471=0,"",'Ark1'!AJ2142)</f>
        <v/>
      </c>
      <c r="S471" s="334"/>
      <c r="T471" s="264" t="str">
        <f>+IF(N471=0,"",'Ark1'!AK2142)</f>
        <v/>
      </c>
      <c r="U471" s="537"/>
      <c r="V471" s="238" t="str">
        <f>+IF(I471=0,"",'Ark1'!T2142)</f>
        <v/>
      </c>
      <c r="W471" s="331"/>
      <c r="X471" s="239" t="str">
        <f>+IF(I471=0,"",'Ark1'!W2142)</f>
        <v/>
      </c>
      <c r="Y471" s="239" t="str">
        <f>+IF(I471=0,"",'Ark1'!X2142)</f>
        <v/>
      </c>
      <c r="Z471" s="239" t="str">
        <f>+IF(I471=0,"",'Ark1'!Y2142)</f>
        <v/>
      </c>
      <c r="AA471" s="239" t="str">
        <f>+IF(I471=0,"",'Ark1'!Z2142)</f>
        <v/>
      </c>
      <c r="AB471" s="237" t="str">
        <f>+IF(I471=0,"",'Ark1'!AA2142)</f>
        <v/>
      </c>
      <c r="AC471" s="238" t="str">
        <f>+IF(I471=0,"",'Ark1'!AC2142)</f>
        <v/>
      </c>
      <c r="AD471" s="239" t="str">
        <f>+IF(I471=0,"",'Ark1'!AE2142)</f>
        <v/>
      </c>
      <c r="AE471" s="237" t="str">
        <f t="shared" si="72"/>
        <v/>
      </c>
      <c r="AF471" s="237" t="str">
        <f t="shared" si="74"/>
        <v/>
      </c>
      <c r="AG471" s="308"/>
      <c r="AK471" s="27"/>
      <c r="AN471" s="28"/>
      <c r="AO471" s="28"/>
      <c r="AP471" s="28"/>
      <c r="AR471" s="28"/>
      <c r="AS471" s="28"/>
      <c r="AT471" s="28"/>
      <c r="AU471" s="28"/>
      <c r="AV471" s="28"/>
      <c r="AW471" s="28"/>
      <c r="AX471" s="28"/>
      <c r="AY471" s="28"/>
      <c r="AZ471" s="28"/>
      <c r="BA471" s="28"/>
      <c r="BB471" s="28"/>
      <c r="BC471" s="28"/>
      <c r="BD471" s="28"/>
      <c r="BE471" s="28"/>
      <c r="BF471" s="28"/>
      <c r="BG471" s="28"/>
      <c r="BH471" s="28"/>
      <c r="BI471" s="28"/>
      <c r="BJ471" s="28"/>
      <c r="BK471" s="28"/>
      <c r="BL471" s="28"/>
      <c r="BM471" s="28"/>
      <c r="BN471" s="28"/>
      <c r="BO471" s="28"/>
      <c r="BP471" s="28"/>
      <c r="BQ471" s="28"/>
      <c r="BR471" s="28"/>
      <c r="BS471" s="28"/>
      <c r="BT471" s="28"/>
      <c r="BU471" s="28"/>
    </row>
    <row r="472" spans="1:73" s="29" customFormat="1" ht="15.6">
      <c r="A472" s="308"/>
      <c r="B472" s="308">
        <f>+'Ark1'!C2143</f>
        <v>0</v>
      </c>
      <c r="C472" s="236">
        <f>+'Ark1'!L2143</f>
        <v>0</v>
      </c>
      <c r="D472" s="236" t="e">
        <f>VLOOKUP(C472,Klasse!$C$11:$D$27,2)</f>
        <v>#N/A</v>
      </c>
      <c r="E472" s="236">
        <f>+'Ark1'!H2143</f>
        <v>0</v>
      </c>
      <c r="F472" s="236">
        <f>+'Ark1'!J2143</f>
        <v>0</v>
      </c>
      <c r="G472" s="236" t="e">
        <f>VLOOKUP(F472,RNR!$A$1:$B$25,2)</f>
        <v>#N/A</v>
      </c>
      <c r="H472" s="236" t="str">
        <f>+IF(I472=0,"",'Ark1'!Q2143)</f>
        <v/>
      </c>
      <c r="I472" s="353">
        <f>+'Ark1'!R2143</f>
        <v>0</v>
      </c>
      <c r="J472" s="237" t="str">
        <f>+IF(I472=0,"",'Ark1'!AG2143)</f>
        <v/>
      </c>
      <c r="K472" s="237"/>
      <c r="L472" s="237" t="str">
        <f>+IF(I472=0,"",'Ark1'!AH2143)</f>
        <v/>
      </c>
      <c r="M472" s="331"/>
      <c r="N472" s="504">
        <f>+'Ark1'!AI2143</f>
        <v>0</v>
      </c>
      <c r="O472" s="333"/>
      <c r="P472" s="32" t="str">
        <f>+IF(I472=0,"",'Ark1'!U2143)</f>
        <v/>
      </c>
      <c r="Q472" s="32"/>
      <c r="R472" s="264" t="str">
        <f>+IF(N472=0,"",'Ark1'!AJ2143)</f>
        <v/>
      </c>
      <c r="S472" s="334"/>
      <c r="T472" s="264" t="str">
        <f>+IF(N472=0,"",'Ark1'!AK2143)</f>
        <v/>
      </c>
      <c r="U472" s="537"/>
      <c r="V472" s="238" t="str">
        <f>+IF(I472=0,"",'Ark1'!T2143)</f>
        <v/>
      </c>
      <c r="W472" s="331"/>
      <c r="X472" s="239" t="str">
        <f>+IF(I472=0,"",'Ark1'!W2143)</f>
        <v/>
      </c>
      <c r="Y472" s="239" t="str">
        <f>+IF(I472=0,"",'Ark1'!X2143)</f>
        <v/>
      </c>
      <c r="Z472" s="239" t="str">
        <f>+IF(I472=0,"",'Ark1'!Y2143)</f>
        <v/>
      </c>
      <c r="AA472" s="239" t="str">
        <f>+IF(I472=0,"",'Ark1'!Z2143)</f>
        <v/>
      </c>
      <c r="AB472" s="237" t="str">
        <f>+IF(I472=0,"",'Ark1'!AA2143)</f>
        <v/>
      </c>
      <c r="AC472" s="238" t="str">
        <f>+IF(I472=0,"",'Ark1'!AC2143)</f>
        <v/>
      </c>
      <c r="AD472" s="239" t="str">
        <f>+IF(I472=0,"",'Ark1'!AE2143)</f>
        <v/>
      </c>
      <c r="AE472" s="237" t="str">
        <f t="shared" si="72"/>
        <v/>
      </c>
      <c r="AF472" s="237" t="str">
        <f t="shared" si="74"/>
        <v/>
      </c>
      <c r="AG472" s="308"/>
      <c r="AK472" s="27"/>
      <c r="AN472" s="28"/>
      <c r="AO472" s="28"/>
      <c r="AP472" s="28"/>
      <c r="AR472" s="28"/>
      <c r="AS472" s="28"/>
      <c r="AT472" s="28"/>
      <c r="AU472" s="28"/>
      <c r="AV472" s="28"/>
      <c r="AW472" s="28"/>
      <c r="AX472" s="28"/>
      <c r="AY472" s="28"/>
      <c r="AZ472" s="28"/>
      <c r="BA472" s="28"/>
      <c r="BB472" s="28"/>
      <c r="BC472" s="28"/>
      <c r="BD472" s="28"/>
      <c r="BE472" s="28"/>
      <c r="BF472" s="28"/>
      <c r="BG472" s="28"/>
      <c r="BH472" s="28"/>
      <c r="BI472" s="28"/>
      <c r="BJ472" s="28"/>
      <c r="BK472" s="28"/>
      <c r="BL472" s="28"/>
      <c r="BM472" s="28"/>
      <c r="BN472" s="28"/>
      <c r="BO472" s="28"/>
      <c r="BP472" s="28"/>
      <c r="BQ472" s="28"/>
      <c r="BR472" s="28"/>
      <c r="BS472" s="28"/>
      <c r="BT472" s="28"/>
      <c r="BU472" s="28"/>
    </row>
    <row r="473" spans="1:73" s="29" customFormat="1" ht="15.6">
      <c r="A473" s="308"/>
      <c r="B473" s="308">
        <f>+'Ark1'!C2144</f>
        <v>0</v>
      </c>
      <c r="C473" s="236">
        <f>+'Ark1'!L2144</f>
        <v>0</v>
      </c>
      <c r="D473" s="236" t="e">
        <f>VLOOKUP(C473,Klasse!$C$11:$D$27,2)</f>
        <v>#N/A</v>
      </c>
      <c r="E473" s="236">
        <f>+'Ark1'!H2144</f>
        <v>0</v>
      </c>
      <c r="F473" s="236">
        <f>+'Ark1'!J2144</f>
        <v>0</v>
      </c>
      <c r="G473" s="236" t="e">
        <f>VLOOKUP(F473,RNR!$A$1:$B$25,2)</f>
        <v>#N/A</v>
      </c>
      <c r="H473" s="236" t="str">
        <f>+IF(I473=0,"",'Ark1'!Q2144)</f>
        <v/>
      </c>
      <c r="I473" s="353">
        <f>+'Ark1'!R2144</f>
        <v>0</v>
      </c>
      <c r="J473" s="237" t="str">
        <f>+IF(I473=0,"",'Ark1'!AG2144)</f>
        <v/>
      </c>
      <c r="K473" s="237"/>
      <c r="L473" s="237" t="str">
        <f>+IF(I473=0,"",'Ark1'!AH2144)</f>
        <v/>
      </c>
      <c r="M473" s="331"/>
      <c r="N473" s="504">
        <f>+'Ark1'!AI2144</f>
        <v>0</v>
      </c>
      <c r="O473" s="333"/>
      <c r="P473" s="32" t="str">
        <f>+IF(I473=0,"",'Ark1'!U2144)</f>
        <v/>
      </c>
      <c r="Q473" s="32"/>
      <c r="R473" s="264" t="str">
        <f>+IF(N473=0,"",'Ark1'!AJ2144)</f>
        <v/>
      </c>
      <c r="S473" s="334"/>
      <c r="T473" s="264" t="str">
        <f>+IF(N473=0,"",'Ark1'!AK2144)</f>
        <v/>
      </c>
      <c r="U473" s="537"/>
      <c r="V473" s="238" t="str">
        <f>+IF(I473=0,"",'Ark1'!T2144)</f>
        <v/>
      </c>
      <c r="W473" s="331"/>
      <c r="X473" s="239" t="str">
        <f>+IF(I473=0,"",'Ark1'!W2144)</f>
        <v/>
      </c>
      <c r="Y473" s="239" t="str">
        <f>+IF(I473=0,"",'Ark1'!X2144)</f>
        <v/>
      </c>
      <c r="Z473" s="239" t="str">
        <f>+IF(I473=0,"",'Ark1'!Y2144)</f>
        <v/>
      </c>
      <c r="AA473" s="239" t="str">
        <f>+IF(I473=0,"",'Ark1'!Z2144)</f>
        <v/>
      </c>
      <c r="AB473" s="237" t="str">
        <f>+IF(I473=0,"",'Ark1'!AA2144)</f>
        <v/>
      </c>
      <c r="AC473" s="238" t="str">
        <f>+IF(I473=0,"",'Ark1'!AC2144)</f>
        <v/>
      </c>
      <c r="AD473" s="239" t="str">
        <f>+IF(I473=0,"",'Ark1'!AE2144)</f>
        <v/>
      </c>
      <c r="AE473" s="237" t="str">
        <f t="shared" si="72"/>
        <v/>
      </c>
      <c r="AF473" s="237" t="str">
        <f t="shared" si="74"/>
        <v/>
      </c>
      <c r="AG473" s="308"/>
      <c r="AK473" s="27"/>
      <c r="AN473" s="28"/>
      <c r="AO473" s="28"/>
      <c r="AP473" s="28"/>
      <c r="AR473" s="28"/>
      <c r="AS473" s="28"/>
      <c r="AT473" s="28"/>
      <c r="AU473" s="28"/>
      <c r="AV473" s="28"/>
      <c r="AW473" s="28"/>
      <c r="AX473" s="28"/>
      <c r="AY473" s="28"/>
      <c r="AZ473" s="28"/>
      <c r="BA473" s="28"/>
      <c r="BB473" s="28"/>
      <c r="BC473" s="28"/>
      <c r="BD473" s="28"/>
      <c r="BE473" s="28"/>
      <c r="BF473" s="28"/>
      <c r="BG473" s="28"/>
      <c r="BH473" s="28"/>
      <c r="BI473" s="28"/>
      <c r="BJ473" s="28"/>
      <c r="BK473" s="28"/>
      <c r="BL473" s="28"/>
      <c r="BM473" s="28"/>
      <c r="BN473" s="28"/>
      <c r="BO473" s="28"/>
      <c r="BP473" s="28"/>
      <c r="BQ473" s="28"/>
      <c r="BR473" s="28"/>
      <c r="BS473" s="28"/>
      <c r="BT473" s="28"/>
      <c r="BU473" s="28"/>
    </row>
    <row r="474" spans="1:73" s="29" customFormat="1" ht="15.6">
      <c r="A474" s="308"/>
      <c r="B474" s="308">
        <f>+'Ark1'!C2145</f>
        <v>0</v>
      </c>
      <c r="C474" s="236">
        <f>+'Ark1'!L2145</f>
        <v>0</v>
      </c>
      <c r="D474" s="236" t="e">
        <f>VLOOKUP(C474,Klasse!$C$11:$D$27,2)</f>
        <v>#N/A</v>
      </c>
      <c r="E474" s="236">
        <f>+'Ark1'!H2145</f>
        <v>0</v>
      </c>
      <c r="F474" s="236">
        <f>+'Ark1'!J2145</f>
        <v>0</v>
      </c>
      <c r="G474" s="236" t="e">
        <f>VLOOKUP(F474,RNR!$A$1:$B$25,2)</f>
        <v>#N/A</v>
      </c>
      <c r="H474" s="236" t="str">
        <f>+IF(I474=0,"",'Ark1'!Q2145)</f>
        <v/>
      </c>
      <c r="I474" s="353">
        <f>+'Ark1'!R2145</f>
        <v>0</v>
      </c>
      <c r="J474" s="237" t="str">
        <f>+IF(I474=0,"",'Ark1'!AG2145)</f>
        <v/>
      </c>
      <c r="K474" s="237"/>
      <c r="L474" s="237" t="str">
        <f>+IF(I474=0,"",'Ark1'!AH2145)</f>
        <v/>
      </c>
      <c r="M474" s="331"/>
      <c r="N474" s="504">
        <f>+'Ark1'!AI2145</f>
        <v>0</v>
      </c>
      <c r="O474" s="333"/>
      <c r="P474" s="32" t="str">
        <f>+IF(I474=0,"",'Ark1'!U2145)</f>
        <v/>
      </c>
      <c r="Q474" s="32"/>
      <c r="R474" s="264" t="str">
        <f>+IF(N474=0,"",'Ark1'!AJ2145)</f>
        <v/>
      </c>
      <c r="S474" s="334"/>
      <c r="T474" s="264" t="str">
        <f>+IF(N474=0,"",'Ark1'!AK2145)</f>
        <v/>
      </c>
      <c r="U474" s="537"/>
      <c r="V474" s="238" t="str">
        <f>+IF(I474=0,"",'Ark1'!T2145)</f>
        <v/>
      </c>
      <c r="W474" s="331"/>
      <c r="X474" s="239" t="str">
        <f>+IF(I474=0,"",'Ark1'!W2145)</f>
        <v/>
      </c>
      <c r="Y474" s="239" t="str">
        <f>+IF(I474=0,"",'Ark1'!X2145)</f>
        <v/>
      </c>
      <c r="Z474" s="239" t="str">
        <f>+IF(I474=0,"",'Ark1'!Y2145)</f>
        <v/>
      </c>
      <c r="AA474" s="239" t="str">
        <f>+IF(I474=0,"",'Ark1'!Z2145)</f>
        <v/>
      </c>
      <c r="AB474" s="237" t="str">
        <f>+IF(I474=0,"",'Ark1'!AA2145)</f>
        <v/>
      </c>
      <c r="AC474" s="238" t="str">
        <f>+IF(I474=0,"",'Ark1'!AC2145)</f>
        <v/>
      </c>
      <c r="AD474" s="239" t="str">
        <f>+IF(I474=0,"",'Ark1'!AE2145)</f>
        <v/>
      </c>
      <c r="AE474" s="237" t="str">
        <f t="shared" si="72"/>
        <v/>
      </c>
      <c r="AF474" s="237" t="str">
        <f t="shared" si="74"/>
        <v/>
      </c>
      <c r="AG474" s="308"/>
      <c r="AK474" s="27"/>
      <c r="AN474" s="28"/>
      <c r="AO474" s="28"/>
      <c r="AP474" s="28"/>
      <c r="AR474" s="28"/>
      <c r="AS474" s="28"/>
      <c r="AT474" s="28"/>
      <c r="AU474" s="28"/>
      <c r="AV474" s="28"/>
      <c r="AW474" s="28"/>
      <c r="AX474" s="28"/>
      <c r="AY474" s="28"/>
      <c r="AZ474" s="28"/>
      <c r="BA474" s="28"/>
      <c r="BB474" s="28"/>
      <c r="BC474" s="28"/>
      <c r="BD474" s="28"/>
      <c r="BE474" s="28"/>
      <c r="BF474" s="28"/>
      <c r="BG474" s="28"/>
      <c r="BH474" s="28"/>
      <c r="BI474" s="28"/>
      <c r="BJ474" s="28"/>
      <c r="BK474" s="28"/>
      <c r="BL474" s="28"/>
      <c r="BM474" s="28"/>
      <c r="BN474" s="28"/>
      <c r="BO474" s="28"/>
      <c r="BP474" s="28"/>
      <c r="BQ474" s="28"/>
      <c r="BR474" s="28"/>
      <c r="BS474" s="28"/>
      <c r="BT474" s="28"/>
      <c r="BU474" s="28"/>
    </row>
    <row r="475" spans="1:73" s="29" customFormat="1" ht="15.6">
      <c r="A475" s="308"/>
      <c r="B475" s="308">
        <f>+'Ark1'!C2146</f>
        <v>0</v>
      </c>
      <c r="C475" s="236">
        <f>+'Ark1'!L2146</f>
        <v>0</v>
      </c>
      <c r="D475" s="236" t="e">
        <f>VLOOKUP(C475,Klasse!$C$11:$D$27,2)</f>
        <v>#N/A</v>
      </c>
      <c r="E475" s="236">
        <f>+'Ark1'!H2146</f>
        <v>0</v>
      </c>
      <c r="F475" s="236">
        <f>+'Ark1'!J2146</f>
        <v>0</v>
      </c>
      <c r="G475" s="236" t="e">
        <f>VLOOKUP(F475,RNR!$A$1:$B$25,2)</f>
        <v>#N/A</v>
      </c>
      <c r="H475" s="236" t="str">
        <f>+IF(I475=0,"",'Ark1'!Q2146)</f>
        <v/>
      </c>
      <c r="I475" s="353">
        <f>+'Ark1'!R2146</f>
        <v>0</v>
      </c>
      <c r="J475" s="237" t="str">
        <f>+IF(I475=0,"",'Ark1'!AG2146)</f>
        <v/>
      </c>
      <c r="K475" s="237"/>
      <c r="L475" s="237" t="str">
        <f>+IF(I475=0,"",'Ark1'!AH2146)</f>
        <v/>
      </c>
      <c r="M475" s="331"/>
      <c r="N475" s="504">
        <f>+'Ark1'!AI2146</f>
        <v>0</v>
      </c>
      <c r="O475" s="333"/>
      <c r="P475" s="32" t="str">
        <f>+IF(I475=0,"",'Ark1'!U2146)</f>
        <v/>
      </c>
      <c r="Q475" s="32"/>
      <c r="R475" s="264" t="str">
        <f>+IF(N475=0,"",'Ark1'!AJ2146)</f>
        <v/>
      </c>
      <c r="S475" s="334"/>
      <c r="T475" s="264" t="str">
        <f>+IF(N475=0,"",'Ark1'!AK2146)</f>
        <v/>
      </c>
      <c r="U475" s="537"/>
      <c r="V475" s="238" t="str">
        <f>+IF(I475=0,"",'Ark1'!T2146)</f>
        <v/>
      </c>
      <c r="W475" s="331"/>
      <c r="X475" s="239" t="str">
        <f>+IF(I475=0,"",'Ark1'!W2146)</f>
        <v/>
      </c>
      <c r="Y475" s="239" t="str">
        <f>+IF(I475=0,"",'Ark1'!X2146)</f>
        <v/>
      </c>
      <c r="Z475" s="239" t="str">
        <f>+IF(I475=0,"",'Ark1'!Y2146)</f>
        <v/>
      </c>
      <c r="AA475" s="239" t="str">
        <f>+IF(I475=0,"",'Ark1'!Z2146)</f>
        <v/>
      </c>
      <c r="AB475" s="237" t="str">
        <f>+IF(I475=0,"",'Ark1'!AA2146)</f>
        <v/>
      </c>
      <c r="AC475" s="238" t="str">
        <f>+IF(I475=0,"",'Ark1'!AC2146)</f>
        <v/>
      </c>
      <c r="AD475" s="239" t="str">
        <f>+IF(I475=0,"",'Ark1'!AE2146)</f>
        <v/>
      </c>
      <c r="AE475" s="237" t="str">
        <f t="shared" si="72"/>
        <v/>
      </c>
      <c r="AF475" s="237" t="str">
        <f t="shared" si="74"/>
        <v/>
      </c>
      <c r="AG475" s="308"/>
      <c r="AK475" s="27"/>
      <c r="AN475" s="28"/>
      <c r="AO475" s="28"/>
      <c r="AP475" s="28"/>
      <c r="AR475" s="28"/>
      <c r="AS475" s="28"/>
      <c r="AT475" s="28"/>
      <c r="AU475" s="28"/>
      <c r="AV475" s="28"/>
      <c r="AW475" s="28"/>
      <c r="AX475" s="28"/>
      <c r="AY475" s="28"/>
      <c r="AZ475" s="28"/>
      <c r="BA475" s="28"/>
      <c r="BB475" s="28"/>
      <c r="BC475" s="28"/>
      <c r="BD475" s="28"/>
      <c r="BE475" s="28"/>
      <c r="BF475" s="28"/>
      <c r="BG475" s="28"/>
      <c r="BH475" s="28"/>
      <c r="BI475" s="28"/>
      <c r="BJ475" s="28"/>
      <c r="BK475" s="28"/>
      <c r="BL475" s="28"/>
      <c r="BM475" s="28"/>
      <c r="BN475" s="28"/>
      <c r="BO475" s="28"/>
      <c r="BP475" s="28"/>
      <c r="BQ475" s="28"/>
      <c r="BR475" s="28"/>
      <c r="BS475" s="28"/>
      <c r="BT475" s="28"/>
      <c r="BU475" s="28"/>
    </row>
    <row r="476" spans="1:73" s="29" customFormat="1" ht="15.6">
      <c r="A476" s="308"/>
      <c r="B476" s="308">
        <f>+'Ark1'!C2147</f>
        <v>0</v>
      </c>
      <c r="C476" s="236">
        <f>+'Ark1'!L2147</f>
        <v>0</v>
      </c>
      <c r="D476" s="236" t="e">
        <f>VLOOKUP(C476,Klasse!$C$11:$D$27,2)</f>
        <v>#N/A</v>
      </c>
      <c r="E476" s="236">
        <f>+'Ark1'!H2147</f>
        <v>0</v>
      </c>
      <c r="F476" s="236">
        <f>+'Ark1'!J2147</f>
        <v>0</v>
      </c>
      <c r="G476" s="236" t="e">
        <f>VLOOKUP(F476,RNR!$A$1:$B$25,2)</f>
        <v>#N/A</v>
      </c>
      <c r="H476" s="236" t="str">
        <f>+IF(I476=0,"",'Ark1'!Q2147)</f>
        <v/>
      </c>
      <c r="I476" s="353">
        <f>+'Ark1'!R2147</f>
        <v>0</v>
      </c>
      <c r="J476" s="237" t="str">
        <f>+IF(I476=0,"",'Ark1'!AG2147)</f>
        <v/>
      </c>
      <c r="K476" s="237"/>
      <c r="L476" s="237" t="str">
        <f>+IF(I476=0,"",'Ark1'!AH2147)</f>
        <v/>
      </c>
      <c r="M476" s="331"/>
      <c r="N476" s="504">
        <f>+'Ark1'!AI2147</f>
        <v>0</v>
      </c>
      <c r="O476" s="333"/>
      <c r="P476" s="32" t="str">
        <f>+IF(I476=0,"",'Ark1'!U2147)</f>
        <v/>
      </c>
      <c r="Q476" s="32"/>
      <c r="R476" s="264" t="str">
        <f>+IF(N476=0,"",'Ark1'!AJ2147)</f>
        <v/>
      </c>
      <c r="S476" s="334"/>
      <c r="T476" s="264" t="str">
        <f>+IF(N476=0,"",'Ark1'!AK2147)</f>
        <v/>
      </c>
      <c r="U476" s="537"/>
      <c r="V476" s="238" t="str">
        <f>+IF(I476=0,"",'Ark1'!T2147)</f>
        <v/>
      </c>
      <c r="W476" s="331"/>
      <c r="X476" s="239" t="str">
        <f>+IF(I476=0,"",'Ark1'!W2147)</f>
        <v/>
      </c>
      <c r="Y476" s="239" t="str">
        <f>+IF(I476=0,"",'Ark1'!X2147)</f>
        <v/>
      </c>
      <c r="Z476" s="239" t="str">
        <f>+IF(I476=0,"",'Ark1'!Y2147)</f>
        <v/>
      </c>
      <c r="AA476" s="239" t="str">
        <f>+IF(I476=0,"",'Ark1'!Z2147)</f>
        <v/>
      </c>
      <c r="AB476" s="237" t="str">
        <f>+IF(I476=0,"",'Ark1'!AA2147)</f>
        <v/>
      </c>
      <c r="AC476" s="238" t="str">
        <f>+IF(I476=0,"",'Ark1'!AC2147)</f>
        <v/>
      </c>
      <c r="AD476" s="239" t="str">
        <f>+IF(I476=0,"",'Ark1'!AE2147)</f>
        <v/>
      </c>
      <c r="AE476" s="237" t="str">
        <f t="shared" si="72"/>
        <v/>
      </c>
      <c r="AF476" s="237" t="str">
        <f t="shared" si="74"/>
        <v/>
      </c>
      <c r="AG476" s="308"/>
      <c r="AK476" s="27"/>
      <c r="AN476" s="28"/>
      <c r="AO476" s="28"/>
      <c r="AP476" s="28"/>
      <c r="AR476" s="28"/>
      <c r="AS476" s="28"/>
      <c r="AT476" s="28"/>
      <c r="AU476" s="28"/>
      <c r="AV476" s="28"/>
      <c r="AW476" s="28"/>
      <c r="AX476" s="28"/>
      <c r="AY476" s="28"/>
      <c r="AZ476" s="28"/>
      <c r="BA476" s="28"/>
      <c r="BB476" s="28"/>
      <c r="BC476" s="28"/>
      <c r="BD476" s="28"/>
      <c r="BE476" s="28"/>
      <c r="BF476" s="28"/>
      <c r="BG476" s="28"/>
      <c r="BH476" s="28"/>
      <c r="BI476" s="28"/>
      <c r="BJ476" s="28"/>
      <c r="BK476" s="28"/>
      <c r="BL476" s="28"/>
      <c r="BM476" s="28"/>
      <c r="BN476" s="28"/>
      <c r="BO476" s="28"/>
      <c r="BP476" s="28"/>
      <c r="BQ476" s="28"/>
      <c r="BR476" s="28"/>
      <c r="BS476" s="28"/>
      <c r="BT476" s="28"/>
      <c r="BU476" s="28"/>
    </row>
    <row r="477" spans="1:73" s="29" customFormat="1" ht="15.6">
      <c r="A477" s="308"/>
      <c r="B477" s="308">
        <f>+'Ark1'!C2148</f>
        <v>0</v>
      </c>
      <c r="C477" s="236">
        <f>+'Ark1'!L2148</f>
        <v>0</v>
      </c>
      <c r="D477" s="236" t="e">
        <f>VLOOKUP(C477,Klasse!$C$11:$D$27,2)</f>
        <v>#N/A</v>
      </c>
      <c r="E477" s="236">
        <f>+'Ark1'!H2148</f>
        <v>0</v>
      </c>
      <c r="F477" s="236">
        <f>+'Ark1'!J2148</f>
        <v>0</v>
      </c>
      <c r="G477" s="236" t="e">
        <f>VLOOKUP(F477,RNR!$A$1:$B$25,2)</f>
        <v>#N/A</v>
      </c>
      <c r="H477" s="236" t="str">
        <f>+IF(I477=0,"",'Ark1'!Q2148)</f>
        <v/>
      </c>
      <c r="I477" s="353">
        <f>+'Ark1'!R2148</f>
        <v>0</v>
      </c>
      <c r="J477" s="237" t="str">
        <f>+IF(I477=0,"",'Ark1'!AG2148)</f>
        <v/>
      </c>
      <c r="K477" s="237"/>
      <c r="L477" s="237" t="str">
        <f>+IF(I477=0,"",'Ark1'!AH2148)</f>
        <v/>
      </c>
      <c r="M477" s="331"/>
      <c r="N477" s="504">
        <f>+'Ark1'!AI2148</f>
        <v>0</v>
      </c>
      <c r="O477" s="333"/>
      <c r="P477" s="32" t="str">
        <f>+IF(I477=0,"",'Ark1'!U2148)</f>
        <v/>
      </c>
      <c r="Q477" s="32"/>
      <c r="R477" s="264" t="str">
        <f>+IF(N477=0,"",'Ark1'!AJ2148)</f>
        <v/>
      </c>
      <c r="S477" s="334"/>
      <c r="T477" s="264" t="str">
        <f>+IF(N477=0,"",'Ark1'!AK2148)</f>
        <v/>
      </c>
      <c r="U477" s="537"/>
      <c r="V477" s="238" t="str">
        <f>+IF(I477=0,"",'Ark1'!T2148)</f>
        <v/>
      </c>
      <c r="W477" s="331"/>
      <c r="X477" s="239" t="str">
        <f>+IF(I477=0,"",'Ark1'!W2148)</f>
        <v/>
      </c>
      <c r="Y477" s="239" t="str">
        <f>+IF(I477=0,"",'Ark1'!X2148)</f>
        <v/>
      </c>
      <c r="Z477" s="239" t="str">
        <f>+IF(I477=0,"",'Ark1'!Y2148)</f>
        <v/>
      </c>
      <c r="AA477" s="239" t="str">
        <f>+IF(I477=0,"",'Ark1'!Z2148)</f>
        <v/>
      </c>
      <c r="AB477" s="237" t="str">
        <f>+IF(I477=0,"",'Ark1'!AA2148)</f>
        <v/>
      </c>
      <c r="AC477" s="238" t="str">
        <f>+IF(I477=0,"",'Ark1'!AC2148)</f>
        <v/>
      </c>
      <c r="AD477" s="239" t="str">
        <f>+IF(I477=0,"",'Ark1'!AE2148)</f>
        <v/>
      </c>
      <c r="AE477" s="237" t="str">
        <f t="shared" si="72"/>
        <v/>
      </c>
      <c r="AF477" s="237" t="str">
        <f t="shared" si="74"/>
        <v/>
      </c>
      <c r="AG477" s="308"/>
      <c r="AK477" s="27"/>
      <c r="AN477" s="28"/>
      <c r="AO477" s="28"/>
      <c r="AP477" s="28"/>
      <c r="AR477" s="28"/>
      <c r="AS477" s="28"/>
      <c r="AT477" s="28"/>
      <c r="AU477" s="28"/>
      <c r="AV477" s="28"/>
      <c r="AW477" s="28"/>
      <c r="AX477" s="28"/>
      <c r="AY477" s="28"/>
      <c r="AZ477" s="28"/>
      <c r="BA477" s="28"/>
      <c r="BB477" s="28"/>
      <c r="BC477" s="28"/>
      <c r="BD477" s="28"/>
      <c r="BE477" s="28"/>
      <c r="BF477" s="28"/>
      <c r="BG477" s="28"/>
      <c r="BH477" s="28"/>
      <c r="BI477" s="28"/>
      <c r="BJ477" s="28"/>
      <c r="BK477" s="28"/>
      <c r="BL477" s="28"/>
      <c r="BM477" s="28"/>
      <c r="BN477" s="28"/>
      <c r="BO477" s="28"/>
      <c r="BP477" s="28"/>
      <c r="BQ477" s="28"/>
      <c r="BR477" s="28"/>
      <c r="BS477" s="28"/>
      <c r="BT477" s="28"/>
      <c r="BU477" s="28"/>
    </row>
    <row r="478" spans="1:73" s="29" customFormat="1" ht="15.6">
      <c r="A478" s="308"/>
      <c r="B478" s="308">
        <f>+'Ark1'!C2149</f>
        <v>0</v>
      </c>
      <c r="C478" s="236">
        <f>+'Ark1'!L2149</f>
        <v>0</v>
      </c>
      <c r="D478" s="236" t="e">
        <f>VLOOKUP(C478,Klasse!$C$11:$D$27,2)</f>
        <v>#N/A</v>
      </c>
      <c r="E478" s="236">
        <f>+'Ark1'!H2149</f>
        <v>0</v>
      </c>
      <c r="F478" s="236">
        <f>+'Ark1'!J2149</f>
        <v>0</v>
      </c>
      <c r="G478" s="236" t="e">
        <f>VLOOKUP(F478,RNR!$A$1:$B$25,2)</f>
        <v>#N/A</v>
      </c>
      <c r="H478" s="236" t="str">
        <f>+IF(I478=0,"",'Ark1'!Q2149)</f>
        <v/>
      </c>
      <c r="I478" s="353">
        <f>+'Ark1'!R2149</f>
        <v>0</v>
      </c>
      <c r="J478" s="237" t="str">
        <f>+IF(I478=0,"",'Ark1'!AG2149)</f>
        <v/>
      </c>
      <c r="K478" s="237"/>
      <c r="L478" s="237" t="str">
        <f>+IF(I478=0,"",'Ark1'!AH2149)</f>
        <v/>
      </c>
      <c r="M478" s="331"/>
      <c r="N478" s="504">
        <f>+'Ark1'!AI2149</f>
        <v>0</v>
      </c>
      <c r="O478" s="333"/>
      <c r="P478" s="32" t="str">
        <f>+IF(I478=0,"",'Ark1'!U2149)</f>
        <v/>
      </c>
      <c r="Q478" s="32"/>
      <c r="R478" s="264" t="str">
        <f>+IF(N478=0,"",'Ark1'!AJ2149)</f>
        <v/>
      </c>
      <c r="S478" s="334"/>
      <c r="T478" s="264" t="str">
        <f>+IF(N478=0,"",'Ark1'!AK2149)</f>
        <v/>
      </c>
      <c r="U478" s="537"/>
      <c r="V478" s="238" t="str">
        <f>+IF(I478=0,"",'Ark1'!T2149)</f>
        <v/>
      </c>
      <c r="W478" s="331"/>
      <c r="X478" s="239" t="str">
        <f>+IF(I478=0,"",'Ark1'!W2149)</f>
        <v/>
      </c>
      <c r="Y478" s="239" t="str">
        <f>+IF(I478=0,"",'Ark1'!X2149)</f>
        <v/>
      </c>
      <c r="Z478" s="239" t="str">
        <f>+IF(I478=0,"",'Ark1'!Y2149)</f>
        <v/>
      </c>
      <c r="AA478" s="239" t="str">
        <f>+IF(I478=0,"",'Ark1'!Z2149)</f>
        <v/>
      </c>
      <c r="AB478" s="237" t="str">
        <f>+IF(I478=0,"",'Ark1'!AA2149)</f>
        <v/>
      </c>
      <c r="AC478" s="238" t="str">
        <f>+IF(I478=0,"",'Ark1'!AC2149)</f>
        <v/>
      </c>
      <c r="AD478" s="239" t="str">
        <f>+IF(I478=0,"",'Ark1'!AE2149)</f>
        <v/>
      </c>
      <c r="AE478" s="237" t="str">
        <f t="shared" si="72"/>
        <v/>
      </c>
      <c r="AF478" s="237" t="str">
        <f t="shared" si="74"/>
        <v/>
      </c>
      <c r="AG478" s="308"/>
      <c r="AK478" s="27"/>
      <c r="AN478" s="28"/>
      <c r="AO478" s="28"/>
      <c r="AP478" s="28"/>
      <c r="AR478" s="28"/>
      <c r="AS478" s="28"/>
      <c r="AT478" s="28"/>
      <c r="AU478" s="28"/>
      <c r="AV478" s="28"/>
      <c r="AW478" s="28"/>
      <c r="AX478" s="28"/>
      <c r="AY478" s="28"/>
      <c r="AZ478" s="28"/>
      <c r="BA478" s="28"/>
      <c r="BB478" s="28"/>
      <c r="BC478" s="28"/>
      <c r="BD478" s="28"/>
      <c r="BE478" s="28"/>
      <c r="BF478" s="28"/>
      <c r="BG478" s="28"/>
      <c r="BH478" s="28"/>
      <c r="BI478" s="28"/>
      <c r="BJ478" s="28"/>
      <c r="BK478" s="28"/>
      <c r="BL478" s="28"/>
      <c r="BM478" s="28"/>
      <c r="BN478" s="28"/>
      <c r="BO478" s="28"/>
      <c r="BP478" s="28"/>
      <c r="BQ478" s="28"/>
      <c r="BR478" s="28"/>
      <c r="BS478" s="28"/>
      <c r="BT478" s="28"/>
      <c r="BU478" s="28"/>
    </row>
    <row r="479" spans="1:73" s="29" customFormat="1" ht="15.6">
      <c r="A479" s="308"/>
      <c r="B479" s="308">
        <f>+'Ark1'!C2150</f>
        <v>0</v>
      </c>
      <c r="C479" s="236">
        <f>+'Ark1'!L2150</f>
        <v>0</v>
      </c>
      <c r="D479" s="236" t="e">
        <f>VLOOKUP(C479,Klasse!$C$11:$D$27,2)</f>
        <v>#N/A</v>
      </c>
      <c r="E479" s="236">
        <f>+'Ark1'!H2150</f>
        <v>0</v>
      </c>
      <c r="F479" s="236">
        <f>+'Ark1'!J2150</f>
        <v>0</v>
      </c>
      <c r="G479" s="236" t="e">
        <f>VLOOKUP(F479,RNR!$A$1:$B$25,2)</f>
        <v>#N/A</v>
      </c>
      <c r="H479" s="236" t="str">
        <f>+IF(I479=0,"",'Ark1'!Q2150)</f>
        <v/>
      </c>
      <c r="I479" s="353">
        <f>+'Ark1'!R2150</f>
        <v>0</v>
      </c>
      <c r="J479" s="237" t="str">
        <f>+IF(I479=0,"",'Ark1'!AG2150)</f>
        <v/>
      </c>
      <c r="K479" s="237"/>
      <c r="L479" s="237" t="str">
        <f>+IF(I479=0,"",'Ark1'!AH2150)</f>
        <v/>
      </c>
      <c r="M479" s="331"/>
      <c r="N479" s="504">
        <f>+'Ark1'!AI2150</f>
        <v>0</v>
      </c>
      <c r="O479" s="333"/>
      <c r="P479" s="32" t="str">
        <f>+IF(I479=0,"",'Ark1'!U2150)</f>
        <v/>
      </c>
      <c r="Q479" s="32"/>
      <c r="R479" s="264" t="str">
        <f>+IF(N479=0,"",'Ark1'!AJ2150)</f>
        <v/>
      </c>
      <c r="S479" s="334"/>
      <c r="T479" s="264" t="str">
        <f>+IF(N479=0,"",'Ark1'!AK2150)</f>
        <v/>
      </c>
      <c r="U479" s="537"/>
      <c r="V479" s="238" t="str">
        <f>+IF(I479=0,"",'Ark1'!T2150)</f>
        <v/>
      </c>
      <c r="W479" s="331"/>
      <c r="X479" s="239" t="str">
        <f>+IF(I479=0,"",'Ark1'!W2150)</f>
        <v/>
      </c>
      <c r="Y479" s="239" t="str">
        <f>+IF(I479=0,"",'Ark1'!X2150)</f>
        <v/>
      </c>
      <c r="Z479" s="239" t="str">
        <f>+IF(I479=0,"",'Ark1'!Y2150)</f>
        <v/>
      </c>
      <c r="AA479" s="239" t="str">
        <f>+IF(I479=0,"",'Ark1'!Z2150)</f>
        <v/>
      </c>
      <c r="AB479" s="237" t="str">
        <f>+IF(I479=0,"",'Ark1'!AA2150)</f>
        <v/>
      </c>
      <c r="AC479" s="238" t="str">
        <f>+IF(I479=0,"",'Ark1'!AC2150)</f>
        <v/>
      </c>
      <c r="AD479" s="239" t="str">
        <f>+IF(I479=0,"",'Ark1'!AE2150)</f>
        <v/>
      </c>
      <c r="AE479" s="237" t="str">
        <f t="shared" si="72"/>
        <v/>
      </c>
      <c r="AF479" s="237" t="str">
        <f t="shared" si="74"/>
        <v/>
      </c>
      <c r="AG479" s="308"/>
      <c r="AK479" s="27"/>
      <c r="AN479" s="28"/>
      <c r="AO479" s="28"/>
      <c r="AP479" s="28"/>
      <c r="AR479" s="28"/>
      <c r="AS479" s="28"/>
      <c r="AT479" s="28"/>
      <c r="AU479" s="28"/>
      <c r="AV479" s="28"/>
      <c r="AW479" s="28"/>
      <c r="AX479" s="28"/>
      <c r="AY479" s="28"/>
      <c r="AZ479" s="28"/>
      <c r="BA479" s="28"/>
      <c r="BB479" s="28"/>
      <c r="BC479" s="28"/>
      <c r="BD479" s="28"/>
      <c r="BE479" s="28"/>
      <c r="BF479" s="28"/>
      <c r="BG479" s="28"/>
      <c r="BH479" s="28"/>
      <c r="BI479" s="28"/>
      <c r="BJ479" s="28"/>
      <c r="BK479" s="28"/>
      <c r="BL479" s="28"/>
      <c r="BM479" s="28"/>
      <c r="BN479" s="28"/>
      <c r="BO479" s="28"/>
      <c r="BP479" s="28"/>
      <c r="BQ479" s="28"/>
      <c r="BR479" s="28"/>
      <c r="BS479" s="28"/>
      <c r="BT479" s="28"/>
      <c r="BU479" s="28"/>
    </row>
    <row r="480" spans="1:73" s="29" customFormat="1" ht="15.6">
      <c r="A480" s="308"/>
      <c r="B480" s="308">
        <f>+'Ark1'!C2151</f>
        <v>0</v>
      </c>
      <c r="C480" s="236">
        <f>+'Ark1'!L2151</f>
        <v>0</v>
      </c>
      <c r="D480" s="236" t="e">
        <f>VLOOKUP(C480,Klasse!$C$11:$D$27,2)</f>
        <v>#N/A</v>
      </c>
      <c r="E480" s="236">
        <f>+'Ark1'!H2151</f>
        <v>0</v>
      </c>
      <c r="F480" s="236">
        <f>+'Ark1'!J2151</f>
        <v>0</v>
      </c>
      <c r="G480" s="236" t="e">
        <f>VLOOKUP(F480,RNR!$A$1:$B$25,2)</f>
        <v>#N/A</v>
      </c>
      <c r="H480" s="236" t="str">
        <f>+IF(I480=0,"",'Ark1'!Q2151)</f>
        <v/>
      </c>
      <c r="I480" s="353">
        <f>+'Ark1'!R2151</f>
        <v>0</v>
      </c>
      <c r="J480" s="237" t="str">
        <f>+IF(I480=0,"",'Ark1'!AG2151)</f>
        <v/>
      </c>
      <c r="K480" s="237"/>
      <c r="L480" s="237" t="str">
        <f>+IF(I480=0,"",'Ark1'!AH2151)</f>
        <v/>
      </c>
      <c r="M480" s="331"/>
      <c r="N480" s="504">
        <f>+'Ark1'!AI2151</f>
        <v>0</v>
      </c>
      <c r="O480" s="333"/>
      <c r="P480" s="32" t="str">
        <f>+IF(I480=0,"",'Ark1'!U2151)</f>
        <v/>
      </c>
      <c r="Q480" s="32"/>
      <c r="R480" s="264" t="str">
        <f>+IF(N480=0,"",'Ark1'!AJ2151)</f>
        <v/>
      </c>
      <c r="S480" s="334"/>
      <c r="T480" s="264" t="str">
        <f>+IF(N480=0,"",'Ark1'!AK2151)</f>
        <v/>
      </c>
      <c r="U480" s="537"/>
      <c r="V480" s="238" t="str">
        <f>+IF(I480=0,"",'Ark1'!T2151)</f>
        <v/>
      </c>
      <c r="W480" s="331"/>
      <c r="X480" s="239" t="str">
        <f>+IF(I480=0,"",'Ark1'!W2151)</f>
        <v/>
      </c>
      <c r="Y480" s="239" t="str">
        <f>+IF(I480=0,"",'Ark1'!X2151)</f>
        <v/>
      </c>
      <c r="Z480" s="239" t="str">
        <f>+IF(I480=0,"",'Ark1'!Y2151)</f>
        <v/>
      </c>
      <c r="AA480" s="239" t="str">
        <f>+IF(I480=0,"",'Ark1'!Z2151)</f>
        <v/>
      </c>
      <c r="AB480" s="237" t="str">
        <f>+IF(I480=0,"",'Ark1'!AA2151)</f>
        <v/>
      </c>
      <c r="AC480" s="238" t="str">
        <f>+IF(I480=0,"",'Ark1'!AC2151)</f>
        <v/>
      </c>
      <c r="AD480" s="239" t="str">
        <f>+IF(I480=0,"",'Ark1'!AE2151)</f>
        <v/>
      </c>
      <c r="AE480" s="237" t="str">
        <f t="shared" si="72"/>
        <v/>
      </c>
      <c r="AF480" s="237" t="str">
        <f t="shared" si="74"/>
        <v/>
      </c>
      <c r="AG480" s="308"/>
      <c r="AK480" s="27"/>
      <c r="AN480" s="28"/>
      <c r="AO480" s="28"/>
      <c r="AP480" s="28"/>
      <c r="AR480" s="28"/>
      <c r="AS480" s="28"/>
      <c r="AT480" s="28"/>
      <c r="AU480" s="28"/>
      <c r="AV480" s="28"/>
      <c r="AW480" s="28"/>
      <c r="AX480" s="28"/>
      <c r="AY480" s="28"/>
      <c r="AZ480" s="28"/>
      <c r="BA480" s="28"/>
      <c r="BB480" s="28"/>
      <c r="BC480" s="28"/>
      <c r="BD480" s="28"/>
      <c r="BE480" s="28"/>
      <c r="BF480" s="28"/>
      <c r="BG480" s="28"/>
      <c r="BH480" s="28"/>
      <c r="BI480" s="28"/>
      <c r="BJ480" s="28"/>
      <c r="BK480" s="28"/>
      <c r="BL480" s="28"/>
      <c r="BM480" s="28"/>
      <c r="BN480" s="28"/>
      <c r="BO480" s="28"/>
      <c r="BP480" s="28"/>
      <c r="BQ480" s="28"/>
      <c r="BR480" s="28"/>
      <c r="BS480" s="28"/>
      <c r="BT480" s="28"/>
      <c r="BU480" s="28"/>
    </row>
    <row r="481" spans="1:73" s="29" customFormat="1" ht="15.6">
      <c r="A481" s="308"/>
      <c r="B481" s="308">
        <f>+'Ark1'!C2152</f>
        <v>0</v>
      </c>
      <c r="C481" s="236">
        <f>+'Ark1'!L2152</f>
        <v>0</v>
      </c>
      <c r="D481" s="236" t="e">
        <f>VLOOKUP(C481,Klasse!$C$11:$D$27,2)</f>
        <v>#N/A</v>
      </c>
      <c r="E481" s="236">
        <f>+'Ark1'!H2152</f>
        <v>0</v>
      </c>
      <c r="F481" s="236">
        <f>+'Ark1'!J2152</f>
        <v>0</v>
      </c>
      <c r="G481" s="236" t="e">
        <f>VLOOKUP(F481,RNR!$A$1:$B$25,2)</f>
        <v>#N/A</v>
      </c>
      <c r="H481" s="236" t="str">
        <f>+IF(I481=0,"",'Ark1'!Q2152)</f>
        <v/>
      </c>
      <c r="I481" s="353">
        <f>+'Ark1'!R2152</f>
        <v>0</v>
      </c>
      <c r="J481" s="237" t="str">
        <f>+IF(I481=0,"",'Ark1'!AG2152)</f>
        <v/>
      </c>
      <c r="K481" s="237"/>
      <c r="L481" s="237" t="str">
        <f>+IF(I481=0,"",'Ark1'!AH2152)</f>
        <v/>
      </c>
      <c r="M481" s="331"/>
      <c r="N481" s="504">
        <f>+'Ark1'!AI2152</f>
        <v>0</v>
      </c>
      <c r="O481" s="333"/>
      <c r="P481" s="32" t="str">
        <f>+IF(I481=0,"",'Ark1'!U2152)</f>
        <v/>
      </c>
      <c r="Q481" s="32"/>
      <c r="R481" s="264" t="str">
        <f>+IF(N481=0,"",'Ark1'!AJ2152)</f>
        <v/>
      </c>
      <c r="S481" s="334"/>
      <c r="T481" s="264" t="str">
        <f>+IF(N481=0,"",'Ark1'!AK2152)</f>
        <v/>
      </c>
      <c r="U481" s="537"/>
      <c r="V481" s="238" t="str">
        <f>+IF(I481=0,"",'Ark1'!T2152)</f>
        <v/>
      </c>
      <c r="W481" s="331"/>
      <c r="X481" s="239" t="str">
        <f>+IF(I481=0,"",'Ark1'!W2152)</f>
        <v/>
      </c>
      <c r="Y481" s="239" t="str">
        <f>+IF(I481=0,"",'Ark1'!X2152)</f>
        <v/>
      </c>
      <c r="Z481" s="239" t="str">
        <f>+IF(I481=0,"",'Ark1'!Y2152)</f>
        <v/>
      </c>
      <c r="AA481" s="239" t="str">
        <f>+IF(I481=0,"",'Ark1'!Z2152)</f>
        <v/>
      </c>
      <c r="AB481" s="237" t="str">
        <f>+IF(I481=0,"",'Ark1'!AA2152)</f>
        <v/>
      </c>
      <c r="AC481" s="238" t="str">
        <f>+IF(I481=0,"",'Ark1'!AC2152)</f>
        <v/>
      </c>
      <c r="AD481" s="239" t="str">
        <f>+IF(I481=0,"",'Ark1'!AE2152)</f>
        <v/>
      </c>
      <c r="AE481" s="237" t="str">
        <f t="shared" si="72"/>
        <v/>
      </c>
      <c r="AF481" s="237" t="str">
        <f t="shared" si="74"/>
        <v/>
      </c>
      <c r="AG481" s="308"/>
      <c r="AK481" s="27"/>
      <c r="AN481" s="28"/>
      <c r="AO481" s="28"/>
      <c r="AP481" s="28"/>
      <c r="AR481" s="28"/>
      <c r="AS481" s="28"/>
      <c r="AT481" s="28"/>
      <c r="AU481" s="28"/>
      <c r="AV481" s="28"/>
      <c r="AW481" s="28"/>
      <c r="AX481" s="28"/>
      <c r="AY481" s="28"/>
      <c r="AZ481" s="28"/>
      <c r="BA481" s="28"/>
      <c r="BB481" s="28"/>
      <c r="BC481" s="28"/>
      <c r="BD481" s="28"/>
      <c r="BE481" s="28"/>
      <c r="BF481" s="28"/>
      <c r="BG481" s="28"/>
      <c r="BH481" s="28"/>
      <c r="BI481" s="28"/>
      <c r="BJ481" s="28"/>
      <c r="BK481" s="28"/>
      <c r="BL481" s="28"/>
      <c r="BM481" s="28"/>
      <c r="BN481" s="28"/>
      <c r="BO481" s="28"/>
      <c r="BP481" s="28"/>
      <c r="BQ481" s="28"/>
      <c r="BR481" s="28"/>
      <c r="BS481" s="28"/>
      <c r="BT481" s="28"/>
      <c r="BU481" s="28"/>
    </row>
    <row r="482" spans="1:73" s="29" customFormat="1" ht="15.6">
      <c r="A482" s="308"/>
      <c r="B482" s="308">
        <f>+'Ark1'!C2153</f>
        <v>0</v>
      </c>
      <c r="C482" s="236">
        <f>+'Ark1'!L2153</f>
        <v>0</v>
      </c>
      <c r="D482" s="236" t="e">
        <f>VLOOKUP(C482,Klasse!$C$11:$D$27,2)</f>
        <v>#N/A</v>
      </c>
      <c r="E482" s="236">
        <f>+'Ark1'!H2153</f>
        <v>0</v>
      </c>
      <c r="F482" s="236">
        <f>+'Ark1'!J2153</f>
        <v>0</v>
      </c>
      <c r="G482" s="236" t="e">
        <f>VLOOKUP(F482,RNR!$A$1:$B$25,2)</f>
        <v>#N/A</v>
      </c>
      <c r="H482" s="236" t="str">
        <f>+IF(I482=0,"",'Ark1'!Q2153)</f>
        <v/>
      </c>
      <c r="I482" s="353">
        <f>+'Ark1'!R2153</f>
        <v>0</v>
      </c>
      <c r="J482" s="237" t="str">
        <f>+IF(I482=0,"",'Ark1'!AG2153)</f>
        <v/>
      </c>
      <c r="K482" s="237"/>
      <c r="L482" s="237" t="str">
        <f>+IF(I482=0,"",'Ark1'!AH2153)</f>
        <v/>
      </c>
      <c r="M482" s="331"/>
      <c r="N482" s="504">
        <f>+'Ark1'!AI2153</f>
        <v>0</v>
      </c>
      <c r="O482" s="333"/>
      <c r="P482" s="32" t="str">
        <f>+IF(I482=0,"",'Ark1'!U2153)</f>
        <v/>
      </c>
      <c r="Q482" s="32"/>
      <c r="R482" s="264" t="str">
        <f>+IF(N482=0,"",'Ark1'!AJ2153)</f>
        <v/>
      </c>
      <c r="S482" s="334"/>
      <c r="T482" s="264" t="str">
        <f>+IF(N482=0,"",'Ark1'!AK2153)</f>
        <v/>
      </c>
      <c r="U482" s="537"/>
      <c r="V482" s="238" t="str">
        <f>+IF(I482=0,"",'Ark1'!T2153)</f>
        <v/>
      </c>
      <c r="W482" s="331"/>
      <c r="X482" s="239" t="str">
        <f>+IF(I482=0,"",'Ark1'!W2153)</f>
        <v/>
      </c>
      <c r="Y482" s="239" t="str">
        <f>+IF(I482=0,"",'Ark1'!X2153)</f>
        <v/>
      </c>
      <c r="Z482" s="239" t="str">
        <f>+IF(I482=0,"",'Ark1'!Y2153)</f>
        <v/>
      </c>
      <c r="AA482" s="239" t="str">
        <f>+IF(I482=0,"",'Ark1'!Z2153)</f>
        <v/>
      </c>
      <c r="AB482" s="237" t="str">
        <f>+IF(I482=0,"",'Ark1'!AA2153)</f>
        <v/>
      </c>
      <c r="AC482" s="238" t="str">
        <f>+IF(I482=0,"",'Ark1'!AC2153)</f>
        <v/>
      </c>
      <c r="AD482" s="239" t="str">
        <f>+IF(I482=0,"",'Ark1'!AE2153)</f>
        <v/>
      </c>
      <c r="AE482" s="237" t="str">
        <f t="shared" si="72"/>
        <v/>
      </c>
      <c r="AF482" s="237" t="str">
        <f t="shared" si="74"/>
        <v/>
      </c>
      <c r="AG482" s="308"/>
      <c r="AK482" s="27"/>
      <c r="AN482" s="28"/>
      <c r="AO482" s="28"/>
      <c r="AP482" s="28"/>
      <c r="AR482" s="28"/>
      <c r="AS482" s="28"/>
      <c r="AT482" s="28"/>
      <c r="AU482" s="28"/>
      <c r="AV482" s="28"/>
      <c r="AW482" s="28"/>
      <c r="AX482" s="28"/>
      <c r="AY482" s="28"/>
      <c r="AZ482" s="28"/>
      <c r="BA482" s="28"/>
      <c r="BB482" s="28"/>
      <c r="BC482" s="28"/>
      <c r="BD482" s="28"/>
      <c r="BE482" s="28"/>
      <c r="BF482" s="28"/>
      <c r="BG482" s="28"/>
      <c r="BH482" s="28"/>
      <c r="BI482" s="28"/>
      <c r="BJ482" s="28"/>
      <c r="BK482" s="28"/>
      <c r="BL482" s="28"/>
      <c r="BM482" s="28"/>
      <c r="BN482" s="28"/>
      <c r="BO482" s="28"/>
      <c r="BP482" s="28"/>
      <c r="BQ482" s="28"/>
      <c r="BR482" s="28"/>
      <c r="BS482" s="28"/>
      <c r="BT482" s="28"/>
      <c r="BU482" s="28"/>
    </row>
    <row r="483" spans="1:73" s="29" customFormat="1" ht="15.6">
      <c r="A483" s="308"/>
      <c r="B483" s="308">
        <f>+'Ark1'!C2154</f>
        <v>0</v>
      </c>
      <c r="C483" s="236">
        <f>+'Ark1'!L2154</f>
        <v>0</v>
      </c>
      <c r="D483" s="236" t="e">
        <f>VLOOKUP(C483,Klasse!$C$11:$D$27,2)</f>
        <v>#N/A</v>
      </c>
      <c r="E483" s="236">
        <f>+'Ark1'!H2154</f>
        <v>0</v>
      </c>
      <c r="F483" s="236">
        <f>+'Ark1'!J2154</f>
        <v>0</v>
      </c>
      <c r="G483" s="236" t="e">
        <f>VLOOKUP(F483,RNR!$A$1:$B$25,2)</f>
        <v>#N/A</v>
      </c>
      <c r="H483" s="236" t="str">
        <f>+IF(I483=0,"",'Ark1'!Q2154)</f>
        <v/>
      </c>
      <c r="I483" s="353">
        <f>+'Ark1'!R2154</f>
        <v>0</v>
      </c>
      <c r="J483" s="237" t="str">
        <f>+IF(I483=0,"",'Ark1'!AG2154)</f>
        <v/>
      </c>
      <c r="K483" s="237"/>
      <c r="L483" s="237" t="str">
        <f>+IF(I483=0,"",'Ark1'!AH2154)</f>
        <v/>
      </c>
      <c r="M483" s="331"/>
      <c r="N483" s="504">
        <f>+'Ark1'!AI2154</f>
        <v>0</v>
      </c>
      <c r="O483" s="333"/>
      <c r="P483" s="32" t="str">
        <f>+IF(I483=0,"",'Ark1'!U2154)</f>
        <v/>
      </c>
      <c r="Q483" s="32"/>
      <c r="R483" s="264" t="str">
        <f>+IF(N483=0,"",'Ark1'!AJ2154)</f>
        <v/>
      </c>
      <c r="S483" s="334"/>
      <c r="T483" s="264" t="str">
        <f>+IF(N483=0,"",'Ark1'!AK2154)</f>
        <v/>
      </c>
      <c r="U483" s="537"/>
      <c r="V483" s="238" t="str">
        <f>+IF(I483=0,"",'Ark1'!T2154)</f>
        <v/>
      </c>
      <c r="W483" s="331"/>
      <c r="X483" s="239" t="str">
        <f>+IF(I483=0,"",'Ark1'!W2154)</f>
        <v/>
      </c>
      <c r="Y483" s="239" t="str">
        <f>+IF(I483=0,"",'Ark1'!X2154)</f>
        <v/>
      </c>
      <c r="Z483" s="239" t="str">
        <f>+IF(I483=0,"",'Ark1'!Y2154)</f>
        <v/>
      </c>
      <c r="AA483" s="239" t="str">
        <f>+IF(I483=0,"",'Ark1'!Z2154)</f>
        <v/>
      </c>
      <c r="AB483" s="237" t="str">
        <f>+IF(I483=0,"",'Ark1'!AA2154)</f>
        <v/>
      </c>
      <c r="AC483" s="238" t="str">
        <f>+IF(I483=0,"",'Ark1'!AC2154)</f>
        <v/>
      </c>
      <c r="AD483" s="239" t="str">
        <f>+IF(I483=0,"",'Ark1'!AE2154)</f>
        <v/>
      </c>
      <c r="AE483" s="237" t="str">
        <f t="shared" si="72"/>
        <v/>
      </c>
      <c r="AF483" s="237" t="str">
        <f t="shared" si="74"/>
        <v/>
      </c>
      <c r="AG483" s="308"/>
      <c r="AK483" s="27"/>
      <c r="AN483" s="28"/>
      <c r="AO483" s="28"/>
      <c r="AP483" s="28"/>
      <c r="AR483" s="28"/>
      <c r="AS483" s="28"/>
      <c r="AT483" s="28"/>
      <c r="AU483" s="28"/>
      <c r="AV483" s="28"/>
      <c r="AW483" s="28"/>
      <c r="AX483" s="28"/>
      <c r="AY483" s="28"/>
      <c r="AZ483" s="28"/>
      <c r="BA483" s="28"/>
      <c r="BB483" s="28"/>
      <c r="BC483" s="28"/>
      <c r="BD483" s="28"/>
      <c r="BE483" s="28"/>
      <c r="BF483" s="28"/>
      <c r="BG483" s="28"/>
      <c r="BH483" s="28"/>
      <c r="BI483" s="28"/>
      <c r="BJ483" s="28"/>
      <c r="BK483" s="28"/>
      <c r="BL483" s="28"/>
      <c r="BM483" s="28"/>
      <c r="BN483" s="28"/>
      <c r="BO483" s="28"/>
      <c r="BP483" s="28"/>
      <c r="BQ483" s="28"/>
      <c r="BR483" s="28"/>
      <c r="BS483" s="28"/>
      <c r="BT483" s="28"/>
      <c r="BU483" s="28"/>
    </row>
    <row r="484" spans="1:73" s="29" customFormat="1" ht="15.6">
      <c r="A484" s="308"/>
      <c r="B484" s="308">
        <f>+'Ark1'!C2155</f>
        <v>0</v>
      </c>
      <c r="C484" s="236">
        <f>+'Ark1'!L2155</f>
        <v>0</v>
      </c>
      <c r="D484" s="236" t="e">
        <f>VLOOKUP(C484,Klasse!$C$11:$D$27,2)</f>
        <v>#N/A</v>
      </c>
      <c r="E484" s="236">
        <f>+'Ark1'!H2155</f>
        <v>0</v>
      </c>
      <c r="F484" s="236">
        <f>+'Ark1'!J2155</f>
        <v>0</v>
      </c>
      <c r="G484" s="236" t="e">
        <f>VLOOKUP(F484,RNR!$A$1:$B$25,2)</f>
        <v>#N/A</v>
      </c>
      <c r="H484" s="236" t="str">
        <f>+IF(I484=0,"",'Ark1'!Q2155)</f>
        <v/>
      </c>
      <c r="I484" s="353">
        <f>+'Ark1'!R2155</f>
        <v>0</v>
      </c>
      <c r="J484" s="237" t="str">
        <f>+IF(I484=0,"",'Ark1'!AG2155)</f>
        <v/>
      </c>
      <c r="K484" s="237"/>
      <c r="L484" s="237" t="str">
        <f>+IF(I484=0,"",'Ark1'!AH2155)</f>
        <v/>
      </c>
      <c r="M484" s="331"/>
      <c r="N484" s="504">
        <f>+'Ark1'!AI2155</f>
        <v>0</v>
      </c>
      <c r="O484" s="333"/>
      <c r="P484" s="32" t="str">
        <f>+IF(I484=0,"",'Ark1'!U2155)</f>
        <v/>
      </c>
      <c r="Q484" s="32"/>
      <c r="R484" s="264" t="str">
        <f>+IF(N484=0,"",'Ark1'!AJ2155)</f>
        <v/>
      </c>
      <c r="S484" s="334"/>
      <c r="T484" s="264" t="str">
        <f>+IF(N484=0,"",'Ark1'!AK2155)</f>
        <v/>
      </c>
      <c r="U484" s="537"/>
      <c r="V484" s="238" t="str">
        <f>+IF(I484=0,"",'Ark1'!T2155)</f>
        <v/>
      </c>
      <c r="W484" s="331"/>
      <c r="X484" s="239" t="str">
        <f>+IF(I484=0,"",'Ark1'!W2155)</f>
        <v/>
      </c>
      <c r="Y484" s="239" t="str">
        <f>+IF(I484=0,"",'Ark1'!X2155)</f>
        <v/>
      </c>
      <c r="Z484" s="239" t="str">
        <f>+IF(I484=0,"",'Ark1'!Y2155)</f>
        <v/>
      </c>
      <c r="AA484" s="239" t="str">
        <f>+IF(I484=0,"",'Ark1'!Z2155)</f>
        <v/>
      </c>
      <c r="AB484" s="237" t="str">
        <f>+IF(I484=0,"",'Ark1'!AA2155)</f>
        <v/>
      </c>
      <c r="AC484" s="238" t="str">
        <f>+IF(I484=0,"",'Ark1'!AC2155)</f>
        <v/>
      </c>
      <c r="AD484" s="239" t="str">
        <f>+IF(I484=0,"",'Ark1'!AE2155)</f>
        <v/>
      </c>
      <c r="AE484" s="237" t="str">
        <f t="shared" si="72"/>
        <v/>
      </c>
      <c r="AF484" s="237" t="str">
        <f t="shared" si="74"/>
        <v/>
      </c>
      <c r="AG484" s="308"/>
      <c r="AK484" s="27"/>
      <c r="AN484" s="28"/>
      <c r="AO484" s="28"/>
      <c r="AP484" s="28"/>
      <c r="AR484" s="28"/>
      <c r="AS484" s="28"/>
      <c r="AT484" s="28"/>
      <c r="AU484" s="28"/>
      <c r="AV484" s="28"/>
      <c r="AW484" s="28"/>
      <c r="AX484" s="28"/>
      <c r="AY484" s="28"/>
      <c r="AZ484" s="28"/>
      <c r="BA484" s="28"/>
      <c r="BB484" s="28"/>
      <c r="BC484" s="28"/>
      <c r="BD484" s="28"/>
      <c r="BE484" s="28"/>
      <c r="BF484" s="28"/>
      <c r="BG484" s="28"/>
      <c r="BH484" s="28"/>
      <c r="BI484" s="28"/>
      <c r="BJ484" s="28"/>
      <c r="BK484" s="28"/>
      <c r="BL484" s="28"/>
      <c r="BM484" s="28"/>
      <c r="BN484" s="28"/>
      <c r="BO484" s="28"/>
      <c r="BP484" s="28"/>
      <c r="BQ484" s="28"/>
      <c r="BR484" s="28"/>
      <c r="BS484" s="28"/>
      <c r="BT484" s="28"/>
      <c r="BU484" s="28"/>
    </row>
    <row r="485" spans="1:73" s="29" customFormat="1" ht="15.6">
      <c r="A485" s="308"/>
      <c r="B485" s="308">
        <f>+'Ark1'!C2156</f>
        <v>0</v>
      </c>
      <c r="C485" s="236">
        <f>+'Ark1'!L2156</f>
        <v>0</v>
      </c>
      <c r="D485" s="236" t="e">
        <f>VLOOKUP(C485,Klasse!$C$11:$D$27,2)</f>
        <v>#N/A</v>
      </c>
      <c r="E485" s="236">
        <f>+'Ark1'!H2156</f>
        <v>0</v>
      </c>
      <c r="F485" s="236">
        <f>+'Ark1'!J2156</f>
        <v>0</v>
      </c>
      <c r="G485" s="236" t="e">
        <f>VLOOKUP(F485,RNR!$A$1:$B$25,2)</f>
        <v>#N/A</v>
      </c>
      <c r="H485" s="236" t="str">
        <f>+IF(I485=0,"",'Ark1'!Q2156)</f>
        <v/>
      </c>
      <c r="I485" s="353">
        <f>+'Ark1'!R2156</f>
        <v>0</v>
      </c>
      <c r="J485" s="237" t="str">
        <f>+IF(I485=0,"",'Ark1'!AG2156)</f>
        <v/>
      </c>
      <c r="K485" s="237"/>
      <c r="L485" s="237" t="str">
        <f>+IF(I485=0,"",'Ark1'!AH2156)</f>
        <v/>
      </c>
      <c r="M485" s="331"/>
      <c r="N485" s="504">
        <f>+'Ark1'!AI2156</f>
        <v>0</v>
      </c>
      <c r="O485" s="333"/>
      <c r="P485" s="32" t="str">
        <f>+IF(I485=0,"",'Ark1'!U2156)</f>
        <v/>
      </c>
      <c r="Q485" s="32"/>
      <c r="R485" s="264" t="str">
        <f>+IF(N485=0,"",'Ark1'!AJ2156)</f>
        <v/>
      </c>
      <c r="S485" s="334"/>
      <c r="T485" s="264" t="str">
        <f>+IF(N485=0,"",'Ark1'!AK2156)</f>
        <v/>
      </c>
      <c r="U485" s="537"/>
      <c r="V485" s="238" t="str">
        <f>+IF(I485=0,"",'Ark1'!T2156)</f>
        <v/>
      </c>
      <c r="W485" s="331"/>
      <c r="X485" s="239" t="str">
        <f>+IF(I485=0,"",'Ark1'!W2156)</f>
        <v/>
      </c>
      <c r="Y485" s="239" t="str">
        <f>+IF(I485=0,"",'Ark1'!X2156)</f>
        <v/>
      </c>
      <c r="Z485" s="239" t="str">
        <f>+IF(I485=0,"",'Ark1'!Y2156)</f>
        <v/>
      </c>
      <c r="AA485" s="239" t="str">
        <f>+IF(I485=0,"",'Ark1'!Z2156)</f>
        <v/>
      </c>
      <c r="AB485" s="237" t="str">
        <f>+IF(I485=0,"",'Ark1'!AA2156)</f>
        <v/>
      </c>
      <c r="AC485" s="238" t="str">
        <f>+IF(I485=0,"",'Ark1'!AC2156)</f>
        <v/>
      </c>
      <c r="AD485" s="239" t="str">
        <f>+IF(I485=0,"",'Ark1'!AE2156)</f>
        <v/>
      </c>
      <c r="AE485" s="237" t="str">
        <f t="shared" si="72"/>
        <v/>
      </c>
      <c r="AF485" s="237" t="str">
        <f t="shared" si="74"/>
        <v/>
      </c>
      <c r="AG485" s="308"/>
      <c r="AK485" s="27"/>
      <c r="AN485" s="28"/>
      <c r="AO485" s="28"/>
      <c r="AP485" s="28"/>
      <c r="AR485" s="28"/>
      <c r="AS485" s="28"/>
      <c r="AT485" s="28"/>
      <c r="AU485" s="28"/>
      <c r="AV485" s="28"/>
      <c r="AW485" s="28"/>
      <c r="AX485" s="28"/>
      <c r="AY485" s="28"/>
      <c r="AZ485" s="28"/>
      <c r="BA485" s="28"/>
      <c r="BB485" s="28"/>
      <c r="BC485" s="28"/>
      <c r="BD485" s="28"/>
      <c r="BE485" s="28"/>
      <c r="BF485" s="28"/>
      <c r="BG485" s="28"/>
      <c r="BH485" s="28"/>
      <c r="BI485" s="28"/>
      <c r="BJ485" s="28"/>
      <c r="BK485" s="28"/>
      <c r="BL485" s="28"/>
      <c r="BM485" s="28"/>
      <c r="BN485" s="28"/>
      <c r="BO485" s="28"/>
      <c r="BP485" s="28"/>
      <c r="BQ485" s="28"/>
      <c r="BR485" s="28"/>
      <c r="BS485" s="28"/>
      <c r="BT485" s="28"/>
      <c r="BU485" s="28"/>
    </row>
    <row r="486" spans="1:73" ht="19.8">
      <c r="A486" s="308"/>
      <c r="B486" s="308"/>
      <c r="C486" s="308"/>
      <c r="D486" s="308"/>
      <c r="E486" s="308"/>
      <c r="F486" s="308"/>
      <c r="G486" s="537"/>
      <c r="H486" s="537"/>
      <c r="I486" s="354"/>
      <c r="J486" s="331"/>
      <c r="K486" s="331"/>
      <c r="L486" s="331"/>
      <c r="M486" s="331"/>
      <c r="N486" s="331"/>
      <c r="O486" s="331"/>
      <c r="P486" s="331"/>
      <c r="Q486" s="331"/>
      <c r="R486" s="331"/>
      <c r="S486" s="331"/>
      <c r="T486" s="331"/>
      <c r="U486" s="331"/>
      <c r="V486" s="331"/>
      <c r="W486" s="331"/>
      <c r="X486" s="331"/>
      <c r="Y486" s="331"/>
      <c r="Z486" s="331"/>
      <c r="AA486" s="331"/>
      <c r="AB486" s="331"/>
      <c r="AC486" s="331"/>
      <c r="AD486" s="331"/>
      <c r="AE486" s="331"/>
      <c r="AF486" s="331"/>
      <c r="AG486" s="308"/>
      <c r="AH486" s="219"/>
      <c r="AJ486" s="29"/>
      <c r="AK486" s="27"/>
      <c r="AL486" s="220"/>
      <c r="AM486" s="28"/>
      <c r="AQ486" s="28"/>
      <c r="BI486" s="232"/>
    </row>
    <row r="487" spans="1:73" ht="19.8">
      <c r="A487" s="308"/>
      <c r="B487" s="308" t="s">
        <v>649</v>
      </c>
      <c r="C487" s="308"/>
      <c r="D487" s="259" t="e">
        <f>+D493</f>
        <v>#N/A</v>
      </c>
      <c r="E487" s="308"/>
      <c r="F487" s="308"/>
      <c r="G487" s="537"/>
      <c r="H487" s="537"/>
      <c r="I487" s="340">
        <f>SUM(I489:I513)</f>
        <v>0</v>
      </c>
      <c r="J487" s="335"/>
      <c r="K487" s="335"/>
      <c r="L487" s="335"/>
      <c r="M487" s="331"/>
      <c r="N487" s="536">
        <f>SUM(N489:N513)</f>
        <v>0</v>
      </c>
      <c r="O487" s="331"/>
      <c r="P487" s="331"/>
      <c r="Q487" s="331"/>
      <c r="R487" s="331"/>
      <c r="S487" s="331"/>
      <c r="T487" s="331"/>
      <c r="U487" s="331"/>
      <c r="V487" s="331"/>
      <c r="W487" s="331"/>
      <c r="X487" s="331"/>
      <c r="Y487" s="331"/>
      <c r="Z487" s="331"/>
      <c r="AA487" s="331"/>
      <c r="AB487" s="331"/>
      <c r="AC487" s="331"/>
      <c r="AD487" s="331"/>
      <c r="AE487" s="331"/>
      <c r="AF487" s="331"/>
      <c r="AG487" s="308"/>
      <c r="AH487" s="219"/>
      <c r="AJ487" s="29"/>
      <c r="AK487" s="27"/>
      <c r="AL487" s="220"/>
      <c r="AM487" s="28"/>
      <c r="AQ487" s="28"/>
      <c r="BI487" s="232"/>
    </row>
    <row r="488" spans="1:73" ht="19.8">
      <c r="A488" s="578"/>
      <c r="B488" s="578"/>
      <c r="C488" s="579" t="s">
        <v>650</v>
      </c>
      <c r="D488" s="578"/>
      <c r="E488" s="578"/>
      <c r="F488" s="578"/>
      <c r="G488" s="578"/>
      <c r="H488" s="578"/>
      <c r="I488" s="354"/>
      <c r="J488" s="331"/>
      <c r="K488" s="331"/>
      <c r="L488" s="331"/>
      <c r="M488" s="331"/>
      <c r="N488" s="331"/>
      <c r="O488" s="331"/>
      <c r="P488" s="331"/>
      <c r="Q488" s="331"/>
      <c r="R488" s="331"/>
      <c r="S488" s="331"/>
      <c r="T488" s="331"/>
      <c r="U488" s="331"/>
      <c r="V488" s="331"/>
      <c r="W488" s="331"/>
      <c r="X488" s="331"/>
      <c r="Y488" s="331"/>
      <c r="Z488" s="331"/>
      <c r="AA488" s="331"/>
      <c r="AB488" s="331"/>
      <c r="AC488" s="331"/>
      <c r="AD488" s="331"/>
      <c r="AE488" s="331"/>
      <c r="AF488" s="331"/>
      <c r="AG488" s="308"/>
      <c r="AH488" s="219"/>
      <c r="AJ488" s="29"/>
      <c r="AK488" s="27"/>
      <c r="AL488" s="220"/>
      <c r="AM488" s="28"/>
      <c r="AQ488" s="28"/>
      <c r="BI488" s="232"/>
    </row>
    <row r="489" spans="1:73" s="29" customFormat="1" ht="15.6">
      <c r="A489" s="308"/>
      <c r="B489" s="308">
        <f>+'Ark1'!C2157</f>
        <v>0</v>
      </c>
      <c r="C489" s="236">
        <f>+'Ark1'!L2157</f>
        <v>0</v>
      </c>
      <c r="D489" s="236" t="e">
        <f>VLOOKUP(C489,Klasse!$C$11:$D$27,2)</f>
        <v>#N/A</v>
      </c>
      <c r="E489" s="236">
        <f>+'Ark1'!H2157</f>
        <v>0</v>
      </c>
      <c r="F489" s="236">
        <f>+'Ark1'!J2157</f>
        <v>0</v>
      </c>
      <c r="G489" s="236" t="e">
        <f>VLOOKUP(F489,RNR!$A$1:$B$25,2)</f>
        <v>#N/A</v>
      </c>
      <c r="H489" s="236" t="str">
        <f>+IF(I489=0,"",'Ark1'!Q2157)</f>
        <v/>
      </c>
      <c r="I489" s="353">
        <f>+'Ark1'!R2157</f>
        <v>0</v>
      </c>
      <c r="J489" s="237" t="str">
        <f>+IF(I489=0,"",'Ark1'!AG2157)</f>
        <v/>
      </c>
      <c r="K489" s="237"/>
      <c r="L489" s="237" t="str">
        <f>+IF(I489=0,"",'Ark1'!AH2157)</f>
        <v/>
      </c>
      <c r="M489" s="331"/>
      <c r="N489" s="504">
        <f>+'Ark1'!AI2157</f>
        <v>0</v>
      </c>
      <c r="O489" s="333"/>
      <c r="P489" s="32" t="str">
        <f>+IF(I489=0,"",'Ark1'!U2157)</f>
        <v/>
      </c>
      <c r="Q489" s="32"/>
      <c r="R489" s="264" t="str">
        <f>+IF(N489=0,"",'Ark1'!AJ2157)</f>
        <v/>
      </c>
      <c r="S489" s="334"/>
      <c r="T489" s="264" t="str">
        <f>+IF(N489=0,"",'Ark1'!AK2157)</f>
        <v/>
      </c>
      <c r="U489" s="308"/>
      <c r="V489" s="238" t="str">
        <f>+IF(I489=0,"",'Ark1'!T2157)</f>
        <v/>
      </c>
      <c r="W489" s="331"/>
      <c r="X489" s="239" t="str">
        <f>+IF(I489=0,"",'Ark1'!W2157)</f>
        <v/>
      </c>
      <c r="Y489" s="239" t="str">
        <f>+IF(I489=0,"",'Ark1'!X2157)</f>
        <v/>
      </c>
      <c r="Z489" s="239" t="str">
        <f>+IF(I489=0,"",'Ark1'!Y2157)</f>
        <v/>
      </c>
      <c r="AA489" s="239" t="str">
        <f>+IF(I489=0,"",'Ark1'!Z2157)</f>
        <v/>
      </c>
      <c r="AB489" s="237" t="str">
        <f>+IF(I489=0,"",'Ark1'!AA2157)</f>
        <v/>
      </c>
      <c r="AC489" s="238" t="str">
        <f>+IF(I489=0,"",'Ark1'!AC2157)</f>
        <v/>
      </c>
      <c r="AD489" s="239" t="str">
        <f>+IF(I489=0,"",'Ark1'!AE2157)</f>
        <v/>
      </c>
      <c r="AE489" s="237" t="str">
        <f t="shared" si="72"/>
        <v/>
      </c>
      <c r="AF489" s="237" t="str">
        <f t="shared" si="74"/>
        <v/>
      </c>
      <c r="AG489" s="308"/>
      <c r="AK489" s="27"/>
      <c r="AN489" s="28"/>
      <c r="AO489" s="28"/>
      <c r="AP489" s="28"/>
      <c r="AR489" s="28"/>
      <c r="AS489" s="28"/>
      <c r="AT489" s="28"/>
      <c r="AU489" s="28"/>
      <c r="AV489" s="28"/>
      <c r="AW489" s="28"/>
      <c r="AX489" s="28"/>
      <c r="AY489" s="28"/>
      <c r="AZ489" s="28"/>
      <c r="BA489" s="28"/>
      <c r="BB489" s="28"/>
      <c r="BC489" s="28"/>
      <c r="BD489" s="28"/>
      <c r="BE489" s="28"/>
      <c r="BF489" s="28"/>
      <c r="BG489" s="28"/>
      <c r="BH489" s="28"/>
      <c r="BI489" s="28"/>
      <c r="BJ489" s="28"/>
      <c r="BK489" s="28"/>
      <c r="BL489" s="28"/>
      <c r="BM489" s="28"/>
      <c r="BN489" s="28"/>
      <c r="BO489" s="28"/>
      <c r="BP489" s="28"/>
      <c r="BQ489" s="28"/>
      <c r="BR489" s="28"/>
      <c r="BS489" s="28"/>
      <c r="BT489" s="28"/>
      <c r="BU489" s="28"/>
    </row>
    <row r="490" spans="1:73" s="29" customFormat="1" ht="15.6">
      <c r="A490" s="308"/>
      <c r="B490" s="308">
        <f>+'Ark1'!C2158</f>
        <v>0</v>
      </c>
      <c r="C490" s="236">
        <f>+'Ark1'!L2158</f>
        <v>0</v>
      </c>
      <c r="D490" s="236" t="e">
        <f>VLOOKUP(C490,Klasse!$C$11:$D$27,2)</f>
        <v>#N/A</v>
      </c>
      <c r="E490" s="236">
        <f>+'Ark1'!H2158</f>
        <v>0</v>
      </c>
      <c r="F490" s="236">
        <f>+'Ark1'!J2158</f>
        <v>0</v>
      </c>
      <c r="G490" s="236" t="e">
        <f>VLOOKUP(F490,RNR!$A$1:$B$25,2)</f>
        <v>#N/A</v>
      </c>
      <c r="H490" s="236" t="str">
        <f>+IF(I490=0,"",'Ark1'!Q2158)</f>
        <v/>
      </c>
      <c r="I490" s="353">
        <f>+'Ark1'!R2158</f>
        <v>0</v>
      </c>
      <c r="J490" s="237" t="str">
        <f>+IF(I490=0,"",'Ark1'!AG2158)</f>
        <v/>
      </c>
      <c r="K490" s="237"/>
      <c r="L490" s="237" t="str">
        <f>+IF(I490=0,"",'Ark1'!AH2158)</f>
        <v/>
      </c>
      <c r="M490" s="331"/>
      <c r="N490" s="504">
        <f>+'Ark1'!AI2158</f>
        <v>0</v>
      </c>
      <c r="O490" s="333"/>
      <c r="P490" s="32" t="str">
        <f>+IF(I490=0,"",'Ark1'!U2158)</f>
        <v/>
      </c>
      <c r="Q490" s="32"/>
      <c r="R490" s="264" t="str">
        <f>+IF(N490=0,"",'Ark1'!AJ2158)</f>
        <v/>
      </c>
      <c r="S490" s="334"/>
      <c r="T490" s="264" t="str">
        <f>+IF(N490=0,"",'Ark1'!AK2158)</f>
        <v/>
      </c>
      <c r="U490" s="308"/>
      <c r="V490" s="238" t="str">
        <f>+IF(I490=0,"",'Ark1'!T2158)</f>
        <v/>
      </c>
      <c r="W490" s="331"/>
      <c r="X490" s="239" t="str">
        <f>+IF(I490=0,"",'Ark1'!W2158)</f>
        <v/>
      </c>
      <c r="Y490" s="239" t="str">
        <f>+IF(I490=0,"",'Ark1'!X2158)</f>
        <v/>
      </c>
      <c r="Z490" s="239" t="str">
        <f>+IF(I490=0,"",'Ark1'!Y2158)</f>
        <v/>
      </c>
      <c r="AA490" s="239" t="str">
        <f>+IF(I490=0,"",'Ark1'!Z2158)</f>
        <v/>
      </c>
      <c r="AB490" s="237" t="str">
        <f>+IF(I490=0,"",'Ark1'!AA2158)</f>
        <v/>
      </c>
      <c r="AC490" s="238" t="str">
        <f>+IF(I490=0,"",'Ark1'!AC2158)</f>
        <v/>
      </c>
      <c r="AD490" s="239" t="str">
        <f>+IF(I490=0,"",'Ark1'!AE2158)</f>
        <v/>
      </c>
      <c r="AE490" s="237" t="str">
        <f t="shared" si="72"/>
        <v/>
      </c>
      <c r="AF490" s="237" t="str">
        <f t="shared" si="74"/>
        <v/>
      </c>
      <c r="AG490" s="308"/>
      <c r="AK490" s="27"/>
      <c r="AN490" s="28"/>
      <c r="AO490" s="28"/>
      <c r="AP490" s="28"/>
      <c r="AR490" s="28"/>
      <c r="AS490" s="28"/>
      <c r="AT490" s="28"/>
      <c r="AU490" s="28"/>
      <c r="AV490" s="28"/>
      <c r="AW490" s="28"/>
      <c r="AX490" s="28"/>
      <c r="AY490" s="28"/>
      <c r="AZ490" s="28"/>
      <c r="BA490" s="28"/>
      <c r="BB490" s="28"/>
      <c r="BC490" s="28"/>
      <c r="BD490" s="28"/>
      <c r="BE490" s="28"/>
      <c r="BF490" s="28"/>
      <c r="BG490" s="28"/>
      <c r="BH490" s="28"/>
      <c r="BI490" s="28"/>
      <c r="BJ490" s="28"/>
      <c r="BK490" s="28"/>
      <c r="BL490" s="28"/>
      <c r="BM490" s="28"/>
      <c r="BN490" s="28"/>
      <c r="BO490" s="28"/>
      <c r="BP490" s="28"/>
      <c r="BQ490" s="28"/>
      <c r="BR490" s="28"/>
      <c r="BS490" s="28"/>
      <c r="BT490" s="28"/>
      <c r="BU490" s="28"/>
    </row>
    <row r="491" spans="1:73" s="29" customFormat="1" ht="15.6">
      <c r="A491" s="308"/>
      <c r="B491" s="308">
        <f>+'Ark1'!C2159</f>
        <v>0</v>
      </c>
      <c r="C491" s="236">
        <f>+'Ark1'!L2159</f>
        <v>0</v>
      </c>
      <c r="D491" s="236" t="e">
        <f>VLOOKUP(C491,Klasse!$C$11:$D$27,2)</f>
        <v>#N/A</v>
      </c>
      <c r="E491" s="236">
        <f>+'Ark1'!H2159</f>
        <v>0</v>
      </c>
      <c r="F491" s="236">
        <f>+'Ark1'!J2159</f>
        <v>0</v>
      </c>
      <c r="G491" s="236" t="e">
        <f>VLOOKUP(F491,RNR!$A$1:$B$25,2)</f>
        <v>#N/A</v>
      </c>
      <c r="H491" s="236" t="str">
        <f>+IF(I491=0,"",'Ark1'!Q2159)</f>
        <v/>
      </c>
      <c r="I491" s="353">
        <f>+'Ark1'!R2159</f>
        <v>0</v>
      </c>
      <c r="J491" s="237" t="str">
        <f>+IF(I491=0,"",'Ark1'!AG2159)</f>
        <v/>
      </c>
      <c r="K491" s="237"/>
      <c r="L491" s="237" t="str">
        <f>+IF(I491=0,"",'Ark1'!AH2159)</f>
        <v/>
      </c>
      <c r="M491" s="331"/>
      <c r="N491" s="504">
        <f>+'Ark1'!AI2159</f>
        <v>0</v>
      </c>
      <c r="O491" s="333"/>
      <c r="P491" s="32" t="str">
        <f>+IF(I491=0,"",'Ark1'!U2159)</f>
        <v/>
      </c>
      <c r="Q491" s="32"/>
      <c r="R491" s="264" t="str">
        <f>+IF(N491=0,"",'Ark1'!AJ2159)</f>
        <v/>
      </c>
      <c r="S491" s="334"/>
      <c r="T491" s="264" t="str">
        <f>+IF(N491=0,"",'Ark1'!AK2159)</f>
        <v/>
      </c>
      <c r="U491" s="308"/>
      <c r="V491" s="238" t="str">
        <f>+IF(I491=0,"",'Ark1'!T2159)</f>
        <v/>
      </c>
      <c r="W491" s="331"/>
      <c r="X491" s="239" t="str">
        <f>+IF(I491=0,"",'Ark1'!W2159)</f>
        <v/>
      </c>
      <c r="Y491" s="239" t="str">
        <f>+IF(I491=0,"",'Ark1'!X2159)</f>
        <v/>
      </c>
      <c r="Z491" s="239" t="str">
        <f>+IF(I491=0,"",'Ark1'!Y2159)</f>
        <v/>
      </c>
      <c r="AA491" s="239" t="str">
        <f>+IF(I491=0,"",'Ark1'!Z2159)</f>
        <v/>
      </c>
      <c r="AB491" s="237" t="str">
        <f>+IF(I491=0,"",'Ark1'!AA2159)</f>
        <v/>
      </c>
      <c r="AC491" s="238" t="str">
        <f>+IF(I491=0,"",'Ark1'!AC2159)</f>
        <v/>
      </c>
      <c r="AD491" s="239" t="str">
        <f>+IF(I491=0,"",'Ark1'!AE2159)</f>
        <v/>
      </c>
      <c r="AE491" s="237" t="str">
        <f t="shared" si="72"/>
        <v/>
      </c>
      <c r="AF491" s="237" t="str">
        <f t="shared" si="74"/>
        <v/>
      </c>
      <c r="AG491" s="308"/>
      <c r="AK491" s="27"/>
      <c r="AN491" s="28"/>
      <c r="AO491" s="28"/>
      <c r="AP491" s="28"/>
      <c r="AR491" s="28"/>
      <c r="AS491" s="28"/>
      <c r="AT491" s="28"/>
      <c r="AU491" s="28"/>
      <c r="AV491" s="28"/>
      <c r="AW491" s="28"/>
      <c r="AX491" s="28"/>
      <c r="AY491" s="28"/>
      <c r="AZ491" s="28"/>
      <c r="BA491" s="28"/>
      <c r="BB491" s="28"/>
      <c r="BC491" s="28"/>
      <c r="BD491" s="28"/>
      <c r="BE491" s="28"/>
      <c r="BF491" s="28"/>
      <c r="BG491" s="28"/>
      <c r="BH491" s="28"/>
      <c r="BI491" s="28"/>
      <c r="BJ491" s="28"/>
      <c r="BK491" s="28"/>
      <c r="BL491" s="28"/>
      <c r="BM491" s="28"/>
      <c r="BN491" s="28"/>
      <c r="BO491" s="28"/>
      <c r="BP491" s="28"/>
      <c r="BQ491" s="28"/>
      <c r="BR491" s="28"/>
      <c r="BS491" s="28"/>
      <c r="BT491" s="28"/>
      <c r="BU491" s="28"/>
    </row>
    <row r="492" spans="1:73" s="29" customFormat="1" ht="15.6">
      <c r="A492" s="308"/>
      <c r="B492" s="308">
        <f>+'Ark1'!C2160</f>
        <v>0</v>
      </c>
      <c r="C492" s="236">
        <f>+'Ark1'!L2160</f>
        <v>0</v>
      </c>
      <c r="D492" s="236" t="e">
        <f>VLOOKUP(C492,Klasse!$C$11:$D$27,2)</f>
        <v>#N/A</v>
      </c>
      <c r="E492" s="236">
        <f>+'Ark1'!H2160</f>
        <v>0</v>
      </c>
      <c r="F492" s="236">
        <f>+'Ark1'!J2160</f>
        <v>0</v>
      </c>
      <c r="G492" s="236" t="e">
        <f>VLOOKUP(F492,RNR!$A$1:$B$25,2)</f>
        <v>#N/A</v>
      </c>
      <c r="H492" s="236" t="str">
        <f>+IF(I492=0,"",'Ark1'!Q2160)</f>
        <v/>
      </c>
      <c r="I492" s="353">
        <f>+'Ark1'!R2160</f>
        <v>0</v>
      </c>
      <c r="J492" s="237" t="str">
        <f>+IF(I492=0,"",'Ark1'!AG2160)</f>
        <v/>
      </c>
      <c r="K492" s="237"/>
      <c r="L492" s="237" t="str">
        <f>+IF(I492=0,"",'Ark1'!AH2160)</f>
        <v/>
      </c>
      <c r="M492" s="331"/>
      <c r="N492" s="504">
        <f>+'Ark1'!AI2160</f>
        <v>0</v>
      </c>
      <c r="O492" s="333"/>
      <c r="P492" s="32" t="str">
        <f>+IF(I492=0,"",'Ark1'!U2160)</f>
        <v/>
      </c>
      <c r="Q492" s="32"/>
      <c r="R492" s="264" t="str">
        <f>+IF(N492=0,"",'Ark1'!AJ2160)</f>
        <v/>
      </c>
      <c r="S492" s="334"/>
      <c r="T492" s="264" t="str">
        <f>+IF(N492=0,"",'Ark1'!AK2160)</f>
        <v/>
      </c>
      <c r="U492" s="308"/>
      <c r="V492" s="238" t="str">
        <f>+IF(I492=0,"",'Ark1'!T2160)</f>
        <v/>
      </c>
      <c r="W492" s="331"/>
      <c r="X492" s="239" t="str">
        <f>+IF(I492=0,"",'Ark1'!W2160)</f>
        <v/>
      </c>
      <c r="Y492" s="239" t="str">
        <f>+IF(I492=0,"",'Ark1'!X2160)</f>
        <v/>
      </c>
      <c r="Z492" s="239" t="str">
        <f>+IF(I492=0,"",'Ark1'!Y2160)</f>
        <v/>
      </c>
      <c r="AA492" s="239" t="str">
        <f>+IF(I492=0,"",'Ark1'!Z2160)</f>
        <v/>
      </c>
      <c r="AB492" s="237" t="str">
        <f>+IF(I492=0,"",'Ark1'!AA2160)</f>
        <v/>
      </c>
      <c r="AC492" s="238" t="str">
        <f>+IF(I492=0,"",'Ark1'!AC2160)</f>
        <v/>
      </c>
      <c r="AD492" s="239" t="str">
        <f>+IF(I492=0,"",'Ark1'!AE2160)</f>
        <v/>
      </c>
      <c r="AE492" s="237" t="str">
        <f t="shared" si="72"/>
        <v/>
      </c>
      <c r="AF492" s="237" t="str">
        <f t="shared" si="74"/>
        <v/>
      </c>
      <c r="AG492" s="308"/>
      <c r="AK492" s="27"/>
      <c r="AN492" s="28"/>
      <c r="AO492" s="28"/>
      <c r="AP492" s="28"/>
      <c r="AR492" s="28"/>
      <c r="AS492" s="28"/>
      <c r="AT492" s="28"/>
      <c r="AU492" s="28"/>
      <c r="AV492" s="28"/>
      <c r="AW492" s="28"/>
      <c r="AX492" s="28"/>
      <c r="AY492" s="28"/>
      <c r="AZ492" s="28"/>
      <c r="BA492" s="28"/>
      <c r="BB492" s="28"/>
      <c r="BC492" s="28"/>
      <c r="BD492" s="28"/>
      <c r="BE492" s="28"/>
      <c r="BF492" s="28"/>
      <c r="BG492" s="28"/>
      <c r="BH492" s="28"/>
      <c r="BI492" s="28"/>
      <c r="BJ492" s="28"/>
      <c r="BK492" s="28"/>
      <c r="BL492" s="28"/>
      <c r="BM492" s="28"/>
      <c r="BN492" s="28"/>
      <c r="BO492" s="28"/>
      <c r="BP492" s="28"/>
      <c r="BQ492" s="28"/>
      <c r="BR492" s="28"/>
      <c r="BS492" s="28"/>
      <c r="BT492" s="28"/>
      <c r="BU492" s="28"/>
    </row>
    <row r="493" spans="1:73" s="29" customFormat="1" ht="15.6">
      <c r="A493" s="308"/>
      <c r="B493" s="308">
        <f>+'Ark1'!C2161</f>
        <v>0</v>
      </c>
      <c r="C493" s="236">
        <f>+'Ark1'!L2161</f>
        <v>0</v>
      </c>
      <c r="D493" s="236" t="e">
        <f>VLOOKUP(C493,Klasse!$C$11:$D$27,2)</f>
        <v>#N/A</v>
      </c>
      <c r="E493" s="236">
        <f>+'Ark1'!H2161</f>
        <v>0</v>
      </c>
      <c r="F493" s="236">
        <f>+'Ark1'!J2161</f>
        <v>0</v>
      </c>
      <c r="G493" s="236" t="e">
        <f>VLOOKUP(F493,RNR!$A$1:$B$25,2)</f>
        <v>#N/A</v>
      </c>
      <c r="H493" s="236" t="str">
        <f>+IF(I493=0,"",'Ark1'!Q2161)</f>
        <v/>
      </c>
      <c r="I493" s="353">
        <f>+'Ark1'!R2161</f>
        <v>0</v>
      </c>
      <c r="J493" s="237" t="str">
        <f>+IF(I493=0,"",'Ark1'!AG2161)</f>
        <v/>
      </c>
      <c r="K493" s="237"/>
      <c r="L493" s="237" t="str">
        <f>+IF(I493=0,"",'Ark1'!AH2161)</f>
        <v/>
      </c>
      <c r="M493" s="331"/>
      <c r="N493" s="504">
        <f>+'Ark1'!AI2161</f>
        <v>0</v>
      </c>
      <c r="O493" s="333"/>
      <c r="P493" s="32" t="str">
        <f>+IF(I493=0,"",'Ark1'!U2161)</f>
        <v/>
      </c>
      <c r="Q493" s="32"/>
      <c r="R493" s="264" t="str">
        <f>+IF(N493=0,"",'Ark1'!AJ2161)</f>
        <v/>
      </c>
      <c r="S493" s="334"/>
      <c r="T493" s="264" t="str">
        <f>+IF(N493=0,"",'Ark1'!AK2161)</f>
        <v/>
      </c>
      <c r="U493" s="308"/>
      <c r="V493" s="238" t="str">
        <f>+IF(I493=0,"",'Ark1'!T2161)</f>
        <v/>
      </c>
      <c r="W493" s="331"/>
      <c r="X493" s="239" t="str">
        <f>+IF(I493=0,"",'Ark1'!W2161)</f>
        <v/>
      </c>
      <c r="Y493" s="239" t="str">
        <f>+IF(I493=0,"",'Ark1'!X2161)</f>
        <v/>
      </c>
      <c r="Z493" s="239" t="str">
        <f>+IF(I493=0,"",'Ark1'!Y2161)</f>
        <v/>
      </c>
      <c r="AA493" s="239" t="str">
        <f>+IF(I493=0,"",'Ark1'!Z2161)</f>
        <v/>
      </c>
      <c r="AB493" s="237" t="str">
        <f>+IF(I493=0,"",'Ark1'!AA2161)</f>
        <v/>
      </c>
      <c r="AC493" s="238" t="str">
        <f>+IF(I493=0,"",'Ark1'!AC2161)</f>
        <v/>
      </c>
      <c r="AD493" s="239" t="str">
        <f>+IF(I493=0,"",'Ark1'!AE2161)</f>
        <v/>
      </c>
      <c r="AE493" s="237" t="str">
        <f t="shared" ref="AE493:AE520" si="75">IF(I493=0,"",P493/C493)</f>
        <v/>
      </c>
      <c r="AF493" s="237" t="str">
        <f t="shared" si="73"/>
        <v/>
      </c>
      <c r="AG493" s="308"/>
      <c r="AK493" s="27"/>
      <c r="AN493" s="28"/>
      <c r="AO493" s="28"/>
      <c r="AP493" s="28"/>
      <c r="AR493" s="28"/>
      <c r="AS493" s="28"/>
      <c r="AT493" s="28"/>
      <c r="AU493" s="28"/>
      <c r="AV493" s="28"/>
      <c r="AW493" s="28"/>
      <c r="AX493" s="28"/>
      <c r="AY493" s="28"/>
      <c r="AZ493" s="28"/>
      <c r="BA493" s="28"/>
      <c r="BB493" s="28"/>
      <c r="BC493" s="28"/>
      <c r="BD493" s="28"/>
      <c r="BE493" s="28"/>
      <c r="BF493" s="28"/>
      <c r="BG493" s="28"/>
      <c r="BH493" s="28"/>
      <c r="BI493" s="28"/>
      <c r="BJ493" s="28"/>
      <c r="BK493" s="28"/>
      <c r="BL493" s="28"/>
      <c r="BM493" s="28"/>
      <c r="BN493" s="28"/>
      <c r="BO493" s="28"/>
      <c r="BP493" s="28"/>
      <c r="BQ493" s="28"/>
      <c r="BR493" s="28"/>
      <c r="BS493" s="28"/>
      <c r="BT493" s="28"/>
      <c r="BU493" s="28"/>
    </row>
    <row r="494" spans="1:73" s="29" customFormat="1" ht="15.6">
      <c r="A494" s="308"/>
      <c r="B494" s="308">
        <f>+'Ark1'!C2162</f>
        <v>0</v>
      </c>
      <c r="C494" s="236">
        <f>+'Ark1'!L2162</f>
        <v>0</v>
      </c>
      <c r="D494" s="236" t="e">
        <f>VLOOKUP(C494,Klasse!$C$11:$D$27,2)</f>
        <v>#N/A</v>
      </c>
      <c r="E494" s="236">
        <f>+'Ark1'!H2162</f>
        <v>0</v>
      </c>
      <c r="F494" s="236">
        <f>+'Ark1'!J2162</f>
        <v>0</v>
      </c>
      <c r="G494" s="236" t="e">
        <f>VLOOKUP(F494,RNR!$A$1:$B$25,2)</f>
        <v>#N/A</v>
      </c>
      <c r="H494" s="236" t="str">
        <f>+IF(I494=0,"",'Ark1'!Q2162)</f>
        <v/>
      </c>
      <c r="I494" s="353">
        <f>+'Ark1'!R2162</f>
        <v>0</v>
      </c>
      <c r="J494" s="237" t="str">
        <f>+IF(I494=0,"",'Ark1'!AG2162)</f>
        <v/>
      </c>
      <c r="K494" s="237"/>
      <c r="L494" s="237" t="str">
        <f>+IF(I494=0,"",'Ark1'!AH2162)</f>
        <v/>
      </c>
      <c r="M494" s="331"/>
      <c r="N494" s="504">
        <f>+'Ark1'!AI2162</f>
        <v>0</v>
      </c>
      <c r="O494" s="333"/>
      <c r="P494" s="32" t="str">
        <f>+IF(I494=0,"",'Ark1'!U2162)</f>
        <v/>
      </c>
      <c r="Q494" s="32"/>
      <c r="R494" s="264" t="str">
        <f>+IF(N494=0,"",'Ark1'!AJ2162)</f>
        <v/>
      </c>
      <c r="S494" s="334"/>
      <c r="T494" s="264" t="str">
        <f>+IF(N494=0,"",'Ark1'!AK2162)</f>
        <v/>
      </c>
      <c r="U494" s="308"/>
      <c r="V494" s="238" t="str">
        <f>+IF(I494=0,"",'Ark1'!T2162)</f>
        <v/>
      </c>
      <c r="W494" s="331"/>
      <c r="X494" s="239" t="str">
        <f>+IF(I494=0,"",'Ark1'!W2162)</f>
        <v/>
      </c>
      <c r="Y494" s="239" t="str">
        <f>+IF(I494=0,"",'Ark1'!X2162)</f>
        <v/>
      </c>
      <c r="Z494" s="239" t="str">
        <f>+IF(I494=0,"",'Ark1'!Y2162)</f>
        <v/>
      </c>
      <c r="AA494" s="239" t="str">
        <f>+IF(I494=0,"",'Ark1'!Z2162)</f>
        <v/>
      </c>
      <c r="AB494" s="237" t="str">
        <f>+IF(I494=0,"",'Ark1'!AA2162)</f>
        <v/>
      </c>
      <c r="AC494" s="238" t="str">
        <f>+IF(I494=0,"",'Ark1'!AC2162)</f>
        <v/>
      </c>
      <c r="AD494" s="239" t="str">
        <f>+IF(I494=0,"",'Ark1'!AE2162)</f>
        <v/>
      </c>
      <c r="AE494" s="237" t="str">
        <f t="shared" si="75"/>
        <v/>
      </c>
      <c r="AF494" s="237" t="str">
        <f t="shared" ref="AF494:AF520" si="76">IF(I494=0,"",I494/H494)</f>
        <v/>
      </c>
      <c r="AG494" s="308"/>
      <c r="AK494" s="27"/>
      <c r="AN494" s="28"/>
      <c r="AO494" s="28"/>
      <c r="AP494" s="28"/>
      <c r="AR494" s="28"/>
      <c r="AS494" s="28"/>
      <c r="AT494" s="28"/>
      <c r="AU494" s="28"/>
      <c r="AV494" s="28"/>
      <c r="AW494" s="28"/>
      <c r="AX494" s="28"/>
      <c r="AY494" s="28"/>
      <c r="AZ494" s="28"/>
      <c r="BA494" s="28"/>
      <c r="BB494" s="28"/>
      <c r="BC494" s="28"/>
      <c r="BD494" s="28"/>
      <c r="BE494" s="28"/>
      <c r="BF494" s="28"/>
      <c r="BG494" s="28"/>
      <c r="BH494" s="28"/>
      <c r="BI494" s="28"/>
      <c r="BJ494" s="28"/>
      <c r="BK494" s="28"/>
      <c r="BL494" s="28"/>
      <c r="BM494" s="28"/>
      <c r="BN494" s="28"/>
      <c r="BO494" s="28"/>
      <c r="BP494" s="28"/>
      <c r="BQ494" s="28"/>
      <c r="BR494" s="28"/>
      <c r="BS494" s="28"/>
      <c r="BT494" s="28"/>
      <c r="BU494" s="28"/>
    </row>
    <row r="495" spans="1:73" s="29" customFormat="1" ht="15.6">
      <c r="A495" s="308"/>
      <c r="B495" s="308">
        <f>+'Ark1'!C2163</f>
        <v>0</v>
      </c>
      <c r="C495" s="236">
        <f>+'Ark1'!L2163</f>
        <v>0</v>
      </c>
      <c r="D495" s="236" t="e">
        <f>VLOOKUP(C495,Klasse!$C$11:$D$27,2)</f>
        <v>#N/A</v>
      </c>
      <c r="E495" s="236">
        <f>+'Ark1'!H2163</f>
        <v>0</v>
      </c>
      <c r="F495" s="236">
        <f>+'Ark1'!J2163</f>
        <v>0</v>
      </c>
      <c r="G495" s="236" t="e">
        <f>VLOOKUP(F495,RNR!$A$1:$B$25,2)</f>
        <v>#N/A</v>
      </c>
      <c r="H495" s="236" t="str">
        <f>+IF(I495=0,"",'Ark1'!Q2163)</f>
        <v/>
      </c>
      <c r="I495" s="353">
        <f>+'Ark1'!R2163</f>
        <v>0</v>
      </c>
      <c r="J495" s="237" t="str">
        <f>+IF(I495=0,"",'Ark1'!AG2163)</f>
        <v/>
      </c>
      <c r="K495" s="237"/>
      <c r="L495" s="237" t="str">
        <f>+IF(I495=0,"",'Ark1'!AH2163)</f>
        <v/>
      </c>
      <c r="M495" s="331"/>
      <c r="N495" s="504">
        <f>+'Ark1'!AI2163</f>
        <v>0</v>
      </c>
      <c r="O495" s="333"/>
      <c r="P495" s="32" t="str">
        <f>+IF(I495=0,"",'Ark1'!U2163)</f>
        <v/>
      </c>
      <c r="Q495" s="32"/>
      <c r="R495" s="264" t="str">
        <f>+IF(N495=0,"",'Ark1'!AJ2163)</f>
        <v/>
      </c>
      <c r="S495" s="334"/>
      <c r="T495" s="264" t="str">
        <f>+IF(N495=0,"",'Ark1'!AK2163)</f>
        <v/>
      </c>
      <c r="U495" s="308"/>
      <c r="V495" s="238" t="str">
        <f>+IF(I495=0,"",'Ark1'!T2163)</f>
        <v/>
      </c>
      <c r="W495" s="331"/>
      <c r="X495" s="239" t="str">
        <f>+IF(I495=0,"",'Ark1'!W2163)</f>
        <v/>
      </c>
      <c r="Y495" s="239" t="str">
        <f>+IF(I495=0,"",'Ark1'!X2163)</f>
        <v/>
      </c>
      <c r="Z495" s="239" t="str">
        <f>+IF(I495=0,"",'Ark1'!Y2163)</f>
        <v/>
      </c>
      <c r="AA495" s="239" t="str">
        <f>+IF(I495=0,"",'Ark1'!Z2163)</f>
        <v/>
      </c>
      <c r="AB495" s="237" t="str">
        <f>+IF(I495=0,"",'Ark1'!AA2163)</f>
        <v/>
      </c>
      <c r="AC495" s="238" t="str">
        <f>+IF(I495=0,"",'Ark1'!AC2163)</f>
        <v/>
      </c>
      <c r="AD495" s="239" t="str">
        <f>+IF(I495=0,"",'Ark1'!AE2163)</f>
        <v/>
      </c>
      <c r="AE495" s="237" t="str">
        <f t="shared" si="75"/>
        <v/>
      </c>
      <c r="AF495" s="237" t="str">
        <f t="shared" si="76"/>
        <v/>
      </c>
      <c r="AG495" s="308"/>
      <c r="AK495" s="27"/>
      <c r="AN495" s="28"/>
      <c r="AO495" s="28"/>
      <c r="AP495" s="28"/>
      <c r="AR495" s="28"/>
      <c r="AS495" s="28"/>
      <c r="AT495" s="28"/>
      <c r="AU495" s="28"/>
      <c r="AV495" s="28"/>
      <c r="AW495" s="28"/>
      <c r="AX495" s="28"/>
      <c r="AY495" s="28"/>
      <c r="AZ495" s="28"/>
      <c r="BA495" s="28"/>
      <c r="BB495" s="28"/>
      <c r="BC495" s="28"/>
      <c r="BD495" s="28"/>
      <c r="BE495" s="28"/>
      <c r="BF495" s="28"/>
      <c r="BG495" s="28"/>
      <c r="BH495" s="28"/>
      <c r="BI495" s="28"/>
      <c r="BJ495" s="28"/>
      <c r="BK495" s="28"/>
      <c r="BL495" s="28"/>
      <c r="BM495" s="28"/>
      <c r="BN495" s="28"/>
      <c r="BO495" s="28"/>
      <c r="BP495" s="28"/>
      <c r="BQ495" s="28"/>
      <c r="BR495" s="28"/>
      <c r="BS495" s="28"/>
      <c r="BT495" s="28"/>
      <c r="BU495" s="28"/>
    </row>
    <row r="496" spans="1:73" s="29" customFormat="1" ht="15.6">
      <c r="A496" s="308"/>
      <c r="B496" s="308">
        <f>+'Ark1'!C2164</f>
        <v>0</v>
      </c>
      <c r="C496" s="236">
        <f>+'Ark1'!L2164</f>
        <v>0</v>
      </c>
      <c r="D496" s="236" t="e">
        <f>VLOOKUP(C496,Klasse!$C$11:$D$27,2)</f>
        <v>#N/A</v>
      </c>
      <c r="E496" s="236">
        <f>+'Ark1'!H2164</f>
        <v>0</v>
      </c>
      <c r="F496" s="236">
        <f>+'Ark1'!J2164</f>
        <v>0</v>
      </c>
      <c r="G496" s="236" t="e">
        <f>VLOOKUP(F496,RNR!$A$1:$B$25,2)</f>
        <v>#N/A</v>
      </c>
      <c r="H496" s="236" t="str">
        <f>+IF(I496=0,"",'Ark1'!Q2164)</f>
        <v/>
      </c>
      <c r="I496" s="353">
        <f>+'Ark1'!R2164</f>
        <v>0</v>
      </c>
      <c r="J496" s="237" t="str">
        <f>+IF(I496=0,"",'Ark1'!AG2164)</f>
        <v/>
      </c>
      <c r="K496" s="237"/>
      <c r="L496" s="237" t="str">
        <f>+IF(I496=0,"",'Ark1'!AH2164)</f>
        <v/>
      </c>
      <c r="M496" s="331"/>
      <c r="N496" s="504">
        <f>+'Ark1'!AI2164</f>
        <v>0</v>
      </c>
      <c r="O496" s="333"/>
      <c r="P496" s="32" t="str">
        <f>+IF(I496=0,"",'Ark1'!U2164)</f>
        <v/>
      </c>
      <c r="Q496" s="32"/>
      <c r="R496" s="264" t="str">
        <f>+IF(N496=0,"",'Ark1'!AJ2164)</f>
        <v/>
      </c>
      <c r="S496" s="334"/>
      <c r="T496" s="264" t="str">
        <f>+IF(N496=0,"",'Ark1'!AK2164)</f>
        <v/>
      </c>
      <c r="U496" s="308"/>
      <c r="V496" s="238" t="str">
        <f>+IF(I496=0,"",'Ark1'!T2164)</f>
        <v/>
      </c>
      <c r="W496" s="331"/>
      <c r="X496" s="239" t="str">
        <f>+IF(I496=0,"",'Ark1'!W2164)</f>
        <v/>
      </c>
      <c r="Y496" s="239" t="str">
        <f>+IF(I496=0,"",'Ark1'!X2164)</f>
        <v/>
      </c>
      <c r="Z496" s="239" t="str">
        <f>+IF(I496=0,"",'Ark1'!Y2164)</f>
        <v/>
      </c>
      <c r="AA496" s="239" t="str">
        <f>+IF(I496=0,"",'Ark1'!Z2164)</f>
        <v/>
      </c>
      <c r="AB496" s="237" t="str">
        <f>+IF(I496=0,"",'Ark1'!AA2164)</f>
        <v/>
      </c>
      <c r="AC496" s="238" t="str">
        <f>+IF(I496=0,"",'Ark1'!AC2164)</f>
        <v/>
      </c>
      <c r="AD496" s="239" t="str">
        <f>+IF(I496=0,"",'Ark1'!AE2164)</f>
        <v/>
      </c>
      <c r="AE496" s="237" t="str">
        <f t="shared" si="75"/>
        <v/>
      </c>
      <c r="AF496" s="237" t="str">
        <f t="shared" si="76"/>
        <v/>
      </c>
      <c r="AG496" s="308"/>
      <c r="AK496" s="27"/>
      <c r="AN496" s="28"/>
      <c r="AO496" s="28"/>
      <c r="AP496" s="28"/>
      <c r="AR496" s="28"/>
      <c r="AS496" s="28"/>
      <c r="AT496" s="28"/>
      <c r="AU496" s="28"/>
      <c r="AV496" s="28"/>
      <c r="AW496" s="28"/>
      <c r="AX496" s="28"/>
      <c r="AY496" s="28"/>
      <c r="AZ496" s="28"/>
      <c r="BA496" s="28"/>
      <c r="BB496" s="28"/>
      <c r="BC496" s="28"/>
      <c r="BD496" s="28"/>
      <c r="BE496" s="28"/>
      <c r="BF496" s="28"/>
      <c r="BG496" s="28"/>
      <c r="BH496" s="28"/>
      <c r="BI496" s="28"/>
      <c r="BJ496" s="28"/>
      <c r="BK496" s="28"/>
      <c r="BL496" s="28"/>
      <c r="BM496" s="28"/>
      <c r="BN496" s="28"/>
      <c r="BO496" s="28"/>
      <c r="BP496" s="28"/>
      <c r="BQ496" s="28"/>
      <c r="BR496" s="28"/>
      <c r="BS496" s="28"/>
      <c r="BT496" s="28"/>
      <c r="BU496" s="28"/>
    </row>
    <row r="497" spans="1:73" s="29" customFormat="1" ht="15.6">
      <c r="A497" s="308"/>
      <c r="B497" s="308">
        <f>+'Ark1'!C2165</f>
        <v>0</v>
      </c>
      <c r="C497" s="236">
        <f>+'Ark1'!L2165</f>
        <v>0</v>
      </c>
      <c r="D497" s="236" t="e">
        <f>VLOOKUP(C497,Klasse!$C$11:$D$27,2)</f>
        <v>#N/A</v>
      </c>
      <c r="E497" s="236">
        <f>+'Ark1'!H2165</f>
        <v>0</v>
      </c>
      <c r="F497" s="236">
        <f>+'Ark1'!J2165</f>
        <v>0</v>
      </c>
      <c r="G497" s="236" t="e">
        <f>VLOOKUP(F497,RNR!$A$1:$B$25,2)</f>
        <v>#N/A</v>
      </c>
      <c r="H497" s="236" t="str">
        <f>+IF(I497=0,"",'Ark1'!Q2165)</f>
        <v/>
      </c>
      <c r="I497" s="353">
        <f>+'Ark1'!R2165</f>
        <v>0</v>
      </c>
      <c r="J497" s="237" t="str">
        <f>+IF(I497=0,"",'Ark1'!AG2165)</f>
        <v/>
      </c>
      <c r="K497" s="237"/>
      <c r="L497" s="237" t="str">
        <f>+IF(I497=0,"",'Ark1'!AH2165)</f>
        <v/>
      </c>
      <c r="M497" s="331"/>
      <c r="N497" s="504">
        <f>+'Ark1'!AI2165</f>
        <v>0</v>
      </c>
      <c r="O497" s="333"/>
      <c r="P497" s="32" t="str">
        <f>+IF(I497=0,"",'Ark1'!U2165)</f>
        <v/>
      </c>
      <c r="Q497" s="32"/>
      <c r="R497" s="264" t="str">
        <f>+IF(N497=0,"",'Ark1'!AJ2165)</f>
        <v/>
      </c>
      <c r="S497" s="334"/>
      <c r="T497" s="264" t="str">
        <f>+IF(N497=0,"",'Ark1'!AK2165)</f>
        <v/>
      </c>
      <c r="U497" s="308"/>
      <c r="V497" s="238" t="str">
        <f>+IF(I497=0,"",'Ark1'!T2165)</f>
        <v/>
      </c>
      <c r="W497" s="331"/>
      <c r="X497" s="239" t="str">
        <f>+IF(I497=0,"",'Ark1'!W2165)</f>
        <v/>
      </c>
      <c r="Y497" s="239" t="str">
        <f>+IF(I497=0,"",'Ark1'!X2165)</f>
        <v/>
      </c>
      <c r="Z497" s="239" t="str">
        <f>+IF(I497=0,"",'Ark1'!Y2165)</f>
        <v/>
      </c>
      <c r="AA497" s="239" t="str">
        <f>+IF(I497=0,"",'Ark1'!Z2165)</f>
        <v/>
      </c>
      <c r="AB497" s="237" t="str">
        <f>+IF(I497=0,"",'Ark1'!AA2165)</f>
        <v/>
      </c>
      <c r="AC497" s="238" t="str">
        <f>+IF(I497=0,"",'Ark1'!AC2165)</f>
        <v/>
      </c>
      <c r="AD497" s="239" t="str">
        <f>+IF(I497=0,"",'Ark1'!AE2165)</f>
        <v/>
      </c>
      <c r="AE497" s="237" t="str">
        <f t="shared" si="75"/>
        <v/>
      </c>
      <c r="AF497" s="237" t="str">
        <f t="shared" si="76"/>
        <v/>
      </c>
      <c r="AG497" s="308"/>
      <c r="AK497" s="27"/>
      <c r="AN497" s="28"/>
      <c r="AO497" s="28"/>
      <c r="AP497" s="28"/>
      <c r="AR497" s="28"/>
      <c r="AS497" s="28"/>
      <c r="AT497" s="28"/>
      <c r="AU497" s="28"/>
      <c r="AV497" s="28"/>
      <c r="AW497" s="28"/>
      <c r="AX497" s="28"/>
      <c r="AY497" s="28"/>
      <c r="AZ497" s="28"/>
      <c r="BA497" s="28"/>
      <c r="BB497" s="28"/>
      <c r="BC497" s="28"/>
      <c r="BD497" s="28"/>
      <c r="BE497" s="28"/>
      <c r="BF497" s="28"/>
      <c r="BG497" s="28"/>
      <c r="BH497" s="28"/>
      <c r="BI497" s="28"/>
      <c r="BJ497" s="28"/>
      <c r="BK497" s="28"/>
      <c r="BL497" s="28"/>
      <c r="BM497" s="28"/>
      <c r="BN497" s="28"/>
      <c r="BO497" s="28"/>
      <c r="BP497" s="28"/>
      <c r="BQ497" s="28"/>
      <c r="BR497" s="28"/>
      <c r="BS497" s="28"/>
      <c r="BT497" s="28"/>
      <c r="BU497" s="28"/>
    </row>
    <row r="498" spans="1:73" s="29" customFormat="1" ht="15.6">
      <c r="A498" s="308"/>
      <c r="B498" s="308">
        <f>+'Ark1'!C2166</f>
        <v>0</v>
      </c>
      <c r="C498" s="236">
        <f>+'Ark1'!L2166</f>
        <v>0</v>
      </c>
      <c r="D498" s="236" t="e">
        <f>VLOOKUP(C498,Klasse!$C$11:$D$27,2)</f>
        <v>#N/A</v>
      </c>
      <c r="E498" s="236">
        <f>+'Ark1'!H2166</f>
        <v>0</v>
      </c>
      <c r="F498" s="236">
        <f>+'Ark1'!J2166</f>
        <v>0</v>
      </c>
      <c r="G498" s="236" t="e">
        <f>VLOOKUP(F498,RNR!$A$1:$B$25,2)</f>
        <v>#N/A</v>
      </c>
      <c r="H498" s="236" t="str">
        <f>+IF(I498=0,"",'Ark1'!Q2166)</f>
        <v/>
      </c>
      <c r="I498" s="353">
        <f>+'Ark1'!R2166</f>
        <v>0</v>
      </c>
      <c r="J498" s="237" t="str">
        <f>+IF(I498=0,"",'Ark1'!AG2166)</f>
        <v/>
      </c>
      <c r="K498" s="237"/>
      <c r="L498" s="237" t="str">
        <f>+IF(I498=0,"",'Ark1'!AH2166)</f>
        <v/>
      </c>
      <c r="M498" s="331"/>
      <c r="N498" s="504">
        <f>+'Ark1'!AI2166</f>
        <v>0</v>
      </c>
      <c r="O498" s="333"/>
      <c r="P498" s="32" t="str">
        <f>+IF(I498=0,"",'Ark1'!U2166)</f>
        <v/>
      </c>
      <c r="Q498" s="32"/>
      <c r="R498" s="264" t="str">
        <f>+IF(N498=0,"",'Ark1'!AJ2166)</f>
        <v/>
      </c>
      <c r="S498" s="334"/>
      <c r="T498" s="264" t="str">
        <f>+IF(N498=0,"",'Ark1'!AK2166)</f>
        <v/>
      </c>
      <c r="U498" s="308"/>
      <c r="V498" s="238" t="str">
        <f>+IF(I498=0,"",'Ark1'!T2166)</f>
        <v/>
      </c>
      <c r="W498" s="331"/>
      <c r="X498" s="239" t="str">
        <f>+IF(I498=0,"",'Ark1'!W2166)</f>
        <v/>
      </c>
      <c r="Y498" s="239" t="str">
        <f>+IF(I498=0,"",'Ark1'!X2166)</f>
        <v/>
      </c>
      <c r="Z498" s="239" t="str">
        <f>+IF(I498=0,"",'Ark1'!Y2166)</f>
        <v/>
      </c>
      <c r="AA498" s="239" t="str">
        <f>+IF(I498=0,"",'Ark1'!Z2166)</f>
        <v/>
      </c>
      <c r="AB498" s="237" t="str">
        <f>+IF(I498=0,"",'Ark1'!AA2166)</f>
        <v/>
      </c>
      <c r="AC498" s="238" t="str">
        <f>+IF(I498=0,"",'Ark1'!AC2166)</f>
        <v/>
      </c>
      <c r="AD498" s="239" t="str">
        <f>+IF(I498=0,"",'Ark1'!AE2166)</f>
        <v/>
      </c>
      <c r="AE498" s="237" t="str">
        <f t="shared" si="75"/>
        <v/>
      </c>
      <c r="AF498" s="237" t="str">
        <f t="shared" si="76"/>
        <v/>
      </c>
      <c r="AG498" s="308"/>
      <c r="AK498" s="27"/>
      <c r="AN498" s="28"/>
      <c r="AO498" s="28"/>
      <c r="AP498" s="28"/>
      <c r="AR498" s="28"/>
      <c r="AS498" s="28"/>
      <c r="AT498" s="28"/>
      <c r="AU498" s="28"/>
      <c r="AV498" s="28"/>
      <c r="AW498" s="28"/>
      <c r="AX498" s="28"/>
      <c r="AY498" s="28"/>
      <c r="AZ498" s="28"/>
      <c r="BA498" s="28"/>
      <c r="BB498" s="28"/>
      <c r="BC498" s="28"/>
      <c r="BD498" s="28"/>
      <c r="BE498" s="28"/>
      <c r="BF498" s="28"/>
      <c r="BG498" s="28"/>
      <c r="BH498" s="28"/>
      <c r="BI498" s="28"/>
      <c r="BJ498" s="28"/>
      <c r="BK498" s="28"/>
      <c r="BL498" s="28"/>
      <c r="BM498" s="28"/>
      <c r="BN498" s="28"/>
      <c r="BO498" s="28"/>
      <c r="BP498" s="28"/>
      <c r="BQ498" s="28"/>
      <c r="BR498" s="28"/>
      <c r="BS498" s="28"/>
      <c r="BT498" s="28"/>
      <c r="BU498" s="28"/>
    </row>
    <row r="499" spans="1:73" s="29" customFormat="1" ht="15.6">
      <c r="A499" s="308"/>
      <c r="B499" s="308">
        <f>+'Ark1'!C2167</f>
        <v>0</v>
      </c>
      <c r="C499" s="236">
        <f>+'Ark1'!L2167</f>
        <v>0</v>
      </c>
      <c r="D499" s="236" t="e">
        <f>VLOOKUP(C499,Klasse!$C$11:$D$27,2)</f>
        <v>#N/A</v>
      </c>
      <c r="E499" s="236">
        <f>+'Ark1'!H2167</f>
        <v>0</v>
      </c>
      <c r="F499" s="236">
        <f>+'Ark1'!J2167</f>
        <v>0</v>
      </c>
      <c r="G499" s="236" t="e">
        <f>VLOOKUP(F499,RNR!$A$1:$B$25,2)</f>
        <v>#N/A</v>
      </c>
      <c r="H499" s="236" t="str">
        <f>+IF(I499=0,"",'Ark1'!Q2167)</f>
        <v/>
      </c>
      <c r="I499" s="353">
        <f>+'Ark1'!R2167</f>
        <v>0</v>
      </c>
      <c r="J499" s="237" t="str">
        <f>+IF(I499=0,"",'Ark1'!AG2167)</f>
        <v/>
      </c>
      <c r="K499" s="237"/>
      <c r="L499" s="237" t="str">
        <f>+IF(I499=0,"",'Ark1'!AH2167)</f>
        <v/>
      </c>
      <c r="M499" s="331"/>
      <c r="N499" s="504">
        <f>+'Ark1'!AI2167</f>
        <v>0</v>
      </c>
      <c r="O499" s="333"/>
      <c r="P499" s="32" t="str">
        <f>+IF(I499=0,"",'Ark1'!U2167)</f>
        <v/>
      </c>
      <c r="Q499" s="32"/>
      <c r="R499" s="264" t="str">
        <f>+IF(N499=0,"",'Ark1'!AJ2167)</f>
        <v/>
      </c>
      <c r="S499" s="334"/>
      <c r="T499" s="264" t="str">
        <f>+IF(N499=0,"",'Ark1'!AK2167)</f>
        <v/>
      </c>
      <c r="U499" s="308"/>
      <c r="V499" s="238" t="str">
        <f>+IF(I499=0,"",'Ark1'!T2167)</f>
        <v/>
      </c>
      <c r="W499" s="331"/>
      <c r="X499" s="239" t="str">
        <f>+IF(I499=0,"",'Ark1'!W2167)</f>
        <v/>
      </c>
      <c r="Y499" s="239" t="str">
        <f>+IF(I499=0,"",'Ark1'!X2167)</f>
        <v/>
      </c>
      <c r="Z499" s="239" t="str">
        <f>+IF(I499=0,"",'Ark1'!Y2167)</f>
        <v/>
      </c>
      <c r="AA499" s="239" t="str">
        <f>+IF(I499=0,"",'Ark1'!Z2167)</f>
        <v/>
      </c>
      <c r="AB499" s="237" t="str">
        <f>+IF(I499=0,"",'Ark1'!AA2167)</f>
        <v/>
      </c>
      <c r="AC499" s="238" t="str">
        <f>+IF(I499=0,"",'Ark1'!AC2167)</f>
        <v/>
      </c>
      <c r="AD499" s="239" t="str">
        <f>+IF(I499=0,"",'Ark1'!AE2167)</f>
        <v/>
      </c>
      <c r="AE499" s="237" t="str">
        <f t="shared" si="75"/>
        <v/>
      </c>
      <c r="AF499" s="237" t="str">
        <f t="shared" si="76"/>
        <v/>
      </c>
      <c r="AG499" s="308"/>
      <c r="AK499" s="27"/>
      <c r="AN499" s="28"/>
      <c r="AO499" s="28"/>
      <c r="AP499" s="28"/>
      <c r="AR499" s="28"/>
      <c r="AS499" s="28"/>
      <c r="AT499" s="28"/>
      <c r="AU499" s="28"/>
      <c r="AV499" s="28"/>
      <c r="AW499" s="28"/>
      <c r="AX499" s="28"/>
      <c r="AY499" s="28"/>
      <c r="AZ499" s="28"/>
      <c r="BA499" s="28"/>
      <c r="BB499" s="28"/>
      <c r="BC499" s="28"/>
      <c r="BD499" s="28"/>
      <c r="BE499" s="28"/>
      <c r="BF499" s="28"/>
      <c r="BG499" s="28"/>
      <c r="BH499" s="28"/>
      <c r="BI499" s="28"/>
      <c r="BJ499" s="28"/>
      <c r="BK499" s="28"/>
      <c r="BL499" s="28"/>
      <c r="BM499" s="28"/>
      <c r="BN499" s="28"/>
      <c r="BO499" s="28"/>
      <c r="BP499" s="28"/>
      <c r="BQ499" s="28"/>
      <c r="BR499" s="28"/>
      <c r="BS499" s="28"/>
      <c r="BT499" s="28"/>
      <c r="BU499" s="28"/>
    </row>
    <row r="500" spans="1:73" s="29" customFormat="1" ht="15.6">
      <c r="A500" s="308"/>
      <c r="B500" s="308">
        <f>+'Ark1'!C2168</f>
        <v>0</v>
      </c>
      <c r="C500" s="236">
        <f>+'Ark1'!L2168</f>
        <v>0</v>
      </c>
      <c r="D500" s="236" t="e">
        <f>VLOOKUP(C500,Klasse!$C$11:$D$27,2)</f>
        <v>#N/A</v>
      </c>
      <c r="E500" s="236">
        <f>+'Ark1'!H2168</f>
        <v>0</v>
      </c>
      <c r="F500" s="236">
        <f>+'Ark1'!J2168</f>
        <v>0</v>
      </c>
      <c r="G500" s="236" t="e">
        <f>VLOOKUP(F500,RNR!$A$1:$B$25,2)</f>
        <v>#N/A</v>
      </c>
      <c r="H500" s="236" t="str">
        <f>+IF(I500=0,"",'Ark1'!Q2168)</f>
        <v/>
      </c>
      <c r="I500" s="353">
        <f>+'Ark1'!R2168</f>
        <v>0</v>
      </c>
      <c r="J500" s="237" t="str">
        <f>+IF(I500=0,"",'Ark1'!AG2168)</f>
        <v/>
      </c>
      <c r="K500" s="237"/>
      <c r="L500" s="237" t="str">
        <f>+IF(I500=0,"",'Ark1'!AH2168)</f>
        <v/>
      </c>
      <c r="M500" s="331"/>
      <c r="N500" s="504">
        <f>+'Ark1'!AI2168</f>
        <v>0</v>
      </c>
      <c r="O500" s="333"/>
      <c r="P500" s="32" t="str">
        <f>+IF(I500=0,"",'Ark1'!U2168)</f>
        <v/>
      </c>
      <c r="Q500" s="32"/>
      <c r="R500" s="264" t="str">
        <f>+IF(N500=0,"",'Ark1'!AJ2168)</f>
        <v/>
      </c>
      <c r="S500" s="334"/>
      <c r="T500" s="264" t="str">
        <f>+IF(N500=0,"",'Ark1'!AK2168)</f>
        <v/>
      </c>
      <c r="U500" s="308"/>
      <c r="V500" s="238" t="str">
        <f>+IF(I500=0,"",'Ark1'!T2168)</f>
        <v/>
      </c>
      <c r="W500" s="331"/>
      <c r="X500" s="239" t="str">
        <f>+IF(I500=0,"",'Ark1'!W2168)</f>
        <v/>
      </c>
      <c r="Y500" s="239" t="str">
        <f>+IF(I500=0,"",'Ark1'!X2168)</f>
        <v/>
      </c>
      <c r="Z500" s="239" t="str">
        <f>+IF(I500=0,"",'Ark1'!Y2168)</f>
        <v/>
      </c>
      <c r="AA500" s="239" t="str">
        <f>+IF(I500=0,"",'Ark1'!Z2168)</f>
        <v/>
      </c>
      <c r="AB500" s="237" t="str">
        <f>+IF(I500=0,"",'Ark1'!AA2168)</f>
        <v/>
      </c>
      <c r="AC500" s="238" t="str">
        <f>+IF(I500=0,"",'Ark1'!AC2168)</f>
        <v/>
      </c>
      <c r="AD500" s="239" t="str">
        <f>+IF(I500=0,"",'Ark1'!AE2168)</f>
        <v/>
      </c>
      <c r="AE500" s="237" t="str">
        <f t="shared" si="75"/>
        <v/>
      </c>
      <c r="AF500" s="237" t="str">
        <f t="shared" si="76"/>
        <v/>
      </c>
      <c r="AG500" s="308"/>
      <c r="AK500" s="27"/>
      <c r="AN500" s="28"/>
      <c r="AO500" s="28"/>
      <c r="AP500" s="28"/>
      <c r="AR500" s="28"/>
      <c r="AS500" s="28"/>
      <c r="AT500" s="28"/>
      <c r="AU500" s="28"/>
      <c r="AV500" s="28"/>
      <c r="AW500" s="28"/>
      <c r="AX500" s="28"/>
      <c r="AY500" s="28"/>
      <c r="AZ500" s="28"/>
      <c r="BA500" s="28"/>
      <c r="BB500" s="28"/>
      <c r="BC500" s="28"/>
      <c r="BD500" s="28"/>
      <c r="BE500" s="28"/>
      <c r="BF500" s="28"/>
      <c r="BG500" s="28"/>
      <c r="BH500" s="28"/>
      <c r="BI500" s="28"/>
      <c r="BJ500" s="28"/>
      <c r="BK500" s="28"/>
      <c r="BL500" s="28"/>
      <c r="BM500" s="28"/>
      <c r="BN500" s="28"/>
      <c r="BO500" s="28"/>
      <c r="BP500" s="28"/>
      <c r="BQ500" s="28"/>
      <c r="BR500" s="28"/>
      <c r="BS500" s="28"/>
      <c r="BT500" s="28"/>
      <c r="BU500" s="28"/>
    </row>
    <row r="501" spans="1:73" s="29" customFormat="1" ht="15.6">
      <c r="A501" s="308"/>
      <c r="B501" s="308">
        <f>+'Ark1'!C2169</f>
        <v>0</v>
      </c>
      <c r="C501" s="236">
        <f>+'Ark1'!L2169</f>
        <v>0</v>
      </c>
      <c r="D501" s="236" t="e">
        <f>VLOOKUP(C501,Klasse!$C$11:$D$27,2)</f>
        <v>#N/A</v>
      </c>
      <c r="E501" s="236">
        <f>+'Ark1'!H2169</f>
        <v>0</v>
      </c>
      <c r="F501" s="236">
        <f>+'Ark1'!J2169</f>
        <v>0</v>
      </c>
      <c r="G501" s="236" t="e">
        <f>VLOOKUP(F501,RNR!$A$1:$B$25,2)</f>
        <v>#N/A</v>
      </c>
      <c r="H501" s="236" t="str">
        <f>+IF(I501=0,"",'Ark1'!Q2169)</f>
        <v/>
      </c>
      <c r="I501" s="353">
        <f>+'Ark1'!R2169</f>
        <v>0</v>
      </c>
      <c r="J501" s="237" t="str">
        <f>+IF(I501=0,"",'Ark1'!AG2169)</f>
        <v/>
      </c>
      <c r="K501" s="237"/>
      <c r="L501" s="237" t="str">
        <f>+IF(I501=0,"",'Ark1'!AH2169)</f>
        <v/>
      </c>
      <c r="M501" s="331"/>
      <c r="N501" s="504">
        <f>+'Ark1'!AI2169</f>
        <v>0</v>
      </c>
      <c r="O501" s="333"/>
      <c r="P501" s="32" t="str">
        <f>+IF(I501=0,"",'Ark1'!U2169)</f>
        <v/>
      </c>
      <c r="Q501" s="32"/>
      <c r="R501" s="264" t="str">
        <f>+IF(N501=0,"",'Ark1'!AJ2169)</f>
        <v/>
      </c>
      <c r="S501" s="334"/>
      <c r="T501" s="264" t="str">
        <f>+IF(N501=0,"",'Ark1'!AK2169)</f>
        <v/>
      </c>
      <c r="U501" s="308"/>
      <c r="V501" s="238" t="str">
        <f>+IF(I501=0,"",'Ark1'!T2169)</f>
        <v/>
      </c>
      <c r="W501" s="331"/>
      <c r="X501" s="239" t="str">
        <f>+IF(I501=0,"",'Ark1'!W2169)</f>
        <v/>
      </c>
      <c r="Y501" s="239" t="str">
        <f>+IF(I501=0,"",'Ark1'!X2169)</f>
        <v/>
      </c>
      <c r="Z501" s="239" t="str">
        <f>+IF(I501=0,"",'Ark1'!Y2169)</f>
        <v/>
      </c>
      <c r="AA501" s="239" t="str">
        <f>+IF(I501=0,"",'Ark1'!Z2169)</f>
        <v/>
      </c>
      <c r="AB501" s="237" t="str">
        <f>+IF(I501=0,"",'Ark1'!AA2169)</f>
        <v/>
      </c>
      <c r="AC501" s="238" t="str">
        <f>+IF(I501=0,"",'Ark1'!AC2169)</f>
        <v/>
      </c>
      <c r="AD501" s="239" t="str">
        <f>+IF(I501=0,"",'Ark1'!AE2169)</f>
        <v/>
      </c>
      <c r="AE501" s="237" t="str">
        <f t="shared" si="75"/>
        <v/>
      </c>
      <c r="AF501" s="237" t="str">
        <f t="shared" si="76"/>
        <v/>
      </c>
      <c r="AG501" s="308"/>
      <c r="AK501" s="27"/>
      <c r="AN501" s="28"/>
      <c r="AO501" s="28"/>
      <c r="AP501" s="28"/>
      <c r="AR501" s="28"/>
      <c r="AS501" s="28"/>
      <c r="AT501" s="28"/>
      <c r="AU501" s="28"/>
      <c r="AV501" s="28"/>
      <c r="AW501" s="28"/>
      <c r="AX501" s="28"/>
      <c r="AY501" s="28"/>
      <c r="AZ501" s="28"/>
      <c r="BA501" s="28"/>
      <c r="BB501" s="28"/>
      <c r="BC501" s="28"/>
      <c r="BD501" s="28"/>
      <c r="BE501" s="28"/>
      <c r="BF501" s="28"/>
      <c r="BG501" s="28"/>
      <c r="BH501" s="28"/>
      <c r="BI501" s="28"/>
      <c r="BJ501" s="28"/>
      <c r="BK501" s="28"/>
      <c r="BL501" s="28"/>
      <c r="BM501" s="28"/>
      <c r="BN501" s="28"/>
      <c r="BO501" s="28"/>
      <c r="BP501" s="28"/>
      <c r="BQ501" s="28"/>
      <c r="BR501" s="28"/>
      <c r="BS501" s="28"/>
      <c r="BT501" s="28"/>
      <c r="BU501" s="28"/>
    </row>
    <row r="502" spans="1:73" s="29" customFormat="1" ht="15.6">
      <c r="A502" s="308"/>
      <c r="B502" s="308">
        <f>+'Ark1'!C2170</f>
        <v>0</v>
      </c>
      <c r="C502" s="236">
        <f>+'Ark1'!L2170</f>
        <v>0</v>
      </c>
      <c r="D502" s="236" t="e">
        <f>VLOOKUP(C502,Klasse!$C$11:$D$27,2)</f>
        <v>#N/A</v>
      </c>
      <c r="E502" s="236">
        <f>+'Ark1'!H2170</f>
        <v>0</v>
      </c>
      <c r="F502" s="236">
        <f>+'Ark1'!J2170</f>
        <v>0</v>
      </c>
      <c r="G502" s="236" t="e">
        <f>VLOOKUP(F502,RNR!$A$1:$B$25,2)</f>
        <v>#N/A</v>
      </c>
      <c r="H502" s="236" t="str">
        <f>+IF(I502=0,"",'Ark1'!Q2170)</f>
        <v/>
      </c>
      <c r="I502" s="353">
        <f>+'Ark1'!R2170</f>
        <v>0</v>
      </c>
      <c r="J502" s="237" t="str">
        <f>+IF(I502=0,"",'Ark1'!AG2170)</f>
        <v/>
      </c>
      <c r="K502" s="237"/>
      <c r="L502" s="237" t="str">
        <f>+IF(I502=0,"",'Ark1'!AH2170)</f>
        <v/>
      </c>
      <c r="M502" s="331"/>
      <c r="N502" s="504">
        <f>+'Ark1'!AI2170</f>
        <v>0</v>
      </c>
      <c r="O502" s="333"/>
      <c r="P502" s="32" t="str">
        <f>+IF(I502=0,"",'Ark1'!U2170)</f>
        <v/>
      </c>
      <c r="Q502" s="32"/>
      <c r="R502" s="264" t="str">
        <f>+IF(N502=0,"",'Ark1'!AJ2170)</f>
        <v/>
      </c>
      <c r="S502" s="334"/>
      <c r="T502" s="264" t="str">
        <f>+IF(N502=0,"",'Ark1'!AK2170)</f>
        <v/>
      </c>
      <c r="U502" s="308"/>
      <c r="V502" s="238" t="str">
        <f>+IF(I502=0,"",'Ark1'!T2170)</f>
        <v/>
      </c>
      <c r="W502" s="331"/>
      <c r="X502" s="239" t="str">
        <f>+IF(I502=0,"",'Ark1'!W2170)</f>
        <v/>
      </c>
      <c r="Y502" s="239" t="str">
        <f>+IF(I502=0,"",'Ark1'!X2170)</f>
        <v/>
      </c>
      <c r="Z502" s="239" t="str">
        <f>+IF(I502=0,"",'Ark1'!Y2170)</f>
        <v/>
      </c>
      <c r="AA502" s="239" t="str">
        <f>+IF(I502=0,"",'Ark1'!Z2170)</f>
        <v/>
      </c>
      <c r="AB502" s="237" t="str">
        <f>+IF(I502=0,"",'Ark1'!AA2170)</f>
        <v/>
      </c>
      <c r="AC502" s="238" t="str">
        <f>+IF(I502=0,"",'Ark1'!AC2170)</f>
        <v/>
      </c>
      <c r="AD502" s="239" t="str">
        <f>+IF(I502=0,"",'Ark1'!AE2170)</f>
        <v/>
      </c>
      <c r="AE502" s="237" t="str">
        <f t="shared" si="75"/>
        <v/>
      </c>
      <c r="AF502" s="237" t="str">
        <f t="shared" si="76"/>
        <v/>
      </c>
      <c r="AG502" s="308"/>
      <c r="AK502" s="27"/>
      <c r="AN502" s="28"/>
      <c r="AO502" s="28"/>
      <c r="AP502" s="28"/>
      <c r="AR502" s="28"/>
      <c r="AS502" s="28"/>
      <c r="AT502" s="28"/>
      <c r="AU502" s="28"/>
      <c r="AV502" s="28"/>
      <c r="AW502" s="28"/>
      <c r="AX502" s="28"/>
      <c r="AY502" s="28"/>
      <c r="AZ502" s="28"/>
      <c r="BA502" s="28"/>
      <c r="BB502" s="28"/>
      <c r="BC502" s="28"/>
      <c r="BD502" s="28"/>
      <c r="BE502" s="28"/>
      <c r="BF502" s="28"/>
      <c r="BG502" s="28"/>
      <c r="BH502" s="28"/>
      <c r="BI502" s="28"/>
      <c r="BJ502" s="28"/>
      <c r="BK502" s="28"/>
      <c r="BL502" s="28"/>
      <c r="BM502" s="28"/>
      <c r="BN502" s="28"/>
      <c r="BO502" s="28"/>
      <c r="BP502" s="28"/>
      <c r="BQ502" s="28"/>
      <c r="BR502" s="28"/>
      <c r="BS502" s="28"/>
      <c r="BT502" s="28"/>
      <c r="BU502" s="28"/>
    </row>
    <row r="503" spans="1:73" s="29" customFormat="1" ht="15.6">
      <c r="A503" s="308"/>
      <c r="B503" s="308">
        <f>+'Ark1'!C2171</f>
        <v>0</v>
      </c>
      <c r="C503" s="236">
        <f>+'Ark1'!L2171</f>
        <v>0</v>
      </c>
      <c r="D503" s="236" t="e">
        <f>VLOOKUP(C503,Klasse!$C$11:$D$27,2)</f>
        <v>#N/A</v>
      </c>
      <c r="E503" s="236">
        <f>+'Ark1'!H2171</f>
        <v>0</v>
      </c>
      <c r="F503" s="236">
        <f>+'Ark1'!J2171</f>
        <v>0</v>
      </c>
      <c r="G503" s="236" t="e">
        <f>VLOOKUP(F503,RNR!$A$1:$B$25,2)</f>
        <v>#N/A</v>
      </c>
      <c r="H503" s="236" t="str">
        <f>+IF(I503=0,"",'Ark1'!Q2171)</f>
        <v/>
      </c>
      <c r="I503" s="353">
        <f>+'Ark1'!R2171</f>
        <v>0</v>
      </c>
      <c r="J503" s="237" t="str">
        <f>+IF(I503=0,"",'Ark1'!AG2171)</f>
        <v/>
      </c>
      <c r="K503" s="237"/>
      <c r="L503" s="237" t="str">
        <f>+IF(I503=0,"",'Ark1'!AH2171)</f>
        <v/>
      </c>
      <c r="M503" s="331"/>
      <c r="N503" s="504">
        <f>+'Ark1'!AI2171</f>
        <v>0</v>
      </c>
      <c r="O503" s="333"/>
      <c r="P503" s="32" t="str">
        <f>+IF(I503=0,"",'Ark1'!U2171)</f>
        <v/>
      </c>
      <c r="Q503" s="32"/>
      <c r="R503" s="264" t="str">
        <f>+IF(N503=0,"",'Ark1'!AJ2171)</f>
        <v/>
      </c>
      <c r="S503" s="334"/>
      <c r="T503" s="264" t="str">
        <f>+IF(N503=0,"",'Ark1'!AK2171)</f>
        <v/>
      </c>
      <c r="U503" s="308"/>
      <c r="V503" s="238" t="str">
        <f>+IF(I503=0,"",'Ark1'!T2171)</f>
        <v/>
      </c>
      <c r="W503" s="331"/>
      <c r="X503" s="239" t="str">
        <f>+IF(I503=0,"",'Ark1'!W2171)</f>
        <v/>
      </c>
      <c r="Y503" s="239" t="str">
        <f>+IF(I503=0,"",'Ark1'!X2171)</f>
        <v/>
      </c>
      <c r="Z503" s="239" t="str">
        <f>+IF(I503=0,"",'Ark1'!Y2171)</f>
        <v/>
      </c>
      <c r="AA503" s="239" t="str">
        <f>+IF(I503=0,"",'Ark1'!Z2171)</f>
        <v/>
      </c>
      <c r="AB503" s="237" t="str">
        <f>+IF(I503=0,"",'Ark1'!AA2171)</f>
        <v/>
      </c>
      <c r="AC503" s="238" t="str">
        <f>+IF(I503=0,"",'Ark1'!AC2171)</f>
        <v/>
      </c>
      <c r="AD503" s="239" t="str">
        <f>+IF(I503=0,"",'Ark1'!AE2171)</f>
        <v/>
      </c>
      <c r="AE503" s="237" t="str">
        <f t="shared" si="75"/>
        <v/>
      </c>
      <c r="AF503" s="237" t="str">
        <f t="shared" si="76"/>
        <v/>
      </c>
      <c r="AG503" s="308"/>
      <c r="AK503" s="27"/>
      <c r="AN503" s="28"/>
      <c r="AO503" s="28"/>
      <c r="AP503" s="28"/>
      <c r="AR503" s="28"/>
      <c r="AS503" s="28"/>
      <c r="AT503" s="28"/>
      <c r="AU503" s="28"/>
      <c r="AV503" s="28"/>
      <c r="AW503" s="28"/>
      <c r="AX503" s="28"/>
      <c r="AY503" s="28"/>
      <c r="AZ503" s="28"/>
      <c r="BA503" s="28"/>
      <c r="BB503" s="28"/>
      <c r="BC503" s="28"/>
      <c r="BD503" s="28"/>
      <c r="BE503" s="28"/>
      <c r="BF503" s="28"/>
      <c r="BG503" s="28"/>
      <c r="BH503" s="28"/>
      <c r="BI503" s="28"/>
      <c r="BJ503" s="28"/>
      <c r="BK503" s="28"/>
      <c r="BL503" s="28"/>
      <c r="BM503" s="28"/>
      <c r="BN503" s="28"/>
      <c r="BO503" s="28"/>
      <c r="BP503" s="28"/>
      <c r="BQ503" s="28"/>
      <c r="BR503" s="28"/>
      <c r="BS503" s="28"/>
      <c r="BT503" s="28"/>
      <c r="BU503" s="28"/>
    </row>
    <row r="504" spans="1:73" s="29" customFormat="1" ht="15.6">
      <c r="A504" s="308"/>
      <c r="B504" s="308">
        <f>+'Ark1'!C2172</f>
        <v>0</v>
      </c>
      <c r="C504" s="236">
        <f>+'Ark1'!L2172</f>
        <v>0</v>
      </c>
      <c r="D504" s="236" t="e">
        <f>VLOOKUP(C504,Klasse!$C$11:$D$27,2)</f>
        <v>#N/A</v>
      </c>
      <c r="E504" s="236">
        <f>+'Ark1'!H2172</f>
        <v>0</v>
      </c>
      <c r="F504" s="236">
        <f>+'Ark1'!J2172</f>
        <v>0</v>
      </c>
      <c r="G504" s="236" t="e">
        <f>VLOOKUP(F504,RNR!$A$1:$B$25,2)</f>
        <v>#N/A</v>
      </c>
      <c r="H504" s="236" t="str">
        <f>+IF(I504=0,"",'Ark1'!Q2172)</f>
        <v/>
      </c>
      <c r="I504" s="353">
        <f>+'Ark1'!R2172</f>
        <v>0</v>
      </c>
      <c r="J504" s="237" t="str">
        <f>+IF(I504=0,"",'Ark1'!AG2172)</f>
        <v/>
      </c>
      <c r="K504" s="237"/>
      <c r="L504" s="237" t="str">
        <f>+IF(I504=0,"",'Ark1'!AH2172)</f>
        <v/>
      </c>
      <c r="M504" s="331"/>
      <c r="N504" s="504">
        <f>+'Ark1'!AI2172</f>
        <v>0</v>
      </c>
      <c r="O504" s="333"/>
      <c r="P504" s="32" t="str">
        <f>+IF(I504=0,"",'Ark1'!U2172)</f>
        <v/>
      </c>
      <c r="Q504" s="32"/>
      <c r="R504" s="264" t="str">
        <f>+IF(N504=0,"",'Ark1'!AJ2172)</f>
        <v/>
      </c>
      <c r="S504" s="334"/>
      <c r="T504" s="264" t="str">
        <f>+IF(N504=0,"",'Ark1'!AK2172)</f>
        <v/>
      </c>
      <c r="U504" s="308"/>
      <c r="V504" s="238" t="str">
        <f>+IF(I504=0,"",'Ark1'!T2172)</f>
        <v/>
      </c>
      <c r="W504" s="331"/>
      <c r="X504" s="239" t="str">
        <f>+IF(I504=0,"",'Ark1'!W2172)</f>
        <v/>
      </c>
      <c r="Y504" s="239" t="str">
        <f>+IF(I504=0,"",'Ark1'!X2172)</f>
        <v/>
      </c>
      <c r="Z504" s="239" t="str">
        <f>+IF(I504=0,"",'Ark1'!Y2172)</f>
        <v/>
      </c>
      <c r="AA504" s="239" t="str">
        <f>+IF(I504=0,"",'Ark1'!Z2172)</f>
        <v/>
      </c>
      <c r="AB504" s="237" t="str">
        <f>+IF(I504=0,"",'Ark1'!AA2172)</f>
        <v/>
      </c>
      <c r="AC504" s="238" t="str">
        <f>+IF(I504=0,"",'Ark1'!AC2172)</f>
        <v/>
      </c>
      <c r="AD504" s="239" t="str">
        <f>+IF(I504=0,"",'Ark1'!AE2172)</f>
        <v/>
      </c>
      <c r="AE504" s="237" t="str">
        <f t="shared" si="75"/>
        <v/>
      </c>
      <c r="AF504" s="237" t="str">
        <f t="shared" si="76"/>
        <v/>
      </c>
      <c r="AG504" s="308"/>
      <c r="AJ504" s="34"/>
      <c r="AN504" s="28"/>
      <c r="AO504" s="28"/>
      <c r="AP504" s="28"/>
      <c r="AR504" s="28"/>
      <c r="AS504" s="28"/>
      <c r="AT504" s="28"/>
      <c r="AU504" s="28"/>
      <c r="AV504" s="28"/>
      <c r="AW504" s="28"/>
      <c r="AX504" s="28"/>
      <c r="AY504" s="28"/>
      <c r="AZ504" s="28"/>
      <c r="BA504" s="28"/>
      <c r="BB504" s="28"/>
      <c r="BC504" s="28"/>
      <c r="BD504" s="28"/>
      <c r="BE504" s="28"/>
      <c r="BF504" s="28"/>
      <c r="BG504" s="28"/>
      <c r="BH504" s="28"/>
      <c r="BI504" s="28"/>
      <c r="BJ504" s="28"/>
      <c r="BK504" s="28"/>
      <c r="BL504" s="28"/>
      <c r="BM504" s="28"/>
      <c r="BN504" s="28"/>
      <c r="BO504" s="28"/>
      <c r="BP504" s="28"/>
      <c r="BQ504" s="28"/>
      <c r="BR504" s="28"/>
      <c r="BS504" s="28"/>
      <c r="BT504" s="28"/>
      <c r="BU504" s="28"/>
    </row>
    <row r="505" spans="1:73" s="29" customFormat="1" ht="15.6">
      <c r="A505" s="308"/>
      <c r="B505" s="308">
        <f>+'Ark1'!C2173</f>
        <v>0</v>
      </c>
      <c r="C505" s="236">
        <f>+'Ark1'!L2173</f>
        <v>0</v>
      </c>
      <c r="D505" s="236" t="e">
        <f>VLOOKUP(C505,Klasse!$C$11:$D$27,2)</f>
        <v>#N/A</v>
      </c>
      <c r="E505" s="236">
        <f>+'Ark1'!H2173</f>
        <v>0</v>
      </c>
      <c r="F505" s="236">
        <f>+'Ark1'!J2173</f>
        <v>0</v>
      </c>
      <c r="G505" s="236" t="e">
        <f>VLOOKUP(F505,RNR!$A$1:$B$25,2)</f>
        <v>#N/A</v>
      </c>
      <c r="H505" s="236" t="str">
        <f>+IF(I505=0,"",'Ark1'!Q2173)</f>
        <v/>
      </c>
      <c r="I505" s="353">
        <f>+'Ark1'!R2173</f>
        <v>0</v>
      </c>
      <c r="J505" s="237" t="str">
        <f>+IF(I505=0,"",'Ark1'!AG2173)</f>
        <v/>
      </c>
      <c r="K505" s="237"/>
      <c r="L505" s="237" t="str">
        <f>+IF(I505=0,"",'Ark1'!AH2173)</f>
        <v/>
      </c>
      <c r="M505" s="331"/>
      <c r="N505" s="504">
        <f>+'Ark1'!AI2173</f>
        <v>0</v>
      </c>
      <c r="O505" s="333"/>
      <c r="P505" s="32" t="str">
        <f>+IF(I505=0,"",'Ark1'!U2173)</f>
        <v/>
      </c>
      <c r="Q505" s="32"/>
      <c r="R505" s="264" t="str">
        <f>+IF(N505=0,"",'Ark1'!AJ2173)</f>
        <v/>
      </c>
      <c r="S505" s="334"/>
      <c r="T505" s="264" t="str">
        <f>+IF(N505=0,"",'Ark1'!AK2173)</f>
        <v/>
      </c>
      <c r="U505" s="308"/>
      <c r="V505" s="238" t="str">
        <f>+IF(I505=0,"",'Ark1'!T2173)</f>
        <v/>
      </c>
      <c r="W505" s="331"/>
      <c r="X505" s="239" t="str">
        <f>+IF(I505=0,"",'Ark1'!W2173)</f>
        <v/>
      </c>
      <c r="Y505" s="239" t="str">
        <f>+IF(I505=0,"",'Ark1'!X2173)</f>
        <v/>
      </c>
      <c r="Z505" s="239" t="str">
        <f>+IF(I505=0,"",'Ark1'!Y2173)</f>
        <v/>
      </c>
      <c r="AA505" s="239" t="str">
        <f>+IF(I505=0,"",'Ark1'!Z2173)</f>
        <v/>
      </c>
      <c r="AB505" s="237" t="str">
        <f>+IF(I505=0,"",'Ark1'!AA2173)</f>
        <v/>
      </c>
      <c r="AC505" s="238" t="str">
        <f>+IF(I505=0,"",'Ark1'!AC2173)</f>
        <v/>
      </c>
      <c r="AD505" s="239" t="str">
        <f>+IF(I505=0,"",'Ark1'!AE2173)</f>
        <v/>
      </c>
      <c r="AE505" s="237" t="str">
        <f t="shared" si="75"/>
        <v/>
      </c>
      <c r="AF505" s="237" t="str">
        <f t="shared" si="76"/>
        <v/>
      </c>
      <c r="AG505" s="308"/>
      <c r="AJ505" s="34"/>
      <c r="AN505" s="28"/>
      <c r="AO505" s="28"/>
      <c r="AP505" s="28"/>
      <c r="AR505" s="28"/>
      <c r="AS505" s="28"/>
      <c r="AT505" s="28"/>
      <c r="AU505" s="28"/>
      <c r="AV505" s="28"/>
      <c r="AW505" s="28"/>
      <c r="AX505" s="28"/>
      <c r="AY505" s="28"/>
      <c r="AZ505" s="28"/>
      <c r="BA505" s="28"/>
      <c r="BB505" s="28"/>
      <c r="BC505" s="28"/>
      <c r="BD505" s="28"/>
      <c r="BE505" s="28"/>
      <c r="BF505" s="28"/>
      <c r="BG505" s="28"/>
      <c r="BH505" s="28"/>
      <c r="BI505" s="28"/>
      <c r="BJ505" s="28"/>
      <c r="BK505" s="28"/>
      <c r="BL505" s="28"/>
      <c r="BM505" s="28"/>
      <c r="BN505" s="28"/>
      <c r="BO505" s="28"/>
      <c r="BP505" s="28"/>
      <c r="BQ505" s="28"/>
      <c r="BR505" s="28"/>
      <c r="BS505" s="28"/>
      <c r="BT505" s="28"/>
      <c r="BU505" s="28"/>
    </row>
    <row r="506" spans="1:73" s="29" customFormat="1" ht="15.6">
      <c r="A506" s="308"/>
      <c r="B506" s="308">
        <f>+'Ark1'!C2174</f>
        <v>0</v>
      </c>
      <c r="C506" s="236">
        <f>+'Ark1'!L2174</f>
        <v>0</v>
      </c>
      <c r="D506" s="236" t="e">
        <f>VLOOKUP(C506,Klasse!$C$11:$D$27,2)</f>
        <v>#N/A</v>
      </c>
      <c r="E506" s="236">
        <f>+'Ark1'!H2174</f>
        <v>0</v>
      </c>
      <c r="F506" s="236">
        <f>+'Ark1'!J2174</f>
        <v>0</v>
      </c>
      <c r="G506" s="236" t="e">
        <f>VLOOKUP(F506,RNR!$A$1:$B$25,2)</f>
        <v>#N/A</v>
      </c>
      <c r="H506" s="236" t="str">
        <f>+IF(I506=0,"",'Ark1'!Q2174)</f>
        <v/>
      </c>
      <c r="I506" s="353">
        <f>+'Ark1'!R2174</f>
        <v>0</v>
      </c>
      <c r="J506" s="237" t="str">
        <f>+IF(I506=0,"",'Ark1'!AG2174)</f>
        <v/>
      </c>
      <c r="K506" s="237"/>
      <c r="L506" s="237" t="str">
        <f>+IF(I506=0,"",'Ark1'!AH2174)</f>
        <v/>
      </c>
      <c r="M506" s="331"/>
      <c r="N506" s="504">
        <f>+'Ark1'!AI2174</f>
        <v>0</v>
      </c>
      <c r="O506" s="333"/>
      <c r="P506" s="32" t="str">
        <f>+IF(I506=0,"",'Ark1'!U2174)</f>
        <v/>
      </c>
      <c r="Q506" s="32"/>
      <c r="R506" s="264" t="str">
        <f>+IF(N506=0,"",'Ark1'!AJ2174)</f>
        <v/>
      </c>
      <c r="S506" s="334"/>
      <c r="T506" s="264" t="str">
        <f>+IF(N506=0,"",'Ark1'!AK2174)</f>
        <v/>
      </c>
      <c r="U506" s="308"/>
      <c r="V506" s="238" t="str">
        <f>+IF(I506=0,"",'Ark1'!T2174)</f>
        <v/>
      </c>
      <c r="W506" s="331"/>
      <c r="X506" s="239" t="str">
        <f>+IF(I506=0,"",'Ark1'!W2174)</f>
        <v/>
      </c>
      <c r="Y506" s="239" t="str">
        <f>+IF(I506=0,"",'Ark1'!X2174)</f>
        <v/>
      </c>
      <c r="Z506" s="239" t="str">
        <f>+IF(I506=0,"",'Ark1'!Y2174)</f>
        <v/>
      </c>
      <c r="AA506" s="239" t="str">
        <f>+IF(I506=0,"",'Ark1'!Z2174)</f>
        <v/>
      </c>
      <c r="AB506" s="237" t="str">
        <f>+IF(I506=0,"",'Ark1'!AA2174)</f>
        <v/>
      </c>
      <c r="AC506" s="238" t="str">
        <f>+IF(I506=0,"",'Ark1'!AC2174)</f>
        <v/>
      </c>
      <c r="AD506" s="239" t="str">
        <f>+IF(I506=0,"",'Ark1'!AE2174)</f>
        <v/>
      </c>
      <c r="AE506" s="237" t="str">
        <f t="shared" si="75"/>
        <v/>
      </c>
      <c r="AF506" s="237" t="str">
        <f t="shared" si="76"/>
        <v/>
      </c>
      <c r="AG506" s="308"/>
      <c r="AJ506" s="34"/>
      <c r="AN506" s="28"/>
      <c r="AO506" s="28"/>
      <c r="AP506" s="28"/>
      <c r="AR506" s="28"/>
      <c r="AS506" s="28"/>
      <c r="AT506" s="28"/>
      <c r="AU506" s="28"/>
      <c r="AV506" s="28"/>
      <c r="AW506" s="28"/>
      <c r="AX506" s="28"/>
      <c r="AY506" s="28"/>
      <c r="AZ506" s="28"/>
      <c r="BA506" s="28"/>
      <c r="BB506" s="28"/>
      <c r="BC506" s="28"/>
      <c r="BD506" s="28"/>
      <c r="BE506" s="28"/>
      <c r="BF506" s="28"/>
      <c r="BG506" s="28"/>
      <c r="BH506" s="28"/>
      <c r="BI506" s="28"/>
      <c r="BJ506" s="28"/>
      <c r="BK506" s="28"/>
      <c r="BL506" s="28"/>
      <c r="BM506" s="28"/>
      <c r="BN506" s="28"/>
      <c r="BO506" s="28"/>
      <c r="BP506" s="28"/>
      <c r="BQ506" s="28"/>
      <c r="BR506" s="28"/>
      <c r="BS506" s="28"/>
      <c r="BT506" s="28"/>
      <c r="BU506" s="28"/>
    </row>
    <row r="507" spans="1:73" s="29" customFormat="1" ht="15.6">
      <c r="A507" s="308"/>
      <c r="B507" s="308">
        <f>+'Ark1'!C2175</f>
        <v>0</v>
      </c>
      <c r="C507" s="236">
        <f>+'Ark1'!L2175</f>
        <v>0</v>
      </c>
      <c r="D507" s="236" t="e">
        <f>VLOOKUP(C507,Klasse!$C$11:$D$27,2)</f>
        <v>#N/A</v>
      </c>
      <c r="E507" s="236">
        <f>+'Ark1'!H2175</f>
        <v>0</v>
      </c>
      <c r="F507" s="236">
        <f>+'Ark1'!J2175</f>
        <v>0</v>
      </c>
      <c r="G507" s="236" t="e">
        <f>VLOOKUP(F507,RNR!$A$1:$B$25,2)</f>
        <v>#N/A</v>
      </c>
      <c r="H507" s="236" t="str">
        <f>+IF(I507=0,"",'Ark1'!Q2175)</f>
        <v/>
      </c>
      <c r="I507" s="353">
        <f>+'Ark1'!R2175</f>
        <v>0</v>
      </c>
      <c r="J507" s="237" t="str">
        <f>+IF(I507=0,"",'Ark1'!AG2175)</f>
        <v/>
      </c>
      <c r="K507" s="237"/>
      <c r="L507" s="237" t="str">
        <f>+IF(I507=0,"",'Ark1'!AH2175)</f>
        <v/>
      </c>
      <c r="M507" s="331"/>
      <c r="N507" s="504">
        <f>+'Ark1'!AI2175</f>
        <v>0</v>
      </c>
      <c r="O507" s="333"/>
      <c r="P507" s="32" t="str">
        <f>+IF(I507=0,"",'Ark1'!U2175)</f>
        <v/>
      </c>
      <c r="Q507" s="32"/>
      <c r="R507" s="264" t="str">
        <f>+IF(N507=0,"",'Ark1'!AJ2175)</f>
        <v/>
      </c>
      <c r="S507" s="334"/>
      <c r="T507" s="264" t="str">
        <f>+IF(N507=0,"",'Ark1'!AK2175)</f>
        <v/>
      </c>
      <c r="U507" s="308"/>
      <c r="V507" s="238" t="str">
        <f>+IF(I507=0,"",'Ark1'!T2175)</f>
        <v/>
      </c>
      <c r="W507" s="331"/>
      <c r="X507" s="239" t="str">
        <f>+IF(I507=0,"",'Ark1'!W2175)</f>
        <v/>
      </c>
      <c r="Y507" s="239" t="str">
        <f>+IF(I507=0,"",'Ark1'!X2175)</f>
        <v/>
      </c>
      <c r="Z507" s="239" t="str">
        <f>+IF(I507=0,"",'Ark1'!Y2175)</f>
        <v/>
      </c>
      <c r="AA507" s="239" t="str">
        <f>+IF(I507=0,"",'Ark1'!Z2175)</f>
        <v/>
      </c>
      <c r="AB507" s="237" t="str">
        <f>+IF(I507=0,"",'Ark1'!AA2175)</f>
        <v/>
      </c>
      <c r="AC507" s="238" t="str">
        <f>+IF(I507=0,"",'Ark1'!AC2175)</f>
        <v/>
      </c>
      <c r="AD507" s="239" t="str">
        <f>+IF(I507=0,"",'Ark1'!AE2175)</f>
        <v/>
      </c>
      <c r="AE507" s="237" t="str">
        <f t="shared" si="75"/>
        <v/>
      </c>
      <c r="AF507" s="237" t="str">
        <f t="shared" si="76"/>
        <v/>
      </c>
      <c r="AG507" s="308"/>
      <c r="AJ507" s="34"/>
      <c r="AN507" s="28"/>
      <c r="AO507" s="28"/>
      <c r="AP507" s="28"/>
      <c r="AR507" s="28"/>
      <c r="AS507" s="28"/>
      <c r="AT507" s="28"/>
      <c r="AU507" s="28"/>
      <c r="AV507" s="28"/>
      <c r="AW507" s="28"/>
      <c r="AX507" s="28"/>
      <c r="AY507" s="28"/>
      <c r="AZ507" s="28"/>
      <c r="BA507" s="28"/>
      <c r="BB507" s="28"/>
      <c r="BC507" s="28"/>
      <c r="BD507" s="28"/>
      <c r="BE507" s="28"/>
      <c r="BF507" s="28"/>
      <c r="BG507" s="28"/>
      <c r="BH507" s="28"/>
      <c r="BI507" s="28"/>
      <c r="BJ507" s="28"/>
      <c r="BK507" s="28"/>
      <c r="BL507" s="28"/>
      <c r="BM507" s="28"/>
      <c r="BN507" s="28"/>
      <c r="BO507" s="28"/>
      <c r="BP507" s="28"/>
      <c r="BQ507" s="28"/>
      <c r="BR507" s="28"/>
      <c r="BS507" s="28"/>
      <c r="BT507" s="28"/>
      <c r="BU507" s="28"/>
    </row>
    <row r="508" spans="1:73" s="29" customFormat="1" ht="15.6">
      <c r="A508" s="308"/>
      <c r="B508" s="308">
        <f>+'Ark1'!C2176</f>
        <v>0</v>
      </c>
      <c r="C508" s="236">
        <f>+'Ark1'!L2176</f>
        <v>0</v>
      </c>
      <c r="D508" s="236" t="e">
        <f>VLOOKUP(C508,Klasse!$C$11:$D$27,2)</f>
        <v>#N/A</v>
      </c>
      <c r="E508" s="236">
        <f>+'Ark1'!H2176</f>
        <v>0</v>
      </c>
      <c r="F508" s="236">
        <f>+'Ark1'!J2176</f>
        <v>0</v>
      </c>
      <c r="G508" s="236" t="e">
        <f>VLOOKUP(F508,RNR!$A$1:$B$25,2)</f>
        <v>#N/A</v>
      </c>
      <c r="H508" s="236" t="str">
        <f>+IF(I508=0,"",'Ark1'!Q2176)</f>
        <v/>
      </c>
      <c r="I508" s="353">
        <f>+'Ark1'!R2176</f>
        <v>0</v>
      </c>
      <c r="J508" s="237" t="str">
        <f>+IF(I508=0,"",'Ark1'!AG2176)</f>
        <v/>
      </c>
      <c r="K508" s="237"/>
      <c r="L508" s="237" t="str">
        <f>+IF(I508=0,"",'Ark1'!AH2176)</f>
        <v/>
      </c>
      <c r="M508" s="331"/>
      <c r="N508" s="504">
        <f>+'Ark1'!AI2176</f>
        <v>0</v>
      </c>
      <c r="O508" s="333"/>
      <c r="P508" s="32" t="str">
        <f>+IF(I508=0,"",'Ark1'!U2176)</f>
        <v/>
      </c>
      <c r="Q508" s="32"/>
      <c r="R508" s="264" t="str">
        <f>+IF(N508=0,"",'Ark1'!AJ2176)</f>
        <v/>
      </c>
      <c r="S508" s="334"/>
      <c r="T508" s="264" t="str">
        <f>+IF(N508=0,"",'Ark1'!AK2176)</f>
        <v/>
      </c>
      <c r="U508" s="308"/>
      <c r="V508" s="238" t="str">
        <f>+IF(I508=0,"",'Ark1'!T2176)</f>
        <v/>
      </c>
      <c r="W508" s="331"/>
      <c r="X508" s="239" t="str">
        <f>+IF(I508=0,"",'Ark1'!W2176)</f>
        <v/>
      </c>
      <c r="Y508" s="239" t="str">
        <f>+IF(I508=0,"",'Ark1'!X2176)</f>
        <v/>
      </c>
      <c r="Z508" s="239" t="str">
        <f>+IF(I508=0,"",'Ark1'!Y2176)</f>
        <v/>
      </c>
      <c r="AA508" s="239" t="str">
        <f>+IF(I508=0,"",'Ark1'!Z2176)</f>
        <v/>
      </c>
      <c r="AB508" s="237" t="str">
        <f>+IF(I508=0,"",'Ark1'!AA2176)</f>
        <v/>
      </c>
      <c r="AC508" s="238" t="str">
        <f>+IF(I508=0,"",'Ark1'!AC2176)</f>
        <v/>
      </c>
      <c r="AD508" s="239" t="str">
        <f>+IF(I508=0,"",'Ark1'!AE2176)</f>
        <v/>
      </c>
      <c r="AE508" s="237" t="str">
        <f t="shared" si="75"/>
        <v/>
      </c>
      <c r="AF508" s="237" t="str">
        <f t="shared" si="76"/>
        <v/>
      </c>
      <c r="AG508" s="308"/>
      <c r="AJ508" s="34"/>
      <c r="AN508" s="28"/>
      <c r="AO508" s="28"/>
      <c r="AP508" s="28"/>
      <c r="AR508" s="28"/>
      <c r="AS508" s="28"/>
      <c r="AT508" s="28"/>
      <c r="AU508" s="28"/>
      <c r="AV508" s="28"/>
      <c r="AW508" s="28"/>
      <c r="AX508" s="28"/>
      <c r="AY508" s="28"/>
      <c r="AZ508" s="28"/>
      <c r="BA508" s="28"/>
      <c r="BB508" s="28"/>
      <c r="BC508" s="28"/>
      <c r="BD508" s="28"/>
      <c r="BE508" s="28"/>
      <c r="BF508" s="28"/>
      <c r="BG508" s="28"/>
      <c r="BH508" s="28"/>
      <c r="BI508" s="28"/>
      <c r="BJ508" s="28"/>
      <c r="BK508" s="28"/>
      <c r="BL508" s="28"/>
      <c r="BM508" s="28"/>
      <c r="BN508" s="28"/>
      <c r="BO508" s="28"/>
      <c r="BP508" s="28"/>
      <c r="BQ508" s="28"/>
      <c r="BR508" s="28"/>
      <c r="BS508" s="28"/>
      <c r="BT508" s="28"/>
      <c r="BU508" s="28"/>
    </row>
    <row r="509" spans="1:73" s="29" customFormat="1" ht="15.6">
      <c r="A509" s="308"/>
      <c r="B509" s="308">
        <f>+'Ark1'!C2177</f>
        <v>0</v>
      </c>
      <c r="C509" s="236">
        <f>+'Ark1'!L2177</f>
        <v>0</v>
      </c>
      <c r="D509" s="236" t="e">
        <f>VLOOKUP(C509,Klasse!$C$11:$D$27,2)</f>
        <v>#N/A</v>
      </c>
      <c r="E509" s="236">
        <f>+'Ark1'!H2177</f>
        <v>0</v>
      </c>
      <c r="F509" s="236">
        <f>+'Ark1'!J2177</f>
        <v>0</v>
      </c>
      <c r="G509" s="236" t="e">
        <f>VLOOKUP(F509,RNR!$A$1:$B$25,2)</f>
        <v>#N/A</v>
      </c>
      <c r="H509" s="236" t="str">
        <f>+IF(I509=0,"",'Ark1'!Q2177)</f>
        <v/>
      </c>
      <c r="I509" s="353">
        <f>+'Ark1'!R2177</f>
        <v>0</v>
      </c>
      <c r="J509" s="237" t="str">
        <f>+IF(I509=0,"",'Ark1'!AG2177)</f>
        <v/>
      </c>
      <c r="K509" s="237"/>
      <c r="L509" s="237" t="str">
        <f>+IF(I509=0,"",'Ark1'!AH2177)</f>
        <v/>
      </c>
      <c r="M509" s="331"/>
      <c r="N509" s="504">
        <f>+'Ark1'!AI2177</f>
        <v>0</v>
      </c>
      <c r="O509" s="333"/>
      <c r="P509" s="32" t="str">
        <f>+IF(I509=0,"",'Ark1'!U2177)</f>
        <v/>
      </c>
      <c r="Q509" s="32"/>
      <c r="R509" s="264" t="str">
        <f>+IF(N509=0,"",'Ark1'!AJ2177)</f>
        <v/>
      </c>
      <c r="S509" s="334"/>
      <c r="T509" s="264" t="str">
        <f>+IF(N509=0,"",'Ark1'!AK2177)</f>
        <v/>
      </c>
      <c r="U509" s="308"/>
      <c r="V509" s="238" t="str">
        <f>+IF(I509=0,"",'Ark1'!T2177)</f>
        <v/>
      </c>
      <c r="W509" s="331"/>
      <c r="X509" s="239" t="str">
        <f>+IF(I509=0,"",'Ark1'!W2177)</f>
        <v/>
      </c>
      <c r="Y509" s="239" t="str">
        <f>+IF(I509=0,"",'Ark1'!X2177)</f>
        <v/>
      </c>
      <c r="Z509" s="239" t="str">
        <f>+IF(I509=0,"",'Ark1'!Y2177)</f>
        <v/>
      </c>
      <c r="AA509" s="239" t="str">
        <f>+IF(I509=0,"",'Ark1'!Z2177)</f>
        <v/>
      </c>
      <c r="AB509" s="237" t="str">
        <f>+IF(I509=0,"",'Ark1'!AA2177)</f>
        <v/>
      </c>
      <c r="AC509" s="238" t="str">
        <f>+IF(I509=0,"",'Ark1'!AC2177)</f>
        <v/>
      </c>
      <c r="AD509" s="239" t="str">
        <f>+IF(I509=0,"",'Ark1'!AE2177)</f>
        <v/>
      </c>
      <c r="AE509" s="237" t="str">
        <f t="shared" si="75"/>
        <v/>
      </c>
      <c r="AF509" s="237" t="str">
        <f t="shared" si="76"/>
        <v/>
      </c>
      <c r="AG509" s="308"/>
      <c r="AJ509" s="34"/>
      <c r="AN509" s="28"/>
      <c r="AO509" s="28"/>
      <c r="AP509" s="28"/>
      <c r="AR509" s="28"/>
      <c r="AS509" s="28"/>
      <c r="AT509" s="28"/>
      <c r="AU509" s="28"/>
      <c r="AV509" s="28"/>
      <c r="AW509" s="28"/>
      <c r="AX509" s="28"/>
      <c r="AY509" s="28"/>
      <c r="AZ509" s="28"/>
      <c r="BA509" s="28"/>
      <c r="BB509" s="28"/>
      <c r="BC509" s="28"/>
      <c r="BD509" s="28"/>
      <c r="BE509" s="28"/>
      <c r="BF509" s="28"/>
      <c r="BG509" s="28"/>
      <c r="BH509" s="28"/>
      <c r="BI509" s="28"/>
      <c r="BJ509" s="28"/>
      <c r="BK509" s="28"/>
      <c r="BL509" s="28"/>
      <c r="BM509" s="28"/>
      <c r="BN509" s="28"/>
      <c r="BO509" s="28"/>
      <c r="BP509" s="28"/>
      <c r="BQ509" s="28"/>
      <c r="BR509" s="28"/>
      <c r="BS509" s="28"/>
      <c r="BT509" s="28"/>
      <c r="BU509" s="28"/>
    </row>
    <row r="510" spans="1:73" s="29" customFormat="1" ht="15.6">
      <c r="A510" s="308"/>
      <c r="B510" s="308">
        <f>+'Ark1'!C2178</f>
        <v>0</v>
      </c>
      <c r="C510" s="236">
        <f>+'Ark1'!L2178</f>
        <v>0</v>
      </c>
      <c r="D510" s="236" t="e">
        <f>VLOOKUP(C510,Klasse!$C$11:$D$27,2)</f>
        <v>#N/A</v>
      </c>
      <c r="E510" s="236">
        <f>+'Ark1'!H2178</f>
        <v>0</v>
      </c>
      <c r="F510" s="236">
        <f>+'Ark1'!J2178</f>
        <v>0</v>
      </c>
      <c r="G510" s="236" t="e">
        <f>VLOOKUP(F510,RNR!$A$1:$B$25,2)</f>
        <v>#N/A</v>
      </c>
      <c r="H510" s="236" t="str">
        <f>+IF(I510=0,"",'Ark1'!Q2178)</f>
        <v/>
      </c>
      <c r="I510" s="353">
        <f>+'Ark1'!R2178</f>
        <v>0</v>
      </c>
      <c r="J510" s="237" t="str">
        <f>+IF(I510=0,"",'Ark1'!AG2178)</f>
        <v/>
      </c>
      <c r="K510" s="237"/>
      <c r="L510" s="237" t="str">
        <f>+IF(I510=0,"",'Ark1'!AH2178)</f>
        <v/>
      </c>
      <c r="M510" s="331"/>
      <c r="N510" s="504">
        <f>+'Ark1'!AI2178</f>
        <v>0</v>
      </c>
      <c r="O510" s="333"/>
      <c r="P510" s="32" t="str">
        <f>+IF(I510=0,"",'Ark1'!U2178)</f>
        <v/>
      </c>
      <c r="Q510" s="32"/>
      <c r="R510" s="264" t="str">
        <f>+IF(N510=0,"",'Ark1'!AJ2178)</f>
        <v/>
      </c>
      <c r="S510" s="334"/>
      <c r="T510" s="264" t="str">
        <f>+IF(N510=0,"",'Ark1'!AK2178)</f>
        <v/>
      </c>
      <c r="U510" s="308"/>
      <c r="V510" s="238" t="str">
        <f>+IF(I510=0,"",'Ark1'!T2178)</f>
        <v/>
      </c>
      <c r="W510" s="331"/>
      <c r="X510" s="239" t="str">
        <f>+IF(I510=0,"",'Ark1'!W2178)</f>
        <v/>
      </c>
      <c r="Y510" s="239" t="str">
        <f>+IF(I510=0,"",'Ark1'!X2178)</f>
        <v/>
      </c>
      <c r="Z510" s="239" t="str">
        <f>+IF(I510=0,"",'Ark1'!Y2178)</f>
        <v/>
      </c>
      <c r="AA510" s="239" t="str">
        <f>+IF(I510=0,"",'Ark1'!Z2178)</f>
        <v/>
      </c>
      <c r="AB510" s="237" t="str">
        <f>+IF(I510=0,"",'Ark1'!AA2178)</f>
        <v/>
      </c>
      <c r="AC510" s="238" t="str">
        <f>+IF(I510=0,"",'Ark1'!AC2178)</f>
        <v/>
      </c>
      <c r="AD510" s="239" t="str">
        <f>+IF(I510=0,"",'Ark1'!AE2178)</f>
        <v/>
      </c>
      <c r="AE510" s="237" t="str">
        <f t="shared" si="75"/>
        <v/>
      </c>
      <c r="AF510" s="237" t="str">
        <f t="shared" si="76"/>
        <v/>
      </c>
      <c r="AG510" s="308"/>
      <c r="AJ510" s="34"/>
      <c r="AN510" s="28"/>
      <c r="AO510" s="28"/>
      <c r="AP510" s="28"/>
      <c r="AR510" s="28"/>
      <c r="AS510" s="28"/>
      <c r="AT510" s="28"/>
      <c r="AU510" s="28"/>
      <c r="AV510" s="28"/>
      <c r="AW510" s="28"/>
      <c r="AX510" s="28"/>
      <c r="AY510" s="28"/>
      <c r="AZ510" s="28"/>
      <c r="BA510" s="28"/>
      <c r="BB510" s="28"/>
      <c r="BC510" s="28"/>
      <c r="BD510" s="28"/>
      <c r="BE510" s="28"/>
      <c r="BF510" s="28"/>
      <c r="BG510" s="28"/>
      <c r="BH510" s="28"/>
      <c r="BI510" s="28"/>
      <c r="BJ510" s="28"/>
      <c r="BK510" s="28"/>
      <c r="BL510" s="28"/>
      <c r="BM510" s="28"/>
      <c r="BN510" s="28"/>
      <c r="BO510" s="28"/>
      <c r="BP510" s="28"/>
      <c r="BQ510" s="28"/>
      <c r="BR510" s="28"/>
      <c r="BS510" s="28"/>
      <c r="BT510" s="28"/>
      <c r="BU510" s="28"/>
    </row>
    <row r="511" spans="1:73" s="29" customFormat="1" ht="15.6">
      <c r="A511" s="308"/>
      <c r="B511" s="308">
        <f>+'Ark1'!C2179</f>
        <v>0</v>
      </c>
      <c r="C511" s="236">
        <f>+'Ark1'!L2179</f>
        <v>0</v>
      </c>
      <c r="D511" s="236" t="e">
        <f>VLOOKUP(C511,Klasse!$C$11:$D$27,2)</f>
        <v>#N/A</v>
      </c>
      <c r="E511" s="236">
        <f>+'Ark1'!H2179</f>
        <v>0</v>
      </c>
      <c r="F511" s="236">
        <f>+'Ark1'!J2179</f>
        <v>0</v>
      </c>
      <c r="G511" s="236" t="e">
        <f>VLOOKUP(F511,RNR!$A$1:$B$25,2)</f>
        <v>#N/A</v>
      </c>
      <c r="H511" s="236" t="str">
        <f>+IF(I511=0,"",'Ark1'!Q2179)</f>
        <v/>
      </c>
      <c r="I511" s="353">
        <f>+'Ark1'!R2179</f>
        <v>0</v>
      </c>
      <c r="J511" s="237" t="str">
        <f>+IF(I511=0,"",'Ark1'!AG2179)</f>
        <v/>
      </c>
      <c r="K511" s="237"/>
      <c r="L511" s="237" t="str">
        <f>+IF(I511=0,"",'Ark1'!AH2179)</f>
        <v/>
      </c>
      <c r="M511" s="331"/>
      <c r="N511" s="504">
        <f>+'Ark1'!AI2179</f>
        <v>0</v>
      </c>
      <c r="O511" s="333"/>
      <c r="P511" s="32" t="str">
        <f>+IF(I511=0,"",'Ark1'!U2179)</f>
        <v/>
      </c>
      <c r="Q511" s="32"/>
      <c r="R511" s="264" t="str">
        <f>+IF(N511=0,"",'Ark1'!AJ2179)</f>
        <v/>
      </c>
      <c r="S511" s="334"/>
      <c r="T511" s="264" t="str">
        <f>+IF(N511=0,"",'Ark1'!AK2179)</f>
        <v/>
      </c>
      <c r="U511" s="308"/>
      <c r="V511" s="238" t="str">
        <f>+IF(I511=0,"",'Ark1'!T2179)</f>
        <v/>
      </c>
      <c r="W511" s="331"/>
      <c r="X511" s="239" t="str">
        <f>+IF(I511=0,"",'Ark1'!W2179)</f>
        <v/>
      </c>
      <c r="Y511" s="239" t="str">
        <f>+IF(I511=0,"",'Ark1'!X2179)</f>
        <v/>
      </c>
      <c r="Z511" s="239" t="str">
        <f>+IF(I511=0,"",'Ark1'!Y2179)</f>
        <v/>
      </c>
      <c r="AA511" s="239" t="str">
        <f>+IF(I511=0,"",'Ark1'!Z2179)</f>
        <v/>
      </c>
      <c r="AB511" s="237" t="str">
        <f>+IF(I511=0,"",'Ark1'!AA2179)</f>
        <v/>
      </c>
      <c r="AC511" s="238" t="str">
        <f>+IF(I511=0,"",'Ark1'!AC2179)</f>
        <v/>
      </c>
      <c r="AD511" s="239" t="str">
        <f>+IF(I511=0,"",'Ark1'!AE2179)</f>
        <v/>
      </c>
      <c r="AE511" s="237" t="str">
        <f t="shared" si="75"/>
        <v/>
      </c>
      <c r="AF511" s="237" t="str">
        <f t="shared" si="76"/>
        <v/>
      </c>
      <c r="AG511" s="308"/>
      <c r="AJ511" s="34"/>
      <c r="AN511" s="28"/>
      <c r="AO511" s="28"/>
      <c r="AP511" s="28"/>
      <c r="AR511" s="28"/>
      <c r="AS511" s="28"/>
      <c r="AT511" s="28"/>
      <c r="AU511" s="28"/>
      <c r="AV511" s="28"/>
      <c r="AW511" s="28"/>
      <c r="AX511" s="28"/>
      <c r="AY511" s="28"/>
      <c r="AZ511" s="28"/>
      <c r="BA511" s="28"/>
      <c r="BB511" s="28"/>
      <c r="BC511" s="28"/>
      <c r="BD511" s="28"/>
      <c r="BE511" s="28"/>
      <c r="BF511" s="28"/>
      <c r="BG511" s="28"/>
      <c r="BH511" s="28"/>
      <c r="BI511" s="28"/>
      <c r="BJ511" s="28"/>
      <c r="BK511" s="28"/>
      <c r="BL511" s="28"/>
      <c r="BM511" s="28"/>
      <c r="BN511" s="28"/>
      <c r="BO511" s="28"/>
      <c r="BP511" s="28"/>
      <c r="BQ511" s="28"/>
      <c r="BR511" s="28"/>
      <c r="BS511" s="28"/>
      <c r="BT511" s="28"/>
      <c r="BU511" s="28"/>
    </row>
    <row r="512" spans="1:73" s="29" customFormat="1" ht="15.6">
      <c r="A512" s="308"/>
      <c r="B512" s="308">
        <f>+'Ark1'!C2180</f>
        <v>0</v>
      </c>
      <c r="C512" s="236">
        <f>+'Ark1'!L2180</f>
        <v>0</v>
      </c>
      <c r="D512" s="236" t="e">
        <f>VLOOKUP(C512,Klasse!$C$11:$D$27,2)</f>
        <v>#N/A</v>
      </c>
      <c r="E512" s="236">
        <f>+'Ark1'!H2180</f>
        <v>0</v>
      </c>
      <c r="F512" s="236">
        <f>+'Ark1'!J2180</f>
        <v>0</v>
      </c>
      <c r="G512" s="236" t="e">
        <f>VLOOKUP(F512,RNR!$A$1:$B$25,2)</f>
        <v>#N/A</v>
      </c>
      <c r="H512" s="236" t="str">
        <f>+IF(I512=0,"",'Ark1'!Q2180)</f>
        <v/>
      </c>
      <c r="I512" s="353">
        <f>+'Ark1'!R2180</f>
        <v>0</v>
      </c>
      <c r="J512" s="237" t="str">
        <f>+IF(I512=0,"",'Ark1'!AG2180)</f>
        <v/>
      </c>
      <c r="K512" s="237"/>
      <c r="L512" s="237" t="str">
        <f>+IF(I512=0,"",'Ark1'!AH2180)</f>
        <v/>
      </c>
      <c r="M512" s="331"/>
      <c r="N512" s="504">
        <f>+'Ark1'!AI2180</f>
        <v>0</v>
      </c>
      <c r="O512" s="333"/>
      <c r="P512" s="32" t="str">
        <f>+IF(I512=0,"",'Ark1'!U2180)</f>
        <v/>
      </c>
      <c r="Q512" s="32"/>
      <c r="R512" s="264" t="str">
        <f>+IF(N512=0,"",'Ark1'!AJ2180)</f>
        <v/>
      </c>
      <c r="S512" s="334"/>
      <c r="T512" s="264" t="str">
        <f>+IF(N512=0,"",'Ark1'!AK2180)</f>
        <v/>
      </c>
      <c r="U512" s="308"/>
      <c r="V512" s="238" t="str">
        <f>+IF(I512=0,"",'Ark1'!T2180)</f>
        <v/>
      </c>
      <c r="W512" s="331"/>
      <c r="X512" s="239" t="str">
        <f>+IF(I512=0,"",'Ark1'!W2180)</f>
        <v/>
      </c>
      <c r="Y512" s="239" t="str">
        <f>+IF(I512=0,"",'Ark1'!X2180)</f>
        <v/>
      </c>
      <c r="Z512" s="239" t="str">
        <f>+IF(I512=0,"",'Ark1'!Y2180)</f>
        <v/>
      </c>
      <c r="AA512" s="239" t="str">
        <f>+IF(I512=0,"",'Ark1'!Z2180)</f>
        <v/>
      </c>
      <c r="AB512" s="237" t="str">
        <f>+IF(I512=0,"",'Ark1'!AA2180)</f>
        <v/>
      </c>
      <c r="AC512" s="238" t="str">
        <f>+IF(I512=0,"",'Ark1'!AC2180)</f>
        <v/>
      </c>
      <c r="AD512" s="239" t="str">
        <f>+IF(I512=0,"",'Ark1'!AE2180)</f>
        <v/>
      </c>
      <c r="AE512" s="237" t="str">
        <f t="shared" si="75"/>
        <v/>
      </c>
      <c r="AF512" s="237" t="str">
        <f t="shared" si="76"/>
        <v/>
      </c>
      <c r="AG512" s="308"/>
      <c r="AJ512" s="34"/>
      <c r="AN512" s="28"/>
      <c r="AO512" s="28"/>
      <c r="AP512" s="28"/>
      <c r="AR512" s="28"/>
      <c r="AS512" s="28"/>
      <c r="AT512" s="28"/>
      <c r="AU512" s="28"/>
      <c r="AV512" s="28"/>
      <c r="AW512" s="28"/>
      <c r="AX512" s="28"/>
      <c r="AY512" s="28"/>
      <c r="AZ512" s="28"/>
      <c r="BA512" s="28"/>
      <c r="BB512" s="28"/>
      <c r="BC512" s="28"/>
      <c r="BD512" s="28"/>
      <c r="BE512" s="28"/>
      <c r="BF512" s="28"/>
      <c r="BG512" s="28"/>
      <c r="BH512" s="28"/>
      <c r="BI512" s="28"/>
      <c r="BJ512" s="28"/>
      <c r="BK512" s="28"/>
      <c r="BL512" s="28"/>
      <c r="BM512" s="28"/>
      <c r="BN512" s="28"/>
      <c r="BO512" s="28"/>
      <c r="BP512" s="28"/>
      <c r="BQ512" s="28"/>
      <c r="BR512" s="28"/>
      <c r="BS512" s="28"/>
      <c r="BT512" s="28"/>
      <c r="BU512" s="28"/>
    </row>
    <row r="513" spans="1:73" s="29" customFormat="1" ht="15.6">
      <c r="A513" s="308"/>
      <c r="B513" s="308">
        <f>+'Ark1'!C2181</f>
        <v>0</v>
      </c>
      <c r="C513" s="236">
        <f>+'Ark1'!L2181</f>
        <v>0</v>
      </c>
      <c r="D513" s="236" t="e">
        <f>VLOOKUP(C513,Klasse!$C$11:$D$27,2)</f>
        <v>#N/A</v>
      </c>
      <c r="E513" s="236">
        <f>+'Ark1'!H2181</f>
        <v>0</v>
      </c>
      <c r="F513" s="236">
        <f>+'Ark1'!J2181</f>
        <v>0</v>
      </c>
      <c r="G513" s="236" t="e">
        <f>VLOOKUP(F513,RNR!$A$1:$B$25,2)</f>
        <v>#N/A</v>
      </c>
      <c r="H513" s="236" t="str">
        <f>+IF(I513=0,"",'Ark1'!Q2181)</f>
        <v/>
      </c>
      <c r="I513" s="353">
        <f>+'Ark1'!R2181</f>
        <v>0</v>
      </c>
      <c r="J513" s="237" t="str">
        <f>+IF(I513=0,"",'Ark1'!AG2181)</f>
        <v/>
      </c>
      <c r="K513" s="237"/>
      <c r="L513" s="237" t="str">
        <f>+IF(I513=0,"",'Ark1'!AH2181)</f>
        <v/>
      </c>
      <c r="M513" s="331"/>
      <c r="N513" s="504">
        <f>+'Ark1'!AI2181</f>
        <v>0</v>
      </c>
      <c r="O513" s="333"/>
      <c r="P513" s="32" t="str">
        <f>+IF(I513=0,"",'Ark1'!U2181)</f>
        <v/>
      </c>
      <c r="Q513" s="32"/>
      <c r="R513" s="264" t="str">
        <f>+IF(N513=0,"",'Ark1'!AJ2181)</f>
        <v/>
      </c>
      <c r="S513" s="334"/>
      <c r="T513" s="264" t="str">
        <f>+IF(N513=0,"",'Ark1'!AK2181)</f>
        <v/>
      </c>
      <c r="U513" s="308"/>
      <c r="V513" s="238" t="str">
        <f>+IF(I513=0,"",'Ark1'!T2181)</f>
        <v/>
      </c>
      <c r="W513" s="331"/>
      <c r="X513" s="239" t="str">
        <f>+IF(I513=0,"",'Ark1'!W2181)</f>
        <v/>
      </c>
      <c r="Y513" s="239" t="str">
        <f>+IF(I513=0,"",'Ark1'!X2181)</f>
        <v/>
      </c>
      <c r="Z513" s="239" t="str">
        <f>+IF(I513=0,"",'Ark1'!Y2181)</f>
        <v/>
      </c>
      <c r="AA513" s="239" t="str">
        <f>+IF(I513=0,"",'Ark1'!Z2181)</f>
        <v/>
      </c>
      <c r="AB513" s="237" t="str">
        <f>+IF(I513=0,"",'Ark1'!AA2181)</f>
        <v/>
      </c>
      <c r="AC513" s="238" t="str">
        <f>+IF(I513=0,"",'Ark1'!AC2181)</f>
        <v/>
      </c>
      <c r="AD513" s="239" t="str">
        <f>+IF(I513=0,"",'Ark1'!AE2181)</f>
        <v/>
      </c>
      <c r="AE513" s="237" t="str">
        <f t="shared" si="75"/>
        <v/>
      </c>
      <c r="AF513" s="237" t="str">
        <f t="shared" si="76"/>
        <v/>
      </c>
      <c r="AG513" s="308"/>
      <c r="AJ513" s="34"/>
      <c r="AN513" s="28"/>
      <c r="AO513" s="28"/>
      <c r="AP513" s="28"/>
      <c r="AR513" s="28"/>
      <c r="AS513" s="28"/>
      <c r="AT513" s="28"/>
      <c r="AU513" s="28"/>
      <c r="AV513" s="28"/>
      <c r="AW513" s="28"/>
      <c r="AX513" s="28"/>
      <c r="AY513" s="28"/>
      <c r="AZ513" s="28"/>
      <c r="BA513" s="28"/>
      <c r="BB513" s="28"/>
      <c r="BC513" s="28"/>
      <c r="BD513" s="28"/>
      <c r="BE513" s="28"/>
      <c r="BF513" s="28"/>
      <c r="BG513" s="28"/>
      <c r="BH513" s="28"/>
      <c r="BI513" s="28"/>
      <c r="BJ513" s="28"/>
      <c r="BK513" s="28"/>
      <c r="BL513" s="28"/>
      <c r="BM513" s="28"/>
      <c r="BN513" s="28"/>
      <c r="BO513" s="28"/>
      <c r="BP513" s="28"/>
      <c r="BQ513" s="28"/>
      <c r="BR513" s="28"/>
      <c r="BS513" s="28"/>
      <c r="BT513" s="28"/>
      <c r="BU513" s="28"/>
    </row>
    <row r="514" spans="1:73" ht="19.8">
      <c r="A514" s="308"/>
      <c r="B514" s="308"/>
      <c r="C514" s="308"/>
      <c r="D514" s="308"/>
      <c r="E514" s="308"/>
      <c r="F514" s="308"/>
      <c r="G514" s="537"/>
      <c r="H514" s="537"/>
      <c r="I514" s="537"/>
      <c r="J514" s="537"/>
      <c r="K514" s="537"/>
      <c r="L514" s="537"/>
      <c r="M514" s="537"/>
      <c r="N514" s="537"/>
      <c r="O514" s="537"/>
      <c r="P514" s="537"/>
      <c r="Q514" s="537"/>
      <c r="R514" s="537"/>
      <c r="S514" s="537"/>
      <c r="T514" s="537"/>
      <c r="U514" s="537"/>
      <c r="V514" s="537"/>
      <c r="W514" s="537"/>
      <c r="X514" s="537"/>
      <c r="Y514" s="537"/>
      <c r="Z514" s="537"/>
      <c r="AA514" s="332"/>
      <c r="AB514" s="332"/>
      <c r="AC514" s="308"/>
      <c r="AD514" s="332"/>
      <c r="AE514" s="333"/>
      <c r="AF514" s="334"/>
      <c r="AG514" s="308"/>
      <c r="AH514" s="219"/>
      <c r="AJ514" s="29"/>
      <c r="AK514" s="27"/>
      <c r="AL514" s="220"/>
      <c r="AM514" s="28"/>
      <c r="AQ514" s="28"/>
      <c r="BI514" s="232"/>
    </row>
    <row r="515" spans="1:73" ht="19.8">
      <c r="A515" s="308"/>
      <c r="B515" s="308" t="s">
        <v>649</v>
      </c>
      <c r="C515" s="308"/>
      <c r="D515" s="259" t="e">
        <f>+D521</f>
        <v>#N/A</v>
      </c>
      <c r="E515" s="308"/>
      <c r="F515" s="308"/>
      <c r="G515" s="537"/>
      <c r="H515" s="537"/>
      <c r="I515" s="540">
        <f>SUM(I517:I541)</f>
        <v>0</v>
      </c>
      <c r="J515" s="537"/>
      <c r="K515" s="537"/>
      <c r="L515" s="537"/>
      <c r="M515" s="537"/>
      <c r="N515" s="540">
        <f>SUM(N517:N541)</f>
        <v>0</v>
      </c>
      <c r="O515" s="537"/>
      <c r="P515" s="537"/>
      <c r="Q515" s="537"/>
      <c r="R515" s="537"/>
      <c r="S515" s="537"/>
      <c r="T515" s="537"/>
      <c r="U515" s="537"/>
      <c r="V515" s="537"/>
      <c r="W515" s="537"/>
      <c r="X515" s="537"/>
      <c r="Y515" s="537"/>
      <c r="Z515" s="537"/>
      <c r="AA515" s="332"/>
      <c r="AB515" s="332"/>
      <c r="AC515" s="308"/>
      <c r="AD515" s="332"/>
      <c r="AE515" s="332"/>
      <c r="AF515" s="332"/>
      <c r="AG515" s="308"/>
      <c r="AH515" s="219"/>
      <c r="AJ515" s="29"/>
      <c r="AK515" s="27"/>
      <c r="AL515" s="220"/>
      <c r="AM515" s="28"/>
      <c r="AQ515" s="28"/>
      <c r="BI515" s="232"/>
    </row>
    <row r="516" spans="1:73" ht="19.8">
      <c r="A516" s="578"/>
      <c r="B516" s="578"/>
      <c r="C516" s="579"/>
      <c r="D516" s="578"/>
      <c r="E516" s="578"/>
      <c r="F516" s="578"/>
      <c r="G516" s="578"/>
      <c r="H516" s="578"/>
      <c r="I516" s="578"/>
      <c r="J516" s="578"/>
      <c r="K516" s="578"/>
      <c r="L516" s="578"/>
      <c r="M516" s="578"/>
      <c r="N516" s="578"/>
      <c r="O516" s="578"/>
      <c r="P516" s="578"/>
      <c r="Q516" s="578"/>
      <c r="R516" s="578"/>
      <c r="S516" s="578"/>
      <c r="T516" s="578"/>
      <c r="U516" s="578"/>
      <c r="V516" s="578"/>
      <c r="W516" s="578"/>
      <c r="X516" s="578"/>
      <c r="Y516" s="578"/>
      <c r="Z516" s="578"/>
      <c r="AA516" s="332"/>
      <c r="AB516" s="333"/>
      <c r="AC516" s="308"/>
      <c r="AD516" s="333"/>
      <c r="AE516" s="333"/>
      <c r="AF516" s="334"/>
      <c r="AG516" s="308"/>
      <c r="AH516" s="219"/>
      <c r="AJ516" s="29"/>
      <c r="AK516" s="27"/>
      <c r="AL516" s="220"/>
      <c r="AM516" s="28"/>
      <c r="AQ516" s="28"/>
      <c r="BI516" s="232"/>
    </row>
    <row r="517" spans="1:73" s="29" customFormat="1" ht="15.6">
      <c r="A517" s="308"/>
      <c r="B517" s="308">
        <f>+'Ark1'!C2182</f>
        <v>0</v>
      </c>
      <c r="C517" s="236">
        <f>+'Ark1'!L2182</f>
        <v>0</v>
      </c>
      <c r="D517" s="236" t="e">
        <f>VLOOKUP(C517,Klasse!$C$11:$D$27,2)</f>
        <v>#N/A</v>
      </c>
      <c r="E517" s="236">
        <f>+'Ark1'!H2182</f>
        <v>0</v>
      </c>
      <c r="F517" s="236">
        <f>+'Ark1'!J2182</f>
        <v>0</v>
      </c>
      <c r="G517" s="236" t="e">
        <f>VLOOKUP(F517,RNR!$A$1:$B$25,2)</f>
        <v>#N/A</v>
      </c>
      <c r="H517" s="236" t="str">
        <f>+IF(I517=0,"",'Ark1'!Q2182)</f>
        <v/>
      </c>
      <c r="I517" s="353">
        <f>+'Ark1'!R2182</f>
        <v>0</v>
      </c>
      <c r="J517" s="237" t="str">
        <f>+IF(I517=0,"",'Ark1'!AG2182)</f>
        <v/>
      </c>
      <c r="K517" s="237"/>
      <c r="L517" s="237" t="str">
        <f>+IF(I517=0,"",'Ark1'!AH2182)</f>
        <v/>
      </c>
      <c r="M517" s="331"/>
      <c r="N517" s="504">
        <f>+'Ark1'!AI2182</f>
        <v>0</v>
      </c>
      <c r="O517" s="333"/>
      <c r="P517" s="32" t="str">
        <f>+IF(I517=0,"",'Ark1'!U2182)</f>
        <v/>
      </c>
      <c r="Q517" s="32"/>
      <c r="R517" s="264" t="str">
        <f>+IF(N517=0,"",'Ark1'!AJ2182)</f>
        <v/>
      </c>
      <c r="S517" s="334"/>
      <c r="T517" s="264" t="str">
        <f>+IF(N517=0,"",'Ark1'!AK2182)</f>
        <v/>
      </c>
      <c r="U517" s="308"/>
      <c r="V517" s="238" t="str">
        <f>+IF(I517=0,"",'Ark1'!T2182)</f>
        <v/>
      </c>
      <c r="W517" s="331"/>
      <c r="X517" s="239" t="str">
        <f>+IF(I517=0,"",'Ark1'!W2182)</f>
        <v/>
      </c>
      <c r="Y517" s="239" t="str">
        <f>+IF(I517=0,"",'Ark1'!X2182)</f>
        <v/>
      </c>
      <c r="Z517" s="239" t="str">
        <f>+IF(I517=0,"",'Ark1'!Y2182)</f>
        <v/>
      </c>
      <c r="AA517" s="239" t="str">
        <f>+IF(I517=0,"",'Ark1'!Z2182)</f>
        <v/>
      </c>
      <c r="AB517" s="237" t="str">
        <f>+IF(I517=0,"",'Ark1'!AA2182)</f>
        <v/>
      </c>
      <c r="AC517" s="238" t="str">
        <f>+IF(I517=0,"",'Ark1'!AC2182)</f>
        <v/>
      </c>
      <c r="AD517" s="239" t="str">
        <f>+IF(I517=0,"",'Ark1'!AE2182)</f>
        <v/>
      </c>
      <c r="AE517" s="237" t="str">
        <f t="shared" si="75"/>
        <v/>
      </c>
      <c r="AF517" s="237" t="str">
        <f t="shared" si="76"/>
        <v/>
      </c>
      <c r="AG517" s="308"/>
      <c r="AJ517" s="34"/>
      <c r="AN517" s="28"/>
      <c r="AO517" s="28"/>
      <c r="AP517" s="28"/>
      <c r="AR517" s="28"/>
      <c r="AS517" s="28"/>
      <c r="AT517" s="28"/>
      <c r="AU517" s="28"/>
      <c r="AV517" s="28"/>
      <c r="AW517" s="28"/>
      <c r="AX517" s="28"/>
      <c r="AY517" s="28"/>
      <c r="AZ517" s="28"/>
      <c r="BA517" s="28"/>
      <c r="BB517" s="28"/>
      <c r="BC517" s="28"/>
      <c r="BD517" s="28"/>
      <c r="BE517" s="28"/>
      <c r="BF517" s="28"/>
      <c r="BG517" s="28"/>
      <c r="BH517" s="28"/>
      <c r="BI517" s="28"/>
      <c r="BJ517" s="28"/>
      <c r="BK517" s="28"/>
      <c r="BL517" s="28"/>
      <c r="BM517" s="28"/>
      <c r="BN517" s="28"/>
      <c r="BO517" s="28"/>
      <c r="BP517" s="28"/>
      <c r="BQ517" s="28"/>
      <c r="BR517" s="28"/>
      <c r="BS517" s="28"/>
      <c r="BT517" s="28"/>
      <c r="BU517" s="28"/>
    </row>
    <row r="518" spans="1:73" ht="15.6">
      <c r="A518" s="308"/>
      <c r="B518" s="308">
        <f>+'Ark1'!C2183</f>
        <v>0</v>
      </c>
      <c r="C518" s="236">
        <f>+'Ark1'!L2183</f>
        <v>0</v>
      </c>
      <c r="D518" s="236" t="e">
        <f>VLOOKUP(C518,Klasse!$C$11:$D$27,2)</f>
        <v>#N/A</v>
      </c>
      <c r="E518" s="236">
        <f>+'Ark1'!H2183</f>
        <v>0</v>
      </c>
      <c r="F518" s="236">
        <f>+'Ark1'!J2183</f>
        <v>0</v>
      </c>
      <c r="G518" s="236" t="e">
        <f>VLOOKUP(F518,RNR!$A$1:$B$25,2)</f>
        <v>#N/A</v>
      </c>
      <c r="H518" s="236" t="str">
        <f>+IF(I518=0,"",'Ark1'!Q2183)</f>
        <v/>
      </c>
      <c r="I518" s="353">
        <f>+'Ark1'!R2183</f>
        <v>0</v>
      </c>
      <c r="J518" s="237" t="str">
        <f>+IF(I518=0,"",'Ark1'!AG2183)</f>
        <v/>
      </c>
      <c r="K518" s="237"/>
      <c r="L518" s="237" t="str">
        <f>+IF(I518=0,"",'Ark1'!AH2183)</f>
        <v/>
      </c>
      <c r="M518" s="331"/>
      <c r="N518" s="504">
        <f>+'Ark1'!AI2183</f>
        <v>0</v>
      </c>
      <c r="O518" s="333"/>
      <c r="P518" s="32" t="str">
        <f>+IF(I518=0,"",'Ark1'!U2183)</f>
        <v/>
      </c>
      <c r="Q518" s="32"/>
      <c r="R518" s="264" t="str">
        <f>+IF(N518=0,"",'Ark1'!AJ2183)</f>
        <v/>
      </c>
      <c r="S518" s="334"/>
      <c r="T518" s="264" t="str">
        <f>+IF(N518=0,"",'Ark1'!AK2183)</f>
        <v/>
      </c>
      <c r="U518" s="308"/>
      <c r="V518" s="238" t="str">
        <f>+IF(I518=0,"",'Ark1'!T2183)</f>
        <v/>
      </c>
      <c r="W518" s="331"/>
      <c r="X518" s="239" t="str">
        <f>+IF(I518=0,"",'Ark1'!W2183)</f>
        <v/>
      </c>
      <c r="Y518" s="239" t="str">
        <f>+IF(I518=0,"",'Ark1'!X2183)</f>
        <v/>
      </c>
      <c r="Z518" s="239" t="str">
        <f>+IF(I518=0,"",'Ark1'!Y2183)</f>
        <v/>
      </c>
      <c r="AA518" s="239" t="str">
        <f>+IF(I518=0,"",'Ark1'!Z2183)</f>
        <v/>
      </c>
      <c r="AB518" s="237" t="str">
        <f>+IF(I518=0,"",'Ark1'!AA2183)</f>
        <v/>
      </c>
      <c r="AC518" s="238" t="str">
        <f>+IF(I518=0,"",'Ark1'!AC2183)</f>
        <v/>
      </c>
      <c r="AD518" s="239" t="str">
        <f>+IF(I518=0,"",'Ark1'!AE2183)</f>
        <v/>
      </c>
      <c r="AE518" s="237" t="str">
        <f t="shared" si="75"/>
        <v/>
      </c>
      <c r="AF518" s="237" t="str">
        <f t="shared" si="76"/>
        <v/>
      </c>
      <c r="AG518" s="308"/>
    </row>
    <row r="519" spans="1:73" ht="15.6">
      <c r="A519" s="308"/>
      <c r="B519" s="308">
        <f>+'Ark1'!C2184</f>
        <v>0</v>
      </c>
      <c r="C519" s="236">
        <f>+'Ark1'!L2184</f>
        <v>0</v>
      </c>
      <c r="D519" s="236" t="e">
        <f>VLOOKUP(C519,Klasse!$C$11:$D$27,2)</f>
        <v>#N/A</v>
      </c>
      <c r="E519" s="236">
        <f>+'Ark1'!H2184</f>
        <v>0</v>
      </c>
      <c r="F519" s="236">
        <f>+'Ark1'!J2184</f>
        <v>0</v>
      </c>
      <c r="G519" s="236" t="e">
        <f>VLOOKUP(F519,RNR!$A$1:$B$25,2)</f>
        <v>#N/A</v>
      </c>
      <c r="H519" s="236" t="str">
        <f>+IF(I519=0,"",'Ark1'!Q2184)</f>
        <v/>
      </c>
      <c r="I519" s="353">
        <f>+'Ark1'!R2184</f>
        <v>0</v>
      </c>
      <c r="J519" s="237" t="str">
        <f>+IF(I519=0,"",'Ark1'!AG2184)</f>
        <v/>
      </c>
      <c r="K519" s="237"/>
      <c r="L519" s="237" t="str">
        <f>+IF(I519=0,"",'Ark1'!AH2184)</f>
        <v/>
      </c>
      <c r="M519" s="331"/>
      <c r="N519" s="504">
        <f>+'Ark1'!AI2184</f>
        <v>0</v>
      </c>
      <c r="O519" s="333"/>
      <c r="P519" s="32" t="str">
        <f>+IF(I519=0,"",'Ark1'!U2184)</f>
        <v/>
      </c>
      <c r="Q519" s="32"/>
      <c r="R519" s="264" t="str">
        <f>+IF(N519=0,"",'Ark1'!AJ2184)</f>
        <v/>
      </c>
      <c r="S519" s="334"/>
      <c r="T519" s="264" t="str">
        <f>+IF(N519=0,"",'Ark1'!AK2184)</f>
        <v/>
      </c>
      <c r="U519" s="308"/>
      <c r="V519" s="238" t="str">
        <f>+IF(I519=0,"",'Ark1'!T2184)</f>
        <v/>
      </c>
      <c r="W519" s="331"/>
      <c r="X519" s="239" t="str">
        <f>+IF(I519=0,"",'Ark1'!W2184)</f>
        <v/>
      </c>
      <c r="Y519" s="239" t="str">
        <f>+IF(I519=0,"",'Ark1'!X2184)</f>
        <v/>
      </c>
      <c r="Z519" s="239" t="str">
        <f>+IF(I519=0,"",'Ark1'!Y2184)</f>
        <v/>
      </c>
      <c r="AA519" s="239" t="str">
        <f>+IF(I519=0,"",'Ark1'!Z2184)</f>
        <v/>
      </c>
      <c r="AB519" s="237" t="str">
        <f>+IF(I519=0,"",'Ark1'!AA2184)</f>
        <v/>
      </c>
      <c r="AC519" s="238" t="str">
        <f>+IF(I519=0,"",'Ark1'!AC2184)</f>
        <v/>
      </c>
      <c r="AD519" s="239" t="str">
        <f>+IF(I519=0,"",'Ark1'!AE2184)</f>
        <v/>
      </c>
      <c r="AE519" s="237" t="str">
        <f t="shared" si="75"/>
        <v/>
      </c>
      <c r="AF519" s="237" t="str">
        <f t="shared" si="76"/>
        <v/>
      </c>
      <c r="AG519" s="308"/>
    </row>
    <row r="520" spans="1:73" ht="15.6">
      <c r="A520" s="308"/>
      <c r="B520" s="308">
        <f>+'Ark1'!C2185</f>
        <v>0</v>
      </c>
      <c r="C520" s="236">
        <f>+'Ark1'!L2185</f>
        <v>0</v>
      </c>
      <c r="D520" s="236" t="e">
        <f>VLOOKUP(C520,Klasse!$C$11:$D$27,2)</f>
        <v>#N/A</v>
      </c>
      <c r="E520" s="236">
        <f>+'Ark1'!H2185</f>
        <v>0</v>
      </c>
      <c r="F520" s="236">
        <f>+'Ark1'!J2185</f>
        <v>0</v>
      </c>
      <c r="G520" s="236" t="e">
        <f>VLOOKUP(F520,RNR!$A$1:$B$25,2)</f>
        <v>#N/A</v>
      </c>
      <c r="H520" s="236" t="str">
        <f>+IF(I520=0,"",'Ark1'!Q2185)</f>
        <v/>
      </c>
      <c r="I520" s="353">
        <f>+'Ark1'!R2185</f>
        <v>0</v>
      </c>
      <c r="J520" s="237" t="str">
        <f>+IF(I520=0,"",'Ark1'!AG2185)</f>
        <v/>
      </c>
      <c r="K520" s="237"/>
      <c r="L520" s="237" t="str">
        <f>+IF(I520=0,"",'Ark1'!AH2185)</f>
        <v/>
      </c>
      <c r="M520" s="331"/>
      <c r="N520" s="504">
        <f>+'Ark1'!AI2185</f>
        <v>0</v>
      </c>
      <c r="O520" s="333"/>
      <c r="P520" s="32" t="str">
        <f>+IF(I520=0,"",'Ark1'!U2185)</f>
        <v/>
      </c>
      <c r="Q520" s="32"/>
      <c r="R520" s="264" t="str">
        <f>+IF(N520=0,"",'Ark1'!AJ2185)</f>
        <v/>
      </c>
      <c r="S520" s="334"/>
      <c r="T520" s="264" t="str">
        <f>+IF(N520=0,"",'Ark1'!AK2185)</f>
        <v/>
      </c>
      <c r="U520" s="308"/>
      <c r="V520" s="238" t="str">
        <f>+IF(I520=0,"",'Ark1'!T2185)</f>
        <v/>
      </c>
      <c r="W520" s="331"/>
      <c r="X520" s="239" t="str">
        <f>+IF(I520=0,"",'Ark1'!W2185)</f>
        <v/>
      </c>
      <c r="Y520" s="239" t="str">
        <f>+IF(I520=0,"",'Ark1'!X2185)</f>
        <v/>
      </c>
      <c r="Z520" s="239" t="str">
        <f>+IF(I520=0,"",'Ark1'!Y2185)</f>
        <v/>
      </c>
      <c r="AA520" s="239" t="str">
        <f>+IF(I520=0,"",'Ark1'!Z2185)</f>
        <v/>
      </c>
      <c r="AB520" s="237" t="str">
        <f>+IF(I520=0,"",'Ark1'!AA2185)</f>
        <v/>
      </c>
      <c r="AC520" s="238" t="str">
        <f>+IF(I520=0,"",'Ark1'!AC2185)</f>
        <v/>
      </c>
      <c r="AD520" s="239" t="str">
        <f>+IF(I520=0,"",'Ark1'!AE2185)</f>
        <v/>
      </c>
      <c r="AE520" s="237" t="str">
        <f t="shared" si="75"/>
        <v/>
      </c>
      <c r="AF520" s="237" t="str">
        <f t="shared" si="76"/>
        <v/>
      </c>
      <c r="AG520" s="308"/>
    </row>
    <row r="521" spans="1:73" ht="15.6">
      <c r="A521" s="308"/>
      <c r="B521" s="308">
        <f>+'Ark1'!C2186</f>
        <v>0</v>
      </c>
      <c r="C521" s="236">
        <f>+'Ark1'!L2186</f>
        <v>0</v>
      </c>
      <c r="D521" s="236" t="e">
        <f>VLOOKUP(C521,Klasse!$C$11:$D$27,2)</f>
        <v>#N/A</v>
      </c>
      <c r="E521" s="236">
        <f>+'Ark1'!H2186</f>
        <v>0</v>
      </c>
      <c r="F521" s="236">
        <f>+'Ark1'!J2186</f>
        <v>0</v>
      </c>
      <c r="G521" s="236" t="e">
        <f>VLOOKUP(F521,RNR!$A$1:$B$25,2)</f>
        <v>#N/A</v>
      </c>
      <c r="H521" s="236" t="str">
        <f>+IF(I521=0,"",'Ark1'!Q2186)</f>
        <v/>
      </c>
      <c r="I521" s="353">
        <f>+'Ark1'!R2186</f>
        <v>0</v>
      </c>
      <c r="J521" s="237" t="str">
        <f>+IF(I521=0,"",'Ark1'!AG2186)</f>
        <v/>
      </c>
      <c r="K521" s="237"/>
      <c r="L521" s="237" t="str">
        <f>+IF(I521=0,"",'Ark1'!AH2186)</f>
        <v/>
      </c>
      <c r="M521" s="331"/>
      <c r="N521" s="504">
        <f>+'Ark1'!AI2186</f>
        <v>0</v>
      </c>
      <c r="O521" s="333"/>
      <c r="P521" s="32" t="str">
        <f>+IF(I521=0,"",'Ark1'!U2186)</f>
        <v/>
      </c>
      <c r="Q521" s="32"/>
      <c r="R521" s="264" t="str">
        <f>+IF(N521=0,"",'Ark1'!AJ2186)</f>
        <v/>
      </c>
      <c r="S521" s="334"/>
      <c r="T521" s="264" t="str">
        <f>+IF(N521=0,"",'Ark1'!AK2186)</f>
        <v/>
      </c>
      <c r="U521" s="308"/>
      <c r="V521" s="238" t="str">
        <f>+IF(I521=0,"",'Ark1'!T2186)</f>
        <v/>
      </c>
      <c r="W521" s="331"/>
      <c r="X521" s="239" t="str">
        <f>+IF(I521=0,"",'Ark1'!W2186)</f>
        <v/>
      </c>
      <c r="Y521" s="239" t="str">
        <f>+IF(I521=0,"",'Ark1'!X2186)</f>
        <v/>
      </c>
      <c r="Z521" s="239" t="str">
        <f>+IF(I521=0,"",'Ark1'!Y2186)</f>
        <v/>
      </c>
      <c r="AA521" s="239" t="str">
        <f>+IF(I521=0,"",'Ark1'!Z2186)</f>
        <v/>
      </c>
      <c r="AB521" s="237" t="str">
        <f>+IF(I521=0,"",'Ark1'!AA2186)</f>
        <v/>
      </c>
      <c r="AC521" s="238" t="str">
        <f>+IF(I521=0,"",'Ark1'!AC2186)</f>
        <v/>
      </c>
      <c r="AD521" s="239" t="str">
        <f>+IF(I521=0,"",'Ark1'!AE2186)</f>
        <v/>
      </c>
      <c r="AE521" s="237" t="str">
        <f t="shared" ref="AE521:AE548" si="77">IF(I521=0,"",P521/C521)</f>
        <v/>
      </c>
      <c r="AF521" s="237" t="str">
        <f t="shared" ref="AF521:AF549" si="78">IF(I521=0,"",I521/H521)</f>
        <v/>
      </c>
      <c r="AG521" s="308"/>
    </row>
    <row r="522" spans="1:73" ht="15.6">
      <c r="A522" s="308"/>
      <c r="B522" s="308">
        <f>+'Ark1'!C2187</f>
        <v>0</v>
      </c>
      <c r="C522" s="236">
        <f>+'Ark1'!L2187</f>
        <v>0</v>
      </c>
      <c r="D522" s="236" t="e">
        <f>VLOOKUP(C522,Klasse!$C$11:$D$27,2)</f>
        <v>#N/A</v>
      </c>
      <c r="E522" s="236">
        <f>+'Ark1'!H2187</f>
        <v>0</v>
      </c>
      <c r="F522" s="236">
        <f>+'Ark1'!J2187</f>
        <v>0</v>
      </c>
      <c r="G522" s="236" t="e">
        <f>VLOOKUP(F522,RNR!$A$1:$B$25,2)</f>
        <v>#N/A</v>
      </c>
      <c r="H522" s="236" t="str">
        <f>+IF(I522=0,"",'Ark1'!Q2187)</f>
        <v/>
      </c>
      <c r="I522" s="353">
        <f>+'Ark1'!R2187</f>
        <v>0</v>
      </c>
      <c r="J522" s="237" t="str">
        <f>+IF(I522=0,"",'Ark1'!AG2187)</f>
        <v/>
      </c>
      <c r="K522" s="237"/>
      <c r="L522" s="237" t="str">
        <f>+IF(I522=0,"",'Ark1'!AH2187)</f>
        <v/>
      </c>
      <c r="M522" s="331"/>
      <c r="N522" s="504">
        <f>+'Ark1'!AI2187</f>
        <v>0</v>
      </c>
      <c r="O522" s="333"/>
      <c r="P522" s="32" t="str">
        <f>+IF(I522=0,"",'Ark1'!U2187)</f>
        <v/>
      </c>
      <c r="Q522" s="32"/>
      <c r="R522" s="264" t="str">
        <f>+IF(N522=0,"",'Ark1'!AJ2187)</f>
        <v/>
      </c>
      <c r="S522" s="334"/>
      <c r="T522" s="264" t="str">
        <f>+IF(N522=0,"",'Ark1'!AK2187)</f>
        <v/>
      </c>
      <c r="U522" s="308"/>
      <c r="V522" s="238" t="str">
        <f>+IF(I522=0,"",'Ark1'!T2187)</f>
        <v/>
      </c>
      <c r="W522" s="331"/>
      <c r="X522" s="239" t="str">
        <f>+IF(I522=0,"",'Ark1'!W2187)</f>
        <v/>
      </c>
      <c r="Y522" s="239" t="str">
        <f>+IF(I522=0,"",'Ark1'!X2187)</f>
        <v/>
      </c>
      <c r="Z522" s="239" t="str">
        <f>+IF(I522=0,"",'Ark1'!Y2187)</f>
        <v/>
      </c>
      <c r="AA522" s="239" t="str">
        <f>+IF(I522=0,"",'Ark1'!Z2187)</f>
        <v/>
      </c>
      <c r="AB522" s="237" t="str">
        <f>+IF(I522=0,"",'Ark1'!AA2187)</f>
        <v/>
      </c>
      <c r="AC522" s="238" t="str">
        <f>+IF(I522=0,"",'Ark1'!AC2187)</f>
        <v/>
      </c>
      <c r="AD522" s="239" t="str">
        <f>+IF(I522=0,"",'Ark1'!AE2187)</f>
        <v/>
      </c>
      <c r="AE522" s="237" t="str">
        <f t="shared" si="77"/>
        <v/>
      </c>
      <c r="AF522" s="237" t="str">
        <f t="shared" ref="AF522:AF548" si="79">IF(I522=0,"",I522/H522)</f>
        <v/>
      </c>
      <c r="AG522" s="308"/>
    </row>
    <row r="523" spans="1:73" ht="15.6">
      <c r="A523" s="308"/>
      <c r="B523" s="308">
        <f>+'Ark1'!C2188</f>
        <v>0</v>
      </c>
      <c r="C523" s="236">
        <f>+'Ark1'!L2188</f>
        <v>0</v>
      </c>
      <c r="D523" s="236" t="e">
        <f>VLOOKUP(C523,Klasse!$C$11:$D$27,2)</f>
        <v>#N/A</v>
      </c>
      <c r="E523" s="236">
        <f>+'Ark1'!H2188</f>
        <v>0</v>
      </c>
      <c r="F523" s="236">
        <f>+'Ark1'!J2188</f>
        <v>0</v>
      </c>
      <c r="G523" s="236" t="e">
        <f>VLOOKUP(F523,RNR!$A$1:$B$25,2)</f>
        <v>#N/A</v>
      </c>
      <c r="H523" s="236" t="str">
        <f>+IF(I523=0,"",'Ark1'!Q2188)</f>
        <v/>
      </c>
      <c r="I523" s="353">
        <f>+'Ark1'!R2188</f>
        <v>0</v>
      </c>
      <c r="J523" s="237" t="str">
        <f>+IF(I523=0,"",'Ark1'!AG2188)</f>
        <v/>
      </c>
      <c r="K523" s="237"/>
      <c r="L523" s="237" t="str">
        <f>+IF(I523=0,"",'Ark1'!AH2188)</f>
        <v/>
      </c>
      <c r="M523" s="331"/>
      <c r="N523" s="504">
        <f>+'Ark1'!AI2188</f>
        <v>0</v>
      </c>
      <c r="O523" s="333"/>
      <c r="P523" s="32" t="str">
        <f>+IF(I523=0,"",'Ark1'!U2188)</f>
        <v/>
      </c>
      <c r="Q523" s="32"/>
      <c r="R523" s="264" t="str">
        <f>+IF(N523=0,"",'Ark1'!AJ2188)</f>
        <v/>
      </c>
      <c r="S523" s="334"/>
      <c r="T523" s="264" t="str">
        <f>+IF(N523=0,"",'Ark1'!AK2188)</f>
        <v/>
      </c>
      <c r="U523" s="308"/>
      <c r="V523" s="238" t="str">
        <f>+IF(I523=0,"",'Ark1'!T2188)</f>
        <v/>
      </c>
      <c r="W523" s="331"/>
      <c r="X523" s="239" t="str">
        <f>+IF(I523=0,"",'Ark1'!W2188)</f>
        <v/>
      </c>
      <c r="Y523" s="239" t="str">
        <f>+IF(I523=0,"",'Ark1'!X2188)</f>
        <v/>
      </c>
      <c r="Z523" s="239" t="str">
        <f>+IF(I523=0,"",'Ark1'!Y2188)</f>
        <v/>
      </c>
      <c r="AA523" s="239" t="str">
        <f>+IF(I523=0,"",'Ark1'!Z2188)</f>
        <v/>
      </c>
      <c r="AB523" s="237" t="str">
        <f>+IF(I523=0,"",'Ark1'!AA2188)</f>
        <v/>
      </c>
      <c r="AC523" s="238" t="str">
        <f>+IF(I523=0,"",'Ark1'!AC2188)</f>
        <v/>
      </c>
      <c r="AD523" s="239" t="str">
        <f>+IF(I523=0,"",'Ark1'!AE2188)</f>
        <v/>
      </c>
      <c r="AE523" s="237" t="str">
        <f t="shared" si="77"/>
        <v/>
      </c>
      <c r="AF523" s="237" t="str">
        <f t="shared" si="79"/>
        <v/>
      </c>
      <c r="AG523" s="308"/>
    </row>
    <row r="524" spans="1:73" ht="15.6">
      <c r="A524" s="308"/>
      <c r="B524" s="308">
        <f>+'Ark1'!C2189</f>
        <v>0</v>
      </c>
      <c r="C524" s="236">
        <f>+'Ark1'!L2189</f>
        <v>0</v>
      </c>
      <c r="D524" s="236" t="e">
        <f>VLOOKUP(C524,Klasse!$C$11:$D$27,2)</f>
        <v>#N/A</v>
      </c>
      <c r="E524" s="236">
        <f>+'Ark1'!H2189</f>
        <v>0</v>
      </c>
      <c r="F524" s="236">
        <f>+'Ark1'!J2189</f>
        <v>0</v>
      </c>
      <c r="G524" s="236" t="e">
        <f>VLOOKUP(F524,RNR!$A$1:$B$25,2)</f>
        <v>#N/A</v>
      </c>
      <c r="H524" s="236" t="str">
        <f>+IF(I524=0,"",'Ark1'!Q2189)</f>
        <v/>
      </c>
      <c r="I524" s="353">
        <f>+'Ark1'!R2189</f>
        <v>0</v>
      </c>
      <c r="J524" s="237" t="str">
        <f>+IF(I524=0,"",'Ark1'!AG2189)</f>
        <v/>
      </c>
      <c r="K524" s="237"/>
      <c r="L524" s="237" t="str">
        <f>+IF(I524=0,"",'Ark1'!AH2189)</f>
        <v/>
      </c>
      <c r="M524" s="331"/>
      <c r="N524" s="504">
        <f>+'Ark1'!AI2189</f>
        <v>0</v>
      </c>
      <c r="O524" s="333"/>
      <c r="P524" s="32" t="str">
        <f>+IF(I524=0,"",'Ark1'!U2189)</f>
        <v/>
      </c>
      <c r="Q524" s="32"/>
      <c r="R524" s="264" t="str">
        <f>+IF(N524=0,"",'Ark1'!AJ2189)</f>
        <v/>
      </c>
      <c r="S524" s="334"/>
      <c r="T524" s="264" t="str">
        <f>+IF(N524=0,"",'Ark1'!AK2189)</f>
        <v/>
      </c>
      <c r="U524" s="308"/>
      <c r="V524" s="238" t="str">
        <f>+IF(I524=0,"",'Ark1'!T2189)</f>
        <v/>
      </c>
      <c r="W524" s="331"/>
      <c r="X524" s="239" t="str">
        <f>+IF(I524=0,"",'Ark1'!W2189)</f>
        <v/>
      </c>
      <c r="Y524" s="239" t="str">
        <f>+IF(I524=0,"",'Ark1'!X2189)</f>
        <v/>
      </c>
      <c r="Z524" s="239" t="str">
        <f>+IF(I524=0,"",'Ark1'!Y2189)</f>
        <v/>
      </c>
      <c r="AA524" s="239" t="str">
        <f>+IF(I524=0,"",'Ark1'!Z2189)</f>
        <v/>
      </c>
      <c r="AB524" s="237" t="str">
        <f>+IF(I524=0,"",'Ark1'!AA2189)</f>
        <v/>
      </c>
      <c r="AC524" s="238" t="str">
        <f>+IF(I524=0,"",'Ark1'!AC2189)</f>
        <v/>
      </c>
      <c r="AD524" s="239" t="str">
        <f>+IF(I524=0,"",'Ark1'!AE2189)</f>
        <v/>
      </c>
      <c r="AE524" s="237" t="str">
        <f t="shared" si="77"/>
        <v/>
      </c>
      <c r="AF524" s="237" t="str">
        <f t="shared" si="79"/>
        <v/>
      </c>
      <c r="AG524" s="308"/>
    </row>
    <row r="525" spans="1:73" ht="15.6">
      <c r="A525" s="308"/>
      <c r="B525" s="308">
        <f>+'Ark1'!C2190</f>
        <v>0</v>
      </c>
      <c r="C525" s="236">
        <f>+'Ark1'!L2190</f>
        <v>0</v>
      </c>
      <c r="D525" s="236" t="e">
        <f>VLOOKUP(C525,Klasse!$C$11:$D$27,2)</f>
        <v>#N/A</v>
      </c>
      <c r="E525" s="236">
        <f>+'Ark1'!H2190</f>
        <v>0</v>
      </c>
      <c r="F525" s="236">
        <f>+'Ark1'!J2190</f>
        <v>0</v>
      </c>
      <c r="G525" s="236" t="e">
        <f>VLOOKUP(F525,RNR!$A$1:$B$25,2)</f>
        <v>#N/A</v>
      </c>
      <c r="H525" s="236" t="str">
        <f>+IF(I525=0,"",'Ark1'!Q2190)</f>
        <v/>
      </c>
      <c r="I525" s="353">
        <f>+'Ark1'!R2190</f>
        <v>0</v>
      </c>
      <c r="J525" s="237" t="str">
        <f>+IF(I525=0,"",'Ark1'!AG2190)</f>
        <v/>
      </c>
      <c r="K525" s="237"/>
      <c r="L525" s="237" t="str">
        <f>+IF(I525=0,"",'Ark1'!AH2190)</f>
        <v/>
      </c>
      <c r="M525" s="331"/>
      <c r="N525" s="504">
        <f>+'Ark1'!AI2190</f>
        <v>0</v>
      </c>
      <c r="O525" s="333"/>
      <c r="P525" s="32" t="str">
        <f>+IF(I525=0,"",'Ark1'!U2190)</f>
        <v/>
      </c>
      <c r="Q525" s="32"/>
      <c r="R525" s="264" t="str">
        <f>+IF(N525=0,"",'Ark1'!AJ2190)</f>
        <v/>
      </c>
      <c r="S525" s="334"/>
      <c r="T525" s="264" t="str">
        <f>+IF(N525=0,"",'Ark1'!AK2190)</f>
        <v/>
      </c>
      <c r="U525" s="308"/>
      <c r="V525" s="238" t="str">
        <f>+IF(I525=0,"",'Ark1'!T2190)</f>
        <v/>
      </c>
      <c r="W525" s="331"/>
      <c r="X525" s="239" t="str">
        <f>+IF(I525=0,"",'Ark1'!W2190)</f>
        <v/>
      </c>
      <c r="Y525" s="239" t="str">
        <f>+IF(I525=0,"",'Ark1'!X2190)</f>
        <v/>
      </c>
      <c r="Z525" s="239" t="str">
        <f>+IF(I525=0,"",'Ark1'!Y2190)</f>
        <v/>
      </c>
      <c r="AA525" s="239" t="str">
        <f>+IF(I525=0,"",'Ark1'!Z2190)</f>
        <v/>
      </c>
      <c r="AB525" s="237" t="str">
        <f>+IF(I525=0,"",'Ark1'!AA2190)</f>
        <v/>
      </c>
      <c r="AC525" s="238" t="str">
        <f>+IF(I525=0,"",'Ark1'!AC2190)</f>
        <v/>
      </c>
      <c r="AD525" s="239" t="str">
        <f>+IF(I525=0,"",'Ark1'!AE2190)</f>
        <v/>
      </c>
      <c r="AE525" s="237" t="str">
        <f t="shared" si="77"/>
        <v/>
      </c>
      <c r="AF525" s="237" t="str">
        <f t="shared" si="79"/>
        <v/>
      </c>
      <c r="AG525" s="308"/>
    </row>
    <row r="526" spans="1:73" ht="15.6">
      <c r="A526" s="308"/>
      <c r="B526" s="308">
        <f>+'Ark1'!C2191</f>
        <v>0</v>
      </c>
      <c r="C526" s="236">
        <f>+'Ark1'!L2191</f>
        <v>0</v>
      </c>
      <c r="D526" s="236" t="e">
        <f>VLOOKUP(C526,Klasse!$C$11:$D$27,2)</f>
        <v>#N/A</v>
      </c>
      <c r="E526" s="236">
        <f>+'Ark1'!H2191</f>
        <v>0</v>
      </c>
      <c r="F526" s="236">
        <f>+'Ark1'!J2191</f>
        <v>0</v>
      </c>
      <c r="G526" s="236" t="e">
        <f>VLOOKUP(F526,RNR!$A$1:$B$25,2)</f>
        <v>#N/A</v>
      </c>
      <c r="H526" s="236" t="str">
        <f>+IF(I526=0,"",'Ark1'!Q2191)</f>
        <v/>
      </c>
      <c r="I526" s="353">
        <f>+'Ark1'!R2191</f>
        <v>0</v>
      </c>
      <c r="J526" s="237" t="str">
        <f>+IF(I526=0,"",'Ark1'!AG2191)</f>
        <v/>
      </c>
      <c r="K526" s="237"/>
      <c r="L526" s="237" t="str">
        <f>+IF(I526=0,"",'Ark1'!AH2191)</f>
        <v/>
      </c>
      <c r="M526" s="331"/>
      <c r="N526" s="504">
        <f>+'Ark1'!AI2191</f>
        <v>0</v>
      </c>
      <c r="O526" s="333"/>
      <c r="P526" s="32" t="str">
        <f>+IF(I526=0,"",'Ark1'!U2191)</f>
        <v/>
      </c>
      <c r="Q526" s="32"/>
      <c r="R526" s="264" t="str">
        <f>+IF(N526=0,"",'Ark1'!AJ2191)</f>
        <v/>
      </c>
      <c r="S526" s="334"/>
      <c r="T526" s="264" t="str">
        <f>+IF(N526=0,"",'Ark1'!AK2191)</f>
        <v/>
      </c>
      <c r="U526" s="308"/>
      <c r="V526" s="238" t="str">
        <f>+IF(I526=0,"",'Ark1'!T2191)</f>
        <v/>
      </c>
      <c r="W526" s="331"/>
      <c r="X526" s="239" t="str">
        <f>+IF(I526=0,"",'Ark1'!W2191)</f>
        <v/>
      </c>
      <c r="Y526" s="239" t="str">
        <f>+IF(I526=0,"",'Ark1'!X2191)</f>
        <v/>
      </c>
      <c r="Z526" s="239" t="str">
        <f>+IF(I526=0,"",'Ark1'!Y2191)</f>
        <v/>
      </c>
      <c r="AA526" s="239" t="str">
        <f>+IF(I526=0,"",'Ark1'!Z2191)</f>
        <v/>
      </c>
      <c r="AB526" s="237" t="str">
        <f>+IF(I526=0,"",'Ark1'!AA2191)</f>
        <v/>
      </c>
      <c r="AC526" s="238" t="str">
        <f>+IF(I526=0,"",'Ark1'!AC2191)</f>
        <v/>
      </c>
      <c r="AD526" s="239" t="str">
        <f>+IF(I526=0,"",'Ark1'!AE2191)</f>
        <v/>
      </c>
      <c r="AE526" s="237" t="str">
        <f t="shared" si="77"/>
        <v/>
      </c>
      <c r="AF526" s="237" t="str">
        <f t="shared" si="79"/>
        <v/>
      </c>
      <c r="AG526" s="308"/>
    </row>
    <row r="527" spans="1:73" ht="15.6">
      <c r="A527" s="308"/>
      <c r="B527" s="308">
        <f>+'Ark1'!C2192</f>
        <v>0</v>
      </c>
      <c r="C527" s="236">
        <f>+'Ark1'!L2192</f>
        <v>0</v>
      </c>
      <c r="D527" s="236" t="e">
        <f>VLOOKUP(C527,Klasse!$C$11:$D$27,2)</f>
        <v>#N/A</v>
      </c>
      <c r="E527" s="236">
        <f>+'Ark1'!H2192</f>
        <v>0</v>
      </c>
      <c r="F527" s="236">
        <f>+'Ark1'!J2192</f>
        <v>0</v>
      </c>
      <c r="G527" s="236" t="e">
        <f>VLOOKUP(F527,RNR!$A$1:$B$25,2)</f>
        <v>#N/A</v>
      </c>
      <c r="H527" s="236" t="str">
        <f>+IF(I527=0,"",'Ark1'!Q2192)</f>
        <v/>
      </c>
      <c r="I527" s="353">
        <f>+'Ark1'!R2192</f>
        <v>0</v>
      </c>
      <c r="J527" s="237" t="str">
        <f>+IF(I527=0,"",'Ark1'!AG2192)</f>
        <v/>
      </c>
      <c r="K527" s="237"/>
      <c r="L527" s="237" t="str">
        <f>+IF(I527=0,"",'Ark1'!AH2192)</f>
        <v/>
      </c>
      <c r="M527" s="331"/>
      <c r="N527" s="504">
        <f>+'Ark1'!AI2192</f>
        <v>0</v>
      </c>
      <c r="O527" s="333"/>
      <c r="P527" s="32" t="str">
        <f>+IF(I527=0,"",'Ark1'!U2192)</f>
        <v/>
      </c>
      <c r="Q527" s="32"/>
      <c r="R527" s="264" t="str">
        <f>+IF(N527=0,"",'Ark1'!AJ2192)</f>
        <v/>
      </c>
      <c r="S527" s="334"/>
      <c r="T527" s="264" t="str">
        <f>+IF(N527=0,"",'Ark1'!AK2192)</f>
        <v/>
      </c>
      <c r="U527" s="308"/>
      <c r="V527" s="238" t="str">
        <f>+IF(I527=0,"",'Ark1'!T2192)</f>
        <v/>
      </c>
      <c r="W527" s="331"/>
      <c r="X527" s="239" t="str">
        <f>+IF(I527=0,"",'Ark1'!W2192)</f>
        <v/>
      </c>
      <c r="Y527" s="239" t="str">
        <f>+IF(I527=0,"",'Ark1'!X2192)</f>
        <v/>
      </c>
      <c r="Z527" s="239" t="str">
        <f>+IF(I527=0,"",'Ark1'!Y2192)</f>
        <v/>
      </c>
      <c r="AA527" s="239" t="str">
        <f>+IF(I527=0,"",'Ark1'!Z2192)</f>
        <v/>
      </c>
      <c r="AB527" s="237" t="str">
        <f>+IF(I527=0,"",'Ark1'!AA2192)</f>
        <v/>
      </c>
      <c r="AC527" s="238" t="str">
        <f>+IF(I527=0,"",'Ark1'!AC2192)</f>
        <v/>
      </c>
      <c r="AD527" s="239" t="str">
        <f>+IF(I527=0,"",'Ark1'!AE2192)</f>
        <v/>
      </c>
      <c r="AE527" s="237" t="str">
        <f t="shared" si="77"/>
        <v/>
      </c>
      <c r="AF527" s="237" t="str">
        <f t="shared" si="79"/>
        <v/>
      </c>
      <c r="AG527" s="308"/>
    </row>
    <row r="528" spans="1:73" ht="15.6">
      <c r="A528" s="308"/>
      <c r="B528" s="308">
        <f>+'Ark1'!C2193</f>
        <v>0</v>
      </c>
      <c r="C528" s="236">
        <f>+'Ark1'!L2193</f>
        <v>0</v>
      </c>
      <c r="D528" s="236" t="e">
        <f>VLOOKUP(C528,Klasse!$C$11:$D$27,2)</f>
        <v>#N/A</v>
      </c>
      <c r="E528" s="236">
        <f>+'Ark1'!H2193</f>
        <v>0</v>
      </c>
      <c r="F528" s="236">
        <f>+'Ark1'!J2193</f>
        <v>0</v>
      </c>
      <c r="G528" s="236" t="e">
        <f>VLOOKUP(F528,RNR!$A$1:$B$25,2)</f>
        <v>#N/A</v>
      </c>
      <c r="H528" s="236" t="str">
        <f>+IF(I528=0,"",'Ark1'!Q2193)</f>
        <v/>
      </c>
      <c r="I528" s="353">
        <f>+'Ark1'!R2193</f>
        <v>0</v>
      </c>
      <c r="J528" s="237" t="str">
        <f>+IF(I528=0,"",'Ark1'!AG2193)</f>
        <v/>
      </c>
      <c r="K528" s="237"/>
      <c r="L528" s="237" t="str">
        <f>+IF(I528=0,"",'Ark1'!AH2193)</f>
        <v/>
      </c>
      <c r="M528" s="331"/>
      <c r="N528" s="504">
        <f>+'Ark1'!AI2193</f>
        <v>0</v>
      </c>
      <c r="O528" s="333"/>
      <c r="P528" s="32" t="str">
        <f>+IF(I528=0,"",'Ark1'!U2193)</f>
        <v/>
      </c>
      <c r="Q528" s="32"/>
      <c r="R528" s="264" t="str">
        <f>+IF(N528=0,"",'Ark1'!AJ2193)</f>
        <v/>
      </c>
      <c r="S528" s="334"/>
      <c r="T528" s="264" t="str">
        <f>+IF(N528=0,"",'Ark1'!AK2193)</f>
        <v/>
      </c>
      <c r="U528" s="308"/>
      <c r="V528" s="238" t="str">
        <f>+IF(I528=0,"",'Ark1'!T2193)</f>
        <v/>
      </c>
      <c r="W528" s="331"/>
      <c r="X528" s="239" t="str">
        <f>+IF(I528=0,"",'Ark1'!W2193)</f>
        <v/>
      </c>
      <c r="Y528" s="239" t="str">
        <f>+IF(I528=0,"",'Ark1'!X2193)</f>
        <v/>
      </c>
      <c r="Z528" s="239" t="str">
        <f>+IF(I528=0,"",'Ark1'!Y2193)</f>
        <v/>
      </c>
      <c r="AA528" s="239" t="str">
        <f>+IF(I528=0,"",'Ark1'!Z2193)</f>
        <v/>
      </c>
      <c r="AB528" s="237" t="str">
        <f>+IF(I528=0,"",'Ark1'!AA2193)</f>
        <v/>
      </c>
      <c r="AC528" s="238" t="str">
        <f>+IF(I528=0,"",'Ark1'!AC2193)</f>
        <v/>
      </c>
      <c r="AD528" s="239" t="str">
        <f>+IF(I528=0,"",'Ark1'!AE2193)</f>
        <v/>
      </c>
      <c r="AE528" s="237" t="str">
        <f t="shared" si="77"/>
        <v/>
      </c>
      <c r="AF528" s="237" t="str">
        <f t="shared" si="79"/>
        <v/>
      </c>
      <c r="AG528" s="308"/>
    </row>
    <row r="529" spans="1:61" ht="15.6">
      <c r="A529" s="308"/>
      <c r="B529" s="308">
        <f>+'Ark1'!C2194</f>
        <v>0</v>
      </c>
      <c r="C529" s="236">
        <f>+'Ark1'!L2194</f>
        <v>0</v>
      </c>
      <c r="D529" s="236" t="e">
        <f>VLOOKUP(C529,Klasse!$C$11:$D$27,2)</f>
        <v>#N/A</v>
      </c>
      <c r="E529" s="236">
        <f>+'Ark1'!H2194</f>
        <v>0</v>
      </c>
      <c r="F529" s="236">
        <f>+'Ark1'!J2194</f>
        <v>0</v>
      </c>
      <c r="G529" s="236" t="e">
        <f>VLOOKUP(F529,RNR!$A$1:$B$25,2)</f>
        <v>#N/A</v>
      </c>
      <c r="H529" s="236" t="str">
        <f>+IF(I529=0,"",'Ark1'!Q2194)</f>
        <v/>
      </c>
      <c r="I529" s="353">
        <f>+'Ark1'!R2194</f>
        <v>0</v>
      </c>
      <c r="J529" s="237" t="str">
        <f>+IF(I529=0,"",'Ark1'!AG2194)</f>
        <v/>
      </c>
      <c r="K529" s="237"/>
      <c r="L529" s="237" t="str">
        <f>+IF(I529=0,"",'Ark1'!AH2194)</f>
        <v/>
      </c>
      <c r="M529" s="331"/>
      <c r="N529" s="504">
        <f>+'Ark1'!AI2194</f>
        <v>0</v>
      </c>
      <c r="O529" s="333"/>
      <c r="P529" s="32" t="str">
        <f>+IF(I529=0,"",'Ark1'!U2194)</f>
        <v/>
      </c>
      <c r="Q529" s="32"/>
      <c r="R529" s="264" t="str">
        <f>+IF(N529=0,"",'Ark1'!AJ2194)</f>
        <v/>
      </c>
      <c r="S529" s="334"/>
      <c r="T529" s="264" t="str">
        <f>+IF(N529=0,"",'Ark1'!AK2194)</f>
        <v/>
      </c>
      <c r="U529" s="308"/>
      <c r="V529" s="238" t="str">
        <f>+IF(I529=0,"",'Ark1'!T2194)</f>
        <v/>
      </c>
      <c r="W529" s="331"/>
      <c r="X529" s="239" t="str">
        <f>+IF(I529=0,"",'Ark1'!W2194)</f>
        <v/>
      </c>
      <c r="Y529" s="239" t="str">
        <f>+IF(I529=0,"",'Ark1'!X2194)</f>
        <v/>
      </c>
      <c r="Z529" s="239" t="str">
        <f>+IF(I529=0,"",'Ark1'!Y2194)</f>
        <v/>
      </c>
      <c r="AA529" s="239" t="str">
        <f>+IF(I529=0,"",'Ark1'!Z2194)</f>
        <v/>
      </c>
      <c r="AB529" s="237" t="str">
        <f>+IF(I529=0,"",'Ark1'!AA2194)</f>
        <v/>
      </c>
      <c r="AC529" s="238" t="str">
        <f>+IF(I529=0,"",'Ark1'!AC2194)</f>
        <v/>
      </c>
      <c r="AD529" s="239" t="str">
        <f>+IF(I529=0,"",'Ark1'!AE2194)</f>
        <v/>
      </c>
      <c r="AE529" s="237" t="str">
        <f t="shared" si="77"/>
        <v/>
      </c>
      <c r="AF529" s="237" t="str">
        <f t="shared" si="79"/>
        <v/>
      </c>
      <c r="AG529" s="308"/>
    </row>
    <row r="530" spans="1:61" ht="15.6">
      <c r="A530" s="308"/>
      <c r="B530" s="308">
        <f>+'Ark1'!C2195</f>
        <v>0</v>
      </c>
      <c r="C530" s="236">
        <f>+'Ark1'!L2195</f>
        <v>0</v>
      </c>
      <c r="D530" s="236" t="e">
        <f>VLOOKUP(C530,Klasse!$C$11:$D$27,2)</f>
        <v>#N/A</v>
      </c>
      <c r="E530" s="236">
        <f>+'Ark1'!H2195</f>
        <v>0</v>
      </c>
      <c r="F530" s="236">
        <f>+'Ark1'!J2195</f>
        <v>0</v>
      </c>
      <c r="G530" s="236" t="e">
        <f>VLOOKUP(F530,RNR!$A$1:$B$25,2)</f>
        <v>#N/A</v>
      </c>
      <c r="H530" s="236" t="str">
        <f>+IF(I530=0,"",'Ark1'!Q2195)</f>
        <v/>
      </c>
      <c r="I530" s="353">
        <f>+'Ark1'!R2195</f>
        <v>0</v>
      </c>
      <c r="J530" s="237" t="str">
        <f>+IF(I530=0,"",'Ark1'!AG2195)</f>
        <v/>
      </c>
      <c r="K530" s="237"/>
      <c r="L530" s="237" t="str">
        <f>+IF(I530=0,"",'Ark1'!AH2195)</f>
        <v/>
      </c>
      <c r="M530" s="331"/>
      <c r="N530" s="504">
        <f>+'Ark1'!AI2195</f>
        <v>0</v>
      </c>
      <c r="O530" s="333"/>
      <c r="P530" s="32" t="str">
        <f>+IF(I530=0,"",'Ark1'!U2195)</f>
        <v/>
      </c>
      <c r="Q530" s="32"/>
      <c r="R530" s="264" t="str">
        <f>+IF(N530=0,"",'Ark1'!AJ2195)</f>
        <v/>
      </c>
      <c r="S530" s="334"/>
      <c r="T530" s="264" t="str">
        <f>+IF(N530=0,"",'Ark1'!AK2195)</f>
        <v/>
      </c>
      <c r="U530" s="308"/>
      <c r="V530" s="238" t="str">
        <f>+IF(I530=0,"",'Ark1'!T2195)</f>
        <v/>
      </c>
      <c r="W530" s="331"/>
      <c r="X530" s="239" t="str">
        <f>+IF(I530=0,"",'Ark1'!W2195)</f>
        <v/>
      </c>
      <c r="Y530" s="239" t="str">
        <f>+IF(I530=0,"",'Ark1'!X2195)</f>
        <v/>
      </c>
      <c r="Z530" s="239" t="str">
        <f>+IF(I530=0,"",'Ark1'!Y2195)</f>
        <v/>
      </c>
      <c r="AA530" s="239" t="str">
        <f>+IF(I530=0,"",'Ark1'!Z2195)</f>
        <v/>
      </c>
      <c r="AB530" s="237" t="str">
        <f>+IF(I530=0,"",'Ark1'!AA2195)</f>
        <v/>
      </c>
      <c r="AC530" s="238" t="str">
        <f>+IF(I530=0,"",'Ark1'!AC2195)</f>
        <v/>
      </c>
      <c r="AD530" s="239" t="str">
        <f>+IF(I530=0,"",'Ark1'!AE2195)</f>
        <v/>
      </c>
      <c r="AE530" s="237" t="str">
        <f t="shared" si="77"/>
        <v/>
      </c>
      <c r="AF530" s="237" t="str">
        <f t="shared" si="79"/>
        <v/>
      </c>
      <c r="AG530" s="308"/>
    </row>
    <row r="531" spans="1:61" ht="15.6">
      <c r="A531" s="308"/>
      <c r="B531" s="308">
        <f>+'Ark1'!C2196</f>
        <v>0</v>
      </c>
      <c r="C531" s="236">
        <f>+'Ark1'!L2196</f>
        <v>0</v>
      </c>
      <c r="D531" s="236" t="e">
        <f>VLOOKUP(C531,Klasse!$C$11:$D$27,2)</f>
        <v>#N/A</v>
      </c>
      <c r="E531" s="236">
        <f>+'Ark1'!H2196</f>
        <v>0</v>
      </c>
      <c r="F531" s="236">
        <f>+'Ark1'!J2196</f>
        <v>0</v>
      </c>
      <c r="G531" s="236" t="e">
        <f>VLOOKUP(F531,RNR!$A$1:$B$25,2)</f>
        <v>#N/A</v>
      </c>
      <c r="H531" s="236" t="str">
        <f>+IF(I531=0,"",'Ark1'!Q2196)</f>
        <v/>
      </c>
      <c r="I531" s="353">
        <f>+'Ark1'!R2196</f>
        <v>0</v>
      </c>
      <c r="J531" s="237" t="str">
        <f>+IF(I531=0,"",'Ark1'!AG2196)</f>
        <v/>
      </c>
      <c r="K531" s="237"/>
      <c r="L531" s="237" t="str">
        <f>+IF(I531=0,"",'Ark1'!AH2196)</f>
        <v/>
      </c>
      <c r="M531" s="331"/>
      <c r="N531" s="504">
        <f>+'Ark1'!AI2196</f>
        <v>0</v>
      </c>
      <c r="O531" s="333"/>
      <c r="P531" s="32" t="str">
        <f>+IF(I531=0,"",'Ark1'!U2196)</f>
        <v/>
      </c>
      <c r="Q531" s="32"/>
      <c r="R531" s="264" t="str">
        <f>+IF(N531=0,"",'Ark1'!AJ2196)</f>
        <v/>
      </c>
      <c r="S531" s="334"/>
      <c r="T531" s="264" t="str">
        <f>+IF(N531=0,"",'Ark1'!AK2196)</f>
        <v/>
      </c>
      <c r="U531" s="308"/>
      <c r="V531" s="238" t="str">
        <f>+IF(I531=0,"",'Ark1'!T2196)</f>
        <v/>
      </c>
      <c r="W531" s="331"/>
      <c r="X531" s="239" t="str">
        <f>+IF(I531=0,"",'Ark1'!W2196)</f>
        <v/>
      </c>
      <c r="Y531" s="239" t="str">
        <f>+IF(I531=0,"",'Ark1'!X2196)</f>
        <v/>
      </c>
      <c r="Z531" s="239" t="str">
        <f>+IF(I531=0,"",'Ark1'!Y2196)</f>
        <v/>
      </c>
      <c r="AA531" s="239" t="str">
        <f>+IF(I531=0,"",'Ark1'!Z2196)</f>
        <v/>
      </c>
      <c r="AB531" s="237" t="str">
        <f>+IF(I531=0,"",'Ark1'!AA2196)</f>
        <v/>
      </c>
      <c r="AC531" s="238" t="str">
        <f>+IF(I531=0,"",'Ark1'!AC2196)</f>
        <v/>
      </c>
      <c r="AD531" s="239" t="str">
        <f>+IF(I531=0,"",'Ark1'!AE2196)</f>
        <v/>
      </c>
      <c r="AE531" s="237" t="str">
        <f t="shared" si="77"/>
        <v/>
      </c>
      <c r="AF531" s="237" t="str">
        <f t="shared" si="79"/>
        <v/>
      </c>
      <c r="AG531" s="308"/>
    </row>
    <row r="532" spans="1:61" ht="15.6">
      <c r="A532" s="308"/>
      <c r="B532" s="308">
        <f>+'Ark1'!C2197</f>
        <v>0</v>
      </c>
      <c r="C532" s="236">
        <f>+'Ark1'!L2197</f>
        <v>0</v>
      </c>
      <c r="D532" s="236" t="e">
        <f>VLOOKUP(C532,Klasse!$C$11:$D$27,2)</f>
        <v>#N/A</v>
      </c>
      <c r="E532" s="236">
        <f>+'Ark1'!H2197</f>
        <v>0</v>
      </c>
      <c r="F532" s="236">
        <f>+'Ark1'!J2197</f>
        <v>0</v>
      </c>
      <c r="G532" s="236" t="e">
        <f>VLOOKUP(F532,RNR!$A$1:$B$25,2)</f>
        <v>#N/A</v>
      </c>
      <c r="H532" s="236" t="str">
        <f>+IF(I532=0,"",'Ark1'!Q2197)</f>
        <v/>
      </c>
      <c r="I532" s="353">
        <f>+'Ark1'!R2197</f>
        <v>0</v>
      </c>
      <c r="J532" s="237" t="str">
        <f>+IF(I532=0,"",'Ark1'!AG2197)</f>
        <v/>
      </c>
      <c r="K532" s="237"/>
      <c r="L532" s="237" t="str">
        <f>+IF(I532=0,"",'Ark1'!AH2197)</f>
        <v/>
      </c>
      <c r="M532" s="331"/>
      <c r="N532" s="504">
        <f>+'Ark1'!AI2197</f>
        <v>0</v>
      </c>
      <c r="O532" s="333"/>
      <c r="P532" s="32" t="str">
        <f>+IF(I532=0,"",'Ark1'!U2197)</f>
        <v/>
      </c>
      <c r="Q532" s="32"/>
      <c r="R532" s="264" t="str">
        <f>+IF(N532=0,"",'Ark1'!AJ2197)</f>
        <v/>
      </c>
      <c r="S532" s="334"/>
      <c r="T532" s="264" t="str">
        <f>+IF(N532=0,"",'Ark1'!AK2197)</f>
        <v/>
      </c>
      <c r="U532" s="308"/>
      <c r="V532" s="238" t="str">
        <f>+IF(I532=0,"",'Ark1'!T2197)</f>
        <v/>
      </c>
      <c r="W532" s="331"/>
      <c r="X532" s="239" t="str">
        <f>+IF(I532=0,"",'Ark1'!W2197)</f>
        <v/>
      </c>
      <c r="Y532" s="239" t="str">
        <f>+IF(I532=0,"",'Ark1'!X2197)</f>
        <v/>
      </c>
      <c r="Z532" s="239" t="str">
        <f>+IF(I532=0,"",'Ark1'!Y2197)</f>
        <v/>
      </c>
      <c r="AA532" s="239" t="str">
        <f>+IF(I532=0,"",'Ark1'!Z2197)</f>
        <v/>
      </c>
      <c r="AB532" s="237" t="str">
        <f>+IF(I532=0,"",'Ark1'!AA2197)</f>
        <v/>
      </c>
      <c r="AC532" s="238" t="str">
        <f>+IF(I532=0,"",'Ark1'!AC2197)</f>
        <v/>
      </c>
      <c r="AD532" s="239" t="str">
        <f>+IF(I532=0,"",'Ark1'!AE2197)</f>
        <v/>
      </c>
      <c r="AE532" s="237" t="str">
        <f t="shared" si="77"/>
        <v/>
      </c>
      <c r="AF532" s="237" t="str">
        <f t="shared" si="79"/>
        <v/>
      </c>
      <c r="AG532" s="308"/>
    </row>
    <row r="533" spans="1:61" ht="15.6">
      <c r="A533" s="308"/>
      <c r="B533" s="308">
        <f>+'Ark1'!C2198</f>
        <v>0</v>
      </c>
      <c r="C533" s="236">
        <f>+'Ark1'!L2198</f>
        <v>0</v>
      </c>
      <c r="D533" s="236" t="e">
        <f>VLOOKUP(C533,Klasse!$C$11:$D$27,2)</f>
        <v>#N/A</v>
      </c>
      <c r="E533" s="236">
        <f>+'Ark1'!H2198</f>
        <v>0</v>
      </c>
      <c r="F533" s="236">
        <f>+'Ark1'!J2198</f>
        <v>0</v>
      </c>
      <c r="G533" s="236" t="e">
        <f>VLOOKUP(F533,RNR!$A$1:$B$25,2)</f>
        <v>#N/A</v>
      </c>
      <c r="H533" s="236" t="str">
        <f>+IF(I533=0,"",'Ark1'!Q2198)</f>
        <v/>
      </c>
      <c r="I533" s="353">
        <f>+'Ark1'!R2198</f>
        <v>0</v>
      </c>
      <c r="J533" s="237" t="str">
        <f>+IF(I533=0,"",'Ark1'!AG2198)</f>
        <v/>
      </c>
      <c r="K533" s="237"/>
      <c r="L533" s="237" t="str">
        <f>+IF(I533=0,"",'Ark1'!AH2198)</f>
        <v/>
      </c>
      <c r="M533" s="331"/>
      <c r="N533" s="504">
        <f>+'Ark1'!AI2198</f>
        <v>0</v>
      </c>
      <c r="O533" s="333"/>
      <c r="P533" s="32" t="str">
        <f>+IF(I533=0,"",'Ark1'!U2198)</f>
        <v/>
      </c>
      <c r="Q533" s="32"/>
      <c r="R533" s="264" t="str">
        <f>+IF(N533=0,"",'Ark1'!AJ2198)</f>
        <v/>
      </c>
      <c r="S533" s="334"/>
      <c r="T533" s="264" t="str">
        <f>+IF(N533=0,"",'Ark1'!AK2198)</f>
        <v/>
      </c>
      <c r="U533" s="308"/>
      <c r="V533" s="238" t="str">
        <f>+IF(I533=0,"",'Ark1'!T2198)</f>
        <v/>
      </c>
      <c r="W533" s="331"/>
      <c r="X533" s="239" t="str">
        <f>+IF(I533=0,"",'Ark1'!W2198)</f>
        <v/>
      </c>
      <c r="Y533" s="239" t="str">
        <f>+IF(I533=0,"",'Ark1'!X2198)</f>
        <v/>
      </c>
      <c r="Z533" s="239" t="str">
        <f>+IF(I533=0,"",'Ark1'!Y2198)</f>
        <v/>
      </c>
      <c r="AA533" s="239" t="str">
        <f>+IF(I533=0,"",'Ark1'!Z2198)</f>
        <v/>
      </c>
      <c r="AB533" s="237" t="str">
        <f>+IF(I533=0,"",'Ark1'!AA2198)</f>
        <v/>
      </c>
      <c r="AC533" s="238" t="str">
        <f>+IF(I533=0,"",'Ark1'!AC2198)</f>
        <v/>
      </c>
      <c r="AD533" s="239" t="str">
        <f>+IF(I533=0,"",'Ark1'!AE2198)</f>
        <v/>
      </c>
      <c r="AE533" s="237" t="str">
        <f t="shared" si="77"/>
        <v/>
      </c>
      <c r="AF533" s="237" t="str">
        <f t="shared" si="79"/>
        <v/>
      </c>
      <c r="AG533" s="308"/>
    </row>
    <row r="534" spans="1:61" ht="15.6">
      <c r="A534" s="308"/>
      <c r="B534" s="308">
        <f>+'Ark1'!C2199</f>
        <v>0</v>
      </c>
      <c r="C534" s="236">
        <f>+'Ark1'!L2199</f>
        <v>0</v>
      </c>
      <c r="D534" s="236" t="e">
        <f>VLOOKUP(C534,Klasse!$C$11:$D$27,2)</f>
        <v>#N/A</v>
      </c>
      <c r="E534" s="236">
        <f>+'Ark1'!H2199</f>
        <v>0</v>
      </c>
      <c r="F534" s="236">
        <f>+'Ark1'!J2199</f>
        <v>0</v>
      </c>
      <c r="G534" s="236" t="e">
        <f>VLOOKUP(F534,RNR!$A$1:$B$25,2)</f>
        <v>#N/A</v>
      </c>
      <c r="H534" s="236" t="str">
        <f>+IF(I534=0,"",'Ark1'!Q2199)</f>
        <v/>
      </c>
      <c r="I534" s="353">
        <f>+'Ark1'!R2199</f>
        <v>0</v>
      </c>
      <c r="J534" s="237" t="str">
        <f>+IF(I534=0,"",'Ark1'!AG2199)</f>
        <v/>
      </c>
      <c r="K534" s="237"/>
      <c r="L534" s="237" t="str">
        <f>+IF(I534=0,"",'Ark1'!AH2199)</f>
        <v/>
      </c>
      <c r="M534" s="331"/>
      <c r="N534" s="504">
        <f>+'Ark1'!AI2199</f>
        <v>0</v>
      </c>
      <c r="O534" s="333"/>
      <c r="P534" s="32" t="str">
        <f>+IF(I534=0,"",'Ark1'!U2199)</f>
        <v/>
      </c>
      <c r="Q534" s="32"/>
      <c r="R534" s="264" t="str">
        <f>+IF(N534=0,"",'Ark1'!AJ2199)</f>
        <v/>
      </c>
      <c r="S534" s="334"/>
      <c r="T534" s="264" t="str">
        <f>+IF(N534=0,"",'Ark1'!AK2199)</f>
        <v/>
      </c>
      <c r="U534" s="308"/>
      <c r="V534" s="238" t="str">
        <f>+IF(I534=0,"",'Ark1'!T2199)</f>
        <v/>
      </c>
      <c r="W534" s="331"/>
      <c r="X534" s="239" t="str">
        <f>+IF(I534=0,"",'Ark1'!W2199)</f>
        <v/>
      </c>
      <c r="Y534" s="239" t="str">
        <f>+IF(I534=0,"",'Ark1'!X2199)</f>
        <v/>
      </c>
      <c r="Z534" s="239" t="str">
        <f>+IF(I534=0,"",'Ark1'!Y2199)</f>
        <v/>
      </c>
      <c r="AA534" s="239" t="str">
        <f>+IF(I534=0,"",'Ark1'!Z2199)</f>
        <v/>
      </c>
      <c r="AB534" s="237" t="str">
        <f>+IF(I534=0,"",'Ark1'!AA2199)</f>
        <v/>
      </c>
      <c r="AC534" s="238" t="str">
        <f>+IF(I534=0,"",'Ark1'!AC2199)</f>
        <v/>
      </c>
      <c r="AD534" s="239" t="str">
        <f>+IF(I534=0,"",'Ark1'!AE2199)</f>
        <v/>
      </c>
      <c r="AE534" s="237" t="str">
        <f t="shared" si="77"/>
        <v/>
      </c>
      <c r="AF534" s="237" t="str">
        <f t="shared" si="79"/>
        <v/>
      </c>
      <c r="AG534" s="308"/>
    </row>
    <row r="535" spans="1:61" ht="15.6">
      <c r="A535" s="308"/>
      <c r="B535" s="308">
        <f>+'Ark1'!C2200</f>
        <v>0</v>
      </c>
      <c r="C535" s="236">
        <f>+'Ark1'!L2200</f>
        <v>0</v>
      </c>
      <c r="D535" s="236" t="e">
        <f>VLOOKUP(C535,Klasse!$C$11:$D$27,2)</f>
        <v>#N/A</v>
      </c>
      <c r="E535" s="236">
        <f>+'Ark1'!H2200</f>
        <v>0</v>
      </c>
      <c r="F535" s="236">
        <f>+'Ark1'!J2200</f>
        <v>0</v>
      </c>
      <c r="G535" s="236" t="e">
        <f>VLOOKUP(F535,RNR!$A$1:$B$25,2)</f>
        <v>#N/A</v>
      </c>
      <c r="H535" s="236" t="str">
        <f>+IF(I535=0,"",'Ark1'!Q2200)</f>
        <v/>
      </c>
      <c r="I535" s="353">
        <f>+'Ark1'!R2200</f>
        <v>0</v>
      </c>
      <c r="J535" s="237" t="str">
        <f>+IF(I535=0,"",'Ark1'!AG2200)</f>
        <v/>
      </c>
      <c r="K535" s="237"/>
      <c r="L535" s="237" t="str">
        <f>+IF(I535=0,"",'Ark1'!AH2200)</f>
        <v/>
      </c>
      <c r="M535" s="331"/>
      <c r="N535" s="504">
        <f>+'Ark1'!AI2200</f>
        <v>0</v>
      </c>
      <c r="O535" s="333"/>
      <c r="P535" s="32" t="str">
        <f>+IF(I535=0,"",'Ark1'!U2200)</f>
        <v/>
      </c>
      <c r="Q535" s="32"/>
      <c r="R535" s="264" t="str">
        <f>+IF(N535=0,"",'Ark1'!AJ2200)</f>
        <v/>
      </c>
      <c r="S535" s="334"/>
      <c r="T535" s="264" t="str">
        <f>+IF(N535=0,"",'Ark1'!AK2200)</f>
        <v/>
      </c>
      <c r="U535" s="308"/>
      <c r="V535" s="238" t="str">
        <f>+IF(I535=0,"",'Ark1'!T2200)</f>
        <v/>
      </c>
      <c r="W535" s="331"/>
      <c r="X535" s="239" t="str">
        <f>+IF(I535=0,"",'Ark1'!W2200)</f>
        <v/>
      </c>
      <c r="Y535" s="239" t="str">
        <f>+IF(I535=0,"",'Ark1'!X2200)</f>
        <v/>
      </c>
      <c r="Z535" s="239" t="str">
        <f>+IF(I535=0,"",'Ark1'!Y2200)</f>
        <v/>
      </c>
      <c r="AA535" s="239" t="str">
        <f>+IF(I535=0,"",'Ark1'!Z2200)</f>
        <v/>
      </c>
      <c r="AB535" s="237" t="str">
        <f>+IF(I535=0,"",'Ark1'!AA2200)</f>
        <v/>
      </c>
      <c r="AC535" s="238" t="str">
        <f>+IF(I535=0,"",'Ark1'!AC2200)</f>
        <v/>
      </c>
      <c r="AD535" s="239" t="str">
        <f>+IF(I535=0,"",'Ark1'!AE2200)</f>
        <v/>
      </c>
      <c r="AE535" s="237" t="str">
        <f t="shared" si="77"/>
        <v/>
      </c>
      <c r="AF535" s="237" t="str">
        <f t="shared" si="79"/>
        <v/>
      </c>
      <c r="AG535" s="308"/>
    </row>
    <row r="536" spans="1:61" ht="15.6">
      <c r="A536" s="308"/>
      <c r="B536" s="308">
        <f>+'Ark1'!C2201</f>
        <v>0</v>
      </c>
      <c r="C536" s="236">
        <f>+'Ark1'!L2201</f>
        <v>0</v>
      </c>
      <c r="D536" s="236" t="e">
        <f>VLOOKUP(C536,Klasse!$C$11:$D$27,2)</f>
        <v>#N/A</v>
      </c>
      <c r="E536" s="236">
        <f>+'Ark1'!H2201</f>
        <v>0</v>
      </c>
      <c r="F536" s="236">
        <f>+'Ark1'!J2201</f>
        <v>0</v>
      </c>
      <c r="G536" s="236" t="e">
        <f>VLOOKUP(F536,RNR!$A$1:$B$25,2)</f>
        <v>#N/A</v>
      </c>
      <c r="H536" s="236" t="str">
        <f>+IF(I536=0,"",'Ark1'!Q2201)</f>
        <v/>
      </c>
      <c r="I536" s="353">
        <f>+'Ark1'!R2201</f>
        <v>0</v>
      </c>
      <c r="J536" s="237" t="str">
        <f>+IF(I536=0,"",'Ark1'!AG2201)</f>
        <v/>
      </c>
      <c r="K536" s="237"/>
      <c r="L536" s="237" t="str">
        <f>+IF(I536=0,"",'Ark1'!AH2201)</f>
        <v/>
      </c>
      <c r="M536" s="331"/>
      <c r="N536" s="504">
        <f>+'Ark1'!AI2201</f>
        <v>0</v>
      </c>
      <c r="O536" s="333"/>
      <c r="P536" s="32" t="str">
        <f>+IF(I536=0,"",'Ark1'!U2201)</f>
        <v/>
      </c>
      <c r="Q536" s="32"/>
      <c r="R536" s="264" t="str">
        <f>+IF(N536=0,"",'Ark1'!AJ2201)</f>
        <v/>
      </c>
      <c r="S536" s="334"/>
      <c r="T536" s="264" t="str">
        <f>+IF(N536=0,"",'Ark1'!AK2201)</f>
        <v/>
      </c>
      <c r="U536" s="308"/>
      <c r="V536" s="238" t="str">
        <f>+IF(I536=0,"",'Ark1'!T2201)</f>
        <v/>
      </c>
      <c r="W536" s="331"/>
      <c r="X536" s="239" t="str">
        <f>+IF(I536=0,"",'Ark1'!W2201)</f>
        <v/>
      </c>
      <c r="Y536" s="239" t="str">
        <f>+IF(I536=0,"",'Ark1'!X2201)</f>
        <v/>
      </c>
      <c r="Z536" s="239" t="str">
        <f>+IF(I536=0,"",'Ark1'!Y2201)</f>
        <v/>
      </c>
      <c r="AA536" s="239" t="str">
        <f>+IF(I536=0,"",'Ark1'!Z2201)</f>
        <v/>
      </c>
      <c r="AB536" s="237" t="str">
        <f>+IF(I536=0,"",'Ark1'!AA2201)</f>
        <v/>
      </c>
      <c r="AC536" s="238" t="str">
        <f>+IF(I536=0,"",'Ark1'!AC2201)</f>
        <v/>
      </c>
      <c r="AD536" s="239" t="str">
        <f>+IF(I536=0,"",'Ark1'!AE2201)</f>
        <v/>
      </c>
      <c r="AE536" s="237" t="str">
        <f t="shared" si="77"/>
        <v/>
      </c>
      <c r="AF536" s="237" t="str">
        <f t="shared" si="79"/>
        <v/>
      </c>
      <c r="AG536" s="308"/>
    </row>
    <row r="537" spans="1:61" ht="15.6">
      <c r="A537" s="308"/>
      <c r="B537" s="308">
        <f>+'Ark1'!C2202</f>
        <v>0</v>
      </c>
      <c r="C537" s="236">
        <f>+'Ark1'!L2202</f>
        <v>0</v>
      </c>
      <c r="D537" s="236" t="e">
        <f>VLOOKUP(C537,Klasse!$C$11:$D$27,2)</f>
        <v>#N/A</v>
      </c>
      <c r="E537" s="236">
        <f>+'Ark1'!H2202</f>
        <v>0</v>
      </c>
      <c r="F537" s="236">
        <f>+'Ark1'!J2202</f>
        <v>0</v>
      </c>
      <c r="G537" s="236" t="e">
        <f>VLOOKUP(F537,RNR!$A$1:$B$25,2)</f>
        <v>#N/A</v>
      </c>
      <c r="H537" s="236" t="str">
        <f>+IF(I537=0,"",'Ark1'!Q2202)</f>
        <v/>
      </c>
      <c r="I537" s="353">
        <f>+'Ark1'!R2202</f>
        <v>0</v>
      </c>
      <c r="J537" s="237" t="str">
        <f>+IF(I537=0,"",'Ark1'!AG2202)</f>
        <v/>
      </c>
      <c r="K537" s="237"/>
      <c r="L537" s="237" t="str">
        <f>+IF(I537=0,"",'Ark1'!AH2202)</f>
        <v/>
      </c>
      <c r="M537" s="331"/>
      <c r="N537" s="504">
        <f>+'Ark1'!AI2202</f>
        <v>0</v>
      </c>
      <c r="O537" s="333"/>
      <c r="P537" s="32" t="str">
        <f>+IF(I537=0,"",'Ark1'!U2202)</f>
        <v/>
      </c>
      <c r="Q537" s="32"/>
      <c r="R537" s="264" t="str">
        <f>+IF(N537=0,"",'Ark1'!AJ2202)</f>
        <v/>
      </c>
      <c r="S537" s="334"/>
      <c r="T537" s="264" t="str">
        <f>+IF(N537=0,"",'Ark1'!AK2202)</f>
        <v/>
      </c>
      <c r="U537" s="308"/>
      <c r="V537" s="238" t="str">
        <f>+IF(I537=0,"",'Ark1'!T2202)</f>
        <v/>
      </c>
      <c r="W537" s="331"/>
      <c r="X537" s="239" t="str">
        <f>+IF(I537=0,"",'Ark1'!W2202)</f>
        <v/>
      </c>
      <c r="Y537" s="239" t="str">
        <f>+IF(I537=0,"",'Ark1'!X2202)</f>
        <v/>
      </c>
      <c r="Z537" s="239" t="str">
        <f>+IF(I537=0,"",'Ark1'!Y2202)</f>
        <v/>
      </c>
      <c r="AA537" s="239" t="str">
        <f>+IF(I537=0,"",'Ark1'!Z2202)</f>
        <v/>
      </c>
      <c r="AB537" s="237" t="str">
        <f>+IF(I537=0,"",'Ark1'!AA2202)</f>
        <v/>
      </c>
      <c r="AC537" s="238" t="str">
        <f>+IF(I537=0,"",'Ark1'!AC2202)</f>
        <v/>
      </c>
      <c r="AD537" s="239" t="str">
        <f>+IF(I537=0,"",'Ark1'!AE2202)</f>
        <v/>
      </c>
      <c r="AE537" s="237" t="str">
        <f t="shared" si="77"/>
        <v/>
      </c>
      <c r="AF537" s="237" t="str">
        <f t="shared" si="79"/>
        <v/>
      </c>
      <c r="AG537" s="308"/>
    </row>
    <row r="538" spans="1:61" ht="15.6">
      <c r="A538" s="308"/>
      <c r="B538" s="308">
        <f>+'Ark1'!C2203</f>
        <v>0</v>
      </c>
      <c r="C538" s="236">
        <f>+'Ark1'!L2203</f>
        <v>0</v>
      </c>
      <c r="D538" s="236" t="e">
        <f>VLOOKUP(C538,Klasse!$C$11:$D$27,2)</f>
        <v>#N/A</v>
      </c>
      <c r="E538" s="236">
        <f>+'Ark1'!H2203</f>
        <v>0</v>
      </c>
      <c r="F538" s="236">
        <f>+'Ark1'!J2203</f>
        <v>0</v>
      </c>
      <c r="G538" s="236" t="e">
        <f>VLOOKUP(F538,RNR!$A$1:$B$25,2)</f>
        <v>#N/A</v>
      </c>
      <c r="H538" s="236" t="str">
        <f>+IF(I538=0,"",'Ark1'!Q2203)</f>
        <v/>
      </c>
      <c r="I538" s="353">
        <f>+'Ark1'!R2203</f>
        <v>0</v>
      </c>
      <c r="J538" s="237" t="str">
        <f>+IF(I538=0,"",'Ark1'!AG2203)</f>
        <v/>
      </c>
      <c r="K538" s="237"/>
      <c r="L538" s="237" t="str">
        <f>+IF(I538=0,"",'Ark1'!AH2203)</f>
        <v/>
      </c>
      <c r="M538" s="331"/>
      <c r="N538" s="504">
        <f>+'Ark1'!AI2203</f>
        <v>0</v>
      </c>
      <c r="O538" s="333"/>
      <c r="P538" s="32" t="str">
        <f>+IF(I538=0,"",'Ark1'!U2203)</f>
        <v/>
      </c>
      <c r="Q538" s="32"/>
      <c r="R538" s="264" t="str">
        <f>+IF(N538=0,"",'Ark1'!AJ2203)</f>
        <v/>
      </c>
      <c r="S538" s="334"/>
      <c r="T538" s="264" t="str">
        <f>+IF(N538=0,"",'Ark1'!AK2203)</f>
        <v/>
      </c>
      <c r="U538" s="308"/>
      <c r="V538" s="238" t="str">
        <f>+IF(I538=0,"",'Ark1'!T2203)</f>
        <v/>
      </c>
      <c r="W538" s="331"/>
      <c r="X538" s="239" t="str">
        <f>+IF(I538=0,"",'Ark1'!W2203)</f>
        <v/>
      </c>
      <c r="Y538" s="239" t="str">
        <f>+IF(I538=0,"",'Ark1'!X2203)</f>
        <v/>
      </c>
      <c r="Z538" s="239" t="str">
        <f>+IF(I538=0,"",'Ark1'!Y2203)</f>
        <v/>
      </c>
      <c r="AA538" s="239" t="str">
        <f>+IF(I538=0,"",'Ark1'!Z2203)</f>
        <v/>
      </c>
      <c r="AB538" s="237" t="str">
        <f>+IF(I538=0,"",'Ark1'!AA2203)</f>
        <v/>
      </c>
      <c r="AC538" s="238" t="str">
        <f>+IF(I538=0,"",'Ark1'!AC2203)</f>
        <v/>
      </c>
      <c r="AD538" s="239" t="str">
        <f>+IF(I538=0,"",'Ark1'!AE2203)</f>
        <v/>
      </c>
      <c r="AE538" s="237" t="str">
        <f t="shared" si="77"/>
        <v/>
      </c>
      <c r="AF538" s="237" t="str">
        <f t="shared" si="79"/>
        <v/>
      </c>
      <c r="AG538" s="308"/>
    </row>
    <row r="539" spans="1:61" ht="15.6">
      <c r="A539" s="308"/>
      <c r="B539" s="308">
        <f>+'Ark1'!C2204</f>
        <v>0</v>
      </c>
      <c r="C539" s="236">
        <f>+'Ark1'!L2204</f>
        <v>0</v>
      </c>
      <c r="D539" s="236" t="e">
        <f>VLOOKUP(C539,Klasse!$C$11:$D$27,2)</f>
        <v>#N/A</v>
      </c>
      <c r="E539" s="236">
        <f>+'Ark1'!H2204</f>
        <v>0</v>
      </c>
      <c r="F539" s="236">
        <f>+'Ark1'!J2204</f>
        <v>0</v>
      </c>
      <c r="G539" s="236" t="e">
        <f>VLOOKUP(F539,RNR!$A$1:$B$25,2)</f>
        <v>#N/A</v>
      </c>
      <c r="H539" s="236" t="str">
        <f>+IF(I539=0,"",'Ark1'!Q2204)</f>
        <v/>
      </c>
      <c r="I539" s="353">
        <f>+'Ark1'!R2204</f>
        <v>0</v>
      </c>
      <c r="J539" s="237" t="str">
        <f>+IF(I539=0,"",'Ark1'!AG2204)</f>
        <v/>
      </c>
      <c r="K539" s="237"/>
      <c r="L539" s="237" t="str">
        <f>+IF(I539=0,"",'Ark1'!AH2204)</f>
        <v/>
      </c>
      <c r="M539" s="331"/>
      <c r="N539" s="504">
        <f>+'Ark1'!AI2204</f>
        <v>0</v>
      </c>
      <c r="O539" s="333"/>
      <c r="P539" s="32" t="str">
        <f>+IF(I539=0,"",'Ark1'!U2204)</f>
        <v/>
      </c>
      <c r="Q539" s="32"/>
      <c r="R539" s="264" t="str">
        <f>+IF(N539=0,"",'Ark1'!AJ2204)</f>
        <v/>
      </c>
      <c r="S539" s="334"/>
      <c r="T539" s="264" t="str">
        <f>+IF(N539=0,"",'Ark1'!AK2204)</f>
        <v/>
      </c>
      <c r="U539" s="308"/>
      <c r="V539" s="238" t="str">
        <f>+IF(I539=0,"",'Ark1'!T2204)</f>
        <v/>
      </c>
      <c r="W539" s="331"/>
      <c r="X539" s="239" t="str">
        <f>+IF(I539=0,"",'Ark1'!W2204)</f>
        <v/>
      </c>
      <c r="Y539" s="239" t="str">
        <f>+IF(I539=0,"",'Ark1'!X2204)</f>
        <v/>
      </c>
      <c r="Z539" s="239" t="str">
        <f>+IF(I539=0,"",'Ark1'!Y2204)</f>
        <v/>
      </c>
      <c r="AA539" s="239" t="str">
        <f>+IF(I539=0,"",'Ark1'!Z2204)</f>
        <v/>
      </c>
      <c r="AB539" s="237" t="str">
        <f>+IF(I539=0,"",'Ark1'!AA2204)</f>
        <v/>
      </c>
      <c r="AC539" s="238" t="str">
        <f>+IF(I539=0,"",'Ark1'!AC2204)</f>
        <v/>
      </c>
      <c r="AD539" s="239" t="str">
        <f>+IF(I539=0,"",'Ark1'!AE2204)</f>
        <v/>
      </c>
      <c r="AE539" s="237" t="str">
        <f t="shared" si="77"/>
        <v/>
      </c>
      <c r="AF539" s="237" t="str">
        <f t="shared" si="79"/>
        <v/>
      </c>
      <c r="AG539" s="308"/>
    </row>
    <row r="540" spans="1:61" ht="15.6">
      <c r="A540" s="308"/>
      <c r="B540" s="308">
        <f>+'Ark1'!C2205</f>
        <v>0</v>
      </c>
      <c r="C540" s="236">
        <f>+'Ark1'!L2205</f>
        <v>0</v>
      </c>
      <c r="D540" s="236" t="e">
        <f>VLOOKUP(C540,Klasse!$C$11:$D$27,2)</f>
        <v>#N/A</v>
      </c>
      <c r="E540" s="236">
        <f>+'Ark1'!H2205</f>
        <v>0</v>
      </c>
      <c r="F540" s="236">
        <f>+'Ark1'!J2205</f>
        <v>0</v>
      </c>
      <c r="G540" s="236" t="e">
        <f>VLOOKUP(F540,RNR!$A$1:$B$25,2)</f>
        <v>#N/A</v>
      </c>
      <c r="H540" s="236" t="str">
        <f>+IF(I540=0,"",'Ark1'!Q2205)</f>
        <v/>
      </c>
      <c r="I540" s="353">
        <f>+'Ark1'!R2205</f>
        <v>0</v>
      </c>
      <c r="J540" s="237" t="str">
        <f>+IF(I540=0,"",'Ark1'!AG2205)</f>
        <v/>
      </c>
      <c r="K540" s="237"/>
      <c r="L540" s="237" t="str">
        <f>+IF(I540=0,"",'Ark1'!AH2205)</f>
        <v/>
      </c>
      <c r="M540" s="331"/>
      <c r="N540" s="504">
        <f>+'Ark1'!AI2205</f>
        <v>0</v>
      </c>
      <c r="O540" s="333"/>
      <c r="P540" s="32" t="str">
        <f>+IF(I540=0,"",'Ark1'!U2205)</f>
        <v/>
      </c>
      <c r="Q540" s="32"/>
      <c r="R540" s="264" t="str">
        <f>+IF(N540=0,"",'Ark1'!AJ2205)</f>
        <v/>
      </c>
      <c r="S540" s="334"/>
      <c r="T540" s="264" t="str">
        <f>+IF(N540=0,"",'Ark1'!AK2205)</f>
        <v/>
      </c>
      <c r="U540" s="308"/>
      <c r="V540" s="238" t="str">
        <f>+IF(I540=0,"",'Ark1'!T2205)</f>
        <v/>
      </c>
      <c r="W540" s="331"/>
      <c r="X540" s="239" t="str">
        <f>+IF(I540=0,"",'Ark1'!W2205)</f>
        <v/>
      </c>
      <c r="Y540" s="239" t="str">
        <f>+IF(I540=0,"",'Ark1'!X2205)</f>
        <v/>
      </c>
      <c r="Z540" s="239" t="str">
        <f>+IF(I540=0,"",'Ark1'!Y2205)</f>
        <v/>
      </c>
      <c r="AA540" s="239" t="str">
        <f>+IF(I540=0,"",'Ark1'!Z2205)</f>
        <v/>
      </c>
      <c r="AB540" s="237" t="str">
        <f>+IF(I540=0,"",'Ark1'!AA2205)</f>
        <v/>
      </c>
      <c r="AC540" s="238" t="str">
        <f>+IF(I540=0,"",'Ark1'!AC2205)</f>
        <v/>
      </c>
      <c r="AD540" s="239" t="str">
        <f>+IF(I540=0,"",'Ark1'!AE2205)</f>
        <v/>
      </c>
      <c r="AE540" s="237" t="str">
        <f t="shared" si="77"/>
        <v/>
      </c>
      <c r="AF540" s="237" t="str">
        <f t="shared" si="79"/>
        <v/>
      </c>
      <c r="AG540" s="308"/>
    </row>
    <row r="541" spans="1:61" ht="15.6">
      <c r="A541" s="308"/>
      <c r="B541" s="308">
        <f>+'Ark1'!C2206</f>
        <v>0</v>
      </c>
      <c r="C541" s="236">
        <f>+'Ark1'!L2206</f>
        <v>0</v>
      </c>
      <c r="D541" s="236" t="e">
        <f>VLOOKUP(C541,Klasse!$C$11:$D$27,2)</f>
        <v>#N/A</v>
      </c>
      <c r="E541" s="236">
        <f>+'Ark1'!H2206</f>
        <v>0</v>
      </c>
      <c r="F541" s="236">
        <f>+'Ark1'!J2206</f>
        <v>0</v>
      </c>
      <c r="G541" s="236" t="e">
        <f>VLOOKUP(F541,RNR!$A$1:$B$25,2)</f>
        <v>#N/A</v>
      </c>
      <c r="H541" s="236" t="str">
        <f>+IF(I541=0,"",'Ark1'!Q2206)</f>
        <v/>
      </c>
      <c r="I541" s="353">
        <f>+'Ark1'!R2206</f>
        <v>0</v>
      </c>
      <c r="J541" s="237" t="str">
        <f>+IF(I541=0,"",'Ark1'!AG2206)</f>
        <v/>
      </c>
      <c r="K541" s="237"/>
      <c r="L541" s="237" t="str">
        <f>+IF(I541=0,"",'Ark1'!AH2206)</f>
        <v/>
      </c>
      <c r="M541" s="331"/>
      <c r="N541" s="504">
        <f>+'Ark1'!AI2206</f>
        <v>0</v>
      </c>
      <c r="O541" s="333"/>
      <c r="P541" s="32" t="str">
        <f>+IF(I541=0,"",'Ark1'!U2206)</f>
        <v/>
      </c>
      <c r="Q541" s="32"/>
      <c r="R541" s="264" t="str">
        <f>+IF(N541=0,"",'Ark1'!AJ2206)</f>
        <v/>
      </c>
      <c r="S541" s="334"/>
      <c r="T541" s="264" t="str">
        <f>+IF(N541=0,"",'Ark1'!AK2206)</f>
        <v/>
      </c>
      <c r="U541" s="308"/>
      <c r="V541" s="238" t="str">
        <f>+IF(I541=0,"",'Ark1'!T2206)</f>
        <v/>
      </c>
      <c r="W541" s="331"/>
      <c r="X541" s="239" t="str">
        <f>+IF(I541=0,"",'Ark1'!W2206)</f>
        <v/>
      </c>
      <c r="Y541" s="239" t="str">
        <f>+IF(I541=0,"",'Ark1'!X2206)</f>
        <v/>
      </c>
      <c r="Z541" s="239" t="str">
        <f>+IF(I541=0,"",'Ark1'!Y2206)</f>
        <v/>
      </c>
      <c r="AA541" s="239" t="str">
        <f>+IF(I541=0,"",'Ark1'!Z2206)</f>
        <v/>
      </c>
      <c r="AB541" s="237" t="str">
        <f>+IF(I541=0,"",'Ark1'!AA2206)</f>
        <v/>
      </c>
      <c r="AC541" s="238" t="str">
        <f>+IF(I541=0,"",'Ark1'!AC2206)</f>
        <v/>
      </c>
      <c r="AD541" s="239" t="str">
        <f>+IF(I541=0,"",'Ark1'!AE2206)</f>
        <v/>
      </c>
      <c r="AE541" s="237" t="str">
        <f t="shared" si="77"/>
        <v/>
      </c>
      <c r="AF541" s="237" t="str">
        <f t="shared" si="79"/>
        <v/>
      </c>
      <c r="AG541" s="308"/>
    </row>
    <row r="542" spans="1:61" ht="19.8">
      <c r="A542" s="308"/>
      <c r="B542" s="308"/>
      <c r="C542" s="308"/>
      <c r="D542" s="308"/>
      <c r="E542" s="308"/>
      <c r="F542" s="308"/>
      <c r="G542" s="537"/>
      <c r="H542" s="537"/>
      <c r="I542" s="354"/>
      <c r="J542" s="331"/>
      <c r="K542" s="331"/>
      <c r="L542" s="331"/>
      <c r="M542" s="331"/>
      <c r="N542" s="331"/>
      <c r="O542" s="331"/>
      <c r="P542" s="331"/>
      <c r="Q542" s="331"/>
      <c r="R542" s="331"/>
      <c r="S542" s="331"/>
      <c r="T542" s="331"/>
      <c r="U542" s="331"/>
      <c r="V542" s="331"/>
      <c r="W542" s="331"/>
      <c r="X542" s="332"/>
      <c r="Y542" s="332"/>
      <c r="Z542" s="332"/>
      <c r="AA542" s="332"/>
      <c r="AB542" s="332"/>
      <c r="AC542" s="308"/>
      <c r="AD542" s="332"/>
      <c r="AE542" s="333"/>
      <c r="AF542" s="334"/>
      <c r="AG542" s="308"/>
      <c r="AH542" s="219"/>
      <c r="AJ542" s="29"/>
      <c r="AK542" s="27"/>
      <c r="AL542" s="220"/>
      <c r="AM542" s="28"/>
      <c r="AQ542" s="28"/>
      <c r="BI542" s="232"/>
    </row>
    <row r="543" spans="1:61" ht="19.8">
      <c r="A543" s="308"/>
      <c r="B543" s="308" t="s">
        <v>649</v>
      </c>
      <c r="C543" s="308"/>
      <c r="D543" s="259" t="e">
        <f>+D549</f>
        <v>#N/A</v>
      </c>
      <c r="E543" s="308"/>
      <c r="F543" s="308"/>
      <c r="G543" s="537"/>
      <c r="H543" s="537"/>
      <c r="I543" s="340">
        <f>SUM(I545:I569)</f>
        <v>0</v>
      </c>
      <c r="J543" s="335"/>
      <c r="K543" s="335"/>
      <c r="L543" s="335"/>
      <c r="M543" s="331"/>
      <c r="N543" s="536">
        <f>SUM(N545:N569)</f>
        <v>0</v>
      </c>
      <c r="O543" s="331"/>
      <c r="P543" s="331"/>
      <c r="Q543" s="331"/>
      <c r="R543" s="331"/>
      <c r="S543" s="331"/>
      <c r="T543" s="331"/>
      <c r="U543" s="331"/>
      <c r="V543" s="331"/>
      <c r="W543" s="331"/>
      <c r="X543" s="332"/>
      <c r="Y543" s="332"/>
      <c r="Z543" s="332"/>
      <c r="AA543" s="332"/>
      <c r="AB543" s="332"/>
      <c r="AC543" s="308"/>
      <c r="AD543" s="308"/>
      <c r="AE543" s="308"/>
      <c r="AF543" s="308"/>
      <c r="AG543" s="308"/>
      <c r="AH543" s="219"/>
      <c r="AJ543" s="29"/>
      <c r="AK543" s="27"/>
      <c r="AL543" s="220"/>
      <c r="AM543" s="28"/>
      <c r="AQ543" s="28"/>
      <c r="BI543" s="232"/>
    </row>
    <row r="544" spans="1:61" ht="19.8">
      <c r="A544" s="578"/>
      <c r="B544" s="578"/>
      <c r="C544" s="579"/>
      <c r="D544" s="578"/>
      <c r="E544" s="578"/>
      <c r="F544" s="578"/>
      <c r="G544" s="578"/>
      <c r="H544" s="578"/>
      <c r="I544" s="354"/>
      <c r="J544" s="331"/>
      <c r="K544" s="331"/>
      <c r="L544" s="331"/>
      <c r="M544" s="331"/>
      <c r="N544" s="331"/>
      <c r="O544" s="331"/>
      <c r="P544" s="331"/>
      <c r="Q544" s="331"/>
      <c r="R544" s="331"/>
      <c r="S544" s="331"/>
      <c r="T544" s="331"/>
      <c r="U544" s="331"/>
      <c r="V544" s="331"/>
      <c r="W544" s="331"/>
      <c r="X544" s="332"/>
      <c r="Y544" s="332"/>
      <c r="Z544" s="332"/>
      <c r="AA544" s="332"/>
      <c r="AB544" s="333"/>
      <c r="AC544" s="308"/>
      <c r="AD544" s="333"/>
      <c r="AE544" s="333"/>
      <c r="AF544" s="334"/>
      <c r="AG544" s="308"/>
      <c r="AH544" s="219"/>
      <c r="AJ544" s="29"/>
      <c r="AK544" s="27"/>
      <c r="AL544" s="220"/>
      <c r="AM544" s="28"/>
      <c r="AQ544" s="28"/>
      <c r="BI544" s="232"/>
    </row>
    <row r="545" spans="1:33" ht="15.6">
      <c r="A545" s="308"/>
      <c r="B545" s="308">
        <f>+'Ark1'!C2207</f>
        <v>0</v>
      </c>
      <c r="C545" s="236">
        <f>+'Ark1'!L2207</f>
        <v>0</v>
      </c>
      <c r="D545" s="236" t="e">
        <f>VLOOKUP(C545,Klasse!$C$11:$D$27,2)</f>
        <v>#N/A</v>
      </c>
      <c r="E545" s="236">
        <f>+'Ark1'!H2207</f>
        <v>0</v>
      </c>
      <c r="F545" s="236">
        <f>+'Ark1'!J2207</f>
        <v>0</v>
      </c>
      <c r="G545" s="236" t="e">
        <f>VLOOKUP(F545,RNR!$A$1:$B$25,2)</f>
        <v>#N/A</v>
      </c>
      <c r="H545" s="236" t="str">
        <f>+IF(I545=0,"",'Ark1'!Q2207)</f>
        <v/>
      </c>
      <c r="I545" s="353">
        <f>+'Ark1'!R2207</f>
        <v>0</v>
      </c>
      <c r="J545" s="237" t="str">
        <f>+IF(I545=0,"",'Ark1'!AG2207)</f>
        <v/>
      </c>
      <c r="K545" s="237"/>
      <c r="L545" s="237" t="str">
        <f>+IF(I545=0,"",'Ark1'!AH2207)</f>
        <v/>
      </c>
      <c r="M545" s="331"/>
      <c r="N545" s="504">
        <f>+'Ark1'!AI2207</f>
        <v>0</v>
      </c>
      <c r="O545" s="333"/>
      <c r="P545" s="32" t="str">
        <f>+IF(I545=0,"",'Ark1'!U2207)</f>
        <v/>
      </c>
      <c r="Q545" s="331"/>
      <c r="R545" s="264" t="str">
        <f>+IF(N545=0,"",'Ark1'!AJ2207)</f>
        <v/>
      </c>
      <c r="S545" s="334"/>
      <c r="T545" s="264" t="str">
        <f>+IF(N545=0,"",'Ark1'!AK2207)</f>
        <v/>
      </c>
      <c r="U545" s="308"/>
      <c r="V545" s="238" t="str">
        <f>+IF(I545=0,"",'Ark1'!T2207)</f>
        <v/>
      </c>
      <c r="W545" s="331"/>
      <c r="X545" s="239" t="str">
        <f>+IF(I545=0,"",'Ark1'!W2207)</f>
        <v/>
      </c>
      <c r="Y545" s="239" t="str">
        <f>+IF(I545=0,"",'Ark1'!X2207)</f>
        <v/>
      </c>
      <c r="Z545" s="239" t="str">
        <f>+IF(I545=0,"",'Ark1'!Y2207)</f>
        <v/>
      </c>
      <c r="AA545" s="239" t="str">
        <f>+IF(I545=0,"",'Ark1'!Z2207)</f>
        <v/>
      </c>
      <c r="AB545" s="237" t="str">
        <f>+IF(I545=0,"",'Ark1'!AA2207)</f>
        <v/>
      </c>
      <c r="AC545" s="238" t="str">
        <f>+IF(I545=0,"",'Ark1'!AC2207)</f>
        <v/>
      </c>
      <c r="AD545" s="239" t="str">
        <f>+IF(I545=0,"",'Ark1'!AE2207)</f>
        <v/>
      </c>
      <c r="AE545" s="237" t="str">
        <f t="shared" si="77"/>
        <v/>
      </c>
      <c r="AF545" s="237" t="str">
        <f t="shared" si="79"/>
        <v/>
      </c>
      <c r="AG545" s="308"/>
    </row>
    <row r="546" spans="1:33" ht="15.6">
      <c r="A546" s="308"/>
      <c r="B546" s="308">
        <f>+'Ark1'!C2208</f>
        <v>0</v>
      </c>
      <c r="C546" s="236">
        <f>+'Ark1'!L2208</f>
        <v>0</v>
      </c>
      <c r="D546" s="236" t="e">
        <f>VLOOKUP(C546,Klasse!$C$11:$D$27,2)</f>
        <v>#N/A</v>
      </c>
      <c r="E546" s="236">
        <f>+'Ark1'!H2208</f>
        <v>0</v>
      </c>
      <c r="F546" s="236">
        <f>+'Ark1'!J2208</f>
        <v>0</v>
      </c>
      <c r="G546" s="236" t="e">
        <f>VLOOKUP(F546,RNR!$A$1:$B$25,2)</f>
        <v>#N/A</v>
      </c>
      <c r="H546" s="236" t="str">
        <f>+IF(I546=0,"",'Ark1'!Q2208)</f>
        <v/>
      </c>
      <c r="I546" s="353">
        <f>+'Ark1'!R2208</f>
        <v>0</v>
      </c>
      <c r="J546" s="237" t="str">
        <f>+IF(I546=0,"",'Ark1'!AG2208)</f>
        <v/>
      </c>
      <c r="K546" s="237"/>
      <c r="L546" s="237" t="str">
        <f>+IF(I546=0,"",'Ark1'!AH2208)</f>
        <v/>
      </c>
      <c r="M546" s="331"/>
      <c r="N546" s="504">
        <f>+'Ark1'!AI2208</f>
        <v>0</v>
      </c>
      <c r="O546" s="333"/>
      <c r="P546" s="32" t="str">
        <f>+IF(I546=0,"",'Ark1'!U2208)</f>
        <v/>
      </c>
      <c r="Q546" s="331"/>
      <c r="R546" s="264" t="str">
        <f>+IF(N546=0,"",'Ark1'!AJ2208)</f>
        <v/>
      </c>
      <c r="S546" s="334"/>
      <c r="T546" s="264" t="str">
        <f>+IF(N546=0,"",'Ark1'!AK2208)</f>
        <v/>
      </c>
      <c r="U546" s="308"/>
      <c r="V546" s="238" t="str">
        <f>+IF(I546=0,"",'Ark1'!T2208)</f>
        <v/>
      </c>
      <c r="W546" s="331"/>
      <c r="X546" s="239" t="str">
        <f>+IF(I546=0,"",'Ark1'!W2208)</f>
        <v/>
      </c>
      <c r="Y546" s="239" t="str">
        <f>+IF(I546=0,"",'Ark1'!X2208)</f>
        <v/>
      </c>
      <c r="Z546" s="239" t="str">
        <f>+IF(I546=0,"",'Ark1'!Y2208)</f>
        <v/>
      </c>
      <c r="AA546" s="239" t="str">
        <f>+IF(I546=0,"",'Ark1'!Z2208)</f>
        <v/>
      </c>
      <c r="AB546" s="237" t="str">
        <f>+IF(I546=0,"",'Ark1'!AA2208)</f>
        <v/>
      </c>
      <c r="AC546" s="238" t="str">
        <f>+IF(I546=0,"",'Ark1'!AC2208)</f>
        <v/>
      </c>
      <c r="AD546" s="239" t="str">
        <f>+IF(I546=0,"",'Ark1'!AE2208)</f>
        <v/>
      </c>
      <c r="AE546" s="237" t="str">
        <f t="shared" si="77"/>
        <v/>
      </c>
      <c r="AF546" s="237" t="str">
        <f t="shared" si="79"/>
        <v/>
      </c>
      <c r="AG546" s="308"/>
    </row>
    <row r="547" spans="1:33" ht="15.6">
      <c r="A547" s="308"/>
      <c r="B547" s="308">
        <f>+'Ark1'!C2209</f>
        <v>0</v>
      </c>
      <c r="C547" s="236">
        <f>+'Ark1'!L2209</f>
        <v>0</v>
      </c>
      <c r="D547" s="236" t="e">
        <f>VLOOKUP(C547,Klasse!$C$11:$D$27,2)</f>
        <v>#N/A</v>
      </c>
      <c r="E547" s="236">
        <f>+'Ark1'!H2209</f>
        <v>0</v>
      </c>
      <c r="F547" s="236">
        <f>+'Ark1'!J2209</f>
        <v>0</v>
      </c>
      <c r="G547" s="236" t="e">
        <f>VLOOKUP(F547,RNR!$A$1:$B$25,2)</f>
        <v>#N/A</v>
      </c>
      <c r="H547" s="236" t="str">
        <f>+IF(I547=0,"",'Ark1'!Q2209)</f>
        <v/>
      </c>
      <c r="I547" s="353">
        <f>+'Ark1'!R2209</f>
        <v>0</v>
      </c>
      <c r="J547" s="237" t="str">
        <f>+IF(I547=0,"",'Ark1'!AG2209)</f>
        <v/>
      </c>
      <c r="K547" s="237"/>
      <c r="L547" s="237" t="str">
        <f>+IF(I547=0,"",'Ark1'!AH2209)</f>
        <v/>
      </c>
      <c r="M547" s="331"/>
      <c r="N547" s="504">
        <f>+'Ark1'!AI2209</f>
        <v>0</v>
      </c>
      <c r="O547" s="333"/>
      <c r="P547" s="32" t="str">
        <f>+IF(I547=0,"",'Ark1'!U2209)</f>
        <v/>
      </c>
      <c r="Q547" s="331"/>
      <c r="R547" s="264" t="str">
        <f>+IF(N547=0,"",'Ark1'!AJ2209)</f>
        <v/>
      </c>
      <c r="S547" s="334"/>
      <c r="T547" s="264" t="str">
        <f>+IF(N547=0,"",'Ark1'!AK2209)</f>
        <v/>
      </c>
      <c r="U547" s="308"/>
      <c r="V547" s="238" t="str">
        <f>+IF(I547=0,"",'Ark1'!T2209)</f>
        <v/>
      </c>
      <c r="W547" s="331"/>
      <c r="X547" s="239" t="str">
        <f>+IF(I547=0,"",'Ark1'!W2209)</f>
        <v/>
      </c>
      <c r="Y547" s="239" t="str">
        <f>+IF(I547=0,"",'Ark1'!X2209)</f>
        <v/>
      </c>
      <c r="Z547" s="239" t="str">
        <f>+IF(I547=0,"",'Ark1'!Y2209)</f>
        <v/>
      </c>
      <c r="AA547" s="239" t="str">
        <f>+IF(I547=0,"",'Ark1'!Z2209)</f>
        <v/>
      </c>
      <c r="AB547" s="237" t="str">
        <f>+IF(I547=0,"",'Ark1'!AA2209)</f>
        <v/>
      </c>
      <c r="AC547" s="238" t="str">
        <f>+IF(I547=0,"",'Ark1'!AC2209)</f>
        <v/>
      </c>
      <c r="AD547" s="239" t="str">
        <f>+IF(I547=0,"",'Ark1'!AE2209)</f>
        <v/>
      </c>
      <c r="AE547" s="237" t="str">
        <f t="shared" si="77"/>
        <v/>
      </c>
      <c r="AF547" s="237" t="str">
        <f t="shared" si="79"/>
        <v/>
      </c>
      <c r="AG547" s="308"/>
    </row>
    <row r="548" spans="1:33" ht="15.6">
      <c r="A548" s="308"/>
      <c r="B548" s="308">
        <f>+'Ark1'!C2210</f>
        <v>0</v>
      </c>
      <c r="C548" s="236">
        <f>+'Ark1'!L2210</f>
        <v>0</v>
      </c>
      <c r="D548" s="236" t="e">
        <f>VLOOKUP(C548,Klasse!$C$11:$D$27,2)</f>
        <v>#N/A</v>
      </c>
      <c r="E548" s="236">
        <f>+'Ark1'!H2210</f>
        <v>0</v>
      </c>
      <c r="F548" s="236">
        <f>+'Ark1'!J2210</f>
        <v>0</v>
      </c>
      <c r="G548" s="236" t="e">
        <f>VLOOKUP(F548,RNR!$A$1:$B$25,2)</f>
        <v>#N/A</v>
      </c>
      <c r="H548" s="236" t="str">
        <f>+IF(I548=0,"",'Ark1'!Q2210)</f>
        <v/>
      </c>
      <c r="I548" s="353">
        <f>+'Ark1'!R2210</f>
        <v>0</v>
      </c>
      <c r="J548" s="237" t="str">
        <f>+IF(I548=0,"",'Ark1'!AG2210)</f>
        <v/>
      </c>
      <c r="K548" s="237"/>
      <c r="L548" s="237" t="str">
        <f>+IF(I548=0,"",'Ark1'!AH2210)</f>
        <v/>
      </c>
      <c r="M548" s="331"/>
      <c r="N548" s="504">
        <f>+'Ark1'!AI2210</f>
        <v>0</v>
      </c>
      <c r="O548" s="333"/>
      <c r="P548" s="32" t="str">
        <f>+IF(I548=0,"",'Ark1'!U2210)</f>
        <v/>
      </c>
      <c r="Q548" s="331"/>
      <c r="R548" s="264" t="str">
        <f>+IF(N548=0,"",'Ark1'!AJ2210)</f>
        <v/>
      </c>
      <c r="S548" s="334"/>
      <c r="T548" s="264" t="str">
        <f>+IF(N548=0,"",'Ark1'!AK2210)</f>
        <v/>
      </c>
      <c r="U548" s="308"/>
      <c r="V548" s="238" t="str">
        <f>+IF(I548=0,"",'Ark1'!T2210)</f>
        <v/>
      </c>
      <c r="W548" s="331"/>
      <c r="X548" s="239" t="str">
        <f>+IF(I548=0,"",'Ark1'!W2210)</f>
        <v/>
      </c>
      <c r="Y548" s="239" t="str">
        <f>+IF(I548=0,"",'Ark1'!X2210)</f>
        <v/>
      </c>
      <c r="Z548" s="239" t="str">
        <f>+IF(I548=0,"",'Ark1'!Y2210)</f>
        <v/>
      </c>
      <c r="AA548" s="239" t="str">
        <f>+IF(I548=0,"",'Ark1'!Z2210)</f>
        <v/>
      </c>
      <c r="AB548" s="237" t="str">
        <f>+IF(I548=0,"",'Ark1'!AA2210)</f>
        <v/>
      </c>
      <c r="AC548" s="238" t="str">
        <f>+IF(I548=0,"",'Ark1'!AC2210)</f>
        <v/>
      </c>
      <c r="AD548" s="239" t="str">
        <f>+IF(I548=0,"",'Ark1'!AE2210)</f>
        <v/>
      </c>
      <c r="AE548" s="237" t="str">
        <f t="shared" si="77"/>
        <v/>
      </c>
      <c r="AF548" s="237" t="str">
        <f t="shared" si="79"/>
        <v/>
      </c>
      <c r="AG548" s="308"/>
    </row>
    <row r="549" spans="1:33" ht="15.6">
      <c r="A549" s="308"/>
      <c r="B549" s="308">
        <f>+'Ark1'!C2211</f>
        <v>0</v>
      </c>
      <c r="C549" s="236">
        <f>+'Ark1'!L2211</f>
        <v>0</v>
      </c>
      <c r="D549" s="236" t="e">
        <f>VLOOKUP(C549,Klasse!$C$11:$D$27,2)</f>
        <v>#N/A</v>
      </c>
      <c r="E549" s="236">
        <f>+'Ark1'!H2211</f>
        <v>0</v>
      </c>
      <c r="F549" s="236">
        <f>+'Ark1'!J2211</f>
        <v>0</v>
      </c>
      <c r="G549" s="236" t="e">
        <f>VLOOKUP(F549,RNR!$A$1:$B$25,2)</f>
        <v>#N/A</v>
      </c>
      <c r="H549" s="236" t="str">
        <f>+IF(I549=0,"",'Ark1'!Q2211)</f>
        <v/>
      </c>
      <c r="I549" s="353">
        <f>+'Ark1'!R2211</f>
        <v>0</v>
      </c>
      <c r="J549" s="237" t="str">
        <f>+IF(I549=0,"",'Ark1'!AG2211)</f>
        <v/>
      </c>
      <c r="K549" s="237"/>
      <c r="L549" s="237" t="str">
        <f>+IF(I549=0,"",'Ark1'!AH2211)</f>
        <v/>
      </c>
      <c r="M549" s="331"/>
      <c r="N549" s="504">
        <f>+'Ark1'!AI2211</f>
        <v>0</v>
      </c>
      <c r="O549" s="333"/>
      <c r="P549" s="32" t="str">
        <f>+IF(I549=0,"",'Ark1'!U2211)</f>
        <v/>
      </c>
      <c r="Q549" s="331"/>
      <c r="R549" s="264" t="str">
        <f>+IF(N549=0,"",'Ark1'!AJ2211)</f>
        <v/>
      </c>
      <c r="S549" s="334"/>
      <c r="T549" s="264" t="str">
        <f>+IF(N549=0,"",'Ark1'!AK2211)</f>
        <v/>
      </c>
      <c r="U549" s="308"/>
      <c r="V549" s="238" t="str">
        <f>+IF(I549=0,"",'Ark1'!T2211)</f>
        <v/>
      </c>
      <c r="W549" s="331"/>
      <c r="X549" s="239" t="str">
        <f>+IF(I549=0,"",'Ark1'!W2211)</f>
        <v/>
      </c>
      <c r="Y549" s="239" t="str">
        <f>+IF(I549=0,"",'Ark1'!X2211)</f>
        <v/>
      </c>
      <c r="Z549" s="239" t="str">
        <f>+IF(I549=0,"",'Ark1'!Y2211)</f>
        <v/>
      </c>
      <c r="AA549" s="239" t="str">
        <f>+IF(I549=0,"",'Ark1'!Z2211)</f>
        <v/>
      </c>
      <c r="AB549" s="237" t="str">
        <f>+IF(I549=0,"",'Ark1'!AA2211)</f>
        <v/>
      </c>
      <c r="AC549" s="238" t="str">
        <f>+IF(I549=0,"",'Ark1'!AC2211)</f>
        <v/>
      </c>
      <c r="AD549" s="239" t="str">
        <f>+IF(I549=0,"",'Ark1'!AE2211)</f>
        <v/>
      </c>
      <c r="AE549" s="237" t="str">
        <f t="shared" ref="AE549:AE576" si="80">IF(I549=0,"",P549/C549)</f>
        <v/>
      </c>
      <c r="AF549" s="237" t="str">
        <f t="shared" si="78"/>
        <v/>
      </c>
      <c r="AG549" s="308"/>
    </row>
    <row r="550" spans="1:33" ht="15.6">
      <c r="A550" s="308"/>
      <c r="B550" s="308">
        <f>+'Ark1'!C2212</f>
        <v>0</v>
      </c>
      <c r="C550" s="236">
        <f>+'Ark1'!L2212</f>
        <v>0</v>
      </c>
      <c r="D550" s="236" t="e">
        <f>VLOOKUP(C550,Klasse!$C$11:$D$27,2)</f>
        <v>#N/A</v>
      </c>
      <c r="E550" s="236">
        <f>+'Ark1'!H2212</f>
        <v>0</v>
      </c>
      <c r="F550" s="236">
        <f>+'Ark1'!J2212</f>
        <v>0</v>
      </c>
      <c r="G550" s="236" t="e">
        <f>VLOOKUP(F550,RNR!$A$1:$B$25,2)</f>
        <v>#N/A</v>
      </c>
      <c r="H550" s="236" t="str">
        <f>+IF(I550=0,"",'Ark1'!Q2212)</f>
        <v/>
      </c>
      <c r="I550" s="353">
        <f>+'Ark1'!R2212</f>
        <v>0</v>
      </c>
      <c r="J550" s="237" t="str">
        <f>+IF(I550=0,"",'Ark1'!AG2212)</f>
        <v/>
      </c>
      <c r="K550" s="237"/>
      <c r="L550" s="237" t="str">
        <f>+IF(I550=0,"",'Ark1'!AH2212)</f>
        <v/>
      </c>
      <c r="M550" s="331"/>
      <c r="N550" s="504">
        <f>+'Ark1'!AI2212</f>
        <v>0</v>
      </c>
      <c r="O550" s="333"/>
      <c r="P550" s="32" t="str">
        <f>+IF(I550=0,"",'Ark1'!U2212)</f>
        <v/>
      </c>
      <c r="Q550" s="331"/>
      <c r="R550" s="264" t="str">
        <f>+IF(N550=0,"",'Ark1'!AJ2212)</f>
        <v/>
      </c>
      <c r="S550" s="334"/>
      <c r="T550" s="264" t="str">
        <f>+IF(N550=0,"",'Ark1'!AK2212)</f>
        <v/>
      </c>
      <c r="U550" s="308"/>
      <c r="V550" s="238" t="str">
        <f>+IF(I550=0,"",'Ark1'!T2212)</f>
        <v/>
      </c>
      <c r="W550" s="331"/>
      <c r="X550" s="239" t="str">
        <f>+IF(I550=0,"",'Ark1'!W2212)</f>
        <v/>
      </c>
      <c r="Y550" s="239" t="str">
        <f>+IF(I550=0,"",'Ark1'!X2212)</f>
        <v/>
      </c>
      <c r="Z550" s="239" t="str">
        <f>+IF(I550=0,"",'Ark1'!Y2212)</f>
        <v/>
      </c>
      <c r="AA550" s="239" t="str">
        <f>+IF(I550=0,"",'Ark1'!Z2212)</f>
        <v/>
      </c>
      <c r="AB550" s="237" t="str">
        <f>+IF(I550=0,"",'Ark1'!AA2212)</f>
        <v/>
      </c>
      <c r="AC550" s="238" t="str">
        <f>+IF(I550=0,"",'Ark1'!AC2212)</f>
        <v/>
      </c>
      <c r="AD550" s="239" t="str">
        <f>+IF(I550=0,"",'Ark1'!AE2212)</f>
        <v/>
      </c>
      <c r="AE550" s="237" t="str">
        <f t="shared" si="80"/>
        <v/>
      </c>
      <c r="AF550" s="237" t="str">
        <f t="shared" ref="AF550:AF576" si="81">IF(I550=0,"",I550/H550)</f>
        <v/>
      </c>
      <c r="AG550" s="308"/>
    </row>
    <row r="551" spans="1:33" ht="15.6">
      <c r="A551" s="308"/>
      <c r="B551" s="308">
        <f>+'Ark1'!C2213</f>
        <v>0</v>
      </c>
      <c r="C551" s="236">
        <f>+'Ark1'!L2213</f>
        <v>0</v>
      </c>
      <c r="D551" s="236" t="e">
        <f>VLOOKUP(C551,Klasse!$C$11:$D$27,2)</f>
        <v>#N/A</v>
      </c>
      <c r="E551" s="236">
        <f>+'Ark1'!H2213</f>
        <v>0</v>
      </c>
      <c r="F551" s="236">
        <f>+'Ark1'!J2213</f>
        <v>0</v>
      </c>
      <c r="G551" s="236" t="e">
        <f>VLOOKUP(F551,RNR!$A$1:$B$25,2)</f>
        <v>#N/A</v>
      </c>
      <c r="H551" s="236" t="str">
        <f>+IF(I551=0,"",'Ark1'!Q2213)</f>
        <v/>
      </c>
      <c r="I551" s="353">
        <f>+'Ark1'!R2213</f>
        <v>0</v>
      </c>
      <c r="J551" s="237" t="str">
        <f>+IF(I551=0,"",'Ark1'!AG2213)</f>
        <v/>
      </c>
      <c r="K551" s="237"/>
      <c r="L551" s="237" t="str">
        <f>+IF(I551=0,"",'Ark1'!AH2213)</f>
        <v/>
      </c>
      <c r="M551" s="331"/>
      <c r="N551" s="504">
        <f>+'Ark1'!AI2213</f>
        <v>0</v>
      </c>
      <c r="O551" s="333"/>
      <c r="P551" s="32" t="str">
        <f>+IF(I551=0,"",'Ark1'!U2213)</f>
        <v/>
      </c>
      <c r="Q551" s="331"/>
      <c r="R551" s="264" t="str">
        <f>+IF(N551=0,"",'Ark1'!AJ2213)</f>
        <v/>
      </c>
      <c r="S551" s="334"/>
      <c r="T551" s="264" t="str">
        <f>+IF(N551=0,"",'Ark1'!AK2213)</f>
        <v/>
      </c>
      <c r="U551" s="308"/>
      <c r="V551" s="238" t="str">
        <f>+IF(I551=0,"",'Ark1'!T2213)</f>
        <v/>
      </c>
      <c r="W551" s="331"/>
      <c r="X551" s="239" t="str">
        <f>+IF(I551=0,"",'Ark1'!W2213)</f>
        <v/>
      </c>
      <c r="Y551" s="239" t="str">
        <f>+IF(I551=0,"",'Ark1'!X2213)</f>
        <v/>
      </c>
      <c r="Z551" s="239" t="str">
        <f>+IF(I551=0,"",'Ark1'!Y2213)</f>
        <v/>
      </c>
      <c r="AA551" s="239" t="str">
        <f>+IF(I551=0,"",'Ark1'!Z2213)</f>
        <v/>
      </c>
      <c r="AB551" s="237" t="str">
        <f>+IF(I551=0,"",'Ark1'!AA2213)</f>
        <v/>
      </c>
      <c r="AC551" s="238" t="str">
        <f>+IF(I551=0,"",'Ark1'!AC2213)</f>
        <v/>
      </c>
      <c r="AD551" s="239" t="str">
        <f>+IF(I551=0,"",'Ark1'!AE2213)</f>
        <v/>
      </c>
      <c r="AE551" s="237" t="str">
        <f t="shared" si="80"/>
        <v/>
      </c>
      <c r="AF551" s="237" t="str">
        <f t="shared" si="81"/>
        <v/>
      </c>
      <c r="AG551" s="308"/>
    </row>
    <row r="552" spans="1:33" ht="15.6">
      <c r="A552" s="308"/>
      <c r="B552" s="308">
        <f>+'Ark1'!C2214</f>
        <v>0</v>
      </c>
      <c r="C552" s="236">
        <f>+'Ark1'!L2214</f>
        <v>0</v>
      </c>
      <c r="D552" s="236" t="e">
        <f>VLOOKUP(C552,Klasse!$C$11:$D$27,2)</f>
        <v>#N/A</v>
      </c>
      <c r="E552" s="236">
        <f>+'Ark1'!H2214</f>
        <v>0</v>
      </c>
      <c r="F552" s="236">
        <f>+'Ark1'!J2214</f>
        <v>0</v>
      </c>
      <c r="G552" s="236" t="e">
        <f>VLOOKUP(F552,RNR!$A$1:$B$25,2)</f>
        <v>#N/A</v>
      </c>
      <c r="H552" s="236" t="str">
        <f>+IF(I552=0,"",'Ark1'!Q2214)</f>
        <v/>
      </c>
      <c r="I552" s="353">
        <f>+'Ark1'!R2214</f>
        <v>0</v>
      </c>
      <c r="J552" s="237" t="str">
        <f>+IF(I552=0,"",'Ark1'!AG2214)</f>
        <v/>
      </c>
      <c r="K552" s="237"/>
      <c r="L552" s="237" t="str">
        <f>+IF(I552=0,"",'Ark1'!AH2214)</f>
        <v/>
      </c>
      <c r="M552" s="331"/>
      <c r="N552" s="504">
        <f>+'Ark1'!AI2214</f>
        <v>0</v>
      </c>
      <c r="O552" s="333"/>
      <c r="P552" s="32" t="str">
        <f>+IF(I552=0,"",'Ark1'!U2214)</f>
        <v/>
      </c>
      <c r="Q552" s="331"/>
      <c r="R552" s="264" t="str">
        <f>+IF(N552=0,"",'Ark1'!AJ2214)</f>
        <v/>
      </c>
      <c r="S552" s="334"/>
      <c r="T552" s="264" t="str">
        <f>+IF(N552=0,"",'Ark1'!AK2214)</f>
        <v/>
      </c>
      <c r="U552" s="308"/>
      <c r="V552" s="238" t="str">
        <f>+IF(I552=0,"",'Ark1'!T2214)</f>
        <v/>
      </c>
      <c r="W552" s="331"/>
      <c r="X552" s="239" t="str">
        <f>+IF(I552=0,"",'Ark1'!W2214)</f>
        <v/>
      </c>
      <c r="Y552" s="239" t="str">
        <f>+IF(I552=0,"",'Ark1'!X2214)</f>
        <v/>
      </c>
      <c r="Z552" s="239" t="str">
        <f>+IF(I552=0,"",'Ark1'!Y2214)</f>
        <v/>
      </c>
      <c r="AA552" s="239" t="str">
        <f>+IF(I552=0,"",'Ark1'!Z2214)</f>
        <v/>
      </c>
      <c r="AB552" s="237" t="str">
        <f>+IF(I552=0,"",'Ark1'!AA2214)</f>
        <v/>
      </c>
      <c r="AC552" s="238" t="str">
        <f>+IF(I552=0,"",'Ark1'!AC2214)</f>
        <v/>
      </c>
      <c r="AD552" s="239" t="str">
        <f>+IF(I552=0,"",'Ark1'!AE2214)</f>
        <v/>
      </c>
      <c r="AE552" s="237" t="str">
        <f t="shared" si="80"/>
        <v/>
      </c>
      <c r="AF552" s="237" t="str">
        <f t="shared" si="81"/>
        <v/>
      </c>
      <c r="AG552" s="308"/>
    </row>
    <row r="553" spans="1:33" ht="15.6">
      <c r="A553" s="308"/>
      <c r="B553" s="308">
        <f>+'Ark1'!C2215</f>
        <v>0</v>
      </c>
      <c r="C553" s="236">
        <f>+'Ark1'!L2215</f>
        <v>0</v>
      </c>
      <c r="D553" s="236" t="e">
        <f>VLOOKUP(C553,Klasse!$C$11:$D$27,2)</f>
        <v>#N/A</v>
      </c>
      <c r="E553" s="236">
        <f>+'Ark1'!H2215</f>
        <v>0</v>
      </c>
      <c r="F553" s="236">
        <f>+'Ark1'!J2215</f>
        <v>0</v>
      </c>
      <c r="G553" s="236" t="e">
        <f>VLOOKUP(F553,RNR!$A$1:$B$25,2)</f>
        <v>#N/A</v>
      </c>
      <c r="H553" s="236" t="str">
        <f>+IF(I553=0,"",'Ark1'!Q2215)</f>
        <v/>
      </c>
      <c r="I553" s="353">
        <f>+'Ark1'!R2215</f>
        <v>0</v>
      </c>
      <c r="J553" s="237" t="str">
        <f>+IF(I553=0,"",'Ark1'!AG2215)</f>
        <v/>
      </c>
      <c r="K553" s="237"/>
      <c r="L553" s="237" t="str">
        <f>+IF(I553=0,"",'Ark1'!AH2215)</f>
        <v/>
      </c>
      <c r="M553" s="331"/>
      <c r="N553" s="504">
        <f>+'Ark1'!AI2215</f>
        <v>0</v>
      </c>
      <c r="O553" s="333"/>
      <c r="P553" s="32" t="str">
        <f>+IF(I553=0,"",'Ark1'!U2215)</f>
        <v/>
      </c>
      <c r="Q553" s="331"/>
      <c r="R553" s="264" t="str">
        <f>+IF(N553=0,"",'Ark1'!AJ2215)</f>
        <v/>
      </c>
      <c r="S553" s="334"/>
      <c r="T553" s="264" t="str">
        <f>+IF(N553=0,"",'Ark1'!AK2215)</f>
        <v/>
      </c>
      <c r="U553" s="308"/>
      <c r="V553" s="238" t="str">
        <f>+IF(I553=0,"",'Ark1'!T2215)</f>
        <v/>
      </c>
      <c r="W553" s="331"/>
      <c r="X553" s="239" t="str">
        <f>+IF(I553=0,"",'Ark1'!W2215)</f>
        <v/>
      </c>
      <c r="Y553" s="239" t="str">
        <f>+IF(I553=0,"",'Ark1'!X2215)</f>
        <v/>
      </c>
      <c r="Z553" s="239" t="str">
        <f>+IF(I553=0,"",'Ark1'!Y2215)</f>
        <v/>
      </c>
      <c r="AA553" s="239" t="str">
        <f>+IF(I553=0,"",'Ark1'!Z2215)</f>
        <v/>
      </c>
      <c r="AB553" s="237" t="str">
        <f>+IF(I553=0,"",'Ark1'!AA2215)</f>
        <v/>
      </c>
      <c r="AC553" s="238" t="str">
        <f>+IF(I553=0,"",'Ark1'!AC2215)</f>
        <v/>
      </c>
      <c r="AD553" s="239" t="str">
        <f>+IF(I553=0,"",'Ark1'!AE2215)</f>
        <v/>
      </c>
      <c r="AE553" s="237" t="str">
        <f t="shared" si="80"/>
        <v/>
      </c>
      <c r="AF553" s="237" t="str">
        <f t="shared" si="81"/>
        <v/>
      </c>
      <c r="AG553" s="308"/>
    </row>
    <row r="554" spans="1:33" ht="15.6">
      <c r="A554" s="308"/>
      <c r="B554" s="308">
        <f>+'Ark1'!C2216</f>
        <v>0</v>
      </c>
      <c r="C554" s="236">
        <f>+'Ark1'!L2216</f>
        <v>0</v>
      </c>
      <c r="D554" s="236" t="e">
        <f>VLOOKUP(C554,Klasse!$C$11:$D$27,2)</f>
        <v>#N/A</v>
      </c>
      <c r="E554" s="236">
        <f>+'Ark1'!H2216</f>
        <v>0</v>
      </c>
      <c r="F554" s="236">
        <f>+'Ark1'!J2216</f>
        <v>0</v>
      </c>
      <c r="G554" s="236" t="e">
        <f>VLOOKUP(F554,RNR!$A$1:$B$25,2)</f>
        <v>#N/A</v>
      </c>
      <c r="H554" s="236" t="str">
        <f>+IF(I554=0,"",'Ark1'!Q2216)</f>
        <v/>
      </c>
      <c r="I554" s="353">
        <f>+'Ark1'!R2216</f>
        <v>0</v>
      </c>
      <c r="J554" s="237" t="str">
        <f>+IF(I554=0,"",'Ark1'!AG2216)</f>
        <v/>
      </c>
      <c r="K554" s="237"/>
      <c r="L554" s="237" t="str">
        <f>+IF(I554=0,"",'Ark1'!AH2216)</f>
        <v/>
      </c>
      <c r="M554" s="331"/>
      <c r="N554" s="504">
        <f>+'Ark1'!AI2216</f>
        <v>0</v>
      </c>
      <c r="O554" s="333"/>
      <c r="P554" s="32" t="str">
        <f>+IF(I554=0,"",'Ark1'!U2216)</f>
        <v/>
      </c>
      <c r="Q554" s="331"/>
      <c r="R554" s="264" t="str">
        <f>+IF(N554=0,"",'Ark1'!AJ2216)</f>
        <v/>
      </c>
      <c r="S554" s="334"/>
      <c r="T554" s="264" t="str">
        <f>+IF(N554=0,"",'Ark1'!AK2216)</f>
        <v/>
      </c>
      <c r="U554" s="308"/>
      <c r="V554" s="238" t="str">
        <f>+IF(I554=0,"",'Ark1'!T2216)</f>
        <v/>
      </c>
      <c r="W554" s="331"/>
      <c r="X554" s="239" t="str">
        <f>+IF(I554=0,"",'Ark1'!W2216)</f>
        <v/>
      </c>
      <c r="Y554" s="239" t="str">
        <f>+IF(I554=0,"",'Ark1'!X2216)</f>
        <v/>
      </c>
      <c r="Z554" s="239" t="str">
        <f>+IF(I554=0,"",'Ark1'!Y2216)</f>
        <v/>
      </c>
      <c r="AA554" s="239" t="str">
        <f>+IF(I554=0,"",'Ark1'!Z2216)</f>
        <v/>
      </c>
      <c r="AB554" s="237" t="str">
        <f>+IF(I554=0,"",'Ark1'!AA2216)</f>
        <v/>
      </c>
      <c r="AC554" s="238" t="str">
        <f>+IF(I554=0,"",'Ark1'!AC2216)</f>
        <v/>
      </c>
      <c r="AD554" s="239" t="str">
        <f>+IF(I554=0,"",'Ark1'!AE2216)</f>
        <v/>
      </c>
      <c r="AE554" s="237" t="str">
        <f t="shared" si="80"/>
        <v/>
      </c>
      <c r="AF554" s="237" t="str">
        <f t="shared" si="81"/>
        <v/>
      </c>
      <c r="AG554" s="308"/>
    </row>
    <row r="555" spans="1:33" ht="15.6">
      <c r="A555" s="308"/>
      <c r="B555" s="308">
        <f>+'Ark1'!C2217</f>
        <v>0</v>
      </c>
      <c r="C555" s="236">
        <f>+'Ark1'!L2217</f>
        <v>0</v>
      </c>
      <c r="D555" s="236" t="e">
        <f>VLOOKUP(C555,Klasse!$C$11:$D$27,2)</f>
        <v>#N/A</v>
      </c>
      <c r="E555" s="236">
        <f>+'Ark1'!H2217</f>
        <v>0</v>
      </c>
      <c r="F555" s="236">
        <f>+'Ark1'!J2217</f>
        <v>0</v>
      </c>
      <c r="G555" s="236" t="e">
        <f>VLOOKUP(F555,RNR!$A$1:$B$25,2)</f>
        <v>#N/A</v>
      </c>
      <c r="H555" s="236" t="str">
        <f>+IF(I555=0,"",'Ark1'!Q2217)</f>
        <v/>
      </c>
      <c r="I555" s="353">
        <f>+'Ark1'!R2217</f>
        <v>0</v>
      </c>
      <c r="J555" s="237" t="str">
        <f>+IF(I555=0,"",'Ark1'!AG2217)</f>
        <v/>
      </c>
      <c r="K555" s="237"/>
      <c r="L555" s="237" t="str">
        <f>+IF(I555=0,"",'Ark1'!AH2217)</f>
        <v/>
      </c>
      <c r="M555" s="331"/>
      <c r="N555" s="504">
        <f>+'Ark1'!AI2217</f>
        <v>0</v>
      </c>
      <c r="O555" s="333"/>
      <c r="P555" s="32" t="str">
        <f>+IF(I555=0,"",'Ark1'!U2217)</f>
        <v/>
      </c>
      <c r="Q555" s="331"/>
      <c r="R555" s="264" t="str">
        <f>+IF(N555=0,"",'Ark1'!AJ2217)</f>
        <v/>
      </c>
      <c r="S555" s="334"/>
      <c r="T555" s="264" t="str">
        <f>+IF(N555=0,"",'Ark1'!AK2217)</f>
        <v/>
      </c>
      <c r="U555" s="308"/>
      <c r="V555" s="238" t="str">
        <f>+IF(I555=0,"",'Ark1'!T2217)</f>
        <v/>
      </c>
      <c r="W555" s="331"/>
      <c r="X555" s="239" t="str">
        <f>+IF(I555=0,"",'Ark1'!W2217)</f>
        <v/>
      </c>
      <c r="Y555" s="239" t="str">
        <f>+IF(I555=0,"",'Ark1'!X2217)</f>
        <v/>
      </c>
      <c r="Z555" s="239" t="str">
        <f>+IF(I555=0,"",'Ark1'!Y2217)</f>
        <v/>
      </c>
      <c r="AA555" s="239" t="str">
        <f>+IF(I555=0,"",'Ark1'!Z2217)</f>
        <v/>
      </c>
      <c r="AB555" s="237" t="str">
        <f>+IF(I555=0,"",'Ark1'!AA2217)</f>
        <v/>
      </c>
      <c r="AC555" s="238" t="str">
        <f>+IF(I555=0,"",'Ark1'!AC2217)</f>
        <v/>
      </c>
      <c r="AD555" s="239" t="str">
        <f>+IF(I555=0,"",'Ark1'!AE2217)</f>
        <v/>
      </c>
      <c r="AE555" s="237" t="str">
        <f t="shared" si="80"/>
        <v/>
      </c>
      <c r="AF555" s="237" t="str">
        <f t="shared" si="81"/>
        <v/>
      </c>
      <c r="AG555" s="308"/>
    </row>
    <row r="556" spans="1:33" ht="15.6">
      <c r="A556" s="308"/>
      <c r="B556" s="308">
        <f>+'Ark1'!C2218</f>
        <v>0</v>
      </c>
      <c r="C556" s="236">
        <f>+'Ark1'!L2218</f>
        <v>0</v>
      </c>
      <c r="D556" s="236" t="e">
        <f>VLOOKUP(C556,Klasse!$C$11:$D$27,2)</f>
        <v>#N/A</v>
      </c>
      <c r="E556" s="236">
        <f>+'Ark1'!H2218</f>
        <v>0</v>
      </c>
      <c r="F556" s="236">
        <f>+'Ark1'!J2218</f>
        <v>0</v>
      </c>
      <c r="G556" s="236" t="e">
        <f>VLOOKUP(F556,RNR!$A$1:$B$25,2)</f>
        <v>#N/A</v>
      </c>
      <c r="H556" s="236" t="str">
        <f>+IF(I556=0,"",'Ark1'!Q2218)</f>
        <v/>
      </c>
      <c r="I556" s="353">
        <f>+'Ark1'!R2218</f>
        <v>0</v>
      </c>
      <c r="J556" s="237" t="str">
        <f>+IF(I556=0,"",'Ark1'!AG2218)</f>
        <v/>
      </c>
      <c r="K556" s="237"/>
      <c r="L556" s="237" t="str">
        <f>+IF(I556=0,"",'Ark1'!AH2218)</f>
        <v/>
      </c>
      <c r="M556" s="331"/>
      <c r="N556" s="504">
        <f>+'Ark1'!AI2218</f>
        <v>0</v>
      </c>
      <c r="O556" s="333"/>
      <c r="P556" s="32" t="str">
        <f>+IF(I556=0,"",'Ark1'!U2218)</f>
        <v/>
      </c>
      <c r="Q556" s="331"/>
      <c r="R556" s="264" t="str">
        <f>+IF(N556=0,"",'Ark1'!AJ2218)</f>
        <v/>
      </c>
      <c r="S556" s="334"/>
      <c r="T556" s="264" t="str">
        <f>+IF(N556=0,"",'Ark1'!AK2218)</f>
        <v/>
      </c>
      <c r="U556" s="308"/>
      <c r="V556" s="238" t="str">
        <f>+IF(I556=0,"",'Ark1'!T2218)</f>
        <v/>
      </c>
      <c r="W556" s="331"/>
      <c r="X556" s="239" t="str">
        <f>+IF(I556=0,"",'Ark1'!W2218)</f>
        <v/>
      </c>
      <c r="Y556" s="239" t="str">
        <f>+IF(I556=0,"",'Ark1'!X2218)</f>
        <v/>
      </c>
      <c r="Z556" s="239" t="str">
        <f>+IF(I556=0,"",'Ark1'!Y2218)</f>
        <v/>
      </c>
      <c r="AA556" s="239" t="str">
        <f>+IF(I556=0,"",'Ark1'!Z2218)</f>
        <v/>
      </c>
      <c r="AB556" s="237" t="str">
        <f>+IF(I556=0,"",'Ark1'!AA2218)</f>
        <v/>
      </c>
      <c r="AC556" s="238" t="str">
        <f>+IF(I556=0,"",'Ark1'!AC2218)</f>
        <v/>
      </c>
      <c r="AD556" s="239" t="str">
        <f>+IF(I556=0,"",'Ark1'!AE2218)</f>
        <v/>
      </c>
      <c r="AE556" s="237" t="str">
        <f t="shared" si="80"/>
        <v/>
      </c>
      <c r="AF556" s="237" t="str">
        <f t="shared" si="81"/>
        <v/>
      </c>
      <c r="AG556" s="308"/>
    </row>
    <row r="557" spans="1:33" ht="15.6">
      <c r="A557" s="308"/>
      <c r="B557" s="308">
        <f>+'Ark1'!C2219</f>
        <v>0</v>
      </c>
      <c r="C557" s="236">
        <f>+'Ark1'!L2219</f>
        <v>0</v>
      </c>
      <c r="D557" s="236" t="e">
        <f>VLOOKUP(C557,Klasse!$C$11:$D$27,2)</f>
        <v>#N/A</v>
      </c>
      <c r="E557" s="236">
        <f>+'Ark1'!H2219</f>
        <v>0</v>
      </c>
      <c r="F557" s="236">
        <f>+'Ark1'!J2219</f>
        <v>0</v>
      </c>
      <c r="G557" s="236" t="e">
        <f>VLOOKUP(F557,RNR!$A$1:$B$25,2)</f>
        <v>#N/A</v>
      </c>
      <c r="H557" s="236" t="str">
        <f>+IF(I557=0,"",'Ark1'!Q2219)</f>
        <v/>
      </c>
      <c r="I557" s="353">
        <f>+'Ark1'!R2219</f>
        <v>0</v>
      </c>
      <c r="J557" s="237" t="str">
        <f>+IF(I557=0,"",'Ark1'!AG2219)</f>
        <v/>
      </c>
      <c r="K557" s="237"/>
      <c r="L557" s="237" t="str">
        <f>+IF(I557=0,"",'Ark1'!AH2219)</f>
        <v/>
      </c>
      <c r="M557" s="331"/>
      <c r="N557" s="504">
        <f>+'Ark1'!AI2219</f>
        <v>0</v>
      </c>
      <c r="O557" s="333"/>
      <c r="P557" s="32" t="str">
        <f>+IF(I557=0,"",'Ark1'!U2219)</f>
        <v/>
      </c>
      <c r="Q557" s="331"/>
      <c r="R557" s="264" t="str">
        <f>+IF(N557=0,"",'Ark1'!AJ2219)</f>
        <v/>
      </c>
      <c r="S557" s="334"/>
      <c r="T557" s="264" t="str">
        <f>+IF(N557=0,"",'Ark1'!AK2219)</f>
        <v/>
      </c>
      <c r="U557" s="308"/>
      <c r="V557" s="238" t="str">
        <f>+IF(I557=0,"",'Ark1'!T2219)</f>
        <v/>
      </c>
      <c r="W557" s="331"/>
      <c r="X557" s="239" t="str">
        <f>+IF(I557=0,"",'Ark1'!W2219)</f>
        <v/>
      </c>
      <c r="Y557" s="239" t="str">
        <f>+IF(I557=0,"",'Ark1'!X2219)</f>
        <v/>
      </c>
      <c r="Z557" s="239" t="str">
        <f>+IF(I557=0,"",'Ark1'!Y2219)</f>
        <v/>
      </c>
      <c r="AA557" s="239" t="str">
        <f>+IF(I557=0,"",'Ark1'!Z2219)</f>
        <v/>
      </c>
      <c r="AB557" s="237" t="str">
        <f>+IF(I557=0,"",'Ark1'!AA2219)</f>
        <v/>
      </c>
      <c r="AC557" s="238" t="str">
        <f>+IF(I557=0,"",'Ark1'!AC2219)</f>
        <v/>
      </c>
      <c r="AD557" s="239" t="str">
        <f>+IF(I557=0,"",'Ark1'!AE2219)</f>
        <v/>
      </c>
      <c r="AE557" s="237" t="str">
        <f t="shared" si="80"/>
        <v/>
      </c>
      <c r="AF557" s="237" t="str">
        <f t="shared" si="81"/>
        <v/>
      </c>
      <c r="AG557" s="308"/>
    </row>
    <row r="558" spans="1:33" ht="15.6">
      <c r="A558" s="308"/>
      <c r="B558" s="308">
        <f>+'Ark1'!C2220</f>
        <v>0</v>
      </c>
      <c r="C558" s="236">
        <f>+'Ark1'!L2220</f>
        <v>0</v>
      </c>
      <c r="D558" s="236" t="e">
        <f>VLOOKUP(C558,Klasse!$C$11:$D$27,2)</f>
        <v>#N/A</v>
      </c>
      <c r="E558" s="236">
        <f>+'Ark1'!H2220</f>
        <v>0</v>
      </c>
      <c r="F558" s="236">
        <f>+'Ark1'!J2220</f>
        <v>0</v>
      </c>
      <c r="G558" s="236" t="e">
        <f>VLOOKUP(F558,RNR!$A$1:$B$25,2)</f>
        <v>#N/A</v>
      </c>
      <c r="H558" s="236" t="str">
        <f>+IF(I558=0,"",'Ark1'!Q2220)</f>
        <v/>
      </c>
      <c r="I558" s="353">
        <f>+'Ark1'!R2220</f>
        <v>0</v>
      </c>
      <c r="J558" s="237" t="str">
        <f>+IF(I558=0,"",'Ark1'!AG2220)</f>
        <v/>
      </c>
      <c r="K558" s="237"/>
      <c r="L558" s="237" t="str">
        <f>+IF(I558=0,"",'Ark1'!AH2220)</f>
        <v/>
      </c>
      <c r="M558" s="331"/>
      <c r="N558" s="504">
        <f>+'Ark1'!AI2220</f>
        <v>0</v>
      </c>
      <c r="O558" s="333"/>
      <c r="P558" s="32" t="str">
        <f>+IF(I558=0,"",'Ark1'!U2220)</f>
        <v/>
      </c>
      <c r="Q558" s="331"/>
      <c r="R558" s="264" t="str">
        <f>+IF(N558=0,"",'Ark1'!AJ2220)</f>
        <v/>
      </c>
      <c r="S558" s="334"/>
      <c r="T558" s="264" t="str">
        <f>+IF(N558=0,"",'Ark1'!AK2220)</f>
        <v/>
      </c>
      <c r="U558" s="308"/>
      <c r="V558" s="238" t="str">
        <f>+IF(I558=0,"",'Ark1'!T2220)</f>
        <v/>
      </c>
      <c r="W558" s="331"/>
      <c r="X558" s="239" t="str">
        <f>+IF(I558=0,"",'Ark1'!W2220)</f>
        <v/>
      </c>
      <c r="Y558" s="239" t="str">
        <f>+IF(I558=0,"",'Ark1'!X2220)</f>
        <v/>
      </c>
      <c r="Z558" s="239" t="str">
        <f>+IF(I558=0,"",'Ark1'!Y2220)</f>
        <v/>
      </c>
      <c r="AA558" s="239" t="str">
        <f>+IF(I558=0,"",'Ark1'!Z2220)</f>
        <v/>
      </c>
      <c r="AB558" s="237" t="str">
        <f>+IF(I558=0,"",'Ark1'!AA2220)</f>
        <v/>
      </c>
      <c r="AC558" s="238" t="str">
        <f>+IF(I558=0,"",'Ark1'!AC2220)</f>
        <v/>
      </c>
      <c r="AD558" s="239" t="str">
        <f>+IF(I558=0,"",'Ark1'!AE2220)</f>
        <v/>
      </c>
      <c r="AE558" s="237" t="str">
        <f t="shared" si="80"/>
        <v/>
      </c>
      <c r="AF558" s="237" t="str">
        <f t="shared" si="81"/>
        <v/>
      </c>
      <c r="AG558" s="308"/>
    </row>
    <row r="559" spans="1:33" ht="15.6">
      <c r="A559" s="308"/>
      <c r="B559" s="308">
        <f>+'Ark1'!C2221</f>
        <v>0</v>
      </c>
      <c r="C559" s="236">
        <f>+'Ark1'!L2221</f>
        <v>0</v>
      </c>
      <c r="D559" s="236" t="e">
        <f>VLOOKUP(C559,Klasse!$C$11:$D$27,2)</f>
        <v>#N/A</v>
      </c>
      <c r="E559" s="236">
        <f>+'Ark1'!H2221</f>
        <v>0</v>
      </c>
      <c r="F559" s="236">
        <f>+'Ark1'!J2221</f>
        <v>0</v>
      </c>
      <c r="G559" s="236" t="e">
        <f>VLOOKUP(F559,RNR!$A$1:$B$25,2)</f>
        <v>#N/A</v>
      </c>
      <c r="H559" s="236" t="str">
        <f>+IF(I559=0,"",'Ark1'!Q2221)</f>
        <v/>
      </c>
      <c r="I559" s="353">
        <f>+'Ark1'!R2221</f>
        <v>0</v>
      </c>
      <c r="J559" s="237" t="str">
        <f>+IF(I559=0,"",'Ark1'!AG2221)</f>
        <v/>
      </c>
      <c r="K559" s="237"/>
      <c r="L559" s="237" t="str">
        <f>+IF(I559=0,"",'Ark1'!AH2221)</f>
        <v/>
      </c>
      <c r="M559" s="331"/>
      <c r="N559" s="504">
        <f>+'Ark1'!AI2221</f>
        <v>0</v>
      </c>
      <c r="O559" s="333"/>
      <c r="P559" s="32" t="str">
        <f>+IF(I559=0,"",'Ark1'!U2221)</f>
        <v/>
      </c>
      <c r="Q559" s="331"/>
      <c r="R559" s="264" t="str">
        <f>+IF(N559=0,"",'Ark1'!AJ2221)</f>
        <v/>
      </c>
      <c r="S559" s="334"/>
      <c r="T559" s="264" t="str">
        <f>+IF(N559=0,"",'Ark1'!AK2221)</f>
        <v/>
      </c>
      <c r="U559" s="308"/>
      <c r="V559" s="238" t="str">
        <f>+IF(I559=0,"",'Ark1'!T2221)</f>
        <v/>
      </c>
      <c r="W559" s="331"/>
      <c r="X559" s="239" t="str">
        <f>+IF(I559=0,"",'Ark1'!W2221)</f>
        <v/>
      </c>
      <c r="Y559" s="239" t="str">
        <f>+IF(I559=0,"",'Ark1'!X2221)</f>
        <v/>
      </c>
      <c r="Z559" s="239" t="str">
        <f>+IF(I559=0,"",'Ark1'!Y2221)</f>
        <v/>
      </c>
      <c r="AA559" s="239" t="str">
        <f>+IF(I559=0,"",'Ark1'!Z2221)</f>
        <v/>
      </c>
      <c r="AB559" s="237" t="str">
        <f>+IF(I559=0,"",'Ark1'!AA2221)</f>
        <v/>
      </c>
      <c r="AC559" s="238" t="str">
        <f>+IF(I559=0,"",'Ark1'!AC2221)</f>
        <v/>
      </c>
      <c r="AD559" s="239" t="str">
        <f>+IF(I559=0,"",'Ark1'!AE2221)</f>
        <v/>
      </c>
      <c r="AE559" s="237" t="str">
        <f t="shared" si="80"/>
        <v/>
      </c>
      <c r="AF559" s="237" t="str">
        <f t="shared" si="81"/>
        <v/>
      </c>
      <c r="AG559" s="308"/>
    </row>
    <row r="560" spans="1:33" ht="15.6">
      <c r="A560" s="308"/>
      <c r="B560" s="308">
        <f>+'Ark1'!C2222</f>
        <v>0</v>
      </c>
      <c r="C560" s="236">
        <f>+'Ark1'!L2222</f>
        <v>0</v>
      </c>
      <c r="D560" s="236" t="e">
        <f>VLOOKUP(C560,Klasse!$C$11:$D$27,2)</f>
        <v>#N/A</v>
      </c>
      <c r="E560" s="236">
        <f>+'Ark1'!H2222</f>
        <v>0</v>
      </c>
      <c r="F560" s="236">
        <f>+'Ark1'!J2222</f>
        <v>0</v>
      </c>
      <c r="G560" s="236" t="e">
        <f>VLOOKUP(F560,RNR!$A$1:$B$25,2)</f>
        <v>#N/A</v>
      </c>
      <c r="H560" s="236" t="str">
        <f>+IF(I560=0,"",'Ark1'!Q2222)</f>
        <v/>
      </c>
      <c r="I560" s="353">
        <f>+'Ark1'!R2222</f>
        <v>0</v>
      </c>
      <c r="J560" s="237" t="str">
        <f>+IF(I560=0,"",'Ark1'!AG2222)</f>
        <v/>
      </c>
      <c r="K560" s="237"/>
      <c r="L560" s="237" t="str">
        <f>+IF(I560=0,"",'Ark1'!AH2222)</f>
        <v/>
      </c>
      <c r="M560" s="331"/>
      <c r="N560" s="504">
        <f>+'Ark1'!AI2222</f>
        <v>0</v>
      </c>
      <c r="O560" s="333"/>
      <c r="P560" s="32" t="str">
        <f>+IF(I560=0,"",'Ark1'!U2222)</f>
        <v/>
      </c>
      <c r="Q560" s="331"/>
      <c r="R560" s="264" t="str">
        <f>+IF(N560=0,"",'Ark1'!AJ2222)</f>
        <v/>
      </c>
      <c r="S560" s="334"/>
      <c r="T560" s="264" t="str">
        <f>+IF(N560=0,"",'Ark1'!AK2222)</f>
        <v/>
      </c>
      <c r="U560" s="308"/>
      <c r="V560" s="238" t="str">
        <f>+IF(I560=0,"",'Ark1'!T2222)</f>
        <v/>
      </c>
      <c r="W560" s="331"/>
      <c r="X560" s="239" t="str">
        <f>+IF(I560=0,"",'Ark1'!W2222)</f>
        <v/>
      </c>
      <c r="Y560" s="239" t="str">
        <f>+IF(I560=0,"",'Ark1'!X2222)</f>
        <v/>
      </c>
      <c r="Z560" s="239" t="str">
        <f>+IF(I560=0,"",'Ark1'!Y2222)</f>
        <v/>
      </c>
      <c r="AA560" s="239" t="str">
        <f>+IF(I560=0,"",'Ark1'!Z2222)</f>
        <v/>
      </c>
      <c r="AB560" s="237" t="str">
        <f>+IF(I560=0,"",'Ark1'!AA2222)</f>
        <v/>
      </c>
      <c r="AC560" s="238" t="str">
        <f>+IF(I560=0,"",'Ark1'!AC2222)</f>
        <v/>
      </c>
      <c r="AD560" s="239" t="str">
        <f>+IF(I560=0,"",'Ark1'!AE2222)</f>
        <v/>
      </c>
      <c r="AE560" s="237" t="str">
        <f t="shared" si="80"/>
        <v/>
      </c>
      <c r="AF560" s="237" t="str">
        <f t="shared" si="81"/>
        <v/>
      </c>
      <c r="AG560" s="308"/>
    </row>
    <row r="561" spans="1:61" ht="15.6">
      <c r="A561" s="308"/>
      <c r="B561" s="308">
        <f>+'Ark1'!C2223</f>
        <v>0</v>
      </c>
      <c r="C561" s="236">
        <f>+'Ark1'!L2223</f>
        <v>0</v>
      </c>
      <c r="D561" s="236" t="e">
        <f>VLOOKUP(C561,Klasse!$C$11:$D$27,2)</f>
        <v>#N/A</v>
      </c>
      <c r="E561" s="236">
        <f>+'Ark1'!H2223</f>
        <v>0</v>
      </c>
      <c r="F561" s="236">
        <f>+'Ark1'!J2223</f>
        <v>0</v>
      </c>
      <c r="G561" s="236" t="e">
        <f>VLOOKUP(F561,RNR!$A$1:$B$25,2)</f>
        <v>#N/A</v>
      </c>
      <c r="H561" s="236" t="str">
        <f>+IF(I561=0,"",'Ark1'!Q2223)</f>
        <v/>
      </c>
      <c r="I561" s="353">
        <f>+'Ark1'!R2223</f>
        <v>0</v>
      </c>
      <c r="J561" s="237" t="str">
        <f>+IF(I561=0,"",'Ark1'!AG2223)</f>
        <v/>
      </c>
      <c r="K561" s="237"/>
      <c r="L561" s="237" t="str">
        <f>+IF(I561=0,"",'Ark1'!AH2223)</f>
        <v/>
      </c>
      <c r="M561" s="331"/>
      <c r="N561" s="504">
        <f>+'Ark1'!AI2223</f>
        <v>0</v>
      </c>
      <c r="O561" s="333"/>
      <c r="P561" s="32" t="str">
        <f>+IF(I561=0,"",'Ark1'!U2223)</f>
        <v/>
      </c>
      <c r="Q561" s="331"/>
      <c r="R561" s="264" t="str">
        <f>+IF(N561=0,"",'Ark1'!AJ2223)</f>
        <v/>
      </c>
      <c r="S561" s="334"/>
      <c r="T561" s="264" t="str">
        <f>+IF(N561=0,"",'Ark1'!AK2223)</f>
        <v/>
      </c>
      <c r="U561" s="308"/>
      <c r="V561" s="238" t="str">
        <f>+IF(I561=0,"",'Ark1'!T2223)</f>
        <v/>
      </c>
      <c r="W561" s="331"/>
      <c r="X561" s="239" t="str">
        <f>+IF(I561=0,"",'Ark1'!W2223)</f>
        <v/>
      </c>
      <c r="Y561" s="239" t="str">
        <f>+IF(I561=0,"",'Ark1'!X2223)</f>
        <v/>
      </c>
      <c r="Z561" s="239" t="str">
        <f>+IF(I561=0,"",'Ark1'!Y2223)</f>
        <v/>
      </c>
      <c r="AA561" s="239" t="str">
        <f>+IF(I561=0,"",'Ark1'!Z2223)</f>
        <v/>
      </c>
      <c r="AB561" s="237" t="str">
        <f>+IF(I561=0,"",'Ark1'!AA2223)</f>
        <v/>
      </c>
      <c r="AC561" s="238" t="str">
        <f>+IF(I561=0,"",'Ark1'!AC2223)</f>
        <v/>
      </c>
      <c r="AD561" s="239" t="str">
        <f>+IF(I561=0,"",'Ark1'!AE2223)</f>
        <v/>
      </c>
      <c r="AE561" s="237" t="str">
        <f t="shared" si="80"/>
        <v/>
      </c>
      <c r="AF561" s="237" t="str">
        <f t="shared" si="81"/>
        <v/>
      </c>
      <c r="AG561" s="308"/>
    </row>
    <row r="562" spans="1:61" ht="15.6">
      <c r="A562" s="308"/>
      <c r="B562" s="308">
        <f>+'Ark1'!C2224</f>
        <v>0</v>
      </c>
      <c r="C562" s="236">
        <f>+'Ark1'!L2224</f>
        <v>0</v>
      </c>
      <c r="D562" s="236" t="e">
        <f>VLOOKUP(C562,Klasse!$C$11:$D$27,2)</f>
        <v>#N/A</v>
      </c>
      <c r="E562" s="236">
        <f>+'Ark1'!H2224</f>
        <v>0</v>
      </c>
      <c r="F562" s="236">
        <f>+'Ark1'!J2224</f>
        <v>0</v>
      </c>
      <c r="G562" s="236" t="e">
        <f>VLOOKUP(F562,RNR!$A$1:$B$25,2)</f>
        <v>#N/A</v>
      </c>
      <c r="H562" s="236" t="str">
        <f>+IF(I562=0,"",'Ark1'!Q2224)</f>
        <v/>
      </c>
      <c r="I562" s="353">
        <f>+'Ark1'!R2224</f>
        <v>0</v>
      </c>
      <c r="J562" s="237" t="str">
        <f>+IF(I562=0,"",'Ark1'!AG2224)</f>
        <v/>
      </c>
      <c r="K562" s="237"/>
      <c r="L562" s="237" t="str">
        <f>+IF(I562=0,"",'Ark1'!AH2224)</f>
        <v/>
      </c>
      <c r="M562" s="331"/>
      <c r="N562" s="504">
        <f>+'Ark1'!AI2224</f>
        <v>0</v>
      </c>
      <c r="O562" s="333"/>
      <c r="P562" s="32" t="str">
        <f>+IF(I562=0,"",'Ark1'!U2224)</f>
        <v/>
      </c>
      <c r="Q562" s="331"/>
      <c r="R562" s="264" t="str">
        <f>+IF(N562=0,"",'Ark1'!AJ2224)</f>
        <v/>
      </c>
      <c r="S562" s="334"/>
      <c r="T562" s="264" t="str">
        <f>+IF(N562=0,"",'Ark1'!AK2224)</f>
        <v/>
      </c>
      <c r="U562" s="308"/>
      <c r="V562" s="238" t="str">
        <f>+IF(I562=0,"",'Ark1'!T2224)</f>
        <v/>
      </c>
      <c r="W562" s="331"/>
      <c r="X562" s="239" t="str">
        <f>+IF(I562=0,"",'Ark1'!W2224)</f>
        <v/>
      </c>
      <c r="Y562" s="239" t="str">
        <f>+IF(I562=0,"",'Ark1'!X2224)</f>
        <v/>
      </c>
      <c r="Z562" s="239" t="str">
        <f>+IF(I562=0,"",'Ark1'!Y2224)</f>
        <v/>
      </c>
      <c r="AA562" s="239" t="str">
        <f>+IF(I562=0,"",'Ark1'!Z2224)</f>
        <v/>
      </c>
      <c r="AB562" s="237" t="str">
        <f>+IF(I562=0,"",'Ark1'!AA2224)</f>
        <v/>
      </c>
      <c r="AC562" s="238" t="str">
        <f>+IF(I562=0,"",'Ark1'!AC2224)</f>
        <v/>
      </c>
      <c r="AD562" s="239" t="str">
        <f>+IF(I562=0,"",'Ark1'!AE2224)</f>
        <v/>
      </c>
      <c r="AE562" s="237" t="str">
        <f t="shared" si="80"/>
        <v/>
      </c>
      <c r="AF562" s="237" t="str">
        <f t="shared" si="81"/>
        <v/>
      </c>
      <c r="AG562" s="308"/>
    </row>
    <row r="563" spans="1:61" ht="15.6">
      <c r="A563" s="308"/>
      <c r="B563" s="308">
        <f>+'Ark1'!C2225</f>
        <v>0</v>
      </c>
      <c r="C563" s="236">
        <f>+'Ark1'!L2225</f>
        <v>0</v>
      </c>
      <c r="D563" s="236" t="e">
        <f>VLOOKUP(C563,Klasse!$C$11:$D$27,2)</f>
        <v>#N/A</v>
      </c>
      <c r="E563" s="236">
        <f>+'Ark1'!H2225</f>
        <v>0</v>
      </c>
      <c r="F563" s="236">
        <f>+'Ark1'!J2225</f>
        <v>0</v>
      </c>
      <c r="G563" s="236" t="e">
        <f>VLOOKUP(F563,RNR!$A$1:$B$25,2)</f>
        <v>#N/A</v>
      </c>
      <c r="H563" s="236" t="str">
        <f>+IF(I563=0,"",'Ark1'!Q2225)</f>
        <v/>
      </c>
      <c r="I563" s="353">
        <f>+'Ark1'!R2225</f>
        <v>0</v>
      </c>
      <c r="J563" s="237" t="str">
        <f>+IF(I563=0,"",'Ark1'!AG2225)</f>
        <v/>
      </c>
      <c r="K563" s="237"/>
      <c r="L563" s="237" t="str">
        <f>+IF(I563=0,"",'Ark1'!AH2225)</f>
        <v/>
      </c>
      <c r="M563" s="331"/>
      <c r="N563" s="504">
        <f>+'Ark1'!AI2225</f>
        <v>0</v>
      </c>
      <c r="O563" s="333"/>
      <c r="P563" s="32" t="str">
        <f>+IF(I563=0,"",'Ark1'!U2225)</f>
        <v/>
      </c>
      <c r="Q563" s="331"/>
      <c r="R563" s="264" t="str">
        <f>+IF(N563=0,"",'Ark1'!AJ2225)</f>
        <v/>
      </c>
      <c r="S563" s="334"/>
      <c r="T563" s="264" t="str">
        <f>+IF(N563=0,"",'Ark1'!AK2225)</f>
        <v/>
      </c>
      <c r="U563" s="308"/>
      <c r="V563" s="238" t="str">
        <f>+IF(I563=0,"",'Ark1'!T2225)</f>
        <v/>
      </c>
      <c r="W563" s="331"/>
      <c r="X563" s="239" t="str">
        <f>+IF(I563=0,"",'Ark1'!W2225)</f>
        <v/>
      </c>
      <c r="Y563" s="239" t="str">
        <f>+IF(I563=0,"",'Ark1'!X2225)</f>
        <v/>
      </c>
      <c r="Z563" s="239" t="str">
        <f>+IF(I563=0,"",'Ark1'!Y2225)</f>
        <v/>
      </c>
      <c r="AA563" s="239" t="str">
        <f>+IF(I563=0,"",'Ark1'!Z2225)</f>
        <v/>
      </c>
      <c r="AB563" s="237" t="str">
        <f>+IF(I563=0,"",'Ark1'!AA2225)</f>
        <v/>
      </c>
      <c r="AC563" s="238" t="str">
        <f>+IF(I563=0,"",'Ark1'!AC2225)</f>
        <v/>
      </c>
      <c r="AD563" s="239" t="str">
        <f>+IF(I563=0,"",'Ark1'!AE2225)</f>
        <v/>
      </c>
      <c r="AE563" s="237" t="str">
        <f t="shared" si="80"/>
        <v/>
      </c>
      <c r="AF563" s="237" t="str">
        <f t="shared" si="81"/>
        <v/>
      </c>
      <c r="AG563" s="308"/>
    </row>
    <row r="564" spans="1:61" ht="15.6">
      <c r="A564" s="308"/>
      <c r="B564" s="308">
        <f>+'Ark1'!C2226</f>
        <v>0</v>
      </c>
      <c r="C564" s="236">
        <f>+'Ark1'!L2226</f>
        <v>0</v>
      </c>
      <c r="D564" s="236" t="e">
        <f>VLOOKUP(C564,Klasse!$C$11:$D$27,2)</f>
        <v>#N/A</v>
      </c>
      <c r="E564" s="236">
        <f>+'Ark1'!H2226</f>
        <v>0</v>
      </c>
      <c r="F564" s="236">
        <f>+'Ark1'!J2226</f>
        <v>0</v>
      </c>
      <c r="G564" s="236" t="e">
        <f>VLOOKUP(F564,RNR!$A$1:$B$25,2)</f>
        <v>#N/A</v>
      </c>
      <c r="H564" s="236" t="str">
        <f>+IF(I564=0,"",'Ark1'!Q2226)</f>
        <v/>
      </c>
      <c r="I564" s="353">
        <f>+'Ark1'!R2226</f>
        <v>0</v>
      </c>
      <c r="J564" s="237" t="str">
        <f>+IF(I564=0,"",'Ark1'!AG2226)</f>
        <v/>
      </c>
      <c r="K564" s="237"/>
      <c r="L564" s="237" t="str">
        <f>+IF(I564=0,"",'Ark1'!AH2226)</f>
        <v/>
      </c>
      <c r="M564" s="331"/>
      <c r="N564" s="504">
        <f>+'Ark1'!AI2226</f>
        <v>0</v>
      </c>
      <c r="O564" s="333"/>
      <c r="P564" s="32" t="str">
        <f>+IF(I564=0,"",'Ark1'!U2226)</f>
        <v/>
      </c>
      <c r="Q564" s="331"/>
      <c r="R564" s="264" t="str">
        <f>+IF(N564=0,"",'Ark1'!AJ2226)</f>
        <v/>
      </c>
      <c r="S564" s="334"/>
      <c r="T564" s="264" t="str">
        <f>+IF(N564=0,"",'Ark1'!AK2226)</f>
        <v/>
      </c>
      <c r="U564" s="308"/>
      <c r="V564" s="238" t="str">
        <f>+IF(I564=0,"",'Ark1'!T2226)</f>
        <v/>
      </c>
      <c r="W564" s="331"/>
      <c r="X564" s="239" t="str">
        <f>+IF(I564=0,"",'Ark1'!W2226)</f>
        <v/>
      </c>
      <c r="Y564" s="239" t="str">
        <f>+IF(I564=0,"",'Ark1'!X2226)</f>
        <v/>
      </c>
      <c r="Z564" s="239" t="str">
        <f>+IF(I564=0,"",'Ark1'!Y2226)</f>
        <v/>
      </c>
      <c r="AA564" s="239" t="str">
        <f>+IF(I564=0,"",'Ark1'!Z2226)</f>
        <v/>
      </c>
      <c r="AB564" s="237" t="str">
        <f>+IF(I564=0,"",'Ark1'!AA2226)</f>
        <v/>
      </c>
      <c r="AC564" s="238" t="str">
        <f>+IF(I564=0,"",'Ark1'!AC2226)</f>
        <v/>
      </c>
      <c r="AD564" s="239" t="str">
        <f>+IF(I564=0,"",'Ark1'!AE2226)</f>
        <v/>
      </c>
      <c r="AE564" s="237" t="str">
        <f t="shared" si="80"/>
        <v/>
      </c>
      <c r="AF564" s="237" t="str">
        <f t="shared" si="81"/>
        <v/>
      </c>
      <c r="AG564" s="308"/>
    </row>
    <row r="565" spans="1:61" ht="15.6">
      <c r="A565" s="308"/>
      <c r="B565" s="308">
        <f>+'Ark1'!C2227</f>
        <v>0</v>
      </c>
      <c r="C565" s="236">
        <f>+'Ark1'!L2227</f>
        <v>0</v>
      </c>
      <c r="D565" s="236" t="e">
        <f>VLOOKUP(C565,Klasse!$C$11:$D$27,2)</f>
        <v>#N/A</v>
      </c>
      <c r="E565" s="236">
        <f>+'Ark1'!H2227</f>
        <v>0</v>
      </c>
      <c r="F565" s="236">
        <f>+'Ark1'!J2227</f>
        <v>0</v>
      </c>
      <c r="G565" s="236" t="e">
        <f>VLOOKUP(F565,RNR!$A$1:$B$25,2)</f>
        <v>#N/A</v>
      </c>
      <c r="H565" s="236" t="str">
        <f>+IF(I565=0,"",'Ark1'!Q2227)</f>
        <v/>
      </c>
      <c r="I565" s="353">
        <f>+'Ark1'!R2227</f>
        <v>0</v>
      </c>
      <c r="J565" s="237" t="str">
        <f>+IF(I565=0,"",'Ark1'!AG2227)</f>
        <v/>
      </c>
      <c r="K565" s="237"/>
      <c r="L565" s="237" t="str">
        <f>+IF(I565=0,"",'Ark1'!AH2227)</f>
        <v/>
      </c>
      <c r="M565" s="331"/>
      <c r="N565" s="504">
        <f>+'Ark1'!AI2227</f>
        <v>0</v>
      </c>
      <c r="O565" s="333"/>
      <c r="P565" s="32" t="str">
        <f>+IF(I565=0,"",'Ark1'!U2227)</f>
        <v/>
      </c>
      <c r="Q565" s="331"/>
      <c r="R565" s="264" t="str">
        <f>+IF(N565=0,"",'Ark1'!AJ2227)</f>
        <v/>
      </c>
      <c r="S565" s="334"/>
      <c r="T565" s="264" t="str">
        <f>+IF(N565=0,"",'Ark1'!AK2227)</f>
        <v/>
      </c>
      <c r="U565" s="308"/>
      <c r="V565" s="238" t="str">
        <f>+IF(I565=0,"",'Ark1'!T2227)</f>
        <v/>
      </c>
      <c r="W565" s="331"/>
      <c r="X565" s="239" t="str">
        <f>+IF(I565=0,"",'Ark1'!W2227)</f>
        <v/>
      </c>
      <c r="Y565" s="239" t="str">
        <f>+IF(I565=0,"",'Ark1'!X2227)</f>
        <v/>
      </c>
      <c r="Z565" s="239" t="str">
        <f>+IF(I565=0,"",'Ark1'!Y2227)</f>
        <v/>
      </c>
      <c r="AA565" s="239" t="str">
        <f>+IF(I565=0,"",'Ark1'!Z2227)</f>
        <v/>
      </c>
      <c r="AB565" s="237" t="str">
        <f>+IF(I565=0,"",'Ark1'!AA2227)</f>
        <v/>
      </c>
      <c r="AC565" s="238" t="str">
        <f>+IF(I565=0,"",'Ark1'!AC2227)</f>
        <v/>
      </c>
      <c r="AD565" s="239" t="str">
        <f>+IF(I565=0,"",'Ark1'!AE2227)</f>
        <v/>
      </c>
      <c r="AE565" s="237" t="str">
        <f t="shared" si="80"/>
        <v/>
      </c>
      <c r="AF565" s="237" t="str">
        <f t="shared" si="81"/>
        <v/>
      </c>
      <c r="AG565" s="308"/>
    </row>
    <row r="566" spans="1:61" ht="15.6">
      <c r="A566" s="308"/>
      <c r="B566" s="308">
        <f>+'Ark1'!C2228</f>
        <v>0</v>
      </c>
      <c r="C566" s="236">
        <f>+'Ark1'!L2228</f>
        <v>0</v>
      </c>
      <c r="D566" s="236" t="e">
        <f>VLOOKUP(C566,Klasse!$C$11:$D$27,2)</f>
        <v>#N/A</v>
      </c>
      <c r="E566" s="236">
        <f>+'Ark1'!H2228</f>
        <v>0</v>
      </c>
      <c r="F566" s="236">
        <f>+'Ark1'!J2228</f>
        <v>0</v>
      </c>
      <c r="G566" s="236" t="e">
        <f>VLOOKUP(F566,RNR!$A$1:$B$25,2)</f>
        <v>#N/A</v>
      </c>
      <c r="H566" s="236" t="str">
        <f>+IF(I566=0,"",'Ark1'!Q2228)</f>
        <v/>
      </c>
      <c r="I566" s="353">
        <f>+'Ark1'!R2228</f>
        <v>0</v>
      </c>
      <c r="J566" s="237" t="str">
        <f>+IF(I566=0,"",'Ark1'!AG2228)</f>
        <v/>
      </c>
      <c r="K566" s="237"/>
      <c r="L566" s="237" t="str">
        <f>+IF(I566=0,"",'Ark1'!AH2228)</f>
        <v/>
      </c>
      <c r="M566" s="331"/>
      <c r="N566" s="504">
        <f>+'Ark1'!AI2228</f>
        <v>0</v>
      </c>
      <c r="O566" s="333"/>
      <c r="P566" s="32" t="str">
        <f>+IF(I566=0,"",'Ark1'!U2228)</f>
        <v/>
      </c>
      <c r="Q566" s="331"/>
      <c r="R566" s="264" t="str">
        <f>+IF(N566=0,"",'Ark1'!AJ2228)</f>
        <v/>
      </c>
      <c r="S566" s="334"/>
      <c r="T566" s="264" t="str">
        <f>+IF(N566=0,"",'Ark1'!AK2228)</f>
        <v/>
      </c>
      <c r="U566" s="308"/>
      <c r="V566" s="238" t="str">
        <f>+IF(I566=0,"",'Ark1'!T2228)</f>
        <v/>
      </c>
      <c r="W566" s="331"/>
      <c r="X566" s="239" t="str">
        <f>+IF(I566=0,"",'Ark1'!W2228)</f>
        <v/>
      </c>
      <c r="Y566" s="239" t="str">
        <f>+IF(I566=0,"",'Ark1'!X2228)</f>
        <v/>
      </c>
      <c r="Z566" s="239" t="str">
        <f>+IF(I566=0,"",'Ark1'!Y2228)</f>
        <v/>
      </c>
      <c r="AA566" s="239" t="str">
        <f>+IF(I566=0,"",'Ark1'!Z2228)</f>
        <v/>
      </c>
      <c r="AB566" s="237" t="str">
        <f>+IF(I566=0,"",'Ark1'!AA2228)</f>
        <v/>
      </c>
      <c r="AC566" s="238" t="str">
        <f>+IF(I566=0,"",'Ark1'!AC2228)</f>
        <v/>
      </c>
      <c r="AD566" s="239" t="str">
        <f>+IF(I566=0,"",'Ark1'!AE2228)</f>
        <v/>
      </c>
      <c r="AE566" s="237" t="str">
        <f t="shared" si="80"/>
        <v/>
      </c>
      <c r="AF566" s="237" t="str">
        <f t="shared" si="81"/>
        <v/>
      </c>
      <c r="AG566" s="308"/>
    </row>
    <row r="567" spans="1:61" ht="15.6">
      <c r="A567" s="308"/>
      <c r="B567" s="308">
        <f>+'Ark1'!C2229</f>
        <v>0</v>
      </c>
      <c r="C567" s="236">
        <f>+'Ark1'!L2229</f>
        <v>0</v>
      </c>
      <c r="D567" s="236" t="e">
        <f>VLOOKUP(C567,Klasse!$C$11:$D$27,2)</f>
        <v>#N/A</v>
      </c>
      <c r="E567" s="236">
        <f>+'Ark1'!H2229</f>
        <v>0</v>
      </c>
      <c r="F567" s="236">
        <f>+'Ark1'!J2229</f>
        <v>0</v>
      </c>
      <c r="G567" s="236" t="e">
        <f>VLOOKUP(F567,RNR!$A$1:$B$25,2)</f>
        <v>#N/A</v>
      </c>
      <c r="H567" s="236" t="str">
        <f>+IF(I567=0,"",'Ark1'!Q2229)</f>
        <v/>
      </c>
      <c r="I567" s="353">
        <f>+'Ark1'!R2229</f>
        <v>0</v>
      </c>
      <c r="J567" s="237" t="str">
        <f>+IF(I567=0,"",'Ark1'!AG2229)</f>
        <v/>
      </c>
      <c r="K567" s="237"/>
      <c r="L567" s="237" t="str">
        <f>+IF(I567=0,"",'Ark1'!AH2229)</f>
        <v/>
      </c>
      <c r="M567" s="331"/>
      <c r="N567" s="504">
        <f>+'Ark1'!AI2229</f>
        <v>0</v>
      </c>
      <c r="O567" s="333"/>
      <c r="P567" s="32" t="str">
        <f>+IF(I567=0,"",'Ark1'!U2229)</f>
        <v/>
      </c>
      <c r="Q567" s="331"/>
      <c r="R567" s="264" t="str">
        <f>+IF(N567=0,"",'Ark1'!AJ2229)</f>
        <v/>
      </c>
      <c r="S567" s="334"/>
      <c r="T567" s="264" t="str">
        <f>+IF(N567=0,"",'Ark1'!AK2229)</f>
        <v/>
      </c>
      <c r="U567" s="308"/>
      <c r="V567" s="238" t="str">
        <f>+IF(I567=0,"",'Ark1'!T2229)</f>
        <v/>
      </c>
      <c r="W567" s="331"/>
      <c r="X567" s="239" t="str">
        <f>+IF(I567=0,"",'Ark1'!W2229)</f>
        <v/>
      </c>
      <c r="Y567" s="239" t="str">
        <f>+IF(I567=0,"",'Ark1'!X2229)</f>
        <v/>
      </c>
      <c r="Z567" s="239" t="str">
        <f>+IF(I567=0,"",'Ark1'!Y2229)</f>
        <v/>
      </c>
      <c r="AA567" s="239" t="str">
        <f>+IF(I567=0,"",'Ark1'!Z2229)</f>
        <v/>
      </c>
      <c r="AB567" s="237" t="str">
        <f>+IF(I567=0,"",'Ark1'!AA2229)</f>
        <v/>
      </c>
      <c r="AC567" s="238" t="str">
        <f>+IF(I567=0,"",'Ark1'!AC2229)</f>
        <v/>
      </c>
      <c r="AD567" s="239" t="str">
        <f>+IF(I567=0,"",'Ark1'!AE2229)</f>
        <v/>
      </c>
      <c r="AE567" s="237" t="str">
        <f t="shared" si="80"/>
        <v/>
      </c>
      <c r="AF567" s="237" t="str">
        <f t="shared" si="81"/>
        <v/>
      </c>
      <c r="AG567" s="308"/>
    </row>
    <row r="568" spans="1:61" ht="15.6">
      <c r="A568" s="308"/>
      <c r="B568" s="308">
        <f>+'Ark1'!C2230</f>
        <v>0</v>
      </c>
      <c r="C568" s="236">
        <f>+'Ark1'!L2230</f>
        <v>0</v>
      </c>
      <c r="D568" s="236" t="e">
        <f>VLOOKUP(C568,Klasse!$C$11:$D$27,2)</f>
        <v>#N/A</v>
      </c>
      <c r="E568" s="236">
        <f>+'Ark1'!H2230</f>
        <v>0</v>
      </c>
      <c r="F568" s="236">
        <f>+'Ark1'!J2230</f>
        <v>0</v>
      </c>
      <c r="G568" s="236" t="e">
        <f>VLOOKUP(F568,RNR!$A$1:$B$25,2)</f>
        <v>#N/A</v>
      </c>
      <c r="H568" s="236" t="str">
        <f>+IF(I568=0,"",'Ark1'!Q2230)</f>
        <v/>
      </c>
      <c r="I568" s="353">
        <f>+'Ark1'!R2230</f>
        <v>0</v>
      </c>
      <c r="J568" s="237" t="str">
        <f>+IF(I568=0,"",'Ark1'!AG2230)</f>
        <v/>
      </c>
      <c r="K568" s="237"/>
      <c r="L568" s="237" t="str">
        <f>+IF(I568=0,"",'Ark1'!AH2230)</f>
        <v/>
      </c>
      <c r="M568" s="331"/>
      <c r="N568" s="504">
        <f>+'Ark1'!AI2230</f>
        <v>0</v>
      </c>
      <c r="O568" s="333"/>
      <c r="P568" s="32" t="str">
        <f>+IF(I568=0,"",'Ark1'!U2230)</f>
        <v/>
      </c>
      <c r="Q568" s="331"/>
      <c r="R568" s="264" t="str">
        <f>+IF(N568=0,"",'Ark1'!AJ2230)</f>
        <v/>
      </c>
      <c r="S568" s="334"/>
      <c r="T568" s="264" t="str">
        <f>+IF(N568=0,"",'Ark1'!AK2230)</f>
        <v/>
      </c>
      <c r="U568" s="308"/>
      <c r="V568" s="238" t="str">
        <f>+IF(I568=0,"",'Ark1'!T2230)</f>
        <v/>
      </c>
      <c r="W568" s="331"/>
      <c r="X568" s="239" t="str">
        <f>+IF(I568=0,"",'Ark1'!W2230)</f>
        <v/>
      </c>
      <c r="Y568" s="239" t="str">
        <f>+IF(I568=0,"",'Ark1'!X2230)</f>
        <v/>
      </c>
      <c r="Z568" s="239" t="str">
        <f>+IF(I568=0,"",'Ark1'!Y2230)</f>
        <v/>
      </c>
      <c r="AA568" s="239" t="str">
        <f>+IF(I568=0,"",'Ark1'!Z2230)</f>
        <v/>
      </c>
      <c r="AB568" s="237" t="str">
        <f>+IF(I568=0,"",'Ark1'!AA2230)</f>
        <v/>
      </c>
      <c r="AC568" s="238" t="str">
        <f>+IF(I568=0,"",'Ark1'!AC2230)</f>
        <v/>
      </c>
      <c r="AD568" s="239" t="str">
        <f>+IF(I568=0,"",'Ark1'!AE2230)</f>
        <v/>
      </c>
      <c r="AE568" s="237" t="str">
        <f t="shared" si="80"/>
        <v/>
      </c>
      <c r="AF568" s="237" t="str">
        <f t="shared" si="81"/>
        <v/>
      </c>
      <c r="AG568" s="308"/>
    </row>
    <row r="569" spans="1:61" ht="15.6">
      <c r="A569" s="308"/>
      <c r="B569" s="308">
        <f>+'Ark1'!C2231</f>
        <v>0</v>
      </c>
      <c r="C569" s="236">
        <f>+'Ark1'!L2231</f>
        <v>0</v>
      </c>
      <c r="D569" s="236" t="e">
        <f>VLOOKUP(C569,Klasse!$C$11:$D$27,2)</f>
        <v>#N/A</v>
      </c>
      <c r="E569" s="236">
        <f>+'Ark1'!H2231</f>
        <v>0</v>
      </c>
      <c r="F569" s="236">
        <f>+'Ark1'!J2231</f>
        <v>0</v>
      </c>
      <c r="G569" s="236" t="e">
        <f>VLOOKUP(F569,RNR!$A$1:$B$25,2)</f>
        <v>#N/A</v>
      </c>
      <c r="H569" s="236" t="str">
        <f>+IF(I569=0,"",'Ark1'!Q2231)</f>
        <v/>
      </c>
      <c r="I569" s="353">
        <f>+'Ark1'!R2231</f>
        <v>0</v>
      </c>
      <c r="J569" s="237" t="str">
        <f>+IF(I569=0,"",'Ark1'!AG2231)</f>
        <v/>
      </c>
      <c r="K569" s="237"/>
      <c r="L569" s="237" t="str">
        <f>+IF(I569=0,"",'Ark1'!AH2231)</f>
        <v/>
      </c>
      <c r="M569" s="331"/>
      <c r="N569" s="504">
        <f>+'Ark1'!AI2231</f>
        <v>0</v>
      </c>
      <c r="O569" s="333"/>
      <c r="P569" s="32" t="str">
        <f>+IF(I569=0,"",'Ark1'!U2231)</f>
        <v/>
      </c>
      <c r="Q569" s="331"/>
      <c r="R569" s="264" t="str">
        <f>+IF(N569=0,"",'Ark1'!AJ2231)</f>
        <v/>
      </c>
      <c r="S569" s="334"/>
      <c r="T569" s="264" t="str">
        <f>+IF(N569=0,"",'Ark1'!AK2231)</f>
        <v/>
      </c>
      <c r="U569" s="308"/>
      <c r="V569" s="238" t="str">
        <f>+IF(I569=0,"",'Ark1'!T2231)</f>
        <v/>
      </c>
      <c r="W569" s="331"/>
      <c r="X569" s="239" t="str">
        <f>+IF(I569=0,"",'Ark1'!W2231)</f>
        <v/>
      </c>
      <c r="Y569" s="239" t="str">
        <f>+IF(I569=0,"",'Ark1'!X2231)</f>
        <v/>
      </c>
      <c r="Z569" s="239" t="str">
        <f>+IF(I569=0,"",'Ark1'!Y2231)</f>
        <v/>
      </c>
      <c r="AA569" s="239" t="str">
        <f>+IF(I569=0,"",'Ark1'!Z2231)</f>
        <v/>
      </c>
      <c r="AB569" s="237" t="str">
        <f>+IF(I569=0,"",'Ark1'!AA2231)</f>
        <v/>
      </c>
      <c r="AC569" s="238" t="str">
        <f>+IF(I569=0,"",'Ark1'!AC2231)</f>
        <v/>
      </c>
      <c r="AD569" s="239" t="str">
        <f>+IF(I569=0,"",'Ark1'!AE2231)</f>
        <v/>
      </c>
      <c r="AE569" s="237" t="str">
        <f t="shared" si="80"/>
        <v/>
      </c>
      <c r="AF569" s="237" t="str">
        <f t="shared" si="81"/>
        <v/>
      </c>
      <c r="AG569" s="308"/>
    </row>
    <row r="570" spans="1:61" ht="19.8">
      <c r="A570" s="308"/>
      <c r="B570" s="308"/>
      <c r="C570" s="308"/>
      <c r="D570" s="308"/>
      <c r="E570" s="308"/>
      <c r="F570" s="308"/>
      <c r="G570" s="537"/>
      <c r="H570" s="537"/>
      <c r="I570" s="354"/>
      <c r="J570" s="331"/>
      <c r="K570" s="331"/>
      <c r="L570" s="331"/>
      <c r="M570" s="331"/>
      <c r="N570" s="331"/>
      <c r="O570" s="331"/>
      <c r="P570" s="331"/>
      <c r="Q570" s="331"/>
      <c r="R570" s="331"/>
      <c r="S570" s="331"/>
      <c r="T570" s="331"/>
      <c r="U570" s="331"/>
      <c r="V570" s="331"/>
      <c r="W570" s="331"/>
      <c r="X570" s="331"/>
      <c r="Y570" s="331"/>
      <c r="Z570" s="332"/>
      <c r="AA570" s="332"/>
      <c r="AB570" s="332"/>
      <c r="AC570" s="308"/>
      <c r="AD570" s="332"/>
      <c r="AE570" s="333"/>
      <c r="AF570" s="334"/>
      <c r="AG570" s="308"/>
      <c r="AH570" s="219"/>
      <c r="AJ570" s="29"/>
      <c r="AK570" s="27"/>
      <c r="AL570" s="220"/>
      <c r="AM570" s="28"/>
      <c r="AQ570" s="28"/>
      <c r="BI570" s="232"/>
    </row>
    <row r="571" spans="1:61" ht="19.8">
      <c r="A571" s="308"/>
      <c r="B571" s="308" t="s">
        <v>649</v>
      </c>
      <c r="C571" s="308"/>
      <c r="D571" s="259" t="e">
        <f>+D577</f>
        <v>#N/A</v>
      </c>
      <c r="E571" s="308"/>
      <c r="F571" s="308"/>
      <c r="G571" s="537"/>
      <c r="H571" s="537"/>
      <c r="I571" s="340">
        <f>SUM(I573:I597)</f>
        <v>0</v>
      </c>
      <c r="J571" s="335"/>
      <c r="K571" s="335"/>
      <c r="L571" s="335"/>
      <c r="M571" s="331"/>
      <c r="N571" s="536">
        <f>SUM(N573:N597)</f>
        <v>0</v>
      </c>
      <c r="O571" s="331"/>
      <c r="P571" s="331"/>
      <c r="Q571" s="331"/>
      <c r="R571" s="331"/>
      <c r="S571" s="331"/>
      <c r="T571" s="331"/>
      <c r="U571" s="331"/>
      <c r="V571" s="331"/>
      <c r="W571" s="331"/>
      <c r="X571" s="331"/>
      <c r="Y571" s="331"/>
      <c r="Z571" s="332"/>
      <c r="AA571" s="332"/>
      <c r="AB571" s="332"/>
      <c r="AC571" s="308"/>
      <c r="AD571" s="332"/>
      <c r="AE571" s="332"/>
      <c r="AF571" s="332"/>
      <c r="AG571" s="332"/>
      <c r="AH571" s="219"/>
      <c r="AJ571" s="29"/>
      <c r="AK571" s="27"/>
      <c r="AL571" s="220"/>
      <c r="AM571" s="28"/>
      <c r="AQ571" s="28"/>
      <c r="BI571" s="232"/>
    </row>
    <row r="572" spans="1:61" ht="19.8">
      <c r="A572" s="578"/>
      <c r="B572" s="578"/>
      <c r="C572" s="579"/>
      <c r="D572" s="578"/>
      <c r="E572" s="578"/>
      <c r="F572" s="578"/>
      <c r="G572" s="578"/>
      <c r="H572" s="578"/>
      <c r="I572" s="354"/>
      <c r="J572" s="331"/>
      <c r="K572" s="331"/>
      <c r="L572" s="331"/>
      <c r="M572" s="331"/>
      <c r="N572" s="331"/>
      <c r="O572" s="331"/>
      <c r="P572" s="331"/>
      <c r="Q572" s="331"/>
      <c r="R572" s="331"/>
      <c r="S572" s="331"/>
      <c r="T572" s="331"/>
      <c r="U572" s="331"/>
      <c r="V572" s="331"/>
      <c r="W572" s="331"/>
      <c r="X572" s="331"/>
      <c r="Y572" s="331"/>
      <c r="Z572" s="332"/>
      <c r="AA572" s="332"/>
      <c r="AB572" s="333"/>
      <c r="AC572" s="308"/>
      <c r="AD572" s="333"/>
      <c r="AE572" s="333"/>
      <c r="AF572" s="334"/>
      <c r="AG572" s="308"/>
      <c r="AH572" s="219"/>
      <c r="AJ572" s="29"/>
      <c r="AK572" s="27"/>
      <c r="AL572" s="220"/>
      <c r="AM572" s="28"/>
      <c r="AQ572" s="28"/>
      <c r="BI572" s="232"/>
    </row>
    <row r="573" spans="1:61" ht="15.6">
      <c r="A573" s="308"/>
      <c r="B573" s="308">
        <f>+'Ark1'!C2232</f>
        <v>0</v>
      </c>
      <c r="C573" s="236">
        <f>+'Ark1'!L2232</f>
        <v>0</v>
      </c>
      <c r="D573" s="236" t="e">
        <f>VLOOKUP(C573,Klasse!$C$11:$D$27,2)</f>
        <v>#N/A</v>
      </c>
      <c r="E573" s="236">
        <f>+'Ark1'!H2232</f>
        <v>0</v>
      </c>
      <c r="F573" s="236">
        <f>+'Ark1'!J2232</f>
        <v>0</v>
      </c>
      <c r="G573" s="236" t="e">
        <f>VLOOKUP(F573,RNR!$A$1:$B$25,2)</f>
        <v>#N/A</v>
      </c>
      <c r="H573" s="236" t="str">
        <f>+IF(I573=0,"",'Ark1'!Q2232)</f>
        <v/>
      </c>
      <c r="I573" s="353">
        <f>+'Ark1'!R2232</f>
        <v>0</v>
      </c>
      <c r="J573" s="237" t="str">
        <f>+IF(I573=0,"",'Ark1'!AG2232)</f>
        <v/>
      </c>
      <c r="K573" s="237"/>
      <c r="L573" s="237" t="str">
        <f>+IF(I573=0,"",'Ark1'!AH2232)</f>
        <v/>
      </c>
      <c r="M573" s="331"/>
      <c r="N573" s="504">
        <f>+'Ark1'!AI2232</f>
        <v>0</v>
      </c>
      <c r="O573" s="333"/>
      <c r="P573" s="32" t="str">
        <f>+IF(I573=0,"",'Ark1'!U2232)</f>
        <v/>
      </c>
      <c r="Q573" s="331"/>
      <c r="R573" s="264" t="str">
        <f>+IF(N573=0,"",'Ark1'!AJ2232)</f>
        <v/>
      </c>
      <c r="S573" s="334"/>
      <c r="T573" s="264" t="str">
        <f>+IF(N573=0,"",'Ark1'!AK2232)</f>
        <v/>
      </c>
      <c r="U573" s="308"/>
      <c r="V573" s="238" t="str">
        <f>+IF(I573=0,"",'Ark1'!T2232)</f>
        <v/>
      </c>
      <c r="W573" s="331"/>
      <c r="X573" s="239" t="str">
        <f>+IF(I573=0,"",'Ark1'!W2232)</f>
        <v/>
      </c>
      <c r="Y573" s="239" t="str">
        <f>+IF(I573=0,"",'Ark1'!X2232)</f>
        <v/>
      </c>
      <c r="Z573" s="239" t="str">
        <f>+IF(I573=0,"",'Ark1'!Y2232)</f>
        <v/>
      </c>
      <c r="AA573" s="239" t="str">
        <f>+IF(I573=0,"",'Ark1'!Z2232)</f>
        <v/>
      </c>
      <c r="AB573" s="237" t="str">
        <f>+IF(I573=0,"",'Ark1'!AA2232)</f>
        <v/>
      </c>
      <c r="AC573" s="238" t="str">
        <f>+IF(I573=0,"",'Ark1'!AC2232)</f>
        <v/>
      </c>
      <c r="AD573" s="239" t="str">
        <f>+IF(I573=0,"",'Ark1'!AE2232)</f>
        <v/>
      </c>
      <c r="AE573" s="237" t="str">
        <f t="shared" si="80"/>
        <v/>
      </c>
      <c r="AF573" s="237" t="str">
        <f t="shared" si="81"/>
        <v/>
      </c>
      <c r="AG573" s="308"/>
    </row>
    <row r="574" spans="1:61" ht="15.6">
      <c r="A574" s="308"/>
      <c r="B574" s="308">
        <f>+'Ark1'!C2233</f>
        <v>0</v>
      </c>
      <c r="C574" s="236">
        <f>+'Ark1'!L2233</f>
        <v>0</v>
      </c>
      <c r="D574" s="236" t="e">
        <f>VLOOKUP(C574,Klasse!$C$11:$D$27,2)</f>
        <v>#N/A</v>
      </c>
      <c r="E574" s="236">
        <f>+'Ark1'!H2233</f>
        <v>0</v>
      </c>
      <c r="F574" s="236">
        <f>+'Ark1'!J2233</f>
        <v>0</v>
      </c>
      <c r="G574" s="236" t="e">
        <f>VLOOKUP(F574,RNR!$A$1:$B$25,2)</f>
        <v>#N/A</v>
      </c>
      <c r="H574" s="236" t="str">
        <f>+IF(I574=0,"",'Ark1'!Q2233)</f>
        <v/>
      </c>
      <c r="I574" s="353">
        <f>+'Ark1'!R2233</f>
        <v>0</v>
      </c>
      <c r="J574" s="237" t="str">
        <f>+IF(I574=0,"",'Ark1'!AG2233)</f>
        <v/>
      </c>
      <c r="K574" s="237"/>
      <c r="L574" s="237" t="str">
        <f>+IF(I574=0,"",'Ark1'!AH2233)</f>
        <v/>
      </c>
      <c r="M574" s="331"/>
      <c r="N574" s="504">
        <f>+'Ark1'!AI2233</f>
        <v>0</v>
      </c>
      <c r="O574" s="333"/>
      <c r="P574" s="32" t="str">
        <f>+IF(I574=0,"",'Ark1'!U2233)</f>
        <v/>
      </c>
      <c r="Q574" s="331"/>
      <c r="R574" s="264" t="str">
        <f>+IF(N574=0,"",'Ark1'!AJ2233)</f>
        <v/>
      </c>
      <c r="S574" s="334"/>
      <c r="T574" s="264" t="str">
        <f>+IF(N574=0,"",'Ark1'!AK2233)</f>
        <v/>
      </c>
      <c r="U574" s="308"/>
      <c r="V574" s="238" t="str">
        <f>+IF(I574=0,"",'Ark1'!T2233)</f>
        <v/>
      </c>
      <c r="W574" s="331"/>
      <c r="X574" s="239" t="str">
        <f>+IF(I574=0,"",'Ark1'!W2233)</f>
        <v/>
      </c>
      <c r="Y574" s="239" t="str">
        <f>+IF(I574=0,"",'Ark1'!X2233)</f>
        <v/>
      </c>
      <c r="Z574" s="239" t="str">
        <f>+IF(I574=0,"",'Ark1'!Y2233)</f>
        <v/>
      </c>
      <c r="AA574" s="239" t="str">
        <f>+IF(I574=0,"",'Ark1'!Z2233)</f>
        <v/>
      </c>
      <c r="AB574" s="237" t="str">
        <f>+IF(I574=0,"",'Ark1'!AA2233)</f>
        <v/>
      </c>
      <c r="AC574" s="238" t="str">
        <f>+IF(I574=0,"",'Ark1'!AC2233)</f>
        <v/>
      </c>
      <c r="AD574" s="239" t="str">
        <f>+IF(I574=0,"",'Ark1'!AE2233)</f>
        <v/>
      </c>
      <c r="AE574" s="237" t="str">
        <f t="shared" si="80"/>
        <v/>
      </c>
      <c r="AF574" s="237" t="str">
        <f t="shared" si="81"/>
        <v/>
      </c>
      <c r="AG574" s="308"/>
    </row>
    <row r="575" spans="1:61" ht="15.6">
      <c r="A575" s="308"/>
      <c r="B575" s="308">
        <f>+'Ark1'!C2234</f>
        <v>0</v>
      </c>
      <c r="C575" s="236">
        <f>+'Ark1'!L2234</f>
        <v>0</v>
      </c>
      <c r="D575" s="236" t="e">
        <f>VLOOKUP(C575,Klasse!$C$11:$D$27,2)</f>
        <v>#N/A</v>
      </c>
      <c r="E575" s="236">
        <f>+'Ark1'!H2234</f>
        <v>0</v>
      </c>
      <c r="F575" s="236">
        <f>+'Ark1'!J2234</f>
        <v>0</v>
      </c>
      <c r="G575" s="236" t="e">
        <f>VLOOKUP(F575,RNR!$A$1:$B$25,2)</f>
        <v>#N/A</v>
      </c>
      <c r="H575" s="236" t="str">
        <f>+IF(I575=0,"",'Ark1'!Q2234)</f>
        <v/>
      </c>
      <c r="I575" s="353">
        <f>+'Ark1'!R2234</f>
        <v>0</v>
      </c>
      <c r="J575" s="237" t="str">
        <f>+IF(I575=0,"",'Ark1'!AG2234)</f>
        <v/>
      </c>
      <c r="K575" s="237"/>
      <c r="L575" s="237" t="str">
        <f>+IF(I575=0,"",'Ark1'!AH2234)</f>
        <v/>
      </c>
      <c r="M575" s="331"/>
      <c r="N575" s="504">
        <f>+'Ark1'!AI2234</f>
        <v>0</v>
      </c>
      <c r="O575" s="333"/>
      <c r="P575" s="32" t="str">
        <f>+IF(I575=0,"",'Ark1'!U2234)</f>
        <v/>
      </c>
      <c r="Q575" s="331"/>
      <c r="R575" s="264" t="str">
        <f>+IF(N575=0,"",'Ark1'!AJ2234)</f>
        <v/>
      </c>
      <c r="S575" s="334"/>
      <c r="T575" s="264" t="str">
        <f>+IF(N575=0,"",'Ark1'!AK2234)</f>
        <v/>
      </c>
      <c r="U575" s="308"/>
      <c r="V575" s="238" t="str">
        <f>+IF(I575=0,"",'Ark1'!T2234)</f>
        <v/>
      </c>
      <c r="W575" s="331"/>
      <c r="X575" s="239" t="str">
        <f>+IF(I575=0,"",'Ark1'!W2234)</f>
        <v/>
      </c>
      <c r="Y575" s="239" t="str">
        <f>+IF(I575=0,"",'Ark1'!X2234)</f>
        <v/>
      </c>
      <c r="Z575" s="239" t="str">
        <f>+IF(I575=0,"",'Ark1'!Y2234)</f>
        <v/>
      </c>
      <c r="AA575" s="239" t="str">
        <f>+IF(I575=0,"",'Ark1'!Z2234)</f>
        <v/>
      </c>
      <c r="AB575" s="237" t="str">
        <f>+IF(I575=0,"",'Ark1'!AA2234)</f>
        <v/>
      </c>
      <c r="AC575" s="238" t="str">
        <f>+IF(I575=0,"",'Ark1'!AC2234)</f>
        <v/>
      </c>
      <c r="AD575" s="239" t="str">
        <f>+IF(I575=0,"",'Ark1'!AE2234)</f>
        <v/>
      </c>
      <c r="AE575" s="237" t="str">
        <f t="shared" si="80"/>
        <v/>
      </c>
      <c r="AF575" s="237" t="str">
        <f t="shared" si="81"/>
        <v/>
      </c>
      <c r="AG575" s="308"/>
    </row>
    <row r="576" spans="1:61" ht="15.6">
      <c r="A576" s="308"/>
      <c r="B576" s="308">
        <f>+'Ark1'!C2235</f>
        <v>0</v>
      </c>
      <c r="C576" s="236">
        <f>+'Ark1'!L2235</f>
        <v>0</v>
      </c>
      <c r="D576" s="236" t="e">
        <f>VLOOKUP(C576,Klasse!$C$11:$D$27,2)</f>
        <v>#N/A</v>
      </c>
      <c r="E576" s="236">
        <f>+'Ark1'!H2235</f>
        <v>0</v>
      </c>
      <c r="F576" s="236">
        <f>+'Ark1'!J2235</f>
        <v>0</v>
      </c>
      <c r="G576" s="236" t="e">
        <f>VLOOKUP(F576,RNR!$A$1:$B$25,2)</f>
        <v>#N/A</v>
      </c>
      <c r="H576" s="236" t="str">
        <f>+IF(I576=0,"",'Ark1'!Q2235)</f>
        <v/>
      </c>
      <c r="I576" s="353">
        <f>+'Ark1'!R2235</f>
        <v>0</v>
      </c>
      <c r="J576" s="237" t="str">
        <f>+IF(I576=0,"",'Ark1'!AG2235)</f>
        <v/>
      </c>
      <c r="K576" s="237"/>
      <c r="L576" s="237" t="str">
        <f>+IF(I576=0,"",'Ark1'!AH2235)</f>
        <v/>
      </c>
      <c r="M576" s="331"/>
      <c r="N576" s="504">
        <f>+'Ark1'!AI2235</f>
        <v>0</v>
      </c>
      <c r="O576" s="333"/>
      <c r="P576" s="32" t="str">
        <f>+IF(I576=0,"",'Ark1'!U2235)</f>
        <v/>
      </c>
      <c r="Q576" s="331"/>
      <c r="R576" s="264" t="str">
        <f>+IF(N576=0,"",'Ark1'!AJ2235)</f>
        <v/>
      </c>
      <c r="S576" s="334"/>
      <c r="T576" s="264" t="str">
        <f>+IF(N576=0,"",'Ark1'!AK2235)</f>
        <v/>
      </c>
      <c r="U576" s="308"/>
      <c r="V576" s="238" t="str">
        <f>+IF(I576=0,"",'Ark1'!T2235)</f>
        <v/>
      </c>
      <c r="W576" s="331"/>
      <c r="X576" s="239" t="str">
        <f>+IF(I576=0,"",'Ark1'!W2235)</f>
        <v/>
      </c>
      <c r="Y576" s="239" t="str">
        <f>+IF(I576=0,"",'Ark1'!X2235)</f>
        <v/>
      </c>
      <c r="Z576" s="239" t="str">
        <f>+IF(I576=0,"",'Ark1'!Y2235)</f>
        <v/>
      </c>
      <c r="AA576" s="239" t="str">
        <f>+IF(I576=0,"",'Ark1'!Z2235)</f>
        <v/>
      </c>
      <c r="AB576" s="237" t="str">
        <f>+IF(I576=0,"",'Ark1'!AA2235)</f>
        <v/>
      </c>
      <c r="AC576" s="238" t="str">
        <f>+IF(I576=0,"",'Ark1'!AC2235)</f>
        <v/>
      </c>
      <c r="AD576" s="239" t="str">
        <f>+IF(I576=0,"",'Ark1'!AE2235)</f>
        <v/>
      </c>
      <c r="AE576" s="237" t="str">
        <f t="shared" si="80"/>
        <v/>
      </c>
      <c r="AF576" s="237" t="str">
        <f t="shared" si="81"/>
        <v/>
      </c>
      <c r="AG576" s="308"/>
    </row>
    <row r="577" spans="1:33" ht="15.6">
      <c r="A577" s="308"/>
      <c r="B577" s="308">
        <f>+'Ark1'!C2236</f>
        <v>0</v>
      </c>
      <c r="C577" s="236">
        <f>+'Ark1'!L2236</f>
        <v>0</v>
      </c>
      <c r="D577" s="236" t="e">
        <f>VLOOKUP(C577,Klasse!$C$11:$D$27,2)</f>
        <v>#N/A</v>
      </c>
      <c r="E577" s="236">
        <f>+'Ark1'!H2236</f>
        <v>0</v>
      </c>
      <c r="F577" s="236">
        <f>+'Ark1'!J2236</f>
        <v>0</v>
      </c>
      <c r="G577" s="236" t="e">
        <f>VLOOKUP(F577,RNR!$A$1:$B$25,2)</f>
        <v>#N/A</v>
      </c>
      <c r="H577" s="236" t="str">
        <f>+IF(I577=0,"",'Ark1'!Q2236)</f>
        <v/>
      </c>
      <c r="I577" s="353">
        <f>+'Ark1'!R2236</f>
        <v>0</v>
      </c>
      <c r="J577" s="237" t="str">
        <f>+IF(I577=0,"",'Ark1'!AG2236)</f>
        <v/>
      </c>
      <c r="K577" s="237"/>
      <c r="L577" s="237" t="str">
        <f>+IF(I577=0,"",'Ark1'!AH2236)</f>
        <v/>
      </c>
      <c r="M577" s="331"/>
      <c r="N577" s="504">
        <f>+'Ark1'!AI2236</f>
        <v>0</v>
      </c>
      <c r="O577" s="333"/>
      <c r="P577" s="32" t="str">
        <f>+IF(I577=0,"",'Ark1'!U2236)</f>
        <v/>
      </c>
      <c r="Q577" s="331"/>
      <c r="R577" s="264" t="str">
        <f>+IF(N577=0,"",'Ark1'!AJ2236)</f>
        <v/>
      </c>
      <c r="S577" s="334"/>
      <c r="T577" s="264" t="str">
        <f>+IF(N577=0,"",'Ark1'!AK2236)</f>
        <v/>
      </c>
      <c r="U577" s="308"/>
      <c r="V577" s="238" t="str">
        <f>+IF(I577=0,"",'Ark1'!T2236)</f>
        <v/>
      </c>
      <c r="W577" s="331"/>
      <c r="X577" s="239" t="str">
        <f>+IF(I577=0,"",'Ark1'!W2236)</f>
        <v/>
      </c>
      <c r="Y577" s="239" t="str">
        <f>+IF(I577=0,"",'Ark1'!X2236)</f>
        <v/>
      </c>
      <c r="Z577" s="239" t="str">
        <f>+IF(I577=0,"",'Ark1'!Y2236)</f>
        <v/>
      </c>
      <c r="AA577" s="239" t="str">
        <f>+IF(I577=0,"",'Ark1'!Z2236)</f>
        <v/>
      </c>
      <c r="AB577" s="237" t="str">
        <f>+IF(I577=0,"",'Ark1'!AA2236)</f>
        <v/>
      </c>
      <c r="AC577" s="238" t="str">
        <f>+IF(I577=0,"",'Ark1'!AC2236)</f>
        <v/>
      </c>
      <c r="AD577" s="239" t="str">
        <f>+IF(I577=0,"",'Ark1'!AE2236)</f>
        <v/>
      </c>
      <c r="AE577" s="237" t="str">
        <f t="shared" ref="AE577:AE604" si="82">IF(I577=0,"",P577/C577)</f>
        <v/>
      </c>
      <c r="AF577" s="237" t="str">
        <f t="shared" ref="AF577:AF632" si="83">IF(I577=0,"",I577/H577)</f>
        <v/>
      </c>
      <c r="AG577" s="308"/>
    </row>
    <row r="578" spans="1:33" ht="15.6">
      <c r="A578" s="308"/>
      <c r="B578" s="308">
        <f>+'Ark1'!C2237</f>
        <v>0</v>
      </c>
      <c r="C578" s="236">
        <f>+'Ark1'!L2237</f>
        <v>0</v>
      </c>
      <c r="D578" s="236" t="e">
        <f>VLOOKUP(C578,Klasse!$C$11:$D$27,2)</f>
        <v>#N/A</v>
      </c>
      <c r="E578" s="236">
        <f>+'Ark1'!H2237</f>
        <v>0</v>
      </c>
      <c r="F578" s="236">
        <f>+'Ark1'!J2237</f>
        <v>0</v>
      </c>
      <c r="G578" s="236" t="e">
        <f>VLOOKUP(F578,RNR!$A$1:$B$25,2)</f>
        <v>#N/A</v>
      </c>
      <c r="H578" s="236" t="str">
        <f>+IF(I578=0,"",'Ark1'!Q2237)</f>
        <v/>
      </c>
      <c r="I578" s="353">
        <f>+'Ark1'!R2237</f>
        <v>0</v>
      </c>
      <c r="J578" s="237" t="str">
        <f>+IF(I578=0,"",'Ark1'!AG2237)</f>
        <v/>
      </c>
      <c r="K578" s="237"/>
      <c r="L578" s="237" t="str">
        <f>+IF(I578=0,"",'Ark1'!AH2237)</f>
        <v/>
      </c>
      <c r="M578" s="331"/>
      <c r="N578" s="504">
        <f>+'Ark1'!AI2237</f>
        <v>0</v>
      </c>
      <c r="O578" s="333"/>
      <c r="P578" s="32" t="str">
        <f>+IF(I578=0,"",'Ark1'!U2237)</f>
        <v/>
      </c>
      <c r="Q578" s="331"/>
      <c r="R578" s="264" t="str">
        <f>+IF(N578=0,"",'Ark1'!AJ2237)</f>
        <v/>
      </c>
      <c r="S578" s="334"/>
      <c r="T578" s="264" t="str">
        <f>+IF(N578=0,"",'Ark1'!AK2237)</f>
        <v/>
      </c>
      <c r="U578" s="308"/>
      <c r="V578" s="238" t="str">
        <f>+IF(I578=0,"",'Ark1'!T2237)</f>
        <v/>
      </c>
      <c r="W578" s="331"/>
      <c r="X578" s="239" t="str">
        <f>+IF(I578=0,"",'Ark1'!W2237)</f>
        <v/>
      </c>
      <c r="Y578" s="239" t="str">
        <f>+IF(I578=0,"",'Ark1'!X2237)</f>
        <v/>
      </c>
      <c r="Z578" s="239" t="str">
        <f>+IF(I578=0,"",'Ark1'!Y2237)</f>
        <v/>
      </c>
      <c r="AA578" s="239" t="str">
        <f>+IF(I578=0,"",'Ark1'!Z2237)</f>
        <v/>
      </c>
      <c r="AB578" s="237" t="str">
        <f>+IF(I578=0,"",'Ark1'!AA2237)</f>
        <v/>
      </c>
      <c r="AC578" s="238" t="str">
        <f>+IF(I578=0,"",'Ark1'!AC2237)</f>
        <v/>
      </c>
      <c r="AD578" s="239" t="str">
        <f>+IF(I578=0,"",'Ark1'!AE2237)</f>
        <v/>
      </c>
      <c r="AE578" s="237" t="str">
        <f t="shared" si="82"/>
        <v/>
      </c>
      <c r="AF578" s="237" t="str">
        <f t="shared" ref="AF578:AF604" si="84">IF(I578=0,"",I578/H578)</f>
        <v/>
      </c>
      <c r="AG578" s="308"/>
    </row>
    <row r="579" spans="1:33" ht="15.6">
      <c r="A579" s="308"/>
      <c r="B579" s="308">
        <f>+'Ark1'!C2238</f>
        <v>0</v>
      </c>
      <c r="C579" s="236">
        <f>+'Ark1'!L2238</f>
        <v>0</v>
      </c>
      <c r="D579" s="236" t="e">
        <f>VLOOKUP(C579,Klasse!$C$11:$D$27,2)</f>
        <v>#N/A</v>
      </c>
      <c r="E579" s="236">
        <f>+'Ark1'!H2238</f>
        <v>0</v>
      </c>
      <c r="F579" s="236">
        <f>+'Ark1'!J2238</f>
        <v>0</v>
      </c>
      <c r="G579" s="236" t="e">
        <f>VLOOKUP(F579,RNR!$A$1:$B$25,2)</f>
        <v>#N/A</v>
      </c>
      <c r="H579" s="236" t="str">
        <f>+IF(I579=0,"",'Ark1'!Q2238)</f>
        <v/>
      </c>
      <c r="I579" s="353">
        <f>+'Ark1'!R2238</f>
        <v>0</v>
      </c>
      <c r="J579" s="237" t="str">
        <f>+IF(I579=0,"",'Ark1'!AG2238)</f>
        <v/>
      </c>
      <c r="K579" s="237"/>
      <c r="L579" s="237" t="str">
        <f>+IF(I579=0,"",'Ark1'!AH2238)</f>
        <v/>
      </c>
      <c r="M579" s="331"/>
      <c r="N579" s="504">
        <f>+'Ark1'!AI2238</f>
        <v>0</v>
      </c>
      <c r="O579" s="333"/>
      <c r="P579" s="32" t="str">
        <f>+IF(I579=0,"",'Ark1'!U2238)</f>
        <v/>
      </c>
      <c r="Q579" s="331"/>
      <c r="R579" s="264" t="str">
        <f>+IF(N579=0,"",'Ark1'!AJ2238)</f>
        <v/>
      </c>
      <c r="S579" s="334"/>
      <c r="T579" s="264" t="str">
        <f>+IF(N579=0,"",'Ark1'!AK2238)</f>
        <v/>
      </c>
      <c r="U579" s="308"/>
      <c r="V579" s="238" t="str">
        <f>+IF(I579=0,"",'Ark1'!T2238)</f>
        <v/>
      </c>
      <c r="W579" s="331"/>
      <c r="X579" s="239" t="str">
        <f>+IF(I579=0,"",'Ark1'!W2238)</f>
        <v/>
      </c>
      <c r="Y579" s="239" t="str">
        <f>+IF(I579=0,"",'Ark1'!X2238)</f>
        <v/>
      </c>
      <c r="Z579" s="239" t="str">
        <f>+IF(I579=0,"",'Ark1'!Y2238)</f>
        <v/>
      </c>
      <c r="AA579" s="239" t="str">
        <f>+IF(I579=0,"",'Ark1'!Z2238)</f>
        <v/>
      </c>
      <c r="AB579" s="237" t="str">
        <f>+IF(I579=0,"",'Ark1'!AA2238)</f>
        <v/>
      </c>
      <c r="AC579" s="238" t="str">
        <f>+IF(I579=0,"",'Ark1'!AC2238)</f>
        <v/>
      </c>
      <c r="AD579" s="239" t="str">
        <f>+IF(I579=0,"",'Ark1'!AE2238)</f>
        <v/>
      </c>
      <c r="AE579" s="237" t="str">
        <f t="shared" si="82"/>
        <v/>
      </c>
      <c r="AF579" s="237" t="str">
        <f t="shared" si="84"/>
        <v/>
      </c>
      <c r="AG579" s="308"/>
    </row>
    <row r="580" spans="1:33" ht="15.6">
      <c r="A580" s="308"/>
      <c r="B580" s="308">
        <f>+'Ark1'!C2239</f>
        <v>0</v>
      </c>
      <c r="C580" s="236">
        <f>+'Ark1'!L2239</f>
        <v>0</v>
      </c>
      <c r="D580" s="236" t="e">
        <f>VLOOKUP(C580,Klasse!$C$11:$D$27,2)</f>
        <v>#N/A</v>
      </c>
      <c r="E580" s="236">
        <f>+'Ark1'!H2239</f>
        <v>0</v>
      </c>
      <c r="F580" s="236">
        <f>+'Ark1'!J2239</f>
        <v>0</v>
      </c>
      <c r="G580" s="236" t="e">
        <f>VLOOKUP(F580,RNR!$A$1:$B$25,2)</f>
        <v>#N/A</v>
      </c>
      <c r="H580" s="236" t="str">
        <f>+IF(I580=0,"",'Ark1'!Q2239)</f>
        <v/>
      </c>
      <c r="I580" s="353">
        <f>+'Ark1'!R2239</f>
        <v>0</v>
      </c>
      <c r="J580" s="237" t="str">
        <f>+IF(I580=0,"",'Ark1'!AG2239)</f>
        <v/>
      </c>
      <c r="K580" s="237"/>
      <c r="L580" s="237" t="str">
        <f>+IF(I580=0,"",'Ark1'!AH2239)</f>
        <v/>
      </c>
      <c r="M580" s="331"/>
      <c r="N580" s="504">
        <f>+'Ark1'!AI2239</f>
        <v>0</v>
      </c>
      <c r="O580" s="333"/>
      <c r="P580" s="32" t="str">
        <f>+IF(I580=0,"",'Ark1'!U2239)</f>
        <v/>
      </c>
      <c r="Q580" s="331"/>
      <c r="R580" s="264" t="str">
        <f>+IF(N580=0,"",'Ark1'!AJ2239)</f>
        <v/>
      </c>
      <c r="S580" s="334"/>
      <c r="T580" s="264" t="str">
        <f>+IF(N580=0,"",'Ark1'!AK2239)</f>
        <v/>
      </c>
      <c r="U580" s="308"/>
      <c r="V580" s="238" t="str">
        <f>+IF(I580=0,"",'Ark1'!T2239)</f>
        <v/>
      </c>
      <c r="W580" s="331"/>
      <c r="X580" s="239" t="str">
        <f>+IF(I580=0,"",'Ark1'!W2239)</f>
        <v/>
      </c>
      <c r="Y580" s="239" t="str">
        <f>+IF(I580=0,"",'Ark1'!X2239)</f>
        <v/>
      </c>
      <c r="Z580" s="239" t="str">
        <f>+IF(I580=0,"",'Ark1'!Y2239)</f>
        <v/>
      </c>
      <c r="AA580" s="239" t="str">
        <f>+IF(I580=0,"",'Ark1'!Z2239)</f>
        <v/>
      </c>
      <c r="AB580" s="237" t="str">
        <f>+IF(I580=0,"",'Ark1'!AA2239)</f>
        <v/>
      </c>
      <c r="AC580" s="238" t="str">
        <f>+IF(I580=0,"",'Ark1'!AC2239)</f>
        <v/>
      </c>
      <c r="AD580" s="239" t="str">
        <f>+IF(I580=0,"",'Ark1'!AE2239)</f>
        <v/>
      </c>
      <c r="AE580" s="237" t="str">
        <f t="shared" si="82"/>
        <v/>
      </c>
      <c r="AF580" s="237" t="str">
        <f t="shared" si="84"/>
        <v/>
      </c>
      <c r="AG580" s="308"/>
    </row>
    <row r="581" spans="1:33" ht="15.6">
      <c r="A581" s="308"/>
      <c r="B581" s="308">
        <f>+'Ark1'!C2240</f>
        <v>0</v>
      </c>
      <c r="C581" s="236">
        <f>+'Ark1'!L2240</f>
        <v>0</v>
      </c>
      <c r="D581" s="236" t="e">
        <f>VLOOKUP(C581,Klasse!$C$11:$D$27,2)</f>
        <v>#N/A</v>
      </c>
      <c r="E581" s="236">
        <f>+'Ark1'!H2240</f>
        <v>0</v>
      </c>
      <c r="F581" s="236">
        <f>+'Ark1'!J2240</f>
        <v>0</v>
      </c>
      <c r="G581" s="236" t="e">
        <f>VLOOKUP(F581,RNR!$A$1:$B$25,2)</f>
        <v>#N/A</v>
      </c>
      <c r="H581" s="236" t="str">
        <f>+IF(I581=0,"",'Ark1'!Q2240)</f>
        <v/>
      </c>
      <c r="I581" s="353">
        <f>+'Ark1'!R2240</f>
        <v>0</v>
      </c>
      <c r="J581" s="237" t="str">
        <f>+IF(I581=0,"",'Ark1'!AG2240)</f>
        <v/>
      </c>
      <c r="K581" s="237"/>
      <c r="L581" s="237" t="str">
        <f>+IF(I581=0,"",'Ark1'!AH2240)</f>
        <v/>
      </c>
      <c r="M581" s="331"/>
      <c r="N581" s="504">
        <f>+'Ark1'!AI2240</f>
        <v>0</v>
      </c>
      <c r="O581" s="333"/>
      <c r="P581" s="32" t="str">
        <f>+IF(I581=0,"",'Ark1'!U2240)</f>
        <v/>
      </c>
      <c r="Q581" s="331"/>
      <c r="R581" s="264" t="str">
        <f>+IF(N581=0,"",'Ark1'!AJ2240)</f>
        <v/>
      </c>
      <c r="S581" s="334"/>
      <c r="T581" s="264" t="str">
        <f>+IF(N581=0,"",'Ark1'!AK2240)</f>
        <v/>
      </c>
      <c r="U581" s="308"/>
      <c r="V581" s="238" t="str">
        <f>+IF(I581=0,"",'Ark1'!T2240)</f>
        <v/>
      </c>
      <c r="W581" s="331"/>
      <c r="X581" s="239" t="str">
        <f>+IF(I581=0,"",'Ark1'!W2240)</f>
        <v/>
      </c>
      <c r="Y581" s="239" t="str">
        <f>+IF(I581=0,"",'Ark1'!X2240)</f>
        <v/>
      </c>
      <c r="Z581" s="239" t="str">
        <f>+IF(I581=0,"",'Ark1'!Y2240)</f>
        <v/>
      </c>
      <c r="AA581" s="239" t="str">
        <f>+IF(I581=0,"",'Ark1'!Z2240)</f>
        <v/>
      </c>
      <c r="AB581" s="237" t="str">
        <f>+IF(I581=0,"",'Ark1'!AA2240)</f>
        <v/>
      </c>
      <c r="AC581" s="238" t="str">
        <f>+IF(I581=0,"",'Ark1'!AC2240)</f>
        <v/>
      </c>
      <c r="AD581" s="239" t="str">
        <f>+IF(I581=0,"",'Ark1'!AE2240)</f>
        <v/>
      </c>
      <c r="AE581" s="237" t="str">
        <f t="shared" si="82"/>
        <v/>
      </c>
      <c r="AF581" s="237" t="str">
        <f t="shared" si="84"/>
        <v/>
      </c>
      <c r="AG581" s="308"/>
    </row>
    <row r="582" spans="1:33" ht="15.6">
      <c r="A582" s="308"/>
      <c r="B582" s="308">
        <f>+'Ark1'!C2241</f>
        <v>0</v>
      </c>
      <c r="C582" s="236">
        <f>+'Ark1'!L2241</f>
        <v>0</v>
      </c>
      <c r="D582" s="236" t="e">
        <f>VLOOKUP(C582,Klasse!$C$11:$D$27,2)</f>
        <v>#N/A</v>
      </c>
      <c r="E582" s="236">
        <f>+'Ark1'!H2241</f>
        <v>0</v>
      </c>
      <c r="F582" s="236">
        <f>+'Ark1'!J2241</f>
        <v>0</v>
      </c>
      <c r="G582" s="236" t="e">
        <f>VLOOKUP(F582,RNR!$A$1:$B$25,2)</f>
        <v>#N/A</v>
      </c>
      <c r="H582" s="236" t="str">
        <f>+IF(I582=0,"",'Ark1'!Q2241)</f>
        <v/>
      </c>
      <c r="I582" s="353">
        <f>+'Ark1'!R2241</f>
        <v>0</v>
      </c>
      <c r="J582" s="237" t="str">
        <f>+IF(I582=0,"",'Ark1'!AG2241)</f>
        <v/>
      </c>
      <c r="K582" s="237"/>
      <c r="L582" s="237" t="str">
        <f>+IF(I582=0,"",'Ark1'!AH2241)</f>
        <v/>
      </c>
      <c r="M582" s="331"/>
      <c r="N582" s="504">
        <f>+'Ark1'!AI2241</f>
        <v>0</v>
      </c>
      <c r="O582" s="333"/>
      <c r="P582" s="32" t="str">
        <f>+IF(I582=0,"",'Ark1'!U2241)</f>
        <v/>
      </c>
      <c r="Q582" s="331"/>
      <c r="R582" s="264" t="str">
        <f>+IF(N582=0,"",'Ark1'!AJ2241)</f>
        <v/>
      </c>
      <c r="S582" s="334"/>
      <c r="T582" s="264" t="str">
        <f>+IF(N582=0,"",'Ark1'!AK2241)</f>
        <v/>
      </c>
      <c r="U582" s="308"/>
      <c r="V582" s="238" t="str">
        <f>+IF(I582=0,"",'Ark1'!T2241)</f>
        <v/>
      </c>
      <c r="W582" s="331"/>
      <c r="X582" s="239" t="str">
        <f>+IF(I582=0,"",'Ark1'!W2241)</f>
        <v/>
      </c>
      <c r="Y582" s="239" t="str">
        <f>+IF(I582=0,"",'Ark1'!X2241)</f>
        <v/>
      </c>
      <c r="Z582" s="239" t="str">
        <f>+IF(I582=0,"",'Ark1'!Y2241)</f>
        <v/>
      </c>
      <c r="AA582" s="239" t="str">
        <f>+IF(I582=0,"",'Ark1'!Z2241)</f>
        <v/>
      </c>
      <c r="AB582" s="237" t="str">
        <f>+IF(I582=0,"",'Ark1'!AA2241)</f>
        <v/>
      </c>
      <c r="AC582" s="238" t="str">
        <f>+IF(I582=0,"",'Ark1'!AC2241)</f>
        <v/>
      </c>
      <c r="AD582" s="239" t="str">
        <f>+IF(I582=0,"",'Ark1'!AE2241)</f>
        <v/>
      </c>
      <c r="AE582" s="237" t="str">
        <f t="shared" si="82"/>
        <v/>
      </c>
      <c r="AF582" s="237" t="str">
        <f t="shared" si="84"/>
        <v/>
      </c>
      <c r="AG582" s="308"/>
    </row>
    <row r="583" spans="1:33" ht="15.6">
      <c r="A583" s="308"/>
      <c r="B583" s="308">
        <f>+'Ark1'!C2242</f>
        <v>0</v>
      </c>
      <c r="C583" s="236">
        <f>+'Ark1'!L2242</f>
        <v>0</v>
      </c>
      <c r="D583" s="236" t="e">
        <f>VLOOKUP(C583,Klasse!$C$11:$D$27,2)</f>
        <v>#N/A</v>
      </c>
      <c r="E583" s="236">
        <f>+'Ark1'!H2242</f>
        <v>0</v>
      </c>
      <c r="F583" s="236">
        <f>+'Ark1'!J2242</f>
        <v>0</v>
      </c>
      <c r="G583" s="236" t="e">
        <f>VLOOKUP(F583,RNR!$A$1:$B$25,2)</f>
        <v>#N/A</v>
      </c>
      <c r="H583" s="236" t="str">
        <f>+IF(I583=0,"",'Ark1'!Q2242)</f>
        <v/>
      </c>
      <c r="I583" s="353">
        <f>+'Ark1'!R2242</f>
        <v>0</v>
      </c>
      <c r="J583" s="237" t="str">
        <f>+IF(I583=0,"",'Ark1'!AG2242)</f>
        <v/>
      </c>
      <c r="K583" s="237"/>
      <c r="L583" s="237" t="str">
        <f>+IF(I583=0,"",'Ark1'!AH2242)</f>
        <v/>
      </c>
      <c r="M583" s="331"/>
      <c r="N583" s="504">
        <f>+'Ark1'!AI2242</f>
        <v>0</v>
      </c>
      <c r="O583" s="333"/>
      <c r="P583" s="32" t="str">
        <f>+IF(I583=0,"",'Ark1'!U2242)</f>
        <v/>
      </c>
      <c r="Q583" s="331"/>
      <c r="R583" s="264" t="str">
        <f>+IF(N583=0,"",'Ark1'!AJ2242)</f>
        <v/>
      </c>
      <c r="S583" s="334"/>
      <c r="T583" s="264" t="str">
        <f>+IF(N583=0,"",'Ark1'!AK2242)</f>
        <v/>
      </c>
      <c r="U583" s="308"/>
      <c r="V583" s="238" t="str">
        <f>+IF(I583=0,"",'Ark1'!T2242)</f>
        <v/>
      </c>
      <c r="W583" s="331"/>
      <c r="X583" s="239" t="str">
        <f>+IF(I583=0,"",'Ark1'!W2242)</f>
        <v/>
      </c>
      <c r="Y583" s="239" t="str">
        <f>+IF(I583=0,"",'Ark1'!X2242)</f>
        <v/>
      </c>
      <c r="Z583" s="239" t="str">
        <f>+IF(I583=0,"",'Ark1'!Y2242)</f>
        <v/>
      </c>
      <c r="AA583" s="239" t="str">
        <f>+IF(I583=0,"",'Ark1'!Z2242)</f>
        <v/>
      </c>
      <c r="AB583" s="237" t="str">
        <f>+IF(I583=0,"",'Ark1'!AA2242)</f>
        <v/>
      </c>
      <c r="AC583" s="238" t="str">
        <f>+IF(I583=0,"",'Ark1'!AC2242)</f>
        <v/>
      </c>
      <c r="AD583" s="239" t="str">
        <f>+IF(I583=0,"",'Ark1'!AE2242)</f>
        <v/>
      </c>
      <c r="AE583" s="237" t="str">
        <f t="shared" si="82"/>
        <v/>
      </c>
      <c r="AF583" s="237" t="str">
        <f t="shared" si="84"/>
        <v/>
      </c>
      <c r="AG583" s="308"/>
    </row>
    <row r="584" spans="1:33" ht="15.6">
      <c r="A584" s="308"/>
      <c r="B584" s="308">
        <f>+'Ark1'!C2243</f>
        <v>0</v>
      </c>
      <c r="C584" s="236">
        <f>+'Ark1'!L2243</f>
        <v>0</v>
      </c>
      <c r="D584" s="236" t="e">
        <f>VLOOKUP(C584,Klasse!$C$11:$D$27,2)</f>
        <v>#N/A</v>
      </c>
      <c r="E584" s="236">
        <f>+'Ark1'!H2243</f>
        <v>0</v>
      </c>
      <c r="F584" s="236">
        <f>+'Ark1'!J2243</f>
        <v>0</v>
      </c>
      <c r="G584" s="236" t="e">
        <f>VLOOKUP(F584,RNR!$A$1:$B$25,2)</f>
        <v>#N/A</v>
      </c>
      <c r="H584" s="236" t="str">
        <f>+IF(I584=0,"",'Ark1'!Q2243)</f>
        <v/>
      </c>
      <c r="I584" s="353">
        <f>+'Ark1'!R2243</f>
        <v>0</v>
      </c>
      <c r="J584" s="237" t="str">
        <f>+IF(I584=0,"",'Ark1'!AG2243)</f>
        <v/>
      </c>
      <c r="K584" s="237"/>
      <c r="L584" s="237" t="str">
        <f>+IF(I584=0,"",'Ark1'!AH2243)</f>
        <v/>
      </c>
      <c r="M584" s="331"/>
      <c r="N584" s="504">
        <f>+'Ark1'!AI2243</f>
        <v>0</v>
      </c>
      <c r="O584" s="333"/>
      <c r="P584" s="32" t="str">
        <f>+IF(I584=0,"",'Ark1'!U2243)</f>
        <v/>
      </c>
      <c r="Q584" s="331"/>
      <c r="R584" s="264" t="str">
        <f>+IF(N584=0,"",'Ark1'!AJ2243)</f>
        <v/>
      </c>
      <c r="S584" s="334"/>
      <c r="T584" s="264" t="str">
        <f>+IF(N584=0,"",'Ark1'!AK2243)</f>
        <v/>
      </c>
      <c r="U584" s="308"/>
      <c r="V584" s="238" t="str">
        <f>+IF(I584=0,"",'Ark1'!T2243)</f>
        <v/>
      </c>
      <c r="W584" s="331"/>
      <c r="X584" s="239" t="str">
        <f>+IF(I584=0,"",'Ark1'!W2243)</f>
        <v/>
      </c>
      <c r="Y584" s="239" t="str">
        <f>+IF(I584=0,"",'Ark1'!X2243)</f>
        <v/>
      </c>
      <c r="Z584" s="239" t="str">
        <f>+IF(I584=0,"",'Ark1'!Y2243)</f>
        <v/>
      </c>
      <c r="AA584" s="239" t="str">
        <f>+IF(I584=0,"",'Ark1'!Z2243)</f>
        <v/>
      </c>
      <c r="AB584" s="237" t="str">
        <f>+IF(I584=0,"",'Ark1'!AA2243)</f>
        <v/>
      </c>
      <c r="AC584" s="238" t="str">
        <f>+IF(I584=0,"",'Ark1'!AC2243)</f>
        <v/>
      </c>
      <c r="AD584" s="239" t="str">
        <f>+IF(I584=0,"",'Ark1'!AE2243)</f>
        <v/>
      </c>
      <c r="AE584" s="237" t="str">
        <f t="shared" si="82"/>
        <v/>
      </c>
      <c r="AF584" s="237" t="str">
        <f t="shared" si="84"/>
        <v/>
      </c>
      <c r="AG584" s="308"/>
    </row>
    <row r="585" spans="1:33" ht="15.6">
      <c r="A585" s="308"/>
      <c r="B585" s="308">
        <f>+'Ark1'!C2244</f>
        <v>0</v>
      </c>
      <c r="C585" s="236">
        <f>+'Ark1'!L2244</f>
        <v>0</v>
      </c>
      <c r="D585" s="236" t="e">
        <f>VLOOKUP(C585,Klasse!$C$11:$D$27,2)</f>
        <v>#N/A</v>
      </c>
      <c r="E585" s="236">
        <f>+'Ark1'!H2244</f>
        <v>0</v>
      </c>
      <c r="F585" s="236">
        <f>+'Ark1'!J2244</f>
        <v>0</v>
      </c>
      <c r="G585" s="236" t="e">
        <f>VLOOKUP(F585,RNR!$A$1:$B$25,2)</f>
        <v>#N/A</v>
      </c>
      <c r="H585" s="236" t="str">
        <f>+IF(I585=0,"",'Ark1'!Q2244)</f>
        <v/>
      </c>
      <c r="I585" s="353">
        <f>+'Ark1'!R2244</f>
        <v>0</v>
      </c>
      <c r="J585" s="237" t="str">
        <f>+IF(I585=0,"",'Ark1'!AG2244)</f>
        <v/>
      </c>
      <c r="K585" s="237"/>
      <c r="L585" s="237" t="str">
        <f>+IF(I585=0,"",'Ark1'!AH2244)</f>
        <v/>
      </c>
      <c r="M585" s="331"/>
      <c r="N585" s="504">
        <f>+'Ark1'!AI2244</f>
        <v>0</v>
      </c>
      <c r="O585" s="333"/>
      <c r="P585" s="32" t="str">
        <f>+IF(I585=0,"",'Ark1'!U2244)</f>
        <v/>
      </c>
      <c r="Q585" s="331"/>
      <c r="R585" s="264" t="str">
        <f>+IF(N585=0,"",'Ark1'!AJ2244)</f>
        <v/>
      </c>
      <c r="S585" s="334"/>
      <c r="T585" s="264" t="str">
        <f>+IF(N585=0,"",'Ark1'!AK2244)</f>
        <v/>
      </c>
      <c r="U585" s="308"/>
      <c r="V585" s="238" t="str">
        <f>+IF(I585=0,"",'Ark1'!T2244)</f>
        <v/>
      </c>
      <c r="W585" s="331"/>
      <c r="X585" s="239" t="str">
        <f>+IF(I585=0,"",'Ark1'!W2244)</f>
        <v/>
      </c>
      <c r="Y585" s="239" t="str">
        <f>+IF(I585=0,"",'Ark1'!X2244)</f>
        <v/>
      </c>
      <c r="Z585" s="239" t="str">
        <f>+IF(I585=0,"",'Ark1'!Y2244)</f>
        <v/>
      </c>
      <c r="AA585" s="239" t="str">
        <f>+IF(I585=0,"",'Ark1'!Z2244)</f>
        <v/>
      </c>
      <c r="AB585" s="237" t="str">
        <f>+IF(I585=0,"",'Ark1'!AA2244)</f>
        <v/>
      </c>
      <c r="AC585" s="238" t="str">
        <f>+IF(I585=0,"",'Ark1'!AC2244)</f>
        <v/>
      </c>
      <c r="AD585" s="239" t="str">
        <f>+IF(I585=0,"",'Ark1'!AE2244)</f>
        <v/>
      </c>
      <c r="AE585" s="237" t="str">
        <f t="shared" si="82"/>
        <v/>
      </c>
      <c r="AF585" s="237" t="str">
        <f t="shared" si="84"/>
        <v/>
      </c>
      <c r="AG585" s="308"/>
    </row>
    <row r="586" spans="1:33" ht="15.6">
      <c r="A586" s="308"/>
      <c r="B586" s="308">
        <f>+'Ark1'!C2245</f>
        <v>0</v>
      </c>
      <c r="C586" s="236">
        <f>+'Ark1'!L2245</f>
        <v>0</v>
      </c>
      <c r="D586" s="236" t="e">
        <f>VLOOKUP(C586,Klasse!$C$11:$D$27,2)</f>
        <v>#N/A</v>
      </c>
      <c r="E586" s="236">
        <f>+'Ark1'!H2245</f>
        <v>0</v>
      </c>
      <c r="F586" s="236">
        <f>+'Ark1'!J2245</f>
        <v>0</v>
      </c>
      <c r="G586" s="236" t="e">
        <f>VLOOKUP(F586,RNR!$A$1:$B$25,2)</f>
        <v>#N/A</v>
      </c>
      <c r="H586" s="236" t="str">
        <f>+IF(I586=0,"",'Ark1'!Q2245)</f>
        <v/>
      </c>
      <c r="I586" s="353">
        <f>+'Ark1'!R2245</f>
        <v>0</v>
      </c>
      <c r="J586" s="237" t="str">
        <f>+IF(I586=0,"",'Ark1'!AG2245)</f>
        <v/>
      </c>
      <c r="K586" s="237"/>
      <c r="L586" s="237" t="str">
        <f>+IF(I586=0,"",'Ark1'!AH2245)</f>
        <v/>
      </c>
      <c r="M586" s="331"/>
      <c r="N586" s="504">
        <f>+'Ark1'!AI2245</f>
        <v>0</v>
      </c>
      <c r="O586" s="333"/>
      <c r="P586" s="32" t="str">
        <f>+IF(I586=0,"",'Ark1'!U2245)</f>
        <v/>
      </c>
      <c r="Q586" s="331"/>
      <c r="R586" s="264" t="str">
        <f>+IF(N586=0,"",'Ark1'!AJ2245)</f>
        <v/>
      </c>
      <c r="S586" s="334"/>
      <c r="T586" s="264" t="str">
        <f>+IF(N586=0,"",'Ark1'!AK2245)</f>
        <v/>
      </c>
      <c r="U586" s="308"/>
      <c r="V586" s="238" t="str">
        <f>+IF(I586=0,"",'Ark1'!T2245)</f>
        <v/>
      </c>
      <c r="W586" s="331"/>
      <c r="X586" s="239" t="str">
        <f>+IF(I586=0,"",'Ark1'!W2245)</f>
        <v/>
      </c>
      <c r="Y586" s="239" t="str">
        <f>+IF(I586=0,"",'Ark1'!X2245)</f>
        <v/>
      </c>
      <c r="Z586" s="239" t="str">
        <f>+IF(I586=0,"",'Ark1'!Y2245)</f>
        <v/>
      </c>
      <c r="AA586" s="239" t="str">
        <f>+IF(I586=0,"",'Ark1'!Z2245)</f>
        <v/>
      </c>
      <c r="AB586" s="237" t="str">
        <f>+IF(I586=0,"",'Ark1'!AA2245)</f>
        <v/>
      </c>
      <c r="AC586" s="238" t="str">
        <f>+IF(I586=0,"",'Ark1'!AC2245)</f>
        <v/>
      </c>
      <c r="AD586" s="239" t="str">
        <f>+IF(I586=0,"",'Ark1'!AE2245)</f>
        <v/>
      </c>
      <c r="AE586" s="237" t="str">
        <f t="shared" si="82"/>
        <v/>
      </c>
      <c r="AF586" s="237" t="str">
        <f t="shared" si="84"/>
        <v/>
      </c>
      <c r="AG586" s="308"/>
    </row>
    <row r="587" spans="1:33" ht="15.6">
      <c r="A587" s="308"/>
      <c r="B587" s="308">
        <f>+'Ark1'!C2246</f>
        <v>0</v>
      </c>
      <c r="C587" s="236">
        <f>+'Ark1'!L2246</f>
        <v>0</v>
      </c>
      <c r="D587" s="236" t="e">
        <f>VLOOKUP(C587,Klasse!$C$11:$D$27,2)</f>
        <v>#N/A</v>
      </c>
      <c r="E587" s="236">
        <f>+'Ark1'!H2246</f>
        <v>0</v>
      </c>
      <c r="F587" s="236">
        <f>+'Ark1'!J2246</f>
        <v>0</v>
      </c>
      <c r="G587" s="236" t="e">
        <f>VLOOKUP(F587,RNR!$A$1:$B$25,2)</f>
        <v>#N/A</v>
      </c>
      <c r="H587" s="236" t="str">
        <f>+IF(I587=0,"",'Ark1'!Q2246)</f>
        <v/>
      </c>
      <c r="I587" s="353">
        <f>+'Ark1'!R2246</f>
        <v>0</v>
      </c>
      <c r="J587" s="237" t="str">
        <f>+IF(I587=0,"",'Ark1'!AG2246)</f>
        <v/>
      </c>
      <c r="K587" s="237"/>
      <c r="L587" s="237" t="str">
        <f>+IF(I587=0,"",'Ark1'!AH2246)</f>
        <v/>
      </c>
      <c r="M587" s="331"/>
      <c r="N587" s="504">
        <f>+'Ark1'!AI2246</f>
        <v>0</v>
      </c>
      <c r="O587" s="333"/>
      <c r="P587" s="32" t="str">
        <f>+IF(I587=0,"",'Ark1'!U2246)</f>
        <v/>
      </c>
      <c r="Q587" s="331"/>
      <c r="R587" s="264" t="str">
        <f>+IF(N587=0,"",'Ark1'!AJ2246)</f>
        <v/>
      </c>
      <c r="S587" s="334"/>
      <c r="T587" s="264" t="str">
        <f>+IF(N587=0,"",'Ark1'!AK2246)</f>
        <v/>
      </c>
      <c r="U587" s="308"/>
      <c r="V587" s="238" t="str">
        <f>+IF(I587=0,"",'Ark1'!T2246)</f>
        <v/>
      </c>
      <c r="W587" s="331"/>
      <c r="X587" s="239" t="str">
        <f>+IF(I587=0,"",'Ark1'!W2246)</f>
        <v/>
      </c>
      <c r="Y587" s="239" t="str">
        <f>+IF(I587=0,"",'Ark1'!X2246)</f>
        <v/>
      </c>
      <c r="Z587" s="239" t="str">
        <f>+IF(I587=0,"",'Ark1'!Y2246)</f>
        <v/>
      </c>
      <c r="AA587" s="239" t="str">
        <f>+IF(I587=0,"",'Ark1'!Z2246)</f>
        <v/>
      </c>
      <c r="AB587" s="237" t="str">
        <f>+IF(I587=0,"",'Ark1'!AA2246)</f>
        <v/>
      </c>
      <c r="AC587" s="238" t="str">
        <f>+IF(I587=0,"",'Ark1'!AC2246)</f>
        <v/>
      </c>
      <c r="AD587" s="239" t="str">
        <f>+IF(I587=0,"",'Ark1'!AE2246)</f>
        <v/>
      </c>
      <c r="AE587" s="237" t="str">
        <f t="shared" si="82"/>
        <v/>
      </c>
      <c r="AF587" s="237" t="str">
        <f t="shared" si="84"/>
        <v/>
      </c>
      <c r="AG587" s="308"/>
    </row>
    <row r="588" spans="1:33" ht="15.6">
      <c r="A588" s="308"/>
      <c r="B588" s="308">
        <f>+'Ark1'!C2247</f>
        <v>0</v>
      </c>
      <c r="C588" s="236">
        <f>+'Ark1'!L2247</f>
        <v>0</v>
      </c>
      <c r="D588" s="236" t="e">
        <f>VLOOKUP(C588,Klasse!$C$11:$D$27,2)</f>
        <v>#N/A</v>
      </c>
      <c r="E588" s="236">
        <f>+'Ark1'!H2247</f>
        <v>0</v>
      </c>
      <c r="F588" s="236">
        <f>+'Ark1'!J2247</f>
        <v>0</v>
      </c>
      <c r="G588" s="236" t="e">
        <f>VLOOKUP(F588,RNR!$A$1:$B$25,2)</f>
        <v>#N/A</v>
      </c>
      <c r="H588" s="236" t="str">
        <f>+IF(I588=0,"",'Ark1'!Q2247)</f>
        <v/>
      </c>
      <c r="I588" s="353">
        <f>+'Ark1'!R2247</f>
        <v>0</v>
      </c>
      <c r="J588" s="237" t="str">
        <f>+IF(I588=0,"",'Ark1'!AG2247)</f>
        <v/>
      </c>
      <c r="K588" s="237"/>
      <c r="L588" s="237" t="str">
        <f>+IF(I588=0,"",'Ark1'!AH2247)</f>
        <v/>
      </c>
      <c r="M588" s="331"/>
      <c r="N588" s="504">
        <f>+'Ark1'!AI2247</f>
        <v>0</v>
      </c>
      <c r="O588" s="333"/>
      <c r="P588" s="32" t="str">
        <f>+IF(I588=0,"",'Ark1'!U2247)</f>
        <v/>
      </c>
      <c r="Q588" s="331"/>
      <c r="R588" s="264" t="str">
        <f>+IF(N588=0,"",'Ark1'!AJ2247)</f>
        <v/>
      </c>
      <c r="S588" s="334"/>
      <c r="T588" s="264" t="str">
        <f>+IF(N588=0,"",'Ark1'!AK2247)</f>
        <v/>
      </c>
      <c r="U588" s="308"/>
      <c r="V588" s="238" t="str">
        <f>+IF(I588=0,"",'Ark1'!T2247)</f>
        <v/>
      </c>
      <c r="W588" s="331"/>
      <c r="X588" s="239" t="str">
        <f>+IF(I588=0,"",'Ark1'!W2247)</f>
        <v/>
      </c>
      <c r="Y588" s="239" t="str">
        <f>+IF(I588=0,"",'Ark1'!X2247)</f>
        <v/>
      </c>
      <c r="Z588" s="239" t="str">
        <f>+IF(I588=0,"",'Ark1'!Y2247)</f>
        <v/>
      </c>
      <c r="AA588" s="239" t="str">
        <f>+IF(I588=0,"",'Ark1'!Z2247)</f>
        <v/>
      </c>
      <c r="AB588" s="237" t="str">
        <f>+IF(I588=0,"",'Ark1'!AA2247)</f>
        <v/>
      </c>
      <c r="AC588" s="238" t="str">
        <f>+IF(I588=0,"",'Ark1'!AC2247)</f>
        <v/>
      </c>
      <c r="AD588" s="239" t="str">
        <f>+IF(I588=0,"",'Ark1'!AE2247)</f>
        <v/>
      </c>
      <c r="AE588" s="237" t="str">
        <f t="shared" si="82"/>
        <v/>
      </c>
      <c r="AF588" s="237" t="str">
        <f t="shared" si="84"/>
        <v/>
      </c>
      <c r="AG588" s="308"/>
    </row>
    <row r="589" spans="1:33" ht="15.6">
      <c r="A589" s="308"/>
      <c r="B589" s="308">
        <f>+'Ark1'!C2248</f>
        <v>0</v>
      </c>
      <c r="C589" s="236">
        <f>+'Ark1'!L2248</f>
        <v>0</v>
      </c>
      <c r="D589" s="236" t="e">
        <f>VLOOKUP(C589,Klasse!$C$11:$D$27,2)</f>
        <v>#N/A</v>
      </c>
      <c r="E589" s="236">
        <f>+'Ark1'!H2248</f>
        <v>0</v>
      </c>
      <c r="F589" s="236">
        <f>+'Ark1'!J2248</f>
        <v>0</v>
      </c>
      <c r="G589" s="236" t="e">
        <f>VLOOKUP(F589,RNR!$A$1:$B$25,2)</f>
        <v>#N/A</v>
      </c>
      <c r="H589" s="236" t="str">
        <f>+IF(I589=0,"",'Ark1'!Q2248)</f>
        <v/>
      </c>
      <c r="I589" s="353">
        <f>+'Ark1'!R2248</f>
        <v>0</v>
      </c>
      <c r="J589" s="237" t="str">
        <f>+IF(I589=0,"",'Ark1'!AG2248)</f>
        <v/>
      </c>
      <c r="K589" s="237"/>
      <c r="L589" s="237" t="str">
        <f>+IF(I589=0,"",'Ark1'!AH2248)</f>
        <v/>
      </c>
      <c r="M589" s="331"/>
      <c r="N589" s="504">
        <f>+'Ark1'!AI2248</f>
        <v>0</v>
      </c>
      <c r="O589" s="333"/>
      <c r="P589" s="32" t="str">
        <f>+IF(I589=0,"",'Ark1'!U2248)</f>
        <v/>
      </c>
      <c r="Q589" s="331"/>
      <c r="R589" s="264" t="str">
        <f>+IF(N589=0,"",'Ark1'!AJ2248)</f>
        <v/>
      </c>
      <c r="S589" s="334"/>
      <c r="T589" s="264" t="str">
        <f>+IF(N589=0,"",'Ark1'!AK2248)</f>
        <v/>
      </c>
      <c r="U589" s="308"/>
      <c r="V589" s="238" t="str">
        <f>+IF(I589=0,"",'Ark1'!T2248)</f>
        <v/>
      </c>
      <c r="W589" s="331"/>
      <c r="X589" s="239" t="str">
        <f>+IF(I589=0,"",'Ark1'!W2248)</f>
        <v/>
      </c>
      <c r="Y589" s="239" t="str">
        <f>+IF(I589=0,"",'Ark1'!X2248)</f>
        <v/>
      </c>
      <c r="Z589" s="239" t="str">
        <f>+IF(I589=0,"",'Ark1'!Y2248)</f>
        <v/>
      </c>
      <c r="AA589" s="239" t="str">
        <f>+IF(I589=0,"",'Ark1'!Z2248)</f>
        <v/>
      </c>
      <c r="AB589" s="237" t="str">
        <f>+IF(I589=0,"",'Ark1'!AA2248)</f>
        <v/>
      </c>
      <c r="AC589" s="238" t="str">
        <f>+IF(I589=0,"",'Ark1'!AC2248)</f>
        <v/>
      </c>
      <c r="AD589" s="239" t="str">
        <f>+IF(I589=0,"",'Ark1'!AE2248)</f>
        <v/>
      </c>
      <c r="AE589" s="237" t="str">
        <f t="shared" si="82"/>
        <v/>
      </c>
      <c r="AF589" s="237" t="str">
        <f t="shared" si="84"/>
        <v/>
      </c>
      <c r="AG589" s="308"/>
    </row>
    <row r="590" spans="1:33" ht="15.6">
      <c r="A590" s="308"/>
      <c r="B590" s="308">
        <f>+'Ark1'!C2249</f>
        <v>0</v>
      </c>
      <c r="C590" s="236">
        <f>+'Ark1'!L2249</f>
        <v>0</v>
      </c>
      <c r="D590" s="236" t="e">
        <f>VLOOKUP(C590,Klasse!$C$11:$D$27,2)</f>
        <v>#N/A</v>
      </c>
      <c r="E590" s="236">
        <f>+'Ark1'!H2249</f>
        <v>0</v>
      </c>
      <c r="F590" s="236">
        <f>+'Ark1'!J2249</f>
        <v>0</v>
      </c>
      <c r="G590" s="236" t="e">
        <f>VLOOKUP(F590,RNR!$A$1:$B$25,2)</f>
        <v>#N/A</v>
      </c>
      <c r="H590" s="236" t="str">
        <f>+IF(I590=0,"",'Ark1'!Q2249)</f>
        <v/>
      </c>
      <c r="I590" s="353">
        <f>+'Ark1'!R2249</f>
        <v>0</v>
      </c>
      <c r="J590" s="237" t="str">
        <f>+IF(I590=0,"",'Ark1'!AG2249)</f>
        <v/>
      </c>
      <c r="K590" s="237"/>
      <c r="L590" s="237" t="str">
        <f>+IF(I590=0,"",'Ark1'!AH2249)</f>
        <v/>
      </c>
      <c r="M590" s="331"/>
      <c r="N590" s="504">
        <f>+'Ark1'!AI2249</f>
        <v>0</v>
      </c>
      <c r="O590" s="333"/>
      <c r="P590" s="32" t="str">
        <f>+IF(I590=0,"",'Ark1'!U2249)</f>
        <v/>
      </c>
      <c r="Q590" s="331"/>
      <c r="R590" s="264" t="str">
        <f>+IF(N590=0,"",'Ark1'!AJ2249)</f>
        <v/>
      </c>
      <c r="S590" s="334"/>
      <c r="T590" s="264" t="str">
        <f>+IF(N590=0,"",'Ark1'!AK2249)</f>
        <v/>
      </c>
      <c r="U590" s="308"/>
      <c r="V590" s="238" t="str">
        <f>+IF(I590=0,"",'Ark1'!T2249)</f>
        <v/>
      </c>
      <c r="W590" s="331"/>
      <c r="X590" s="239" t="str">
        <f>+IF(I590=0,"",'Ark1'!W2249)</f>
        <v/>
      </c>
      <c r="Y590" s="239" t="str">
        <f>+IF(I590=0,"",'Ark1'!X2249)</f>
        <v/>
      </c>
      <c r="Z590" s="239" t="str">
        <f>+IF(I590=0,"",'Ark1'!Y2249)</f>
        <v/>
      </c>
      <c r="AA590" s="239" t="str">
        <f>+IF(I590=0,"",'Ark1'!Z2249)</f>
        <v/>
      </c>
      <c r="AB590" s="237" t="str">
        <f>+IF(I590=0,"",'Ark1'!AA2249)</f>
        <v/>
      </c>
      <c r="AC590" s="238" t="str">
        <f>+IF(I590=0,"",'Ark1'!AC2249)</f>
        <v/>
      </c>
      <c r="AD590" s="239" t="str">
        <f>+IF(I590=0,"",'Ark1'!AE2249)</f>
        <v/>
      </c>
      <c r="AE590" s="237" t="str">
        <f t="shared" si="82"/>
        <v/>
      </c>
      <c r="AF590" s="237" t="str">
        <f t="shared" si="84"/>
        <v/>
      </c>
      <c r="AG590" s="308"/>
    </row>
    <row r="591" spans="1:33" ht="15.6">
      <c r="A591" s="308"/>
      <c r="B591" s="308">
        <f>+'Ark1'!C2250</f>
        <v>0</v>
      </c>
      <c r="C591" s="236">
        <f>+'Ark1'!L2250</f>
        <v>0</v>
      </c>
      <c r="D591" s="236" t="e">
        <f>VLOOKUP(C591,Klasse!$C$11:$D$27,2)</f>
        <v>#N/A</v>
      </c>
      <c r="E591" s="236">
        <f>+'Ark1'!H2250</f>
        <v>0</v>
      </c>
      <c r="F591" s="236">
        <f>+'Ark1'!J2250</f>
        <v>0</v>
      </c>
      <c r="G591" s="236" t="e">
        <f>VLOOKUP(F591,RNR!$A$1:$B$25,2)</f>
        <v>#N/A</v>
      </c>
      <c r="H591" s="236" t="str">
        <f>+IF(I591=0,"",'Ark1'!Q2250)</f>
        <v/>
      </c>
      <c r="I591" s="353">
        <f>+'Ark1'!R2250</f>
        <v>0</v>
      </c>
      <c r="J591" s="237" t="str">
        <f>+IF(I591=0,"",'Ark1'!AG2250)</f>
        <v/>
      </c>
      <c r="K591" s="237"/>
      <c r="L591" s="237" t="str">
        <f>+IF(I591=0,"",'Ark1'!AH2250)</f>
        <v/>
      </c>
      <c r="M591" s="331"/>
      <c r="N591" s="504">
        <f>+'Ark1'!AI2250</f>
        <v>0</v>
      </c>
      <c r="O591" s="333"/>
      <c r="P591" s="32" t="str">
        <f>+IF(I591=0,"",'Ark1'!U2250)</f>
        <v/>
      </c>
      <c r="Q591" s="331"/>
      <c r="R591" s="264" t="str">
        <f>+IF(N591=0,"",'Ark1'!AJ2250)</f>
        <v/>
      </c>
      <c r="S591" s="334"/>
      <c r="T591" s="264" t="str">
        <f>+IF(N591=0,"",'Ark1'!AK2250)</f>
        <v/>
      </c>
      <c r="U591" s="308"/>
      <c r="V591" s="238" t="str">
        <f>+IF(I591=0,"",'Ark1'!T2250)</f>
        <v/>
      </c>
      <c r="W591" s="331"/>
      <c r="X591" s="239" t="str">
        <f>+IF(I591=0,"",'Ark1'!W2250)</f>
        <v/>
      </c>
      <c r="Y591" s="239" t="str">
        <f>+IF(I591=0,"",'Ark1'!X2250)</f>
        <v/>
      </c>
      <c r="Z591" s="239" t="str">
        <f>+IF(I591=0,"",'Ark1'!Y2250)</f>
        <v/>
      </c>
      <c r="AA591" s="239" t="str">
        <f>+IF(I591=0,"",'Ark1'!Z2250)</f>
        <v/>
      </c>
      <c r="AB591" s="237" t="str">
        <f>+IF(I591=0,"",'Ark1'!AA2250)</f>
        <v/>
      </c>
      <c r="AC591" s="238" t="str">
        <f>+IF(I591=0,"",'Ark1'!AC2250)</f>
        <v/>
      </c>
      <c r="AD591" s="239" t="str">
        <f>+IF(I591=0,"",'Ark1'!AE2250)</f>
        <v/>
      </c>
      <c r="AE591" s="237" t="str">
        <f t="shared" si="82"/>
        <v/>
      </c>
      <c r="AF591" s="237" t="str">
        <f t="shared" si="84"/>
        <v/>
      </c>
      <c r="AG591" s="308"/>
    </row>
    <row r="592" spans="1:33" ht="15.6">
      <c r="A592" s="308"/>
      <c r="B592" s="308">
        <f>+'Ark1'!C2251</f>
        <v>0</v>
      </c>
      <c r="C592" s="236">
        <f>+'Ark1'!L2251</f>
        <v>0</v>
      </c>
      <c r="D592" s="236" t="e">
        <f>VLOOKUP(C592,Klasse!$C$11:$D$27,2)</f>
        <v>#N/A</v>
      </c>
      <c r="E592" s="236">
        <f>+'Ark1'!H2251</f>
        <v>0</v>
      </c>
      <c r="F592" s="236">
        <f>+'Ark1'!J2251</f>
        <v>0</v>
      </c>
      <c r="G592" s="236" t="e">
        <f>VLOOKUP(F592,RNR!$A$1:$B$25,2)</f>
        <v>#N/A</v>
      </c>
      <c r="H592" s="236" t="str">
        <f>+IF(I592=0,"",'Ark1'!Q2251)</f>
        <v/>
      </c>
      <c r="I592" s="353">
        <f>+'Ark1'!R2251</f>
        <v>0</v>
      </c>
      <c r="J592" s="237" t="str">
        <f>+IF(I592=0,"",'Ark1'!AG2251)</f>
        <v/>
      </c>
      <c r="K592" s="237"/>
      <c r="L592" s="237" t="str">
        <f>+IF(I592=0,"",'Ark1'!AH2251)</f>
        <v/>
      </c>
      <c r="M592" s="331"/>
      <c r="N592" s="504">
        <f>+'Ark1'!AI2251</f>
        <v>0</v>
      </c>
      <c r="O592" s="333"/>
      <c r="P592" s="32" t="str">
        <f>+IF(I592=0,"",'Ark1'!U2251)</f>
        <v/>
      </c>
      <c r="Q592" s="331"/>
      <c r="R592" s="264" t="str">
        <f>+IF(N592=0,"",'Ark1'!AJ2251)</f>
        <v/>
      </c>
      <c r="S592" s="334"/>
      <c r="T592" s="264" t="str">
        <f>+IF(N592=0,"",'Ark1'!AK2251)</f>
        <v/>
      </c>
      <c r="U592" s="308"/>
      <c r="V592" s="238" t="str">
        <f>+IF(I592=0,"",'Ark1'!T2251)</f>
        <v/>
      </c>
      <c r="W592" s="331"/>
      <c r="X592" s="239" t="str">
        <f>+IF(I592=0,"",'Ark1'!W2251)</f>
        <v/>
      </c>
      <c r="Y592" s="239" t="str">
        <f>+IF(I592=0,"",'Ark1'!X2251)</f>
        <v/>
      </c>
      <c r="Z592" s="239" t="str">
        <f>+IF(I592=0,"",'Ark1'!Y2251)</f>
        <v/>
      </c>
      <c r="AA592" s="239" t="str">
        <f>+IF(I592=0,"",'Ark1'!Z2251)</f>
        <v/>
      </c>
      <c r="AB592" s="237" t="str">
        <f>+IF(I592=0,"",'Ark1'!AA2251)</f>
        <v/>
      </c>
      <c r="AC592" s="238" t="str">
        <f>+IF(I592=0,"",'Ark1'!AC2251)</f>
        <v/>
      </c>
      <c r="AD592" s="239" t="str">
        <f>+IF(I592=0,"",'Ark1'!AE2251)</f>
        <v/>
      </c>
      <c r="AE592" s="237" t="str">
        <f t="shared" si="82"/>
        <v/>
      </c>
      <c r="AF592" s="237" t="str">
        <f t="shared" si="84"/>
        <v/>
      </c>
      <c r="AG592" s="308"/>
    </row>
    <row r="593" spans="1:61" ht="15.6">
      <c r="A593" s="308"/>
      <c r="B593" s="308">
        <f>+'Ark1'!C2252</f>
        <v>0</v>
      </c>
      <c r="C593" s="236">
        <f>+'Ark1'!L2252</f>
        <v>0</v>
      </c>
      <c r="D593" s="236" t="e">
        <f>VLOOKUP(C593,Klasse!$C$11:$D$27,2)</f>
        <v>#N/A</v>
      </c>
      <c r="E593" s="236">
        <f>+'Ark1'!H2252</f>
        <v>0</v>
      </c>
      <c r="F593" s="236">
        <f>+'Ark1'!J2252</f>
        <v>0</v>
      </c>
      <c r="G593" s="236" t="e">
        <f>VLOOKUP(F593,RNR!$A$1:$B$25,2)</f>
        <v>#N/A</v>
      </c>
      <c r="H593" s="236" t="str">
        <f>+IF(I593=0,"",'Ark1'!Q2252)</f>
        <v/>
      </c>
      <c r="I593" s="353">
        <f>+'Ark1'!R2252</f>
        <v>0</v>
      </c>
      <c r="J593" s="237" t="str">
        <f>+IF(I593=0,"",'Ark1'!AG2252)</f>
        <v/>
      </c>
      <c r="K593" s="237"/>
      <c r="L593" s="237" t="str">
        <f>+IF(I593=0,"",'Ark1'!AH2252)</f>
        <v/>
      </c>
      <c r="M593" s="331"/>
      <c r="N593" s="504">
        <f>+'Ark1'!AI2252</f>
        <v>0</v>
      </c>
      <c r="O593" s="333"/>
      <c r="P593" s="32" t="str">
        <f>+IF(I593=0,"",'Ark1'!U2252)</f>
        <v/>
      </c>
      <c r="Q593" s="331"/>
      <c r="R593" s="264" t="str">
        <f>+IF(N593=0,"",'Ark1'!AJ2252)</f>
        <v/>
      </c>
      <c r="S593" s="334"/>
      <c r="T593" s="264" t="str">
        <f>+IF(N593=0,"",'Ark1'!AK2252)</f>
        <v/>
      </c>
      <c r="U593" s="308"/>
      <c r="V593" s="238" t="str">
        <f>+IF(I593=0,"",'Ark1'!T2252)</f>
        <v/>
      </c>
      <c r="W593" s="331"/>
      <c r="X593" s="239" t="str">
        <f>+IF(I593=0,"",'Ark1'!W2252)</f>
        <v/>
      </c>
      <c r="Y593" s="239" t="str">
        <f>+IF(I593=0,"",'Ark1'!X2252)</f>
        <v/>
      </c>
      <c r="Z593" s="239" t="str">
        <f>+IF(I593=0,"",'Ark1'!Y2252)</f>
        <v/>
      </c>
      <c r="AA593" s="239" t="str">
        <f>+IF(I593=0,"",'Ark1'!Z2252)</f>
        <v/>
      </c>
      <c r="AB593" s="237" t="str">
        <f>+IF(I593=0,"",'Ark1'!AA2252)</f>
        <v/>
      </c>
      <c r="AC593" s="238" t="str">
        <f>+IF(I593=0,"",'Ark1'!AC2252)</f>
        <v/>
      </c>
      <c r="AD593" s="239" t="str">
        <f>+IF(I593=0,"",'Ark1'!AE2252)</f>
        <v/>
      </c>
      <c r="AE593" s="237" t="str">
        <f t="shared" si="82"/>
        <v/>
      </c>
      <c r="AF593" s="237" t="str">
        <f t="shared" si="84"/>
        <v/>
      </c>
      <c r="AG593" s="308"/>
    </row>
    <row r="594" spans="1:61" ht="15.6">
      <c r="A594" s="308"/>
      <c r="B594" s="308">
        <f>+'Ark1'!C2253</f>
        <v>0</v>
      </c>
      <c r="C594" s="236">
        <f>+'Ark1'!L2253</f>
        <v>0</v>
      </c>
      <c r="D594" s="236" t="e">
        <f>VLOOKUP(C594,Klasse!$C$11:$D$27,2)</f>
        <v>#N/A</v>
      </c>
      <c r="E594" s="236">
        <f>+'Ark1'!H2253</f>
        <v>0</v>
      </c>
      <c r="F594" s="236">
        <f>+'Ark1'!J2253</f>
        <v>0</v>
      </c>
      <c r="G594" s="236" t="e">
        <f>VLOOKUP(F594,RNR!$A$1:$B$25,2)</f>
        <v>#N/A</v>
      </c>
      <c r="H594" s="236" t="str">
        <f>+IF(I594=0,"",'Ark1'!Q2253)</f>
        <v/>
      </c>
      <c r="I594" s="353">
        <f>+'Ark1'!R2253</f>
        <v>0</v>
      </c>
      <c r="J594" s="237" t="str">
        <f>+IF(I594=0,"",'Ark1'!AG2253)</f>
        <v/>
      </c>
      <c r="K594" s="237"/>
      <c r="L594" s="237" t="str">
        <f>+IF(I594=0,"",'Ark1'!AH2253)</f>
        <v/>
      </c>
      <c r="M594" s="331"/>
      <c r="N594" s="504">
        <f>+'Ark1'!AI2253</f>
        <v>0</v>
      </c>
      <c r="O594" s="333"/>
      <c r="P594" s="32" t="str">
        <f>+IF(I594=0,"",'Ark1'!U2253)</f>
        <v/>
      </c>
      <c r="Q594" s="331"/>
      <c r="R594" s="264" t="str">
        <f>+IF(N594=0,"",'Ark1'!AJ2253)</f>
        <v/>
      </c>
      <c r="S594" s="334"/>
      <c r="T594" s="264" t="str">
        <f>+IF(N594=0,"",'Ark1'!AK2253)</f>
        <v/>
      </c>
      <c r="U594" s="308"/>
      <c r="V594" s="238" t="str">
        <f>+IF(I594=0,"",'Ark1'!T2253)</f>
        <v/>
      </c>
      <c r="W594" s="331"/>
      <c r="X594" s="239" t="str">
        <f>+IF(I594=0,"",'Ark1'!W2253)</f>
        <v/>
      </c>
      <c r="Y594" s="239" t="str">
        <f>+IF(I594=0,"",'Ark1'!X2253)</f>
        <v/>
      </c>
      <c r="Z594" s="239" t="str">
        <f>+IF(I594=0,"",'Ark1'!Y2253)</f>
        <v/>
      </c>
      <c r="AA594" s="239" t="str">
        <f>+IF(I594=0,"",'Ark1'!Z2253)</f>
        <v/>
      </c>
      <c r="AB594" s="237" t="str">
        <f>+IF(I594=0,"",'Ark1'!AA2253)</f>
        <v/>
      </c>
      <c r="AC594" s="238" t="str">
        <f>+IF(I594=0,"",'Ark1'!AC2253)</f>
        <v/>
      </c>
      <c r="AD594" s="239" t="str">
        <f>+IF(I594=0,"",'Ark1'!AE2253)</f>
        <v/>
      </c>
      <c r="AE594" s="237" t="str">
        <f t="shared" si="82"/>
        <v/>
      </c>
      <c r="AF594" s="237" t="str">
        <f t="shared" si="84"/>
        <v/>
      </c>
      <c r="AG594" s="308"/>
    </row>
    <row r="595" spans="1:61" ht="15.6">
      <c r="A595" s="308"/>
      <c r="B595" s="308">
        <f>+'Ark1'!C2254</f>
        <v>0</v>
      </c>
      <c r="C595" s="236">
        <f>+'Ark1'!L2254</f>
        <v>0</v>
      </c>
      <c r="D595" s="236" t="e">
        <f>VLOOKUP(C595,Klasse!$C$11:$D$27,2)</f>
        <v>#N/A</v>
      </c>
      <c r="E595" s="236">
        <f>+'Ark1'!H2254</f>
        <v>0</v>
      </c>
      <c r="F595" s="236">
        <f>+'Ark1'!J2254</f>
        <v>0</v>
      </c>
      <c r="G595" s="236" t="e">
        <f>VLOOKUP(F595,RNR!$A$1:$B$25,2)</f>
        <v>#N/A</v>
      </c>
      <c r="H595" s="236" t="str">
        <f>+IF(I595=0,"",'Ark1'!Q2254)</f>
        <v/>
      </c>
      <c r="I595" s="353">
        <f>+'Ark1'!R2254</f>
        <v>0</v>
      </c>
      <c r="J595" s="237" t="str">
        <f>+IF(I595=0,"",'Ark1'!AG2254)</f>
        <v/>
      </c>
      <c r="K595" s="237"/>
      <c r="L595" s="237" t="str">
        <f>+IF(I595=0,"",'Ark1'!AH2254)</f>
        <v/>
      </c>
      <c r="M595" s="331"/>
      <c r="N595" s="504">
        <f>+'Ark1'!AI2254</f>
        <v>0</v>
      </c>
      <c r="O595" s="333"/>
      <c r="P595" s="32" t="str">
        <f>+IF(I595=0,"",'Ark1'!U2254)</f>
        <v/>
      </c>
      <c r="Q595" s="331"/>
      <c r="R595" s="264" t="str">
        <f>+IF(N595=0,"",'Ark1'!AJ2254)</f>
        <v/>
      </c>
      <c r="S595" s="334"/>
      <c r="T595" s="264" t="str">
        <f>+IF(N595=0,"",'Ark1'!AK2254)</f>
        <v/>
      </c>
      <c r="U595" s="308"/>
      <c r="V595" s="238" t="str">
        <f>+IF(I595=0,"",'Ark1'!T2254)</f>
        <v/>
      </c>
      <c r="W595" s="331"/>
      <c r="X595" s="239" t="str">
        <f>+IF(I595=0,"",'Ark1'!W2254)</f>
        <v/>
      </c>
      <c r="Y595" s="239" t="str">
        <f>+IF(I595=0,"",'Ark1'!X2254)</f>
        <v/>
      </c>
      <c r="Z595" s="239" t="str">
        <f>+IF(I595=0,"",'Ark1'!Y2254)</f>
        <v/>
      </c>
      <c r="AA595" s="239" t="str">
        <f>+IF(I595=0,"",'Ark1'!Z2254)</f>
        <v/>
      </c>
      <c r="AB595" s="237" t="str">
        <f>+IF(I595=0,"",'Ark1'!AA2254)</f>
        <v/>
      </c>
      <c r="AC595" s="238" t="str">
        <f>+IF(I595=0,"",'Ark1'!AC2254)</f>
        <v/>
      </c>
      <c r="AD595" s="239" t="str">
        <f>+IF(I595=0,"",'Ark1'!AE2254)</f>
        <v/>
      </c>
      <c r="AE595" s="237" t="str">
        <f t="shared" si="82"/>
        <v/>
      </c>
      <c r="AF595" s="237" t="str">
        <f t="shared" si="84"/>
        <v/>
      </c>
      <c r="AG595" s="308"/>
    </row>
    <row r="596" spans="1:61" ht="15.6">
      <c r="A596" s="308"/>
      <c r="B596" s="308">
        <f>+'Ark1'!C2255</f>
        <v>0</v>
      </c>
      <c r="C596" s="236">
        <f>+'Ark1'!L2255</f>
        <v>0</v>
      </c>
      <c r="D596" s="236" t="e">
        <f>VLOOKUP(C596,Klasse!$C$11:$D$27,2)</f>
        <v>#N/A</v>
      </c>
      <c r="E596" s="236">
        <f>+'Ark1'!H2255</f>
        <v>0</v>
      </c>
      <c r="F596" s="236">
        <f>+'Ark1'!J2255</f>
        <v>0</v>
      </c>
      <c r="G596" s="236" t="e">
        <f>VLOOKUP(F596,RNR!$A$1:$B$25,2)</f>
        <v>#N/A</v>
      </c>
      <c r="H596" s="236" t="str">
        <f>+IF(I596=0,"",'Ark1'!Q2255)</f>
        <v/>
      </c>
      <c r="I596" s="353">
        <f>+'Ark1'!R2255</f>
        <v>0</v>
      </c>
      <c r="J596" s="237" t="str">
        <f>+IF(I596=0,"",'Ark1'!AG2255)</f>
        <v/>
      </c>
      <c r="K596" s="237"/>
      <c r="L596" s="237" t="str">
        <f>+IF(I596=0,"",'Ark1'!AH2255)</f>
        <v/>
      </c>
      <c r="M596" s="331"/>
      <c r="N596" s="504">
        <f>+'Ark1'!AI2255</f>
        <v>0</v>
      </c>
      <c r="O596" s="333"/>
      <c r="P596" s="32" t="str">
        <f>+IF(I596=0,"",'Ark1'!U2255)</f>
        <v/>
      </c>
      <c r="Q596" s="331"/>
      <c r="R596" s="264" t="str">
        <f>+IF(N596=0,"",'Ark1'!AJ2255)</f>
        <v/>
      </c>
      <c r="S596" s="334"/>
      <c r="T596" s="264" t="str">
        <f>+IF(N596=0,"",'Ark1'!AK2255)</f>
        <v/>
      </c>
      <c r="U596" s="308"/>
      <c r="V596" s="238" t="str">
        <f>+IF(I596=0,"",'Ark1'!T2255)</f>
        <v/>
      </c>
      <c r="W596" s="331"/>
      <c r="X596" s="239" t="str">
        <f>+IF(I596=0,"",'Ark1'!W2255)</f>
        <v/>
      </c>
      <c r="Y596" s="239" t="str">
        <f>+IF(I596=0,"",'Ark1'!X2255)</f>
        <v/>
      </c>
      <c r="Z596" s="239" t="str">
        <f>+IF(I596=0,"",'Ark1'!Y2255)</f>
        <v/>
      </c>
      <c r="AA596" s="239" t="str">
        <f>+IF(I596=0,"",'Ark1'!Z2255)</f>
        <v/>
      </c>
      <c r="AB596" s="237" t="str">
        <f>+IF(I596=0,"",'Ark1'!AA2255)</f>
        <v/>
      </c>
      <c r="AC596" s="238" t="str">
        <f>+IF(I596=0,"",'Ark1'!AC2255)</f>
        <v/>
      </c>
      <c r="AD596" s="239" t="str">
        <f>+IF(I596=0,"",'Ark1'!AE2255)</f>
        <v/>
      </c>
      <c r="AE596" s="237" t="str">
        <f t="shared" si="82"/>
        <v/>
      </c>
      <c r="AF596" s="237" t="str">
        <f t="shared" si="84"/>
        <v/>
      </c>
      <c r="AG596" s="308"/>
    </row>
    <row r="597" spans="1:61" ht="15.6">
      <c r="A597" s="308"/>
      <c r="B597" s="308">
        <f>+'Ark1'!C2256</f>
        <v>0</v>
      </c>
      <c r="C597" s="236">
        <f>+'Ark1'!L2256</f>
        <v>0</v>
      </c>
      <c r="D597" s="236" t="e">
        <f>VLOOKUP(C597,Klasse!$C$11:$D$27,2)</f>
        <v>#N/A</v>
      </c>
      <c r="E597" s="236">
        <f>+'Ark1'!H2256</f>
        <v>0</v>
      </c>
      <c r="F597" s="236">
        <f>+'Ark1'!J2256</f>
        <v>0</v>
      </c>
      <c r="G597" s="236" t="e">
        <f>VLOOKUP(F597,RNR!$A$1:$B$25,2)</f>
        <v>#N/A</v>
      </c>
      <c r="H597" s="236" t="str">
        <f>+IF(I597=0,"",'Ark1'!Q2256)</f>
        <v/>
      </c>
      <c r="I597" s="353">
        <f>+'Ark1'!R2256</f>
        <v>0</v>
      </c>
      <c r="J597" s="237" t="str">
        <f>+IF(I597=0,"",'Ark1'!AG2256)</f>
        <v/>
      </c>
      <c r="K597" s="237"/>
      <c r="L597" s="237" t="str">
        <f>+IF(I597=0,"",'Ark1'!AH2256)</f>
        <v/>
      </c>
      <c r="M597" s="331"/>
      <c r="N597" s="504">
        <f>+'Ark1'!AI2256</f>
        <v>0</v>
      </c>
      <c r="O597" s="333"/>
      <c r="P597" s="32" t="str">
        <f>+IF(I597=0,"",'Ark1'!U2256)</f>
        <v/>
      </c>
      <c r="Q597" s="331"/>
      <c r="R597" s="264" t="str">
        <f>+IF(N597=0,"",'Ark1'!AJ2256)</f>
        <v/>
      </c>
      <c r="S597" s="334"/>
      <c r="T597" s="264" t="str">
        <f>+IF(N597=0,"",'Ark1'!AK2256)</f>
        <v/>
      </c>
      <c r="U597" s="308"/>
      <c r="V597" s="238" t="str">
        <f>+IF(I597=0,"",'Ark1'!T2256)</f>
        <v/>
      </c>
      <c r="W597" s="331"/>
      <c r="X597" s="239" t="str">
        <f>+IF(I597=0,"",'Ark1'!W2256)</f>
        <v/>
      </c>
      <c r="Y597" s="239" t="str">
        <f>+IF(I597=0,"",'Ark1'!X2256)</f>
        <v/>
      </c>
      <c r="Z597" s="239" t="str">
        <f>+IF(I597=0,"",'Ark1'!Y2256)</f>
        <v/>
      </c>
      <c r="AA597" s="239" t="str">
        <f>+IF(I597=0,"",'Ark1'!Z2256)</f>
        <v/>
      </c>
      <c r="AB597" s="237" t="str">
        <f>+IF(I597=0,"",'Ark1'!AA2256)</f>
        <v/>
      </c>
      <c r="AC597" s="238" t="str">
        <f>+IF(I597=0,"",'Ark1'!AC2256)</f>
        <v/>
      </c>
      <c r="AD597" s="239" t="str">
        <f>+IF(I597=0,"",'Ark1'!AE2256)</f>
        <v/>
      </c>
      <c r="AE597" s="237" t="str">
        <f t="shared" si="82"/>
        <v/>
      </c>
      <c r="AF597" s="237" t="str">
        <f t="shared" si="84"/>
        <v/>
      </c>
      <c r="AG597" s="308"/>
    </row>
    <row r="598" spans="1:61" ht="19.8">
      <c r="A598" s="308"/>
      <c r="B598" s="308"/>
      <c r="C598" s="308"/>
      <c r="D598" s="308"/>
      <c r="E598" s="308"/>
      <c r="F598" s="308"/>
      <c r="G598" s="537"/>
      <c r="H598" s="537"/>
      <c r="I598" s="354"/>
      <c r="J598" s="331"/>
      <c r="K598" s="331"/>
      <c r="L598" s="331"/>
      <c r="M598" s="331"/>
      <c r="N598" s="331"/>
      <c r="O598" s="331"/>
      <c r="P598" s="331"/>
      <c r="Q598" s="331"/>
      <c r="R598" s="331"/>
      <c r="S598" s="331"/>
      <c r="T598" s="331"/>
      <c r="U598" s="331"/>
      <c r="V598" s="331"/>
      <c r="W598" s="331"/>
      <c r="X598" s="332"/>
      <c r="Y598" s="332"/>
      <c r="Z598" s="332"/>
      <c r="AA598" s="332"/>
      <c r="AB598" s="332"/>
      <c r="AC598" s="308"/>
      <c r="AD598" s="332"/>
      <c r="AE598" s="333"/>
      <c r="AF598" s="334"/>
      <c r="AG598" s="308"/>
      <c r="AH598" s="219"/>
      <c r="AJ598" s="29"/>
      <c r="AK598" s="27"/>
      <c r="AL598" s="220"/>
      <c r="AM598" s="28"/>
      <c r="AQ598" s="28"/>
      <c r="BI598" s="232"/>
    </row>
    <row r="599" spans="1:61" ht="19.8">
      <c r="A599" s="308"/>
      <c r="B599" s="308" t="s">
        <v>649</v>
      </c>
      <c r="C599" s="308"/>
      <c r="D599" s="259" t="e">
        <f>+D605</f>
        <v>#N/A</v>
      </c>
      <c r="E599" s="308"/>
      <c r="F599" s="308"/>
      <c r="G599" s="537"/>
      <c r="H599" s="537"/>
      <c r="I599" s="340">
        <f>SUM(I601:I624)</f>
        <v>0</v>
      </c>
      <c r="J599" s="335"/>
      <c r="K599" s="335"/>
      <c r="L599" s="335"/>
      <c r="M599" s="331"/>
      <c r="N599" s="536">
        <f>SUM(N601:N624)</f>
        <v>0</v>
      </c>
      <c r="O599" s="331"/>
      <c r="P599" s="331"/>
      <c r="Q599" s="331"/>
      <c r="R599" s="331"/>
      <c r="S599" s="331"/>
      <c r="T599" s="331"/>
      <c r="U599" s="331"/>
      <c r="V599" s="331"/>
      <c r="W599" s="331"/>
      <c r="X599" s="332"/>
      <c r="Y599" s="332"/>
      <c r="Z599" s="332"/>
      <c r="AA599" s="332"/>
      <c r="AB599" s="332"/>
      <c r="AC599" s="308"/>
      <c r="AD599" s="332"/>
      <c r="AE599" s="332"/>
      <c r="AF599" s="332"/>
      <c r="AG599" s="308"/>
      <c r="AH599" s="219"/>
      <c r="AJ599" s="29"/>
      <c r="AK599" s="27"/>
      <c r="AL599" s="220"/>
      <c r="AM599" s="28"/>
      <c r="AQ599" s="28"/>
      <c r="BI599" s="232"/>
    </row>
    <row r="600" spans="1:61" ht="19.8">
      <c r="A600" s="578"/>
      <c r="B600" s="578"/>
      <c r="C600" s="579"/>
      <c r="D600" s="578"/>
      <c r="E600" s="578"/>
      <c r="F600" s="578"/>
      <c r="G600" s="578"/>
      <c r="H600" s="578"/>
      <c r="I600" s="354"/>
      <c r="J600" s="331"/>
      <c r="K600" s="331"/>
      <c r="L600" s="331"/>
      <c r="M600" s="331"/>
      <c r="N600" s="331"/>
      <c r="O600" s="331"/>
      <c r="P600" s="331"/>
      <c r="Q600" s="331"/>
      <c r="R600" s="331"/>
      <c r="S600" s="331"/>
      <c r="T600" s="331"/>
      <c r="U600" s="331"/>
      <c r="V600" s="331"/>
      <c r="W600" s="331"/>
      <c r="X600" s="332"/>
      <c r="Y600" s="332"/>
      <c r="Z600" s="332"/>
      <c r="AA600" s="332"/>
      <c r="AB600" s="333"/>
      <c r="AC600" s="308"/>
      <c r="AD600" s="333"/>
      <c r="AE600" s="333"/>
      <c r="AF600" s="334"/>
      <c r="AG600" s="308"/>
      <c r="AH600" s="219"/>
      <c r="AJ600" s="29"/>
      <c r="AK600" s="27"/>
      <c r="AL600" s="220"/>
      <c r="AM600" s="28"/>
      <c r="AQ600" s="28"/>
      <c r="BI600" s="232"/>
    </row>
    <row r="601" spans="1:61" ht="15.6">
      <c r="A601" s="308"/>
      <c r="B601" s="308">
        <f>+'Ark1'!C2257</f>
        <v>0</v>
      </c>
      <c r="C601" s="236">
        <f>+'Ark1'!L2257</f>
        <v>0</v>
      </c>
      <c r="D601" s="236" t="e">
        <f>VLOOKUP(C601,Klasse!$C$11:$D$27,2)</f>
        <v>#N/A</v>
      </c>
      <c r="E601" s="236">
        <f>+'Ark1'!H2257</f>
        <v>0</v>
      </c>
      <c r="F601" s="236">
        <f>+'Ark1'!J2257</f>
        <v>0</v>
      </c>
      <c r="G601" s="236" t="e">
        <f>VLOOKUP(F601,RNR!$A$1:$B$25,2)</f>
        <v>#N/A</v>
      </c>
      <c r="H601" s="236" t="str">
        <f>+IF(I601=0,"",'Ark1'!Q2257)</f>
        <v/>
      </c>
      <c r="I601" s="353">
        <f>+'Ark1'!R2257</f>
        <v>0</v>
      </c>
      <c r="J601" s="237" t="str">
        <f>+IF(I601=0,"",'Ark1'!AG2257)</f>
        <v/>
      </c>
      <c r="K601" s="237"/>
      <c r="L601" s="237" t="str">
        <f>+IF(I601=0,"",'Ark1'!AH2257)</f>
        <v/>
      </c>
      <c r="M601" s="331"/>
      <c r="N601" s="504">
        <f>+'Ark1'!AI2257</f>
        <v>0</v>
      </c>
      <c r="O601" s="333"/>
      <c r="P601" s="32" t="str">
        <f>+IF(I601=0,"",'Ark1'!U2257)</f>
        <v/>
      </c>
      <c r="Q601" s="537"/>
      <c r="R601" s="264" t="str">
        <f>+IF(N601=0,"",'Ark1'!AJ2257)</f>
        <v/>
      </c>
      <c r="S601" s="334"/>
      <c r="T601" s="264" t="str">
        <f>+IF(N601=0,"",'Ark1'!AK2257)</f>
        <v/>
      </c>
      <c r="U601" s="308"/>
      <c r="V601" s="238" t="str">
        <f>+IF(I601=0,"",'Ark1'!T2257)</f>
        <v/>
      </c>
      <c r="W601" s="331"/>
      <c r="X601" s="239" t="str">
        <f>+IF(I601=0,"",'Ark1'!W2257)</f>
        <v/>
      </c>
      <c r="Y601" s="239" t="str">
        <f>+IF(I601=0,"",'Ark1'!X2257)</f>
        <v/>
      </c>
      <c r="Z601" s="239" t="str">
        <f>+IF(I601=0,"",'Ark1'!Y2257)</f>
        <v/>
      </c>
      <c r="AA601" s="239" t="str">
        <f>+IF(I601=0,"",'Ark1'!Z2257)</f>
        <v/>
      </c>
      <c r="AB601" s="237" t="str">
        <f>+IF(I601=0,"",'Ark1'!AA2257)</f>
        <v/>
      </c>
      <c r="AC601" s="238" t="str">
        <f>+IF(I601=0,"",'Ark1'!AC2257)</f>
        <v/>
      </c>
      <c r="AD601" s="239" t="str">
        <f>+IF(I601=0,"",'Ark1'!AE2257)</f>
        <v/>
      </c>
      <c r="AE601" s="237" t="str">
        <f t="shared" si="82"/>
        <v/>
      </c>
      <c r="AF601" s="237" t="str">
        <f t="shared" si="84"/>
        <v/>
      </c>
      <c r="AG601" s="308"/>
    </row>
    <row r="602" spans="1:61" ht="15.6">
      <c r="A602" s="308"/>
      <c r="B602" s="308">
        <f>+'Ark1'!C2258</f>
        <v>0</v>
      </c>
      <c r="C602" s="236">
        <f>+'Ark1'!L2258</f>
        <v>0</v>
      </c>
      <c r="D602" s="236" t="e">
        <f>VLOOKUP(C602,Klasse!$C$11:$D$27,2)</f>
        <v>#N/A</v>
      </c>
      <c r="E602" s="236">
        <f>+'Ark1'!H2258</f>
        <v>0</v>
      </c>
      <c r="F602" s="236">
        <f>+'Ark1'!J2258</f>
        <v>0</v>
      </c>
      <c r="G602" s="236" t="e">
        <f>VLOOKUP(F602,RNR!$A$1:$B$25,2)</f>
        <v>#N/A</v>
      </c>
      <c r="H602" s="236" t="str">
        <f>+IF(I602=0,"",'Ark1'!Q2258)</f>
        <v/>
      </c>
      <c r="I602" s="353">
        <f>+'Ark1'!R2258</f>
        <v>0</v>
      </c>
      <c r="J602" s="237" t="str">
        <f>+IF(I602=0,"",'Ark1'!AG2258)</f>
        <v/>
      </c>
      <c r="K602" s="237"/>
      <c r="L602" s="237" t="str">
        <f>+IF(I602=0,"",'Ark1'!AH2258)</f>
        <v/>
      </c>
      <c r="M602" s="331"/>
      <c r="N602" s="504">
        <f>+'Ark1'!AI2258</f>
        <v>0</v>
      </c>
      <c r="O602" s="333"/>
      <c r="P602" s="32" t="str">
        <f>+IF(I602=0,"",'Ark1'!U2258)</f>
        <v/>
      </c>
      <c r="Q602" s="537"/>
      <c r="R602" s="264" t="str">
        <f>+IF(N602=0,"",'Ark1'!AJ2258)</f>
        <v/>
      </c>
      <c r="S602" s="334"/>
      <c r="T602" s="264" t="str">
        <f>+IF(N602=0,"",'Ark1'!AK2258)</f>
        <v/>
      </c>
      <c r="U602" s="308"/>
      <c r="V602" s="238" t="str">
        <f>+IF(I602=0,"",'Ark1'!T2258)</f>
        <v/>
      </c>
      <c r="W602" s="331"/>
      <c r="X602" s="239" t="str">
        <f>+IF(I602=0,"",'Ark1'!W2258)</f>
        <v/>
      </c>
      <c r="Y602" s="239" t="str">
        <f>+IF(I602=0,"",'Ark1'!X2258)</f>
        <v/>
      </c>
      <c r="Z602" s="239" t="str">
        <f>+IF(I602=0,"",'Ark1'!Y2258)</f>
        <v/>
      </c>
      <c r="AA602" s="239" t="str">
        <f>+IF(I602=0,"",'Ark1'!Z2258)</f>
        <v/>
      </c>
      <c r="AB602" s="237" t="str">
        <f>+IF(I602=0,"",'Ark1'!AA2258)</f>
        <v/>
      </c>
      <c r="AC602" s="238" t="str">
        <f>+IF(I602=0,"",'Ark1'!AC2258)</f>
        <v/>
      </c>
      <c r="AD602" s="239" t="str">
        <f>+IF(I602=0,"",'Ark1'!AE2258)</f>
        <v/>
      </c>
      <c r="AE602" s="237" t="str">
        <f t="shared" si="82"/>
        <v/>
      </c>
      <c r="AF602" s="237" t="str">
        <f t="shared" si="84"/>
        <v/>
      </c>
      <c r="AG602" s="308"/>
    </row>
    <row r="603" spans="1:61" ht="15.6">
      <c r="A603" s="308"/>
      <c r="B603" s="308">
        <f>+'Ark1'!C2259</f>
        <v>0</v>
      </c>
      <c r="C603" s="236">
        <f>+'Ark1'!L2259</f>
        <v>0</v>
      </c>
      <c r="D603" s="236" t="e">
        <f>VLOOKUP(C603,Klasse!$C$11:$D$27,2)</f>
        <v>#N/A</v>
      </c>
      <c r="E603" s="236">
        <f>+'Ark1'!H2259</f>
        <v>0</v>
      </c>
      <c r="F603" s="236">
        <f>+'Ark1'!J2259</f>
        <v>0</v>
      </c>
      <c r="G603" s="236" t="e">
        <f>VLOOKUP(F603,RNR!$A$1:$B$25,2)</f>
        <v>#N/A</v>
      </c>
      <c r="H603" s="236" t="str">
        <f>+IF(I603=0,"",'Ark1'!Q2259)</f>
        <v/>
      </c>
      <c r="I603" s="353">
        <f>+'Ark1'!R2259</f>
        <v>0</v>
      </c>
      <c r="J603" s="237" t="str">
        <f>+IF(I603=0,"",'Ark1'!AG2259)</f>
        <v/>
      </c>
      <c r="K603" s="237"/>
      <c r="L603" s="237" t="str">
        <f>+IF(I603=0,"",'Ark1'!AH2259)</f>
        <v/>
      </c>
      <c r="M603" s="331"/>
      <c r="N603" s="504">
        <f>+'Ark1'!AI2259</f>
        <v>0</v>
      </c>
      <c r="O603" s="333"/>
      <c r="P603" s="32" t="str">
        <f>+IF(I603=0,"",'Ark1'!U2259)</f>
        <v/>
      </c>
      <c r="Q603" s="537"/>
      <c r="R603" s="264" t="str">
        <f>+IF(N603=0,"",'Ark1'!AJ2259)</f>
        <v/>
      </c>
      <c r="S603" s="334"/>
      <c r="T603" s="264" t="str">
        <f>+IF(N603=0,"",'Ark1'!AK2259)</f>
        <v/>
      </c>
      <c r="U603" s="308"/>
      <c r="V603" s="238" t="str">
        <f>+IF(I603=0,"",'Ark1'!T2259)</f>
        <v/>
      </c>
      <c r="W603" s="331"/>
      <c r="X603" s="239" t="str">
        <f>+IF(I603=0,"",'Ark1'!W2259)</f>
        <v/>
      </c>
      <c r="Y603" s="239" t="str">
        <f>+IF(I603=0,"",'Ark1'!X2259)</f>
        <v/>
      </c>
      <c r="Z603" s="239" t="str">
        <f>+IF(I603=0,"",'Ark1'!Y2259)</f>
        <v/>
      </c>
      <c r="AA603" s="239" t="str">
        <f>+IF(I603=0,"",'Ark1'!Z2259)</f>
        <v/>
      </c>
      <c r="AB603" s="237" t="str">
        <f>+IF(I603=0,"",'Ark1'!AA2259)</f>
        <v/>
      </c>
      <c r="AC603" s="238" t="str">
        <f>+IF(I603=0,"",'Ark1'!AC2259)</f>
        <v/>
      </c>
      <c r="AD603" s="239" t="str">
        <f>+IF(I603=0,"",'Ark1'!AE2259)</f>
        <v/>
      </c>
      <c r="AE603" s="237" t="str">
        <f t="shared" si="82"/>
        <v/>
      </c>
      <c r="AF603" s="237" t="str">
        <f t="shared" si="84"/>
        <v/>
      </c>
      <c r="AG603" s="308"/>
    </row>
    <row r="604" spans="1:61" ht="15.6">
      <c r="A604" s="308"/>
      <c r="B604" s="308">
        <f>+'Ark1'!C2260</f>
        <v>0</v>
      </c>
      <c r="C604" s="236">
        <f>+'Ark1'!L2260</f>
        <v>0</v>
      </c>
      <c r="D604" s="236" t="e">
        <f>VLOOKUP(C604,Klasse!$C$11:$D$27,2)</f>
        <v>#N/A</v>
      </c>
      <c r="E604" s="236">
        <f>+'Ark1'!H2260</f>
        <v>0</v>
      </c>
      <c r="F604" s="236">
        <f>+'Ark1'!J2260</f>
        <v>0</v>
      </c>
      <c r="G604" s="236" t="e">
        <f>VLOOKUP(F604,RNR!$A$1:$B$25,2)</f>
        <v>#N/A</v>
      </c>
      <c r="H604" s="236" t="str">
        <f>+IF(I604=0,"",'Ark1'!Q2260)</f>
        <v/>
      </c>
      <c r="I604" s="353">
        <f>+'Ark1'!R2260</f>
        <v>0</v>
      </c>
      <c r="J604" s="237" t="str">
        <f>+IF(I604=0,"",'Ark1'!AG2260)</f>
        <v/>
      </c>
      <c r="K604" s="237"/>
      <c r="L604" s="237" t="str">
        <f>+IF(I604=0,"",'Ark1'!AH2260)</f>
        <v/>
      </c>
      <c r="M604" s="331"/>
      <c r="N604" s="504">
        <f>+'Ark1'!AI2260</f>
        <v>0</v>
      </c>
      <c r="O604" s="333"/>
      <c r="P604" s="32" t="str">
        <f>+IF(I604=0,"",'Ark1'!U2260)</f>
        <v/>
      </c>
      <c r="Q604" s="537"/>
      <c r="R604" s="264" t="str">
        <f>+IF(N604=0,"",'Ark1'!AJ2260)</f>
        <v/>
      </c>
      <c r="S604" s="334"/>
      <c r="T604" s="264" t="str">
        <f>+IF(N604=0,"",'Ark1'!AK2260)</f>
        <v/>
      </c>
      <c r="U604" s="308"/>
      <c r="V604" s="238" t="str">
        <f>+IF(I604=0,"",'Ark1'!T2260)</f>
        <v/>
      </c>
      <c r="W604" s="331"/>
      <c r="X604" s="239" t="str">
        <f>+IF(I604=0,"",'Ark1'!W2260)</f>
        <v/>
      </c>
      <c r="Y604" s="239" t="str">
        <f>+IF(I604=0,"",'Ark1'!X2260)</f>
        <v/>
      </c>
      <c r="Z604" s="239" t="str">
        <f>+IF(I604=0,"",'Ark1'!Y2260)</f>
        <v/>
      </c>
      <c r="AA604" s="239" t="str">
        <f>+IF(I604=0,"",'Ark1'!Z2260)</f>
        <v/>
      </c>
      <c r="AB604" s="237" t="str">
        <f>+IF(I604=0,"",'Ark1'!AA2260)</f>
        <v/>
      </c>
      <c r="AC604" s="238" t="str">
        <f>+IF(I604=0,"",'Ark1'!AC2260)</f>
        <v/>
      </c>
      <c r="AD604" s="239" t="str">
        <f>+IF(I604=0,"",'Ark1'!AE2260)</f>
        <v/>
      </c>
      <c r="AE604" s="237" t="str">
        <f t="shared" si="82"/>
        <v/>
      </c>
      <c r="AF604" s="237" t="str">
        <f t="shared" si="84"/>
        <v/>
      </c>
      <c r="AG604" s="308"/>
    </row>
    <row r="605" spans="1:61" ht="15.6">
      <c r="A605" s="308"/>
      <c r="B605" s="308">
        <f>+'Ark1'!C2261</f>
        <v>0</v>
      </c>
      <c r="C605" s="236">
        <f>+'Ark1'!L2261</f>
        <v>0</v>
      </c>
      <c r="D605" s="236" t="e">
        <f>VLOOKUP(C605,Klasse!$C$11:$D$27,2)</f>
        <v>#N/A</v>
      </c>
      <c r="E605" s="236">
        <f>+'Ark1'!H2261</f>
        <v>0</v>
      </c>
      <c r="F605" s="236">
        <f>+'Ark1'!J2261</f>
        <v>0</v>
      </c>
      <c r="G605" s="236" t="e">
        <f>VLOOKUP(F605,RNR!$A$1:$B$25,2)</f>
        <v>#N/A</v>
      </c>
      <c r="H605" s="236" t="str">
        <f>+IF(I605=0,"",'Ark1'!Q2261)</f>
        <v/>
      </c>
      <c r="I605" s="353">
        <f>+'Ark1'!R2261</f>
        <v>0</v>
      </c>
      <c r="J605" s="237" t="str">
        <f>+IF(I605=0,"",'Ark1'!AG2261)</f>
        <v/>
      </c>
      <c r="K605" s="237"/>
      <c r="L605" s="237" t="str">
        <f>+IF(I605=0,"",'Ark1'!AH2261)</f>
        <v/>
      </c>
      <c r="M605" s="331"/>
      <c r="N605" s="504">
        <f>+'Ark1'!AI2261</f>
        <v>0</v>
      </c>
      <c r="O605" s="333"/>
      <c r="P605" s="32" t="str">
        <f>+IF(I605=0,"",'Ark1'!U2261)</f>
        <v/>
      </c>
      <c r="Q605" s="537"/>
      <c r="R605" s="264" t="str">
        <f>+IF(N605=0,"",'Ark1'!AJ2261)</f>
        <v/>
      </c>
      <c r="S605" s="334"/>
      <c r="T605" s="264" t="str">
        <f>+IF(N605=0,"",'Ark1'!AK2261)</f>
        <v/>
      </c>
      <c r="U605" s="308"/>
      <c r="V605" s="238" t="str">
        <f>+IF(I605=0,"",'Ark1'!T2261)</f>
        <v/>
      </c>
      <c r="W605" s="331"/>
      <c r="X605" s="239" t="str">
        <f>+IF(I605=0,"",'Ark1'!W2261)</f>
        <v/>
      </c>
      <c r="Y605" s="239" t="str">
        <f>+IF(I605=0,"",'Ark1'!X2261)</f>
        <v/>
      </c>
      <c r="Z605" s="239" t="str">
        <f>+IF(I605=0,"",'Ark1'!Y2261)</f>
        <v/>
      </c>
      <c r="AA605" s="239" t="str">
        <f>+IF(I605=0,"",'Ark1'!Z2261)</f>
        <v/>
      </c>
      <c r="AB605" s="237" t="str">
        <f>+IF(I605=0,"",'Ark1'!AA2261)</f>
        <v/>
      </c>
      <c r="AC605" s="238" t="str">
        <f>+IF(I605=0,"",'Ark1'!AC2261)</f>
        <v/>
      </c>
      <c r="AD605" s="239" t="str">
        <f>+IF(I605=0,"",'Ark1'!AE2261)</f>
        <v/>
      </c>
      <c r="AE605" s="237" t="str">
        <f t="shared" ref="AE605:AE631" si="85">IF(I605=0,"",P605/C605)</f>
        <v/>
      </c>
      <c r="AF605" s="237" t="str">
        <f t="shared" ref="AF605" si="86">IF(I605=0,"",I605/H605)</f>
        <v/>
      </c>
      <c r="AG605" s="308"/>
    </row>
    <row r="606" spans="1:61" ht="15.6">
      <c r="A606" s="308"/>
      <c r="B606" s="308">
        <f>+'Ark1'!C2262</f>
        <v>0</v>
      </c>
      <c r="C606" s="236">
        <f>+'Ark1'!L2262</f>
        <v>0</v>
      </c>
      <c r="D606" s="236" t="e">
        <f>VLOOKUP(C606,Klasse!$C$11:$D$27,2)</f>
        <v>#N/A</v>
      </c>
      <c r="E606" s="236">
        <f>+'Ark1'!H2262</f>
        <v>0</v>
      </c>
      <c r="F606" s="236">
        <f>+'Ark1'!J2262</f>
        <v>0</v>
      </c>
      <c r="G606" s="236" t="e">
        <f>VLOOKUP(F606,RNR!$A$1:$B$25,2)</f>
        <v>#N/A</v>
      </c>
      <c r="H606" s="236" t="str">
        <f>+IF(I606=0,"",'Ark1'!Q2262)</f>
        <v/>
      </c>
      <c r="I606" s="353">
        <f>+'Ark1'!R2262</f>
        <v>0</v>
      </c>
      <c r="J606" s="237" t="str">
        <f>+IF(I606=0,"",'Ark1'!AG2262)</f>
        <v/>
      </c>
      <c r="K606" s="237"/>
      <c r="L606" s="237" t="str">
        <f>+IF(I606=0,"",'Ark1'!AH2262)</f>
        <v/>
      </c>
      <c r="M606" s="331"/>
      <c r="N606" s="504">
        <f>+'Ark1'!AI2262</f>
        <v>0</v>
      </c>
      <c r="O606" s="333"/>
      <c r="P606" s="32" t="str">
        <f>+IF(I606=0,"",'Ark1'!U2262)</f>
        <v/>
      </c>
      <c r="Q606" s="537"/>
      <c r="R606" s="264" t="str">
        <f>+IF(N606=0,"",'Ark1'!AJ2262)</f>
        <v/>
      </c>
      <c r="S606" s="334"/>
      <c r="T606" s="264" t="str">
        <f>+IF(N606=0,"",'Ark1'!AK2262)</f>
        <v/>
      </c>
      <c r="U606" s="308"/>
      <c r="V606" s="238" t="str">
        <f>+IF(I606=0,"",'Ark1'!T2262)</f>
        <v/>
      </c>
      <c r="W606" s="331"/>
      <c r="X606" s="239" t="str">
        <f>+IF(I606=0,"",'Ark1'!W2262)</f>
        <v/>
      </c>
      <c r="Y606" s="239" t="str">
        <f>+IF(I606=0,"",'Ark1'!X2262)</f>
        <v/>
      </c>
      <c r="Z606" s="239" t="str">
        <f>+IF(I606=0,"",'Ark1'!Y2262)</f>
        <v/>
      </c>
      <c r="AA606" s="239" t="str">
        <f>+IF(I606=0,"",'Ark1'!Z2262)</f>
        <v/>
      </c>
      <c r="AB606" s="237" t="str">
        <f>+IF(I606=0,"",'Ark1'!AA2262)</f>
        <v/>
      </c>
      <c r="AC606" s="238" t="str">
        <f>+IF(I606=0,"",'Ark1'!AC2262)</f>
        <v/>
      </c>
      <c r="AD606" s="239" t="str">
        <f>+IF(I606=0,"",'Ark1'!AE2262)</f>
        <v/>
      </c>
      <c r="AE606" s="237" t="str">
        <f t="shared" si="85"/>
        <v/>
      </c>
      <c r="AF606" s="237" t="str">
        <f t="shared" ref="AF606:AF631" si="87">IF(I606=0,"",I606/H606)</f>
        <v/>
      </c>
      <c r="AG606" s="308"/>
    </row>
    <row r="607" spans="1:61" ht="15.6">
      <c r="A607" s="308"/>
      <c r="B607" s="308">
        <f>+'Ark1'!C2263</f>
        <v>0</v>
      </c>
      <c r="C607" s="236">
        <f>+'Ark1'!L2263</f>
        <v>0</v>
      </c>
      <c r="D607" s="236" t="e">
        <f>VLOOKUP(C607,Klasse!$C$11:$D$27,2)</f>
        <v>#N/A</v>
      </c>
      <c r="E607" s="236">
        <f>+'Ark1'!H2263</f>
        <v>0</v>
      </c>
      <c r="F607" s="236">
        <f>+'Ark1'!J2263</f>
        <v>0</v>
      </c>
      <c r="G607" s="236" t="e">
        <f>VLOOKUP(F607,RNR!$A$1:$B$25,2)</f>
        <v>#N/A</v>
      </c>
      <c r="H607" s="236" t="str">
        <f>+IF(I607=0,"",'Ark1'!Q2263)</f>
        <v/>
      </c>
      <c r="I607" s="353">
        <f>+'Ark1'!R2263</f>
        <v>0</v>
      </c>
      <c r="J607" s="237" t="str">
        <f>+IF(I607=0,"",'Ark1'!AG2263)</f>
        <v/>
      </c>
      <c r="K607" s="237"/>
      <c r="L607" s="237" t="str">
        <f>+IF(I607=0,"",'Ark1'!AH2263)</f>
        <v/>
      </c>
      <c r="M607" s="331"/>
      <c r="N607" s="504">
        <f>+'Ark1'!AI2263</f>
        <v>0</v>
      </c>
      <c r="O607" s="333"/>
      <c r="P607" s="32" t="str">
        <f>+IF(I607=0,"",'Ark1'!U2263)</f>
        <v/>
      </c>
      <c r="Q607" s="537"/>
      <c r="R607" s="264" t="str">
        <f>+IF(N607=0,"",'Ark1'!AJ2263)</f>
        <v/>
      </c>
      <c r="S607" s="334"/>
      <c r="T607" s="264" t="str">
        <f>+IF(N607=0,"",'Ark1'!AK2263)</f>
        <v/>
      </c>
      <c r="U607" s="308"/>
      <c r="V607" s="238" t="str">
        <f>+IF(I607=0,"",'Ark1'!T2263)</f>
        <v/>
      </c>
      <c r="W607" s="331"/>
      <c r="X607" s="239" t="str">
        <f>+IF(I607=0,"",'Ark1'!W2263)</f>
        <v/>
      </c>
      <c r="Y607" s="239" t="str">
        <f>+IF(I607=0,"",'Ark1'!X2263)</f>
        <v/>
      </c>
      <c r="Z607" s="239" t="str">
        <f>+IF(I607=0,"",'Ark1'!Y2263)</f>
        <v/>
      </c>
      <c r="AA607" s="239" t="str">
        <f>+IF(I607=0,"",'Ark1'!Z2263)</f>
        <v/>
      </c>
      <c r="AB607" s="237" t="str">
        <f>+IF(I607=0,"",'Ark1'!AA2263)</f>
        <v/>
      </c>
      <c r="AC607" s="238" t="str">
        <f>+IF(I607=0,"",'Ark1'!AC2263)</f>
        <v/>
      </c>
      <c r="AD607" s="239" t="str">
        <f>+IF(I607=0,"",'Ark1'!AE2263)</f>
        <v/>
      </c>
      <c r="AE607" s="237" t="str">
        <f t="shared" si="85"/>
        <v/>
      </c>
      <c r="AF607" s="237" t="str">
        <f t="shared" si="87"/>
        <v/>
      </c>
      <c r="AG607" s="308"/>
    </row>
    <row r="608" spans="1:61" ht="15.6">
      <c r="A608" s="308"/>
      <c r="B608" s="308">
        <f>+'Ark1'!C2264</f>
        <v>0</v>
      </c>
      <c r="C608" s="236">
        <f>+'Ark1'!L2264</f>
        <v>0</v>
      </c>
      <c r="D608" s="236" t="e">
        <f>VLOOKUP(C608,Klasse!$C$11:$D$27,2)</f>
        <v>#N/A</v>
      </c>
      <c r="E608" s="236">
        <f>+'Ark1'!H2264</f>
        <v>0</v>
      </c>
      <c r="F608" s="236">
        <f>+'Ark1'!J2264</f>
        <v>0</v>
      </c>
      <c r="G608" s="236" t="e">
        <f>VLOOKUP(F608,RNR!$A$1:$B$25,2)</f>
        <v>#N/A</v>
      </c>
      <c r="H608" s="236" t="str">
        <f>+IF(I608=0,"",'Ark1'!Q2264)</f>
        <v/>
      </c>
      <c r="I608" s="353">
        <f>+'Ark1'!R2264</f>
        <v>0</v>
      </c>
      <c r="J608" s="237" t="str">
        <f>+IF(I608=0,"",'Ark1'!AG2264)</f>
        <v/>
      </c>
      <c r="K608" s="237"/>
      <c r="L608" s="237" t="str">
        <f>+IF(I608=0,"",'Ark1'!AH2264)</f>
        <v/>
      </c>
      <c r="M608" s="331"/>
      <c r="N608" s="504">
        <f>+'Ark1'!AI2264</f>
        <v>0</v>
      </c>
      <c r="O608" s="333"/>
      <c r="P608" s="32" t="str">
        <f>+IF(I608=0,"",'Ark1'!U2264)</f>
        <v/>
      </c>
      <c r="Q608" s="537"/>
      <c r="R608" s="264" t="str">
        <f>+IF(N608=0,"",'Ark1'!AJ2264)</f>
        <v/>
      </c>
      <c r="S608" s="334"/>
      <c r="T608" s="264" t="str">
        <f>+IF(N608=0,"",'Ark1'!AK2264)</f>
        <v/>
      </c>
      <c r="U608" s="308"/>
      <c r="V608" s="238" t="str">
        <f>+IF(I608=0,"",'Ark1'!T2264)</f>
        <v/>
      </c>
      <c r="W608" s="331"/>
      <c r="X608" s="239" t="str">
        <f>+IF(I608=0,"",'Ark1'!W2264)</f>
        <v/>
      </c>
      <c r="Y608" s="239" t="str">
        <f>+IF(I608=0,"",'Ark1'!X2264)</f>
        <v/>
      </c>
      <c r="Z608" s="239" t="str">
        <f>+IF(I608=0,"",'Ark1'!Y2264)</f>
        <v/>
      </c>
      <c r="AA608" s="239" t="str">
        <f>+IF(I608=0,"",'Ark1'!Z2264)</f>
        <v/>
      </c>
      <c r="AB608" s="237" t="str">
        <f>+IF(I608=0,"",'Ark1'!AA2264)</f>
        <v/>
      </c>
      <c r="AC608" s="238" t="str">
        <f>+IF(I608=0,"",'Ark1'!AC2264)</f>
        <v/>
      </c>
      <c r="AD608" s="239" t="str">
        <f>+IF(I608=0,"",'Ark1'!AE2264)</f>
        <v/>
      </c>
      <c r="AE608" s="237" t="str">
        <f t="shared" si="85"/>
        <v/>
      </c>
      <c r="AF608" s="237" t="str">
        <f t="shared" si="87"/>
        <v/>
      </c>
      <c r="AG608" s="308"/>
    </row>
    <row r="609" spans="1:33" ht="15.6">
      <c r="A609" s="308"/>
      <c r="B609" s="308">
        <f>+'Ark1'!C2265</f>
        <v>0</v>
      </c>
      <c r="C609" s="236">
        <f>+'Ark1'!L2265</f>
        <v>0</v>
      </c>
      <c r="D609" s="236" t="e">
        <f>VLOOKUP(C609,Klasse!$C$11:$D$27,2)</f>
        <v>#N/A</v>
      </c>
      <c r="E609" s="236">
        <f>+'Ark1'!H2265</f>
        <v>0</v>
      </c>
      <c r="F609" s="236">
        <f>+'Ark1'!J2265</f>
        <v>0</v>
      </c>
      <c r="G609" s="236" t="e">
        <f>VLOOKUP(F609,RNR!$A$1:$B$25,2)</f>
        <v>#N/A</v>
      </c>
      <c r="H609" s="236" t="str">
        <f>+IF(I609=0,"",'Ark1'!Q2265)</f>
        <v/>
      </c>
      <c r="I609" s="353">
        <f>+'Ark1'!R2265</f>
        <v>0</v>
      </c>
      <c r="J609" s="237" t="str">
        <f>+IF(I609=0,"",'Ark1'!AG2265)</f>
        <v/>
      </c>
      <c r="K609" s="237"/>
      <c r="L609" s="237" t="str">
        <f>+IF(I609=0,"",'Ark1'!AH2265)</f>
        <v/>
      </c>
      <c r="M609" s="331"/>
      <c r="N609" s="504">
        <f>+'Ark1'!AI2265</f>
        <v>0</v>
      </c>
      <c r="O609" s="333"/>
      <c r="P609" s="32" t="str">
        <f>+IF(I609=0,"",'Ark1'!U2265)</f>
        <v/>
      </c>
      <c r="Q609" s="537"/>
      <c r="R609" s="264" t="str">
        <f>+IF(N609=0,"",'Ark1'!AJ2265)</f>
        <v/>
      </c>
      <c r="S609" s="334"/>
      <c r="T609" s="264" t="str">
        <f>+IF(N609=0,"",'Ark1'!AK2265)</f>
        <v/>
      </c>
      <c r="U609" s="308"/>
      <c r="V609" s="238" t="str">
        <f>+IF(I609=0,"",'Ark1'!T2265)</f>
        <v/>
      </c>
      <c r="W609" s="331"/>
      <c r="X609" s="239" t="str">
        <f>+IF(I609=0,"",'Ark1'!W2265)</f>
        <v/>
      </c>
      <c r="Y609" s="239" t="str">
        <f>+IF(I609=0,"",'Ark1'!X2265)</f>
        <v/>
      </c>
      <c r="Z609" s="239" t="str">
        <f>+IF(I609=0,"",'Ark1'!Y2265)</f>
        <v/>
      </c>
      <c r="AA609" s="239" t="str">
        <f>+IF(I609=0,"",'Ark1'!Z2265)</f>
        <v/>
      </c>
      <c r="AB609" s="237" t="str">
        <f>+IF(I609=0,"",'Ark1'!AA2265)</f>
        <v/>
      </c>
      <c r="AC609" s="238" t="str">
        <f>+IF(I609=0,"",'Ark1'!AC2265)</f>
        <v/>
      </c>
      <c r="AD609" s="239" t="str">
        <f>+IF(I609=0,"",'Ark1'!AE2265)</f>
        <v/>
      </c>
      <c r="AE609" s="237" t="str">
        <f t="shared" si="85"/>
        <v/>
      </c>
      <c r="AF609" s="237" t="str">
        <f t="shared" si="87"/>
        <v/>
      </c>
      <c r="AG609" s="308"/>
    </row>
    <row r="610" spans="1:33" ht="15.6">
      <c r="A610" s="308"/>
      <c r="B610" s="308">
        <f>+'Ark1'!C2266</f>
        <v>0</v>
      </c>
      <c r="C610" s="236">
        <f>+'Ark1'!L2266</f>
        <v>0</v>
      </c>
      <c r="D610" s="236" t="e">
        <f>VLOOKUP(C610,Klasse!$C$11:$D$27,2)</f>
        <v>#N/A</v>
      </c>
      <c r="E610" s="236">
        <f>+'Ark1'!H2266</f>
        <v>0</v>
      </c>
      <c r="F610" s="236">
        <f>+'Ark1'!J2266</f>
        <v>0</v>
      </c>
      <c r="G610" s="236" t="e">
        <f>VLOOKUP(F610,RNR!$A$1:$B$25,2)</f>
        <v>#N/A</v>
      </c>
      <c r="H610" s="236" t="str">
        <f>+IF(I610=0,"",'Ark1'!Q2266)</f>
        <v/>
      </c>
      <c r="I610" s="353">
        <f>+'Ark1'!R2266</f>
        <v>0</v>
      </c>
      <c r="J610" s="237" t="str">
        <f>+IF(I610=0,"",'Ark1'!AG2266)</f>
        <v/>
      </c>
      <c r="K610" s="237"/>
      <c r="L610" s="237" t="str">
        <f>+IF(I610=0,"",'Ark1'!AH2266)</f>
        <v/>
      </c>
      <c r="M610" s="331"/>
      <c r="N610" s="504">
        <f>+'Ark1'!AI2266</f>
        <v>0</v>
      </c>
      <c r="O610" s="333"/>
      <c r="P610" s="32" t="str">
        <f>+IF(I610=0,"",'Ark1'!U2266)</f>
        <v/>
      </c>
      <c r="Q610" s="537"/>
      <c r="R610" s="264" t="str">
        <f>+IF(N610=0,"",'Ark1'!AJ2266)</f>
        <v/>
      </c>
      <c r="S610" s="334"/>
      <c r="T610" s="264" t="str">
        <f>+IF(N610=0,"",'Ark1'!AK2266)</f>
        <v/>
      </c>
      <c r="U610" s="308"/>
      <c r="V610" s="238" t="str">
        <f>+IF(I610=0,"",'Ark1'!T2266)</f>
        <v/>
      </c>
      <c r="W610" s="331"/>
      <c r="X610" s="239" t="str">
        <f>+IF(I610=0,"",'Ark1'!W2266)</f>
        <v/>
      </c>
      <c r="Y610" s="239" t="str">
        <f>+IF(I610=0,"",'Ark1'!X2266)</f>
        <v/>
      </c>
      <c r="Z610" s="239" t="str">
        <f>+IF(I610=0,"",'Ark1'!Y2266)</f>
        <v/>
      </c>
      <c r="AA610" s="239" t="str">
        <f>+IF(I610=0,"",'Ark1'!Z2266)</f>
        <v/>
      </c>
      <c r="AB610" s="237" t="str">
        <f>+IF(I610=0,"",'Ark1'!AA2266)</f>
        <v/>
      </c>
      <c r="AC610" s="238" t="str">
        <f>+IF(I610=0,"",'Ark1'!AC2266)</f>
        <v/>
      </c>
      <c r="AD610" s="239" t="str">
        <f>+IF(I610=0,"",'Ark1'!AE2266)</f>
        <v/>
      </c>
      <c r="AE610" s="237" t="str">
        <f t="shared" si="85"/>
        <v/>
      </c>
      <c r="AF610" s="237" t="str">
        <f t="shared" si="87"/>
        <v/>
      </c>
      <c r="AG610" s="308"/>
    </row>
    <row r="611" spans="1:33" ht="15.6">
      <c r="A611" s="308"/>
      <c r="B611" s="308">
        <f>+'Ark1'!C2267</f>
        <v>0</v>
      </c>
      <c r="C611" s="236">
        <f>+'Ark1'!L2267</f>
        <v>0</v>
      </c>
      <c r="D611" s="236" t="e">
        <f>VLOOKUP(C611,Klasse!$C$11:$D$27,2)</f>
        <v>#N/A</v>
      </c>
      <c r="E611" s="236">
        <f>+'Ark1'!H2267</f>
        <v>0</v>
      </c>
      <c r="F611" s="236">
        <f>+'Ark1'!J2267</f>
        <v>0</v>
      </c>
      <c r="G611" s="236" t="e">
        <f>VLOOKUP(F611,RNR!$A$1:$B$25,2)</f>
        <v>#N/A</v>
      </c>
      <c r="H611" s="236" t="str">
        <f>+IF(I611=0,"",'Ark1'!Q2267)</f>
        <v/>
      </c>
      <c r="I611" s="353">
        <f>+'Ark1'!R2267</f>
        <v>0</v>
      </c>
      <c r="J611" s="237" t="str">
        <f>+IF(I611=0,"",'Ark1'!AG2267)</f>
        <v/>
      </c>
      <c r="K611" s="237"/>
      <c r="L611" s="237" t="str">
        <f>+IF(I611=0,"",'Ark1'!AH2267)</f>
        <v/>
      </c>
      <c r="M611" s="331"/>
      <c r="N611" s="504">
        <f>+'Ark1'!AI2267</f>
        <v>0</v>
      </c>
      <c r="O611" s="333"/>
      <c r="P611" s="32" t="str">
        <f>+IF(I611=0,"",'Ark1'!U2267)</f>
        <v/>
      </c>
      <c r="Q611" s="537"/>
      <c r="R611" s="264" t="str">
        <f>+IF(N611=0,"",'Ark1'!AJ2267)</f>
        <v/>
      </c>
      <c r="S611" s="334"/>
      <c r="T611" s="264" t="str">
        <f>+IF(N611=0,"",'Ark1'!AK2267)</f>
        <v/>
      </c>
      <c r="U611" s="308"/>
      <c r="V611" s="238" t="str">
        <f>+IF(I611=0,"",'Ark1'!T2267)</f>
        <v/>
      </c>
      <c r="W611" s="331"/>
      <c r="X611" s="239" t="str">
        <f>+IF(I611=0,"",'Ark1'!W2267)</f>
        <v/>
      </c>
      <c r="Y611" s="239" t="str">
        <f>+IF(I611=0,"",'Ark1'!X2267)</f>
        <v/>
      </c>
      <c r="Z611" s="239" t="str">
        <f>+IF(I611=0,"",'Ark1'!Y2267)</f>
        <v/>
      </c>
      <c r="AA611" s="239" t="str">
        <f>+IF(I611=0,"",'Ark1'!Z2267)</f>
        <v/>
      </c>
      <c r="AB611" s="237" t="str">
        <f>+IF(I611=0,"",'Ark1'!AA2267)</f>
        <v/>
      </c>
      <c r="AC611" s="238" t="str">
        <f>+IF(I611=0,"",'Ark1'!AC2267)</f>
        <v/>
      </c>
      <c r="AD611" s="239" t="str">
        <f>+IF(I611=0,"",'Ark1'!AE2267)</f>
        <v/>
      </c>
      <c r="AE611" s="237" t="str">
        <f t="shared" si="85"/>
        <v/>
      </c>
      <c r="AF611" s="237" t="str">
        <f t="shared" si="87"/>
        <v/>
      </c>
      <c r="AG611" s="308"/>
    </row>
    <row r="612" spans="1:33" ht="15.6">
      <c r="A612" s="308"/>
      <c r="B612" s="308">
        <f>+'Ark1'!C2268</f>
        <v>0</v>
      </c>
      <c r="C612" s="236">
        <f>+'Ark1'!L2268</f>
        <v>0</v>
      </c>
      <c r="D612" s="236" t="e">
        <f>VLOOKUP(C612,Klasse!$C$11:$D$27,2)</f>
        <v>#N/A</v>
      </c>
      <c r="E612" s="236">
        <f>+'Ark1'!H2268</f>
        <v>0</v>
      </c>
      <c r="F612" s="236">
        <f>+'Ark1'!J2268</f>
        <v>0</v>
      </c>
      <c r="G612" s="236" t="e">
        <f>VLOOKUP(F612,RNR!$A$1:$B$25,2)</f>
        <v>#N/A</v>
      </c>
      <c r="H612" s="236" t="str">
        <f>+IF(I612=0,"",'Ark1'!Q2268)</f>
        <v/>
      </c>
      <c r="I612" s="353">
        <f>+'Ark1'!R2268</f>
        <v>0</v>
      </c>
      <c r="J612" s="237" t="str">
        <f>+IF(I612=0,"",'Ark1'!AG2268)</f>
        <v/>
      </c>
      <c r="K612" s="237"/>
      <c r="L612" s="237" t="str">
        <f>+IF(I612=0,"",'Ark1'!AH2268)</f>
        <v/>
      </c>
      <c r="M612" s="331"/>
      <c r="N612" s="504">
        <f>+'Ark1'!AI2268</f>
        <v>0</v>
      </c>
      <c r="O612" s="333"/>
      <c r="P612" s="32" t="str">
        <f>+IF(I612=0,"",'Ark1'!U2268)</f>
        <v/>
      </c>
      <c r="Q612" s="537"/>
      <c r="R612" s="264" t="str">
        <f>+IF(N612=0,"",'Ark1'!AJ2268)</f>
        <v/>
      </c>
      <c r="S612" s="334"/>
      <c r="T612" s="264" t="str">
        <f>+IF(N612=0,"",'Ark1'!AK2268)</f>
        <v/>
      </c>
      <c r="U612" s="308"/>
      <c r="V612" s="238" t="str">
        <f>+IF(I612=0,"",'Ark1'!T2268)</f>
        <v/>
      </c>
      <c r="W612" s="331"/>
      <c r="X612" s="239" t="str">
        <f>+IF(I612=0,"",'Ark1'!W2268)</f>
        <v/>
      </c>
      <c r="Y612" s="239" t="str">
        <f>+IF(I612=0,"",'Ark1'!X2268)</f>
        <v/>
      </c>
      <c r="Z612" s="239" t="str">
        <f>+IF(I612=0,"",'Ark1'!Y2268)</f>
        <v/>
      </c>
      <c r="AA612" s="239" t="str">
        <f>+IF(I612=0,"",'Ark1'!Z2268)</f>
        <v/>
      </c>
      <c r="AB612" s="237" t="str">
        <f>+IF(I612=0,"",'Ark1'!AA2268)</f>
        <v/>
      </c>
      <c r="AC612" s="238" t="str">
        <f>+IF(I612=0,"",'Ark1'!AC2268)</f>
        <v/>
      </c>
      <c r="AD612" s="239" t="str">
        <f>+IF(I612=0,"",'Ark1'!AE2268)</f>
        <v/>
      </c>
      <c r="AE612" s="237" t="str">
        <f t="shared" si="85"/>
        <v/>
      </c>
      <c r="AF612" s="237" t="str">
        <f t="shared" si="87"/>
        <v/>
      </c>
      <c r="AG612" s="308"/>
    </row>
    <row r="613" spans="1:33" ht="15.6">
      <c r="A613" s="308"/>
      <c r="B613" s="308">
        <f>+'Ark1'!C2269</f>
        <v>0</v>
      </c>
      <c r="C613" s="236">
        <f>+'Ark1'!L2269</f>
        <v>0</v>
      </c>
      <c r="D613" s="236" t="e">
        <f>VLOOKUP(C613,Klasse!$C$11:$D$27,2)</f>
        <v>#N/A</v>
      </c>
      <c r="E613" s="236">
        <f>+'Ark1'!H2269</f>
        <v>0</v>
      </c>
      <c r="F613" s="236">
        <f>+'Ark1'!J2269</f>
        <v>0</v>
      </c>
      <c r="G613" s="236" t="e">
        <f>VLOOKUP(F613,RNR!$A$1:$B$25,2)</f>
        <v>#N/A</v>
      </c>
      <c r="H613" s="236" t="str">
        <f>+IF(I613=0,"",'Ark1'!Q2269)</f>
        <v/>
      </c>
      <c r="I613" s="353">
        <f>+'Ark1'!R2269</f>
        <v>0</v>
      </c>
      <c r="J613" s="237" t="str">
        <f>+IF(I613=0,"",'Ark1'!AG2269)</f>
        <v/>
      </c>
      <c r="K613" s="237"/>
      <c r="L613" s="237" t="str">
        <f>+IF(I613=0,"",'Ark1'!AH2269)</f>
        <v/>
      </c>
      <c r="M613" s="331"/>
      <c r="N613" s="504">
        <f>+'Ark1'!AI2269</f>
        <v>0</v>
      </c>
      <c r="O613" s="333"/>
      <c r="P613" s="32" t="str">
        <f>+IF(I613=0,"",'Ark1'!U2269)</f>
        <v/>
      </c>
      <c r="Q613" s="537"/>
      <c r="R613" s="264" t="str">
        <f>+IF(N613=0,"",'Ark1'!AJ2269)</f>
        <v/>
      </c>
      <c r="S613" s="334"/>
      <c r="T613" s="264" t="str">
        <f>+IF(N613=0,"",'Ark1'!AK2269)</f>
        <v/>
      </c>
      <c r="U613" s="308"/>
      <c r="V613" s="238" t="str">
        <f>+IF(I613=0,"",'Ark1'!T2269)</f>
        <v/>
      </c>
      <c r="W613" s="331"/>
      <c r="X613" s="239" t="str">
        <f>+IF(I613=0,"",'Ark1'!W2269)</f>
        <v/>
      </c>
      <c r="Y613" s="239" t="str">
        <f>+IF(I613=0,"",'Ark1'!X2269)</f>
        <v/>
      </c>
      <c r="Z613" s="239" t="str">
        <f>+IF(I613=0,"",'Ark1'!Y2269)</f>
        <v/>
      </c>
      <c r="AA613" s="239" t="str">
        <f>+IF(I613=0,"",'Ark1'!Z2269)</f>
        <v/>
      </c>
      <c r="AB613" s="237" t="str">
        <f>+IF(I613=0,"",'Ark1'!AA2269)</f>
        <v/>
      </c>
      <c r="AC613" s="238" t="str">
        <f>+IF(I613=0,"",'Ark1'!AC2269)</f>
        <v/>
      </c>
      <c r="AD613" s="239" t="str">
        <f>+IF(I613=0,"",'Ark1'!AE2269)</f>
        <v/>
      </c>
      <c r="AE613" s="237" t="str">
        <f t="shared" si="85"/>
        <v/>
      </c>
      <c r="AF613" s="237" t="str">
        <f t="shared" si="87"/>
        <v/>
      </c>
      <c r="AG613" s="308"/>
    </row>
    <row r="614" spans="1:33" ht="15.6">
      <c r="A614" s="308"/>
      <c r="B614" s="308">
        <f>+'Ark1'!C2270</f>
        <v>0</v>
      </c>
      <c r="C614" s="236">
        <f>+'Ark1'!L2270</f>
        <v>0</v>
      </c>
      <c r="D614" s="236" t="e">
        <f>VLOOKUP(C614,Klasse!$C$11:$D$27,2)</f>
        <v>#N/A</v>
      </c>
      <c r="E614" s="236">
        <f>+'Ark1'!H2270</f>
        <v>0</v>
      </c>
      <c r="F614" s="236">
        <f>+'Ark1'!J2270</f>
        <v>0</v>
      </c>
      <c r="G614" s="236" t="e">
        <f>VLOOKUP(F614,RNR!$A$1:$B$25,2)</f>
        <v>#N/A</v>
      </c>
      <c r="H614" s="236" t="str">
        <f>+IF(I614=0,"",'Ark1'!Q2270)</f>
        <v/>
      </c>
      <c r="I614" s="353">
        <f>+'Ark1'!R2270</f>
        <v>0</v>
      </c>
      <c r="J614" s="237" t="str">
        <f>+IF(I614=0,"",'Ark1'!AG2270)</f>
        <v/>
      </c>
      <c r="K614" s="237"/>
      <c r="L614" s="237" t="str">
        <f>+IF(I614=0,"",'Ark1'!AH2270)</f>
        <v/>
      </c>
      <c r="M614" s="331"/>
      <c r="N614" s="504">
        <f>+'Ark1'!AI2270</f>
        <v>0</v>
      </c>
      <c r="O614" s="333"/>
      <c r="P614" s="32" t="str">
        <f>+IF(I614=0,"",'Ark1'!U2270)</f>
        <v/>
      </c>
      <c r="Q614" s="537"/>
      <c r="R614" s="264" t="str">
        <f>+IF(N614=0,"",'Ark1'!AJ2270)</f>
        <v/>
      </c>
      <c r="S614" s="334"/>
      <c r="T614" s="264" t="str">
        <f>+IF(N614=0,"",'Ark1'!AK2270)</f>
        <v/>
      </c>
      <c r="U614" s="308"/>
      <c r="V614" s="238" t="str">
        <f>+IF(I614=0,"",'Ark1'!T2270)</f>
        <v/>
      </c>
      <c r="W614" s="331"/>
      <c r="X614" s="239" t="str">
        <f>+IF(I614=0,"",'Ark1'!W2270)</f>
        <v/>
      </c>
      <c r="Y614" s="239" t="str">
        <f>+IF(I614=0,"",'Ark1'!X2270)</f>
        <v/>
      </c>
      <c r="Z614" s="239" t="str">
        <f>+IF(I614=0,"",'Ark1'!Y2270)</f>
        <v/>
      </c>
      <c r="AA614" s="239" t="str">
        <f>+IF(I614=0,"",'Ark1'!Z2270)</f>
        <v/>
      </c>
      <c r="AB614" s="237" t="str">
        <f>+IF(I614=0,"",'Ark1'!AA2270)</f>
        <v/>
      </c>
      <c r="AC614" s="238" t="str">
        <f>+IF(I614=0,"",'Ark1'!AC2270)</f>
        <v/>
      </c>
      <c r="AD614" s="239" t="str">
        <f>+IF(I614=0,"",'Ark1'!AE2270)</f>
        <v/>
      </c>
      <c r="AE614" s="237" t="str">
        <f t="shared" si="85"/>
        <v/>
      </c>
      <c r="AF614" s="237" t="str">
        <f t="shared" si="87"/>
        <v/>
      </c>
      <c r="AG614" s="308"/>
    </row>
    <row r="615" spans="1:33" ht="15.6">
      <c r="A615" s="308"/>
      <c r="B615" s="308">
        <f>+'Ark1'!C2271</f>
        <v>0</v>
      </c>
      <c r="C615" s="236">
        <f>+'Ark1'!L2271</f>
        <v>0</v>
      </c>
      <c r="D615" s="236" t="e">
        <f>VLOOKUP(C615,Klasse!$C$11:$D$27,2)</f>
        <v>#N/A</v>
      </c>
      <c r="E615" s="236">
        <f>+'Ark1'!H2271</f>
        <v>0</v>
      </c>
      <c r="F615" s="236">
        <f>+'Ark1'!J2271</f>
        <v>0</v>
      </c>
      <c r="G615" s="236" t="e">
        <f>VLOOKUP(F615,RNR!$A$1:$B$25,2)</f>
        <v>#N/A</v>
      </c>
      <c r="H615" s="236" t="str">
        <f>+IF(I615=0,"",'Ark1'!Q2271)</f>
        <v/>
      </c>
      <c r="I615" s="353">
        <f>+'Ark1'!R2271</f>
        <v>0</v>
      </c>
      <c r="J615" s="237" t="str">
        <f>+IF(I615=0,"",'Ark1'!AG2271)</f>
        <v/>
      </c>
      <c r="K615" s="237"/>
      <c r="L615" s="237" t="str">
        <f>+IF(I615=0,"",'Ark1'!AH2271)</f>
        <v/>
      </c>
      <c r="M615" s="331"/>
      <c r="N615" s="504">
        <f>+'Ark1'!AI2271</f>
        <v>0</v>
      </c>
      <c r="O615" s="333"/>
      <c r="P615" s="32" t="str">
        <f>+IF(I615=0,"",'Ark1'!U2271)</f>
        <v/>
      </c>
      <c r="Q615" s="537"/>
      <c r="R615" s="264" t="str">
        <f>+IF(N615=0,"",'Ark1'!AJ2271)</f>
        <v/>
      </c>
      <c r="S615" s="334"/>
      <c r="T615" s="264" t="str">
        <f>+IF(N615=0,"",'Ark1'!AK2271)</f>
        <v/>
      </c>
      <c r="U615" s="308"/>
      <c r="V615" s="238" t="str">
        <f>+IF(I615=0,"",'Ark1'!T2271)</f>
        <v/>
      </c>
      <c r="W615" s="331"/>
      <c r="X615" s="239" t="str">
        <f>+IF(I615=0,"",'Ark1'!W2271)</f>
        <v/>
      </c>
      <c r="Y615" s="239" t="str">
        <f>+IF(I615=0,"",'Ark1'!X2271)</f>
        <v/>
      </c>
      <c r="Z615" s="239" t="str">
        <f>+IF(I615=0,"",'Ark1'!Y2271)</f>
        <v/>
      </c>
      <c r="AA615" s="239" t="str">
        <f>+IF(I615=0,"",'Ark1'!Z2271)</f>
        <v/>
      </c>
      <c r="AB615" s="237" t="str">
        <f>+IF(I615=0,"",'Ark1'!AA2271)</f>
        <v/>
      </c>
      <c r="AC615" s="238" t="str">
        <f>+IF(I615=0,"",'Ark1'!AC2271)</f>
        <v/>
      </c>
      <c r="AD615" s="239" t="str">
        <f>+IF(I615=0,"",'Ark1'!AE2271)</f>
        <v/>
      </c>
      <c r="AE615" s="237" t="str">
        <f t="shared" si="85"/>
        <v/>
      </c>
      <c r="AF615" s="237" t="str">
        <f t="shared" si="87"/>
        <v/>
      </c>
      <c r="AG615" s="308"/>
    </row>
    <row r="616" spans="1:33" ht="15.6">
      <c r="A616" s="308"/>
      <c r="B616" s="308">
        <f>+'Ark1'!C2272</f>
        <v>0</v>
      </c>
      <c r="C616" s="236">
        <f>+'Ark1'!L2272</f>
        <v>0</v>
      </c>
      <c r="D616" s="236" t="e">
        <f>VLOOKUP(C616,Klasse!$C$11:$D$27,2)</f>
        <v>#N/A</v>
      </c>
      <c r="E616" s="236">
        <f>+'Ark1'!H2272</f>
        <v>0</v>
      </c>
      <c r="F616" s="236">
        <f>+'Ark1'!J2272</f>
        <v>0</v>
      </c>
      <c r="G616" s="236" t="e">
        <f>VLOOKUP(F616,RNR!$A$1:$B$25,2)</f>
        <v>#N/A</v>
      </c>
      <c r="H616" s="236" t="str">
        <f>+IF(I616=0,"",'Ark1'!Q2272)</f>
        <v/>
      </c>
      <c r="I616" s="353">
        <f>+'Ark1'!R2272</f>
        <v>0</v>
      </c>
      <c r="J616" s="237" t="str">
        <f>+IF(I616=0,"",'Ark1'!AG2272)</f>
        <v/>
      </c>
      <c r="K616" s="237"/>
      <c r="L616" s="237" t="str">
        <f>+IF(I616=0,"",'Ark1'!AH2272)</f>
        <v/>
      </c>
      <c r="M616" s="331"/>
      <c r="N616" s="504">
        <f>+'Ark1'!AI2272</f>
        <v>0</v>
      </c>
      <c r="O616" s="333"/>
      <c r="P616" s="32" t="str">
        <f>+IF(I616=0,"",'Ark1'!U2272)</f>
        <v/>
      </c>
      <c r="Q616" s="537"/>
      <c r="R616" s="264" t="str">
        <f>+IF(N616=0,"",'Ark1'!AJ2272)</f>
        <v/>
      </c>
      <c r="S616" s="334"/>
      <c r="T616" s="264" t="str">
        <f>+IF(N616=0,"",'Ark1'!AK2272)</f>
        <v/>
      </c>
      <c r="U616" s="308"/>
      <c r="V616" s="238" t="str">
        <f>+IF(I616=0,"",'Ark1'!T2272)</f>
        <v/>
      </c>
      <c r="W616" s="331"/>
      <c r="X616" s="239" t="str">
        <f>+IF(I616=0,"",'Ark1'!W2272)</f>
        <v/>
      </c>
      <c r="Y616" s="239" t="str">
        <f>+IF(I616=0,"",'Ark1'!X2272)</f>
        <v/>
      </c>
      <c r="Z616" s="239" t="str">
        <f>+IF(I616=0,"",'Ark1'!Y2272)</f>
        <v/>
      </c>
      <c r="AA616" s="239" t="str">
        <f>+IF(I616=0,"",'Ark1'!Z2272)</f>
        <v/>
      </c>
      <c r="AB616" s="237" t="str">
        <f>+IF(I616=0,"",'Ark1'!AA2272)</f>
        <v/>
      </c>
      <c r="AC616" s="238" t="str">
        <f>+IF(I616=0,"",'Ark1'!AC2272)</f>
        <v/>
      </c>
      <c r="AD616" s="239" t="str">
        <f>+IF(I616=0,"",'Ark1'!AE2272)</f>
        <v/>
      </c>
      <c r="AE616" s="237" t="str">
        <f t="shared" si="85"/>
        <v/>
      </c>
      <c r="AF616" s="237" t="str">
        <f t="shared" si="87"/>
        <v/>
      </c>
      <c r="AG616" s="308"/>
    </row>
    <row r="617" spans="1:33" ht="15.6">
      <c r="A617" s="308"/>
      <c r="B617" s="308">
        <f>+'Ark1'!C2273</f>
        <v>0</v>
      </c>
      <c r="C617" s="236">
        <f>+'Ark1'!L2273</f>
        <v>0</v>
      </c>
      <c r="D617" s="236" t="e">
        <f>VLOOKUP(C617,Klasse!$C$11:$D$27,2)</f>
        <v>#N/A</v>
      </c>
      <c r="E617" s="236">
        <f>+'Ark1'!H2273</f>
        <v>0</v>
      </c>
      <c r="F617" s="236">
        <f>+'Ark1'!J2273</f>
        <v>0</v>
      </c>
      <c r="G617" s="236" t="e">
        <f>VLOOKUP(F617,RNR!$A$1:$B$25,2)</f>
        <v>#N/A</v>
      </c>
      <c r="H617" s="236" t="str">
        <f>+IF(I617=0,"",'Ark1'!Q2273)</f>
        <v/>
      </c>
      <c r="I617" s="353">
        <f>+'Ark1'!R2273</f>
        <v>0</v>
      </c>
      <c r="J617" s="237" t="str">
        <f>+IF(I617=0,"",'Ark1'!AG2273)</f>
        <v/>
      </c>
      <c r="K617" s="237"/>
      <c r="L617" s="237" t="str">
        <f>+IF(I617=0,"",'Ark1'!AH2273)</f>
        <v/>
      </c>
      <c r="M617" s="331"/>
      <c r="N617" s="504">
        <f>+'Ark1'!AI2273</f>
        <v>0</v>
      </c>
      <c r="O617" s="333"/>
      <c r="P617" s="32" t="str">
        <f>+IF(I617=0,"",'Ark1'!U2273)</f>
        <v/>
      </c>
      <c r="Q617" s="537"/>
      <c r="R617" s="264" t="str">
        <f>+IF(N617=0,"",'Ark1'!AJ2273)</f>
        <v/>
      </c>
      <c r="S617" s="334"/>
      <c r="T617" s="264" t="str">
        <f>+IF(N617=0,"",'Ark1'!AK2273)</f>
        <v/>
      </c>
      <c r="U617" s="308"/>
      <c r="V617" s="238" t="str">
        <f>+IF(I617=0,"",'Ark1'!T2273)</f>
        <v/>
      </c>
      <c r="W617" s="331"/>
      <c r="X617" s="239" t="str">
        <f>+IF(I617=0,"",'Ark1'!W2273)</f>
        <v/>
      </c>
      <c r="Y617" s="239" t="str">
        <f>+IF(I617=0,"",'Ark1'!X2273)</f>
        <v/>
      </c>
      <c r="Z617" s="239" t="str">
        <f>+IF(I617=0,"",'Ark1'!Y2273)</f>
        <v/>
      </c>
      <c r="AA617" s="239" t="str">
        <f>+IF(I617=0,"",'Ark1'!Z2273)</f>
        <v/>
      </c>
      <c r="AB617" s="237" t="str">
        <f>+IF(I617=0,"",'Ark1'!AA2273)</f>
        <v/>
      </c>
      <c r="AC617" s="238" t="str">
        <f>+IF(I617=0,"",'Ark1'!AC2273)</f>
        <v/>
      </c>
      <c r="AD617" s="239" t="str">
        <f>+IF(I617=0,"",'Ark1'!AE2273)</f>
        <v/>
      </c>
      <c r="AE617" s="237" t="str">
        <f t="shared" si="85"/>
        <v/>
      </c>
      <c r="AF617" s="237" t="str">
        <f t="shared" si="87"/>
        <v/>
      </c>
      <c r="AG617" s="308"/>
    </row>
    <row r="618" spans="1:33" ht="15.6">
      <c r="A618" s="308"/>
      <c r="B618" s="308">
        <f>+'Ark1'!C2274</f>
        <v>0</v>
      </c>
      <c r="C618" s="236">
        <f>+'Ark1'!L2274</f>
        <v>0</v>
      </c>
      <c r="D618" s="236" t="e">
        <f>VLOOKUP(C618,Klasse!$C$11:$D$27,2)</f>
        <v>#N/A</v>
      </c>
      <c r="E618" s="236">
        <f>+'Ark1'!H2274</f>
        <v>0</v>
      </c>
      <c r="F618" s="236">
        <f>+'Ark1'!J2274</f>
        <v>0</v>
      </c>
      <c r="G618" s="236" t="e">
        <f>VLOOKUP(F618,RNR!$A$1:$B$25,2)</f>
        <v>#N/A</v>
      </c>
      <c r="H618" s="236" t="str">
        <f>+IF(I618=0,"",'Ark1'!Q2274)</f>
        <v/>
      </c>
      <c r="I618" s="353">
        <f>+'Ark1'!R2274</f>
        <v>0</v>
      </c>
      <c r="J618" s="237" t="str">
        <f>+IF(I618=0,"",'Ark1'!AG2274)</f>
        <v/>
      </c>
      <c r="K618" s="237"/>
      <c r="L618" s="237" t="str">
        <f>+IF(I618=0,"",'Ark1'!AH2274)</f>
        <v/>
      </c>
      <c r="M618" s="331"/>
      <c r="N618" s="504">
        <f>+'Ark1'!AI2274</f>
        <v>0</v>
      </c>
      <c r="O618" s="333"/>
      <c r="P618" s="32" t="str">
        <f>+IF(I618=0,"",'Ark1'!U2274)</f>
        <v/>
      </c>
      <c r="Q618" s="537"/>
      <c r="R618" s="264" t="str">
        <f>+IF(N618=0,"",'Ark1'!AJ2274)</f>
        <v/>
      </c>
      <c r="S618" s="334"/>
      <c r="T618" s="264" t="str">
        <f>+IF(N618=0,"",'Ark1'!AK2274)</f>
        <v/>
      </c>
      <c r="U618" s="308"/>
      <c r="V618" s="238" t="str">
        <f>+IF(I618=0,"",'Ark1'!T2274)</f>
        <v/>
      </c>
      <c r="W618" s="331"/>
      <c r="X618" s="239" t="str">
        <f>+IF(I618=0,"",'Ark1'!W2274)</f>
        <v/>
      </c>
      <c r="Y618" s="239" t="str">
        <f>+IF(I618=0,"",'Ark1'!X2274)</f>
        <v/>
      </c>
      <c r="Z618" s="239" t="str">
        <f>+IF(I618=0,"",'Ark1'!Y2274)</f>
        <v/>
      </c>
      <c r="AA618" s="239" t="str">
        <f>+IF(I618=0,"",'Ark1'!Z2274)</f>
        <v/>
      </c>
      <c r="AB618" s="237" t="str">
        <f>+IF(I618=0,"",'Ark1'!AA2274)</f>
        <v/>
      </c>
      <c r="AC618" s="238" t="str">
        <f>+IF(I618=0,"",'Ark1'!AC2274)</f>
        <v/>
      </c>
      <c r="AD618" s="239" t="str">
        <f>+IF(I618=0,"",'Ark1'!AE2274)</f>
        <v/>
      </c>
      <c r="AE618" s="237" t="str">
        <f t="shared" si="85"/>
        <v/>
      </c>
      <c r="AF618" s="237" t="str">
        <f t="shared" si="87"/>
        <v/>
      </c>
      <c r="AG618" s="308"/>
    </row>
    <row r="619" spans="1:33" ht="15.6">
      <c r="A619" s="308"/>
      <c r="B619" s="308">
        <f>+'Ark1'!C2275</f>
        <v>0</v>
      </c>
      <c r="C619" s="236">
        <f>+'Ark1'!L2275</f>
        <v>0</v>
      </c>
      <c r="D619" s="236" t="e">
        <f>VLOOKUP(C619,Klasse!$C$11:$D$27,2)</f>
        <v>#N/A</v>
      </c>
      <c r="E619" s="236">
        <f>+'Ark1'!H2275</f>
        <v>0</v>
      </c>
      <c r="F619" s="236">
        <f>+'Ark1'!J2275</f>
        <v>0</v>
      </c>
      <c r="G619" s="236" t="e">
        <f>VLOOKUP(F619,RNR!$A$1:$B$25,2)</f>
        <v>#N/A</v>
      </c>
      <c r="H619" s="236" t="str">
        <f>+IF(I619=0,"",'Ark1'!Q2275)</f>
        <v/>
      </c>
      <c r="I619" s="353">
        <f>+'Ark1'!R2275</f>
        <v>0</v>
      </c>
      <c r="J619" s="237" t="str">
        <f>+IF(I619=0,"",'Ark1'!AG2275)</f>
        <v/>
      </c>
      <c r="K619" s="237"/>
      <c r="L619" s="237" t="str">
        <f>+IF(I619=0,"",'Ark1'!AH2275)</f>
        <v/>
      </c>
      <c r="M619" s="331"/>
      <c r="N619" s="504">
        <f>+'Ark1'!AI2275</f>
        <v>0</v>
      </c>
      <c r="O619" s="333"/>
      <c r="P619" s="32" t="str">
        <f>+IF(I619=0,"",'Ark1'!U2275)</f>
        <v/>
      </c>
      <c r="Q619" s="537"/>
      <c r="R619" s="264" t="str">
        <f>+IF(N619=0,"",'Ark1'!AJ2275)</f>
        <v/>
      </c>
      <c r="S619" s="334"/>
      <c r="T619" s="264" t="str">
        <f>+IF(N619=0,"",'Ark1'!AK2275)</f>
        <v/>
      </c>
      <c r="U619" s="308"/>
      <c r="V619" s="238" t="str">
        <f>+IF(I619=0,"",'Ark1'!T2275)</f>
        <v/>
      </c>
      <c r="W619" s="331"/>
      <c r="X619" s="239" t="str">
        <f>+IF(I619=0,"",'Ark1'!W2275)</f>
        <v/>
      </c>
      <c r="Y619" s="239" t="str">
        <f>+IF(I619=0,"",'Ark1'!X2275)</f>
        <v/>
      </c>
      <c r="Z619" s="239" t="str">
        <f>+IF(I619=0,"",'Ark1'!Y2275)</f>
        <v/>
      </c>
      <c r="AA619" s="239" t="str">
        <f>+IF(I619=0,"",'Ark1'!Z2275)</f>
        <v/>
      </c>
      <c r="AB619" s="237" t="str">
        <f>+IF(I619=0,"",'Ark1'!AA2275)</f>
        <v/>
      </c>
      <c r="AC619" s="238" t="str">
        <f>+IF(I619=0,"",'Ark1'!AC2275)</f>
        <v/>
      </c>
      <c r="AD619" s="239" t="str">
        <f>+IF(I619=0,"",'Ark1'!AE2275)</f>
        <v/>
      </c>
      <c r="AE619" s="237" t="str">
        <f t="shared" si="85"/>
        <v/>
      </c>
      <c r="AF619" s="237" t="str">
        <f t="shared" si="87"/>
        <v/>
      </c>
      <c r="AG619" s="308"/>
    </row>
    <row r="620" spans="1:33" ht="15.6">
      <c r="A620" s="308"/>
      <c r="B620" s="308">
        <f>+'Ark1'!C2276</f>
        <v>0</v>
      </c>
      <c r="C620" s="236">
        <f>+'Ark1'!L2276</f>
        <v>0</v>
      </c>
      <c r="D620" s="236" t="e">
        <f>VLOOKUP(C620,Klasse!$C$11:$D$27,2)</f>
        <v>#N/A</v>
      </c>
      <c r="E620" s="236">
        <f>+'Ark1'!H2276</f>
        <v>0</v>
      </c>
      <c r="F620" s="236">
        <f>+'Ark1'!J2276</f>
        <v>0</v>
      </c>
      <c r="G620" s="236" t="e">
        <f>VLOOKUP(F620,RNR!$A$1:$B$25,2)</f>
        <v>#N/A</v>
      </c>
      <c r="H620" s="236" t="str">
        <f>+IF(I620=0,"",'Ark1'!Q2276)</f>
        <v/>
      </c>
      <c r="I620" s="353">
        <f>+'Ark1'!R2276</f>
        <v>0</v>
      </c>
      <c r="J620" s="237" t="str">
        <f>+IF(I620=0,"",'Ark1'!AG2276)</f>
        <v/>
      </c>
      <c r="K620" s="237"/>
      <c r="L620" s="237" t="str">
        <f>+IF(I620=0,"",'Ark1'!AH2276)</f>
        <v/>
      </c>
      <c r="M620" s="331"/>
      <c r="N620" s="504">
        <f>+'Ark1'!AI2276</f>
        <v>0</v>
      </c>
      <c r="O620" s="333"/>
      <c r="P620" s="32" t="str">
        <f>+IF(I620=0,"",'Ark1'!U2276)</f>
        <v/>
      </c>
      <c r="Q620" s="537"/>
      <c r="R620" s="264" t="str">
        <f>+IF(N620=0,"",'Ark1'!AJ2276)</f>
        <v/>
      </c>
      <c r="S620" s="334"/>
      <c r="T620" s="264" t="str">
        <f>+IF(N620=0,"",'Ark1'!AK2276)</f>
        <v/>
      </c>
      <c r="U620" s="308"/>
      <c r="V620" s="238" t="str">
        <f>+IF(I620=0,"",'Ark1'!T2276)</f>
        <v/>
      </c>
      <c r="W620" s="331"/>
      <c r="X620" s="239" t="str">
        <f>+IF(I620=0,"",'Ark1'!W2276)</f>
        <v/>
      </c>
      <c r="Y620" s="239" t="str">
        <f>+IF(I620=0,"",'Ark1'!X2276)</f>
        <v/>
      </c>
      <c r="Z620" s="239" t="str">
        <f>+IF(I620=0,"",'Ark1'!Y2276)</f>
        <v/>
      </c>
      <c r="AA620" s="239" t="str">
        <f>+IF(I620=0,"",'Ark1'!Z2276)</f>
        <v/>
      </c>
      <c r="AB620" s="237" t="str">
        <f>+IF(I620=0,"",'Ark1'!AA2276)</f>
        <v/>
      </c>
      <c r="AC620" s="238" t="str">
        <f>+IF(I620=0,"",'Ark1'!AC2276)</f>
        <v/>
      </c>
      <c r="AD620" s="239" t="str">
        <f>+IF(I620=0,"",'Ark1'!AE2276)</f>
        <v/>
      </c>
      <c r="AE620" s="237" t="str">
        <f t="shared" si="85"/>
        <v/>
      </c>
      <c r="AF620" s="237" t="str">
        <f t="shared" si="87"/>
        <v/>
      </c>
      <c r="AG620" s="308"/>
    </row>
    <row r="621" spans="1:33" ht="15.6">
      <c r="A621" s="308"/>
      <c r="B621" s="308">
        <f>+'Ark1'!C2277</f>
        <v>0</v>
      </c>
      <c r="C621" s="236">
        <f>+'Ark1'!L2277</f>
        <v>0</v>
      </c>
      <c r="D621" s="236" t="e">
        <f>VLOOKUP(C621,Klasse!$C$11:$D$27,2)</f>
        <v>#N/A</v>
      </c>
      <c r="E621" s="236">
        <f>+'Ark1'!H2277</f>
        <v>0</v>
      </c>
      <c r="F621" s="236">
        <f>+'Ark1'!J2277</f>
        <v>0</v>
      </c>
      <c r="G621" s="236" t="e">
        <f>VLOOKUP(F621,RNR!$A$1:$B$25,2)</f>
        <v>#N/A</v>
      </c>
      <c r="H621" s="236" t="str">
        <f>+IF(I621=0,"",'Ark1'!Q2277)</f>
        <v/>
      </c>
      <c r="I621" s="353">
        <f>+'Ark1'!R2277</f>
        <v>0</v>
      </c>
      <c r="J621" s="237" t="str">
        <f>+IF(I621=0,"",'Ark1'!AG2277)</f>
        <v/>
      </c>
      <c r="K621" s="237"/>
      <c r="L621" s="237" t="str">
        <f>+IF(I621=0,"",'Ark1'!AH2277)</f>
        <v/>
      </c>
      <c r="M621" s="331"/>
      <c r="N621" s="504">
        <f>+'Ark1'!AI2277</f>
        <v>0</v>
      </c>
      <c r="O621" s="333"/>
      <c r="P621" s="32" t="str">
        <f>+IF(I621=0,"",'Ark1'!U2277)</f>
        <v/>
      </c>
      <c r="Q621" s="537"/>
      <c r="R621" s="264" t="str">
        <f>+IF(N621=0,"",'Ark1'!AJ2277)</f>
        <v/>
      </c>
      <c r="S621" s="334"/>
      <c r="T621" s="264" t="str">
        <f>+IF(N621=0,"",'Ark1'!AK2277)</f>
        <v/>
      </c>
      <c r="U621" s="308"/>
      <c r="V621" s="238" t="str">
        <f>+IF(I621=0,"",'Ark1'!T2277)</f>
        <v/>
      </c>
      <c r="W621" s="331"/>
      <c r="X621" s="239" t="str">
        <f>+IF(I621=0,"",'Ark1'!W2277)</f>
        <v/>
      </c>
      <c r="Y621" s="239" t="str">
        <f>+IF(I621=0,"",'Ark1'!X2277)</f>
        <v/>
      </c>
      <c r="Z621" s="239" t="str">
        <f>+IF(I621=0,"",'Ark1'!Y2277)</f>
        <v/>
      </c>
      <c r="AA621" s="239" t="str">
        <f>+IF(I621=0,"",'Ark1'!Z2277)</f>
        <v/>
      </c>
      <c r="AB621" s="237" t="str">
        <f>+IF(I621=0,"",'Ark1'!AA2277)</f>
        <v/>
      </c>
      <c r="AC621" s="238" t="str">
        <f>+IF(I621=0,"",'Ark1'!AC2277)</f>
        <v/>
      </c>
      <c r="AD621" s="239" t="str">
        <f>+IF(I621=0,"",'Ark1'!AE2277)</f>
        <v/>
      </c>
      <c r="AE621" s="237" t="str">
        <f t="shared" si="85"/>
        <v/>
      </c>
      <c r="AF621" s="237" t="str">
        <f t="shared" si="87"/>
        <v/>
      </c>
      <c r="AG621" s="308"/>
    </row>
    <row r="622" spans="1:33" ht="15.6">
      <c r="A622" s="308"/>
      <c r="B622" s="308">
        <f>+'Ark1'!C2278</f>
        <v>0</v>
      </c>
      <c r="C622" s="236">
        <f>+'Ark1'!L2278</f>
        <v>0</v>
      </c>
      <c r="D622" s="236" t="e">
        <f>VLOOKUP(C622,Klasse!$C$11:$D$27,2)</f>
        <v>#N/A</v>
      </c>
      <c r="E622" s="236">
        <f>+'Ark1'!H2278</f>
        <v>0</v>
      </c>
      <c r="F622" s="236">
        <f>+'Ark1'!J2278</f>
        <v>0</v>
      </c>
      <c r="G622" s="236" t="e">
        <f>VLOOKUP(F622,RNR!$A$1:$B$25,2)</f>
        <v>#N/A</v>
      </c>
      <c r="H622" s="236" t="str">
        <f>+IF(I622=0,"",'Ark1'!Q2278)</f>
        <v/>
      </c>
      <c r="I622" s="353">
        <f>+'Ark1'!R2278</f>
        <v>0</v>
      </c>
      <c r="J622" s="237" t="str">
        <f>+IF(I622=0,"",'Ark1'!AG2278)</f>
        <v/>
      </c>
      <c r="K622" s="237"/>
      <c r="L622" s="237" t="str">
        <f>+IF(I622=0,"",'Ark1'!AH2278)</f>
        <v/>
      </c>
      <c r="M622" s="331"/>
      <c r="N622" s="504">
        <f>+'Ark1'!AI2278</f>
        <v>0</v>
      </c>
      <c r="O622" s="333"/>
      <c r="P622" s="32" t="str">
        <f>+IF(I622=0,"",'Ark1'!U2278)</f>
        <v/>
      </c>
      <c r="Q622" s="537"/>
      <c r="R622" s="264" t="str">
        <f>+IF(N622=0,"",'Ark1'!AJ2278)</f>
        <v/>
      </c>
      <c r="S622" s="334"/>
      <c r="T622" s="264" t="str">
        <f>+IF(N622=0,"",'Ark1'!AK2278)</f>
        <v/>
      </c>
      <c r="U622" s="308"/>
      <c r="V622" s="238" t="str">
        <f>+IF(I622=0,"",'Ark1'!T2278)</f>
        <v/>
      </c>
      <c r="W622" s="331"/>
      <c r="X622" s="239" t="str">
        <f>+IF(I622=0,"",'Ark1'!W2278)</f>
        <v/>
      </c>
      <c r="Y622" s="239" t="str">
        <f>+IF(I622=0,"",'Ark1'!X2278)</f>
        <v/>
      </c>
      <c r="Z622" s="239" t="str">
        <f>+IF(I622=0,"",'Ark1'!Y2278)</f>
        <v/>
      </c>
      <c r="AA622" s="239" t="str">
        <f>+IF(I622=0,"",'Ark1'!Z2278)</f>
        <v/>
      </c>
      <c r="AB622" s="237" t="str">
        <f>+IF(I622=0,"",'Ark1'!AA2278)</f>
        <v/>
      </c>
      <c r="AC622" s="238" t="str">
        <f>+IF(I622=0,"",'Ark1'!AC2278)</f>
        <v/>
      </c>
      <c r="AD622" s="239" t="str">
        <f>+IF(I622=0,"",'Ark1'!AE2278)</f>
        <v/>
      </c>
      <c r="AE622" s="237" t="str">
        <f t="shared" si="85"/>
        <v/>
      </c>
      <c r="AF622" s="237" t="str">
        <f t="shared" si="87"/>
        <v/>
      </c>
      <c r="AG622" s="308"/>
    </row>
    <row r="623" spans="1:33" ht="15.6">
      <c r="A623" s="308"/>
      <c r="B623" s="308">
        <f>+'Ark1'!C2279</f>
        <v>0</v>
      </c>
      <c r="C623" s="236">
        <f>+'Ark1'!L2279</f>
        <v>0</v>
      </c>
      <c r="D623" s="236" t="e">
        <f>VLOOKUP(C623,Klasse!$C$11:$D$27,2)</f>
        <v>#N/A</v>
      </c>
      <c r="E623" s="236">
        <f>+'Ark1'!H2279</f>
        <v>0</v>
      </c>
      <c r="F623" s="236">
        <f>+'Ark1'!J2279</f>
        <v>0</v>
      </c>
      <c r="G623" s="236" t="e">
        <f>VLOOKUP(F623,RNR!$A$1:$B$25,2)</f>
        <v>#N/A</v>
      </c>
      <c r="H623" s="236" t="str">
        <f>+IF(I623=0,"",'Ark1'!Q2279)</f>
        <v/>
      </c>
      <c r="I623" s="353">
        <f>+'Ark1'!R2279</f>
        <v>0</v>
      </c>
      <c r="J623" s="237" t="str">
        <f>+IF(I623=0,"",'Ark1'!AG2279)</f>
        <v/>
      </c>
      <c r="K623" s="237"/>
      <c r="L623" s="237" t="str">
        <f>+IF(I623=0,"",'Ark1'!AH2279)</f>
        <v/>
      </c>
      <c r="M623" s="331"/>
      <c r="N623" s="504">
        <f>+'Ark1'!AI2279</f>
        <v>0</v>
      </c>
      <c r="O623" s="333"/>
      <c r="P623" s="32" t="str">
        <f>+IF(I623=0,"",'Ark1'!U2279)</f>
        <v/>
      </c>
      <c r="Q623" s="537"/>
      <c r="R623" s="264" t="str">
        <f>+IF(N623=0,"",'Ark1'!AJ2279)</f>
        <v/>
      </c>
      <c r="S623" s="334"/>
      <c r="T623" s="264" t="str">
        <f>+IF(N623=0,"",'Ark1'!AK2279)</f>
        <v/>
      </c>
      <c r="U623" s="308"/>
      <c r="V623" s="238" t="str">
        <f>+IF(I623=0,"",'Ark1'!T2279)</f>
        <v/>
      </c>
      <c r="W623" s="331"/>
      <c r="X623" s="239" t="str">
        <f>+IF(I623=0,"",'Ark1'!W2279)</f>
        <v/>
      </c>
      <c r="Y623" s="239" t="str">
        <f>+IF(I623=0,"",'Ark1'!X2279)</f>
        <v/>
      </c>
      <c r="Z623" s="239" t="str">
        <f>+IF(I623=0,"",'Ark1'!Y2279)</f>
        <v/>
      </c>
      <c r="AA623" s="239" t="str">
        <f>+IF(I623=0,"",'Ark1'!Z2279)</f>
        <v/>
      </c>
      <c r="AB623" s="237" t="str">
        <f>+IF(I623=0,"",'Ark1'!AA2279)</f>
        <v/>
      </c>
      <c r="AC623" s="238" t="str">
        <f>+IF(I623=0,"",'Ark1'!AC2279)</f>
        <v/>
      </c>
      <c r="AD623" s="239" t="str">
        <f>+IF(I623=0,"",'Ark1'!AE2279)</f>
        <v/>
      </c>
      <c r="AE623" s="237" t="str">
        <f t="shared" si="85"/>
        <v/>
      </c>
      <c r="AF623" s="237" t="str">
        <f t="shared" si="87"/>
        <v/>
      </c>
      <c r="AG623" s="308"/>
    </row>
    <row r="624" spans="1:33" ht="15.6">
      <c r="A624" s="308"/>
      <c r="B624" s="308">
        <f>+'Ark1'!C2280</f>
        <v>0</v>
      </c>
      <c r="C624" s="236">
        <f>+'Ark1'!L2280</f>
        <v>0</v>
      </c>
      <c r="D624" s="236" t="e">
        <f>VLOOKUP(C624,Klasse!$C$11:$D$27,2)</f>
        <v>#N/A</v>
      </c>
      <c r="E624" s="236">
        <f>+'Ark1'!H2280</f>
        <v>0</v>
      </c>
      <c r="F624" s="236">
        <f>+'Ark1'!J2280</f>
        <v>0</v>
      </c>
      <c r="G624" s="236" t="e">
        <f>VLOOKUP(F624,RNR!$A$1:$B$25,2)</f>
        <v>#N/A</v>
      </c>
      <c r="H624" s="236" t="str">
        <f>+IF(I624=0,"",'Ark1'!Q2280)</f>
        <v/>
      </c>
      <c r="I624" s="353">
        <f>+'Ark1'!R2280</f>
        <v>0</v>
      </c>
      <c r="J624" s="237" t="str">
        <f>+IF(I624=0,"",'Ark1'!AG2280)</f>
        <v/>
      </c>
      <c r="K624" s="237"/>
      <c r="L624" s="237" t="str">
        <f>+IF(I624=0,"",'Ark1'!AH2280)</f>
        <v/>
      </c>
      <c r="M624" s="331"/>
      <c r="N624" s="504">
        <f>+'Ark1'!AI2280</f>
        <v>0</v>
      </c>
      <c r="O624" s="333"/>
      <c r="P624" s="32" t="str">
        <f>+IF(I624=0,"",'Ark1'!U2280)</f>
        <v/>
      </c>
      <c r="Q624" s="537"/>
      <c r="R624" s="264" t="str">
        <f>+IF(N624=0,"",'Ark1'!AJ2280)</f>
        <v/>
      </c>
      <c r="S624" s="334"/>
      <c r="T624" s="264" t="str">
        <f>+IF(N624=0,"",'Ark1'!AK2280)</f>
        <v/>
      </c>
      <c r="U624" s="308"/>
      <c r="V624" s="238" t="str">
        <f>+IF(I624=0,"",'Ark1'!T2280)</f>
        <v/>
      </c>
      <c r="W624" s="331"/>
      <c r="X624" s="239" t="str">
        <f>+IF(I624=0,"",'Ark1'!W2280)</f>
        <v/>
      </c>
      <c r="Y624" s="239" t="str">
        <f>+IF(I624=0,"",'Ark1'!X2280)</f>
        <v/>
      </c>
      <c r="Z624" s="239" t="str">
        <f>+IF(I624=0,"",'Ark1'!Y2280)</f>
        <v/>
      </c>
      <c r="AA624" s="239" t="str">
        <f>+IF(I624=0,"",'Ark1'!Z2280)</f>
        <v/>
      </c>
      <c r="AB624" s="237" t="str">
        <f>+IF(I624=0,"",'Ark1'!AA2280)</f>
        <v/>
      </c>
      <c r="AC624" s="238" t="str">
        <f>+IF(I624=0,"",'Ark1'!AC2280)</f>
        <v/>
      </c>
      <c r="AD624" s="239" t="str">
        <f>+IF(I624=0,"",'Ark1'!AE2280)</f>
        <v/>
      </c>
      <c r="AE624" s="237" t="str">
        <f t="shared" si="85"/>
        <v/>
      </c>
      <c r="AF624" s="237" t="str">
        <f t="shared" si="87"/>
        <v/>
      </c>
      <c r="AG624" s="308"/>
    </row>
    <row r="625" spans="1:61" ht="19.8">
      <c r="A625" s="308"/>
      <c r="B625" s="308"/>
      <c r="C625" s="308"/>
      <c r="D625" s="308"/>
      <c r="E625" s="308"/>
      <c r="F625" s="308"/>
      <c r="G625" s="537"/>
      <c r="H625" s="537"/>
      <c r="I625" s="537"/>
      <c r="J625" s="537"/>
      <c r="K625" s="537"/>
      <c r="L625" s="537"/>
      <c r="M625" s="537"/>
      <c r="N625" s="537"/>
      <c r="O625" s="537"/>
      <c r="P625" s="537"/>
      <c r="Q625" s="537"/>
      <c r="R625" s="537"/>
      <c r="S625" s="537"/>
      <c r="T625" s="537"/>
      <c r="U625" s="537"/>
      <c r="V625" s="537"/>
      <c r="W625" s="331"/>
      <c r="X625" s="332"/>
      <c r="Y625" s="332"/>
      <c r="Z625" s="332"/>
      <c r="AA625" s="332"/>
      <c r="AB625" s="332"/>
      <c r="AC625" s="308"/>
      <c r="AD625" s="332"/>
      <c r="AE625" s="333"/>
      <c r="AF625" s="334"/>
      <c r="AG625" s="308"/>
      <c r="AH625" s="219"/>
      <c r="AJ625" s="29"/>
      <c r="AK625" s="27"/>
      <c r="AL625" s="220"/>
      <c r="AM625" s="28"/>
      <c r="AQ625" s="28"/>
      <c r="BI625" s="232"/>
    </row>
    <row r="626" spans="1:61" ht="19.8">
      <c r="A626" s="308"/>
      <c r="B626" s="308" t="s">
        <v>649</v>
      </c>
      <c r="C626" s="308"/>
      <c r="D626" s="259" t="e">
        <f>+D632</f>
        <v>#N/A</v>
      </c>
      <c r="E626" s="308"/>
      <c r="F626" s="308"/>
      <c r="G626" s="537"/>
      <c r="H626" s="537"/>
      <c r="I626" s="540">
        <f>SUM(I628:I652)</f>
        <v>0</v>
      </c>
      <c r="J626" s="537"/>
      <c r="K626" s="537"/>
      <c r="L626" s="537"/>
      <c r="M626" s="537"/>
      <c r="N626" s="537"/>
      <c r="O626" s="537"/>
      <c r="P626" s="537"/>
      <c r="Q626" s="537"/>
      <c r="R626" s="537"/>
      <c r="S626" s="537"/>
      <c r="T626" s="537"/>
      <c r="U626" s="537"/>
      <c r="V626" s="537"/>
      <c r="W626" s="331"/>
      <c r="X626" s="332"/>
      <c r="Y626" s="332"/>
      <c r="Z626" s="332"/>
      <c r="AA626" s="332"/>
      <c r="AB626" s="332"/>
      <c r="AC626" s="308"/>
      <c r="AD626" s="332"/>
      <c r="AE626" s="332"/>
      <c r="AF626" s="332"/>
      <c r="AG626" s="308"/>
      <c r="AH626" s="219"/>
      <c r="AJ626" s="29"/>
      <c r="AK626" s="27"/>
      <c r="AL626" s="220"/>
      <c r="AM626" s="28"/>
      <c r="AQ626" s="28"/>
      <c r="BI626" s="232"/>
    </row>
    <row r="627" spans="1:61" ht="19.8">
      <c r="A627" s="578"/>
      <c r="B627" s="578"/>
      <c r="C627" s="579"/>
      <c r="D627" s="578"/>
      <c r="E627" s="578"/>
      <c r="F627" s="578"/>
      <c r="G627" s="578"/>
      <c r="H627" s="578"/>
      <c r="I627" s="578"/>
      <c r="J627" s="578"/>
      <c r="K627" s="578"/>
      <c r="L627" s="578"/>
      <c r="M627" s="578"/>
      <c r="N627" s="578"/>
      <c r="O627" s="578"/>
      <c r="P627" s="578"/>
      <c r="Q627" s="541"/>
      <c r="R627" s="541"/>
      <c r="S627" s="578"/>
      <c r="T627" s="578"/>
      <c r="U627" s="578"/>
      <c r="V627" s="578"/>
      <c r="W627" s="331"/>
      <c r="X627" s="332"/>
      <c r="Y627" s="332"/>
      <c r="Z627" s="332"/>
      <c r="AA627" s="332"/>
      <c r="AB627" s="333"/>
      <c r="AC627" s="308"/>
      <c r="AD627" s="333"/>
      <c r="AE627" s="333"/>
      <c r="AF627" s="334"/>
      <c r="AG627" s="308"/>
      <c r="AH627" s="219"/>
      <c r="AJ627" s="29"/>
      <c r="AK627" s="27"/>
      <c r="AL627" s="220"/>
      <c r="AM627" s="28"/>
      <c r="AQ627" s="28"/>
      <c r="BI627" s="232"/>
    </row>
    <row r="628" spans="1:61" ht="15.6">
      <c r="A628" s="308"/>
      <c r="B628" s="308">
        <f>+'Ark1'!C2281</f>
        <v>0</v>
      </c>
      <c r="C628" s="236">
        <f>+'Ark1'!L2281</f>
        <v>0</v>
      </c>
      <c r="D628" s="236" t="e">
        <f>VLOOKUP(C628,Klasse!$C$11:$D$27,2)</f>
        <v>#N/A</v>
      </c>
      <c r="E628" s="236">
        <f>+'Ark1'!H2281</f>
        <v>0</v>
      </c>
      <c r="F628" s="236">
        <f>+'Ark1'!J2281</f>
        <v>0</v>
      </c>
      <c r="G628" s="236" t="e">
        <f>VLOOKUP(F628,RNR!$A$1:$B$25,2)</f>
        <v>#N/A</v>
      </c>
      <c r="H628" s="236" t="str">
        <f>+IF(I628=0,"",'Ark1'!Q2281)</f>
        <v/>
      </c>
      <c r="I628" s="353">
        <f>+'Ark1'!R2281</f>
        <v>0</v>
      </c>
      <c r="J628" s="237" t="str">
        <f>+IF(I628=0,"",'Ark1'!AG2281)</f>
        <v/>
      </c>
      <c r="K628" s="237"/>
      <c r="L628" s="237" t="str">
        <f>+IF(I628=0,"",'Ark1'!AH2281)</f>
        <v/>
      </c>
      <c r="M628" s="331"/>
      <c r="N628" s="504">
        <f>+'Ark1'!AI2281</f>
        <v>0</v>
      </c>
      <c r="O628" s="333"/>
      <c r="P628" s="32" t="str">
        <f>+IF(I628=0,"",'Ark1'!U2281)</f>
        <v/>
      </c>
      <c r="Q628" s="541"/>
      <c r="R628" s="264" t="str">
        <f>+IF(N628=0,"",'Ark1'!AJ2281)</f>
        <v/>
      </c>
      <c r="S628" s="334"/>
      <c r="T628" s="264" t="str">
        <f>+IF(N628=0,"",'Ark1'!AK2281)</f>
        <v/>
      </c>
      <c r="U628" s="308"/>
      <c r="V628" s="238" t="str">
        <f>+IF(I628=0,"",'Ark1'!T2281)</f>
        <v/>
      </c>
      <c r="W628" s="331"/>
      <c r="X628" s="239" t="str">
        <f>+IF(I628=0,"",'Ark1'!W2281)</f>
        <v/>
      </c>
      <c r="Y628" s="239" t="str">
        <f>+IF(I628=0,"",'Ark1'!X2281)</f>
        <v/>
      </c>
      <c r="Z628" s="239" t="str">
        <f>+IF(I628=0,"",'Ark1'!Y2281)</f>
        <v/>
      </c>
      <c r="AA628" s="239" t="str">
        <f>+IF(I628=0,"",'Ark1'!Z2281)</f>
        <v/>
      </c>
      <c r="AB628" s="237" t="str">
        <f>+IF(I628=0,"",'Ark1'!AA2281)</f>
        <v/>
      </c>
      <c r="AC628" s="238" t="str">
        <f>+IF(I628=0,"",'Ark1'!AC2281)</f>
        <v/>
      </c>
      <c r="AD628" s="239" t="str">
        <f>+IF(I628=0,"",'Ark1'!AE2281)</f>
        <v/>
      </c>
      <c r="AE628" s="237" t="str">
        <f t="shared" si="85"/>
        <v/>
      </c>
      <c r="AF628" s="237" t="str">
        <f t="shared" si="87"/>
        <v/>
      </c>
      <c r="AG628" s="308"/>
    </row>
    <row r="629" spans="1:61" ht="15.6">
      <c r="A629" s="308"/>
      <c r="B629" s="308">
        <f>+'Ark1'!C2282</f>
        <v>0</v>
      </c>
      <c r="C629" s="236">
        <f>+'Ark1'!L2282</f>
        <v>0</v>
      </c>
      <c r="D629" s="236" t="e">
        <f>VLOOKUP(C629,Klasse!$C$11:$D$27,2)</f>
        <v>#N/A</v>
      </c>
      <c r="E629" s="236">
        <f>+'Ark1'!H2282</f>
        <v>0</v>
      </c>
      <c r="F629" s="236">
        <f>+'Ark1'!J2282</f>
        <v>0</v>
      </c>
      <c r="G629" s="236" t="e">
        <f>VLOOKUP(F629,RNR!$A$1:$B$25,2)</f>
        <v>#N/A</v>
      </c>
      <c r="H629" s="236" t="str">
        <f>+IF(I629=0,"",'Ark1'!Q2282)</f>
        <v/>
      </c>
      <c r="I629" s="353">
        <f>+'Ark1'!R2282</f>
        <v>0</v>
      </c>
      <c r="J629" s="237" t="str">
        <f>+IF(I629=0,"",'Ark1'!AG2282)</f>
        <v/>
      </c>
      <c r="K629" s="237"/>
      <c r="L629" s="237" t="str">
        <f>+IF(I629=0,"",'Ark1'!AH2282)</f>
        <v/>
      </c>
      <c r="M629" s="331"/>
      <c r="N629" s="504">
        <f>+'Ark1'!AI2282</f>
        <v>0</v>
      </c>
      <c r="O629" s="333"/>
      <c r="P629" s="32" t="str">
        <f>+IF(I629=0,"",'Ark1'!U2282)</f>
        <v/>
      </c>
      <c r="Q629" s="541"/>
      <c r="R629" s="264" t="str">
        <f>+IF(N629=0,"",'Ark1'!AJ2282)</f>
        <v/>
      </c>
      <c r="S629" s="334"/>
      <c r="T629" s="264" t="str">
        <f>+IF(N629=0,"",'Ark1'!AK2282)</f>
        <v/>
      </c>
      <c r="U629" s="308"/>
      <c r="V629" s="238" t="str">
        <f>+IF(I629=0,"",'Ark1'!T2282)</f>
        <v/>
      </c>
      <c r="W629" s="331"/>
      <c r="X629" s="239" t="str">
        <f>+IF(I629=0,"",'Ark1'!W2282)</f>
        <v/>
      </c>
      <c r="Y629" s="239" t="str">
        <f>+IF(I629=0,"",'Ark1'!X2282)</f>
        <v/>
      </c>
      <c r="Z629" s="239" t="str">
        <f>+IF(I629=0,"",'Ark1'!Y2282)</f>
        <v/>
      </c>
      <c r="AA629" s="239" t="str">
        <f>+IF(I629=0,"",'Ark1'!Z2282)</f>
        <v/>
      </c>
      <c r="AB629" s="237" t="str">
        <f>+IF(I629=0,"",'Ark1'!AA2282)</f>
        <v/>
      </c>
      <c r="AC629" s="238" t="str">
        <f>+IF(I629=0,"",'Ark1'!AC2282)</f>
        <v/>
      </c>
      <c r="AD629" s="239" t="str">
        <f>+IF(I629=0,"",'Ark1'!AE2282)</f>
        <v/>
      </c>
      <c r="AE629" s="237" t="str">
        <f t="shared" si="85"/>
        <v/>
      </c>
      <c r="AF629" s="237" t="str">
        <f t="shared" si="87"/>
        <v/>
      </c>
      <c r="AG629" s="308"/>
    </row>
    <row r="630" spans="1:61" ht="15.6">
      <c r="A630" s="308"/>
      <c r="B630" s="308">
        <f>+'Ark1'!C2283</f>
        <v>0</v>
      </c>
      <c r="C630" s="236">
        <f>+'Ark1'!L2283</f>
        <v>0</v>
      </c>
      <c r="D630" s="236" t="e">
        <f>VLOOKUP(C630,Klasse!$C$11:$D$27,2)</f>
        <v>#N/A</v>
      </c>
      <c r="E630" s="236">
        <f>+'Ark1'!H2283</f>
        <v>0</v>
      </c>
      <c r="F630" s="236">
        <f>+'Ark1'!J2283</f>
        <v>0</v>
      </c>
      <c r="G630" s="236" t="e">
        <f>VLOOKUP(F630,RNR!$A$1:$B$25,2)</f>
        <v>#N/A</v>
      </c>
      <c r="H630" s="236" t="str">
        <f>+IF(I630=0,"",'Ark1'!Q2283)</f>
        <v/>
      </c>
      <c r="I630" s="353">
        <f>+'Ark1'!R2283</f>
        <v>0</v>
      </c>
      <c r="J630" s="237" t="str">
        <f>+IF(I630=0,"",'Ark1'!AG2283)</f>
        <v/>
      </c>
      <c r="K630" s="237"/>
      <c r="L630" s="237" t="str">
        <f>+IF(I630=0,"",'Ark1'!AH2283)</f>
        <v/>
      </c>
      <c r="M630" s="331"/>
      <c r="N630" s="504">
        <f>+'Ark1'!AI2283</f>
        <v>0</v>
      </c>
      <c r="O630" s="333"/>
      <c r="P630" s="32" t="str">
        <f>+IF(I630=0,"",'Ark1'!U2283)</f>
        <v/>
      </c>
      <c r="Q630" s="541"/>
      <c r="R630" s="264" t="str">
        <f>+IF(N630=0,"",'Ark1'!AJ2283)</f>
        <v/>
      </c>
      <c r="S630" s="334"/>
      <c r="T630" s="264" t="str">
        <f>+IF(N630=0,"",'Ark1'!AK2283)</f>
        <v/>
      </c>
      <c r="U630" s="308"/>
      <c r="V630" s="238" t="str">
        <f>+IF(I630=0,"",'Ark1'!T2283)</f>
        <v/>
      </c>
      <c r="W630" s="331"/>
      <c r="X630" s="239" t="str">
        <f>+IF(I630=0,"",'Ark1'!W2283)</f>
        <v/>
      </c>
      <c r="Y630" s="239" t="str">
        <f>+IF(I630=0,"",'Ark1'!X2283)</f>
        <v/>
      </c>
      <c r="Z630" s="239" t="str">
        <f>+IF(I630=0,"",'Ark1'!Y2283)</f>
        <v/>
      </c>
      <c r="AA630" s="239" t="str">
        <f>+IF(I630=0,"",'Ark1'!Z2283)</f>
        <v/>
      </c>
      <c r="AB630" s="237" t="str">
        <f>+IF(I630=0,"",'Ark1'!AA2283)</f>
        <v/>
      </c>
      <c r="AC630" s="238" t="str">
        <f>+IF(I630=0,"",'Ark1'!AC2283)</f>
        <v/>
      </c>
      <c r="AD630" s="239" t="str">
        <f>+IF(I630=0,"",'Ark1'!AE2283)</f>
        <v/>
      </c>
      <c r="AE630" s="237" t="str">
        <f t="shared" si="85"/>
        <v/>
      </c>
      <c r="AF630" s="237" t="str">
        <f t="shared" si="87"/>
        <v/>
      </c>
      <c r="AG630" s="308"/>
    </row>
    <row r="631" spans="1:61" ht="15.6">
      <c r="A631" s="308"/>
      <c r="B631" s="308">
        <f>+'Ark1'!C2284</f>
        <v>0</v>
      </c>
      <c r="C631" s="236">
        <f>+'Ark1'!L2284</f>
        <v>0</v>
      </c>
      <c r="D631" s="236" t="e">
        <f>VLOOKUP(C631,Klasse!$C$11:$D$27,2)</f>
        <v>#N/A</v>
      </c>
      <c r="E631" s="236">
        <f>+'Ark1'!H2284</f>
        <v>0</v>
      </c>
      <c r="F631" s="236">
        <f>+'Ark1'!J2284</f>
        <v>0</v>
      </c>
      <c r="G631" s="236" t="e">
        <f>VLOOKUP(F631,RNR!$A$1:$B$25,2)</f>
        <v>#N/A</v>
      </c>
      <c r="H631" s="236" t="str">
        <f>+IF(I631=0,"",'Ark1'!Q2284)</f>
        <v/>
      </c>
      <c r="I631" s="353">
        <f>+'Ark1'!R2284</f>
        <v>0</v>
      </c>
      <c r="J631" s="237" t="str">
        <f>+IF(I631=0,"",'Ark1'!AG2284)</f>
        <v/>
      </c>
      <c r="K631" s="237"/>
      <c r="L631" s="237" t="str">
        <f>+IF(I631=0,"",'Ark1'!AH2284)</f>
        <v/>
      </c>
      <c r="M631" s="331"/>
      <c r="N631" s="504">
        <f>+'Ark1'!AI2284</f>
        <v>0</v>
      </c>
      <c r="O631" s="333"/>
      <c r="P631" s="32" t="str">
        <f>+IF(I631=0,"",'Ark1'!U2284)</f>
        <v/>
      </c>
      <c r="Q631" s="541"/>
      <c r="R631" s="264" t="str">
        <f>+IF(N631=0,"",'Ark1'!AJ2284)</f>
        <v/>
      </c>
      <c r="S631" s="334"/>
      <c r="T631" s="264" t="str">
        <f>+IF(N631=0,"",'Ark1'!AK2284)</f>
        <v/>
      </c>
      <c r="U631" s="308"/>
      <c r="V631" s="238" t="str">
        <f>+IF(I631=0,"",'Ark1'!T2284)</f>
        <v/>
      </c>
      <c r="W631" s="331"/>
      <c r="X631" s="239" t="str">
        <f>+IF(I631=0,"",'Ark1'!W2284)</f>
        <v/>
      </c>
      <c r="Y631" s="239" t="str">
        <f>+IF(I631=0,"",'Ark1'!X2284)</f>
        <v/>
      </c>
      <c r="Z631" s="239" t="str">
        <f>+IF(I631=0,"",'Ark1'!Y2284)</f>
        <v/>
      </c>
      <c r="AA631" s="239" t="str">
        <f>+IF(I631=0,"",'Ark1'!Z2284)</f>
        <v/>
      </c>
      <c r="AB631" s="237" t="str">
        <f>+IF(I631=0,"",'Ark1'!AA2284)</f>
        <v/>
      </c>
      <c r="AC631" s="238" t="str">
        <f>+IF(I631=0,"",'Ark1'!AC2284)</f>
        <v/>
      </c>
      <c r="AD631" s="239" t="str">
        <f>+IF(I631=0,"",'Ark1'!AE2284)</f>
        <v/>
      </c>
      <c r="AE631" s="237" t="str">
        <f t="shared" si="85"/>
        <v/>
      </c>
      <c r="AF631" s="237" t="str">
        <f t="shared" si="87"/>
        <v/>
      </c>
      <c r="AG631" s="308"/>
    </row>
    <row r="632" spans="1:61" ht="15.6">
      <c r="A632" s="308"/>
      <c r="B632" s="308">
        <f>+'Ark1'!C2285</f>
        <v>0</v>
      </c>
      <c r="C632" s="236">
        <f>+'Ark1'!L2285</f>
        <v>0</v>
      </c>
      <c r="D632" s="236" t="e">
        <f>VLOOKUP(C632,Klasse!$C$11:$D$27,2)</f>
        <v>#N/A</v>
      </c>
      <c r="E632" s="236">
        <f>+'Ark1'!H2285</f>
        <v>0</v>
      </c>
      <c r="F632" s="236">
        <f>+'Ark1'!J2285</f>
        <v>0</v>
      </c>
      <c r="G632" s="236" t="e">
        <f>VLOOKUP(F632,RNR!$A$1:$B$25,2)</f>
        <v>#N/A</v>
      </c>
      <c r="H632" s="236" t="str">
        <f>+IF(I632=0,"",'Ark1'!Q2285)</f>
        <v/>
      </c>
      <c r="I632" s="353">
        <f>+'Ark1'!R2285</f>
        <v>0</v>
      </c>
      <c r="J632" s="237" t="str">
        <f>+IF(I632=0,"",'Ark1'!AG2285)</f>
        <v/>
      </c>
      <c r="K632" s="237"/>
      <c r="L632" s="237" t="str">
        <f>+IF(I632=0,"",'Ark1'!AH2285)</f>
        <v/>
      </c>
      <c r="M632" s="331"/>
      <c r="N632" s="504">
        <f>+'Ark1'!AI2285</f>
        <v>0</v>
      </c>
      <c r="O632" s="333"/>
      <c r="P632" s="32" t="str">
        <f>+IF(I632=0,"",'Ark1'!U2285)</f>
        <v/>
      </c>
      <c r="Q632" s="541"/>
      <c r="R632" s="264" t="str">
        <f>+IF(N632=0,"",'Ark1'!AJ2285)</f>
        <v/>
      </c>
      <c r="S632" s="334"/>
      <c r="T632" s="264" t="str">
        <f>+IF(N632=0,"",'Ark1'!AK2285)</f>
        <v/>
      </c>
      <c r="U632" s="308"/>
      <c r="V632" s="238" t="str">
        <f>+IF(I632=0,"",'Ark1'!T2285)</f>
        <v/>
      </c>
      <c r="W632" s="331"/>
      <c r="X632" s="239" t="str">
        <f>+IF(I632=0,"",'Ark1'!W2285)</f>
        <v/>
      </c>
      <c r="Y632" s="239" t="str">
        <f>+IF(I632=0,"",'Ark1'!X2285)</f>
        <v/>
      </c>
      <c r="Z632" s="239" t="str">
        <f>+IF(I632=0,"",'Ark1'!Y2285)</f>
        <v/>
      </c>
      <c r="AA632" s="239" t="str">
        <f>+IF(I632=0,"",'Ark1'!Z2285)</f>
        <v/>
      </c>
      <c r="AB632" s="237" t="str">
        <f>+IF(I632=0,"",'Ark1'!AA2285)</f>
        <v/>
      </c>
      <c r="AC632" s="238" t="str">
        <f>+IF(I632=0,"",'Ark1'!AC2285)</f>
        <v/>
      </c>
      <c r="AD632" s="239" t="str">
        <f>+IF(I632=0,"",'Ark1'!AE2285)</f>
        <v/>
      </c>
      <c r="AE632" s="237" t="str">
        <f t="shared" ref="AE632:AE659" si="88">IF(I632=0,"",P632/C632)</f>
        <v/>
      </c>
      <c r="AF632" s="237" t="str">
        <f t="shared" si="83"/>
        <v/>
      </c>
      <c r="AG632" s="308"/>
    </row>
    <row r="633" spans="1:61" ht="15.6">
      <c r="A633" s="308"/>
      <c r="B633" s="308">
        <f>+'Ark1'!C2286</f>
        <v>0</v>
      </c>
      <c r="C633" s="236">
        <f>+'Ark1'!L2286</f>
        <v>0</v>
      </c>
      <c r="D633" s="236" t="e">
        <f>VLOOKUP(C633,Klasse!$C$11:$D$27,2)</f>
        <v>#N/A</v>
      </c>
      <c r="E633" s="236">
        <f>+'Ark1'!H2286</f>
        <v>0</v>
      </c>
      <c r="F633" s="236">
        <f>+'Ark1'!J2286</f>
        <v>0</v>
      </c>
      <c r="G633" s="236" t="e">
        <f>VLOOKUP(F633,RNR!$A$1:$B$25,2)</f>
        <v>#N/A</v>
      </c>
      <c r="H633" s="236" t="str">
        <f>+IF(I633=0,"",'Ark1'!Q2286)</f>
        <v/>
      </c>
      <c r="I633" s="353">
        <f>+'Ark1'!R2286</f>
        <v>0</v>
      </c>
      <c r="J633" s="237" t="str">
        <f>+IF(I633=0,"",'Ark1'!AG2286)</f>
        <v/>
      </c>
      <c r="K633" s="237"/>
      <c r="L633" s="237" t="str">
        <f>+IF(I633=0,"",'Ark1'!AH2286)</f>
        <v/>
      </c>
      <c r="M633" s="331"/>
      <c r="N633" s="504">
        <f>+'Ark1'!AI2286</f>
        <v>0</v>
      </c>
      <c r="O633" s="333"/>
      <c r="P633" s="32" t="str">
        <f>+IF(I633=0,"",'Ark1'!U2286)</f>
        <v/>
      </c>
      <c r="Q633" s="541"/>
      <c r="R633" s="264" t="str">
        <f>+IF(N633=0,"",'Ark1'!AJ2286)</f>
        <v/>
      </c>
      <c r="S633" s="334"/>
      <c r="T633" s="264" t="str">
        <f>+IF(N633=0,"",'Ark1'!AK2286)</f>
        <v/>
      </c>
      <c r="U633" s="308"/>
      <c r="V633" s="238" t="str">
        <f>+IF(I633=0,"",'Ark1'!T2286)</f>
        <v/>
      </c>
      <c r="W633" s="331"/>
      <c r="X633" s="239" t="str">
        <f>+IF(I633=0,"",'Ark1'!W2286)</f>
        <v/>
      </c>
      <c r="Y633" s="239" t="str">
        <f>+IF(I633=0,"",'Ark1'!X2286)</f>
        <v/>
      </c>
      <c r="Z633" s="239" t="str">
        <f>+IF(I633=0,"",'Ark1'!Y2286)</f>
        <v/>
      </c>
      <c r="AA633" s="239" t="str">
        <f>+IF(I633=0,"",'Ark1'!Z2286)</f>
        <v/>
      </c>
      <c r="AB633" s="237" t="str">
        <f>+IF(I633=0,"",'Ark1'!AA2286)</f>
        <v/>
      </c>
      <c r="AC633" s="238" t="str">
        <f>+IF(I633=0,"",'Ark1'!AC2286)</f>
        <v/>
      </c>
      <c r="AD633" s="239" t="str">
        <f>+IF(I633=0,"",'Ark1'!AE2286)</f>
        <v/>
      </c>
      <c r="AE633" s="237" t="str">
        <f t="shared" si="88"/>
        <v/>
      </c>
      <c r="AF633" s="237" t="str">
        <f t="shared" ref="AF633:AF659" si="89">IF(I633=0,"",I633/H633)</f>
        <v/>
      </c>
      <c r="AG633" s="308"/>
    </row>
    <row r="634" spans="1:61" ht="15.6">
      <c r="A634" s="308"/>
      <c r="B634" s="308">
        <f>+'Ark1'!C2287</f>
        <v>0</v>
      </c>
      <c r="C634" s="236">
        <f>+'Ark1'!L2287</f>
        <v>0</v>
      </c>
      <c r="D634" s="236" t="e">
        <f>VLOOKUP(C634,Klasse!$C$11:$D$27,2)</f>
        <v>#N/A</v>
      </c>
      <c r="E634" s="236">
        <f>+'Ark1'!H2287</f>
        <v>0</v>
      </c>
      <c r="F634" s="236">
        <f>+'Ark1'!J2287</f>
        <v>0</v>
      </c>
      <c r="G634" s="236" t="e">
        <f>VLOOKUP(F634,RNR!$A$1:$B$25,2)</f>
        <v>#N/A</v>
      </c>
      <c r="H634" s="236" t="str">
        <f>+IF(I634=0,"",'Ark1'!Q2287)</f>
        <v/>
      </c>
      <c r="I634" s="353">
        <f>+'Ark1'!R2287</f>
        <v>0</v>
      </c>
      <c r="J634" s="237" t="str">
        <f>+IF(I634=0,"",'Ark1'!AG2287)</f>
        <v/>
      </c>
      <c r="K634" s="237"/>
      <c r="L634" s="237" t="str">
        <f>+IF(I634=0,"",'Ark1'!AH2287)</f>
        <v/>
      </c>
      <c r="M634" s="331"/>
      <c r="N634" s="504">
        <f>+'Ark1'!AI2287</f>
        <v>0</v>
      </c>
      <c r="O634" s="333"/>
      <c r="P634" s="32" t="str">
        <f>+IF(I634=0,"",'Ark1'!U2287)</f>
        <v/>
      </c>
      <c r="Q634" s="541"/>
      <c r="R634" s="264" t="str">
        <f>+IF(N634=0,"",'Ark1'!AJ2287)</f>
        <v/>
      </c>
      <c r="S634" s="334"/>
      <c r="T634" s="264" t="str">
        <f>+IF(N634=0,"",'Ark1'!AK2287)</f>
        <v/>
      </c>
      <c r="U634" s="308"/>
      <c r="V634" s="238" t="str">
        <f>+IF(I634=0,"",'Ark1'!T2287)</f>
        <v/>
      </c>
      <c r="W634" s="331"/>
      <c r="X634" s="239" t="str">
        <f>+IF(I634=0,"",'Ark1'!W2287)</f>
        <v/>
      </c>
      <c r="Y634" s="239" t="str">
        <f>+IF(I634=0,"",'Ark1'!X2287)</f>
        <v/>
      </c>
      <c r="Z634" s="239" t="str">
        <f>+IF(I634=0,"",'Ark1'!Y2287)</f>
        <v/>
      </c>
      <c r="AA634" s="239" t="str">
        <f>+IF(I634=0,"",'Ark1'!Z2287)</f>
        <v/>
      </c>
      <c r="AB634" s="237" t="str">
        <f>+IF(I634=0,"",'Ark1'!AA2287)</f>
        <v/>
      </c>
      <c r="AC634" s="238" t="str">
        <f>+IF(I634=0,"",'Ark1'!AC2287)</f>
        <v/>
      </c>
      <c r="AD634" s="239" t="str">
        <f>+IF(I634=0,"",'Ark1'!AE2287)</f>
        <v/>
      </c>
      <c r="AE634" s="237" t="str">
        <f t="shared" si="88"/>
        <v/>
      </c>
      <c r="AF634" s="237" t="str">
        <f t="shared" si="89"/>
        <v/>
      </c>
      <c r="AG634" s="308"/>
    </row>
    <row r="635" spans="1:61" ht="15.6">
      <c r="A635" s="308"/>
      <c r="B635" s="308">
        <f>+'Ark1'!C2288</f>
        <v>0</v>
      </c>
      <c r="C635" s="236">
        <f>+'Ark1'!L2288</f>
        <v>0</v>
      </c>
      <c r="D635" s="236" t="e">
        <f>VLOOKUP(C635,Klasse!$C$11:$D$27,2)</f>
        <v>#N/A</v>
      </c>
      <c r="E635" s="236">
        <f>+'Ark1'!H2288</f>
        <v>0</v>
      </c>
      <c r="F635" s="236">
        <f>+'Ark1'!J2288</f>
        <v>0</v>
      </c>
      <c r="G635" s="236" t="e">
        <f>VLOOKUP(F635,RNR!$A$1:$B$25,2)</f>
        <v>#N/A</v>
      </c>
      <c r="H635" s="236" t="str">
        <f>+IF(I635=0,"",'Ark1'!Q2288)</f>
        <v/>
      </c>
      <c r="I635" s="353">
        <f>+'Ark1'!R2288</f>
        <v>0</v>
      </c>
      <c r="J635" s="237" t="str">
        <f>+IF(I635=0,"",'Ark1'!AG2288)</f>
        <v/>
      </c>
      <c r="K635" s="237"/>
      <c r="L635" s="237" t="str">
        <f>+IF(I635=0,"",'Ark1'!AH2288)</f>
        <v/>
      </c>
      <c r="M635" s="331"/>
      <c r="N635" s="504">
        <f>+'Ark1'!AI2288</f>
        <v>0</v>
      </c>
      <c r="O635" s="333"/>
      <c r="P635" s="32" t="str">
        <f>+IF(I635=0,"",'Ark1'!U2288)</f>
        <v/>
      </c>
      <c r="Q635" s="541"/>
      <c r="R635" s="264" t="str">
        <f>+IF(N635=0,"",'Ark1'!AJ2288)</f>
        <v/>
      </c>
      <c r="S635" s="334"/>
      <c r="T635" s="264" t="str">
        <f>+IF(N635=0,"",'Ark1'!AK2288)</f>
        <v/>
      </c>
      <c r="U635" s="308"/>
      <c r="V635" s="238" t="str">
        <f>+IF(I635=0,"",'Ark1'!T2288)</f>
        <v/>
      </c>
      <c r="W635" s="331"/>
      <c r="X635" s="239" t="str">
        <f>+IF(I635=0,"",'Ark1'!W2288)</f>
        <v/>
      </c>
      <c r="Y635" s="239" t="str">
        <f>+IF(I635=0,"",'Ark1'!X2288)</f>
        <v/>
      </c>
      <c r="Z635" s="239" t="str">
        <f>+IF(I635=0,"",'Ark1'!Y2288)</f>
        <v/>
      </c>
      <c r="AA635" s="239" t="str">
        <f>+IF(I635=0,"",'Ark1'!Z2288)</f>
        <v/>
      </c>
      <c r="AB635" s="237" t="str">
        <f>+IF(I635=0,"",'Ark1'!AA2288)</f>
        <v/>
      </c>
      <c r="AC635" s="238" t="str">
        <f>+IF(I635=0,"",'Ark1'!AC2288)</f>
        <v/>
      </c>
      <c r="AD635" s="239" t="str">
        <f>+IF(I635=0,"",'Ark1'!AE2288)</f>
        <v/>
      </c>
      <c r="AE635" s="237" t="str">
        <f t="shared" si="88"/>
        <v/>
      </c>
      <c r="AF635" s="237" t="str">
        <f t="shared" si="89"/>
        <v/>
      </c>
      <c r="AG635" s="308"/>
    </row>
    <row r="636" spans="1:61" ht="15.6">
      <c r="A636" s="308"/>
      <c r="B636" s="308">
        <f>+'Ark1'!C2289</f>
        <v>0</v>
      </c>
      <c r="C636" s="236">
        <f>+'Ark1'!L2289</f>
        <v>0</v>
      </c>
      <c r="D636" s="236" t="e">
        <f>VLOOKUP(C636,Klasse!$C$11:$D$27,2)</f>
        <v>#N/A</v>
      </c>
      <c r="E636" s="236">
        <f>+'Ark1'!H2289</f>
        <v>0</v>
      </c>
      <c r="F636" s="236">
        <f>+'Ark1'!J2289</f>
        <v>0</v>
      </c>
      <c r="G636" s="236" t="e">
        <f>VLOOKUP(F636,RNR!$A$1:$B$25,2)</f>
        <v>#N/A</v>
      </c>
      <c r="H636" s="236" t="str">
        <f>+IF(I636=0,"",'Ark1'!Q2289)</f>
        <v/>
      </c>
      <c r="I636" s="353">
        <f>+'Ark1'!R2289</f>
        <v>0</v>
      </c>
      <c r="J636" s="237" t="str">
        <f>+IF(I636=0,"",'Ark1'!AG2289)</f>
        <v/>
      </c>
      <c r="K636" s="237"/>
      <c r="L636" s="237" t="str">
        <f>+IF(I636=0,"",'Ark1'!AH2289)</f>
        <v/>
      </c>
      <c r="M636" s="331"/>
      <c r="N636" s="504">
        <f>+'Ark1'!AI2289</f>
        <v>0</v>
      </c>
      <c r="O636" s="333"/>
      <c r="P636" s="32" t="str">
        <f>+IF(I636=0,"",'Ark1'!U2289)</f>
        <v/>
      </c>
      <c r="Q636" s="541"/>
      <c r="R636" s="264" t="str">
        <f>+IF(N636=0,"",'Ark1'!AJ2289)</f>
        <v/>
      </c>
      <c r="S636" s="334"/>
      <c r="T636" s="264" t="str">
        <f>+IF(N636=0,"",'Ark1'!AK2289)</f>
        <v/>
      </c>
      <c r="U636" s="308"/>
      <c r="V636" s="238" t="str">
        <f>+IF(I636=0,"",'Ark1'!T2289)</f>
        <v/>
      </c>
      <c r="W636" s="331"/>
      <c r="X636" s="239" t="str">
        <f>+IF(I636=0,"",'Ark1'!W2289)</f>
        <v/>
      </c>
      <c r="Y636" s="239" t="str">
        <f>+IF(I636=0,"",'Ark1'!X2289)</f>
        <v/>
      </c>
      <c r="Z636" s="239" t="str">
        <f>+IF(I636=0,"",'Ark1'!Y2289)</f>
        <v/>
      </c>
      <c r="AA636" s="239" t="str">
        <f>+IF(I636=0,"",'Ark1'!Z2289)</f>
        <v/>
      </c>
      <c r="AB636" s="237" t="str">
        <f>+IF(I636=0,"",'Ark1'!AA2289)</f>
        <v/>
      </c>
      <c r="AC636" s="238" t="str">
        <f>+IF(I636=0,"",'Ark1'!AC2289)</f>
        <v/>
      </c>
      <c r="AD636" s="239" t="str">
        <f>+IF(I636=0,"",'Ark1'!AE2289)</f>
        <v/>
      </c>
      <c r="AE636" s="237" t="str">
        <f t="shared" si="88"/>
        <v/>
      </c>
      <c r="AF636" s="237" t="str">
        <f t="shared" si="89"/>
        <v/>
      </c>
      <c r="AG636" s="308"/>
    </row>
    <row r="637" spans="1:61" ht="15.6">
      <c r="A637" s="308"/>
      <c r="B637" s="308">
        <f>+'Ark1'!C2290</f>
        <v>0</v>
      </c>
      <c r="C637" s="236">
        <f>+'Ark1'!L2290</f>
        <v>0</v>
      </c>
      <c r="D637" s="236" t="e">
        <f>VLOOKUP(C637,Klasse!$C$11:$D$27,2)</f>
        <v>#N/A</v>
      </c>
      <c r="E637" s="236">
        <f>+'Ark1'!H2290</f>
        <v>0</v>
      </c>
      <c r="F637" s="236">
        <f>+'Ark1'!J2290</f>
        <v>0</v>
      </c>
      <c r="G637" s="236" t="e">
        <f>VLOOKUP(F637,RNR!$A$1:$B$25,2)</f>
        <v>#N/A</v>
      </c>
      <c r="H637" s="236" t="str">
        <f>+IF(I637=0,"",'Ark1'!Q2290)</f>
        <v/>
      </c>
      <c r="I637" s="353">
        <f>+'Ark1'!R2290</f>
        <v>0</v>
      </c>
      <c r="J637" s="237" t="str">
        <f>+IF(I637=0,"",'Ark1'!AG2290)</f>
        <v/>
      </c>
      <c r="K637" s="237"/>
      <c r="L637" s="237" t="str">
        <f>+IF(I637=0,"",'Ark1'!AH2290)</f>
        <v/>
      </c>
      <c r="M637" s="331"/>
      <c r="N637" s="504">
        <f>+'Ark1'!AI2290</f>
        <v>0</v>
      </c>
      <c r="O637" s="333"/>
      <c r="P637" s="32" t="str">
        <f>+IF(I637=0,"",'Ark1'!U2290)</f>
        <v/>
      </c>
      <c r="Q637" s="541"/>
      <c r="R637" s="264" t="str">
        <f>+IF(N637=0,"",'Ark1'!AJ2290)</f>
        <v/>
      </c>
      <c r="S637" s="334"/>
      <c r="T637" s="264" t="str">
        <f>+IF(N637=0,"",'Ark1'!AK2290)</f>
        <v/>
      </c>
      <c r="U637" s="308"/>
      <c r="V637" s="238" t="str">
        <f>+IF(I637=0,"",'Ark1'!T2290)</f>
        <v/>
      </c>
      <c r="W637" s="331"/>
      <c r="X637" s="239" t="str">
        <f>+IF(I637=0,"",'Ark1'!W2290)</f>
        <v/>
      </c>
      <c r="Y637" s="239" t="str">
        <f>+IF(I637=0,"",'Ark1'!X2290)</f>
        <v/>
      </c>
      <c r="Z637" s="239" t="str">
        <f>+IF(I637=0,"",'Ark1'!Y2290)</f>
        <v/>
      </c>
      <c r="AA637" s="239" t="str">
        <f>+IF(I637=0,"",'Ark1'!Z2290)</f>
        <v/>
      </c>
      <c r="AB637" s="237" t="str">
        <f>+IF(I637=0,"",'Ark1'!AA2290)</f>
        <v/>
      </c>
      <c r="AC637" s="238" t="str">
        <f>+IF(I637=0,"",'Ark1'!AC2290)</f>
        <v/>
      </c>
      <c r="AD637" s="239" t="str">
        <f>+IF(I637=0,"",'Ark1'!AE2290)</f>
        <v/>
      </c>
      <c r="AE637" s="237" t="str">
        <f t="shared" si="88"/>
        <v/>
      </c>
      <c r="AF637" s="237" t="str">
        <f t="shared" si="89"/>
        <v/>
      </c>
      <c r="AG637" s="308"/>
    </row>
    <row r="638" spans="1:61" ht="15.6">
      <c r="A638" s="308"/>
      <c r="B638" s="308">
        <f>+'Ark1'!C2291</f>
        <v>0</v>
      </c>
      <c r="C638" s="236">
        <f>+'Ark1'!L2291</f>
        <v>0</v>
      </c>
      <c r="D638" s="236" t="e">
        <f>VLOOKUP(C638,Klasse!$C$11:$D$27,2)</f>
        <v>#N/A</v>
      </c>
      <c r="E638" s="236">
        <f>+'Ark1'!H2291</f>
        <v>0</v>
      </c>
      <c r="F638" s="236">
        <f>+'Ark1'!J2291</f>
        <v>0</v>
      </c>
      <c r="G638" s="236" t="e">
        <f>VLOOKUP(F638,RNR!$A$1:$B$25,2)</f>
        <v>#N/A</v>
      </c>
      <c r="H638" s="236" t="str">
        <f>+IF(I638=0,"",'Ark1'!Q2291)</f>
        <v/>
      </c>
      <c r="I638" s="353">
        <f>+'Ark1'!R2291</f>
        <v>0</v>
      </c>
      <c r="J638" s="237" t="str">
        <f>+IF(I638=0,"",'Ark1'!AG2291)</f>
        <v/>
      </c>
      <c r="K638" s="237"/>
      <c r="L638" s="237" t="str">
        <f>+IF(I638=0,"",'Ark1'!AH2291)</f>
        <v/>
      </c>
      <c r="M638" s="331"/>
      <c r="N638" s="504">
        <f>+'Ark1'!AI2291</f>
        <v>0</v>
      </c>
      <c r="O638" s="333"/>
      <c r="P638" s="32" t="str">
        <f>+IF(I638=0,"",'Ark1'!U2291)</f>
        <v/>
      </c>
      <c r="Q638" s="541"/>
      <c r="R638" s="264" t="str">
        <f>+IF(N638=0,"",'Ark1'!AJ2291)</f>
        <v/>
      </c>
      <c r="S638" s="334"/>
      <c r="T638" s="264" t="str">
        <f>+IF(N638=0,"",'Ark1'!AK2291)</f>
        <v/>
      </c>
      <c r="U638" s="308"/>
      <c r="V638" s="238" t="str">
        <f>+IF(I638=0,"",'Ark1'!T2291)</f>
        <v/>
      </c>
      <c r="W638" s="331"/>
      <c r="X638" s="239" t="str">
        <f>+IF(I638=0,"",'Ark1'!W2291)</f>
        <v/>
      </c>
      <c r="Y638" s="239" t="str">
        <f>+IF(I638=0,"",'Ark1'!X2291)</f>
        <v/>
      </c>
      <c r="Z638" s="239" t="str">
        <f>+IF(I638=0,"",'Ark1'!Y2291)</f>
        <v/>
      </c>
      <c r="AA638" s="239" t="str">
        <f>+IF(I638=0,"",'Ark1'!Z2291)</f>
        <v/>
      </c>
      <c r="AB638" s="237" t="str">
        <f>+IF(I638=0,"",'Ark1'!AA2291)</f>
        <v/>
      </c>
      <c r="AC638" s="238" t="str">
        <f>+IF(I638=0,"",'Ark1'!AC2291)</f>
        <v/>
      </c>
      <c r="AD638" s="239" t="str">
        <f>+IF(I638=0,"",'Ark1'!AE2291)</f>
        <v/>
      </c>
      <c r="AE638" s="237" t="str">
        <f t="shared" si="88"/>
        <v/>
      </c>
      <c r="AF638" s="237" t="str">
        <f t="shared" si="89"/>
        <v/>
      </c>
      <c r="AG638" s="308"/>
    </row>
    <row r="639" spans="1:61" ht="15.6">
      <c r="A639" s="308"/>
      <c r="B639" s="308">
        <f>+'Ark1'!C2292</f>
        <v>0</v>
      </c>
      <c r="C639" s="236">
        <f>+'Ark1'!L2292</f>
        <v>0</v>
      </c>
      <c r="D639" s="236" t="e">
        <f>VLOOKUP(C639,Klasse!$C$11:$D$27,2)</f>
        <v>#N/A</v>
      </c>
      <c r="E639" s="236">
        <f>+'Ark1'!H2292</f>
        <v>0</v>
      </c>
      <c r="F639" s="236">
        <f>+'Ark1'!J2292</f>
        <v>0</v>
      </c>
      <c r="G639" s="236" t="e">
        <f>VLOOKUP(F639,RNR!$A$1:$B$25,2)</f>
        <v>#N/A</v>
      </c>
      <c r="H639" s="236" t="str">
        <f>+IF(I639=0,"",'Ark1'!Q2292)</f>
        <v/>
      </c>
      <c r="I639" s="353">
        <f>+'Ark1'!R2292</f>
        <v>0</v>
      </c>
      <c r="J639" s="237" t="str">
        <f>+IF(I639=0,"",'Ark1'!AG2292)</f>
        <v/>
      </c>
      <c r="K639" s="237"/>
      <c r="L639" s="237" t="str">
        <f>+IF(I639=0,"",'Ark1'!AH2292)</f>
        <v/>
      </c>
      <c r="M639" s="331"/>
      <c r="N639" s="504">
        <f>+'Ark1'!AI2292</f>
        <v>0</v>
      </c>
      <c r="O639" s="333"/>
      <c r="P639" s="32" t="str">
        <f>+IF(I639=0,"",'Ark1'!U2292)</f>
        <v/>
      </c>
      <c r="Q639" s="541"/>
      <c r="R639" s="264" t="str">
        <f>+IF(N639=0,"",'Ark1'!AJ2292)</f>
        <v/>
      </c>
      <c r="S639" s="334"/>
      <c r="T639" s="264" t="str">
        <f>+IF(N639=0,"",'Ark1'!AK2292)</f>
        <v/>
      </c>
      <c r="U639" s="308"/>
      <c r="V639" s="238" t="str">
        <f>+IF(I639=0,"",'Ark1'!T2292)</f>
        <v/>
      </c>
      <c r="W639" s="331"/>
      <c r="X639" s="239" t="str">
        <f>+IF(I639=0,"",'Ark1'!W2292)</f>
        <v/>
      </c>
      <c r="Y639" s="239" t="str">
        <f>+IF(I639=0,"",'Ark1'!X2292)</f>
        <v/>
      </c>
      <c r="Z639" s="239" t="str">
        <f>+IF(I639=0,"",'Ark1'!Y2292)</f>
        <v/>
      </c>
      <c r="AA639" s="239" t="str">
        <f>+IF(I639=0,"",'Ark1'!Z2292)</f>
        <v/>
      </c>
      <c r="AB639" s="237" t="str">
        <f>+IF(I639=0,"",'Ark1'!AA2292)</f>
        <v/>
      </c>
      <c r="AC639" s="238" t="str">
        <f>+IF(I639=0,"",'Ark1'!AC2292)</f>
        <v/>
      </c>
      <c r="AD639" s="239" t="str">
        <f>+IF(I639=0,"",'Ark1'!AE2292)</f>
        <v/>
      </c>
      <c r="AE639" s="237" t="str">
        <f t="shared" si="88"/>
        <v/>
      </c>
      <c r="AF639" s="237" t="str">
        <f t="shared" si="89"/>
        <v/>
      </c>
      <c r="AG639" s="308"/>
    </row>
    <row r="640" spans="1:61" ht="15.6">
      <c r="A640" s="308"/>
      <c r="B640" s="308">
        <f>+'Ark1'!C2293</f>
        <v>0</v>
      </c>
      <c r="C640" s="236">
        <f>+'Ark1'!L2293</f>
        <v>0</v>
      </c>
      <c r="D640" s="236" t="e">
        <f>VLOOKUP(C640,Klasse!$C$11:$D$27,2)</f>
        <v>#N/A</v>
      </c>
      <c r="E640" s="236">
        <f>+'Ark1'!H2293</f>
        <v>0</v>
      </c>
      <c r="F640" s="236">
        <f>+'Ark1'!J2293</f>
        <v>0</v>
      </c>
      <c r="G640" s="236" t="e">
        <f>VLOOKUP(F640,RNR!$A$1:$B$25,2)</f>
        <v>#N/A</v>
      </c>
      <c r="H640" s="236" t="str">
        <f>+IF(I640=0,"",'Ark1'!Q2293)</f>
        <v/>
      </c>
      <c r="I640" s="353">
        <f>+'Ark1'!R2293</f>
        <v>0</v>
      </c>
      <c r="J640" s="237" t="str">
        <f>+IF(I640=0,"",'Ark1'!AG2293)</f>
        <v/>
      </c>
      <c r="K640" s="237"/>
      <c r="L640" s="237" t="str">
        <f>+IF(I640=0,"",'Ark1'!AH2293)</f>
        <v/>
      </c>
      <c r="M640" s="331"/>
      <c r="N640" s="504">
        <f>+'Ark1'!AI2293</f>
        <v>0</v>
      </c>
      <c r="O640" s="333"/>
      <c r="P640" s="32" t="str">
        <f>+IF(I640=0,"",'Ark1'!U2293)</f>
        <v/>
      </c>
      <c r="Q640" s="541"/>
      <c r="R640" s="264" t="str">
        <f>+IF(N640=0,"",'Ark1'!AJ2293)</f>
        <v/>
      </c>
      <c r="S640" s="334"/>
      <c r="T640" s="264" t="str">
        <f>+IF(N640=0,"",'Ark1'!AK2293)</f>
        <v/>
      </c>
      <c r="U640" s="308"/>
      <c r="V640" s="238" t="str">
        <f>+IF(I640=0,"",'Ark1'!T2293)</f>
        <v/>
      </c>
      <c r="W640" s="331"/>
      <c r="X640" s="239" t="str">
        <f>+IF(I640=0,"",'Ark1'!W2293)</f>
        <v/>
      </c>
      <c r="Y640" s="239" t="str">
        <f>+IF(I640=0,"",'Ark1'!X2293)</f>
        <v/>
      </c>
      <c r="Z640" s="239" t="str">
        <f>+IF(I640=0,"",'Ark1'!Y2293)</f>
        <v/>
      </c>
      <c r="AA640" s="239" t="str">
        <f>+IF(I640=0,"",'Ark1'!Z2293)</f>
        <v/>
      </c>
      <c r="AB640" s="237" t="str">
        <f>+IF(I640=0,"",'Ark1'!AA2293)</f>
        <v/>
      </c>
      <c r="AC640" s="238" t="str">
        <f>+IF(I640=0,"",'Ark1'!AC2293)</f>
        <v/>
      </c>
      <c r="AD640" s="239" t="str">
        <f>+IF(I640=0,"",'Ark1'!AE2293)</f>
        <v/>
      </c>
      <c r="AE640" s="237" t="str">
        <f t="shared" si="88"/>
        <v/>
      </c>
      <c r="AF640" s="237" t="str">
        <f t="shared" si="89"/>
        <v/>
      </c>
      <c r="AG640" s="308"/>
    </row>
    <row r="641" spans="1:61" ht="15.6">
      <c r="A641" s="308"/>
      <c r="B641" s="308">
        <f>+'Ark1'!C2294</f>
        <v>0</v>
      </c>
      <c r="C641" s="236">
        <f>+'Ark1'!L2294</f>
        <v>0</v>
      </c>
      <c r="D641" s="236" t="e">
        <f>VLOOKUP(C641,Klasse!$C$11:$D$27,2)</f>
        <v>#N/A</v>
      </c>
      <c r="E641" s="236">
        <f>+'Ark1'!H2294</f>
        <v>0</v>
      </c>
      <c r="F641" s="236">
        <f>+'Ark1'!J2294</f>
        <v>0</v>
      </c>
      <c r="G641" s="236" t="e">
        <f>VLOOKUP(F641,RNR!$A$1:$B$25,2)</f>
        <v>#N/A</v>
      </c>
      <c r="H641" s="236" t="str">
        <f>+IF(I641=0,"",'Ark1'!Q2294)</f>
        <v/>
      </c>
      <c r="I641" s="353">
        <f>+'Ark1'!R2294</f>
        <v>0</v>
      </c>
      <c r="J641" s="237" t="str">
        <f>+IF(I641=0,"",'Ark1'!AG2294)</f>
        <v/>
      </c>
      <c r="K641" s="237"/>
      <c r="L641" s="237" t="str">
        <f>+IF(I641=0,"",'Ark1'!AH2294)</f>
        <v/>
      </c>
      <c r="M641" s="331"/>
      <c r="N641" s="504">
        <f>+'Ark1'!AI2294</f>
        <v>0</v>
      </c>
      <c r="O641" s="333"/>
      <c r="P641" s="32" t="str">
        <f>+IF(I641=0,"",'Ark1'!U2294)</f>
        <v/>
      </c>
      <c r="Q641" s="541"/>
      <c r="R641" s="264" t="str">
        <f>+IF(N641=0,"",'Ark1'!AJ2294)</f>
        <v/>
      </c>
      <c r="S641" s="334"/>
      <c r="T641" s="264" t="str">
        <f>+IF(N641=0,"",'Ark1'!AK2294)</f>
        <v/>
      </c>
      <c r="U641" s="308"/>
      <c r="V641" s="238" t="str">
        <f>+IF(I641=0,"",'Ark1'!T2294)</f>
        <v/>
      </c>
      <c r="W641" s="331"/>
      <c r="X641" s="239" t="str">
        <f>+IF(I641=0,"",'Ark1'!W2294)</f>
        <v/>
      </c>
      <c r="Y641" s="239" t="str">
        <f>+IF(I641=0,"",'Ark1'!X2294)</f>
        <v/>
      </c>
      <c r="Z641" s="239" t="str">
        <f>+IF(I641=0,"",'Ark1'!Y2294)</f>
        <v/>
      </c>
      <c r="AA641" s="239" t="str">
        <f>+IF(I641=0,"",'Ark1'!Z2294)</f>
        <v/>
      </c>
      <c r="AB641" s="237" t="str">
        <f>+IF(I641=0,"",'Ark1'!AA2294)</f>
        <v/>
      </c>
      <c r="AC641" s="238" t="str">
        <f>+IF(I641=0,"",'Ark1'!AC2294)</f>
        <v/>
      </c>
      <c r="AD641" s="239" t="str">
        <f>+IF(I641=0,"",'Ark1'!AE2294)</f>
        <v/>
      </c>
      <c r="AE641" s="237" t="str">
        <f t="shared" si="88"/>
        <v/>
      </c>
      <c r="AF641" s="237" t="str">
        <f t="shared" si="89"/>
        <v/>
      </c>
      <c r="AG641" s="308"/>
    </row>
    <row r="642" spans="1:61" ht="15.6">
      <c r="A642" s="308"/>
      <c r="B642" s="308">
        <f>+'Ark1'!C2295</f>
        <v>0</v>
      </c>
      <c r="C642" s="236">
        <f>+'Ark1'!L2295</f>
        <v>0</v>
      </c>
      <c r="D642" s="236" t="e">
        <f>VLOOKUP(C642,Klasse!$C$11:$D$27,2)</f>
        <v>#N/A</v>
      </c>
      <c r="E642" s="236">
        <f>+'Ark1'!H2295</f>
        <v>0</v>
      </c>
      <c r="F642" s="236">
        <f>+'Ark1'!J2295</f>
        <v>0</v>
      </c>
      <c r="G642" s="236" t="e">
        <f>VLOOKUP(F642,RNR!$A$1:$B$25,2)</f>
        <v>#N/A</v>
      </c>
      <c r="H642" s="236" t="str">
        <f>+IF(I642=0,"",'Ark1'!Q2295)</f>
        <v/>
      </c>
      <c r="I642" s="353">
        <f>+'Ark1'!R2295</f>
        <v>0</v>
      </c>
      <c r="J642" s="237" t="str">
        <f>+IF(I642=0,"",'Ark1'!AG2295)</f>
        <v/>
      </c>
      <c r="K642" s="237"/>
      <c r="L642" s="237" t="str">
        <f>+IF(I642=0,"",'Ark1'!AH2295)</f>
        <v/>
      </c>
      <c r="M642" s="331"/>
      <c r="N642" s="504">
        <f>+'Ark1'!AI2295</f>
        <v>0</v>
      </c>
      <c r="O642" s="333"/>
      <c r="P642" s="32" t="str">
        <f>+IF(I642=0,"",'Ark1'!U2295)</f>
        <v/>
      </c>
      <c r="Q642" s="541"/>
      <c r="R642" s="264" t="str">
        <f>+IF(N642=0,"",'Ark1'!AJ2295)</f>
        <v/>
      </c>
      <c r="S642" s="334"/>
      <c r="T642" s="264" t="str">
        <f>+IF(N642=0,"",'Ark1'!AK2295)</f>
        <v/>
      </c>
      <c r="U642" s="308"/>
      <c r="V642" s="238" t="str">
        <f>+IF(I642=0,"",'Ark1'!T2295)</f>
        <v/>
      </c>
      <c r="W642" s="331"/>
      <c r="X642" s="239" t="str">
        <f>+IF(I642=0,"",'Ark1'!W2295)</f>
        <v/>
      </c>
      <c r="Y642" s="239" t="str">
        <f>+IF(I642=0,"",'Ark1'!X2295)</f>
        <v/>
      </c>
      <c r="Z642" s="239" t="str">
        <f>+IF(I642=0,"",'Ark1'!Y2295)</f>
        <v/>
      </c>
      <c r="AA642" s="239" t="str">
        <f>+IF(I642=0,"",'Ark1'!Z2295)</f>
        <v/>
      </c>
      <c r="AB642" s="237" t="str">
        <f>+IF(I642=0,"",'Ark1'!AA2295)</f>
        <v/>
      </c>
      <c r="AC642" s="238" t="str">
        <f>+IF(I642=0,"",'Ark1'!AC2295)</f>
        <v/>
      </c>
      <c r="AD642" s="239" t="str">
        <f>+IF(I642=0,"",'Ark1'!AE2295)</f>
        <v/>
      </c>
      <c r="AE642" s="237" t="str">
        <f t="shared" si="88"/>
        <v/>
      </c>
      <c r="AF642" s="237" t="str">
        <f t="shared" si="89"/>
        <v/>
      </c>
      <c r="AG642" s="308"/>
    </row>
    <row r="643" spans="1:61" ht="15.6">
      <c r="A643" s="308"/>
      <c r="B643" s="308">
        <f>+'Ark1'!C2296</f>
        <v>0</v>
      </c>
      <c r="C643" s="236">
        <f>+'Ark1'!L2296</f>
        <v>0</v>
      </c>
      <c r="D643" s="236" t="e">
        <f>VLOOKUP(C643,Klasse!$C$11:$D$27,2)</f>
        <v>#N/A</v>
      </c>
      <c r="E643" s="236">
        <f>+'Ark1'!H2296</f>
        <v>0</v>
      </c>
      <c r="F643" s="236">
        <f>+'Ark1'!J2296</f>
        <v>0</v>
      </c>
      <c r="G643" s="236" t="e">
        <f>VLOOKUP(F643,RNR!$A$1:$B$25,2)</f>
        <v>#N/A</v>
      </c>
      <c r="H643" s="236" t="str">
        <f>+IF(I643=0,"",'Ark1'!Q2296)</f>
        <v/>
      </c>
      <c r="I643" s="353">
        <f>+'Ark1'!R2296</f>
        <v>0</v>
      </c>
      <c r="J643" s="237" t="str">
        <f>+IF(I643=0,"",'Ark1'!AG2296)</f>
        <v/>
      </c>
      <c r="K643" s="237"/>
      <c r="L643" s="237" t="str">
        <f>+IF(I643=0,"",'Ark1'!AH2296)</f>
        <v/>
      </c>
      <c r="M643" s="331"/>
      <c r="N643" s="504">
        <f>+'Ark1'!AI2296</f>
        <v>0</v>
      </c>
      <c r="O643" s="333"/>
      <c r="P643" s="32" t="str">
        <f>+IF(I643=0,"",'Ark1'!U2296)</f>
        <v/>
      </c>
      <c r="Q643" s="541"/>
      <c r="R643" s="264" t="str">
        <f>+IF(N643=0,"",'Ark1'!AJ2296)</f>
        <v/>
      </c>
      <c r="S643" s="334"/>
      <c r="T643" s="264" t="str">
        <f>+IF(N643=0,"",'Ark1'!AK2296)</f>
        <v/>
      </c>
      <c r="U643" s="308"/>
      <c r="V643" s="238" t="str">
        <f>+IF(I643=0,"",'Ark1'!T2296)</f>
        <v/>
      </c>
      <c r="W643" s="331"/>
      <c r="X643" s="239" t="str">
        <f>+IF(I643=0,"",'Ark1'!W2296)</f>
        <v/>
      </c>
      <c r="Y643" s="239" t="str">
        <f>+IF(I643=0,"",'Ark1'!X2296)</f>
        <v/>
      </c>
      <c r="Z643" s="239" t="str">
        <f>+IF(I643=0,"",'Ark1'!Y2296)</f>
        <v/>
      </c>
      <c r="AA643" s="239" t="str">
        <f>+IF(I643=0,"",'Ark1'!Z2296)</f>
        <v/>
      </c>
      <c r="AB643" s="237" t="str">
        <f>+IF(I643=0,"",'Ark1'!AA2296)</f>
        <v/>
      </c>
      <c r="AC643" s="238" t="str">
        <f>+IF(I643=0,"",'Ark1'!AC2296)</f>
        <v/>
      </c>
      <c r="AD643" s="239" t="str">
        <f>+IF(I643=0,"",'Ark1'!AE2296)</f>
        <v/>
      </c>
      <c r="AE643" s="237" t="str">
        <f t="shared" si="88"/>
        <v/>
      </c>
      <c r="AF643" s="237" t="str">
        <f t="shared" si="89"/>
        <v/>
      </c>
      <c r="AG643" s="308"/>
    </row>
    <row r="644" spans="1:61" ht="15.6">
      <c r="A644" s="308"/>
      <c r="B644" s="308">
        <f>+'Ark1'!C2297</f>
        <v>0</v>
      </c>
      <c r="C644" s="236">
        <f>+'Ark1'!L2297</f>
        <v>0</v>
      </c>
      <c r="D644" s="236" t="e">
        <f>VLOOKUP(C644,Klasse!$C$11:$D$27,2)</f>
        <v>#N/A</v>
      </c>
      <c r="E644" s="236">
        <f>+'Ark1'!H2297</f>
        <v>0</v>
      </c>
      <c r="F644" s="236">
        <f>+'Ark1'!J2297</f>
        <v>0</v>
      </c>
      <c r="G644" s="236" t="e">
        <f>VLOOKUP(F644,RNR!$A$1:$B$25,2)</f>
        <v>#N/A</v>
      </c>
      <c r="H644" s="236" t="str">
        <f>+IF(I644=0,"",'Ark1'!Q2297)</f>
        <v/>
      </c>
      <c r="I644" s="353">
        <f>+'Ark1'!R2297</f>
        <v>0</v>
      </c>
      <c r="J644" s="237" t="str">
        <f>+IF(I644=0,"",'Ark1'!AG2297)</f>
        <v/>
      </c>
      <c r="K644" s="237"/>
      <c r="L644" s="237" t="str">
        <f>+IF(I644=0,"",'Ark1'!AH2297)</f>
        <v/>
      </c>
      <c r="M644" s="331"/>
      <c r="N644" s="504">
        <f>+'Ark1'!AI2297</f>
        <v>0</v>
      </c>
      <c r="O644" s="333"/>
      <c r="P644" s="32" t="str">
        <f>+IF(I644=0,"",'Ark1'!U2297)</f>
        <v/>
      </c>
      <c r="Q644" s="541"/>
      <c r="R644" s="264" t="str">
        <f>+IF(N644=0,"",'Ark1'!AJ2297)</f>
        <v/>
      </c>
      <c r="S644" s="334"/>
      <c r="T644" s="264" t="str">
        <f>+IF(N644=0,"",'Ark1'!AK2297)</f>
        <v/>
      </c>
      <c r="U644" s="308"/>
      <c r="V644" s="238" t="str">
        <f>+IF(I644=0,"",'Ark1'!T2297)</f>
        <v/>
      </c>
      <c r="W644" s="331"/>
      <c r="X644" s="239" t="str">
        <f>+IF(I644=0,"",'Ark1'!W2297)</f>
        <v/>
      </c>
      <c r="Y644" s="239" t="str">
        <f>+IF(I644=0,"",'Ark1'!X2297)</f>
        <v/>
      </c>
      <c r="Z644" s="239" t="str">
        <f>+IF(I644=0,"",'Ark1'!Y2297)</f>
        <v/>
      </c>
      <c r="AA644" s="239" t="str">
        <f>+IF(I644=0,"",'Ark1'!Z2297)</f>
        <v/>
      </c>
      <c r="AB644" s="237" t="str">
        <f>+IF(I644=0,"",'Ark1'!AA2297)</f>
        <v/>
      </c>
      <c r="AC644" s="238" t="str">
        <f>+IF(I644=0,"",'Ark1'!AC2297)</f>
        <v/>
      </c>
      <c r="AD644" s="239" t="str">
        <f>+IF(I644=0,"",'Ark1'!AE2297)</f>
        <v/>
      </c>
      <c r="AE644" s="237" t="str">
        <f t="shared" si="88"/>
        <v/>
      </c>
      <c r="AF644" s="237" t="str">
        <f t="shared" si="89"/>
        <v/>
      </c>
      <c r="AG644" s="308"/>
    </row>
    <row r="645" spans="1:61" ht="15.6">
      <c r="A645" s="308"/>
      <c r="B645" s="308">
        <f>+'Ark1'!C2298</f>
        <v>0</v>
      </c>
      <c r="C645" s="236">
        <f>+'Ark1'!L2298</f>
        <v>0</v>
      </c>
      <c r="D645" s="236" t="e">
        <f>VLOOKUP(C645,Klasse!$C$11:$D$27,2)</f>
        <v>#N/A</v>
      </c>
      <c r="E645" s="236">
        <f>+'Ark1'!H2298</f>
        <v>0</v>
      </c>
      <c r="F645" s="236">
        <f>+'Ark1'!J2298</f>
        <v>0</v>
      </c>
      <c r="G645" s="236" t="e">
        <f>VLOOKUP(F645,RNR!$A$1:$B$25,2)</f>
        <v>#N/A</v>
      </c>
      <c r="H645" s="236" t="str">
        <f>+IF(I645=0,"",'Ark1'!Q2298)</f>
        <v/>
      </c>
      <c r="I645" s="353">
        <f>+'Ark1'!R2298</f>
        <v>0</v>
      </c>
      <c r="J645" s="237" t="str">
        <f>+IF(I645=0,"",'Ark1'!AG2298)</f>
        <v/>
      </c>
      <c r="K645" s="237"/>
      <c r="L645" s="237" t="str">
        <f>+IF(I645=0,"",'Ark1'!AH2298)</f>
        <v/>
      </c>
      <c r="M645" s="331"/>
      <c r="N645" s="504">
        <f>+'Ark1'!AI2298</f>
        <v>0</v>
      </c>
      <c r="O645" s="333"/>
      <c r="P645" s="32" t="str">
        <f>+IF(I645=0,"",'Ark1'!U2298)</f>
        <v/>
      </c>
      <c r="Q645" s="541"/>
      <c r="R645" s="264" t="str">
        <f>+IF(N645=0,"",'Ark1'!AJ2298)</f>
        <v/>
      </c>
      <c r="S645" s="334"/>
      <c r="T645" s="264" t="str">
        <f>+IF(N645=0,"",'Ark1'!AK2298)</f>
        <v/>
      </c>
      <c r="U645" s="308"/>
      <c r="V645" s="238" t="str">
        <f>+IF(I645=0,"",'Ark1'!T2298)</f>
        <v/>
      </c>
      <c r="W645" s="331"/>
      <c r="X645" s="239" t="str">
        <f>+IF(I645=0,"",'Ark1'!W2298)</f>
        <v/>
      </c>
      <c r="Y645" s="239" t="str">
        <f>+IF(I645=0,"",'Ark1'!X2298)</f>
        <v/>
      </c>
      <c r="Z645" s="239" t="str">
        <f>+IF(I645=0,"",'Ark1'!Y2298)</f>
        <v/>
      </c>
      <c r="AA645" s="239" t="str">
        <f>+IF(I645=0,"",'Ark1'!Z2298)</f>
        <v/>
      </c>
      <c r="AB645" s="237" t="str">
        <f>+IF(I645=0,"",'Ark1'!AA2298)</f>
        <v/>
      </c>
      <c r="AC645" s="238" t="str">
        <f>+IF(I645=0,"",'Ark1'!AC2298)</f>
        <v/>
      </c>
      <c r="AD645" s="239" t="str">
        <f>+IF(I645=0,"",'Ark1'!AE2298)</f>
        <v/>
      </c>
      <c r="AE645" s="237" t="str">
        <f t="shared" si="88"/>
        <v/>
      </c>
      <c r="AF645" s="237" t="str">
        <f t="shared" si="89"/>
        <v/>
      </c>
      <c r="AG645" s="308"/>
    </row>
    <row r="646" spans="1:61" ht="15.6">
      <c r="A646" s="308"/>
      <c r="B646" s="308">
        <f>+'Ark1'!C2299</f>
        <v>0</v>
      </c>
      <c r="C646" s="236">
        <f>+'Ark1'!L2299</f>
        <v>0</v>
      </c>
      <c r="D646" s="236" t="e">
        <f>VLOOKUP(C646,Klasse!$C$11:$D$27,2)</f>
        <v>#N/A</v>
      </c>
      <c r="E646" s="236">
        <f>+'Ark1'!H2299</f>
        <v>0</v>
      </c>
      <c r="F646" s="236">
        <f>+'Ark1'!J2299</f>
        <v>0</v>
      </c>
      <c r="G646" s="236" t="e">
        <f>VLOOKUP(F646,RNR!$A$1:$B$25,2)</f>
        <v>#N/A</v>
      </c>
      <c r="H646" s="236" t="str">
        <f>+IF(I646=0,"",'Ark1'!Q2299)</f>
        <v/>
      </c>
      <c r="I646" s="353">
        <f>+'Ark1'!R2299</f>
        <v>0</v>
      </c>
      <c r="J646" s="237" t="str">
        <f>+IF(I646=0,"",'Ark1'!AG2299)</f>
        <v/>
      </c>
      <c r="K646" s="237"/>
      <c r="L646" s="237" t="str">
        <f>+IF(I646=0,"",'Ark1'!AH2299)</f>
        <v/>
      </c>
      <c r="M646" s="331"/>
      <c r="N646" s="504">
        <f>+'Ark1'!AI2299</f>
        <v>0</v>
      </c>
      <c r="O646" s="333"/>
      <c r="P646" s="32" t="str">
        <f>+IF(I646=0,"",'Ark1'!U2299)</f>
        <v/>
      </c>
      <c r="Q646" s="541"/>
      <c r="R646" s="264" t="str">
        <f>+IF(N646=0,"",'Ark1'!AJ2299)</f>
        <v/>
      </c>
      <c r="S646" s="334"/>
      <c r="T646" s="264" t="str">
        <f>+IF(N646=0,"",'Ark1'!AK2299)</f>
        <v/>
      </c>
      <c r="U646" s="308"/>
      <c r="V646" s="238" t="str">
        <f>+IF(I646=0,"",'Ark1'!T2299)</f>
        <v/>
      </c>
      <c r="W646" s="331"/>
      <c r="X646" s="239" t="str">
        <f>+IF(I646=0,"",'Ark1'!W2299)</f>
        <v/>
      </c>
      <c r="Y646" s="239" t="str">
        <f>+IF(I646=0,"",'Ark1'!X2299)</f>
        <v/>
      </c>
      <c r="Z646" s="239" t="str">
        <f>+IF(I646=0,"",'Ark1'!Y2299)</f>
        <v/>
      </c>
      <c r="AA646" s="239" t="str">
        <f>+IF(I646=0,"",'Ark1'!Z2299)</f>
        <v/>
      </c>
      <c r="AB646" s="237" t="str">
        <f>+IF(I646=0,"",'Ark1'!AA2299)</f>
        <v/>
      </c>
      <c r="AC646" s="238" t="str">
        <f>+IF(I646=0,"",'Ark1'!AC2299)</f>
        <v/>
      </c>
      <c r="AD646" s="239" t="str">
        <f>+IF(I646=0,"",'Ark1'!AE2299)</f>
        <v/>
      </c>
      <c r="AE646" s="237" t="str">
        <f t="shared" si="88"/>
        <v/>
      </c>
      <c r="AF646" s="237" t="str">
        <f t="shared" si="89"/>
        <v/>
      </c>
      <c r="AG646" s="308"/>
    </row>
    <row r="647" spans="1:61" ht="15.6">
      <c r="A647" s="308"/>
      <c r="B647" s="308">
        <f>+'Ark1'!C2300</f>
        <v>0</v>
      </c>
      <c r="C647" s="236">
        <f>+'Ark1'!L2300</f>
        <v>0</v>
      </c>
      <c r="D647" s="236" t="e">
        <f>VLOOKUP(C647,Klasse!$C$11:$D$27,2)</f>
        <v>#N/A</v>
      </c>
      <c r="E647" s="236">
        <f>+'Ark1'!H2300</f>
        <v>0</v>
      </c>
      <c r="F647" s="236">
        <f>+'Ark1'!J2300</f>
        <v>0</v>
      </c>
      <c r="G647" s="236" t="e">
        <f>VLOOKUP(F647,RNR!$A$1:$B$25,2)</f>
        <v>#N/A</v>
      </c>
      <c r="H647" s="236" t="str">
        <f>+IF(I647=0,"",'Ark1'!Q2300)</f>
        <v/>
      </c>
      <c r="I647" s="353">
        <f>+'Ark1'!R2300</f>
        <v>0</v>
      </c>
      <c r="J647" s="237" t="str">
        <f>+IF(I647=0,"",'Ark1'!AG2300)</f>
        <v/>
      </c>
      <c r="K647" s="237"/>
      <c r="L647" s="237" t="str">
        <f>+IF(I647=0,"",'Ark1'!AH2300)</f>
        <v/>
      </c>
      <c r="M647" s="331"/>
      <c r="N647" s="504">
        <f>+'Ark1'!AI2300</f>
        <v>0</v>
      </c>
      <c r="O647" s="333"/>
      <c r="P647" s="32" t="str">
        <f>+IF(I647=0,"",'Ark1'!U2300)</f>
        <v/>
      </c>
      <c r="Q647" s="541"/>
      <c r="R647" s="264" t="str">
        <f>+IF(N647=0,"",'Ark1'!AJ2300)</f>
        <v/>
      </c>
      <c r="S647" s="334"/>
      <c r="T647" s="264" t="str">
        <f>+IF(N647=0,"",'Ark1'!AK2300)</f>
        <v/>
      </c>
      <c r="U647" s="308"/>
      <c r="V647" s="238" t="str">
        <f>+IF(I647=0,"",'Ark1'!T2300)</f>
        <v/>
      </c>
      <c r="W647" s="331"/>
      <c r="X647" s="239" t="str">
        <f>+IF(I647=0,"",'Ark1'!W2300)</f>
        <v/>
      </c>
      <c r="Y647" s="239" t="str">
        <f>+IF(I647=0,"",'Ark1'!X2300)</f>
        <v/>
      </c>
      <c r="Z647" s="239" t="str">
        <f>+IF(I647=0,"",'Ark1'!Y2300)</f>
        <v/>
      </c>
      <c r="AA647" s="239" t="str">
        <f>+IF(I647=0,"",'Ark1'!Z2300)</f>
        <v/>
      </c>
      <c r="AB647" s="237" t="str">
        <f>+IF(I647=0,"",'Ark1'!AA2300)</f>
        <v/>
      </c>
      <c r="AC647" s="238" t="str">
        <f>+IF(I647=0,"",'Ark1'!AC2300)</f>
        <v/>
      </c>
      <c r="AD647" s="239" t="str">
        <f>+IF(I647=0,"",'Ark1'!AE2300)</f>
        <v/>
      </c>
      <c r="AE647" s="237" t="str">
        <f t="shared" si="88"/>
        <v/>
      </c>
      <c r="AF647" s="237" t="str">
        <f t="shared" si="89"/>
        <v/>
      </c>
      <c r="AG647" s="308"/>
    </row>
    <row r="648" spans="1:61" ht="15.6">
      <c r="A648" s="308"/>
      <c r="B648" s="308">
        <f>+'Ark1'!C2301</f>
        <v>0</v>
      </c>
      <c r="C648" s="236">
        <f>+'Ark1'!L2301</f>
        <v>0</v>
      </c>
      <c r="D648" s="236" t="e">
        <f>VLOOKUP(C648,Klasse!$C$11:$D$27,2)</f>
        <v>#N/A</v>
      </c>
      <c r="E648" s="236">
        <f>+'Ark1'!H2301</f>
        <v>0</v>
      </c>
      <c r="F648" s="236">
        <f>+'Ark1'!J2301</f>
        <v>0</v>
      </c>
      <c r="G648" s="236" t="e">
        <f>VLOOKUP(F648,RNR!$A$1:$B$25,2)</f>
        <v>#N/A</v>
      </c>
      <c r="H648" s="236" t="str">
        <f>+IF(I648=0,"",'Ark1'!Q2301)</f>
        <v/>
      </c>
      <c r="I648" s="353">
        <f>+'Ark1'!R2301</f>
        <v>0</v>
      </c>
      <c r="J648" s="237" t="str">
        <f>+IF(I648=0,"",'Ark1'!AG2301)</f>
        <v/>
      </c>
      <c r="K648" s="237"/>
      <c r="L648" s="237" t="str">
        <f>+IF(I648=0,"",'Ark1'!AH2301)</f>
        <v/>
      </c>
      <c r="M648" s="331"/>
      <c r="N648" s="504">
        <f>+'Ark1'!AI2301</f>
        <v>0</v>
      </c>
      <c r="O648" s="333"/>
      <c r="P648" s="32" t="str">
        <f>+IF(I648=0,"",'Ark1'!U2301)</f>
        <v/>
      </c>
      <c r="Q648" s="541"/>
      <c r="R648" s="264" t="str">
        <f>+IF(N648=0,"",'Ark1'!AJ2301)</f>
        <v/>
      </c>
      <c r="S648" s="334"/>
      <c r="T648" s="264" t="str">
        <f>+IF(N648=0,"",'Ark1'!AK2301)</f>
        <v/>
      </c>
      <c r="U648" s="308"/>
      <c r="V648" s="238" t="str">
        <f>+IF(I648=0,"",'Ark1'!T2301)</f>
        <v/>
      </c>
      <c r="W648" s="331"/>
      <c r="X648" s="239" t="str">
        <f>+IF(I648=0,"",'Ark1'!W2301)</f>
        <v/>
      </c>
      <c r="Y648" s="239" t="str">
        <f>+IF(I648=0,"",'Ark1'!X2301)</f>
        <v/>
      </c>
      <c r="Z648" s="239" t="str">
        <f>+IF(I648=0,"",'Ark1'!Y2301)</f>
        <v/>
      </c>
      <c r="AA648" s="239" t="str">
        <f>+IF(I648=0,"",'Ark1'!Z2301)</f>
        <v/>
      </c>
      <c r="AB648" s="237" t="str">
        <f>+IF(I648=0,"",'Ark1'!AA2301)</f>
        <v/>
      </c>
      <c r="AC648" s="238" t="str">
        <f>+IF(I648=0,"",'Ark1'!AC2301)</f>
        <v/>
      </c>
      <c r="AD648" s="239" t="str">
        <f>+IF(I648=0,"",'Ark1'!AE2301)</f>
        <v/>
      </c>
      <c r="AE648" s="237" t="str">
        <f t="shared" si="88"/>
        <v/>
      </c>
      <c r="AF648" s="237" t="str">
        <f t="shared" si="89"/>
        <v/>
      </c>
      <c r="AG648" s="308"/>
    </row>
    <row r="649" spans="1:61" ht="15.6">
      <c r="A649" s="308"/>
      <c r="B649" s="308">
        <f>+'Ark1'!C2302</f>
        <v>0</v>
      </c>
      <c r="C649" s="236">
        <f>+'Ark1'!L2302</f>
        <v>0</v>
      </c>
      <c r="D649" s="236" t="e">
        <f>VLOOKUP(C649,Klasse!$C$11:$D$27,2)</f>
        <v>#N/A</v>
      </c>
      <c r="E649" s="236">
        <f>+'Ark1'!H2302</f>
        <v>0</v>
      </c>
      <c r="F649" s="236">
        <f>+'Ark1'!J2302</f>
        <v>0</v>
      </c>
      <c r="G649" s="236" t="e">
        <f>VLOOKUP(F649,RNR!$A$1:$B$25,2)</f>
        <v>#N/A</v>
      </c>
      <c r="H649" s="236" t="str">
        <f>+IF(I649=0,"",'Ark1'!Q2302)</f>
        <v/>
      </c>
      <c r="I649" s="353">
        <f>+'Ark1'!R2302</f>
        <v>0</v>
      </c>
      <c r="J649" s="237" t="str">
        <f>+IF(I649=0,"",'Ark1'!AG2302)</f>
        <v/>
      </c>
      <c r="K649" s="237"/>
      <c r="L649" s="237" t="str">
        <f>+IF(I649=0,"",'Ark1'!AH2302)</f>
        <v/>
      </c>
      <c r="M649" s="331"/>
      <c r="N649" s="504">
        <f>+'Ark1'!AI2302</f>
        <v>0</v>
      </c>
      <c r="O649" s="333"/>
      <c r="P649" s="32" t="str">
        <f>+IF(I649=0,"",'Ark1'!U2302)</f>
        <v/>
      </c>
      <c r="Q649" s="541"/>
      <c r="R649" s="264" t="str">
        <f>+IF(N649=0,"",'Ark1'!AJ2302)</f>
        <v/>
      </c>
      <c r="S649" s="334"/>
      <c r="T649" s="264" t="str">
        <f>+IF(N649=0,"",'Ark1'!AK2302)</f>
        <v/>
      </c>
      <c r="U649" s="308"/>
      <c r="V649" s="238" t="str">
        <f>+IF(I649=0,"",'Ark1'!T2302)</f>
        <v/>
      </c>
      <c r="W649" s="331"/>
      <c r="X649" s="239" t="str">
        <f>+IF(I649=0,"",'Ark1'!W2302)</f>
        <v/>
      </c>
      <c r="Y649" s="239" t="str">
        <f>+IF(I649=0,"",'Ark1'!X2302)</f>
        <v/>
      </c>
      <c r="Z649" s="239" t="str">
        <f>+IF(I649=0,"",'Ark1'!Y2302)</f>
        <v/>
      </c>
      <c r="AA649" s="239" t="str">
        <f>+IF(I649=0,"",'Ark1'!Z2302)</f>
        <v/>
      </c>
      <c r="AB649" s="237" t="str">
        <f>+IF(I649=0,"",'Ark1'!AA2302)</f>
        <v/>
      </c>
      <c r="AC649" s="238" t="str">
        <f>+IF(I649=0,"",'Ark1'!AC2302)</f>
        <v/>
      </c>
      <c r="AD649" s="239" t="str">
        <f>+IF(I649=0,"",'Ark1'!AE2302)</f>
        <v/>
      </c>
      <c r="AE649" s="237" t="str">
        <f t="shared" si="88"/>
        <v/>
      </c>
      <c r="AF649" s="237" t="str">
        <f t="shared" si="89"/>
        <v/>
      </c>
      <c r="AG649" s="308"/>
    </row>
    <row r="650" spans="1:61" ht="15.6">
      <c r="A650" s="308"/>
      <c r="B650" s="308">
        <f>+'Ark1'!C2303</f>
        <v>0</v>
      </c>
      <c r="C650" s="236">
        <f>+'Ark1'!L2303</f>
        <v>0</v>
      </c>
      <c r="D650" s="236" t="e">
        <f>VLOOKUP(C650,Klasse!$C$11:$D$27,2)</f>
        <v>#N/A</v>
      </c>
      <c r="E650" s="236">
        <f>+'Ark1'!H2303</f>
        <v>0</v>
      </c>
      <c r="F650" s="236">
        <f>+'Ark1'!J2303</f>
        <v>0</v>
      </c>
      <c r="G650" s="236" t="e">
        <f>VLOOKUP(F650,RNR!$A$1:$B$25,2)</f>
        <v>#N/A</v>
      </c>
      <c r="H650" s="236" t="str">
        <f>+IF(I650=0,"",'Ark1'!Q2303)</f>
        <v/>
      </c>
      <c r="I650" s="353">
        <f>+'Ark1'!R2303</f>
        <v>0</v>
      </c>
      <c r="J650" s="237" t="str">
        <f>+IF(I650=0,"",'Ark1'!AG2303)</f>
        <v/>
      </c>
      <c r="K650" s="237"/>
      <c r="L650" s="237" t="str">
        <f>+IF(I650=0,"",'Ark1'!AH2303)</f>
        <v/>
      </c>
      <c r="M650" s="331"/>
      <c r="N650" s="504">
        <f>+'Ark1'!AI2303</f>
        <v>0</v>
      </c>
      <c r="O650" s="333"/>
      <c r="P650" s="32" t="str">
        <f>+IF(I650=0,"",'Ark1'!U2303)</f>
        <v/>
      </c>
      <c r="Q650" s="541"/>
      <c r="R650" s="264" t="str">
        <f>+IF(N650=0,"",'Ark1'!AJ2303)</f>
        <v/>
      </c>
      <c r="S650" s="334"/>
      <c r="T650" s="264" t="str">
        <f>+IF(N650=0,"",'Ark1'!AK2303)</f>
        <v/>
      </c>
      <c r="U650" s="308"/>
      <c r="V650" s="238" t="str">
        <f>+IF(I650=0,"",'Ark1'!T2303)</f>
        <v/>
      </c>
      <c r="W650" s="331"/>
      <c r="X650" s="239" t="str">
        <f>+IF(I650=0,"",'Ark1'!W2303)</f>
        <v/>
      </c>
      <c r="Y650" s="239" t="str">
        <f>+IF(I650=0,"",'Ark1'!X2303)</f>
        <v/>
      </c>
      <c r="Z650" s="239" t="str">
        <f>+IF(I650=0,"",'Ark1'!Y2303)</f>
        <v/>
      </c>
      <c r="AA650" s="239" t="str">
        <f>+IF(I650=0,"",'Ark1'!Z2303)</f>
        <v/>
      </c>
      <c r="AB650" s="237" t="str">
        <f>+IF(I650=0,"",'Ark1'!AA2303)</f>
        <v/>
      </c>
      <c r="AC650" s="238" t="str">
        <f>+IF(I650=0,"",'Ark1'!AC2303)</f>
        <v/>
      </c>
      <c r="AD650" s="239" t="str">
        <f>+IF(I650=0,"",'Ark1'!AE2303)</f>
        <v/>
      </c>
      <c r="AE650" s="237" t="str">
        <f t="shared" si="88"/>
        <v/>
      </c>
      <c r="AF650" s="237" t="str">
        <f t="shared" si="89"/>
        <v/>
      </c>
      <c r="AG650" s="308"/>
    </row>
    <row r="651" spans="1:61" ht="15.6">
      <c r="A651" s="308"/>
      <c r="B651" s="308">
        <f>+'Ark1'!C2304</f>
        <v>0</v>
      </c>
      <c r="C651" s="236">
        <f>+'Ark1'!L2304</f>
        <v>0</v>
      </c>
      <c r="D651" s="236" t="e">
        <f>VLOOKUP(C651,Klasse!$C$11:$D$27,2)</f>
        <v>#N/A</v>
      </c>
      <c r="E651" s="236">
        <f>+'Ark1'!H2304</f>
        <v>0</v>
      </c>
      <c r="F651" s="236">
        <f>+'Ark1'!J2304</f>
        <v>0</v>
      </c>
      <c r="G651" s="236" t="e">
        <f>VLOOKUP(F651,RNR!$A$1:$B$25,2)</f>
        <v>#N/A</v>
      </c>
      <c r="H651" s="236" t="str">
        <f>+IF(I651=0,"",'Ark1'!Q2304)</f>
        <v/>
      </c>
      <c r="I651" s="353">
        <f>+'Ark1'!R2304</f>
        <v>0</v>
      </c>
      <c r="J651" s="237" t="str">
        <f>+IF(I651=0,"",'Ark1'!AG2304)</f>
        <v/>
      </c>
      <c r="K651" s="237"/>
      <c r="L651" s="237" t="str">
        <f>+IF(I651=0,"",'Ark1'!AH2304)</f>
        <v/>
      </c>
      <c r="M651" s="331"/>
      <c r="N651" s="504">
        <f>+'Ark1'!AI2304</f>
        <v>0</v>
      </c>
      <c r="O651" s="333"/>
      <c r="P651" s="32" t="str">
        <f>+IF(I651=0,"",'Ark1'!U2304)</f>
        <v/>
      </c>
      <c r="Q651" s="541"/>
      <c r="R651" s="264" t="str">
        <f>+IF(N651=0,"",'Ark1'!AJ2304)</f>
        <v/>
      </c>
      <c r="S651" s="334"/>
      <c r="T651" s="264" t="str">
        <f>+IF(N651=0,"",'Ark1'!AK2304)</f>
        <v/>
      </c>
      <c r="U651" s="308"/>
      <c r="V651" s="238" t="str">
        <f>+IF(I651=0,"",'Ark1'!T2304)</f>
        <v/>
      </c>
      <c r="W651" s="331"/>
      <c r="X651" s="239" t="str">
        <f>+IF(I651=0,"",'Ark1'!W2304)</f>
        <v/>
      </c>
      <c r="Y651" s="239" t="str">
        <f>+IF(I651=0,"",'Ark1'!X2304)</f>
        <v/>
      </c>
      <c r="Z651" s="239" t="str">
        <f>+IF(I651=0,"",'Ark1'!Y2304)</f>
        <v/>
      </c>
      <c r="AA651" s="239" t="str">
        <f>+IF(I651=0,"",'Ark1'!Z2304)</f>
        <v/>
      </c>
      <c r="AB651" s="237" t="str">
        <f>+IF(I651=0,"",'Ark1'!AA2304)</f>
        <v/>
      </c>
      <c r="AC651" s="238" t="str">
        <f>+IF(I651=0,"",'Ark1'!AC2304)</f>
        <v/>
      </c>
      <c r="AD651" s="239" t="str">
        <f>+IF(I651=0,"",'Ark1'!AE2304)</f>
        <v/>
      </c>
      <c r="AE651" s="237" t="str">
        <f t="shared" si="88"/>
        <v/>
      </c>
      <c r="AF651" s="237" t="str">
        <f t="shared" si="89"/>
        <v/>
      </c>
      <c r="AG651" s="308"/>
    </row>
    <row r="652" spans="1:61" ht="15.6">
      <c r="A652" s="308"/>
      <c r="B652" s="308">
        <f>+'Ark1'!C2305</f>
        <v>0</v>
      </c>
      <c r="C652" s="236">
        <f>+'Ark1'!L2305</f>
        <v>0</v>
      </c>
      <c r="D652" s="236" t="e">
        <f>VLOOKUP(C652,Klasse!$C$11:$D$27,2)</f>
        <v>#N/A</v>
      </c>
      <c r="E652" s="236">
        <f>+'Ark1'!H2305</f>
        <v>0</v>
      </c>
      <c r="F652" s="236">
        <f>+'Ark1'!J2305</f>
        <v>0</v>
      </c>
      <c r="G652" s="236" t="e">
        <f>VLOOKUP(F652,RNR!$A$1:$B$25,2)</f>
        <v>#N/A</v>
      </c>
      <c r="H652" s="236" t="str">
        <f>+IF(I652=0,"",'Ark1'!Q2305)</f>
        <v/>
      </c>
      <c r="I652" s="353">
        <f>+'Ark1'!R2305</f>
        <v>0</v>
      </c>
      <c r="J652" s="237" t="str">
        <f>+IF(I652=0,"",'Ark1'!AG2305)</f>
        <v/>
      </c>
      <c r="K652" s="237"/>
      <c r="L652" s="237" t="str">
        <f>+IF(I652=0,"",'Ark1'!AH2305)</f>
        <v/>
      </c>
      <c r="M652" s="331"/>
      <c r="N652" s="504">
        <f>+'Ark1'!AI2305</f>
        <v>0</v>
      </c>
      <c r="O652" s="333"/>
      <c r="P652" s="32" t="str">
        <f>+IF(I652=0,"",'Ark1'!U2305)</f>
        <v/>
      </c>
      <c r="Q652" s="541"/>
      <c r="R652" s="264" t="str">
        <f>+IF(N652=0,"",'Ark1'!AJ2305)</f>
        <v/>
      </c>
      <c r="S652" s="334"/>
      <c r="T652" s="264" t="str">
        <f>+IF(N652=0,"",'Ark1'!AK2305)</f>
        <v/>
      </c>
      <c r="U652" s="308"/>
      <c r="V652" s="238" t="str">
        <f>+IF(I652=0,"",'Ark1'!T2305)</f>
        <v/>
      </c>
      <c r="W652" s="331"/>
      <c r="X652" s="239" t="str">
        <f>+IF(I652=0,"",'Ark1'!W2305)</f>
        <v/>
      </c>
      <c r="Y652" s="239" t="str">
        <f>+IF(I652=0,"",'Ark1'!X2305)</f>
        <v/>
      </c>
      <c r="Z652" s="239" t="str">
        <f>+IF(I652=0,"",'Ark1'!Y2305)</f>
        <v/>
      </c>
      <c r="AA652" s="239" t="str">
        <f>+IF(I652=0,"",'Ark1'!Z2305)</f>
        <v/>
      </c>
      <c r="AB652" s="237" t="str">
        <f>+IF(I652=0,"",'Ark1'!AA2305)</f>
        <v/>
      </c>
      <c r="AC652" s="238" t="str">
        <f>+IF(I652=0,"",'Ark1'!AC2305)</f>
        <v/>
      </c>
      <c r="AD652" s="239" t="str">
        <f>+IF(I652=0,"",'Ark1'!AE2305)</f>
        <v/>
      </c>
      <c r="AE652" s="237" t="str">
        <f t="shared" si="88"/>
        <v/>
      </c>
      <c r="AF652" s="237" t="str">
        <f t="shared" si="89"/>
        <v/>
      </c>
      <c r="AG652" s="308"/>
    </row>
    <row r="653" spans="1:61" ht="19.8">
      <c r="A653" s="308"/>
      <c r="B653" s="308"/>
      <c r="C653" s="308"/>
      <c r="D653" s="308"/>
      <c r="E653" s="308"/>
      <c r="F653" s="308"/>
      <c r="G653" s="537"/>
      <c r="H653" s="537"/>
      <c r="I653" s="354"/>
      <c r="J653" s="331"/>
      <c r="K653" s="331"/>
      <c r="L653" s="331"/>
      <c r="M653" s="331"/>
      <c r="N653" s="331"/>
      <c r="O653" s="331"/>
      <c r="P653" s="331"/>
      <c r="Q653" s="331"/>
      <c r="R653" s="331"/>
      <c r="S653" s="331"/>
      <c r="T653" s="331"/>
      <c r="U653" s="331"/>
      <c r="V653" s="331"/>
      <c r="W653" s="331"/>
      <c r="X653" s="332"/>
      <c r="Y653" s="332"/>
      <c r="Z653" s="332"/>
      <c r="AA653" s="332"/>
      <c r="AB653" s="332"/>
      <c r="AC653" s="308"/>
      <c r="AD653" s="332"/>
      <c r="AE653" s="333"/>
      <c r="AF653" s="334"/>
      <c r="AG653" s="308"/>
      <c r="AH653" s="219"/>
      <c r="AJ653" s="29"/>
      <c r="AK653" s="27"/>
      <c r="AL653" s="220"/>
      <c r="AM653" s="28"/>
      <c r="AQ653" s="28"/>
      <c r="BI653" s="232"/>
    </row>
    <row r="654" spans="1:61" ht="19.8">
      <c r="A654" s="308"/>
      <c r="B654" s="308" t="s">
        <v>649</v>
      </c>
      <c r="C654" s="308"/>
      <c r="D654" s="259" t="e">
        <f>+D660</f>
        <v>#N/A</v>
      </c>
      <c r="E654" s="308"/>
      <c r="F654" s="308"/>
      <c r="G654" s="537"/>
      <c r="H654" s="537"/>
      <c r="I654" s="340">
        <f>SUM(I656:I680)</f>
        <v>0</v>
      </c>
      <c r="J654" s="331"/>
      <c r="K654" s="335"/>
      <c r="L654" s="335"/>
      <c r="M654" s="331"/>
      <c r="N654" s="536">
        <f>SUM(N656:N680)</f>
        <v>0</v>
      </c>
      <c r="O654" s="331"/>
      <c r="P654" s="331"/>
      <c r="Q654" s="331"/>
      <c r="R654" s="331"/>
      <c r="S654" s="331"/>
      <c r="T654" s="331"/>
      <c r="U654" s="331"/>
      <c r="V654" s="331"/>
      <c r="W654" s="331"/>
      <c r="X654" s="332"/>
      <c r="Y654" s="332"/>
      <c r="Z654" s="332"/>
      <c r="AA654" s="332"/>
      <c r="AB654" s="332"/>
      <c r="AC654" s="308"/>
      <c r="AD654" s="332"/>
      <c r="AE654" s="332"/>
      <c r="AF654" s="332"/>
      <c r="AG654" s="332"/>
      <c r="AH654" s="219"/>
      <c r="AJ654" s="29"/>
      <c r="AK654" s="27"/>
      <c r="AL654" s="220"/>
      <c r="AM654" s="28"/>
      <c r="AQ654" s="28"/>
      <c r="BI654" s="232"/>
    </row>
    <row r="655" spans="1:61" ht="19.8">
      <c r="A655" s="578"/>
      <c r="B655" s="578"/>
      <c r="C655" s="579"/>
      <c r="D655" s="578"/>
      <c r="E655" s="578"/>
      <c r="F655" s="578"/>
      <c r="G655" s="578"/>
      <c r="H655" s="578"/>
      <c r="I655" s="354"/>
      <c r="J655" s="331"/>
      <c r="K655" s="331"/>
      <c r="L655" s="331"/>
      <c r="M655" s="331"/>
      <c r="N655" s="331"/>
      <c r="O655" s="331"/>
      <c r="P655" s="331"/>
      <c r="Q655" s="331"/>
      <c r="R655" s="331"/>
      <c r="S655" s="331"/>
      <c r="T655" s="331"/>
      <c r="U655" s="331"/>
      <c r="V655" s="331"/>
      <c r="W655" s="331"/>
      <c r="X655" s="332"/>
      <c r="Y655" s="332"/>
      <c r="Z655" s="332"/>
      <c r="AA655" s="332"/>
      <c r="AB655" s="333"/>
      <c r="AC655" s="308"/>
      <c r="AD655" s="333"/>
      <c r="AE655" s="333"/>
      <c r="AF655" s="334"/>
      <c r="AG655" s="308"/>
      <c r="AH655" s="219"/>
      <c r="AJ655" s="29"/>
      <c r="AK655" s="27"/>
      <c r="AL655" s="220"/>
      <c r="AM655" s="28"/>
      <c r="AQ655" s="28"/>
      <c r="BI655" s="232"/>
    </row>
    <row r="656" spans="1:61" ht="15.6">
      <c r="A656" s="308"/>
      <c r="B656" s="308">
        <f>+'Ark1'!C2306</f>
        <v>0</v>
      </c>
      <c r="C656" s="236">
        <f>+'Ark1'!L2306</f>
        <v>0</v>
      </c>
      <c r="D656" s="236" t="e">
        <f>VLOOKUP(C656,Klasse!$C$11:$D$27,2)</f>
        <v>#N/A</v>
      </c>
      <c r="E656" s="236">
        <f>+'Ark1'!H2306</f>
        <v>0</v>
      </c>
      <c r="F656" s="236">
        <f>+'Ark1'!J2306</f>
        <v>0</v>
      </c>
      <c r="G656" s="236" t="e">
        <f>VLOOKUP(F656,RNR!$A$1:$B$25,2)</f>
        <v>#N/A</v>
      </c>
      <c r="H656" s="236" t="str">
        <f>+IF(I656=0,"",'Ark1'!Q2306)</f>
        <v/>
      </c>
      <c r="I656" s="353">
        <f>+'Ark1'!R2306</f>
        <v>0</v>
      </c>
      <c r="J656" s="237" t="str">
        <f>+IF(I656=0,"",'Ark1'!AG2306)</f>
        <v/>
      </c>
      <c r="K656" s="237"/>
      <c r="L656" s="237" t="str">
        <f>+IF(I656=0,"",'Ark1'!AH2306)</f>
        <v/>
      </c>
      <c r="M656" s="331"/>
      <c r="N656" s="504">
        <f>+'Ark1'!AI2306</f>
        <v>0</v>
      </c>
      <c r="O656" s="333"/>
      <c r="P656" s="32" t="str">
        <f>+IF(I656=0,"",'Ark1'!U2306)</f>
        <v/>
      </c>
      <c r="Q656" s="331"/>
      <c r="R656" s="264" t="str">
        <f>+IF(N656=0,"",'Ark1'!AJ2306)</f>
        <v/>
      </c>
      <c r="S656" s="334"/>
      <c r="T656" s="264" t="str">
        <f>+IF(N656=0,"",'Ark1'!AK2306)</f>
        <v/>
      </c>
      <c r="U656" s="308"/>
      <c r="V656" s="238" t="str">
        <f>+IF(I656=0,"",'Ark1'!T2306)</f>
        <v/>
      </c>
      <c r="W656" s="331"/>
      <c r="X656" s="239" t="str">
        <f>+IF(I656=0,"",'Ark1'!W2306)</f>
        <v/>
      </c>
      <c r="Y656" s="239" t="str">
        <f>+IF(I656=0,"",'Ark1'!X2306)</f>
        <v/>
      </c>
      <c r="Z656" s="239" t="str">
        <f>+IF(I656=0,"",'Ark1'!Y2306)</f>
        <v/>
      </c>
      <c r="AA656" s="239" t="str">
        <f>+IF(I656=0,"",'Ark1'!Z2306)</f>
        <v/>
      </c>
      <c r="AB656" s="237" t="str">
        <f>+IF(I656=0,"",'Ark1'!AA2306)</f>
        <v/>
      </c>
      <c r="AC656" s="238" t="str">
        <f>+IF(I656=0,"",'Ark1'!AC2306)</f>
        <v/>
      </c>
      <c r="AD656" s="239" t="str">
        <f>+IF(I656=0,"",'Ark1'!AE2306)</f>
        <v/>
      </c>
      <c r="AE656" s="237" t="str">
        <f t="shared" si="88"/>
        <v/>
      </c>
      <c r="AF656" s="237" t="str">
        <f t="shared" si="89"/>
        <v/>
      </c>
      <c r="AG656" s="308"/>
    </row>
    <row r="657" spans="1:33" ht="15.6">
      <c r="A657" s="308"/>
      <c r="B657" s="308">
        <f>+'Ark1'!C2307</f>
        <v>0</v>
      </c>
      <c r="C657" s="236">
        <f>+'Ark1'!L2307</f>
        <v>0</v>
      </c>
      <c r="D657" s="236" t="e">
        <f>VLOOKUP(C657,Klasse!$C$11:$D$27,2)</f>
        <v>#N/A</v>
      </c>
      <c r="E657" s="236">
        <f>+'Ark1'!H2307</f>
        <v>0</v>
      </c>
      <c r="F657" s="236">
        <f>+'Ark1'!J2307</f>
        <v>0</v>
      </c>
      <c r="G657" s="236" t="e">
        <f>VLOOKUP(F657,RNR!$A$1:$B$25,2)</f>
        <v>#N/A</v>
      </c>
      <c r="H657" s="236" t="str">
        <f>+IF(I657=0,"",'Ark1'!Q2307)</f>
        <v/>
      </c>
      <c r="I657" s="353">
        <f>+'Ark1'!R2307</f>
        <v>0</v>
      </c>
      <c r="J657" s="237" t="str">
        <f>+IF(I657=0,"",'Ark1'!AG2307)</f>
        <v/>
      </c>
      <c r="K657" s="237"/>
      <c r="L657" s="237" t="str">
        <f>+IF(I657=0,"",'Ark1'!AH2307)</f>
        <v/>
      </c>
      <c r="M657" s="331"/>
      <c r="N657" s="504">
        <f>+'Ark1'!AI2307</f>
        <v>0</v>
      </c>
      <c r="O657" s="333"/>
      <c r="P657" s="32" t="str">
        <f>+IF(I657=0,"",'Ark1'!U2307)</f>
        <v/>
      </c>
      <c r="Q657" s="331"/>
      <c r="R657" s="264" t="str">
        <f>+IF(N657=0,"",'Ark1'!AJ2307)</f>
        <v/>
      </c>
      <c r="S657" s="334"/>
      <c r="T657" s="264" t="str">
        <f>+IF(N657=0,"",'Ark1'!AK2307)</f>
        <v/>
      </c>
      <c r="U657" s="308"/>
      <c r="V657" s="238" t="str">
        <f>+IF(I657=0,"",'Ark1'!T2307)</f>
        <v/>
      </c>
      <c r="W657" s="331"/>
      <c r="X657" s="239" t="str">
        <f>+IF(I657=0,"",'Ark1'!W2307)</f>
        <v/>
      </c>
      <c r="Y657" s="239" t="str">
        <f>+IF(I657=0,"",'Ark1'!X2307)</f>
        <v/>
      </c>
      <c r="Z657" s="239" t="str">
        <f>+IF(I657=0,"",'Ark1'!Y2307)</f>
        <v/>
      </c>
      <c r="AA657" s="239" t="str">
        <f>+IF(I657=0,"",'Ark1'!Z2307)</f>
        <v/>
      </c>
      <c r="AB657" s="237" t="str">
        <f>+IF(I657=0,"",'Ark1'!AA2307)</f>
        <v/>
      </c>
      <c r="AC657" s="238" t="str">
        <f>+IF(I657=0,"",'Ark1'!AC2307)</f>
        <v/>
      </c>
      <c r="AD657" s="239" t="str">
        <f>+IF(I657=0,"",'Ark1'!AE2307)</f>
        <v/>
      </c>
      <c r="AE657" s="237" t="str">
        <f t="shared" si="88"/>
        <v/>
      </c>
      <c r="AF657" s="237" t="str">
        <f t="shared" si="89"/>
        <v/>
      </c>
      <c r="AG657" s="308"/>
    </row>
    <row r="658" spans="1:33" ht="15.6">
      <c r="A658" s="308"/>
      <c r="B658" s="308">
        <f>+'Ark1'!C2308</f>
        <v>0</v>
      </c>
      <c r="C658" s="236">
        <f>+'Ark1'!L2308</f>
        <v>0</v>
      </c>
      <c r="D658" s="236" t="e">
        <f>VLOOKUP(C658,Klasse!$C$11:$D$27,2)</f>
        <v>#N/A</v>
      </c>
      <c r="E658" s="236">
        <f>+'Ark1'!H2308</f>
        <v>0</v>
      </c>
      <c r="F658" s="236">
        <f>+'Ark1'!J2308</f>
        <v>0</v>
      </c>
      <c r="G658" s="236" t="e">
        <f>VLOOKUP(F658,RNR!$A$1:$B$25,2)</f>
        <v>#N/A</v>
      </c>
      <c r="H658" s="236" t="str">
        <f>+IF(I658=0,"",'Ark1'!Q2308)</f>
        <v/>
      </c>
      <c r="I658" s="353">
        <f>+'Ark1'!R2308</f>
        <v>0</v>
      </c>
      <c r="J658" s="237" t="str">
        <f>+IF(I658=0,"",'Ark1'!AG2308)</f>
        <v/>
      </c>
      <c r="K658" s="237"/>
      <c r="L658" s="237" t="str">
        <f>+IF(I658=0,"",'Ark1'!AH2308)</f>
        <v/>
      </c>
      <c r="M658" s="331"/>
      <c r="N658" s="504">
        <f>+'Ark1'!AI2308</f>
        <v>0</v>
      </c>
      <c r="O658" s="333"/>
      <c r="P658" s="32" t="str">
        <f>+IF(I658=0,"",'Ark1'!U2308)</f>
        <v/>
      </c>
      <c r="Q658" s="331"/>
      <c r="R658" s="264" t="str">
        <f>+IF(N658=0,"",'Ark1'!AJ2308)</f>
        <v/>
      </c>
      <c r="S658" s="334"/>
      <c r="T658" s="264" t="str">
        <f>+IF(N658=0,"",'Ark1'!AK2308)</f>
        <v/>
      </c>
      <c r="U658" s="308"/>
      <c r="V658" s="238" t="str">
        <f>+IF(I658=0,"",'Ark1'!T2308)</f>
        <v/>
      </c>
      <c r="W658" s="331"/>
      <c r="X658" s="239" t="str">
        <f>+IF(I658=0,"",'Ark1'!W2308)</f>
        <v/>
      </c>
      <c r="Y658" s="239" t="str">
        <f>+IF(I658=0,"",'Ark1'!X2308)</f>
        <v/>
      </c>
      <c r="Z658" s="239" t="str">
        <f>+IF(I658=0,"",'Ark1'!Y2308)</f>
        <v/>
      </c>
      <c r="AA658" s="239" t="str">
        <f>+IF(I658=0,"",'Ark1'!Z2308)</f>
        <v/>
      </c>
      <c r="AB658" s="237" t="str">
        <f>+IF(I658=0,"",'Ark1'!AA2308)</f>
        <v/>
      </c>
      <c r="AC658" s="238" t="str">
        <f>+IF(I658=0,"",'Ark1'!AC2308)</f>
        <v/>
      </c>
      <c r="AD658" s="239" t="str">
        <f>+IF(I658=0,"",'Ark1'!AE2308)</f>
        <v/>
      </c>
      <c r="AE658" s="237" t="str">
        <f t="shared" si="88"/>
        <v/>
      </c>
      <c r="AF658" s="237" t="str">
        <f t="shared" si="89"/>
        <v/>
      </c>
      <c r="AG658" s="308"/>
    </row>
    <row r="659" spans="1:33" ht="15.6">
      <c r="A659" s="308"/>
      <c r="B659" s="308">
        <f>+'Ark1'!C2309</f>
        <v>0</v>
      </c>
      <c r="C659" s="236">
        <f>+'Ark1'!L2309</f>
        <v>0</v>
      </c>
      <c r="D659" s="236" t="e">
        <f>VLOOKUP(C659,Klasse!$C$11:$D$27,2)</f>
        <v>#N/A</v>
      </c>
      <c r="E659" s="236">
        <f>+'Ark1'!H2309</f>
        <v>0</v>
      </c>
      <c r="F659" s="236">
        <f>+'Ark1'!J2309</f>
        <v>0</v>
      </c>
      <c r="G659" s="236" t="e">
        <f>VLOOKUP(F659,RNR!$A$1:$B$25,2)</f>
        <v>#N/A</v>
      </c>
      <c r="H659" s="236" t="str">
        <f>+IF(I659=0,"",'Ark1'!Q2309)</f>
        <v/>
      </c>
      <c r="I659" s="353">
        <f>+'Ark1'!R2309</f>
        <v>0</v>
      </c>
      <c r="J659" s="237" t="str">
        <f>+IF(I659=0,"",'Ark1'!AG2309)</f>
        <v/>
      </c>
      <c r="K659" s="237"/>
      <c r="L659" s="237" t="str">
        <f>+IF(I659=0,"",'Ark1'!AH2309)</f>
        <v/>
      </c>
      <c r="M659" s="331"/>
      <c r="N659" s="504">
        <f>+'Ark1'!AI2309</f>
        <v>0</v>
      </c>
      <c r="O659" s="333"/>
      <c r="P659" s="32" t="str">
        <f>+IF(I659=0,"",'Ark1'!U2309)</f>
        <v/>
      </c>
      <c r="Q659" s="331"/>
      <c r="R659" s="264" t="str">
        <f>+IF(N659=0,"",'Ark1'!AJ2309)</f>
        <v/>
      </c>
      <c r="S659" s="334"/>
      <c r="T659" s="264" t="str">
        <f>+IF(N659=0,"",'Ark1'!AK2309)</f>
        <v/>
      </c>
      <c r="U659" s="308"/>
      <c r="V659" s="238" t="str">
        <f>+IF(I659=0,"",'Ark1'!T2309)</f>
        <v/>
      </c>
      <c r="W659" s="331"/>
      <c r="X659" s="239" t="str">
        <f>+IF(I659=0,"",'Ark1'!W2309)</f>
        <v/>
      </c>
      <c r="Y659" s="239" t="str">
        <f>+IF(I659=0,"",'Ark1'!X2309)</f>
        <v/>
      </c>
      <c r="Z659" s="239" t="str">
        <f>+IF(I659=0,"",'Ark1'!Y2309)</f>
        <v/>
      </c>
      <c r="AA659" s="239" t="str">
        <f>+IF(I659=0,"",'Ark1'!Z2309)</f>
        <v/>
      </c>
      <c r="AB659" s="237" t="str">
        <f>+IF(I659=0,"",'Ark1'!AA2309)</f>
        <v/>
      </c>
      <c r="AC659" s="238" t="str">
        <f>+IF(I659=0,"",'Ark1'!AC2309)</f>
        <v/>
      </c>
      <c r="AD659" s="239" t="str">
        <f>+IF(I659=0,"",'Ark1'!AE2309)</f>
        <v/>
      </c>
      <c r="AE659" s="237" t="str">
        <f t="shared" si="88"/>
        <v/>
      </c>
      <c r="AF659" s="237" t="str">
        <f t="shared" si="89"/>
        <v/>
      </c>
      <c r="AG659" s="308"/>
    </row>
    <row r="660" spans="1:33" ht="15.6">
      <c r="A660" s="308"/>
      <c r="B660" s="308">
        <f>+'Ark1'!C2310</f>
        <v>0</v>
      </c>
      <c r="C660" s="236">
        <f>+'Ark1'!L2310</f>
        <v>0</v>
      </c>
      <c r="D660" s="236" t="e">
        <f>VLOOKUP(C660,Klasse!$C$11:$D$27,2)</f>
        <v>#N/A</v>
      </c>
      <c r="E660" s="236">
        <f>+'Ark1'!H2310</f>
        <v>0</v>
      </c>
      <c r="F660" s="236">
        <f>+'Ark1'!J2310</f>
        <v>0</v>
      </c>
      <c r="G660" s="236" t="e">
        <f>VLOOKUP(F660,RNR!$A$1:$B$25,2)</f>
        <v>#N/A</v>
      </c>
      <c r="H660" s="236" t="str">
        <f>+IF(I660=0,"",'Ark1'!Q2310)</f>
        <v/>
      </c>
      <c r="I660" s="353">
        <f>+'Ark1'!R2310</f>
        <v>0</v>
      </c>
      <c r="J660" s="237" t="str">
        <f>+IF(I660=0,"",'Ark1'!AG2310)</f>
        <v/>
      </c>
      <c r="K660" s="237"/>
      <c r="L660" s="237" t="str">
        <f>+IF(I660=0,"",'Ark1'!AH2310)</f>
        <v/>
      </c>
      <c r="M660" s="331"/>
      <c r="N660" s="504">
        <f>+'Ark1'!AI2310</f>
        <v>0</v>
      </c>
      <c r="O660" s="333"/>
      <c r="P660" s="32" t="str">
        <f>+IF(I660=0,"",'Ark1'!U2310)</f>
        <v/>
      </c>
      <c r="Q660" s="331"/>
      <c r="R660" s="264" t="str">
        <f>+IF(N660=0,"",'Ark1'!AJ2310)</f>
        <v/>
      </c>
      <c r="S660" s="334"/>
      <c r="T660" s="264" t="str">
        <f>+IF(N660=0,"",'Ark1'!AK2310)</f>
        <v/>
      </c>
      <c r="U660" s="308"/>
      <c r="V660" s="238" t="str">
        <f>+IF(I660=0,"",'Ark1'!T2310)</f>
        <v/>
      </c>
      <c r="W660" s="331"/>
      <c r="X660" s="239" t="str">
        <f>+IF(I660=0,"",'Ark1'!W2310)</f>
        <v/>
      </c>
      <c r="Y660" s="239" t="str">
        <f>+IF(I660=0,"",'Ark1'!X2310)</f>
        <v/>
      </c>
      <c r="Z660" s="239" t="str">
        <f>+IF(I660=0,"",'Ark1'!Y2310)</f>
        <v/>
      </c>
      <c r="AA660" s="239" t="str">
        <f>+IF(I660=0,"",'Ark1'!Z2310)</f>
        <v/>
      </c>
      <c r="AB660" s="237" t="str">
        <f>+IF(I660=0,"",'Ark1'!AA2310)</f>
        <v/>
      </c>
      <c r="AC660" s="238" t="str">
        <f>+IF(I660=0,"",'Ark1'!AC2310)</f>
        <v/>
      </c>
      <c r="AD660" s="239" t="str">
        <f>+IF(I660=0,"",'Ark1'!AE2310)</f>
        <v/>
      </c>
      <c r="AE660" s="237" t="str">
        <f t="shared" ref="AE660:AE687" si="90">IF(I660=0,"",P660/C660)</f>
        <v/>
      </c>
      <c r="AF660" s="237" t="str">
        <f t="shared" ref="AF660:AF688" si="91">IF(I660=0,"",I660/H660)</f>
        <v/>
      </c>
      <c r="AG660" s="308"/>
    </row>
    <row r="661" spans="1:33" ht="15.6">
      <c r="A661" s="308"/>
      <c r="B661" s="308">
        <f>+'Ark1'!C2311</f>
        <v>0</v>
      </c>
      <c r="C661" s="236">
        <f>+'Ark1'!L2311</f>
        <v>0</v>
      </c>
      <c r="D661" s="236" t="e">
        <f>VLOOKUP(C661,Klasse!$C$11:$D$27,2)</f>
        <v>#N/A</v>
      </c>
      <c r="E661" s="236">
        <f>+'Ark1'!H2311</f>
        <v>0</v>
      </c>
      <c r="F661" s="236">
        <f>+'Ark1'!J2311</f>
        <v>0</v>
      </c>
      <c r="G661" s="236" t="e">
        <f>VLOOKUP(F661,RNR!$A$1:$B$25,2)</f>
        <v>#N/A</v>
      </c>
      <c r="H661" s="236" t="str">
        <f>+IF(I661=0,"",'Ark1'!Q2311)</f>
        <v/>
      </c>
      <c r="I661" s="353">
        <f>+'Ark1'!R2311</f>
        <v>0</v>
      </c>
      <c r="J661" s="237" t="str">
        <f>+IF(I661=0,"",'Ark1'!AG2311)</f>
        <v/>
      </c>
      <c r="K661" s="237"/>
      <c r="L661" s="237" t="str">
        <f>+IF(I661=0,"",'Ark1'!AH2311)</f>
        <v/>
      </c>
      <c r="M661" s="331"/>
      <c r="N661" s="504">
        <f>+'Ark1'!AI2311</f>
        <v>0</v>
      </c>
      <c r="O661" s="333"/>
      <c r="P661" s="32" t="str">
        <f>+IF(I661=0,"",'Ark1'!U2311)</f>
        <v/>
      </c>
      <c r="Q661" s="331"/>
      <c r="R661" s="264" t="str">
        <f>+IF(N661=0,"",'Ark1'!AJ2311)</f>
        <v/>
      </c>
      <c r="S661" s="334"/>
      <c r="T661" s="264" t="str">
        <f>+IF(N661=0,"",'Ark1'!AK2311)</f>
        <v/>
      </c>
      <c r="U661" s="308"/>
      <c r="V661" s="238" t="str">
        <f>+IF(I661=0,"",'Ark1'!T2311)</f>
        <v/>
      </c>
      <c r="W661" s="331"/>
      <c r="X661" s="239" t="str">
        <f>+IF(I661=0,"",'Ark1'!W2311)</f>
        <v/>
      </c>
      <c r="Y661" s="239" t="str">
        <f>+IF(I661=0,"",'Ark1'!X2311)</f>
        <v/>
      </c>
      <c r="Z661" s="239" t="str">
        <f>+IF(I661=0,"",'Ark1'!Y2311)</f>
        <v/>
      </c>
      <c r="AA661" s="239" t="str">
        <f>+IF(I661=0,"",'Ark1'!Z2311)</f>
        <v/>
      </c>
      <c r="AB661" s="237" t="str">
        <f>+IF(I661=0,"",'Ark1'!AA2311)</f>
        <v/>
      </c>
      <c r="AC661" s="238" t="str">
        <f>+IF(I661=0,"",'Ark1'!AC2311)</f>
        <v/>
      </c>
      <c r="AD661" s="239" t="str">
        <f>+IF(I661=0,"",'Ark1'!AE2311)</f>
        <v/>
      </c>
      <c r="AE661" s="237" t="str">
        <f t="shared" si="90"/>
        <v/>
      </c>
      <c r="AF661" s="237" t="str">
        <f t="shared" ref="AF661:AF687" si="92">IF(I661=0,"",I661/H661)</f>
        <v/>
      </c>
      <c r="AG661" s="308"/>
    </row>
    <row r="662" spans="1:33" ht="15.6">
      <c r="A662" s="308"/>
      <c r="B662" s="308">
        <f>+'Ark1'!C2312</f>
        <v>0</v>
      </c>
      <c r="C662" s="236">
        <f>+'Ark1'!L2312</f>
        <v>0</v>
      </c>
      <c r="D662" s="236" t="e">
        <f>VLOOKUP(C662,Klasse!$C$11:$D$27,2)</f>
        <v>#N/A</v>
      </c>
      <c r="E662" s="236">
        <f>+'Ark1'!H2312</f>
        <v>0</v>
      </c>
      <c r="F662" s="236">
        <f>+'Ark1'!J2312</f>
        <v>0</v>
      </c>
      <c r="G662" s="236" t="e">
        <f>VLOOKUP(F662,RNR!$A$1:$B$25,2)</f>
        <v>#N/A</v>
      </c>
      <c r="H662" s="236" t="str">
        <f>+IF(I662=0,"",'Ark1'!Q2312)</f>
        <v/>
      </c>
      <c r="I662" s="353">
        <f>+'Ark1'!R2312</f>
        <v>0</v>
      </c>
      <c r="J662" s="237" t="str">
        <f>+IF(I662=0,"",'Ark1'!AG2312)</f>
        <v/>
      </c>
      <c r="K662" s="237"/>
      <c r="L662" s="237" t="str">
        <f>+IF(I662=0,"",'Ark1'!AH2312)</f>
        <v/>
      </c>
      <c r="M662" s="331"/>
      <c r="N662" s="504">
        <f>+'Ark1'!AI2312</f>
        <v>0</v>
      </c>
      <c r="O662" s="333"/>
      <c r="P662" s="32" t="str">
        <f>+IF(I662=0,"",'Ark1'!U2312)</f>
        <v/>
      </c>
      <c r="Q662" s="331"/>
      <c r="R662" s="264" t="str">
        <f>+IF(N662=0,"",'Ark1'!AJ2312)</f>
        <v/>
      </c>
      <c r="S662" s="334"/>
      <c r="T662" s="264" t="str">
        <f>+IF(N662=0,"",'Ark1'!AK2312)</f>
        <v/>
      </c>
      <c r="U662" s="308"/>
      <c r="V662" s="238" t="str">
        <f>+IF(I662=0,"",'Ark1'!T2312)</f>
        <v/>
      </c>
      <c r="W662" s="331"/>
      <c r="X662" s="239" t="str">
        <f>+IF(I662=0,"",'Ark1'!W2312)</f>
        <v/>
      </c>
      <c r="Y662" s="239" t="str">
        <f>+IF(I662=0,"",'Ark1'!X2312)</f>
        <v/>
      </c>
      <c r="Z662" s="239" t="str">
        <f>+IF(I662=0,"",'Ark1'!Y2312)</f>
        <v/>
      </c>
      <c r="AA662" s="239" t="str">
        <f>+IF(I662=0,"",'Ark1'!Z2312)</f>
        <v/>
      </c>
      <c r="AB662" s="237" t="str">
        <f>+IF(I662=0,"",'Ark1'!AA2312)</f>
        <v/>
      </c>
      <c r="AC662" s="238" t="str">
        <f>+IF(I662=0,"",'Ark1'!AC2312)</f>
        <v/>
      </c>
      <c r="AD662" s="239" t="str">
        <f>+IF(I662=0,"",'Ark1'!AE2312)</f>
        <v/>
      </c>
      <c r="AE662" s="237" t="str">
        <f t="shared" si="90"/>
        <v/>
      </c>
      <c r="AF662" s="237" t="str">
        <f t="shared" si="92"/>
        <v/>
      </c>
      <c r="AG662" s="308"/>
    </row>
    <row r="663" spans="1:33" ht="15.6">
      <c r="A663" s="308"/>
      <c r="B663" s="308">
        <f>+'Ark1'!C2313</f>
        <v>0</v>
      </c>
      <c r="C663" s="236">
        <f>+'Ark1'!L2313</f>
        <v>0</v>
      </c>
      <c r="D663" s="236" t="e">
        <f>VLOOKUP(C663,Klasse!$C$11:$D$27,2)</f>
        <v>#N/A</v>
      </c>
      <c r="E663" s="236">
        <f>+'Ark1'!H2313</f>
        <v>0</v>
      </c>
      <c r="F663" s="236">
        <f>+'Ark1'!J2313</f>
        <v>0</v>
      </c>
      <c r="G663" s="236" t="e">
        <f>VLOOKUP(F663,RNR!$A$1:$B$25,2)</f>
        <v>#N/A</v>
      </c>
      <c r="H663" s="236" t="str">
        <f>+IF(I663=0,"",'Ark1'!Q2313)</f>
        <v/>
      </c>
      <c r="I663" s="353">
        <f>+'Ark1'!R2313</f>
        <v>0</v>
      </c>
      <c r="J663" s="237" t="str">
        <f>+IF(I663=0,"",'Ark1'!AG2313)</f>
        <v/>
      </c>
      <c r="K663" s="237"/>
      <c r="L663" s="237" t="str">
        <f>+IF(I663=0,"",'Ark1'!AH2313)</f>
        <v/>
      </c>
      <c r="M663" s="331"/>
      <c r="N663" s="504">
        <f>+'Ark1'!AI2313</f>
        <v>0</v>
      </c>
      <c r="O663" s="333"/>
      <c r="P663" s="32" t="str">
        <f>+IF(I663=0,"",'Ark1'!U2313)</f>
        <v/>
      </c>
      <c r="Q663" s="331"/>
      <c r="R663" s="264" t="str">
        <f>+IF(N663=0,"",'Ark1'!AJ2313)</f>
        <v/>
      </c>
      <c r="S663" s="334"/>
      <c r="T663" s="264" t="str">
        <f>+IF(N663=0,"",'Ark1'!AK2313)</f>
        <v/>
      </c>
      <c r="U663" s="308"/>
      <c r="V663" s="238" t="str">
        <f>+IF(I663=0,"",'Ark1'!T2313)</f>
        <v/>
      </c>
      <c r="W663" s="331"/>
      <c r="X663" s="239" t="str">
        <f>+IF(I663=0,"",'Ark1'!W2313)</f>
        <v/>
      </c>
      <c r="Y663" s="239" t="str">
        <f>+IF(I663=0,"",'Ark1'!X2313)</f>
        <v/>
      </c>
      <c r="Z663" s="239" t="str">
        <f>+IF(I663=0,"",'Ark1'!Y2313)</f>
        <v/>
      </c>
      <c r="AA663" s="239" t="str">
        <f>+IF(I663=0,"",'Ark1'!Z2313)</f>
        <v/>
      </c>
      <c r="AB663" s="237" t="str">
        <f>+IF(I663=0,"",'Ark1'!AA2313)</f>
        <v/>
      </c>
      <c r="AC663" s="238" t="str">
        <f>+IF(I663=0,"",'Ark1'!AC2313)</f>
        <v/>
      </c>
      <c r="AD663" s="239" t="str">
        <f>+IF(I663=0,"",'Ark1'!AE2313)</f>
        <v/>
      </c>
      <c r="AE663" s="237" t="str">
        <f t="shared" si="90"/>
        <v/>
      </c>
      <c r="AF663" s="237" t="str">
        <f t="shared" si="92"/>
        <v/>
      </c>
      <c r="AG663" s="308"/>
    </row>
    <row r="664" spans="1:33" ht="15.6">
      <c r="A664" s="308"/>
      <c r="B664" s="308">
        <f>+'Ark1'!C2314</f>
        <v>0</v>
      </c>
      <c r="C664" s="236">
        <f>+'Ark1'!L2314</f>
        <v>0</v>
      </c>
      <c r="D664" s="236" t="e">
        <f>VLOOKUP(C664,Klasse!$C$11:$D$27,2)</f>
        <v>#N/A</v>
      </c>
      <c r="E664" s="236">
        <f>+'Ark1'!H2314</f>
        <v>0</v>
      </c>
      <c r="F664" s="236">
        <f>+'Ark1'!J2314</f>
        <v>0</v>
      </c>
      <c r="G664" s="236" t="e">
        <f>VLOOKUP(F664,RNR!$A$1:$B$25,2)</f>
        <v>#N/A</v>
      </c>
      <c r="H664" s="236" t="str">
        <f>+IF(I664=0,"",'Ark1'!Q2314)</f>
        <v/>
      </c>
      <c r="I664" s="353">
        <f>+'Ark1'!R2314</f>
        <v>0</v>
      </c>
      <c r="J664" s="237" t="str">
        <f>+IF(I664=0,"",'Ark1'!AG2314)</f>
        <v/>
      </c>
      <c r="K664" s="237"/>
      <c r="L664" s="237" t="str">
        <f>+IF(I664=0,"",'Ark1'!AH2314)</f>
        <v/>
      </c>
      <c r="M664" s="331"/>
      <c r="N664" s="504">
        <f>+'Ark1'!AI2314</f>
        <v>0</v>
      </c>
      <c r="O664" s="333"/>
      <c r="P664" s="32" t="str">
        <f>+IF(I664=0,"",'Ark1'!U2314)</f>
        <v/>
      </c>
      <c r="Q664" s="331"/>
      <c r="R664" s="264" t="str">
        <f>+IF(N664=0,"",'Ark1'!AJ2314)</f>
        <v/>
      </c>
      <c r="S664" s="334"/>
      <c r="T664" s="264" t="str">
        <f>+IF(N664=0,"",'Ark1'!AK2314)</f>
        <v/>
      </c>
      <c r="U664" s="308"/>
      <c r="V664" s="238" t="str">
        <f>+IF(I664=0,"",'Ark1'!T2314)</f>
        <v/>
      </c>
      <c r="W664" s="331"/>
      <c r="X664" s="239" t="str">
        <f>+IF(I664=0,"",'Ark1'!W2314)</f>
        <v/>
      </c>
      <c r="Y664" s="239" t="str">
        <f>+IF(I664=0,"",'Ark1'!X2314)</f>
        <v/>
      </c>
      <c r="Z664" s="239" t="str">
        <f>+IF(I664=0,"",'Ark1'!Y2314)</f>
        <v/>
      </c>
      <c r="AA664" s="239" t="str">
        <f>+IF(I664=0,"",'Ark1'!Z2314)</f>
        <v/>
      </c>
      <c r="AB664" s="237" t="str">
        <f>+IF(I664=0,"",'Ark1'!AA2314)</f>
        <v/>
      </c>
      <c r="AC664" s="238" t="str">
        <f>+IF(I664=0,"",'Ark1'!AC2314)</f>
        <v/>
      </c>
      <c r="AD664" s="239" t="str">
        <f>+IF(I664=0,"",'Ark1'!AE2314)</f>
        <v/>
      </c>
      <c r="AE664" s="237" t="str">
        <f t="shared" si="90"/>
        <v/>
      </c>
      <c r="AF664" s="237" t="str">
        <f t="shared" si="92"/>
        <v/>
      </c>
      <c r="AG664" s="308"/>
    </row>
    <row r="665" spans="1:33" ht="15.6">
      <c r="A665" s="308"/>
      <c r="B665" s="308">
        <f>+'Ark1'!C2315</f>
        <v>0</v>
      </c>
      <c r="C665" s="236">
        <f>+'Ark1'!L2315</f>
        <v>0</v>
      </c>
      <c r="D665" s="236" t="e">
        <f>VLOOKUP(C665,Klasse!$C$11:$D$27,2)</f>
        <v>#N/A</v>
      </c>
      <c r="E665" s="236">
        <f>+'Ark1'!H2315</f>
        <v>0</v>
      </c>
      <c r="F665" s="236">
        <f>+'Ark1'!J2315</f>
        <v>0</v>
      </c>
      <c r="G665" s="236" t="e">
        <f>VLOOKUP(F665,RNR!$A$1:$B$25,2)</f>
        <v>#N/A</v>
      </c>
      <c r="H665" s="236" t="str">
        <f>+IF(I665=0,"",'Ark1'!Q2315)</f>
        <v/>
      </c>
      <c r="I665" s="353">
        <f>+'Ark1'!R2315</f>
        <v>0</v>
      </c>
      <c r="J665" s="237" t="str">
        <f>+IF(I665=0,"",'Ark1'!AG2315)</f>
        <v/>
      </c>
      <c r="K665" s="237"/>
      <c r="L665" s="237" t="str">
        <f>+IF(I665=0,"",'Ark1'!AH2315)</f>
        <v/>
      </c>
      <c r="M665" s="331"/>
      <c r="N665" s="504">
        <f>+'Ark1'!AI2315</f>
        <v>0</v>
      </c>
      <c r="O665" s="333"/>
      <c r="P665" s="32" t="str">
        <f>+IF(I665=0,"",'Ark1'!U2315)</f>
        <v/>
      </c>
      <c r="Q665" s="331"/>
      <c r="R665" s="264" t="str">
        <f>+IF(N665=0,"",'Ark1'!AJ2315)</f>
        <v/>
      </c>
      <c r="S665" s="334"/>
      <c r="T665" s="264" t="str">
        <f>+IF(N665=0,"",'Ark1'!AK2315)</f>
        <v/>
      </c>
      <c r="U665" s="308"/>
      <c r="V665" s="238" t="str">
        <f>+IF(I665=0,"",'Ark1'!T2315)</f>
        <v/>
      </c>
      <c r="W665" s="331"/>
      <c r="X665" s="239" t="str">
        <f>+IF(I665=0,"",'Ark1'!W2315)</f>
        <v/>
      </c>
      <c r="Y665" s="239" t="str">
        <f>+IF(I665=0,"",'Ark1'!X2315)</f>
        <v/>
      </c>
      <c r="Z665" s="239" t="str">
        <f>+IF(I665=0,"",'Ark1'!Y2315)</f>
        <v/>
      </c>
      <c r="AA665" s="239" t="str">
        <f>+IF(I665=0,"",'Ark1'!Z2315)</f>
        <v/>
      </c>
      <c r="AB665" s="237" t="str">
        <f>+IF(I665=0,"",'Ark1'!AA2315)</f>
        <v/>
      </c>
      <c r="AC665" s="238" t="str">
        <f>+IF(I665=0,"",'Ark1'!AC2315)</f>
        <v/>
      </c>
      <c r="AD665" s="239" t="str">
        <f>+IF(I665=0,"",'Ark1'!AE2315)</f>
        <v/>
      </c>
      <c r="AE665" s="237" t="str">
        <f t="shared" si="90"/>
        <v/>
      </c>
      <c r="AF665" s="237" t="str">
        <f t="shared" si="92"/>
        <v/>
      </c>
      <c r="AG665" s="308"/>
    </row>
    <row r="666" spans="1:33" ht="15.6">
      <c r="A666" s="308"/>
      <c r="B666" s="308">
        <f>+'Ark1'!C2316</f>
        <v>0</v>
      </c>
      <c r="C666" s="236">
        <f>+'Ark1'!L2316</f>
        <v>0</v>
      </c>
      <c r="D666" s="236" t="e">
        <f>VLOOKUP(C666,Klasse!$C$11:$D$27,2)</f>
        <v>#N/A</v>
      </c>
      <c r="E666" s="236">
        <f>+'Ark1'!H2316</f>
        <v>0</v>
      </c>
      <c r="F666" s="236">
        <f>+'Ark1'!J2316</f>
        <v>0</v>
      </c>
      <c r="G666" s="236" t="e">
        <f>VLOOKUP(F666,RNR!$A$1:$B$25,2)</f>
        <v>#N/A</v>
      </c>
      <c r="H666" s="236" t="str">
        <f>+IF(I666=0,"",'Ark1'!Q2316)</f>
        <v/>
      </c>
      <c r="I666" s="353">
        <f>+'Ark1'!R2316</f>
        <v>0</v>
      </c>
      <c r="J666" s="237" t="str">
        <f>+IF(I666=0,"",'Ark1'!AG2316)</f>
        <v/>
      </c>
      <c r="K666" s="237"/>
      <c r="L666" s="237" t="str">
        <f>+IF(I666=0,"",'Ark1'!AH2316)</f>
        <v/>
      </c>
      <c r="M666" s="331"/>
      <c r="N666" s="504">
        <f>+'Ark1'!AI2316</f>
        <v>0</v>
      </c>
      <c r="O666" s="333"/>
      <c r="P666" s="32" t="str">
        <f>+IF(I666=0,"",'Ark1'!U2316)</f>
        <v/>
      </c>
      <c r="Q666" s="331"/>
      <c r="R666" s="264" t="str">
        <f>+IF(N666=0,"",'Ark1'!AJ2316)</f>
        <v/>
      </c>
      <c r="S666" s="334"/>
      <c r="T666" s="264" t="str">
        <f>+IF(N666=0,"",'Ark1'!AK2316)</f>
        <v/>
      </c>
      <c r="U666" s="308"/>
      <c r="V666" s="238" t="str">
        <f>+IF(I666=0,"",'Ark1'!T2316)</f>
        <v/>
      </c>
      <c r="W666" s="331"/>
      <c r="X666" s="239" t="str">
        <f>+IF(I666=0,"",'Ark1'!W2316)</f>
        <v/>
      </c>
      <c r="Y666" s="239" t="str">
        <f>+IF(I666=0,"",'Ark1'!X2316)</f>
        <v/>
      </c>
      <c r="Z666" s="239" t="str">
        <f>+IF(I666=0,"",'Ark1'!Y2316)</f>
        <v/>
      </c>
      <c r="AA666" s="239" t="str">
        <f>+IF(I666=0,"",'Ark1'!Z2316)</f>
        <v/>
      </c>
      <c r="AB666" s="237" t="str">
        <f>+IF(I666=0,"",'Ark1'!AA2316)</f>
        <v/>
      </c>
      <c r="AC666" s="238" t="str">
        <f>+IF(I666=0,"",'Ark1'!AC2316)</f>
        <v/>
      </c>
      <c r="AD666" s="239" t="str">
        <f>+IF(I666=0,"",'Ark1'!AE2316)</f>
        <v/>
      </c>
      <c r="AE666" s="237" t="str">
        <f t="shared" si="90"/>
        <v/>
      </c>
      <c r="AF666" s="237" t="str">
        <f t="shared" si="92"/>
        <v/>
      </c>
      <c r="AG666" s="308"/>
    </row>
    <row r="667" spans="1:33" ht="15.6">
      <c r="A667" s="308"/>
      <c r="B667" s="308">
        <f>+'Ark1'!C2317</f>
        <v>0</v>
      </c>
      <c r="C667" s="236">
        <f>+'Ark1'!L2317</f>
        <v>0</v>
      </c>
      <c r="D667" s="236" t="e">
        <f>VLOOKUP(C667,Klasse!$C$11:$D$27,2)</f>
        <v>#N/A</v>
      </c>
      <c r="E667" s="236">
        <f>+'Ark1'!H2317</f>
        <v>0</v>
      </c>
      <c r="F667" s="236">
        <f>+'Ark1'!J2317</f>
        <v>0</v>
      </c>
      <c r="G667" s="236" t="e">
        <f>VLOOKUP(F667,RNR!$A$1:$B$25,2)</f>
        <v>#N/A</v>
      </c>
      <c r="H667" s="236" t="str">
        <f>+IF(I667=0,"",'Ark1'!Q2317)</f>
        <v/>
      </c>
      <c r="I667" s="353">
        <f>+'Ark1'!R2317</f>
        <v>0</v>
      </c>
      <c r="J667" s="237" t="str">
        <f>+IF(I667=0,"",'Ark1'!AG2317)</f>
        <v/>
      </c>
      <c r="K667" s="237"/>
      <c r="L667" s="237" t="str">
        <f>+IF(I667=0,"",'Ark1'!AH2317)</f>
        <v/>
      </c>
      <c r="M667" s="331"/>
      <c r="N667" s="504">
        <f>+'Ark1'!AI2317</f>
        <v>0</v>
      </c>
      <c r="O667" s="333"/>
      <c r="P667" s="32" t="str">
        <f>+IF(I667=0,"",'Ark1'!U2317)</f>
        <v/>
      </c>
      <c r="Q667" s="331"/>
      <c r="R667" s="264" t="str">
        <f>+IF(N667=0,"",'Ark1'!AJ2317)</f>
        <v/>
      </c>
      <c r="S667" s="334"/>
      <c r="T667" s="264" t="str">
        <f>+IF(N667=0,"",'Ark1'!AK2317)</f>
        <v/>
      </c>
      <c r="U667" s="308"/>
      <c r="V667" s="238" t="str">
        <f>+IF(I667=0,"",'Ark1'!T2317)</f>
        <v/>
      </c>
      <c r="W667" s="331"/>
      <c r="X667" s="239" t="str">
        <f>+IF(I667=0,"",'Ark1'!W2317)</f>
        <v/>
      </c>
      <c r="Y667" s="239" t="str">
        <f>+IF(I667=0,"",'Ark1'!X2317)</f>
        <v/>
      </c>
      <c r="Z667" s="239" t="str">
        <f>+IF(I667=0,"",'Ark1'!Y2317)</f>
        <v/>
      </c>
      <c r="AA667" s="239" t="str">
        <f>+IF(I667=0,"",'Ark1'!Z2317)</f>
        <v/>
      </c>
      <c r="AB667" s="237" t="str">
        <f>+IF(I667=0,"",'Ark1'!AA2317)</f>
        <v/>
      </c>
      <c r="AC667" s="238" t="str">
        <f>+IF(I667=0,"",'Ark1'!AC2317)</f>
        <v/>
      </c>
      <c r="AD667" s="239" t="str">
        <f>+IF(I667=0,"",'Ark1'!AE2317)</f>
        <v/>
      </c>
      <c r="AE667" s="237" t="str">
        <f t="shared" si="90"/>
        <v/>
      </c>
      <c r="AF667" s="237" t="str">
        <f t="shared" si="92"/>
        <v/>
      </c>
      <c r="AG667" s="308"/>
    </row>
    <row r="668" spans="1:33" ht="15.6">
      <c r="A668" s="308"/>
      <c r="B668" s="308">
        <f>+'Ark1'!C2318</f>
        <v>0</v>
      </c>
      <c r="C668" s="236">
        <f>+'Ark1'!L2318</f>
        <v>0</v>
      </c>
      <c r="D668" s="236" t="e">
        <f>VLOOKUP(C668,Klasse!$C$11:$D$27,2)</f>
        <v>#N/A</v>
      </c>
      <c r="E668" s="236">
        <f>+'Ark1'!H2318</f>
        <v>0</v>
      </c>
      <c r="F668" s="236">
        <f>+'Ark1'!J2318</f>
        <v>0</v>
      </c>
      <c r="G668" s="236" t="e">
        <f>VLOOKUP(F668,RNR!$A$1:$B$25,2)</f>
        <v>#N/A</v>
      </c>
      <c r="H668" s="236" t="str">
        <f>+IF(I668=0,"",'Ark1'!Q2318)</f>
        <v/>
      </c>
      <c r="I668" s="353">
        <f>+'Ark1'!R2318</f>
        <v>0</v>
      </c>
      <c r="J668" s="237" t="str">
        <f>+IF(I668=0,"",'Ark1'!AG2318)</f>
        <v/>
      </c>
      <c r="K668" s="237"/>
      <c r="L668" s="237" t="str">
        <f>+IF(I668=0,"",'Ark1'!AH2318)</f>
        <v/>
      </c>
      <c r="M668" s="331"/>
      <c r="N668" s="504">
        <f>+'Ark1'!AI2318</f>
        <v>0</v>
      </c>
      <c r="O668" s="333"/>
      <c r="P668" s="32" t="str">
        <f>+IF(I668=0,"",'Ark1'!U2318)</f>
        <v/>
      </c>
      <c r="Q668" s="331"/>
      <c r="R668" s="264" t="str">
        <f>+IF(N668=0,"",'Ark1'!AJ2318)</f>
        <v/>
      </c>
      <c r="S668" s="334"/>
      <c r="T668" s="264" t="str">
        <f>+IF(N668=0,"",'Ark1'!AK2318)</f>
        <v/>
      </c>
      <c r="U668" s="308"/>
      <c r="V668" s="238" t="str">
        <f>+IF(I668=0,"",'Ark1'!T2318)</f>
        <v/>
      </c>
      <c r="W668" s="331"/>
      <c r="X668" s="239" t="str">
        <f>+IF(I668=0,"",'Ark1'!W2318)</f>
        <v/>
      </c>
      <c r="Y668" s="239" t="str">
        <f>+IF(I668=0,"",'Ark1'!X2318)</f>
        <v/>
      </c>
      <c r="Z668" s="239" t="str">
        <f>+IF(I668=0,"",'Ark1'!Y2318)</f>
        <v/>
      </c>
      <c r="AA668" s="239" t="str">
        <f>+IF(I668=0,"",'Ark1'!Z2318)</f>
        <v/>
      </c>
      <c r="AB668" s="237" t="str">
        <f>+IF(I668=0,"",'Ark1'!AA2318)</f>
        <v/>
      </c>
      <c r="AC668" s="238" t="str">
        <f>+IF(I668=0,"",'Ark1'!AC2318)</f>
        <v/>
      </c>
      <c r="AD668" s="239" t="str">
        <f>+IF(I668=0,"",'Ark1'!AE2318)</f>
        <v/>
      </c>
      <c r="AE668" s="237" t="str">
        <f t="shared" si="90"/>
        <v/>
      </c>
      <c r="AF668" s="237" t="str">
        <f t="shared" si="92"/>
        <v/>
      </c>
      <c r="AG668" s="308"/>
    </row>
    <row r="669" spans="1:33" ht="15.6">
      <c r="A669" s="308"/>
      <c r="B669" s="308">
        <f>+'Ark1'!C2319</f>
        <v>0</v>
      </c>
      <c r="C669" s="236">
        <f>+'Ark1'!L2319</f>
        <v>0</v>
      </c>
      <c r="D669" s="236" t="e">
        <f>VLOOKUP(C669,Klasse!$C$11:$D$27,2)</f>
        <v>#N/A</v>
      </c>
      <c r="E669" s="236">
        <f>+'Ark1'!H2319</f>
        <v>0</v>
      </c>
      <c r="F669" s="236">
        <f>+'Ark1'!J2319</f>
        <v>0</v>
      </c>
      <c r="G669" s="236" t="e">
        <f>VLOOKUP(F669,RNR!$A$1:$B$25,2)</f>
        <v>#N/A</v>
      </c>
      <c r="H669" s="236" t="str">
        <f>+IF(I669=0,"",'Ark1'!Q2319)</f>
        <v/>
      </c>
      <c r="I669" s="353">
        <f>+'Ark1'!R2319</f>
        <v>0</v>
      </c>
      <c r="J669" s="237" t="str">
        <f>+IF(I669=0,"",'Ark1'!AG2319)</f>
        <v/>
      </c>
      <c r="K669" s="237"/>
      <c r="L669" s="237" t="str">
        <f>+IF(I669=0,"",'Ark1'!AH2319)</f>
        <v/>
      </c>
      <c r="M669" s="331"/>
      <c r="N669" s="504">
        <f>+'Ark1'!AI2319</f>
        <v>0</v>
      </c>
      <c r="O669" s="333"/>
      <c r="P669" s="32" t="str">
        <f>+IF(I669=0,"",'Ark1'!U2319)</f>
        <v/>
      </c>
      <c r="Q669" s="331"/>
      <c r="R669" s="264" t="str">
        <f>+IF(N669=0,"",'Ark1'!AJ2319)</f>
        <v/>
      </c>
      <c r="S669" s="334"/>
      <c r="T669" s="264" t="str">
        <f>+IF(N669=0,"",'Ark1'!AK2319)</f>
        <v/>
      </c>
      <c r="U669" s="308"/>
      <c r="V669" s="238" t="str">
        <f>+IF(I669=0,"",'Ark1'!T2319)</f>
        <v/>
      </c>
      <c r="W669" s="331"/>
      <c r="X669" s="239" t="str">
        <f>+IF(I669=0,"",'Ark1'!W2319)</f>
        <v/>
      </c>
      <c r="Y669" s="239" t="str">
        <f>+IF(I669=0,"",'Ark1'!X2319)</f>
        <v/>
      </c>
      <c r="Z669" s="239" t="str">
        <f>+IF(I669=0,"",'Ark1'!Y2319)</f>
        <v/>
      </c>
      <c r="AA669" s="239" t="str">
        <f>+IF(I669=0,"",'Ark1'!Z2319)</f>
        <v/>
      </c>
      <c r="AB669" s="237" t="str">
        <f>+IF(I669=0,"",'Ark1'!AA2319)</f>
        <v/>
      </c>
      <c r="AC669" s="238" t="str">
        <f>+IF(I669=0,"",'Ark1'!AC2319)</f>
        <v/>
      </c>
      <c r="AD669" s="239" t="str">
        <f>+IF(I669=0,"",'Ark1'!AE2319)</f>
        <v/>
      </c>
      <c r="AE669" s="237" t="str">
        <f t="shared" si="90"/>
        <v/>
      </c>
      <c r="AF669" s="237" t="str">
        <f t="shared" si="92"/>
        <v/>
      </c>
      <c r="AG669" s="308"/>
    </row>
    <row r="670" spans="1:33" ht="15.6">
      <c r="A670" s="308"/>
      <c r="B670" s="308">
        <f>+'Ark1'!C2320</f>
        <v>0</v>
      </c>
      <c r="C670" s="236">
        <f>+'Ark1'!L2320</f>
        <v>0</v>
      </c>
      <c r="D670" s="236" t="e">
        <f>VLOOKUP(C670,Klasse!$C$11:$D$27,2)</f>
        <v>#N/A</v>
      </c>
      <c r="E670" s="236">
        <f>+'Ark1'!H2320</f>
        <v>0</v>
      </c>
      <c r="F670" s="236">
        <f>+'Ark1'!J2320</f>
        <v>0</v>
      </c>
      <c r="G670" s="236" t="e">
        <f>VLOOKUP(F670,RNR!$A$1:$B$25,2)</f>
        <v>#N/A</v>
      </c>
      <c r="H670" s="236" t="str">
        <f>+IF(I670=0,"",'Ark1'!Q2320)</f>
        <v/>
      </c>
      <c r="I670" s="353">
        <f>+'Ark1'!R2320</f>
        <v>0</v>
      </c>
      <c r="J670" s="237" t="str">
        <f>+IF(I670=0,"",'Ark1'!AG2320)</f>
        <v/>
      </c>
      <c r="K670" s="237"/>
      <c r="L670" s="237" t="str">
        <f>+IF(I670=0,"",'Ark1'!AH2320)</f>
        <v/>
      </c>
      <c r="M670" s="331"/>
      <c r="N670" s="504">
        <f>+'Ark1'!AI2320</f>
        <v>0</v>
      </c>
      <c r="O670" s="333"/>
      <c r="P670" s="32" t="str">
        <f>+IF(I670=0,"",'Ark1'!U2320)</f>
        <v/>
      </c>
      <c r="Q670" s="331"/>
      <c r="R670" s="264" t="str">
        <f>+IF(N670=0,"",'Ark1'!AJ2320)</f>
        <v/>
      </c>
      <c r="S670" s="334"/>
      <c r="T670" s="264" t="str">
        <f>+IF(N670=0,"",'Ark1'!AK2320)</f>
        <v/>
      </c>
      <c r="U670" s="308"/>
      <c r="V670" s="238" t="str">
        <f>+IF(I670=0,"",'Ark1'!T2320)</f>
        <v/>
      </c>
      <c r="W670" s="331"/>
      <c r="X670" s="239" t="str">
        <f>+IF(I670=0,"",'Ark1'!W2320)</f>
        <v/>
      </c>
      <c r="Y670" s="239" t="str">
        <f>+IF(I670=0,"",'Ark1'!X2320)</f>
        <v/>
      </c>
      <c r="Z670" s="239" t="str">
        <f>+IF(I670=0,"",'Ark1'!Y2320)</f>
        <v/>
      </c>
      <c r="AA670" s="239" t="str">
        <f>+IF(I670=0,"",'Ark1'!Z2320)</f>
        <v/>
      </c>
      <c r="AB670" s="237" t="str">
        <f>+IF(I670=0,"",'Ark1'!AA2320)</f>
        <v/>
      </c>
      <c r="AC670" s="238" t="str">
        <f>+IF(I670=0,"",'Ark1'!AC2320)</f>
        <v/>
      </c>
      <c r="AD670" s="239" t="str">
        <f>+IF(I670=0,"",'Ark1'!AE2320)</f>
        <v/>
      </c>
      <c r="AE670" s="237" t="str">
        <f t="shared" si="90"/>
        <v/>
      </c>
      <c r="AF670" s="237" t="str">
        <f t="shared" si="92"/>
        <v/>
      </c>
      <c r="AG670" s="308"/>
    </row>
    <row r="671" spans="1:33" ht="15.6">
      <c r="A671" s="308"/>
      <c r="B671" s="308">
        <f>+'Ark1'!C2321</f>
        <v>0</v>
      </c>
      <c r="C671" s="236">
        <f>+'Ark1'!L2321</f>
        <v>0</v>
      </c>
      <c r="D671" s="236" t="e">
        <f>VLOOKUP(C671,Klasse!$C$11:$D$27,2)</f>
        <v>#N/A</v>
      </c>
      <c r="E671" s="236">
        <f>+'Ark1'!H2321</f>
        <v>0</v>
      </c>
      <c r="F671" s="236">
        <f>+'Ark1'!J2321</f>
        <v>0</v>
      </c>
      <c r="G671" s="236" t="e">
        <f>VLOOKUP(F671,RNR!$A$1:$B$25,2)</f>
        <v>#N/A</v>
      </c>
      <c r="H671" s="236" t="str">
        <f>+IF(I671=0,"",'Ark1'!Q2321)</f>
        <v/>
      </c>
      <c r="I671" s="353">
        <f>+'Ark1'!R2321</f>
        <v>0</v>
      </c>
      <c r="J671" s="237" t="str">
        <f>+IF(I671=0,"",'Ark1'!AG2321)</f>
        <v/>
      </c>
      <c r="K671" s="237"/>
      <c r="L671" s="237" t="str">
        <f>+IF(I671=0,"",'Ark1'!AH2321)</f>
        <v/>
      </c>
      <c r="M671" s="331"/>
      <c r="N671" s="504">
        <f>+'Ark1'!AI2321</f>
        <v>0</v>
      </c>
      <c r="O671" s="333"/>
      <c r="P671" s="32" t="str">
        <f>+IF(I671=0,"",'Ark1'!U2321)</f>
        <v/>
      </c>
      <c r="Q671" s="331"/>
      <c r="R671" s="264" t="str">
        <f>+IF(N671=0,"",'Ark1'!AJ2321)</f>
        <v/>
      </c>
      <c r="S671" s="334"/>
      <c r="T671" s="264" t="str">
        <f>+IF(N671=0,"",'Ark1'!AK2321)</f>
        <v/>
      </c>
      <c r="U671" s="308"/>
      <c r="V671" s="238" t="str">
        <f>+IF(I671=0,"",'Ark1'!T2321)</f>
        <v/>
      </c>
      <c r="W671" s="331"/>
      <c r="X671" s="239" t="str">
        <f>+IF(I671=0,"",'Ark1'!W2321)</f>
        <v/>
      </c>
      <c r="Y671" s="239" t="str">
        <f>+IF(I671=0,"",'Ark1'!X2321)</f>
        <v/>
      </c>
      <c r="Z671" s="239" t="str">
        <f>+IF(I671=0,"",'Ark1'!Y2321)</f>
        <v/>
      </c>
      <c r="AA671" s="239" t="str">
        <f>+IF(I671=0,"",'Ark1'!Z2321)</f>
        <v/>
      </c>
      <c r="AB671" s="237" t="str">
        <f>+IF(I671=0,"",'Ark1'!AA2321)</f>
        <v/>
      </c>
      <c r="AC671" s="238" t="str">
        <f>+IF(I671=0,"",'Ark1'!AC2321)</f>
        <v/>
      </c>
      <c r="AD671" s="239" t="str">
        <f>+IF(I671=0,"",'Ark1'!AE2321)</f>
        <v/>
      </c>
      <c r="AE671" s="237" t="str">
        <f t="shared" si="90"/>
        <v/>
      </c>
      <c r="AF671" s="237" t="str">
        <f t="shared" si="92"/>
        <v/>
      </c>
      <c r="AG671" s="308"/>
    </row>
    <row r="672" spans="1:33" ht="15.6">
      <c r="A672" s="308"/>
      <c r="B672" s="308">
        <f>+'Ark1'!C2322</f>
        <v>0</v>
      </c>
      <c r="C672" s="236">
        <f>+'Ark1'!L2322</f>
        <v>0</v>
      </c>
      <c r="D672" s="236" t="e">
        <f>VLOOKUP(C672,Klasse!$C$11:$D$27,2)</f>
        <v>#N/A</v>
      </c>
      <c r="E672" s="236">
        <f>+'Ark1'!H2322</f>
        <v>0</v>
      </c>
      <c r="F672" s="236">
        <f>+'Ark1'!J2322</f>
        <v>0</v>
      </c>
      <c r="G672" s="236" t="e">
        <f>VLOOKUP(F672,RNR!$A$1:$B$25,2)</f>
        <v>#N/A</v>
      </c>
      <c r="H672" s="236" t="str">
        <f>+IF(I672=0,"",'Ark1'!Q2322)</f>
        <v/>
      </c>
      <c r="I672" s="353">
        <f>+'Ark1'!R2322</f>
        <v>0</v>
      </c>
      <c r="J672" s="237" t="str">
        <f>+IF(I672=0,"",'Ark1'!AG2322)</f>
        <v/>
      </c>
      <c r="K672" s="237"/>
      <c r="L672" s="237" t="str">
        <f>+IF(I672=0,"",'Ark1'!AH2322)</f>
        <v/>
      </c>
      <c r="M672" s="331"/>
      <c r="N672" s="504">
        <f>+'Ark1'!AI2322</f>
        <v>0</v>
      </c>
      <c r="O672" s="333"/>
      <c r="P672" s="32" t="str">
        <f>+IF(I672=0,"",'Ark1'!U2322)</f>
        <v/>
      </c>
      <c r="Q672" s="331"/>
      <c r="R672" s="264" t="str">
        <f>+IF(N672=0,"",'Ark1'!AJ2322)</f>
        <v/>
      </c>
      <c r="S672" s="334"/>
      <c r="T672" s="264" t="str">
        <f>+IF(N672=0,"",'Ark1'!AK2322)</f>
        <v/>
      </c>
      <c r="U672" s="308"/>
      <c r="V672" s="238" t="str">
        <f>+IF(I672=0,"",'Ark1'!T2322)</f>
        <v/>
      </c>
      <c r="W672" s="331"/>
      <c r="X672" s="239" t="str">
        <f>+IF(I672=0,"",'Ark1'!W2322)</f>
        <v/>
      </c>
      <c r="Y672" s="239" t="str">
        <f>+IF(I672=0,"",'Ark1'!X2322)</f>
        <v/>
      </c>
      <c r="Z672" s="239" t="str">
        <f>+IF(I672=0,"",'Ark1'!Y2322)</f>
        <v/>
      </c>
      <c r="AA672" s="239" t="str">
        <f>+IF(I672=0,"",'Ark1'!Z2322)</f>
        <v/>
      </c>
      <c r="AB672" s="237" t="str">
        <f>+IF(I672=0,"",'Ark1'!AA2322)</f>
        <v/>
      </c>
      <c r="AC672" s="238" t="str">
        <f>+IF(I672=0,"",'Ark1'!AC2322)</f>
        <v/>
      </c>
      <c r="AD672" s="239" t="str">
        <f>+IF(I672=0,"",'Ark1'!AE2322)</f>
        <v/>
      </c>
      <c r="AE672" s="237" t="str">
        <f t="shared" si="90"/>
        <v/>
      </c>
      <c r="AF672" s="237" t="str">
        <f t="shared" si="92"/>
        <v/>
      </c>
      <c r="AG672" s="308"/>
    </row>
    <row r="673" spans="1:61" ht="15.6">
      <c r="A673" s="308"/>
      <c r="B673" s="308">
        <f>+'Ark1'!C2323</f>
        <v>0</v>
      </c>
      <c r="C673" s="236">
        <f>+'Ark1'!L2323</f>
        <v>0</v>
      </c>
      <c r="D673" s="236" t="e">
        <f>VLOOKUP(C673,Klasse!$C$11:$D$27,2)</f>
        <v>#N/A</v>
      </c>
      <c r="E673" s="236">
        <f>+'Ark1'!H2323</f>
        <v>0</v>
      </c>
      <c r="F673" s="236">
        <f>+'Ark1'!J2323</f>
        <v>0</v>
      </c>
      <c r="G673" s="236" t="e">
        <f>VLOOKUP(F673,RNR!$A$1:$B$25,2)</f>
        <v>#N/A</v>
      </c>
      <c r="H673" s="236" t="str">
        <f>+IF(I673=0,"",'Ark1'!Q2323)</f>
        <v/>
      </c>
      <c r="I673" s="353">
        <f>+'Ark1'!R2323</f>
        <v>0</v>
      </c>
      <c r="J673" s="237" t="str">
        <f>+IF(I673=0,"",'Ark1'!AG2323)</f>
        <v/>
      </c>
      <c r="K673" s="237"/>
      <c r="L673" s="237" t="str">
        <f>+IF(I673=0,"",'Ark1'!AH2323)</f>
        <v/>
      </c>
      <c r="M673" s="331"/>
      <c r="N673" s="504">
        <f>+'Ark1'!AI2323</f>
        <v>0</v>
      </c>
      <c r="O673" s="333"/>
      <c r="P673" s="32" t="str">
        <f>+IF(I673=0,"",'Ark1'!U2323)</f>
        <v/>
      </c>
      <c r="Q673" s="331"/>
      <c r="R673" s="264" t="str">
        <f>+IF(N673=0,"",'Ark1'!AJ2323)</f>
        <v/>
      </c>
      <c r="S673" s="334"/>
      <c r="T673" s="264" t="str">
        <f>+IF(N673=0,"",'Ark1'!AK2323)</f>
        <v/>
      </c>
      <c r="U673" s="308"/>
      <c r="V673" s="238" t="str">
        <f>+IF(I673=0,"",'Ark1'!T2323)</f>
        <v/>
      </c>
      <c r="W673" s="331"/>
      <c r="X673" s="239" t="str">
        <f>+IF(I673=0,"",'Ark1'!W2323)</f>
        <v/>
      </c>
      <c r="Y673" s="239" t="str">
        <f>+IF(I673=0,"",'Ark1'!X2323)</f>
        <v/>
      </c>
      <c r="Z673" s="239" t="str">
        <f>+IF(I673=0,"",'Ark1'!Y2323)</f>
        <v/>
      </c>
      <c r="AA673" s="239" t="str">
        <f>+IF(I673=0,"",'Ark1'!Z2323)</f>
        <v/>
      </c>
      <c r="AB673" s="237" t="str">
        <f>+IF(I673=0,"",'Ark1'!AA2323)</f>
        <v/>
      </c>
      <c r="AC673" s="238" t="str">
        <f>+IF(I673=0,"",'Ark1'!AC2323)</f>
        <v/>
      </c>
      <c r="AD673" s="239" t="str">
        <f>+IF(I673=0,"",'Ark1'!AE2323)</f>
        <v/>
      </c>
      <c r="AE673" s="237" t="str">
        <f t="shared" si="90"/>
        <v/>
      </c>
      <c r="AF673" s="237" t="str">
        <f t="shared" si="92"/>
        <v/>
      </c>
      <c r="AG673" s="308"/>
    </row>
    <row r="674" spans="1:61" ht="15.6">
      <c r="A674" s="308"/>
      <c r="B674" s="308">
        <f>+'Ark1'!C2324</f>
        <v>0</v>
      </c>
      <c r="C674" s="236">
        <f>+'Ark1'!L2324</f>
        <v>0</v>
      </c>
      <c r="D674" s="236" t="e">
        <f>VLOOKUP(C674,Klasse!$C$11:$D$27,2)</f>
        <v>#N/A</v>
      </c>
      <c r="E674" s="236">
        <f>+'Ark1'!H2324</f>
        <v>0</v>
      </c>
      <c r="F674" s="236">
        <f>+'Ark1'!J2324</f>
        <v>0</v>
      </c>
      <c r="G674" s="236" t="e">
        <f>VLOOKUP(F674,RNR!$A$1:$B$25,2)</f>
        <v>#N/A</v>
      </c>
      <c r="H674" s="236" t="str">
        <f>+IF(I674=0,"",'Ark1'!Q2324)</f>
        <v/>
      </c>
      <c r="I674" s="353">
        <f>+'Ark1'!R2324</f>
        <v>0</v>
      </c>
      <c r="J674" s="237" t="str">
        <f>+IF(I674=0,"",'Ark1'!AG2324)</f>
        <v/>
      </c>
      <c r="K674" s="237"/>
      <c r="L674" s="237" t="str">
        <f>+IF(I674=0,"",'Ark1'!AH2324)</f>
        <v/>
      </c>
      <c r="M674" s="331"/>
      <c r="N674" s="504">
        <f>+'Ark1'!AI2324</f>
        <v>0</v>
      </c>
      <c r="O674" s="333"/>
      <c r="P674" s="32" t="str">
        <f>+IF(I674=0,"",'Ark1'!U2324)</f>
        <v/>
      </c>
      <c r="Q674" s="331"/>
      <c r="R674" s="264" t="str">
        <f>+IF(N674=0,"",'Ark1'!AJ2324)</f>
        <v/>
      </c>
      <c r="S674" s="334"/>
      <c r="T674" s="264" t="str">
        <f>+IF(N674=0,"",'Ark1'!AK2324)</f>
        <v/>
      </c>
      <c r="U674" s="308"/>
      <c r="V674" s="238" t="str">
        <f>+IF(I674=0,"",'Ark1'!T2324)</f>
        <v/>
      </c>
      <c r="W674" s="331"/>
      <c r="X674" s="239" t="str">
        <f>+IF(I674=0,"",'Ark1'!W2324)</f>
        <v/>
      </c>
      <c r="Y674" s="239" t="str">
        <f>+IF(I674=0,"",'Ark1'!X2324)</f>
        <v/>
      </c>
      <c r="Z674" s="239" t="str">
        <f>+IF(I674=0,"",'Ark1'!Y2324)</f>
        <v/>
      </c>
      <c r="AA674" s="239" t="str">
        <f>+IF(I674=0,"",'Ark1'!Z2324)</f>
        <v/>
      </c>
      <c r="AB674" s="237" t="str">
        <f>+IF(I674=0,"",'Ark1'!AA2324)</f>
        <v/>
      </c>
      <c r="AC674" s="238" t="str">
        <f>+IF(I674=0,"",'Ark1'!AC2324)</f>
        <v/>
      </c>
      <c r="AD674" s="239" t="str">
        <f>+IF(I674=0,"",'Ark1'!AE2324)</f>
        <v/>
      </c>
      <c r="AE674" s="237" t="str">
        <f t="shared" si="90"/>
        <v/>
      </c>
      <c r="AF674" s="237" t="str">
        <f t="shared" si="92"/>
        <v/>
      </c>
      <c r="AG674" s="308"/>
    </row>
    <row r="675" spans="1:61" ht="15.6">
      <c r="A675" s="308"/>
      <c r="B675" s="308">
        <f>+'Ark1'!C2325</f>
        <v>0</v>
      </c>
      <c r="C675" s="236">
        <f>+'Ark1'!L2325</f>
        <v>0</v>
      </c>
      <c r="D675" s="236" t="e">
        <f>VLOOKUP(C675,Klasse!$C$11:$D$27,2)</f>
        <v>#N/A</v>
      </c>
      <c r="E675" s="236">
        <f>+'Ark1'!H2325</f>
        <v>0</v>
      </c>
      <c r="F675" s="236">
        <f>+'Ark1'!J2325</f>
        <v>0</v>
      </c>
      <c r="G675" s="236" t="e">
        <f>VLOOKUP(F675,RNR!$A$1:$B$25,2)</f>
        <v>#N/A</v>
      </c>
      <c r="H675" s="236" t="str">
        <f>+IF(I675=0,"",'Ark1'!Q2325)</f>
        <v/>
      </c>
      <c r="I675" s="353">
        <f>+'Ark1'!R2325</f>
        <v>0</v>
      </c>
      <c r="J675" s="237" t="str">
        <f>+IF(I675=0,"",'Ark1'!AG2325)</f>
        <v/>
      </c>
      <c r="K675" s="237"/>
      <c r="L675" s="237" t="str">
        <f>+IF(I675=0,"",'Ark1'!AH2325)</f>
        <v/>
      </c>
      <c r="M675" s="331"/>
      <c r="N675" s="504">
        <f>+'Ark1'!AI2325</f>
        <v>0</v>
      </c>
      <c r="O675" s="333"/>
      <c r="P675" s="32" t="str">
        <f>+IF(I675=0,"",'Ark1'!U2325)</f>
        <v/>
      </c>
      <c r="Q675" s="331"/>
      <c r="R675" s="264" t="str">
        <f>+IF(N675=0,"",'Ark1'!AJ2325)</f>
        <v/>
      </c>
      <c r="S675" s="334"/>
      <c r="T675" s="264" t="str">
        <f>+IF(N675=0,"",'Ark1'!AK2325)</f>
        <v/>
      </c>
      <c r="U675" s="308"/>
      <c r="V675" s="238" t="str">
        <f>+IF(I675=0,"",'Ark1'!T2325)</f>
        <v/>
      </c>
      <c r="W675" s="331"/>
      <c r="X675" s="239" t="str">
        <f>+IF(I675=0,"",'Ark1'!W2325)</f>
        <v/>
      </c>
      <c r="Y675" s="239" t="str">
        <f>+IF(I675=0,"",'Ark1'!X2325)</f>
        <v/>
      </c>
      <c r="Z675" s="239" t="str">
        <f>+IF(I675=0,"",'Ark1'!Y2325)</f>
        <v/>
      </c>
      <c r="AA675" s="239" t="str">
        <f>+IF(I675=0,"",'Ark1'!Z2325)</f>
        <v/>
      </c>
      <c r="AB675" s="237" t="str">
        <f>+IF(I675=0,"",'Ark1'!AA2325)</f>
        <v/>
      </c>
      <c r="AC675" s="238" t="str">
        <f>+IF(I675=0,"",'Ark1'!AC2325)</f>
        <v/>
      </c>
      <c r="AD675" s="239" t="str">
        <f>+IF(I675=0,"",'Ark1'!AE2325)</f>
        <v/>
      </c>
      <c r="AE675" s="237" t="str">
        <f t="shared" si="90"/>
        <v/>
      </c>
      <c r="AF675" s="237" t="str">
        <f t="shared" si="92"/>
        <v/>
      </c>
      <c r="AG675" s="308"/>
    </row>
    <row r="676" spans="1:61" ht="15.6">
      <c r="A676" s="308"/>
      <c r="B676" s="308">
        <f>+'Ark1'!C2326</f>
        <v>0</v>
      </c>
      <c r="C676" s="236">
        <f>+'Ark1'!L2326</f>
        <v>0</v>
      </c>
      <c r="D676" s="236" t="e">
        <f>VLOOKUP(C676,Klasse!$C$11:$D$27,2)</f>
        <v>#N/A</v>
      </c>
      <c r="E676" s="236">
        <f>+'Ark1'!H2326</f>
        <v>0</v>
      </c>
      <c r="F676" s="236">
        <f>+'Ark1'!J2326</f>
        <v>0</v>
      </c>
      <c r="G676" s="236" t="e">
        <f>VLOOKUP(F676,RNR!$A$1:$B$25,2)</f>
        <v>#N/A</v>
      </c>
      <c r="H676" s="236" t="str">
        <f>+IF(I676=0,"",'Ark1'!Q2326)</f>
        <v/>
      </c>
      <c r="I676" s="353">
        <f>+'Ark1'!R2326</f>
        <v>0</v>
      </c>
      <c r="J676" s="237" t="str">
        <f>+IF(I676=0,"",'Ark1'!AG2326)</f>
        <v/>
      </c>
      <c r="K676" s="237"/>
      <c r="L676" s="237" t="str">
        <f>+IF(I676=0,"",'Ark1'!AH2326)</f>
        <v/>
      </c>
      <c r="M676" s="331"/>
      <c r="N676" s="504">
        <f>+'Ark1'!AI2326</f>
        <v>0</v>
      </c>
      <c r="O676" s="333"/>
      <c r="P676" s="32" t="str">
        <f>+IF(I676=0,"",'Ark1'!U2326)</f>
        <v/>
      </c>
      <c r="Q676" s="331"/>
      <c r="R676" s="264" t="str">
        <f>+IF(N676=0,"",'Ark1'!AJ2326)</f>
        <v/>
      </c>
      <c r="S676" s="334"/>
      <c r="T676" s="264" t="str">
        <f>+IF(N676=0,"",'Ark1'!AK2326)</f>
        <v/>
      </c>
      <c r="U676" s="308"/>
      <c r="V676" s="238" t="str">
        <f>+IF(I676=0,"",'Ark1'!T2326)</f>
        <v/>
      </c>
      <c r="W676" s="331"/>
      <c r="X676" s="239" t="str">
        <f>+IF(I676=0,"",'Ark1'!W2326)</f>
        <v/>
      </c>
      <c r="Y676" s="239" t="str">
        <f>+IF(I676=0,"",'Ark1'!X2326)</f>
        <v/>
      </c>
      <c r="Z676" s="239" t="str">
        <f>+IF(I676=0,"",'Ark1'!Y2326)</f>
        <v/>
      </c>
      <c r="AA676" s="239" t="str">
        <f>+IF(I676=0,"",'Ark1'!Z2326)</f>
        <v/>
      </c>
      <c r="AB676" s="237" t="str">
        <f>+IF(I676=0,"",'Ark1'!AA2326)</f>
        <v/>
      </c>
      <c r="AC676" s="238" t="str">
        <f>+IF(I676=0,"",'Ark1'!AC2326)</f>
        <v/>
      </c>
      <c r="AD676" s="239" t="str">
        <f>+IF(I676=0,"",'Ark1'!AE2326)</f>
        <v/>
      </c>
      <c r="AE676" s="237" t="str">
        <f t="shared" si="90"/>
        <v/>
      </c>
      <c r="AF676" s="237" t="str">
        <f t="shared" si="92"/>
        <v/>
      </c>
      <c r="AG676" s="308"/>
    </row>
    <row r="677" spans="1:61" ht="15.6">
      <c r="A677" s="308"/>
      <c r="B677" s="308">
        <f>+'Ark1'!C2327</f>
        <v>0</v>
      </c>
      <c r="C677" s="236">
        <f>+'Ark1'!L2327</f>
        <v>0</v>
      </c>
      <c r="D677" s="236" t="e">
        <f>VLOOKUP(C677,Klasse!$C$11:$D$27,2)</f>
        <v>#N/A</v>
      </c>
      <c r="E677" s="236">
        <f>+'Ark1'!H2327</f>
        <v>0</v>
      </c>
      <c r="F677" s="236">
        <f>+'Ark1'!J2327</f>
        <v>0</v>
      </c>
      <c r="G677" s="236" t="e">
        <f>VLOOKUP(F677,RNR!$A$1:$B$25,2)</f>
        <v>#N/A</v>
      </c>
      <c r="H677" s="236" t="str">
        <f>+IF(I677=0,"",'Ark1'!Q2327)</f>
        <v/>
      </c>
      <c r="I677" s="353">
        <f>+'Ark1'!R2327</f>
        <v>0</v>
      </c>
      <c r="J677" s="237" t="str">
        <f>+IF(I677=0,"",'Ark1'!AG2327)</f>
        <v/>
      </c>
      <c r="K677" s="237"/>
      <c r="L677" s="237" t="str">
        <f>+IF(I677=0,"",'Ark1'!AH2327)</f>
        <v/>
      </c>
      <c r="M677" s="331"/>
      <c r="N677" s="504">
        <f>+'Ark1'!AI2327</f>
        <v>0</v>
      </c>
      <c r="O677" s="333"/>
      <c r="P677" s="32" t="str">
        <f>+IF(I677=0,"",'Ark1'!U2327)</f>
        <v/>
      </c>
      <c r="Q677" s="331"/>
      <c r="R677" s="264" t="str">
        <f>+IF(N677=0,"",'Ark1'!AJ2327)</f>
        <v/>
      </c>
      <c r="S677" s="334"/>
      <c r="T677" s="264" t="str">
        <f>+IF(N677=0,"",'Ark1'!AK2327)</f>
        <v/>
      </c>
      <c r="U677" s="308"/>
      <c r="V677" s="238" t="str">
        <f>+IF(I677=0,"",'Ark1'!T2327)</f>
        <v/>
      </c>
      <c r="W677" s="331"/>
      <c r="X677" s="239" t="str">
        <f>+IF(I677=0,"",'Ark1'!W2327)</f>
        <v/>
      </c>
      <c r="Y677" s="239" t="str">
        <f>+IF(I677=0,"",'Ark1'!X2327)</f>
        <v/>
      </c>
      <c r="Z677" s="239" t="str">
        <f>+IF(I677=0,"",'Ark1'!Y2327)</f>
        <v/>
      </c>
      <c r="AA677" s="239" t="str">
        <f>+IF(I677=0,"",'Ark1'!Z2327)</f>
        <v/>
      </c>
      <c r="AB677" s="237" t="str">
        <f>+IF(I677=0,"",'Ark1'!AA2327)</f>
        <v/>
      </c>
      <c r="AC677" s="238" t="str">
        <f>+IF(I677=0,"",'Ark1'!AC2327)</f>
        <v/>
      </c>
      <c r="AD677" s="239" t="str">
        <f>+IF(I677=0,"",'Ark1'!AE2327)</f>
        <v/>
      </c>
      <c r="AE677" s="237" t="str">
        <f t="shared" si="90"/>
        <v/>
      </c>
      <c r="AF677" s="237" t="str">
        <f t="shared" si="92"/>
        <v/>
      </c>
      <c r="AG677" s="308"/>
    </row>
    <row r="678" spans="1:61" ht="15.6">
      <c r="A678" s="308"/>
      <c r="B678" s="308">
        <f>+'Ark1'!C2328</f>
        <v>0</v>
      </c>
      <c r="C678" s="236">
        <f>+'Ark1'!L2328</f>
        <v>0</v>
      </c>
      <c r="D678" s="236" t="e">
        <f>VLOOKUP(C678,Klasse!$C$11:$D$27,2)</f>
        <v>#N/A</v>
      </c>
      <c r="E678" s="236">
        <f>+'Ark1'!H2328</f>
        <v>0</v>
      </c>
      <c r="F678" s="236">
        <f>+'Ark1'!J2328</f>
        <v>0</v>
      </c>
      <c r="G678" s="236" t="e">
        <f>VLOOKUP(F678,RNR!$A$1:$B$25,2)</f>
        <v>#N/A</v>
      </c>
      <c r="H678" s="236" t="str">
        <f>+IF(I678=0,"",'Ark1'!Q2328)</f>
        <v/>
      </c>
      <c r="I678" s="353">
        <f>+'Ark1'!R2328</f>
        <v>0</v>
      </c>
      <c r="J678" s="237" t="str">
        <f>+IF(I678=0,"",'Ark1'!AG2328)</f>
        <v/>
      </c>
      <c r="K678" s="237"/>
      <c r="L678" s="237" t="str">
        <f>+IF(I678=0,"",'Ark1'!AH2328)</f>
        <v/>
      </c>
      <c r="M678" s="331"/>
      <c r="N678" s="504">
        <f>+'Ark1'!AI2328</f>
        <v>0</v>
      </c>
      <c r="O678" s="333"/>
      <c r="P678" s="32" t="str">
        <f>+IF(I678=0,"",'Ark1'!U2328)</f>
        <v/>
      </c>
      <c r="Q678" s="331"/>
      <c r="R678" s="264" t="str">
        <f>+IF(N678=0,"",'Ark1'!AJ2328)</f>
        <v/>
      </c>
      <c r="S678" s="334"/>
      <c r="T678" s="264" t="str">
        <f>+IF(N678=0,"",'Ark1'!AK2328)</f>
        <v/>
      </c>
      <c r="U678" s="308"/>
      <c r="V678" s="238" t="str">
        <f>+IF(I678=0,"",'Ark1'!T2328)</f>
        <v/>
      </c>
      <c r="W678" s="331"/>
      <c r="X678" s="239" t="str">
        <f>+IF(I678=0,"",'Ark1'!W2328)</f>
        <v/>
      </c>
      <c r="Y678" s="239" t="str">
        <f>+IF(I678=0,"",'Ark1'!X2328)</f>
        <v/>
      </c>
      <c r="Z678" s="239" t="str">
        <f>+IF(I678=0,"",'Ark1'!Y2328)</f>
        <v/>
      </c>
      <c r="AA678" s="239" t="str">
        <f>+IF(I678=0,"",'Ark1'!Z2328)</f>
        <v/>
      </c>
      <c r="AB678" s="237" t="str">
        <f>+IF(I678=0,"",'Ark1'!AA2328)</f>
        <v/>
      </c>
      <c r="AC678" s="238" t="str">
        <f>+IF(I678=0,"",'Ark1'!AC2328)</f>
        <v/>
      </c>
      <c r="AD678" s="239" t="str">
        <f>+IF(I678=0,"",'Ark1'!AE2328)</f>
        <v/>
      </c>
      <c r="AE678" s="237" t="str">
        <f t="shared" si="90"/>
        <v/>
      </c>
      <c r="AF678" s="237" t="str">
        <f t="shared" si="92"/>
        <v/>
      </c>
      <c r="AG678" s="308"/>
    </row>
    <row r="679" spans="1:61" ht="15.6">
      <c r="A679" s="308"/>
      <c r="B679" s="308">
        <f>+'Ark1'!C2329</f>
        <v>0</v>
      </c>
      <c r="C679" s="236">
        <f>+'Ark1'!L2329</f>
        <v>0</v>
      </c>
      <c r="D679" s="236" t="e">
        <f>VLOOKUP(C679,Klasse!$C$11:$D$27,2)</f>
        <v>#N/A</v>
      </c>
      <c r="E679" s="236">
        <f>+'Ark1'!H2329</f>
        <v>0</v>
      </c>
      <c r="F679" s="236">
        <f>+'Ark1'!J2329</f>
        <v>0</v>
      </c>
      <c r="G679" s="236" t="e">
        <f>VLOOKUP(F679,RNR!$A$1:$B$25,2)</f>
        <v>#N/A</v>
      </c>
      <c r="H679" s="236" t="str">
        <f>+IF(I679=0,"",'Ark1'!Q2329)</f>
        <v/>
      </c>
      <c r="I679" s="353">
        <f>+'Ark1'!R2329</f>
        <v>0</v>
      </c>
      <c r="J679" s="237" t="str">
        <f>+IF(I679=0,"",'Ark1'!AG2329)</f>
        <v/>
      </c>
      <c r="K679" s="237"/>
      <c r="L679" s="237" t="str">
        <f>+IF(I679=0,"",'Ark1'!AH2329)</f>
        <v/>
      </c>
      <c r="M679" s="331"/>
      <c r="N679" s="504">
        <f>+'Ark1'!AI2329</f>
        <v>0</v>
      </c>
      <c r="O679" s="333"/>
      <c r="P679" s="32" t="str">
        <f>+IF(I679=0,"",'Ark1'!U2329)</f>
        <v/>
      </c>
      <c r="Q679" s="331"/>
      <c r="R679" s="264" t="str">
        <f>+IF(N679=0,"",'Ark1'!AJ2329)</f>
        <v/>
      </c>
      <c r="S679" s="334"/>
      <c r="T679" s="264" t="str">
        <f>+IF(N679=0,"",'Ark1'!AK2329)</f>
        <v/>
      </c>
      <c r="U679" s="308"/>
      <c r="V679" s="238" t="str">
        <f>+IF(I679=0,"",'Ark1'!T2329)</f>
        <v/>
      </c>
      <c r="W679" s="331"/>
      <c r="X679" s="239" t="str">
        <f>+IF(I679=0,"",'Ark1'!W2329)</f>
        <v/>
      </c>
      <c r="Y679" s="239" t="str">
        <f>+IF(I679=0,"",'Ark1'!X2329)</f>
        <v/>
      </c>
      <c r="Z679" s="239" t="str">
        <f>+IF(I679=0,"",'Ark1'!Y2329)</f>
        <v/>
      </c>
      <c r="AA679" s="239" t="str">
        <f>+IF(I679=0,"",'Ark1'!Z2329)</f>
        <v/>
      </c>
      <c r="AB679" s="237" t="str">
        <f>+IF(I679=0,"",'Ark1'!AA2329)</f>
        <v/>
      </c>
      <c r="AC679" s="238" t="str">
        <f>+IF(I679=0,"",'Ark1'!AC2329)</f>
        <v/>
      </c>
      <c r="AD679" s="239" t="str">
        <f>+IF(I679=0,"",'Ark1'!AE2329)</f>
        <v/>
      </c>
      <c r="AE679" s="237" t="str">
        <f t="shared" si="90"/>
        <v/>
      </c>
      <c r="AF679" s="237" t="str">
        <f t="shared" si="92"/>
        <v/>
      </c>
      <c r="AG679" s="308"/>
    </row>
    <row r="680" spans="1:61" ht="15.6">
      <c r="A680" s="308"/>
      <c r="B680" s="308">
        <f>+'Ark1'!C2330</f>
        <v>0</v>
      </c>
      <c r="C680" s="236">
        <f>+'Ark1'!L2330</f>
        <v>0</v>
      </c>
      <c r="D680" s="236" t="e">
        <f>VLOOKUP(C680,Klasse!$C$11:$D$27,2)</f>
        <v>#N/A</v>
      </c>
      <c r="E680" s="236">
        <f>+'Ark1'!H2330</f>
        <v>0</v>
      </c>
      <c r="F680" s="236">
        <f>+'Ark1'!J2330</f>
        <v>0</v>
      </c>
      <c r="G680" s="236" t="e">
        <f>VLOOKUP(F680,RNR!$A$1:$B$25,2)</f>
        <v>#N/A</v>
      </c>
      <c r="H680" s="236" t="str">
        <f>+IF(I680=0,"",'Ark1'!Q2330)</f>
        <v/>
      </c>
      <c r="I680" s="353">
        <f>+'Ark1'!R2330</f>
        <v>0</v>
      </c>
      <c r="J680" s="237" t="str">
        <f>+IF(I680=0,"",'Ark1'!AG2330)</f>
        <v/>
      </c>
      <c r="K680" s="237"/>
      <c r="L680" s="237" t="str">
        <f>+IF(I680=0,"",'Ark1'!AH2330)</f>
        <v/>
      </c>
      <c r="M680" s="331"/>
      <c r="N680" s="504">
        <f>+'Ark1'!AI2330</f>
        <v>0</v>
      </c>
      <c r="O680" s="333"/>
      <c r="P680" s="32" t="str">
        <f>+IF(I680=0,"",'Ark1'!U2330)</f>
        <v/>
      </c>
      <c r="Q680" s="331"/>
      <c r="R680" s="264" t="str">
        <f>+IF(N680=0,"",'Ark1'!AJ2330)</f>
        <v/>
      </c>
      <c r="S680" s="334"/>
      <c r="T680" s="264" t="str">
        <f>+IF(N680=0,"",'Ark1'!AK2330)</f>
        <v/>
      </c>
      <c r="U680" s="308"/>
      <c r="V680" s="238" t="str">
        <f>+IF(I680=0,"",'Ark1'!T2330)</f>
        <v/>
      </c>
      <c r="W680" s="331"/>
      <c r="X680" s="239" t="str">
        <f>+IF(I680=0,"",'Ark1'!W2330)</f>
        <v/>
      </c>
      <c r="Y680" s="239" t="str">
        <f>+IF(I680=0,"",'Ark1'!X2330)</f>
        <v/>
      </c>
      <c r="Z680" s="239" t="str">
        <f>+IF(I680=0,"",'Ark1'!Y2330)</f>
        <v/>
      </c>
      <c r="AA680" s="239" t="str">
        <f>+IF(I680=0,"",'Ark1'!Z2330)</f>
        <v/>
      </c>
      <c r="AB680" s="237" t="str">
        <f>+IF(I680=0,"",'Ark1'!AA2330)</f>
        <v/>
      </c>
      <c r="AC680" s="238" t="str">
        <f>+IF(I680=0,"",'Ark1'!AC2330)</f>
        <v/>
      </c>
      <c r="AD680" s="239" t="str">
        <f>+IF(I680=0,"",'Ark1'!AE2330)</f>
        <v/>
      </c>
      <c r="AE680" s="237" t="str">
        <f t="shared" si="90"/>
        <v/>
      </c>
      <c r="AF680" s="237" t="str">
        <f t="shared" si="92"/>
        <v/>
      </c>
      <c r="AG680" s="308"/>
    </row>
    <row r="681" spans="1:61" ht="19.8">
      <c r="A681" s="308"/>
      <c r="B681" s="308"/>
      <c r="C681" s="308"/>
      <c r="D681" s="308"/>
      <c r="E681" s="308"/>
      <c r="F681" s="308"/>
      <c r="G681" s="537"/>
      <c r="H681" s="537"/>
      <c r="I681" s="354"/>
      <c r="J681" s="331"/>
      <c r="K681" s="331"/>
      <c r="L681" s="331"/>
      <c r="M681" s="331"/>
      <c r="N681" s="331"/>
      <c r="O681" s="331"/>
      <c r="P681" s="331"/>
      <c r="Q681" s="331"/>
      <c r="R681" s="331"/>
      <c r="S681" s="331"/>
      <c r="T681" s="331"/>
      <c r="U681" s="331"/>
      <c r="V681" s="331"/>
      <c r="W681" s="331"/>
      <c r="X681" s="331"/>
      <c r="Y681" s="332"/>
      <c r="Z681" s="332"/>
      <c r="AA681" s="332"/>
      <c r="AB681" s="332"/>
      <c r="AC681" s="308"/>
      <c r="AD681" s="332"/>
      <c r="AE681" s="333"/>
      <c r="AF681" s="334"/>
      <c r="AG681" s="308"/>
      <c r="AH681" s="219"/>
      <c r="AJ681" s="29"/>
      <c r="AK681" s="27"/>
      <c r="AL681" s="220"/>
      <c r="AM681" s="28"/>
      <c r="AQ681" s="28"/>
      <c r="BI681" s="232"/>
    </row>
    <row r="682" spans="1:61" ht="19.8">
      <c r="A682" s="308"/>
      <c r="B682" s="308" t="s">
        <v>649</v>
      </c>
      <c r="C682" s="308"/>
      <c r="D682" s="259" t="e">
        <f>+D688</f>
        <v>#N/A</v>
      </c>
      <c r="E682" s="308"/>
      <c r="F682" s="308"/>
      <c r="G682" s="537"/>
      <c r="H682" s="537"/>
      <c r="I682" s="340">
        <f>SUM(I684:I708)</f>
        <v>0</v>
      </c>
      <c r="J682" s="335"/>
      <c r="K682" s="335"/>
      <c r="L682" s="335"/>
      <c r="M682" s="331"/>
      <c r="N682" s="331"/>
      <c r="O682" s="331"/>
      <c r="P682" s="331"/>
      <c r="Q682" s="331"/>
      <c r="R682" s="331"/>
      <c r="S682" s="331"/>
      <c r="T682" s="331"/>
      <c r="U682" s="331"/>
      <c r="V682" s="331"/>
      <c r="W682" s="331"/>
      <c r="X682" s="331"/>
      <c r="Y682" s="332"/>
      <c r="Z682" s="332"/>
      <c r="AA682" s="332"/>
      <c r="AB682" s="332"/>
      <c r="AC682" s="308"/>
      <c r="AD682" s="332"/>
      <c r="AE682" s="332"/>
      <c r="AF682" s="332"/>
      <c r="AG682" s="332"/>
      <c r="AH682" s="219"/>
      <c r="AJ682" s="29"/>
      <c r="AK682" s="27"/>
      <c r="AL682" s="220"/>
      <c r="AM682" s="28"/>
      <c r="AQ682" s="28"/>
      <c r="BI682" s="232"/>
    </row>
    <row r="683" spans="1:61" ht="19.8">
      <c r="A683" s="578"/>
      <c r="B683" s="578"/>
      <c r="C683" s="579"/>
      <c r="D683" s="578"/>
      <c r="E683" s="578"/>
      <c r="F683" s="578"/>
      <c r="G683" s="578"/>
      <c r="H683" s="578"/>
      <c r="I683" s="354"/>
      <c r="J683" s="331"/>
      <c r="K683" s="331"/>
      <c r="L683" s="331"/>
      <c r="M683" s="331"/>
      <c r="N683" s="331"/>
      <c r="O683" s="331"/>
      <c r="P683" s="331"/>
      <c r="Q683" s="331"/>
      <c r="R683" s="331"/>
      <c r="S683" s="331"/>
      <c r="T683" s="331"/>
      <c r="U683" s="331"/>
      <c r="V683" s="331"/>
      <c r="W683" s="331"/>
      <c r="X683" s="331"/>
      <c r="Y683" s="332"/>
      <c r="Z683" s="332"/>
      <c r="AA683" s="332"/>
      <c r="AB683" s="333"/>
      <c r="AC683" s="308"/>
      <c r="AD683" s="333"/>
      <c r="AE683" s="333"/>
      <c r="AF683" s="334"/>
      <c r="AG683" s="308"/>
      <c r="AH683" s="219"/>
      <c r="AJ683" s="29"/>
      <c r="AK683" s="27"/>
      <c r="AL683" s="220"/>
      <c r="AM683" s="28"/>
      <c r="AQ683" s="28"/>
      <c r="BI683" s="232"/>
    </row>
    <row r="684" spans="1:61" ht="15.6">
      <c r="A684" s="308"/>
      <c r="B684" s="308">
        <f>+'Ark1'!C2331</f>
        <v>0</v>
      </c>
      <c r="C684" s="236">
        <f>+'Ark1'!L2331</f>
        <v>0</v>
      </c>
      <c r="D684" s="236" t="e">
        <f>VLOOKUP(C684,Klasse!$C$11:$D$27,2)</f>
        <v>#N/A</v>
      </c>
      <c r="E684" s="236">
        <f>+'Ark1'!H2331</f>
        <v>0</v>
      </c>
      <c r="F684" s="236">
        <f>+'Ark1'!J2331</f>
        <v>0</v>
      </c>
      <c r="G684" s="236" t="e">
        <f>VLOOKUP(F684,RNR!$A$1:$B$25,2)</f>
        <v>#N/A</v>
      </c>
      <c r="H684" s="236" t="str">
        <f>+IF(I684=0,"",'Ark1'!Q2331)</f>
        <v/>
      </c>
      <c r="I684" s="353">
        <f>+'Ark1'!R2331</f>
        <v>0</v>
      </c>
      <c r="J684" s="237" t="str">
        <f>+IF(I684=0,"",'Ark1'!AG2331)</f>
        <v/>
      </c>
      <c r="K684" s="237"/>
      <c r="L684" s="237" t="str">
        <f>+IF(I684=0,"",'Ark1'!AH2331)</f>
        <v/>
      </c>
      <c r="M684" s="331"/>
      <c r="N684" s="504">
        <f>+'Ark1'!AI2331</f>
        <v>0</v>
      </c>
      <c r="O684" s="333"/>
      <c r="P684" s="32" t="str">
        <f>+IF(I684=0,"",'Ark1'!U2331)</f>
        <v/>
      </c>
      <c r="Q684" s="331"/>
      <c r="R684" s="264" t="str">
        <f>+IF(N684=0,"",'Ark1'!AJ2331)</f>
        <v/>
      </c>
      <c r="S684" s="334"/>
      <c r="T684" s="264" t="str">
        <f>+IF(N684=0,"",'Ark1'!AK2331)</f>
        <v/>
      </c>
      <c r="U684" s="308"/>
      <c r="V684" s="238" t="str">
        <f>+IF(I684=0,"",'Ark1'!T2331)</f>
        <v/>
      </c>
      <c r="W684" s="331"/>
      <c r="X684" s="239" t="str">
        <f>+IF(I684=0,"",'Ark1'!W2331)</f>
        <v/>
      </c>
      <c r="Y684" s="239" t="str">
        <f>+IF(I684=0,"",'Ark1'!X2331)</f>
        <v/>
      </c>
      <c r="Z684" s="239" t="str">
        <f>+IF(I684=0,"",'Ark1'!Y2331)</f>
        <v/>
      </c>
      <c r="AA684" s="239" t="str">
        <f>+IF(I684=0,"",'Ark1'!Z2331)</f>
        <v/>
      </c>
      <c r="AB684" s="237" t="str">
        <f>+IF(I684=0,"",'Ark1'!AA2331)</f>
        <v/>
      </c>
      <c r="AC684" s="238" t="str">
        <f>+IF(I684=0,"",'Ark1'!AC2331)</f>
        <v/>
      </c>
      <c r="AD684" s="239" t="str">
        <f>+IF(I684=0,"",'Ark1'!AE2331)</f>
        <v/>
      </c>
      <c r="AE684" s="237" t="str">
        <f t="shared" si="90"/>
        <v/>
      </c>
      <c r="AF684" s="237" t="str">
        <f t="shared" si="92"/>
        <v/>
      </c>
      <c r="AG684" s="308"/>
    </row>
    <row r="685" spans="1:61" ht="15.6">
      <c r="A685" s="308"/>
      <c r="B685" s="308">
        <f>+'Ark1'!C2332</f>
        <v>0</v>
      </c>
      <c r="C685" s="236">
        <f>+'Ark1'!L2332</f>
        <v>0</v>
      </c>
      <c r="D685" s="236" t="e">
        <f>VLOOKUP(C685,Klasse!$C$11:$D$27,2)</f>
        <v>#N/A</v>
      </c>
      <c r="E685" s="236">
        <f>+'Ark1'!H2332</f>
        <v>0</v>
      </c>
      <c r="F685" s="236">
        <f>+'Ark1'!J2332</f>
        <v>0</v>
      </c>
      <c r="G685" s="236" t="e">
        <f>VLOOKUP(F685,RNR!$A$1:$B$25,2)</f>
        <v>#N/A</v>
      </c>
      <c r="H685" s="236" t="str">
        <f>+IF(I685=0,"",'Ark1'!Q2332)</f>
        <v/>
      </c>
      <c r="I685" s="353">
        <f>+'Ark1'!R2332</f>
        <v>0</v>
      </c>
      <c r="J685" s="237" t="str">
        <f>+IF(I685=0,"",'Ark1'!AG2332)</f>
        <v/>
      </c>
      <c r="K685" s="237"/>
      <c r="L685" s="237" t="str">
        <f>+IF(I685=0,"",'Ark1'!AH2332)</f>
        <v/>
      </c>
      <c r="M685" s="331"/>
      <c r="N685" s="504">
        <f>+'Ark1'!AI2332</f>
        <v>0</v>
      </c>
      <c r="O685" s="333"/>
      <c r="P685" s="32" t="str">
        <f>+IF(I685=0,"",'Ark1'!U2332)</f>
        <v/>
      </c>
      <c r="Q685" s="331"/>
      <c r="R685" s="264" t="str">
        <f>+IF(N685=0,"",'Ark1'!AJ2332)</f>
        <v/>
      </c>
      <c r="S685" s="334"/>
      <c r="T685" s="264" t="str">
        <f>+IF(N685=0,"",'Ark1'!AK2332)</f>
        <v/>
      </c>
      <c r="U685" s="308"/>
      <c r="V685" s="238" t="str">
        <f>+IF(I685=0,"",'Ark1'!T2332)</f>
        <v/>
      </c>
      <c r="W685" s="331"/>
      <c r="X685" s="239" t="str">
        <f>+IF(I685=0,"",'Ark1'!W2332)</f>
        <v/>
      </c>
      <c r="Y685" s="239" t="str">
        <f>+IF(I685=0,"",'Ark1'!X2332)</f>
        <v/>
      </c>
      <c r="Z685" s="239" t="str">
        <f>+IF(I685=0,"",'Ark1'!Y2332)</f>
        <v/>
      </c>
      <c r="AA685" s="239" t="str">
        <f>+IF(I685=0,"",'Ark1'!Z2332)</f>
        <v/>
      </c>
      <c r="AB685" s="237" t="str">
        <f>+IF(I685=0,"",'Ark1'!AA2332)</f>
        <v/>
      </c>
      <c r="AC685" s="238" t="str">
        <f>+IF(I685=0,"",'Ark1'!AC2332)</f>
        <v/>
      </c>
      <c r="AD685" s="239" t="str">
        <f>+IF(I685=0,"",'Ark1'!AE2332)</f>
        <v/>
      </c>
      <c r="AE685" s="237" t="str">
        <f t="shared" si="90"/>
        <v/>
      </c>
      <c r="AF685" s="237" t="str">
        <f t="shared" si="92"/>
        <v/>
      </c>
      <c r="AG685" s="308"/>
    </row>
    <row r="686" spans="1:61" ht="15.6">
      <c r="A686" s="308"/>
      <c r="B686" s="308">
        <f>+'Ark1'!C2333</f>
        <v>0</v>
      </c>
      <c r="C686" s="236">
        <f>+'Ark1'!L2333</f>
        <v>0</v>
      </c>
      <c r="D686" s="236" t="e">
        <f>VLOOKUP(C686,Klasse!$C$11:$D$27,2)</f>
        <v>#N/A</v>
      </c>
      <c r="E686" s="236">
        <f>+'Ark1'!H2333</f>
        <v>0</v>
      </c>
      <c r="F686" s="236">
        <f>+'Ark1'!J2333</f>
        <v>0</v>
      </c>
      <c r="G686" s="236" t="e">
        <f>VLOOKUP(F686,RNR!$A$1:$B$25,2)</f>
        <v>#N/A</v>
      </c>
      <c r="H686" s="236" t="str">
        <f>+IF(I686=0,"",'Ark1'!Q2333)</f>
        <v/>
      </c>
      <c r="I686" s="353">
        <f>+'Ark1'!R2333</f>
        <v>0</v>
      </c>
      <c r="J686" s="237" t="str">
        <f>+IF(I686=0,"",'Ark1'!AG2333)</f>
        <v/>
      </c>
      <c r="K686" s="237"/>
      <c r="L686" s="237" t="str">
        <f>+IF(I686=0,"",'Ark1'!AH2333)</f>
        <v/>
      </c>
      <c r="M686" s="331"/>
      <c r="N686" s="504">
        <f>+'Ark1'!AI2333</f>
        <v>0</v>
      </c>
      <c r="O686" s="333"/>
      <c r="P686" s="32" t="str">
        <f>+IF(I686=0,"",'Ark1'!U2333)</f>
        <v/>
      </c>
      <c r="Q686" s="331"/>
      <c r="R686" s="264" t="str">
        <f>+IF(N686=0,"",'Ark1'!AJ2333)</f>
        <v/>
      </c>
      <c r="S686" s="334"/>
      <c r="T686" s="264" t="str">
        <f>+IF(N686=0,"",'Ark1'!AK2333)</f>
        <v/>
      </c>
      <c r="U686" s="308"/>
      <c r="V686" s="238" t="str">
        <f>+IF(I686=0,"",'Ark1'!T2333)</f>
        <v/>
      </c>
      <c r="W686" s="331"/>
      <c r="X686" s="239" t="str">
        <f>+IF(I686=0,"",'Ark1'!W2333)</f>
        <v/>
      </c>
      <c r="Y686" s="239" t="str">
        <f>+IF(I686=0,"",'Ark1'!X2333)</f>
        <v/>
      </c>
      <c r="Z686" s="239" t="str">
        <f>+IF(I686=0,"",'Ark1'!Y2333)</f>
        <v/>
      </c>
      <c r="AA686" s="239" t="str">
        <f>+IF(I686=0,"",'Ark1'!Z2333)</f>
        <v/>
      </c>
      <c r="AB686" s="237" t="str">
        <f>+IF(I686=0,"",'Ark1'!AA2333)</f>
        <v/>
      </c>
      <c r="AC686" s="238" t="str">
        <f>+IF(I686=0,"",'Ark1'!AC2333)</f>
        <v/>
      </c>
      <c r="AD686" s="239" t="str">
        <f>+IF(I686=0,"",'Ark1'!AE2333)</f>
        <v/>
      </c>
      <c r="AE686" s="237" t="str">
        <f t="shared" si="90"/>
        <v/>
      </c>
      <c r="AF686" s="237" t="str">
        <f t="shared" si="92"/>
        <v/>
      </c>
      <c r="AG686" s="308"/>
    </row>
    <row r="687" spans="1:61" ht="15.6">
      <c r="A687" s="308"/>
      <c r="B687" s="308">
        <f>+'Ark1'!C2334</f>
        <v>0</v>
      </c>
      <c r="C687" s="236">
        <f>+'Ark1'!L2334</f>
        <v>0</v>
      </c>
      <c r="D687" s="236" t="e">
        <f>VLOOKUP(C687,Klasse!$C$11:$D$27,2)</f>
        <v>#N/A</v>
      </c>
      <c r="E687" s="236">
        <f>+'Ark1'!H2334</f>
        <v>0</v>
      </c>
      <c r="F687" s="236">
        <f>+'Ark1'!J2334</f>
        <v>0</v>
      </c>
      <c r="G687" s="236" t="e">
        <f>VLOOKUP(F687,RNR!$A$1:$B$25,2)</f>
        <v>#N/A</v>
      </c>
      <c r="H687" s="236" t="str">
        <f>+IF(I687=0,"",'Ark1'!Q2334)</f>
        <v/>
      </c>
      <c r="I687" s="353">
        <f>+'Ark1'!R2334</f>
        <v>0</v>
      </c>
      <c r="J687" s="237" t="str">
        <f>+IF(I687=0,"",'Ark1'!AG2334)</f>
        <v/>
      </c>
      <c r="K687" s="237"/>
      <c r="L687" s="237" t="str">
        <f>+IF(I687=0,"",'Ark1'!AH2334)</f>
        <v/>
      </c>
      <c r="M687" s="331"/>
      <c r="N687" s="504">
        <f>+'Ark1'!AI2334</f>
        <v>0</v>
      </c>
      <c r="O687" s="333"/>
      <c r="P687" s="32" t="str">
        <f>+IF(I687=0,"",'Ark1'!U2334)</f>
        <v/>
      </c>
      <c r="Q687" s="331"/>
      <c r="R687" s="264" t="str">
        <f>+IF(N687=0,"",'Ark1'!AJ2334)</f>
        <v/>
      </c>
      <c r="S687" s="334"/>
      <c r="T687" s="264" t="str">
        <f>+IF(N687=0,"",'Ark1'!AK2334)</f>
        <v/>
      </c>
      <c r="U687" s="308"/>
      <c r="V687" s="238" t="str">
        <f>+IF(I687=0,"",'Ark1'!T2334)</f>
        <v/>
      </c>
      <c r="W687" s="331"/>
      <c r="X687" s="239" t="str">
        <f>+IF(I687=0,"",'Ark1'!W2334)</f>
        <v/>
      </c>
      <c r="Y687" s="239" t="str">
        <f>+IF(I687=0,"",'Ark1'!X2334)</f>
        <v/>
      </c>
      <c r="Z687" s="239" t="str">
        <f>+IF(I687=0,"",'Ark1'!Y2334)</f>
        <v/>
      </c>
      <c r="AA687" s="239" t="str">
        <f>+IF(I687=0,"",'Ark1'!Z2334)</f>
        <v/>
      </c>
      <c r="AB687" s="237" t="str">
        <f>+IF(I687=0,"",'Ark1'!AA2334)</f>
        <v/>
      </c>
      <c r="AC687" s="238" t="str">
        <f>+IF(I687=0,"",'Ark1'!AC2334)</f>
        <v/>
      </c>
      <c r="AD687" s="239" t="str">
        <f>+IF(I687=0,"",'Ark1'!AE2334)</f>
        <v/>
      </c>
      <c r="AE687" s="237" t="str">
        <f t="shared" si="90"/>
        <v/>
      </c>
      <c r="AF687" s="237" t="str">
        <f t="shared" si="92"/>
        <v/>
      </c>
      <c r="AG687" s="308"/>
    </row>
    <row r="688" spans="1:61" ht="15.6">
      <c r="A688" s="308"/>
      <c r="B688" s="308">
        <f>+'Ark1'!C2335</f>
        <v>0</v>
      </c>
      <c r="C688" s="236">
        <f>+'Ark1'!L2335</f>
        <v>0</v>
      </c>
      <c r="D688" s="236" t="e">
        <f>VLOOKUP(C688,Klasse!$C$11:$D$27,2)</f>
        <v>#N/A</v>
      </c>
      <c r="E688" s="236">
        <f>+'Ark1'!H2335</f>
        <v>0</v>
      </c>
      <c r="F688" s="236">
        <f>+'Ark1'!J2335</f>
        <v>0</v>
      </c>
      <c r="G688" s="236" t="e">
        <f>VLOOKUP(F688,RNR!$A$1:$B$25,2)</f>
        <v>#N/A</v>
      </c>
      <c r="H688" s="236" t="str">
        <f>+IF(I688=0,"",'Ark1'!Q2335)</f>
        <v/>
      </c>
      <c r="I688" s="353">
        <f>+'Ark1'!R2335</f>
        <v>0</v>
      </c>
      <c r="J688" s="237" t="str">
        <f>+IF(I688=0,"",'Ark1'!AG2335)</f>
        <v/>
      </c>
      <c r="K688" s="237"/>
      <c r="L688" s="237" t="str">
        <f>+IF(I688=0,"",'Ark1'!AH2335)</f>
        <v/>
      </c>
      <c r="M688" s="331"/>
      <c r="N688" s="504">
        <f>+'Ark1'!AI2335</f>
        <v>0</v>
      </c>
      <c r="O688" s="333"/>
      <c r="P688" s="32" t="str">
        <f>+IF(I688=0,"",'Ark1'!U2335)</f>
        <v/>
      </c>
      <c r="Q688" s="331"/>
      <c r="R688" s="264" t="str">
        <f>+IF(N688=0,"",'Ark1'!AJ2335)</f>
        <v/>
      </c>
      <c r="S688" s="334"/>
      <c r="T688" s="264" t="str">
        <f>+IF(N688=0,"",'Ark1'!AK2335)</f>
        <v/>
      </c>
      <c r="U688" s="308"/>
      <c r="V688" s="238" t="str">
        <f>+IF(I688=0,"",'Ark1'!T2335)</f>
        <v/>
      </c>
      <c r="W688" s="331"/>
      <c r="X688" s="239" t="str">
        <f>+IF(I688=0,"",'Ark1'!W2335)</f>
        <v/>
      </c>
      <c r="Y688" s="239" t="str">
        <f>+IF(I688=0,"",'Ark1'!X2335)</f>
        <v/>
      </c>
      <c r="Z688" s="239" t="str">
        <f>+IF(I688=0,"",'Ark1'!Y2335)</f>
        <v/>
      </c>
      <c r="AA688" s="239" t="str">
        <f>+IF(I688=0,"",'Ark1'!Z2335)</f>
        <v/>
      </c>
      <c r="AB688" s="237" t="str">
        <f>+IF(I688=0,"",'Ark1'!AA2335)</f>
        <v/>
      </c>
      <c r="AC688" s="238" t="str">
        <f>+IF(I688=0,"",'Ark1'!AC2335)</f>
        <v/>
      </c>
      <c r="AD688" s="239" t="str">
        <f>+IF(I688=0,"",'Ark1'!AE2335)</f>
        <v/>
      </c>
      <c r="AE688" s="237" t="str">
        <f t="shared" ref="AE688:AE715" si="93">IF(I688=0,"",P688/C688)</f>
        <v/>
      </c>
      <c r="AF688" s="237" t="str">
        <f t="shared" si="91"/>
        <v/>
      </c>
      <c r="AG688" s="308"/>
    </row>
    <row r="689" spans="1:33" ht="15.6">
      <c r="A689" s="308"/>
      <c r="B689" s="308">
        <f>+'Ark1'!C2336</f>
        <v>0</v>
      </c>
      <c r="C689" s="236">
        <f>+'Ark1'!L2336</f>
        <v>0</v>
      </c>
      <c r="D689" s="236" t="e">
        <f>VLOOKUP(C689,Klasse!$C$11:$D$27,2)</f>
        <v>#N/A</v>
      </c>
      <c r="E689" s="236">
        <f>+'Ark1'!H2336</f>
        <v>0</v>
      </c>
      <c r="F689" s="236">
        <f>+'Ark1'!J2336</f>
        <v>0</v>
      </c>
      <c r="G689" s="236" t="e">
        <f>VLOOKUP(F689,RNR!$A$1:$B$25,2)</f>
        <v>#N/A</v>
      </c>
      <c r="H689" s="236" t="str">
        <f>+IF(I689=0,"",'Ark1'!Q2336)</f>
        <v/>
      </c>
      <c r="I689" s="353">
        <f>+'Ark1'!R2336</f>
        <v>0</v>
      </c>
      <c r="J689" s="237" t="str">
        <f>+IF(I689=0,"",'Ark1'!AG2336)</f>
        <v/>
      </c>
      <c r="K689" s="237"/>
      <c r="L689" s="237" t="str">
        <f>+IF(I689=0,"",'Ark1'!AH2336)</f>
        <v/>
      </c>
      <c r="M689" s="331"/>
      <c r="N689" s="504">
        <f>+'Ark1'!AI2336</f>
        <v>0</v>
      </c>
      <c r="O689" s="333"/>
      <c r="P689" s="32" t="str">
        <f>+IF(I689=0,"",'Ark1'!U2336)</f>
        <v/>
      </c>
      <c r="Q689" s="331"/>
      <c r="R689" s="264" t="str">
        <f>+IF(N689=0,"",'Ark1'!AJ2336)</f>
        <v/>
      </c>
      <c r="S689" s="334"/>
      <c r="T689" s="264" t="str">
        <f>+IF(N689=0,"",'Ark1'!AK2336)</f>
        <v/>
      </c>
      <c r="U689" s="308"/>
      <c r="V689" s="238" t="str">
        <f>+IF(I689=0,"",'Ark1'!T2336)</f>
        <v/>
      </c>
      <c r="W689" s="331"/>
      <c r="X689" s="239" t="str">
        <f>+IF(I689=0,"",'Ark1'!W2336)</f>
        <v/>
      </c>
      <c r="Y689" s="239" t="str">
        <f>+IF(I689=0,"",'Ark1'!X2336)</f>
        <v/>
      </c>
      <c r="Z689" s="239" t="str">
        <f>+IF(I689=0,"",'Ark1'!Y2336)</f>
        <v/>
      </c>
      <c r="AA689" s="239" t="str">
        <f>+IF(I689=0,"",'Ark1'!Z2336)</f>
        <v/>
      </c>
      <c r="AB689" s="237" t="str">
        <f>+IF(I689=0,"",'Ark1'!AA2336)</f>
        <v/>
      </c>
      <c r="AC689" s="238" t="str">
        <f>+IF(I689=0,"",'Ark1'!AC2336)</f>
        <v/>
      </c>
      <c r="AD689" s="239" t="str">
        <f>+IF(I689=0,"",'Ark1'!AE2336)</f>
        <v/>
      </c>
      <c r="AE689" s="237" t="str">
        <f t="shared" si="93"/>
        <v/>
      </c>
      <c r="AF689" s="237" t="str">
        <f t="shared" ref="AF689:AF715" si="94">IF(I689=0,"",I689/H689)</f>
        <v/>
      </c>
      <c r="AG689" s="308"/>
    </row>
    <row r="690" spans="1:33" ht="15.6">
      <c r="A690" s="308"/>
      <c r="B690" s="308">
        <f>+'Ark1'!C2337</f>
        <v>0</v>
      </c>
      <c r="C690" s="236">
        <f>+'Ark1'!L2337</f>
        <v>0</v>
      </c>
      <c r="D690" s="236" t="e">
        <f>VLOOKUP(C690,Klasse!$C$11:$D$27,2)</f>
        <v>#N/A</v>
      </c>
      <c r="E690" s="236">
        <f>+'Ark1'!H2337</f>
        <v>0</v>
      </c>
      <c r="F690" s="236">
        <f>+'Ark1'!J2337</f>
        <v>0</v>
      </c>
      <c r="G690" s="236" t="e">
        <f>VLOOKUP(F690,RNR!$A$1:$B$25,2)</f>
        <v>#N/A</v>
      </c>
      <c r="H690" s="236" t="str">
        <f>+IF(I690=0,"",'Ark1'!Q2337)</f>
        <v/>
      </c>
      <c r="I690" s="353">
        <f>+'Ark1'!R2337</f>
        <v>0</v>
      </c>
      <c r="J690" s="237" t="str">
        <f>+IF(I690=0,"",'Ark1'!AG2337)</f>
        <v/>
      </c>
      <c r="K690" s="237"/>
      <c r="L690" s="237" t="str">
        <f>+IF(I690=0,"",'Ark1'!AH2337)</f>
        <v/>
      </c>
      <c r="M690" s="331"/>
      <c r="N690" s="504">
        <f>+'Ark1'!AI2337</f>
        <v>0</v>
      </c>
      <c r="O690" s="333"/>
      <c r="P690" s="32" t="str">
        <f>+IF(I690=0,"",'Ark1'!U2337)</f>
        <v/>
      </c>
      <c r="Q690" s="331"/>
      <c r="R690" s="264" t="str">
        <f>+IF(N690=0,"",'Ark1'!AJ2337)</f>
        <v/>
      </c>
      <c r="S690" s="334"/>
      <c r="T690" s="264" t="str">
        <f>+IF(N690=0,"",'Ark1'!AK2337)</f>
        <v/>
      </c>
      <c r="U690" s="308"/>
      <c r="V690" s="238" t="str">
        <f>+IF(I690=0,"",'Ark1'!T2337)</f>
        <v/>
      </c>
      <c r="W690" s="331"/>
      <c r="X690" s="239" t="str">
        <f>+IF(I690=0,"",'Ark1'!W2337)</f>
        <v/>
      </c>
      <c r="Y690" s="239" t="str">
        <f>+IF(I690=0,"",'Ark1'!X2337)</f>
        <v/>
      </c>
      <c r="Z690" s="239" t="str">
        <f>+IF(I690=0,"",'Ark1'!Y2337)</f>
        <v/>
      </c>
      <c r="AA690" s="239" t="str">
        <f>+IF(I690=0,"",'Ark1'!Z2337)</f>
        <v/>
      </c>
      <c r="AB690" s="237" t="str">
        <f>+IF(I690=0,"",'Ark1'!AA2337)</f>
        <v/>
      </c>
      <c r="AC690" s="238" t="str">
        <f>+IF(I690=0,"",'Ark1'!AC2337)</f>
        <v/>
      </c>
      <c r="AD690" s="239" t="str">
        <f>+IF(I690=0,"",'Ark1'!AE2337)</f>
        <v/>
      </c>
      <c r="AE690" s="237" t="str">
        <f t="shared" si="93"/>
        <v/>
      </c>
      <c r="AF690" s="237" t="str">
        <f t="shared" si="94"/>
        <v/>
      </c>
      <c r="AG690" s="308"/>
    </row>
    <row r="691" spans="1:33" ht="15.6">
      <c r="A691" s="308"/>
      <c r="B691" s="308">
        <f>+'Ark1'!C2338</f>
        <v>0</v>
      </c>
      <c r="C691" s="236">
        <f>+'Ark1'!L2338</f>
        <v>0</v>
      </c>
      <c r="D691" s="236" t="e">
        <f>VLOOKUP(C691,Klasse!$C$11:$D$27,2)</f>
        <v>#N/A</v>
      </c>
      <c r="E691" s="236">
        <f>+'Ark1'!H2338</f>
        <v>0</v>
      </c>
      <c r="F691" s="236">
        <f>+'Ark1'!J2338</f>
        <v>0</v>
      </c>
      <c r="G691" s="236" t="e">
        <f>VLOOKUP(F691,RNR!$A$1:$B$25,2)</f>
        <v>#N/A</v>
      </c>
      <c r="H691" s="236" t="str">
        <f>+IF(I691=0,"",'Ark1'!Q2338)</f>
        <v/>
      </c>
      <c r="I691" s="353">
        <f>+'Ark1'!R2338</f>
        <v>0</v>
      </c>
      <c r="J691" s="237" t="str">
        <f>+IF(I691=0,"",'Ark1'!AG2338)</f>
        <v/>
      </c>
      <c r="K691" s="237"/>
      <c r="L691" s="237" t="str">
        <f>+IF(I691=0,"",'Ark1'!AH2338)</f>
        <v/>
      </c>
      <c r="M691" s="331"/>
      <c r="N691" s="504">
        <f>+'Ark1'!AI2338</f>
        <v>0</v>
      </c>
      <c r="O691" s="333"/>
      <c r="P691" s="32" t="str">
        <f>+IF(I691=0,"",'Ark1'!U2338)</f>
        <v/>
      </c>
      <c r="Q691" s="331"/>
      <c r="R691" s="264" t="str">
        <f>+IF(N691=0,"",'Ark1'!AJ2338)</f>
        <v/>
      </c>
      <c r="S691" s="334"/>
      <c r="T691" s="264" t="str">
        <f>+IF(N691=0,"",'Ark1'!AK2338)</f>
        <v/>
      </c>
      <c r="U691" s="308"/>
      <c r="V691" s="238" t="str">
        <f>+IF(I691=0,"",'Ark1'!T2338)</f>
        <v/>
      </c>
      <c r="W691" s="331"/>
      <c r="X691" s="239" t="str">
        <f>+IF(I691=0,"",'Ark1'!W2338)</f>
        <v/>
      </c>
      <c r="Y691" s="239" t="str">
        <f>+IF(I691=0,"",'Ark1'!X2338)</f>
        <v/>
      </c>
      <c r="Z691" s="239" t="str">
        <f>+IF(I691=0,"",'Ark1'!Y2338)</f>
        <v/>
      </c>
      <c r="AA691" s="239" t="str">
        <f>+IF(I691=0,"",'Ark1'!Z2338)</f>
        <v/>
      </c>
      <c r="AB691" s="237" t="str">
        <f>+IF(I691=0,"",'Ark1'!AA2338)</f>
        <v/>
      </c>
      <c r="AC691" s="238" t="str">
        <f>+IF(I691=0,"",'Ark1'!AC2338)</f>
        <v/>
      </c>
      <c r="AD691" s="239" t="str">
        <f>+IF(I691=0,"",'Ark1'!AE2338)</f>
        <v/>
      </c>
      <c r="AE691" s="237" t="str">
        <f t="shared" si="93"/>
        <v/>
      </c>
      <c r="AF691" s="237" t="str">
        <f t="shared" si="94"/>
        <v/>
      </c>
      <c r="AG691" s="308"/>
    </row>
    <row r="692" spans="1:33" ht="15.6">
      <c r="A692" s="308"/>
      <c r="B692" s="308">
        <f>+'Ark1'!C2339</f>
        <v>0</v>
      </c>
      <c r="C692" s="236">
        <f>+'Ark1'!L2339</f>
        <v>0</v>
      </c>
      <c r="D692" s="236" t="e">
        <f>VLOOKUP(C692,Klasse!$C$11:$D$27,2)</f>
        <v>#N/A</v>
      </c>
      <c r="E692" s="236">
        <f>+'Ark1'!H2339</f>
        <v>0</v>
      </c>
      <c r="F692" s="236">
        <f>+'Ark1'!J2339</f>
        <v>0</v>
      </c>
      <c r="G692" s="236" t="e">
        <f>VLOOKUP(F692,RNR!$A$1:$B$25,2)</f>
        <v>#N/A</v>
      </c>
      <c r="H692" s="236" t="str">
        <f>+IF(I692=0,"",'Ark1'!Q2339)</f>
        <v/>
      </c>
      <c r="I692" s="353">
        <f>+'Ark1'!R2339</f>
        <v>0</v>
      </c>
      <c r="J692" s="237" t="str">
        <f>+IF(I692=0,"",'Ark1'!AG2339)</f>
        <v/>
      </c>
      <c r="K692" s="237"/>
      <c r="L692" s="237" t="str">
        <f>+IF(I692=0,"",'Ark1'!AH2339)</f>
        <v/>
      </c>
      <c r="M692" s="331"/>
      <c r="N692" s="504">
        <f>+'Ark1'!AI2339</f>
        <v>0</v>
      </c>
      <c r="O692" s="333"/>
      <c r="P692" s="32" t="str">
        <f>+IF(I692=0,"",'Ark1'!U2339)</f>
        <v/>
      </c>
      <c r="Q692" s="331"/>
      <c r="R692" s="264" t="str">
        <f>+IF(N692=0,"",'Ark1'!AJ2339)</f>
        <v/>
      </c>
      <c r="S692" s="334"/>
      <c r="T692" s="264" t="str">
        <f>+IF(N692=0,"",'Ark1'!AK2339)</f>
        <v/>
      </c>
      <c r="U692" s="308"/>
      <c r="V692" s="238" t="str">
        <f>+IF(I692=0,"",'Ark1'!T2339)</f>
        <v/>
      </c>
      <c r="W692" s="331"/>
      <c r="X692" s="239" t="str">
        <f>+IF(I692=0,"",'Ark1'!W2339)</f>
        <v/>
      </c>
      <c r="Y692" s="239" t="str">
        <f>+IF(I692=0,"",'Ark1'!X2339)</f>
        <v/>
      </c>
      <c r="Z692" s="239" t="str">
        <f>+IF(I692=0,"",'Ark1'!Y2339)</f>
        <v/>
      </c>
      <c r="AA692" s="239" t="str">
        <f>+IF(I692=0,"",'Ark1'!Z2339)</f>
        <v/>
      </c>
      <c r="AB692" s="237" t="str">
        <f>+IF(I692=0,"",'Ark1'!AA2339)</f>
        <v/>
      </c>
      <c r="AC692" s="238" t="str">
        <f>+IF(I692=0,"",'Ark1'!AC2339)</f>
        <v/>
      </c>
      <c r="AD692" s="239" t="str">
        <f>+IF(I692=0,"",'Ark1'!AE2339)</f>
        <v/>
      </c>
      <c r="AE692" s="237" t="str">
        <f t="shared" si="93"/>
        <v/>
      </c>
      <c r="AF692" s="237" t="str">
        <f t="shared" si="94"/>
        <v/>
      </c>
      <c r="AG692" s="308"/>
    </row>
    <row r="693" spans="1:33" ht="15.6">
      <c r="A693" s="308"/>
      <c r="B693" s="308">
        <f>+'Ark1'!C2340</f>
        <v>0</v>
      </c>
      <c r="C693" s="236">
        <f>+'Ark1'!L2340</f>
        <v>0</v>
      </c>
      <c r="D693" s="236" t="e">
        <f>VLOOKUP(C693,Klasse!$C$11:$D$27,2)</f>
        <v>#N/A</v>
      </c>
      <c r="E693" s="236">
        <f>+'Ark1'!H2340</f>
        <v>0</v>
      </c>
      <c r="F693" s="236">
        <f>+'Ark1'!J2340</f>
        <v>0</v>
      </c>
      <c r="G693" s="236" t="e">
        <f>VLOOKUP(F693,RNR!$A$1:$B$25,2)</f>
        <v>#N/A</v>
      </c>
      <c r="H693" s="236" t="str">
        <f>+IF(I693=0,"",'Ark1'!Q2340)</f>
        <v/>
      </c>
      <c r="I693" s="353">
        <f>+'Ark1'!R2340</f>
        <v>0</v>
      </c>
      <c r="J693" s="237" t="str">
        <f>+IF(I693=0,"",'Ark1'!AG2340)</f>
        <v/>
      </c>
      <c r="K693" s="237"/>
      <c r="L693" s="237" t="str">
        <f>+IF(I693=0,"",'Ark1'!AH2340)</f>
        <v/>
      </c>
      <c r="M693" s="331"/>
      <c r="N693" s="504">
        <f>+'Ark1'!AI2340</f>
        <v>0</v>
      </c>
      <c r="O693" s="333"/>
      <c r="P693" s="32" t="str">
        <f>+IF(I693=0,"",'Ark1'!U2340)</f>
        <v/>
      </c>
      <c r="Q693" s="331"/>
      <c r="R693" s="264" t="str">
        <f>+IF(N693=0,"",'Ark1'!AJ2340)</f>
        <v/>
      </c>
      <c r="S693" s="334"/>
      <c r="T693" s="264" t="str">
        <f>+IF(N693=0,"",'Ark1'!AK2340)</f>
        <v/>
      </c>
      <c r="U693" s="308"/>
      <c r="V693" s="238" t="str">
        <f>+IF(I693=0,"",'Ark1'!T2340)</f>
        <v/>
      </c>
      <c r="W693" s="331"/>
      <c r="X693" s="239" t="str">
        <f>+IF(I693=0,"",'Ark1'!W2340)</f>
        <v/>
      </c>
      <c r="Y693" s="239" t="str">
        <f>+IF(I693=0,"",'Ark1'!X2340)</f>
        <v/>
      </c>
      <c r="Z693" s="239" t="str">
        <f>+IF(I693=0,"",'Ark1'!Y2340)</f>
        <v/>
      </c>
      <c r="AA693" s="239" t="str">
        <f>+IF(I693=0,"",'Ark1'!Z2340)</f>
        <v/>
      </c>
      <c r="AB693" s="237" t="str">
        <f>+IF(I693=0,"",'Ark1'!AA2340)</f>
        <v/>
      </c>
      <c r="AC693" s="238" t="str">
        <f>+IF(I693=0,"",'Ark1'!AC2340)</f>
        <v/>
      </c>
      <c r="AD693" s="239" t="str">
        <f>+IF(I693=0,"",'Ark1'!AE2340)</f>
        <v/>
      </c>
      <c r="AE693" s="237" t="str">
        <f t="shared" si="93"/>
        <v/>
      </c>
      <c r="AF693" s="237" t="str">
        <f t="shared" si="94"/>
        <v/>
      </c>
      <c r="AG693" s="308"/>
    </row>
    <row r="694" spans="1:33" ht="15.6">
      <c r="A694" s="308"/>
      <c r="B694" s="308">
        <f>+'Ark1'!C2341</f>
        <v>0</v>
      </c>
      <c r="C694" s="236">
        <f>+'Ark1'!L2341</f>
        <v>0</v>
      </c>
      <c r="D694" s="236" t="e">
        <f>VLOOKUP(C694,Klasse!$C$11:$D$27,2)</f>
        <v>#N/A</v>
      </c>
      <c r="E694" s="236">
        <f>+'Ark1'!H2341</f>
        <v>0</v>
      </c>
      <c r="F694" s="236">
        <f>+'Ark1'!J2341</f>
        <v>0</v>
      </c>
      <c r="G694" s="236" t="e">
        <f>VLOOKUP(F694,RNR!$A$1:$B$25,2)</f>
        <v>#N/A</v>
      </c>
      <c r="H694" s="236" t="str">
        <f>+IF(I694=0,"",'Ark1'!Q2341)</f>
        <v/>
      </c>
      <c r="I694" s="353">
        <f>+'Ark1'!R2341</f>
        <v>0</v>
      </c>
      <c r="J694" s="237" t="str">
        <f>+IF(I694=0,"",'Ark1'!AG2341)</f>
        <v/>
      </c>
      <c r="K694" s="237"/>
      <c r="L694" s="237" t="str">
        <f>+IF(I694=0,"",'Ark1'!AH2341)</f>
        <v/>
      </c>
      <c r="M694" s="331"/>
      <c r="N694" s="504">
        <f>+'Ark1'!AI2341</f>
        <v>0</v>
      </c>
      <c r="O694" s="333"/>
      <c r="P694" s="32" t="str">
        <f>+IF(I694=0,"",'Ark1'!U2341)</f>
        <v/>
      </c>
      <c r="Q694" s="331"/>
      <c r="R694" s="264" t="str">
        <f>+IF(N694=0,"",'Ark1'!AJ2341)</f>
        <v/>
      </c>
      <c r="S694" s="334"/>
      <c r="T694" s="264" t="str">
        <f>+IF(N694=0,"",'Ark1'!AK2341)</f>
        <v/>
      </c>
      <c r="U694" s="308"/>
      <c r="V694" s="238" t="str">
        <f>+IF(I694=0,"",'Ark1'!T2341)</f>
        <v/>
      </c>
      <c r="W694" s="331"/>
      <c r="X694" s="239" t="str">
        <f>+IF(I694=0,"",'Ark1'!W2341)</f>
        <v/>
      </c>
      <c r="Y694" s="239" t="str">
        <f>+IF(I694=0,"",'Ark1'!X2341)</f>
        <v/>
      </c>
      <c r="Z694" s="239" t="str">
        <f>+IF(I694=0,"",'Ark1'!Y2341)</f>
        <v/>
      </c>
      <c r="AA694" s="239" t="str">
        <f>+IF(I694=0,"",'Ark1'!Z2341)</f>
        <v/>
      </c>
      <c r="AB694" s="237" t="str">
        <f>+IF(I694=0,"",'Ark1'!AA2341)</f>
        <v/>
      </c>
      <c r="AC694" s="238" t="str">
        <f>+IF(I694=0,"",'Ark1'!AC2341)</f>
        <v/>
      </c>
      <c r="AD694" s="239" t="str">
        <f>+IF(I694=0,"",'Ark1'!AE2341)</f>
        <v/>
      </c>
      <c r="AE694" s="237" t="str">
        <f t="shared" si="93"/>
        <v/>
      </c>
      <c r="AF694" s="237" t="str">
        <f t="shared" si="94"/>
        <v/>
      </c>
      <c r="AG694" s="308"/>
    </row>
    <row r="695" spans="1:33" ht="15.6">
      <c r="A695" s="308"/>
      <c r="B695" s="308">
        <f>+'Ark1'!C2342</f>
        <v>0</v>
      </c>
      <c r="C695" s="236">
        <f>+'Ark1'!L2342</f>
        <v>0</v>
      </c>
      <c r="D695" s="236" t="e">
        <f>VLOOKUP(C695,Klasse!$C$11:$D$27,2)</f>
        <v>#N/A</v>
      </c>
      <c r="E695" s="236">
        <f>+'Ark1'!H2342</f>
        <v>0</v>
      </c>
      <c r="F695" s="236">
        <f>+'Ark1'!J2342</f>
        <v>0</v>
      </c>
      <c r="G695" s="236" t="e">
        <f>VLOOKUP(F695,RNR!$A$1:$B$25,2)</f>
        <v>#N/A</v>
      </c>
      <c r="H695" s="236" t="str">
        <f>+IF(I695=0,"",'Ark1'!Q2342)</f>
        <v/>
      </c>
      <c r="I695" s="353">
        <f>+'Ark1'!R2342</f>
        <v>0</v>
      </c>
      <c r="J695" s="237" t="str">
        <f>+IF(I695=0,"",'Ark1'!AG2342)</f>
        <v/>
      </c>
      <c r="K695" s="237"/>
      <c r="L695" s="237" t="str">
        <f>+IF(I695=0,"",'Ark1'!AH2342)</f>
        <v/>
      </c>
      <c r="M695" s="331"/>
      <c r="N695" s="504">
        <f>+'Ark1'!AI2342</f>
        <v>0</v>
      </c>
      <c r="O695" s="333"/>
      <c r="P695" s="32" t="str">
        <f>+IF(I695=0,"",'Ark1'!U2342)</f>
        <v/>
      </c>
      <c r="Q695" s="331"/>
      <c r="R695" s="264" t="str">
        <f>+IF(N695=0,"",'Ark1'!AJ2342)</f>
        <v/>
      </c>
      <c r="S695" s="334"/>
      <c r="T695" s="264" t="str">
        <f>+IF(N695=0,"",'Ark1'!AK2342)</f>
        <v/>
      </c>
      <c r="U695" s="308"/>
      <c r="V695" s="238" t="str">
        <f>+IF(I695=0,"",'Ark1'!T2342)</f>
        <v/>
      </c>
      <c r="W695" s="331"/>
      <c r="X695" s="239" t="str">
        <f>+IF(I695=0,"",'Ark1'!W2342)</f>
        <v/>
      </c>
      <c r="Y695" s="239" t="str">
        <f>+IF(I695=0,"",'Ark1'!X2342)</f>
        <v/>
      </c>
      <c r="Z695" s="239" t="str">
        <f>+IF(I695=0,"",'Ark1'!Y2342)</f>
        <v/>
      </c>
      <c r="AA695" s="239" t="str">
        <f>+IF(I695=0,"",'Ark1'!Z2342)</f>
        <v/>
      </c>
      <c r="AB695" s="237" t="str">
        <f>+IF(I695=0,"",'Ark1'!AA2342)</f>
        <v/>
      </c>
      <c r="AC695" s="238" t="str">
        <f>+IF(I695=0,"",'Ark1'!AC2342)</f>
        <v/>
      </c>
      <c r="AD695" s="239" t="str">
        <f>+IF(I695=0,"",'Ark1'!AE2342)</f>
        <v/>
      </c>
      <c r="AE695" s="237" t="str">
        <f t="shared" si="93"/>
        <v/>
      </c>
      <c r="AF695" s="237" t="str">
        <f t="shared" si="94"/>
        <v/>
      </c>
      <c r="AG695" s="308"/>
    </row>
    <row r="696" spans="1:33" ht="15.6">
      <c r="A696" s="308"/>
      <c r="B696" s="308">
        <f>+'Ark1'!C2343</f>
        <v>0</v>
      </c>
      <c r="C696" s="236">
        <f>+'Ark1'!L2343</f>
        <v>0</v>
      </c>
      <c r="D696" s="236" t="e">
        <f>VLOOKUP(C696,Klasse!$C$11:$D$27,2)</f>
        <v>#N/A</v>
      </c>
      <c r="E696" s="236">
        <f>+'Ark1'!H2343</f>
        <v>0</v>
      </c>
      <c r="F696" s="236">
        <f>+'Ark1'!J2343</f>
        <v>0</v>
      </c>
      <c r="G696" s="236" t="e">
        <f>VLOOKUP(F696,RNR!$A$1:$B$25,2)</f>
        <v>#N/A</v>
      </c>
      <c r="H696" s="236" t="str">
        <f>+IF(I696=0,"",'Ark1'!Q2343)</f>
        <v/>
      </c>
      <c r="I696" s="353">
        <f>+'Ark1'!R2343</f>
        <v>0</v>
      </c>
      <c r="J696" s="237" t="str">
        <f>+IF(I696=0,"",'Ark1'!AG2343)</f>
        <v/>
      </c>
      <c r="K696" s="237"/>
      <c r="L696" s="237" t="str">
        <f>+IF(I696=0,"",'Ark1'!AH2343)</f>
        <v/>
      </c>
      <c r="M696" s="331"/>
      <c r="N696" s="504">
        <f>+'Ark1'!AI2343</f>
        <v>0</v>
      </c>
      <c r="O696" s="333"/>
      <c r="P696" s="32" t="str">
        <f>+IF(I696=0,"",'Ark1'!U2343)</f>
        <v/>
      </c>
      <c r="Q696" s="331"/>
      <c r="R696" s="264" t="str">
        <f>+IF(N696=0,"",'Ark1'!AJ2343)</f>
        <v/>
      </c>
      <c r="S696" s="334"/>
      <c r="T696" s="264" t="str">
        <f>+IF(N696=0,"",'Ark1'!AK2343)</f>
        <v/>
      </c>
      <c r="U696" s="308"/>
      <c r="V696" s="238" t="str">
        <f>+IF(I696=0,"",'Ark1'!T2343)</f>
        <v/>
      </c>
      <c r="W696" s="331"/>
      <c r="X696" s="239" t="str">
        <f>+IF(I696=0,"",'Ark1'!W2343)</f>
        <v/>
      </c>
      <c r="Y696" s="239" t="str">
        <f>+IF(I696=0,"",'Ark1'!X2343)</f>
        <v/>
      </c>
      <c r="Z696" s="239" t="str">
        <f>+IF(I696=0,"",'Ark1'!Y2343)</f>
        <v/>
      </c>
      <c r="AA696" s="239" t="str">
        <f>+IF(I696=0,"",'Ark1'!Z2343)</f>
        <v/>
      </c>
      <c r="AB696" s="237" t="str">
        <f>+IF(I696=0,"",'Ark1'!AA2343)</f>
        <v/>
      </c>
      <c r="AC696" s="238" t="str">
        <f>+IF(I696=0,"",'Ark1'!AC2343)</f>
        <v/>
      </c>
      <c r="AD696" s="239" t="str">
        <f>+IF(I696=0,"",'Ark1'!AE2343)</f>
        <v/>
      </c>
      <c r="AE696" s="237" t="str">
        <f t="shared" si="93"/>
        <v/>
      </c>
      <c r="AF696" s="237" t="str">
        <f t="shared" si="94"/>
        <v/>
      </c>
      <c r="AG696" s="308"/>
    </row>
    <row r="697" spans="1:33" ht="15.6">
      <c r="A697" s="308"/>
      <c r="B697" s="308">
        <f>+'Ark1'!C2344</f>
        <v>0</v>
      </c>
      <c r="C697" s="236">
        <f>+'Ark1'!L2344</f>
        <v>0</v>
      </c>
      <c r="D697" s="236" t="e">
        <f>VLOOKUP(C697,Klasse!$C$11:$D$27,2)</f>
        <v>#N/A</v>
      </c>
      <c r="E697" s="236">
        <f>+'Ark1'!H2344</f>
        <v>0</v>
      </c>
      <c r="F697" s="236">
        <f>+'Ark1'!J2344</f>
        <v>0</v>
      </c>
      <c r="G697" s="236" t="e">
        <f>VLOOKUP(F697,RNR!$A$1:$B$25,2)</f>
        <v>#N/A</v>
      </c>
      <c r="H697" s="236" t="str">
        <f>+IF(I697=0,"",'Ark1'!Q2344)</f>
        <v/>
      </c>
      <c r="I697" s="353">
        <f>+'Ark1'!R2344</f>
        <v>0</v>
      </c>
      <c r="J697" s="237" t="str">
        <f>+IF(I697=0,"",'Ark1'!AG2344)</f>
        <v/>
      </c>
      <c r="K697" s="237"/>
      <c r="L697" s="237" t="str">
        <f>+IF(I697=0,"",'Ark1'!AH2344)</f>
        <v/>
      </c>
      <c r="M697" s="331"/>
      <c r="N697" s="504">
        <f>+'Ark1'!AI2344</f>
        <v>0</v>
      </c>
      <c r="O697" s="333"/>
      <c r="P697" s="32" t="str">
        <f>+IF(I697=0,"",'Ark1'!U2344)</f>
        <v/>
      </c>
      <c r="Q697" s="331"/>
      <c r="R697" s="264" t="str">
        <f>+IF(N697=0,"",'Ark1'!AJ2344)</f>
        <v/>
      </c>
      <c r="S697" s="334"/>
      <c r="T697" s="264" t="str">
        <f>+IF(N697=0,"",'Ark1'!AK2344)</f>
        <v/>
      </c>
      <c r="U697" s="308"/>
      <c r="V697" s="238" t="str">
        <f>+IF(I697=0,"",'Ark1'!T2344)</f>
        <v/>
      </c>
      <c r="W697" s="331"/>
      <c r="X697" s="239" t="str">
        <f>+IF(I697=0,"",'Ark1'!W2344)</f>
        <v/>
      </c>
      <c r="Y697" s="239" t="str">
        <f>+IF(I697=0,"",'Ark1'!X2344)</f>
        <v/>
      </c>
      <c r="Z697" s="239" t="str">
        <f>+IF(I697=0,"",'Ark1'!Y2344)</f>
        <v/>
      </c>
      <c r="AA697" s="239" t="str">
        <f>+IF(I697=0,"",'Ark1'!Z2344)</f>
        <v/>
      </c>
      <c r="AB697" s="237" t="str">
        <f>+IF(I697=0,"",'Ark1'!AA2344)</f>
        <v/>
      </c>
      <c r="AC697" s="238" t="str">
        <f>+IF(I697=0,"",'Ark1'!AC2344)</f>
        <v/>
      </c>
      <c r="AD697" s="239" t="str">
        <f>+IF(I697=0,"",'Ark1'!AE2344)</f>
        <v/>
      </c>
      <c r="AE697" s="237" t="str">
        <f t="shared" si="93"/>
        <v/>
      </c>
      <c r="AF697" s="237" t="str">
        <f t="shared" si="94"/>
        <v/>
      </c>
      <c r="AG697" s="308"/>
    </row>
    <row r="698" spans="1:33" ht="15.6">
      <c r="A698" s="308"/>
      <c r="B698" s="308">
        <f>+'Ark1'!C2345</f>
        <v>0</v>
      </c>
      <c r="C698" s="236">
        <f>+'Ark1'!L2345</f>
        <v>0</v>
      </c>
      <c r="D698" s="236" t="e">
        <f>VLOOKUP(C698,Klasse!$C$11:$D$27,2)</f>
        <v>#N/A</v>
      </c>
      <c r="E698" s="236">
        <f>+'Ark1'!H2345</f>
        <v>0</v>
      </c>
      <c r="F698" s="236">
        <f>+'Ark1'!J2345</f>
        <v>0</v>
      </c>
      <c r="G698" s="236" t="e">
        <f>VLOOKUP(F698,RNR!$A$1:$B$25,2)</f>
        <v>#N/A</v>
      </c>
      <c r="H698" s="236" t="str">
        <f>+IF(I698=0,"",'Ark1'!Q2345)</f>
        <v/>
      </c>
      <c r="I698" s="353">
        <f>+'Ark1'!R2345</f>
        <v>0</v>
      </c>
      <c r="J698" s="237" t="str">
        <f>+IF(I698=0,"",'Ark1'!AG2345)</f>
        <v/>
      </c>
      <c r="K698" s="237"/>
      <c r="L698" s="237" t="str">
        <f>+IF(I698=0,"",'Ark1'!AH2345)</f>
        <v/>
      </c>
      <c r="M698" s="331"/>
      <c r="N698" s="504">
        <f>+'Ark1'!AI2345</f>
        <v>0</v>
      </c>
      <c r="O698" s="333"/>
      <c r="P698" s="32" t="str">
        <f>+IF(I698=0,"",'Ark1'!U2345)</f>
        <v/>
      </c>
      <c r="Q698" s="331"/>
      <c r="R698" s="264" t="str">
        <f>+IF(N698=0,"",'Ark1'!AJ2345)</f>
        <v/>
      </c>
      <c r="S698" s="334"/>
      <c r="T698" s="264" t="str">
        <f>+IF(N698=0,"",'Ark1'!AK2345)</f>
        <v/>
      </c>
      <c r="U698" s="308"/>
      <c r="V698" s="238" t="str">
        <f>+IF(I698=0,"",'Ark1'!T2345)</f>
        <v/>
      </c>
      <c r="W698" s="331"/>
      <c r="X698" s="239" t="str">
        <f>+IF(I698=0,"",'Ark1'!W2345)</f>
        <v/>
      </c>
      <c r="Y698" s="239" t="str">
        <f>+IF(I698=0,"",'Ark1'!X2345)</f>
        <v/>
      </c>
      <c r="Z698" s="239" t="str">
        <f>+IF(I698=0,"",'Ark1'!Y2345)</f>
        <v/>
      </c>
      <c r="AA698" s="239" t="str">
        <f>+IF(I698=0,"",'Ark1'!Z2345)</f>
        <v/>
      </c>
      <c r="AB698" s="237" t="str">
        <f>+IF(I698=0,"",'Ark1'!AA2345)</f>
        <v/>
      </c>
      <c r="AC698" s="238" t="str">
        <f>+IF(I698=0,"",'Ark1'!AC2345)</f>
        <v/>
      </c>
      <c r="AD698" s="239" t="str">
        <f>+IF(I698=0,"",'Ark1'!AE2345)</f>
        <v/>
      </c>
      <c r="AE698" s="237" t="str">
        <f t="shared" si="93"/>
        <v/>
      </c>
      <c r="AF698" s="237" t="str">
        <f t="shared" si="94"/>
        <v/>
      </c>
      <c r="AG698" s="308"/>
    </row>
    <row r="699" spans="1:33" ht="15.6">
      <c r="A699" s="308"/>
      <c r="B699" s="308">
        <f>+'Ark1'!C2346</f>
        <v>0</v>
      </c>
      <c r="C699" s="236">
        <f>+'Ark1'!L2346</f>
        <v>0</v>
      </c>
      <c r="D699" s="236" t="e">
        <f>VLOOKUP(C699,Klasse!$C$11:$D$27,2)</f>
        <v>#N/A</v>
      </c>
      <c r="E699" s="236">
        <f>+'Ark1'!H2346</f>
        <v>0</v>
      </c>
      <c r="F699" s="236">
        <f>+'Ark1'!J2346</f>
        <v>0</v>
      </c>
      <c r="G699" s="236" t="e">
        <f>VLOOKUP(F699,RNR!$A$1:$B$25,2)</f>
        <v>#N/A</v>
      </c>
      <c r="H699" s="236" t="str">
        <f>+IF(I699=0,"",'Ark1'!Q2346)</f>
        <v/>
      </c>
      <c r="I699" s="353">
        <f>+'Ark1'!R2346</f>
        <v>0</v>
      </c>
      <c r="J699" s="237" t="str">
        <f>+IF(I699=0,"",'Ark1'!AG2346)</f>
        <v/>
      </c>
      <c r="K699" s="237"/>
      <c r="L699" s="237" t="str">
        <f>+IF(I699=0,"",'Ark1'!AH2346)</f>
        <v/>
      </c>
      <c r="M699" s="331"/>
      <c r="N699" s="504">
        <f>+'Ark1'!AI2346</f>
        <v>0</v>
      </c>
      <c r="O699" s="333"/>
      <c r="P699" s="32" t="str">
        <f>+IF(I699=0,"",'Ark1'!U2346)</f>
        <v/>
      </c>
      <c r="Q699" s="331"/>
      <c r="R699" s="264" t="str">
        <f>+IF(N699=0,"",'Ark1'!AJ2346)</f>
        <v/>
      </c>
      <c r="S699" s="334"/>
      <c r="T699" s="264" t="str">
        <f>+IF(N699=0,"",'Ark1'!AK2346)</f>
        <v/>
      </c>
      <c r="U699" s="308"/>
      <c r="V699" s="238" t="str">
        <f>+IF(I699=0,"",'Ark1'!T2346)</f>
        <v/>
      </c>
      <c r="W699" s="331"/>
      <c r="X699" s="239" t="str">
        <f>+IF(I699=0,"",'Ark1'!W2346)</f>
        <v/>
      </c>
      <c r="Y699" s="239" t="str">
        <f>+IF(I699=0,"",'Ark1'!X2346)</f>
        <v/>
      </c>
      <c r="Z699" s="239" t="str">
        <f>+IF(I699=0,"",'Ark1'!Y2346)</f>
        <v/>
      </c>
      <c r="AA699" s="239" t="str">
        <f>+IF(I699=0,"",'Ark1'!Z2346)</f>
        <v/>
      </c>
      <c r="AB699" s="237" t="str">
        <f>+IF(I699=0,"",'Ark1'!AA2346)</f>
        <v/>
      </c>
      <c r="AC699" s="238" t="str">
        <f>+IF(I699=0,"",'Ark1'!AC2346)</f>
        <v/>
      </c>
      <c r="AD699" s="239" t="str">
        <f>+IF(I699=0,"",'Ark1'!AE2346)</f>
        <v/>
      </c>
      <c r="AE699" s="237" t="str">
        <f t="shared" si="93"/>
        <v/>
      </c>
      <c r="AF699" s="237" t="str">
        <f t="shared" si="94"/>
        <v/>
      </c>
      <c r="AG699" s="308"/>
    </row>
    <row r="700" spans="1:33" ht="15.6">
      <c r="A700" s="308"/>
      <c r="B700" s="308">
        <f>+'Ark1'!C2347</f>
        <v>0</v>
      </c>
      <c r="C700" s="236">
        <f>+'Ark1'!L2347</f>
        <v>0</v>
      </c>
      <c r="D700" s="236" t="e">
        <f>VLOOKUP(C700,Klasse!$C$11:$D$27,2)</f>
        <v>#N/A</v>
      </c>
      <c r="E700" s="236">
        <f>+'Ark1'!H2347</f>
        <v>0</v>
      </c>
      <c r="F700" s="236">
        <f>+'Ark1'!J2347</f>
        <v>0</v>
      </c>
      <c r="G700" s="236" t="e">
        <f>VLOOKUP(F700,RNR!$A$1:$B$25,2)</f>
        <v>#N/A</v>
      </c>
      <c r="H700" s="236" t="str">
        <f>+IF(I700=0,"",'Ark1'!Q2347)</f>
        <v/>
      </c>
      <c r="I700" s="353">
        <f>+'Ark1'!R2347</f>
        <v>0</v>
      </c>
      <c r="J700" s="237" t="str">
        <f>+IF(I700=0,"",'Ark1'!AG2347)</f>
        <v/>
      </c>
      <c r="K700" s="237"/>
      <c r="L700" s="237" t="str">
        <f>+IF(I700=0,"",'Ark1'!AH2347)</f>
        <v/>
      </c>
      <c r="M700" s="331"/>
      <c r="N700" s="504">
        <f>+'Ark1'!AI2347</f>
        <v>0</v>
      </c>
      <c r="O700" s="333"/>
      <c r="P700" s="32" t="str">
        <f>+IF(I700=0,"",'Ark1'!U2347)</f>
        <v/>
      </c>
      <c r="Q700" s="331"/>
      <c r="R700" s="264" t="str">
        <f>+IF(N700=0,"",'Ark1'!AJ2347)</f>
        <v/>
      </c>
      <c r="S700" s="334"/>
      <c r="T700" s="264" t="str">
        <f>+IF(N700=0,"",'Ark1'!AK2347)</f>
        <v/>
      </c>
      <c r="U700" s="308"/>
      <c r="V700" s="238" t="str">
        <f>+IF(I700=0,"",'Ark1'!T2347)</f>
        <v/>
      </c>
      <c r="W700" s="331"/>
      <c r="X700" s="239" t="str">
        <f>+IF(I700=0,"",'Ark1'!W2347)</f>
        <v/>
      </c>
      <c r="Y700" s="239" t="str">
        <f>+IF(I700=0,"",'Ark1'!X2347)</f>
        <v/>
      </c>
      <c r="Z700" s="239" t="str">
        <f>+IF(I700=0,"",'Ark1'!Y2347)</f>
        <v/>
      </c>
      <c r="AA700" s="239" t="str">
        <f>+IF(I700=0,"",'Ark1'!Z2347)</f>
        <v/>
      </c>
      <c r="AB700" s="237" t="str">
        <f>+IF(I700=0,"",'Ark1'!AA2347)</f>
        <v/>
      </c>
      <c r="AC700" s="238" t="str">
        <f>+IF(I700=0,"",'Ark1'!AC2347)</f>
        <v/>
      </c>
      <c r="AD700" s="239" t="str">
        <f>+IF(I700=0,"",'Ark1'!AE2347)</f>
        <v/>
      </c>
      <c r="AE700" s="237" t="str">
        <f t="shared" si="93"/>
        <v/>
      </c>
      <c r="AF700" s="237" t="str">
        <f t="shared" si="94"/>
        <v/>
      </c>
      <c r="AG700" s="308"/>
    </row>
    <row r="701" spans="1:33" ht="15.6">
      <c r="A701" s="308"/>
      <c r="B701" s="308">
        <f>+'Ark1'!C2348</f>
        <v>0</v>
      </c>
      <c r="C701" s="236">
        <f>+'Ark1'!L2348</f>
        <v>0</v>
      </c>
      <c r="D701" s="236" t="e">
        <f>VLOOKUP(C701,Klasse!$C$11:$D$27,2)</f>
        <v>#N/A</v>
      </c>
      <c r="E701" s="236">
        <f>+'Ark1'!H2348</f>
        <v>0</v>
      </c>
      <c r="F701" s="236">
        <f>+'Ark1'!J2348</f>
        <v>0</v>
      </c>
      <c r="G701" s="236" t="e">
        <f>VLOOKUP(F701,RNR!$A$1:$B$25,2)</f>
        <v>#N/A</v>
      </c>
      <c r="H701" s="236" t="str">
        <f>+IF(I701=0,"",'Ark1'!Q2348)</f>
        <v/>
      </c>
      <c r="I701" s="353">
        <f>+'Ark1'!R2348</f>
        <v>0</v>
      </c>
      <c r="J701" s="237" t="str">
        <f>+IF(I701=0,"",'Ark1'!AG2348)</f>
        <v/>
      </c>
      <c r="K701" s="237"/>
      <c r="L701" s="237" t="str">
        <f>+IF(I701=0,"",'Ark1'!AH2348)</f>
        <v/>
      </c>
      <c r="M701" s="331"/>
      <c r="N701" s="504">
        <f>+'Ark1'!AI2348</f>
        <v>0</v>
      </c>
      <c r="O701" s="333"/>
      <c r="P701" s="32" t="str">
        <f>+IF(I701=0,"",'Ark1'!U2348)</f>
        <v/>
      </c>
      <c r="Q701" s="331"/>
      <c r="R701" s="264" t="str">
        <f>+IF(N701=0,"",'Ark1'!AJ2348)</f>
        <v/>
      </c>
      <c r="S701" s="334"/>
      <c r="T701" s="264" t="str">
        <f>+IF(N701=0,"",'Ark1'!AK2348)</f>
        <v/>
      </c>
      <c r="U701" s="308"/>
      <c r="V701" s="238" t="str">
        <f>+IF(I701=0,"",'Ark1'!T2348)</f>
        <v/>
      </c>
      <c r="W701" s="331"/>
      <c r="X701" s="239" t="str">
        <f>+IF(I701=0,"",'Ark1'!W2348)</f>
        <v/>
      </c>
      <c r="Y701" s="239" t="str">
        <f>+IF(I701=0,"",'Ark1'!X2348)</f>
        <v/>
      </c>
      <c r="Z701" s="239" t="str">
        <f>+IF(I701=0,"",'Ark1'!Y2348)</f>
        <v/>
      </c>
      <c r="AA701" s="239" t="str">
        <f>+IF(I701=0,"",'Ark1'!Z2348)</f>
        <v/>
      </c>
      <c r="AB701" s="237" t="str">
        <f>+IF(I701=0,"",'Ark1'!AA2348)</f>
        <v/>
      </c>
      <c r="AC701" s="238" t="str">
        <f>+IF(I701=0,"",'Ark1'!AC2348)</f>
        <v/>
      </c>
      <c r="AD701" s="239" t="str">
        <f>+IF(I701=0,"",'Ark1'!AE2348)</f>
        <v/>
      </c>
      <c r="AE701" s="237" t="str">
        <f t="shared" si="93"/>
        <v/>
      </c>
      <c r="AF701" s="237" t="str">
        <f t="shared" si="94"/>
        <v/>
      </c>
      <c r="AG701" s="308"/>
    </row>
    <row r="702" spans="1:33" ht="15.6">
      <c r="A702" s="308"/>
      <c r="B702" s="308">
        <f>+'Ark1'!C2349</f>
        <v>0</v>
      </c>
      <c r="C702" s="236">
        <f>+'Ark1'!L2349</f>
        <v>0</v>
      </c>
      <c r="D702" s="236" t="e">
        <f>VLOOKUP(C702,Klasse!$C$11:$D$27,2)</f>
        <v>#N/A</v>
      </c>
      <c r="E702" s="236">
        <f>+'Ark1'!H2349</f>
        <v>0</v>
      </c>
      <c r="F702" s="236">
        <f>+'Ark1'!J2349</f>
        <v>0</v>
      </c>
      <c r="G702" s="236" t="e">
        <f>VLOOKUP(F702,RNR!$A$1:$B$25,2)</f>
        <v>#N/A</v>
      </c>
      <c r="H702" s="236" t="str">
        <f>+IF(I702=0,"",'Ark1'!Q2349)</f>
        <v/>
      </c>
      <c r="I702" s="353">
        <f>+'Ark1'!R2349</f>
        <v>0</v>
      </c>
      <c r="J702" s="237" t="str">
        <f>+IF(I702=0,"",'Ark1'!AG2349)</f>
        <v/>
      </c>
      <c r="K702" s="237"/>
      <c r="L702" s="237" t="str">
        <f>+IF(I702=0,"",'Ark1'!AH2349)</f>
        <v/>
      </c>
      <c r="M702" s="331"/>
      <c r="N702" s="504">
        <f>+'Ark1'!AI2349</f>
        <v>0</v>
      </c>
      <c r="O702" s="333"/>
      <c r="P702" s="32" t="str">
        <f>+IF(I702=0,"",'Ark1'!U2349)</f>
        <v/>
      </c>
      <c r="Q702" s="331"/>
      <c r="R702" s="264" t="str">
        <f>+IF(N702=0,"",'Ark1'!AJ2349)</f>
        <v/>
      </c>
      <c r="S702" s="334"/>
      <c r="T702" s="264" t="str">
        <f>+IF(N702=0,"",'Ark1'!AK2349)</f>
        <v/>
      </c>
      <c r="U702" s="308"/>
      <c r="V702" s="238" t="str">
        <f>+IF(I702=0,"",'Ark1'!T2349)</f>
        <v/>
      </c>
      <c r="W702" s="331"/>
      <c r="X702" s="239" t="str">
        <f>+IF(I702=0,"",'Ark1'!W2349)</f>
        <v/>
      </c>
      <c r="Y702" s="239" t="str">
        <f>+IF(I702=0,"",'Ark1'!X2349)</f>
        <v/>
      </c>
      <c r="Z702" s="239" t="str">
        <f>+IF(I702=0,"",'Ark1'!Y2349)</f>
        <v/>
      </c>
      <c r="AA702" s="239" t="str">
        <f>+IF(I702=0,"",'Ark1'!Z2349)</f>
        <v/>
      </c>
      <c r="AB702" s="237" t="str">
        <f>+IF(I702=0,"",'Ark1'!AA2349)</f>
        <v/>
      </c>
      <c r="AC702" s="238" t="str">
        <f>+IF(I702=0,"",'Ark1'!AC2349)</f>
        <v/>
      </c>
      <c r="AD702" s="239" t="str">
        <f>+IF(I702=0,"",'Ark1'!AE2349)</f>
        <v/>
      </c>
      <c r="AE702" s="237" t="str">
        <f t="shared" si="93"/>
        <v/>
      </c>
      <c r="AF702" s="237" t="str">
        <f t="shared" si="94"/>
        <v/>
      </c>
      <c r="AG702" s="308"/>
    </row>
    <row r="703" spans="1:33" ht="15.6">
      <c r="A703" s="308"/>
      <c r="B703" s="308">
        <f>+'Ark1'!C2350</f>
        <v>0</v>
      </c>
      <c r="C703" s="236">
        <f>+'Ark1'!L2350</f>
        <v>0</v>
      </c>
      <c r="D703" s="236" t="e">
        <f>VLOOKUP(C703,Klasse!$C$11:$D$27,2)</f>
        <v>#N/A</v>
      </c>
      <c r="E703" s="236">
        <f>+'Ark1'!H2350</f>
        <v>0</v>
      </c>
      <c r="F703" s="236">
        <f>+'Ark1'!J2350</f>
        <v>0</v>
      </c>
      <c r="G703" s="236" t="e">
        <f>VLOOKUP(F703,RNR!$A$1:$B$25,2)</f>
        <v>#N/A</v>
      </c>
      <c r="H703" s="236" t="str">
        <f>+IF(I703=0,"",'Ark1'!Q2350)</f>
        <v/>
      </c>
      <c r="I703" s="353">
        <f>+'Ark1'!R2350</f>
        <v>0</v>
      </c>
      <c r="J703" s="237" t="str">
        <f>+IF(I703=0,"",'Ark1'!AG2350)</f>
        <v/>
      </c>
      <c r="K703" s="237"/>
      <c r="L703" s="237" t="str">
        <f>+IF(I703=0,"",'Ark1'!AH2350)</f>
        <v/>
      </c>
      <c r="M703" s="331"/>
      <c r="N703" s="504">
        <f>+'Ark1'!AI2350</f>
        <v>0</v>
      </c>
      <c r="O703" s="333"/>
      <c r="P703" s="32" t="str">
        <f>+IF(I703=0,"",'Ark1'!U2350)</f>
        <v/>
      </c>
      <c r="Q703" s="331"/>
      <c r="R703" s="264" t="str">
        <f>+IF(N703=0,"",'Ark1'!AJ2350)</f>
        <v/>
      </c>
      <c r="S703" s="334"/>
      <c r="T703" s="264" t="str">
        <f>+IF(N703=0,"",'Ark1'!AK2350)</f>
        <v/>
      </c>
      <c r="U703" s="308"/>
      <c r="V703" s="238" t="str">
        <f>+IF(I703=0,"",'Ark1'!T2350)</f>
        <v/>
      </c>
      <c r="W703" s="331"/>
      <c r="X703" s="239" t="str">
        <f>+IF(I703=0,"",'Ark1'!W2350)</f>
        <v/>
      </c>
      <c r="Y703" s="239" t="str">
        <f>+IF(I703=0,"",'Ark1'!X2350)</f>
        <v/>
      </c>
      <c r="Z703" s="239" t="str">
        <f>+IF(I703=0,"",'Ark1'!Y2350)</f>
        <v/>
      </c>
      <c r="AA703" s="239" t="str">
        <f>+IF(I703=0,"",'Ark1'!Z2350)</f>
        <v/>
      </c>
      <c r="AB703" s="237" t="str">
        <f>+IF(I703=0,"",'Ark1'!AA2350)</f>
        <v/>
      </c>
      <c r="AC703" s="238" t="str">
        <f>+IF(I703=0,"",'Ark1'!AC2350)</f>
        <v/>
      </c>
      <c r="AD703" s="239" t="str">
        <f>+IF(I703=0,"",'Ark1'!AE2350)</f>
        <v/>
      </c>
      <c r="AE703" s="237" t="str">
        <f t="shared" si="93"/>
        <v/>
      </c>
      <c r="AF703" s="237" t="str">
        <f t="shared" si="94"/>
        <v/>
      </c>
      <c r="AG703" s="308"/>
    </row>
    <row r="704" spans="1:33" ht="15.6">
      <c r="A704" s="308"/>
      <c r="B704" s="308">
        <f>+'Ark1'!C2351</f>
        <v>0</v>
      </c>
      <c r="C704" s="236">
        <f>+'Ark1'!L2351</f>
        <v>0</v>
      </c>
      <c r="D704" s="236" t="e">
        <f>VLOOKUP(C704,Klasse!$C$11:$D$27,2)</f>
        <v>#N/A</v>
      </c>
      <c r="E704" s="236">
        <f>+'Ark1'!H2351</f>
        <v>0</v>
      </c>
      <c r="F704" s="236">
        <f>+'Ark1'!J2351</f>
        <v>0</v>
      </c>
      <c r="G704" s="236" t="e">
        <f>VLOOKUP(F704,RNR!$A$1:$B$25,2)</f>
        <v>#N/A</v>
      </c>
      <c r="H704" s="236" t="str">
        <f>+IF(I704=0,"",'Ark1'!Q2351)</f>
        <v/>
      </c>
      <c r="I704" s="353">
        <f>+'Ark1'!R2351</f>
        <v>0</v>
      </c>
      <c r="J704" s="237" t="str">
        <f>+IF(I704=0,"",'Ark1'!AG2351)</f>
        <v/>
      </c>
      <c r="K704" s="237"/>
      <c r="L704" s="237" t="str">
        <f>+IF(I704=0,"",'Ark1'!AH2351)</f>
        <v/>
      </c>
      <c r="M704" s="331"/>
      <c r="N704" s="504">
        <f>+'Ark1'!AI2351</f>
        <v>0</v>
      </c>
      <c r="O704" s="333"/>
      <c r="P704" s="32" t="str">
        <f>+IF(I704=0,"",'Ark1'!U2351)</f>
        <v/>
      </c>
      <c r="Q704" s="331"/>
      <c r="R704" s="264" t="str">
        <f>+IF(N704=0,"",'Ark1'!AJ2351)</f>
        <v/>
      </c>
      <c r="S704" s="334"/>
      <c r="T704" s="264" t="str">
        <f>+IF(N704=0,"",'Ark1'!AK2351)</f>
        <v/>
      </c>
      <c r="U704" s="308"/>
      <c r="V704" s="238" t="str">
        <f>+IF(I704=0,"",'Ark1'!T2351)</f>
        <v/>
      </c>
      <c r="W704" s="331"/>
      <c r="X704" s="239" t="str">
        <f>+IF(I704=0,"",'Ark1'!W2351)</f>
        <v/>
      </c>
      <c r="Y704" s="239" t="str">
        <f>+IF(I704=0,"",'Ark1'!X2351)</f>
        <v/>
      </c>
      <c r="Z704" s="239" t="str">
        <f>+IF(I704=0,"",'Ark1'!Y2351)</f>
        <v/>
      </c>
      <c r="AA704" s="239" t="str">
        <f>+IF(I704=0,"",'Ark1'!Z2351)</f>
        <v/>
      </c>
      <c r="AB704" s="237" t="str">
        <f>+IF(I704=0,"",'Ark1'!AA2351)</f>
        <v/>
      </c>
      <c r="AC704" s="238" t="str">
        <f>+IF(I704=0,"",'Ark1'!AC2351)</f>
        <v/>
      </c>
      <c r="AD704" s="239" t="str">
        <f>+IF(I704=0,"",'Ark1'!AE2351)</f>
        <v/>
      </c>
      <c r="AE704" s="237" t="str">
        <f t="shared" si="93"/>
        <v/>
      </c>
      <c r="AF704" s="237" t="str">
        <f t="shared" si="94"/>
        <v/>
      </c>
      <c r="AG704" s="308"/>
    </row>
    <row r="705" spans="1:61" ht="15.6">
      <c r="A705" s="308"/>
      <c r="B705" s="308">
        <f>+'Ark1'!C2352</f>
        <v>0</v>
      </c>
      <c r="C705" s="236">
        <f>+'Ark1'!L2352</f>
        <v>0</v>
      </c>
      <c r="D705" s="236" t="e">
        <f>VLOOKUP(C705,Klasse!$C$11:$D$27,2)</f>
        <v>#N/A</v>
      </c>
      <c r="E705" s="236">
        <f>+'Ark1'!H2352</f>
        <v>0</v>
      </c>
      <c r="F705" s="236">
        <f>+'Ark1'!J2352</f>
        <v>0</v>
      </c>
      <c r="G705" s="236" t="e">
        <f>VLOOKUP(F705,RNR!$A$1:$B$25,2)</f>
        <v>#N/A</v>
      </c>
      <c r="H705" s="236" t="str">
        <f>+IF(I705=0,"",'Ark1'!Q2352)</f>
        <v/>
      </c>
      <c r="I705" s="353">
        <f>+'Ark1'!R2352</f>
        <v>0</v>
      </c>
      <c r="J705" s="237" t="str">
        <f>+IF(I705=0,"",'Ark1'!AG2352)</f>
        <v/>
      </c>
      <c r="K705" s="237"/>
      <c r="L705" s="237" t="str">
        <f>+IF(I705=0,"",'Ark1'!AH2352)</f>
        <v/>
      </c>
      <c r="M705" s="331"/>
      <c r="N705" s="504">
        <f>+'Ark1'!AI2352</f>
        <v>0</v>
      </c>
      <c r="O705" s="333"/>
      <c r="P705" s="32" t="str">
        <f>+IF(I705=0,"",'Ark1'!U2352)</f>
        <v/>
      </c>
      <c r="Q705" s="331"/>
      <c r="R705" s="264" t="str">
        <f>+IF(N705=0,"",'Ark1'!AJ2352)</f>
        <v/>
      </c>
      <c r="S705" s="334"/>
      <c r="T705" s="264" t="str">
        <f>+IF(N705=0,"",'Ark1'!AK2352)</f>
        <v/>
      </c>
      <c r="U705" s="308"/>
      <c r="V705" s="238" t="str">
        <f>+IF(I705=0,"",'Ark1'!T2352)</f>
        <v/>
      </c>
      <c r="W705" s="331"/>
      <c r="X705" s="239" t="str">
        <f>+IF(I705=0,"",'Ark1'!W2352)</f>
        <v/>
      </c>
      <c r="Y705" s="239" t="str">
        <f>+IF(I705=0,"",'Ark1'!X2352)</f>
        <v/>
      </c>
      <c r="Z705" s="239" t="str">
        <f>+IF(I705=0,"",'Ark1'!Y2352)</f>
        <v/>
      </c>
      <c r="AA705" s="239" t="str">
        <f>+IF(I705=0,"",'Ark1'!Z2352)</f>
        <v/>
      </c>
      <c r="AB705" s="237" t="str">
        <f>+IF(I705=0,"",'Ark1'!AA2352)</f>
        <v/>
      </c>
      <c r="AC705" s="238" t="str">
        <f>+IF(I705=0,"",'Ark1'!AC2352)</f>
        <v/>
      </c>
      <c r="AD705" s="239" t="str">
        <f>+IF(I705=0,"",'Ark1'!AE2352)</f>
        <v/>
      </c>
      <c r="AE705" s="237" t="str">
        <f t="shared" si="93"/>
        <v/>
      </c>
      <c r="AF705" s="237" t="str">
        <f t="shared" si="94"/>
        <v/>
      </c>
      <c r="AG705" s="308"/>
    </row>
    <row r="706" spans="1:61" ht="15.6">
      <c r="A706" s="308"/>
      <c r="B706" s="308">
        <f>+'Ark1'!C2353</f>
        <v>0</v>
      </c>
      <c r="C706" s="236">
        <f>+'Ark1'!L2353</f>
        <v>0</v>
      </c>
      <c r="D706" s="236" t="e">
        <f>VLOOKUP(C706,Klasse!$C$11:$D$27,2)</f>
        <v>#N/A</v>
      </c>
      <c r="E706" s="236">
        <f>+'Ark1'!H2353</f>
        <v>0</v>
      </c>
      <c r="F706" s="236">
        <f>+'Ark1'!J2353</f>
        <v>0</v>
      </c>
      <c r="G706" s="236" t="e">
        <f>VLOOKUP(F706,RNR!$A$1:$B$25,2)</f>
        <v>#N/A</v>
      </c>
      <c r="H706" s="236" t="str">
        <f>+IF(I706=0,"",'Ark1'!Q2353)</f>
        <v/>
      </c>
      <c r="I706" s="353">
        <f>+'Ark1'!R2353</f>
        <v>0</v>
      </c>
      <c r="J706" s="237" t="str">
        <f>+IF(I706=0,"",'Ark1'!AG2353)</f>
        <v/>
      </c>
      <c r="K706" s="237"/>
      <c r="L706" s="237" t="str">
        <f>+IF(I706=0,"",'Ark1'!AH2353)</f>
        <v/>
      </c>
      <c r="M706" s="331"/>
      <c r="N706" s="504">
        <f>+'Ark1'!AI2353</f>
        <v>0</v>
      </c>
      <c r="O706" s="333"/>
      <c r="P706" s="32" t="str">
        <f>+IF(I706=0,"",'Ark1'!U2353)</f>
        <v/>
      </c>
      <c r="Q706" s="331"/>
      <c r="R706" s="264" t="str">
        <f>+IF(N706=0,"",'Ark1'!AJ2353)</f>
        <v/>
      </c>
      <c r="S706" s="334"/>
      <c r="T706" s="264" t="str">
        <f>+IF(N706=0,"",'Ark1'!AK2353)</f>
        <v/>
      </c>
      <c r="U706" s="308"/>
      <c r="V706" s="238" t="str">
        <f>+IF(I706=0,"",'Ark1'!T2353)</f>
        <v/>
      </c>
      <c r="W706" s="331"/>
      <c r="X706" s="239" t="str">
        <f>+IF(I706=0,"",'Ark1'!W2353)</f>
        <v/>
      </c>
      <c r="Y706" s="239" t="str">
        <f>+IF(I706=0,"",'Ark1'!X2353)</f>
        <v/>
      </c>
      <c r="Z706" s="239" t="str">
        <f>+IF(I706=0,"",'Ark1'!Y2353)</f>
        <v/>
      </c>
      <c r="AA706" s="239" t="str">
        <f>+IF(I706=0,"",'Ark1'!Z2353)</f>
        <v/>
      </c>
      <c r="AB706" s="237" t="str">
        <f>+IF(I706=0,"",'Ark1'!AA2353)</f>
        <v/>
      </c>
      <c r="AC706" s="238" t="str">
        <f>+IF(I706=0,"",'Ark1'!AC2353)</f>
        <v/>
      </c>
      <c r="AD706" s="239" t="str">
        <f>+IF(I706=0,"",'Ark1'!AE2353)</f>
        <v/>
      </c>
      <c r="AE706" s="237" t="str">
        <f t="shared" si="93"/>
        <v/>
      </c>
      <c r="AF706" s="237" t="str">
        <f t="shared" si="94"/>
        <v/>
      </c>
      <c r="AG706" s="308"/>
    </row>
    <row r="707" spans="1:61" ht="15.6">
      <c r="A707" s="308"/>
      <c r="B707" s="308">
        <f>+'Ark1'!C2354</f>
        <v>0</v>
      </c>
      <c r="C707" s="236">
        <f>+'Ark1'!L2354</f>
        <v>0</v>
      </c>
      <c r="D707" s="236" t="e">
        <f>VLOOKUP(C707,Klasse!$C$11:$D$27,2)</f>
        <v>#N/A</v>
      </c>
      <c r="E707" s="236">
        <f>+'Ark1'!H2354</f>
        <v>0</v>
      </c>
      <c r="F707" s="236">
        <f>+'Ark1'!J2354</f>
        <v>0</v>
      </c>
      <c r="G707" s="236" t="e">
        <f>VLOOKUP(F707,RNR!$A$1:$B$25,2)</f>
        <v>#N/A</v>
      </c>
      <c r="H707" s="236" t="str">
        <f>+IF(I707=0,"",'Ark1'!Q2354)</f>
        <v/>
      </c>
      <c r="I707" s="353">
        <f>+'Ark1'!R2354</f>
        <v>0</v>
      </c>
      <c r="J707" s="237" t="str">
        <f>+IF(I707=0,"",'Ark1'!AG2354)</f>
        <v/>
      </c>
      <c r="K707" s="237"/>
      <c r="L707" s="237" t="str">
        <f>+IF(I707=0,"",'Ark1'!AH2354)</f>
        <v/>
      </c>
      <c r="M707" s="331"/>
      <c r="N707" s="504">
        <f>+'Ark1'!AI2354</f>
        <v>0</v>
      </c>
      <c r="O707" s="333"/>
      <c r="P707" s="32" t="str">
        <f>+IF(I707=0,"",'Ark1'!U2354)</f>
        <v/>
      </c>
      <c r="Q707" s="331"/>
      <c r="R707" s="264" t="str">
        <f>+IF(N707=0,"",'Ark1'!AJ2354)</f>
        <v/>
      </c>
      <c r="S707" s="334"/>
      <c r="T707" s="264" t="str">
        <f>+IF(N707=0,"",'Ark1'!AK2354)</f>
        <v/>
      </c>
      <c r="U707" s="308"/>
      <c r="V707" s="238" t="str">
        <f>+IF(I707=0,"",'Ark1'!T2354)</f>
        <v/>
      </c>
      <c r="W707" s="331"/>
      <c r="X707" s="239" t="str">
        <f>+IF(I707=0,"",'Ark1'!W2354)</f>
        <v/>
      </c>
      <c r="Y707" s="239" t="str">
        <f>+IF(I707=0,"",'Ark1'!X2354)</f>
        <v/>
      </c>
      <c r="Z707" s="239" t="str">
        <f>+IF(I707=0,"",'Ark1'!Y2354)</f>
        <v/>
      </c>
      <c r="AA707" s="239" t="str">
        <f>+IF(I707=0,"",'Ark1'!Z2354)</f>
        <v/>
      </c>
      <c r="AB707" s="237" t="str">
        <f>+IF(I707=0,"",'Ark1'!AA2354)</f>
        <v/>
      </c>
      <c r="AC707" s="238" t="str">
        <f>+IF(I707=0,"",'Ark1'!AC2354)</f>
        <v/>
      </c>
      <c r="AD707" s="239" t="str">
        <f>+IF(I707=0,"",'Ark1'!AE2354)</f>
        <v/>
      </c>
      <c r="AE707" s="237" t="str">
        <f t="shared" si="93"/>
        <v/>
      </c>
      <c r="AF707" s="237" t="str">
        <f t="shared" si="94"/>
        <v/>
      </c>
      <c r="AG707" s="308"/>
    </row>
    <row r="708" spans="1:61" ht="15.6">
      <c r="A708" s="308"/>
      <c r="B708" s="308">
        <f>+'Ark1'!C2355</f>
        <v>0</v>
      </c>
      <c r="C708" s="236">
        <f>+'Ark1'!L2355</f>
        <v>0</v>
      </c>
      <c r="D708" s="236" t="e">
        <f>VLOOKUP(C708,Klasse!$C$11:$D$27,2)</f>
        <v>#N/A</v>
      </c>
      <c r="E708" s="236">
        <f>+'Ark1'!H2355</f>
        <v>0</v>
      </c>
      <c r="F708" s="236">
        <f>+'Ark1'!J2355</f>
        <v>0</v>
      </c>
      <c r="G708" s="236" t="e">
        <f>VLOOKUP(F708,RNR!$A$1:$B$25,2)</f>
        <v>#N/A</v>
      </c>
      <c r="H708" s="236" t="str">
        <f>+IF(I708=0,"",'Ark1'!Q2355)</f>
        <v/>
      </c>
      <c r="I708" s="353">
        <f>+'Ark1'!R2355</f>
        <v>0</v>
      </c>
      <c r="J708" s="237" t="str">
        <f>+IF(I708=0,"",'Ark1'!AG2355)</f>
        <v/>
      </c>
      <c r="K708" s="237"/>
      <c r="L708" s="237" t="str">
        <f>+IF(I708=0,"",'Ark1'!AH2355)</f>
        <v/>
      </c>
      <c r="M708" s="331"/>
      <c r="N708" s="504">
        <f>+'Ark1'!AI2355</f>
        <v>0</v>
      </c>
      <c r="O708" s="333"/>
      <c r="P708" s="32" t="str">
        <f>+IF(I708=0,"",'Ark1'!U2355)</f>
        <v/>
      </c>
      <c r="Q708" s="331"/>
      <c r="R708" s="264" t="str">
        <f>+IF(N708=0,"",'Ark1'!AJ2355)</f>
        <v/>
      </c>
      <c r="S708" s="334"/>
      <c r="T708" s="264" t="str">
        <f>+IF(N708=0,"",'Ark1'!AK2355)</f>
        <v/>
      </c>
      <c r="U708" s="308"/>
      <c r="V708" s="238" t="str">
        <f>+IF(I708=0,"",'Ark1'!T2355)</f>
        <v/>
      </c>
      <c r="W708" s="331"/>
      <c r="X708" s="239" t="str">
        <f>+IF(I708=0,"",'Ark1'!W2355)</f>
        <v/>
      </c>
      <c r="Y708" s="239" t="str">
        <f>+IF(I708=0,"",'Ark1'!X2355)</f>
        <v/>
      </c>
      <c r="Z708" s="239" t="str">
        <f>+IF(I708=0,"",'Ark1'!Y2355)</f>
        <v/>
      </c>
      <c r="AA708" s="239" t="str">
        <f>+IF(I708=0,"",'Ark1'!Z2355)</f>
        <v/>
      </c>
      <c r="AB708" s="237" t="str">
        <f>+IF(I708=0,"",'Ark1'!AA2355)</f>
        <v/>
      </c>
      <c r="AC708" s="238" t="str">
        <f>+IF(I708=0,"",'Ark1'!AC2355)</f>
        <v/>
      </c>
      <c r="AD708" s="239" t="str">
        <f>+IF(I708=0,"",'Ark1'!AE2355)</f>
        <v/>
      </c>
      <c r="AE708" s="237" t="str">
        <f t="shared" si="93"/>
        <v/>
      </c>
      <c r="AF708" s="237" t="str">
        <f t="shared" si="94"/>
        <v/>
      </c>
      <c r="AG708" s="308"/>
    </row>
    <row r="709" spans="1:61" ht="19.8">
      <c r="A709" s="308"/>
      <c r="B709" s="308"/>
      <c r="C709" s="308"/>
      <c r="D709" s="308"/>
      <c r="E709" s="308"/>
      <c r="F709" s="308"/>
      <c r="G709" s="537"/>
      <c r="H709" s="537"/>
      <c r="I709" s="354"/>
      <c r="J709" s="331"/>
      <c r="K709" s="331"/>
      <c r="L709" s="331"/>
      <c r="M709" s="331"/>
      <c r="N709" s="331"/>
      <c r="O709" s="331"/>
      <c r="P709" s="331"/>
      <c r="Q709" s="331"/>
      <c r="R709" s="331"/>
      <c r="S709" s="331"/>
      <c r="T709" s="331"/>
      <c r="U709" s="331"/>
      <c r="V709" s="331"/>
      <c r="W709" s="331"/>
      <c r="X709" s="332"/>
      <c r="Y709" s="332"/>
      <c r="Z709" s="332"/>
      <c r="AA709" s="332"/>
      <c r="AB709" s="332"/>
      <c r="AC709" s="308"/>
      <c r="AD709" s="332"/>
      <c r="AE709" s="333"/>
      <c r="AF709" s="334"/>
      <c r="AG709" s="308"/>
      <c r="AH709" s="219"/>
      <c r="AJ709" s="29"/>
      <c r="AK709" s="27"/>
      <c r="AL709" s="220"/>
      <c r="AM709" s="28"/>
      <c r="AQ709" s="28"/>
      <c r="BI709" s="232"/>
    </row>
    <row r="710" spans="1:61" ht="19.8">
      <c r="A710" s="308"/>
      <c r="B710" s="308" t="s">
        <v>649</v>
      </c>
      <c r="C710" s="308"/>
      <c r="D710" s="259" t="e">
        <f>+D716</f>
        <v>#N/A</v>
      </c>
      <c r="E710" s="308"/>
      <c r="F710" s="308"/>
      <c r="G710" s="537"/>
      <c r="H710" s="537"/>
      <c r="I710" s="340">
        <f>SUM(I712:I736)</f>
        <v>0</v>
      </c>
      <c r="J710" s="331"/>
      <c r="K710" s="335"/>
      <c r="L710" s="335"/>
      <c r="M710" s="331"/>
      <c r="N710" s="331"/>
      <c r="O710" s="331"/>
      <c r="P710" s="331"/>
      <c r="Q710" s="331"/>
      <c r="R710" s="331"/>
      <c r="S710" s="331"/>
      <c r="T710" s="331"/>
      <c r="U710" s="331"/>
      <c r="V710" s="331"/>
      <c r="W710" s="331"/>
      <c r="X710" s="332"/>
      <c r="Y710" s="332"/>
      <c r="Z710" s="332"/>
      <c r="AA710" s="332"/>
      <c r="AB710" s="332"/>
      <c r="AC710" s="308"/>
      <c r="AD710" s="332"/>
      <c r="AE710" s="332"/>
      <c r="AF710" s="332"/>
      <c r="AG710" s="332"/>
      <c r="AH710" s="219"/>
      <c r="AJ710" s="29"/>
      <c r="AK710" s="27"/>
      <c r="AL710" s="220"/>
      <c r="AM710" s="28"/>
      <c r="AQ710" s="28"/>
      <c r="BI710" s="232"/>
    </row>
    <row r="711" spans="1:61" ht="19.8">
      <c r="A711" s="578"/>
      <c r="B711" s="578"/>
      <c r="C711" s="579"/>
      <c r="D711" s="578"/>
      <c r="E711" s="578"/>
      <c r="F711" s="578"/>
      <c r="G711" s="578"/>
      <c r="H711" s="578"/>
      <c r="I711" s="354"/>
      <c r="J711" s="331"/>
      <c r="K711" s="331"/>
      <c r="L711" s="331"/>
      <c r="M711" s="331"/>
      <c r="N711" s="331"/>
      <c r="O711" s="331"/>
      <c r="P711" s="331"/>
      <c r="Q711" s="331"/>
      <c r="R711" s="331"/>
      <c r="S711" s="331"/>
      <c r="T711" s="331"/>
      <c r="U711" s="331"/>
      <c r="V711" s="331"/>
      <c r="W711" s="331"/>
      <c r="X711" s="332"/>
      <c r="Y711" s="332"/>
      <c r="Z711" s="332"/>
      <c r="AA711" s="332"/>
      <c r="AB711" s="333"/>
      <c r="AC711" s="308"/>
      <c r="AD711" s="333"/>
      <c r="AE711" s="333"/>
      <c r="AF711" s="334"/>
      <c r="AG711" s="308"/>
      <c r="AH711" s="219"/>
      <c r="AJ711" s="29"/>
      <c r="AK711" s="27"/>
      <c r="AL711" s="220"/>
      <c r="AM711" s="28"/>
      <c r="AQ711" s="28"/>
      <c r="BI711" s="232"/>
    </row>
    <row r="712" spans="1:61" ht="15.6">
      <c r="A712" s="308"/>
      <c r="B712" s="308">
        <f>+'Ark1'!C2356</f>
        <v>0</v>
      </c>
      <c r="C712" s="236">
        <f>+'Ark1'!L2356</f>
        <v>0</v>
      </c>
      <c r="D712" s="236" t="e">
        <f>VLOOKUP(C712,Klasse!$C$11:$D$27,2)</f>
        <v>#N/A</v>
      </c>
      <c r="E712" s="236">
        <f>+'Ark1'!H2356</f>
        <v>0</v>
      </c>
      <c r="F712" s="236">
        <f>+'Ark1'!J2356</f>
        <v>0</v>
      </c>
      <c r="G712" s="236" t="e">
        <f>VLOOKUP(F712,RNR!$A$1:$B$25,2)</f>
        <v>#N/A</v>
      </c>
      <c r="H712" s="236" t="str">
        <f>+IF(I712=0,"",'Ark1'!Q2356)</f>
        <v/>
      </c>
      <c r="I712" s="353">
        <f>+'Ark1'!R2356</f>
        <v>0</v>
      </c>
      <c r="J712" s="237" t="str">
        <f>+IF(I712=0,"",'Ark1'!AG2356)</f>
        <v/>
      </c>
      <c r="K712" s="237"/>
      <c r="L712" s="237" t="str">
        <f>+IF(I712=0,"",'Ark1'!AH2356)</f>
        <v/>
      </c>
      <c r="M712" s="331"/>
      <c r="N712" s="504">
        <f>+'Ark1'!AI2356</f>
        <v>0</v>
      </c>
      <c r="O712" s="333"/>
      <c r="P712" s="32" t="str">
        <f>+IF(I712=0,"",'Ark1'!U2356)</f>
        <v/>
      </c>
      <c r="Q712" s="331"/>
      <c r="R712" s="264" t="str">
        <f>+IF(N712=0,"",'Ark1'!AJ2356)</f>
        <v/>
      </c>
      <c r="S712" s="334"/>
      <c r="T712" s="264" t="str">
        <f>+IF(N712=0,"",'Ark1'!AK2356)</f>
        <v/>
      </c>
      <c r="U712" s="308"/>
      <c r="V712" s="238" t="str">
        <f>+IF(I712=0,"",'Ark1'!T2356)</f>
        <v/>
      </c>
      <c r="W712" s="331"/>
      <c r="X712" s="239" t="str">
        <f>+IF(I712=0,"",'Ark1'!W2356)</f>
        <v/>
      </c>
      <c r="Y712" s="239" t="str">
        <f>+IF(I712=0,"",'Ark1'!X2356)</f>
        <v/>
      </c>
      <c r="Z712" s="239" t="str">
        <f>+IF(I712=0,"",'Ark1'!Y2356)</f>
        <v/>
      </c>
      <c r="AA712" s="239" t="str">
        <f>+IF(I712=0,"",'Ark1'!Z2356)</f>
        <v/>
      </c>
      <c r="AB712" s="237" t="str">
        <f>+IF(I712=0,"",'Ark1'!AA2356)</f>
        <v/>
      </c>
      <c r="AC712" s="238" t="str">
        <f>+IF(I712=0,"",'Ark1'!AC2356)</f>
        <v/>
      </c>
      <c r="AD712" s="239" t="str">
        <f>+IF(I712=0,"",'Ark1'!AE2356)</f>
        <v/>
      </c>
      <c r="AE712" s="237" t="str">
        <f t="shared" si="93"/>
        <v/>
      </c>
      <c r="AF712" s="237" t="str">
        <f t="shared" si="94"/>
        <v/>
      </c>
      <c r="AG712" s="308"/>
    </row>
    <row r="713" spans="1:61" ht="15.6">
      <c r="A713" s="308"/>
      <c r="B713" s="308">
        <f>+'Ark1'!C2357</f>
        <v>0</v>
      </c>
      <c r="C713" s="236">
        <f>+'Ark1'!L2357</f>
        <v>0</v>
      </c>
      <c r="D713" s="236" t="e">
        <f>VLOOKUP(C713,Klasse!$C$11:$D$27,2)</f>
        <v>#N/A</v>
      </c>
      <c r="E713" s="236">
        <f>+'Ark1'!H2357</f>
        <v>0</v>
      </c>
      <c r="F713" s="236">
        <f>+'Ark1'!J2357</f>
        <v>0</v>
      </c>
      <c r="G713" s="236" t="e">
        <f>VLOOKUP(F713,RNR!$A$1:$B$25,2)</f>
        <v>#N/A</v>
      </c>
      <c r="H713" s="236" t="str">
        <f>+IF(I713=0,"",'Ark1'!Q2357)</f>
        <v/>
      </c>
      <c r="I713" s="353">
        <f>+'Ark1'!R2357</f>
        <v>0</v>
      </c>
      <c r="J713" s="237" t="str">
        <f>+IF(I713=0,"",'Ark1'!AG2357)</f>
        <v/>
      </c>
      <c r="K713" s="237"/>
      <c r="L713" s="237" t="str">
        <f>+IF(I713=0,"",'Ark1'!AH2357)</f>
        <v/>
      </c>
      <c r="M713" s="331"/>
      <c r="N713" s="504">
        <f>+'Ark1'!AI2357</f>
        <v>0</v>
      </c>
      <c r="O713" s="333"/>
      <c r="P713" s="32" t="str">
        <f>+IF(I713=0,"",'Ark1'!U2357)</f>
        <v/>
      </c>
      <c r="Q713" s="331"/>
      <c r="R713" s="264" t="str">
        <f>+IF(N713=0,"",'Ark1'!AJ2357)</f>
        <v/>
      </c>
      <c r="S713" s="334"/>
      <c r="T713" s="264" t="str">
        <f>+IF(N713=0,"",'Ark1'!AK2357)</f>
        <v/>
      </c>
      <c r="U713" s="308"/>
      <c r="V713" s="238" t="str">
        <f>+IF(I713=0,"",'Ark1'!T2357)</f>
        <v/>
      </c>
      <c r="W713" s="331"/>
      <c r="X713" s="239" t="str">
        <f>+IF(I713=0,"",'Ark1'!W2357)</f>
        <v/>
      </c>
      <c r="Y713" s="239" t="str">
        <f>+IF(I713=0,"",'Ark1'!X2357)</f>
        <v/>
      </c>
      <c r="Z713" s="239" t="str">
        <f>+IF(I713=0,"",'Ark1'!Y2357)</f>
        <v/>
      </c>
      <c r="AA713" s="239" t="str">
        <f>+IF(I713=0,"",'Ark1'!Z2357)</f>
        <v/>
      </c>
      <c r="AB713" s="237" t="str">
        <f>+IF(I713=0,"",'Ark1'!AA2357)</f>
        <v/>
      </c>
      <c r="AC713" s="238" t="str">
        <f>+IF(I713=0,"",'Ark1'!AC2357)</f>
        <v/>
      </c>
      <c r="AD713" s="239" t="str">
        <f>+IF(I713=0,"",'Ark1'!AE2357)</f>
        <v/>
      </c>
      <c r="AE713" s="237" t="str">
        <f t="shared" si="93"/>
        <v/>
      </c>
      <c r="AF713" s="237" t="str">
        <f t="shared" si="94"/>
        <v/>
      </c>
      <c r="AG713" s="308"/>
    </row>
    <row r="714" spans="1:61" ht="15.6">
      <c r="A714" s="308"/>
      <c r="B714" s="308">
        <f>+'Ark1'!C2358</f>
        <v>0</v>
      </c>
      <c r="C714" s="236">
        <f>+'Ark1'!L2358</f>
        <v>0</v>
      </c>
      <c r="D714" s="236" t="e">
        <f>VLOOKUP(C714,Klasse!$C$11:$D$27,2)</f>
        <v>#N/A</v>
      </c>
      <c r="E714" s="236">
        <f>+'Ark1'!H2358</f>
        <v>0</v>
      </c>
      <c r="F714" s="236">
        <f>+'Ark1'!J2358</f>
        <v>0</v>
      </c>
      <c r="G714" s="236" t="e">
        <f>VLOOKUP(F714,RNR!$A$1:$B$25,2)</f>
        <v>#N/A</v>
      </c>
      <c r="H714" s="236" t="str">
        <f>+IF(I714=0,"",'Ark1'!Q2358)</f>
        <v/>
      </c>
      <c r="I714" s="353">
        <f>+'Ark1'!R2358</f>
        <v>0</v>
      </c>
      <c r="J714" s="237" t="str">
        <f>+IF(I714=0,"",'Ark1'!AG2358)</f>
        <v/>
      </c>
      <c r="K714" s="237"/>
      <c r="L714" s="237" t="str">
        <f>+IF(I714=0,"",'Ark1'!AH2358)</f>
        <v/>
      </c>
      <c r="M714" s="331"/>
      <c r="N714" s="504">
        <f>+'Ark1'!AI2358</f>
        <v>0</v>
      </c>
      <c r="O714" s="333"/>
      <c r="P714" s="32" t="str">
        <f>+IF(I714=0,"",'Ark1'!U2358)</f>
        <v/>
      </c>
      <c r="Q714" s="331"/>
      <c r="R714" s="264" t="str">
        <f>+IF(N714=0,"",'Ark1'!AJ2358)</f>
        <v/>
      </c>
      <c r="S714" s="334"/>
      <c r="T714" s="264" t="str">
        <f>+IF(N714=0,"",'Ark1'!AK2358)</f>
        <v/>
      </c>
      <c r="U714" s="308"/>
      <c r="V714" s="238" t="str">
        <f>+IF(I714=0,"",'Ark1'!T2358)</f>
        <v/>
      </c>
      <c r="W714" s="331"/>
      <c r="X714" s="239" t="str">
        <f>+IF(I714=0,"",'Ark1'!W2358)</f>
        <v/>
      </c>
      <c r="Y714" s="239" t="str">
        <f>+IF(I714=0,"",'Ark1'!X2358)</f>
        <v/>
      </c>
      <c r="Z714" s="239" t="str">
        <f>+IF(I714=0,"",'Ark1'!Y2358)</f>
        <v/>
      </c>
      <c r="AA714" s="239" t="str">
        <f>+IF(I714=0,"",'Ark1'!Z2358)</f>
        <v/>
      </c>
      <c r="AB714" s="237" t="str">
        <f>+IF(I714=0,"",'Ark1'!AA2358)</f>
        <v/>
      </c>
      <c r="AC714" s="238" t="str">
        <f>+IF(I714=0,"",'Ark1'!AC2358)</f>
        <v/>
      </c>
      <c r="AD714" s="239" t="str">
        <f>+IF(I714=0,"",'Ark1'!AE2358)</f>
        <v/>
      </c>
      <c r="AE714" s="237" t="str">
        <f t="shared" si="93"/>
        <v/>
      </c>
      <c r="AF714" s="237" t="str">
        <f t="shared" si="94"/>
        <v/>
      </c>
      <c r="AG714" s="308"/>
    </row>
    <row r="715" spans="1:61" ht="15.6">
      <c r="A715" s="308"/>
      <c r="B715" s="308">
        <f>+'Ark1'!C2359</f>
        <v>0</v>
      </c>
      <c r="C715" s="236">
        <f>+'Ark1'!L2359</f>
        <v>0</v>
      </c>
      <c r="D715" s="236" t="e">
        <f>VLOOKUP(C715,Klasse!$C$11:$D$27,2)</f>
        <v>#N/A</v>
      </c>
      <c r="E715" s="236">
        <f>+'Ark1'!H2359</f>
        <v>0</v>
      </c>
      <c r="F715" s="236">
        <f>+'Ark1'!J2359</f>
        <v>0</v>
      </c>
      <c r="G715" s="236" t="e">
        <f>VLOOKUP(F715,RNR!$A$1:$B$25,2)</f>
        <v>#N/A</v>
      </c>
      <c r="H715" s="236" t="str">
        <f>+IF(I715=0,"",'Ark1'!Q2359)</f>
        <v/>
      </c>
      <c r="I715" s="353">
        <f>+'Ark1'!R2359</f>
        <v>0</v>
      </c>
      <c r="J715" s="237" t="str">
        <f>+IF(I715=0,"",'Ark1'!AG2359)</f>
        <v/>
      </c>
      <c r="K715" s="237"/>
      <c r="L715" s="237" t="str">
        <f>+IF(I715=0,"",'Ark1'!AH2359)</f>
        <v/>
      </c>
      <c r="M715" s="331"/>
      <c r="N715" s="504">
        <f>+'Ark1'!AI2359</f>
        <v>0</v>
      </c>
      <c r="O715" s="333"/>
      <c r="P715" s="32" t="str">
        <f>+IF(I715=0,"",'Ark1'!U2359)</f>
        <v/>
      </c>
      <c r="Q715" s="331"/>
      <c r="R715" s="264" t="str">
        <f>+IF(N715=0,"",'Ark1'!AJ2359)</f>
        <v/>
      </c>
      <c r="S715" s="334"/>
      <c r="T715" s="264" t="str">
        <f>+IF(N715=0,"",'Ark1'!AK2359)</f>
        <v/>
      </c>
      <c r="U715" s="308"/>
      <c r="V715" s="238" t="str">
        <f>+IF(I715=0,"",'Ark1'!T2359)</f>
        <v/>
      </c>
      <c r="W715" s="331"/>
      <c r="X715" s="239" t="str">
        <f>+IF(I715=0,"",'Ark1'!W2359)</f>
        <v/>
      </c>
      <c r="Y715" s="239" t="str">
        <f>+IF(I715=0,"",'Ark1'!X2359)</f>
        <v/>
      </c>
      <c r="Z715" s="239" t="str">
        <f>+IF(I715=0,"",'Ark1'!Y2359)</f>
        <v/>
      </c>
      <c r="AA715" s="239" t="str">
        <f>+IF(I715=0,"",'Ark1'!Z2359)</f>
        <v/>
      </c>
      <c r="AB715" s="237" t="str">
        <f>+IF(I715=0,"",'Ark1'!AA2359)</f>
        <v/>
      </c>
      <c r="AC715" s="238" t="str">
        <f>+IF(I715=0,"",'Ark1'!AC2359)</f>
        <v/>
      </c>
      <c r="AD715" s="239" t="str">
        <f>+IF(I715=0,"",'Ark1'!AE2359)</f>
        <v/>
      </c>
      <c r="AE715" s="237" t="str">
        <f t="shared" si="93"/>
        <v/>
      </c>
      <c r="AF715" s="237" t="str">
        <f t="shared" si="94"/>
        <v/>
      </c>
      <c r="AG715" s="308"/>
    </row>
    <row r="716" spans="1:61" ht="15.6">
      <c r="A716" s="308"/>
      <c r="B716" s="308">
        <f>+'Ark1'!C2360</f>
        <v>0</v>
      </c>
      <c r="C716" s="236">
        <f>+'Ark1'!L2360</f>
        <v>0</v>
      </c>
      <c r="D716" s="236" t="e">
        <f>VLOOKUP(C716,Klasse!$C$11:$D$27,2)</f>
        <v>#N/A</v>
      </c>
      <c r="E716" s="236">
        <f>+'Ark1'!H2360</f>
        <v>0</v>
      </c>
      <c r="F716" s="236">
        <f>+'Ark1'!J2360</f>
        <v>0</v>
      </c>
      <c r="G716" s="236" t="e">
        <f>VLOOKUP(F716,RNR!$A$1:$B$25,2)</f>
        <v>#N/A</v>
      </c>
      <c r="H716" s="236" t="str">
        <f>+IF(I716=0,"",'Ark1'!Q2360)</f>
        <v/>
      </c>
      <c r="I716" s="353">
        <f>+'Ark1'!R2360</f>
        <v>0</v>
      </c>
      <c r="J716" s="237" t="str">
        <f>+IF(I716=0,"",'Ark1'!AG2360)</f>
        <v/>
      </c>
      <c r="K716" s="237"/>
      <c r="L716" s="237" t="str">
        <f>+IF(I716=0,"",'Ark1'!AH2360)</f>
        <v/>
      </c>
      <c r="M716" s="331"/>
      <c r="N716" s="504">
        <f>+'Ark1'!AI2360</f>
        <v>0</v>
      </c>
      <c r="O716" s="333"/>
      <c r="P716" s="32" t="str">
        <f>+IF(I716=0,"",'Ark1'!U2360)</f>
        <v/>
      </c>
      <c r="Q716" s="331"/>
      <c r="R716" s="264" t="str">
        <f>+IF(N716=0,"",'Ark1'!AJ2360)</f>
        <v/>
      </c>
      <c r="S716" s="334"/>
      <c r="T716" s="264" t="str">
        <f>+IF(N716=0,"",'Ark1'!AK2360)</f>
        <v/>
      </c>
      <c r="U716" s="308"/>
      <c r="V716" s="238" t="str">
        <f>+IF(I716=0,"",'Ark1'!T2360)</f>
        <v/>
      </c>
      <c r="W716" s="331"/>
      <c r="X716" s="239" t="str">
        <f>+IF(I716=0,"",'Ark1'!W2360)</f>
        <v/>
      </c>
      <c r="Y716" s="239" t="str">
        <f>+IF(I716=0,"",'Ark1'!X2360)</f>
        <v/>
      </c>
      <c r="Z716" s="239" t="str">
        <f>+IF(I716=0,"",'Ark1'!Y2360)</f>
        <v/>
      </c>
      <c r="AA716" s="239" t="str">
        <f>+IF(I716=0,"",'Ark1'!Z2360)</f>
        <v/>
      </c>
      <c r="AB716" s="237" t="str">
        <f>+IF(I716=0,"",'Ark1'!AA2360)</f>
        <v/>
      </c>
      <c r="AC716" s="238" t="str">
        <f>+IF(I716=0,"",'Ark1'!AC2360)</f>
        <v/>
      </c>
      <c r="AD716" s="239" t="str">
        <f>+IF(I716=0,"",'Ark1'!AE2360)</f>
        <v/>
      </c>
      <c r="AE716" s="237" t="str">
        <f t="shared" ref="AE716:AE743" si="95">IF(I716=0,"",P716/C716)</f>
        <v/>
      </c>
      <c r="AF716" s="237" t="str">
        <f t="shared" ref="AF716:AF772" si="96">IF(I716=0,"",I716/H716)</f>
        <v/>
      </c>
      <c r="AG716" s="308"/>
    </row>
    <row r="717" spans="1:61" ht="15.6">
      <c r="A717" s="308"/>
      <c r="B717" s="308">
        <f>+'Ark1'!C2361</f>
        <v>0</v>
      </c>
      <c r="C717" s="236">
        <f>+'Ark1'!L2361</f>
        <v>0</v>
      </c>
      <c r="D717" s="236" t="e">
        <f>VLOOKUP(C717,Klasse!$C$11:$D$27,2)</f>
        <v>#N/A</v>
      </c>
      <c r="E717" s="236">
        <f>+'Ark1'!H2361</f>
        <v>0</v>
      </c>
      <c r="F717" s="236">
        <f>+'Ark1'!J2361</f>
        <v>0</v>
      </c>
      <c r="G717" s="236" t="e">
        <f>VLOOKUP(F717,RNR!$A$1:$B$25,2)</f>
        <v>#N/A</v>
      </c>
      <c r="H717" s="236" t="str">
        <f>+IF(I717=0,"",'Ark1'!Q2361)</f>
        <v/>
      </c>
      <c r="I717" s="353">
        <f>+'Ark1'!R2361</f>
        <v>0</v>
      </c>
      <c r="J717" s="237" t="str">
        <f>+IF(I717=0,"",'Ark1'!AG2361)</f>
        <v/>
      </c>
      <c r="K717" s="237"/>
      <c r="L717" s="237" t="str">
        <f>+IF(I717=0,"",'Ark1'!AH2361)</f>
        <v/>
      </c>
      <c r="M717" s="331"/>
      <c r="N717" s="504">
        <f>+'Ark1'!AI2361</f>
        <v>0</v>
      </c>
      <c r="O717" s="333"/>
      <c r="P717" s="32" t="str">
        <f>+IF(I717=0,"",'Ark1'!U2361)</f>
        <v/>
      </c>
      <c r="Q717" s="331"/>
      <c r="R717" s="264" t="str">
        <f>+IF(N717=0,"",'Ark1'!AJ2361)</f>
        <v/>
      </c>
      <c r="S717" s="334"/>
      <c r="T717" s="264" t="str">
        <f>+IF(N717=0,"",'Ark1'!AK2361)</f>
        <v/>
      </c>
      <c r="U717" s="308"/>
      <c r="V717" s="238" t="str">
        <f>+IF(I717=0,"",'Ark1'!T2361)</f>
        <v/>
      </c>
      <c r="W717" s="331"/>
      <c r="X717" s="239" t="str">
        <f>+IF(I717=0,"",'Ark1'!W2361)</f>
        <v/>
      </c>
      <c r="Y717" s="239" t="str">
        <f>+IF(I717=0,"",'Ark1'!X2361)</f>
        <v/>
      </c>
      <c r="Z717" s="239" t="str">
        <f>+IF(I717=0,"",'Ark1'!Y2361)</f>
        <v/>
      </c>
      <c r="AA717" s="239" t="str">
        <f>+IF(I717=0,"",'Ark1'!Z2361)</f>
        <v/>
      </c>
      <c r="AB717" s="237" t="str">
        <f>+IF(I717=0,"",'Ark1'!AA2361)</f>
        <v/>
      </c>
      <c r="AC717" s="238" t="str">
        <f>+IF(I717=0,"",'Ark1'!AC2361)</f>
        <v/>
      </c>
      <c r="AD717" s="239" t="str">
        <f>+IF(I717=0,"",'Ark1'!AE2361)</f>
        <v/>
      </c>
      <c r="AE717" s="237" t="str">
        <f t="shared" si="95"/>
        <v/>
      </c>
      <c r="AF717" s="237" t="str">
        <f t="shared" ref="AF717:AF743" si="97">IF(I717=0,"",I717/H717)</f>
        <v/>
      </c>
      <c r="AG717" s="308"/>
    </row>
    <row r="718" spans="1:61" ht="15.6">
      <c r="A718" s="308"/>
      <c r="B718" s="308">
        <f>+'Ark1'!C2362</f>
        <v>0</v>
      </c>
      <c r="C718" s="236">
        <f>+'Ark1'!L2362</f>
        <v>0</v>
      </c>
      <c r="D718" s="236" t="e">
        <f>VLOOKUP(C718,Klasse!$C$11:$D$27,2)</f>
        <v>#N/A</v>
      </c>
      <c r="E718" s="236">
        <f>+'Ark1'!H2362</f>
        <v>0</v>
      </c>
      <c r="F718" s="236">
        <f>+'Ark1'!J2362</f>
        <v>0</v>
      </c>
      <c r="G718" s="236" t="e">
        <f>VLOOKUP(F718,RNR!$A$1:$B$25,2)</f>
        <v>#N/A</v>
      </c>
      <c r="H718" s="236" t="str">
        <f>+IF(I718=0,"",'Ark1'!Q2362)</f>
        <v/>
      </c>
      <c r="I718" s="353">
        <f>+'Ark1'!R2362</f>
        <v>0</v>
      </c>
      <c r="J718" s="237" t="str">
        <f>+IF(I718=0,"",'Ark1'!AG2362)</f>
        <v/>
      </c>
      <c r="K718" s="237"/>
      <c r="L718" s="237" t="str">
        <f>+IF(I718=0,"",'Ark1'!AH2362)</f>
        <v/>
      </c>
      <c r="M718" s="331"/>
      <c r="N718" s="504">
        <f>+'Ark1'!AI2362</f>
        <v>0</v>
      </c>
      <c r="O718" s="333"/>
      <c r="P718" s="32" t="str">
        <f>+IF(I718=0,"",'Ark1'!U2362)</f>
        <v/>
      </c>
      <c r="Q718" s="331"/>
      <c r="R718" s="264" t="str">
        <f>+IF(N718=0,"",'Ark1'!AJ2362)</f>
        <v/>
      </c>
      <c r="S718" s="334"/>
      <c r="T718" s="264" t="str">
        <f>+IF(N718=0,"",'Ark1'!AK2362)</f>
        <v/>
      </c>
      <c r="U718" s="308"/>
      <c r="V718" s="238" t="str">
        <f>+IF(I718=0,"",'Ark1'!T2362)</f>
        <v/>
      </c>
      <c r="W718" s="331"/>
      <c r="X718" s="239" t="str">
        <f>+IF(I718=0,"",'Ark1'!W2362)</f>
        <v/>
      </c>
      <c r="Y718" s="239" t="str">
        <f>+IF(I718=0,"",'Ark1'!X2362)</f>
        <v/>
      </c>
      <c r="Z718" s="239" t="str">
        <f>+IF(I718=0,"",'Ark1'!Y2362)</f>
        <v/>
      </c>
      <c r="AA718" s="239" t="str">
        <f>+IF(I718=0,"",'Ark1'!Z2362)</f>
        <v/>
      </c>
      <c r="AB718" s="237" t="str">
        <f>+IF(I718=0,"",'Ark1'!AA2362)</f>
        <v/>
      </c>
      <c r="AC718" s="238" t="str">
        <f>+IF(I718=0,"",'Ark1'!AC2362)</f>
        <v/>
      </c>
      <c r="AD718" s="239" t="str">
        <f>+IF(I718=0,"",'Ark1'!AE2362)</f>
        <v/>
      </c>
      <c r="AE718" s="237" t="str">
        <f t="shared" si="95"/>
        <v/>
      </c>
      <c r="AF718" s="237" t="str">
        <f t="shared" si="97"/>
        <v/>
      </c>
      <c r="AG718" s="308"/>
    </row>
    <row r="719" spans="1:61" ht="15.6">
      <c r="A719" s="308"/>
      <c r="B719" s="308">
        <f>+'Ark1'!C2363</f>
        <v>0</v>
      </c>
      <c r="C719" s="236">
        <f>+'Ark1'!L2363</f>
        <v>0</v>
      </c>
      <c r="D719" s="236" t="e">
        <f>VLOOKUP(C719,Klasse!$C$11:$D$27,2)</f>
        <v>#N/A</v>
      </c>
      <c r="E719" s="236">
        <f>+'Ark1'!H2363</f>
        <v>0</v>
      </c>
      <c r="F719" s="236">
        <f>+'Ark1'!J2363</f>
        <v>0</v>
      </c>
      <c r="G719" s="236" t="e">
        <f>VLOOKUP(F719,RNR!$A$1:$B$25,2)</f>
        <v>#N/A</v>
      </c>
      <c r="H719" s="236" t="str">
        <f>+IF(I719=0,"",'Ark1'!Q2363)</f>
        <v/>
      </c>
      <c r="I719" s="353">
        <f>+'Ark1'!R2363</f>
        <v>0</v>
      </c>
      <c r="J719" s="237" t="str">
        <f>+IF(I719=0,"",'Ark1'!AG2363)</f>
        <v/>
      </c>
      <c r="K719" s="237"/>
      <c r="L719" s="237" t="str">
        <f>+IF(I719=0,"",'Ark1'!AH2363)</f>
        <v/>
      </c>
      <c r="M719" s="331"/>
      <c r="N719" s="504">
        <f>+'Ark1'!AI2363</f>
        <v>0</v>
      </c>
      <c r="O719" s="333"/>
      <c r="P719" s="32" t="str">
        <f>+IF(I719=0,"",'Ark1'!U2363)</f>
        <v/>
      </c>
      <c r="Q719" s="331"/>
      <c r="R719" s="264" t="str">
        <f>+IF(N719=0,"",'Ark1'!AJ2363)</f>
        <v/>
      </c>
      <c r="S719" s="334"/>
      <c r="T719" s="264" t="str">
        <f>+IF(N719=0,"",'Ark1'!AK2363)</f>
        <v/>
      </c>
      <c r="U719" s="308"/>
      <c r="V719" s="238" t="str">
        <f>+IF(I719=0,"",'Ark1'!T2363)</f>
        <v/>
      </c>
      <c r="W719" s="331"/>
      <c r="X719" s="239" t="str">
        <f>+IF(I719=0,"",'Ark1'!W2363)</f>
        <v/>
      </c>
      <c r="Y719" s="239" t="str">
        <f>+IF(I719=0,"",'Ark1'!X2363)</f>
        <v/>
      </c>
      <c r="Z719" s="239" t="str">
        <f>+IF(I719=0,"",'Ark1'!Y2363)</f>
        <v/>
      </c>
      <c r="AA719" s="239" t="str">
        <f>+IF(I719=0,"",'Ark1'!Z2363)</f>
        <v/>
      </c>
      <c r="AB719" s="237" t="str">
        <f>+IF(I719=0,"",'Ark1'!AA2363)</f>
        <v/>
      </c>
      <c r="AC719" s="238" t="str">
        <f>+IF(I719=0,"",'Ark1'!AC2363)</f>
        <v/>
      </c>
      <c r="AD719" s="239" t="str">
        <f>+IF(I719=0,"",'Ark1'!AE2363)</f>
        <v/>
      </c>
      <c r="AE719" s="237" t="str">
        <f t="shared" si="95"/>
        <v/>
      </c>
      <c r="AF719" s="237" t="str">
        <f t="shared" si="97"/>
        <v/>
      </c>
      <c r="AG719" s="308"/>
    </row>
    <row r="720" spans="1:61" ht="15.6">
      <c r="A720" s="308"/>
      <c r="B720" s="308">
        <f>+'Ark1'!C2364</f>
        <v>0</v>
      </c>
      <c r="C720" s="236">
        <f>+'Ark1'!L2364</f>
        <v>0</v>
      </c>
      <c r="D720" s="236" t="e">
        <f>VLOOKUP(C720,Klasse!$C$11:$D$27,2)</f>
        <v>#N/A</v>
      </c>
      <c r="E720" s="236">
        <f>+'Ark1'!H2364</f>
        <v>0</v>
      </c>
      <c r="F720" s="236">
        <f>+'Ark1'!J2364</f>
        <v>0</v>
      </c>
      <c r="G720" s="236" t="e">
        <f>VLOOKUP(F720,RNR!$A$1:$B$25,2)</f>
        <v>#N/A</v>
      </c>
      <c r="H720" s="236" t="str">
        <f>+IF(I720=0,"",'Ark1'!Q2364)</f>
        <v/>
      </c>
      <c r="I720" s="353">
        <f>+'Ark1'!R2364</f>
        <v>0</v>
      </c>
      <c r="J720" s="237" t="str">
        <f>+IF(I720=0,"",'Ark1'!AG2364)</f>
        <v/>
      </c>
      <c r="K720" s="237"/>
      <c r="L720" s="237" t="str">
        <f>+IF(I720=0,"",'Ark1'!AH2364)</f>
        <v/>
      </c>
      <c r="M720" s="331"/>
      <c r="N720" s="504">
        <f>+'Ark1'!AI2364</f>
        <v>0</v>
      </c>
      <c r="O720" s="333"/>
      <c r="P720" s="32" t="str">
        <f>+IF(I720=0,"",'Ark1'!U2364)</f>
        <v/>
      </c>
      <c r="Q720" s="331"/>
      <c r="R720" s="264" t="str">
        <f>+IF(N720=0,"",'Ark1'!AJ2364)</f>
        <v/>
      </c>
      <c r="S720" s="334"/>
      <c r="T720" s="264" t="str">
        <f>+IF(N720=0,"",'Ark1'!AK2364)</f>
        <v/>
      </c>
      <c r="U720" s="308"/>
      <c r="V720" s="238" t="str">
        <f>+IF(I720=0,"",'Ark1'!T2364)</f>
        <v/>
      </c>
      <c r="W720" s="331"/>
      <c r="X720" s="239" t="str">
        <f>+IF(I720=0,"",'Ark1'!W2364)</f>
        <v/>
      </c>
      <c r="Y720" s="239" t="str">
        <f>+IF(I720=0,"",'Ark1'!X2364)</f>
        <v/>
      </c>
      <c r="Z720" s="239" t="str">
        <f>+IF(I720=0,"",'Ark1'!Y2364)</f>
        <v/>
      </c>
      <c r="AA720" s="239" t="str">
        <f>+IF(I720=0,"",'Ark1'!Z2364)</f>
        <v/>
      </c>
      <c r="AB720" s="237" t="str">
        <f>+IF(I720=0,"",'Ark1'!AA2364)</f>
        <v/>
      </c>
      <c r="AC720" s="238" t="str">
        <f>+IF(I720=0,"",'Ark1'!AC2364)</f>
        <v/>
      </c>
      <c r="AD720" s="239" t="str">
        <f>+IF(I720=0,"",'Ark1'!AE2364)</f>
        <v/>
      </c>
      <c r="AE720" s="237" t="str">
        <f t="shared" si="95"/>
        <v/>
      </c>
      <c r="AF720" s="237" t="str">
        <f t="shared" si="97"/>
        <v/>
      </c>
      <c r="AG720" s="308"/>
    </row>
    <row r="721" spans="1:33" ht="15.6">
      <c r="A721" s="308"/>
      <c r="B721" s="308">
        <f>+'Ark1'!C2365</f>
        <v>0</v>
      </c>
      <c r="C721" s="236">
        <f>+'Ark1'!L2365</f>
        <v>0</v>
      </c>
      <c r="D721" s="236" t="e">
        <f>VLOOKUP(C721,Klasse!$C$11:$D$27,2)</f>
        <v>#N/A</v>
      </c>
      <c r="E721" s="236">
        <f>+'Ark1'!H2365</f>
        <v>0</v>
      </c>
      <c r="F721" s="236">
        <f>+'Ark1'!J2365</f>
        <v>0</v>
      </c>
      <c r="G721" s="236" t="e">
        <f>VLOOKUP(F721,RNR!$A$1:$B$25,2)</f>
        <v>#N/A</v>
      </c>
      <c r="H721" s="236" t="str">
        <f>+IF(I721=0,"",'Ark1'!Q2365)</f>
        <v/>
      </c>
      <c r="I721" s="353">
        <f>+'Ark1'!R2365</f>
        <v>0</v>
      </c>
      <c r="J721" s="237" t="str">
        <f>+IF(I721=0,"",'Ark1'!AG2365)</f>
        <v/>
      </c>
      <c r="K721" s="237"/>
      <c r="L721" s="237" t="str">
        <f>+IF(I721=0,"",'Ark1'!AH2365)</f>
        <v/>
      </c>
      <c r="M721" s="331"/>
      <c r="N721" s="504">
        <f>+'Ark1'!AI2365</f>
        <v>0</v>
      </c>
      <c r="O721" s="333"/>
      <c r="P721" s="32" t="str">
        <f>+IF(I721=0,"",'Ark1'!U2365)</f>
        <v/>
      </c>
      <c r="Q721" s="331"/>
      <c r="R721" s="264" t="str">
        <f>+IF(N721=0,"",'Ark1'!AJ2365)</f>
        <v/>
      </c>
      <c r="S721" s="334"/>
      <c r="T721" s="264" t="str">
        <f>+IF(N721=0,"",'Ark1'!AK2365)</f>
        <v/>
      </c>
      <c r="U721" s="308"/>
      <c r="V721" s="238" t="str">
        <f>+IF(I721=0,"",'Ark1'!T2365)</f>
        <v/>
      </c>
      <c r="W721" s="331"/>
      <c r="X721" s="239" t="str">
        <f>+IF(I721=0,"",'Ark1'!W2365)</f>
        <v/>
      </c>
      <c r="Y721" s="239" t="str">
        <f>+IF(I721=0,"",'Ark1'!X2365)</f>
        <v/>
      </c>
      <c r="Z721" s="239" t="str">
        <f>+IF(I721=0,"",'Ark1'!Y2365)</f>
        <v/>
      </c>
      <c r="AA721" s="239" t="str">
        <f>+IF(I721=0,"",'Ark1'!Z2365)</f>
        <v/>
      </c>
      <c r="AB721" s="237" t="str">
        <f>+IF(I721=0,"",'Ark1'!AA2365)</f>
        <v/>
      </c>
      <c r="AC721" s="238" t="str">
        <f>+IF(I721=0,"",'Ark1'!AC2365)</f>
        <v/>
      </c>
      <c r="AD721" s="239" t="str">
        <f>+IF(I721=0,"",'Ark1'!AE2365)</f>
        <v/>
      </c>
      <c r="AE721" s="237" t="str">
        <f t="shared" si="95"/>
        <v/>
      </c>
      <c r="AF721" s="237" t="str">
        <f t="shared" si="97"/>
        <v/>
      </c>
      <c r="AG721" s="308"/>
    </row>
    <row r="722" spans="1:33" ht="15.6">
      <c r="A722" s="308"/>
      <c r="B722" s="308">
        <f>+'Ark1'!C2366</f>
        <v>0</v>
      </c>
      <c r="C722" s="236">
        <f>+'Ark1'!L2366</f>
        <v>0</v>
      </c>
      <c r="D722" s="236" t="e">
        <f>VLOOKUP(C722,Klasse!$C$11:$D$27,2)</f>
        <v>#N/A</v>
      </c>
      <c r="E722" s="236">
        <f>+'Ark1'!H2366</f>
        <v>0</v>
      </c>
      <c r="F722" s="236">
        <f>+'Ark1'!J2366</f>
        <v>0</v>
      </c>
      <c r="G722" s="236" t="e">
        <f>VLOOKUP(F722,RNR!$A$1:$B$25,2)</f>
        <v>#N/A</v>
      </c>
      <c r="H722" s="236" t="str">
        <f>+IF(I722=0,"",'Ark1'!Q2366)</f>
        <v/>
      </c>
      <c r="I722" s="353">
        <f>+'Ark1'!R2366</f>
        <v>0</v>
      </c>
      <c r="J722" s="237" t="str">
        <f>+IF(I722=0,"",'Ark1'!AG2366)</f>
        <v/>
      </c>
      <c r="K722" s="237"/>
      <c r="L722" s="237" t="str">
        <f>+IF(I722=0,"",'Ark1'!AH2366)</f>
        <v/>
      </c>
      <c r="M722" s="331"/>
      <c r="N722" s="504">
        <f>+'Ark1'!AI2366</f>
        <v>0</v>
      </c>
      <c r="O722" s="333"/>
      <c r="P722" s="32" t="str">
        <f>+IF(I722=0,"",'Ark1'!U2366)</f>
        <v/>
      </c>
      <c r="Q722" s="331"/>
      <c r="R722" s="264" t="str">
        <f>+IF(N722=0,"",'Ark1'!AJ2366)</f>
        <v/>
      </c>
      <c r="S722" s="334"/>
      <c r="T722" s="264" t="str">
        <f>+IF(N722=0,"",'Ark1'!AK2366)</f>
        <v/>
      </c>
      <c r="U722" s="308"/>
      <c r="V722" s="238" t="str">
        <f>+IF(I722=0,"",'Ark1'!T2366)</f>
        <v/>
      </c>
      <c r="W722" s="331"/>
      <c r="X722" s="239" t="str">
        <f>+IF(I722=0,"",'Ark1'!W2366)</f>
        <v/>
      </c>
      <c r="Y722" s="239" t="str">
        <f>+IF(I722=0,"",'Ark1'!X2366)</f>
        <v/>
      </c>
      <c r="Z722" s="239" t="str">
        <f>+IF(I722=0,"",'Ark1'!Y2366)</f>
        <v/>
      </c>
      <c r="AA722" s="239" t="str">
        <f>+IF(I722=0,"",'Ark1'!Z2366)</f>
        <v/>
      </c>
      <c r="AB722" s="237" t="str">
        <f>+IF(I722=0,"",'Ark1'!AA2366)</f>
        <v/>
      </c>
      <c r="AC722" s="238" t="str">
        <f>+IF(I722=0,"",'Ark1'!AC2366)</f>
        <v/>
      </c>
      <c r="AD722" s="239" t="str">
        <f>+IF(I722=0,"",'Ark1'!AE2366)</f>
        <v/>
      </c>
      <c r="AE722" s="237" t="str">
        <f t="shared" si="95"/>
        <v/>
      </c>
      <c r="AF722" s="237" t="str">
        <f t="shared" si="97"/>
        <v/>
      </c>
      <c r="AG722" s="308"/>
    </row>
    <row r="723" spans="1:33" ht="15.6">
      <c r="A723" s="308"/>
      <c r="B723" s="308">
        <f>+'Ark1'!C2367</f>
        <v>0</v>
      </c>
      <c r="C723" s="236">
        <f>+'Ark1'!L2367</f>
        <v>0</v>
      </c>
      <c r="D723" s="236" t="e">
        <f>VLOOKUP(C723,Klasse!$C$11:$D$27,2)</f>
        <v>#N/A</v>
      </c>
      <c r="E723" s="236">
        <f>+'Ark1'!H2367</f>
        <v>0</v>
      </c>
      <c r="F723" s="236">
        <f>+'Ark1'!J2367</f>
        <v>0</v>
      </c>
      <c r="G723" s="236" t="e">
        <f>VLOOKUP(F723,RNR!$A$1:$B$25,2)</f>
        <v>#N/A</v>
      </c>
      <c r="H723" s="236" t="str">
        <f>+IF(I723=0,"",'Ark1'!Q2367)</f>
        <v/>
      </c>
      <c r="I723" s="353">
        <f>+'Ark1'!R2367</f>
        <v>0</v>
      </c>
      <c r="J723" s="237" t="str">
        <f>+IF(I723=0,"",'Ark1'!AG2367)</f>
        <v/>
      </c>
      <c r="K723" s="237"/>
      <c r="L723" s="237" t="str">
        <f>+IF(I723=0,"",'Ark1'!AH2367)</f>
        <v/>
      </c>
      <c r="M723" s="331"/>
      <c r="N723" s="504">
        <f>+'Ark1'!AI2367</f>
        <v>0</v>
      </c>
      <c r="O723" s="333"/>
      <c r="P723" s="32" t="str">
        <f>+IF(I723=0,"",'Ark1'!U2367)</f>
        <v/>
      </c>
      <c r="Q723" s="331"/>
      <c r="R723" s="264" t="str">
        <f>+IF(N723=0,"",'Ark1'!AJ2367)</f>
        <v/>
      </c>
      <c r="S723" s="334"/>
      <c r="T723" s="264" t="str">
        <f>+IF(N723=0,"",'Ark1'!AK2367)</f>
        <v/>
      </c>
      <c r="U723" s="308"/>
      <c r="V723" s="238" t="str">
        <f>+IF(I723=0,"",'Ark1'!T2367)</f>
        <v/>
      </c>
      <c r="W723" s="331"/>
      <c r="X723" s="239" t="str">
        <f>+IF(I723=0,"",'Ark1'!W2367)</f>
        <v/>
      </c>
      <c r="Y723" s="239" t="str">
        <f>+IF(I723=0,"",'Ark1'!X2367)</f>
        <v/>
      </c>
      <c r="Z723" s="239" t="str">
        <f>+IF(I723=0,"",'Ark1'!Y2367)</f>
        <v/>
      </c>
      <c r="AA723" s="239" t="str">
        <f>+IF(I723=0,"",'Ark1'!Z2367)</f>
        <v/>
      </c>
      <c r="AB723" s="237" t="str">
        <f>+IF(I723=0,"",'Ark1'!AA2367)</f>
        <v/>
      </c>
      <c r="AC723" s="238" t="str">
        <f>+IF(I723=0,"",'Ark1'!AC2367)</f>
        <v/>
      </c>
      <c r="AD723" s="239" t="str">
        <f>+IF(I723=0,"",'Ark1'!AE2367)</f>
        <v/>
      </c>
      <c r="AE723" s="237" t="str">
        <f t="shared" si="95"/>
        <v/>
      </c>
      <c r="AF723" s="237" t="str">
        <f t="shared" si="97"/>
        <v/>
      </c>
      <c r="AG723" s="308"/>
    </row>
    <row r="724" spans="1:33" ht="15.6">
      <c r="A724" s="308"/>
      <c r="B724" s="308">
        <f>+'Ark1'!C2368</f>
        <v>0</v>
      </c>
      <c r="C724" s="236">
        <f>+'Ark1'!L2368</f>
        <v>0</v>
      </c>
      <c r="D724" s="236" t="e">
        <f>VLOOKUP(C724,Klasse!$C$11:$D$27,2)</f>
        <v>#N/A</v>
      </c>
      <c r="E724" s="236">
        <f>+'Ark1'!H2368</f>
        <v>0</v>
      </c>
      <c r="F724" s="236">
        <f>+'Ark1'!J2368</f>
        <v>0</v>
      </c>
      <c r="G724" s="236" t="e">
        <f>VLOOKUP(F724,RNR!$A$1:$B$25,2)</f>
        <v>#N/A</v>
      </c>
      <c r="H724" s="236" t="str">
        <f>+IF(I724=0,"",'Ark1'!Q2368)</f>
        <v/>
      </c>
      <c r="I724" s="353">
        <f>+'Ark1'!R2368</f>
        <v>0</v>
      </c>
      <c r="J724" s="237" t="str">
        <f>+IF(I724=0,"",'Ark1'!AG2368)</f>
        <v/>
      </c>
      <c r="K724" s="237"/>
      <c r="L724" s="237" t="str">
        <f>+IF(I724=0,"",'Ark1'!AH2368)</f>
        <v/>
      </c>
      <c r="M724" s="331"/>
      <c r="N724" s="504">
        <f>+'Ark1'!AI2368</f>
        <v>0</v>
      </c>
      <c r="O724" s="333"/>
      <c r="P724" s="32" t="str">
        <f>+IF(I724=0,"",'Ark1'!U2368)</f>
        <v/>
      </c>
      <c r="Q724" s="331"/>
      <c r="R724" s="264" t="str">
        <f>+IF(N724=0,"",'Ark1'!AJ2368)</f>
        <v/>
      </c>
      <c r="S724" s="334"/>
      <c r="T724" s="264" t="str">
        <f>+IF(N724=0,"",'Ark1'!AK2368)</f>
        <v/>
      </c>
      <c r="U724" s="308"/>
      <c r="V724" s="238" t="str">
        <f>+IF(I724=0,"",'Ark1'!T2368)</f>
        <v/>
      </c>
      <c r="W724" s="331"/>
      <c r="X724" s="239" t="str">
        <f>+IF(I724=0,"",'Ark1'!W2368)</f>
        <v/>
      </c>
      <c r="Y724" s="239" t="str">
        <f>+IF(I724=0,"",'Ark1'!X2368)</f>
        <v/>
      </c>
      <c r="Z724" s="239" t="str">
        <f>+IF(I724=0,"",'Ark1'!Y2368)</f>
        <v/>
      </c>
      <c r="AA724" s="239" t="str">
        <f>+IF(I724=0,"",'Ark1'!Z2368)</f>
        <v/>
      </c>
      <c r="AB724" s="237" t="str">
        <f>+IF(I724=0,"",'Ark1'!AA2368)</f>
        <v/>
      </c>
      <c r="AC724" s="238" t="str">
        <f>+IF(I724=0,"",'Ark1'!AC2368)</f>
        <v/>
      </c>
      <c r="AD724" s="239" t="str">
        <f>+IF(I724=0,"",'Ark1'!AE2368)</f>
        <v/>
      </c>
      <c r="AE724" s="237" t="str">
        <f t="shared" si="95"/>
        <v/>
      </c>
      <c r="AF724" s="237" t="str">
        <f t="shared" si="97"/>
        <v/>
      </c>
      <c r="AG724" s="308"/>
    </row>
    <row r="725" spans="1:33" ht="15.6">
      <c r="A725" s="308"/>
      <c r="B725" s="308">
        <f>+'Ark1'!C2369</f>
        <v>0</v>
      </c>
      <c r="C725" s="236">
        <f>+'Ark1'!L2369</f>
        <v>0</v>
      </c>
      <c r="D725" s="236" t="e">
        <f>VLOOKUP(C725,Klasse!$C$11:$D$27,2)</f>
        <v>#N/A</v>
      </c>
      <c r="E725" s="236">
        <f>+'Ark1'!H2369</f>
        <v>0</v>
      </c>
      <c r="F725" s="236">
        <f>+'Ark1'!J2369</f>
        <v>0</v>
      </c>
      <c r="G725" s="236" t="e">
        <f>VLOOKUP(F725,RNR!$A$1:$B$25,2)</f>
        <v>#N/A</v>
      </c>
      <c r="H725" s="236" t="str">
        <f>+IF(I725=0,"",'Ark1'!Q2369)</f>
        <v/>
      </c>
      <c r="I725" s="353">
        <f>+'Ark1'!R2369</f>
        <v>0</v>
      </c>
      <c r="J725" s="237" t="str">
        <f>+IF(I725=0,"",'Ark1'!AG2369)</f>
        <v/>
      </c>
      <c r="K725" s="237"/>
      <c r="L725" s="237" t="str">
        <f>+IF(I725=0,"",'Ark1'!AH2369)</f>
        <v/>
      </c>
      <c r="M725" s="331"/>
      <c r="N725" s="504">
        <f>+'Ark1'!AI2369</f>
        <v>0</v>
      </c>
      <c r="O725" s="333"/>
      <c r="P725" s="32" t="str">
        <f>+IF(I725=0,"",'Ark1'!U2369)</f>
        <v/>
      </c>
      <c r="Q725" s="331"/>
      <c r="R725" s="264" t="str">
        <f>+IF(N725=0,"",'Ark1'!AJ2369)</f>
        <v/>
      </c>
      <c r="S725" s="334"/>
      <c r="T725" s="264" t="str">
        <f>+IF(N725=0,"",'Ark1'!AK2369)</f>
        <v/>
      </c>
      <c r="U725" s="308"/>
      <c r="V725" s="238" t="str">
        <f>+IF(I725=0,"",'Ark1'!T2369)</f>
        <v/>
      </c>
      <c r="W725" s="331"/>
      <c r="X725" s="239" t="str">
        <f>+IF(I725=0,"",'Ark1'!W2369)</f>
        <v/>
      </c>
      <c r="Y725" s="239" t="str">
        <f>+IF(I725=0,"",'Ark1'!X2369)</f>
        <v/>
      </c>
      <c r="Z725" s="239" t="str">
        <f>+IF(I725=0,"",'Ark1'!Y2369)</f>
        <v/>
      </c>
      <c r="AA725" s="239" t="str">
        <f>+IF(I725=0,"",'Ark1'!Z2369)</f>
        <v/>
      </c>
      <c r="AB725" s="237" t="str">
        <f>+IF(I725=0,"",'Ark1'!AA2369)</f>
        <v/>
      </c>
      <c r="AC725" s="238" t="str">
        <f>+IF(I725=0,"",'Ark1'!AC2369)</f>
        <v/>
      </c>
      <c r="AD725" s="239" t="str">
        <f>+IF(I725=0,"",'Ark1'!AE2369)</f>
        <v/>
      </c>
      <c r="AE725" s="237" t="str">
        <f t="shared" si="95"/>
        <v/>
      </c>
      <c r="AF725" s="237" t="str">
        <f t="shared" si="97"/>
        <v/>
      </c>
      <c r="AG725" s="308"/>
    </row>
    <row r="726" spans="1:33" ht="15.6">
      <c r="A726" s="308"/>
      <c r="B726" s="308">
        <f>+'Ark1'!C2370</f>
        <v>0</v>
      </c>
      <c r="C726" s="236">
        <f>+'Ark1'!L2370</f>
        <v>0</v>
      </c>
      <c r="D726" s="236" t="e">
        <f>VLOOKUP(C726,Klasse!$C$11:$D$27,2)</f>
        <v>#N/A</v>
      </c>
      <c r="E726" s="236">
        <f>+'Ark1'!H2370</f>
        <v>0</v>
      </c>
      <c r="F726" s="236">
        <f>+'Ark1'!J2370</f>
        <v>0</v>
      </c>
      <c r="G726" s="236" t="e">
        <f>VLOOKUP(F726,RNR!$A$1:$B$25,2)</f>
        <v>#N/A</v>
      </c>
      <c r="H726" s="236" t="str">
        <f>+IF(I726=0,"",'Ark1'!Q2370)</f>
        <v/>
      </c>
      <c r="I726" s="353">
        <f>+'Ark1'!R2370</f>
        <v>0</v>
      </c>
      <c r="J726" s="237" t="str">
        <f>+IF(I726=0,"",'Ark1'!AG2370)</f>
        <v/>
      </c>
      <c r="K726" s="237"/>
      <c r="L726" s="237" t="str">
        <f>+IF(I726=0,"",'Ark1'!AH2370)</f>
        <v/>
      </c>
      <c r="M726" s="331"/>
      <c r="N726" s="504">
        <f>+'Ark1'!AI2370</f>
        <v>0</v>
      </c>
      <c r="O726" s="333"/>
      <c r="P726" s="32" t="str">
        <f>+IF(I726=0,"",'Ark1'!U2370)</f>
        <v/>
      </c>
      <c r="Q726" s="331"/>
      <c r="R726" s="264" t="str">
        <f>+IF(N726=0,"",'Ark1'!AJ2370)</f>
        <v/>
      </c>
      <c r="S726" s="334"/>
      <c r="T726" s="264" t="str">
        <f>+IF(N726=0,"",'Ark1'!AK2370)</f>
        <v/>
      </c>
      <c r="U726" s="308"/>
      <c r="V726" s="238" t="str">
        <f>+IF(I726=0,"",'Ark1'!T2370)</f>
        <v/>
      </c>
      <c r="W726" s="331"/>
      <c r="X726" s="239" t="str">
        <f>+IF(I726=0,"",'Ark1'!W2370)</f>
        <v/>
      </c>
      <c r="Y726" s="239" t="str">
        <f>+IF(I726=0,"",'Ark1'!X2370)</f>
        <v/>
      </c>
      <c r="Z726" s="239" t="str">
        <f>+IF(I726=0,"",'Ark1'!Y2370)</f>
        <v/>
      </c>
      <c r="AA726" s="239" t="str">
        <f>+IF(I726=0,"",'Ark1'!Z2370)</f>
        <v/>
      </c>
      <c r="AB726" s="237" t="str">
        <f>+IF(I726=0,"",'Ark1'!AA2370)</f>
        <v/>
      </c>
      <c r="AC726" s="238" t="str">
        <f>+IF(I726=0,"",'Ark1'!AC2370)</f>
        <v/>
      </c>
      <c r="AD726" s="239" t="str">
        <f>+IF(I726=0,"",'Ark1'!AE2370)</f>
        <v/>
      </c>
      <c r="AE726" s="237" t="str">
        <f t="shared" si="95"/>
        <v/>
      </c>
      <c r="AF726" s="237" t="str">
        <f t="shared" si="97"/>
        <v/>
      </c>
      <c r="AG726" s="308"/>
    </row>
    <row r="727" spans="1:33" ht="15.6">
      <c r="A727" s="308"/>
      <c r="B727" s="308">
        <f>+'Ark1'!C2371</f>
        <v>0</v>
      </c>
      <c r="C727" s="236">
        <f>+'Ark1'!L2371</f>
        <v>0</v>
      </c>
      <c r="D727" s="236" t="e">
        <f>VLOOKUP(C727,Klasse!$C$11:$D$27,2)</f>
        <v>#N/A</v>
      </c>
      <c r="E727" s="236">
        <f>+'Ark1'!H2371</f>
        <v>0</v>
      </c>
      <c r="F727" s="236">
        <f>+'Ark1'!J2371</f>
        <v>0</v>
      </c>
      <c r="G727" s="236" t="e">
        <f>VLOOKUP(F727,RNR!$A$1:$B$25,2)</f>
        <v>#N/A</v>
      </c>
      <c r="H727" s="236" t="str">
        <f>+IF(I727=0,"",'Ark1'!Q2371)</f>
        <v/>
      </c>
      <c r="I727" s="353">
        <f>+'Ark1'!R2371</f>
        <v>0</v>
      </c>
      <c r="J727" s="237" t="str">
        <f>+IF(I727=0,"",'Ark1'!AG2371)</f>
        <v/>
      </c>
      <c r="K727" s="237"/>
      <c r="L727" s="237" t="str">
        <f>+IF(I727=0,"",'Ark1'!AH2371)</f>
        <v/>
      </c>
      <c r="M727" s="331"/>
      <c r="N727" s="504">
        <f>+'Ark1'!AI2371</f>
        <v>0</v>
      </c>
      <c r="O727" s="333"/>
      <c r="P727" s="32" t="str">
        <f>+IF(I727=0,"",'Ark1'!U2371)</f>
        <v/>
      </c>
      <c r="Q727" s="331"/>
      <c r="R727" s="264" t="str">
        <f>+IF(N727=0,"",'Ark1'!AJ2371)</f>
        <v/>
      </c>
      <c r="S727" s="334"/>
      <c r="T727" s="264" t="str">
        <f>+IF(N727=0,"",'Ark1'!AK2371)</f>
        <v/>
      </c>
      <c r="U727" s="308"/>
      <c r="V727" s="238" t="str">
        <f>+IF(I727=0,"",'Ark1'!T2371)</f>
        <v/>
      </c>
      <c r="W727" s="331"/>
      <c r="X727" s="239" t="str">
        <f>+IF(I727=0,"",'Ark1'!W2371)</f>
        <v/>
      </c>
      <c r="Y727" s="239" t="str">
        <f>+IF(I727=0,"",'Ark1'!X2371)</f>
        <v/>
      </c>
      <c r="Z727" s="239" t="str">
        <f>+IF(I727=0,"",'Ark1'!Y2371)</f>
        <v/>
      </c>
      <c r="AA727" s="239" t="str">
        <f>+IF(I727=0,"",'Ark1'!Z2371)</f>
        <v/>
      </c>
      <c r="AB727" s="237" t="str">
        <f>+IF(I727=0,"",'Ark1'!AA2371)</f>
        <v/>
      </c>
      <c r="AC727" s="238" t="str">
        <f>+IF(I727=0,"",'Ark1'!AC2371)</f>
        <v/>
      </c>
      <c r="AD727" s="239" t="str">
        <f>+IF(I727=0,"",'Ark1'!AE2371)</f>
        <v/>
      </c>
      <c r="AE727" s="237" t="str">
        <f t="shared" si="95"/>
        <v/>
      </c>
      <c r="AF727" s="237" t="str">
        <f t="shared" si="97"/>
        <v/>
      </c>
      <c r="AG727" s="308"/>
    </row>
    <row r="728" spans="1:33" ht="15.6">
      <c r="A728" s="308"/>
      <c r="B728" s="308">
        <f>+'Ark1'!C2372</f>
        <v>0</v>
      </c>
      <c r="C728" s="236">
        <f>+'Ark1'!L2372</f>
        <v>0</v>
      </c>
      <c r="D728" s="236" t="e">
        <f>VLOOKUP(C728,Klasse!$C$11:$D$27,2)</f>
        <v>#N/A</v>
      </c>
      <c r="E728" s="236">
        <f>+'Ark1'!H2372</f>
        <v>0</v>
      </c>
      <c r="F728" s="236">
        <f>+'Ark1'!J2372</f>
        <v>0</v>
      </c>
      <c r="G728" s="236" t="e">
        <f>VLOOKUP(F728,RNR!$A$1:$B$25,2)</f>
        <v>#N/A</v>
      </c>
      <c r="H728" s="236" t="str">
        <f>+IF(I728=0,"",'Ark1'!Q2372)</f>
        <v/>
      </c>
      <c r="I728" s="353">
        <f>+'Ark1'!R2372</f>
        <v>0</v>
      </c>
      <c r="J728" s="237" t="str">
        <f>+IF(I728=0,"",'Ark1'!AG2372)</f>
        <v/>
      </c>
      <c r="K728" s="237"/>
      <c r="L728" s="237" t="str">
        <f>+IF(I728=0,"",'Ark1'!AH2372)</f>
        <v/>
      </c>
      <c r="M728" s="331"/>
      <c r="N728" s="504">
        <f>+'Ark1'!AI2372</f>
        <v>0</v>
      </c>
      <c r="O728" s="333"/>
      <c r="P728" s="32" t="str">
        <f>+IF(I728=0,"",'Ark1'!U2372)</f>
        <v/>
      </c>
      <c r="Q728" s="331"/>
      <c r="R728" s="264" t="str">
        <f>+IF(N728=0,"",'Ark1'!AJ2372)</f>
        <v/>
      </c>
      <c r="S728" s="334"/>
      <c r="T728" s="264" t="str">
        <f>+IF(N728=0,"",'Ark1'!AK2372)</f>
        <v/>
      </c>
      <c r="U728" s="308"/>
      <c r="V728" s="238" t="str">
        <f>+IF(I728=0,"",'Ark1'!T2372)</f>
        <v/>
      </c>
      <c r="W728" s="331"/>
      <c r="X728" s="239" t="str">
        <f>+IF(I728=0,"",'Ark1'!W2372)</f>
        <v/>
      </c>
      <c r="Y728" s="239" t="str">
        <f>+IF(I728=0,"",'Ark1'!X2372)</f>
        <v/>
      </c>
      <c r="Z728" s="239" t="str">
        <f>+IF(I728=0,"",'Ark1'!Y2372)</f>
        <v/>
      </c>
      <c r="AA728" s="239" t="str">
        <f>+IF(I728=0,"",'Ark1'!Z2372)</f>
        <v/>
      </c>
      <c r="AB728" s="237" t="str">
        <f>+IF(I728=0,"",'Ark1'!AA2372)</f>
        <v/>
      </c>
      <c r="AC728" s="238" t="str">
        <f>+IF(I728=0,"",'Ark1'!AC2372)</f>
        <v/>
      </c>
      <c r="AD728" s="239" t="str">
        <f>+IF(I728=0,"",'Ark1'!AE2372)</f>
        <v/>
      </c>
      <c r="AE728" s="237" t="str">
        <f t="shared" si="95"/>
        <v/>
      </c>
      <c r="AF728" s="237" t="str">
        <f t="shared" si="97"/>
        <v/>
      </c>
      <c r="AG728" s="308"/>
    </row>
    <row r="729" spans="1:33" ht="15.6">
      <c r="A729" s="308"/>
      <c r="B729" s="308">
        <f>+'Ark1'!C2373</f>
        <v>0</v>
      </c>
      <c r="C729" s="236">
        <f>+'Ark1'!L2373</f>
        <v>0</v>
      </c>
      <c r="D729" s="236" t="e">
        <f>VLOOKUP(C729,Klasse!$C$11:$D$27,2)</f>
        <v>#N/A</v>
      </c>
      <c r="E729" s="236">
        <f>+'Ark1'!H2373</f>
        <v>0</v>
      </c>
      <c r="F729" s="236">
        <f>+'Ark1'!J2373</f>
        <v>0</v>
      </c>
      <c r="G729" s="236" t="e">
        <f>VLOOKUP(F729,RNR!$A$1:$B$25,2)</f>
        <v>#N/A</v>
      </c>
      <c r="H729" s="236" t="str">
        <f>+IF(I729=0,"",'Ark1'!Q2373)</f>
        <v/>
      </c>
      <c r="I729" s="353">
        <f>+'Ark1'!R2373</f>
        <v>0</v>
      </c>
      <c r="J729" s="237" t="str">
        <f>+IF(I729=0,"",'Ark1'!AG2373)</f>
        <v/>
      </c>
      <c r="K729" s="237"/>
      <c r="L729" s="237" t="str">
        <f>+IF(I729=0,"",'Ark1'!AH2373)</f>
        <v/>
      </c>
      <c r="M729" s="331"/>
      <c r="N729" s="504">
        <f>+'Ark1'!AI2373</f>
        <v>0</v>
      </c>
      <c r="O729" s="333"/>
      <c r="P729" s="32" t="str">
        <f>+IF(I729=0,"",'Ark1'!U2373)</f>
        <v/>
      </c>
      <c r="Q729" s="331"/>
      <c r="R729" s="264" t="str">
        <f>+IF(N729=0,"",'Ark1'!AJ2373)</f>
        <v/>
      </c>
      <c r="S729" s="334"/>
      <c r="T729" s="264" t="str">
        <f>+IF(N729=0,"",'Ark1'!AK2373)</f>
        <v/>
      </c>
      <c r="U729" s="308"/>
      <c r="V729" s="238" t="str">
        <f>+IF(I729=0,"",'Ark1'!T2373)</f>
        <v/>
      </c>
      <c r="W729" s="331"/>
      <c r="X729" s="239" t="str">
        <f>+IF(I729=0,"",'Ark1'!W2373)</f>
        <v/>
      </c>
      <c r="Y729" s="239" t="str">
        <f>+IF(I729=0,"",'Ark1'!X2373)</f>
        <v/>
      </c>
      <c r="Z729" s="239" t="str">
        <f>+IF(I729=0,"",'Ark1'!Y2373)</f>
        <v/>
      </c>
      <c r="AA729" s="239" t="str">
        <f>+IF(I729=0,"",'Ark1'!Z2373)</f>
        <v/>
      </c>
      <c r="AB729" s="237" t="str">
        <f>+IF(I729=0,"",'Ark1'!AA2373)</f>
        <v/>
      </c>
      <c r="AC729" s="238" t="str">
        <f>+IF(I729=0,"",'Ark1'!AC2373)</f>
        <v/>
      </c>
      <c r="AD729" s="239" t="str">
        <f>+IF(I729=0,"",'Ark1'!AE2373)</f>
        <v/>
      </c>
      <c r="AE729" s="237" t="str">
        <f t="shared" si="95"/>
        <v/>
      </c>
      <c r="AF729" s="237" t="str">
        <f t="shared" si="97"/>
        <v/>
      </c>
      <c r="AG729" s="308"/>
    </row>
    <row r="730" spans="1:33" ht="15.6">
      <c r="A730" s="308"/>
      <c r="B730" s="308">
        <f>+'Ark1'!C2374</f>
        <v>0</v>
      </c>
      <c r="C730" s="236">
        <f>+'Ark1'!L2374</f>
        <v>0</v>
      </c>
      <c r="D730" s="236" t="e">
        <f>VLOOKUP(C730,Klasse!$C$11:$D$27,2)</f>
        <v>#N/A</v>
      </c>
      <c r="E730" s="236">
        <f>+'Ark1'!H2374</f>
        <v>0</v>
      </c>
      <c r="F730" s="236">
        <f>+'Ark1'!J2374</f>
        <v>0</v>
      </c>
      <c r="G730" s="236" t="e">
        <f>VLOOKUP(F730,RNR!$A$1:$B$25,2)</f>
        <v>#N/A</v>
      </c>
      <c r="H730" s="236" t="str">
        <f>+IF(I730=0,"",'Ark1'!Q2374)</f>
        <v/>
      </c>
      <c r="I730" s="353">
        <f>+'Ark1'!R2374</f>
        <v>0</v>
      </c>
      <c r="J730" s="237" t="str">
        <f>+IF(I730=0,"",'Ark1'!AG2374)</f>
        <v/>
      </c>
      <c r="K730" s="237"/>
      <c r="L730" s="237" t="str">
        <f>+IF(I730=0,"",'Ark1'!AH2374)</f>
        <v/>
      </c>
      <c r="M730" s="331"/>
      <c r="N730" s="504">
        <f>+'Ark1'!AI2374</f>
        <v>0</v>
      </c>
      <c r="O730" s="333"/>
      <c r="P730" s="32" t="str">
        <f>+IF(I730=0,"",'Ark1'!U2374)</f>
        <v/>
      </c>
      <c r="Q730" s="331"/>
      <c r="R730" s="264" t="str">
        <f>+IF(N730=0,"",'Ark1'!AJ2374)</f>
        <v/>
      </c>
      <c r="S730" s="334"/>
      <c r="T730" s="264" t="str">
        <f>+IF(N730=0,"",'Ark1'!AK2374)</f>
        <v/>
      </c>
      <c r="U730" s="308"/>
      <c r="V730" s="238" t="str">
        <f>+IF(I730=0,"",'Ark1'!T2374)</f>
        <v/>
      </c>
      <c r="W730" s="331"/>
      <c r="X730" s="239" t="str">
        <f>+IF(I730=0,"",'Ark1'!W2374)</f>
        <v/>
      </c>
      <c r="Y730" s="239" t="str">
        <f>+IF(I730=0,"",'Ark1'!X2374)</f>
        <v/>
      </c>
      <c r="Z730" s="239" t="str">
        <f>+IF(I730=0,"",'Ark1'!Y2374)</f>
        <v/>
      </c>
      <c r="AA730" s="239" t="str">
        <f>+IF(I730=0,"",'Ark1'!Z2374)</f>
        <v/>
      </c>
      <c r="AB730" s="237" t="str">
        <f>+IF(I730=0,"",'Ark1'!AA2374)</f>
        <v/>
      </c>
      <c r="AC730" s="238" t="str">
        <f>+IF(I730=0,"",'Ark1'!AC2374)</f>
        <v/>
      </c>
      <c r="AD730" s="239" t="str">
        <f>+IF(I730=0,"",'Ark1'!AE2374)</f>
        <v/>
      </c>
      <c r="AE730" s="237" t="str">
        <f t="shared" si="95"/>
        <v/>
      </c>
      <c r="AF730" s="237" t="str">
        <f t="shared" si="97"/>
        <v/>
      </c>
      <c r="AG730" s="308"/>
    </row>
    <row r="731" spans="1:33" ht="15.6">
      <c r="A731" s="308"/>
      <c r="B731" s="308">
        <f>+'Ark1'!C2375</f>
        <v>0</v>
      </c>
      <c r="C731" s="236">
        <f>+'Ark1'!L2375</f>
        <v>0</v>
      </c>
      <c r="D731" s="236" t="e">
        <f>VLOOKUP(C731,Klasse!$C$11:$D$27,2)</f>
        <v>#N/A</v>
      </c>
      <c r="E731" s="236">
        <f>+'Ark1'!H2375</f>
        <v>0</v>
      </c>
      <c r="F731" s="236">
        <f>+'Ark1'!J2375</f>
        <v>0</v>
      </c>
      <c r="G731" s="236" t="e">
        <f>VLOOKUP(F731,RNR!$A$1:$B$25,2)</f>
        <v>#N/A</v>
      </c>
      <c r="H731" s="236" t="str">
        <f>+IF(I731=0,"",'Ark1'!Q2375)</f>
        <v/>
      </c>
      <c r="I731" s="353">
        <f>+'Ark1'!R2375</f>
        <v>0</v>
      </c>
      <c r="J731" s="237" t="str">
        <f>+IF(I731=0,"",'Ark1'!AG2375)</f>
        <v/>
      </c>
      <c r="K731" s="237"/>
      <c r="L731" s="237" t="str">
        <f>+IF(I731=0,"",'Ark1'!AH2375)</f>
        <v/>
      </c>
      <c r="M731" s="331"/>
      <c r="N731" s="504">
        <f>+'Ark1'!AI2375</f>
        <v>0</v>
      </c>
      <c r="O731" s="333"/>
      <c r="P731" s="32" t="str">
        <f>+IF(I731=0,"",'Ark1'!U2375)</f>
        <v/>
      </c>
      <c r="Q731" s="331"/>
      <c r="R731" s="264" t="str">
        <f>+IF(N731=0,"",'Ark1'!AJ2375)</f>
        <v/>
      </c>
      <c r="S731" s="334"/>
      <c r="T731" s="264" t="str">
        <f>+IF(N731=0,"",'Ark1'!AK2375)</f>
        <v/>
      </c>
      <c r="U731" s="308"/>
      <c r="V731" s="238" t="str">
        <f>+IF(I731=0,"",'Ark1'!T2375)</f>
        <v/>
      </c>
      <c r="W731" s="331"/>
      <c r="X731" s="239" t="str">
        <f>+IF(I731=0,"",'Ark1'!W2375)</f>
        <v/>
      </c>
      <c r="Y731" s="239" t="str">
        <f>+IF(I731=0,"",'Ark1'!X2375)</f>
        <v/>
      </c>
      <c r="Z731" s="239" t="str">
        <f>+IF(I731=0,"",'Ark1'!Y2375)</f>
        <v/>
      </c>
      <c r="AA731" s="239" t="str">
        <f>+IF(I731=0,"",'Ark1'!Z2375)</f>
        <v/>
      </c>
      <c r="AB731" s="237" t="str">
        <f>+IF(I731=0,"",'Ark1'!AA2375)</f>
        <v/>
      </c>
      <c r="AC731" s="238" t="str">
        <f>+IF(I731=0,"",'Ark1'!AC2375)</f>
        <v/>
      </c>
      <c r="AD731" s="239" t="str">
        <f>+IF(I731=0,"",'Ark1'!AE2375)</f>
        <v/>
      </c>
      <c r="AE731" s="237" t="str">
        <f t="shared" si="95"/>
        <v/>
      </c>
      <c r="AF731" s="237" t="str">
        <f t="shared" si="97"/>
        <v/>
      </c>
      <c r="AG731" s="308"/>
    </row>
    <row r="732" spans="1:33" ht="15.6">
      <c r="A732" s="308"/>
      <c r="B732" s="308">
        <f>+'Ark1'!C2376</f>
        <v>0</v>
      </c>
      <c r="C732" s="236">
        <f>+'Ark1'!L2376</f>
        <v>0</v>
      </c>
      <c r="D732" s="236" t="e">
        <f>VLOOKUP(C732,Klasse!$C$11:$D$27,2)</f>
        <v>#N/A</v>
      </c>
      <c r="E732" s="236">
        <f>+'Ark1'!H2376</f>
        <v>0</v>
      </c>
      <c r="F732" s="236">
        <f>+'Ark1'!J2376</f>
        <v>0</v>
      </c>
      <c r="G732" s="236" t="e">
        <f>VLOOKUP(F732,RNR!$A$1:$B$25,2)</f>
        <v>#N/A</v>
      </c>
      <c r="H732" s="236" t="str">
        <f>+IF(I732=0,"",'Ark1'!Q2376)</f>
        <v/>
      </c>
      <c r="I732" s="353">
        <f>+'Ark1'!R2376</f>
        <v>0</v>
      </c>
      <c r="J732" s="237" t="str">
        <f>+IF(I732=0,"",'Ark1'!AG2376)</f>
        <v/>
      </c>
      <c r="K732" s="237"/>
      <c r="L732" s="237" t="str">
        <f>+IF(I732=0,"",'Ark1'!AH2376)</f>
        <v/>
      </c>
      <c r="M732" s="331"/>
      <c r="N732" s="504">
        <f>+'Ark1'!AI2376</f>
        <v>0</v>
      </c>
      <c r="O732" s="333"/>
      <c r="P732" s="32" t="str">
        <f>+IF(I732=0,"",'Ark1'!U2376)</f>
        <v/>
      </c>
      <c r="Q732" s="331"/>
      <c r="R732" s="264" t="str">
        <f>+IF(N732=0,"",'Ark1'!AJ2376)</f>
        <v/>
      </c>
      <c r="S732" s="334"/>
      <c r="T732" s="264" t="str">
        <f>+IF(N732=0,"",'Ark1'!AK2376)</f>
        <v/>
      </c>
      <c r="U732" s="308"/>
      <c r="V732" s="238" t="str">
        <f>+IF(I732=0,"",'Ark1'!T2376)</f>
        <v/>
      </c>
      <c r="W732" s="331"/>
      <c r="X732" s="239" t="str">
        <f>+IF(I732=0,"",'Ark1'!W2376)</f>
        <v/>
      </c>
      <c r="Y732" s="239" t="str">
        <f>+IF(I732=0,"",'Ark1'!X2376)</f>
        <v/>
      </c>
      <c r="Z732" s="239" t="str">
        <f>+IF(I732=0,"",'Ark1'!Y2376)</f>
        <v/>
      </c>
      <c r="AA732" s="239" t="str">
        <f>+IF(I732=0,"",'Ark1'!Z2376)</f>
        <v/>
      </c>
      <c r="AB732" s="237" t="str">
        <f>+IF(I732=0,"",'Ark1'!AA2376)</f>
        <v/>
      </c>
      <c r="AC732" s="238" t="str">
        <f>+IF(I732=0,"",'Ark1'!AC2376)</f>
        <v/>
      </c>
      <c r="AD732" s="239" t="str">
        <f>+IF(I732=0,"",'Ark1'!AE2376)</f>
        <v/>
      </c>
      <c r="AE732" s="237" t="str">
        <f t="shared" si="95"/>
        <v/>
      </c>
      <c r="AF732" s="237" t="str">
        <f t="shared" si="97"/>
        <v/>
      </c>
      <c r="AG732" s="308"/>
    </row>
    <row r="733" spans="1:33" ht="15.6">
      <c r="A733" s="308"/>
      <c r="B733" s="308">
        <f>+'Ark1'!C2377</f>
        <v>0</v>
      </c>
      <c r="C733" s="236">
        <f>+'Ark1'!L2377</f>
        <v>0</v>
      </c>
      <c r="D733" s="236" t="e">
        <f>VLOOKUP(C733,Klasse!$C$11:$D$27,2)</f>
        <v>#N/A</v>
      </c>
      <c r="E733" s="236">
        <f>+'Ark1'!H2377</f>
        <v>0</v>
      </c>
      <c r="F733" s="236">
        <f>+'Ark1'!J2377</f>
        <v>0</v>
      </c>
      <c r="G733" s="236" t="e">
        <f>VLOOKUP(F733,RNR!$A$1:$B$25,2)</f>
        <v>#N/A</v>
      </c>
      <c r="H733" s="236" t="str">
        <f>+IF(I733=0,"",'Ark1'!Q2377)</f>
        <v/>
      </c>
      <c r="I733" s="353">
        <f>+'Ark1'!R2377</f>
        <v>0</v>
      </c>
      <c r="J733" s="237" t="str">
        <f>+IF(I733=0,"",'Ark1'!AG2377)</f>
        <v/>
      </c>
      <c r="K733" s="237"/>
      <c r="L733" s="237" t="str">
        <f>+IF(I733=0,"",'Ark1'!AH2377)</f>
        <v/>
      </c>
      <c r="M733" s="331"/>
      <c r="N733" s="504">
        <f>+'Ark1'!AI2377</f>
        <v>0</v>
      </c>
      <c r="O733" s="333"/>
      <c r="P733" s="32" t="str">
        <f>+IF(I733=0,"",'Ark1'!U2377)</f>
        <v/>
      </c>
      <c r="Q733" s="331"/>
      <c r="R733" s="264" t="str">
        <f>+IF(N733=0,"",'Ark1'!AJ2377)</f>
        <v/>
      </c>
      <c r="S733" s="334"/>
      <c r="T733" s="264" t="str">
        <f>+IF(N733=0,"",'Ark1'!AK2377)</f>
        <v/>
      </c>
      <c r="U733" s="308"/>
      <c r="V733" s="238" t="str">
        <f>+IF(I733=0,"",'Ark1'!T2377)</f>
        <v/>
      </c>
      <c r="W733" s="331"/>
      <c r="X733" s="239" t="str">
        <f>+IF(I733=0,"",'Ark1'!W2377)</f>
        <v/>
      </c>
      <c r="Y733" s="239" t="str">
        <f>+IF(I733=0,"",'Ark1'!X2377)</f>
        <v/>
      </c>
      <c r="Z733" s="239" t="str">
        <f>+IF(I733=0,"",'Ark1'!Y2377)</f>
        <v/>
      </c>
      <c r="AA733" s="239" t="str">
        <f>+IF(I733=0,"",'Ark1'!Z2377)</f>
        <v/>
      </c>
      <c r="AB733" s="237" t="str">
        <f>+IF(I733=0,"",'Ark1'!AA2377)</f>
        <v/>
      </c>
      <c r="AC733" s="238" t="str">
        <f>+IF(I733=0,"",'Ark1'!AC2377)</f>
        <v/>
      </c>
      <c r="AD733" s="239" t="str">
        <f>+IF(I733=0,"",'Ark1'!AE2377)</f>
        <v/>
      </c>
      <c r="AE733" s="237" t="str">
        <f t="shared" si="95"/>
        <v/>
      </c>
      <c r="AF733" s="237" t="str">
        <f t="shared" si="97"/>
        <v/>
      </c>
      <c r="AG733" s="308"/>
    </row>
    <row r="734" spans="1:33" ht="15.6">
      <c r="A734" s="308"/>
      <c r="B734" s="308">
        <f>+'Ark1'!C2378</f>
        <v>0</v>
      </c>
      <c r="C734" s="236">
        <f>+'Ark1'!L2378</f>
        <v>0</v>
      </c>
      <c r="D734" s="236" t="e">
        <f>VLOOKUP(C734,Klasse!$C$11:$D$27,2)</f>
        <v>#N/A</v>
      </c>
      <c r="E734" s="236">
        <f>+'Ark1'!H2378</f>
        <v>0</v>
      </c>
      <c r="F734" s="236">
        <f>+'Ark1'!J2378</f>
        <v>0</v>
      </c>
      <c r="G734" s="236" t="e">
        <f>VLOOKUP(F734,RNR!$A$1:$B$25,2)</f>
        <v>#N/A</v>
      </c>
      <c r="H734" s="236" t="str">
        <f>+IF(I734=0,"",'Ark1'!Q2378)</f>
        <v/>
      </c>
      <c r="I734" s="353">
        <f>+'Ark1'!R2378</f>
        <v>0</v>
      </c>
      <c r="J734" s="237" t="str">
        <f>+IF(I734=0,"",'Ark1'!AG2378)</f>
        <v/>
      </c>
      <c r="K734" s="237"/>
      <c r="L734" s="237" t="str">
        <f>+IF(I734=0,"",'Ark1'!AH2378)</f>
        <v/>
      </c>
      <c r="M734" s="331"/>
      <c r="N734" s="504">
        <f>+'Ark1'!AI2378</f>
        <v>0</v>
      </c>
      <c r="O734" s="333"/>
      <c r="P734" s="32" t="str">
        <f>+IF(I734=0,"",'Ark1'!U2378)</f>
        <v/>
      </c>
      <c r="Q734" s="331"/>
      <c r="R734" s="264" t="str">
        <f>+IF(N734=0,"",'Ark1'!AJ2378)</f>
        <v/>
      </c>
      <c r="S734" s="334"/>
      <c r="T734" s="264" t="str">
        <f>+IF(N734=0,"",'Ark1'!AK2378)</f>
        <v/>
      </c>
      <c r="U734" s="308"/>
      <c r="V734" s="238" t="str">
        <f>+IF(I734=0,"",'Ark1'!T2378)</f>
        <v/>
      </c>
      <c r="W734" s="331"/>
      <c r="X734" s="239" t="str">
        <f>+IF(I734=0,"",'Ark1'!W2378)</f>
        <v/>
      </c>
      <c r="Y734" s="239" t="str">
        <f>+IF(I734=0,"",'Ark1'!X2378)</f>
        <v/>
      </c>
      <c r="Z734" s="239" t="str">
        <f>+IF(I734=0,"",'Ark1'!Y2378)</f>
        <v/>
      </c>
      <c r="AA734" s="239" t="str">
        <f>+IF(I734=0,"",'Ark1'!Z2378)</f>
        <v/>
      </c>
      <c r="AB734" s="237" t="str">
        <f>+IF(I734=0,"",'Ark1'!AA2378)</f>
        <v/>
      </c>
      <c r="AC734" s="238" t="str">
        <f>+IF(I734=0,"",'Ark1'!AC2378)</f>
        <v/>
      </c>
      <c r="AD734" s="239" t="str">
        <f>+IF(I734=0,"",'Ark1'!AE2378)</f>
        <v/>
      </c>
      <c r="AE734" s="237" t="str">
        <f t="shared" si="95"/>
        <v/>
      </c>
      <c r="AF734" s="237" t="str">
        <f t="shared" si="97"/>
        <v/>
      </c>
      <c r="AG734" s="308"/>
    </row>
    <row r="735" spans="1:33" ht="15.6">
      <c r="A735" s="308"/>
      <c r="B735" s="308">
        <f>+'Ark1'!C2379</f>
        <v>0</v>
      </c>
      <c r="C735" s="236">
        <f>+'Ark1'!L2379</f>
        <v>0</v>
      </c>
      <c r="D735" s="236" t="e">
        <f>VLOOKUP(C735,Klasse!$C$11:$D$27,2)</f>
        <v>#N/A</v>
      </c>
      <c r="E735" s="236">
        <f>+'Ark1'!H2379</f>
        <v>0</v>
      </c>
      <c r="F735" s="236">
        <f>+'Ark1'!J2379</f>
        <v>0</v>
      </c>
      <c r="G735" s="236" t="e">
        <f>VLOOKUP(F735,RNR!$A$1:$B$25,2)</f>
        <v>#N/A</v>
      </c>
      <c r="H735" s="236" t="str">
        <f>+IF(I735=0,"",'Ark1'!Q2379)</f>
        <v/>
      </c>
      <c r="I735" s="353">
        <f>+'Ark1'!R2379</f>
        <v>0</v>
      </c>
      <c r="J735" s="237" t="str">
        <f>+IF(I735=0,"",'Ark1'!AG2379)</f>
        <v/>
      </c>
      <c r="K735" s="237"/>
      <c r="L735" s="237" t="str">
        <f>+IF(I735=0,"",'Ark1'!AH2379)</f>
        <v/>
      </c>
      <c r="M735" s="331"/>
      <c r="N735" s="504">
        <f>+'Ark1'!AI2379</f>
        <v>0</v>
      </c>
      <c r="O735" s="333"/>
      <c r="P735" s="32" t="str">
        <f>+IF(I735=0,"",'Ark1'!U2379)</f>
        <v/>
      </c>
      <c r="Q735" s="331"/>
      <c r="R735" s="264" t="str">
        <f>+IF(N735=0,"",'Ark1'!AJ2379)</f>
        <v/>
      </c>
      <c r="S735" s="334"/>
      <c r="T735" s="264" t="str">
        <f>+IF(N735=0,"",'Ark1'!AK2379)</f>
        <v/>
      </c>
      <c r="U735" s="308"/>
      <c r="V735" s="238" t="str">
        <f>+IF(I735=0,"",'Ark1'!T2379)</f>
        <v/>
      </c>
      <c r="W735" s="331"/>
      <c r="X735" s="239" t="str">
        <f>+IF(I735=0,"",'Ark1'!W2379)</f>
        <v/>
      </c>
      <c r="Y735" s="239" t="str">
        <f>+IF(I735=0,"",'Ark1'!X2379)</f>
        <v/>
      </c>
      <c r="Z735" s="239" t="str">
        <f>+IF(I735=0,"",'Ark1'!Y2379)</f>
        <v/>
      </c>
      <c r="AA735" s="239" t="str">
        <f>+IF(I735=0,"",'Ark1'!Z2379)</f>
        <v/>
      </c>
      <c r="AB735" s="237" t="str">
        <f>+IF(I735=0,"",'Ark1'!AA2379)</f>
        <v/>
      </c>
      <c r="AC735" s="238" t="str">
        <f>+IF(I735=0,"",'Ark1'!AC2379)</f>
        <v/>
      </c>
      <c r="AD735" s="239" t="str">
        <f>+IF(I735=0,"",'Ark1'!AE2379)</f>
        <v/>
      </c>
      <c r="AE735" s="237" t="str">
        <f t="shared" si="95"/>
        <v/>
      </c>
      <c r="AF735" s="237" t="str">
        <f t="shared" si="97"/>
        <v/>
      </c>
      <c r="AG735" s="308"/>
    </row>
    <row r="736" spans="1:33" ht="15.6">
      <c r="A736" s="308"/>
      <c r="B736" s="308">
        <f>+'Ark1'!C2380</f>
        <v>0</v>
      </c>
      <c r="C736" s="236">
        <f>+'Ark1'!L2380</f>
        <v>0</v>
      </c>
      <c r="D736" s="236" t="e">
        <f>VLOOKUP(C736,Klasse!$C$11:$D$27,2)</f>
        <v>#N/A</v>
      </c>
      <c r="E736" s="236">
        <f>+'Ark1'!H2380</f>
        <v>0</v>
      </c>
      <c r="F736" s="236">
        <f>+'Ark1'!J2380</f>
        <v>0</v>
      </c>
      <c r="G736" s="236" t="e">
        <f>VLOOKUP(F736,RNR!$A$1:$B$25,2)</f>
        <v>#N/A</v>
      </c>
      <c r="H736" s="236" t="str">
        <f>+IF(I736=0,"",'Ark1'!Q2380)</f>
        <v/>
      </c>
      <c r="I736" s="353">
        <f>+'Ark1'!R2380</f>
        <v>0</v>
      </c>
      <c r="J736" s="237" t="str">
        <f>+IF(I736=0,"",'Ark1'!AG2380)</f>
        <v/>
      </c>
      <c r="K736" s="237"/>
      <c r="L736" s="237" t="str">
        <f>+IF(I736=0,"",'Ark1'!AH2380)</f>
        <v/>
      </c>
      <c r="M736" s="331"/>
      <c r="N736" s="504">
        <f>+'Ark1'!AI2380</f>
        <v>0</v>
      </c>
      <c r="O736" s="333"/>
      <c r="P736" s="32" t="str">
        <f>+IF(I736=0,"",'Ark1'!U2380)</f>
        <v/>
      </c>
      <c r="Q736" s="331"/>
      <c r="R736" s="264" t="str">
        <f>+IF(N736=0,"",'Ark1'!AJ2380)</f>
        <v/>
      </c>
      <c r="S736" s="334"/>
      <c r="T736" s="264" t="str">
        <f>+IF(N736=0,"",'Ark1'!AK2380)</f>
        <v/>
      </c>
      <c r="U736" s="308"/>
      <c r="V736" s="238" t="str">
        <f>+IF(I736=0,"",'Ark1'!T2380)</f>
        <v/>
      </c>
      <c r="W736" s="331"/>
      <c r="X736" s="239" t="str">
        <f>+IF(I736=0,"",'Ark1'!W2380)</f>
        <v/>
      </c>
      <c r="Y736" s="239" t="str">
        <f>+IF(I736=0,"",'Ark1'!X2380)</f>
        <v/>
      </c>
      <c r="Z736" s="239" t="str">
        <f>+IF(I736=0,"",'Ark1'!Y2380)</f>
        <v/>
      </c>
      <c r="AA736" s="239" t="str">
        <f>+IF(I736=0,"",'Ark1'!Z2380)</f>
        <v/>
      </c>
      <c r="AB736" s="237" t="str">
        <f>+IF(I736=0,"",'Ark1'!AA2380)</f>
        <v/>
      </c>
      <c r="AC736" s="238" t="str">
        <f>+IF(I736=0,"",'Ark1'!AC2380)</f>
        <v/>
      </c>
      <c r="AD736" s="239" t="str">
        <f>+IF(I736=0,"",'Ark1'!AE2380)</f>
        <v/>
      </c>
      <c r="AE736" s="237" t="str">
        <f t="shared" si="95"/>
        <v/>
      </c>
      <c r="AF736" s="237" t="str">
        <f t="shared" si="97"/>
        <v/>
      </c>
      <c r="AG736" s="308"/>
    </row>
    <row r="737" spans="1:61" ht="19.8">
      <c r="A737" s="308"/>
      <c r="B737" s="308"/>
      <c r="C737" s="308"/>
      <c r="D737" s="308"/>
      <c r="E737" s="308"/>
      <c r="F737" s="308"/>
      <c r="G737" s="537"/>
      <c r="H737" s="537"/>
      <c r="I737" s="354"/>
      <c r="J737" s="331"/>
      <c r="K737" s="331"/>
      <c r="L737" s="331"/>
      <c r="M737" s="331"/>
      <c r="N737" s="331"/>
      <c r="O737" s="331"/>
      <c r="P737" s="331"/>
      <c r="Q737" s="331"/>
      <c r="R737" s="331"/>
      <c r="S737" s="331"/>
      <c r="T737" s="331"/>
      <c r="U737" s="331"/>
      <c r="V737" s="331"/>
      <c r="W737" s="331"/>
      <c r="X737" s="331"/>
      <c r="Y737" s="331"/>
      <c r="Z737" s="331"/>
      <c r="AA737" s="331"/>
      <c r="AB737" s="331"/>
      <c r="AC737" s="331"/>
      <c r="AD737" s="331"/>
      <c r="AE737" s="331"/>
      <c r="AF737" s="331"/>
      <c r="AG737" s="331"/>
      <c r="AH737" s="219"/>
      <c r="AJ737" s="29"/>
      <c r="AK737" s="27"/>
      <c r="AL737" s="220"/>
      <c r="AM737" s="28"/>
      <c r="AQ737" s="28"/>
      <c r="BI737" s="232"/>
    </row>
    <row r="738" spans="1:61" ht="19.8">
      <c r="A738" s="308"/>
      <c r="B738" s="308" t="s">
        <v>649</v>
      </c>
      <c r="C738" s="308"/>
      <c r="D738" s="259" t="e">
        <f>+D744</f>
        <v>#N/A</v>
      </c>
      <c r="E738" s="308"/>
      <c r="F738" s="308"/>
      <c r="G738" s="537"/>
      <c r="H738" s="537"/>
      <c r="I738" s="340">
        <f>SUM(I740:I764)</f>
        <v>0</v>
      </c>
      <c r="J738" s="331"/>
      <c r="K738" s="335"/>
      <c r="L738" s="335"/>
      <c r="M738" s="331"/>
      <c r="N738" s="331"/>
      <c r="O738" s="331"/>
      <c r="P738" s="331"/>
      <c r="Q738" s="331"/>
      <c r="R738" s="331"/>
      <c r="S738" s="331"/>
      <c r="T738" s="331"/>
      <c r="U738" s="331"/>
      <c r="V738" s="331"/>
      <c r="W738" s="331"/>
      <c r="X738" s="331"/>
      <c r="Y738" s="331"/>
      <c r="Z738" s="331"/>
      <c r="AA738" s="331"/>
      <c r="AB738" s="331"/>
      <c r="AC738" s="331"/>
      <c r="AD738" s="331"/>
      <c r="AE738" s="331"/>
      <c r="AF738" s="331"/>
      <c r="AG738" s="331"/>
      <c r="AH738" s="219"/>
      <c r="AJ738" s="29"/>
      <c r="AK738" s="27"/>
      <c r="AL738" s="220"/>
      <c r="AM738" s="28"/>
      <c r="AQ738" s="28"/>
      <c r="BI738" s="232"/>
    </row>
    <row r="739" spans="1:61" ht="19.8">
      <c r="A739" s="578"/>
      <c r="B739" s="578"/>
      <c r="C739" s="579" t="s">
        <v>650</v>
      </c>
      <c r="D739" s="578"/>
      <c r="E739" s="578"/>
      <c r="F739" s="578"/>
      <c r="G739" s="578"/>
      <c r="H739" s="578"/>
      <c r="I739" s="354"/>
      <c r="J739" s="331"/>
      <c r="K739" s="331"/>
      <c r="L739" s="331"/>
      <c r="M739" s="331"/>
      <c r="N739" s="331"/>
      <c r="O739" s="331"/>
      <c r="P739" s="331"/>
      <c r="Q739" s="331"/>
      <c r="R739" s="331"/>
      <c r="S739" s="331"/>
      <c r="T739" s="331"/>
      <c r="U739" s="331"/>
      <c r="V739" s="331"/>
      <c r="W739" s="331"/>
      <c r="X739" s="331"/>
      <c r="Y739" s="331"/>
      <c r="Z739" s="331"/>
      <c r="AA739" s="331"/>
      <c r="AB739" s="331"/>
      <c r="AC739" s="331"/>
      <c r="AD739" s="331"/>
      <c r="AE739" s="331"/>
      <c r="AF739" s="331"/>
      <c r="AG739" s="331"/>
      <c r="AH739" s="219"/>
      <c r="AJ739" s="29"/>
      <c r="AK739" s="27"/>
      <c r="AL739" s="220"/>
      <c r="AM739" s="28"/>
      <c r="AQ739" s="28"/>
      <c r="BI739" s="232"/>
    </row>
    <row r="740" spans="1:61" ht="15.6">
      <c r="A740" s="308"/>
      <c r="B740" s="308">
        <f>+'Ark1'!C2381</f>
        <v>0</v>
      </c>
      <c r="C740" s="236">
        <f>+'Ark1'!L2381</f>
        <v>0</v>
      </c>
      <c r="D740" s="236" t="e">
        <f>VLOOKUP(C740,Klasse!$C$11:$D$27,2)</f>
        <v>#N/A</v>
      </c>
      <c r="E740" s="236">
        <f>+'Ark1'!H2381</f>
        <v>0</v>
      </c>
      <c r="F740" s="236">
        <f>+'Ark1'!J2381</f>
        <v>0</v>
      </c>
      <c r="G740" s="236" t="e">
        <f>VLOOKUP(F740,RNR!$A$1:$B$25,2)</f>
        <v>#N/A</v>
      </c>
      <c r="H740" s="236" t="str">
        <f>+IF(I740=0,"",'Ark1'!Q2381)</f>
        <v/>
      </c>
      <c r="I740" s="353">
        <f>+'Ark1'!R2381</f>
        <v>0</v>
      </c>
      <c r="J740" s="237" t="str">
        <f>+IF(I740=0,"",'Ark1'!AG2381)</f>
        <v/>
      </c>
      <c r="K740" s="237"/>
      <c r="L740" s="237" t="str">
        <f>+IF(I740=0,"",'Ark1'!AH2381)</f>
        <v/>
      </c>
      <c r="M740" s="331"/>
      <c r="N740" s="504">
        <f>+'Ark1'!AI2381</f>
        <v>0</v>
      </c>
      <c r="O740" s="333"/>
      <c r="P740" s="32" t="str">
        <f>+IF(I740=0,"",'Ark1'!U2381)</f>
        <v/>
      </c>
      <c r="Q740" s="331"/>
      <c r="R740" s="264" t="str">
        <f>+IF(N740=0,"",'Ark1'!AJ2381)</f>
        <v/>
      </c>
      <c r="S740" s="334"/>
      <c r="T740" s="264" t="str">
        <f>+IF(N740=0,"",'Ark1'!AK2381)</f>
        <v/>
      </c>
      <c r="U740" s="308"/>
      <c r="V740" s="238" t="str">
        <f>+IF(I740=0,"",'Ark1'!T2381)</f>
        <v/>
      </c>
      <c r="W740" s="331"/>
      <c r="X740" s="239" t="str">
        <f>+IF(I740=0,"",'Ark1'!W2381)</f>
        <v/>
      </c>
      <c r="Y740" s="239" t="str">
        <f>+IF(I740=0,"",'Ark1'!X2381)</f>
        <v/>
      </c>
      <c r="Z740" s="239" t="str">
        <f>+IF(I740=0,"",'Ark1'!Y2381)</f>
        <v/>
      </c>
      <c r="AA740" s="239" t="str">
        <f>+IF(I740=0,"",'Ark1'!Z2381)</f>
        <v/>
      </c>
      <c r="AB740" s="237" t="str">
        <f>+IF(I740=0,"",'Ark1'!AA2381)</f>
        <v/>
      </c>
      <c r="AC740" s="238" t="str">
        <f>+IF(I740=0,"",'Ark1'!AC2381)</f>
        <v/>
      </c>
      <c r="AD740" s="239" t="str">
        <f>+IF(I740=0,"",'Ark1'!AE2381)</f>
        <v/>
      </c>
      <c r="AE740" s="237" t="str">
        <f t="shared" si="95"/>
        <v/>
      </c>
      <c r="AF740" s="237" t="str">
        <f t="shared" si="97"/>
        <v/>
      </c>
      <c r="AG740" s="308"/>
    </row>
    <row r="741" spans="1:61" ht="15.6">
      <c r="A741" s="308"/>
      <c r="B741" s="308">
        <f>+'Ark1'!C2382</f>
        <v>0</v>
      </c>
      <c r="C741" s="236">
        <f>+'Ark1'!L2382</f>
        <v>0</v>
      </c>
      <c r="D741" s="236" t="e">
        <f>VLOOKUP(C741,Klasse!$C$11:$D$27,2)</f>
        <v>#N/A</v>
      </c>
      <c r="E741" s="236">
        <f>+'Ark1'!H2382</f>
        <v>0</v>
      </c>
      <c r="F741" s="236">
        <f>+'Ark1'!J2382</f>
        <v>0</v>
      </c>
      <c r="G741" s="236" t="e">
        <f>VLOOKUP(F741,RNR!$A$1:$B$25,2)</f>
        <v>#N/A</v>
      </c>
      <c r="H741" s="236" t="str">
        <f>+IF(I741=0,"",'Ark1'!Q2382)</f>
        <v/>
      </c>
      <c r="I741" s="353">
        <f>+'Ark1'!R2382</f>
        <v>0</v>
      </c>
      <c r="J741" s="237" t="str">
        <f>+IF(I741=0,"",'Ark1'!AG2382)</f>
        <v/>
      </c>
      <c r="K741" s="237"/>
      <c r="L741" s="237" t="str">
        <f>+IF(I741=0,"",'Ark1'!AH2382)</f>
        <v/>
      </c>
      <c r="M741" s="331"/>
      <c r="N741" s="504">
        <f>+'Ark1'!AI2382</f>
        <v>0</v>
      </c>
      <c r="O741" s="333"/>
      <c r="P741" s="32" t="str">
        <f>+IF(I741=0,"",'Ark1'!U2382)</f>
        <v/>
      </c>
      <c r="Q741" s="331"/>
      <c r="R741" s="264" t="str">
        <f>+IF(N741=0,"",'Ark1'!AJ2382)</f>
        <v/>
      </c>
      <c r="S741" s="334"/>
      <c r="T741" s="264" t="str">
        <f>+IF(N741=0,"",'Ark1'!AK2382)</f>
        <v/>
      </c>
      <c r="U741" s="308"/>
      <c r="V741" s="238" t="str">
        <f>+IF(I741=0,"",'Ark1'!T2382)</f>
        <v/>
      </c>
      <c r="W741" s="331"/>
      <c r="X741" s="239" t="str">
        <f>+IF(I741=0,"",'Ark1'!W2382)</f>
        <v/>
      </c>
      <c r="Y741" s="239" t="str">
        <f>+IF(I741=0,"",'Ark1'!X2382)</f>
        <v/>
      </c>
      <c r="Z741" s="239" t="str">
        <f>+IF(I741=0,"",'Ark1'!Y2382)</f>
        <v/>
      </c>
      <c r="AA741" s="239" t="str">
        <f>+IF(I741=0,"",'Ark1'!Z2382)</f>
        <v/>
      </c>
      <c r="AB741" s="237" t="str">
        <f>+IF(I741=0,"",'Ark1'!AA2382)</f>
        <v/>
      </c>
      <c r="AC741" s="238" t="str">
        <f>+IF(I741=0,"",'Ark1'!AC2382)</f>
        <v/>
      </c>
      <c r="AD741" s="239" t="str">
        <f>+IF(I741=0,"",'Ark1'!AE2382)</f>
        <v/>
      </c>
      <c r="AE741" s="237" t="str">
        <f t="shared" si="95"/>
        <v/>
      </c>
      <c r="AF741" s="237" t="str">
        <f t="shared" si="97"/>
        <v/>
      </c>
      <c r="AG741" s="308"/>
    </row>
    <row r="742" spans="1:61" ht="15.6">
      <c r="A742" s="308"/>
      <c r="B742" s="308">
        <f>+'Ark1'!C2383</f>
        <v>0</v>
      </c>
      <c r="C742" s="236">
        <f>+'Ark1'!L2383</f>
        <v>0</v>
      </c>
      <c r="D742" s="236" t="e">
        <f>VLOOKUP(C742,Klasse!$C$11:$D$27,2)</f>
        <v>#N/A</v>
      </c>
      <c r="E742" s="236">
        <f>+'Ark1'!H2383</f>
        <v>0</v>
      </c>
      <c r="F742" s="236">
        <f>+'Ark1'!J2383</f>
        <v>0</v>
      </c>
      <c r="G742" s="236" t="e">
        <f>VLOOKUP(F742,RNR!$A$1:$B$25,2)</f>
        <v>#N/A</v>
      </c>
      <c r="H742" s="236" t="str">
        <f>+IF(I742=0,"",'Ark1'!Q2383)</f>
        <v/>
      </c>
      <c r="I742" s="353">
        <f>+'Ark1'!R2383</f>
        <v>0</v>
      </c>
      <c r="J742" s="237" t="str">
        <f>+IF(I742=0,"",'Ark1'!AG2383)</f>
        <v/>
      </c>
      <c r="K742" s="237"/>
      <c r="L742" s="237" t="str">
        <f>+IF(I742=0,"",'Ark1'!AH2383)</f>
        <v/>
      </c>
      <c r="M742" s="331"/>
      <c r="N742" s="504">
        <f>+'Ark1'!AI2383</f>
        <v>0</v>
      </c>
      <c r="O742" s="333"/>
      <c r="P742" s="32" t="str">
        <f>+IF(I742=0,"",'Ark1'!U2383)</f>
        <v/>
      </c>
      <c r="Q742" s="331"/>
      <c r="R742" s="264" t="str">
        <f>+IF(N742=0,"",'Ark1'!AJ2383)</f>
        <v/>
      </c>
      <c r="S742" s="334"/>
      <c r="T742" s="264" t="str">
        <f>+IF(N742=0,"",'Ark1'!AK2383)</f>
        <v/>
      </c>
      <c r="U742" s="308"/>
      <c r="V742" s="238" t="str">
        <f>+IF(I742=0,"",'Ark1'!T2383)</f>
        <v/>
      </c>
      <c r="W742" s="331"/>
      <c r="X742" s="239" t="str">
        <f>+IF(I742=0,"",'Ark1'!W2383)</f>
        <v/>
      </c>
      <c r="Y742" s="239" t="str">
        <f>+IF(I742=0,"",'Ark1'!X2383)</f>
        <v/>
      </c>
      <c r="Z742" s="239" t="str">
        <f>+IF(I742=0,"",'Ark1'!Y2383)</f>
        <v/>
      </c>
      <c r="AA742" s="239" t="str">
        <f>+IF(I742=0,"",'Ark1'!Z2383)</f>
        <v/>
      </c>
      <c r="AB742" s="237" t="str">
        <f>+IF(I742=0,"",'Ark1'!AA2383)</f>
        <v/>
      </c>
      <c r="AC742" s="238" t="str">
        <f>+IF(I742=0,"",'Ark1'!AC2383)</f>
        <v/>
      </c>
      <c r="AD742" s="239" t="str">
        <f>+IF(I742=0,"",'Ark1'!AE2383)</f>
        <v/>
      </c>
      <c r="AE742" s="237" t="str">
        <f t="shared" si="95"/>
        <v/>
      </c>
      <c r="AF742" s="237" t="str">
        <f t="shared" si="97"/>
        <v/>
      </c>
      <c r="AG742" s="308"/>
    </row>
    <row r="743" spans="1:61" ht="15.6">
      <c r="A743" s="308"/>
      <c r="B743" s="308">
        <f>+'Ark1'!C2384</f>
        <v>0</v>
      </c>
      <c r="C743" s="236">
        <f>+'Ark1'!L2384</f>
        <v>0</v>
      </c>
      <c r="D743" s="236" t="e">
        <f>VLOOKUP(C743,Klasse!$C$11:$D$27,2)</f>
        <v>#N/A</v>
      </c>
      <c r="E743" s="236">
        <f>+'Ark1'!H2384</f>
        <v>0</v>
      </c>
      <c r="F743" s="236">
        <f>+'Ark1'!J2384</f>
        <v>0</v>
      </c>
      <c r="G743" s="236" t="e">
        <f>VLOOKUP(F743,RNR!$A$1:$B$25,2)</f>
        <v>#N/A</v>
      </c>
      <c r="H743" s="236" t="str">
        <f>+IF(I743=0,"",'Ark1'!Q2384)</f>
        <v/>
      </c>
      <c r="I743" s="353">
        <f>+'Ark1'!R2384</f>
        <v>0</v>
      </c>
      <c r="J743" s="237" t="str">
        <f>+IF(I743=0,"",'Ark1'!AG2384)</f>
        <v/>
      </c>
      <c r="K743" s="237"/>
      <c r="L743" s="237" t="str">
        <f>+IF(I743=0,"",'Ark1'!AH2384)</f>
        <v/>
      </c>
      <c r="M743" s="331"/>
      <c r="N743" s="504">
        <f>+'Ark1'!AI2384</f>
        <v>0</v>
      </c>
      <c r="O743" s="333"/>
      <c r="P743" s="32" t="str">
        <f>+IF(I743=0,"",'Ark1'!U2384)</f>
        <v/>
      </c>
      <c r="Q743" s="331"/>
      <c r="R743" s="264" t="str">
        <f>+IF(N743=0,"",'Ark1'!AJ2384)</f>
        <v/>
      </c>
      <c r="S743" s="334"/>
      <c r="T743" s="264" t="str">
        <f>+IF(N743=0,"",'Ark1'!AK2384)</f>
        <v/>
      </c>
      <c r="U743" s="308"/>
      <c r="V743" s="238" t="str">
        <f>+IF(I743=0,"",'Ark1'!T2384)</f>
        <v/>
      </c>
      <c r="W743" s="331"/>
      <c r="X743" s="239" t="str">
        <f>+IF(I743=0,"",'Ark1'!W2384)</f>
        <v/>
      </c>
      <c r="Y743" s="239" t="str">
        <f>+IF(I743=0,"",'Ark1'!X2384)</f>
        <v/>
      </c>
      <c r="Z743" s="239" t="str">
        <f>+IF(I743=0,"",'Ark1'!Y2384)</f>
        <v/>
      </c>
      <c r="AA743" s="239" t="str">
        <f>+IF(I743=0,"",'Ark1'!Z2384)</f>
        <v/>
      </c>
      <c r="AB743" s="237" t="str">
        <f>+IF(I743=0,"",'Ark1'!AA2384)</f>
        <v/>
      </c>
      <c r="AC743" s="238" t="str">
        <f>+IF(I743=0,"",'Ark1'!AC2384)</f>
        <v/>
      </c>
      <c r="AD743" s="239" t="str">
        <f>+IF(I743=0,"",'Ark1'!AE2384)</f>
        <v/>
      </c>
      <c r="AE743" s="237" t="str">
        <f t="shared" si="95"/>
        <v/>
      </c>
      <c r="AF743" s="237" t="str">
        <f t="shared" si="97"/>
        <v/>
      </c>
      <c r="AG743" s="308"/>
    </row>
    <row r="744" spans="1:61" ht="15.6">
      <c r="A744" s="308"/>
      <c r="B744" s="308">
        <f>+'Ark1'!C2385</f>
        <v>0</v>
      </c>
      <c r="C744" s="236">
        <f>+'Ark1'!L2385</f>
        <v>0</v>
      </c>
      <c r="D744" s="236" t="e">
        <f>VLOOKUP(C744,Klasse!$C$11:$D$27,2)</f>
        <v>#N/A</v>
      </c>
      <c r="E744" s="236">
        <f>+'Ark1'!H2385</f>
        <v>0</v>
      </c>
      <c r="F744" s="236">
        <f>+'Ark1'!J2385</f>
        <v>0</v>
      </c>
      <c r="G744" s="236" t="e">
        <f>VLOOKUP(F744,RNR!$A$1:$B$25,2)</f>
        <v>#N/A</v>
      </c>
      <c r="H744" s="236" t="str">
        <f>+IF(I744=0,"",'Ark1'!Q2385)</f>
        <v/>
      </c>
      <c r="I744" s="353">
        <f>+'Ark1'!R2385</f>
        <v>0</v>
      </c>
      <c r="J744" s="237" t="str">
        <f>+IF(I744=0,"",'Ark1'!AG2385)</f>
        <v/>
      </c>
      <c r="K744" s="237"/>
      <c r="L744" s="237" t="str">
        <f>+IF(I744=0,"",'Ark1'!AH2385)</f>
        <v/>
      </c>
      <c r="M744" s="331"/>
      <c r="N744" s="504">
        <f>+'Ark1'!AI2385</f>
        <v>0</v>
      </c>
      <c r="O744" s="333"/>
      <c r="P744" s="32" t="str">
        <f>+IF(I744=0,"",'Ark1'!U2385)</f>
        <v/>
      </c>
      <c r="Q744" s="331"/>
      <c r="R744" s="264" t="str">
        <f>+IF(N744=0,"",'Ark1'!AJ2385)</f>
        <v/>
      </c>
      <c r="S744" s="334"/>
      <c r="T744" s="264" t="str">
        <f>+IF(N744=0,"",'Ark1'!AK2385)</f>
        <v/>
      </c>
      <c r="U744" s="308"/>
      <c r="V744" s="238" t="str">
        <f>+IF(I744=0,"",'Ark1'!T2385)</f>
        <v/>
      </c>
      <c r="W744" s="331"/>
      <c r="X744" s="239" t="str">
        <f>+IF(I744=0,"",'Ark1'!W2385)</f>
        <v/>
      </c>
      <c r="Y744" s="239" t="str">
        <f>+IF(I744=0,"",'Ark1'!X2385)</f>
        <v/>
      </c>
      <c r="Z744" s="239" t="str">
        <f>+IF(I744=0,"",'Ark1'!Y2385)</f>
        <v/>
      </c>
      <c r="AA744" s="239" t="str">
        <f>+IF(I744=0,"",'Ark1'!Z2385)</f>
        <v/>
      </c>
      <c r="AB744" s="237" t="str">
        <f>+IF(I744=0,"",'Ark1'!AA2385)</f>
        <v/>
      </c>
      <c r="AC744" s="238" t="str">
        <f>+IF(I744=0,"",'Ark1'!AC2385)</f>
        <v/>
      </c>
      <c r="AD744" s="239" t="str">
        <f>+IF(I744=0,"",'Ark1'!AE2385)</f>
        <v/>
      </c>
      <c r="AE744" s="237" t="str">
        <f t="shared" ref="AE744:AE771" si="98">IF(I744=0,"",P744/C744)</f>
        <v/>
      </c>
      <c r="AF744" s="237" t="str">
        <f t="shared" si="96"/>
        <v/>
      </c>
      <c r="AG744" s="308"/>
    </row>
    <row r="745" spans="1:61" ht="15.6">
      <c r="A745" s="308"/>
      <c r="B745" s="308">
        <f>+'Ark1'!C2386</f>
        <v>0</v>
      </c>
      <c r="C745" s="236">
        <f>+'Ark1'!L2386</f>
        <v>0</v>
      </c>
      <c r="D745" s="236" t="e">
        <f>VLOOKUP(C745,Klasse!$C$11:$D$27,2)</f>
        <v>#N/A</v>
      </c>
      <c r="E745" s="236">
        <f>+'Ark1'!H2386</f>
        <v>0</v>
      </c>
      <c r="F745" s="236">
        <f>+'Ark1'!J2386</f>
        <v>0</v>
      </c>
      <c r="G745" s="236" t="e">
        <f>VLOOKUP(F745,RNR!$A$1:$B$25,2)</f>
        <v>#N/A</v>
      </c>
      <c r="H745" s="236" t="str">
        <f>+IF(I745=0,"",'Ark1'!Q2386)</f>
        <v/>
      </c>
      <c r="I745" s="353">
        <f>+'Ark1'!R2386</f>
        <v>0</v>
      </c>
      <c r="J745" s="237" t="str">
        <f>+IF(I745=0,"",'Ark1'!AG2386)</f>
        <v/>
      </c>
      <c r="K745" s="237"/>
      <c r="L745" s="237" t="str">
        <f>+IF(I745=0,"",'Ark1'!AH2386)</f>
        <v/>
      </c>
      <c r="M745" s="331"/>
      <c r="N745" s="504">
        <f>+'Ark1'!AI2386</f>
        <v>0</v>
      </c>
      <c r="O745" s="333"/>
      <c r="P745" s="32" t="str">
        <f>+IF(I745=0,"",'Ark1'!U2386)</f>
        <v/>
      </c>
      <c r="Q745" s="331"/>
      <c r="R745" s="264" t="str">
        <f>+IF(N745=0,"",'Ark1'!AJ2386)</f>
        <v/>
      </c>
      <c r="S745" s="334"/>
      <c r="T745" s="264" t="str">
        <f>+IF(N745=0,"",'Ark1'!AK2386)</f>
        <v/>
      </c>
      <c r="U745" s="308"/>
      <c r="V745" s="238" t="str">
        <f>+IF(I745=0,"",'Ark1'!T2386)</f>
        <v/>
      </c>
      <c r="W745" s="331"/>
      <c r="X745" s="239" t="str">
        <f>+IF(I745=0,"",'Ark1'!W2386)</f>
        <v/>
      </c>
      <c r="Y745" s="239" t="str">
        <f>+IF(I745=0,"",'Ark1'!X2386)</f>
        <v/>
      </c>
      <c r="Z745" s="239" t="str">
        <f>+IF(I745=0,"",'Ark1'!Y2386)</f>
        <v/>
      </c>
      <c r="AA745" s="239" t="str">
        <f>+IF(I745=0,"",'Ark1'!Z2386)</f>
        <v/>
      </c>
      <c r="AB745" s="237" t="str">
        <f>+IF(I745=0,"",'Ark1'!AA2386)</f>
        <v/>
      </c>
      <c r="AC745" s="238" t="str">
        <f>+IF(I745=0,"",'Ark1'!AC2386)</f>
        <v/>
      </c>
      <c r="AD745" s="239" t="str">
        <f>+IF(I745=0,"",'Ark1'!AE2386)</f>
        <v/>
      </c>
      <c r="AE745" s="237" t="str">
        <f t="shared" si="98"/>
        <v/>
      </c>
      <c r="AF745" s="237" t="str">
        <f t="shared" ref="AF745:AF771" si="99">IF(I745=0,"",I745/H745)</f>
        <v/>
      </c>
      <c r="AG745" s="308"/>
    </row>
    <row r="746" spans="1:61" ht="15.6">
      <c r="A746" s="308"/>
      <c r="B746" s="308">
        <f>+'Ark1'!C2387</f>
        <v>0</v>
      </c>
      <c r="C746" s="236">
        <f>+'Ark1'!L2387</f>
        <v>0</v>
      </c>
      <c r="D746" s="236" t="e">
        <f>VLOOKUP(C746,Klasse!$C$11:$D$27,2)</f>
        <v>#N/A</v>
      </c>
      <c r="E746" s="236">
        <f>+'Ark1'!H2387</f>
        <v>0</v>
      </c>
      <c r="F746" s="236">
        <f>+'Ark1'!J2387</f>
        <v>0</v>
      </c>
      <c r="G746" s="236" t="e">
        <f>VLOOKUP(F746,RNR!$A$1:$B$25,2)</f>
        <v>#N/A</v>
      </c>
      <c r="H746" s="236" t="str">
        <f>+IF(I746=0,"",'Ark1'!Q2387)</f>
        <v/>
      </c>
      <c r="I746" s="353">
        <f>+'Ark1'!R2387</f>
        <v>0</v>
      </c>
      <c r="J746" s="237" t="str">
        <f>+IF(I746=0,"",'Ark1'!AG2387)</f>
        <v/>
      </c>
      <c r="K746" s="237"/>
      <c r="L746" s="237" t="str">
        <f>+IF(I746=0,"",'Ark1'!AH2387)</f>
        <v/>
      </c>
      <c r="M746" s="331"/>
      <c r="N746" s="504">
        <f>+'Ark1'!AI2387</f>
        <v>0</v>
      </c>
      <c r="O746" s="333"/>
      <c r="P746" s="32" t="str">
        <f>+IF(I746=0,"",'Ark1'!U2387)</f>
        <v/>
      </c>
      <c r="Q746" s="331"/>
      <c r="R746" s="264" t="str">
        <f>+IF(N746=0,"",'Ark1'!AJ2387)</f>
        <v/>
      </c>
      <c r="S746" s="334"/>
      <c r="T746" s="264" t="str">
        <f>+IF(N746=0,"",'Ark1'!AK2387)</f>
        <v/>
      </c>
      <c r="U746" s="308"/>
      <c r="V746" s="238" t="str">
        <f>+IF(I746=0,"",'Ark1'!T2387)</f>
        <v/>
      </c>
      <c r="W746" s="331"/>
      <c r="X746" s="239" t="str">
        <f>+IF(I746=0,"",'Ark1'!W2387)</f>
        <v/>
      </c>
      <c r="Y746" s="239" t="str">
        <f>+IF(I746=0,"",'Ark1'!X2387)</f>
        <v/>
      </c>
      <c r="Z746" s="239" t="str">
        <f>+IF(I746=0,"",'Ark1'!Y2387)</f>
        <v/>
      </c>
      <c r="AA746" s="239" t="str">
        <f>+IF(I746=0,"",'Ark1'!Z2387)</f>
        <v/>
      </c>
      <c r="AB746" s="237" t="str">
        <f>+IF(I746=0,"",'Ark1'!AA2387)</f>
        <v/>
      </c>
      <c r="AC746" s="238" t="str">
        <f>+IF(I746=0,"",'Ark1'!AC2387)</f>
        <v/>
      </c>
      <c r="AD746" s="239" t="str">
        <f>+IF(I746=0,"",'Ark1'!AE2387)</f>
        <v/>
      </c>
      <c r="AE746" s="237" t="str">
        <f t="shared" si="98"/>
        <v/>
      </c>
      <c r="AF746" s="237" t="str">
        <f t="shared" si="99"/>
        <v/>
      </c>
      <c r="AG746" s="308"/>
    </row>
    <row r="747" spans="1:61" ht="15.6">
      <c r="A747" s="308"/>
      <c r="B747" s="308">
        <f>+'Ark1'!C2388</f>
        <v>0</v>
      </c>
      <c r="C747" s="236">
        <f>+'Ark1'!L2388</f>
        <v>0</v>
      </c>
      <c r="D747" s="236" t="e">
        <f>VLOOKUP(C747,Klasse!$C$11:$D$27,2)</f>
        <v>#N/A</v>
      </c>
      <c r="E747" s="236">
        <f>+'Ark1'!H2388</f>
        <v>0</v>
      </c>
      <c r="F747" s="236">
        <f>+'Ark1'!J2388</f>
        <v>0</v>
      </c>
      <c r="G747" s="236" t="e">
        <f>VLOOKUP(F747,RNR!$A$1:$B$25,2)</f>
        <v>#N/A</v>
      </c>
      <c r="H747" s="236" t="str">
        <f>+IF(I747=0,"",'Ark1'!Q2388)</f>
        <v/>
      </c>
      <c r="I747" s="353">
        <f>+'Ark1'!R2388</f>
        <v>0</v>
      </c>
      <c r="J747" s="237" t="str">
        <f>+IF(I747=0,"",'Ark1'!AG2388)</f>
        <v/>
      </c>
      <c r="K747" s="237"/>
      <c r="L747" s="237" t="str">
        <f>+IF(I747=0,"",'Ark1'!AH2388)</f>
        <v/>
      </c>
      <c r="M747" s="331"/>
      <c r="N747" s="504">
        <f>+'Ark1'!AI2388</f>
        <v>0</v>
      </c>
      <c r="O747" s="333"/>
      <c r="P747" s="32" t="str">
        <f>+IF(I747=0,"",'Ark1'!U2388)</f>
        <v/>
      </c>
      <c r="Q747" s="331"/>
      <c r="R747" s="264" t="str">
        <f>+IF(N747=0,"",'Ark1'!AJ2388)</f>
        <v/>
      </c>
      <c r="S747" s="334"/>
      <c r="T747" s="264" t="str">
        <f>+IF(N747=0,"",'Ark1'!AK2388)</f>
        <v/>
      </c>
      <c r="U747" s="308"/>
      <c r="V747" s="238" t="str">
        <f>+IF(I747=0,"",'Ark1'!T2388)</f>
        <v/>
      </c>
      <c r="W747" s="331"/>
      <c r="X747" s="239" t="str">
        <f>+IF(I747=0,"",'Ark1'!W2388)</f>
        <v/>
      </c>
      <c r="Y747" s="239" t="str">
        <f>+IF(I747=0,"",'Ark1'!X2388)</f>
        <v/>
      </c>
      <c r="Z747" s="239" t="str">
        <f>+IF(I747=0,"",'Ark1'!Y2388)</f>
        <v/>
      </c>
      <c r="AA747" s="239" t="str">
        <f>+IF(I747=0,"",'Ark1'!Z2388)</f>
        <v/>
      </c>
      <c r="AB747" s="237" t="str">
        <f>+IF(I747=0,"",'Ark1'!AA2388)</f>
        <v/>
      </c>
      <c r="AC747" s="238" t="str">
        <f>+IF(I747=0,"",'Ark1'!AC2388)</f>
        <v/>
      </c>
      <c r="AD747" s="239" t="str">
        <f>+IF(I747=0,"",'Ark1'!AE2388)</f>
        <v/>
      </c>
      <c r="AE747" s="237" t="str">
        <f t="shared" si="98"/>
        <v/>
      </c>
      <c r="AF747" s="237" t="str">
        <f t="shared" si="99"/>
        <v/>
      </c>
      <c r="AG747" s="308"/>
    </row>
    <row r="748" spans="1:61" ht="15.6">
      <c r="A748" s="308"/>
      <c r="B748" s="308">
        <f>+'Ark1'!C2389</f>
        <v>0</v>
      </c>
      <c r="C748" s="236">
        <f>+'Ark1'!L2389</f>
        <v>0</v>
      </c>
      <c r="D748" s="236" t="e">
        <f>VLOOKUP(C748,Klasse!$C$11:$D$27,2)</f>
        <v>#N/A</v>
      </c>
      <c r="E748" s="236">
        <f>+'Ark1'!H2389</f>
        <v>0</v>
      </c>
      <c r="F748" s="236">
        <f>+'Ark1'!J2389</f>
        <v>0</v>
      </c>
      <c r="G748" s="236" t="e">
        <f>VLOOKUP(F748,RNR!$A$1:$B$25,2)</f>
        <v>#N/A</v>
      </c>
      <c r="H748" s="236" t="str">
        <f>+IF(I748=0,"",'Ark1'!Q2389)</f>
        <v/>
      </c>
      <c r="I748" s="353">
        <f>+'Ark1'!R2389</f>
        <v>0</v>
      </c>
      <c r="J748" s="237" t="str">
        <f>+IF(I748=0,"",'Ark1'!AG2389)</f>
        <v/>
      </c>
      <c r="K748" s="237"/>
      <c r="L748" s="237" t="str">
        <f>+IF(I748=0,"",'Ark1'!AH2389)</f>
        <v/>
      </c>
      <c r="M748" s="331"/>
      <c r="N748" s="504">
        <f>+'Ark1'!AI2389</f>
        <v>0</v>
      </c>
      <c r="O748" s="333"/>
      <c r="P748" s="32" t="str">
        <f>+IF(I748=0,"",'Ark1'!U2389)</f>
        <v/>
      </c>
      <c r="Q748" s="331"/>
      <c r="R748" s="264" t="str">
        <f>+IF(N748=0,"",'Ark1'!AJ2389)</f>
        <v/>
      </c>
      <c r="S748" s="334"/>
      <c r="T748" s="264" t="str">
        <f>+IF(N748=0,"",'Ark1'!AK2389)</f>
        <v/>
      </c>
      <c r="U748" s="308"/>
      <c r="V748" s="238" t="str">
        <f>+IF(I748=0,"",'Ark1'!T2389)</f>
        <v/>
      </c>
      <c r="W748" s="331"/>
      <c r="X748" s="239" t="str">
        <f>+IF(I748=0,"",'Ark1'!W2389)</f>
        <v/>
      </c>
      <c r="Y748" s="239" t="str">
        <f>+IF(I748=0,"",'Ark1'!X2389)</f>
        <v/>
      </c>
      <c r="Z748" s="239" t="str">
        <f>+IF(I748=0,"",'Ark1'!Y2389)</f>
        <v/>
      </c>
      <c r="AA748" s="239" t="str">
        <f>+IF(I748=0,"",'Ark1'!Z2389)</f>
        <v/>
      </c>
      <c r="AB748" s="237" t="str">
        <f>+IF(I748=0,"",'Ark1'!AA2389)</f>
        <v/>
      </c>
      <c r="AC748" s="238" t="str">
        <f>+IF(I748=0,"",'Ark1'!AC2389)</f>
        <v/>
      </c>
      <c r="AD748" s="239" t="str">
        <f>+IF(I748=0,"",'Ark1'!AE2389)</f>
        <v/>
      </c>
      <c r="AE748" s="237" t="str">
        <f t="shared" si="98"/>
        <v/>
      </c>
      <c r="AF748" s="237" t="str">
        <f t="shared" si="99"/>
        <v/>
      </c>
      <c r="AG748" s="308"/>
    </row>
    <row r="749" spans="1:61" ht="15.6">
      <c r="A749" s="308"/>
      <c r="B749" s="308">
        <f>+'Ark1'!C2390</f>
        <v>0</v>
      </c>
      <c r="C749" s="236">
        <f>+'Ark1'!L2390</f>
        <v>0</v>
      </c>
      <c r="D749" s="236" t="e">
        <f>VLOOKUP(C749,Klasse!$C$11:$D$27,2)</f>
        <v>#N/A</v>
      </c>
      <c r="E749" s="236">
        <f>+'Ark1'!H2390</f>
        <v>0</v>
      </c>
      <c r="F749" s="236">
        <f>+'Ark1'!J2390</f>
        <v>0</v>
      </c>
      <c r="G749" s="236" t="e">
        <f>VLOOKUP(F749,RNR!$A$1:$B$25,2)</f>
        <v>#N/A</v>
      </c>
      <c r="H749" s="236" t="str">
        <f>+IF(I749=0,"",'Ark1'!Q2390)</f>
        <v/>
      </c>
      <c r="I749" s="353">
        <f>+'Ark1'!R2390</f>
        <v>0</v>
      </c>
      <c r="J749" s="237" t="str">
        <f>+IF(I749=0,"",'Ark1'!AG2390)</f>
        <v/>
      </c>
      <c r="K749" s="237"/>
      <c r="L749" s="237" t="str">
        <f>+IF(I749=0,"",'Ark1'!AH2390)</f>
        <v/>
      </c>
      <c r="M749" s="331"/>
      <c r="N749" s="504">
        <f>+'Ark1'!AI2390</f>
        <v>0</v>
      </c>
      <c r="O749" s="333"/>
      <c r="P749" s="32" t="str">
        <f>+IF(I749=0,"",'Ark1'!U2390)</f>
        <v/>
      </c>
      <c r="Q749" s="331"/>
      <c r="R749" s="264" t="str">
        <f>+IF(N749=0,"",'Ark1'!AJ2390)</f>
        <v/>
      </c>
      <c r="S749" s="334"/>
      <c r="T749" s="264" t="str">
        <f>+IF(N749=0,"",'Ark1'!AK2390)</f>
        <v/>
      </c>
      <c r="U749" s="308"/>
      <c r="V749" s="238" t="str">
        <f>+IF(I749=0,"",'Ark1'!T2390)</f>
        <v/>
      </c>
      <c r="W749" s="331"/>
      <c r="X749" s="239" t="str">
        <f>+IF(I749=0,"",'Ark1'!W2390)</f>
        <v/>
      </c>
      <c r="Y749" s="239" t="str">
        <f>+IF(I749=0,"",'Ark1'!X2390)</f>
        <v/>
      </c>
      <c r="Z749" s="239" t="str">
        <f>+IF(I749=0,"",'Ark1'!Y2390)</f>
        <v/>
      </c>
      <c r="AA749" s="239" t="str">
        <f>+IF(I749=0,"",'Ark1'!Z2390)</f>
        <v/>
      </c>
      <c r="AB749" s="237" t="str">
        <f>+IF(I749=0,"",'Ark1'!AA2390)</f>
        <v/>
      </c>
      <c r="AC749" s="238" t="str">
        <f>+IF(I749=0,"",'Ark1'!AC2390)</f>
        <v/>
      </c>
      <c r="AD749" s="239" t="str">
        <f>+IF(I749=0,"",'Ark1'!AE2390)</f>
        <v/>
      </c>
      <c r="AE749" s="237" t="str">
        <f t="shared" si="98"/>
        <v/>
      </c>
      <c r="AF749" s="237" t="str">
        <f t="shared" si="99"/>
        <v/>
      </c>
      <c r="AG749" s="308"/>
    </row>
    <row r="750" spans="1:61" ht="15.6">
      <c r="A750" s="308"/>
      <c r="B750" s="308">
        <f>+'Ark1'!C2391</f>
        <v>0</v>
      </c>
      <c r="C750" s="236">
        <f>+'Ark1'!L2391</f>
        <v>0</v>
      </c>
      <c r="D750" s="236" t="e">
        <f>VLOOKUP(C750,Klasse!$C$11:$D$27,2)</f>
        <v>#N/A</v>
      </c>
      <c r="E750" s="236">
        <f>+'Ark1'!H2391</f>
        <v>0</v>
      </c>
      <c r="F750" s="236">
        <f>+'Ark1'!J2391</f>
        <v>0</v>
      </c>
      <c r="G750" s="236" t="e">
        <f>VLOOKUP(F750,RNR!$A$1:$B$25,2)</f>
        <v>#N/A</v>
      </c>
      <c r="H750" s="236" t="str">
        <f>+IF(I750=0,"",'Ark1'!Q2391)</f>
        <v/>
      </c>
      <c r="I750" s="353">
        <f>+'Ark1'!R2391</f>
        <v>0</v>
      </c>
      <c r="J750" s="237" t="str">
        <f>+IF(I750=0,"",'Ark1'!AG2391)</f>
        <v/>
      </c>
      <c r="K750" s="237"/>
      <c r="L750" s="237" t="str">
        <f>+IF(I750=0,"",'Ark1'!AH2391)</f>
        <v/>
      </c>
      <c r="M750" s="331"/>
      <c r="N750" s="504">
        <f>+'Ark1'!AI2391</f>
        <v>0</v>
      </c>
      <c r="O750" s="333"/>
      <c r="P750" s="32" t="str">
        <f>+IF(I750=0,"",'Ark1'!U2391)</f>
        <v/>
      </c>
      <c r="Q750" s="331"/>
      <c r="R750" s="264" t="str">
        <f>+IF(N750=0,"",'Ark1'!AJ2391)</f>
        <v/>
      </c>
      <c r="S750" s="334"/>
      <c r="T750" s="264" t="str">
        <f>+IF(N750=0,"",'Ark1'!AK2391)</f>
        <v/>
      </c>
      <c r="U750" s="308"/>
      <c r="V750" s="238" t="str">
        <f>+IF(I750=0,"",'Ark1'!T2391)</f>
        <v/>
      </c>
      <c r="W750" s="331"/>
      <c r="X750" s="239" t="str">
        <f>+IF(I750=0,"",'Ark1'!W2391)</f>
        <v/>
      </c>
      <c r="Y750" s="239" t="str">
        <f>+IF(I750=0,"",'Ark1'!X2391)</f>
        <v/>
      </c>
      <c r="Z750" s="239" t="str">
        <f>+IF(I750=0,"",'Ark1'!Y2391)</f>
        <v/>
      </c>
      <c r="AA750" s="239" t="str">
        <f>+IF(I750=0,"",'Ark1'!Z2391)</f>
        <v/>
      </c>
      <c r="AB750" s="237" t="str">
        <f>+IF(I750=0,"",'Ark1'!AA2391)</f>
        <v/>
      </c>
      <c r="AC750" s="238" t="str">
        <f>+IF(I750=0,"",'Ark1'!AC2391)</f>
        <v/>
      </c>
      <c r="AD750" s="239" t="str">
        <f>+IF(I750=0,"",'Ark1'!AE2391)</f>
        <v/>
      </c>
      <c r="AE750" s="237" t="str">
        <f t="shared" si="98"/>
        <v/>
      </c>
      <c r="AF750" s="237" t="str">
        <f t="shared" si="99"/>
        <v/>
      </c>
      <c r="AG750" s="308"/>
    </row>
    <row r="751" spans="1:61" ht="15.6">
      <c r="A751" s="308"/>
      <c r="B751" s="308">
        <f>+'Ark1'!C2392</f>
        <v>0</v>
      </c>
      <c r="C751" s="236">
        <f>+'Ark1'!L2392</f>
        <v>0</v>
      </c>
      <c r="D751" s="236" t="e">
        <f>VLOOKUP(C751,Klasse!$C$11:$D$27,2)</f>
        <v>#N/A</v>
      </c>
      <c r="E751" s="236">
        <f>+'Ark1'!H2392</f>
        <v>0</v>
      </c>
      <c r="F751" s="236">
        <f>+'Ark1'!J2392</f>
        <v>0</v>
      </c>
      <c r="G751" s="236" t="e">
        <f>VLOOKUP(F751,RNR!$A$1:$B$25,2)</f>
        <v>#N/A</v>
      </c>
      <c r="H751" s="236" t="str">
        <f>+IF(I751=0,"",'Ark1'!Q2392)</f>
        <v/>
      </c>
      <c r="I751" s="353">
        <f>+'Ark1'!R2392</f>
        <v>0</v>
      </c>
      <c r="J751" s="237" t="str">
        <f>+IF(I751=0,"",'Ark1'!AG2392)</f>
        <v/>
      </c>
      <c r="K751" s="237"/>
      <c r="L751" s="237" t="str">
        <f>+IF(I751=0,"",'Ark1'!AH2392)</f>
        <v/>
      </c>
      <c r="M751" s="331"/>
      <c r="N751" s="504">
        <f>+'Ark1'!AI2392</f>
        <v>0</v>
      </c>
      <c r="O751" s="333"/>
      <c r="P751" s="32" t="str">
        <f>+IF(I751=0,"",'Ark1'!U2392)</f>
        <v/>
      </c>
      <c r="Q751" s="331"/>
      <c r="R751" s="264" t="str">
        <f>+IF(N751=0,"",'Ark1'!AJ2392)</f>
        <v/>
      </c>
      <c r="S751" s="334"/>
      <c r="T751" s="264" t="str">
        <f>+IF(N751=0,"",'Ark1'!AK2392)</f>
        <v/>
      </c>
      <c r="U751" s="308"/>
      <c r="V751" s="238" t="str">
        <f>+IF(I751=0,"",'Ark1'!T2392)</f>
        <v/>
      </c>
      <c r="W751" s="331"/>
      <c r="X751" s="239" t="str">
        <f>+IF(I751=0,"",'Ark1'!W2392)</f>
        <v/>
      </c>
      <c r="Y751" s="239" t="str">
        <f>+IF(I751=0,"",'Ark1'!X2392)</f>
        <v/>
      </c>
      <c r="Z751" s="239" t="str">
        <f>+IF(I751=0,"",'Ark1'!Y2392)</f>
        <v/>
      </c>
      <c r="AA751" s="239" t="str">
        <f>+IF(I751=0,"",'Ark1'!Z2392)</f>
        <v/>
      </c>
      <c r="AB751" s="237" t="str">
        <f>+IF(I751=0,"",'Ark1'!AA2392)</f>
        <v/>
      </c>
      <c r="AC751" s="238" t="str">
        <f>+IF(I751=0,"",'Ark1'!AC2392)</f>
        <v/>
      </c>
      <c r="AD751" s="239" t="str">
        <f>+IF(I751=0,"",'Ark1'!AE2392)</f>
        <v/>
      </c>
      <c r="AE751" s="237" t="str">
        <f t="shared" si="98"/>
        <v/>
      </c>
      <c r="AF751" s="237" t="str">
        <f t="shared" si="99"/>
        <v/>
      </c>
      <c r="AG751" s="308"/>
    </row>
    <row r="752" spans="1:61" ht="15.6">
      <c r="A752" s="308"/>
      <c r="B752" s="308">
        <f>+'Ark1'!C2393</f>
        <v>0</v>
      </c>
      <c r="C752" s="236">
        <f>+'Ark1'!L2393</f>
        <v>0</v>
      </c>
      <c r="D752" s="236" t="e">
        <f>VLOOKUP(C752,Klasse!$C$11:$D$27,2)</f>
        <v>#N/A</v>
      </c>
      <c r="E752" s="236">
        <f>+'Ark1'!H2393</f>
        <v>0</v>
      </c>
      <c r="F752" s="236">
        <f>+'Ark1'!J2393</f>
        <v>0</v>
      </c>
      <c r="G752" s="236" t="e">
        <f>VLOOKUP(F752,RNR!$A$1:$B$25,2)</f>
        <v>#N/A</v>
      </c>
      <c r="H752" s="236" t="str">
        <f>+IF(I752=0,"",'Ark1'!Q2393)</f>
        <v/>
      </c>
      <c r="I752" s="353">
        <f>+'Ark1'!R2393</f>
        <v>0</v>
      </c>
      <c r="J752" s="237" t="str">
        <f>+IF(I752=0,"",'Ark1'!AG2393)</f>
        <v/>
      </c>
      <c r="K752" s="237"/>
      <c r="L752" s="237" t="str">
        <f>+IF(I752=0,"",'Ark1'!AH2393)</f>
        <v/>
      </c>
      <c r="M752" s="331"/>
      <c r="N752" s="504">
        <f>+'Ark1'!AI2393</f>
        <v>0</v>
      </c>
      <c r="O752" s="333"/>
      <c r="P752" s="32" t="str">
        <f>+IF(I752=0,"",'Ark1'!U2393)</f>
        <v/>
      </c>
      <c r="Q752" s="331"/>
      <c r="R752" s="264" t="str">
        <f>+IF(N752=0,"",'Ark1'!AJ2393)</f>
        <v/>
      </c>
      <c r="S752" s="334"/>
      <c r="T752" s="264" t="str">
        <f>+IF(N752=0,"",'Ark1'!AK2393)</f>
        <v/>
      </c>
      <c r="U752" s="308"/>
      <c r="V752" s="238" t="str">
        <f>+IF(I752=0,"",'Ark1'!T2393)</f>
        <v/>
      </c>
      <c r="W752" s="331"/>
      <c r="X752" s="239" t="str">
        <f>+IF(I752=0,"",'Ark1'!W2393)</f>
        <v/>
      </c>
      <c r="Y752" s="239" t="str">
        <f>+IF(I752=0,"",'Ark1'!X2393)</f>
        <v/>
      </c>
      <c r="Z752" s="239" t="str">
        <f>+IF(I752=0,"",'Ark1'!Y2393)</f>
        <v/>
      </c>
      <c r="AA752" s="239" t="str">
        <f>+IF(I752=0,"",'Ark1'!Z2393)</f>
        <v/>
      </c>
      <c r="AB752" s="237" t="str">
        <f>+IF(I752=0,"",'Ark1'!AA2393)</f>
        <v/>
      </c>
      <c r="AC752" s="238" t="str">
        <f>+IF(I752=0,"",'Ark1'!AC2393)</f>
        <v/>
      </c>
      <c r="AD752" s="239" t="str">
        <f>+IF(I752=0,"",'Ark1'!AE2393)</f>
        <v/>
      </c>
      <c r="AE752" s="237" t="str">
        <f t="shared" si="98"/>
        <v/>
      </c>
      <c r="AF752" s="237" t="str">
        <f t="shared" si="99"/>
        <v/>
      </c>
      <c r="AG752" s="308"/>
    </row>
    <row r="753" spans="1:61" ht="15.6">
      <c r="A753" s="308"/>
      <c r="B753" s="308">
        <f>+'Ark1'!C2394</f>
        <v>0</v>
      </c>
      <c r="C753" s="236">
        <f>+'Ark1'!L2394</f>
        <v>0</v>
      </c>
      <c r="D753" s="236" t="e">
        <f>VLOOKUP(C753,Klasse!$C$11:$D$27,2)</f>
        <v>#N/A</v>
      </c>
      <c r="E753" s="236">
        <f>+'Ark1'!H2394</f>
        <v>0</v>
      </c>
      <c r="F753" s="236">
        <f>+'Ark1'!J2394</f>
        <v>0</v>
      </c>
      <c r="G753" s="236" t="e">
        <f>VLOOKUP(F753,RNR!$A$1:$B$25,2)</f>
        <v>#N/A</v>
      </c>
      <c r="H753" s="236" t="str">
        <f>+IF(I753=0,"",'Ark1'!Q2394)</f>
        <v/>
      </c>
      <c r="I753" s="353">
        <f>+'Ark1'!R2394</f>
        <v>0</v>
      </c>
      <c r="J753" s="237" t="str">
        <f>+IF(I753=0,"",'Ark1'!AG2394)</f>
        <v/>
      </c>
      <c r="K753" s="237"/>
      <c r="L753" s="237" t="str">
        <f>+IF(I753=0,"",'Ark1'!AH2394)</f>
        <v/>
      </c>
      <c r="M753" s="331"/>
      <c r="N753" s="504">
        <f>+'Ark1'!AI2394</f>
        <v>0</v>
      </c>
      <c r="O753" s="333"/>
      <c r="P753" s="32" t="str">
        <f>+IF(I753=0,"",'Ark1'!U2394)</f>
        <v/>
      </c>
      <c r="Q753" s="331"/>
      <c r="R753" s="264" t="str">
        <f>+IF(N753=0,"",'Ark1'!AJ2394)</f>
        <v/>
      </c>
      <c r="S753" s="334"/>
      <c r="T753" s="264" t="str">
        <f>+IF(N753=0,"",'Ark1'!AK2394)</f>
        <v/>
      </c>
      <c r="U753" s="308"/>
      <c r="V753" s="238" t="str">
        <f>+IF(I753=0,"",'Ark1'!T2394)</f>
        <v/>
      </c>
      <c r="W753" s="331"/>
      <c r="X753" s="239" t="str">
        <f>+IF(I753=0,"",'Ark1'!W2394)</f>
        <v/>
      </c>
      <c r="Y753" s="239" t="str">
        <f>+IF(I753=0,"",'Ark1'!X2394)</f>
        <v/>
      </c>
      <c r="Z753" s="239" t="str">
        <f>+IF(I753=0,"",'Ark1'!Y2394)</f>
        <v/>
      </c>
      <c r="AA753" s="239" t="str">
        <f>+IF(I753=0,"",'Ark1'!Z2394)</f>
        <v/>
      </c>
      <c r="AB753" s="237" t="str">
        <f>+IF(I753=0,"",'Ark1'!AA2394)</f>
        <v/>
      </c>
      <c r="AC753" s="238" t="str">
        <f>+IF(I753=0,"",'Ark1'!AC2394)</f>
        <v/>
      </c>
      <c r="AD753" s="239" t="str">
        <f>+IF(I753=0,"",'Ark1'!AE2394)</f>
        <v/>
      </c>
      <c r="AE753" s="237" t="str">
        <f t="shared" si="98"/>
        <v/>
      </c>
      <c r="AF753" s="237" t="str">
        <f t="shared" si="99"/>
        <v/>
      </c>
      <c r="AG753" s="308"/>
    </row>
    <row r="754" spans="1:61" ht="15.6">
      <c r="A754" s="308"/>
      <c r="B754" s="308">
        <f>+'Ark1'!C2395</f>
        <v>0</v>
      </c>
      <c r="C754" s="236">
        <f>+'Ark1'!L2395</f>
        <v>0</v>
      </c>
      <c r="D754" s="236" t="e">
        <f>VLOOKUP(C754,Klasse!$C$11:$D$27,2)</f>
        <v>#N/A</v>
      </c>
      <c r="E754" s="236">
        <f>+'Ark1'!H2395</f>
        <v>0</v>
      </c>
      <c r="F754" s="236">
        <f>+'Ark1'!J2395</f>
        <v>0</v>
      </c>
      <c r="G754" s="236" t="e">
        <f>VLOOKUP(F754,RNR!$A$1:$B$25,2)</f>
        <v>#N/A</v>
      </c>
      <c r="H754" s="236" t="str">
        <f>+IF(I754=0,"",'Ark1'!Q2395)</f>
        <v/>
      </c>
      <c r="I754" s="353">
        <f>+'Ark1'!R2395</f>
        <v>0</v>
      </c>
      <c r="J754" s="237" t="str">
        <f>+IF(I754=0,"",'Ark1'!AG2395)</f>
        <v/>
      </c>
      <c r="K754" s="237"/>
      <c r="L754" s="237" t="str">
        <f>+IF(I754=0,"",'Ark1'!AH2395)</f>
        <v/>
      </c>
      <c r="M754" s="331"/>
      <c r="N754" s="504">
        <f>+'Ark1'!AI2395</f>
        <v>0</v>
      </c>
      <c r="O754" s="333"/>
      <c r="P754" s="32" t="str">
        <f>+IF(I754=0,"",'Ark1'!U2395)</f>
        <v/>
      </c>
      <c r="Q754" s="331"/>
      <c r="R754" s="264" t="str">
        <f>+IF(N754=0,"",'Ark1'!AJ2395)</f>
        <v/>
      </c>
      <c r="S754" s="334"/>
      <c r="T754" s="264" t="str">
        <f>+IF(N754=0,"",'Ark1'!AK2395)</f>
        <v/>
      </c>
      <c r="U754" s="308"/>
      <c r="V754" s="238" t="str">
        <f>+IF(I754=0,"",'Ark1'!T2395)</f>
        <v/>
      </c>
      <c r="W754" s="331"/>
      <c r="X754" s="239" t="str">
        <f>+IF(I754=0,"",'Ark1'!W2395)</f>
        <v/>
      </c>
      <c r="Y754" s="239" t="str">
        <f>+IF(I754=0,"",'Ark1'!X2395)</f>
        <v/>
      </c>
      <c r="Z754" s="239" t="str">
        <f>+IF(I754=0,"",'Ark1'!Y2395)</f>
        <v/>
      </c>
      <c r="AA754" s="239" t="str">
        <f>+IF(I754=0,"",'Ark1'!Z2395)</f>
        <v/>
      </c>
      <c r="AB754" s="237" t="str">
        <f>+IF(I754=0,"",'Ark1'!AA2395)</f>
        <v/>
      </c>
      <c r="AC754" s="238" t="str">
        <f>+IF(I754=0,"",'Ark1'!AC2395)</f>
        <v/>
      </c>
      <c r="AD754" s="239" t="str">
        <f>+IF(I754=0,"",'Ark1'!AE2395)</f>
        <v/>
      </c>
      <c r="AE754" s="237" t="str">
        <f t="shared" si="98"/>
        <v/>
      </c>
      <c r="AF754" s="237" t="str">
        <f t="shared" si="99"/>
        <v/>
      </c>
      <c r="AG754" s="308"/>
    </row>
    <row r="755" spans="1:61" ht="15.6">
      <c r="A755" s="308"/>
      <c r="B755" s="308">
        <f>+'Ark1'!C2396</f>
        <v>0</v>
      </c>
      <c r="C755" s="236">
        <f>+'Ark1'!L2396</f>
        <v>0</v>
      </c>
      <c r="D755" s="236" t="e">
        <f>VLOOKUP(C755,Klasse!$C$11:$D$27,2)</f>
        <v>#N/A</v>
      </c>
      <c r="E755" s="236">
        <f>+'Ark1'!H2396</f>
        <v>0</v>
      </c>
      <c r="F755" s="236">
        <f>+'Ark1'!J2396</f>
        <v>0</v>
      </c>
      <c r="G755" s="236" t="e">
        <f>VLOOKUP(F755,RNR!$A$1:$B$25,2)</f>
        <v>#N/A</v>
      </c>
      <c r="H755" s="236" t="str">
        <f>+IF(I755=0,"",'Ark1'!Q2396)</f>
        <v/>
      </c>
      <c r="I755" s="353">
        <f>+'Ark1'!R2396</f>
        <v>0</v>
      </c>
      <c r="J755" s="237" t="str">
        <f>+IF(I755=0,"",'Ark1'!AG2396)</f>
        <v/>
      </c>
      <c r="K755" s="237"/>
      <c r="L755" s="237" t="str">
        <f>+IF(I755=0,"",'Ark1'!AH2396)</f>
        <v/>
      </c>
      <c r="M755" s="331"/>
      <c r="N755" s="504">
        <f>+'Ark1'!AI2396</f>
        <v>0</v>
      </c>
      <c r="O755" s="333"/>
      <c r="P755" s="32" t="str">
        <f>+IF(I755=0,"",'Ark1'!U2396)</f>
        <v/>
      </c>
      <c r="Q755" s="331"/>
      <c r="R755" s="264" t="str">
        <f>+IF(N755=0,"",'Ark1'!AJ2396)</f>
        <v/>
      </c>
      <c r="S755" s="334"/>
      <c r="T755" s="264" t="str">
        <f>+IF(N755=0,"",'Ark1'!AK2396)</f>
        <v/>
      </c>
      <c r="U755" s="308"/>
      <c r="V755" s="238" t="str">
        <f>+IF(I755=0,"",'Ark1'!T2396)</f>
        <v/>
      </c>
      <c r="W755" s="331"/>
      <c r="X755" s="239" t="str">
        <f>+IF(I755=0,"",'Ark1'!W2396)</f>
        <v/>
      </c>
      <c r="Y755" s="239" t="str">
        <f>+IF(I755=0,"",'Ark1'!X2396)</f>
        <v/>
      </c>
      <c r="Z755" s="239" t="str">
        <f>+IF(I755=0,"",'Ark1'!Y2396)</f>
        <v/>
      </c>
      <c r="AA755" s="239" t="str">
        <f>+IF(I755=0,"",'Ark1'!Z2396)</f>
        <v/>
      </c>
      <c r="AB755" s="237" t="str">
        <f>+IF(I755=0,"",'Ark1'!AA2396)</f>
        <v/>
      </c>
      <c r="AC755" s="238" t="str">
        <f>+IF(I755=0,"",'Ark1'!AC2396)</f>
        <v/>
      </c>
      <c r="AD755" s="239" t="str">
        <f>+IF(I755=0,"",'Ark1'!AE2396)</f>
        <v/>
      </c>
      <c r="AE755" s="237" t="str">
        <f t="shared" si="98"/>
        <v/>
      </c>
      <c r="AF755" s="237" t="str">
        <f t="shared" si="99"/>
        <v/>
      </c>
      <c r="AG755" s="308"/>
    </row>
    <row r="756" spans="1:61" ht="15.6">
      <c r="A756" s="308"/>
      <c r="B756" s="308">
        <f>+'Ark1'!C2397</f>
        <v>0</v>
      </c>
      <c r="C756" s="236">
        <f>+'Ark1'!L2397</f>
        <v>0</v>
      </c>
      <c r="D756" s="236" t="e">
        <f>VLOOKUP(C756,Klasse!$C$11:$D$27,2)</f>
        <v>#N/A</v>
      </c>
      <c r="E756" s="236">
        <f>+'Ark1'!H2397</f>
        <v>0</v>
      </c>
      <c r="F756" s="236">
        <f>+'Ark1'!J2397</f>
        <v>0</v>
      </c>
      <c r="G756" s="236" t="e">
        <f>VLOOKUP(F756,RNR!$A$1:$B$25,2)</f>
        <v>#N/A</v>
      </c>
      <c r="H756" s="236" t="str">
        <f>+IF(I756=0,"",'Ark1'!Q2397)</f>
        <v/>
      </c>
      <c r="I756" s="353">
        <f>+'Ark1'!R2397</f>
        <v>0</v>
      </c>
      <c r="J756" s="237" t="str">
        <f>+IF(I756=0,"",'Ark1'!AG2397)</f>
        <v/>
      </c>
      <c r="K756" s="237"/>
      <c r="L756" s="237" t="str">
        <f>+IF(I756=0,"",'Ark1'!AH2397)</f>
        <v/>
      </c>
      <c r="M756" s="331"/>
      <c r="N756" s="504">
        <f>+'Ark1'!AI2397</f>
        <v>0</v>
      </c>
      <c r="O756" s="333"/>
      <c r="P756" s="32" t="str">
        <f>+IF(I756=0,"",'Ark1'!U2397)</f>
        <v/>
      </c>
      <c r="Q756" s="331"/>
      <c r="R756" s="264" t="str">
        <f>+IF(N756=0,"",'Ark1'!AJ2397)</f>
        <v/>
      </c>
      <c r="S756" s="334"/>
      <c r="T756" s="264" t="str">
        <f>+IF(N756=0,"",'Ark1'!AK2397)</f>
        <v/>
      </c>
      <c r="U756" s="308"/>
      <c r="V756" s="238" t="str">
        <f>+IF(I756=0,"",'Ark1'!T2397)</f>
        <v/>
      </c>
      <c r="W756" s="331"/>
      <c r="X756" s="239" t="str">
        <f>+IF(I756=0,"",'Ark1'!W2397)</f>
        <v/>
      </c>
      <c r="Y756" s="239" t="str">
        <f>+IF(I756=0,"",'Ark1'!X2397)</f>
        <v/>
      </c>
      <c r="Z756" s="239" t="str">
        <f>+IF(I756=0,"",'Ark1'!Y2397)</f>
        <v/>
      </c>
      <c r="AA756" s="239" t="str">
        <f>+IF(I756=0,"",'Ark1'!Z2397)</f>
        <v/>
      </c>
      <c r="AB756" s="237" t="str">
        <f>+IF(I756=0,"",'Ark1'!AA2397)</f>
        <v/>
      </c>
      <c r="AC756" s="238" t="str">
        <f>+IF(I756=0,"",'Ark1'!AC2397)</f>
        <v/>
      </c>
      <c r="AD756" s="239" t="str">
        <f>+IF(I756=0,"",'Ark1'!AE2397)</f>
        <v/>
      </c>
      <c r="AE756" s="237" t="str">
        <f t="shared" si="98"/>
        <v/>
      </c>
      <c r="AF756" s="237" t="str">
        <f t="shared" si="99"/>
        <v/>
      </c>
      <c r="AG756" s="308"/>
    </row>
    <row r="757" spans="1:61" ht="15.6">
      <c r="A757" s="308"/>
      <c r="B757" s="308">
        <f>+'Ark1'!C2398</f>
        <v>0</v>
      </c>
      <c r="C757" s="236">
        <f>+'Ark1'!L2398</f>
        <v>0</v>
      </c>
      <c r="D757" s="236" t="e">
        <f>VLOOKUP(C757,Klasse!$C$11:$D$27,2)</f>
        <v>#N/A</v>
      </c>
      <c r="E757" s="236">
        <f>+'Ark1'!H2398</f>
        <v>0</v>
      </c>
      <c r="F757" s="236">
        <f>+'Ark1'!J2398</f>
        <v>0</v>
      </c>
      <c r="G757" s="236" t="e">
        <f>VLOOKUP(F757,RNR!$A$1:$B$25,2)</f>
        <v>#N/A</v>
      </c>
      <c r="H757" s="236" t="str">
        <f>+IF(I757=0,"",'Ark1'!Q2398)</f>
        <v/>
      </c>
      <c r="I757" s="353">
        <f>+'Ark1'!R2398</f>
        <v>0</v>
      </c>
      <c r="J757" s="237" t="str">
        <f>+IF(I757=0,"",'Ark1'!AG2398)</f>
        <v/>
      </c>
      <c r="K757" s="237"/>
      <c r="L757" s="237" t="str">
        <f>+IF(I757=0,"",'Ark1'!AH2398)</f>
        <v/>
      </c>
      <c r="M757" s="331"/>
      <c r="N757" s="504">
        <f>+'Ark1'!AI2398</f>
        <v>0</v>
      </c>
      <c r="O757" s="333"/>
      <c r="P757" s="32" t="str">
        <f>+IF(I757=0,"",'Ark1'!U2398)</f>
        <v/>
      </c>
      <c r="Q757" s="331"/>
      <c r="R757" s="264" t="str">
        <f>+IF(N757=0,"",'Ark1'!AJ2398)</f>
        <v/>
      </c>
      <c r="S757" s="334"/>
      <c r="T757" s="264" t="str">
        <f>+IF(N757=0,"",'Ark1'!AK2398)</f>
        <v/>
      </c>
      <c r="U757" s="308"/>
      <c r="V757" s="238" t="str">
        <f>+IF(I757=0,"",'Ark1'!T2398)</f>
        <v/>
      </c>
      <c r="W757" s="331"/>
      <c r="X757" s="239" t="str">
        <f>+IF(I757=0,"",'Ark1'!W2398)</f>
        <v/>
      </c>
      <c r="Y757" s="239" t="str">
        <f>+IF(I757=0,"",'Ark1'!X2398)</f>
        <v/>
      </c>
      <c r="Z757" s="239" t="str">
        <f>+IF(I757=0,"",'Ark1'!Y2398)</f>
        <v/>
      </c>
      <c r="AA757" s="239" t="str">
        <f>+IF(I757=0,"",'Ark1'!Z2398)</f>
        <v/>
      </c>
      <c r="AB757" s="237" t="str">
        <f>+IF(I757=0,"",'Ark1'!AA2398)</f>
        <v/>
      </c>
      <c r="AC757" s="238" t="str">
        <f>+IF(I757=0,"",'Ark1'!AC2398)</f>
        <v/>
      </c>
      <c r="AD757" s="239" t="str">
        <f>+IF(I757=0,"",'Ark1'!AE2398)</f>
        <v/>
      </c>
      <c r="AE757" s="237" t="str">
        <f t="shared" si="98"/>
        <v/>
      </c>
      <c r="AF757" s="237" t="str">
        <f t="shared" si="99"/>
        <v/>
      </c>
      <c r="AG757" s="308"/>
    </row>
    <row r="758" spans="1:61" ht="15.6">
      <c r="A758" s="308"/>
      <c r="B758" s="308">
        <f>+'Ark1'!C2399</f>
        <v>0</v>
      </c>
      <c r="C758" s="236">
        <f>+'Ark1'!L2399</f>
        <v>0</v>
      </c>
      <c r="D758" s="236" t="e">
        <f>VLOOKUP(C758,Klasse!$C$11:$D$27,2)</f>
        <v>#N/A</v>
      </c>
      <c r="E758" s="236">
        <f>+'Ark1'!H2399</f>
        <v>0</v>
      </c>
      <c r="F758" s="236">
        <f>+'Ark1'!J2399</f>
        <v>0</v>
      </c>
      <c r="G758" s="236" t="e">
        <f>VLOOKUP(F758,RNR!$A$1:$B$25,2)</f>
        <v>#N/A</v>
      </c>
      <c r="H758" s="236" t="str">
        <f>+IF(I758=0,"",'Ark1'!Q2399)</f>
        <v/>
      </c>
      <c r="I758" s="353">
        <f>+'Ark1'!R2399</f>
        <v>0</v>
      </c>
      <c r="J758" s="237" t="str">
        <f>+IF(I758=0,"",'Ark1'!AG2399)</f>
        <v/>
      </c>
      <c r="K758" s="237"/>
      <c r="L758" s="237" t="str">
        <f>+IF(I758=0,"",'Ark1'!AH2399)</f>
        <v/>
      </c>
      <c r="M758" s="331"/>
      <c r="N758" s="504">
        <f>+'Ark1'!AI2399</f>
        <v>0</v>
      </c>
      <c r="O758" s="333"/>
      <c r="P758" s="32" t="str">
        <f>+IF(I758=0,"",'Ark1'!U2399)</f>
        <v/>
      </c>
      <c r="Q758" s="331"/>
      <c r="R758" s="264" t="str">
        <f>+IF(N758=0,"",'Ark1'!AJ2399)</f>
        <v/>
      </c>
      <c r="S758" s="334"/>
      <c r="T758" s="264" t="str">
        <f>+IF(N758=0,"",'Ark1'!AK2399)</f>
        <v/>
      </c>
      <c r="U758" s="308"/>
      <c r="V758" s="238" t="str">
        <f>+IF(I758=0,"",'Ark1'!T2399)</f>
        <v/>
      </c>
      <c r="W758" s="331"/>
      <c r="X758" s="239" t="str">
        <f>+IF(I758=0,"",'Ark1'!W2399)</f>
        <v/>
      </c>
      <c r="Y758" s="239" t="str">
        <f>+IF(I758=0,"",'Ark1'!X2399)</f>
        <v/>
      </c>
      <c r="Z758" s="239" t="str">
        <f>+IF(I758=0,"",'Ark1'!Y2399)</f>
        <v/>
      </c>
      <c r="AA758" s="239" t="str">
        <f>+IF(I758=0,"",'Ark1'!Z2399)</f>
        <v/>
      </c>
      <c r="AB758" s="237" t="str">
        <f>+IF(I758=0,"",'Ark1'!AA2399)</f>
        <v/>
      </c>
      <c r="AC758" s="238" t="str">
        <f>+IF(I758=0,"",'Ark1'!AC2399)</f>
        <v/>
      </c>
      <c r="AD758" s="239" t="str">
        <f>+IF(I758=0,"",'Ark1'!AE2399)</f>
        <v/>
      </c>
      <c r="AE758" s="237" t="str">
        <f t="shared" si="98"/>
        <v/>
      </c>
      <c r="AF758" s="237" t="str">
        <f t="shared" si="99"/>
        <v/>
      </c>
      <c r="AG758" s="308"/>
    </row>
    <row r="759" spans="1:61" ht="15.6">
      <c r="A759" s="308"/>
      <c r="B759" s="308">
        <f>+'Ark1'!C2400</f>
        <v>0</v>
      </c>
      <c r="C759" s="236">
        <f>+'Ark1'!L2400</f>
        <v>0</v>
      </c>
      <c r="D759" s="236" t="e">
        <f>VLOOKUP(C759,Klasse!$C$11:$D$27,2)</f>
        <v>#N/A</v>
      </c>
      <c r="E759" s="236">
        <f>+'Ark1'!H2400</f>
        <v>0</v>
      </c>
      <c r="F759" s="236">
        <f>+'Ark1'!J2400</f>
        <v>0</v>
      </c>
      <c r="G759" s="236" t="e">
        <f>VLOOKUP(F759,RNR!$A$1:$B$25,2)</f>
        <v>#N/A</v>
      </c>
      <c r="H759" s="236" t="str">
        <f>+IF(I759=0,"",'Ark1'!Q2400)</f>
        <v/>
      </c>
      <c r="I759" s="353">
        <f>+'Ark1'!R2400</f>
        <v>0</v>
      </c>
      <c r="J759" s="237" t="str">
        <f>+IF(I759=0,"",'Ark1'!AG2400)</f>
        <v/>
      </c>
      <c r="K759" s="237"/>
      <c r="L759" s="237" t="str">
        <f>+IF(I759=0,"",'Ark1'!AH2400)</f>
        <v/>
      </c>
      <c r="M759" s="331"/>
      <c r="N759" s="504">
        <f>+'Ark1'!AI2400</f>
        <v>0</v>
      </c>
      <c r="O759" s="333"/>
      <c r="P759" s="32" t="str">
        <f>+IF(I759=0,"",'Ark1'!U2400)</f>
        <v/>
      </c>
      <c r="Q759" s="331"/>
      <c r="R759" s="264" t="str">
        <f>+IF(N759=0,"",'Ark1'!AJ2400)</f>
        <v/>
      </c>
      <c r="S759" s="334"/>
      <c r="T759" s="264" t="str">
        <f>+IF(N759=0,"",'Ark1'!AK2400)</f>
        <v/>
      </c>
      <c r="U759" s="308"/>
      <c r="V759" s="238" t="str">
        <f>+IF(I759=0,"",'Ark1'!T2400)</f>
        <v/>
      </c>
      <c r="W759" s="331"/>
      <c r="X759" s="239" t="str">
        <f>+IF(I759=0,"",'Ark1'!W2400)</f>
        <v/>
      </c>
      <c r="Y759" s="239" t="str">
        <f>+IF(I759=0,"",'Ark1'!X2400)</f>
        <v/>
      </c>
      <c r="Z759" s="239" t="str">
        <f>+IF(I759=0,"",'Ark1'!Y2400)</f>
        <v/>
      </c>
      <c r="AA759" s="239" t="str">
        <f>+IF(I759=0,"",'Ark1'!Z2400)</f>
        <v/>
      </c>
      <c r="AB759" s="237" t="str">
        <f>+IF(I759=0,"",'Ark1'!AA2400)</f>
        <v/>
      </c>
      <c r="AC759" s="238" t="str">
        <f>+IF(I759=0,"",'Ark1'!AC2400)</f>
        <v/>
      </c>
      <c r="AD759" s="239" t="str">
        <f>+IF(I759=0,"",'Ark1'!AE2400)</f>
        <v/>
      </c>
      <c r="AE759" s="237" t="str">
        <f t="shared" si="98"/>
        <v/>
      </c>
      <c r="AF759" s="237" t="str">
        <f t="shared" si="99"/>
        <v/>
      </c>
      <c r="AG759" s="308"/>
    </row>
    <row r="760" spans="1:61" ht="15.6">
      <c r="A760" s="308"/>
      <c r="B760" s="308">
        <f>+'Ark1'!C2401</f>
        <v>0</v>
      </c>
      <c r="C760" s="236">
        <f>+'Ark1'!L2401</f>
        <v>0</v>
      </c>
      <c r="D760" s="236" t="e">
        <f>VLOOKUP(C760,Klasse!$C$11:$D$27,2)</f>
        <v>#N/A</v>
      </c>
      <c r="E760" s="236">
        <f>+'Ark1'!H2401</f>
        <v>0</v>
      </c>
      <c r="F760" s="236">
        <f>+'Ark1'!J2401</f>
        <v>0</v>
      </c>
      <c r="G760" s="236" t="e">
        <f>VLOOKUP(F760,RNR!$A$1:$B$25,2)</f>
        <v>#N/A</v>
      </c>
      <c r="H760" s="236" t="str">
        <f>+IF(I760=0,"",'Ark1'!Q2401)</f>
        <v/>
      </c>
      <c r="I760" s="353">
        <f>+'Ark1'!R2401</f>
        <v>0</v>
      </c>
      <c r="J760" s="237" t="str">
        <f>+IF(I760=0,"",'Ark1'!AG2401)</f>
        <v/>
      </c>
      <c r="K760" s="237"/>
      <c r="L760" s="237" t="str">
        <f>+IF(I760=0,"",'Ark1'!AH2401)</f>
        <v/>
      </c>
      <c r="M760" s="331"/>
      <c r="N760" s="504">
        <f>+'Ark1'!AI2401</f>
        <v>0</v>
      </c>
      <c r="O760" s="333"/>
      <c r="P760" s="32" t="str">
        <f>+IF(I760=0,"",'Ark1'!U2401)</f>
        <v/>
      </c>
      <c r="Q760" s="331"/>
      <c r="R760" s="264" t="str">
        <f>+IF(N760=0,"",'Ark1'!AJ2401)</f>
        <v/>
      </c>
      <c r="S760" s="334"/>
      <c r="T760" s="264" t="str">
        <f>+IF(N760=0,"",'Ark1'!AK2401)</f>
        <v/>
      </c>
      <c r="U760" s="308"/>
      <c r="V760" s="238" t="str">
        <f>+IF(I760=0,"",'Ark1'!T2401)</f>
        <v/>
      </c>
      <c r="W760" s="331"/>
      <c r="X760" s="239" t="str">
        <f>+IF(I760=0,"",'Ark1'!W2401)</f>
        <v/>
      </c>
      <c r="Y760" s="239" t="str">
        <f>+IF(I760=0,"",'Ark1'!X2401)</f>
        <v/>
      </c>
      <c r="Z760" s="239" t="str">
        <f>+IF(I760=0,"",'Ark1'!Y2401)</f>
        <v/>
      </c>
      <c r="AA760" s="239" t="str">
        <f>+IF(I760=0,"",'Ark1'!Z2401)</f>
        <v/>
      </c>
      <c r="AB760" s="237" t="str">
        <f>+IF(I760=0,"",'Ark1'!AA2401)</f>
        <v/>
      </c>
      <c r="AC760" s="238" t="str">
        <f>+IF(I760=0,"",'Ark1'!AC2401)</f>
        <v/>
      </c>
      <c r="AD760" s="239" t="str">
        <f>+IF(I760=0,"",'Ark1'!AE2401)</f>
        <v/>
      </c>
      <c r="AE760" s="237" t="str">
        <f t="shared" si="98"/>
        <v/>
      </c>
      <c r="AF760" s="237" t="str">
        <f t="shared" si="99"/>
        <v/>
      </c>
      <c r="AG760" s="308"/>
    </row>
    <row r="761" spans="1:61" ht="15.6">
      <c r="A761" s="308"/>
      <c r="B761" s="308">
        <f>+'Ark1'!C2402</f>
        <v>0</v>
      </c>
      <c r="C761" s="236">
        <f>+'Ark1'!L2402</f>
        <v>0</v>
      </c>
      <c r="D761" s="236" t="e">
        <f>VLOOKUP(C761,Klasse!$C$11:$D$27,2)</f>
        <v>#N/A</v>
      </c>
      <c r="E761" s="236">
        <f>+'Ark1'!H2402</f>
        <v>0</v>
      </c>
      <c r="F761" s="236">
        <f>+'Ark1'!J2402</f>
        <v>0</v>
      </c>
      <c r="G761" s="236" t="e">
        <f>VLOOKUP(F761,RNR!$A$1:$B$25,2)</f>
        <v>#N/A</v>
      </c>
      <c r="H761" s="236" t="str">
        <f>+IF(I761=0,"",'Ark1'!Q2402)</f>
        <v/>
      </c>
      <c r="I761" s="353">
        <f>+'Ark1'!R2402</f>
        <v>0</v>
      </c>
      <c r="J761" s="237" t="str">
        <f>+IF(I761=0,"",'Ark1'!AG2402)</f>
        <v/>
      </c>
      <c r="K761" s="237"/>
      <c r="L761" s="237" t="str">
        <f>+IF(I761=0,"",'Ark1'!AH2402)</f>
        <v/>
      </c>
      <c r="M761" s="331"/>
      <c r="N761" s="504">
        <f>+'Ark1'!AI2402</f>
        <v>0</v>
      </c>
      <c r="O761" s="333"/>
      <c r="P761" s="32" t="str">
        <f>+IF(I761=0,"",'Ark1'!U2402)</f>
        <v/>
      </c>
      <c r="Q761" s="331"/>
      <c r="R761" s="264" t="str">
        <f>+IF(N761=0,"",'Ark1'!AJ2402)</f>
        <v/>
      </c>
      <c r="S761" s="334"/>
      <c r="T761" s="264" t="str">
        <f>+IF(N761=0,"",'Ark1'!AK2402)</f>
        <v/>
      </c>
      <c r="U761" s="308"/>
      <c r="V761" s="238" t="str">
        <f>+IF(I761=0,"",'Ark1'!T2402)</f>
        <v/>
      </c>
      <c r="W761" s="331"/>
      <c r="X761" s="239" t="str">
        <f>+IF(I761=0,"",'Ark1'!W2402)</f>
        <v/>
      </c>
      <c r="Y761" s="239" t="str">
        <f>+IF(I761=0,"",'Ark1'!X2402)</f>
        <v/>
      </c>
      <c r="Z761" s="239" t="str">
        <f>+IF(I761=0,"",'Ark1'!Y2402)</f>
        <v/>
      </c>
      <c r="AA761" s="239" t="str">
        <f>+IF(I761=0,"",'Ark1'!Z2402)</f>
        <v/>
      </c>
      <c r="AB761" s="237" t="str">
        <f>+IF(I761=0,"",'Ark1'!AA2402)</f>
        <v/>
      </c>
      <c r="AC761" s="238" t="str">
        <f>+IF(I761=0,"",'Ark1'!AC2402)</f>
        <v/>
      </c>
      <c r="AD761" s="239" t="str">
        <f>+IF(I761=0,"",'Ark1'!AE2402)</f>
        <v/>
      </c>
      <c r="AE761" s="237" t="str">
        <f t="shared" si="98"/>
        <v/>
      </c>
      <c r="AF761" s="237" t="str">
        <f t="shared" si="99"/>
        <v/>
      </c>
      <c r="AG761" s="308"/>
    </row>
    <row r="762" spans="1:61" ht="15.6">
      <c r="A762" s="308"/>
      <c r="B762" s="308">
        <f>+'Ark1'!C2403</f>
        <v>0</v>
      </c>
      <c r="C762" s="236">
        <f>+'Ark1'!L2403</f>
        <v>0</v>
      </c>
      <c r="D762" s="236" t="e">
        <f>VLOOKUP(C762,Klasse!$C$11:$D$27,2)</f>
        <v>#N/A</v>
      </c>
      <c r="E762" s="236">
        <f>+'Ark1'!H2403</f>
        <v>0</v>
      </c>
      <c r="F762" s="236">
        <f>+'Ark1'!J2403</f>
        <v>0</v>
      </c>
      <c r="G762" s="236" t="e">
        <f>VLOOKUP(F762,RNR!$A$1:$B$25,2)</f>
        <v>#N/A</v>
      </c>
      <c r="H762" s="236" t="str">
        <f>+IF(I762=0,"",'Ark1'!Q2403)</f>
        <v/>
      </c>
      <c r="I762" s="353">
        <f>+'Ark1'!R2403</f>
        <v>0</v>
      </c>
      <c r="J762" s="237" t="str">
        <f>+IF(I762=0,"",'Ark1'!AG2403)</f>
        <v/>
      </c>
      <c r="K762" s="237"/>
      <c r="L762" s="237" t="str">
        <f>+IF(I762=0,"",'Ark1'!AH2403)</f>
        <v/>
      </c>
      <c r="M762" s="331"/>
      <c r="N762" s="504">
        <f>+'Ark1'!AI2403</f>
        <v>0</v>
      </c>
      <c r="O762" s="333"/>
      <c r="P762" s="32" t="str">
        <f>+IF(I762=0,"",'Ark1'!U2403)</f>
        <v/>
      </c>
      <c r="Q762" s="331"/>
      <c r="R762" s="264" t="str">
        <f>+IF(N762=0,"",'Ark1'!AJ2403)</f>
        <v/>
      </c>
      <c r="S762" s="334"/>
      <c r="T762" s="264" t="str">
        <f>+IF(N762=0,"",'Ark1'!AK2403)</f>
        <v/>
      </c>
      <c r="U762" s="308"/>
      <c r="V762" s="238" t="str">
        <f>+IF(I762=0,"",'Ark1'!T2403)</f>
        <v/>
      </c>
      <c r="W762" s="331"/>
      <c r="X762" s="239" t="str">
        <f>+IF(I762=0,"",'Ark1'!W2403)</f>
        <v/>
      </c>
      <c r="Y762" s="239" t="str">
        <f>+IF(I762=0,"",'Ark1'!X2403)</f>
        <v/>
      </c>
      <c r="Z762" s="239" t="str">
        <f>+IF(I762=0,"",'Ark1'!Y2403)</f>
        <v/>
      </c>
      <c r="AA762" s="239" t="str">
        <f>+IF(I762=0,"",'Ark1'!Z2403)</f>
        <v/>
      </c>
      <c r="AB762" s="237" t="str">
        <f>+IF(I762=0,"",'Ark1'!AA2403)</f>
        <v/>
      </c>
      <c r="AC762" s="238" t="str">
        <f>+IF(I762=0,"",'Ark1'!AC2403)</f>
        <v/>
      </c>
      <c r="AD762" s="239" t="str">
        <f>+IF(I762=0,"",'Ark1'!AE2403)</f>
        <v/>
      </c>
      <c r="AE762" s="237" t="str">
        <f t="shared" si="98"/>
        <v/>
      </c>
      <c r="AF762" s="237" t="str">
        <f t="shared" si="99"/>
        <v/>
      </c>
      <c r="AG762" s="308"/>
    </row>
    <row r="763" spans="1:61" ht="15.6">
      <c r="A763" s="308"/>
      <c r="B763" s="308">
        <f>+'Ark1'!C2404</f>
        <v>0</v>
      </c>
      <c r="C763" s="236">
        <f>+'Ark1'!L2404</f>
        <v>0</v>
      </c>
      <c r="D763" s="236" t="e">
        <f>VLOOKUP(C763,Klasse!$C$11:$D$27,2)</f>
        <v>#N/A</v>
      </c>
      <c r="E763" s="236">
        <f>+'Ark1'!H2404</f>
        <v>0</v>
      </c>
      <c r="F763" s="236">
        <f>+'Ark1'!J2404</f>
        <v>0</v>
      </c>
      <c r="G763" s="236" t="e">
        <f>VLOOKUP(F763,RNR!$A$1:$B$25,2)</f>
        <v>#N/A</v>
      </c>
      <c r="H763" s="236" t="str">
        <f>+IF(I763=0,"",'Ark1'!Q2404)</f>
        <v/>
      </c>
      <c r="I763" s="353">
        <f>+'Ark1'!R2404</f>
        <v>0</v>
      </c>
      <c r="J763" s="237" t="str">
        <f>+IF(I763=0,"",'Ark1'!AG2404)</f>
        <v/>
      </c>
      <c r="K763" s="237"/>
      <c r="L763" s="237" t="str">
        <f>+IF(I763=0,"",'Ark1'!AH2404)</f>
        <v/>
      </c>
      <c r="M763" s="331"/>
      <c r="N763" s="504">
        <f>+'Ark1'!AI2404</f>
        <v>0</v>
      </c>
      <c r="O763" s="333"/>
      <c r="P763" s="32" t="str">
        <f>+IF(I763=0,"",'Ark1'!U2404)</f>
        <v/>
      </c>
      <c r="Q763" s="331"/>
      <c r="R763" s="264" t="str">
        <f>+IF(N763=0,"",'Ark1'!AJ2404)</f>
        <v/>
      </c>
      <c r="S763" s="334"/>
      <c r="T763" s="264" t="str">
        <f>+IF(N763=0,"",'Ark1'!AK2404)</f>
        <v/>
      </c>
      <c r="U763" s="308"/>
      <c r="V763" s="238" t="str">
        <f>+IF(I763=0,"",'Ark1'!T2404)</f>
        <v/>
      </c>
      <c r="W763" s="331"/>
      <c r="X763" s="239" t="str">
        <f>+IF(I763=0,"",'Ark1'!W2404)</f>
        <v/>
      </c>
      <c r="Y763" s="239" t="str">
        <f>+IF(I763=0,"",'Ark1'!X2404)</f>
        <v/>
      </c>
      <c r="Z763" s="239" t="str">
        <f>+IF(I763=0,"",'Ark1'!Y2404)</f>
        <v/>
      </c>
      <c r="AA763" s="239" t="str">
        <f>+IF(I763=0,"",'Ark1'!Z2404)</f>
        <v/>
      </c>
      <c r="AB763" s="237" t="str">
        <f>+IF(I763=0,"",'Ark1'!AA2404)</f>
        <v/>
      </c>
      <c r="AC763" s="238" t="str">
        <f>+IF(I763=0,"",'Ark1'!AC2404)</f>
        <v/>
      </c>
      <c r="AD763" s="239" t="str">
        <f>+IF(I763=0,"",'Ark1'!AE2404)</f>
        <v/>
      </c>
      <c r="AE763" s="237" t="str">
        <f t="shared" si="98"/>
        <v/>
      </c>
      <c r="AF763" s="237" t="str">
        <f t="shared" si="99"/>
        <v/>
      </c>
      <c r="AG763" s="308"/>
    </row>
    <row r="764" spans="1:61" ht="15.6">
      <c r="A764" s="308"/>
      <c r="B764" s="308">
        <f>+'Ark1'!C2405</f>
        <v>0</v>
      </c>
      <c r="C764" s="236">
        <f>+'Ark1'!L2405</f>
        <v>0</v>
      </c>
      <c r="D764" s="236" t="e">
        <f>VLOOKUP(C764,Klasse!$C$11:$D$27,2)</f>
        <v>#N/A</v>
      </c>
      <c r="E764" s="236">
        <f>+'Ark1'!H2405</f>
        <v>0</v>
      </c>
      <c r="F764" s="236">
        <f>+'Ark1'!J2405</f>
        <v>0</v>
      </c>
      <c r="G764" s="236" t="e">
        <f>VLOOKUP(F764,RNR!$A$1:$B$25,2)</f>
        <v>#N/A</v>
      </c>
      <c r="H764" s="236" t="str">
        <f>+IF(I764=0,"",'Ark1'!Q2405)</f>
        <v/>
      </c>
      <c r="I764" s="353">
        <f>+'Ark1'!R2405</f>
        <v>0</v>
      </c>
      <c r="J764" s="237" t="str">
        <f>+IF(I764=0,"",'Ark1'!AG2405)</f>
        <v/>
      </c>
      <c r="K764" s="237"/>
      <c r="L764" s="237" t="str">
        <f>+IF(I764=0,"",'Ark1'!AH2405)</f>
        <v/>
      </c>
      <c r="M764" s="331"/>
      <c r="N764" s="504">
        <f>+'Ark1'!AI2405</f>
        <v>0</v>
      </c>
      <c r="O764" s="333"/>
      <c r="P764" s="32" t="str">
        <f>+IF(I764=0,"",'Ark1'!U2405)</f>
        <v/>
      </c>
      <c r="Q764" s="331"/>
      <c r="R764" s="264" t="str">
        <f>+IF(N764=0,"",'Ark1'!AJ2405)</f>
        <v/>
      </c>
      <c r="S764" s="334"/>
      <c r="T764" s="264" t="str">
        <f>+IF(N764=0,"",'Ark1'!AK2405)</f>
        <v/>
      </c>
      <c r="U764" s="308"/>
      <c r="V764" s="238" t="str">
        <f>+IF(I764=0,"",'Ark1'!T2405)</f>
        <v/>
      </c>
      <c r="W764" s="331"/>
      <c r="X764" s="239" t="str">
        <f>+IF(I764=0,"",'Ark1'!W2405)</f>
        <v/>
      </c>
      <c r="Y764" s="239" t="str">
        <f>+IF(I764=0,"",'Ark1'!X2405)</f>
        <v/>
      </c>
      <c r="Z764" s="239" t="str">
        <f>+IF(I764=0,"",'Ark1'!Y2405)</f>
        <v/>
      </c>
      <c r="AA764" s="239" t="str">
        <f>+IF(I764=0,"",'Ark1'!Z2405)</f>
        <v/>
      </c>
      <c r="AB764" s="237" t="str">
        <f>+IF(I764=0,"",'Ark1'!AA2405)</f>
        <v/>
      </c>
      <c r="AC764" s="238" t="str">
        <f>+IF(I764=0,"",'Ark1'!AC2405)</f>
        <v/>
      </c>
      <c r="AD764" s="239" t="str">
        <f>+IF(I764=0,"",'Ark1'!AE2405)</f>
        <v/>
      </c>
      <c r="AE764" s="237" t="str">
        <f t="shared" si="98"/>
        <v/>
      </c>
      <c r="AF764" s="237" t="str">
        <f t="shared" si="99"/>
        <v/>
      </c>
      <c r="AG764" s="308"/>
    </row>
    <row r="765" spans="1:61" ht="19.8">
      <c r="A765" s="308"/>
      <c r="B765" s="308"/>
      <c r="C765" s="308"/>
      <c r="D765" s="308"/>
      <c r="E765" s="308"/>
      <c r="F765" s="308"/>
      <c r="G765" s="537"/>
      <c r="H765" s="537"/>
      <c r="I765" s="354"/>
      <c r="J765" s="331"/>
      <c r="K765" s="331"/>
      <c r="L765" s="331"/>
      <c r="M765" s="331"/>
      <c r="N765" s="331"/>
      <c r="O765" s="331"/>
      <c r="P765" s="308"/>
      <c r="Q765" s="530"/>
      <c r="R765" s="331"/>
      <c r="S765" s="331"/>
      <c r="T765" s="331"/>
      <c r="U765" s="331"/>
      <c r="V765" s="308"/>
      <c r="W765" s="331"/>
      <c r="X765" s="332"/>
      <c r="Y765" s="332"/>
      <c r="Z765" s="332"/>
      <c r="AA765" s="332"/>
      <c r="AB765" s="332"/>
      <c r="AC765" s="308"/>
      <c r="AD765" s="332"/>
      <c r="AE765" s="333"/>
      <c r="AF765" s="334"/>
      <c r="AG765" s="308"/>
      <c r="AH765" s="219"/>
      <c r="AJ765" s="29"/>
      <c r="AK765" s="27"/>
      <c r="AL765" s="220"/>
      <c r="AM765" s="28"/>
      <c r="AQ765" s="28"/>
      <c r="BI765" s="232"/>
    </row>
    <row r="766" spans="1:61" ht="19.8">
      <c r="A766" s="308"/>
      <c r="B766" s="308" t="s">
        <v>649</v>
      </c>
      <c r="C766" s="308"/>
      <c r="D766" s="259" t="e">
        <f>+D772</f>
        <v>#N/A</v>
      </c>
      <c r="E766" s="308"/>
      <c r="F766" s="308"/>
      <c r="G766" s="537"/>
      <c r="H766" s="537"/>
      <c r="I766" s="340">
        <f>SUM(I768:I792)</f>
        <v>0</v>
      </c>
      <c r="J766" s="331"/>
      <c r="K766" s="335"/>
      <c r="L766" s="335"/>
      <c r="M766" s="331"/>
      <c r="N766" s="331"/>
      <c r="O766" s="331"/>
      <c r="P766" s="262">
        <f>+Klasse!M451</f>
        <v>0</v>
      </c>
      <c r="Q766" s="537"/>
      <c r="R766" s="331"/>
      <c r="S766" s="331"/>
      <c r="T766" s="331"/>
      <c r="U766" s="331"/>
      <c r="V766" s="336"/>
      <c r="W766" s="331"/>
      <c r="X766" s="332"/>
      <c r="Y766" s="332"/>
      <c r="Z766" s="332"/>
      <c r="AA766" s="332"/>
      <c r="AB766" s="332"/>
      <c r="AC766" s="308"/>
      <c r="AD766" s="332"/>
      <c r="AE766" s="332"/>
      <c r="AF766" s="332"/>
      <c r="AG766" s="308"/>
      <c r="AH766" s="219"/>
      <c r="AJ766" s="29"/>
      <c r="AK766" s="27"/>
      <c r="AL766" s="220"/>
      <c r="AM766" s="28"/>
      <c r="AQ766" s="28"/>
      <c r="BI766" s="232"/>
    </row>
    <row r="767" spans="1:61" ht="19.8">
      <c r="A767" s="578"/>
      <c r="B767" s="578"/>
      <c r="C767" s="579"/>
      <c r="D767" s="578"/>
      <c r="E767" s="578"/>
      <c r="F767" s="578"/>
      <c r="G767" s="578"/>
      <c r="H767" s="578"/>
      <c r="I767" s="354"/>
      <c r="J767" s="331"/>
      <c r="K767" s="331"/>
      <c r="L767" s="331"/>
      <c r="M767" s="331"/>
      <c r="N767" s="331"/>
      <c r="O767" s="331"/>
      <c r="P767" s="331"/>
      <c r="Q767" s="537"/>
      <c r="R767" s="331"/>
      <c r="S767" s="331"/>
      <c r="T767" s="331"/>
      <c r="U767" s="331"/>
      <c r="V767" s="337"/>
      <c r="W767" s="331"/>
      <c r="X767" s="332"/>
      <c r="Y767" s="332"/>
      <c r="Z767" s="332"/>
      <c r="AA767" s="332"/>
      <c r="AB767" s="333"/>
      <c r="AC767" s="308"/>
      <c r="AD767" s="333"/>
      <c r="AE767" s="333"/>
      <c r="AF767" s="334"/>
      <c r="AG767" s="308"/>
      <c r="AH767" s="219"/>
      <c r="AJ767" s="29"/>
      <c r="AK767" s="27"/>
      <c r="AL767" s="220"/>
      <c r="AM767" s="28"/>
      <c r="AQ767" s="28"/>
      <c r="BI767" s="232"/>
    </row>
    <row r="768" spans="1:61" ht="15.6">
      <c r="A768" s="308"/>
      <c r="B768" s="308">
        <f>+'Ark1'!C2406</f>
        <v>0</v>
      </c>
      <c r="C768" s="236">
        <f>+'Ark1'!L2406</f>
        <v>0</v>
      </c>
      <c r="D768" s="236" t="e">
        <f>VLOOKUP(C768,Klasse!$C$11:$D$27,2)</f>
        <v>#N/A</v>
      </c>
      <c r="E768" s="236">
        <f>+'Ark1'!H2406</f>
        <v>0</v>
      </c>
      <c r="F768" s="236">
        <f>+'Ark1'!J2406</f>
        <v>0</v>
      </c>
      <c r="G768" s="236" t="e">
        <f>VLOOKUP(F768,RNR!$A$1:$B$25,2)</f>
        <v>#N/A</v>
      </c>
      <c r="H768" s="236" t="str">
        <f>+IF(I768=0,"",'Ark1'!Q2406)</f>
        <v/>
      </c>
      <c r="I768" s="353">
        <f>+'Ark1'!R2406</f>
        <v>0</v>
      </c>
      <c r="J768" s="237" t="str">
        <f>+IF(I768=0,"",'Ark1'!AG2406)</f>
        <v/>
      </c>
      <c r="K768" s="237"/>
      <c r="L768" s="237" t="str">
        <f>+IF(I768=0,"",'Ark1'!AH2406)</f>
        <v/>
      </c>
      <c r="M768" s="331"/>
      <c r="N768" s="504">
        <f>+'Ark1'!AI2406</f>
        <v>0</v>
      </c>
      <c r="O768" s="333"/>
      <c r="P768" s="32" t="str">
        <f>+IF(I768=0,"",'Ark1'!U2406)</f>
        <v/>
      </c>
      <c r="Q768" s="537"/>
      <c r="R768" s="264" t="str">
        <f>+IF(N768=0,"",'Ark1'!AJ2406)</f>
        <v/>
      </c>
      <c r="S768" s="334"/>
      <c r="T768" s="264" t="str">
        <f>+IF(N768=0,"",'Ark1'!AK2406)</f>
        <v/>
      </c>
      <c r="U768" s="308"/>
      <c r="V768" s="238" t="str">
        <f>+IF(I768=0,"",'Ark1'!T2406)</f>
        <v/>
      </c>
      <c r="W768" s="331"/>
      <c r="X768" s="239" t="str">
        <f>+IF(I768=0,"",'Ark1'!W2406)</f>
        <v/>
      </c>
      <c r="Y768" s="239" t="str">
        <f>+IF(I768=0,"",'Ark1'!X2406)</f>
        <v/>
      </c>
      <c r="Z768" s="239" t="str">
        <f>+IF(I768=0,"",'Ark1'!Y2406)</f>
        <v/>
      </c>
      <c r="AA768" s="239" t="str">
        <f>+IF(I768=0,"",'Ark1'!Z2406)</f>
        <v/>
      </c>
      <c r="AB768" s="237" t="str">
        <f>+IF(I768=0,"",'Ark1'!AA2406)</f>
        <v/>
      </c>
      <c r="AC768" s="238" t="str">
        <f>+IF(I768=0,"",'Ark1'!AC2406)</f>
        <v/>
      </c>
      <c r="AD768" s="239" t="str">
        <f>+IF(I768=0,"",'Ark1'!AE2406)</f>
        <v/>
      </c>
      <c r="AE768" s="237" t="str">
        <f t="shared" si="98"/>
        <v/>
      </c>
      <c r="AF768" s="237" t="str">
        <f t="shared" si="99"/>
        <v/>
      </c>
      <c r="AG768" s="308"/>
    </row>
    <row r="769" spans="1:33" ht="15.6">
      <c r="A769" s="308"/>
      <c r="B769" s="308">
        <f>+'Ark1'!C2407</f>
        <v>0</v>
      </c>
      <c r="C769" s="236">
        <f>+'Ark1'!L2407</f>
        <v>0</v>
      </c>
      <c r="D769" s="236" t="e">
        <f>VLOOKUP(C769,Klasse!$C$11:$D$27,2)</f>
        <v>#N/A</v>
      </c>
      <c r="E769" s="236">
        <f>+'Ark1'!H2407</f>
        <v>0</v>
      </c>
      <c r="F769" s="236">
        <f>+'Ark1'!J2407</f>
        <v>0</v>
      </c>
      <c r="G769" s="236" t="e">
        <f>VLOOKUP(F769,RNR!$A$1:$B$25,2)</f>
        <v>#N/A</v>
      </c>
      <c r="H769" s="236" t="str">
        <f>+IF(I769=0,"",'Ark1'!Q2407)</f>
        <v/>
      </c>
      <c r="I769" s="353">
        <f>+'Ark1'!R2407</f>
        <v>0</v>
      </c>
      <c r="J769" s="237" t="str">
        <f>+IF(I769=0,"",'Ark1'!AG2407)</f>
        <v/>
      </c>
      <c r="K769" s="237"/>
      <c r="L769" s="237" t="str">
        <f>+IF(I769=0,"",'Ark1'!AH2407)</f>
        <v/>
      </c>
      <c r="M769" s="331"/>
      <c r="N769" s="504">
        <f>+'Ark1'!AI2407</f>
        <v>0</v>
      </c>
      <c r="O769" s="333"/>
      <c r="P769" s="32" t="str">
        <f>+IF(I769=0,"",'Ark1'!U2407)</f>
        <v/>
      </c>
      <c r="Q769" s="537"/>
      <c r="R769" s="264" t="str">
        <f>+IF(N769=0,"",'Ark1'!AJ2407)</f>
        <v/>
      </c>
      <c r="S769" s="334"/>
      <c r="T769" s="264" t="str">
        <f>+IF(N769=0,"",'Ark1'!AK2407)</f>
        <v/>
      </c>
      <c r="U769" s="308"/>
      <c r="V769" s="238" t="str">
        <f>+IF(I769=0,"",'Ark1'!T2407)</f>
        <v/>
      </c>
      <c r="W769" s="331"/>
      <c r="X769" s="239" t="str">
        <f>+IF(I769=0,"",'Ark1'!W2407)</f>
        <v/>
      </c>
      <c r="Y769" s="239" t="str">
        <f>+IF(I769=0,"",'Ark1'!X2407)</f>
        <v/>
      </c>
      <c r="Z769" s="239" t="str">
        <f>+IF(I769=0,"",'Ark1'!Y2407)</f>
        <v/>
      </c>
      <c r="AA769" s="239" t="str">
        <f>+IF(I769=0,"",'Ark1'!Z2407)</f>
        <v/>
      </c>
      <c r="AB769" s="237" t="str">
        <f>+IF(I769=0,"",'Ark1'!AA2407)</f>
        <v/>
      </c>
      <c r="AC769" s="238" t="str">
        <f>+IF(I769=0,"",'Ark1'!AC2407)</f>
        <v/>
      </c>
      <c r="AD769" s="239" t="str">
        <f>+IF(I769=0,"",'Ark1'!AE2407)</f>
        <v/>
      </c>
      <c r="AE769" s="237" t="str">
        <f t="shared" si="98"/>
        <v/>
      </c>
      <c r="AF769" s="237" t="str">
        <f t="shared" si="99"/>
        <v/>
      </c>
      <c r="AG769" s="308"/>
    </row>
    <row r="770" spans="1:33" ht="15.6">
      <c r="A770" s="308"/>
      <c r="B770" s="308">
        <f>+'Ark1'!C2408</f>
        <v>0</v>
      </c>
      <c r="C770" s="236">
        <f>+'Ark1'!L2408</f>
        <v>0</v>
      </c>
      <c r="D770" s="236" t="e">
        <f>VLOOKUP(C770,Klasse!$C$11:$D$27,2)</f>
        <v>#N/A</v>
      </c>
      <c r="E770" s="236">
        <f>+'Ark1'!H2408</f>
        <v>0</v>
      </c>
      <c r="F770" s="236">
        <f>+'Ark1'!J2408</f>
        <v>0</v>
      </c>
      <c r="G770" s="236" t="e">
        <f>VLOOKUP(F770,RNR!$A$1:$B$25,2)</f>
        <v>#N/A</v>
      </c>
      <c r="H770" s="236" t="str">
        <f>+IF(I770=0,"",'Ark1'!Q2408)</f>
        <v/>
      </c>
      <c r="I770" s="353">
        <f>+'Ark1'!R2408</f>
        <v>0</v>
      </c>
      <c r="J770" s="237" t="str">
        <f>+IF(I770=0,"",'Ark1'!AG2408)</f>
        <v/>
      </c>
      <c r="K770" s="237"/>
      <c r="L770" s="237" t="str">
        <f>+IF(I770=0,"",'Ark1'!AH2408)</f>
        <v/>
      </c>
      <c r="M770" s="331"/>
      <c r="N770" s="504">
        <f>+'Ark1'!AI2408</f>
        <v>0</v>
      </c>
      <c r="O770" s="333"/>
      <c r="P770" s="32" t="str">
        <f>+IF(I770=0,"",'Ark1'!U2408)</f>
        <v/>
      </c>
      <c r="Q770" s="537"/>
      <c r="R770" s="264" t="str">
        <f>+IF(N770=0,"",'Ark1'!AJ2408)</f>
        <v/>
      </c>
      <c r="S770" s="334"/>
      <c r="T770" s="264" t="str">
        <f>+IF(N770=0,"",'Ark1'!AK2408)</f>
        <v/>
      </c>
      <c r="U770" s="308"/>
      <c r="V770" s="238" t="str">
        <f>+IF(I770=0,"",'Ark1'!T2408)</f>
        <v/>
      </c>
      <c r="W770" s="331"/>
      <c r="X770" s="239" t="str">
        <f>+IF(I770=0,"",'Ark1'!W2408)</f>
        <v/>
      </c>
      <c r="Y770" s="239" t="str">
        <f>+IF(I770=0,"",'Ark1'!X2408)</f>
        <v/>
      </c>
      <c r="Z770" s="239" t="str">
        <f>+IF(I770=0,"",'Ark1'!Y2408)</f>
        <v/>
      </c>
      <c r="AA770" s="239" t="str">
        <f>+IF(I770=0,"",'Ark1'!Z2408)</f>
        <v/>
      </c>
      <c r="AB770" s="237" t="str">
        <f>+IF(I770=0,"",'Ark1'!AA2408)</f>
        <v/>
      </c>
      <c r="AC770" s="238" t="str">
        <f>+IF(I770=0,"",'Ark1'!AC2408)</f>
        <v/>
      </c>
      <c r="AD770" s="239" t="str">
        <f>+IF(I770=0,"",'Ark1'!AE2408)</f>
        <v/>
      </c>
      <c r="AE770" s="237" t="str">
        <f t="shared" si="98"/>
        <v/>
      </c>
      <c r="AF770" s="237" t="str">
        <f t="shared" si="99"/>
        <v/>
      </c>
      <c r="AG770" s="308"/>
    </row>
    <row r="771" spans="1:33" ht="15.6">
      <c r="A771" s="308"/>
      <c r="B771" s="308">
        <f>+'Ark1'!C2409</f>
        <v>0</v>
      </c>
      <c r="C771" s="236">
        <f>+'Ark1'!L2409</f>
        <v>0</v>
      </c>
      <c r="D771" s="236" t="e">
        <f>VLOOKUP(C771,Klasse!$C$11:$D$27,2)</f>
        <v>#N/A</v>
      </c>
      <c r="E771" s="236">
        <f>+'Ark1'!H2409</f>
        <v>0</v>
      </c>
      <c r="F771" s="236">
        <f>+'Ark1'!J2409</f>
        <v>0</v>
      </c>
      <c r="G771" s="236" t="e">
        <f>VLOOKUP(F771,RNR!$A$1:$B$25,2)</f>
        <v>#N/A</v>
      </c>
      <c r="H771" s="236" t="str">
        <f>+IF(I771=0,"",'Ark1'!Q2409)</f>
        <v/>
      </c>
      <c r="I771" s="353">
        <f>+'Ark1'!R2409</f>
        <v>0</v>
      </c>
      <c r="J771" s="237" t="str">
        <f>+IF(I771=0,"",'Ark1'!AG2409)</f>
        <v/>
      </c>
      <c r="K771" s="237"/>
      <c r="L771" s="237" t="str">
        <f>+IF(I771=0,"",'Ark1'!AH2409)</f>
        <v/>
      </c>
      <c r="M771" s="331"/>
      <c r="N771" s="504">
        <f>+'Ark1'!AI2409</f>
        <v>0</v>
      </c>
      <c r="O771" s="333"/>
      <c r="P771" s="32" t="str">
        <f>+IF(I771=0,"",'Ark1'!U2409)</f>
        <v/>
      </c>
      <c r="Q771" s="537"/>
      <c r="R771" s="264" t="str">
        <f>+IF(N771=0,"",'Ark1'!AJ2409)</f>
        <v/>
      </c>
      <c r="S771" s="334"/>
      <c r="T771" s="264" t="str">
        <f>+IF(N771=0,"",'Ark1'!AK2409)</f>
        <v/>
      </c>
      <c r="U771" s="308"/>
      <c r="V771" s="238" t="str">
        <f>+IF(I771=0,"",'Ark1'!T2409)</f>
        <v/>
      </c>
      <c r="W771" s="331"/>
      <c r="X771" s="239" t="str">
        <f>+IF(I771=0,"",'Ark1'!W2409)</f>
        <v/>
      </c>
      <c r="Y771" s="239" t="str">
        <f>+IF(I771=0,"",'Ark1'!X2409)</f>
        <v/>
      </c>
      <c r="Z771" s="239" t="str">
        <f>+IF(I771=0,"",'Ark1'!Y2409)</f>
        <v/>
      </c>
      <c r="AA771" s="239" t="str">
        <f>+IF(I771=0,"",'Ark1'!Z2409)</f>
        <v/>
      </c>
      <c r="AB771" s="237" t="str">
        <f>+IF(I771=0,"",'Ark1'!AA2409)</f>
        <v/>
      </c>
      <c r="AC771" s="238" t="str">
        <f>+IF(I771=0,"",'Ark1'!AC2409)</f>
        <v/>
      </c>
      <c r="AD771" s="239" t="str">
        <f>+IF(I771=0,"",'Ark1'!AE2409)</f>
        <v/>
      </c>
      <c r="AE771" s="237" t="str">
        <f t="shared" si="98"/>
        <v/>
      </c>
      <c r="AF771" s="237" t="str">
        <f t="shared" si="99"/>
        <v/>
      </c>
      <c r="AG771" s="308"/>
    </row>
    <row r="772" spans="1:33" ht="15.6">
      <c r="A772" s="308"/>
      <c r="B772" s="308">
        <f>+'Ark1'!C2410</f>
        <v>0</v>
      </c>
      <c r="C772" s="236">
        <f>+'Ark1'!L2410</f>
        <v>0</v>
      </c>
      <c r="D772" s="236" t="e">
        <f>VLOOKUP(C772,Klasse!$C$11:$D$27,2)</f>
        <v>#N/A</v>
      </c>
      <c r="E772" s="236">
        <f>+'Ark1'!H2410</f>
        <v>0</v>
      </c>
      <c r="F772" s="236">
        <f>+'Ark1'!J2410</f>
        <v>0</v>
      </c>
      <c r="G772" s="236" t="e">
        <f>VLOOKUP(F772,RNR!$A$1:$B$25,2)</f>
        <v>#N/A</v>
      </c>
      <c r="H772" s="236" t="str">
        <f>+IF(I772=0,"",'Ark1'!Q2410)</f>
        <v/>
      </c>
      <c r="I772" s="353">
        <f>+'Ark1'!R2410</f>
        <v>0</v>
      </c>
      <c r="J772" s="237" t="str">
        <f>+IF(I772=0,"",'Ark1'!AG2410)</f>
        <v/>
      </c>
      <c r="K772" s="237"/>
      <c r="L772" s="237" t="str">
        <f>+IF(I772=0,"",'Ark1'!AH2410)</f>
        <v/>
      </c>
      <c r="M772" s="331"/>
      <c r="N772" s="504">
        <f>+'Ark1'!AI2410</f>
        <v>0</v>
      </c>
      <c r="O772" s="333"/>
      <c r="P772" s="32" t="str">
        <f>+IF(I772=0,"",'Ark1'!U2410)</f>
        <v/>
      </c>
      <c r="Q772" s="537"/>
      <c r="R772" s="264" t="str">
        <f>+IF(N772=0,"",'Ark1'!AJ2410)</f>
        <v/>
      </c>
      <c r="S772" s="334"/>
      <c r="T772" s="264" t="str">
        <f>+IF(N772=0,"",'Ark1'!AK2410)</f>
        <v/>
      </c>
      <c r="U772" s="308"/>
      <c r="V772" s="238" t="str">
        <f>+IF(I772=0,"",'Ark1'!T2410)</f>
        <v/>
      </c>
      <c r="W772" s="331"/>
      <c r="X772" s="239" t="str">
        <f>+IF(I772=0,"",'Ark1'!W2410)</f>
        <v/>
      </c>
      <c r="Y772" s="239" t="str">
        <f>+IF(I772=0,"",'Ark1'!X2410)</f>
        <v/>
      </c>
      <c r="Z772" s="239" t="str">
        <f>+IF(I772=0,"",'Ark1'!Y2410)</f>
        <v/>
      </c>
      <c r="AA772" s="239" t="str">
        <f>+IF(I772=0,"",'Ark1'!Z2410)</f>
        <v/>
      </c>
      <c r="AB772" s="237" t="str">
        <f>+IF(I772=0,"",'Ark1'!AA2410)</f>
        <v/>
      </c>
      <c r="AC772" s="238" t="str">
        <f>+IF(I772=0,"",'Ark1'!AC2410)</f>
        <v/>
      </c>
      <c r="AD772" s="239" t="str">
        <f>+IF(I772=0,"",'Ark1'!AE2410)</f>
        <v/>
      </c>
      <c r="AE772" s="237" t="str">
        <f t="shared" ref="AE772:AE799" si="100">IF(I772=0,"",P772/C772)</f>
        <v/>
      </c>
      <c r="AF772" s="237" t="str">
        <f t="shared" si="96"/>
        <v/>
      </c>
      <c r="AG772" s="308"/>
    </row>
    <row r="773" spans="1:33" ht="15.6">
      <c r="A773" s="308"/>
      <c r="B773" s="308">
        <f>+'Ark1'!C2411</f>
        <v>0</v>
      </c>
      <c r="C773" s="236">
        <f>+'Ark1'!L2411</f>
        <v>0</v>
      </c>
      <c r="D773" s="236" t="e">
        <f>VLOOKUP(C773,Klasse!$C$11:$D$27,2)</f>
        <v>#N/A</v>
      </c>
      <c r="E773" s="236">
        <f>+'Ark1'!H2411</f>
        <v>0</v>
      </c>
      <c r="F773" s="236">
        <f>+'Ark1'!J2411</f>
        <v>0</v>
      </c>
      <c r="G773" s="236" t="e">
        <f>VLOOKUP(F773,RNR!$A$1:$B$25,2)</f>
        <v>#N/A</v>
      </c>
      <c r="H773" s="236" t="str">
        <f>+IF(I773=0,"",'Ark1'!Q2411)</f>
        <v/>
      </c>
      <c r="I773" s="353">
        <f>+'Ark1'!R2411</f>
        <v>0</v>
      </c>
      <c r="J773" s="237" t="str">
        <f>+IF(I773=0,"",'Ark1'!AG2411)</f>
        <v/>
      </c>
      <c r="K773" s="237"/>
      <c r="L773" s="237" t="str">
        <f>+IF(I773=0,"",'Ark1'!AH2411)</f>
        <v/>
      </c>
      <c r="M773" s="331"/>
      <c r="N773" s="504">
        <f>+'Ark1'!AI2411</f>
        <v>0</v>
      </c>
      <c r="O773" s="333"/>
      <c r="P773" s="32" t="str">
        <f>+IF(I773=0,"",'Ark1'!U2411)</f>
        <v/>
      </c>
      <c r="Q773" s="537"/>
      <c r="R773" s="264" t="str">
        <f>+IF(N773=0,"",'Ark1'!AJ2411)</f>
        <v/>
      </c>
      <c r="S773" s="334"/>
      <c r="T773" s="264" t="str">
        <f>+IF(N773=0,"",'Ark1'!AK2411)</f>
        <v/>
      </c>
      <c r="U773" s="308"/>
      <c r="V773" s="238" t="str">
        <f>+IF(I773=0,"",'Ark1'!T2411)</f>
        <v/>
      </c>
      <c r="W773" s="331"/>
      <c r="X773" s="239" t="str">
        <f>+IF(I773=0,"",'Ark1'!W2411)</f>
        <v/>
      </c>
      <c r="Y773" s="239" t="str">
        <f>+IF(I773=0,"",'Ark1'!X2411)</f>
        <v/>
      </c>
      <c r="Z773" s="239" t="str">
        <f>+IF(I773=0,"",'Ark1'!Y2411)</f>
        <v/>
      </c>
      <c r="AA773" s="239" t="str">
        <f>+IF(I773=0,"",'Ark1'!Z2411)</f>
        <v/>
      </c>
      <c r="AB773" s="237" t="str">
        <f>+IF(I773=0,"",'Ark1'!AA2411)</f>
        <v/>
      </c>
      <c r="AC773" s="238" t="str">
        <f>+IF(I773=0,"",'Ark1'!AC2411)</f>
        <v/>
      </c>
      <c r="AD773" s="239" t="str">
        <f>+IF(I773=0,"",'Ark1'!AE2411)</f>
        <v/>
      </c>
      <c r="AE773" s="237" t="str">
        <f t="shared" si="100"/>
        <v/>
      </c>
      <c r="AF773" s="237" t="str">
        <f t="shared" ref="AF773:AF799" si="101">IF(I773=0,"",I773/H773)</f>
        <v/>
      </c>
      <c r="AG773" s="308"/>
    </row>
    <row r="774" spans="1:33" ht="15.6">
      <c r="A774" s="308"/>
      <c r="B774" s="308">
        <f>+'Ark1'!C2412</f>
        <v>0</v>
      </c>
      <c r="C774" s="236">
        <f>+'Ark1'!L2412</f>
        <v>0</v>
      </c>
      <c r="D774" s="236" t="e">
        <f>VLOOKUP(C774,Klasse!$C$11:$D$27,2)</f>
        <v>#N/A</v>
      </c>
      <c r="E774" s="236">
        <f>+'Ark1'!H2412</f>
        <v>0</v>
      </c>
      <c r="F774" s="236">
        <f>+'Ark1'!J2412</f>
        <v>0</v>
      </c>
      <c r="G774" s="236" t="e">
        <f>VLOOKUP(F774,RNR!$A$1:$B$25,2)</f>
        <v>#N/A</v>
      </c>
      <c r="H774" s="236" t="str">
        <f>+IF(I774=0,"",'Ark1'!Q2412)</f>
        <v/>
      </c>
      <c r="I774" s="353">
        <f>+'Ark1'!R2412</f>
        <v>0</v>
      </c>
      <c r="J774" s="237" t="str">
        <f>+IF(I774=0,"",'Ark1'!AG2412)</f>
        <v/>
      </c>
      <c r="K774" s="237"/>
      <c r="L774" s="237" t="str">
        <f>+IF(I774=0,"",'Ark1'!AH2412)</f>
        <v/>
      </c>
      <c r="M774" s="331"/>
      <c r="N774" s="504">
        <f>+'Ark1'!AI2412</f>
        <v>0</v>
      </c>
      <c r="O774" s="333"/>
      <c r="P774" s="32" t="str">
        <f>+IF(I774=0,"",'Ark1'!U2412)</f>
        <v/>
      </c>
      <c r="Q774" s="537"/>
      <c r="R774" s="264" t="str">
        <f>+IF(N774=0,"",'Ark1'!AJ2412)</f>
        <v/>
      </c>
      <c r="S774" s="334"/>
      <c r="T774" s="264" t="str">
        <f>+IF(N774=0,"",'Ark1'!AK2412)</f>
        <v/>
      </c>
      <c r="U774" s="308"/>
      <c r="V774" s="238" t="str">
        <f>+IF(I774=0,"",'Ark1'!T2412)</f>
        <v/>
      </c>
      <c r="W774" s="331"/>
      <c r="X774" s="239" t="str">
        <f>+IF(I774=0,"",'Ark1'!W2412)</f>
        <v/>
      </c>
      <c r="Y774" s="239" t="str">
        <f>+IF(I774=0,"",'Ark1'!X2412)</f>
        <v/>
      </c>
      <c r="Z774" s="239" t="str">
        <f>+IF(I774=0,"",'Ark1'!Y2412)</f>
        <v/>
      </c>
      <c r="AA774" s="239" t="str">
        <f>+IF(I774=0,"",'Ark1'!Z2412)</f>
        <v/>
      </c>
      <c r="AB774" s="237" t="str">
        <f>+IF(I774=0,"",'Ark1'!AA2412)</f>
        <v/>
      </c>
      <c r="AC774" s="238" t="str">
        <f>+IF(I774=0,"",'Ark1'!AC2412)</f>
        <v/>
      </c>
      <c r="AD774" s="239" t="str">
        <f>+IF(I774=0,"",'Ark1'!AE2412)</f>
        <v/>
      </c>
      <c r="AE774" s="237" t="str">
        <f t="shared" si="100"/>
        <v/>
      </c>
      <c r="AF774" s="237" t="str">
        <f t="shared" si="101"/>
        <v/>
      </c>
      <c r="AG774" s="308"/>
    </row>
    <row r="775" spans="1:33" ht="15.6">
      <c r="A775" s="308"/>
      <c r="B775" s="308">
        <f>+'Ark1'!C2413</f>
        <v>0</v>
      </c>
      <c r="C775" s="236">
        <f>+'Ark1'!L2413</f>
        <v>0</v>
      </c>
      <c r="D775" s="236" t="e">
        <f>VLOOKUP(C775,Klasse!$C$11:$D$27,2)</f>
        <v>#N/A</v>
      </c>
      <c r="E775" s="236">
        <f>+'Ark1'!H2413</f>
        <v>0</v>
      </c>
      <c r="F775" s="236">
        <f>+'Ark1'!J2413</f>
        <v>0</v>
      </c>
      <c r="G775" s="236" t="e">
        <f>VLOOKUP(F775,RNR!$A$1:$B$25,2)</f>
        <v>#N/A</v>
      </c>
      <c r="H775" s="236" t="str">
        <f>+IF(I775=0,"",'Ark1'!Q2413)</f>
        <v/>
      </c>
      <c r="I775" s="353">
        <f>+'Ark1'!R2413</f>
        <v>0</v>
      </c>
      <c r="J775" s="237" t="str">
        <f>+IF(I775=0,"",'Ark1'!AG2413)</f>
        <v/>
      </c>
      <c r="K775" s="237"/>
      <c r="L775" s="237" t="str">
        <f>+IF(I775=0,"",'Ark1'!AH2413)</f>
        <v/>
      </c>
      <c r="M775" s="331"/>
      <c r="N775" s="504">
        <f>+'Ark1'!AI2413</f>
        <v>0</v>
      </c>
      <c r="O775" s="333"/>
      <c r="P775" s="32" t="str">
        <f>+IF(I775=0,"",'Ark1'!U2413)</f>
        <v/>
      </c>
      <c r="Q775" s="537"/>
      <c r="R775" s="264" t="str">
        <f>+IF(N775=0,"",'Ark1'!AJ2413)</f>
        <v/>
      </c>
      <c r="S775" s="334"/>
      <c r="T775" s="264" t="str">
        <f>+IF(N775=0,"",'Ark1'!AK2413)</f>
        <v/>
      </c>
      <c r="U775" s="308"/>
      <c r="V775" s="238" t="str">
        <f>+IF(I775=0,"",'Ark1'!T2413)</f>
        <v/>
      </c>
      <c r="W775" s="331"/>
      <c r="X775" s="239" t="str">
        <f>+IF(I775=0,"",'Ark1'!W2413)</f>
        <v/>
      </c>
      <c r="Y775" s="239" t="str">
        <f>+IF(I775=0,"",'Ark1'!X2413)</f>
        <v/>
      </c>
      <c r="Z775" s="239" t="str">
        <f>+IF(I775=0,"",'Ark1'!Y2413)</f>
        <v/>
      </c>
      <c r="AA775" s="239" t="str">
        <f>+IF(I775=0,"",'Ark1'!Z2413)</f>
        <v/>
      </c>
      <c r="AB775" s="237" t="str">
        <f>+IF(I775=0,"",'Ark1'!AA2413)</f>
        <v/>
      </c>
      <c r="AC775" s="238" t="str">
        <f>+IF(I775=0,"",'Ark1'!AC2413)</f>
        <v/>
      </c>
      <c r="AD775" s="239" t="str">
        <f>+IF(I775=0,"",'Ark1'!AE2413)</f>
        <v/>
      </c>
      <c r="AE775" s="237" t="str">
        <f t="shared" si="100"/>
        <v/>
      </c>
      <c r="AF775" s="237" t="str">
        <f t="shared" si="101"/>
        <v/>
      </c>
      <c r="AG775" s="308"/>
    </row>
    <row r="776" spans="1:33" ht="15.6">
      <c r="A776" s="308"/>
      <c r="B776" s="308">
        <f>+'Ark1'!C2414</f>
        <v>0</v>
      </c>
      <c r="C776" s="236">
        <f>+'Ark1'!L2414</f>
        <v>0</v>
      </c>
      <c r="D776" s="236" t="e">
        <f>VLOOKUP(C776,Klasse!$C$11:$D$27,2)</f>
        <v>#N/A</v>
      </c>
      <c r="E776" s="236">
        <f>+'Ark1'!H2414</f>
        <v>0</v>
      </c>
      <c r="F776" s="236">
        <f>+'Ark1'!J2414</f>
        <v>0</v>
      </c>
      <c r="G776" s="236" t="e">
        <f>VLOOKUP(F776,RNR!$A$1:$B$25,2)</f>
        <v>#N/A</v>
      </c>
      <c r="H776" s="236" t="str">
        <f>+IF(I776=0,"",'Ark1'!Q2414)</f>
        <v/>
      </c>
      <c r="I776" s="353">
        <f>+'Ark1'!R2414</f>
        <v>0</v>
      </c>
      <c r="J776" s="237" t="str">
        <f>+IF(I776=0,"",'Ark1'!AG2414)</f>
        <v/>
      </c>
      <c r="K776" s="237"/>
      <c r="L776" s="237" t="str">
        <f>+IF(I776=0,"",'Ark1'!AH2414)</f>
        <v/>
      </c>
      <c r="M776" s="331"/>
      <c r="N776" s="504">
        <f>+'Ark1'!AI2414</f>
        <v>0</v>
      </c>
      <c r="O776" s="333"/>
      <c r="P776" s="32" t="str">
        <f>+IF(I776=0,"",'Ark1'!U2414)</f>
        <v/>
      </c>
      <c r="Q776" s="537"/>
      <c r="R776" s="264" t="str">
        <f>+IF(N776=0,"",'Ark1'!AJ2414)</f>
        <v/>
      </c>
      <c r="S776" s="334"/>
      <c r="T776" s="264" t="str">
        <f>+IF(N776=0,"",'Ark1'!AK2414)</f>
        <v/>
      </c>
      <c r="U776" s="308"/>
      <c r="V776" s="238" t="str">
        <f>+IF(I776=0,"",'Ark1'!T2414)</f>
        <v/>
      </c>
      <c r="W776" s="331"/>
      <c r="X776" s="239" t="str">
        <f>+IF(I776=0,"",'Ark1'!W2414)</f>
        <v/>
      </c>
      <c r="Y776" s="239" t="str">
        <f>+IF(I776=0,"",'Ark1'!X2414)</f>
        <v/>
      </c>
      <c r="Z776" s="239" t="str">
        <f>+IF(I776=0,"",'Ark1'!Y2414)</f>
        <v/>
      </c>
      <c r="AA776" s="239" t="str">
        <f>+IF(I776=0,"",'Ark1'!Z2414)</f>
        <v/>
      </c>
      <c r="AB776" s="237" t="str">
        <f>+IF(I776=0,"",'Ark1'!AA2414)</f>
        <v/>
      </c>
      <c r="AC776" s="238" t="str">
        <f>+IF(I776=0,"",'Ark1'!AC2414)</f>
        <v/>
      </c>
      <c r="AD776" s="239" t="str">
        <f>+IF(I776=0,"",'Ark1'!AE2414)</f>
        <v/>
      </c>
      <c r="AE776" s="237" t="str">
        <f t="shared" si="100"/>
        <v/>
      </c>
      <c r="AF776" s="237" t="str">
        <f t="shared" si="101"/>
        <v/>
      </c>
      <c r="AG776" s="308"/>
    </row>
    <row r="777" spans="1:33" ht="15.6">
      <c r="A777" s="308"/>
      <c r="B777" s="308">
        <f>+'Ark1'!C2415</f>
        <v>0</v>
      </c>
      <c r="C777" s="236">
        <f>+'Ark1'!L2415</f>
        <v>0</v>
      </c>
      <c r="D777" s="236" t="e">
        <f>VLOOKUP(C777,Klasse!$C$11:$D$27,2)</f>
        <v>#N/A</v>
      </c>
      <c r="E777" s="236">
        <f>+'Ark1'!H2415</f>
        <v>0</v>
      </c>
      <c r="F777" s="236">
        <f>+'Ark1'!J2415</f>
        <v>0</v>
      </c>
      <c r="G777" s="236" t="e">
        <f>VLOOKUP(F777,RNR!$A$1:$B$25,2)</f>
        <v>#N/A</v>
      </c>
      <c r="H777" s="236" t="str">
        <f>+IF(I777=0,"",'Ark1'!Q2415)</f>
        <v/>
      </c>
      <c r="I777" s="353">
        <f>+'Ark1'!R2415</f>
        <v>0</v>
      </c>
      <c r="J777" s="237" t="str">
        <f>+IF(I777=0,"",'Ark1'!AG2415)</f>
        <v/>
      </c>
      <c r="K777" s="237"/>
      <c r="L777" s="237" t="str">
        <f>+IF(I777=0,"",'Ark1'!AH2415)</f>
        <v/>
      </c>
      <c r="M777" s="331"/>
      <c r="N777" s="504">
        <f>+'Ark1'!AI2415</f>
        <v>0</v>
      </c>
      <c r="O777" s="333"/>
      <c r="P777" s="32" t="str">
        <f>+IF(I777=0,"",'Ark1'!U2415)</f>
        <v/>
      </c>
      <c r="Q777" s="537"/>
      <c r="R777" s="264" t="str">
        <f>+IF(N777=0,"",'Ark1'!AJ2415)</f>
        <v/>
      </c>
      <c r="S777" s="334"/>
      <c r="T777" s="264" t="str">
        <f>+IF(N777=0,"",'Ark1'!AK2415)</f>
        <v/>
      </c>
      <c r="U777" s="308"/>
      <c r="V777" s="238" t="str">
        <f>+IF(I777=0,"",'Ark1'!T2415)</f>
        <v/>
      </c>
      <c r="W777" s="331"/>
      <c r="X777" s="239" t="str">
        <f>+IF(I777=0,"",'Ark1'!W2415)</f>
        <v/>
      </c>
      <c r="Y777" s="239" t="str">
        <f>+IF(I777=0,"",'Ark1'!X2415)</f>
        <v/>
      </c>
      <c r="Z777" s="239" t="str">
        <f>+IF(I777=0,"",'Ark1'!Y2415)</f>
        <v/>
      </c>
      <c r="AA777" s="239" t="str">
        <f>+IF(I777=0,"",'Ark1'!Z2415)</f>
        <v/>
      </c>
      <c r="AB777" s="237" t="str">
        <f>+IF(I777=0,"",'Ark1'!AA2415)</f>
        <v/>
      </c>
      <c r="AC777" s="238" t="str">
        <f>+IF(I777=0,"",'Ark1'!AC2415)</f>
        <v/>
      </c>
      <c r="AD777" s="239" t="str">
        <f>+IF(I777=0,"",'Ark1'!AE2415)</f>
        <v/>
      </c>
      <c r="AE777" s="237" t="str">
        <f t="shared" si="100"/>
        <v/>
      </c>
      <c r="AF777" s="237" t="str">
        <f t="shared" si="101"/>
        <v/>
      </c>
      <c r="AG777" s="308"/>
    </row>
    <row r="778" spans="1:33" ht="15.6">
      <c r="A778" s="308"/>
      <c r="B778" s="308">
        <f>+'Ark1'!C2416</f>
        <v>0</v>
      </c>
      <c r="C778" s="236">
        <f>+'Ark1'!L2416</f>
        <v>0</v>
      </c>
      <c r="D778" s="236" t="e">
        <f>VLOOKUP(C778,Klasse!$C$11:$D$27,2)</f>
        <v>#N/A</v>
      </c>
      <c r="E778" s="236">
        <f>+'Ark1'!H2416</f>
        <v>0</v>
      </c>
      <c r="F778" s="236">
        <f>+'Ark1'!J2416</f>
        <v>0</v>
      </c>
      <c r="G778" s="236" t="e">
        <f>VLOOKUP(F778,RNR!$A$1:$B$25,2)</f>
        <v>#N/A</v>
      </c>
      <c r="H778" s="236" t="str">
        <f>+IF(I778=0,"",'Ark1'!Q2416)</f>
        <v/>
      </c>
      <c r="I778" s="353">
        <f>+'Ark1'!R2416</f>
        <v>0</v>
      </c>
      <c r="J778" s="237" t="str">
        <f>+IF(I778=0,"",'Ark1'!AG2416)</f>
        <v/>
      </c>
      <c r="K778" s="237"/>
      <c r="L778" s="237" t="str">
        <f>+IF(I778=0,"",'Ark1'!AH2416)</f>
        <v/>
      </c>
      <c r="M778" s="331"/>
      <c r="N778" s="504">
        <f>+'Ark1'!AI2416</f>
        <v>0</v>
      </c>
      <c r="O778" s="333"/>
      <c r="P778" s="32" t="str">
        <f>+IF(I778=0,"",'Ark1'!U2416)</f>
        <v/>
      </c>
      <c r="Q778" s="537"/>
      <c r="R778" s="264" t="str">
        <f>+IF(N778=0,"",'Ark1'!AJ2416)</f>
        <v/>
      </c>
      <c r="S778" s="334"/>
      <c r="T778" s="264" t="str">
        <f>+IF(N778=0,"",'Ark1'!AK2416)</f>
        <v/>
      </c>
      <c r="U778" s="308"/>
      <c r="V778" s="238" t="str">
        <f>+IF(I778=0,"",'Ark1'!T2416)</f>
        <v/>
      </c>
      <c r="W778" s="331"/>
      <c r="X778" s="239" t="str">
        <f>+IF(I778=0,"",'Ark1'!W2416)</f>
        <v/>
      </c>
      <c r="Y778" s="239" t="str">
        <f>+IF(I778=0,"",'Ark1'!X2416)</f>
        <v/>
      </c>
      <c r="Z778" s="239" t="str">
        <f>+IF(I778=0,"",'Ark1'!Y2416)</f>
        <v/>
      </c>
      <c r="AA778" s="239" t="str">
        <f>+IF(I778=0,"",'Ark1'!Z2416)</f>
        <v/>
      </c>
      <c r="AB778" s="237" t="str">
        <f>+IF(I778=0,"",'Ark1'!AA2416)</f>
        <v/>
      </c>
      <c r="AC778" s="238" t="str">
        <f>+IF(I778=0,"",'Ark1'!AC2416)</f>
        <v/>
      </c>
      <c r="AD778" s="239" t="str">
        <f>+IF(I778=0,"",'Ark1'!AE2416)</f>
        <v/>
      </c>
      <c r="AE778" s="237" t="str">
        <f t="shared" si="100"/>
        <v/>
      </c>
      <c r="AF778" s="237" t="str">
        <f t="shared" si="101"/>
        <v/>
      </c>
      <c r="AG778" s="308"/>
    </row>
    <row r="779" spans="1:33" ht="15.6">
      <c r="A779" s="308"/>
      <c r="B779" s="308">
        <f>+'Ark1'!C2417</f>
        <v>0</v>
      </c>
      <c r="C779" s="236">
        <f>+'Ark1'!L2417</f>
        <v>0</v>
      </c>
      <c r="D779" s="236" t="e">
        <f>VLOOKUP(C779,Klasse!$C$11:$D$27,2)</f>
        <v>#N/A</v>
      </c>
      <c r="E779" s="236">
        <f>+'Ark1'!H2417</f>
        <v>0</v>
      </c>
      <c r="F779" s="236">
        <f>+'Ark1'!J2417</f>
        <v>0</v>
      </c>
      <c r="G779" s="236" t="e">
        <f>VLOOKUP(F779,RNR!$A$1:$B$25,2)</f>
        <v>#N/A</v>
      </c>
      <c r="H779" s="236" t="str">
        <f>+IF(I779=0,"",'Ark1'!Q2417)</f>
        <v/>
      </c>
      <c r="I779" s="353">
        <f>+'Ark1'!R2417</f>
        <v>0</v>
      </c>
      <c r="J779" s="237" t="str">
        <f>+IF(I779=0,"",'Ark1'!AG2417)</f>
        <v/>
      </c>
      <c r="K779" s="237"/>
      <c r="L779" s="237" t="str">
        <f>+IF(I779=0,"",'Ark1'!AH2417)</f>
        <v/>
      </c>
      <c r="M779" s="331"/>
      <c r="N779" s="504">
        <f>+'Ark1'!AI2417</f>
        <v>0</v>
      </c>
      <c r="O779" s="333"/>
      <c r="P779" s="32" t="str">
        <f>+IF(I779=0,"",'Ark1'!U2417)</f>
        <v/>
      </c>
      <c r="Q779" s="537"/>
      <c r="R779" s="264" t="str">
        <f>+IF(N779=0,"",'Ark1'!AJ2417)</f>
        <v/>
      </c>
      <c r="S779" s="334"/>
      <c r="T779" s="264" t="str">
        <f>+IF(N779=0,"",'Ark1'!AK2417)</f>
        <v/>
      </c>
      <c r="U779" s="308"/>
      <c r="V779" s="238" t="str">
        <f>+IF(I779=0,"",'Ark1'!T2417)</f>
        <v/>
      </c>
      <c r="W779" s="331"/>
      <c r="X779" s="239" t="str">
        <f>+IF(I779=0,"",'Ark1'!W2417)</f>
        <v/>
      </c>
      <c r="Y779" s="239" t="str">
        <f>+IF(I779=0,"",'Ark1'!X2417)</f>
        <v/>
      </c>
      <c r="Z779" s="239" t="str">
        <f>+IF(I779=0,"",'Ark1'!Y2417)</f>
        <v/>
      </c>
      <c r="AA779" s="239" t="str">
        <f>+IF(I779=0,"",'Ark1'!Z2417)</f>
        <v/>
      </c>
      <c r="AB779" s="237" t="str">
        <f>+IF(I779=0,"",'Ark1'!AA2417)</f>
        <v/>
      </c>
      <c r="AC779" s="238" t="str">
        <f>+IF(I779=0,"",'Ark1'!AC2417)</f>
        <v/>
      </c>
      <c r="AD779" s="239" t="str">
        <f>+IF(I779=0,"",'Ark1'!AE2417)</f>
        <v/>
      </c>
      <c r="AE779" s="237" t="str">
        <f t="shared" si="100"/>
        <v/>
      </c>
      <c r="AF779" s="237" t="str">
        <f t="shared" si="101"/>
        <v/>
      </c>
      <c r="AG779" s="308"/>
    </row>
    <row r="780" spans="1:33" ht="15.6">
      <c r="A780" s="308"/>
      <c r="B780" s="308">
        <f>+'Ark1'!C2418</f>
        <v>0</v>
      </c>
      <c r="C780" s="236">
        <f>+'Ark1'!L2418</f>
        <v>0</v>
      </c>
      <c r="D780" s="236" t="e">
        <f>VLOOKUP(C780,Klasse!$C$11:$D$27,2)</f>
        <v>#N/A</v>
      </c>
      <c r="E780" s="236">
        <f>+'Ark1'!H2418</f>
        <v>0</v>
      </c>
      <c r="F780" s="236">
        <f>+'Ark1'!J2418</f>
        <v>0</v>
      </c>
      <c r="G780" s="236" t="e">
        <f>VLOOKUP(F780,RNR!$A$1:$B$25,2)</f>
        <v>#N/A</v>
      </c>
      <c r="H780" s="236" t="str">
        <f>+IF(I780=0,"",'Ark1'!Q2418)</f>
        <v/>
      </c>
      <c r="I780" s="353">
        <f>+'Ark1'!R2418</f>
        <v>0</v>
      </c>
      <c r="J780" s="237" t="str">
        <f>+IF(I780=0,"",'Ark1'!AG2418)</f>
        <v/>
      </c>
      <c r="K780" s="237"/>
      <c r="L780" s="237" t="str">
        <f>+IF(I780=0,"",'Ark1'!AH2418)</f>
        <v/>
      </c>
      <c r="M780" s="331"/>
      <c r="N780" s="504">
        <f>+'Ark1'!AI2418</f>
        <v>0</v>
      </c>
      <c r="O780" s="333"/>
      <c r="P780" s="32" t="str">
        <f>+IF(I780=0,"",'Ark1'!U2418)</f>
        <v/>
      </c>
      <c r="Q780" s="537"/>
      <c r="R780" s="264" t="str">
        <f>+IF(N780=0,"",'Ark1'!AJ2418)</f>
        <v/>
      </c>
      <c r="S780" s="334"/>
      <c r="T780" s="264" t="str">
        <f>+IF(N780=0,"",'Ark1'!AK2418)</f>
        <v/>
      </c>
      <c r="U780" s="308"/>
      <c r="V780" s="238" t="str">
        <f>+IF(I780=0,"",'Ark1'!T2418)</f>
        <v/>
      </c>
      <c r="W780" s="331"/>
      <c r="X780" s="239" t="str">
        <f>+IF(I780=0,"",'Ark1'!W2418)</f>
        <v/>
      </c>
      <c r="Y780" s="239" t="str">
        <f>+IF(I780=0,"",'Ark1'!X2418)</f>
        <v/>
      </c>
      <c r="Z780" s="239" t="str">
        <f>+IF(I780=0,"",'Ark1'!Y2418)</f>
        <v/>
      </c>
      <c r="AA780" s="239" t="str">
        <f>+IF(I780=0,"",'Ark1'!Z2418)</f>
        <v/>
      </c>
      <c r="AB780" s="237" t="str">
        <f>+IF(I780=0,"",'Ark1'!AA2418)</f>
        <v/>
      </c>
      <c r="AC780" s="238" t="str">
        <f>+IF(I780=0,"",'Ark1'!AC2418)</f>
        <v/>
      </c>
      <c r="AD780" s="239" t="str">
        <f>+IF(I780=0,"",'Ark1'!AE2418)</f>
        <v/>
      </c>
      <c r="AE780" s="237" t="str">
        <f t="shared" si="100"/>
        <v/>
      </c>
      <c r="AF780" s="237" t="str">
        <f t="shared" si="101"/>
        <v/>
      </c>
      <c r="AG780" s="308"/>
    </row>
    <row r="781" spans="1:33" ht="15.6">
      <c r="A781" s="308"/>
      <c r="B781" s="308">
        <f>+'Ark1'!C2419</f>
        <v>0</v>
      </c>
      <c r="C781" s="236">
        <f>+'Ark1'!L2419</f>
        <v>0</v>
      </c>
      <c r="D781" s="236" t="e">
        <f>VLOOKUP(C781,Klasse!$C$11:$D$27,2)</f>
        <v>#N/A</v>
      </c>
      <c r="E781" s="236">
        <f>+'Ark1'!H2419</f>
        <v>0</v>
      </c>
      <c r="F781" s="236">
        <f>+'Ark1'!J2419</f>
        <v>0</v>
      </c>
      <c r="G781" s="236" t="e">
        <f>VLOOKUP(F781,RNR!$A$1:$B$25,2)</f>
        <v>#N/A</v>
      </c>
      <c r="H781" s="236" t="str">
        <f>+IF(I781=0,"",'Ark1'!Q2419)</f>
        <v/>
      </c>
      <c r="I781" s="353">
        <f>+'Ark1'!R2419</f>
        <v>0</v>
      </c>
      <c r="J781" s="237" t="str">
        <f>+IF(I781=0,"",'Ark1'!AG2419)</f>
        <v/>
      </c>
      <c r="K781" s="237"/>
      <c r="L781" s="237" t="str">
        <f>+IF(I781=0,"",'Ark1'!AH2419)</f>
        <v/>
      </c>
      <c r="M781" s="331"/>
      <c r="N781" s="504">
        <f>+'Ark1'!AI2419</f>
        <v>0</v>
      </c>
      <c r="O781" s="333"/>
      <c r="P781" s="32" t="str">
        <f>+IF(I781=0,"",'Ark1'!U2419)</f>
        <v/>
      </c>
      <c r="Q781" s="537"/>
      <c r="R781" s="264" t="str">
        <f>+IF(N781=0,"",'Ark1'!AJ2419)</f>
        <v/>
      </c>
      <c r="S781" s="334"/>
      <c r="T781" s="264" t="str">
        <f>+IF(N781=0,"",'Ark1'!AK2419)</f>
        <v/>
      </c>
      <c r="U781" s="308"/>
      <c r="V781" s="238" t="str">
        <f>+IF(I781=0,"",'Ark1'!T2419)</f>
        <v/>
      </c>
      <c r="W781" s="331"/>
      <c r="X781" s="239" t="str">
        <f>+IF(I781=0,"",'Ark1'!W2419)</f>
        <v/>
      </c>
      <c r="Y781" s="239" t="str">
        <f>+IF(I781=0,"",'Ark1'!X2419)</f>
        <v/>
      </c>
      <c r="Z781" s="239" t="str">
        <f>+IF(I781=0,"",'Ark1'!Y2419)</f>
        <v/>
      </c>
      <c r="AA781" s="239" t="str">
        <f>+IF(I781=0,"",'Ark1'!Z2419)</f>
        <v/>
      </c>
      <c r="AB781" s="237" t="str">
        <f>+IF(I781=0,"",'Ark1'!AA2419)</f>
        <v/>
      </c>
      <c r="AC781" s="238" t="str">
        <f>+IF(I781=0,"",'Ark1'!AC2419)</f>
        <v/>
      </c>
      <c r="AD781" s="239" t="str">
        <f>+IF(I781=0,"",'Ark1'!AE2419)</f>
        <v/>
      </c>
      <c r="AE781" s="237" t="str">
        <f t="shared" si="100"/>
        <v/>
      </c>
      <c r="AF781" s="237" t="str">
        <f t="shared" si="101"/>
        <v/>
      </c>
      <c r="AG781" s="308"/>
    </row>
    <row r="782" spans="1:33" ht="15.6">
      <c r="A782" s="308"/>
      <c r="B782" s="308">
        <f>+'Ark1'!C2420</f>
        <v>0</v>
      </c>
      <c r="C782" s="236">
        <f>+'Ark1'!L2420</f>
        <v>0</v>
      </c>
      <c r="D782" s="236" t="e">
        <f>VLOOKUP(C782,Klasse!$C$11:$D$27,2)</f>
        <v>#N/A</v>
      </c>
      <c r="E782" s="236">
        <f>+'Ark1'!H2420</f>
        <v>0</v>
      </c>
      <c r="F782" s="236">
        <f>+'Ark1'!J2420</f>
        <v>0</v>
      </c>
      <c r="G782" s="236" t="e">
        <f>VLOOKUP(F782,RNR!$A$1:$B$25,2)</f>
        <v>#N/A</v>
      </c>
      <c r="H782" s="236" t="str">
        <f>+IF(I782=0,"",'Ark1'!Q2420)</f>
        <v/>
      </c>
      <c r="I782" s="353">
        <f>+'Ark1'!R2420</f>
        <v>0</v>
      </c>
      <c r="J782" s="237" t="str">
        <f>+IF(I782=0,"",'Ark1'!AG2420)</f>
        <v/>
      </c>
      <c r="K782" s="237"/>
      <c r="L782" s="237" t="str">
        <f>+IF(I782=0,"",'Ark1'!AH2420)</f>
        <v/>
      </c>
      <c r="M782" s="331"/>
      <c r="N782" s="504">
        <f>+'Ark1'!AI2420</f>
        <v>0</v>
      </c>
      <c r="O782" s="333"/>
      <c r="P782" s="32" t="str">
        <f>+IF(I782=0,"",'Ark1'!U2420)</f>
        <v/>
      </c>
      <c r="Q782" s="537"/>
      <c r="R782" s="264" t="str">
        <f>+IF(N782=0,"",'Ark1'!AJ2420)</f>
        <v/>
      </c>
      <c r="S782" s="334"/>
      <c r="T782" s="264" t="str">
        <f>+IF(N782=0,"",'Ark1'!AK2420)</f>
        <v/>
      </c>
      <c r="U782" s="308"/>
      <c r="V782" s="238" t="str">
        <f>+IF(I782=0,"",'Ark1'!T2420)</f>
        <v/>
      </c>
      <c r="W782" s="331"/>
      <c r="X782" s="239" t="str">
        <f>+IF(I782=0,"",'Ark1'!W2420)</f>
        <v/>
      </c>
      <c r="Y782" s="239" t="str">
        <f>+IF(I782=0,"",'Ark1'!X2420)</f>
        <v/>
      </c>
      <c r="Z782" s="239" t="str">
        <f>+IF(I782=0,"",'Ark1'!Y2420)</f>
        <v/>
      </c>
      <c r="AA782" s="239" t="str">
        <f>+IF(I782=0,"",'Ark1'!Z2420)</f>
        <v/>
      </c>
      <c r="AB782" s="237" t="str">
        <f>+IF(I782=0,"",'Ark1'!AA2420)</f>
        <v/>
      </c>
      <c r="AC782" s="238" t="str">
        <f>+IF(I782=0,"",'Ark1'!AC2420)</f>
        <v/>
      </c>
      <c r="AD782" s="239" t="str">
        <f>+IF(I782=0,"",'Ark1'!AE2420)</f>
        <v/>
      </c>
      <c r="AE782" s="237" t="str">
        <f t="shared" si="100"/>
        <v/>
      </c>
      <c r="AF782" s="237" t="str">
        <f t="shared" si="101"/>
        <v/>
      </c>
      <c r="AG782" s="308"/>
    </row>
    <row r="783" spans="1:33" ht="15.6">
      <c r="A783" s="308"/>
      <c r="B783" s="308">
        <f>+'Ark1'!C2421</f>
        <v>0</v>
      </c>
      <c r="C783" s="236">
        <f>+'Ark1'!L2421</f>
        <v>0</v>
      </c>
      <c r="D783" s="236" t="e">
        <f>VLOOKUP(C783,Klasse!$C$11:$D$27,2)</f>
        <v>#N/A</v>
      </c>
      <c r="E783" s="236">
        <f>+'Ark1'!H2421</f>
        <v>0</v>
      </c>
      <c r="F783" s="236">
        <f>+'Ark1'!J2421</f>
        <v>0</v>
      </c>
      <c r="G783" s="236" t="e">
        <f>VLOOKUP(F783,RNR!$A$1:$B$25,2)</f>
        <v>#N/A</v>
      </c>
      <c r="H783" s="236" t="str">
        <f>+IF(I783=0,"",'Ark1'!Q2421)</f>
        <v/>
      </c>
      <c r="I783" s="353">
        <f>+'Ark1'!R2421</f>
        <v>0</v>
      </c>
      <c r="J783" s="237" t="str">
        <f>+IF(I783=0,"",'Ark1'!AG2421)</f>
        <v/>
      </c>
      <c r="K783" s="237"/>
      <c r="L783" s="237" t="str">
        <f>+IF(I783=0,"",'Ark1'!AH2421)</f>
        <v/>
      </c>
      <c r="M783" s="331"/>
      <c r="N783" s="504">
        <f>+'Ark1'!AI2421</f>
        <v>0</v>
      </c>
      <c r="O783" s="333"/>
      <c r="P783" s="32" t="str">
        <f>+IF(I783=0,"",'Ark1'!U2421)</f>
        <v/>
      </c>
      <c r="Q783" s="537"/>
      <c r="R783" s="264" t="str">
        <f>+IF(N783=0,"",'Ark1'!AJ2421)</f>
        <v/>
      </c>
      <c r="S783" s="334"/>
      <c r="T783" s="264" t="str">
        <f>+IF(N783=0,"",'Ark1'!AK2421)</f>
        <v/>
      </c>
      <c r="U783" s="308"/>
      <c r="V783" s="238" t="str">
        <f>+IF(I783=0,"",'Ark1'!T2421)</f>
        <v/>
      </c>
      <c r="W783" s="331"/>
      <c r="X783" s="239" t="str">
        <f>+IF(I783=0,"",'Ark1'!W2421)</f>
        <v/>
      </c>
      <c r="Y783" s="239" t="str">
        <f>+IF(I783=0,"",'Ark1'!X2421)</f>
        <v/>
      </c>
      <c r="Z783" s="239" t="str">
        <f>+IF(I783=0,"",'Ark1'!Y2421)</f>
        <v/>
      </c>
      <c r="AA783" s="239" t="str">
        <f>+IF(I783=0,"",'Ark1'!Z2421)</f>
        <v/>
      </c>
      <c r="AB783" s="237" t="str">
        <f>+IF(I783=0,"",'Ark1'!AA2421)</f>
        <v/>
      </c>
      <c r="AC783" s="238" t="str">
        <f>+IF(I783=0,"",'Ark1'!AC2421)</f>
        <v/>
      </c>
      <c r="AD783" s="239" t="str">
        <f>+IF(I783=0,"",'Ark1'!AE2421)</f>
        <v/>
      </c>
      <c r="AE783" s="237" t="str">
        <f t="shared" si="100"/>
        <v/>
      </c>
      <c r="AF783" s="237" t="str">
        <f t="shared" si="101"/>
        <v/>
      </c>
      <c r="AG783" s="308"/>
    </row>
    <row r="784" spans="1:33" ht="15.6">
      <c r="A784" s="308"/>
      <c r="B784" s="308">
        <f>+'Ark1'!C2422</f>
        <v>0</v>
      </c>
      <c r="C784" s="236">
        <f>+'Ark1'!L2422</f>
        <v>0</v>
      </c>
      <c r="D784" s="236" t="e">
        <f>VLOOKUP(C784,Klasse!$C$11:$D$27,2)</f>
        <v>#N/A</v>
      </c>
      <c r="E784" s="236">
        <f>+'Ark1'!H2422</f>
        <v>0</v>
      </c>
      <c r="F784" s="236">
        <f>+'Ark1'!J2422</f>
        <v>0</v>
      </c>
      <c r="G784" s="236" t="e">
        <f>VLOOKUP(F784,RNR!$A$1:$B$25,2)</f>
        <v>#N/A</v>
      </c>
      <c r="H784" s="236" t="str">
        <f>+IF(I784=0,"",'Ark1'!Q2422)</f>
        <v/>
      </c>
      <c r="I784" s="353">
        <f>+'Ark1'!R2422</f>
        <v>0</v>
      </c>
      <c r="J784" s="237" t="str">
        <f>+IF(I784=0,"",'Ark1'!AG2422)</f>
        <v/>
      </c>
      <c r="K784" s="237"/>
      <c r="L784" s="237" t="str">
        <f>+IF(I784=0,"",'Ark1'!AH2422)</f>
        <v/>
      </c>
      <c r="M784" s="331"/>
      <c r="N784" s="504">
        <f>+'Ark1'!AI2422</f>
        <v>0</v>
      </c>
      <c r="O784" s="333"/>
      <c r="P784" s="32" t="str">
        <f>+IF(I784=0,"",'Ark1'!U2422)</f>
        <v/>
      </c>
      <c r="Q784" s="537"/>
      <c r="R784" s="264" t="str">
        <f>+IF(N784=0,"",'Ark1'!AJ2422)</f>
        <v/>
      </c>
      <c r="S784" s="334"/>
      <c r="T784" s="264" t="str">
        <f>+IF(N784=0,"",'Ark1'!AK2422)</f>
        <v/>
      </c>
      <c r="U784" s="308"/>
      <c r="V784" s="238" t="str">
        <f>+IF(I784=0,"",'Ark1'!T2422)</f>
        <v/>
      </c>
      <c r="W784" s="331"/>
      <c r="X784" s="239" t="str">
        <f>+IF(I784=0,"",'Ark1'!W2422)</f>
        <v/>
      </c>
      <c r="Y784" s="239" t="str">
        <f>+IF(I784=0,"",'Ark1'!X2422)</f>
        <v/>
      </c>
      <c r="Z784" s="239" t="str">
        <f>+IF(I784=0,"",'Ark1'!Y2422)</f>
        <v/>
      </c>
      <c r="AA784" s="239" t="str">
        <f>+IF(I784=0,"",'Ark1'!Z2422)</f>
        <v/>
      </c>
      <c r="AB784" s="237" t="str">
        <f>+IF(I784=0,"",'Ark1'!AA2422)</f>
        <v/>
      </c>
      <c r="AC784" s="238" t="str">
        <f>+IF(I784=0,"",'Ark1'!AC2422)</f>
        <v/>
      </c>
      <c r="AD784" s="239" t="str">
        <f>+IF(I784=0,"",'Ark1'!AE2422)</f>
        <v/>
      </c>
      <c r="AE784" s="237" t="str">
        <f t="shared" si="100"/>
        <v/>
      </c>
      <c r="AF784" s="237" t="str">
        <f t="shared" si="101"/>
        <v/>
      </c>
      <c r="AG784" s="308"/>
    </row>
    <row r="785" spans="1:61" ht="15.6">
      <c r="A785" s="308"/>
      <c r="B785" s="308">
        <f>+'Ark1'!C2423</f>
        <v>0</v>
      </c>
      <c r="C785" s="236">
        <f>+'Ark1'!L2423</f>
        <v>0</v>
      </c>
      <c r="D785" s="236" t="e">
        <f>VLOOKUP(C785,Klasse!$C$11:$D$27,2)</f>
        <v>#N/A</v>
      </c>
      <c r="E785" s="236">
        <f>+'Ark1'!H2423</f>
        <v>0</v>
      </c>
      <c r="F785" s="236">
        <f>+'Ark1'!J2423</f>
        <v>0</v>
      </c>
      <c r="G785" s="236" t="e">
        <f>VLOOKUP(F785,RNR!$A$1:$B$25,2)</f>
        <v>#N/A</v>
      </c>
      <c r="H785" s="236" t="str">
        <f>+IF(I785=0,"",'Ark1'!Q2423)</f>
        <v/>
      </c>
      <c r="I785" s="353">
        <f>+'Ark1'!R2423</f>
        <v>0</v>
      </c>
      <c r="J785" s="237" t="str">
        <f>+IF(I785=0,"",'Ark1'!AG2423)</f>
        <v/>
      </c>
      <c r="K785" s="237"/>
      <c r="L785" s="237" t="str">
        <f>+IF(I785=0,"",'Ark1'!AH2423)</f>
        <v/>
      </c>
      <c r="M785" s="331"/>
      <c r="N785" s="504">
        <f>+'Ark1'!AI2423</f>
        <v>0</v>
      </c>
      <c r="O785" s="333"/>
      <c r="P785" s="32" t="str">
        <f>+IF(I785=0,"",'Ark1'!U2423)</f>
        <v/>
      </c>
      <c r="Q785" s="537"/>
      <c r="R785" s="264" t="str">
        <f>+IF(N785=0,"",'Ark1'!AJ2423)</f>
        <v/>
      </c>
      <c r="S785" s="334"/>
      <c r="T785" s="264" t="str">
        <f>+IF(N785=0,"",'Ark1'!AK2423)</f>
        <v/>
      </c>
      <c r="U785" s="308"/>
      <c r="V785" s="238" t="str">
        <f>+IF(I785=0,"",'Ark1'!T2423)</f>
        <v/>
      </c>
      <c r="W785" s="331"/>
      <c r="X785" s="239" t="str">
        <f>+IF(I785=0,"",'Ark1'!W2423)</f>
        <v/>
      </c>
      <c r="Y785" s="239" t="str">
        <f>+IF(I785=0,"",'Ark1'!X2423)</f>
        <v/>
      </c>
      <c r="Z785" s="239" t="str">
        <f>+IF(I785=0,"",'Ark1'!Y2423)</f>
        <v/>
      </c>
      <c r="AA785" s="239" t="str">
        <f>+IF(I785=0,"",'Ark1'!Z2423)</f>
        <v/>
      </c>
      <c r="AB785" s="237" t="str">
        <f>+IF(I785=0,"",'Ark1'!AA2423)</f>
        <v/>
      </c>
      <c r="AC785" s="238" t="str">
        <f>+IF(I785=0,"",'Ark1'!AC2423)</f>
        <v/>
      </c>
      <c r="AD785" s="239" t="str">
        <f>+IF(I785=0,"",'Ark1'!AE2423)</f>
        <v/>
      </c>
      <c r="AE785" s="237" t="str">
        <f t="shared" si="100"/>
        <v/>
      </c>
      <c r="AF785" s="237" t="str">
        <f t="shared" si="101"/>
        <v/>
      </c>
      <c r="AG785" s="308"/>
    </row>
    <row r="786" spans="1:61" ht="15.6">
      <c r="A786" s="308"/>
      <c r="B786" s="308">
        <f>+'Ark1'!C2424</f>
        <v>0</v>
      </c>
      <c r="C786" s="236">
        <f>+'Ark1'!L2424</f>
        <v>0</v>
      </c>
      <c r="D786" s="236" t="e">
        <f>VLOOKUP(C786,Klasse!$C$11:$D$27,2)</f>
        <v>#N/A</v>
      </c>
      <c r="E786" s="236">
        <f>+'Ark1'!H2424</f>
        <v>0</v>
      </c>
      <c r="F786" s="236">
        <f>+'Ark1'!J2424</f>
        <v>0</v>
      </c>
      <c r="G786" s="236" t="e">
        <f>VLOOKUP(F786,RNR!$A$1:$B$25,2)</f>
        <v>#N/A</v>
      </c>
      <c r="H786" s="236" t="str">
        <f>+IF(I786=0,"",'Ark1'!Q2424)</f>
        <v/>
      </c>
      <c r="I786" s="353">
        <f>+'Ark1'!R2424</f>
        <v>0</v>
      </c>
      <c r="J786" s="237" t="str">
        <f>+IF(I786=0,"",'Ark1'!AG2424)</f>
        <v/>
      </c>
      <c r="K786" s="237"/>
      <c r="L786" s="237" t="str">
        <f>+IF(I786=0,"",'Ark1'!AH2424)</f>
        <v/>
      </c>
      <c r="M786" s="331"/>
      <c r="N786" s="504">
        <f>+'Ark1'!AI2424</f>
        <v>0</v>
      </c>
      <c r="O786" s="333"/>
      <c r="P786" s="32" t="str">
        <f>+IF(I786=0,"",'Ark1'!U2424)</f>
        <v/>
      </c>
      <c r="Q786" s="537"/>
      <c r="R786" s="264" t="str">
        <f>+IF(N786=0,"",'Ark1'!AJ2424)</f>
        <v/>
      </c>
      <c r="S786" s="334"/>
      <c r="T786" s="264" t="str">
        <f>+IF(N786=0,"",'Ark1'!AK2424)</f>
        <v/>
      </c>
      <c r="U786" s="308"/>
      <c r="V786" s="238" t="str">
        <f>+IF(I786=0,"",'Ark1'!T2424)</f>
        <v/>
      </c>
      <c r="W786" s="331"/>
      <c r="X786" s="239" t="str">
        <f>+IF(I786=0,"",'Ark1'!W2424)</f>
        <v/>
      </c>
      <c r="Y786" s="239" t="str">
        <f>+IF(I786=0,"",'Ark1'!X2424)</f>
        <v/>
      </c>
      <c r="Z786" s="239" t="str">
        <f>+IF(I786=0,"",'Ark1'!Y2424)</f>
        <v/>
      </c>
      <c r="AA786" s="239" t="str">
        <f>+IF(I786=0,"",'Ark1'!Z2424)</f>
        <v/>
      </c>
      <c r="AB786" s="237" t="str">
        <f>+IF(I786=0,"",'Ark1'!AA2424)</f>
        <v/>
      </c>
      <c r="AC786" s="238" t="str">
        <f>+IF(I786=0,"",'Ark1'!AC2424)</f>
        <v/>
      </c>
      <c r="AD786" s="239" t="str">
        <f>+IF(I786=0,"",'Ark1'!AE2424)</f>
        <v/>
      </c>
      <c r="AE786" s="237" t="str">
        <f t="shared" si="100"/>
        <v/>
      </c>
      <c r="AF786" s="237" t="str">
        <f t="shared" si="101"/>
        <v/>
      </c>
      <c r="AG786" s="308"/>
    </row>
    <row r="787" spans="1:61" ht="15.6">
      <c r="A787" s="308"/>
      <c r="B787" s="308">
        <f>+'Ark1'!C2425</f>
        <v>0</v>
      </c>
      <c r="C787" s="236">
        <f>+'Ark1'!L2425</f>
        <v>0</v>
      </c>
      <c r="D787" s="236" t="e">
        <f>VLOOKUP(C787,Klasse!$C$11:$D$27,2)</f>
        <v>#N/A</v>
      </c>
      <c r="E787" s="236">
        <f>+'Ark1'!H2425</f>
        <v>0</v>
      </c>
      <c r="F787" s="236">
        <f>+'Ark1'!J2425</f>
        <v>0</v>
      </c>
      <c r="G787" s="236" t="e">
        <f>VLOOKUP(F787,RNR!$A$1:$B$25,2)</f>
        <v>#N/A</v>
      </c>
      <c r="H787" s="236" t="str">
        <f>+IF(I787=0,"",'Ark1'!Q2425)</f>
        <v/>
      </c>
      <c r="I787" s="353">
        <f>+'Ark1'!R2425</f>
        <v>0</v>
      </c>
      <c r="J787" s="237" t="str">
        <f>+IF(I787=0,"",'Ark1'!AG2425)</f>
        <v/>
      </c>
      <c r="K787" s="237"/>
      <c r="L787" s="237" t="str">
        <f>+IF(I787=0,"",'Ark1'!AH2425)</f>
        <v/>
      </c>
      <c r="M787" s="331"/>
      <c r="N787" s="504">
        <f>+'Ark1'!AI2425</f>
        <v>0</v>
      </c>
      <c r="O787" s="333"/>
      <c r="P787" s="32" t="str">
        <f>+IF(I787=0,"",'Ark1'!U2425)</f>
        <v/>
      </c>
      <c r="Q787" s="537"/>
      <c r="R787" s="264" t="str">
        <f>+IF(N787=0,"",'Ark1'!AJ2425)</f>
        <v/>
      </c>
      <c r="S787" s="334"/>
      <c r="T787" s="264" t="str">
        <f>+IF(N787=0,"",'Ark1'!AK2425)</f>
        <v/>
      </c>
      <c r="U787" s="308"/>
      <c r="V787" s="238" t="str">
        <f>+IF(I787=0,"",'Ark1'!T2425)</f>
        <v/>
      </c>
      <c r="W787" s="331"/>
      <c r="X787" s="239" t="str">
        <f>+IF(I787=0,"",'Ark1'!W2425)</f>
        <v/>
      </c>
      <c r="Y787" s="239" t="str">
        <f>+IF(I787=0,"",'Ark1'!X2425)</f>
        <v/>
      </c>
      <c r="Z787" s="239" t="str">
        <f>+IF(I787=0,"",'Ark1'!Y2425)</f>
        <v/>
      </c>
      <c r="AA787" s="239" t="str">
        <f>+IF(I787=0,"",'Ark1'!Z2425)</f>
        <v/>
      </c>
      <c r="AB787" s="237" t="str">
        <f>+IF(I787=0,"",'Ark1'!AA2425)</f>
        <v/>
      </c>
      <c r="AC787" s="238" t="str">
        <f>+IF(I787=0,"",'Ark1'!AC2425)</f>
        <v/>
      </c>
      <c r="AD787" s="239" t="str">
        <f>+IF(I787=0,"",'Ark1'!AE2425)</f>
        <v/>
      </c>
      <c r="AE787" s="237" t="str">
        <f t="shared" si="100"/>
        <v/>
      </c>
      <c r="AF787" s="237" t="str">
        <f t="shared" si="101"/>
        <v/>
      </c>
      <c r="AG787" s="308"/>
    </row>
    <row r="788" spans="1:61" ht="15.6">
      <c r="A788" s="308"/>
      <c r="B788" s="308">
        <f>+'Ark1'!C2426</f>
        <v>0</v>
      </c>
      <c r="C788" s="236">
        <f>+'Ark1'!L2426</f>
        <v>0</v>
      </c>
      <c r="D788" s="236" t="e">
        <f>VLOOKUP(C788,Klasse!$C$11:$D$27,2)</f>
        <v>#N/A</v>
      </c>
      <c r="E788" s="236">
        <f>+'Ark1'!H2426</f>
        <v>0</v>
      </c>
      <c r="F788" s="236">
        <f>+'Ark1'!J2426</f>
        <v>0</v>
      </c>
      <c r="G788" s="236" t="e">
        <f>VLOOKUP(F788,RNR!$A$1:$B$25,2)</f>
        <v>#N/A</v>
      </c>
      <c r="H788" s="236" t="str">
        <f>+IF(I788=0,"",'Ark1'!Q2426)</f>
        <v/>
      </c>
      <c r="I788" s="353">
        <f>+'Ark1'!R2426</f>
        <v>0</v>
      </c>
      <c r="J788" s="237" t="str">
        <f>+IF(I788=0,"",'Ark1'!AG2426)</f>
        <v/>
      </c>
      <c r="K788" s="237"/>
      <c r="L788" s="237" t="str">
        <f>+IF(I788=0,"",'Ark1'!AH2426)</f>
        <v/>
      </c>
      <c r="M788" s="331"/>
      <c r="N788" s="504">
        <f>+'Ark1'!AI2426</f>
        <v>0</v>
      </c>
      <c r="O788" s="333"/>
      <c r="P788" s="32" t="str">
        <f>+IF(I788=0,"",'Ark1'!U2426)</f>
        <v/>
      </c>
      <c r="Q788" s="537"/>
      <c r="R788" s="264" t="str">
        <f>+IF(N788=0,"",'Ark1'!AJ2426)</f>
        <v/>
      </c>
      <c r="S788" s="334"/>
      <c r="T788" s="264" t="str">
        <f>+IF(N788=0,"",'Ark1'!AK2426)</f>
        <v/>
      </c>
      <c r="U788" s="308"/>
      <c r="V788" s="238" t="str">
        <f>+IF(I788=0,"",'Ark1'!T2426)</f>
        <v/>
      </c>
      <c r="W788" s="331"/>
      <c r="X788" s="239" t="str">
        <f>+IF(I788=0,"",'Ark1'!W2426)</f>
        <v/>
      </c>
      <c r="Y788" s="239" t="str">
        <f>+IF(I788=0,"",'Ark1'!X2426)</f>
        <v/>
      </c>
      <c r="Z788" s="239" t="str">
        <f>+IF(I788=0,"",'Ark1'!Y2426)</f>
        <v/>
      </c>
      <c r="AA788" s="239" t="str">
        <f>+IF(I788=0,"",'Ark1'!Z2426)</f>
        <v/>
      </c>
      <c r="AB788" s="237" t="str">
        <f>+IF(I788=0,"",'Ark1'!AA2426)</f>
        <v/>
      </c>
      <c r="AC788" s="238" t="str">
        <f>+IF(I788=0,"",'Ark1'!AC2426)</f>
        <v/>
      </c>
      <c r="AD788" s="239" t="str">
        <f>+IF(I788=0,"",'Ark1'!AE2426)</f>
        <v/>
      </c>
      <c r="AE788" s="237" t="str">
        <f t="shared" si="100"/>
        <v/>
      </c>
      <c r="AF788" s="237" t="str">
        <f t="shared" si="101"/>
        <v/>
      </c>
      <c r="AG788" s="308"/>
    </row>
    <row r="789" spans="1:61" ht="15.6">
      <c r="A789" s="308"/>
      <c r="B789" s="308">
        <f>+'Ark1'!C2427</f>
        <v>0</v>
      </c>
      <c r="C789" s="236">
        <f>+'Ark1'!L2427</f>
        <v>0</v>
      </c>
      <c r="D789" s="236" t="e">
        <f>VLOOKUP(C789,Klasse!$C$11:$D$27,2)</f>
        <v>#N/A</v>
      </c>
      <c r="E789" s="236">
        <f>+'Ark1'!H2427</f>
        <v>0</v>
      </c>
      <c r="F789" s="236">
        <f>+'Ark1'!J2427</f>
        <v>0</v>
      </c>
      <c r="G789" s="236" t="e">
        <f>VLOOKUP(F789,RNR!$A$1:$B$25,2)</f>
        <v>#N/A</v>
      </c>
      <c r="H789" s="236" t="str">
        <f>+IF(I789=0,"",'Ark1'!Q2427)</f>
        <v/>
      </c>
      <c r="I789" s="353">
        <f>+'Ark1'!R2427</f>
        <v>0</v>
      </c>
      <c r="J789" s="237" t="str">
        <f>+IF(I789=0,"",'Ark1'!AG2427)</f>
        <v/>
      </c>
      <c r="K789" s="237"/>
      <c r="L789" s="237" t="str">
        <f>+IF(I789=0,"",'Ark1'!AH2427)</f>
        <v/>
      </c>
      <c r="M789" s="331"/>
      <c r="N789" s="504">
        <f>+'Ark1'!AI2427</f>
        <v>0</v>
      </c>
      <c r="O789" s="333"/>
      <c r="P789" s="32" t="str">
        <f>+IF(I789=0,"",'Ark1'!U2427)</f>
        <v/>
      </c>
      <c r="Q789" s="537"/>
      <c r="R789" s="264" t="str">
        <f>+IF(N789=0,"",'Ark1'!AJ2427)</f>
        <v/>
      </c>
      <c r="S789" s="334"/>
      <c r="T789" s="264" t="str">
        <f>+IF(N789=0,"",'Ark1'!AK2427)</f>
        <v/>
      </c>
      <c r="U789" s="308"/>
      <c r="V789" s="238" t="str">
        <f>+IF(I789=0,"",'Ark1'!T2427)</f>
        <v/>
      </c>
      <c r="W789" s="331"/>
      <c r="X789" s="239" t="str">
        <f>+IF(I789=0,"",'Ark1'!W2427)</f>
        <v/>
      </c>
      <c r="Y789" s="239" t="str">
        <f>+IF(I789=0,"",'Ark1'!X2427)</f>
        <v/>
      </c>
      <c r="Z789" s="239" t="str">
        <f>+IF(I789=0,"",'Ark1'!Y2427)</f>
        <v/>
      </c>
      <c r="AA789" s="239" t="str">
        <f>+IF(I789=0,"",'Ark1'!Z2427)</f>
        <v/>
      </c>
      <c r="AB789" s="237" t="str">
        <f>+IF(I789=0,"",'Ark1'!AA2427)</f>
        <v/>
      </c>
      <c r="AC789" s="238" t="str">
        <f>+IF(I789=0,"",'Ark1'!AC2427)</f>
        <v/>
      </c>
      <c r="AD789" s="239" t="str">
        <f>+IF(I789=0,"",'Ark1'!AE2427)</f>
        <v/>
      </c>
      <c r="AE789" s="237" t="str">
        <f t="shared" si="100"/>
        <v/>
      </c>
      <c r="AF789" s="237" t="str">
        <f t="shared" si="101"/>
        <v/>
      </c>
      <c r="AG789" s="308"/>
    </row>
    <row r="790" spans="1:61" ht="15.6">
      <c r="A790" s="308"/>
      <c r="B790" s="308">
        <f>+'Ark1'!C2428</f>
        <v>0</v>
      </c>
      <c r="C790" s="236">
        <f>+'Ark1'!L2428</f>
        <v>0</v>
      </c>
      <c r="D790" s="236" t="e">
        <f>VLOOKUP(C790,Klasse!$C$11:$D$27,2)</f>
        <v>#N/A</v>
      </c>
      <c r="E790" s="236">
        <f>+'Ark1'!H2428</f>
        <v>0</v>
      </c>
      <c r="F790" s="236">
        <f>+'Ark1'!J2428</f>
        <v>0</v>
      </c>
      <c r="G790" s="236" t="e">
        <f>VLOOKUP(F790,RNR!$A$1:$B$25,2)</f>
        <v>#N/A</v>
      </c>
      <c r="H790" s="236" t="str">
        <f>+IF(I790=0,"",'Ark1'!Q2428)</f>
        <v/>
      </c>
      <c r="I790" s="353">
        <f>+'Ark1'!R2428</f>
        <v>0</v>
      </c>
      <c r="J790" s="237" t="str">
        <f>+IF(I790=0,"",'Ark1'!AG2428)</f>
        <v/>
      </c>
      <c r="K790" s="237"/>
      <c r="L790" s="237" t="str">
        <f>+IF(I790=0,"",'Ark1'!AH2428)</f>
        <v/>
      </c>
      <c r="M790" s="331"/>
      <c r="N790" s="504">
        <f>+'Ark1'!AI2428</f>
        <v>0</v>
      </c>
      <c r="O790" s="333"/>
      <c r="P790" s="32" t="str">
        <f>+IF(I790=0,"",'Ark1'!U2428)</f>
        <v/>
      </c>
      <c r="Q790" s="537"/>
      <c r="R790" s="264" t="str">
        <f>+IF(N790=0,"",'Ark1'!AJ2428)</f>
        <v/>
      </c>
      <c r="S790" s="334"/>
      <c r="T790" s="264" t="str">
        <f>+IF(N790=0,"",'Ark1'!AK2428)</f>
        <v/>
      </c>
      <c r="U790" s="308"/>
      <c r="V790" s="238" t="str">
        <f>+IF(I790=0,"",'Ark1'!T2428)</f>
        <v/>
      </c>
      <c r="W790" s="331"/>
      <c r="X790" s="239" t="str">
        <f>+IF(I790=0,"",'Ark1'!W2428)</f>
        <v/>
      </c>
      <c r="Y790" s="239" t="str">
        <f>+IF(I790=0,"",'Ark1'!X2428)</f>
        <v/>
      </c>
      <c r="Z790" s="239" t="str">
        <f>+IF(I790=0,"",'Ark1'!Y2428)</f>
        <v/>
      </c>
      <c r="AA790" s="239" t="str">
        <f>+IF(I790=0,"",'Ark1'!Z2428)</f>
        <v/>
      </c>
      <c r="AB790" s="237" t="str">
        <f>+IF(I790=0,"",'Ark1'!AA2428)</f>
        <v/>
      </c>
      <c r="AC790" s="238" t="str">
        <f>+IF(I790=0,"",'Ark1'!AC2428)</f>
        <v/>
      </c>
      <c r="AD790" s="239" t="str">
        <f>+IF(I790=0,"",'Ark1'!AE2428)</f>
        <v/>
      </c>
      <c r="AE790" s="237" t="str">
        <f t="shared" si="100"/>
        <v/>
      </c>
      <c r="AF790" s="237" t="str">
        <f t="shared" si="101"/>
        <v/>
      </c>
      <c r="AG790" s="308"/>
    </row>
    <row r="791" spans="1:61" ht="15.6">
      <c r="A791" s="308"/>
      <c r="B791" s="308">
        <f>+'Ark1'!C2429</f>
        <v>0</v>
      </c>
      <c r="C791" s="236">
        <f>+'Ark1'!L2429</f>
        <v>0</v>
      </c>
      <c r="D791" s="236" t="e">
        <f>VLOOKUP(C791,Klasse!$C$11:$D$27,2)</f>
        <v>#N/A</v>
      </c>
      <c r="E791" s="236">
        <f>+'Ark1'!H2429</f>
        <v>0</v>
      </c>
      <c r="F791" s="236">
        <f>+'Ark1'!J2429</f>
        <v>0</v>
      </c>
      <c r="G791" s="236" t="e">
        <f>VLOOKUP(F791,RNR!$A$1:$B$25,2)</f>
        <v>#N/A</v>
      </c>
      <c r="H791" s="236" t="str">
        <f>+IF(I791=0,"",'Ark1'!Q2429)</f>
        <v/>
      </c>
      <c r="I791" s="353">
        <f>+'Ark1'!R2429</f>
        <v>0</v>
      </c>
      <c r="J791" s="237" t="str">
        <f>+IF(I791=0,"",'Ark1'!AG2429)</f>
        <v/>
      </c>
      <c r="K791" s="237"/>
      <c r="L791" s="237" t="str">
        <f>+IF(I791=0,"",'Ark1'!AH2429)</f>
        <v/>
      </c>
      <c r="M791" s="331"/>
      <c r="N791" s="504">
        <f>+'Ark1'!AI2429</f>
        <v>0</v>
      </c>
      <c r="O791" s="333"/>
      <c r="P791" s="32" t="str">
        <f>+IF(I791=0,"",'Ark1'!U2429)</f>
        <v/>
      </c>
      <c r="Q791" s="537"/>
      <c r="R791" s="264" t="str">
        <f>+IF(N791=0,"",'Ark1'!AJ2429)</f>
        <v/>
      </c>
      <c r="S791" s="334"/>
      <c r="T791" s="264" t="str">
        <f>+IF(N791=0,"",'Ark1'!AK2429)</f>
        <v/>
      </c>
      <c r="U791" s="308"/>
      <c r="V791" s="238" t="str">
        <f>+IF(I791=0,"",'Ark1'!T2429)</f>
        <v/>
      </c>
      <c r="W791" s="331"/>
      <c r="X791" s="239" t="str">
        <f>+IF(I791=0,"",'Ark1'!W2429)</f>
        <v/>
      </c>
      <c r="Y791" s="239" t="str">
        <f>+IF(I791=0,"",'Ark1'!X2429)</f>
        <v/>
      </c>
      <c r="Z791" s="239" t="str">
        <f>+IF(I791=0,"",'Ark1'!Y2429)</f>
        <v/>
      </c>
      <c r="AA791" s="239" t="str">
        <f>+IF(I791=0,"",'Ark1'!Z2429)</f>
        <v/>
      </c>
      <c r="AB791" s="237" t="str">
        <f>+IF(I791=0,"",'Ark1'!AA2429)</f>
        <v/>
      </c>
      <c r="AC791" s="238" t="str">
        <f>+IF(I791=0,"",'Ark1'!AC2429)</f>
        <v/>
      </c>
      <c r="AD791" s="239" t="str">
        <f>+IF(I791=0,"",'Ark1'!AE2429)</f>
        <v/>
      </c>
      <c r="AE791" s="237" t="str">
        <f t="shared" si="100"/>
        <v/>
      </c>
      <c r="AF791" s="237" t="str">
        <f t="shared" si="101"/>
        <v/>
      </c>
      <c r="AG791" s="308"/>
    </row>
    <row r="792" spans="1:61" ht="15.6">
      <c r="A792" s="308"/>
      <c r="B792" s="308">
        <f>+'Ark1'!C2430</f>
        <v>0</v>
      </c>
      <c r="C792" s="236">
        <f>+'Ark1'!L2430</f>
        <v>0</v>
      </c>
      <c r="D792" s="236" t="e">
        <f>VLOOKUP(C792,Klasse!$C$11:$D$27,2)</f>
        <v>#N/A</v>
      </c>
      <c r="E792" s="236">
        <f>+'Ark1'!H2430</f>
        <v>0</v>
      </c>
      <c r="F792" s="236">
        <f>+'Ark1'!J2430</f>
        <v>0</v>
      </c>
      <c r="G792" s="236" t="e">
        <f>VLOOKUP(F792,RNR!$A$1:$B$25,2)</f>
        <v>#N/A</v>
      </c>
      <c r="H792" s="236" t="str">
        <f>+IF(I792=0,"",'Ark1'!Q2430)</f>
        <v/>
      </c>
      <c r="I792" s="353">
        <f>+'Ark1'!R2430</f>
        <v>0</v>
      </c>
      <c r="J792" s="237" t="str">
        <f>+IF(I792=0,"",'Ark1'!AG2430)</f>
        <v/>
      </c>
      <c r="K792" s="237"/>
      <c r="L792" s="237" t="str">
        <f>+IF(I792=0,"",'Ark1'!AH2430)</f>
        <v/>
      </c>
      <c r="M792" s="331"/>
      <c r="N792" s="504">
        <f>+'Ark1'!AI2430</f>
        <v>0</v>
      </c>
      <c r="O792" s="333"/>
      <c r="P792" s="32" t="str">
        <f>+IF(I792=0,"",'Ark1'!U2430)</f>
        <v/>
      </c>
      <c r="Q792" s="537"/>
      <c r="R792" s="264" t="str">
        <f>+IF(N792=0,"",'Ark1'!AJ2430)</f>
        <v/>
      </c>
      <c r="S792" s="334"/>
      <c r="T792" s="264" t="str">
        <f>+IF(N792=0,"",'Ark1'!AK2430)</f>
        <v/>
      </c>
      <c r="U792" s="308"/>
      <c r="V792" s="238" t="str">
        <f>+IF(I792=0,"",'Ark1'!T2430)</f>
        <v/>
      </c>
      <c r="W792" s="331"/>
      <c r="X792" s="239" t="str">
        <f>+IF(I792=0,"",'Ark1'!W2430)</f>
        <v/>
      </c>
      <c r="Y792" s="239" t="str">
        <f>+IF(I792=0,"",'Ark1'!X2430)</f>
        <v/>
      </c>
      <c r="Z792" s="239" t="str">
        <f>+IF(I792=0,"",'Ark1'!Y2430)</f>
        <v/>
      </c>
      <c r="AA792" s="239" t="str">
        <f>+IF(I792=0,"",'Ark1'!Z2430)</f>
        <v/>
      </c>
      <c r="AB792" s="237" t="str">
        <f>+IF(I792=0,"",'Ark1'!AA2430)</f>
        <v/>
      </c>
      <c r="AC792" s="238" t="str">
        <f>+IF(I792=0,"",'Ark1'!AC2430)</f>
        <v/>
      </c>
      <c r="AD792" s="239" t="str">
        <f>+IF(I792=0,"",'Ark1'!AE2430)</f>
        <v/>
      </c>
      <c r="AE792" s="237" t="str">
        <f t="shared" si="100"/>
        <v/>
      </c>
      <c r="AF792" s="237" t="str">
        <f t="shared" si="101"/>
        <v/>
      </c>
      <c r="AG792" s="308"/>
    </row>
    <row r="793" spans="1:61" ht="19.8">
      <c r="A793" s="308"/>
      <c r="B793" s="308"/>
      <c r="C793" s="308"/>
      <c r="D793" s="308"/>
      <c r="E793" s="308"/>
      <c r="F793" s="308"/>
      <c r="G793" s="537"/>
      <c r="H793" s="537"/>
      <c r="I793" s="354"/>
      <c r="J793" s="331"/>
      <c r="K793" s="331"/>
      <c r="L793" s="331"/>
      <c r="M793" s="331"/>
      <c r="N793" s="331"/>
      <c r="O793" s="331"/>
      <c r="P793" s="308"/>
      <c r="Q793" s="530"/>
      <c r="R793" s="331"/>
      <c r="S793" s="331"/>
      <c r="T793" s="331"/>
      <c r="U793" s="331"/>
      <c r="V793" s="308"/>
      <c r="W793" s="331"/>
      <c r="X793" s="332"/>
      <c r="Y793" s="332"/>
      <c r="Z793" s="332"/>
      <c r="AA793" s="332"/>
      <c r="AB793" s="332"/>
      <c r="AC793" s="308"/>
      <c r="AD793" s="332"/>
      <c r="AE793" s="333"/>
      <c r="AF793" s="334"/>
      <c r="AG793" s="308"/>
      <c r="AH793" s="219"/>
      <c r="AJ793" s="29"/>
      <c r="AK793" s="27"/>
      <c r="AL793" s="220"/>
      <c r="AM793" s="28"/>
      <c r="AQ793" s="28"/>
      <c r="BI793" s="232"/>
    </row>
    <row r="794" spans="1:61" ht="19.8">
      <c r="A794" s="308"/>
      <c r="B794" s="308" t="s">
        <v>649</v>
      </c>
      <c r="C794" s="308"/>
      <c r="D794" s="259" t="e">
        <f>+D800</f>
        <v>#N/A</v>
      </c>
      <c r="E794" s="308"/>
      <c r="F794" s="308"/>
      <c r="G794" s="537"/>
      <c r="H794" s="537"/>
      <c r="I794" s="340">
        <f>SUM(I796:I820)</f>
        <v>0</v>
      </c>
      <c r="J794" s="331"/>
      <c r="K794" s="335"/>
      <c r="L794" s="335"/>
      <c r="M794" s="331"/>
      <c r="N794" s="331"/>
      <c r="O794" s="331"/>
      <c r="P794" s="262">
        <f>+Klasse!M482</f>
        <v>0</v>
      </c>
      <c r="Q794" s="262"/>
      <c r="R794" s="331"/>
      <c r="S794" s="331"/>
      <c r="T794" s="331"/>
      <c r="U794" s="331"/>
      <c r="V794" s="336"/>
      <c r="W794" s="331"/>
      <c r="X794" s="332"/>
      <c r="Y794" s="332"/>
      <c r="Z794" s="332"/>
      <c r="AA794" s="332"/>
      <c r="AB794" s="332"/>
      <c r="AC794" s="308"/>
      <c r="AD794" s="332"/>
      <c r="AE794" s="332"/>
      <c r="AF794" s="332"/>
      <c r="AG794" s="308"/>
      <c r="AH794" s="219"/>
      <c r="AJ794" s="29"/>
      <c r="AK794" s="27"/>
      <c r="AL794" s="220"/>
      <c r="AM794" s="28"/>
      <c r="AQ794" s="28"/>
      <c r="BI794" s="232"/>
    </row>
    <row r="795" spans="1:61" ht="19.8">
      <c r="A795" s="578"/>
      <c r="B795" s="578"/>
      <c r="C795" s="579"/>
      <c r="D795" s="578"/>
      <c r="E795" s="578"/>
      <c r="F795" s="578"/>
      <c r="G795" s="578"/>
      <c r="H795" s="578"/>
      <c r="I795" s="354"/>
      <c r="J795" s="331"/>
      <c r="K795" s="331"/>
      <c r="L795" s="331"/>
      <c r="M795" s="331"/>
      <c r="N795" s="331"/>
      <c r="O795" s="331"/>
      <c r="P795" s="331"/>
      <c r="Q795" s="331"/>
      <c r="R795" s="331"/>
      <c r="S795" s="331"/>
      <c r="T795" s="331"/>
      <c r="U795" s="331"/>
      <c r="V795" s="337"/>
      <c r="W795" s="331"/>
      <c r="X795" s="332"/>
      <c r="Y795" s="332"/>
      <c r="Z795" s="332"/>
      <c r="AA795" s="332"/>
      <c r="AB795" s="333"/>
      <c r="AC795" s="308"/>
      <c r="AD795" s="333"/>
      <c r="AE795" s="333"/>
      <c r="AF795" s="334"/>
      <c r="AG795" s="308"/>
      <c r="AH795" s="219"/>
      <c r="AJ795" s="29"/>
      <c r="AK795" s="27"/>
      <c r="AL795" s="220"/>
      <c r="AM795" s="28"/>
      <c r="AQ795" s="28"/>
      <c r="BI795" s="232"/>
    </row>
    <row r="796" spans="1:61" ht="15.6">
      <c r="A796" s="308"/>
      <c r="B796" s="308">
        <f>+'Ark1'!C2431</f>
        <v>0</v>
      </c>
      <c r="C796" s="236">
        <f>+'Ark1'!L2431</f>
        <v>0</v>
      </c>
      <c r="D796" s="236" t="e">
        <f>VLOOKUP(C796,Klasse!$C$11:$D$27,2)</f>
        <v>#N/A</v>
      </c>
      <c r="E796" s="236">
        <f>+'Ark1'!H2431</f>
        <v>0</v>
      </c>
      <c r="F796" s="236">
        <f>+'Ark1'!J2431</f>
        <v>0</v>
      </c>
      <c r="G796" s="236" t="e">
        <f>VLOOKUP(F796,RNR!$A$1:$B$25,2)</f>
        <v>#N/A</v>
      </c>
      <c r="H796" s="236" t="str">
        <f>+IF(I796=0,"",'Ark1'!Q2431)</f>
        <v/>
      </c>
      <c r="I796" s="353">
        <f>+'Ark1'!R2431</f>
        <v>0</v>
      </c>
      <c r="J796" s="237" t="str">
        <f>+IF(I796=0,"",'Ark1'!AG2431)</f>
        <v/>
      </c>
      <c r="K796" s="237"/>
      <c r="L796" s="237" t="str">
        <f>+IF(I796=0,"",'Ark1'!AH2431)</f>
        <v/>
      </c>
      <c r="M796" s="331"/>
      <c r="N796" s="504" t="e">
        <f>+IF(J796=0,"",'Ark1'!#REF!)</f>
        <v>#REF!</v>
      </c>
      <c r="O796" s="333"/>
      <c r="P796" s="32" t="str">
        <f>+IF(I796=0,"",'Ark1'!U2431)</f>
        <v/>
      </c>
      <c r="Q796" s="32"/>
      <c r="R796" s="264" t="e">
        <f>+IF(N796=0,"",'Ark1'!#REF!)</f>
        <v>#REF!</v>
      </c>
      <c r="S796" s="334"/>
      <c r="T796" s="264" t="e">
        <f>+IF(N796=0,"",'Ark1'!#REF!)</f>
        <v>#REF!</v>
      </c>
      <c r="U796" s="308"/>
      <c r="V796" s="238" t="str">
        <f>+IF(I796=0,"",'Ark1'!T2431)</f>
        <v/>
      </c>
      <c r="W796" s="331"/>
      <c r="X796" s="239" t="str">
        <f>+IF(I796=0,"",'Ark1'!W2431)</f>
        <v/>
      </c>
      <c r="Y796" s="239" t="str">
        <f>+IF(I796=0,"",'Ark1'!X2431)</f>
        <v/>
      </c>
      <c r="Z796" s="239" t="str">
        <f>+IF(I796=0,"",'Ark1'!Y2431)</f>
        <v/>
      </c>
      <c r="AA796" s="239" t="str">
        <f>+IF(I796=0,"",'Ark1'!Z2431)</f>
        <v/>
      </c>
      <c r="AB796" s="237" t="str">
        <f>+IF(I796=0,"",'Ark1'!AA2431)</f>
        <v/>
      </c>
      <c r="AC796" s="238" t="str">
        <f>+IF(I796=0,"",'Ark1'!AC2431)</f>
        <v/>
      </c>
      <c r="AD796" s="239" t="str">
        <f>+IF(I796=0,"",'Ark1'!AE2431)</f>
        <v/>
      </c>
      <c r="AE796" s="237" t="str">
        <f t="shared" si="100"/>
        <v/>
      </c>
      <c r="AF796" s="237" t="str">
        <f t="shared" si="101"/>
        <v/>
      </c>
      <c r="AG796" s="308"/>
    </row>
    <row r="797" spans="1:61" ht="15.6">
      <c r="A797" s="308"/>
      <c r="B797" s="308">
        <f>+'Ark1'!C2432</f>
        <v>0</v>
      </c>
      <c r="C797" s="236">
        <f>+'Ark1'!L2432</f>
        <v>0</v>
      </c>
      <c r="D797" s="236" t="e">
        <f>VLOOKUP(C797,Klasse!$C$11:$D$27,2)</f>
        <v>#N/A</v>
      </c>
      <c r="E797" s="236">
        <f>+'Ark1'!H2432</f>
        <v>0</v>
      </c>
      <c r="F797" s="236">
        <f>+'Ark1'!J2432</f>
        <v>0</v>
      </c>
      <c r="G797" s="236" t="e">
        <f>VLOOKUP(F797,RNR!$A$1:$B$25,2)</f>
        <v>#N/A</v>
      </c>
      <c r="H797" s="236" t="str">
        <f>+IF(I797=0,"",'Ark1'!Q2432)</f>
        <v/>
      </c>
      <c r="I797" s="353">
        <f>+'Ark1'!R2432</f>
        <v>0</v>
      </c>
      <c r="J797" s="237" t="str">
        <f>+IF(I797=0,"",'Ark1'!AG2432)</f>
        <v/>
      </c>
      <c r="K797" s="237"/>
      <c r="L797" s="237" t="str">
        <f>+IF(I797=0,"",'Ark1'!AH2432)</f>
        <v/>
      </c>
      <c r="M797" s="331"/>
      <c r="N797" s="504" t="e">
        <f>+IF(J797=0,"",'Ark1'!#REF!)</f>
        <v>#REF!</v>
      </c>
      <c r="O797" s="333"/>
      <c r="P797" s="32" t="str">
        <f>+IF(I797=0,"",'Ark1'!U2432)</f>
        <v/>
      </c>
      <c r="Q797" s="32"/>
      <c r="R797" s="264" t="e">
        <f>+IF(N797=0,"",'Ark1'!#REF!)</f>
        <v>#REF!</v>
      </c>
      <c r="S797" s="334"/>
      <c r="T797" s="264" t="e">
        <f>+IF(N797=0,"",'Ark1'!#REF!)</f>
        <v>#REF!</v>
      </c>
      <c r="U797" s="308"/>
      <c r="V797" s="238" t="str">
        <f>+IF(I797=0,"",'Ark1'!T2432)</f>
        <v/>
      </c>
      <c r="W797" s="331"/>
      <c r="X797" s="239" t="str">
        <f>+IF(I797=0,"",'Ark1'!W2432)</f>
        <v/>
      </c>
      <c r="Y797" s="239" t="str">
        <f>+IF(I797=0,"",'Ark1'!X2432)</f>
        <v/>
      </c>
      <c r="Z797" s="239" t="str">
        <f>+IF(I797=0,"",'Ark1'!Y2432)</f>
        <v/>
      </c>
      <c r="AA797" s="239" t="str">
        <f>+IF(I797=0,"",'Ark1'!Z2432)</f>
        <v/>
      </c>
      <c r="AB797" s="237" t="str">
        <f>+IF(I797=0,"",'Ark1'!AA2432)</f>
        <v/>
      </c>
      <c r="AC797" s="238" t="str">
        <f>+IF(I797=0,"",'Ark1'!AC2432)</f>
        <v/>
      </c>
      <c r="AD797" s="239" t="str">
        <f>+IF(I797=0,"",'Ark1'!AE2432)</f>
        <v/>
      </c>
      <c r="AE797" s="237" t="str">
        <f t="shared" si="100"/>
        <v/>
      </c>
      <c r="AF797" s="237" t="str">
        <f t="shared" si="101"/>
        <v/>
      </c>
      <c r="AG797" s="308"/>
    </row>
    <row r="798" spans="1:61" ht="15.6">
      <c r="A798" s="308"/>
      <c r="B798" s="308">
        <f>+'Ark1'!C2433</f>
        <v>0</v>
      </c>
      <c r="C798" s="236">
        <f>+'Ark1'!L2433</f>
        <v>0</v>
      </c>
      <c r="D798" s="236" t="e">
        <f>VLOOKUP(C798,Klasse!$C$11:$D$27,2)</f>
        <v>#N/A</v>
      </c>
      <c r="E798" s="236">
        <f>+'Ark1'!H2433</f>
        <v>0</v>
      </c>
      <c r="F798" s="236">
        <f>+'Ark1'!J2433</f>
        <v>0</v>
      </c>
      <c r="G798" s="236" t="e">
        <f>VLOOKUP(F798,RNR!$A$1:$B$25,2)</f>
        <v>#N/A</v>
      </c>
      <c r="H798" s="236" t="str">
        <f>+IF(I798=0,"",'Ark1'!Q2433)</f>
        <v/>
      </c>
      <c r="I798" s="353">
        <f>+'Ark1'!R2433</f>
        <v>0</v>
      </c>
      <c r="J798" s="237" t="str">
        <f>+IF(I798=0,"",'Ark1'!AG2433)</f>
        <v/>
      </c>
      <c r="K798" s="237"/>
      <c r="L798" s="237" t="str">
        <f>+IF(I798=0,"",'Ark1'!AH2433)</f>
        <v/>
      </c>
      <c r="M798" s="331"/>
      <c r="N798" s="504" t="e">
        <f>+IF(J798=0,"",'Ark1'!#REF!)</f>
        <v>#REF!</v>
      </c>
      <c r="O798" s="333"/>
      <c r="P798" s="32" t="str">
        <f>+IF(I798=0,"",'Ark1'!U2433)</f>
        <v/>
      </c>
      <c r="Q798" s="32"/>
      <c r="R798" s="264" t="e">
        <f>+IF(N798=0,"",'Ark1'!#REF!)</f>
        <v>#REF!</v>
      </c>
      <c r="S798" s="334"/>
      <c r="T798" s="264" t="e">
        <f>+IF(N798=0,"",'Ark1'!#REF!)</f>
        <v>#REF!</v>
      </c>
      <c r="U798" s="308"/>
      <c r="V798" s="238" t="str">
        <f>+IF(I798=0,"",'Ark1'!T2433)</f>
        <v/>
      </c>
      <c r="W798" s="331"/>
      <c r="X798" s="239" t="str">
        <f>+IF(I798=0,"",'Ark1'!W2433)</f>
        <v/>
      </c>
      <c r="Y798" s="239" t="str">
        <f>+IF(I798=0,"",'Ark1'!X2433)</f>
        <v/>
      </c>
      <c r="Z798" s="239" t="str">
        <f>+IF(I798=0,"",'Ark1'!Y2433)</f>
        <v/>
      </c>
      <c r="AA798" s="239" t="str">
        <f>+IF(I798=0,"",'Ark1'!Z2433)</f>
        <v/>
      </c>
      <c r="AB798" s="237" t="str">
        <f>+IF(I798=0,"",'Ark1'!AA2433)</f>
        <v/>
      </c>
      <c r="AC798" s="238" t="str">
        <f>+IF(I798=0,"",'Ark1'!AC2433)</f>
        <v/>
      </c>
      <c r="AD798" s="239" t="str">
        <f>+IF(I798=0,"",'Ark1'!AE2433)</f>
        <v/>
      </c>
      <c r="AE798" s="237" t="str">
        <f t="shared" si="100"/>
        <v/>
      </c>
      <c r="AF798" s="237" t="str">
        <f t="shared" si="101"/>
        <v/>
      </c>
      <c r="AG798" s="308"/>
    </row>
    <row r="799" spans="1:61" ht="15.6">
      <c r="A799" s="308"/>
      <c r="B799" s="308">
        <f>+'Ark1'!C2434</f>
        <v>0</v>
      </c>
      <c r="C799" s="236">
        <f>+'Ark1'!L2434</f>
        <v>0</v>
      </c>
      <c r="D799" s="236" t="e">
        <f>VLOOKUP(C799,Klasse!$C$11:$D$27,2)</f>
        <v>#N/A</v>
      </c>
      <c r="E799" s="236">
        <f>+'Ark1'!H2434</f>
        <v>0</v>
      </c>
      <c r="F799" s="236">
        <f>+'Ark1'!J2434</f>
        <v>0</v>
      </c>
      <c r="G799" s="236" t="e">
        <f>VLOOKUP(F799,RNR!$A$1:$B$25,2)</f>
        <v>#N/A</v>
      </c>
      <c r="H799" s="236" t="str">
        <f>+IF(I799=0,"",'Ark1'!Q2434)</f>
        <v/>
      </c>
      <c r="I799" s="353">
        <f>+'Ark1'!R2434</f>
        <v>0</v>
      </c>
      <c r="J799" s="237" t="str">
        <f>+IF(I799=0,"",'Ark1'!AG2434)</f>
        <v/>
      </c>
      <c r="K799" s="237"/>
      <c r="L799" s="237" t="str">
        <f>+IF(I799=0,"",'Ark1'!AH2434)</f>
        <v/>
      </c>
      <c r="M799" s="331"/>
      <c r="N799" s="504" t="e">
        <f>+IF(J799=0,"",'Ark1'!#REF!)</f>
        <v>#REF!</v>
      </c>
      <c r="O799" s="333"/>
      <c r="P799" s="32" t="str">
        <f>+IF(I799=0,"",'Ark1'!U2434)</f>
        <v/>
      </c>
      <c r="Q799" s="32"/>
      <c r="R799" s="264" t="e">
        <f>+IF(N799=0,"",'Ark1'!#REF!)</f>
        <v>#REF!</v>
      </c>
      <c r="S799" s="334"/>
      <c r="T799" s="264" t="e">
        <f>+IF(N799=0,"",'Ark1'!#REF!)</f>
        <v>#REF!</v>
      </c>
      <c r="U799" s="308"/>
      <c r="V799" s="238" t="str">
        <f>+IF(I799=0,"",'Ark1'!T2434)</f>
        <v/>
      </c>
      <c r="W799" s="331"/>
      <c r="X799" s="239" t="str">
        <f>+IF(I799=0,"",'Ark1'!W2434)</f>
        <v/>
      </c>
      <c r="Y799" s="239" t="str">
        <f>+IF(I799=0,"",'Ark1'!X2434)</f>
        <v/>
      </c>
      <c r="Z799" s="239" t="str">
        <f>+IF(I799=0,"",'Ark1'!Y2434)</f>
        <v/>
      </c>
      <c r="AA799" s="239" t="str">
        <f>+IF(I799=0,"",'Ark1'!Z2434)</f>
        <v/>
      </c>
      <c r="AB799" s="237" t="str">
        <f>+IF(I799=0,"",'Ark1'!AA2434)</f>
        <v/>
      </c>
      <c r="AC799" s="238" t="str">
        <f>+IF(I799=0,"",'Ark1'!AC2434)</f>
        <v/>
      </c>
      <c r="AD799" s="239" t="str">
        <f>+IF(I799=0,"",'Ark1'!AE2434)</f>
        <v/>
      </c>
      <c r="AE799" s="237" t="str">
        <f t="shared" si="100"/>
        <v/>
      </c>
      <c r="AF799" s="237" t="str">
        <f t="shared" si="101"/>
        <v/>
      </c>
      <c r="AG799" s="308"/>
    </row>
    <row r="800" spans="1:61" ht="15.6">
      <c r="A800" s="308"/>
      <c r="B800" s="308">
        <f>+'Ark1'!C2435</f>
        <v>0</v>
      </c>
      <c r="C800" s="236">
        <f>+'Ark1'!L2435</f>
        <v>0</v>
      </c>
      <c r="D800" s="236" t="e">
        <f>VLOOKUP(C800,Klasse!$C$11:$D$27,2)</f>
        <v>#N/A</v>
      </c>
      <c r="E800" s="236">
        <f>+'Ark1'!H2435</f>
        <v>0</v>
      </c>
      <c r="F800" s="236">
        <f>+'Ark1'!J2435</f>
        <v>0</v>
      </c>
      <c r="G800" s="236" t="e">
        <f>VLOOKUP(F800,RNR!$A$1:$B$25,2)</f>
        <v>#N/A</v>
      </c>
      <c r="H800" s="236" t="str">
        <f>+IF(I800=0,"",'Ark1'!Q2435)</f>
        <v/>
      </c>
      <c r="I800" s="353">
        <f>+'Ark1'!R2435</f>
        <v>0</v>
      </c>
      <c r="J800" s="237" t="str">
        <f>+IF(I800=0,"",'Ark1'!AG2435)</f>
        <v/>
      </c>
      <c r="K800" s="237"/>
      <c r="L800" s="237" t="str">
        <f>+IF(I800=0,"",'Ark1'!AH2435)</f>
        <v/>
      </c>
      <c r="M800" s="331"/>
      <c r="N800" s="504" t="e">
        <f>+IF(J800=0,"",'Ark1'!#REF!)</f>
        <v>#REF!</v>
      </c>
      <c r="O800" s="333"/>
      <c r="P800" s="32" t="str">
        <f>+IF(I800=0,"",'Ark1'!U2435)</f>
        <v/>
      </c>
      <c r="Q800" s="32"/>
      <c r="R800" s="264" t="e">
        <f>+IF(N800=0,"",'Ark1'!#REF!)</f>
        <v>#REF!</v>
      </c>
      <c r="S800" s="334"/>
      <c r="T800" s="264" t="e">
        <f>+IF(N800=0,"",'Ark1'!#REF!)</f>
        <v>#REF!</v>
      </c>
      <c r="U800" s="308"/>
      <c r="V800" s="238" t="str">
        <f>+IF(I800=0,"",'Ark1'!T2435)</f>
        <v/>
      </c>
      <c r="W800" s="331"/>
      <c r="X800" s="239" t="str">
        <f>+IF(I800=0,"",'Ark1'!W2435)</f>
        <v/>
      </c>
      <c r="Y800" s="239" t="str">
        <f>+IF(I800=0,"",'Ark1'!X2435)</f>
        <v/>
      </c>
      <c r="Z800" s="239" t="str">
        <f>+IF(I800=0,"",'Ark1'!Y2435)</f>
        <v/>
      </c>
      <c r="AA800" s="239" t="str">
        <f>+IF(I800=0,"",'Ark1'!Z2435)</f>
        <v/>
      </c>
      <c r="AB800" s="237" t="str">
        <f>+IF(I800=0,"",'Ark1'!AA2435)</f>
        <v/>
      </c>
      <c r="AC800" s="238" t="str">
        <f>+IF(I800=0,"",'Ark1'!AC2435)</f>
        <v/>
      </c>
      <c r="AD800" s="239" t="str">
        <f>+IF(I800=0,"",'Ark1'!AE2435)</f>
        <v/>
      </c>
      <c r="AE800" s="237" t="str">
        <f t="shared" ref="AE800:AE827" si="102">IF(I800=0,"",P800/C800)</f>
        <v/>
      </c>
      <c r="AF800" s="237" t="str">
        <f t="shared" ref="AF800" si="103">IF(I800=0,"",I800/H800)</f>
        <v/>
      </c>
      <c r="AG800" s="308"/>
    </row>
    <row r="801" spans="1:33" ht="15.6">
      <c r="A801" s="308"/>
      <c r="B801" s="308">
        <f>+'Ark1'!C2436</f>
        <v>0</v>
      </c>
      <c r="C801" s="236">
        <f>+'Ark1'!L2436</f>
        <v>0</v>
      </c>
      <c r="D801" s="236" t="e">
        <f>VLOOKUP(C801,Klasse!$C$11:$D$27,2)</f>
        <v>#N/A</v>
      </c>
      <c r="E801" s="236">
        <f>+'Ark1'!H2436</f>
        <v>0</v>
      </c>
      <c r="F801" s="236">
        <f>+'Ark1'!J2436</f>
        <v>0</v>
      </c>
      <c r="G801" s="236" t="e">
        <f>VLOOKUP(F801,RNR!$A$1:$B$25,2)</f>
        <v>#N/A</v>
      </c>
      <c r="H801" s="236" t="str">
        <f>+IF(I801=0,"",'Ark1'!Q2436)</f>
        <v/>
      </c>
      <c r="I801" s="353">
        <f>+'Ark1'!R2436</f>
        <v>0</v>
      </c>
      <c r="J801" s="237" t="str">
        <f>+IF(I801=0,"",'Ark1'!AG2436)</f>
        <v/>
      </c>
      <c r="K801" s="237"/>
      <c r="L801" s="237" t="str">
        <f>+IF(I801=0,"",'Ark1'!AH2436)</f>
        <v/>
      </c>
      <c r="M801" s="331"/>
      <c r="N801" s="504" t="e">
        <f>+IF(J801=0,"",'Ark1'!#REF!)</f>
        <v>#REF!</v>
      </c>
      <c r="O801" s="333"/>
      <c r="P801" s="32" t="str">
        <f>+IF(I801=0,"",'Ark1'!U2436)</f>
        <v/>
      </c>
      <c r="Q801" s="32"/>
      <c r="R801" s="264" t="e">
        <f>+IF(N801=0,"",'Ark1'!#REF!)</f>
        <v>#REF!</v>
      </c>
      <c r="S801" s="334"/>
      <c r="T801" s="264" t="e">
        <f>+IF(N801=0,"",'Ark1'!#REF!)</f>
        <v>#REF!</v>
      </c>
      <c r="U801" s="308"/>
      <c r="V801" s="238" t="str">
        <f>+IF(I801=0,"",'Ark1'!T2436)</f>
        <v/>
      </c>
      <c r="W801" s="331"/>
      <c r="X801" s="239" t="str">
        <f>+IF(I801=0,"",'Ark1'!W2436)</f>
        <v/>
      </c>
      <c r="Y801" s="239" t="str">
        <f>+IF(I801=0,"",'Ark1'!X2436)</f>
        <v/>
      </c>
      <c r="Z801" s="239" t="str">
        <f>+IF(I801=0,"",'Ark1'!Y2436)</f>
        <v/>
      </c>
      <c r="AA801" s="239" t="str">
        <f>+IF(I801=0,"",'Ark1'!Z2436)</f>
        <v/>
      </c>
      <c r="AB801" s="237" t="str">
        <f>+IF(I801=0,"",'Ark1'!AA2436)</f>
        <v/>
      </c>
      <c r="AC801" s="238" t="str">
        <f>+IF(I801=0,"",'Ark1'!AC2436)</f>
        <v/>
      </c>
      <c r="AD801" s="239" t="str">
        <f>+IF(I801=0,"",'Ark1'!AE2436)</f>
        <v/>
      </c>
      <c r="AE801" s="237" t="str">
        <f t="shared" si="102"/>
        <v/>
      </c>
      <c r="AF801" s="237" t="str">
        <f t="shared" ref="AF801:AF827" si="104">IF(I801=0,"",I801/H801)</f>
        <v/>
      </c>
      <c r="AG801" s="308"/>
    </row>
    <row r="802" spans="1:33" ht="15.6">
      <c r="A802" s="308"/>
      <c r="B802" s="308">
        <f>+'Ark1'!C2437</f>
        <v>0</v>
      </c>
      <c r="C802" s="236">
        <f>+'Ark1'!L2437</f>
        <v>0</v>
      </c>
      <c r="D802" s="236" t="e">
        <f>VLOOKUP(C802,Klasse!$C$11:$D$27,2)</f>
        <v>#N/A</v>
      </c>
      <c r="E802" s="236">
        <f>+'Ark1'!H2437</f>
        <v>0</v>
      </c>
      <c r="F802" s="236">
        <f>+'Ark1'!J2437</f>
        <v>0</v>
      </c>
      <c r="G802" s="236" t="e">
        <f>VLOOKUP(F802,RNR!$A$1:$B$25,2)</f>
        <v>#N/A</v>
      </c>
      <c r="H802" s="236" t="str">
        <f>+IF(I802=0,"",'Ark1'!Q2437)</f>
        <v/>
      </c>
      <c r="I802" s="353">
        <f>+'Ark1'!R2437</f>
        <v>0</v>
      </c>
      <c r="J802" s="237" t="str">
        <f>+IF(I802=0,"",'Ark1'!AG2437)</f>
        <v/>
      </c>
      <c r="K802" s="237"/>
      <c r="L802" s="237" t="str">
        <f>+IF(I802=0,"",'Ark1'!AH2437)</f>
        <v/>
      </c>
      <c r="M802" s="331"/>
      <c r="N802" s="504" t="e">
        <f>+IF(J802=0,"",'Ark1'!#REF!)</f>
        <v>#REF!</v>
      </c>
      <c r="O802" s="333"/>
      <c r="P802" s="32" t="str">
        <f>+IF(I802=0,"",'Ark1'!U2437)</f>
        <v/>
      </c>
      <c r="Q802" s="32"/>
      <c r="R802" s="264" t="e">
        <f>+IF(N802=0,"",'Ark1'!#REF!)</f>
        <v>#REF!</v>
      </c>
      <c r="S802" s="334"/>
      <c r="T802" s="264" t="e">
        <f>+IF(N802=0,"",'Ark1'!#REF!)</f>
        <v>#REF!</v>
      </c>
      <c r="U802" s="308"/>
      <c r="V802" s="238" t="str">
        <f>+IF(I802=0,"",'Ark1'!T2437)</f>
        <v/>
      </c>
      <c r="W802" s="331"/>
      <c r="X802" s="239" t="str">
        <f>+IF(I802=0,"",'Ark1'!W2437)</f>
        <v/>
      </c>
      <c r="Y802" s="239" t="str">
        <f>+IF(I802=0,"",'Ark1'!X2437)</f>
        <v/>
      </c>
      <c r="Z802" s="239" t="str">
        <f>+IF(I802=0,"",'Ark1'!Y2437)</f>
        <v/>
      </c>
      <c r="AA802" s="239" t="str">
        <f>+IF(I802=0,"",'Ark1'!Z2437)</f>
        <v/>
      </c>
      <c r="AB802" s="237" t="str">
        <f>+IF(I802=0,"",'Ark1'!AA2437)</f>
        <v/>
      </c>
      <c r="AC802" s="238" t="str">
        <f>+IF(I802=0,"",'Ark1'!AC2437)</f>
        <v/>
      </c>
      <c r="AD802" s="239" t="str">
        <f>+IF(I802=0,"",'Ark1'!AE2437)</f>
        <v/>
      </c>
      <c r="AE802" s="237" t="str">
        <f t="shared" si="102"/>
        <v/>
      </c>
      <c r="AF802" s="237" t="str">
        <f t="shared" si="104"/>
        <v/>
      </c>
      <c r="AG802" s="308"/>
    </row>
    <row r="803" spans="1:33" ht="15.6">
      <c r="A803" s="308"/>
      <c r="B803" s="308">
        <f>+'Ark1'!C2438</f>
        <v>0</v>
      </c>
      <c r="C803" s="236">
        <f>+'Ark1'!L2438</f>
        <v>0</v>
      </c>
      <c r="D803" s="236" t="e">
        <f>VLOOKUP(C803,Klasse!$C$11:$D$27,2)</f>
        <v>#N/A</v>
      </c>
      <c r="E803" s="236">
        <f>+'Ark1'!H2438</f>
        <v>0</v>
      </c>
      <c r="F803" s="236">
        <f>+'Ark1'!J2438</f>
        <v>0</v>
      </c>
      <c r="G803" s="236" t="e">
        <f>VLOOKUP(F803,RNR!$A$1:$B$25,2)</f>
        <v>#N/A</v>
      </c>
      <c r="H803" s="236" t="str">
        <f>+IF(I803=0,"",'Ark1'!Q2438)</f>
        <v/>
      </c>
      <c r="I803" s="353">
        <f>+'Ark1'!R2438</f>
        <v>0</v>
      </c>
      <c r="J803" s="237" t="str">
        <f>+IF(I803=0,"",'Ark1'!AG2438)</f>
        <v/>
      </c>
      <c r="K803" s="237"/>
      <c r="L803" s="237" t="str">
        <f>+IF(I803=0,"",'Ark1'!AH2438)</f>
        <v/>
      </c>
      <c r="M803" s="331"/>
      <c r="N803" s="504" t="e">
        <f>+IF(J803=0,"",'Ark1'!#REF!)</f>
        <v>#REF!</v>
      </c>
      <c r="O803" s="333"/>
      <c r="P803" s="32" t="str">
        <f>+IF(I803=0,"",'Ark1'!U2438)</f>
        <v/>
      </c>
      <c r="Q803" s="32"/>
      <c r="R803" s="264" t="e">
        <f>+IF(N803=0,"",'Ark1'!#REF!)</f>
        <v>#REF!</v>
      </c>
      <c r="S803" s="334"/>
      <c r="T803" s="264" t="e">
        <f>+IF(N803=0,"",'Ark1'!#REF!)</f>
        <v>#REF!</v>
      </c>
      <c r="U803" s="308"/>
      <c r="V803" s="238" t="str">
        <f>+IF(I803=0,"",'Ark1'!T2438)</f>
        <v/>
      </c>
      <c r="W803" s="331"/>
      <c r="X803" s="239" t="str">
        <f>+IF(I803=0,"",'Ark1'!W2438)</f>
        <v/>
      </c>
      <c r="Y803" s="239" t="str">
        <f>+IF(I803=0,"",'Ark1'!X2438)</f>
        <v/>
      </c>
      <c r="Z803" s="239" t="str">
        <f>+IF(I803=0,"",'Ark1'!Y2438)</f>
        <v/>
      </c>
      <c r="AA803" s="239" t="str">
        <f>+IF(I803=0,"",'Ark1'!Z2438)</f>
        <v/>
      </c>
      <c r="AB803" s="237" t="str">
        <f>+IF(I803=0,"",'Ark1'!AA2438)</f>
        <v/>
      </c>
      <c r="AC803" s="238" t="str">
        <f>+IF(I803=0,"",'Ark1'!AC2438)</f>
        <v/>
      </c>
      <c r="AD803" s="239" t="str">
        <f>+IF(I803=0,"",'Ark1'!AE2438)</f>
        <v/>
      </c>
      <c r="AE803" s="237" t="str">
        <f t="shared" si="102"/>
        <v/>
      </c>
      <c r="AF803" s="237" t="str">
        <f t="shared" si="104"/>
        <v/>
      </c>
      <c r="AG803" s="308"/>
    </row>
    <row r="804" spans="1:33" ht="15.6">
      <c r="A804" s="308"/>
      <c r="B804" s="308">
        <f>+'Ark1'!C2439</f>
        <v>0</v>
      </c>
      <c r="C804" s="236">
        <f>+'Ark1'!L2439</f>
        <v>0</v>
      </c>
      <c r="D804" s="236" t="e">
        <f>VLOOKUP(C804,Klasse!$C$11:$D$27,2)</f>
        <v>#N/A</v>
      </c>
      <c r="E804" s="236">
        <f>+'Ark1'!H2439</f>
        <v>0</v>
      </c>
      <c r="F804" s="236">
        <f>+'Ark1'!J2439</f>
        <v>0</v>
      </c>
      <c r="G804" s="236" t="e">
        <f>VLOOKUP(F804,RNR!$A$1:$B$25,2)</f>
        <v>#N/A</v>
      </c>
      <c r="H804" s="236" t="str">
        <f>+IF(I804=0,"",'Ark1'!Q2439)</f>
        <v/>
      </c>
      <c r="I804" s="353">
        <f>+'Ark1'!R2439</f>
        <v>0</v>
      </c>
      <c r="J804" s="237" t="str">
        <f>+IF(I804=0,"",'Ark1'!AG2439)</f>
        <v/>
      </c>
      <c r="K804" s="237"/>
      <c r="L804" s="237" t="str">
        <f>+IF(I804=0,"",'Ark1'!AH2439)</f>
        <v/>
      </c>
      <c r="M804" s="331"/>
      <c r="N804" s="504" t="e">
        <f>+IF(J804=0,"",'Ark1'!#REF!)</f>
        <v>#REF!</v>
      </c>
      <c r="O804" s="333"/>
      <c r="P804" s="32" t="str">
        <f>+IF(I804=0,"",'Ark1'!U2439)</f>
        <v/>
      </c>
      <c r="Q804" s="32"/>
      <c r="R804" s="264" t="e">
        <f>+IF(N804=0,"",'Ark1'!#REF!)</f>
        <v>#REF!</v>
      </c>
      <c r="S804" s="334"/>
      <c r="T804" s="264" t="e">
        <f>+IF(N804=0,"",'Ark1'!#REF!)</f>
        <v>#REF!</v>
      </c>
      <c r="U804" s="308"/>
      <c r="V804" s="238" t="str">
        <f>+IF(I804=0,"",'Ark1'!T2439)</f>
        <v/>
      </c>
      <c r="W804" s="331"/>
      <c r="X804" s="239" t="str">
        <f>+IF(I804=0,"",'Ark1'!W2439)</f>
        <v/>
      </c>
      <c r="Y804" s="239" t="str">
        <f>+IF(I804=0,"",'Ark1'!X2439)</f>
        <v/>
      </c>
      <c r="Z804" s="239" t="str">
        <f>+IF(I804=0,"",'Ark1'!Y2439)</f>
        <v/>
      </c>
      <c r="AA804" s="239" t="str">
        <f>+IF(I804=0,"",'Ark1'!Z2439)</f>
        <v/>
      </c>
      <c r="AB804" s="237" t="str">
        <f>+IF(I804=0,"",'Ark1'!AA2439)</f>
        <v/>
      </c>
      <c r="AC804" s="238" t="str">
        <f>+IF(I804=0,"",'Ark1'!AC2439)</f>
        <v/>
      </c>
      <c r="AD804" s="239" t="str">
        <f>+IF(I804=0,"",'Ark1'!AE2439)</f>
        <v/>
      </c>
      <c r="AE804" s="237" t="str">
        <f t="shared" si="102"/>
        <v/>
      </c>
      <c r="AF804" s="237" t="str">
        <f t="shared" si="104"/>
        <v/>
      </c>
      <c r="AG804" s="308"/>
    </row>
    <row r="805" spans="1:33" ht="15.6">
      <c r="A805" s="308"/>
      <c r="B805" s="308">
        <f>+'Ark1'!C2440</f>
        <v>0</v>
      </c>
      <c r="C805" s="236">
        <f>+'Ark1'!L2440</f>
        <v>0</v>
      </c>
      <c r="D805" s="236" t="e">
        <f>VLOOKUP(C805,Klasse!$C$11:$D$27,2)</f>
        <v>#N/A</v>
      </c>
      <c r="E805" s="236">
        <f>+'Ark1'!H2440</f>
        <v>0</v>
      </c>
      <c r="F805" s="236">
        <f>+'Ark1'!J2440</f>
        <v>0</v>
      </c>
      <c r="G805" s="236" t="e">
        <f>VLOOKUP(F805,RNR!$A$1:$B$25,2)</f>
        <v>#N/A</v>
      </c>
      <c r="H805" s="236" t="str">
        <f>+IF(I805=0,"",'Ark1'!Q2440)</f>
        <v/>
      </c>
      <c r="I805" s="353">
        <f>+'Ark1'!R2440</f>
        <v>0</v>
      </c>
      <c r="J805" s="237" t="str">
        <f>+IF(I805=0,"",'Ark1'!AG2440)</f>
        <v/>
      </c>
      <c r="K805" s="237"/>
      <c r="L805" s="237" t="str">
        <f>+IF(I805=0,"",'Ark1'!AH2440)</f>
        <v/>
      </c>
      <c r="M805" s="331"/>
      <c r="N805" s="504" t="e">
        <f>+IF(J805=0,"",'Ark1'!#REF!)</f>
        <v>#REF!</v>
      </c>
      <c r="O805" s="333"/>
      <c r="P805" s="32" t="str">
        <f>+IF(I805=0,"",'Ark1'!U2440)</f>
        <v/>
      </c>
      <c r="Q805" s="32"/>
      <c r="R805" s="264" t="e">
        <f>+IF(N805=0,"",'Ark1'!#REF!)</f>
        <v>#REF!</v>
      </c>
      <c r="S805" s="334"/>
      <c r="T805" s="264" t="e">
        <f>+IF(N805=0,"",'Ark1'!#REF!)</f>
        <v>#REF!</v>
      </c>
      <c r="U805" s="308"/>
      <c r="V805" s="238" t="str">
        <f>+IF(I805=0,"",'Ark1'!T2440)</f>
        <v/>
      </c>
      <c r="W805" s="331"/>
      <c r="X805" s="239" t="str">
        <f>+IF(I805=0,"",'Ark1'!W2440)</f>
        <v/>
      </c>
      <c r="Y805" s="239" t="str">
        <f>+IF(I805=0,"",'Ark1'!X2440)</f>
        <v/>
      </c>
      <c r="Z805" s="239" t="str">
        <f>+IF(I805=0,"",'Ark1'!Y2440)</f>
        <v/>
      </c>
      <c r="AA805" s="239" t="str">
        <f>+IF(I805=0,"",'Ark1'!Z2440)</f>
        <v/>
      </c>
      <c r="AB805" s="237" t="str">
        <f>+IF(I805=0,"",'Ark1'!AA2440)</f>
        <v/>
      </c>
      <c r="AC805" s="238" t="str">
        <f>+IF(I805=0,"",'Ark1'!AC2440)</f>
        <v/>
      </c>
      <c r="AD805" s="239" t="str">
        <f>+IF(I805=0,"",'Ark1'!AE2440)</f>
        <v/>
      </c>
      <c r="AE805" s="237" t="str">
        <f t="shared" si="102"/>
        <v/>
      </c>
      <c r="AF805" s="237" t="str">
        <f t="shared" si="104"/>
        <v/>
      </c>
      <c r="AG805" s="308"/>
    </row>
    <row r="806" spans="1:33" ht="15.6">
      <c r="A806" s="308"/>
      <c r="B806" s="308">
        <f>+'Ark1'!C2441</f>
        <v>0</v>
      </c>
      <c r="C806" s="236">
        <f>+'Ark1'!L2441</f>
        <v>0</v>
      </c>
      <c r="D806" s="236" t="e">
        <f>VLOOKUP(C806,Klasse!$C$11:$D$27,2)</f>
        <v>#N/A</v>
      </c>
      <c r="E806" s="236">
        <f>+'Ark1'!H2441</f>
        <v>0</v>
      </c>
      <c r="F806" s="236">
        <f>+'Ark1'!J2441</f>
        <v>0</v>
      </c>
      <c r="G806" s="236" t="e">
        <f>VLOOKUP(F806,RNR!$A$1:$B$25,2)</f>
        <v>#N/A</v>
      </c>
      <c r="H806" s="236" t="str">
        <f>+IF(I806=0,"",'Ark1'!Q2441)</f>
        <v/>
      </c>
      <c r="I806" s="353">
        <f>+'Ark1'!R2441</f>
        <v>0</v>
      </c>
      <c r="J806" s="237" t="str">
        <f>+IF(I806=0,"",'Ark1'!AG2441)</f>
        <v/>
      </c>
      <c r="K806" s="237"/>
      <c r="L806" s="237" t="str">
        <f>+IF(I806=0,"",'Ark1'!AH2441)</f>
        <v/>
      </c>
      <c r="M806" s="331"/>
      <c r="N806" s="504" t="e">
        <f>+IF(J806=0,"",'Ark1'!#REF!)</f>
        <v>#REF!</v>
      </c>
      <c r="O806" s="333"/>
      <c r="P806" s="32" t="str">
        <f>+IF(I806=0,"",'Ark1'!U2441)</f>
        <v/>
      </c>
      <c r="Q806" s="32"/>
      <c r="R806" s="264" t="e">
        <f>+IF(N806=0,"",'Ark1'!#REF!)</f>
        <v>#REF!</v>
      </c>
      <c r="S806" s="334"/>
      <c r="T806" s="264" t="e">
        <f>+IF(N806=0,"",'Ark1'!#REF!)</f>
        <v>#REF!</v>
      </c>
      <c r="U806" s="308"/>
      <c r="V806" s="238" t="str">
        <f>+IF(I806=0,"",'Ark1'!T2441)</f>
        <v/>
      </c>
      <c r="W806" s="331"/>
      <c r="X806" s="239" t="str">
        <f>+IF(I806=0,"",'Ark1'!W2441)</f>
        <v/>
      </c>
      <c r="Y806" s="239" t="str">
        <f>+IF(I806=0,"",'Ark1'!X2441)</f>
        <v/>
      </c>
      <c r="Z806" s="239" t="str">
        <f>+IF(I806=0,"",'Ark1'!Y2441)</f>
        <v/>
      </c>
      <c r="AA806" s="239" t="str">
        <f>+IF(I806=0,"",'Ark1'!Z2441)</f>
        <v/>
      </c>
      <c r="AB806" s="237" t="str">
        <f>+IF(I806=0,"",'Ark1'!AA2441)</f>
        <v/>
      </c>
      <c r="AC806" s="238" t="str">
        <f>+IF(I806=0,"",'Ark1'!AC2441)</f>
        <v/>
      </c>
      <c r="AD806" s="239" t="str">
        <f>+IF(I806=0,"",'Ark1'!AE2441)</f>
        <v/>
      </c>
      <c r="AE806" s="237" t="str">
        <f t="shared" si="102"/>
        <v/>
      </c>
      <c r="AF806" s="237" t="str">
        <f t="shared" si="104"/>
        <v/>
      </c>
      <c r="AG806" s="308"/>
    </row>
    <row r="807" spans="1:33" ht="15.6">
      <c r="A807" s="308"/>
      <c r="B807" s="308">
        <f>+'Ark1'!C2442</f>
        <v>0</v>
      </c>
      <c r="C807" s="236">
        <f>+'Ark1'!L2442</f>
        <v>0</v>
      </c>
      <c r="D807" s="236" t="e">
        <f>VLOOKUP(C807,Klasse!$C$11:$D$27,2)</f>
        <v>#N/A</v>
      </c>
      <c r="E807" s="236">
        <f>+'Ark1'!H2442</f>
        <v>0</v>
      </c>
      <c r="F807" s="236">
        <f>+'Ark1'!J2442</f>
        <v>0</v>
      </c>
      <c r="G807" s="236" t="e">
        <f>VLOOKUP(F807,RNR!$A$1:$B$25,2)</f>
        <v>#N/A</v>
      </c>
      <c r="H807" s="236" t="str">
        <f>+IF(I807=0,"",'Ark1'!Q2442)</f>
        <v/>
      </c>
      <c r="I807" s="353">
        <f>+'Ark1'!R2442</f>
        <v>0</v>
      </c>
      <c r="J807" s="237" t="str">
        <f>+IF(I807=0,"",'Ark1'!AG2442)</f>
        <v/>
      </c>
      <c r="K807" s="237"/>
      <c r="L807" s="237" t="str">
        <f>+IF(I807=0,"",'Ark1'!AH2442)</f>
        <v/>
      </c>
      <c r="M807" s="331"/>
      <c r="N807" s="504" t="e">
        <f>+IF(J807=0,"",'Ark1'!#REF!)</f>
        <v>#REF!</v>
      </c>
      <c r="O807" s="333"/>
      <c r="P807" s="32" t="str">
        <f>+IF(I807=0,"",'Ark1'!U2442)</f>
        <v/>
      </c>
      <c r="Q807" s="32"/>
      <c r="R807" s="264" t="e">
        <f>+IF(N807=0,"",'Ark1'!#REF!)</f>
        <v>#REF!</v>
      </c>
      <c r="S807" s="334"/>
      <c r="T807" s="264" t="e">
        <f>+IF(N807=0,"",'Ark1'!#REF!)</f>
        <v>#REF!</v>
      </c>
      <c r="U807" s="308"/>
      <c r="V807" s="238" t="str">
        <f>+IF(I807=0,"",'Ark1'!T2442)</f>
        <v/>
      </c>
      <c r="W807" s="331"/>
      <c r="X807" s="239" t="str">
        <f>+IF(I807=0,"",'Ark1'!W2442)</f>
        <v/>
      </c>
      <c r="Y807" s="239" t="str">
        <f>+IF(I807=0,"",'Ark1'!X2442)</f>
        <v/>
      </c>
      <c r="Z807" s="239" t="str">
        <f>+IF(I807=0,"",'Ark1'!Y2442)</f>
        <v/>
      </c>
      <c r="AA807" s="239" t="str">
        <f>+IF(I807=0,"",'Ark1'!Z2442)</f>
        <v/>
      </c>
      <c r="AB807" s="237" t="str">
        <f>+IF(I807=0,"",'Ark1'!AA2442)</f>
        <v/>
      </c>
      <c r="AC807" s="238" t="str">
        <f>+IF(I807=0,"",'Ark1'!AC2442)</f>
        <v/>
      </c>
      <c r="AD807" s="239" t="str">
        <f>+IF(I807=0,"",'Ark1'!AE2442)</f>
        <v/>
      </c>
      <c r="AE807" s="237" t="str">
        <f t="shared" si="102"/>
        <v/>
      </c>
      <c r="AF807" s="237" t="str">
        <f t="shared" si="104"/>
        <v/>
      </c>
      <c r="AG807" s="308"/>
    </row>
    <row r="808" spans="1:33" ht="15.6">
      <c r="A808" s="308"/>
      <c r="B808" s="308">
        <f>+'Ark1'!C2443</f>
        <v>0</v>
      </c>
      <c r="C808" s="236">
        <f>+'Ark1'!L2443</f>
        <v>0</v>
      </c>
      <c r="D808" s="236" t="e">
        <f>VLOOKUP(C808,Klasse!$C$11:$D$27,2)</f>
        <v>#N/A</v>
      </c>
      <c r="E808" s="236">
        <f>+'Ark1'!H2443</f>
        <v>0</v>
      </c>
      <c r="F808" s="236">
        <f>+'Ark1'!J2443</f>
        <v>0</v>
      </c>
      <c r="G808" s="236" t="e">
        <f>VLOOKUP(F808,RNR!$A$1:$B$25,2)</f>
        <v>#N/A</v>
      </c>
      <c r="H808" s="236" t="str">
        <f>+IF(I808=0,"",'Ark1'!Q2443)</f>
        <v/>
      </c>
      <c r="I808" s="353">
        <f>+'Ark1'!R2443</f>
        <v>0</v>
      </c>
      <c r="J808" s="237" t="str">
        <f>+IF(I808=0,"",'Ark1'!AG2443)</f>
        <v/>
      </c>
      <c r="K808" s="237"/>
      <c r="L808" s="237" t="str">
        <f>+IF(I808=0,"",'Ark1'!AH2443)</f>
        <v/>
      </c>
      <c r="M808" s="331"/>
      <c r="N808" s="504" t="e">
        <f>+IF(J808=0,"",'Ark1'!#REF!)</f>
        <v>#REF!</v>
      </c>
      <c r="O808" s="333"/>
      <c r="P808" s="32" t="str">
        <f>+IF(I808=0,"",'Ark1'!U2443)</f>
        <v/>
      </c>
      <c r="Q808" s="32"/>
      <c r="R808" s="264" t="e">
        <f>+IF(N808=0,"",'Ark1'!#REF!)</f>
        <v>#REF!</v>
      </c>
      <c r="S808" s="334"/>
      <c r="T808" s="264" t="e">
        <f>+IF(N808=0,"",'Ark1'!#REF!)</f>
        <v>#REF!</v>
      </c>
      <c r="U808" s="308"/>
      <c r="V808" s="238" t="str">
        <f>+IF(I808=0,"",'Ark1'!T2443)</f>
        <v/>
      </c>
      <c r="W808" s="331"/>
      <c r="X808" s="239" t="str">
        <f>+IF(I808=0,"",'Ark1'!W2443)</f>
        <v/>
      </c>
      <c r="Y808" s="239" t="str">
        <f>+IF(I808=0,"",'Ark1'!X2443)</f>
        <v/>
      </c>
      <c r="Z808" s="239" t="str">
        <f>+IF(I808=0,"",'Ark1'!Y2443)</f>
        <v/>
      </c>
      <c r="AA808" s="239" t="str">
        <f>+IF(I808=0,"",'Ark1'!Z2443)</f>
        <v/>
      </c>
      <c r="AB808" s="237" t="str">
        <f>+IF(I808=0,"",'Ark1'!AA2443)</f>
        <v/>
      </c>
      <c r="AC808" s="238" t="str">
        <f>+IF(I808=0,"",'Ark1'!AC2443)</f>
        <v/>
      </c>
      <c r="AD808" s="239" t="str">
        <f>+IF(I808=0,"",'Ark1'!AE2443)</f>
        <v/>
      </c>
      <c r="AE808" s="237" t="str">
        <f t="shared" si="102"/>
        <v/>
      </c>
      <c r="AF808" s="237" t="str">
        <f t="shared" si="104"/>
        <v/>
      </c>
      <c r="AG808" s="308"/>
    </row>
    <row r="809" spans="1:33" ht="15.6">
      <c r="A809" s="308"/>
      <c r="B809" s="308">
        <f>+'Ark1'!C2444</f>
        <v>0</v>
      </c>
      <c r="C809" s="236">
        <f>+'Ark1'!L2444</f>
        <v>0</v>
      </c>
      <c r="D809" s="236" t="e">
        <f>VLOOKUP(C809,Klasse!$C$11:$D$27,2)</f>
        <v>#N/A</v>
      </c>
      <c r="E809" s="236">
        <f>+'Ark1'!H2444</f>
        <v>0</v>
      </c>
      <c r="F809" s="236">
        <f>+'Ark1'!J2444</f>
        <v>0</v>
      </c>
      <c r="G809" s="236" t="e">
        <f>VLOOKUP(F809,RNR!$A$1:$B$25,2)</f>
        <v>#N/A</v>
      </c>
      <c r="H809" s="236" t="str">
        <f>+IF(I809=0,"",'Ark1'!Q2444)</f>
        <v/>
      </c>
      <c r="I809" s="353">
        <f>+'Ark1'!R2444</f>
        <v>0</v>
      </c>
      <c r="J809" s="237" t="str">
        <f>+IF(I809=0,"",'Ark1'!AG2444)</f>
        <v/>
      </c>
      <c r="K809" s="237"/>
      <c r="L809" s="237" t="str">
        <f>+IF(I809=0,"",'Ark1'!AH2444)</f>
        <v/>
      </c>
      <c r="M809" s="331"/>
      <c r="N809" s="504" t="e">
        <f>+IF(J809=0,"",'Ark1'!#REF!)</f>
        <v>#REF!</v>
      </c>
      <c r="O809" s="333"/>
      <c r="P809" s="32" t="str">
        <f>+IF(I809=0,"",'Ark1'!U2444)</f>
        <v/>
      </c>
      <c r="Q809" s="32"/>
      <c r="R809" s="264" t="e">
        <f>+IF(N809=0,"",'Ark1'!#REF!)</f>
        <v>#REF!</v>
      </c>
      <c r="S809" s="334"/>
      <c r="T809" s="264" t="e">
        <f>+IF(N809=0,"",'Ark1'!#REF!)</f>
        <v>#REF!</v>
      </c>
      <c r="U809" s="308"/>
      <c r="V809" s="238" t="str">
        <f>+IF(I809=0,"",'Ark1'!T2444)</f>
        <v/>
      </c>
      <c r="W809" s="331"/>
      <c r="X809" s="239" t="str">
        <f>+IF(I809=0,"",'Ark1'!W2444)</f>
        <v/>
      </c>
      <c r="Y809" s="239" t="str">
        <f>+IF(I809=0,"",'Ark1'!X2444)</f>
        <v/>
      </c>
      <c r="Z809" s="239" t="str">
        <f>+IF(I809=0,"",'Ark1'!Y2444)</f>
        <v/>
      </c>
      <c r="AA809" s="239" t="str">
        <f>+IF(I809=0,"",'Ark1'!Z2444)</f>
        <v/>
      </c>
      <c r="AB809" s="237" t="str">
        <f>+IF(I809=0,"",'Ark1'!AA2444)</f>
        <v/>
      </c>
      <c r="AC809" s="238" t="str">
        <f>+IF(I809=0,"",'Ark1'!AC2444)</f>
        <v/>
      </c>
      <c r="AD809" s="239" t="str">
        <f>+IF(I809=0,"",'Ark1'!AE2444)</f>
        <v/>
      </c>
      <c r="AE809" s="237" t="str">
        <f t="shared" si="102"/>
        <v/>
      </c>
      <c r="AF809" s="237" t="str">
        <f t="shared" si="104"/>
        <v/>
      </c>
      <c r="AG809" s="308"/>
    </row>
    <row r="810" spans="1:33" ht="15.6">
      <c r="A810" s="308"/>
      <c r="B810" s="308">
        <f>+'Ark1'!C2445</f>
        <v>0</v>
      </c>
      <c r="C810" s="236">
        <f>+'Ark1'!L2445</f>
        <v>0</v>
      </c>
      <c r="D810" s="236" t="e">
        <f>VLOOKUP(C810,Klasse!$C$11:$D$27,2)</f>
        <v>#N/A</v>
      </c>
      <c r="E810" s="236">
        <f>+'Ark1'!H2445</f>
        <v>0</v>
      </c>
      <c r="F810" s="236">
        <f>+'Ark1'!J2445</f>
        <v>0</v>
      </c>
      <c r="G810" s="236" t="e">
        <f>VLOOKUP(F810,RNR!$A$1:$B$25,2)</f>
        <v>#N/A</v>
      </c>
      <c r="H810" s="236" t="str">
        <f>+IF(I810=0,"",'Ark1'!Q2445)</f>
        <v/>
      </c>
      <c r="I810" s="353">
        <f>+'Ark1'!R2445</f>
        <v>0</v>
      </c>
      <c r="J810" s="237" t="str">
        <f>+IF(I810=0,"",'Ark1'!AG2445)</f>
        <v/>
      </c>
      <c r="K810" s="237"/>
      <c r="L810" s="237" t="str">
        <f>+IF(I810=0,"",'Ark1'!AH2445)</f>
        <v/>
      </c>
      <c r="M810" s="331"/>
      <c r="N810" s="504" t="e">
        <f>+IF(J810=0,"",'Ark1'!#REF!)</f>
        <v>#REF!</v>
      </c>
      <c r="O810" s="333"/>
      <c r="P810" s="32" t="str">
        <f>+IF(I810=0,"",'Ark1'!U2445)</f>
        <v/>
      </c>
      <c r="Q810" s="32"/>
      <c r="R810" s="264" t="e">
        <f>+IF(N810=0,"",'Ark1'!#REF!)</f>
        <v>#REF!</v>
      </c>
      <c r="S810" s="334"/>
      <c r="T810" s="264" t="e">
        <f>+IF(N810=0,"",'Ark1'!#REF!)</f>
        <v>#REF!</v>
      </c>
      <c r="U810" s="308"/>
      <c r="V810" s="238" t="str">
        <f>+IF(I810=0,"",'Ark1'!T2445)</f>
        <v/>
      </c>
      <c r="W810" s="331"/>
      <c r="X810" s="239" t="str">
        <f>+IF(I810=0,"",'Ark1'!W2445)</f>
        <v/>
      </c>
      <c r="Y810" s="239" t="str">
        <f>+IF(I810=0,"",'Ark1'!X2445)</f>
        <v/>
      </c>
      <c r="Z810" s="239" t="str">
        <f>+IF(I810=0,"",'Ark1'!Y2445)</f>
        <v/>
      </c>
      <c r="AA810" s="239" t="str">
        <f>+IF(I810=0,"",'Ark1'!Z2445)</f>
        <v/>
      </c>
      <c r="AB810" s="237" t="str">
        <f>+IF(I810=0,"",'Ark1'!AA2445)</f>
        <v/>
      </c>
      <c r="AC810" s="238" t="str">
        <f>+IF(I810=0,"",'Ark1'!AC2445)</f>
        <v/>
      </c>
      <c r="AD810" s="239" t="str">
        <f>+IF(I810=0,"",'Ark1'!AE2445)</f>
        <v/>
      </c>
      <c r="AE810" s="237" t="str">
        <f t="shared" si="102"/>
        <v/>
      </c>
      <c r="AF810" s="237" t="str">
        <f t="shared" si="104"/>
        <v/>
      </c>
      <c r="AG810" s="308"/>
    </row>
    <row r="811" spans="1:33" ht="15.6">
      <c r="A811" s="308"/>
      <c r="B811" s="308">
        <f>+'Ark1'!C2446</f>
        <v>0</v>
      </c>
      <c r="C811" s="236">
        <f>+'Ark1'!L2446</f>
        <v>0</v>
      </c>
      <c r="D811" s="236" t="e">
        <f>VLOOKUP(C811,Klasse!$C$11:$D$27,2)</f>
        <v>#N/A</v>
      </c>
      <c r="E811" s="236">
        <f>+'Ark1'!H2446</f>
        <v>0</v>
      </c>
      <c r="F811" s="236">
        <f>+'Ark1'!J2446</f>
        <v>0</v>
      </c>
      <c r="G811" s="236" t="e">
        <f>VLOOKUP(F811,RNR!$A$1:$B$25,2)</f>
        <v>#N/A</v>
      </c>
      <c r="H811" s="236" t="str">
        <f>+IF(I811=0,"",'Ark1'!Q2446)</f>
        <v/>
      </c>
      <c r="I811" s="353">
        <f>+'Ark1'!R2446</f>
        <v>0</v>
      </c>
      <c r="J811" s="237" t="str">
        <f>+IF(I811=0,"",'Ark1'!AG2446)</f>
        <v/>
      </c>
      <c r="K811" s="237"/>
      <c r="L811" s="237" t="str">
        <f>+IF(I811=0,"",'Ark1'!AH2446)</f>
        <v/>
      </c>
      <c r="M811" s="331"/>
      <c r="N811" s="504" t="e">
        <f>+IF(J811=0,"",'Ark1'!#REF!)</f>
        <v>#REF!</v>
      </c>
      <c r="O811" s="333"/>
      <c r="P811" s="32" t="str">
        <f>+IF(I811=0,"",'Ark1'!U2446)</f>
        <v/>
      </c>
      <c r="Q811" s="32"/>
      <c r="R811" s="264" t="e">
        <f>+IF(N811=0,"",'Ark1'!#REF!)</f>
        <v>#REF!</v>
      </c>
      <c r="S811" s="334"/>
      <c r="T811" s="264" t="e">
        <f>+IF(N811=0,"",'Ark1'!#REF!)</f>
        <v>#REF!</v>
      </c>
      <c r="U811" s="308"/>
      <c r="V811" s="238" t="str">
        <f>+IF(I811=0,"",'Ark1'!T2446)</f>
        <v/>
      </c>
      <c r="W811" s="331"/>
      <c r="X811" s="239" t="str">
        <f>+IF(I811=0,"",'Ark1'!W2446)</f>
        <v/>
      </c>
      <c r="Y811" s="239" t="str">
        <f>+IF(I811=0,"",'Ark1'!X2446)</f>
        <v/>
      </c>
      <c r="Z811" s="239" t="str">
        <f>+IF(I811=0,"",'Ark1'!Y2446)</f>
        <v/>
      </c>
      <c r="AA811" s="239" t="str">
        <f>+IF(I811=0,"",'Ark1'!Z2446)</f>
        <v/>
      </c>
      <c r="AB811" s="237" t="str">
        <f>+IF(I811=0,"",'Ark1'!AA2446)</f>
        <v/>
      </c>
      <c r="AC811" s="238" t="str">
        <f>+IF(I811=0,"",'Ark1'!AC2446)</f>
        <v/>
      </c>
      <c r="AD811" s="239" t="str">
        <f>+IF(I811=0,"",'Ark1'!AE2446)</f>
        <v/>
      </c>
      <c r="AE811" s="237" t="str">
        <f t="shared" si="102"/>
        <v/>
      </c>
      <c r="AF811" s="237" t="str">
        <f t="shared" si="104"/>
        <v/>
      </c>
      <c r="AG811" s="308"/>
    </row>
    <row r="812" spans="1:33" ht="15.6">
      <c r="A812" s="308"/>
      <c r="B812" s="308">
        <f>+'Ark1'!C2447</f>
        <v>0</v>
      </c>
      <c r="C812" s="236">
        <f>+'Ark1'!L2447</f>
        <v>0</v>
      </c>
      <c r="D812" s="236" t="e">
        <f>VLOOKUP(C812,Klasse!$C$11:$D$27,2)</f>
        <v>#N/A</v>
      </c>
      <c r="E812" s="236">
        <f>+'Ark1'!H2447</f>
        <v>0</v>
      </c>
      <c r="F812" s="236">
        <f>+'Ark1'!J2447</f>
        <v>0</v>
      </c>
      <c r="G812" s="236" t="e">
        <f>VLOOKUP(F812,RNR!$A$1:$B$25,2)</f>
        <v>#N/A</v>
      </c>
      <c r="H812" s="236" t="str">
        <f>+IF(I812=0,"",'Ark1'!Q2447)</f>
        <v/>
      </c>
      <c r="I812" s="353">
        <f>+'Ark1'!R2447</f>
        <v>0</v>
      </c>
      <c r="J812" s="237" t="str">
        <f>+IF(I812=0,"",'Ark1'!AG2447)</f>
        <v/>
      </c>
      <c r="K812" s="237"/>
      <c r="L812" s="237" t="str">
        <f>+IF(I812=0,"",'Ark1'!AH2447)</f>
        <v/>
      </c>
      <c r="M812" s="331"/>
      <c r="N812" s="504" t="e">
        <f>+IF(J812=0,"",'Ark1'!#REF!)</f>
        <v>#REF!</v>
      </c>
      <c r="O812" s="333"/>
      <c r="P812" s="32" t="str">
        <f>+IF(I812=0,"",'Ark1'!U2447)</f>
        <v/>
      </c>
      <c r="Q812" s="32"/>
      <c r="R812" s="264" t="e">
        <f>+IF(N812=0,"",'Ark1'!#REF!)</f>
        <v>#REF!</v>
      </c>
      <c r="S812" s="334"/>
      <c r="T812" s="264" t="e">
        <f>+IF(N812=0,"",'Ark1'!#REF!)</f>
        <v>#REF!</v>
      </c>
      <c r="U812" s="308"/>
      <c r="V812" s="238" t="str">
        <f>+IF(I812=0,"",'Ark1'!T2447)</f>
        <v/>
      </c>
      <c r="W812" s="331"/>
      <c r="X812" s="239" t="str">
        <f>+IF(I812=0,"",'Ark1'!W2447)</f>
        <v/>
      </c>
      <c r="Y812" s="239" t="str">
        <f>+IF(I812=0,"",'Ark1'!X2447)</f>
        <v/>
      </c>
      <c r="Z812" s="239" t="str">
        <f>+IF(I812=0,"",'Ark1'!Y2447)</f>
        <v/>
      </c>
      <c r="AA812" s="239" t="str">
        <f>+IF(I812=0,"",'Ark1'!Z2447)</f>
        <v/>
      </c>
      <c r="AB812" s="237" t="str">
        <f>+IF(I812=0,"",'Ark1'!AA2447)</f>
        <v/>
      </c>
      <c r="AC812" s="238" t="str">
        <f>+IF(I812=0,"",'Ark1'!AC2447)</f>
        <v/>
      </c>
      <c r="AD812" s="239" t="str">
        <f>+IF(I812=0,"",'Ark1'!AE2447)</f>
        <v/>
      </c>
      <c r="AE812" s="237" t="str">
        <f t="shared" si="102"/>
        <v/>
      </c>
      <c r="AF812" s="237" t="str">
        <f t="shared" si="104"/>
        <v/>
      </c>
      <c r="AG812" s="308"/>
    </row>
    <row r="813" spans="1:33" ht="15.6">
      <c r="A813" s="308"/>
      <c r="B813" s="308">
        <f>+'Ark1'!C2448</f>
        <v>0</v>
      </c>
      <c r="C813" s="236">
        <f>+'Ark1'!L2448</f>
        <v>0</v>
      </c>
      <c r="D813" s="236" t="e">
        <f>VLOOKUP(C813,Klasse!$C$11:$D$27,2)</f>
        <v>#N/A</v>
      </c>
      <c r="E813" s="236">
        <f>+'Ark1'!H2448</f>
        <v>0</v>
      </c>
      <c r="F813" s="236">
        <f>+'Ark1'!J2448</f>
        <v>0</v>
      </c>
      <c r="G813" s="236" t="e">
        <f>VLOOKUP(F813,RNR!$A$1:$B$25,2)</f>
        <v>#N/A</v>
      </c>
      <c r="H813" s="236" t="str">
        <f>+IF(I813=0,"",'Ark1'!Q2448)</f>
        <v/>
      </c>
      <c r="I813" s="353">
        <f>+'Ark1'!R2448</f>
        <v>0</v>
      </c>
      <c r="J813" s="237" t="str">
        <f>+IF(I813=0,"",'Ark1'!AG2448)</f>
        <v/>
      </c>
      <c r="K813" s="237"/>
      <c r="L813" s="237" t="str">
        <f>+IF(I813=0,"",'Ark1'!AH2448)</f>
        <v/>
      </c>
      <c r="M813" s="331"/>
      <c r="N813" s="504" t="e">
        <f>+IF(J813=0,"",'Ark1'!#REF!)</f>
        <v>#REF!</v>
      </c>
      <c r="O813" s="333"/>
      <c r="P813" s="32" t="str">
        <f>+IF(I813=0,"",'Ark1'!U2448)</f>
        <v/>
      </c>
      <c r="Q813" s="32"/>
      <c r="R813" s="264" t="e">
        <f>+IF(N813=0,"",'Ark1'!#REF!)</f>
        <v>#REF!</v>
      </c>
      <c r="S813" s="334"/>
      <c r="T813" s="264" t="e">
        <f>+IF(N813=0,"",'Ark1'!#REF!)</f>
        <v>#REF!</v>
      </c>
      <c r="U813" s="308"/>
      <c r="V813" s="238" t="str">
        <f>+IF(I813=0,"",'Ark1'!T2448)</f>
        <v/>
      </c>
      <c r="W813" s="331"/>
      <c r="X813" s="239" t="str">
        <f>+IF(I813=0,"",'Ark1'!W2448)</f>
        <v/>
      </c>
      <c r="Y813" s="239" t="str">
        <f>+IF(I813=0,"",'Ark1'!X2448)</f>
        <v/>
      </c>
      <c r="Z813" s="239" t="str">
        <f>+IF(I813=0,"",'Ark1'!Y2448)</f>
        <v/>
      </c>
      <c r="AA813" s="239" t="str">
        <f>+IF(I813=0,"",'Ark1'!Z2448)</f>
        <v/>
      </c>
      <c r="AB813" s="237" t="str">
        <f>+IF(I813=0,"",'Ark1'!AA2448)</f>
        <v/>
      </c>
      <c r="AC813" s="238" t="str">
        <f>+IF(I813=0,"",'Ark1'!AC2448)</f>
        <v/>
      </c>
      <c r="AD813" s="239" t="str">
        <f>+IF(I813=0,"",'Ark1'!AE2448)</f>
        <v/>
      </c>
      <c r="AE813" s="237" t="str">
        <f t="shared" si="102"/>
        <v/>
      </c>
      <c r="AF813" s="237" t="str">
        <f t="shared" si="104"/>
        <v/>
      </c>
      <c r="AG813" s="308"/>
    </row>
    <row r="814" spans="1:33" ht="15.6">
      <c r="A814" s="308"/>
      <c r="B814" s="308">
        <f>+'Ark1'!C2449</f>
        <v>0</v>
      </c>
      <c r="C814" s="236">
        <f>+'Ark1'!L2449</f>
        <v>0</v>
      </c>
      <c r="D814" s="236" t="e">
        <f>VLOOKUP(C814,Klasse!$C$11:$D$27,2)</f>
        <v>#N/A</v>
      </c>
      <c r="E814" s="236">
        <f>+'Ark1'!H2449</f>
        <v>0</v>
      </c>
      <c r="F814" s="236">
        <f>+'Ark1'!J2449</f>
        <v>0</v>
      </c>
      <c r="G814" s="236" t="e">
        <f>VLOOKUP(F814,RNR!$A$1:$B$25,2)</f>
        <v>#N/A</v>
      </c>
      <c r="H814" s="236" t="str">
        <f>+IF(I814=0,"",'Ark1'!Q2449)</f>
        <v/>
      </c>
      <c r="I814" s="353">
        <f>+'Ark1'!R2449</f>
        <v>0</v>
      </c>
      <c r="J814" s="237" t="str">
        <f>+IF(I814=0,"",'Ark1'!AG2449)</f>
        <v/>
      </c>
      <c r="K814" s="237"/>
      <c r="L814" s="237" t="str">
        <f>+IF(I814=0,"",'Ark1'!AH2449)</f>
        <v/>
      </c>
      <c r="M814" s="331"/>
      <c r="N814" s="504" t="e">
        <f>+IF(J814=0,"",'Ark1'!#REF!)</f>
        <v>#REF!</v>
      </c>
      <c r="O814" s="333"/>
      <c r="P814" s="32" t="str">
        <f>+IF(I814=0,"",'Ark1'!U2449)</f>
        <v/>
      </c>
      <c r="Q814" s="32"/>
      <c r="R814" s="264" t="e">
        <f>+IF(N814=0,"",'Ark1'!#REF!)</f>
        <v>#REF!</v>
      </c>
      <c r="S814" s="334"/>
      <c r="T814" s="264" t="e">
        <f>+IF(N814=0,"",'Ark1'!#REF!)</f>
        <v>#REF!</v>
      </c>
      <c r="U814" s="308"/>
      <c r="V814" s="238" t="str">
        <f>+IF(I814=0,"",'Ark1'!T2449)</f>
        <v/>
      </c>
      <c r="W814" s="331"/>
      <c r="X814" s="239" t="str">
        <f>+IF(I814=0,"",'Ark1'!W2449)</f>
        <v/>
      </c>
      <c r="Y814" s="239" t="str">
        <f>+IF(I814=0,"",'Ark1'!X2449)</f>
        <v/>
      </c>
      <c r="Z814" s="239" t="str">
        <f>+IF(I814=0,"",'Ark1'!Y2449)</f>
        <v/>
      </c>
      <c r="AA814" s="239" t="str">
        <f>+IF(I814=0,"",'Ark1'!Z2449)</f>
        <v/>
      </c>
      <c r="AB814" s="237" t="str">
        <f>+IF(I814=0,"",'Ark1'!AA2449)</f>
        <v/>
      </c>
      <c r="AC814" s="238" t="str">
        <f>+IF(I814=0,"",'Ark1'!AC2449)</f>
        <v/>
      </c>
      <c r="AD814" s="239" t="str">
        <f>+IF(I814=0,"",'Ark1'!AE2449)</f>
        <v/>
      </c>
      <c r="AE814" s="237" t="str">
        <f t="shared" si="102"/>
        <v/>
      </c>
      <c r="AF814" s="237" t="str">
        <f t="shared" si="104"/>
        <v/>
      </c>
      <c r="AG814" s="308"/>
    </row>
    <row r="815" spans="1:33" ht="15.6">
      <c r="A815" s="308"/>
      <c r="B815" s="308">
        <f>+'Ark1'!C2450</f>
        <v>0</v>
      </c>
      <c r="C815" s="236">
        <f>+'Ark1'!L2450</f>
        <v>0</v>
      </c>
      <c r="D815" s="236" t="e">
        <f>VLOOKUP(C815,Klasse!$C$11:$D$27,2)</f>
        <v>#N/A</v>
      </c>
      <c r="E815" s="236">
        <f>+'Ark1'!H2450</f>
        <v>0</v>
      </c>
      <c r="F815" s="236">
        <f>+'Ark1'!J2450</f>
        <v>0</v>
      </c>
      <c r="G815" s="236" t="e">
        <f>VLOOKUP(F815,RNR!$A$1:$B$25,2)</f>
        <v>#N/A</v>
      </c>
      <c r="H815" s="236" t="str">
        <f>+IF(I815=0,"",'Ark1'!Q2450)</f>
        <v/>
      </c>
      <c r="I815" s="353">
        <f>+'Ark1'!R2450</f>
        <v>0</v>
      </c>
      <c r="J815" s="237" t="str">
        <f>+IF(I815=0,"",'Ark1'!AG2450)</f>
        <v/>
      </c>
      <c r="K815" s="237"/>
      <c r="L815" s="237" t="str">
        <f>+IF(I815=0,"",'Ark1'!AH2450)</f>
        <v/>
      </c>
      <c r="M815" s="331"/>
      <c r="N815" s="504" t="e">
        <f>+IF(J815=0,"",'Ark1'!#REF!)</f>
        <v>#REF!</v>
      </c>
      <c r="O815" s="333"/>
      <c r="P815" s="32" t="str">
        <f>+IF(I815=0,"",'Ark1'!U2450)</f>
        <v/>
      </c>
      <c r="Q815" s="32"/>
      <c r="R815" s="264" t="e">
        <f>+IF(N815=0,"",'Ark1'!#REF!)</f>
        <v>#REF!</v>
      </c>
      <c r="S815" s="334"/>
      <c r="T815" s="264" t="e">
        <f>+IF(N815=0,"",'Ark1'!#REF!)</f>
        <v>#REF!</v>
      </c>
      <c r="U815" s="308"/>
      <c r="V815" s="238" t="str">
        <f>+IF(I815=0,"",'Ark1'!T2450)</f>
        <v/>
      </c>
      <c r="W815" s="331"/>
      <c r="X815" s="239" t="str">
        <f>+IF(I815=0,"",'Ark1'!W2450)</f>
        <v/>
      </c>
      <c r="Y815" s="239" t="str">
        <f>+IF(I815=0,"",'Ark1'!X2450)</f>
        <v/>
      </c>
      <c r="Z815" s="239" t="str">
        <f>+IF(I815=0,"",'Ark1'!Y2450)</f>
        <v/>
      </c>
      <c r="AA815" s="239" t="str">
        <f>+IF(I815=0,"",'Ark1'!Z2450)</f>
        <v/>
      </c>
      <c r="AB815" s="237" t="str">
        <f>+IF(I815=0,"",'Ark1'!AA2450)</f>
        <v/>
      </c>
      <c r="AC815" s="238" t="str">
        <f>+IF(I815=0,"",'Ark1'!AC2450)</f>
        <v/>
      </c>
      <c r="AD815" s="239" t="str">
        <f>+IF(I815=0,"",'Ark1'!AE2450)</f>
        <v/>
      </c>
      <c r="AE815" s="237" t="str">
        <f t="shared" si="102"/>
        <v/>
      </c>
      <c r="AF815" s="237" t="str">
        <f t="shared" si="104"/>
        <v/>
      </c>
      <c r="AG815" s="308"/>
    </row>
    <row r="816" spans="1:33" ht="15.6">
      <c r="A816" s="308"/>
      <c r="B816" s="308">
        <f>+'Ark1'!C2451</f>
        <v>0</v>
      </c>
      <c r="C816" s="236">
        <f>+'Ark1'!L2451</f>
        <v>0</v>
      </c>
      <c r="D816" s="236" t="e">
        <f>VLOOKUP(C816,Klasse!$C$11:$D$27,2)</f>
        <v>#N/A</v>
      </c>
      <c r="E816" s="236">
        <f>+'Ark1'!H2451</f>
        <v>0</v>
      </c>
      <c r="F816" s="236">
        <f>+'Ark1'!J2451</f>
        <v>0</v>
      </c>
      <c r="G816" s="236" t="e">
        <f>VLOOKUP(F816,RNR!$A$1:$B$25,2)</f>
        <v>#N/A</v>
      </c>
      <c r="H816" s="236" t="str">
        <f>+IF(I816=0,"",'Ark1'!Q2451)</f>
        <v/>
      </c>
      <c r="I816" s="353">
        <f>+'Ark1'!R2451</f>
        <v>0</v>
      </c>
      <c r="J816" s="237" t="str">
        <f>+IF(I816=0,"",'Ark1'!AG2451)</f>
        <v/>
      </c>
      <c r="K816" s="237"/>
      <c r="L816" s="237" t="str">
        <f>+IF(I816=0,"",'Ark1'!AH2451)</f>
        <v/>
      </c>
      <c r="M816" s="331"/>
      <c r="N816" s="504" t="e">
        <f>+IF(J816=0,"",'Ark1'!#REF!)</f>
        <v>#REF!</v>
      </c>
      <c r="O816" s="333"/>
      <c r="P816" s="32" t="str">
        <f>+IF(I816=0,"",'Ark1'!U2451)</f>
        <v/>
      </c>
      <c r="Q816" s="32"/>
      <c r="R816" s="264" t="e">
        <f>+IF(N816=0,"",'Ark1'!#REF!)</f>
        <v>#REF!</v>
      </c>
      <c r="S816" s="334"/>
      <c r="T816" s="264" t="e">
        <f>+IF(N816=0,"",'Ark1'!#REF!)</f>
        <v>#REF!</v>
      </c>
      <c r="U816" s="308"/>
      <c r="V816" s="238" t="str">
        <f>+IF(I816=0,"",'Ark1'!T2451)</f>
        <v/>
      </c>
      <c r="W816" s="331"/>
      <c r="X816" s="239" t="str">
        <f>+IF(I816=0,"",'Ark1'!W2451)</f>
        <v/>
      </c>
      <c r="Y816" s="239" t="str">
        <f>+IF(I816=0,"",'Ark1'!X2451)</f>
        <v/>
      </c>
      <c r="Z816" s="239" t="str">
        <f>+IF(I816=0,"",'Ark1'!Y2451)</f>
        <v/>
      </c>
      <c r="AA816" s="239" t="str">
        <f>+IF(I816=0,"",'Ark1'!Z2451)</f>
        <v/>
      </c>
      <c r="AB816" s="237" t="str">
        <f>+IF(I816=0,"",'Ark1'!AA2451)</f>
        <v/>
      </c>
      <c r="AC816" s="238" t="str">
        <f>+IF(I816=0,"",'Ark1'!AC2451)</f>
        <v/>
      </c>
      <c r="AD816" s="239" t="str">
        <f>+IF(I816=0,"",'Ark1'!AE2451)</f>
        <v/>
      </c>
      <c r="AE816" s="237" t="str">
        <f t="shared" si="102"/>
        <v/>
      </c>
      <c r="AF816" s="237" t="str">
        <f t="shared" si="104"/>
        <v/>
      </c>
      <c r="AG816" s="308"/>
    </row>
    <row r="817" spans="1:61" ht="15.6">
      <c r="A817" s="308"/>
      <c r="B817" s="308">
        <f>+'Ark1'!C2452</f>
        <v>0</v>
      </c>
      <c r="C817" s="236">
        <f>+'Ark1'!L2452</f>
        <v>0</v>
      </c>
      <c r="D817" s="236" t="e">
        <f>VLOOKUP(C817,Klasse!$C$11:$D$27,2)</f>
        <v>#N/A</v>
      </c>
      <c r="E817" s="236">
        <f>+'Ark1'!H2452</f>
        <v>0</v>
      </c>
      <c r="F817" s="236">
        <f>+'Ark1'!J2452</f>
        <v>0</v>
      </c>
      <c r="G817" s="236" t="e">
        <f>VLOOKUP(F817,RNR!$A$1:$B$25,2)</f>
        <v>#N/A</v>
      </c>
      <c r="H817" s="236" t="str">
        <f>+IF(I817=0,"",'Ark1'!Q2452)</f>
        <v/>
      </c>
      <c r="I817" s="353">
        <f>+'Ark1'!R2452</f>
        <v>0</v>
      </c>
      <c r="J817" s="237" t="str">
        <f>+IF(I817=0,"",'Ark1'!AG2452)</f>
        <v/>
      </c>
      <c r="K817" s="237"/>
      <c r="L817" s="237" t="str">
        <f>+IF(I817=0,"",'Ark1'!AH2452)</f>
        <v/>
      </c>
      <c r="M817" s="331"/>
      <c r="N817" s="504" t="e">
        <f>+IF(J817=0,"",'Ark1'!#REF!)</f>
        <v>#REF!</v>
      </c>
      <c r="O817" s="333"/>
      <c r="P817" s="32" t="str">
        <f>+IF(I817=0,"",'Ark1'!U2452)</f>
        <v/>
      </c>
      <c r="Q817" s="32"/>
      <c r="R817" s="264" t="e">
        <f>+IF(N817=0,"",'Ark1'!#REF!)</f>
        <v>#REF!</v>
      </c>
      <c r="S817" s="334"/>
      <c r="T817" s="264" t="e">
        <f>+IF(N817=0,"",'Ark1'!#REF!)</f>
        <v>#REF!</v>
      </c>
      <c r="U817" s="308"/>
      <c r="V817" s="238" t="str">
        <f>+IF(I817=0,"",'Ark1'!T2452)</f>
        <v/>
      </c>
      <c r="W817" s="331"/>
      <c r="X817" s="239" t="str">
        <f>+IF(I817=0,"",'Ark1'!W2452)</f>
        <v/>
      </c>
      <c r="Y817" s="239" t="str">
        <f>+IF(I817=0,"",'Ark1'!X2452)</f>
        <v/>
      </c>
      <c r="Z817" s="239" t="str">
        <f>+IF(I817=0,"",'Ark1'!Y2452)</f>
        <v/>
      </c>
      <c r="AA817" s="239" t="str">
        <f>+IF(I817=0,"",'Ark1'!Z2452)</f>
        <v/>
      </c>
      <c r="AB817" s="237" t="str">
        <f>+IF(I817=0,"",'Ark1'!AA2452)</f>
        <v/>
      </c>
      <c r="AC817" s="238" t="str">
        <f>+IF(I817=0,"",'Ark1'!AC2452)</f>
        <v/>
      </c>
      <c r="AD817" s="239" t="str">
        <f>+IF(I817=0,"",'Ark1'!AE2452)</f>
        <v/>
      </c>
      <c r="AE817" s="237" t="str">
        <f t="shared" si="102"/>
        <v/>
      </c>
      <c r="AF817" s="237" t="str">
        <f t="shared" si="104"/>
        <v/>
      </c>
      <c r="AG817" s="308"/>
    </row>
    <row r="818" spans="1:61" ht="15.6">
      <c r="A818" s="308"/>
      <c r="B818" s="308">
        <f>+'Ark1'!C2453</f>
        <v>0</v>
      </c>
      <c r="C818" s="236">
        <f>+'Ark1'!L2453</f>
        <v>0</v>
      </c>
      <c r="D818" s="236" t="e">
        <f>VLOOKUP(C818,Klasse!$C$11:$D$27,2)</f>
        <v>#N/A</v>
      </c>
      <c r="E818" s="236">
        <f>+'Ark1'!H2453</f>
        <v>0</v>
      </c>
      <c r="F818" s="236">
        <f>+'Ark1'!J2453</f>
        <v>0</v>
      </c>
      <c r="G818" s="236" t="e">
        <f>VLOOKUP(F818,RNR!$A$1:$B$25,2)</f>
        <v>#N/A</v>
      </c>
      <c r="H818" s="236" t="str">
        <f>+IF(I818=0,"",'Ark1'!Q2453)</f>
        <v/>
      </c>
      <c r="I818" s="353">
        <f>+'Ark1'!R2453</f>
        <v>0</v>
      </c>
      <c r="J818" s="237" t="str">
        <f>+IF(I818=0,"",'Ark1'!AG2453)</f>
        <v/>
      </c>
      <c r="K818" s="237"/>
      <c r="L818" s="237" t="str">
        <f>+IF(I818=0,"",'Ark1'!AH2453)</f>
        <v/>
      </c>
      <c r="M818" s="331"/>
      <c r="N818" s="504" t="e">
        <f>+IF(J818=0,"",'Ark1'!#REF!)</f>
        <v>#REF!</v>
      </c>
      <c r="O818" s="333"/>
      <c r="P818" s="32" t="str">
        <f>+IF(I818=0,"",'Ark1'!U2453)</f>
        <v/>
      </c>
      <c r="Q818" s="32"/>
      <c r="R818" s="264" t="e">
        <f>+IF(N818=0,"",'Ark1'!#REF!)</f>
        <v>#REF!</v>
      </c>
      <c r="S818" s="334"/>
      <c r="T818" s="264" t="e">
        <f>+IF(N818=0,"",'Ark1'!#REF!)</f>
        <v>#REF!</v>
      </c>
      <c r="U818" s="308"/>
      <c r="V818" s="238" t="str">
        <f>+IF(I818=0,"",'Ark1'!T2453)</f>
        <v/>
      </c>
      <c r="W818" s="331"/>
      <c r="X818" s="239" t="str">
        <f>+IF(I818=0,"",'Ark1'!W2453)</f>
        <v/>
      </c>
      <c r="Y818" s="239" t="str">
        <f>+IF(I818=0,"",'Ark1'!X2453)</f>
        <v/>
      </c>
      <c r="Z818" s="239" t="str">
        <f>+IF(I818=0,"",'Ark1'!Y2453)</f>
        <v/>
      </c>
      <c r="AA818" s="239" t="str">
        <f>+IF(I818=0,"",'Ark1'!Z2453)</f>
        <v/>
      </c>
      <c r="AB818" s="237" t="str">
        <f>+IF(I818=0,"",'Ark1'!AA2453)</f>
        <v/>
      </c>
      <c r="AC818" s="238" t="str">
        <f>+IF(I818=0,"",'Ark1'!AC2453)</f>
        <v/>
      </c>
      <c r="AD818" s="239" t="str">
        <f>+IF(I818=0,"",'Ark1'!AE2453)</f>
        <v/>
      </c>
      <c r="AE818" s="237" t="str">
        <f t="shared" si="102"/>
        <v/>
      </c>
      <c r="AF818" s="237" t="str">
        <f t="shared" si="104"/>
        <v/>
      </c>
      <c r="AG818" s="308"/>
    </row>
    <row r="819" spans="1:61" ht="15.6">
      <c r="A819" s="308"/>
      <c r="B819" s="308">
        <f>+'Ark1'!C2454</f>
        <v>0</v>
      </c>
      <c r="C819" s="236">
        <f>+'Ark1'!L2454</f>
        <v>0</v>
      </c>
      <c r="D819" s="236" t="e">
        <f>VLOOKUP(C819,Klasse!$C$11:$D$27,2)</f>
        <v>#N/A</v>
      </c>
      <c r="E819" s="236">
        <f>+'Ark1'!H2454</f>
        <v>0</v>
      </c>
      <c r="F819" s="236">
        <f>+'Ark1'!J2454</f>
        <v>0</v>
      </c>
      <c r="G819" s="236" t="e">
        <f>VLOOKUP(F819,RNR!$A$1:$B$25,2)</f>
        <v>#N/A</v>
      </c>
      <c r="H819" s="236" t="str">
        <f>+IF(I819=0,"",'Ark1'!Q2454)</f>
        <v/>
      </c>
      <c r="I819" s="353">
        <f>+'Ark1'!R2454</f>
        <v>0</v>
      </c>
      <c r="J819" s="237" t="str">
        <f>+IF(I819=0,"",'Ark1'!AG2454)</f>
        <v/>
      </c>
      <c r="K819" s="237"/>
      <c r="L819" s="237" t="str">
        <f>+IF(I819=0,"",'Ark1'!AH2454)</f>
        <v/>
      </c>
      <c r="M819" s="331"/>
      <c r="N819" s="504" t="e">
        <f>+IF(J819=0,"",'Ark1'!#REF!)</f>
        <v>#REF!</v>
      </c>
      <c r="O819" s="333"/>
      <c r="P819" s="32" t="str">
        <f>+IF(I819=0,"",'Ark1'!U2454)</f>
        <v/>
      </c>
      <c r="Q819" s="32"/>
      <c r="R819" s="264" t="e">
        <f>+IF(N819=0,"",'Ark1'!#REF!)</f>
        <v>#REF!</v>
      </c>
      <c r="S819" s="334"/>
      <c r="T819" s="264" t="e">
        <f>+IF(N819=0,"",'Ark1'!#REF!)</f>
        <v>#REF!</v>
      </c>
      <c r="U819" s="308"/>
      <c r="V819" s="238" t="str">
        <f>+IF(I819=0,"",'Ark1'!T2454)</f>
        <v/>
      </c>
      <c r="W819" s="331"/>
      <c r="X819" s="239" t="str">
        <f>+IF(I819=0,"",'Ark1'!W2454)</f>
        <v/>
      </c>
      <c r="Y819" s="239" t="str">
        <f>+IF(I819=0,"",'Ark1'!X2454)</f>
        <v/>
      </c>
      <c r="Z819" s="239" t="str">
        <f>+IF(I819=0,"",'Ark1'!Y2454)</f>
        <v/>
      </c>
      <c r="AA819" s="239" t="str">
        <f>+IF(I819=0,"",'Ark1'!Z2454)</f>
        <v/>
      </c>
      <c r="AB819" s="237" t="str">
        <f>+IF(I819=0,"",'Ark1'!AA2454)</f>
        <v/>
      </c>
      <c r="AC819" s="238" t="str">
        <f>+IF(I819=0,"",'Ark1'!AC2454)</f>
        <v/>
      </c>
      <c r="AD819" s="239" t="str">
        <f>+IF(I819=0,"",'Ark1'!AE2454)</f>
        <v/>
      </c>
      <c r="AE819" s="237" t="str">
        <f t="shared" si="102"/>
        <v/>
      </c>
      <c r="AF819" s="237" t="str">
        <f t="shared" si="104"/>
        <v/>
      </c>
      <c r="AG819" s="308"/>
    </row>
    <row r="820" spans="1:61" ht="15.6">
      <c r="A820" s="308"/>
      <c r="B820" s="308">
        <f>+'Ark1'!C2455</f>
        <v>0</v>
      </c>
      <c r="C820" s="236">
        <f>+'Ark1'!L2455</f>
        <v>0</v>
      </c>
      <c r="D820" s="236" t="e">
        <f>VLOOKUP(C820,Klasse!$C$11:$D$27,2)</f>
        <v>#N/A</v>
      </c>
      <c r="E820" s="236">
        <f>+'Ark1'!H2455</f>
        <v>0</v>
      </c>
      <c r="F820" s="236">
        <f>+'Ark1'!J2455</f>
        <v>0</v>
      </c>
      <c r="G820" s="236" t="e">
        <f>VLOOKUP(F820,RNR!$A$1:$B$25,2)</f>
        <v>#N/A</v>
      </c>
      <c r="H820" s="236" t="str">
        <f>+IF(I820=0,"",'Ark1'!Q2455)</f>
        <v/>
      </c>
      <c r="I820" s="353">
        <f>+'Ark1'!R2455</f>
        <v>0</v>
      </c>
      <c r="J820" s="237" t="str">
        <f>+IF(I820=0,"",'Ark1'!AG2455)</f>
        <v/>
      </c>
      <c r="K820" s="237"/>
      <c r="L820" s="237" t="str">
        <f>+IF(I820=0,"",'Ark1'!AH2455)</f>
        <v/>
      </c>
      <c r="M820" s="331"/>
      <c r="N820" s="504" t="e">
        <f>+IF(J820=0,"",'Ark1'!#REF!)</f>
        <v>#REF!</v>
      </c>
      <c r="O820" s="333"/>
      <c r="P820" s="32" t="str">
        <f>+IF(I820=0,"",'Ark1'!U2455)</f>
        <v/>
      </c>
      <c r="Q820" s="32"/>
      <c r="R820" s="264" t="e">
        <f>+IF(N820=0,"",'Ark1'!#REF!)</f>
        <v>#REF!</v>
      </c>
      <c r="S820" s="334"/>
      <c r="T820" s="264" t="e">
        <f>+IF(N820=0,"",'Ark1'!#REF!)</f>
        <v>#REF!</v>
      </c>
      <c r="U820" s="308"/>
      <c r="V820" s="238" t="str">
        <f>+IF(I820=0,"",'Ark1'!T2455)</f>
        <v/>
      </c>
      <c r="W820" s="331"/>
      <c r="X820" s="239" t="str">
        <f>+IF(I820=0,"",'Ark1'!W2455)</f>
        <v/>
      </c>
      <c r="Y820" s="239" t="str">
        <f>+IF(I820=0,"",'Ark1'!X2455)</f>
        <v/>
      </c>
      <c r="Z820" s="239" t="str">
        <f>+IF(I820=0,"",'Ark1'!Y2455)</f>
        <v/>
      </c>
      <c r="AA820" s="239" t="str">
        <f>+IF(I820=0,"",'Ark1'!Z2455)</f>
        <v/>
      </c>
      <c r="AB820" s="237" t="str">
        <f>+IF(I820=0,"",'Ark1'!AA2455)</f>
        <v/>
      </c>
      <c r="AC820" s="238" t="str">
        <f>+IF(I820=0,"",'Ark1'!AC2455)</f>
        <v/>
      </c>
      <c r="AD820" s="239" t="str">
        <f>+IF(I820=0,"",'Ark1'!AE2455)</f>
        <v/>
      </c>
      <c r="AE820" s="237" t="str">
        <f t="shared" si="102"/>
        <v/>
      </c>
      <c r="AF820" s="237" t="str">
        <f t="shared" si="104"/>
        <v/>
      </c>
      <c r="AG820" s="308"/>
    </row>
    <row r="821" spans="1:61" ht="19.8">
      <c r="A821" s="308"/>
      <c r="B821" s="308"/>
      <c r="C821" s="308"/>
      <c r="D821" s="308"/>
      <c r="E821" s="308"/>
      <c r="F821" s="308"/>
      <c r="G821" s="537"/>
      <c r="H821" s="537"/>
      <c r="I821" s="354"/>
      <c r="J821" s="331"/>
      <c r="K821" s="331"/>
      <c r="L821" s="331"/>
      <c r="M821" s="331"/>
      <c r="N821" s="331"/>
      <c r="O821" s="331"/>
      <c r="P821" s="308"/>
      <c r="Q821" s="530"/>
      <c r="R821" s="331"/>
      <c r="S821" s="331"/>
      <c r="T821" s="331"/>
      <c r="U821" s="331"/>
      <c r="V821" s="308"/>
      <c r="W821" s="331"/>
      <c r="X821" s="332"/>
      <c r="Y821" s="332"/>
      <c r="Z821" s="332"/>
      <c r="AA821" s="332"/>
      <c r="AB821" s="332"/>
      <c r="AC821" s="308"/>
      <c r="AD821" s="332"/>
      <c r="AE821" s="333"/>
      <c r="AF821" s="334"/>
      <c r="AG821" s="308"/>
      <c r="AH821" s="219"/>
      <c r="AJ821" s="29"/>
      <c r="AK821" s="27"/>
      <c r="AL821" s="220"/>
      <c r="AM821" s="28"/>
      <c r="AQ821" s="28"/>
      <c r="BI821" s="232"/>
    </row>
    <row r="822" spans="1:61" ht="19.8">
      <c r="A822" s="308"/>
      <c r="B822" s="308" t="s">
        <v>649</v>
      </c>
      <c r="C822" s="308"/>
      <c r="D822" s="259" t="e">
        <f>+D828</f>
        <v>#N/A</v>
      </c>
      <c r="E822" s="308"/>
      <c r="F822" s="308"/>
      <c r="G822" s="537"/>
      <c r="H822" s="537"/>
      <c r="I822" s="340">
        <f>SUM(I824:I848)</f>
        <v>0</v>
      </c>
      <c r="J822" s="331"/>
      <c r="K822" s="335"/>
      <c r="L822" s="335"/>
      <c r="M822" s="331"/>
      <c r="N822" s="331"/>
      <c r="O822" s="331"/>
      <c r="P822" s="262">
        <f>+Klasse!M513</f>
        <v>0</v>
      </c>
      <c r="Q822" s="262"/>
      <c r="R822" s="331"/>
      <c r="S822" s="331"/>
      <c r="T822" s="331"/>
      <c r="U822" s="331"/>
      <c r="V822" s="336"/>
      <c r="W822" s="331"/>
      <c r="X822" s="332"/>
      <c r="Y822" s="332"/>
      <c r="Z822" s="332"/>
      <c r="AA822" s="332"/>
      <c r="AB822" s="332"/>
      <c r="AC822" s="308"/>
      <c r="AD822" s="332"/>
      <c r="AE822" s="332"/>
      <c r="AF822" s="332"/>
      <c r="AG822" s="308"/>
      <c r="AH822" s="219"/>
      <c r="AJ822" s="29"/>
      <c r="AK822" s="27"/>
      <c r="AL822" s="220"/>
      <c r="AM822" s="28"/>
      <c r="AQ822" s="28"/>
      <c r="BI822" s="232"/>
    </row>
    <row r="823" spans="1:61" ht="19.8">
      <c r="A823" s="578"/>
      <c r="B823" s="578"/>
      <c r="C823" s="579"/>
      <c r="D823" s="578"/>
      <c r="E823" s="578"/>
      <c r="F823" s="578"/>
      <c r="G823" s="578"/>
      <c r="H823" s="578"/>
      <c r="I823" s="354"/>
      <c r="J823" s="331"/>
      <c r="K823" s="331"/>
      <c r="L823" s="331"/>
      <c r="M823" s="331"/>
      <c r="N823" s="331"/>
      <c r="O823" s="331"/>
      <c r="P823" s="331"/>
      <c r="Q823" s="331"/>
      <c r="R823" s="331"/>
      <c r="S823" s="331"/>
      <c r="T823" s="331"/>
      <c r="U823" s="331"/>
      <c r="V823" s="337"/>
      <c r="W823" s="331"/>
      <c r="X823" s="332"/>
      <c r="Y823" s="332"/>
      <c r="Z823" s="332"/>
      <c r="AA823" s="332"/>
      <c r="AB823" s="333"/>
      <c r="AC823" s="308"/>
      <c r="AD823" s="333"/>
      <c r="AE823" s="333"/>
      <c r="AF823" s="334"/>
      <c r="AG823" s="308"/>
      <c r="AH823" s="219"/>
      <c r="AJ823" s="29"/>
      <c r="AK823" s="27"/>
      <c r="AL823" s="220"/>
      <c r="AM823" s="28"/>
      <c r="AQ823" s="28"/>
      <c r="BI823" s="232"/>
    </row>
    <row r="824" spans="1:61" ht="15.6">
      <c r="A824" s="308"/>
      <c r="B824" s="308">
        <f>+'Ark1'!C2456</f>
        <v>0</v>
      </c>
      <c r="C824" s="236">
        <f>+'Ark1'!L2456</f>
        <v>0</v>
      </c>
      <c r="D824" s="236" t="e">
        <f>VLOOKUP(C824,Klasse!$C$11:$D$27,2)</f>
        <v>#N/A</v>
      </c>
      <c r="E824" s="236">
        <f>+'Ark1'!H2456</f>
        <v>0</v>
      </c>
      <c r="F824" s="236">
        <f>+'Ark1'!J2456</f>
        <v>0</v>
      </c>
      <c r="G824" s="236" t="e">
        <f>VLOOKUP(F824,RNR!$A$1:$B$25,2)</f>
        <v>#N/A</v>
      </c>
      <c r="H824" s="236" t="str">
        <f>+IF(I824=0,"",'Ark1'!Q2456)</f>
        <v/>
      </c>
      <c r="I824" s="353">
        <f>+'Ark1'!R2456</f>
        <v>0</v>
      </c>
      <c r="J824" s="237" t="str">
        <f>+IF(I824=0,"",'Ark1'!AG2456)</f>
        <v/>
      </c>
      <c r="K824" s="237"/>
      <c r="L824" s="237" t="str">
        <f>+IF(I824=0,"",'Ark1'!AH2456)</f>
        <v/>
      </c>
      <c r="M824" s="331"/>
      <c r="N824" s="504" t="e">
        <f>+IF(J824=0,"",'Ark1'!#REF!)</f>
        <v>#REF!</v>
      </c>
      <c r="O824" s="333"/>
      <c r="P824" s="32" t="str">
        <f>+IF(I824=0,"",'Ark1'!U2456)</f>
        <v/>
      </c>
      <c r="Q824" s="32"/>
      <c r="R824" s="264" t="e">
        <f>+IF(N824=0,"",'Ark1'!#REF!)</f>
        <v>#REF!</v>
      </c>
      <c r="S824" s="334"/>
      <c r="T824" s="264" t="e">
        <f>+IF(N824=0,"",'Ark1'!#REF!)</f>
        <v>#REF!</v>
      </c>
      <c r="U824" s="308"/>
      <c r="V824" s="238" t="str">
        <f>+IF(I824=0,"",'Ark1'!T2456)</f>
        <v/>
      </c>
      <c r="W824" s="331"/>
      <c r="X824" s="239" t="str">
        <f>+IF(I824=0,"",'Ark1'!W2456)</f>
        <v/>
      </c>
      <c r="Y824" s="239" t="str">
        <f>+IF(I824=0,"",'Ark1'!X2456)</f>
        <v/>
      </c>
      <c r="Z824" s="239" t="str">
        <f>+IF(I824=0,"",'Ark1'!Y2456)</f>
        <v/>
      </c>
      <c r="AA824" s="239" t="str">
        <f>+IF(I824=0,"",'Ark1'!Z2456)</f>
        <v/>
      </c>
      <c r="AB824" s="237" t="str">
        <f>+IF(I824=0,"",'Ark1'!AA2456)</f>
        <v/>
      </c>
      <c r="AC824" s="238" t="str">
        <f>+IF(I824=0,"",'Ark1'!AC2456)</f>
        <v/>
      </c>
      <c r="AD824" s="239" t="str">
        <f>+IF(I824=0,"",'Ark1'!AE2456)</f>
        <v/>
      </c>
      <c r="AE824" s="237" t="str">
        <f t="shared" si="102"/>
        <v/>
      </c>
      <c r="AF824" s="237" t="str">
        <f t="shared" si="104"/>
        <v/>
      </c>
      <c r="AG824" s="308"/>
    </row>
    <row r="825" spans="1:61" ht="15.6">
      <c r="A825" s="308"/>
      <c r="B825" s="308">
        <f>+'Ark1'!C2457</f>
        <v>0</v>
      </c>
      <c r="C825" s="236">
        <f>+'Ark1'!L2457</f>
        <v>0</v>
      </c>
      <c r="D825" s="236" t="e">
        <f>VLOOKUP(C825,Klasse!$C$11:$D$27,2)</f>
        <v>#N/A</v>
      </c>
      <c r="E825" s="236">
        <f>+'Ark1'!H2457</f>
        <v>0</v>
      </c>
      <c r="F825" s="236">
        <f>+'Ark1'!J2457</f>
        <v>0</v>
      </c>
      <c r="G825" s="236" t="e">
        <f>VLOOKUP(F825,RNR!$A$1:$B$25,2)</f>
        <v>#N/A</v>
      </c>
      <c r="H825" s="236" t="str">
        <f>+IF(I825=0,"",'Ark1'!Q2457)</f>
        <v/>
      </c>
      <c r="I825" s="353">
        <f>+'Ark1'!R2457</f>
        <v>0</v>
      </c>
      <c r="J825" s="237" t="str">
        <f>+IF(I825=0,"",'Ark1'!AG2457)</f>
        <v/>
      </c>
      <c r="K825" s="237"/>
      <c r="L825" s="237" t="str">
        <f>+IF(I825=0,"",'Ark1'!AH2457)</f>
        <v/>
      </c>
      <c r="M825" s="331"/>
      <c r="N825" s="504" t="e">
        <f>+IF(J825=0,"",'Ark1'!#REF!)</f>
        <v>#REF!</v>
      </c>
      <c r="O825" s="333"/>
      <c r="P825" s="32" t="str">
        <f>+IF(I825=0,"",'Ark1'!U2457)</f>
        <v/>
      </c>
      <c r="Q825" s="32"/>
      <c r="R825" s="264" t="e">
        <f>+IF(N825=0,"",'Ark1'!#REF!)</f>
        <v>#REF!</v>
      </c>
      <c r="S825" s="334"/>
      <c r="T825" s="264" t="e">
        <f>+IF(N825=0,"",'Ark1'!#REF!)</f>
        <v>#REF!</v>
      </c>
      <c r="U825" s="308"/>
      <c r="V825" s="238" t="str">
        <f>+IF(I825=0,"",'Ark1'!T2457)</f>
        <v/>
      </c>
      <c r="W825" s="331"/>
      <c r="X825" s="239" t="str">
        <f>+IF(I825=0,"",'Ark1'!W2457)</f>
        <v/>
      </c>
      <c r="Y825" s="239" t="str">
        <f>+IF(I825=0,"",'Ark1'!X2457)</f>
        <v/>
      </c>
      <c r="Z825" s="239" t="str">
        <f>+IF(I825=0,"",'Ark1'!Y2457)</f>
        <v/>
      </c>
      <c r="AA825" s="239" t="str">
        <f>+IF(I825=0,"",'Ark1'!Z2457)</f>
        <v/>
      </c>
      <c r="AB825" s="237" t="str">
        <f>+IF(I825=0,"",'Ark1'!AA2457)</f>
        <v/>
      </c>
      <c r="AC825" s="238" t="str">
        <f>+IF(I825=0,"",'Ark1'!AC2457)</f>
        <v/>
      </c>
      <c r="AD825" s="239" t="str">
        <f>+IF(I825=0,"",'Ark1'!AE2457)</f>
        <v/>
      </c>
      <c r="AE825" s="237" t="str">
        <f t="shared" si="102"/>
        <v/>
      </c>
      <c r="AF825" s="237" t="str">
        <f t="shared" si="104"/>
        <v/>
      </c>
      <c r="AG825" s="308"/>
    </row>
    <row r="826" spans="1:61" ht="15.6">
      <c r="A826" s="308"/>
      <c r="B826" s="308">
        <f>+'Ark1'!C2458</f>
        <v>0</v>
      </c>
      <c r="C826" s="236">
        <f>+'Ark1'!L2458</f>
        <v>0</v>
      </c>
      <c r="D826" s="236" t="e">
        <f>VLOOKUP(C826,Klasse!$C$11:$D$27,2)</f>
        <v>#N/A</v>
      </c>
      <c r="E826" s="236">
        <f>+'Ark1'!H2458</f>
        <v>0</v>
      </c>
      <c r="F826" s="236">
        <f>+'Ark1'!J2458</f>
        <v>0</v>
      </c>
      <c r="G826" s="236" t="e">
        <f>VLOOKUP(F826,RNR!$A$1:$B$25,2)</f>
        <v>#N/A</v>
      </c>
      <c r="H826" s="236" t="str">
        <f>+IF(I826=0,"",'Ark1'!Q2458)</f>
        <v/>
      </c>
      <c r="I826" s="353">
        <f>+'Ark1'!R2458</f>
        <v>0</v>
      </c>
      <c r="J826" s="237" t="str">
        <f>+IF(I826=0,"",'Ark1'!AG2458)</f>
        <v/>
      </c>
      <c r="K826" s="237"/>
      <c r="L826" s="237" t="str">
        <f>+IF(I826=0,"",'Ark1'!AH2458)</f>
        <v/>
      </c>
      <c r="M826" s="331"/>
      <c r="N826" s="504" t="e">
        <f>+IF(J826=0,"",'Ark1'!#REF!)</f>
        <v>#REF!</v>
      </c>
      <c r="O826" s="333"/>
      <c r="P826" s="32" t="str">
        <f>+IF(I826=0,"",'Ark1'!U2458)</f>
        <v/>
      </c>
      <c r="Q826" s="32"/>
      <c r="R826" s="264" t="e">
        <f>+IF(N826=0,"",'Ark1'!#REF!)</f>
        <v>#REF!</v>
      </c>
      <c r="S826" s="334"/>
      <c r="T826" s="264" t="e">
        <f>+IF(N826=0,"",'Ark1'!#REF!)</f>
        <v>#REF!</v>
      </c>
      <c r="U826" s="308"/>
      <c r="V826" s="238" t="str">
        <f>+IF(I826=0,"",'Ark1'!T2458)</f>
        <v/>
      </c>
      <c r="W826" s="331"/>
      <c r="X826" s="239" t="str">
        <f>+IF(I826=0,"",'Ark1'!W2458)</f>
        <v/>
      </c>
      <c r="Y826" s="239" t="str">
        <f>+IF(I826=0,"",'Ark1'!X2458)</f>
        <v/>
      </c>
      <c r="Z826" s="239" t="str">
        <f>+IF(I826=0,"",'Ark1'!Y2458)</f>
        <v/>
      </c>
      <c r="AA826" s="239" t="str">
        <f>+IF(I826=0,"",'Ark1'!Z2458)</f>
        <v/>
      </c>
      <c r="AB826" s="237" t="str">
        <f>+IF(I826=0,"",'Ark1'!AA2458)</f>
        <v/>
      </c>
      <c r="AC826" s="238" t="str">
        <f>+IF(I826=0,"",'Ark1'!AC2458)</f>
        <v/>
      </c>
      <c r="AD826" s="239" t="str">
        <f>+IF(I826=0,"",'Ark1'!AE2458)</f>
        <v/>
      </c>
      <c r="AE826" s="237" t="str">
        <f t="shared" si="102"/>
        <v/>
      </c>
      <c r="AF826" s="237" t="str">
        <f t="shared" si="104"/>
        <v/>
      </c>
      <c r="AG826" s="308"/>
    </row>
    <row r="827" spans="1:61" ht="15.6">
      <c r="A827" s="308"/>
      <c r="B827" s="308">
        <f>+'Ark1'!C2459</f>
        <v>0</v>
      </c>
      <c r="C827" s="236">
        <f>+'Ark1'!L2459</f>
        <v>0</v>
      </c>
      <c r="D827" s="236" t="e">
        <f>VLOOKUP(C827,Klasse!$C$11:$D$27,2)</f>
        <v>#N/A</v>
      </c>
      <c r="E827" s="236">
        <f>+'Ark1'!H2459</f>
        <v>0</v>
      </c>
      <c r="F827" s="236">
        <f>+'Ark1'!J2459</f>
        <v>0</v>
      </c>
      <c r="G827" s="236" t="e">
        <f>VLOOKUP(F827,RNR!$A$1:$B$25,2)</f>
        <v>#N/A</v>
      </c>
      <c r="H827" s="236" t="str">
        <f>+IF(I827=0,"",'Ark1'!Q2459)</f>
        <v/>
      </c>
      <c r="I827" s="353">
        <f>+'Ark1'!R2459</f>
        <v>0</v>
      </c>
      <c r="J827" s="237" t="str">
        <f>+IF(I827=0,"",'Ark1'!AG2459)</f>
        <v/>
      </c>
      <c r="K827" s="237"/>
      <c r="L827" s="237" t="str">
        <f>+IF(I827=0,"",'Ark1'!AH2459)</f>
        <v/>
      </c>
      <c r="M827" s="331"/>
      <c r="N827" s="504" t="e">
        <f>+IF(J827=0,"",'Ark1'!#REF!)</f>
        <v>#REF!</v>
      </c>
      <c r="O827" s="333"/>
      <c r="P827" s="32" t="str">
        <f>+IF(I827=0,"",'Ark1'!U2459)</f>
        <v/>
      </c>
      <c r="Q827" s="32"/>
      <c r="R827" s="264" t="e">
        <f>+IF(N827=0,"",'Ark1'!#REF!)</f>
        <v>#REF!</v>
      </c>
      <c r="S827" s="334"/>
      <c r="T827" s="264" t="e">
        <f>+IF(N827=0,"",'Ark1'!#REF!)</f>
        <v>#REF!</v>
      </c>
      <c r="U827" s="308"/>
      <c r="V827" s="238" t="str">
        <f>+IF(I827=0,"",'Ark1'!T2459)</f>
        <v/>
      </c>
      <c r="W827" s="331"/>
      <c r="X827" s="239" t="str">
        <f>+IF(I827=0,"",'Ark1'!W2459)</f>
        <v/>
      </c>
      <c r="Y827" s="239" t="str">
        <f>+IF(I827=0,"",'Ark1'!X2459)</f>
        <v/>
      </c>
      <c r="Z827" s="239" t="str">
        <f>+IF(I827=0,"",'Ark1'!Y2459)</f>
        <v/>
      </c>
      <c r="AA827" s="239" t="str">
        <f>+IF(I827=0,"",'Ark1'!Z2459)</f>
        <v/>
      </c>
      <c r="AB827" s="237" t="str">
        <f>+IF(I827=0,"",'Ark1'!AA2459)</f>
        <v/>
      </c>
      <c r="AC827" s="238" t="str">
        <f>+IF(I827=0,"",'Ark1'!AC2459)</f>
        <v/>
      </c>
      <c r="AD827" s="239" t="str">
        <f>+IF(I827=0,"",'Ark1'!AE2459)</f>
        <v/>
      </c>
      <c r="AE827" s="237" t="str">
        <f t="shared" si="102"/>
        <v/>
      </c>
      <c r="AF827" s="237" t="str">
        <f t="shared" si="104"/>
        <v/>
      </c>
      <c r="AG827" s="308"/>
    </row>
    <row r="828" spans="1:61" ht="15.6">
      <c r="A828" s="308"/>
      <c r="B828" s="308">
        <f>+'Ark1'!C2460</f>
        <v>0</v>
      </c>
      <c r="C828" s="236">
        <f>+'Ark1'!L2460</f>
        <v>0</v>
      </c>
      <c r="D828" s="236" t="e">
        <f>VLOOKUP(C828,Klasse!$C$11:$D$27,2)</f>
        <v>#N/A</v>
      </c>
      <c r="E828" s="236">
        <f>+'Ark1'!H2460</f>
        <v>0</v>
      </c>
      <c r="F828" s="236">
        <f>+'Ark1'!J2460</f>
        <v>0</v>
      </c>
      <c r="G828" s="236" t="e">
        <f>VLOOKUP(F828,RNR!$A$1:$B$25,2)</f>
        <v>#N/A</v>
      </c>
      <c r="H828" s="236" t="str">
        <f>+IF(I828=0,"",'Ark1'!Q2460)</f>
        <v/>
      </c>
      <c r="I828" s="353">
        <f>+'Ark1'!R2460</f>
        <v>0</v>
      </c>
      <c r="J828" s="237" t="str">
        <f>+IF(I828=0,"",'Ark1'!AG2460)</f>
        <v/>
      </c>
      <c r="K828" s="237"/>
      <c r="L828" s="237" t="str">
        <f>+IF(I828=0,"",'Ark1'!AH2460)</f>
        <v/>
      </c>
      <c r="M828" s="331"/>
      <c r="N828" s="504" t="e">
        <f>+IF(J828=0,"",'Ark1'!#REF!)</f>
        <v>#REF!</v>
      </c>
      <c r="O828" s="333"/>
      <c r="P828" s="32" t="str">
        <f>+IF(I828=0,"",'Ark1'!U2460)</f>
        <v/>
      </c>
      <c r="Q828" s="32"/>
      <c r="R828" s="264" t="e">
        <f>+IF(N828=0,"",'Ark1'!#REF!)</f>
        <v>#REF!</v>
      </c>
      <c r="S828" s="334"/>
      <c r="T828" s="264" t="e">
        <f>+IF(N828=0,"",'Ark1'!#REF!)</f>
        <v>#REF!</v>
      </c>
      <c r="U828" s="308"/>
      <c r="V828" s="238" t="str">
        <f>+IF(I828=0,"",'Ark1'!T2460)</f>
        <v/>
      </c>
      <c r="W828" s="331"/>
      <c r="X828" s="239" t="str">
        <f>+IF(I828=0,"",'Ark1'!W2460)</f>
        <v/>
      </c>
      <c r="Y828" s="239" t="str">
        <f>+IF(I828=0,"",'Ark1'!X2460)</f>
        <v/>
      </c>
      <c r="Z828" s="239" t="str">
        <f>+IF(I828=0,"",'Ark1'!Y2460)</f>
        <v/>
      </c>
      <c r="AA828" s="239" t="str">
        <f>+IF(I828=0,"",'Ark1'!Z2460)</f>
        <v/>
      </c>
      <c r="AB828" s="237" t="str">
        <f>+IF(I828=0,"",'Ark1'!AA2460)</f>
        <v/>
      </c>
      <c r="AC828" s="238" t="str">
        <f>+IF(I828=0,"",'Ark1'!AC2460)</f>
        <v/>
      </c>
      <c r="AD828" s="239" t="str">
        <f>+IF(I828=0,"",'Ark1'!AE2460)</f>
        <v/>
      </c>
      <c r="AE828" s="237" t="str">
        <f t="shared" ref="AE828:AE848" si="105">IF(I828=0,"",P828/C828)</f>
        <v/>
      </c>
      <c r="AF828" s="237" t="str">
        <f t="shared" ref="AF828" si="106">IF(I828=0,"",I828/H828)</f>
        <v/>
      </c>
      <c r="AG828" s="308"/>
    </row>
    <row r="829" spans="1:61" ht="15.6">
      <c r="A829" s="308"/>
      <c r="B829" s="308">
        <f>+'Ark1'!C2461</f>
        <v>0</v>
      </c>
      <c r="C829" s="236">
        <f>+'Ark1'!L2461</f>
        <v>0</v>
      </c>
      <c r="D829" s="236" t="e">
        <f>VLOOKUP(C829,Klasse!$C$11:$D$27,2)</f>
        <v>#N/A</v>
      </c>
      <c r="E829" s="236">
        <f>+'Ark1'!H2461</f>
        <v>0</v>
      </c>
      <c r="F829" s="236">
        <f>+'Ark1'!J2461</f>
        <v>0</v>
      </c>
      <c r="G829" s="236" t="e">
        <f>VLOOKUP(F829,RNR!$A$1:$B$25,2)</f>
        <v>#N/A</v>
      </c>
      <c r="H829" s="236" t="str">
        <f>+IF(I829=0,"",'Ark1'!Q2461)</f>
        <v/>
      </c>
      <c r="I829" s="353">
        <f>+'Ark1'!R2461</f>
        <v>0</v>
      </c>
      <c r="J829" s="237" t="str">
        <f>+IF(I829=0,"",'Ark1'!AG2461)</f>
        <v/>
      </c>
      <c r="K829" s="237"/>
      <c r="L829" s="237" t="str">
        <f>+IF(I829=0,"",'Ark1'!AH2461)</f>
        <v/>
      </c>
      <c r="M829" s="331"/>
      <c r="N829" s="504" t="e">
        <f>+IF(J829=0,"",'Ark1'!#REF!)</f>
        <v>#REF!</v>
      </c>
      <c r="O829" s="333"/>
      <c r="P829" s="32" t="str">
        <f>+IF(I829=0,"",'Ark1'!U2461)</f>
        <v/>
      </c>
      <c r="Q829" s="32"/>
      <c r="R829" s="264" t="e">
        <f>+IF(N829=0,"",'Ark1'!#REF!)</f>
        <v>#REF!</v>
      </c>
      <c r="S829" s="334"/>
      <c r="T829" s="264" t="e">
        <f>+IF(N829=0,"",'Ark1'!#REF!)</f>
        <v>#REF!</v>
      </c>
      <c r="U829" s="308"/>
      <c r="V829" s="238" t="str">
        <f>+IF(I829=0,"",'Ark1'!T2461)</f>
        <v/>
      </c>
      <c r="W829" s="331"/>
      <c r="X829" s="239" t="str">
        <f>+IF(I829=0,"",'Ark1'!W2461)</f>
        <v/>
      </c>
      <c r="Y829" s="239" t="str">
        <f>+IF(I829=0,"",'Ark1'!X2461)</f>
        <v/>
      </c>
      <c r="Z829" s="239" t="str">
        <f>+IF(I829=0,"",'Ark1'!Y2461)</f>
        <v/>
      </c>
      <c r="AA829" s="239" t="str">
        <f>+IF(I829=0,"",'Ark1'!Z2461)</f>
        <v/>
      </c>
      <c r="AB829" s="237" t="str">
        <f>+IF(I829=0,"",'Ark1'!AA2461)</f>
        <v/>
      </c>
      <c r="AC829" s="238" t="str">
        <f>+IF(I829=0,"",'Ark1'!AC2461)</f>
        <v/>
      </c>
      <c r="AD829" s="239" t="str">
        <f>+IF(I829=0,"",'Ark1'!AE2461)</f>
        <v/>
      </c>
      <c r="AE829" s="237" t="str">
        <f t="shared" si="105"/>
        <v/>
      </c>
      <c r="AF829" s="237" t="str">
        <f t="shared" ref="AF829:AF848" si="107">IF(I829=0,"",I829/H829)</f>
        <v/>
      </c>
      <c r="AG829" s="308"/>
    </row>
    <row r="830" spans="1:61" ht="15.6">
      <c r="A830" s="308"/>
      <c r="B830" s="308">
        <f>+'Ark1'!C2462</f>
        <v>0</v>
      </c>
      <c r="C830" s="236">
        <f>+'Ark1'!L2462</f>
        <v>0</v>
      </c>
      <c r="D830" s="236" t="e">
        <f>VLOOKUP(C830,Klasse!$C$11:$D$27,2)</f>
        <v>#N/A</v>
      </c>
      <c r="E830" s="236">
        <f>+'Ark1'!H2462</f>
        <v>0</v>
      </c>
      <c r="F830" s="236">
        <f>+'Ark1'!J2462</f>
        <v>0</v>
      </c>
      <c r="G830" s="236" t="e">
        <f>VLOOKUP(F830,RNR!$A$1:$B$25,2)</f>
        <v>#N/A</v>
      </c>
      <c r="H830" s="236" t="str">
        <f>+IF(I830=0,"",'Ark1'!Q2462)</f>
        <v/>
      </c>
      <c r="I830" s="353">
        <f>+'Ark1'!R2462</f>
        <v>0</v>
      </c>
      <c r="J830" s="237" t="str">
        <f>+IF(I830=0,"",'Ark1'!AG2462)</f>
        <v/>
      </c>
      <c r="K830" s="237"/>
      <c r="L830" s="237" t="str">
        <f>+IF(I830=0,"",'Ark1'!AH2462)</f>
        <v/>
      </c>
      <c r="M830" s="331"/>
      <c r="N830" s="504" t="e">
        <f>+IF(J830=0,"",'Ark1'!#REF!)</f>
        <v>#REF!</v>
      </c>
      <c r="O830" s="333"/>
      <c r="P830" s="32" t="str">
        <f>+IF(I830=0,"",'Ark1'!U2462)</f>
        <v/>
      </c>
      <c r="Q830" s="32"/>
      <c r="R830" s="264" t="e">
        <f>+IF(N830=0,"",'Ark1'!#REF!)</f>
        <v>#REF!</v>
      </c>
      <c r="S830" s="334"/>
      <c r="T830" s="264" t="e">
        <f>+IF(N830=0,"",'Ark1'!#REF!)</f>
        <v>#REF!</v>
      </c>
      <c r="U830" s="308"/>
      <c r="V830" s="238" t="str">
        <f>+IF(I830=0,"",'Ark1'!T2462)</f>
        <v/>
      </c>
      <c r="W830" s="331"/>
      <c r="X830" s="239" t="str">
        <f>+IF(I830=0,"",'Ark1'!W2462)</f>
        <v/>
      </c>
      <c r="Y830" s="239" t="str">
        <f>+IF(I830=0,"",'Ark1'!X2462)</f>
        <v/>
      </c>
      <c r="Z830" s="239" t="str">
        <f>+IF(I830=0,"",'Ark1'!Y2462)</f>
        <v/>
      </c>
      <c r="AA830" s="239" t="str">
        <f>+IF(I830=0,"",'Ark1'!Z2462)</f>
        <v/>
      </c>
      <c r="AB830" s="237" t="str">
        <f>+IF(I830=0,"",'Ark1'!AA2462)</f>
        <v/>
      </c>
      <c r="AC830" s="238" t="str">
        <f>+IF(I830=0,"",'Ark1'!AC2462)</f>
        <v/>
      </c>
      <c r="AD830" s="239" t="str">
        <f>+IF(I830=0,"",'Ark1'!AE2462)</f>
        <v/>
      </c>
      <c r="AE830" s="237" t="str">
        <f t="shared" si="105"/>
        <v/>
      </c>
      <c r="AF830" s="237" t="str">
        <f t="shared" si="107"/>
        <v/>
      </c>
      <c r="AG830" s="308"/>
    </row>
    <row r="831" spans="1:61" ht="15.6">
      <c r="A831" s="308"/>
      <c r="B831" s="308">
        <f>+'Ark1'!C2463</f>
        <v>0</v>
      </c>
      <c r="C831" s="236">
        <f>+'Ark1'!L2463</f>
        <v>0</v>
      </c>
      <c r="D831" s="236" t="e">
        <f>VLOOKUP(C831,Klasse!$C$11:$D$27,2)</f>
        <v>#N/A</v>
      </c>
      <c r="E831" s="236">
        <f>+'Ark1'!H2463</f>
        <v>0</v>
      </c>
      <c r="F831" s="236">
        <f>+'Ark1'!J2463</f>
        <v>0</v>
      </c>
      <c r="G831" s="236" t="e">
        <f>VLOOKUP(F831,RNR!$A$1:$B$25,2)</f>
        <v>#N/A</v>
      </c>
      <c r="H831" s="236" t="str">
        <f>+IF(I831=0,"",'Ark1'!Q2463)</f>
        <v/>
      </c>
      <c r="I831" s="353">
        <f>+'Ark1'!R2463</f>
        <v>0</v>
      </c>
      <c r="J831" s="237" t="str">
        <f>+IF(I831=0,"",'Ark1'!AG2463)</f>
        <v/>
      </c>
      <c r="K831" s="237"/>
      <c r="L831" s="237" t="str">
        <f>+IF(I831=0,"",'Ark1'!AH2463)</f>
        <v/>
      </c>
      <c r="M831" s="331"/>
      <c r="N831" s="504" t="e">
        <f>+IF(J831=0,"",'Ark1'!#REF!)</f>
        <v>#REF!</v>
      </c>
      <c r="O831" s="333"/>
      <c r="P831" s="32" t="str">
        <f>+IF(I831=0,"",'Ark1'!U2463)</f>
        <v/>
      </c>
      <c r="Q831" s="32"/>
      <c r="R831" s="264" t="e">
        <f>+IF(N831=0,"",'Ark1'!#REF!)</f>
        <v>#REF!</v>
      </c>
      <c r="S831" s="334"/>
      <c r="T831" s="264" t="e">
        <f>+IF(N831=0,"",'Ark1'!#REF!)</f>
        <v>#REF!</v>
      </c>
      <c r="U831" s="308"/>
      <c r="V831" s="238" t="str">
        <f>+IF(I831=0,"",'Ark1'!T2463)</f>
        <v/>
      </c>
      <c r="W831" s="331"/>
      <c r="X831" s="239" t="str">
        <f>+IF(I831=0,"",'Ark1'!W2463)</f>
        <v/>
      </c>
      <c r="Y831" s="239" t="str">
        <f>+IF(I831=0,"",'Ark1'!X2463)</f>
        <v/>
      </c>
      <c r="Z831" s="239" t="str">
        <f>+IF(I831=0,"",'Ark1'!Y2463)</f>
        <v/>
      </c>
      <c r="AA831" s="239" t="str">
        <f>+IF(I831=0,"",'Ark1'!Z2463)</f>
        <v/>
      </c>
      <c r="AB831" s="237" t="str">
        <f>+IF(I831=0,"",'Ark1'!AA2463)</f>
        <v/>
      </c>
      <c r="AC831" s="238" t="str">
        <f>+IF(I831=0,"",'Ark1'!AC2463)</f>
        <v/>
      </c>
      <c r="AD831" s="239" t="str">
        <f>+IF(I831=0,"",'Ark1'!AE2463)</f>
        <v/>
      </c>
      <c r="AE831" s="237" t="str">
        <f t="shared" si="105"/>
        <v/>
      </c>
      <c r="AF831" s="237" t="str">
        <f t="shared" si="107"/>
        <v/>
      </c>
      <c r="AG831" s="308"/>
    </row>
    <row r="832" spans="1:61" ht="15.6">
      <c r="A832" s="308"/>
      <c r="B832" s="308">
        <f>+'Ark1'!C2464</f>
        <v>0</v>
      </c>
      <c r="C832" s="236">
        <f>+'Ark1'!L2464</f>
        <v>0</v>
      </c>
      <c r="D832" s="236" t="e">
        <f>VLOOKUP(C832,Klasse!$C$11:$D$27,2)</f>
        <v>#N/A</v>
      </c>
      <c r="E832" s="236">
        <f>+'Ark1'!H2464</f>
        <v>0</v>
      </c>
      <c r="F832" s="236">
        <f>+'Ark1'!J2464</f>
        <v>0</v>
      </c>
      <c r="G832" s="236" t="e">
        <f>VLOOKUP(F832,RNR!$A$1:$B$25,2)</f>
        <v>#N/A</v>
      </c>
      <c r="H832" s="236" t="str">
        <f>+IF(I832=0,"",'Ark1'!Q2464)</f>
        <v/>
      </c>
      <c r="I832" s="353">
        <f>+'Ark1'!R2464</f>
        <v>0</v>
      </c>
      <c r="J832" s="237" t="str">
        <f>+IF(I832=0,"",'Ark1'!AG2464)</f>
        <v/>
      </c>
      <c r="K832" s="237"/>
      <c r="L832" s="237" t="str">
        <f>+IF(I832=0,"",'Ark1'!AH2464)</f>
        <v/>
      </c>
      <c r="M832" s="331"/>
      <c r="N832" s="504" t="e">
        <f>+IF(J832=0,"",'Ark1'!#REF!)</f>
        <v>#REF!</v>
      </c>
      <c r="O832" s="333"/>
      <c r="P832" s="32" t="str">
        <f>+IF(I832=0,"",'Ark1'!U2464)</f>
        <v/>
      </c>
      <c r="Q832" s="32"/>
      <c r="R832" s="264" t="e">
        <f>+IF(N832=0,"",'Ark1'!#REF!)</f>
        <v>#REF!</v>
      </c>
      <c r="S832" s="334"/>
      <c r="T832" s="264" t="e">
        <f>+IF(N832=0,"",'Ark1'!#REF!)</f>
        <v>#REF!</v>
      </c>
      <c r="U832" s="308"/>
      <c r="V832" s="238" t="str">
        <f>+IF(I832=0,"",'Ark1'!T2464)</f>
        <v/>
      </c>
      <c r="W832" s="331"/>
      <c r="X832" s="239" t="str">
        <f>+IF(I832=0,"",'Ark1'!W2464)</f>
        <v/>
      </c>
      <c r="Y832" s="239" t="str">
        <f>+IF(I832=0,"",'Ark1'!X2464)</f>
        <v/>
      </c>
      <c r="Z832" s="239" t="str">
        <f>+IF(I832=0,"",'Ark1'!Y2464)</f>
        <v/>
      </c>
      <c r="AA832" s="239" t="str">
        <f>+IF(I832=0,"",'Ark1'!Z2464)</f>
        <v/>
      </c>
      <c r="AB832" s="237" t="str">
        <f>+IF(I832=0,"",'Ark1'!AA2464)</f>
        <v/>
      </c>
      <c r="AC832" s="238" t="str">
        <f>+IF(I832=0,"",'Ark1'!AC2464)</f>
        <v/>
      </c>
      <c r="AD832" s="239" t="str">
        <f>+IF(I832=0,"",'Ark1'!AE2464)</f>
        <v/>
      </c>
      <c r="AE832" s="237" t="str">
        <f t="shared" si="105"/>
        <v/>
      </c>
      <c r="AF832" s="237" t="str">
        <f t="shared" si="107"/>
        <v/>
      </c>
      <c r="AG832" s="308"/>
    </row>
    <row r="833" spans="1:33" ht="15.6">
      <c r="A833" s="308"/>
      <c r="B833" s="308">
        <f>+'Ark1'!C2465</f>
        <v>0</v>
      </c>
      <c r="C833" s="236">
        <f>+'Ark1'!L2465</f>
        <v>0</v>
      </c>
      <c r="D833" s="236" t="e">
        <f>VLOOKUP(C833,Klasse!$C$11:$D$27,2)</f>
        <v>#N/A</v>
      </c>
      <c r="E833" s="236">
        <f>+'Ark1'!H2465</f>
        <v>0</v>
      </c>
      <c r="F833" s="236">
        <f>+'Ark1'!J2465</f>
        <v>0</v>
      </c>
      <c r="G833" s="236" t="e">
        <f>VLOOKUP(F833,RNR!$A$1:$B$25,2)</f>
        <v>#N/A</v>
      </c>
      <c r="H833" s="236" t="str">
        <f>+IF(I833=0,"",'Ark1'!Q2465)</f>
        <v/>
      </c>
      <c r="I833" s="353">
        <f>+'Ark1'!R2465</f>
        <v>0</v>
      </c>
      <c r="J833" s="237" t="str">
        <f>+IF(I833=0,"",'Ark1'!AG2465)</f>
        <v/>
      </c>
      <c r="K833" s="237"/>
      <c r="L833" s="237" t="str">
        <f>+IF(I833=0,"",'Ark1'!AH2465)</f>
        <v/>
      </c>
      <c r="M833" s="331"/>
      <c r="N833" s="504" t="e">
        <f>+IF(J833=0,"",'Ark1'!#REF!)</f>
        <v>#REF!</v>
      </c>
      <c r="O833" s="333"/>
      <c r="P833" s="32" t="str">
        <f>+IF(I833=0,"",'Ark1'!U2465)</f>
        <v/>
      </c>
      <c r="Q833" s="32"/>
      <c r="R833" s="264" t="e">
        <f>+IF(N833=0,"",'Ark1'!#REF!)</f>
        <v>#REF!</v>
      </c>
      <c r="S833" s="334"/>
      <c r="T833" s="264" t="e">
        <f>+IF(N833=0,"",'Ark1'!#REF!)</f>
        <v>#REF!</v>
      </c>
      <c r="U833" s="308"/>
      <c r="V833" s="238" t="str">
        <f>+IF(I833=0,"",'Ark1'!T2465)</f>
        <v/>
      </c>
      <c r="W833" s="331"/>
      <c r="X833" s="239" t="str">
        <f>+IF(I833=0,"",'Ark1'!W2465)</f>
        <v/>
      </c>
      <c r="Y833" s="239" t="str">
        <f>+IF(I833=0,"",'Ark1'!X2465)</f>
        <v/>
      </c>
      <c r="Z833" s="239" t="str">
        <f>+IF(I833=0,"",'Ark1'!Y2465)</f>
        <v/>
      </c>
      <c r="AA833" s="239" t="str">
        <f>+IF(I833=0,"",'Ark1'!Z2465)</f>
        <v/>
      </c>
      <c r="AB833" s="237" t="str">
        <f>+IF(I833=0,"",'Ark1'!AA2465)</f>
        <v/>
      </c>
      <c r="AC833" s="238" t="str">
        <f>+IF(I833=0,"",'Ark1'!AC2465)</f>
        <v/>
      </c>
      <c r="AD833" s="239" t="str">
        <f>+IF(I833=0,"",'Ark1'!AE2465)</f>
        <v/>
      </c>
      <c r="AE833" s="237" t="str">
        <f t="shared" si="105"/>
        <v/>
      </c>
      <c r="AF833" s="237" t="str">
        <f t="shared" si="107"/>
        <v/>
      </c>
      <c r="AG833" s="308"/>
    </row>
    <row r="834" spans="1:33" ht="15.6">
      <c r="A834" s="308"/>
      <c r="B834" s="308">
        <f>+'Ark1'!C2466</f>
        <v>0</v>
      </c>
      <c r="C834" s="236">
        <f>+'Ark1'!L2466</f>
        <v>0</v>
      </c>
      <c r="D834" s="236" t="e">
        <f>VLOOKUP(C834,Klasse!$C$11:$D$27,2)</f>
        <v>#N/A</v>
      </c>
      <c r="E834" s="236">
        <f>+'Ark1'!H2466</f>
        <v>0</v>
      </c>
      <c r="F834" s="236">
        <f>+'Ark1'!J2466</f>
        <v>0</v>
      </c>
      <c r="G834" s="236" t="e">
        <f>VLOOKUP(F834,RNR!$A$1:$B$25,2)</f>
        <v>#N/A</v>
      </c>
      <c r="H834" s="236" t="str">
        <f>+IF(I834=0,"",'Ark1'!Q2466)</f>
        <v/>
      </c>
      <c r="I834" s="353">
        <f>+'Ark1'!R2466</f>
        <v>0</v>
      </c>
      <c r="J834" s="237" t="str">
        <f>+IF(I834=0,"",'Ark1'!AG2466)</f>
        <v/>
      </c>
      <c r="K834" s="237"/>
      <c r="L834" s="237" t="str">
        <f>+IF(I834=0,"",'Ark1'!AH2466)</f>
        <v/>
      </c>
      <c r="M834" s="331"/>
      <c r="N834" s="504" t="e">
        <f>+IF(J834=0,"",'Ark1'!#REF!)</f>
        <v>#REF!</v>
      </c>
      <c r="O834" s="333"/>
      <c r="P834" s="32" t="str">
        <f>+IF(I834=0,"",'Ark1'!U2466)</f>
        <v/>
      </c>
      <c r="Q834" s="32"/>
      <c r="R834" s="264" t="e">
        <f>+IF(N834=0,"",'Ark1'!#REF!)</f>
        <v>#REF!</v>
      </c>
      <c r="S834" s="334"/>
      <c r="T834" s="264" t="e">
        <f>+IF(N834=0,"",'Ark1'!#REF!)</f>
        <v>#REF!</v>
      </c>
      <c r="U834" s="308"/>
      <c r="V834" s="238" t="str">
        <f>+IF(I834=0,"",'Ark1'!T2466)</f>
        <v/>
      </c>
      <c r="W834" s="331"/>
      <c r="X834" s="239" t="str">
        <f>+IF(I834=0,"",'Ark1'!W2466)</f>
        <v/>
      </c>
      <c r="Y834" s="239" t="str">
        <f>+IF(I834=0,"",'Ark1'!X2466)</f>
        <v/>
      </c>
      <c r="Z834" s="239" t="str">
        <f>+IF(I834=0,"",'Ark1'!Y2466)</f>
        <v/>
      </c>
      <c r="AA834" s="239" t="str">
        <f>+IF(I834=0,"",'Ark1'!Z2466)</f>
        <v/>
      </c>
      <c r="AB834" s="237" t="str">
        <f>+IF(I834=0,"",'Ark1'!AA2466)</f>
        <v/>
      </c>
      <c r="AC834" s="238" t="str">
        <f>+IF(I834=0,"",'Ark1'!AC2466)</f>
        <v/>
      </c>
      <c r="AD834" s="239" t="str">
        <f>+IF(I834=0,"",'Ark1'!AE2466)</f>
        <v/>
      </c>
      <c r="AE834" s="237" t="str">
        <f t="shared" si="105"/>
        <v/>
      </c>
      <c r="AF834" s="237" t="str">
        <f t="shared" si="107"/>
        <v/>
      </c>
      <c r="AG834" s="308"/>
    </row>
    <row r="835" spans="1:33" ht="15.6">
      <c r="A835" s="308"/>
      <c r="B835" s="308">
        <f>+'Ark1'!C2467</f>
        <v>0</v>
      </c>
      <c r="C835" s="236">
        <f>+'Ark1'!L2467</f>
        <v>0</v>
      </c>
      <c r="D835" s="236" t="e">
        <f>VLOOKUP(C835,Klasse!$C$11:$D$27,2)</f>
        <v>#N/A</v>
      </c>
      <c r="E835" s="236">
        <f>+'Ark1'!H2467</f>
        <v>0</v>
      </c>
      <c r="F835" s="236">
        <f>+'Ark1'!J2467</f>
        <v>0</v>
      </c>
      <c r="G835" s="236" t="e">
        <f>VLOOKUP(F835,RNR!$A$1:$B$25,2)</f>
        <v>#N/A</v>
      </c>
      <c r="H835" s="236" t="str">
        <f>+IF(I835=0,"",'Ark1'!Q2467)</f>
        <v/>
      </c>
      <c r="I835" s="353">
        <f>+'Ark1'!R2467</f>
        <v>0</v>
      </c>
      <c r="J835" s="237" t="str">
        <f>+IF(I835=0,"",'Ark1'!AG2467)</f>
        <v/>
      </c>
      <c r="K835" s="237"/>
      <c r="L835" s="237" t="str">
        <f>+IF(I835=0,"",'Ark1'!AH2467)</f>
        <v/>
      </c>
      <c r="M835" s="331"/>
      <c r="N835" s="504" t="e">
        <f>+IF(J835=0,"",'Ark1'!#REF!)</f>
        <v>#REF!</v>
      </c>
      <c r="O835" s="333"/>
      <c r="P835" s="32" t="str">
        <f>+IF(I835=0,"",'Ark1'!U2467)</f>
        <v/>
      </c>
      <c r="Q835" s="32"/>
      <c r="R835" s="264" t="e">
        <f>+IF(N835=0,"",'Ark1'!#REF!)</f>
        <v>#REF!</v>
      </c>
      <c r="S835" s="334"/>
      <c r="T835" s="264" t="e">
        <f>+IF(N835=0,"",'Ark1'!#REF!)</f>
        <v>#REF!</v>
      </c>
      <c r="U835" s="308"/>
      <c r="V835" s="238" t="str">
        <f>+IF(I835=0,"",'Ark1'!T2467)</f>
        <v/>
      </c>
      <c r="W835" s="331"/>
      <c r="X835" s="239" t="str">
        <f>+IF(I835=0,"",'Ark1'!W2467)</f>
        <v/>
      </c>
      <c r="Y835" s="239" t="str">
        <f>+IF(I835=0,"",'Ark1'!X2467)</f>
        <v/>
      </c>
      <c r="Z835" s="239" t="str">
        <f>+IF(I835=0,"",'Ark1'!Y2467)</f>
        <v/>
      </c>
      <c r="AA835" s="239" t="str">
        <f>+IF(I835=0,"",'Ark1'!Z2467)</f>
        <v/>
      </c>
      <c r="AB835" s="237" t="str">
        <f>+IF(I835=0,"",'Ark1'!AA2467)</f>
        <v/>
      </c>
      <c r="AC835" s="238" t="str">
        <f>+IF(I835=0,"",'Ark1'!AC2467)</f>
        <v/>
      </c>
      <c r="AD835" s="239" t="str">
        <f>+IF(I835=0,"",'Ark1'!AE2467)</f>
        <v/>
      </c>
      <c r="AE835" s="237" t="str">
        <f t="shared" si="105"/>
        <v/>
      </c>
      <c r="AF835" s="237" t="str">
        <f t="shared" si="107"/>
        <v/>
      </c>
      <c r="AG835" s="308"/>
    </row>
    <row r="836" spans="1:33" ht="15.6">
      <c r="A836" s="308"/>
      <c r="B836" s="308">
        <f>+'Ark1'!C2468</f>
        <v>0</v>
      </c>
      <c r="C836" s="236">
        <f>+'Ark1'!L2468</f>
        <v>0</v>
      </c>
      <c r="D836" s="236" t="e">
        <f>VLOOKUP(C836,Klasse!$C$11:$D$27,2)</f>
        <v>#N/A</v>
      </c>
      <c r="E836" s="236">
        <f>+'Ark1'!H2468</f>
        <v>0</v>
      </c>
      <c r="F836" s="236">
        <f>+'Ark1'!J2468</f>
        <v>0</v>
      </c>
      <c r="G836" s="236" t="e">
        <f>VLOOKUP(F836,RNR!$A$1:$B$25,2)</f>
        <v>#N/A</v>
      </c>
      <c r="H836" s="236" t="str">
        <f>+IF(I836=0,"",'Ark1'!Q2468)</f>
        <v/>
      </c>
      <c r="I836" s="353">
        <f>+'Ark1'!R2468</f>
        <v>0</v>
      </c>
      <c r="J836" s="237" t="str">
        <f>+IF(I836=0,"",'Ark1'!AG2468)</f>
        <v/>
      </c>
      <c r="K836" s="237"/>
      <c r="L836" s="237" t="str">
        <f>+IF(I836=0,"",'Ark1'!AH2468)</f>
        <v/>
      </c>
      <c r="M836" s="331"/>
      <c r="N836" s="504" t="e">
        <f>+IF(J836=0,"",'Ark1'!#REF!)</f>
        <v>#REF!</v>
      </c>
      <c r="O836" s="333"/>
      <c r="P836" s="32" t="str">
        <f>+IF(I836=0,"",'Ark1'!U2468)</f>
        <v/>
      </c>
      <c r="Q836" s="32"/>
      <c r="R836" s="264" t="e">
        <f>+IF(N836=0,"",'Ark1'!#REF!)</f>
        <v>#REF!</v>
      </c>
      <c r="S836" s="334"/>
      <c r="T836" s="264" t="e">
        <f>+IF(N836=0,"",'Ark1'!#REF!)</f>
        <v>#REF!</v>
      </c>
      <c r="U836" s="308"/>
      <c r="V836" s="238" t="str">
        <f>+IF(I836=0,"",'Ark1'!T2468)</f>
        <v/>
      </c>
      <c r="W836" s="331"/>
      <c r="X836" s="239" t="str">
        <f>+IF(I836=0,"",'Ark1'!W2468)</f>
        <v/>
      </c>
      <c r="Y836" s="239" t="str">
        <f>+IF(I836=0,"",'Ark1'!X2468)</f>
        <v/>
      </c>
      <c r="Z836" s="239" t="str">
        <f>+IF(I836=0,"",'Ark1'!Y2468)</f>
        <v/>
      </c>
      <c r="AA836" s="239" t="str">
        <f>+IF(I836=0,"",'Ark1'!Z2468)</f>
        <v/>
      </c>
      <c r="AB836" s="237" t="str">
        <f>+IF(I836=0,"",'Ark1'!AA2468)</f>
        <v/>
      </c>
      <c r="AC836" s="238" t="str">
        <f>+IF(I836=0,"",'Ark1'!AC2468)</f>
        <v/>
      </c>
      <c r="AD836" s="239" t="str">
        <f>+IF(I836=0,"",'Ark1'!AE2468)</f>
        <v/>
      </c>
      <c r="AE836" s="237" t="str">
        <f t="shared" si="105"/>
        <v/>
      </c>
      <c r="AF836" s="237" t="str">
        <f t="shared" si="107"/>
        <v/>
      </c>
      <c r="AG836" s="308"/>
    </row>
    <row r="837" spans="1:33" ht="15.6">
      <c r="A837" s="308"/>
      <c r="B837" s="308">
        <f>+'Ark1'!C2469</f>
        <v>0</v>
      </c>
      <c r="C837" s="236">
        <f>+'Ark1'!L2469</f>
        <v>0</v>
      </c>
      <c r="D837" s="236" t="e">
        <f>VLOOKUP(C837,Klasse!$C$11:$D$27,2)</f>
        <v>#N/A</v>
      </c>
      <c r="E837" s="236">
        <f>+'Ark1'!H2469</f>
        <v>0</v>
      </c>
      <c r="F837" s="236">
        <f>+'Ark1'!J2469</f>
        <v>0</v>
      </c>
      <c r="G837" s="236" t="e">
        <f>VLOOKUP(F837,RNR!$A$1:$B$25,2)</f>
        <v>#N/A</v>
      </c>
      <c r="H837" s="236" t="str">
        <f>+IF(I837=0,"",'Ark1'!Q2469)</f>
        <v/>
      </c>
      <c r="I837" s="353">
        <f>+'Ark1'!R2469</f>
        <v>0</v>
      </c>
      <c r="J837" s="237" t="str">
        <f>+IF(I837=0,"",'Ark1'!AG2469)</f>
        <v/>
      </c>
      <c r="K837" s="237"/>
      <c r="L837" s="237" t="str">
        <f>+IF(I837=0,"",'Ark1'!AH2469)</f>
        <v/>
      </c>
      <c r="M837" s="331"/>
      <c r="N837" s="504" t="e">
        <f>+IF(J837=0,"",'Ark1'!#REF!)</f>
        <v>#REF!</v>
      </c>
      <c r="O837" s="333"/>
      <c r="P837" s="32" t="str">
        <f>+IF(I837=0,"",'Ark1'!U2469)</f>
        <v/>
      </c>
      <c r="Q837" s="32"/>
      <c r="R837" s="264" t="e">
        <f>+IF(N837=0,"",'Ark1'!#REF!)</f>
        <v>#REF!</v>
      </c>
      <c r="S837" s="334"/>
      <c r="T837" s="264" t="e">
        <f>+IF(N837=0,"",'Ark1'!#REF!)</f>
        <v>#REF!</v>
      </c>
      <c r="U837" s="308"/>
      <c r="V837" s="238" t="str">
        <f>+IF(I837=0,"",'Ark1'!T2469)</f>
        <v/>
      </c>
      <c r="W837" s="331"/>
      <c r="X837" s="239" t="str">
        <f>+IF(I837=0,"",'Ark1'!W2469)</f>
        <v/>
      </c>
      <c r="Y837" s="239" t="str">
        <f>+IF(I837=0,"",'Ark1'!X2469)</f>
        <v/>
      </c>
      <c r="Z837" s="239" t="str">
        <f>+IF(I837=0,"",'Ark1'!Y2469)</f>
        <v/>
      </c>
      <c r="AA837" s="239" t="str">
        <f>+IF(I837=0,"",'Ark1'!Z2469)</f>
        <v/>
      </c>
      <c r="AB837" s="237" t="str">
        <f>+IF(I837=0,"",'Ark1'!AA2469)</f>
        <v/>
      </c>
      <c r="AC837" s="238" t="str">
        <f>+IF(I837=0,"",'Ark1'!AC2469)</f>
        <v/>
      </c>
      <c r="AD837" s="239" t="str">
        <f>+IF(I837=0,"",'Ark1'!AE2469)</f>
        <v/>
      </c>
      <c r="AE837" s="237" t="str">
        <f t="shared" si="105"/>
        <v/>
      </c>
      <c r="AF837" s="237" t="str">
        <f t="shared" si="107"/>
        <v/>
      </c>
      <c r="AG837" s="308"/>
    </row>
    <row r="838" spans="1:33" ht="15.6">
      <c r="A838" s="308"/>
      <c r="B838" s="308">
        <f>+'Ark1'!C2470</f>
        <v>0</v>
      </c>
      <c r="C838" s="236">
        <f>+'Ark1'!L2470</f>
        <v>0</v>
      </c>
      <c r="D838" s="236" t="e">
        <f>VLOOKUP(C838,Klasse!$C$11:$D$27,2)</f>
        <v>#N/A</v>
      </c>
      <c r="E838" s="236">
        <f>+'Ark1'!H2470</f>
        <v>0</v>
      </c>
      <c r="F838" s="236">
        <f>+'Ark1'!J2470</f>
        <v>0</v>
      </c>
      <c r="G838" s="236" t="e">
        <f>VLOOKUP(F838,RNR!$A$1:$B$25,2)</f>
        <v>#N/A</v>
      </c>
      <c r="H838" s="236" t="str">
        <f>+IF(I838=0,"",'Ark1'!Q2470)</f>
        <v/>
      </c>
      <c r="I838" s="353">
        <f>+'Ark1'!R2470</f>
        <v>0</v>
      </c>
      <c r="J838" s="237" t="str">
        <f>+IF(I838=0,"",'Ark1'!AG2470)</f>
        <v/>
      </c>
      <c r="K838" s="237"/>
      <c r="L838" s="237" t="str">
        <f>+IF(I838=0,"",'Ark1'!AH2470)</f>
        <v/>
      </c>
      <c r="M838" s="331"/>
      <c r="N838" s="504" t="e">
        <f>+IF(J838=0,"",'Ark1'!#REF!)</f>
        <v>#REF!</v>
      </c>
      <c r="O838" s="333"/>
      <c r="P838" s="32" t="str">
        <f>+IF(I838=0,"",'Ark1'!U2470)</f>
        <v/>
      </c>
      <c r="Q838" s="32"/>
      <c r="R838" s="264" t="e">
        <f>+IF(N838=0,"",'Ark1'!#REF!)</f>
        <v>#REF!</v>
      </c>
      <c r="S838" s="334"/>
      <c r="T838" s="264" t="e">
        <f>+IF(N838=0,"",'Ark1'!#REF!)</f>
        <v>#REF!</v>
      </c>
      <c r="U838" s="308"/>
      <c r="V838" s="238" t="str">
        <f>+IF(I838=0,"",'Ark1'!T2470)</f>
        <v/>
      </c>
      <c r="W838" s="331"/>
      <c r="X838" s="239" t="str">
        <f>+IF(I838=0,"",'Ark1'!W2470)</f>
        <v/>
      </c>
      <c r="Y838" s="239" t="str">
        <f>+IF(I838=0,"",'Ark1'!X2470)</f>
        <v/>
      </c>
      <c r="Z838" s="239" t="str">
        <f>+IF(I838=0,"",'Ark1'!Y2470)</f>
        <v/>
      </c>
      <c r="AA838" s="239" t="str">
        <f>+IF(I838=0,"",'Ark1'!Z2470)</f>
        <v/>
      </c>
      <c r="AB838" s="237" t="str">
        <f>+IF(I838=0,"",'Ark1'!AA2470)</f>
        <v/>
      </c>
      <c r="AC838" s="238" t="str">
        <f>+IF(I838=0,"",'Ark1'!AC2470)</f>
        <v/>
      </c>
      <c r="AD838" s="239" t="str">
        <f>+IF(I838=0,"",'Ark1'!AE2470)</f>
        <v/>
      </c>
      <c r="AE838" s="237" t="str">
        <f t="shared" si="105"/>
        <v/>
      </c>
      <c r="AF838" s="237" t="str">
        <f t="shared" si="107"/>
        <v/>
      </c>
      <c r="AG838" s="308"/>
    </row>
    <row r="839" spans="1:33" ht="15.6">
      <c r="A839" s="308"/>
      <c r="B839" s="308">
        <f>+'Ark1'!C2471</f>
        <v>0</v>
      </c>
      <c r="C839" s="236">
        <f>+'Ark1'!L2471</f>
        <v>0</v>
      </c>
      <c r="D839" s="236" t="e">
        <f>VLOOKUP(C839,Klasse!$C$11:$D$27,2)</f>
        <v>#N/A</v>
      </c>
      <c r="E839" s="236">
        <f>+'Ark1'!H2471</f>
        <v>0</v>
      </c>
      <c r="F839" s="236">
        <f>+'Ark1'!J2471</f>
        <v>0</v>
      </c>
      <c r="G839" s="236" t="e">
        <f>VLOOKUP(F839,RNR!$A$1:$B$25,2)</f>
        <v>#N/A</v>
      </c>
      <c r="H839" s="236" t="str">
        <f>+IF(I839=0,"",'Ark1'!Q2471)</f>
        <v/>
      </c>
      <c r="I839" s="353">
        <f>+'Ark1'!R2471</f>
        <v>0</v>
      </c>
      <c r="J839" s="237" t="str">
        <f>+IF(I839=0,"",'Ark1'!AG2471)</f>
        <v/>
      </c>
      <c r="K839" s="237"/>
      <c r="L839" s="237" t="str">
        <f>+IF(I839=0,"",'Ark1'!AH2471)</f>
        <v/>
      </c>
      <c r="M839" s="331"/>
      <c r="N839" s="504" t="e">
        <f>+IF(J839=0,"",'Ark1'!#REF!)</f>
        <v>#REF!</v>
      </c>
      <c r="O839" s="333"/>
      <c r="P839" s="32" t="str">
        <f>+IF(I839=0,"",'Ark1'!U2471)</f>
        <v/>
      </c>
      <c r="Q839" s="32"/>
      <c r="R839" s="264" t="e">
        <f>+IF(N839=0,"",'Ark1'!#REF!)</f>
        <v>#REF!</v>
      </c>
      <c r="S839" s="334"/>
      <c r="T839" s="264" t="e">
        <f>+IF(N839=0,"",'Ark1'!#REF!)</f>
        <v>#REF!</v>
      </c>
      <c r="U839" s="308"/>
      <c r="V839" s="238" t="str">
        <f>+IF(I839=0,"",'Ark1'!T2471)</f>
        <v/>
      </c>
      <c r="W839" s="331"/>
      <c r="X839" s="239" t="str">
        <f>+IF(I839=0,"",'Ark1'!W2471)</f>
        <v/>
      </c>
      <c r="Y839" s="239" t="str">
        <f>+IF(I839=0,"",'Ark1'!X2471)</f>
        <v/>
      </c>
      <c r="Z839" s="239" t="str">
        <f>+IF(I839=0,"",'Ark1'!Y2471)</f>
        <v/>
      </c>
      <c r="AA839" s="239" t="str">
        <f>+IF(I839=0,"",'Ark1'!Z2471)</f>
        <v/>
      </c>
      <c r="AB839" s="237" t="str">
        <f>+IF(I839=0,"",'Ark1'!AA2471)</f>
        <v/>
      </c>
      <c r="AC839" s="238" t="str">
        <f>+IF(I839=0,"",'Ark1'!AC2471)</f>
        <v/>
      </c>
      <c r="AD839" s="239" t="str">
        <f>+IF(I839=0,"",'Ark1'!AE2471)</f>
        <v/>
      </c>
      <c r="AE839" s="237" t="str">
        <f t="shared" si="105"/>
        <v/>
      </c>
      <c r="AF839" s="237" t="str">
        <f t="shared" si="107"/>
        <v/>
      </c>
      <c r="AG839" s="308"/>
    </row>
    <row r="840" spans="1:33" ht="15.6">
      <c r="A840" s="308"/>
      <c r="B840" s="308">
        <f>+'Ark1'!C2472</f>
        <v>0</v>
      </c>
      <c r="C840" s="236">
        <f>+'Ark1'!L2472</f>
        <v>0</v>
      </c>
      <c r="D840" s="236" t="e">
        <f>VLOOKUP(C840,Klasse!$C$11:$D$27,2)</f>
        <v>#N/A</v>
      </c>
      <c r="E840" s="236">
        <f>+'Ark1'!H2472</f>
        <v>0</v>
      </c>
      <c r="F840" s="236">
        <f>+'Ark1'!J2472</f>
        <v>0</v>
      </c>
      <c r="G840" s="236" t="e">
        <f>VLOOKUP(F840,RNR!$A$1:$B$25,2)</f>
        <v>#N/A</v>
      </c>
      <c r="H840" s="236" t="str">
        <f>+IF(I840=0,"",'Ark1'!Q2472)</f>
        <v/>
      </c>
      <c r="I840" s="353">
        <f>+'Ark1'!R2472</f>
        <v>0</v>
      </c>
      <c r="J840" s="237" t="str">
        <f>+IF(I840=0,"",'Ark1'!AG2472)</f>
        <v/>
      </c>
      <c r="K840" s="237"/>
      <c r="L840" s="237" t="str">
        <f>+IF(I840=0,"",'Ark1'!AH2472)</f>
        <v/>
      </c>
      <c r="M840" s="331"/>
      <c r="N840" s="504" t="e">
        <f>+IF(J840=0,"",'Ark1'!#REF!)</f>
        <v>#REF!</v>
      </c>
      <c r="O840" s="333"/>
      <c r="P840" s="32" t="str">
        <f>+IF(I840=0,"",'Ark1'!U2472)</f>
        <v/>
      </c>
      <c r="Q840" s="32"/>
      <c r="R840" s="264" t="e">
        <f>+IF(N840=0,"",'Ark1'!#REF!)</f>
        <v>#REF!</v>
      </c>
      <c r="S840" s="334"/>
      <c r="T840" s="264" t="e">
        <f>+IF(N840=0,"",'Ark1'!#REF!)</f>
        <v>#REF!</v>
      </c>
      <c r="U840" s="308"/>
      <c r="V840" s="238" t="str">
        <f>+IF(I840=0,"",'Ark1'!T2472)</f>
        <v/>
      </c>
      <c r="W840" s="331"/>
      <c r="X840" s="239" t="str">
        <f>+IF(I840=0,"",'Ark1'!W2472)</f>
        <v/>
      </c>
      <c r="Y840" s="239" t="str">
        <f>+IF(I840=0,"",'Ark1'!X2472)</f>
        <v/>
      </c>
      <c r="Z840" s="239" t="str">
        <f>+IF(I840=0,"",'Ark1'!Y2472)</f>
        <v/>
      </c>
      <c r="AA840" s="239" t="str">
        <f>+IF(I840=0,"",'Ark1'!Z2472)</f>
        <v/>
      </c>
      <c r="AB840" s="237" t="str">
        <f>+IF(I840=0,"",'Ark1'!AA2472)</f>
        <v/>
      </c>
      <c r="AC840" s="238" t="str">
        <f>+IF(I840=0,"",'Ark1'!AC2472)</f>
        <v/>
      </c>
      <c r="AD840" s="239" t="str">
        <f>+IF(I840=0,"",'Ark1'!AE2472)</f>
        <v/>
      </c>
      <c r="AE840" s="237" t="str">
        <f t="shared" si="105"/>
        <v/>
      </c>
      <c r="AF840" s="237" t="str">
        <f t="shared" si="107"/>
        <v/>
      </c>
      <c r="AG840" s="308"/>
    </row>
    <row r="841" spans="1:33" ht="15.6">
      <c r="A841" s="308"/>
      <c r="B841" s="308">
        <f>+'Ark1'!C2473</f>
        <v>0</v>
      </c>
      <c r="C841" s="236">
        <f>+'Ark1'!L2473</f>
        <v>0</v>
      </c>
      <c r="D841" s="236" t="e">
        <f>VLOOKUP(C841,Klasse!$C$11:$D$27,2)</f>
        <v>#N/A</v>
      </c>
      <c r="E841" s="236">
        <f>+'Ark1'!H2473</f>
        <v>0</v>
      </c>
      <c r="F841" s="236">
        <f>+'Ark1'!J2473</f>
        <v>0</v>
      </c>
      <c r="G841" s="236" t="e">
        <f>VLOOKUP(F841,RNR!$A$1:$B$25,2)</f>
        <v>#N/A</v>
      </c>
      <c r="H841" s="236" t="str">
        <f>+IF(I841=0,"",'Ark1'!Q2473)</f>
        <v/>
      </c>
      <c r="I841" s="353">
        <f>+'Ark1'!R2473</f>
        <v>0</v>
      </c>
      <c r="J841" s="237" t="str">
        <f>+IF(I841=0,"",'Ark1'!AG2473)</f>
        <v/>
      </c>
      <c r="K841" s="237"/>
      <c r="L841" s="237" t="str">
        <f>+IF(I841=0,"",'Ark1'!AH2473)</f>
        <v/>
      </c>
      <c r="M841" s="331"/>
      <c r="N841" s="504" t="e">
        <f>+IF(J841=0,"",'Ark1'!#REF!)</f>
        <v>#REF!</v>
      </c>
      <c r="O841" s="333"/>
      <c r="P841" s="32" t="str">
        <f>+IF(I841=0,"",'Ark1'!U2473)</f>
        <v/>
      </c>
      <c r="Q841" s="32"/>
      <c r="R841" s="264" t="e">
        <f>+IF(N841=0,"",'Ark1'!#REF!)</f>
        <v>#REF!</v>
      </c>
      <c r="S841" s="334"/>
      <c r="T841" s="264" t="e">
        <f>+IF(N841=0,"",'Ark1'!#REF!)</f>
        <v>#REF!</v>
      </c>
      <c r="U841" s="308"/>
      <c r="V841" s="238" t="str">
        <f>+IF(I841=0,"",'Ark1'!T2473)</f>
        <v/>
      </c>
      <c r="W841" s="331"/>
      <c r="X841" s="239" t="str">
        <f>+IF(I841=0,"",'Ark1'!W2473)</f>
        <v/>
      </c>
      <c r="Y841" s="239" t="str">
        <f>+IF(I841=0,"",'Ark1'!X2473)</f>
        <v/>
      </c>
      <c r="Z841" s="239" t="str">
        <f>+IF(I841=0,"",'Ark1'!Y2473)</f>
        <v/>
      </c>
      <c r="AA841" s="239" t="str">
        <f>+IF(I841=0,"",'Ark1'!Z2473)</f>
        <v/>
      </c>
      <c r="AB841" s="237" t="str">
        <f>+IF(I841=0,"",'Ark1'!AA2473)</f>
        <v/>
      </c>
      <c r="AC841" s="238" t="str">
        <f>+IF(I841=0,"",'Ark1'!AC2473)</f>
        <v/>
      </c>
      <c r="AD841" s="239" t="str">
        <f>+IF(I841=0,"",'Ark1'!AE2473)</f>
        <v/>
      </c>
      <c r="AE841" s="237" t="str">
        <f t="shared" si="105"/>
        <v/>
      </c>
      <c r="AF841" s="237" t="str">
        <f t="shared" si="107"/>
        <v/>
      </c>
      <c r="AG841" s="308"/>
    </row>
    <row r="842" spans="1:33" ht="15.6">
      <c r="A842" s="308"/>
      <c r="B842" s="308">
        <f>+'Ark1'!C2474</f>
        <v>0</v>
      </c>
      <c r="C842" s="236">
        <f>+'Ark1'!L2474</f>
        <v>0</v>
      </c>
      <c r="D842" s="236" t="e">
        <f>VLOOKUP(C842,Klasse!$C$11:$D$27,2)</f>
        <v>#N/A</v>
      </c>
      <c r="E842" s="236">
        <f>+'Ark1'!H2474</f>
        <v>0</v>
      </c>
      <c r="F842" s="236">
        <f>+'Ark1'!J2474</f>
        <v>0</v>
      </c>
      <c r="G842" s="236" t="e">
        <f>VLOOKUP(F842,RNR!$A$1:$B$25,2)</f>
        <v>#N/A</v>
      </c>
      <c r="H842" s="236" t="str">
        <f>+IF(I842=0,"",'Ark1'!Q2474)</f>
        <v/>
      </c>
      <c r="I842" s="353">
        <f>+'Ark1'!R2474</f>
        <v>0</v>
      </c>
      <c r="J842" s="237" t="str">
        <f>+IF(I842=0,"",'Ark1'!AG2474)</f>
        <v/>
      </c>
      <c r="K842" s="237"/>
      <c r="L842" s="237" t="str">
        <f>+IF(I842=0,"",'Ark1'!AH2474)</f>
        <v/>
      </c>
      <c r="M842" s="331"/>
      <c r="N842" s="504" t="e">
        <f>+IF(J842=0,"",'Ark1'!#REF!)</f>
        <v>#REF!</v>
      </c>
      <c r="O842" s="333"/>
      <c r="P842" s="32" t="str">
        <f>+IF(I842=0,"",'Ark1'!U2474)</f>
        <v/>
      </c>
      <c r="Q842" s="32"/>
      <c r="R842" s="264" t="e">
        <f>+IF(N842=0,"",'Ark1'!#REF!)</f>
        <v>#REF!</v>
      </c>
      <c r="S842" s="334"/>
      <c r="T842" s="264" t="e">
        <f>+IF(N842=0,"",'Ark1'!#REF!)</f>
        <v>#REF!</v>
      </c>
      <c r="U842" s="308"/>
      <c r="V842" s="238" t="str">
        <f>+IF(I842=0,"",'Ark1'!T2474)</f>
        <v/>
      </c>
      <c r="W842" s="331"/>
      <c r="X842" s="239" t="str">
        <f>+IF(I842=0,"",'Ark1'!W2474)</f>
        <v/>
      </c>
      <c r="Y842" s="239" t="str">
        <f>+IF(I842=0,"",'Ark1'!X2474)</f>
        <v/>
      </c>
      <c r="Z842" s="239" t="str">
        <f>+IF(I842=0,"",'Ark1'!Y2474)</f>
        <v/>
      </c>
      <c r="AA842" s="239" t="str">
        <f>+IF(I842=0,"",'Ark1'!Z2474)</f>
        <v/>
      </c>
      <c r="AB842" s="237" t="str">
        <f>+IF(I842=0,"",'Ark1'!AA2474)</f>
        <v/>
      </c>
      <c r="AC842" s="238" t="str">
        <f>+IF(I842=0,"",'Ark1'!AC2474)</f>
        <v/>
      </c>
      <c r="AD842" s="239" t="str">
        <f>+IF(I842=0,"",'Ark1'!AE2474)</f>
        <v/>
      </c>
      <c r="AE842" s="237" t="str">
        <f t="shared" si="105"/>
        <v/>
      </c>
      <c r="AF842" s="237" t="str">
        <f t="shared" si="107"/>
        <v/>
      </c>
      <c r="AG842" s="308"/>
    </row>
    <row r="843" spans="1:33" ht="15.6">
      <c r="A843" s="308"/>
      <c r="B843" s="308">
        <f>+'Ark1'!C2475</f>
        <v>0</v>
      </c>
      <c r="C843" s="236">
        <f>+'Ark1'!L2475</f>
        <v>0</v>
      </c>
      <c r="D843" s="236" t="e">
        <f>VLOOKUP(C843,Klasse!$C$11:$D$27,2)</f>
        <v>#N/A</v>
      </c>
      <c r="E843" s="236">
        <f>+'Ark1'!H2475</f>
        <v>0</v>
      </c>
      <c r="F843" s="236">
        <f>+'Ark1'!J2475</f>
        <v>0</v>
      </c>
      <c r="G843" s="236" t="e">
        <f>VLOOKUP(F843,RNR!$A$1:$B$25,2)</f>
        <v>#N/A</v>
      </c>
      <c r="H843" s="236" t="str">
        <f>+IF(I843=0,"",'Ark1'!Q2475)</f>
        <v/>
      </c>
      <c r="I843" s="353">
        <f>+'Ark1'!R2475</f>
        <v>0</v>
      </c>
      <c r="J843" s="237" t="str">
        <f>+IF(I843=0,"",'Ark1'!AG2475)</f>
        <v/>
      </c>
      <c r="K843" s="237"/>
      <c r="L843" s="237" t="str">
        <f>+IF(I843=0,"",'Ark1'!AH2475)</f>
        <v/>
      </c>
      <c r="M843" s="331"/>
      <c r="N843" s="504" t="e">
        <f>+IF(J843=0,"",'Ark1'!#REF!)</f>
        <v>#REF!</v>
      </c>
      <c r="O843" s="333"/>
      <c r="P843" s="32" t="str">
        <f>+IF(I843=0,"",'Ark1'!U2475)</f>
        <v/>
      </c>
      <c r="Q843" s="32"/>
      <c r="R843" s="264" t="e">
        <f>+IF(N843=0,"",'Ark1'!#REF!)</f>
        <v>#REF!</v>
      </c>
      <c r="S843" s="334"/>
      <c r="T843" s="264" t="e">
        <f>+IF(N843=0,"",'Ark1'!#REF!)</f>
        <v>#REF!</v>
      </c>
      <c r="U843" s="308"/>
      <c r="V843" s="238" t="str">
        <f>+IF(I843=0,"",'Ark1'!T2475)</f>
        <v/>
      </c>
      <c r="W843" s="331"/>
      <c r="X843" s="239" t="str">
        <f>+IF(I843=0,"",'Ark1'!W2475)</f>
        <v/>
      </c>
      <c r="Y843" s="239" t="str">
        <f>+IF(I843=0,"",'Ark1'!X2475)</f>
        <v/>
      </c>
      <c r="Z843" s="239" t="str">
        <f>+IF(I843=0,"",'Ark1'!Y2475)</f>
        <v/>
      </c>
      <c r="AA843" s="239" t="str">
        <f>+IF(I843=0,"",'Ark1'!Z2475)</f>
        <v/>
      </c>
      <c r="AB843" s="237" t="str">
        <f>+IF(I843=0,"",'Ark1'!AA2475)</f>
        <v/>
      </c>
      <c r="AC843" s="238" t="str">
        <f>+IF(I843=0,"",'Ark1'!AC2475)</f>
        <v/>
      </c>
      <c r="AD843" s="239" t="str">
        <f>+IF(I843=0,"",'Ark1'!AE2475)</f>
        <v/>
      </c>
      <c r="AE843" s="237" t="str">
        <f t="shared" si="105"/>
        <v/>
      </c>
      <c r="AF843" s="237" t="str">
        <f t="shared" si="107"/>
        <v/>
      </c>
      <c r="AG843" s="308"/>
    </row>
    <row r="844" spans="1:33" ht="15.6">
      <c r="A844" s="308"/>
      <c r="B844" s="308">
        <f>+'Ark1'!C2476</f>
        <v>0</v>
      </c>
      <c r="C844" s="236">
        <f>+'Ark1'!L2476</f>
        <v>0</v>
      </c>
      <c r="D844" s="236" t="e">
        <f>VLOOKUP(C844,Klasse!$C$11:$D$27,2)</f>
        <v>#N/A</v>
      </c>
      <c r="E844" s="236">
        <f>+'Ark1'!H2476</f>
        <v>0</v>
      </c>
      <c r="F844" s="236">
        <f>+'Ark1'!J2476</f>
        <v>0</v>
      </c>
      <c r="G844" s="236" t="e">
        <f>VLOOKUP(F844,RNR!$A$1:$B$25,2)</f>
        <v>#N/A</v>
      </c>
      <c r="H844" s="236" t="str">
        <f>+IF(I844=0,"",'Ark1'!Q2476)</f>
        <v/>
      </c>
      <c r="I844" s="353">
        <f>+'Ark1'!R2476</f>
        <v>0</v>
      </c>
      <c r="J844" s="237" t="str">
        <f>+IF(I844=0,"",'Ark1'!AG2476)</f>
        <v/>
      </c>
      <c r="K844" s="237"/>
      <c r="L844" s="237" t="str">
        <f>+IF(I844=0,"",'Ark1'!AH2476)</f>
        <v/>
      </c>
      <c r="M844" s="331"/>
      <c r="N844" s="504" t="e">
        <f>+IF(J844=0,"",'Ark1'!#REF!)</f>
        <v>#REF!</v>
      </c>
      <c r="O844" s="333"/>
      <c r="P844" s="32" t="str">
        <f>+IF(I844=0,"",'Ark1'!U2476)</f>
        <v/>
      </c>
      <c r="Q844" s="32"/>
      <c r="R844" s="264" t="e">
        <f>+IF(N844=0,"",'Ark1'!#REF!)</f>
        <v>#REF!</v>
      </c>
      <c r="S844" s="334"/>
      <c r="T844" s="264" t="e">
        <f>+IF(N844=0,"",'Ark1'!#REF!)</f>
        <v>#REF!</v>
      </c>
      <c r="U844" s="308"/>
      <c r="V844" s="238" t="str">
        <f>+IF(I844=0,"",'Ark1'!T2476)</f>
        <v/>
      </c>
      <c r="W844" s="331"/>
      <c r="X844" s="239" t="str">
        <f>+IF(I844=0,"",'Ark1'!W2476)</f>
        <v/>
      </c>
      <c r="Y844" s="239" t="str">
        <f>+IF(I844=0,"",'Ark1'!X2476)</f>
        <v/>
      </c>
      <c r="Z844" s="239" t="str">
        <f>+IF(I844=0,"",'Ark1'!Y2476)</f>
        <v/>
      </c>
      <c r="AA844" s="239" t="str">
        <f>+IF(I844=0,"",'Ark1'!Z2476)</f>
        <v/>
      </c>
      <c r="AB844" s="237" t="str">
        <f>+IF(I844=0,"",'Ark1'!AA2476)</f>
        <v/>
      </c>
      <c r="AC844" s="238" t="str">
        <f>+IF(I844=0,"",'Ark1'!AC2476)</f>
        <v/>
      </c>
      <c r="AD844" s="239" t="str">
        <f>+IF(I844=0,"",'Ark1'!AE2476)</f>
        <v/>
      </c>
      <c r="AE844" s="237" t="str">
        <f t="shared" si="105"/>
        <v/>
      </c>
      <c r="AF844" s="237" t="str">
        <f t="shared" si="107"/>
        <v/>
      </c>
      <c r="AG844" s="308"/>
    </row>
    <row r="845" spans="1:33" ht="15.6">
      <c r="A845" s="308"/>
      <c r="B845" s="308">
        <f>+'Ark1'!C2477</f>
        <v>0</v>
      </c>
      <c r="C845" s="236">
        <f>+'Ark1'!L2477</f>
        <v>0</v>
      </c>
      <c r="D845" s="236" t="e">
        <f>VLOOKUP(C845,Klasse!$C$11:$D$27,2)</f>
        <v>#N/A</v>
      </c>
      <c r="E845" s="236">
        <f>+'Ark1'!H2477</f>
        <v>0</v>
      </c>
      <c r="F845" s="236">
        <f>+'Ark1'!J2477</f>
        <v>0</v>
      </c>
      <c r="G845" s="236" t="e">
        <f>VLOOKUP(F845,RNR!$A$1:$B$25,2)</f>
        <v>#N/A</v>
      </c>
      <c r="H845" s="236" t="str">
        <f>+IF(I845=0,"",'Ark1'!Q2477)</f>
        <v/>
      </c>
      <c r="I845" s="353">
        <f>+'Ark1'!R2477</f>
        <v>0</v>
      </c>
      <c r="J845" s="237" t="str">
        <f>+IF(I845=0,"",'Ark1'!AG2477)</f>
        <v/>
      </c>
      <c r="K845" s="237"/>
      <c r="L845" s="237" t="str">
        <f>+IF(I845=0,"",'Ark1'!AH2477)</f>
        <v/>
      </c>
      <c r="M845" s="331"/>
      <c r="N845" s="504" t="e">
        <f>+IF(J845=0,"",'Ark1'!#REF!)</f>
        <v>#REF!</v>
      </c>
      <c r="O845" s="333"/>
      <c r="P845" s="32" t="str">
        <f>+IF(I845=0,"",'Ark1'!U2477)</f>
        <v/>
      </c>
      <c r="Q845" s="32"/>
      <c r="R845" s="264" t="e">
        <f>+IF(N845=0,"",'Ark1'!#REF!)</f>
        <v>#REF!</v>
      </c>
      <c r="S845" s="334"/>
      <c r="T845" s="264" t="e">
        <f>+IF(N845=0,"",'Ark1'!#REF!)</f>
        <v>#REF!</v>
      </c>
      <c r="U845" s="308"/>
      <c r="V845" s="238" t="str">
        <f>+IF(I845=0,"",'Ark1'!T2477)</f>
        <v/>
      </c>
      <c r="W845" s="331"/>
      <c r="X845" s="239" t="str">
        <f>+IF(I845=0,"",'Ark1'!W2477)</f>
        <v/>
      </c>
      <c r="Y845" s="239" t="str">
        <f>+IF(I845=0,"",'Ark1'!X2477)</f>
        <v/>
      </c>
      <c r="Z845" s="239" t="str">
        <f>+IF(I845=0,"",'Ark1'!Y2477)</f>
        <v/>
      </c>
      <c r="AA845" s="239" t="str">
        <f>+IF(I845=0,"",'Ark1'!Z2477)</f>
        <v/>
      </c>
      <c r="AB845" s="237" t="str">
        <f>+IF(I845=0,"",'Ark1'!AA2477)</f>
        <v/>
      </c>
      <c r="AC845" s="238" t="str">
        <f>+IF(I845=0,"",'Ark1'!AC2477)</f>
        <v/>
      </c>
      <c r="AD845" s="239" t="str">
        <f>+IF(I845=0,"",'Ark1'!AE2477)</f>
        <v/>
      </c>
      <c r="AE845" s="237" t="str">
        <f t="shared" si="105"/>
        <v/>
      </c>
      <c r="AF845" s="237" t="str">
        <f t="shared" si="107"/>
        <v/>
      </c>
      <c r="AG845" s="308"/>
    </row>
    <row r="846" spans="1:33" ht="15.6">
      <c r="A846" s="308"/>
      <c r="B846" s="308">
        <f>+'Ark1'!C2478</f>
        <v>0</v>
      </c>
      <c r="C846" s="236">
        <f>+'Ark1'!L2478</f>
        <v>0</v>
      </c>
      <c r="D846" s="236" t="e">
        <f>VLOOKUP(C846,Klasse!$C$11:$D$27,2)</f>
        <v>#N/A</v>
      </c>
      <c r="E846" s="236">
        <f>+'Ark1'!H2478</f>
        <v>0</v>
      </c>
      <c r="F846" s="236">
        <f>+'Ark1'!J2478</f>
        <v>0</v>
      </c>
      <c r="G846" s="236" t="e">
        <f>VLOOKUP(F846,RNR!$A$1:$B$25,2)</f>
        <v>#N/A</v>
      </c>
      <c r="H846" s="236" t="str">
        <f>+IF(I846=0,"",'Ark1'!Q2478)</f>
        <v/>
      </c>
      <c r="I846" s="353">
        <f>+'Ark1'!R2478</f>
        <v>0</v>
      </c>
      <c r="J846" s="237" t="str">
        <f>+IF(I846=0,"",'Ark1'!AG2478)</f>
        <v/>
      </c>
      <c r="K846" s="237"/>
      <c r="L846" s="237" t="str">
        <f>+IF(I846=0,"",'Ark1'!AH2478)</f>
        <v/>
      </c>
      <c r="M846" s="331"/>
      <c r="N846" s="504" t="e">
        <f>+IF(J846=0,"",'Ark1'!#REF!)</f>
        <v>#REF!</v>
      </c>
      <c r="O846" s="333"/>
      <c r="P846" s="32" t="str">
        <f>+IF(I846=0,"",'Ark1'!U2478)</f>
        <v/>
      </c>
      <c r="Q846" s="32"/>
      <c r="R846" s="264" t="e">
        <f>+IF(N846=0,"",'Ark1'!#REF!)</f>
        <v>#REF!</v>
      </c>
      <c r="S846" s="334"/>
      <c r="T846" s="264" t="e">
        <f>+IF(N846=0,"",'Ark1'!#REF!)</f>
        <v>#REF!</v>
      </c>
      <c r="U846" s="308"/>
      <c r="V846" s="238" t="str">
        <f>+IF(I846=0,"",'Ark1'!T2478)</f>
        <v/>
      </c>
      <c r="W846" s="331"/>
      <c r="X846" s="239" t="str">
        <f>+IF(I846=0,"",'Ark1'!W2478)</f>
        <v/>
      </c>
      <c r="Y846" s="239" t="str">
        <f>+IF(I846=0,"",'Ark1'!X2478)</f>
        <v/>
      </c>
      <c r="Z846" s="239" t="str">
        <f>+IF(I846=0,"",'Ark1'!Y2478)</f>
        <v/>
      </c>
      <c r="AA846" s="239" t="str">
        <f>+IF(I846=0,"",'Ark1'!Z2478)</f>
        <v/>
      </c>
      <c r="AB846" s="237" t="str">
        <f>+IF(I846=0,"",'Ark1'!AA2478)</f>
        <v/>
      </c>
      <c r="AC846" s="238" t="str">
        <f>+IF(I846=0,"",'Ark1'!AC2478)</f>
        <v/>
      </c>
      <c r="AD846" s="239" t="str">
        <f>+IF(I846=0,"",'Ark1'!AE2478)</f>
        <v/>
      </c>
      <c r="AE846" s="237" t="str">
        <f t="shared" si="105"/>
        <v/>
      </c>
      <c r="AF846" s="237" t="str">
        <f t="shared" si="107"/>
        <v/>
      </c>
      <c r="AG846" s="308"/>
    </row>
    <row r="847" spans="1:33" ht="15.6">
      <c r="A847" s="308"/>
      <c r="B847" s="308">
        <f>+'Ark1'!C2479</f>
        <v>0</v>
      </c>
      <c r="C847" s="236">
        <f>+'Ark1'!L2479</f>
        <v>0</v>
      </c>
      <c r="D847" s="236" t="e">
        <f>VLOOKUP(C847,Klasse!$C$11:$D$27,2)</f>
        <v>#N/A</v>
      </c>
      <c r="E847" s="236">
        <f>+'Ark1'!H2479</f>
        <v>0</v>
      </c>
      <c r="F847" s="236">
        <f>+'Ark1'!J2479</f>
        <v>0</v>
      </c>
      <c r="G847" s="236" t="e">
        <f>VLOOKUP(F847,RNR!$A$1:$B$25,2)</f>
        <v>#N/A</v>
      </c>
      <c r="H847" s="236" t="str">
        <f>+IF(I847=0,"",'Ark1'!Q2479)</f>
        <v/>
      </c>
      <c r="I847" s="353">
        <f>+'Ark1'!R2479</f>
        <v>0</v>
      </c>
      <c r="J847" s="237" t="str">
        <f>+IF(I847=0,"",'Ark1'!AG2479)</f>
        <v/>
      </c>
      <c r="K847" s="237"/>
      <c r="L847" s="237" t="str">
        <f>+IF(I847=0,"",'Ark1'!AH2479)</f>
        <v/>
      </c>
      <c r="M847" s="331"/>
      <c r="N847" s="504" t="e">
        <f>+IF(J847=0,"",'Ark1'!#REF!)</f>
        <v>#REF!</v>
      </c>
      <c r="O847" s="333"/>
      <c r="P847" s="32" t="str">
        <f>+IF(I847=0,"",'Ark1'!U2479)</f>
        <v/>
      </c>
      <c r="Q847" s="32"/>
      <c r="R847" s="264" t="e">
        <f>+IF(N847=0,"",'Ark1'!#REF!)</f>
        <v>#REF!</v>
      </c>
      <c r="S847" s="334"/>
      <c r="T847" s="264" t="e">
        <f>+IF(N847=0,"",'Ark1'!#REF!)</f>
        <v>#REF!</v>
      </c>
      <c r="U847" s="308"/>
      <c r="V847" s="238" t="str">
        <f>+IF(I847=0,"",'Ark1'!T2479)</f>
        <v/>
      </c>
      <c r="W847" s="331"/>
      <c r="X847" s="239" t="str">
        <f>+IF(I847=0,"",'Ark1'!W2479)</f>
        <v/>
      </c>
      <c r="Y847" s="239" t="str">
        <f>+IF(I847=0,"",'Ark1'!X2479)</f>
        <v/>
      </c>
      <c r="Z847" s="239" t="str">
        <f>+IF(I847=0,"",'Ark1'!Y2479)</f>
        <v/>
      </c>
      <c r="AA847" s="239" t="str">
        <f>+IF(I847=0,"",'Ark1'!Z2479)</f>
        <v/>
      </c>
      <c r="AB847" s="237" t="str">
        <f>+IF(I847=0,"",'Ark1'!AA2479)</f>
        <v/>
      </c>
      <c r="AC847" s="238" t="str">
        <f>+IF(I847=0,"",'Ark1'!AC2479)</f>
        <v/>
      </c>
      <c r="AD847" s="239" t="str">
        <f>+IF(I847=0,"",'Ark1'!AE2479)</f>
        <v/>
      </c>
      <c r="AE847" s="237" t="str">
        <f t="shared" si="105"/>
        <v/>
      </c>
      <c r="AF847" s="237" t="str">
        <f t="shared" si="107"/>
        <v/>
      </c>
      <c r="AG847" s="308"/>
    </row>
    <row r="848" spans="1:33" ht="15.6">
      <c r="A848" s="308"/>
      <c r="B848" s="308">
        <f>+'Ark1'!C2480</f>
        <v>0</v>
      </c>
      <c r="C848" s="236">
        <f>+'Ark1'!L2480</f>
        <v>0</v>
      </c>
      <c r="D848" s="236" t="e">
        <f>VLOOKUP(C848,Klasse!$C$11:$D$27,2)</f>
        <v>#N/A</v>
      </c>
      <c r="E848" s="236">
        <f>+'Ark1'!H2480</f>
        <v>0</v>
      </c>
      <c r="F848" s="236">
        <f>+'Ark1'!J2480</f>
        <v>0</v>
      </c>
      <c r="G848" s="236" t="e">
        <f>VLOOKUP(F848,RNR!$A$1:$B$25,2)</f>
        <v>#N/A</v>
      </c>
      <c r="H848" s="236" t="str">
        <f>+IF(I848=0,"",'Ark1'!Q2480)</f>
        <v/>
      </c>
      <c r="I848" s="353">
        <f>+'Ark1'!R2480</f>
        <v>0</v>
      </c>
      <c r="J848" s="237" t="str">
        <f>+IF(I848=0,"",'Ark1'!AG2480)</f>
        <v/>
      </c>
      <c r="K848" s="237"/>
      <c r="L848" s="237" t="str">
        <f>+IF(I848=0,"",'Ark1'!AH2480)</f>
        <v/>
      </c>
      <c r="M848" s="331"/>
      <c r="N848" s="504" t="e">
        <f>+IF(J848=0,"",'Ark1'!#REF!)</f>
        <v>#REF!</v>
      </c>
      <c r="O848" s="333"/>
      <c r="P848" s="32" t="str">
        <f>+IF(I848=0,"",'Ark1'!U2480)</f>
        <v/>
      </c>
      <c r="Q848" s="32"/>
      <c r="R848" s="264" t="e">
        <f>+IF(N848=0,"",'Ark1'!#REF!)</f>
        <v>#REF!</v>
      </c>
      <c r="S848" s="334"/>
      <c r="T848" s="264" t="e">
        <f>+IF(N848=0,"",'Ark1'!#REF!)</f>
        <v>#REF!</v>
      </c>
      <c r="U848" s="308"/>
      <c r="V848" s="238" t="str">
        <f>+IF(I848=0,"",'Ark1'!T2480)</f>
        <v/>
      </c>
      <c r="W848" s="331"/>
      <c r="X848" s="239" t="str">
        <f>+IF(I848=0,"",'Ark1'!W2480)</f>
        <v/>
      </c>
      <c r="Y848" s="239" t="str">
        <f>+IF(I848=0,"",'Ark1'!X2480)</f>
        <v/>
      </c>
      <c r="Z848" s="239" t="str">
        <f>+IF(I848=0,"",'Ark1'!Y2480)</f>
        <v/>
      </c>
      <c r="AA848" s="239" t="str">
        <f>+IF(I848=0,"",'Ark1'!Z2480)</f>
        <v/>
      </c>
      <c r="AB848" s="237" t="str">
        <f>+IF(I848=0,"",'Ark1'!AA2480)</f>
        <v/>
      </c>
      <c r="AC848" s="238" t="str">
        <f>+IF(I848=0,"",'Ark1'!AC2480)</f>
        <v/>
      </c>
      <c r="AD848" s="239" t="str">
        <f>+IF(I848=0,"",'Ark1'!AE2480)</f>
        <v/>
      </c>
      <c r="AE848" s="237" t="str">
        <f t="shared" si="105"/>
        <v/>
      </c>
      <c r="AF848" s="237" t="str">
        <f t="shared" si="107"/>
        <v/>
      </c>
      <c r="AG848" s="308"/>
    </row>
    <row r="849" spans="1:33">
      <c r="A849" s="308"/>
      <c r="B849" s="308"/>
      <c r="C849" s="308"/>
      <c r="D849" s="308"/>
      <c r="E849" s="308"/>
      <c r="F849" s="308"/>
      <c r="G849" s="308"/>
      <c r="H849" s="308"/>
      <c r="I849" s="354"/>
      <c r="J849" s="308"/>
      <c r="K849" s="308"/>
      <c r="L849" s="308"/>
      <c r="M849" s="308"/>
      <c r="N849" s="332"/>
      <c r="O849" s="332"/>
      <c r="P849" s="308"/>
      <c r="Q849" s="530"/>
      <c r="R849" s="308"/>
      <c r="S849" s="308"/>
      <c r="T849" s="308"/>
      <c r="U849" s="308"/>
      <c r="V849" s="308"/>
      <c r="W849" s="331"/>
      <c r="X849" s="308"/>
      <c r="Y849" s="308"/>
      <c r="Z849" s="308"/>
      <c r="AA849" s="308"/>
      <c r="AB849" s="308"/>
      <c r="AC849" s="308"/>
      <c r="AD849" s="308"/>
      <c r="AE849" s="308"/>
      <c r="AF849" s="308"/>
      <c r="AG849" s="308"/>
    </row>
    <row r="850" spans="1:33">
      <c r="A850" s="308"/>
      <c r="B850" s="308"/>
      <c r="C850" s="308"/>
      <c r="D850" s="308"/>
      <c r="E850" s="308"/>
      <c r="F850" s="308"/>
      <c r="G850" s="308"/>
      <c r="H850" s="308"/>
      <c r="I850" s="354"/>
      <c r="J850" s="308"/>
      <c r="K850" s="308"/>
      <c r="L850" s="308"/>
      <c r="M850" s="308"/>
      <c r="N850" s="332"/>
      <c r="O850" s="332"/>
      <c r="P850" s="308"/>
      <c r="Q850" s="530"/>
      <c r="R850" s="308"/>
      <c r="S850" s="308"/>
      <c r="T850" s="308"/>
      <c r="U850" s="308"/>
      <c r="V850" s="308"/>
      <c r="W850" s="331"/>
      <c r="X850" s="308"/>
      <c r="Y850" s="308"/>
      <c r="Z850" s="308"/>
      <c r="AA850" s="308"/>
      <c r="AB850" s="308"/>
      <c r="AC850" s="308"/>
      <c r="AD850" s="308"/>
      <c r="AE850" s="308"/>
      <c r="AF850" s="308"/>
      <c r="AG850" s="308"/>
    </row>
    <row r="851" spans="1:33">
      <c r="A851" s="308"/>
      <c r="B851" s="308"/>
      <c r="C851" s="308"/>
      <c r="D851" s="308"/>
      <c r="E851" s="308"/>
      <c r="F851" s="308"/>
      <c r="G851" s="308"/>
      <c r="H851" s="308"/>
      <c r="I851" s="354"/>
      <c r="J851" s="308"/>
      <c r="K851" s="308"/>
      <c r="L851" s="308"/>
      <c r="M851" s="308"/>
      <c r="N851" s="332"/>
      <c r="O851" s="332"/>
      <c r="P851" s="308"/>
      <c r="Q851" s="530"/>
      <c r="R851" s="308"/>
      <c r="S851" s="308"/>
      <c r="T851" s="308"/>
      <c r="U851" s="308"/>
      <c r="V851" s="308"/>
      <c r="W851" s="308"/>
      <c r="X851" s="308"/>
      <c r="Y851" s="308"/>
      <c r="Z851" s="308"/>
      <c r="AA851" s="308"/>
      <c r="AB851" s="308"/>
      <c r="AC851" s="308"/>
      <c r="AD851" s="308"/>
      <c r="AE851" s="308"/>
      <c r="AF851" s="308"/>
      <c r="AG851" s="308"/>
    </row>
  </sheetData>
  <mergeCells count="100">
    <mergeCell ref="G795:H795"/>
    <mergeCell ref="G823:H823"/>
    <mergeCell ref="G655:H655"/>
    <mergeCell ref="G683:H683"/>
    <mergeCell ref="G711:H711"/>
    <mergeCell ref="G739:H739"/>
    <mergeCell ref="G767:H767"/>
    <mergeCell ref="K627:L627"/>
    <mergeCell ref="M627:N627"/>
    <mergeCell ref="O627:P627"/>
    <mergeCell ref="S627:T627"/>
    <mergeCell ref="U627:V627"/>
    <mergeCell ref="G544:H544"/>
    <mergeCell ref="G572:H572"/>
    <mergeCell ref="G600:H600"/>
    <mergeCell ref="G627:H627"/>
    <mergeCell ref="I627:J627"/>
    <mergeCell ref="Y403:Z403"/>
    <mergeCell ref="G432:H432"/>
    <mergeCell ref="G460:H460"/>
    <mergeCell ref="G488:H488"/>
    <mergeCell ref="G516:H516"/>
    <mergeCell ref="I516:J516"/>
    <mergeCell ref="K516:L516"/>
    <mergeCell ref="M516:N516"/>
    <mergeCell ref="Y516:Z516"/>
    <mergeCell ref="O516:P516"/>
    <mergeCell ref="Q516:R516"/>
    <mergeCell ref="S516:T516"/>
    <mergeCell ref="U516:V516"/>
    <mergeCell ref="W516:X516"/>
    <mergeCell ref="AA4:AB4"/>
    <mergeCell ref="E319:F319"/>
    <mergeCell ref="E347:F347"/>
    <mergeCell ref="E375:F375"/>
    <mergeCell ref="E403:F403"/>
    <mergeCell ref="G319:H319"/>
    <mergeCell ref="G347:H347"/>
    <mergeCell ref="G375:H375"/>
    <mergeCell ref="G403:H403"/>
    <mergeCell ref="I403:J403"/>
    <mergeCell ref="K403:L403"/>
    <mergeCell ref="M403:N403"/>
    <mergeCell ref="O403:P403"/>
    <mergeCell ref="S403:T403"/>
    <mergeCell ref="U403:V403"/>
    <mergeCell ref="W403:X403"/>
    <mergeCell ref="A403:B403"/>
    <mergeCell ref="C403:D403"/>
    <mergeCell ref="A319:B319"/>
    <mergeCell ref="C319:D319"/>
    <mergeCell ref="A347:B347"/>
    <mergeCell ref="C347:D347"/>
    <mergeCell ref="A375:B375"/>
    <mergeCell ref="C375:D375"/>
    <mergeCell ref="A432:B432"/>
    <mergeCell ref="C432:D432"/>
    <mergeCell ref="E432:F432"/>
    <mergeCell ref="A460:B460"/>
    <mergeCell ref="C460:D460"/>
    <mergeCell ref="E460:F460"/>
    <mergeCell ref="A488:B488"/>
    <mergeCell ref="C488:D488"/>
    <mergeCell ref="E488:F488"/>
    <mergeCell ref="A516:B516"/>
    <mergeCell ref="C516:D516"/>
    <mergeCell ref="E516:F516"/>
    <mergeCell ref="A544:B544"/>
    <mergeCell ref="C544:D544"/>
    <mergeCell ref="E544:F544"/>
    <mergeCell ref="A572:B572"/>
    <mergeCell ref="C572:D572"/>
    <mergeCell ref="E572:F572"/>
    <mergeCell ref="A600:B600"/>
    <mergeCell ref="C600:D600"/>
    <mergeCell ref="E600:F600"/>
    <mergeCell ref="A627:B627"/>
    <mergeCell ref="C627:D627"/>
    <mergeCell ref="E627:F627"/>
    <mergeCell ref="A655:B655"/>
    <mergeCell ref="C655:D655"/>
    <mergeCell ref="E655:F655"/>
    <mergeCell ref="A683:B683"/>
    <mergeCell ref="C683:D683"/>
    <mergeCell ref="E683:F683"/>
    <mergeCell ref="A711:B711"/>
    <mergeCell ref="C711:D711"/>
    <mergeCell ref="E711:F711"/>
    <mergeCell ref="A739:B739"/>
    <mergeCell ref="C739:D739"/>
    <mergeCell ref="E739:F739"/>
    <mergeCell ref="A823:B823"/>
    <mergeCell ref="C823:D823"/>
    <mergeCell ref="E823:F823"/>
    <mergeCell ref="A767:B767"/>
    <mergeCell ref="C767:D767"/>
    <mergeCell ref="E767:F767"/>
    <mergeCell ref="A795:B795"/>
    <mergeCell ref="C795:D795"/>
    <mergeCell ref="E795:F795"/>
  </mergeCells>
  <conditionalFormatting sqref="K13:K40">
    <cfRule type="cellIs" dxfId="45" priority="7" operator="greaterThan">
      <formula>10</formula>
    </cfRule>
  </conditionalFormatting>
  <conditionalFormatting sqref="K41:K68">
    <cfRule type="cellIs" dxfId="44" priority="6" operator="greaterThan">
      <formula>10</formula>
    </cfRule>
  </conditionalFormatting>
  <conditionalFormatting sqref="N740:N764">
    <cfRule type="cellIs" dxfId="43" priority="5" operator="greaterThan">
      <formula>0</formula>
    </cfRule>
  </conditionalFormatting>
  <conditionalFormatting sqref="N601:N624">
    <cfRule type="cellIs" dxfId="42" priority="4" operator="greaterThan">
      <formula>0</formula>
    </cfRule>
  </conditionalFormatting>
  <conditionalFormatting sqref="N489:N513">
    <cfRule type="cellIs" dxfId="41" priority="3" operator="greaterThan">
      <formula>0</formula>
    </cfRule>
  </conditionalFormatting>
  <conditionalFormatting sqref="N320:N344">
    <cfRule type="cellIs" dxfId="40" priority="2" operator="greaterThan">
      <formula>0</formula>
    </cfRule>
  </conditionalFormatting>
  <conditionalFormatting sqref="N292:N316">
    <cfRule type="cellIs" dxfId="39" priority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6DF1CA-8F39-4F23-854D-4F97FA8D70DF}">
  <dimension ref="A1"/>
  <sheetViews>
    <sheetView workbookViewId="0">
      <selection activeCell="D31" sqref="D31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0A33C2-F675-4956-A07F-025D8514B396}">
  <dimension ref="A1"/>
  <sheetViews>
    <sheetView topLeftCell="A193" workbookViewId="0">
      <selection activeCell="N211" sqref="N211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Q93"/>
  <sheetViews>
    <sheetView zoomScale="95" zoomScaleNormal="95" workbookViewId="0">
      <pane xSplit="6" ySplit="10" topLeftCell="G11" activePane="bottomRight" state="frozen"/>
      <selection pane="topRight" activeCell="G1" sqref="G1"/>
      <selection pane="bottomLeft" activeCell="A11" sqref="A11"/>
      <selection pane="bottomRight" activeCell="AF23" sqref="AF23"/>
    </sheetView>
  </sheetViews>
  <sheetFormatPr baseColWidth="10" defaultRowHeight="15"/>
  <cols>
    <col min="1" max="1" width="3.453125" customWidth="1"/>
    <col min="2" max="2" width="6.453125" customWidth="1"/>
    <col min="3" max="3" width="3.81640625" customWidth="1"/>
    <col min="4" max="4" width="5" customWidth="1"/>
    <col min="5" max="5" width="6.453125" style="316" customWidth="1"/>
    <col min="6" max="6" width="8.6328125" style="316" customWidth="1"/>
    <col min="7" max="7" width="5.36328125" style="92" customWidth="1"/>
    <col min="8" max="8" width="5.36328125" customWidth="1"/>
    <col min="9" max="9" width="6.36328125" style="92" customWidth="1"/>
    <col min="10" max="10" width="1.81640625" style="92" customWidth="1"/>
    <col min="11" max="11" width="6.36328125" style="92" customWidth="1"/>
    <col min="12" max="12" width="1.453125" style="92" customWidth="1"/>
    <col min="13" max="13" width="7.08984375" style="92" customWidth="1"/>
    <col min="14" max="14" width="3.90625" style="92" customWidth="1"/>
    <col min="15" max="15" width="1.6328125" customWidth="1"/>
    <col min="16" max="16" width="6.6328125" style="92" customWidth="1"/>
    <col min="17" max="17" width="1.7265625" style="92" customWidth="1"/>
    <col min="18" max="18" width="7.1796875" customWidth="1"/>
    <col min="19" max="19" width="2.36328125" customWidth="1"/>
    <col min="20" max="20" width="7.36328125" customWidth="1"/>
    <col min="21" max="21" width="5.36328125" customWidth="1"/>
    <col min="22" max="22" width="2.453125" style="11" customWidth="1"/>
    <col min="23" max="23" width="6.08984375" style="92" customWidth="1"/>
    <col min="24" max="24" width="7.36328125" style="92" customWidth="1"/>
    <col min="25" max="25" width="5.1796875" style="92" customWidth="1"/>
    <col min="26" max="26" width="6.54296875" customWidth="1"/>
    <col min="27" max="27" width="7.36328125" customWidth="1"/>
    <col min="28" max="28" width="8.1796875" style="11" customWidth="1"/>
    <col min="29" max="29" width="3.453125" customWidth="1"/>
    <col min="30" max="30" width="8.1796875" style="11" customWidth="1"/>
    <col min="31" max="31" width="6.54296875" customWidth="1"/>
    <col min="32" max="32" width="5.90625" customWidth="1"/>
    <col min="43" max="43" width="14" customWidth="1"/>
    <col min="44" max="44" width="12.54296875" customWidth="1"/>
    <col min="45" max="45" width="10.90625" customWidth="1"/>
  </cols>
  <sheetData>
    <row r="1" spans="1:69">
      <c r="A1" s="47"/>
      <c r="B1" s="47"/>
      <c r="C1" s="47"/>
      <c r="D1" s="47"/>
      <c r="E1" s="319"/>
      <c r="F1" s="319"/>
      <c r="G1" s="89"/>
      <c r="H1" s="47"/>
      <c r="I1" s="89"/>
      <c r="J1" s="89"/>
      <c r="K1" s="89"/>
      <c r="L1" s="89"/>
      <c r="M1" s="89"/>
      <c r="N1" s="89"/>
      <c r="O1" s="47"/>
      <c r="P1" s="89"/>
      <c r="Q1" s="89"/>
      <c r="R1" s="47"/>
      <c r="S1" s="47"/>
      <c r="T1" s="47"/>
      <c r="U1" s="47"/>
      <c r="V1" s="71"/>
      <c r="W1" s="89"/>
      <c r="X1" s="89"/>
      <c r="Y1" s="89"/>
      <c r="Z1" s="47"/>
      <c r="AA1" s="47"/>
      <c r="AB1" s="71"/>
      <c r="AC1" s="47"/>
      <c r="AD1" s="71"/>
      <c r="AE1" s="47"/>
      <c r="AF1" s="4"/>
      <c r="AG1" s="4"/>
      <c r="AH1" s="4"/>
      <c r="AI1" s="4"/>
      <c r="AJ1" s="4"/>
    </row>
    <row r="2" spans="1:69" s="183" customFormat="1" ht="31.8">
      <c r="A2" s="182"/>
      <c r="B2" s="182"/>
      <c r="C2" s="182"/>
      <c r="D2" s="140" t="s">
        <v>439</v>
      </c>
      <c r="E2" s="324"/>
      <c r="F2" s="324"/>
      <c r="G2" s="193"/>
      <c r="H2" s="182"/>
      <c r="I2" s="193"/>
      <c r="J2" s="193"/>
      <c r="K2" s="193"/>
      <c r="L2" s="193"/>
      <c r="M2" s="182"/>
      <c r="N2" s="182"/>
      <c r="O2" s="182"/>
      <c r="P2" s="193"/>
      <c r="Q2" s="193"/>
      <c r="R2" s="182"/>
      <c r="S2" s="182"/>
      <c r="T2" s="182"/>
      <c r="U2" s="182"/>
      <c r="V2" s="172" t="str">
        <f>+År!B2</f>
        <v>UNG SAU :</v>
      </c>
      <c r="W2" s="193"/>
      <c r="X2" s="198"/>
      <c r="Y2" s="193"/>
      <c r="Z2" s="193"/>
      <c r="AA2" s="193"/>
      <c r="AB2" s="182"/>
      <c r="AC2" s="47"/>
      <c r="AD2" s="198"/>
      <c r="AE2" s="182"/>
      <c r="AF2" s="198"/>
      <c r="AG2" s="182"/>
      <c r="AH2" s="4"/>
      <c r="AI2" s="4"/>
      <c r="AJ2" s="4"/>
      <c r="AK2" s="4"/>
      <c r="AL2" s="4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</row>
    <row r="3" spans="1:69">
      <c r="A3" s="47"/>
      <c r="B3" s="47"/>
      <c r="C3" s="47"/>
      <c r="D3" s="47"/>
      <c r="E3" s="319"/>
      <c r="F3" s="319"/>
      <c r="G3" s="89"/>
      <c r="H3" s="47"/>
      <c r="I3" s="89"/>
      <c r="J3" s="89"/>
      <c r="K3" s="89"/>
      <c r="L3" s="89"/>
      <c r="M3" s="47"/>
      <c r="N3" s="47"/>
      <c r="O3" s="47"/>
      <c r="P3" s="89"/>
      <c r="Q3" s="89"/>
      <c r="R3" s="47"/>
      <c r="S3" s="47"/>
      <c r="T3" s="47"/>
      <c r="U3" s="47"/>
      <c r="V3" s="89"/>
      <c r="W3" s="89"/>
      <c r="X3" s="71"/>
      <c r="Y3" s="89"/>
      <c r="Z3" s="89"/>
      <c r="AA3" s="89"/>
      <c r="AB3" s="47"/>
      <c r="AC3" s="47"/>
      <c r="AD3" s="71"/>
      <c r="AE3" s="47"/>
      <c r="AF3" s="71"/>
      <c r="AG3" s="47"/>
      <c r="AH3" s="4"/>
      <c r="AI3" s="4"/>
      <c r="AJ3" s="4"/>
      <c r="AK3" s="4"/>
      <c r="AL3" s="4"/>
    </row>
    <row r="4" spans="1:69">
      <c r="A4" s="47"/>
      <c r="B4" s="47"/>
      <c r="C4" s="47"/>
      <c r="D4" s="47"/>
      <c r="E4" s="319"/>
      <c r="F4" s="319"/>
      <c r="G4" s="89"/>
      <c r="H4" s="47"/>
      <c r="I4" s="89"/>
      <c r="J4" s="89"/>
      <c r="K4" s="89"/>
      <c r="L4" s="89"/>
      <c r="M4" s="47"/>
      <c r="N4" s="47"/>
      <c r="O4" s="47"/>
      <c r="P4" s="89"/>
      <c r="Q4" s="89"/>
      <c r="R4" s="47"/>
      <c r="S4" s="47"/>
      <c r="T4" s="47"/>
      <c r="U4" s="47"/>
      <c r="V4" s="89"/>
      <c r="W4" s="89"/>
      <c r="X4" s="71"/>
      <c r="Y4" s="89"/>
      <c r="Z4" s="89"/>
      <c r="AA4" s="89"/>
      <c r="AB4" s="47"/>
      <c r="AC4" s="47"/>
      <c r="AD4" s="71"/>
      <c r="AE4" s="47"/>
      <c r="AF4" s="71"/>
      <c r="AG4" s="47"/>
      <c r="AH4" s="4"/>
      <c r="AI4" s="4"/>
      <c r="AJ4" s="4"/>
      <c r="AK4" s="4"/>
      <c r="AL4" s="4"/>
    </row>
    <row r="5" spans="1:69" s="184" customFormat="1" ht="19.8">
      <c r="A5" s="181"/>
      <c r="B5" s="181"/>
      <c r="C5" s="181"/>
      <c r="D5" s="181"/>
      <c r="E5" s="325" t="s">
        <v>5</v>
      </c>
      <c r="F5" s="348">
        <f>+År!Q2</f>
        <v>49</v>
      </c>
      <c r="G5" s="206"/>
      <c r="H5" s="185"/>
      <c r="I5" s="206"/>
      <c r="J5" s="206"/>
      <c r="K5" s="206"/>
      <c r="L5" s="206"/>
      <c r="M5" s="185"/>
      <c r="N5" s="185"/>
      <c r="O5" s="185"/>
      <c r="P5" s="202"/>
      <c r="Q5" s="202"/>
      <c r="R5" s="185"/>
      <c r="S5" s="185"/>
      <c r="T5" s="181"/>
      <c r="U5" s="185"/>
      <c r="V5" s="206" t="s">
        <v>425</v>
      </c>
      <c r="W5" s="202"/>
      <c r="X5" s="207"/>
      <c r="Y5" s="206"/>
      <c r="Z5" s="206"/>
      <c r="AA5" s="582">
        <f>SUM(F11:F25)</f>
        <v>43012</v>
      </c>
      <c r="AB5" s="561"/>
      <c r="AC5" s="47"/>
      <c r="AD5" s="207"/>
      <c r="AE5" s="181"/>
      <c r="AF5" s="207"/>
      <c r="AG5" s="181"/>
      <c r="AH5" s="4"/>
      <c r="AI5" s="4"/>
      <c r="AJ5" s="4"/>
      <c r="AK5" s="4"/>
      <c r="AL5" s="4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</row>
    <row r="6" spans="1:69" ht="21">
      <c r="A6" s="52"/>
      <c r="B6" s="52"/>
      <c r="C6" s="52"/>
      <c r="D6" s="52"/>
      <c r="E6" s="326"/>
      <c r="F6" s="326"/>
      <c r="G6" s="94"/>
      <c r="H6" s="52"/>
      <c r="I6" s="94"/>
      <c r="J6" s="94"/>
      <c r="K6" s="94"/>
      <c r="L6" s="94"/>
      <c r="M6" s="177"/>
      <c r="N6" s="94"/>
      <c r="O6" s="52"/>
      <c r="P6" s="94"/>
      <c r="Q6" s="94"/>
      <c r="R6" s="52"/>
      <c r="S6" s="52"/>
      <c r="T6" s="52"/>
      <c r="U6" s="52"/>
      <c r="V6" s="200"/>
      <c r="W6" s="89"/>
      <c r="X6" s="89"/>
      <c r="Y6" s="89"/>
      <c r="Z6" s="47"/>
      <c r="AA6" s="47"/>
      <c r="AB6" s="71"/>
      <c r="AC6" s="47"/>
      <c r="AD6" s="71"/>
      <c r="AE6" s="47"/>
      <c r="AF6" s="207"/>
      <c r="AG6" s="181"/>
      <c r="AH6" s="4"/>
      <c r="AI6" s="4"/>
      <c r="AJ6" s="4"/>
    </row>
    <row r="7" spans="1:69" ht="21">
      <c r="A7" s="52"/>
      <c r="B7" s="52"/>
      <c r="C7" s="52"/>
      <c r="D7" s="52"/>
      <c r="E7" s="326"/>
      <c r="F7" s="326"/>
      <c r="G7" s="94"/>
      <c r="H7" s="47"/>
      <c r="I7" s="94"/>
      <c r="J7" s="94"/>
      <c r="K7" s="94"/>
      <c r="L7" s="94"/>
      <c r="M7" s="177"/>
      <c r="N7" s="89"/>
      <c r="O7" s="47"/>
      <c r="P7" s="89"/>
      <c r="Q7" s="89"/>
      <c r="R7" s="47"/>
      <c r="S7" s="47"/>
      <c r="T7" s="52"/>
      <c r="U7" s="47"/>
      <c r="V7" s="200"/>
      <c r="W7" s="89"/>
      <c r="X7" s="89"/>
      <c r="Y7" s="89"/>
      <c r="Z7" s="47"/>
      <c r="AA7" s="47"/>
      <c r="AB7" s="71"/>
      <c r="AC7" s="47"/>
      <c r="AD7" s="72" t="s">
        <v>2</v>
      </c>
      <c r="AE7" s="47"/>
      <c r="AF7" s="207"/>
      <c r="AG7" s="181"/>
      <c r="AH7" s="4"/>
      <c r="AI7" s="4"/>
      <c r="AJ7" s="4"/>
    </row>
    <row r="8" spans="1:69" ht="19.8">
      <c r="A8" s="47"/>
      <c r="B8" s="47"/>
      <c r="C8" s="47"/>
      <c r="D8" s="47"/>
      <c r="E8" s="326" t="s">
        <v>2</v>
      </c>
      <c r="F8" s="319"/>
      <c r="G8" s="89"/>
      <c r="H8" s="47"/>
      <c r="I8" s="89"/>
      <c r="J8" s="89"/>
      <c r="K8" s="89"/>
      <c r="L8" s="89"/>
      <c r="M8" s="89"/>
      <c r="N8" s="89"/>
      <c r="O8" s="47"/>
      <c r="P8" s="89"/>
      <c r="Q8" s="89"/>
      <c r="R8" s="47"/>
      <c r="S8" s="47"/>
      <c r="T8" s="47"/>
      <c r="U8" s="47"/>
      <c r="V8" s="71"/>
      <c r="W8" s="94" t="s">
        <v>508</v>
      </c>
      <c r="X8" s="89"/>
      <c r="Y8" s="89"/>
      <c r="Z8" s="47"/>
      <c r="AA8" s="47"/>
      <c r="AB8" s="72" t="s">
        <v>538</v>
      </c>
      <c r="AC8" s="47"/>
      <c r="AD8" s="72" t="s">
        <v>8</v>
      </c>
      <c r="AE8" s="47"/>
      <c r="AF8" s="207"/>
      <c r="AG8" s="181"/>
      <c r="AH8" s="4"/>
      <c r="AI8" s="4"/>
      <c r="AJ8" s="4"/>
    </row>
    <row r="9" spans="1:69" ht="19.8">
      <c r="A9" s="47"/>
      <c r="B9" s="47"/>
      <c r="C9" s="52" t="s">
        <v>413</v>
      </c>
      <c r="D9" s="47"/>
      <c r="E9" s="326" t="s">
        <v>484</v>
      </c>
      <c r="F9" s="326" t="s">
        <v>2</v>
      </c>
      <c r="G9" s="94" t="s">
        <v>2</v>
      </c>
      <c r="H9" s="110"/>
      <c r="I9" s="94" t="s">
        <v>1</v>
      </c>
      <c r="J9" s="94"/>
      <c r="K9" s="94" t="s">
        <v>2</v>
      </c>
      <c r="L9" s="94"/>
      <c r="M9" s="94" t="s">
        <v>22</v>
      </c>
      <c r="N9" s="212"/>
      <c r="O9" s="110"/>
      <c r="P9" s="212" t="s">
        <v>22</v>
      </c>
      <c r="Q9" s="212"/>
      <c r="R9" s="110" t="s">
        <v>22</v>
      </c>
      <c r="S9" s="110"/>
      <c r="T9" s="52" t="s">
        <v>22</v>
      </c>
      <c r="U9" s="110"/>
      <c r="V9" s="71"/>
      <c r="W9" s="94" t="s">
        <v>535</v>
      </c>
      <c r="X9" s="94"/>
      <c r="Y9" s="94"/>
      <c r="Z9" s="52" t="s">
        <v>426</v>
      </c>
      <c r="AA9" s="52"/>
      <c r="AB9" s="72" t="s">
        <v>481</v>
      </c>
      <c r="AC9" s="47"/>
      <c r="AD9" s="72" t="s">
        <v>685</v>
      </c>
      <c r="AE9" s="47"/>
      <c r="AF9" s="207"/>
      <c r="AG9" s="181"/>
      <c r="AH9" s="59"/>
      <c r="AI9" s="1"/>
      <c r="AJ9" s="5"/>
    </row>
    <row r="10" spans="1:69" ht="19.8">
      <c r="A10" s="47"/>
      <c r="B10" s="52" t="s">
        <v>89</v>
      </c>
      <c r="C10" s="52" t="s">
        <v>414</v>
      </c>
      <c r="D10" s="48"/>
      <c r="E10" s="327" t="s">
        <v>485</v>
      </c>
      <c r="F10" s="327" t="s">
        <v>8</v>
      </c>
      <c r="G10" s="95" t="s">
        <v>403</v>
      </c>
      <c r="H10" s="110" t="s">
        <v>487</v>
      </c>
      <c r="I10" s="95" t="s">
        <v>403</v>
      </c>
      <c r="J10" s="95"/>
      <c r="K10" s="95" t="s">
        <v>658</v>
      </c>
      <c r="L10" s="95"/>
      <c r="M10" s="95" t="s">
        <v>44</v>
      </c>
      <c r="N10" s="212" t="s">
        <v>487</v>
      </c>
      <c r="O10" s="110"/>
      <c r="P10" s="212" t="s">
        <v>658</v>
      </c>
      <c r="Q10" s="212"/>
      <c r="R10" s="110" t="s">
        <v>662</v>
      </c>
      <c r="S10" s="110"/>
      <c r="T10" s="53" t="s">
        <v>0</v>
      </c>
      <c r="U10" s="110" t="s">
        <v>487</v>
      </c>
      <c r="V10" s="71"/>
      <c r="W10" s="95" t="s">
        <v>523</v>
      </c>
      <c r="X10" s="95" t="s">
        <v>520</v>
      </c>
      <c r="Y10" s="95" t="s">
        <v>521</v>
      </c>
      <c r="Z10" s="53" t="s">
        <v>1</v>
      </c>
      <c r="AA10" s="53" t="s">
        <v>0</v>
      </c>
      <c r="AB10" s="73" t="s">
        <v>43</v>
      </c>
      <c r="AC10" s="47"/>
      <c r="AD10" s="73" t="s">
        <v>540</v>
      </c>
      <c r="AE10" s="47"/>
      <c r="AF10" s="207"/>
      <c r="AG10" s="181"/>
      <c r="AH10" s="59"/>
      <c r="AI10" s="1"/>
      <c r="AJ10" s="5"/>
    </row>
    <row r="11" spans="1:69" ht="16.95" customHeight="1">
      <c r="A11" s="47"/>
      <c r="B11" s="65">
        <f>+'Ark1'!C878</f>
        <v>2024</v>
      </c>
      <c r="C11" s="65">
        <f>+'Ark1'!M878</f>
        <v>1</v>
      </c>
      <c r="D11" s="65" t="s">
        <v>92</v>
      </c>
      <c r="E11" s="328">
        <f>+'Ark1'!Q878</f>
        <v>12</v>
      </c>
      <c r="F11" s="328">
        <f>+'Ark1'!R878</f>
        <v>12</v>
      </c>
      <c r="G11" s="196">
        <f>+'Ark1'!AG878</f>
        <v>1.5660871277235547E-2</v>
      </c>
      <c r="H11" s="111">
        <f t="shared" ref="H11:H25" si="0">+G11-G27</f>
        <v>-1.6513808095975385E-2</v>
      </c>
      <c r="I11" s="196">
        <f>+'Ark1'!AH878</f>
        <v>8.3333333333333357</v>
      </c>
      <c r="J11" s="95"/>
      <c r="K11" s="469">
        <f>+'Ark1'!AI878</f>
        <v>12</v>
      </c>
      <c r="L11" s="95"/>
      <c r="M11" s="250">
        <f>+'Ark1'!U878</f>
        <v>14.55</v>
      </c>
      <c r="N11" s="213">
        <f t="shared" ref="N11:N25" si="1">+M11-M27</f>
        <v>-1.882000000000005</v>
      </c>
      <c r="O11" s="110"/>
      <c r="P11" s="121">
        <f>+IF(K11=0,"",'Ark1'!AJ878)</f>
        <v>103.05</v>
      </c>
      <c r="Q11" s="212"/>
      <c r="R11" s="109">
        <f>+IF(K11=0,"",'Ark1'!AK878)</f>
        <v>12.835126017301878</v>
      </c>
      <c r="S11" s="110"/>
      <c r="T11" s="252">
        <f>+'Ark1'!S878</f>
        <v>2.75</v>
      </c>
      <c r="U11" s="111">
        <f t="shared" ref="U11:U25" si="2">+T11-T27</f>
        <v>-0.45000000000000018</v>
      </c>
      <c r="V11" s="71"/>
      <c r="W11" s="138">
        <f>+'Ark1'!X878</f>
        <v>33.333333333333343</v>
      </c>
      <c r="X11" s="138">
        <f>+'Ark1'!Y878</f>
        <v>8.3333333333333357</v>
      </c>
      <c r="Y11" s="138">
        <f>+'Ark1'!Z878</f>
        <v>5.6523593893759809</v>
      </c>
      <c r="Z11" s="66">
        <f>+'Ark1'!Z878</f>
        <v>5.6523593893759809</v>
      </c>
      <c r="AA11" s="66">
        <f>+'Ark1'!AB878</f>
        <v>0</v>
      </c>
      <c r="AB11" s="139">
        <f>+'Ark1'!AD878</f>
        <v>0</v>
      </c>
      <c r="AC11" s="47"/>
      <c r="AD11" s="139">
        <f t="shared" ref="AD11:AD25" si="3">+F11/E11</f>
        <v>1</v>
      </c>
      <c r="AE11" s="47"/>
      <c r="AF11" s="207">
        <f>SUM(G11:G13)</f>
        <v>6.0163039895307175</v>
      </c>
      <c r="AG11" s="181"/>
      <c r="AH11" s="59"/>
      <c r="AI11" s="1"/>
      <c r="AJ11" s="5"/>
    </row>
    <row r="12" spans="1:69" ht="16.95" customHeight="1">
      <c r="A12" s="47"/>
      <c r="B12" s="65">
        <f>+'Ark1'!C879</f>
        <v>2024</v>
      </c>
      <c r="C12" s="65">
        <f>+'Ark1'!M879</f>
        <v>2</v>
      </c>
      <c r="D12" s="65" t="s">
        <v>93</v>
      </c>
      <c r="E12" s="328">
        <f>+'Ark1'!Q879</f>
        <v>356</v>
      </c>
      <c r="F12" s="328">
        <f>+'Ark1'!R879</f>
        <v>558</v>
      </c>
      <c r="G12" s="196">
        <f>+'Ark1'!AG879</f>
        <v>0.74954221551098943</v>
      </c>
      <c r="H12" s="111">
        <f t="shared" si="0"/>
        <v>-0.36129093950924673</v>
      </c>
      <c r="I12" s="196">
        <f>+'Ark1'!AH879</f>
        <v>3.5842293906810037</v>
      </c>
      <c r="J12" s="95"/>
      <c r="K12" s="469">
        <f>+'Ark1'!AI879</f>
        <v>553</v>
      </c>
      <c r="L12" s="95"/>
      <c r="M12" s="250">
        <f>+'Ark1'!U879</f>
        <v>14.975806451612897</v>
      </c>
      <c r="N12" s="213">
        <f t="shared" si="1"/>
        <v>-2.2573648728099442</v>
      </c>
      <c r="O12" s="110"/>
      <c r="P12" s="121">
        <f>+IF(K12=0,"",'Ark1'!AJ879)</f>
        <v>100.18354430379748</v>
      </c>
      <c r="Q12" s="212"/>
      <c r="R12" s="109">
        <f>+IF(K12=0,"",'Ark1'!AK879)</f>
        <v>14.059243147921096</v>
      </c>
      <c r="S12" s="110"/>
      <c r="T12" s="252">
        <f>+'Ark1'!S879</f>
        <v>3.3781362007168458</v>
      </c>
      <c r="U12" s="111">
        <f t="shared" si="2"/>
        <v>-0.59634739588096597</v>
      </c>
      <c r="V12" s="71"/>
      <c r="W12" s="138">
        <f>+'Ark1'!X879</f>
        <v>46.057347670250891</v>
      </c>
      <c r="X12" s="138">
        <f>+'Ark1'!Y879</f>
        <v>10.573476702508962</v>
      </c>
      <c r="Y12" s="138">
        <f>+'Ark1'!Z879</f>
        <v>6.4110264818009366</v>
      </c>
      <c r="Z12" s="66">
        <f>+'Ark1'!Z879</f>
        <v>6.4110264818009366</v>
      </c>
      <c r="AA12" s="66">
        <f>+'Ark1'!AB879</f>
        <v>0</v>
      </c>
      <c r="AB12" s="139">
        <f>+'Ark1'!AD879</f>
        <v>0</v>
      </c>
      <c r="AC12" s="47"/>
      <c r="AD12" s="139">
        <f t="shared" si="3"/>
        <v>1.5674157303370786</v>
      </c>
      <c r="AE12" s="47"/>
      <c r="AF12" s="207"/>
      <c r="AG12" s="181"/>
      <c r="AH12" s="59"/>
      <c r="AI12" s="1"/>
      <c r="AJ12" s="5"/>
    </row>
    <row r="13" spans="1:69" ht="16.95" customHeight="1">
      <c r="A13" s="47"/>
      <c r="B13" s="65">
        <f>+'Ark1'!C880</f>
        <v>2024</v>
      </c>
      <c r="C13" s="65">
        <f>+'Ark1'!M880</f>
        <v>3</v>
      </c>
      <c r="D13" s="65" t="s">
        <v>94</v>
      </c>
      <c r="E13" s="328">
        <f>+'Ark1'!Q880</f>
        <v>1586</v>
      </c>
      <c r="F13" s="328">
        <f>+'Ark1'!R880</f>
        <v>2934</v>
      </c>
      <c r="G13" s="196">
        <f>+'Ark1'!AG880</f>
        <v>5.2511009027424924</v>
      </c>
      <c r="H13" s="111">
        <f t="shared" si="0"/>
        <v>0.32753691319504341</v>
      </c>
      <c r="I13" s="196">
        <f>+'Ark1'!AH880</f>
        <v>3.2719836400817992</v>
      </c>
      <c r="J13" s="95"/>
      <c r="K13" s="469">
        <f>+'Ark1'!AI880</f>
        <v>2897</v>
      </c>
      <c r="L13" s="95"/>
      <c r="M13" s="250">
        <f>+'Ark1'!U880</f>
        <v>19.953476482617589</v>
      </c>
      <c r="N13" s="213">
        <f t="shared" si="1"/>
        <v>-0.65737597639878231</v>
      </c>
      <c r="O13" s="110"/>
      <c r="P13" s="121">
        <f>+IF(K13=0,"",'Ark1'!AJ880)</f>
        <v>105.33051432516368</v>
      </c>
      <c r="Q13" s="212"/>
      <c r="R13" s="109">
        <f>+IF(K13=0,"",'Ark1'!AK880)</f>
        <v>16.38127538770712</v>
      </c>
      <c r="S13" s="110"/>
      <c r="T13" s="252">
        <f>+'Ark1'!S880</f>
        <v>4.8019768234492179</v>
      </c>
      <c r="U13" s="111">
        <f t="shared" si="2"/>
        <v>-0.65540022573111045</v>
      </c>
      <c r="V13" s="71"/>
      <c r="W13" s="138">
        <f>+'Ark1'!X880</f>
        <v>71.404226312201757</v>
      </c>
      <c r="X13" s="138">
        <f>+'Ark1'!Y880</f>
        <v>35.412406271301961</v>
      </c>
      <c r="Y13" s="138">
        <f>+'Ark1'!Z880</f>
        <v>6.6246276673774762</v>
      </c>
      <c r="Z13" s="66">
        <f>+'Ark1'!Z880</f>
        <v>6.6246276673774762</v>
      </c>
      <c r="AA13" s="66">
        <f>+'Ark1'!AB880</f>
        <v>0</v>
      </c>
      <c r="AB13" s="139">
        <f>+'Ark1'!AD880</f>
        <v>0</v>
      </c>
      <c r="AC13" s="47"/>
      <c r="AD13" s="139">
        <f t="shared" si="3"/>
        <v>1.849936948297604</v>
      </c>
      <c r="AE13" s="47"/>
      <c r="AF13" s="207"/>
      <c r="AG13" s="181"/>
      <c r="AH13" s="59"/>
      <c r="AI13" s="1"/>
      <c r="AJ13" s="5"/>
    </row>
    <row r="14" spans="1:69" ht="16.95" customHeight="1">
      <c r="A14" s="47"/>
      <c r="B14" s="65">
        <f>+'Ark1'!C881</f>
        <v>2024</v>
      </c>
      <c r="C14" s="65">
        <f>+'Ark1'!M881</f>
        <v>4</v>
      </c>
      <c r="D14" s="65" t="s">
        <v>95</v>
      </c>
      <c r="E14" s="328">
        <f>+'Ark1'!Q881</f>
        <v>3124</v>
      </c>
      <c r="F14" s="328">
        <f>+'Ark1'!R881</f>
        <v>6814</v>
      </c>
      <c r="G14" s="196">
        <f>+'Ark1'!AG881</f>
        <v>13.961837165507911</v>
      </c>
      <c r="H14" s="111">
        <f t="shared" si="0"/>
        <v>2.2501442228530824</v>
      </c>
      <c r="I14" s="196">
        <f>+'Ark1'!AH881</f>
        <v>3.3460522453771642</v>
      </c>
      <c r="J14" s="95"/>
      <c r="K14" s="469">
        <f>+'Ark1'!AI881</f>
        <v>6705</v>
      </c>
      <c r="L14" s="95"/>
      <c r="M14" s="250">
        <f>+'Ark1'!U881</f>
        <v>22.843821543880313</v>
      </c>
      <c r="N14" s="213">
        <f t="shared" si="1"/>
        <v>-0.31080837250249616</v>
      </c>
      <c r="O14" s="110"/>
      <c r="P14" s="121">
        <f>+IF(K14=0,"",'Ark1'!AJ881)</f>
        <v>107.17066368381798</v>
      </c>
      <c r="Q14" s="212"/>
      <c r="R14" s="109">
        <f>+IF(K14=0,"",'Ark1'!AK881)</f>
        <v>17.981313510567379</v>
      </c>
      <c r="S14" s="110"/>
      <c r="T14" s="252">
        <f>+'Ark1'!S881</f>
        <v>6.4396830055767529</v>
      </c>
      <c r="U14" s="111">
        <f t="shared" si="2"/>
        <v>8.1987124499018904E-2</v>
      </c>
      <c r="V14" s="71"/>
      <c r="W14" s="138">
        <f>+'Ark1'!X881</f>
        <v>81.156442618139138</v>
      </c>
      <c r="X14" s="138">
        <f>+'Ark1'!Y881</f>
        <v>54.167889638978579</v>
      </c>
      <c r="Y14" s="138">
        <f>+'Ark1'!Z881</f>
        <v>6.8304562657414989</v>
      </c>
      <c r="Z14" s="66">
        <f>+'Ark1'!Z881</f>
        <v>6.8304562657414989</v>
      </c>
      <c r="AA14" s="66">
        <f>+'Ark1'!AB881</f>
        <v>0</v>
      </c>
      <c r="AB14" s="139">
        <f>+'Ark1'!AD881</f>
        <v>0</v>
      </c>
      <c r="AC14" s="47"/>
      <c r="AD14" s="139">
        <f t="shared" si="3"/>
        <v>2.1811779769526249</v>
      </c>
      <c r="AE14" s="47"/>
      <c r="AF14" s="207">
        <f>SUM(G14:G16)</f>
        <v>48.787686213903712</v>
      </c>
      <c r="AG14" s="181"/>
      <c r="AH14" s="59"/>
      <c r="AI14" s="1"/>
      <c r="AJ14" s="5"/>
      <c r="AL14" s="2"/>
      <c r="AM14" s="2"/>
      <c r="AN14" s="2"/>
    </row>
    <row r="15" spans="1:69" ht="16.95" customHeight="1">
      <c r="A15" s="47"/>
      <c r="B15" s="65">
        <f>+'Ark1'!C882</f>
        <v>2024</v>
      </c>
      <c r="C15" s="65">
        <f>+'Ark1'!M882</f>
        <v>5</v>
      </c>
      <c r="D15" s="65" t="s">
        <v>96</v>
      </c>
      <c r="E15" s="328">
        <f>+'Ark1'!Q882</f>
        <v>3573</v>
      </c>
      <c r="F15" s="328">
        <f>+'Ark1'!R882</f>
        <v>7675</v>
      </c>
      <c r="G15" s="196">
        <f>+'Ark1'!AG882</f>
        <v>16.852299416843355</v>
      </c>
      <c r="H15" s="111">
        <f t="shared" si="0"/>
        <v>0.93480882879859095</v>
      </c>
      <c r="I15" s="196">
        <f>+'Ark1'!AH882</f>
        <v>4.9771986970684052</v>
      </c>
      <c r="J15" s="95"/>
      <c r="K15" s="469">
        <f>+'Ark1'!AI882</f>
        <v>7505</v>
      </c>
      <c r="L15" s="95"/>
      <c r="M15" s="250">
        <f>+'Ark1'!U882</f>
        <v>24.479869706840425</v>
      </c>
      <c r="N15" s="213">
        <f t="shared" si="1"/>
        <v>0.16698539053459172</v>
      </c>
      <c r="O15" s="110"/>
      <c r="P15" s="121">
        <f>+IF(K15=0,"",'Ark1'!AJ882)</f>
        <v>107.70002664890121</v>
      </c>
      <c r="Q15" s="212"/>
      <c r="R15" s="109">
        <f>+IF(K15=0,"",'Ark1'!AK882)</f>
        <v>18.980174338934361</v>
      </c>
      <c r="S15" s="110"/>
      <c r="T15" s="252">
        <f>+'Ark1'!S882</f>
        <v>6.8479478827361584</v>
      </c>
      <c r="U15" s="111">
        <f t="shared" si="2"/>
        <v>-4.4024841273890836E-2</v>
      </c>
      <c r="V15" s="71"/>
      <c r="W15" s="138">
        <f>+'Ark1'!X882</f>
        <v>83.100977198697052</v>
      </c>
      <c r="X15" s="138">
        <f>+'Ark1'!Y882</f>
        <v>62.736156351791514</v>
      </c>
      <c r="Y15" s="138">
        <f>+'Ark1'!Z882</f>
        <v>7.3002919032237887</v>
      </c>
      <c r="Z15" s="66">
        <f>+'Ark1'!Z882</f>
        <v>7.3002919032237887</v>
      </c>
      <c r="AA15" s="66">
        <f>+'Ark1'!AB882</f>
        <v>5.7069296320747954E-2</v>
      </c>
      <c r="AB15" s="139">
        <f>+'Ark1'!AD882</f>
        <v>1.1539781110490419</v>
      </c>
      <c r="AC15" s="47"/>
      <c r="AD15" s="139">
        <f t="shared" si="3"/>
        <v>2.1480548558634203</v>
      </c>
      <c r="AE15" s="47"/>
      <c r="AF15" s="207"/>
      <c r="AG15" s="181"/>
      <c r="AH15" s="59"/>
      <c r="AI15" s="13"/>
      <c r="AJ15" s="5"/>
      <c r="AL15" s="2"/>
      <c r="AM15" s="2"/>
      <c r="AN15" s="4"/>
      <c r="AO15" s="4"/>
      <c r="AP15" s="4"/>
    </row>
    <row r="16" spans="1:69" ht="16.95" customHeight="1">
      <c r="A16" s="47"/>
      <c r="B16" s="65">
        <f>+'Ark1'!C883</f>
        <v>2024</v>
      </c>
      <c r="C16" s="65">
        <f>+'Ark1'!M883</f>
        <v>6</v>
      </c>
      <c r="D16" s="65" t="s">
        <v>97</v>
      </c>
      <c r="E16" s="328">
        <f>+'Ark1'!Q883</f>
        <v>3794</v>
      </c>
      <c r="F16" s="328">
        <f>+'Ark1'!R883</f>
        <v>7905</v>
      </c>
      <c r="G16" s="196">
        <f>+'Ark1'!AG883</f>
        <v>17.973549631552444</v>
      </c>
      <c r="H16" s="111">
        <f t="shared" si="0"/>
        <v>1.1419472667292467</v>
      </c>
      <c r="I16" s="196">
        <f>+'Ark1'!AH883</f>
        <v>5.2751423149905117</v>
      </c>
      <c r="J16" s="95"/>
      <c r="K16" s="469">
        <f>+'Ark1'!AI883</f>
        <v>7729</v>
      </c>
      <c r="L16" s="95"/>
      <c r="M16" s="250">
        <f>+'Ark1'!U883</f>
        <v>25.348969006957621</v>
      </c>
      <c r="N16" s="213">
        <f t="shared" si="1"/>
        <v>-2.3238785250075722E-2</v>
      </c>
      <c r="O16" s="110"/>
      <c r="P16" s="121">
        <f>+IF(K16=0,"",'Ark1'!AJ883)</f>
        <v>107.49302626471697</v>
      </c>
      <c r="Q16" s="212"/>
      <c r="R16" s="109">
        <f>+IF(K16=0,"",'Ark1'!AK883)</f>
        <v>19.650871299392453</v>
      </c>
      <c r="S16" s="110"/>
      <c r="T16" s="252">
        <f>+'Ark1'!S883</f>
        <v>7.1216951296647677</v>
      </c>
      <c r="U16" s="111">
        <f t="shared" si="2"/>
        <v>-0.16567204861150131</v>
      </c>
      <c r="V16" s="71"/>
      <c r="W16" s="138">
        <f>+'Ark1'!X883</f>
        <v>82.517394054395979</v>
      </c>
      <c r="X16" s="138">
        <f>+'Ark1'!Y883</f>
        <v>62.011385199240976</v>
      </c>
      <c r="Y16" s="138">
        <f>+'Ark1'!Z883</f>
        <v>8.0304174590369612</v>
      </c>
      <c r="Z16" s="66">
        <f>+'Ark1'!Z883</f>
        <v>8.0304174590369612</v>
      </c>
      <c r="AA16" s="66">
        <f>+'Ark1'!AB883</f>
        <v>0</v>
      </c>
      <c r="AB16" s="139">
        <f>+'Ark1'!AD883</f>
        <v>0</v>
      </c>
      <c r="AC16" s="47"/>
      <c r="AD16" s="139">
        <f t="shared" si="3"/>
        <v>2.0835529783869267</v>
      </c>
      <c r="AE16" s="47"/>
      <c r="AF16" s="207"/>
      <c r="AG16" s="181"/>
      <c r="AH16" s="59"/>
      <c r="AI16" s="1"/>
      <c r="AJ16" s="5"/>
    </row>
    <row r="17" spans="1:42" ht="16.95" customHeight="1">
      <c r="A17" s="47"/>
      <c r="B17" s="65">
        <f>+'Ark1'!C884</f>
        <v>2024</v>
      </c>
      <c r="C17" s="65">
        <f>+'Ark1'!M884</f>
        <v>7</v>
      </c>
      <c r="D17" s="65" t="s">
        <v>98</v>
      </c>
      <c r="E17" s="328">
        <f>+'Ark1'!Q884</f>
        <v>3734</v>
      </c>
      <c r="F17" s="328">
        <f>+'Ark1'!R884</f>
        <v>7451</v>
      </c>
      <c r="G17" s="196">
        <f>+'Ark1'!AG884</f>
        <v>17.823650158021387</v>
      </c>
      <c r="H17" s="111">
        <f t="shared" si="0"/>
        <v>-0.71603763793793718</v>
      </c>
      <c r="I17" s="196">
        <f>+'Ark1'!AH884</f>
        <v>5.4757750637498317</v>
      </c>
      <c r="J17" s="95"/>
      <c r="K17" s="469">
        <f>+'Ark1'!AI884</f>
        <v>7242</v>
      </c>
      <c r="L17" s="95"/>
      <c r="M17" s="250">
        <f>+'Ark1'!U884</f>
        <v>26.669225607300994</v>
      </c>
      <c r="N17" s="213">
        <f t="shared" si="1"/>
        <v>9.5679881996559857E-3</v>
      </c>
      <c r="O17" s="110"/>
      <c r="P17" s="121">
        <f>+IF(K17=0,"",'Ark1'!AJ884)</f>
        <v>107.88530792598748</v>
      </c>
      <c r="Q17" s="212"/>
      <c r="R17" s="109">
        <f>+IF(K17=0,"",'Ark1'!AK884)</f>
        <v>20.475381903011776</v>
      </c>
      <c r="S17" s="110"/>
      <c r="T17" s="252">
        <f>+'Ark1'!S884</f>
        <v>7.846195141591731</v>
      </c>
      <c r="U17" s="111">
        <f t="shared" si="2"/>
        <v>0.25412396240488633</v>
      </c>
      <c r="V17" s="71"/>
      <c r="W17" s="138">
        <f>+'Ark1'!X884</f>
        <v>86.270299288686061</v>
      </c>
      <c r="X17" s="138">
        <f>+'Ark1'!Y884</f>
        <v>64.461146154878506</v>
      </c>
      <c r="Y17" s="138">
        <f>+'Ark1'!Z884</f>
        <v>8.3751333001429344</v>
      </c>
      <c r="Z17" s="66">
        <f>+'Ark1'!Z884</f>
        <v>8.3751333001429344</v>
      </c>
      <c r="AA17" s="66">
        <f>+'Ark1'!AB884</f>
        <v>0.16217787613933435</v>
      </c>
      <c r="AB17" s="139">
        <f>+'Ark1'!AD884</f>
        <v>6.48362537875136</v>
      </c>
      <c r="AC17" s="47"/>
      <c r="AD17" s="139">
        <f t="shared" si="3"/>
        <v>1.9954472415640063</v>
      </c>
      <c r="AE17" s="47"/>
      <c r="AF17" s="207">
        <f>SUM(G17:G19)</f>
        <v>39.115295316403831</v>
      </c>
      <c r="AG17" s="181"/>
      <c r="AH17" s="59"/>
      <c r="AI17" s="1"/>
      <c r="AJ17" s="5"/>
    </row>
    <row r="18" spans="1:42" ht="16.95" customHeight="1">
      <c r="A18" s="47"/>
      <c r="B18" s="65">
        <f>+'Ark1'!C885</f>
        <v>2024</v>
      </c>
      <c r="C18" s="65">
        <f>+'Ark1'!M885</f>
        <v>8</v>
      </c>
      <c r="D18" s="65" t="s">
        <v>99</v>
      </c>
      <c r="E18" s="328">
        <f>+'Ark1'!Q885</f>
        <v>3040</v>
      </c>
      <c r="F18" s="328">
        <f>+'Ark1'!R885</f>
        <v>5204</v>
      </c>
      <c r="G18" s="196">
        <f>+'Ark1'!AG885</f>
        <v>13.612328854975935</v>
      </c>
      <c r="H18" s="111">
        <f t="shared" si="0"/>
        <v>-1.8675610305517711</v>
      </c>
      <c r="I18" s="196">
        <f>+'Ark1'!AH885</f>
        <v>4.803996925441969</v>
      </c>
      <c r="J18" s="95"/>
      <c r="K18" s="469">
        <f>+'Ark1'!AI885</f>
        <v>5059</v>
      </c>
      <c r="L18" s="95"/>
      <c r="M18" s="250">
        <f>+'Ark1'!U885</f>
        <v>29.162413528055321</v>
      </c>
      <c r="N18" s="213">
        <f t="shared" si="1"/>
        <v>0.4517511224771269</v>
      </c>
      <c r="O18" s="110"/>
      <c r="P18" s="121">
        <f>+IF(K18=0,"",'Ark1'!AJ885)</f>
        <v>109.21099031429138</v>
      </c>
      <c r="Q18" s="212"/>
      <c r="R18" s="109">
        <f>+IF(K18=0,"",'Ark1'!AK885)</f>
        <v>21.733376934559782</v>
      </c>
      <c r="S18" s="110"/>
      <c r="T18" s="252">
        <f>+'Ark1'!S885</f>
        <v>8.3166794773251347</v>
      </c>
      <c r="U18" s="111">
        <f t="shared" si="2"/>
        <v>0.36766727511711572</v>
      </c>
      <c r="V18" s="71"/>
      <c r="W18" s="138">
        <f>+'Ark1'!X885</f>
        <v>92.909300538047674</v>
      </c>
      <c r="X18" s="138">
        <f>+'Ark1'!Y885</f>
        <v>72.770945426594906</v>
      </c>
      <c r="Y18" s="138">
        <f>+'Ark1'!Z885</f>
        <v>8.5371205105393742</v>
      </c>
      <c r="Z18" s="66">
        <f>+'Ark1'!Z885</f>
        <v>8.5371205105393742</v>
      </c>
      <c r="AA18" s="66">
        <f>+'Ark1'!AB885</f>
        <v>0</v>
      </c>
      <c r="AB18" s="139">
        <f>+'Ark1'!AD885</f>
        <v>0</v>
      </c>
      <c r="AC18" s="47"/>
      <c r="AD18" s="139">
        <f t="shared" si="3"/>
        <v>1.7118421052631578</v>
      </c>
      <c r="AE18" s="47"/>
      <c r="AF18" s="207"/>
      <c r="AG18" s="181"/>
      <c r="AH18" s="59"/>
      <c r="AI18" s="1"/>
      <c r="AJ18" s="5"/>
      <c r="AL18" s="2"/>
      <c r="AM18" s="2"/>
      <c r="AN18" s="2"/>
    </row>
    <row r="19" spans="1:42" ht="16.95" customHeight="1">
      <c r="A19" s="47"/>
      <c r="B19" s="65">
        <f>+'Ark1'!C886</f>
        <v>2024</v>
      </c>
      <c r="C19" s="65">
        <f>+'Ark1'!M886</f>
        <v>9</v>
      </c>
      <c r="D19" s="65" t="s">
        <v>100</v>
      </c>
      <c r="E19" s="328">
        <f>+'Ark1'!Q886</f>
        <v>1858</v>
      </c>
      <c r="F19" s="328">
        <f>+'Ark1'!R886</f>
        <v>2648</v>
      </c>
      <c r="G19" s="196">
        <f>+'Ark1'!AG886</f>
        <v>7.6793163034065124</v>
      </c>
      <c r="H19" s="111">
        <f t="shared" si="0"/>
        <v>-0.559226518836061</v>
      </c>
      <c r="I19" s="196">
        <f>+'Ark1'!AH886</f>
        <v>4.3051359516616321</v>
      </c>
      <c r="J19" s="95"/>
      <c r="K19" s="469">
        <f>+'Ark1'!AI886</f>
        <v>2591</v>
      </c>
      <c r="L19" s="95"/>
      <c r="M19" s="250">
        <f>+'Ark1'!U886</f>
        <v>32.332024169184301</v>
      </c>
      <c r="N19" s="213">
        <f t="shared" si="1"/>
        <v>0.36967230045137356</v>
      </c>
      <c r="O19" s="110"/>
      <c r="P19" s="121">
        <f>+IF(K19=0,"",'Ark1'!AJ886)</f>
        <v>110.68626013122342</v>
      </c>
      <c r="Q19" s="212"/>
      <c r="R19" s="109">
        <f>+IF(K19=0,"",'Ark1'!AK886)</f>
        <v>23.289203718714624</v>
      </c>
      <c r="S19" s="110"/>
      <c r="T19" s="252">
        <f>+'Ark1'!S886</f>
        <v>8.8293051359516621</v>
      </c>
      <c r="U19" s="111">
        <f t="shared" si="2"/>
        <v>0.43003439757426953</v>
      </c>
      <c r="V19" s="71"/>
      <c r="W19" s="138">
        <f>+'Ark1'!X886</f>
        <v>97.771903323262819</v>
      </c>
      <c r="X19" s="138">
        <f>+'Ark1'!Y886</f>
        <v>83.081570996978868</v>
      </c>
      <c r="Y19" s="138">
        <f>+'Ark1'!Z886</f>
        <v>8.9635592479864137</v>
      </c>
      <c r="Z19" s="66">
        <f>+'Ark1'!Z886</f>
        <v>8.9635592479864137</v>
      </c>
      <c r="AA19" s="66">
        <f>+'Ark1'!AB886</f>
        <v>0.6055192995958748</v>
      </c>
      <c r="AB19" s="139">
        <f>+'Ark1'!AD886</f>
        <v>20.939779901765636</v>
      </c>
      <c r="AC19" s="47"/>
      <c r="AD19" s="139">
        <f t="shared" si="3"/>
        <v>1.4251883745963401</v>
      </c>
      <c r="AE19" s="47"/>
      <c r="AF19" s="207"/>
      <c r="AG19" s="181"/>
      <c r="AH19" s="59"/>
      <c r="AI19" s="1"/>
      <c r="AJ19" s="5"/>
      <c r="AL19" s="2"/>
      <c r="AM19" s="2"/>
      <c r="AN19" s="2"/>
    </row>
    <row r="20" spans="1:42" ht="16.95" customHeight="1">
      <c r="A20" s="47"/>
      <c r="B20" s="65">
        <f>+'Ark1'!C887</f>
        <v>2024</v>
      </c>
      <c r="C20" s="65">
        <f>+'Ark1'!M887</f>
        <v>10</v>
      </c>
      <c r="D20" s="65" t="s">
        <v>101</v>
      </c>
      <c r="E20" s="328">
        <f>+'Ark1'!Q887</f>
        <v>784</v>
      </c>
      <c r="F20" s="328">
        <f>+'Ark1'!R887</f>
        <v>963</v>
      </c>
      <c r="G20" s="196">
        <f>+'Ark1'!AG887</f>
        <v>3.055744539437188</v>
      </c>
      <c r="H20" s="111">
        <f t="shared" si="0"/>
        <v>-0.45360601137013612</v>
      </c>
      <c r="I20" s="196">
        <f>+'Ark1'!AH887</f>
        <v>1.7653167185877465</v>
      </c>
      <c r="J20" s="95"/>
      <c r="K20" s="469">
        <f>+'Ark1'!AI887</f>
        <v>937</v>
      </c>
      <c r="L20" s="95"/>
      <c r="M20" s="250">
        <f>+'Ark1'!U887</f>
        <v>35.376843198338555</v>
      </c>
      <c r="N20" s="213">
        <f t="shared" si="1"/>
        <v>0.15145011657758545</v>
      </c>
      <c r="O20" s="110"/>
      <c r="P20" s="121">
        <f>+IF(K20=0,"",'Ark1'!AJ887)</f>
        <v>111.8823906083244</v>
      </c>
      <c r="Q20" s="212"/>
      <c r="R20" s="109">
        <f>+IF(K20=0,"",'Ark1'!AK887)</f>
        <v>24.7552382839419</v>
      </c>
      <c r="S20" s="110"/>
      <c r="T20" s="252">
        <f>+'Ark1'!S887</f>
        <v>9.7466251298027018</v>
      </c>
      <c r="U20" s="111">
        <f t="shared" si="2"/>
        <v>0.94945531848195053</v>
      </c>
      <c r="V20" s="71"/>
      <c r="W20" s="138">
        <f>+'Ark1'!X887</f>
        <v>99.169262720664619</v>
      </c>
      <c r="X20" s="138">
        <f>+'Ark1'!Y887</f>
        <v>90.758047767393577</v>
      </c>
      <c r="Y20" s="138">
        <f>+'Ark1'!Z887</f>
        <v>8.8684146499970105</v>
      </c>
      <c r="Z20" s="66">
        <f>+'Ark1'!Z887</f>
        <v>8.8684146499970105</v>
      </c>
      <c r="AA20" s="66">
        <f>+'Ark1'!AB887</f>
        <v>0.64415627909743245</v>
      </c>
      <c r="AB20" s="139">
        <f>+'Ark1'!AD887</f>
        <v>20.604976619703777</v>
      </c>
      <c r="AC20" s="47"/>
      <c r="AD20" s="139">
        <f t="shared" si="3"/>
        <v>1.2283163265306123</v>
      </c>
      <c r="AE20" s="47"/>
      <c r="AF20" s="207">
        <f>SUM(G20:G22)</f>
        <v>5.5597438469862945</v>
      </c>
      <c r="AG20" s="181"/>
      <c r="AH20" s="59"/>
      <c r="AI20" s="1"/>
      <c r="AJ20" s="5"/>
      <c r="AL20" s="2"/>
      <c r="AM20" s="2"/>
      <c r="AN20" s="2"/>
    </row>
    <row r="21" spans="1:42" ht="16.95" customHeight="1">
      <c r="A21" s="47"/>
      <c r="B21" s="65">
        <f>+'Ark1'!C888</f>
        <v>2024</v>
      </c>
      <c r="C21" s="65">
        <f>+'Ark1'!M888</f>
        <v>11</v>
      </c>
      <c r="D21" s="65" t="s">
        <v>102</v>
      </c>
      <c r="E21" s="328">
        <f>+'Ark1'!Q888</f>
        <v>436</v>
      </c>
      <c r="F21" s="328">
        <f>+'Ark1'!R888</f>
        <v>502</v>
      </c>
      <c r="G21" s="196">
        <f>+'Ark1'!AG888</f>
        <v>1.7105151628358379</v>
      </c>
      <c r="H21" s="111">
        <f t="shared" si="0"/>
        <v>-0.39112267558962643</v>
      </c>
      <c r="I21" s="196">
        <f>+'Ark1'!AH888</f>
        <v>3.3864541832669319</v>
      </c>
      <c r="J21" s="95"/>
      <c r="K21" s="469">
        <f>+'Ark1'!AI888</f>
        <v>491</v>
      </c>
      <c r="L21" s="95"/>
      <c r="M21" s="250">
        <f>+'Ark1'!U888</f>
        <v>37.988446215139454</v>
      </c>
      <c r="N21" s="213">
        <f t="shared" si="1"/>
        <v>0.8232107580757102</v>
      </c>
      <c r="O21" s="110"/>
      <c r="P21" s="121">
        <f>+IF(K21=0,"",'Ark1'!AJ888)</f>
        <v>113.0828920570264</v>
      </c>
      <c r="Q21" s="212"/>
      <c r="R21" s="109">
        <f>+IF(K21=0,"",'Ark1'!AK888)</f>
        <v>25.825110212758517</v>
      </c>
      <c r="S21" s="110"/>
      <c r="T21" s="252">
        <f>+'Ark1'!S888</f>
        <v>10.083665338645423</v>
      </c>
      <c r="U21" s="111">
        <f t="shared" si="2"/>
        <v>1.1279866682853115</v>
      </c>
      <c r="V21" s="71"/>
      <c r="W21" s="138">
        <f>+'Ark1'!X888</f>
        <v>99.800796812748999</v>
      </c>
      <c r="X21" s="138">
        <f>+'Ark1'!Y888</f>
        <v>94.820717131474098</v>
      </c>
      <c r="Y21" s="138">
        <f>+'Ark1'!Z888</f>
        <v>8.6505939031137</v>
      </c>
      <c r="Z21" s="66">
        <f>+'Ark1'!Z888</f>
        <v>8.6505939031137</v>
      </c>
      <c r="AA21" s="66">
        <f>+'Ark1'!AB888</f>
        <v>0</v>
      </c>
      <c r="AB21" s="139">
        <f>+'Ark1'!AD888</f>
        <v>0</v>
      </c>
      <c r="AC21" s="47"/>
      <c r="AD21" s="139">
        <f t="shared" si="3"/>
        <v>1.1513761467889909</v>
      </c>
      <c r="AE21" s="47"/>
      <c r="AF21" s="207"/>
      <c r="AG21" s="181"/>
      <c r="AH21" s="59"/>
      <c r="AI21" s="1"/>
      <c r="AJ21" s="5"/>
      <c r="AL21" s="2"/>
      <c r="AM21" s="2"/>
      <c r="AN21" s="2"/>
    </row>
    <row r="22" spans="1:42" ht="16.95" customHeight="1">
      <c r="A22" s="47"/>
      <c r="B22" s="65">
        <f>+'Ark1'!C889</f>
        <v>2024</v>
      </c>
      <c r="C22" s="65">
        <f>+'Ark1'!M889</f>
        <v>12</v>
      </c>
      <c r="D22" s="65" t="s">
        <v>103</v>
      </c>
      <c r="E22" s="328">
        <f>+'Ark1'!Q889</f>
        <v>185</v>
      </c>
      <c r="F22" s="328">
        <f>+'Ark1'!R889</f>
        <v>219</v>
      </c>
      <c r="G22" s="196">
        <f>+'Ark1'!AG889</f>
        <v>0.79348414471326811</v>
      </c>
      <c r="H22" s="111">
        <f t="shared" si="0"/>
        <v>-0.20059439847238825</v>
      </c>
      <c r="I22" s="196">
        <f>+'Ark1'!AH889</f>
        <v>3.1963470319634695</v>
      </c>
      <c r="J22" s="95"/>
      <c r="K22" s="469">
        <f>+'Ark1'!AI889</f>
        <v>213</v>
      </c>
      <c r="L22" s="95"/>
      <c r="M22" s="250">
        <f>+'Ark1'!U889</f>
        <v>40.394520547945248</v>
      </c>
      <c r="N22" s="213">
        <f t="shared" si="1"/>
        <v>0.35603474352883779</v>
      </c>
      <c r="O22" s="110"/>
      <c r="P22" s="121">
        <f>+IF(K22=0,"",'Ark1'!AJ889)</f>
        <v>113.97981220657272</v>
      </c>
      <c r="Q22" s="212"/>
      <c r="R22" s="109">
        <f>+IF(K22=0,"",'Ark1'!AK889)</f>
        <v>26.845521781446276</v>
      </c>
      <c r="S22" s="110"/>
      <c r="T22" s="252">
        <f>+'Ark1'!S889</f>
        <v>10.333333333333336</v>
      </c>
      <c r="U22" s="111">
        <f t="shared" si="2"/>
        <v>1.1219768664563663</v>
      </c>
      <c r="V22" s="71"/>
      <c r="W22" s="138">
        <f>+'Ark1'!X889</f>
        <v>100</v>
      </c>
      <c r="X22" s="138">
        <f>+'Ark1'!Y889</f>
        <v>95.890410958904098</v>
      </c>
      <c r="Y22" s="138">
        <f>+'Ark1'!Z889</f>
        <v>8.3530251607626536</v>
      </c>
      <c r="Z22" s="66">
        <f>+'Ark1'!Z889</f>
        <v>8.3530251607626536</v>
      </c>
      <c r="AA22" s="66">
        <f>+'Ark1'!AB889</f>
        <v>0</v>
      </c>
      <c r="AB22" s="139">
        <f>+'Ark1'!AD889</f>
        <v>0</v>
      </c>
      <c r="AC22" s="47"/>
      <c r="AD22" s="139">
        <f t="shared" si="3"/>
        <v>1.1837837837837837</v>
      </c>
      <c r="AE22" s="47"/>
      <c r="AF22" s="207"/>
      <c r="AG22" s="181"/>
      <c r="AH22" s="59"/>
      <c r="AI22" s="13"/>
      <c r="AJ22" s="5"/>
      <c r="AL22" s="2"/>
      <c r="AM22" s="2"/>
      <c r="AN22" s="4"/>
      <c r="AO22" s="4"/>
      <c r="AP22" s="4"/>
    </row>
    <row r="23" spans="1:42" ht="16.95" customHeight="1">
      <c r="A23" s="47"/>
      <c r="B23" s="65">
        <f>+'Ark1'!C890</f>
        <v>2024</v>
      </c>
      <c r="C23" s="65">
        <f>+'Ark1'!M890</f>
        <v>13</v>
      </c>
      <c r="D23" s="65" t="s">
        <v>104</v>
      </c>
      <c r="E23" s="328">
        <f>+'Ark1'!Q890</f>
        <v>59</v>
      </c>
      <c r="F23" s="328">
        <f>+'Ark1'!R890</f>
        <v>64</v>
      </c>
      <c r="G23" s="196">
        <f>+'Ark1'!AG890</f>
        <v>0.23605220469817181</v>
      </c>
      <c r="H23" s="111">
        <f t="shared" si="0"/>
        <v>-8.1982126029336161E-2</v>
      </c>
      <c r="I23" s="196">
        <f>+'Ark1'!AH890</f>
        <v>3.125</v>
      </c>
      <c r="J23" s="95"/>
      <c r="K23" s="469">
        <f>+'Ark1'!AI890</f>
        <v>62</v>
      </c>
      <c r="L23" s="95"/>
      <c r="M23" s="250">
        <f>+'Ark1'!U890</f>
        <v>41.120312499999997</v>
      </c>
      <c r="N23" s="213">
        <f t="shared" si="1"/>
        <v>0.1041508838383649</v>
      </c>
      <c r="O23" s="110"/>
      <c r="P23" s="121">
        <f>+IF(K23=0,"",'Ark1'!AJ890)</f>
        <v>113.95967741935492</v>
      </c>
      <c r="Q23" s="212"/>
      <c r="R23" s="109">
        <f>+IF(K23=0,"",'Ark1'!AK890)</f>
        <v>27.603100195604345</v>
      </c>
      <c r="S23" s="110"/>
      <c r="T23" s="252">
        <f>+'Ark1'!S890</f>
        <v>11.09375</v>
      </c>
      <c r="U23" s="111">
        <f t="shared" si="2"/>
        <v>1.7402146464646489</v>
      </c>
      <c r="V23" s="71"/>
      <c r="W23" s="138">
        <f>+'Ark1'!X890</f>
        <v>100</v>
      </c>
      <c r="X23" s="138">
        <f>+'Ark1'!Y890</f>
        <v>98.4375</v>
      </c>
      <c r="Y23" s="138">
        <f>+'Ark1'!Z890</f>
        <v>8.0446639862920399</v>
      </c>
      <c r="Z23" s="66">
        <f>+'Ark1'!Z890</f>
        <v>8.0446639862920399</v>
      </c>
      <c r="AA23" s="66">
        <f>+'Ark1'!AB890</f>
        <v>0</v>
      </c>
      <c r="AB23" s="139">
        <f>+'Ark1'!AD890</f>
        <v>0</v>
      </c>
      <c r="AC23" s="47"/>
      <c r="AD23" s="139">
        <f t="shared" si="3"/>
        <v>1.0847457627118644</v>
      </c>
      <c r="AE23" s="47"/>
      <c r="AF23" s="207">
        <v>0.5</v>
      </c>
      <c r="AG23" s="181"/>
      <c r="AH23" s="59"/>
      <c r="AI23" s="13"/>
      <c r="AJ23" s="5"/>
      <c r="AL23" s="1"/>
      <c r="AM23" s="1"/>
      <c r="AN23" s="11"/>
      <c r="AO23" s="11"/>
      <c r="AP23" s="11"/>
    </row>
    <row r="24" spans="1:42" ht="16.95" customHeight="1">
      <c r="A24" s="47"/>
      <c r="B24" s="65">
        <f>+'Ark1'!C891</f>
        <v>2024</v>
      </c>
      <c r="C24" s="65">
        <f>+'Ark1'!M891</f>
        <v>14</v>
      </c>
      <c r="D24" s="65" t="s">
        <v>105</v>
      </c>
      <c r="E24" s="328">
        <f>+'Ark1'!Q891</f>
        <v>40</v>
      </c>
      <c r="F24" s="328">
        <f>+'Ark1'!R891</f>
        <v>42</v>
      </c>
      <c r="G24" s="196">
        <f>+'Ark1'!AG891</f>
        <v>0.16763231575043247</v>
      </c>
      <c r="H24" s="111">
        <f t="shared" si="0"/>
        <v>-2.6817724366098167E-2</v>
      </c>
      <c r="I24" s="196">
        <f>+'Ark1'!AH891</f>
        <v>4.7619047619047636</v>
      </c>
      <c r="J24" s="95"/>
      <c r="K24" s="469">
        <f>+'Ark1'!AI891</f>
        <v>41</v>
      </c>
      <c r="L24" s="95"/>
      <c r="M24" s="250">
        <f>+'Ark1'!U891</f>
        <v>44.497619047619054</v>
      </c>
      <c r="N24" s="213">
        <f t="shared" si="1"/>
        <v>0.16369047619046029</v>
      </c>
      <c r="O24" s="110"/>
      <c r="P24" s="121">
        <f>+IF(K24=0,"",'Ark1'!AJ891)</f>
        <v>112.52439024390242</v>
      </c>
      <c r="Q24" s="212"/>
      <c r="R24" s="109">
        <f>+IF(K24=0,"",'Ark1'!AK891)</f>
        <v>29.92207967967698</v>
      </c>
      <c r="S24" s="110"/>
      <c r="T24" s="252">
        <f>+'Ark1'!S891</f>
        <v>12.047619047619047</v>
      </c>
      <c r="U24" s="111">
        <f t="shared" si="2"/>
        <v>2.1547619047619087</v>
      </c>
      <c r="V24" s="71"/>
      <c r="W24" s="138">
        <f>+'Ark1'!X891</f>
        <v>100</v>
      </c>
      <c r="X24" s="138">
        <f>+'Ark1'!Y891</f>
        <v>97.61904761904762</v>
      </c>
      <c r="Y24" s="138">
        <f>+'Ark1'!Z891</f>
        <v>8.879631269029284</v>
      </c>
      <c r="Z24" s="66">
        <f>+'Ark1'!Z891</f>
        <v>8.879631269029284</v>
      </c>
      <c r="AA24" s="66">
        <f>+'Ark1'!AB891</f>
        <v>0</v>
      </c>
      <c r="AB24" s="139">
        <f>+'Ark1'!AD891</f>
        <v>0</v>
      </c>
      <c r="AC24" s="47"/>
      <c r="AD24" s="139">
        <f t="shared" si="3"/>
        <v>1.05</v>
      </c>
      <c r="AE24" s="47"/>
      <c r="AF24" s="207"/>
      <c r="AG24" s="181"/>
      <c r="AH24" s="59"/>
      <c r="AI24" s="13"/>
      <c r="AJ24" s="5"/>
      <c r="AL24" s="1"/>
      <c r="AM24" s="1"/>
      <c r="AN24" s="11"/>
      <c r="AO24" s="11"/>
      <c r="AP24" s="11"/>
    </row>
    <row r="25" spans="1:42" ht="16.95" customHeight="1">
      <c r="A25" s="47"/>
      <c r="B25" s="65">
        <f>+'Ark1'!C892</f>
        <v>2024</v>
      </c>
      <c r="C25" s="65">
        <f>+'Ark1'!M892</f>
        <v>15</v>
      </c>
      <c r="D25" s="65" t="s">
        <v>106</v>
      </c>
      <c r="E25" s="328">
        <f>+'Ark1'!Q892</f>
        <v>18</v>
      </c>
      <c r="F25" s="328">
        <f>+'Ark1'!R892</f>
        <v>21</v>
      </c>
      <c r="G25" s="196">
        <f>+'Ark1'!AG892</f>
        <v>8.8753906808846386E-2</v>
      </c>
      <c r="H25" s="111">
        <f t="shared" si="0"/>
        <v>9.4998706409979844E-3</v>
      </c>
      <c r="I25" s="196">
        <f>+'Ark1'!AH892</f>
        <v>0</v>
      </c>
      <c r="J25" s="95"/>
      <c r="K25" s="469">
        <f>+'Ark1'!AI892</f>
        <v>20</v>
      </c>
      <c r="L25" s="95"/>
      <c r="M25" s="250">
        <f>+'Ark1'!U892</f>
        <v>47.119047619047642</v>
      </c>
      <c r="N25" s="213">
        <f t="shared" si="1"/>
        <v>1.1235930735930921</v>
      </c>
      <c r="O25" s="110"/>
      <c r="P25" s="121">
        <f>+IF(K25=0,"",'Ark1'!AJ892)</f>
        <v>113.89</v>
      </c>
      <c r="Q25" s="212"/>
      <c r="R25" s="109">
        <f>+IF(K25=0,"",'Ark1'!AK892)</f>
        <v>31.331223048750857</v>
      </c>
      <c r="S25" s="110"/>
      <c r="T25" s="252">
        <f>+'Ark1'!S892</f>
        <v>12.619047619047622</v>
      </c>
      <c r="U25" s="111">
        <f t="shared" si="2"/>
        <v>2.5281385281385305</v>
      </c>
      <c r="V25" s="71"/>
      <c r="W25" s="138">
        <f>+'Ark1'!X892</f>
        <v>100</v>
      </c>
      <c r="X25" s="138">
        <f>+'Ark1'!Y892</f>
        <v>100</v>
      </c>
      <c r="Y25" s="138">
        <f>+'Ark1'!Z892</f>
        <v>8.1780553659876887</v>
      </c>
      <c r="Z25" s="66">
        <f>+'Ark1'!Z892</f>
        <v>8.1780553659876887</v>
      </c>
      <c r="AA25" s="66">
        <f>+'Ark1'!AB892</f>
        <v>0</v>
      </c>
      <c r="AB25" s="139">
        <f>+'Ark1'!AD892</f>
        <v>0</v>
      </c>
      <c r="AC25" s="47"/>
      <c r="AD25" s="139">
        <f t="shared" si="3"/>
        <v>1.1666666666666667</v>
      </c>
      <c r="AE25" s="47"/>
      <c r="AF25" s="207"/>
      <c r="AG25" s="181"/>
      <c r="AH25" s="59"/>
      <c r="AI25" s="13"/>
      <c r="AJ25" s="5"/>
      <c r="AL25" s="1"/>
      <c r="AM25" s="1"/>
      <c r="AN25" s="11"/>
      <c r="AO25" s="11"/>
      <c r="AP25" s="11"/>
    </row>
    <row r="26" spans="1:42" ht="19.8">
      <c r="A26" s="47"/>
      <c r="B26" s="47"/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212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207"/>
      <c r="AG26" s="181"/>
      <c r="AH26" s="59"/>
      <c r="AI26" s="13"/>
      <c r="AJ26" s="5"/>
      <c r="AL26" s="1"/>
      <c r="AM26" s="1"/>
      <c r="AN26" s="11"/>
      <c r="AO26" s="11"/>
      <c r="AP26" s="11"/>
    </row>
    <row r="27" spans="1:42" ht="19.8">
      <c r="A27" s="47"/>
      <c r="B27">
        <f>+'Ark1'!C893</f>
        <v>2023</v>
      </c>
      <c r="C27">
        <f>+'Ark1'!M893</f>
        <v>1</v>
      </c>
      <c r="D27" s="3" t="s">
        <v>92</v>
      </c>
      <c r="E27" s="316">
        <f>+'Ark1'!Q893</f>
        <v>24</v>
      </c>
      <c r="F27" s="316">
        <f>+'Ark1'!R893</f>
        <v>25</v>
      </c>
      <c r="G27" s="197">
        <f>+'Ark1'!AG893</f>
        <v>3.2174679373210932E-2</v>
      </c>
      <c r="H27" s="60">
        <f t="shared" ref="H27:H41" si="4">+G27-G43</f>
        <v>2.3471355314690814E-2</v>
      </c>
      <c r="I27" s="197">
        <f>+'Ark1'!AH893</f>
        <v>16</v>
      </c>
      <c r="J27" s="95"/>
      <c r="K27" s="469">
        <f>+'Ark1'!AI893</f>
        <v>11</v>
      </c>
      <c r="L27" s="95"/>
      <c r="M27" s="92">
        <f>+'Ark1'!U893</f>
        <v>16.432000000000006</v>
      </c>
      <c r="N27" s="197"/>
      <c r="O27" s="110"/>
      <c r="P27" s="121">
        <f>+IF(K27=0,"",'Ark1'!AJ893)</f>
        <v>110.7909090909091</v>
      </c>
      <c r="Q27" s="212"/>
      <c r="R27" s="109">
        <f>+IF(K27=0,"",'Ark1'!AK893)</f>
        <v>13.792855074529664</v>
      </c>
      <c r="S27" s="110"/>
      <c r="T27" s="1">
        <f>+'Ark1'!S893</f>
        <v>3.2</v>
      </c>
      <c r="U27" s="60">
        <f t="shared" ref="U27:U41" si="5">+T27-T43</f>
        <v>1.654545454545455</v>
      </c>
      <c r="V27" s="71"/>
      <c r="W27" s="92">
        <f>+'Ark1'!X893</f>
        <v>52</v>
      </c>
      <c r="X27" s="92">
        <f>+'Ark1'!Y893</f>
        <v>16</v>
      </c>
      <c r="Y27" s="92">
        <f>+'Ark1'!Z893</f>
        <v>5.8361439324266096</v>
      </c>
      <c r="Z27" s="1">
        <f>+'Ark1'!Z893</f>
        <v>5.8361439324266096</v>
      </c>
      <c r="AA27" s="1">
        <f>+'Ark1'!AB893</f>
        <v>0</v>
      </c>
      <c r="AB27" s="11">
        <f>+'Ark1'!AD893</f>
        <v>0</v>
      </c>
      <c r="AC27" s="47"/>
      <c r="AD27" s="11">
        <f t="shared" ref="AD27:AD41" si="6">+F27/E27</f>
        <v>1.0416666666666667</v>
      </c>
      <c r="AE27" s="47"/>
      <c r="AF27" s="207"/>
      <c r="AG27" s="181"/>
      <c r="AH27" s="59"/>
      <c r="AI27" s="5"/>
      <c r="AJ27" s="5"/>
      <c r="AL27" s="1"/>
      <c r="AM27" s="1"/>
      <c r="AN27" s="11"/>
      <c r="AO27" s="11"/>
      <c r="AP27" s="11"/>
    </row>
    <row r="28" spans="1:42" ht="19.8">
      <c r="A28" s="47"/>
      <c r="B28">
        <f>+'Ark1'!C894</f>
        <v>2023</v>
      </c>
      <c r="C28">
        <f>+'Ark1'!M894</f>
        <v>2</v>
      </c>
      <c r="D28" s="3" t="s">
        <v>93</v>
      </c>
      <c r="E28" s="316">
        <f>+'Ark1'!Q894</f>
        <v>547</v>
      </c>
      <c r="F28" s="316">
        <f>+'Ark1'!R894</f>
        <v>823</v>
      </c>
      <c r="G28" s="197">
        <f>+'Ark1'!AG894</f>
        <v>1.1108331550202362</v>
      </c>
      <c r="H28" s="60">
        <f t="shared" si="4"/>
        <v>-7.5198504703663627E-2</v>
      </c>
      <c r="I28" s="197">
        <f>+'Ark1'!AH894</f>
        <v>3.8882138517618472</v>
      </c>
      <c r="J28" s="95"/>
      <c r="K28" s="469">
        <f>+'Ark1'!AI894</f>
        <v>328</v>
      </c>
      <c r="L28" s="95"/>
      <c r="M28" s="92">
        <f>+'Ark1'!U894</f>
        <v>17.233171324422841</v>
      </c>
      <c r="N28" s="197"/>
      <c r="O28" s="110"/>
      <c r="P28" s="121">
        <f>+IF(K28=0,"",'Ark1'!AJ894)</f>
        <v>105.86707317073176</v>
      </c>
      <c r="Q28" s="212"/>
      <c r="R28" s="109">
        <f>+IF(K28=0,"",'Ark1'!AK894)</f>
        <v>15.250738992423379</v>
      </c>
      <c r="S28" s="110"/>
      <c r="T28" s="1">
        <f>+'Ark1'!S894</f>
        <v>3.9744835965978118</v>
      </c>
      <c r="U28" s="60">
        <f t="shared" si="5"/>
        <v>-2.9718084074457085E-2</v>
      </c>
      <c r="V28" s="71"/>
      <c r="W28" s="92">
        <f>+'Ark1'!X894</f>
        <v>55.407047387606319</v>
      </c>
      <c r="X28" s="92">
        <f>+'Ark1'!Y894</f>
        <v>19.319562575941674</v>
      </c>
      <c r="Y28" s="92">
        <f>+'Ark1'!Z894</f>
        <v>6.1319893464428237</v>
      </c>
      <c r="Z28" s="1">
        <f>+'Ark1'!Z894</f>
        <v>6.1319893464428237</v>
      </c>
      <c r="AA28" s="1">
        <f>+'Ark1'!AB894</f>
        <v>0</v>
      </c>
      <c r="AB28" s="11">
        <f>+'Ark1'!AD894</f>
        <v>0</v>
      </c>
      <c r="AC28" s="47"/>
      <c r="AD28" s="11">
        <f t="shared" si="6"/>
        <v>1.5045703839122486</v>
      </c>
      <c r="AE28" s="47"/>
      <c r="AF28" s="207"/>
      <c r="AG28" s="181"/>
      <c r="AH28" s="59"/>
      <c r="AI28" s="5"/>
      <c r="AJ28" s="5"/>
      <c r="AL28" s="1"/>
      <c r="AM28" s="1"/>
      <c r="AN28" s="11"/>
      <c r="AO28" s="11"/>
      <c r="AP28" s="11"/>
    </row>
    <row r="29" spans="1:42" ht="19.8">
      <c r="A29" s="47"/>
      <c r="B29">
        <f>+'Ark1'!C895</f>
        <v>2023</v>
      </c>
      <c r="C29">
        <f>+'Ark1'!M895</f>
        <v>3</v>
      </c>
      <c r="D29" s="3" t="s">
        <v>94</v>
      </c>
      <c r="E29" s="316">
        <f>+'Ark1'!Q895</f>
        <v>1655</v>
      </c>
      <c r="F29" s="316">
        <f>+'Ark1'!R895</f>
        <v>3050</v>
      </c>
      <c r="G29" s="197">
        <f>+'Ark1'!AG895</f>
        <v>4.923563989547449</v>
      </c>
      <c r="H29" s="60">
        <f t="shared" si="4"/>
        <v>0.38511523626223809</v>
      </c>
      <c r="I29" s="197">
        <f>+'Ark1'!AH895</f>
        <v>3.081967213114754</v>
      </c>
      <c r="J29" s="95"/>
      <c r="K29" s="469">
        <f>+'Ark1'!AI895</f>
        <v>1007</v>
      </c>
      <c r="L29" s="95"/>
      <c r="M29" s="92">
        <f>+'Ark1'!U895</f>
        <v>20.610852459016371</v>
      </c>
      <c r="N29" s="197"/>
      <c r="O29" s="110"/>
      <c r="P29" s="121">
        <f>+IF(K29=0,"",'Ark1'!AJ895)</f>
        <v>107.3053624627607</v>
      </c>
      <c r="Q29" s="212"/>
      <c r="R29" s="109">
        <f>+IF(K29=0,"",'Ark1'!AK895)</f>
        <v>17.035144665434075</v>
      </c>
      <c r="S29" s="110"/>
      <c r="T29" s="1">
        <f>+'Ark1'!S895</f>
        <v>5.4573770491803284</v>
      </c>
      <c r="U29" s="60">
        <f t="shared" si="5"/>
        <v>0.31086542127335282</v>
      </c>
      <c r="V29" s="71"/>
      <c r="W29" s="92">
        <f>+'Ark1'!X895</f>
        <v>74.918032786885249</v>
      </c>
      <c r="X29" s="92">
        <f>+'Ark1'!Y895</f>
        <v>38.1967213114754</v>
      </c>
      <c r="Y29" s="92">
        <f>+'Ark1'!Z895</f>
        <v>6.282571541570694</v>
      </c>
      <c r="Z29" s="1">
        <f>+'Ark1'!Z895</f>
        <v>6.282571541570694</v>
      </c>
      <c r="AA29" s="1">
        <f>+'Ark1'!AB895</f>
        <v>0</v>
      </c>
      <c r="AB29" s="11">
        <f>+'Ark1'!AD895</f>
        <v>0</v>
      </c>
      <c r="AC29" s="47"/>
      <c r="AD29" s="11">
        <f t="shared" si="6"/>
        <v>1.8429003021148036</v>
      </c>
      <c r="AE29" s="47"/>
      <c r="AF29" s="207"/>
      <c r="AG29" s="181"/>
      <c r="AH29" s="59"/>
      <c r="AI29" s="5"/>
      <c r="AJ29" s="5"/>
      <c r="AL29" s="1"/>
      <c r="AM29" s="1"/>
      <c r="AN29" s="11"/>
      <c r="AO29" s="11"/>
      <c r="AP29" s="11"/>
    </row>
    <row r="30" spans="1:42" ht="19.8">
      <c r="A30" s="47"/>
      <c r="B30">
        <f>+'Ark1'!C896</f>
        <v>2023</v>
      </c>
      <c r="C30">
        <f>+'Ark1'!M896</f>
        <v>4</v>
      </c>
      <c r="D30" s="3" t="s">
        <v>95</v>
      </c>
      <c r="E30" s="316">
        <f>+'Ark1'!Q896</f>
        <v>3012</v>
      </c>
      <c r="F30" s="316">
        <f>+'Ark1'!R896</f>
        <v>6458</v>
      </c>
      <c r="G30" s="197">
        <f>+'Ark1'!AG896</f>
        <v>11.711692942654828</v>
      </c>
      <c r="H30" s="60">
        <f t="shared" si="4"/>
        <v>0.57497914899228952</v>
      </c>
      <c r="I30" s="197">
        <f>+'Ark1'!AH896</f>
        <v>3.0349953545989479</v>
      </c>
      <c r="J30" s="95"/>
      <c r="K30" s="469">
        <f>+'Ark1'!AI896</f>
        <v>2290</v>
      </c>
      <c r="L30" s="95"/>
      <c r="M30" s="92">
        <f>+'Ark1'!U896</f>
        <v>23.15462991638281</v>
      </c>
      <c r="N30" s="197"/>
      <c r="O30" s="110"/>
      <c r="P30" s="121">
        <f>+IF(K30=0,"",'Ark1'!AJ896)</f>
        <v>109.71851528384305</v>
      </c>
      <c r="Q30" s="212"/>
      <c r="R30" s="109">
        <f>+IF(K30=0,"",'Ark1'!AK896)</f>
        <v>18.077799566281303</v>
      </c>
      <c r="S30" s="110"/>
      <c r="T30" s="1">
        <f>+'Ark1'!S896</f>
        <v>6.357695881077734</v>
      </c>
      <c r="U30" s="60">
        <f t="shared" si="5"/>
        <v>0.31715738463241383</v>
      </c>
      <c r="V30" s="71"/>
      <c r="W30" s="92">
        <f>+'Ark1'!X896</f>
        <v>83.214617528646599</v>
      </c>
      <c r="X30" s="92">
        <f>+'Ark1'!Y896</f>
        <v>55.218333849488999</v>
      </c>
      <c r="Y30" s="92">
        <f>+'Ark1'!Z896</f>
        <v>6.5343434444360078</v>
      </c>
      <c r="Z30" s="1">
        <f>+'Ark1'!Z896</f>
        <v>6.5343434444360078</v>
      </c>
      <c r="AA30" s="1">
        <f>+'Ark1'!AB896</f>
        <v>0</v>
      </c>
      <c r="AB30" s="11">
        <f>+'Ark1'!AD896</f>
        <v>0</v>
      </c>
      <c r="AC30" s="47"/>
      <c r="AD30" s="11">
        <f t="shared" si="6"/>
        <v>2.144090305444887</v>
      </c>
      <c r="AE30" s="47"/>
      <c r="AF30" s="207"/>
      <c r="AG30" s="181"/>
      <c r="AH30" s="59"/>
      <c r="AI30" s="5"/>
      <c r="AJ30" s="5"/>
      <c r="AL30" s="1"/>
      <c r="AM30" s="1"/>
      <c r="AN30" s="11"/>
      <c r="AO30" s="11"/>
      <c r="AP30" s="11"/>
    </row>
    <row r="31" spans="1:42" ht="19.8">
      <c r="A31" s="47"/>
      <c r="B31">
        <f>+'Ark1'!C897</f>
        <v>2023</v>
      </c>
      <c r="C31">
        <f>+'Ark1'!M897</f>
        <v>5</v>
      </c>
      <c r="D31" s="3" t="s">
        <v>96</v>
      </c>
      <c r="E31" s="316">
        <f>+'Ark1'!Q897</f>
        <v>3789</v>
      </c>
      <c r="F31" s="316">
        <f>+'Ark1'!R897</f>
        <v>8359</v>
      </c>
      <c r="G31" s="197">
        <f>+'Ark1'!AG897</f>
        <v>15.917490588044764</v>
      </c>
      <c r="H31" s="60">
        <f t="shared" si="4"/>
        <v>-0.22037370355558394</v>
      </c>
      <c r="I31" s="197">
        <f>+'Ark1'!AH897</f>
        <v>3.6009091996650318</v>
      </c>
      <c r="J31" s="95"/>
      <c r="K31" s="469">
        <f>+'Ark1'!AI897</f>
        <v>2675</v>
      </c>
      <c r="L31" s="95"/>
      <c r="M31" s="92">
        <f>+'Ark1'!U897</f>
        <v>24.312884316305833</v>
      </c>
      <c r="N31" s="197"/>
      <c r="O31" s="110"/>
      <c r="P31" s="121">
        <f>+IF(K31=0,"",'Ark1'!AJ897)</f>
        <v>109.99891588785007</v>
      </c>
      <c r="Q31" s="212"/>
      <c r="R31" s="109">
        <f>+IF(K31=0,"",'Ark1'!AK897)</f>
        <v>19.032491592571727</v>
      </c>
      <c r="S31" s="110"/>
      <c r="T31" s="1">
        <f>+'Ark1'!S897</f>
        <v>6.8919727240100492</v>
      </c>
      <c r="U31" s="60">
        <f t="shared" si="5"/>
        <v>0.29118134128857331</v>
      </c>
      <c r="V31" s="71"/>
      <c r="W31" s="92">
        <f>+'Ark1'!X897</f>
        <v>83.897595406149051</v>
      </c>
      <c r="X31" s="92">
        <f>+'Ark1'!Y897</f>
        <v>60.653188180404371</v>
      </c>
      <c r="Y31" s="92">
        <f>+'Ark1'!Z897</f>
        <v>7.2306478614385341</v>
      </c>
      <c r="Z31" s="1">
        <f>+'Ark1'!Z897</f>
        <v>7.2306478614385341</v>
      </c>
      <c r="AA31" s="1">
        <f>+'Ark1'!AB897</f>
        <v>0.15460727100594138</v>
      </c>
      <c r="AB31" s="11">
        <f>+'Ark1'!AD897</f>
        <v>10.209251947044249</v>
      </c>
      <c r="AC31" s="47"/>
      <c r="AD31" s="11">
        <f t="shared" si="6"/>
        <v>2.2061229875956716</v>
      </c>
      <c r="AE31" s="47"/>
      <c r="AF31" s="207"/>
      <c r="AG31" s="181"/>
      <c r="AH31" s="59"/>
      <c r="AI31" s="5"/>
      <c r="AJ31" s="5"/>
      <c r="AL31" s="1"/>
      <c r="AM31" s="1"/>
      <c r="AN31" s="11"/>
      <c r="AO31" s="11"/>
      <c r="AP31" s="11"/>
    </row>
    <row r="32" spans="1:42" ht="19.8">
      <c r="A32" s="47"/>
      <c r="B32">
        <f>+'Ark1'!C898</f>
        <v>2023</v>
      </c>
      <c r="C32">
        <f>+'Ark1'!M898</f>
        <v>6</v>
      </c>
      <c r="D32" s="3" t="s">
        <v>97</v>
      </c>
      <c r="E32" s="316">
        <f>+'Ark1'!Q898</f>
        <v>4071</v>
      </c>
      <c r="F32" s="316">
        <f>+'Ark1'!R898</f>
        <v>8470</v>
      </c>
      <c r="G32" s="197">
        <f>+'Ark1'!AG898</f>
        <v>16.831602364823198</v>
      </c>
      <c r="H32" s="60">
        <f t="shared" si="4"/>
        <v>0.5308083538744981</v>
      </c>
      <c r="I32" s="197">
        <f>+'Ark1'!AH898</f>
        <v>4.0141676505312871</v>
      </c>
      <c r="J32" s="95"/>
      <c r="K32" s="469">
        <f>+'Ark1'!AI898</f>
        <v>2259</v>
      </c>
      <c r="L32" s="95"/>
      <c r="M32" s="92">
        <f>+'Ark1'!U898</f>
        <v>25.372207792207696</v>
      </c>
      <c r="N32" s="197"/>
      <c r="O32" s="110"/>
      <c r="P32" s="121">
        <f>+IF(K32=0,"",'Ark1'!AJ898)</f>
        <v>109.67308543603382</v>
      </c>
      <c r="Q32" s="212"/>
      <c r="R32" s="109">
        <f>+IF(K32=0,"",'Ark1'!AK898)</f>
        <v>19.53184923417594</v>
      </c>
      <c r="S32" s="110"/>
      <c r="T32" s="1">
        <f>+'Ark1'!S898</f>
        <v>7.287367178276269</v>
      </c>
      <c r="U32" s="60">
        <f t="shared" si="5"/>
        <v>0.17355260263051342</v>
      </c>
      <c r="V32" s="71"/>
      <c r="W32" s="92">
        <f>+'Ark1'!X898</f>
        <v>84.203069657615117</v>
      </c>
      <c r="X32" s="92">
        <f>+'Ark1'!Y898</f>
        <v>62.89256198347109</v>
      </c>
      <c r="Y32" s="92">
        <f>+'Ark1'!Z898</f>
        <v>7.7123127740767314</v>
      </c>
      <c r="Z32" s="1">
        <f>+'Ark1'!Z898</f>
        <v>7.7123127740767314</v>
      </c>
      <c r="AA32" s="1">
        <f>+'Ark1'!AB898</f>
        <v>0</v>
      </c>
      <c r="AB32" s="11">
        <f>+'Ark1'!AD898</f>
        <v>0</v>
      </c>
      <c r="AC32" s="47"/>
      <c r="AD32" s="11">
        <f t="shared" si="6"/>
        <v>2.0805698845492508</v>
      </c>
      <c r="AE32" s="47"/>
      <c r="AF32" s="207"/>
      <c r="AG32" s="181"/>
      <c r="AH32" s="59"/>
      <c r="AI32" s="5"/>
      <c r="AJ32" s="5"/>
      <c r="AL32" s="1"/>
      <c r="AM32" s="1"/>
      <c r="AN32" s="11"/>
      <c r="AO32" s="11"/>
      <c r="AP32" s="11"/>
    </row>
    <row r="33" spans="1:42" ht="19.8">
      <c r="A33" s="47"/>
      <c r="B33">
        <f>+'Ark1'!C899</f>
        <v>2023</v>
      </c>
      <c r="C33">
        <f>+'Ark1'!M899</f>
        <v>7</v>
      </c>
      <c r="D33" s="3" t="s">
        <v>98</v>
      </c>
      <c r="E33" s="316">
        <f>+'Ark1'!Q899</f>
        <v>4242</v>
      </c>
      <c r="F33" s="316">
        <f>+'Ark1'!R899</f>
        <v>8879</v>
      </c>
      <c r="G33" s="197">
        <f>+'Ark1'!AG899</f>
        <v>18.539687795959324</v>
      </c>
      <c r="H33" s="60">
        <f t="shared" si="4"/>
        <v>1.1590904384981116E-2</v>
      </c>
      <c r="I33" s="197">
        <f>+'Ark1'!AH899</f>
        <v>3.7729474039869362</v>
      </c>
      <c r="J33" s="95"/>
      <c r="K33" s="469">
        <f>+'Ark1'!AI899</f>
        <v>2296</v>
      </c>
      <c r="L33" s="95"/>
      <c r="M33" s="92">
        <f>+'Ark1'!U899</f>
        <v>26.659657619101338</v>
      </c>
      <c r="N33" s="197"/>
      <c r="O33" s="110"/>
      <c r="P33" s="121">
        <f>+IF(K33=0,"",'Ark1'!AJ899)</f>
        <v>110.44542682926819</v>
      </c>
      <c r="Q33" s="212"/>
      <c r="R33" s="109">
        <f>+IF(K33=0,"",'Ark1'!AK899)</f>
        <v>20.23651895866595</v>
      </c>
      <c r="S33" s="110"/>
      <c r="T33" s="1">
        <f>+'Ark1'!S899</f>
        <v>7.5920711791868447</v>
      </c>
      <c r="U33" s="60">
        <f t="shared" si="5"/>
        <v>0.13506002995871391</v>
      </c>
      <c r="V33" s="71"/>
      <c r="W33" s="92">
        <f>+'Ark1'!X899</f>
        <v>86.91294064646921</v>
      </c>
      <c r="X33" s="92">
        <f>+'Ark1'!Y899</f>
        <v>66.527762135375596</v>
      </c>
      <c r="Y33" s="92">
        <f>+'Ark1'!Z899</f>
        <v>8.1598511217969829</v>
      </c>
      <c r="Z33" s="1">
        <f>+'Ark1'!Z899</f>
        <v>8.1598511217969829</v>
      </c>
      <c r="AA33" s="1">
        <f>+'Ark1'!AB899</f>
        <v>0.21009324424400563</v>
      </c>
      <c r="AB33" s="11">
        <f>+'Ark1'!AD899</f>
        <v>10.174208255431383</v>
      </c>
      <c r="AC33" s="47"/>
      <c r="AD33" s="11">
        <f t="shared" si="6"/>
        <v>2.0931164545025931</v>
      </c>
      <c r="AE33" s="47"/>
      <c r="AF33" s="207"/>
      <c r="AG33" s="181"/>
      <c r="AH33" s="59"/>
      <c r="AI33" s="5"/>
      <c r="AJ33" s="5"/>
      <c r="AL33" s="13"/>
      <c r="AM33" s="13"/>
      <c r="AN33" s="11"/>
      <c r="AO33" s="11"/>
      <c r="AP33" s="11"/>
    </row>
    <row r="34" spans="1:42" ht="16.5" customHeight="1">
      <c r="A34" s="47"/>
      <c r="B34">
        <f>+'Ark1'!C900</f>
        <v>2023</v>
      </c>
      <c r="C34">
        <f>+'Ark1'!M900</f>
        <v>8</v>
      </c>
      <c r="D34" s="3" t="s">
        <v>99</v>
      </c>
      <c r="E34" s="316">
        <f>+'Ark1'!Q900</f>
        <v>3724</v>
      </c>
      <c r="F34" s="316">
        <f>+'Ark1'!R900</f>
        <v>6884</v>
      </c>
      <c r="G34" s="197">
        <f>+'Ark1'!AG900</f>
        <v>15.479889885527706</v>
      </c>
      <c r="H34" s="60">
        <f t="shared" si="4"/>
        <v>-0.13566799026742338</v>
      </c>
      <c r="I34" s="197">
        <f>+'Ark1'!AH900</f>
        <v>4.4741429401510748</v>
      </c>
      <c r="J34" s="95"/>
      <c r="K34" s="469">
        <f>+'Ark1'!AI900</f>
        <v>2045</v>
      </c>
      <c r="L34" s="95"/>
      <c r="M34" s="92">
        <f>+'Ark1'!U900</f>
        <v>28.710662405578194</v>
      </c>
      <c r="N34" s="197"/>
      <c r="O34" s="110"/>
      <c r="P34" s="121">
        <f>+IF(K34=0,"",'Ark1'!AJ900)</f>
        <v>111.08141809290937</v>
      </c>
      <c r="Q34" s="212"/>
      <c r="R34" s="109">
        <f>+IF(K34=0,"",'Ark1'!AK900)</f>
        <v>21.452232386269721</v>
      </c>
      <c r="S34" s="110"/>
      <c r="T34" s="1">
        <f>+'Ark1'!S900</f>
        <v>7.949012202208019</v>
      </c>
      <c r="U34" s="60">
        <f t="shared" si="5"/>
        <v>0.10478970255480746</v>
      </c>
      <c r="V34" s="71"/>
      <c r="W34" s="92">
        <f>+'Ark1'!X900</f>
        <v>93.027309703660634</v>
      </c>
      <c r="X34" s="92">
        <f>+'Ark1'!Y900</f>
        <v>72.210923881464254</v>
      </c>
      <c r="Y34" s="92">
        <f>+'Ark1'!Z900</f>
        <v>8.3928677540541372</v>
      </c>
      <c r="Z34" s="1">
        <f>+'Ark1'!Z900</f>
        <v>8.3928677540541372</v>
      </c>
      <c r="AA34" s="1">
        <f>+'Ark1'!AB900</f>
        <v>0</v>
      </c>
      <c r="AB34" s="11">
        <f>+'Ark1'!AD900</f>
        <v>0</v>
      </c>
      <c r="AC34" s="47"/>
      <c r="AD34" s="11">
        <f t="shared" si="6"/>
        <v>1.8485499462943071</v>
      </c>
      <c r="AE34" s="47"/>
      <c r="AF34" s="207"/>
      <c r="AG34" s="181"/>
      <c r="AH34" s="59"/>
      <c r="AI34" s="5"/>
      <c r="AJ34" s="5"/>
      <c r="AL34" s="13"/>
      <c r="AM34" s="13"/>
      <c r="AN34" s="11"/>
      <c r="AO34" s="11"/>
      <c r="AP34" s="11"/>
    </row>
    <row r="35" spans="1:42" ht="16.5" customHeight="1">
      <c r="A35" s="47"/>
      <c r="B35">
        <f>+'Ark1'!C901</f>
        <v>2023</v>
      </c>
      <c r="C35">
        <f>+'Ark1'!M901</f>
        <v>9</v>
      </c>
      <c r="D35" s="3" t="s">
        <v>100</v>
      </c>
      <c r="E35" s="316">
        <f>+'Ark1'!Q901</f>
        <v>2232</v>
      </c>
      <c r="F35" s="316">
        <f>+'Ark1'!R901</f>
        <v>3291</v>
      </c>
      <c r="G35" s="197">
        <f>+'Ark1'!AG901</f>
        <v>8.2385428222425734</v>
      </c>
      <c r="H35" s="60">
        <f t="shared" si="4"/>
        <v>-0.23398523724509701</v>
      </c>
      <c r="I35" s="197">
        <f>+'Ark1'!AH901</f>
        <v>4.2540261318748085</v>
      </c>
      <c r="J35" s="95"/>
      <c r="K35" s="469">
        <f>+'Ark1'!AI901</f>
        <v>1088</v>
      </c>
      <c r="L35" s="95"/>
      <c r="M35" s="92">
        <f>+'Ark1'!U901</f>
        <v>31.962351868732927</v>
      </c>
      <c r="N35" s="197"/>
      <c r="O35" s="110"/>
      <c r="P35" s="121">
        <f>+IF(K35=0,"",'Ark1'!AJ901)</f>
        <v>112.26176470588236</v>
      </c>
      <c r="Q35" s="212"/>
      <c r="R35" s="109">
        <f>+IF(K35=0,"",'Ark1'!AK901)</f>
        <v>22.638809544829563</v>
      </c>
      <c r="S35" s="110"/>
      <c r="T35" s="1">
        <f>+'Ark1'!S901</f>
        <v>8.3992707383773926</v>
      </c>
      <c r="U35" s="60">
        <f t="shared" si="5"/>
        <v>0.20876825356237383</v>
      </c>
      <c r="V35" s="71"/>
      <c r="W35" s="92">
        <f>+'Ark1'!X901</f>
        <v>97.690671528410817</v>
      </c>
      <c r="X35" s="92">
        <f>+'Ark1'!Y901</f>
        <v>83.196596779094506</v>
      </c>
      <c r="Y35" s="92">
        <f>+'Ark1'!Z901</f>
        <v>8.4078566048725403</v>
      </c>
      <c r="Z35" s="1">
        <f>+'Ark1'!Z901</f>
        <v>8.4078566048725403</v>
      </c>
      <c r="AA35" s="1">
        <f>+'Ark1'!AB901</f>
        <v>0</v>
      </c>
      <c r="AB35" s="11">
        <f>+'Ark1'!AD901</f>
        <v>0</v>
      </c>
      <c r="AC35" s="47"/>
      <c r="AD35" s="11">
        <f t="shared" si="6"/>
        <v>1.4744623655913978</v>
      </c>
      <c r="AE35" s="47"/>
      <c r="AF35" s="207"/>
      <c r="AG35" s="181"/>
      <c r="AH35" s="59"/>
      <c r="AI35" s="5"/>
      <c r="AJ35" s="5"/>
      <c r="AL35" s="13"/>
      <c r="AM35" s="13"/>
      <c r="AN35" s="11"/>
      <c r="AO35" s="11"/>
      <c r="AP35" s="11"/>
    </row>
    <row r="36" spans="1:42" ht="19.8">
      <c r="A36" s="47"/>
      <c r="B36">
        <f>+'Ark1'!C902</f>
        <v>2023</v>
      </c>
      <c r="C36">
        <f>+'Ark1'!M902</f>
        <v>10</v>
      </c>
      <c r="D36" s="3" t="s">
        <v>101</v>
      </c>
      <c r="E36" s="316">
        <f>+'Ark1'!Q902</f>
        <v>1019</v>
      </c>
      <c r="F36" s="316">
        <f>+'Ark1'!R902</f>
        <v>1272</v>
      </c>
      <c r="G36" s="197">
        <f>+'Ark1'!AG902</f>
        <v>3.5093505508073242</v>
      </c>
      <c r="H36" s="60">
        <f t="shared" si="4"/>
        <v>-0.40075822910017678</v>
      </c>
      <c r="I36" s="197">
        <f>+'Ark1'!AH902</f>
        <v>5.0314465408805011</v>
      </c>
      <c r="J36" s="95"/>
      <c r="K36" s="469">
        <f>+'Ark1'!AI902</f>
        <v>412</v>
      </c>
      <c r="L36" s="95"/>
      <c r="M36" s="92">
        <f>+'Ark1'!U902</f>
        <v>35.22539308176097</v>
      </c>
      <c r="N36" s="197"/>
      <c r="O36" s="110"/>
      <c r="P36" s="121">
        <f>+IF(K36=0,"",'Ark1'!AJ902)</f>
        <v>112.6934466019419</v>
      </c>
      <c r="Q36" s="212"/>
      <c r="R36" s="109">
        <f>+IF(K36=0,"",'Ark1'!AK902)</f>
        <v>24.137365714164005</v>
      </c>
      <c r="S36" s="110"/>
      <c r="T36" s="1">
        <f>+'Ark1'!S902</f>
        <v>8.7971698113207513</v>
      </c>
      <c r="U36" s="60">
        <f t="shared" si="5"/>
        <v>0.1609273063240817</v>
      </c>
      <c r="V36" s="71"/>
      <c r="W36" s="92">
        <f>+'Ark1'!X902</f>
        <v>99.292452830188665</v>
      </c>
      <c r="X36" s="92">
        <f>+'Ark1'!Y902</f>
        <v>90.015723270440262</v>
      </c>
      <c r="Y36" s="92">
        <f>+'Ark1'!Z902</f>
        <v>8.6678356947772084</v>
      </c>
      <c r="Z36" s="1">
        <f>+'Ark1'!Z902</f>
        <v>8.6678356947772084</v>
      </c>
      <c r="AA36" s="1">
        <f>+'Ark1'!AB902</f>
        <v>0</v>
      </c>
      <c r="AB36" s="11">
        <f>+'Ark1'!AD902</f>
        <v>0</v>
      </c>
      <c r="AC36" s="47"/>
      <c r="AD36" s="11">
        <f t="shared" si="6"/>
        <v>1.2482826300294407</v>
      </c>
      <c r="AE36" s="47"/>
      <c r="AF36" s="207"/>
      <c r="AG36" s="181"/>
      <c r="AH36" s="59"/>
      <c r="AL36" s="13"/>
      <c r="AM36" s="13"/>
      <c r="AN36" s="11"/>
      <c r="AO36" s="11"/>
      <c r="AP36" s="11"/>
    </row>
    <row r="37" spans="1:42" ht="17.25" customHeight="1">
      <c r="A37" s="47"/>
      <c r="B37">
        <f>+'Ark1'!C903</f>
        <v>2023</v>
      </c>
      <c r="C37">
        <f>+'Ark1'!M903</f>
        <v>11</v>
      </c>
      <c r="D37" s="3" t="s">
        <v>102</v>
      </c>
      <c r="E37" s="316">
        <f>+'Ark1'!Q903</f>
        <v>626</v>
      </c>
      <c r="F37" s="316">
        <f>+'Ark1'!R903</f>
        <v>722</v>
      </c>
      <c r="G37" s="197">
        <f>+'Ark1'!AG903</f>
        <v>2.1016378384254644</v>
      </c>
      <c r="H37" s="60">
        <f t="shared" si="4"/>
        <v>-0.13345801020539483</v>
      </c>
      <c r="I37" s="197">
        <f>+'Ark1'!AH903</f>
        <v>3.047091412742382</v>
      </c>
      <c r="J37" s="95"/>
      <c r="K37" s="469">
        <f>+'Ark1'!AI903</f>
        <v>258</v>
      </c>
      <c r="L37" s="95"/>
      <c r="M37" s="92">
        <f>+'Ark1'!U903</f>
        <v>37.165235457063744</v>
      </c>
      <c r="N37" s="197"/>
      <c r="O37" s="110"/>
      <c r="P37" s="121">
        <f>+IF(K37=0,"",'Ark1'!AJ903)</f>
        <v>113.93372093023252</v>
      </c>
      <c r="Q37" s="212"/>
      <c r="R37" s="109">
        <f>+IF(K37=0,"",'Ark1'!AK903)</f>
        <v>24.871651404427833</v>
      </c>
      <c r="S37" s="110"/>
      <c r="T37" s="1">
        <f>+'Ark1'!S903</f>
        <v>8.9556786703601112</v>
      </c>
      <c r="U37" s="60">
        <f t="shared" si="5"/>
        <v>2.8088158499937066E-2</v>
      </c>
      <c r="V37" s="71"/>
      <c r="W37" s="92">
        <f>+'Ark1'!X903</f>
        <v>99.722991689750685</v>
      </c>
      <c r="X37" s="92">
        <f>+'Ark1'!Y903</f>
        <v>93.628808864265935</v>
      </c>
      <c r="Y37" s="92">
        <f>+'Ark1'!Z903</f>
        <v>8.5865140516694058</v>
      </c>
      <c r="Z37" s="1">
        <f>+'Ark1'!Z903</f>
        <v>8.5865140516694058</v>
      </c>
      <c r="AA37" s="1">
        <f>+'Ark1'!AB903</f>
        <v>0</v>
      </c>
      <c r="AB37" s="11">
        <f>+'Ark1'!AD903</f>
        <v>0</v>
      </c>
      <c r="AC37" s="47"/>
      <c r="AD37" s="11">
        <f t="shared" si="6"/>
        <v>1.1533546325878594</v>
      </c>
      <c r="AE37" s="47"/>
      <c r="AF37" s="207"/>
      <c r="AG37" s="181"/>
      <c r="AH37" s="59"/>
      <c r="AJ37" s="5"/>
      <c r="AL37" s="13"/>
      <c r="AM37" s="13"/>
      <c r="AN37" s="11"/>
      <c r="AO37" s="11"/>
      <c r="AP37" s="11"/>
    </row>
    <row r="38" spans="1:42" ht="19.8">
      <c r="A38" s="47"/>
      <c r="B38">
        <f>+'Ark1'!C904</f>
        <v>2023</v>
      </c>
      <c r="C38">
        <f>+'Ark1'!M904</f>
        <v>12</v>
      </c>
      <c r="D38" s="3" t="s">
        <v>103</v>
      </c>
      <c r="E38" s="316">
        <f>+'Ark1'!Q904</f>
        <v>289</v>
      </c>
      <c r="F38" s="316">
        <f>+'Ark1'!R904</f>
        <v>317</v>
      </c>
      <c r="G38" s="197">
        <f>+'Ark1'!AG904</f>
        <v>0.99407854318565636</v>
      </c>
      <c r="H38" s="60">
        <f t="shared" si="4"/>
        <v>-0.18322068437250383</v>
      </c>
      <c r="I38" s="197">
        <f>+'Ark1'!AH904</f>
        <v>4.100946372239747</v>
      </c>
      <c r="J38" s="95"/>
      <c r="K38" s="469">
        <f>+'Ark1'!AI904</f>
        <v>118</v>
      </c>
      <c r="L38" s="95"/>
      <c r="M38" s="92">
        <f>+'Ark1'!U904</f>
        <v>40.03848580441641</v>
      </c>
      <c r="N38" s="197"/>
      <c r="O38" s="110"/>
      <c r="P38" s="121">
        <f>+IF(K38=0,"",'Ark1'!AJ904)</f>
        <v>114.58305084745761</v>
      </c>
      <c r="Q38" s="212"/>
      <c r="R38" s="109">
        <f>+IF(K38=0,"",'Ark1'!AK904)</f>
        <v>26.89183701807384</v>
      </c>
      <c r="S38" s="110"/>
      <c r="T38" s="1">
        <f>+'Ark1'!S904</f>
        <v>9.2113564668769694</v>
      </c>
      <c r="U38" s="60">
        <f t="shared" si="5"/>
        <v>0.24567019236716803</v>
      </c>
      <c r="V38" s="71"/>
      <c r="W38" s="92">
        <f>+'Ark1'!X904</f>
        <v>100</v>
      </c>
      <c r="X38" s="92">
        <f>+'Ark1'!Y904</f>
        <v>96.529968454258693</v>
      </c>
      <c r="Y38" s="92">
        <f>+'Ark1'!Z904</f>
        <v>8.5214056824565318</v>
      </c>
      <c r="Z38" s="1">
        <f>+'Ark1'!Z904</f>
        <v>8.5214056824565318</v>
      </c>
      <c r="AA38" s="1">
        <f>+'Ark1'!AB904</f>
        <v>0</v>
      </c>
      <c r="AB38" s="11">
        <f>+'Ark1'!AD904</f>
        <v>0</v>
      </c>
      <c r="AC38" s="47"/>
      <c r="AD38" s="11">
        <f t="shared" si="6"/>
        <v>1.0968858131487889</v>
      </c>
      <c r="AE38" s="47"/>
      <c r="AF38" s="207"/>
      <c r="AG38" s="181"/>
      <c r="AH38" s="59"/>
      <c r="AL38" s="13"/>
      <c r="AM38" s="13"/>
      <c r="AN38" s="11"/>
      <c r="AO38" s="11"/>
      <c r="AP38" s="11"/>
    </row>
    <row r="39" spans="1:42" ht="19.8">
      <c r="A39" s="47"/>
      <c r="B39">
        <f>+'Ark1'!C905</f>
        <v>2023</v>
      </c>
      <c r="C39">
        <f>+'Ark1'!M905</f>
        <v>13</v>
      </c>
      <c r="D39" s="3" t="s">
        <v>104</v>
      </c>
      <c r="E39" s="316">
        <f>+'Ark1'!Q905</f>
        <v>87</v>
      </c>
      <c r="F39" s="316">
        <f>+'Ark1'!R905</f>
        <v>99</v>
      </c>
      <c r="G39" s="197">
        <f>+'Ark1'!AG905</f>
        <v>0.31803433072750797</v>
      </c>
      <c r="H39" s="60">
        <f t="shared" si="4"/>
        <v>-0.11146306831757202</v>
      </c>
      <c r="I39" s="197">
        <f>+'Ark1'!AH905</f>
        <v>3.0303030303030303</v>
      </c>
      <c r="J39" s="95"/>
      <c r="K39" s="469">
        <f>+'Ark1'!AI905</f>
        <v>34</v>
      </c>
      <c r="L39" s="95"/>
      <c r="M39" s="92">
        <f>+'Ark1'!U905</f>
        <v>41.016161616161632</v>
      </c>
      <c r="N39" s="197"/>
      <c r="O39" s="110"/>
      <c r="P39" s="121">
        <f>+IF(K39=0,"",'Ark1'!AJ905)</f>
        <v>113.34117647058824</v>
      </c>
      <c r="Q39" s="212"/>
      <c r="R39" s="109">
        <f>+IF(K39=0,"",'Ark1'!AK905)</f>
        <v>27.349739703358097</v>
      </c>
      <c r="S39" s="110"/>
      <c r="T39" s="1">
        <f>+'Ark1'!S905</f>
        <v>9.3535353535353511</v>
      </c>
      <c r="U39" s="60">
        <f t="shared" si="5"/>
        <v>-8.7834870443614932E-3</v>
      </c>
      <c r="V39" s="71"/>
      <c r="W39" s="92">
        <f>+'Ark1'!X905</f>
        <v>100</v>
      </c>
      <c r="X39" s="92">
        <f>+'Ark1'!Y905</f>
        <v>98.989898989898975</v>
      </c>
      <c r="Y39" s="92">
        <f>+'Ark1'!Z905</f>
        <v>8.7343939567700648</v>
      </c>
      <c r="Z39" s="1">
        <f>+'Ark1'!Z905</f>
        <v>8.7343939567700648</v>
      </c>
      <c r="AA39" s="1">
        <f>+'Ark1'!AB905</f>
        <v>0</v>
      </c>
      <c r="AB39" s="11">
        <f>+'Ark1'!AD905</f>
        <v>0</v>
      </c>
      <c r="AC39" s="47"/>
      <c r="AD39" s="11">
        <f t="shared" si="6"/>
        <v>1.1379310344827587</v>
      </c>
      <c r="AE39" s="47"/>
      <c r="AF39" s="207"/>
      <c r="AG39" s="181"/>
      <c r="AH39" s="59"/>
      <c r="AL39" s="13"/>
      <c r="AM39" s="13"/>
      <c r="AN39" s="11"/>
      <c r="AO39" s="11"/>
      <c r="AP39" s="11"/>
    </row>
    <row r="40" spans="1:42" ht="21">
      <c r="A40" s="47"/>
      <c r="B40">
        <f>+'Ark1'!C906</f>
        <v>2023</v>
      </c>
      <c r="C40">
        <f>+'Ark1'!M906</f>
        <v>14</v>
      </c>
      <c r="D40" s="3" t="s">
        <v>105</v>
      </c>
      <c r="E40" s="316">
        <f>+'Ark1'!Q906</f>
        <v>52</v>
      </c>
      <c r="F40" s="316">
        <f>+'Ark1'!R906</f>
        <v>56</v>
      </c>
      <c r="G40" s="197">
        <f>+'Ark1'!AG906</f>
        <v>0.19445004011653064</v>
      </c>
      <c r="H40" s="60">
        <f t="shared" si="4"/>
        <v>-6.5623620859598469E-2</v>
      </c>
      <c r="I40" s="197">
        <f>+'Ark1'!AH906</f>
        <v>5.3571428571428559</v>
      </c>
      <c r="J40" s="95"/>
      <c r="K40" s="469">
        <f>+'Ark1'!AI906</f>
        <v>23</v>
      </c>
      <c r="L40" s="95"/>
      <c r="M40" s="92">
        <f>+'Ark1'!U906</f>
        <v>44.333928571428594</v>
      </c>
      <c r="N40" s="197"/>
      <c r="O40" s="110"/>
      <c r="P40" s="121">
        <f>+IF(K40=0,"",'Ark1'!AJ906)</f>
        <v>117.12608695652176</v>
      </c>
      <c r="Q40" s="212"/>
      <c r="R40" s="109">
        <f>+IF(K40=0,"",'Ark1'!AK906)</f>
        <v>27.692420139015368</v>
      </c>
      <c r="S40" s="110"/>
      <c r="T40" s="1">
        <f>+'Ark1'!S906</f>
        <v>9.8928571428571388</v>
      </c>
      <c r="U40" s="60">
        <f t="shared" si="5"/>
        <v>6.3909774436082145E-2</v>
      </c>
      <c r="V40" s="71"/>
      <c r="W40" s="92">
        <f>+'Ark1'!X906</f>
        <v>100</v>
      </c>
      <c r="X40" s="92">
        <f>+'Ark1'!Y906</f>
        <v>98.214285714285694</v>
      </c>
      <c r="Y40" s="92">
        <f>+'Ark1'!Z906</f>
        <v>9.2887850348400356</v>
      </c>
      <c r="Z40" s="1">
        <f>+'Ark1'!Z906</f>
        <v>9.2887850348400356</v>
      </c>
      <c r="AA40" s="1">
        <f>+'Ark1'!AB906</f>
        <v>0</v>
      </c>
      <c r="AB40" s="11">
        <f>+'Ark1'!AD906</f>
        <v>0</v>
      </c>
      <c r="AC40" s="47"/>
      <c r="AD40" s="11">
        <f t="shared" si="6"/>
        <v>1.0769230769230769</v>
      </c>
      <c r="AE40" s="47"/>
      <c r="AF40" s="207"/>
      <c r="AG40" s="181"/>
      <c r="AH40" s="59"/>
      <c r="AL40" s="57"/>
      <c r="AM40" s="57"/>
      <c r="AN40" s="11"/>
      <c r="AO40" s="11"/>
      <c r="AP40" s="11"/>
    </row>
    <row r="41" spans="1:42" ht="19.8">
      <c r="A41" s="47"/>
      <c r="B41">
        <f>+'Ark1'!C907</f>
        <v>2023</v>
      </c>
      <c r="C41">
        <f>+'Ark1'!M907</f>
        <v>15</v>
      </c>
      <c r="D41" s="3" t="s">
        <v>106</v>
      </c>
      <c r="E41" s="316">
        <f>+'Ark1'!Q907</f>
        <v>17</v>
      </c>
      <c r="F41" s="316">
        <f>+'Ark1'!R907</f>
        <v>22</v>
      </c>
      <c r="G41" s="197">
        <f>+'Ark1'!AG907</f>
        <v>7.9254036167848402E-2</v>
      </c>
      <c r="H41" s="60">
        <f t="shared" si="4"/>
        <v>2.3613889218479824E-2</v>
      </c>
      <c r="I41" s="197">
        <f>+'Ark1'!AH907</f>
        <v>0</v>
      </c>
      <c r="J41" s="95"/>
      <c r="K41" s="469">
        <f>+'Ark1'!AI907</f>
        <v>14</v>
      </c>
      <c r="L41" s="95"/>
      <c r="M41" s="92">
        <f>+'Ark1'!U907</f>
        <v>45.99545454545455</v>
      </c>
      <c r="N41" s="197"/>
      <c r="O41" s="110"/>
      <c r="P41" s="121">
        <f>+IF(K41=0,"",'Ark1'!AJ907)</f>
        <v>117.02857142857148</v>
      </c>
      <c r="Q41" s="212"/>
      <c r="R41" s="109">
        <f>+IF(K41=0,"",'Ark1'!AK907)</f>
        <v>30.167165789243207</v>
      </c>
      <c r="S41" s="110"/>
      <c r="T41" s="1">
        <f>+'Ark1'!S907</f>
        <v>10.090909090909092</v>
      </c>
      <c r="U41" s="60">
        <f t="shared" si="5"/>
        <v>2.8409090909091717E-2</v>
      </c>
      <c r="V41" s="71"/>
      <c r="W41" s="92">
        <f>+'Ark1'!X907</f>
        <v>100</v>
      </c>
      <c r="X41" s="92">
        <f>+'Ark1'!Y907</f>
        <v>100</v>
      </c>
      <c r="Y41" s="92">
        <f>+'Ark1'!Z907</f>
        <v>11.120843545209352</v>
      </c>
      <c r="Z41" s="1">
        <f>+'Ark1'!Z907</f>
        <v>11.120843545209352</v>
      </c>
      <c r="AA41" s="1">
        <f>+'Ark1'!AB907</f>
        <v>0</v>
      </c>
      <c r="AB41" s="11">
        <f>+'Ark1'!AD907</f>
        <v>0</v>
      </c>
      <c r="AC41" s="47"/>
      <c r="AD41" s="11">
        <f t="shared" si="6"/>
        <v>1.2941176470588236</v>
      </c>
      <c r="AE41" s="47"/>
      <c r="AF41" s="207"/>
      <c r="AG41" s="181"/>
      <c r="AH41" s="59"/>
      <c r="AI41" s="4"/>
      <c r="AJ41" s="4"/>
    </row>
    <row r="42" spans="1:42" s="552" customFormat="1" ht="19.8">
      <c r="A42" s="47"/>
      <c r="B42" s="47"/>
      <c r="C42" s="47"/>
      <c r="D42" s="47"/>
      <c r="E42" s="319"/>
      <c r="F42" s="319"/>
      <c r="G42" s="89"/>
      <c r="H42" s="47"/>
      <c r="I42" s="89"/>
      <c r="J42" s="89"/>
      <c r="K42" s="89"/>
      <c r="L42" s="89"/>
      <c r="M42" s="89"/>
      <c r="N42" s="89"/>
      <c r="O42" s="47"/>
      <c r="P42" s="89"/>
      <c r="Q42" s="89"/>
      <c r="R42" s="47"/>
      <c r="S42" s="47"/>
      <c r="T42" s="47"/>
      <c r="U42" s="47"/>
      <c r="V42" s="71"/>
      <c r="W42" s="89"/>
      <c r="X42" s="89"/>
      <c r="Y42" s="89"/>
      <c r="Z42" s="47"/>
      <c r="AA42" s="47"/>
      <c r="AB42" s="71"/>
      <c r="AC42" s="47"/>
      <c r="AD42" s="71"/>
      <c r="AE42" s="47"/>
      <c r="AF42" s="207"/>
      <c r="AG42" s="181"/>
      <c r="AH42" s="59"/>
    </row>
    <row r="43" spans="1:42" ht="19.8">
      <c r="A43" s="47"/>
      <c r="B43" s="54">
        <f>+'Ark1'!C908</f>
        <v>2022</v>
      </c>
      <c r="C43" s="54">
        <f>+'Ark1'!M908</f>
        <v>1</v>
      </c>
      <c r="D43" s="55" t="s">
        <v>92</v>
      </c>
      <c r="E43" s="329">
        <f>+'Ark1'!Q908</f>
        <v>11</v>
      </c>
      <c r="F43" s="329">
        <f>+'Ark1'!R908</f>
        <v>11</v>
      </c>
      <c r="G43" s="179">
        <f>+'Ark1'!AG908</f>
        <v>8.703324058520116E-3</v>
      </c>
      <c r="H43" s="47"/>
      <c r="I43" s="179">
        <f>+'Ark1'!AH908</f>
        <v>0</v>
      </c>
      <c r="J43" s="95"/>
      <c r="K43" s="469">
        <f>+'Ark1'!AI908</f>
        <v>1</v>
      </c>
      <c r="L43" s="95"/>
      <c r="M43" s="157">
        <f>+'Ark1'!U908</f>
        <v>10.872727272727278</v>
      </c>
      <c r="N43" s="179"/>
      <c r="O43" s="110"/>
      <c r="P43" s="121">
        <f>+IF(K43=0,"",'Ark1'!AJ908)</f>
        <v>93.3</v>
      </c>
      <c r="Q43" s="212"/>
      <c r="R43" s="109">
        <f>+IF(K43=0,"",'Ark1'!AK908)</f>
        <v>12.312750203626109</v>
      </c>
      <c r="S43" s="110"/>
      <c r="T43" s="56">
        <f>+'Ark1'!S908</f>
        <v>1.5454545454545452</v>
      </c>
      <c r="U43" s="47"/>
      <c r="V43" s="71"/>
      <c r="W43" s="157">
        <f>+'Ark1'!X908</f>
        <v>18.181818181818183</v>
      </c>
      <c r="X43" s="157">
        <f>+'Ark1'!Y908</f>
        <v>0</v>
      </c>
      <c r="Y43" s="157">
        <f>+'Ark1'!Z908</f>
        <v>5.1731985725539564</v>
      </c>
      <c r="Z43" s="56">
        <f>+'Ark1'!Z908</f>
        <v>5.1731985725539564</v>
      </c>
      <c r="AA43" s="56">
        <f>+'Ark1'!AB908</f>
        <v>0</v>
      </c>
      <c r="AB43" s="74">
        <f>+'Ark1'!AD908</f>
        <v>0</v>
      </c>
      <c r="AC43" s="47"/>
      <c r="AD43" s="74">
        <f t="shared" ref="AD43:AD57" si="7">+F43/E43</f>
        <v>1</v>
      </c>
      <c r="AE43" s="47"/>
      <c r="AF43" s="207"/>
      <c r="AG43" s="181"/>
      <c r="AH43" s="59"/>
      <c r="AI43" s="1"/>
      <c r="AJ43" s="18"/>
      <c r="AL43" s="1"/>
      <c r="AM43" s="5"/>
    </row>
    <row r="44" spans="1:42" ht="19.8">
      <c r="A44" s="47"/>
      <c r="B44" s="54">
        <f>+'Ark1'!C909</f>
        <v>2022</v>
      </c>
      <c r="C44" s="54">
        <f>+'Ark1'!M909</f>
        <v>2</v>
      </c>
      <c r="D44" s="55" t="s">
        <v>93</v>
      </c>
      <c r="E44" s="329">
        <f>+'Ark1'!Q909</f>
        <v>641</v>
      </c>
      <c r="F44" s="329">
        <f>+'Ark1'!R909</f>
        <v>952</v>
      </c>
      <c r="G44" s="179">
        <f>+'Ark1'!AG909</f>
        <v>1.1860316597238998</v>
      </c>
      <c r="H44" s="47"/>
      <c r="I44" s="179">
        <f>+'Ark1'!AH909</f>
        <v>2.8361344537815123</v>
      </c>
      <c r="J44" s="95"/>
      <c r="K44" s="469">
        <f>+'Ark1'!AI909</f>
        <v>61</v>
      </c>
      <c r="L44" s="95"/>
      <c r="M44" s="157">
        <f>+'Ark1'!U909</f>
        <v>17.120063025210076</v>
      </c>
      <c r="N44" s="179"/>
      <c r="O44" s="110"/>
      <c r="P44" s="121">
        <f>+IF(K44=0,"",'Ark1'!AJ909)</f>
        <v>105.69344262295083</v>
      </c>
      <c r="Q44" s="212"/>
      <c r="R44" s="109">
        <f>+IF(K44=0,"",'Ark1'!AK909)</f>
        <v>14.414308926814652</v>
      </c>
      <c r="S44" s="110"/>
      <c r="T44" s="56">
        <f>+'Ark1'!S909</f>
        <v>4.0042016806722689</v>
      </c>
      <c r="U44" s="47"/>
      <c r="V44" s="71"/>
      <c r="W44" s="157">
        <f>+'Ark1'!X909</f>
        <v>57.037815126050397</v>
      </c>
      <c r="X44" s="157">
        <f>+'Ark1'!Y909</f>
        <v>17.436974789915961</v>
      </c>
      <c r="Y44" s="157">
        <f>+'Ark1'!Z909</f>
        <v>5.8855726248240874</v>
      </c>
      <c r="Z44" s="56">
        <f>+'Ark1'!Z909</f>
        <v>5.8855726248240874</v>
      </c>
      <c r="AA44" s="56">
        <f>+'Ark1'!AB909</f>
        <v>0</v>
      </c>
      <c r="AB44" s="74">
        <f>+'Ark1'!AD909</f>
        <v>0</v>
      </c>
      <c r="AC44" s="47"/>
      <c r="AD44" s="74">
        <f t="shared" si="7"/>
        <v>1.4851794071762872</v>
      </c>
      <c r="AE44" s="47"/>
      <c r="AF44" s="207"/>
      <c r="AG44" s="181"/>
      <c r="AH44" s="59"/>
      <c r="AI44" s="1"/>
      <c r="AJ44" s="18"/>
    </row>
    <row r="45" spans="1:42" ht="19.8">
      <c r="A45" s="47"/>
      <c r="B45" s="54">
        <f>+'Ark1'!C910</f>
        <v>2022</v>
      </c>
      <c r="C45" s="54">
        <f>+'Ark1'!M910</f>
        <v>3</v>
      </c>
      <c r="D45" s="55" t="s">
        <v>94</v>
      </c>
      <c r="E45" s="329">
        <f>+'Ark1'!Q910</f>
        <v>1731</v>
      </c>
      <c r="F45" s="329">
        <f>+'Ark1'!R910</f>
        <v>3010</v>
      </c>
      <c r="G45" s="179">
        <f>+'Ark1'!AG910</f>
        <v>4.5384487532852109</v>
      </c>
      <c r="H45" s="47"/>
      <c r="I45" s="179">
        <f>+'Ark1'!AH910</f>
        <v>2.9235880398671097</v>
      </c>
      <c r="J45" s="95"/>
      <c r="K45" s="469">
        <f>+'Ark1'!AI910</f>
        <v>131</v>
      </c>
      <c r="L45" s="95"/>
      <c r="M45" s="157">
        <f>+'Ark1'!U910</f>
        <v>20.719867109634503</v>
      </c>
      <c r="N45" s="179"/>
      <c r="O45" s="110"/>
      <c r="P45" s="121">
        <f>+IF(K45=0,"",'Ark1'!AJ910)</f>
        <v>104.65496183206102</v>
      </c>
      <c r="Q45" s="212"/>
      <c r="R45" s="109">
        <f>+IF(K45=0,"",'Ark1'!AK910)</f>
        <v>15.542550723001437</v>
      </c>
      <c r="S45" s="110"/>
      <c r="T45" s="56">
        <f>+'Ark1'!S910</f>
        <v>5.1465116279069756</v>
      </c>
      <c r="U45" s="47"/>
      <c r="V45" s="71"/>
      <c r="W45" s="157">
        <f>+'Ark1'!X910</f>
        <v>77.641196013289061</v>
      </c>
      <c r="X45" s="157">
        <f>+'Ark1'!Y910</f>
        <v>37.142857142857153</v>
      </c>
      <c r="Y45" s="157">
        <f>+'Ark1'!Z910</f>
        <v>6.0964268862740605</v>
      </c>
      <c r="Z45" s="56">
        <f>+'Ark1'!Z910</f>
        <v>6.0964268862740605</v>
      </c>
      <c r="AA45" s="56">
        <f>+'Ark1'!AB910</f>
        <v>0</v>
      </c>
      <c r="AB45" s="74">
        <f>+'Ark1'!AD910</f>
        <v>0</v>
      </c>
      <c r="AC45" s="47"/>
      <c r="AD45" s="74">
        <f t="shared" si="7"/>
        <v>1.7388792605430388</v>
      </c>
      <c r="AE45" s="47"/>
      <c r="AF45" s="207"/>
      <c r="AG45" s="181"/>
      <c r="AH45" s="59"/>
      <c r="AI45" s="1"/>
      <c r="AJ45" s="18"/>
    </row>
    <row r="46" spans="1:42" ht="19.8">
      <c r="A46" s="47"/>
      <c r="B46" s="54">
        <f>+'Ark1'!C911</f>
        <v>2022</v>
      </c>
      <c r="C46" s="54">
        <f>+'Ark1'!M911</f>
        <v>4</v>
      </c>
      <c r="D46" s="55" t="s">
        <v>95</v>
      </c>
      <c r="E46" s="329">
        <f>+'Ark1'!Q911</f>
        <v>3124</v>
      </c>
      <c r="F46" s="329">
        <f>+'Ark1'!R911</f>
        <v>6611</v>
      </c>
      <c r="G46" s="179">
        <f>+'Ark1'!AG911</f>
        <v>11.136713793662539</v>
      </c>
      <c r="H46" s="47"/>
      <c r="I46" s="179">
        <f>+'Ark1'!AH911</f>
        <v>2.7832400544546969</v>
      </c>
      <c r="J46" s="95"/>
      <c r="K46" s="469">
        <f>+'Ark1'!AI911</f>
        <v>325</v>
      </c>
      <c r="L46" s="95"/>
      <c r="M46" s="157">
        <f>+'Ark1'!U911</f>
        <v>23.149196793223407</v>
      </c>
      <c r="N46" s="179"/>
      <c r="O46" s="110"/>
      <c r="P46" s="121">
        <f>+IF(K46=0,"",'Ark1'!AJ911)</f>
        <v>107.06338461538456</v>
      </c>
      <c r="Q46" s="212"/>
      <c r="R46" s="109">
        <f>+IF(K46=0,"",'Ark1'!AK911)</f>
        <v>16.509538873476231</v>
      </c>
      <c r="S46" s="110"/>
      <c r="T46" s="56">
        <f>+'Ark1'!S911</f>
        <v>6.0405384964453201</v>
      </c>
      <c r="U46" s="47"/>
      <c r="V46" s="71"/>
      <c r="W46" s="157">
        <f>+'Ark1'!X911</f>
        <v>83.618212070791103</v>
      </c>
      <c r="X46" s="157">
        <f>+'Ark1'!Y911</f>
        <v>55.55891695658751</v>
      </c>
      <c r="Y46" s="157">
        <f>+'Ark1'!Z911</f>
        <v>6.5165171688523671</v>
      </c>
      <c r="Z46" s="56">
        <f>+'Ark1'!Z911</f>
        <v>6.5165171688523671</v>
      </c>
      <c r="AA46" s="56">
        <f>+'Ark1'!AB911</f>
        <v>9.8383792463127909E-2</v>
      </c>
      <c r="AB46" s="74">
        <f>+'Ark1'!AD911</f>
        <v>7.6913536228341455</v>
      </c>
      <c r="AC46" s="47"/>
      <c r="AD46" s="74">
        <f t="shared" si="7"/>
        <v>2.1161971830985915</v>
      </c>
      <c r="AE46" s="47"/>
      <c r="AF46" s="207"/>
      <c r="AG46" s="181"/>
      <c r="AH46" s="59"/>
      <c r="AI46" s="1"/>
      <c r="AJ46" s="18"/>
    </row>
    <row r="47" spans="1:42" ht="19.8">
      <c r="A47" s="47"/>
      <c r="B47" s="54">
        <f>+'Ark1'!C912</f>
        <v>2022</v>
      </c>
      <c r="C47" s="54">
        <f>+'Ark1'!M912</f>
        <v>5</v>
      </c>
      <c r="D47" s="55" t="s">
        <v>96</v>
      </c>
      <c r="E47" s="329">
        <f>+'Ark1'!Q912</f>
        <v>3957</v>
      </c>
      <c r="F47" s="329">
        <f>+'Ark1'!R912</f>
        <v>9098</v>
      </c>
      <c r="G47" s="179">
        <f>+'Ark1'!AG912</f>
        <v>16.137864291600348</v>
      </c>
      <c r="H47" s="47"/>
      <c r="I47" s="179">
        <f>+'Ark1'!AH912</f>
        <v>3.2974280061551999</v>
      </c>
      <c r="J47" s="95"/>
      <c r="K47" s="469">
        <f>+'Ark1'!AI912</f>
        <v>495</v>
      </c>
      <c r="L47" s="95"/>
      <c r="M47" s="157">
        <f>+'Ark1'!U912</f>
        <v>24.37508573312812</v>
      </c>
      <c r="N47" s="179"/>
      <c r="O47" s="110"/>
      <c r="P47" s="121">
        <f>+IF(K47=0,"",'Ark1'!AJ912)</f>
        <v>107.26181818181811</v>
      </c>
      <c r="Q47" s="212"/>
      <c r="R47" s="109">
        <f>+IF(K47=0,"",'Ark1'!AK912)</f>
        <v>17.115804788385489</v>
      </c>
      <c r="S47" s="110"/>
      <c r="T47" s="56">
        <f>+'Ark1'!S912</f>
        <v>6.6007913827214759</v>
      </c>
      <c r="U47" s="47"/>
      <c r="V47" s="71"/>
      <c r="W47" s="157">
        <f>+'Ark1'!X912</f>
        <v>84.1283798637063</v>
      </c>
      <c r="X47" s="157">
        <f>+'Ark1'!Y912</f>
        <v>60.914486700373715</v>
      </c>
      <c r="Y47" s="157">
        <f>+'Ark1'!Z912</f>
        <v>7.1935610022177805</v>
      </c>
      <c r="Z47" s="56">
        <f>+'Ark1'!Z912</f>
        <v>7.1935610022177805</v>
      </c>
      <c r="AA47" s="56">
        <f>+'Ark1'!AB912</f>
        <v>0.20957627399807055</v>
      </c>
      <c r="AB47" s="74">
        <f>+'Ark1'!AD912</f>
        <v>10.071382508507398</v>
      </c>
      <c r="AC47" s="47"/>
      <c r="AD47" s="74">
        <f t="shared" si="7"/>
        <v>2.29921657821582</v>
      </c>
      <c r="AE47" s="47"/>
      <c r="AF47" s="207"/>
      <c r="AG47" s="181"/>
      <c r="AH47" s="59"/>
      <c r="AI47" s="13"/>
      <c r="AJ47" s="18"/>
    </row>
    <row r="48" spans="1:42" ht="19.8">
      <c r="A48" s="47"/>
      <c r="B48" s="54">
        <f>+'Ark1'!C913</f>
        <v>2022</v>
      </c>
      <c r="C48" s="54">
        <f>+'Ark1'!M913</f>
        <v>6</v>
      </c>
      <c r="D48" s="55" t="s">
        <v>97</v>
      </c>
      <c r="E48" s="329">
        <f>+'Ark1'!Q913</f>
        <v>4099</v>
      </c>
      <c r="F48" s="329">
        <f>+'Ark1'!R913</f>
        <v>8672</v>
      </c>
      <c r="G48" s="179">
        <f>+'Ark1'!AG913</f>
        <v>16.3007940109487</v>
      </c>
      <c r="H48" s="47"/>
      <c r="I48" s="179">
        <f>+'Ark1'!AH913</f>
        <v>3.690036900369003</v>
      </c>
      <c r="J48" s="95"/>
      <c r="K48" s="469">
        <f>+'Ark1'!AI913</f>
        <v>560</v>
      </c>
      <c r="L48" s="95"/>
      <c r="M48" s="157">
        <f>+'Ark1'!U913</f>
        <v>25.830660747232379</v>
      </c>
      <c r="N48" s="179"/>
      <c r="O48" s="110"/>
      <c r="P48" s="121">
        <f>+IF(K48=0,"",'Ark1'!AJ913)</f>
        <v>108.41124999999998</v>
      </c>
      <c r="Q48" s="212"/>
      <c r="R48" s="109">
        <f>+IF(K48=0,"",'Ark1'!AK913)</f>
        <v>18.644842991224287</v>
      </c>
      <c r="S48" s="110"/>
      <c r="T48" s="56">
        <f>+'Ark1'!S913</f>
        <v>7.1138145756457556</v>
      </c>
      <c r="U48" s="47"/>
      <c r="V48" s="71"/>
      <c r="W48" s="157">
        <f>+'Ark1'!X913</f>
        <v>85.04381918819189</v>
      </c>
      <c r="X48" s="157">
        <f>+'Ark1'!Y913</f>
        <v>65.601937269372698</v>
      </c>
      <c r="Y48" s="157">
        <f>+'Ark1'!Z913</f>
        <v>7.8220886198978894</v>
      </c>
      <c r="Z48" s="56">
        <f>+'Ark1'!Z913</f>
        <v>7.8220886198978894</v>
      </c>
      <c r="AA48" s="56">
        <f>+'Ark1'!AB913</f>
        <v>0.18221600614075825</v>
      </c>
      <c r="AB48" s="74">
        <f>+'Ark1'!AD913</f>
        <v>8.5591534566333891</v>
      </c>
      <c r="AC48" s="47"/>
      <c r="AD48" s="74">
        <f t="shared" si="7"/>
        <v>2.1156379604781654</v>
      </c>
      <c r="AE48" s="47"/>
      <c r="AF48" s="207"/>
      <c r="AG48" s="181"/>
      <c r="AH48" s="59"/>
      <c r="AI48" s="13"/>
      <c r="AJ48" s="18"/>
    </row>
    <row r="49" spans="1:41" ht="19.8">
      <c r="A49" s="47"/>
      <c r="B49" s="54">
        <f>+'Ark1'!C914</f>
        <v>2022</v>
      </c>
      <c r="C49" s="54">
        <f>+'Ark1'!M914</f>
        <v>7</v>
      </c>
      <c r="D49" s="55" t="s">
        <v>98</v>
      </c>
      <c r="E49" s="329">
        <f>+'Ark1'!Q914</f>
        <v>4451</v>
      </c>
      <c r="F49" s="329">
        <f>+'Ark1'!R914</f>
        <v>9328</v>
      </c>
      <c r="G49" s="179">
        <f>+'Ark1'!AG914</f>
        <v>18.528096891574343</v>
      </c>
      <c r="H49" s="47"/>
      <c r="I49" s="179">
        <f>+'Ark1'!AH914</f>
        <v>4.1702401372212696</v>
      </c>
      <c r="J49" s="95"/>
      <c r="K49" s="469">
        <f>+'Ark1'!AI914</f>
        <v>568</v>
      </c>
      <c r="L49" s="95"/>
      <c r="M49" s="157">
        <f>+'Ark1'!U914</f>
        <v>27.295326972555703</v>
      </c>
      <c r="N49" s="179"/>
      <c r="O49" s="110"/>
      <c r="P49" s="121">
        <f>+IF(K49=0,"",'Ark1'!AJ914)</f>
        <v>110.05651408450701</v>
      </c>
      <c r="Q49" s="212"/>
      <c r="R49" s="109">
        <f>+IF(K49=0,"",'Ark1'!AK914)</f>
        <v>19.830072130532248</v>
      </c>
      <c r="S49" s="110"/>
      <c r="T49" s="56">
        <f>+'Ark1'!S914</f>
        <v>7.4570111492281308</v>
      </c>
      <c r="U49" s="47"/>
      <c r="V49" s="71"/>
      <c r="W49" s="157">
        <f>+'Ark1'!X914</f>
        <v>89.279588336192091</v>
      </c>
      <c r="X49" s="157">
        <f>+'Ark1'!Y914</f>
        <v>69.875643224699829</v>
      </c>
      <c r="Y49" s="157">
        <f>+'Ark1'!Z914</f>
        <v>7.9989579590610589</v>
      </c>
      <c r="Z49" s="56">
        <f>+'Ark1'!Z914</f>
        <v>7.9989579590610589</v>
      </c>
      <c r="AA49" s="56">
        <f>+'Ark1'!AB914</f>
        <v>0.25102937561265265</v>
      </c>
      <c r="AB49" s="74">
        <f>+'Ark1'!AD914</f>
        <v>10.403441577841742</v>
      </c>
      <c r="AC49" s="47"/>
      <c r="AD49" s="74">
        <f t="shared" si="7"/>
        <v>2.0957088294765223</v>
      </c>
      <c r="AE49" s="47"/>
      <c r="AF49" s="207"/>
      <c r="AG49" s="181"/>
      <c r="AH49" s="59"/>
      <c r="AI49" s="13"/>
      <c r="AJ49" s="18"/>
    </row>
    <row r="50" spans="1:41" ht="19.8">
      <c r="A50" s="47"/>
      <c r="B50" s="54">
        <f>+'Ark1'!C915</f>
        <v>2022</v>
      </c>
      <c r="C50" s="54">
        <f>+'Ark1'!M915</f>
        <v>8</v>
      </c>
      <c r="D50" s="55" t="s">
        <v>99</v>
      </c>
      <c r="E50" s="329">
        <f>+'Ark1'!Q915</f>
        <v>3839</v>
      </c>
      <c r="F50" s="329">
        <f>+'Ark1'!R915</f>
        <v>7209</v>
      </c>
      <c r="G50" s="179">
        <f>+'Ark1'!AG915</f>
        <v>15.61555787579513</v>
      </c>
      <c r="H50" s="47"/>
      <c r="I50" s="179">
        <f>+'Ark1'!AH915</f>
        <v>4.4111527257594672</v>
      </c>
      <c r="J50" s="95"/>
      <c r="K50" s="469">
        <f>+'Ark1'!AI915</f>
        <v>492</v>
      </c>
      <c r="L50" s="95"/>
      <c r="M50" s="157">
        <f>+'Ark1'!U915</f>
        <v>29.76655014565122</v>
      </c>
      <c r="N50" s="179"/>
      <c r="O50" s="110"/>
      <c r="P50" s="121">
        <f>+IF(K50=0,"",'Ark1'!AJ915)</f>
        <v>111.35406504065044</v>
      </c>
      <c r="Q50" s="212"/>
      <c r="R50" s="109">
        <f>+IF(K50=0,"",'Ark1'!AK915)</f>
        <v>20.9308940095917</v>
      </c>
      <c r="S50" s="110"/>
      <c r="T50" s="56">
        <f>+'Ark1'!S915</f>
        <v>7.8442224996532115</v>
      </c>
      <c r="U50" s="47"/>
      <c r="V50" s="71"/>
      <c r="W50" s="157">
        <f>+'Ark1'!X915</f>
        <v>94.04910528506035</v>
      </c>
      <c r="X50" s="157">
        <f>+'Ark1'!Y915</f>
        <v>76.140934942433105</v>
      </c>
      <c r="Y50" s="157">
        <f>+'Ark1'!Z915</f>
        <v>8.4667390734051331</v>
      </c>
      <c r="Z50" s="56">
        <f>+'Ark1'!Z915</f>
        <v>8.4667390734051331</v>
      </c>
      <c r="AA50" s="56">
        <f>+'Ark1'!AB915</f>
        <v>0.26646318582212158</v>
      </c>
      <c r="AB50" s="74">
        <f>+'Ark1'!AD915</f>
        <v>10.559059550812322</v>
      </c>
      <c r="AC50" s="47"/>
      <c r="AD50" s="74">
        <f t="shared" si="7"/>
        <v>1.8778327689502474</v>
      </c>
      <c r="AE50" s="47"/>
      <c r="AF50" s="207"/>
      <c r="AG50" s="181"/>
      <c r="AH50" s="59"/>
      <c r="AI50" s="13"/>
      <c r="AJ50" s="18"/>
    </row>
    <row r="51" spans="1:41" ht="19.8">
      <c r="A51" s="47"/>
      <c r="B51" s="54">
        <f>+'Ark1'!C916</f>
        <v>2022</v>
      </c>
      <c r="C51" s="54">
        <f>+'Ark1'!M916</f>
        <v>9</v>
      </c>
      <c r="D51" s="55" t="s">
        <v>100</v>
      </c>
      <c r="E51" s="329">
        <f>+'Ark1'!Q916</f>
        <v>2360</v>
      </c>
      <c r="F51" s="329">
        <f>+'Ark1'!R916</f>
        <v>3622</v>
      </c>
      <c r="G51" s="179">
        <f>+'Ark1'!AG916</f>
        <v>8.4725280594876704</v>
      </c>
      <c r="H51" s="47"/>
      <c r="I51" s="179">
        <f>+'Ark1'!AH916</f>
        <v>4.2794036443953622</v>
      </c>
      <c r="J51" s="95"/>
      <c r="K51" s="469">
        <f>+'Ark1'!AI916</f>
        <v>262</v>
      </c>
      <c r="L51" s="95"/>
      <c r="M51" s="157">
        <f>+'Ark1'!U916</f>
        <v>32.14479017117614</v>
      </c>
      <c r="N51" s="179"/>
      <c r="O51" s="110"/>
      <c r="P51" s="121">
        <f>+IF(K51=0,"",'Ark1'!AJ916)</f>
        <v>112.05572519083964</v>
      </c>
      <c r="Q51" s="212"/>
      <c r="R51" s="109">
        <f>+IF(K51=0,"",'Ark1'!AK916)</f>
        <v>22.166768254836271</v>
      </c>
      <c r="S51" s="110"/>
      <c r="T51" s="56">
        <f>+'Ark1'!S916</f>
        <v>8.1905024848150187</v>
      </c>
      <c r="U51" s="47"/>
      <c r="V51" s="71"/>
      <c r="W51" s="157">
        <f>+'Ark1'!X916</f>
        <v>96.852567642186642</v>
      </c>
      <c r="X51" s="157">
        <f>+'Ark1'!Y916</f>
        <v>82.909994478188878</v>
      </c>
      <c r="Y51" s="157">
        <f>+'Ark1'!Z916</f>
        <v>8.7628923210676888</v>
      </c>
      <c r="Z51" s="56">
        <f>+'Ark1'!Z916</f>
        <v>8.7628923210676888</v>
      </c>
      <c r="AA51" s="56">
        <f>+'Ark1'!AB916</f>
        <v>0.29904622297070871</v>
      </c>
      <c r="AB51" s="74">
        <f>+'Ark1'!AD916</f>
        <v>9.8699629959429682</v>
      </c>
      <c r="AC51" s="47"/>
      <c r="AD51" s="74">
        <f t="shared" si="7"/>
        <v>1.5347457627118644</v>
      </c>
      <c r="AE51" s="47"/>
      <c r="AF51" s="207"/>
      <c r="AG51" s="181"/>
      <c r="AH51" s="59"/>
      <c r="AI51" s="5"/>
      <c r="AJ51" s="18"/>
    </row>
    <row r="52" spans="1:41" ht="19.8">
      <c r="A52" s="47"/>
      <c r="B52" s="54">
        <f>+'Ark1'!C917</f>
        <v>2022</v>
      </c>
      <c r="C52" s="54">
        <f>+'Ark1'!M917</f>
        <v>10</v>
      </c>
      <c r="D52" s="55" t="s">
        <v>101</v>
      </c>
      <c r="E52" s="329">
        <f>+'Ark1'!Q917</f>
        <v>1180</v>
      </c>
      <c r="F52" s="329">
        <f>+'Ark1'!R917</f>
        <v>1501</v>
      </c>
      <c r="G52" s="179">
        <f>+'Ark1'!AG917</f>
        <v>3.9101087799075009</v>
      </c>
      <c r="H52" s="47"/>
      <c r="I52" s="179">
        <f>+'Ark1'!AH917</f>
        <v>3.5309793471019315</v>
      </c>
      <c r="J52" s="95"/>
      <c r="K52" s="469">
        <f>+'Ark1'!AI917</f>
        <v>151</v>
      </c>
      <c r="L52" s="95"/>
      <c r="M52" s="157">
        <f>+'Ark1'!U917</f>
        <v>35.797621585609654</v>
      </c>
      <c r="N52" s="179"/>
      <c r="O52" s="110"/>
      <c r="P52" s="121">
        <f>+IF(K52=0,"",'Ark1'!AJ917)</f>
        <v>113.6721854304636</v>
      </c>
      <c r="Q52" s="212"/>
      <c r="R52" s="109">
        <f>+IF(K52=0,"",'Ark1'!AK917)</f>
        <v>23.422674649941449</v>
      </c>
      <c r="S52" s="110"/>
      <c r="T52" s="56">
        <f>+'Ark1'!S917</f>
        <v>8.6362425049966696</v>
      </c>
      <c r="U52" s="47"/>
      <c r="V52" s="71"/>
      <c r="W52" s="157">
        <f>+'Ark1'!X917</f>
        <v>99.200532978014692</v>
      </c>
      <c r="X52" s="157">
        <f>+'Ark1'!Y917</f>
        <v>92.338441039307114</v>
      </c>
      <c r="Y52" s="157">
        <f>+'Ark1'!Z917</f>
        <v>8.3587980357805858</v>
      </c>
      <c r="Z52" s="56">
        <f>+'Ark1'!Z917</f>
        <v>8.3587980357805858</v>
      </c>
      <c r="AA52" s="56">
        <f>+'Ark1'!AB917</f>
        <v>0</v>
      </c>
      <c r="AB52" s="74">
        <f>+'Ark1'!AD917</f>
        <v>0</v>
      </c>
      <c r="AC52" s="47"/>
      <c r="AD52" s="74">
        <f t="shared" si="7"/>
        <v>1.2720338983050847</v>
      </c>
      <c r="AE52" s="47"/>
      <c r="AF52" s="207"/>
      <c r="AG52" s="181"/>
      <c r="AH52" s="59"/>
      <c r="AI52" s="5"/>
      <c r="AJ52" s="18"/>
    </row>
    <row r="53" spans="1:41" ht="19.8">
      <c r="A53" s="47"/>
      <c r="B53" s="54">
        <f>+'Ark1'!C918</f>
        <v>2022</v>
      </c>
      <c r="C53" s="54">
        <f>+'Ark1'!M918</f>
        <v>11</v>
      </c>
      <c r="D53" s="55" t="s">
        <v>102</v>
      </c>
      <c r="E53" s="329">
        <f>+'Ark1'!Q918</f>
        <v>685</v>
      </c>
      <c r="F53" s="329">
        <f>+'Ark1'!R918</f>
        <v>801</v>
      </c>
      <c r="G53" s="179">
        <f>+'Ark1'!AG918</f>
        <v>2.2350958486308592</v>
      </c>
      <c r="H53" s="47"/>
      <c r="I53" s="179">
        <f>+'Ark1'!AH918</f>
        <v>4.7440699126092385</v>
      </c>
      <c r="J53" s="95"/>
      <c r="K53" s="469">
        <f>+'Ark1'!AI918</f>
        <v>84</v>
      </c>
      <c r="L53" s="95"/>
      <c r="M53" s="157">
        <f>+'Ark1'!U918</f>
        <v>38.345081148564255</v>
      </c>
      <c r="N53" s="179"/>
      <c r="O53" s="110"/>
      <c r="P53" s="121">
        <f>+IF(K53=0,"",'Ark1'!AJ918)</f>
        <v>114.94404761904764</v>
      </c>
      <c r="Q53" s="212"/>
      <c r="R53" s="109">
        <f>+IF(K53=0,"",'Ark1'!AK918)</f>
        <v>24.784848872224369</v>
      </c>
      <c r="S53" s="110"/>
      <c r="T53" s="56">
        <f>+'Ark1'!S918</f>
        <v>8.9275905118601742</v>
      </c>
      <c r="U53" s="47"/>
      <c r="V53" s="71"/>
      <c r="W53" s="157">
        <f>+'Ark1'!X918</f>
        <v>99.750312109862691</v>
      </c>
      <c r="X53" s="157">
        <f>+'Ark1'!Y918</f>
        <v>96.504369538077412</v>
      </c>
      <c r="Y53" s="157">
        <f>+'Ark1'!Z918</f>
        <v>8.3256789280299461</v>
      </c>
      <c r="Z53" s="56">
        <f>+'Ark1'!Z918</f>
        <v>8.3256789280299461</v>
      </c>
      <c r="AA53" s="56">
        <f>+'Ark1'!AB918</f>
        <v>0</v>
      </c>
      <c r="AB53" s="74">
        <f>+'Ark1'!AD918</f>
        <v>0</v>
      </c>
      <c r="AC53" s="47"/>
      <c r="AD53" s="74">
        <f t="shared" si="7"/>
        <v>1.1693430656934307</v>
      </c>
      <c r="AE53" s="47"/>
      <c r="AF53" s="207"/>
      <c r="AG53" s="181"/>
      <c r="AH53" s="59"/>
      <c r="AI53" s="5"/>
      <c r="AJ53" s="18"/>
    </row>
    <row r="54" spans="1:41" ht="19.8">
      <c r="A54" s="47"/>
      <c r="B54" s="54">
        <f>+'Ark1'!C919</f>
        <v>2022</v>
      </c>
      <c r="C54" s="54">
        <f>+'Ark1'!M919</f>
        <v>12</v>
      </c>
      <c r="D54" s="55" t="s">
        <v>103</v>
      </c>
      <c r="E54" s="329">
        <f>+'Ark1'!Q919</f>
        <v>340</v>
      </c>
      <c r="F54" s="329">
        <f>+'Ark1'!R919</f>
        <v>408</v>
      </c>
      <c r="G54" s="179">
        <f>+'Ark1'!AG919</f>
        <v>1.1772992275581602</v>
      </c>
      <c r="H54" s="47"/>
      <c r="I54" s="179">
        <f>+'Ark1'!AH919</f>
        <v>4.9019607843137267</v>
      </c>
      <c r="J54" s="95"/>
      <c r="K54" s="469">
        <f>+'Ark1'!AI919</f>
        <v>27</v>
      </c>
      <c r="L54" s="95"/>
      <c r="M54" s="157">
        <f>+'Ark1'!U919</f>
        <v>39.652696078431376</v>
      </c>
      <c r="N54" s="179"/>
      <c r="O54" s="110"/>
      <c r="P54" s="121">
        <f>+IF(K54=0,"",'Ark1'!AJ919)</f>
        <v>114.85555555555555</v>
      </c>
      <c r="Q54" s="212"/>
      <c r="R54" s="109">
        <f>+IF(K54=0,"",'Ark1'!AK919)</f>
        <v>26.690712581838444</v>
      </c>
      <c r="S54" s="110"/>
      <c r="T54" s="56">
        <f>+'Ark1'!S919</f>
        <v>8.9656862745098014</v>
      </c>
      <c r="U54" s="47"/>
      <c r="V54" s="71"/>
      <c r="W54" s="157">
        <f>+'Ark1'!X919</f>
        <v>100</v>
      </c>
      <c r="X54" s="157">
        <f>+'Ark1'!Y919</f>
        <v>96.32352941176471</v>
      </c>
      <c r="Y54" s="157">
        <f>+'Ark1'!Z919</f>
        <v>8.5923496858146855</v>
      </c>
      <c r="Z54" s="56">
        <f>+'Ark1'!Z919</f>
        <v>8.5923496858146855</v>
      </c>
      <c r="AA54" s="56">
        <f>+'Ark1'!AB919</f>
        <v>0</v>
      </c>
      <c r="AB54" s="74">
        <f>+'Ark1'!AD919</f>
        <v>0</v>
      </c>
      <c r="AC54" s="47"/>
      <c r="AD54" s="74">
        <f t="shared" si="7"/>
        <v>1.2</v>
      </c>
      <c r="AE54" s="47"/>
      <c r="AF54" s="207"/>
      <c r="AG54" s="181"/>
      <c r="AH54" s="59"/>
      <c r="AI54" s="5"/>
      <c r="AJ54" s="18"/>
    </row>
    <row r="55" spans="1:41" ht="19.8">
      <c r="A55" s="47"/>
      <c r="B55" s="54">
        <f>+'Ark1'!C920</f>
        <v>2022</v>
      </c>
      <c r="C55" s="54">
        <f>+'Ark1'!M920</f>
        <v>13</v>
      </c>
      <c r="D55" s="55" t="s">
        <v>104</v>
      </c>
      <c r="E55" s="329">
        <f>+'Ark1'!Q920</f>
        <v>127</v>
      </c>
      <c r="F55" s="329">
        <f>+'Ark1'!R920</f>
        <v>138</v>
      </c>
      <c r="G55" s="179">
        <f>+'Ark1'!AG920</f>
        <v>0.42949739904508</v>
      </c>
      <c r="H55" s="47"/>
      <c r="I55" s="179">
        <f>+'Ark1'!AH920</f>
        <v>4.3478260869565215</v>
      </c>
      <c r="J55" s="95"/>
      <c r="K55" s="469">
        <f>+'Ark1'!AI920</f>
        <v>12</v>
      </c>
      <c r="L55" s="95"/>
      <c r="M55" s="157">
        <f>+'Ark1'!U920</f>
        <v>42.768840579710151</v>
      </c>
      <c r="N55" s="179"/>
      <c r="O55" s="110"/>
      <c r="P55" s="121">
        <f>+IF(K55=0,"",'Ark1'!AJ920)</f>
        <v>115.14166666666669</v>
      </c>
      <c r="Q55" s="212"/>
      <c r="R55" s="109">
        <f>+IF(K55=0,"",'Ark1'!AK920)</f>
        <v>26.779978649046523</v>
      </c>
      <c r="S55" s="110"/>
      <c r="T55" s="56">
        <f>+'Ark1'!S920</f>
        <v>9.3623188405797126</v>
      </c>
      <c r="U55" s="47"/>
      <c r="V55" s="71"/>
      <c r="W55" s="157">
        <f>+'Ark1'!X920</f>
        <v>100</v>
      </c>
      <c r="X55" s="157">
        <f>+'Ark1'!Y920</f>
        <v>100</v>
      </c>
      <c r="Y55" s="157">
        <f>+'Ark1'!Z920</f>
        <v>7.7837884364787282</v>
      </c>
      <c r="Z55" s="56">
        <f>+'Ark1'!Z920</f>
        <v>7.7837884364787282</v>
      </c>
      <c r="AA55" s="56">
        <f>+'Ark1'!AB920</f>
        <v>0</v>
      </c>
      <c r="AB55" s="74">
        <f>+'Ark1'!AD920</f>
        <v>0</v>
      </c>
      <c r="AC55" s="47"/>
      <c r="AD55" s="74">
        <f t="shared" si="7"/>
        <v>1.0866141732283465</v>
      </c>
      <c r="AE55" s="47"/>
      <c r="AF55" s="207"/>
      <c r="AG55" s="181"/>
      <c r="AH55" s="59"/>
      <c r="AI55" s="5"/>
      <c r="AJ55" s="18"/>
    </row>
    <row r="56" spans="1:41" ht="19.8">
      <c r="A56" s="47"/>
      <c r="B56" s="54">
        <f>+'Ark1'!C921</f>
        <v>2022</v>
      </c>
      <c r="C56" s="54">
        <f>+'Ark1'!M921</f>
        <v>14</v>
      </c>
      <c r="D56" s="55" t="s">
        <v>105</v>
      </c>
      <c r="E56" s="329">
        <f>+'Ark1'!Q921</f>
        <v>65</v>
      </c>
      <c r="F56" s="329">
        <f>+'Ark1'!R921</f>
        <v>76</v>
      </c>
      <c r="G56" s="179">
        <f>+'Ark1'!AG921</f>
        <v>0.26007366097612911</v>
      </c>
      <c r="H56" s="47"/>
      <c r="I56" s="179">
        <f>+'Ark1'!AH921</f>
        <v>3.9473684210526319</v>
      </c>
      <c r="J56" s="95"/>
      <c r="K56" s="469">
        <f>+'Ark1'!AI921</f>
        <v>10</v>
      </c>
      <c r="L56" s="95"/>
      <c r="M56" s="157">
        <f>+'Ark1'!U921</f>
        <v>47.024999999999999</v>
      </c>
      <c r="N56" s="179"/>
      <c r="O56" s="110"/>
      <c r="P56" s="121">
        <f>+IF(K56=0,"",'Ark1'!AJ921)</f>
        <v>115.8</v>
      </c>
      <c r="Q56" s="212"/>
      <c r="R56" s="109">
        <f>+IF(K56=0,"",'Ark1'!AK921)</f>
        <v>26.86472482932394</v>
      </c>
      <c r="S56" s="110"/>
      <c r="T56" s="56">
        <f>+'Ark1'!S921</f>
        <v>9.8289473684210567</v>
      </c>
      <c r="U56" s="47"/>
      <c r="V56" s="71"/>
      <c r="W56" s="157">
        <f>+'Ark1'!X921</f>
        <v>100</v>
      </c>
      <c r="X56" s="157">
        <f>+'Ark1'!Y921</f>
        <v>100</v>
      </c>
      <c r="Y56" s="157">
        <f>+'Ark1'!Z921</f>
        <v>8.7612352679889369</v>
      </c>
      <c r="Z56" s="56">
        <f>+'Ark1'!Z921</f>
        <v>8.7612352679889369</v>
      </c>
      <c r="AA56" s="56">
        <f>+'Ark1'!AB921</f>
        <v>0</v>
      </c>
      <c r="AB56" s="74">
        <f>+'Ark1'!AD921</f>
        <v>0</v>
      </c>
      <c r="AC56" s="47"/>
      <c r="AD56" s="74">
        <f t="shared" si="7"/>
        <v>1.1692307692307693</v>
      </c>
      <c r="AE56" s="47"/>
      <c r="AF56" s="207"/>
      <c r="AG56" s="181"/>
      <c r="AH56" s="59"/>
      <c r="AI56" s="5"/>
      <c r="AJ56" s="18"/>
    </row>
    <row r="57" spans="1:41" ht="19.8">
      <c r="A57" s="47"/>
      <c r="B57" s="54">
        <f>+'Ark1'!C922</f>
        <v>2022</v>
      </c>
      <c r="C57" s="54">
        <f>+'Ark1'!M922</f>
        <v>15</v>
      </c>
      <c r="D57" s="55" t="s">
        <v>106</v>
      </c>
      <c r="E57" s="329">
        <f>+'Ark1'!Q922</f>
        <v>16</v>
      </c>
      <c r="F57" s="329">
        <f>+'Ark1'!R922</f>
        <v>16</v>
      </c>
      <c r="G57" s="179">
        <f>+'Ark1'!AG922</f>
        <v>5.5640146949368578E-2</v>
      </c>
      <c r="H57" s="47"/>
      <c r="I57" s="179">
        <f>+'Ark1'!AH922</f>
        <v>12.5</v>
      </c>
      <c r="J57" s="95"/>
      <c r="K57" s="469">
        <f>+'Ark1'!AI922</f>
        <v>2</v>
      </c>
      <c r="L57" s="95"/>
      <c r="M57" s="157">
        <f>+'Ark1'!U922</f>
        <v>47.787500000000001</v>
      </c>
      <c r="N57" s="179"/>
      <c r="O57" s="110"/>
      <c r="P57" s="121">
        <f>+IF(K57=0,"",'Ark1'!AJ922)</f>
        <v>114.15</v>
      </c>
      <c r="Q57" s="212"/>
      <c r="R57" s="109">
        <f>+IF(K57=0,"",'Ark1'!AK922)</f>
        <v>29.794965492119626</v>
      </c>
      <c r="S57" s="110"/>
      <c r="T57" s="56">
        <f>+'Ark1'!S922</f>
        <v>10.0625</v>
      </c>
      <c r="U57" s="47"/>
      <c r="V57" s="71"/>
      <c r="W57" s="157">
        <f>+'Ark1'!X922</f>
        <v>100</v>
      </c>
      <c r="X57" s="157">
        <f>+'Ark1'!Y922</f>
        <v>100</v>
      </c>
      <c r="Y57" s="157">
        <f>+'Ark1'!Z922</f>
        <v>8.0165356451524445</v>
      </c>
      <c r="Z57" s="56">
        <f>+'Ark1'!Z922</f>
        <v>8.0165356451524445</v>
      </c>
      <c r="AA57" s="56">
        <f>+'Ark1'!AB922</f>
        <v>0</v>
      </c>
      <c r="AB57" s="74">
        <f>+'Ark1'!AD922</f>
        <v>0</v>
      </c>
      <c r="AC57" s="47"/>
      <c r="AD57" s="74">
        <f t="shared" si="7"/>
        <v>1</v>
      </c>
      <c r="AE57" s="47"/>
      <c r="AF57" s="207"/>
      <c r="AG57" s="181"/>
      <c r="AH57" s="59"/>
      <c r="AI57" s="5"/>
      <c r="AJ57" s="18"/>
    </row>
    <row r="58" spans="1:41" ht="19.8">
      <c r="A58" s="47"/>
      <c r="B58" s="47"/>
      <c r="C58" s="47"/>
      <c r="D58" s="47"/>
      <c r="E58" s="319"/>
      <c r="F58" s="319"/>
      <c r="G58" s="89"/>
      <c r="H58" s="47"/>
      <c r="I58" s="89"/>
      <c r="J58" s="89"/>
      <c r="K58" s="89"/>
      <c r="L58" s="89"/>
      <c r="M58" s="89"/>
      <c r="N58" s="89"/>
      <c r="O58" s="47"/>
      <c r="P58" s="89"/>
      <c r="Q58" s="89"/>
      <c r="R58" s="47"/>
      <c r="S58" s="47"/>
      <c r="T58" s="47"/>
      <c r="U58" s="47"/>
      <c r="V58" s="71"/>
      <c r="W58" s="89"/>
      <c r="X58" s="89"/>
      <c r="Y58" s="89"/>
      <c r="Z58" s="47"/>
      <c r="AA58" s="47"/>
      <c r="AB58" s="71"/>
      <c r="AC58" s="47"/>
      <c r="AD58" s="71"/>
      <c r="AE58" s="47"/>
      <c r="AF58" s="207"/>
      <c r="AG58" s="181"/>
      <c r="AH58" s="59"/>
    </row>
    <row r="59" spans="1:41" ht="19.8">
      <c r="A59" s="47"/>
      <c r="B59" s="47"/>
      <c r="C59" s="47"/>
      <c r="D59" s="47"/>
      <c r="E59" s="319"/>
      <c r="F59" s="319"/>
      <c r="G59" s="89"/>
      <c r="H59" s="47"/>
      <c r="I59" s="89"/>
      <c r="J59" s="89"/>
      <c r="K59" s="89"/>
      <c r="L59" s="89"/>
      <c r="M59" s="89"/>
      <c r="N59" s="89"/>
      <c r="O59" s="47"/>
      <c r="P59" s="89"/>
      <c r="Q59" s="89"/>
      <c r="R59" s="47"/>
      <c r="S59" s="47"/>
      <c r="T59" s="47"/>
      <c r="U59" s="47"/>
      <c r="V59" s="71"/>
      <c r="W59" s="89"/>
      <c r="X59" s="89"/>
      <c r="Y59" s="89"/>
      <c r="Z59" s="47"/>
      <c r="AA59" s="47"/>
      <c r="AB59" s="71"/>
      <c r="AC59" s="47"/>
      <c r="AD59" s="71"/>
      <c r="AE59" s="47"/>
      <c r="AF59" s="207"/>
      <c r="AG59" s="181"/>
      <c r="AH59" s="59"/>
    </row>
    <row r="60" spans="1:41">
      <c r="A60" s="35"/>
      <c r="B60" s="35"/>
      <c r="C60" s="35"/>
      <c r="D60" s="35"/>
      <c r="E60" s="343"/>
      <c r="F60" s="343"/>
      <c r="G60" s="161"/>
      <c r="H60" s="35"/>
      <c r="I60" s="161"/>
      <c r="J60" s="161"/>
      <c r="K60" s="161"/>
      <c r="L60" s="161"/>
      <c r="M60" s="161"/>
      <c r="N60" s="161"/>
      <c r="O60" s="35"/>
      <c r="P60" s="161"/>
      <c r="Q60" s="161"/>
      <c r="R60" s="35"/>
      <c r="S60" s="35"/>
      <c r="T60" s="35"/>
      <c r="U60" s="35"/>
      <c r="V60" s="77"/>
      <c r="X60" s="59"/>
      <c r="AA60" s="60"/>
      <c r="AC60" s="1"/>
      <c r="AE60" s="1"/>
      <c r="AF60" s="1"/>
      <c r="AG60" s="1"/>
      <c r="AH60" s="59"/>
      <c r="AI60" s="1"/>
      <c r="AJ60" s="1"/>
      <c r="AK60" s="1"/>
      <c r="AL60" s="1"/>
      <c r="AM60" s="1"/>
      <c r="AN60" s="1"/>
      <c r="AO60" s="1"/>
    </row>
    <row r="61" spans="1:41">
      <c r="A61" s="35"/>
      <c r="B61" s="35"/>
      <c r="C61" s="35"/>
      <c r="D61" s="35"/>
      <c r="E61" s="343"/>
      <c r="F61" s="343"/>
      <c r="G61" s="161"/>
      <c r="H61" s="35"/>
      <c r="I61" s="161"/>
      <c r="J61" s="161"/>
      <c r="K61" s="161"/>
      <c r="L61" s="161"/>
      <c r="M61" s="161"/>
      <c r="N61" s="161"/>
      <c r="O61" s="35"/>
      <c r="P61" s="161"/>
      <c r="Q61" s="161"/>
      <c r="R61" s="35"/>
      <c r="S61" s="35"/>
      <c r="T61" s="35"/>
      <c r="U61" s="35"/>
      <c r="V61" s="77"/>
      <c r="X61" s="59"/>
      <c r="AA61" s="60"/>
      <c r="AC61" s="1"/>
      <c r="AE61" s="1"/>
      <c r="AF61" s="1"/>
      <c r="AG61" s="1"/>
      <c r="AH61" s="59"/>
      <c r="AI61" s="1"/>
      <c r="AJ61" s="1"/>
      <c r="AK61" s="1"/>
      <c r="AL61" s="1"/>
      <c r="AM61" s="1"/>
      <c r="AN61" s="1"/>
      <c r="AO61" s="1"/>
    </row>
    <row r="62" spans="1:41">
      <c r="A62" s="35"/>
      <c r="B62" s="35"/>
      <c r="C62" s="35"/>
      <c r="D62" s="35"/>
      <c r="E62" s="343"/>
      <c r="F62" s="343"/>
      <c r="G62" s="161"/>
      <c r="H62" s="35"/>
      <c r="I62" s="161"/>
      <c r="J62" s="161"/>
      <c r="K62" s="161"/>
      <c r="L62" s="161"/>
      <c r="M62" s="161"/>
      <c r="N62" s="161"/>
      <c r="O62" s="35"/>
      <c r="P62" s="161"/>
      <c r="Q62" s="161"/>
      <c r="R62" s="35"/>
      <c r="S62" s="35"/>
      <c r="T62" s="35"/>
      <c r="U62" s="35"/>
      <c r="V62" s="77"/>
      <c r="X62" s="59"/>
      <c r="AA62" s="60"/>
      <c r="AC62" s="1"/>
      <c r="AE62" s="1"/>
      <c r="AF62" s="1"/>
      <c r="AG62" s="1"/>
      <c r="AH62" s="59"/>
      <c r="AI62" s="1"/>
      <c r="AJ62" s="1"/>
      <c r="AK62" s="1"/>
      <c r="AL62" s="1"/>
      <c r="AM62" s="1"/>
      <c r="AN62" s="1"/>
      <c r="AO62" s="1"/>
    </row>
    <row r="63" spans="1:41">
      <c r="A63" s="35"/>
      <c r="B63" s="35"/>
      <c r="C63" s="35"/>
      <c r="D63" s="35"/>
      <c r="E63" s="343"/>
      <c r="F63" s="343"/>
      <c r="G63" s="161"/>
      <c r="H63" s="35"/>
      <c r="I63" s="161"/>
      <c r="J63" s="161"/>
      <c r="K63" s="161"/>
      <c r="L63" s="161"/>
      <c r="M63" s="161"/>
      <c r="N63" s="161"/>
      <c r="O63" s="35"/>
      <c r="P63" s="161"/>
      <c r="Q63" s="161"/>
      <c r="R63" s="35"/>
      <c r="S63" s="35"/>
      <c r="T63" s="35"/>
      <c r="U63" s="35"/>
      <c r="V63" s="77"/>
      <c r="X63" s="59"/>
      <c r="AA63" s="60"/>
      <c r="AC63" s="1"/>
      <c r="AE63" s="1"/>
      <c r="AF63" s="1"/>
      <c r="AG63" s="1"/>
      <c r="AH63" s="59"/>
      <c r="AI63" s="1"/>
      <c r="AJ63" s="1"/>
      <c r="AK63" s="1"/>
      <c r="AL63" s="1"/>
      <c r="AM63" s="1"/>
      <c r="AN63" s="1"/>
      <c r="AO63" s="1"/>
    </row>
    <row r="64" spans="1:41">
      <c r="A64" s="35"/>
      <c r="B64" s="35"/>
      <c r="C64" s="35"/>
      <c r="D64" s="35"/>
      <c r="E64" s="343"/>
      <c r="F64" s="343"/>
      <c r="G64" s="161"/>
      <c r="H64" s="35"/>
      <c r="I64" s="161"/>
      <c r="J64" s="161"/>
      <c r="K64" s="161"/>
      <c r="L64" s="161"/>
      <c r="M64" s="161"/>
      <c r="N64" s="161"/>
      <c r="O64" s="35"/>
      <c r="P64" s="161"/>
      <c r="Q64" s="161"/>
      <c r="R64" s="35"/>
      <c r="S64" s="35"/>
      <c r="T64" s="35"/>
      <c r="U64" s="35"/>
      <c r="V64" s="77"/>
      <c r="X64" s="59"/>
      <c r="AA64" s="60"/>
      <c r="AC64" s="1"/>
      <c r="AE64" s="1"/>
      <c r="AF64" s="1"/>
      <c r="AG64" s="1"/>
      <c r="AH64" s="59"/>
      <c r="AI64" s="1"/>
      <c r="AJ64" s="1"/>
      <c r="AK64" s="1"/>
      <c r="AL64" s="1"/>
      <c r="AM64" s="1"/>
      <c r="AN64" s="1"/>
      <c r="AO64" s="1"/>
    </row>
    <row r="65" spans="1:41">
      <c r="A65" s="35"/>
      <c r="B65" s="35"/>
      <c r="C65" s="35"/>
      <c r="D65" s="35"/>
      <c r="E65" s="343"/>
      <c r="F65" s="343"/>
      <c r="G65" s="161"/>
      <c r="H65" s="35"/>
      <c r="I65" s="161"/>
      <c r="J65" s="161"/>
      <c r="K65" s="161"/>
      <c r="L65" s="161"/>
      <c r="M65" s="161"/>
      <c r="N65" s="161"/>
      <c r="O65" s="35"/>
      <c r="P65" s="161"/>
      <c r="Q65" s="161"/>
      <c r="R65" s="35"/>
      <c r="S65" s="35"/>
      <c r="T65" s="35"/>
      <c r="U65" s="35"/>
      <c r="V65" s="77"/>
      <c r="X65" s="59"/>
      <c r="AA65" s="60"/>
      <c r="AC65" s="1"/>
      <c r="AE65" s="1"/>
      <c r="AF65" s="1"/>
      <c r="AG65" s="1"/>
      <c r="AH65" s="59"/>
      <c r="AI65" s="1"/>
      <c r="AJ65" s="1"/>
      <c r="AK65" s="1"/>
      <c r="AL65" s="1"/>
      <c r="AM65" s="1"/>
      <c r="AN65" s="1"/>
      <c r="AO65" s="1"/>
    </row>
    <row r="66" spans="1:41">
      <c r="A66" s="35"/>
      <c r="B66" s="35"/>
      <c r="C66" s="35"/>
      <c r="D66" s="35"/>
      <c r="E66" s="343"/>
      <c r="F66" s="343"/>
      <c r="G66" s="161"/>
      <c r="H66" s="35"/>
      <c r="I66" s="161"/>
      <c r="J66" s="161"/>
      <c r="K66" s="161"/>
      <c r="L66" s="161"/>
      <c r="M66" s="161"/>
      <c r="N66" s="161"/>
      <c r="O66" s="35"/>
      <c r="P66" s="161"/>
      <c r="Q66" s="161"/>
      <c r="R66" s="35"/>
      <c r="S66" s="35"/>
      <c r="T66" s="35"/>
      <c r="U66" s="35"/>
      <c r="V66" s="77"/>
      <c r="X66" s="59"/>
      <c r="AA66" s="60"/>
      <c r="AC66" s="1"/>
      <c r="AE66" s="1"/>
      <c r="AF66" s="1"/>
      <c r="AG66" s="1"/>
      <c r="AH66" s="59"/>
      <c r="AI66" s="1"/>
      <c r="AJ66" s="1"/>
      <c r="AK66" s="1"/>
      <c r="AL66" s="1"/>
      <c r="AM66" s="1"/>
      <c r="AN66" s="1"/>
      <c r="AO66" s="1"/>
    </row>
    <row r="67" spans="1:41">
      <c r="A67" s="35"/>
      <c r="B67" s="35"/>
      <c r="C67" s="35"/>
      <c r="D67" s="35"/>
      <c r="E67" s="343"/>
      <c r="F67" s="343"/>
      <c r="G67" s="161"/>
      <c r="H67" s="35"/>
      <c r="I67" s="161"/>
      <c r="J67" s="161"/>
      <c r="K67" s="161"/>
      <c r="L67" s="161"/>
      <c r="M67" s="161"/>
      <c r="N67" s="161"/>
      <c r="O67" s="35"/>
      <c r="P67" s="161"/>
      <c r="Q67" s="161"/>
      <c r="R67" s="35"/>
      <c r="S67" s="35"/>
      <c r="T67" s="35"/>
      <c r="U67" s="35"/>
      <c r="V67" s="77"/>
      <c r="X67" s="59"/>
      <c r="AA67" s="60"/>
      <c r="AC67" s="1"/>
      <c r="AE67" s="1"/>
      <c r="AF67" s="1"/>
      <c r="AG67" s="1"/>
      <c r="AH67" s="59"/>
      <c r="AI67" s="1"/>
      <c r="AJ67" s="1"/>
      <c r="AK67" s="1"/>
      <c r="AL67" s="1"/>
      <c r="AM67" s="1"/>
      <c r="AN67" s="1"/>
      <c r="AO67" s="1"/>
    </row>
    <row r="68" spans="1:41">
      <c r="A68" s="35"/>
      <c r="B68" s="35"/>
      <c r="C68" s="35"/>
      <c r="D68" s="35"/>
      <c r="E68" s="343"/>
      <c r="F68" s="343"/>
      <c r="G68" s="161"/>
      <c r="H68" s="35"/>
      <c r="I68" s="161"/>
      <c r="J68" s="161"/>
      <c r="K68" s="161"/>
      <c r="L68" s="161"/>
      <c r="M68" s="161"/>
      <c r="N68" s="161"/>
      <c r="O68" s="35"/>
      <c r="P68" s="161"/>
      <c r="Q68" s="161"/>
      <c r="R68" s="35"/>
      <c r="S68" s="35"/>
      <c r="T68" s="35"/>
      <c r="U68" s="35"/>
      <c r="V68" s="77"/>
      <c r="X68" s="59"/>
      <c r="AA68" s="60"/>
      <c r="AC68" s="1"/>
      <c r="AE68" s="1"/>
      <c r="AF68" s="1"/>
      <c r="AG68" s="1"/>
      <c r="AH68" s="59"/>
      <c r="AI68" s="1"/>
      <c r="AJ68" s="1"/>
      <c r="AK68" s="1"/>
      <c r="AL68" s="1"/>
      <c r="AM68" s="1"/>
      <c r="AN68" s="1"/>
      <c r="AO68" s="1"/>
    </row>
    <row r="69" spans="1:41">
      <c r="A69" s="35"/>
      <c r="B69" s="35"/>
      <c r="C69" s="35"/>
      <c r="D69" s="35"/>
      <c r="E69" s="343"/>
      <c r="F69" s="343"/>
      <c r="G69" s="161"/>
      <c r="H69" s="35"/>
      <c r="I69" s="161"/>
      <c r="J69" s="161"/>
      <c r="K69" s="161"/>
      <c r="L69" s="161"/>
      <c r="M69" s="161"/>
      <c r="N69" s="161"/>
      <c r="O69" s="35"/>
      <c r="P69" s="161"/>
      <c r="Q69" s="161"/>
      <c r="R69" s="35"/>
      <c r="S69" s="35"/>
      <c r="T69" s="35"/>
      <c r="U69" s="35"/>
      <c r="V69" s="77"/>
      <c r="X69" s="59"/>
      <c r="AA69" s="60"/>
      <c r="AC69" s="1"/>
      <c r="AE69" s="1"/>
      <c r="AF69" s="1"/>
      <c r="AG69" s="1"/>
      <c r="AH69" s="59"/>
      <c r="AI69" s="1"/>
      <c r="AJ69" s="1"/>
      <c r="AK69" s="1"/>
      <c r="AL69" s="1"/>
      <c r="AM69" s="1"/>
      <c r="AN69" s="1"/>
      <c r="AO69" s="1"/>
    </row>
    <row r="70" spans="1:41">
      <c r="H70" s="35"/>
      <c r="N70" s="161"/>
      <c r="O70" s="35"/>
      <c r="P70" s="161"/>
      <c r="Q70" s="161"/>
      <c r="R70" s="35"/>
      <c r="S70" s="35"/>
      <c r="U70" s="35"/>
      <c r="V70" s="77"/>
      <c r="X70" s="59"/>
      <c r="AA70" s="60"/>
      <c r="AC70" s="1"/>
      <c r="AE70" s="1"/>
      <c r="AF70" s="1"/>
      <c r="AG70" s="1"/>
      <c r="AH70" s="59"/>
      <c r="AI70" s="1"/>
      <c r="AJ70" s="1"/>
      <c r="AK70" s="1"/>
      <c r="AL70" s="1"/>
      <c r="AM70" s="1"/>
      <c r="AN70" s="1"/>
      <c r="AO70" s="1"/>
    </row>
    <row r="71" spans="1:41">
      <c r="H71" s="35"/>
      <c r="N71" s="161"/>
      <c r="O71" s="35"/>
      <c r="P71" s="161"/>
      <c r="Q71" s="161"/>
      <c r="R71" s="35"/>
      <c r="S71" s="35"/>
      <c r="U71" s="35"/>
      <c r="V71" s="77"/>
      <c r="X71" s="59"/>
      <c r="AA71" s="60"/>
      <c r="AC71" s="1"/>
      <c r="AE71" s="1"/>
      <c r="AF71" s="1"/>
      <c r="AG71" s="1"/>
      <c r="AH71" s="59"/>
      <c r="AI71" s="1"/>
      <c r="AJ71" s="1"/>
      <c r="AK71" s="1"/>
      <c r="AL71" s="1"/>
      <c r="AM71" s="1"/>
      <c r="AN71" s="1"/>
      <c r="AO71" s="1"/>
    </row>
    <row r="72" spans="1:41">
      <c r="V72" s="77"/>
      <c r="X72" s="59"/>
      <c r="AA72" s="60"/>
      <c r="AC72" s="1"/>
      <c r="AE72" s="1"/>
      <c r="AF72" s="1"/>
      <c r="AG72" s="1"/>
      <c r="AH72" s="59"/>
      <c r="AI72" s="1"/>
      <c r="AJ72" s="1"/>
      <c r="AK72" s="1"/>
      <c r="AL72" s="1"/>
      <c r="AM72" s="1"/>
      <c r="AN72" s="1"/>
      <c r="AO72" s="1"/>
    </row>
    <row r="73" spans="1:41">
      <c r="V73" s="77"/>
      <c r="X73" s="59"/>
      <c r="AA73" s="60"/>
      <c r="AC73" s="1"/>
      <c r="AE73" s="1"/>
      <c r="AF73" s="1"/>
      <c r="AG73" s="1"/>
      <c r="AH73" s="59"/>
      <c r="AI73" s="1"/>
      <c r="AJ73" s="1"/>
      <c r="AK73" s="1"/>
      <c r="AL73" s="1"/>
      <c r="AM73" s="1"/>
      <c r="AN73" s="1"/>
      <c r="AO73" s="1"/>
    </row>
    <row r="74" spans="1:41">
      <c r="V74" s="77"/>
      <c r="X74" s="59"/>
      <c r="AA74" s="60"/>
      <c r="AC74" s="1"/>
      <c r="AE74" s="1"/>
      <c r="AF74" s="1"/>
      <c r="AG74" s="1"/>
      <c r="AH74" s="59"/>
      <c r="AI74" s="1"/>
      <c r="AJ74" s="1"/>
      <c r="AK74" s="1"/>
      <c r="AL74" s="1"/>
      <c r="AM74" s="1"/>
      <c r="AN74" s="1"/>
      <c r="AO74" s="1"/>
    </row>
    <row r="75" spans="1:41">
      <c r="V75" s="77"/>
      <c r="X75" s="59"/>
      <c r="AA75" s="60"/>
      <c r="AC75" s="1"/>
      <c r="AE75" s="1"/>
      <c r="AF75" s="1"/>
      <c r="AG75" s="1"/>
      <c r="AH75" s="59"/>
      <c r="AI75" s="1"/>
      <c r="AJ75" s="1"/>
      <c r="AK75" s="1"/>
      <c r="AL75" s="1"/>
      <c r="AM75" s="1"/>
      <c r="AN75" s="1"/>
      <c r="AO75" s="1"/>
    </row>
    <row r="76" spans="1:41">
      <c r="V76" s="77"/>
      <c r="X76" s="59"/>
      <c r="AA76" s="60"/>
      <c r="AC76" s="1"/>
      <c r="AE76" s="1"/>
      <c r="AF76" s="1"/>
      <c r="AG76" s="1"/>
      <c r="AH76" s="59"/>
      <c r="AI76" s="1"/>
      <c r="AJ76" s="1"/>
      <c r="AK76" s="1"/>
      <c r="AL76" s="1"/>
      <c r="AM76" s="1"/>
      <c r="AN76" s="1"/>
      <c r="AO76" s="1"/>
    </row>
    <row r="77" spans="1:41">
      <c r="V77" s="77"/>
      <c r="X77" s="59"/>
      <c r="AA77" s="60"/>
      <c r="AC77" s="1"/>
      <c r="AE77" s="1"/>
      <c r="AF77" s="1"/>
      <c r="AG77" s="1"/>
      <c r="AH77" s="59"/>
      <c r="AI77" s="1"/>
      <c r="AJ77" s="1"/>
      <c r="AK77" s="1"/>
      <c r="AL77" s="1"/>
      <c r="AM77" s="1"/>
      <c r="AN77" s="1"/>
      <c r="AO77" s="1"/>
    </row>
    <row r="78" spans="1:41">
      <c r="V78" s="77"/>
      <c r="X78" s="59"/>
      <c r="AA78" s="60"/>
      <c r="AC78" s="1"/>
      <c r="AE78" s="1"/>
      <c r="AF78" s="1"/>
      <c r="AG78" s="1"/>
      <c r="AH78" s="59"/>
      <c r="AI78" s="1"/>
      <c r="AJ78" s="1"/>
      <c r="AK78" s="1"/>
      <c r="AL78" s="1"/>
      <c r="AM78" s="1"/>
      <c r="AN78" s="1"/>
      <c r="AO78" s="1"/>
    </row>
    <row r="79" spans="1:41">
      <c r="V79" s="77"/>
      <c r="X79" s="59"/>
      <c r="AA79" s="60"/>
      <c r="AC79" s="1"/>
      <c r="AE79" s="1"/>
      <c r="AF79" s="1"/>
      <c r="AG79" s="1"/>
      <c r="AH79" s="59"/>
      <c r="AI79" s="1"/>
      <c r="AJ79" s="1"/>
      <c r="AK79" s="1"/>
      <c r="AL79" s="1"/>
      <c r="AM79" s="1"/>
      <c r="AN79" s="1"/>
      <c r="AO79" s="1"/>
    </row>
    <row r="80" spans="1:41">
      <c r="V80" s="77"/>
      <c r="X80" s="59"/>
      <c r="AA80" s="60"/>
      <c r="AC80" s="1"/>
      <c r="AE80" s="1"/>
      <c r="AF80" s="1"/>
      <c r="AG80" s="1"/>
      <c r="AH80" s="59"/>
      <c r="AI80" s="1"/>
      <c r="AJ80" s="1"/>
      <c r="AK80" s="1"/>
      <c r="AL80" s="1"/>
      <c r="AM80" s="1"/>
      <c r="AN80" s="1"/>
      <c r="AO80" s="1"/>
    </row>
    <row r="81" spans="22:41">
      <c r="V81" s="77"/>
      <c r="X81" s="59"/>
      <c r="AA81" s="60"/>
      <c r="AC81" s="1"/>
      <c r="AE81" s="1"/>
      <c r="AF81" s="1"/>
      <c r="AG81" s="1"/>
      <c r="AH81" s="59"/>
      <c r="AI81" s="1"/>
      <c r="AJ81" s="1"/>
      <c r="AK81" s="1"/>
      <c r="AL81" s="1"/>
      <c r="AM81" s="1"/>
      <c r="AN81" s="1"/>
      <c r="AO81" s="1"/>
    </row>
    <row r="82" spans="22:41">
      <c r="V82" s="77"/>
      <c r="X82" s="59"/>
      <c r="AA82" s="60"/>
      <c r="AC82" s="1"/>
      <c r="AE82" s="1"/>
      <c r="AF82" s="1"/>
      <c r="AG82" s="1"/>
      <c r="AH82" s="59"/>
      <c r="AI82" s="1"/>
      <c r="AJ82" s="1"/>
      <c r="AK82" s="1"/>
      <c r="AL82" s="1"/>
      <c r="AM82" s="1"/>
      <c r="AN82" s="1"/>
      <c r="AO82" s="1"/>
    </row>
    <row r="83" spans="22:41">
      <c r="V83" s="77"/>
      <c r="X83" s="59"/>
      <c r="AA83" s="60"/>
      <c r="AC83" s="1"/>
      <c r="AE83" s="1"/>
      <c r="AF83" s="1"/>
      <c r="AG83" s="1"/>
      <c r="AH83" s="59"/>
      <c r="AI83" s="1"/>
      <c r="AJ83" s="1"/>
      <c r="AK83" s="1"/>
      <c r="AL83" s="1"/>
      <c r="AM83" s="1"/>
      <c r="AN83" s="1"/>
      <c r="AO83" s="1"/>
    </row>
    <row r="84" spans="22:41">
      <c r="V84" s="77"/>
      <c r="X84" s="59"/>
      <c r="AA84" s="60"/>
      <c r="AC84" s="1"/>
      <c r="AE84" s="1"/>
      <c r="AF84" s="1"/>
      <c r="AG84" s="1"/>
      <c r="AH84" s="59"/>
      <c r="AI84" s="1"/>
      <c r="AJ84" s="1"/>
      <c r="AK84" s="1"/>
      <c r="AL84" s="1"/>
      <c r="AM84" s="1"/>
      <c r="AN84" s="1"/>
      <c r="AO84" s="1"/>
    </row>
    <row r="85" spans="22:41">
      <c r="V85" s="77"/>
      <c r="X85" s="59"/>
      <c r="AA85" s="60"/>
      <c r="AC85" s="1"/>
      <c r="AE85" s="1"/>
      <c r="AF85" s="1"/>
      <c r="AG85" s="1"/>
      <c r="AH85" s="59"/>
      <c r="AI85" s="1"/>
      <c r="AJ85" s="1"/>
      <c r="AK85" s="1"/>
      <c r="AL85" s="1"/>
      <c r="AM85" s="1"/>
      <c r="AN85" s="1"/>
      <c r="AO85" s="1"/>
    </row>
    <row r="86" spans="22:41">
      <c r="V86" s="77"/>
      <c r="X86" s="59"/>
      <c r="AA86" s="60"/>
      <c r="AC86" s="1"/>
      <c r="AE86" s="1"/>
      <c r="AF86" s="1"/>
      <c r="AG86" s="1"/>
      <c r="AH86" s="59"/>
      <c r="AI86" s="1"/>
      <c r="AJ86" s="1"/>
      <c r="AK86" s="1"/>
      <c r="AL86" s="1"/>
      <c r="AM86" s="1"/>
      <c r="AN86" s="1"/>
      <c r="AO86" s="1"/>
    </row>
    <row r="87" spans="22:41">
      <c r="V87" s="77"/>
      <c r="X87" s="59"/>
      <c r="AA87" s="60"/>
      <c r="AC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</row>
    <row r="88" spans="22:41">
      <c r="V88" s="77"/>
      <c r="X88" s="59"/>
      <c r="AA88" s="60"/>
      <c r="AC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</row>
    <row r="89" spans="22:41">
      <c r="V89" s="77"/>
      <c r="X89" s="59"/>
      <c r="AA89" s="60"/>
      <c r="AC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</row>
    <row r="90" spans="22:41">
      <c r="V90" s="77"/>
      <c r="X90" s="59"/>
      <c r="AA90" s="60"/>
      <c r="AC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</row>
    <row r="91" spans="22:41">
      <c r="V91" s="77"/>
      <c r="X91" s="59"/>
      <c r="AA91" s="60"/>
      <c r="AC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</row>
    <row r="92" spans="22:41">
      <c r="V92" s="77"/>
      <c r="W92" s="161"/>
      <c r="X92" s="161"/>
      <c r="Y92" s="161"/>
      <c r="Z92" s="35"/>
    </row>
    <row r="93" spans="22:41">
      <c r="W93" s="161"/>
      <c r="X93" s="161"/>
      <c r="Y93" s="161"/>
      <c r="Z93" s="35"/>
    </row>
  </sheetData>
  <mergeCells count="1">
    <mergeCell ref="AA5:AB5"/>
  </mergeCells>
  <conditionalFormatting sqref="H11:H25">
    <cfRule type="cellIs" dxfId="38" priority="5" operator="lessThan">
      <formula>0</formula>
    </cfRule>
    <cfRule type="cellIs" dxfId="37" priority="6" operator="greaterThan">
      <formula>0</formula>
    </cfRule>
  </conditionalFormatting>
  <conditionalFormatting sqref="N11:N25">
    <cfRule type="cellIs" dxfId="36" priority="3" operator="lessThan">
      <formula>0</formula>
    </cfRule>
    <cfRule type="cellIs" dxfId="35" priority="4" operator="greaterThan">
      <formula>0</formula>
    </cfRule>
  </conditionalFormatting>
  <conditionalFormatting sqref="U11:U25">
    <cfRule type="cellIs" dxfId="34" priority="1" operator="lessThan">
      <formula>0</formula>
    </cfRule>
    <cfRule type="cellIs" dxfId="33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17F04-9FCE-4D1B-AC86-054FFDE8EFD0}">
  <dimension ref="X1:BE376"/>
  <sheetViews>
    <sheetView zoomScale="102" zoomScaleNormal="102" workbookViewId="0">
      <selection activeCell="A9" sqref="A9"/>
    </sheetView>
  </sheetViews>
  <sheetFormatPr baseColWidth="10" defaultRowHeight="15"/>
  <cols>
    <col min="33" max="33" width="14" customWidth="1"/>
    <col min="34" max="34" width="12.54296875" customWidth="1"/>
    <col min="35" max="35" width="10.90625" customWidth="1"/>
  </cols>
  <sheetData>
    <row r="1" spans="24:57">
      <c r="X1" s="4"/>
      <c r="Y1" s="4"/>
      <c r="Z1" s="4"/>
    </row>
    <row r="2" spans="24:57" s="183" customFormat="1" ht="15" customHeight="1">
      <c r="X2" s="4"/>
      <c r="Y2" s="4"/>
      <c r="Z2" s="4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</row>
    <row r="3" spans="24:57">
      <c r="X3" s="4"/>
      <c r="Y3" s="4"/>
      <c r="Z3" s="4"/>
    </row>
    <row r="4" spans="24:57">
      <c r="X4" s="4"/>
      <c r="Y4" s="4"/>
      <c r="Z4" s="4"/>
    </row>
    <row r="5" spans="24:57" s="184" customFormat="1" ht="19.8">
      <c r="X5" s="4"/>
      <c r="Y5" s="4"/>
      <c r="Z5" s="4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</row>
    <row r="6" spans="24:57">
      <c r="X6" s="4"/>
      <c r="Y6" s="4"/>
      <c r="Z6" s="4"/>
    </row>
    <row r="7" spans="24:57">
      <c r="X7" s="4"/>
      <c r="Y7" s="4"/>
      <c r="Z7" s="4"/>
    </row>
    <row r="8" spans="24:57">
      <c r="X8" s="4"/>
      <c r="Y8" s="4"/>
      <c r="Z8" s="4"/>
    </row>
    <row r="9" spans="24:57" ht="15.6">
      <c r="X9" s="59"/>
      <c r="Y9" s="1"/>
      <c r="Z9" s="5"/>
    </row>
    <row r="10" spans="24:57" ht="15.6">
      <c r="X10" s="59"/>
      <c r="Y10" s="1"/>
      <c r="Z10" s="5"/>
    </row>
    <row r="11" spans="24:57" ht="15.6">
      <c r="X11" s="59"/>
      <c r="Y11" s="1"/>
      <c r="Z11" s="5"/>
    </row>
    <row r="12" spans="24:57" ht="15.6">
      <c r="X12" s="59"/>
      <c r="Y12" s="1"/>
      <c r="Z12" s="5"/>
    </row>
    <row r="13" spans="24:57" ht="15.6">
      <c r="X13" s="59"/>
      <c r="Y13" s="1"/>
      <c r="Z13" s="5"/>
    </row>
    <row r="14" spans="24:57" ht="15.6">
      <c r="X14" s="59"/>
      <c r="Y14" s="1"/>
      <c r="Z14" s="5"/>
      <c r="AB14" s="2"/>
      <c r="AC14" s="2"/>
      <c r="AD14" s="2"/>
    </row>
    <row r="15" spans="24:57" ht="15.6">
      <c r="X15" s="59"/>
      <c r="Y15" s="13"/>
      <c r="Z15" s="5"/>
      <c r="AB15" s="2"/>
      <c r="AC15" s="2"/>
      <c r="AD15" s="4"/>
      <c r="AE15" s="4"/>
      <c r="AF15" s="4"/>
    </row>
    <row r="16" spans="24:57" ht="15.6">
      <c r="X16" s="59"/>
      <c r="Y16" s="1"/>
      <c r="Z16" s="5"/>
    </row>
    <row r="17" spans="24:32" ht="15.6">
      <c r="X17" s="59"/>
      <c r="Y17" s="1"/>
      <c r="Z17" s="5"/>
    </row>
    <row r="18" spans="24:32" ht="15.6">
      <c r="X18" s="59"/>
      <c r="Y18" s="1"/>
      <c r="Z18" s="5"/>
      <c r="AB18" s="2"/>
      <c r="AC18" s="2"/>
      <c r="AD18" s="2"/>
    </row>
    <row r="19" spans="24:32" ht="15.6">
      <c r="X19" s="59"/>
      <c r="Y19" s="1"/>
      <c r="Z19" s="5"/>
      <c r="AB19" s="2"/>
      <c r="AC19" s="2"/>
      <c r="AD19" s="2"/>
    </row>
    <row r="20" spans="24:32" ht="15.6">
      <c r="X20" s="59"/>
      <c r="Y20" s="1"/>
      <c r="Z20" s="5"/>
      <c r="AB20" s="2"/>
      <c r="AC20" s="2"/>
      <c r="AD20" s="2"/>
    </row>
    <row r="21" spans="24:32" ht="15.6">
      <c r="X21" s="59"/>
      <c r="Y21" s="1"/>
      <c r="Z21" s="5"/>
      <c r="AB21" s="2"/>
      <c r="AC21" s="2"/>
      <c r="AD21" s="2"/>
    </row>
    <row r="22" spans="24:32" ht="15.6">
      <c r="X22" s="59"/>
      <c r="Y22" s="13"/>
      <c r="Z22" s="5"/>
      <c r="AB22" s="2"/>
      <c r="AC22" s="2"/>
      <c r="AD22" s="4"/>
      <c r="AE22" s="4"/>
      <c r="AF22" s="4"/>
    </row>
    <row r="23" spans="24:32" ht="15.6">
      <c r="X23" s="59"/>
      <c r="Y23" s="13"/>
      <c r="Z23" s="5"/>
      <c r="AB23" s="1"/>
      <c r="AC23" s="1"/>
      <c r="AD23" s="11"/>
      <c r="AE23" s="11"/>
      <c r="AF23" s="11"/>
    </row>
    <row r="24" spans="24:32" ht="15.6">
      <c r="X24" s="59"/>
      <c r="Y24" s="13"/>
      <c r="Z24" s="5"/>
      <c r="AB24" s="1"/>
      <c r="AC24" s="1"/>
      <c r="AD24" s="11"/>
      <c r="AE24" s="11"/>
      <c r="AF24" s="11"/>
    </row>
    <row r="25" spans="24:32" ht="15.6">
      <c r="X25" s="59"/>
      <c r="Y25" s="13"/>
      <c r="Z25" s="5"/>
      <c r="AB25" s="1"/>
      <c r="AC25" s="1"/>
      <c r="AD25" s="11"/>
      <c r="AE25" s="11"/>
      <c r="AF25" s="11"/>
    </row>
    <row r="26" spans="24:32" ht="15.6">
      <c r="X26" s="59"/>
      <c r="Y26" s="13"/>
      <c r="Z26" s="5"/>
      <c r="AB26" s="1"/>
      <c r="AC26" s="1"/>
      <c r="AD26" s="11"/>
      <c r="AE26" s="11"/>
      <c r="AF26" s="11"/>
    </row>
    <row r="27" spans="24:32" ht="15.6">
      <c r="X27" s="59"/>
      <c r="Y27" s="5"/>
      <c r="Z27" s="5"/>
      <c r="AB27" s="1"/>
      <c r="AC27" s="1"/>
      <c r="AD27" s="11"/>
      <c r="AE27" s="11"/>
      <c r="AF27" s="11"/>
    </row>
    <row r="28" spans="24:32" ht="15.6">
      <c r="X28" s="59"/>
      <c r="Y28" s="5"/>
      <c r="Z28" s="5"/>
      <c r="AB28" s="1"/>
      <c r="AC28" s="1"/>
      <c r="AD28" s="11"/>
      <c r="AE28" s="11"/>
      <c r="AF28" s="11"/>
    </row>
    <row r="29" spans="24:32" ht="15.6">
      <c r="X29" s="59"/>
      <c r="Y29" s="5"/>
      <c r="Z29" s="5"/>
      <c r="AB29" s="1"/>
      <c r="AC29" s="1"/>
      <c r="AD29" s="11"/>
      <c r="AE29" s="11"/>
      <c r="AF29" s="11"/>
    </row>
    <row r="30" spans="24:32" ht="15.6">
      <c r="X30" s="59"/>
      <c r="Y30" s="5"/>
      <c r="Z30" s="5"/>
      <c r="AB30" s="1"/>
      <c r="AC30" s="1"/>
      <c r="AD30" s="11"/>
      <c r="AE30" s="11"/>
      <c r="AF30" s="11"/>
    </row>
    <row r="31" spans="24:32" ht="15.6">
      <c r="X31" s="59"/>
      <c r="Y31" s="5"/>
      <c r="Z31" s="5"/>
      <c r="AB31" s="1"/>
      <c r="AC31" s="1"/>
      <c r="AD31" s="11"/>
      <c r="AE31" s="11"/>
      <c r="AF31" s="11"/>
    </row>
    <row r="32" spans="24:32" ht="15.6">
      <c r="X32" s="59"/>
      <c r="Y32" s="5"/>
      <c r="Z32" s="5"/>
      <c r="AB32" s="1"/>
      <c r="AC32" s="1"/>
      <c r="AD32" s="11"/>
      <c r="AE32" s="11"/>
      <c r="AF32" s="11"/>
    </row>
    <row r="33" spans="24:32" ht="15.6">
      <c r="X33" s="59"/>
      <c r="Y33" s="5"/>
      <c r="Z33" s="5"/>
      <c r="AB33" s="13"/>
      <c r="AC33" s="13"/>
      <c r="AD33" s="11"/>
      <c r="AE33" s="11"/>
      <c r="AF33" s="11"/>
    </row>
    <row r="34" spans="24:32" ht="16.5" customHeight="1">
      <c r="X34" s="59"/>
      <c r="Y34" s="5"/>
      <c r="Z34" s="5"/>
      <c r="AB34" s="13"/>
      <c r="AC34" s="13"/>
      <c r="AD34" s="11"/>
      <c r="AE34" s="11"/>
      <c r="AF34" s="11"/>
    </row>
    <row r="35" spans="24:32" ht="16.5" customHeight="1">
      <c r="X35" s="58"/>
      <c r="Y35" s="5"/>
      <c r="Z35" s="5"/>
      <c r="AB35" s="13"/>
      <c r="AC35" s="13"/>
      <c r="AD35" s="11"/>
      <c r="AE35" s="11"/>
      <c r="AF35" s="11"/>
    </row>
    <row r="36" spans="24:32">
      <c r="AB36" s="13"/>
      <c r="AC36" s="13"/>
      <c r="AD36" s="11"/>
      <c r="AE36" s="11"/>
      <c r="AF36" s="11"/>
    </row>
    <row r="37" spans="24:32" ht="17.25" customHeight="1">
      <c r="X37" s="58"/>
      <c r="Z37" s="5"/>
      <c r="AB37" s="13"/>
      <c r="AC37" s="13"/>
      <c r="AD37" s="11"/>
      <c r="AE37" s="11"/>
      <c r="AF37" s="11"/>
    </row>
    <row r="38" spans="24:32" ht="15.6">
      <c r="X38" s="58"/>
      <c r="AB38" s="13"/>
      <c r="AC38" s="13"/>
      <c r="AD38" s="11"/>
      <c r="AE38" s="11"/>
      <c r="AF38" s="11"/>
    </row>
    <row r="39" spans="24:32">
      <c r="X39" s="13"/>
      <c r="AB39" s="13"/>
      <c r="AC39" s="13"/>
      <c r="AD39" s="11"/>
      <c r="AE39" s="11"/>
      <c r="AF39" s="11"/>
    </row>
    <row r="40" spans="24:32" ht="21">
      <c r="X40" s="5"/>
      <c r="AB40" s="57"/>
      <c r="AC40" s="57"/>
      <c r="AD40" s="11"/>
      <c r="AE40" s="11"/>
      <c r="AF40" s="11"/>
    </row>
    <row r="41" spans="24:32">
      <c r="X41" s="4"/>
      <c r="Y41" s="4"/>
      <c r="Z41" s="4"/>
    </row>
    <row r="42" spans="24:32" ht="15.6">
      <c r="X42" s="16"/>
      <c r="Y42" s="1"/>
      <c r="Z42" s="18"/>
      <c r="AB42" s="1"/>
      <c r="AC42" s="5"/>
    </row>
    <row r="43" spans="24:32" ht="15.6">
      <c r="X43" s="16"/>
      <c r="Y43" s="1"/>
      <c r="Z43" s="18"/>
    </row>
    <row r="44" spans="24:32" ht="15.6">
      <c r="X44" s="16"/>
      <c r="Y44" s="1"/>
      <c r="Z44" s="18"/>
    </row>
    <row r="45" spans="24:32" ht="15.6">
      <c r="X45" s="16"/>
      <c r="Y45" s="1"/>
      <c r="Z45" s="18"/>
    </row>
    <row r="46" spans="24:32" ht="15.6">
      <c r="X46" s="16"/>
      <c r="Y46" s="13"/>
      <c r="Z46" s="18"/>
    </row>
    <row r="47" spans="24:32" ht="15.6">
      <c r="X47" s="16"/>
      <c r="Y47" s="13"/>
      <c r="Z47" s="18"/>
    </row>
    <row r="48" spans="24:32" ht="15.6">
      <c r="X48" s="16"/>
      <c r="Y48" s="13"/>
      <c r="Z48" s="18"/>
    </row>
    <row r="49" spans="24:26" ht="15.6">
      <c r="X49" s="16"/>
      <c r="Y49" s="13"/>
      <c r="Z49" s="18"/>
    </row>
    <row r="50" spans="24:26" ht="15.6">
      <c r="X50" s="16"/>
      <c r="Y50" s="5"/>
      <c r="Z50" s="18"/>
    </row>
    <row r="51" spans="24:26" ht="15.6">
      <c r="X51" s="16"/>
      <c r="Y51" s="5"/>
      <c r="Z51" s="18"/>
    </row>
    <row r="52" spans="24:26" ht="15.6">
      <c r="X52" s="16"/>
      <c r="Y52" s="5"/>
      <c r="Z52" s="18"/>
    </row>
    <row r="53" spans="24:26" ht="15.6">
      <c r="X53" s="16"/>
      <c r="Y53" s="5"/>
      <c r="Z53" s="18"/>
    </row>
    <row r="54" spans="24:26" ht="15.6">
      <c r="X54" s="16"/>
      <c r="Y54" s="5"/>
      <c r="Z54" s="18"/>
    </row>
    <row r="55" spans="24:26" ht="15.6">
      <c r="X55" s="16"/>
      <c r="Y55" s="5"/>
      <c r="Z55" s="18"/>
    </row>
    <row r="56" spans="24:26" ht="15.6">
      <c r="X56" s="16"/>
      <c r="Y56" s="5"/>
      <c r="Z56" s="18"/>
    </row>
    <row r="57" spans="24:26" ht="15.6">
      <c r="X57" s="16"/>
      <c r="Y57" s="5"/>
      <c r="Z57" s="18"/>
    </row>
    <row r="58" spans="24:26" ht="15.6">
      <c r="X58" s="18"/>
      <c r="Y58" s="5"/>
      <c r="Z58" s="18"/>
    </row>
    <row r="59" spans="24:26">
      <c r="X59" s="13"/>
    </row>
    <row r="60" spans="24:26" ht="15.6">
      <c r="X60" s="18"/>
      <c r="Z60" s="18"/>
    </row>
    <row r="61" spans="24:26">
      <c r="X61" s="13"/>
    </row>
    <row r="62" spans="24:26">
      <c r="X62" s="13"/>
    </row>
    <row r="63" spans="24:26" ht="15.6">
      <c r="X63" s="5"/>
    </row>
    <row r="64" spans="24:26">
      <c r="X64" s="4"/>
      <c r="Y64" s="4"/>
      <c r="Z64" s="4"/>
    </row>
    <row r="65" spans="24:26" ht="15.6">
      <c r="X65" s="13"/>
      <c r="Y65" s="1"/>
      <c r="Z65" s="5"/>
    </row>
    <row r="66" spans="24:26" ht="15.6">
      <c r="X66" s="13"/>
      <c r="Y66" s="1"/>
      <c r="Z66" s="5"/>
    </row>
    <row r="67" spans="24:26" ht="15.6">
      <c r="X67" s="13"/>
      <c r="Y67" s="1"/>
      <c r="Z67" s="5"/>
    </row>
    <row r="68" spans="24:26" ht="15.6">
      <c r="X68" s="13"/>
      <c r="Y68" s="1"/>
      <c r="Z68" s="5"/>
    </row>
    <row r="69" spans="24:26" ht="15.6">
      <c r="X69" s="13"/>
      <c r="Y69" s="13"/>
      <c r="Z69" s="5"/>
    </row>
    <row r="70" spans="24:26" ht="15.6">
      <c r="X70" s="13"/>
      <c r="Y70" s="13"/>
      <c r="Z70" s="5"/>
    </row>
    <row r="71" spans="24:26" ht="15.6">
      <c r="X71" s="13"/>
      <c r="Y71" s="13"/>
      <c r="Z71" s="5"/>
    </row>
    <row r="72" spans="24:26" ht="15.6">
      <c r="X72" s="13"/>
      <c r="Y72" s="13"/>
      <c r="Z72" s="5"/>
    </row>
    <row r="73" spans="24:26" ht="15.6">
      <c r="X73" s="13"/>
      <c r="Y73" s="5"/>
      <c r="Z73" s="5"/>
    </row>
    <row r="74" spans="24:26" ht="15.6">
      <c r="X74" s="13"/>
      <c r="Y74" s="5"/>
      <c r="Z74" s="5"/>
    </row>
    <row r="75" spans="24:26" ht="15.6">
      <c r="X75" s="13"/>
      <c r="Y75" s="5"/>
      <c r="Z75" s="5"/>
    </row>
    <row r="76" spans="24:26" ht="15.6">
      <c r="X76" s="13"/>
      <c r="Y76" s="5"/>
      <c r="Z76" s="5"/>
    </row>
    <row r="77" spans="24:26" ht="15.6">
      <c r="X77" s="13"/>
      <c r="Y77" s="5"/>
      <c r="Z77" s="5"/>
    </row>
    <row r="78" spans="24:26" ht="15.6">
      <c r="X78" s="13"/>
      <c r="Y78" s="5"/>
      <c r="Z78" s="5"/>
    </row>
    <row r="79" spans="24:26" ht="15.6">
      <c r="X79" s="13"/>
      <c r="Y79" s="5"/>
      <c r="Z79" s="5"/>
    </row>
    <row r="80" spans="24:26" ht="15.6">
      <c r="X80" s="13"/>
      <c r="Y80" s="5"/>
      <c r="Z80" s="5"/>
    </row>
    <row r="81" spans="24:26" ht="15.6">
      <c r="X81" s="5"/>
      <c r="Y81" s="5"/>
      <c r="Z81" s="5"/>
    </row>
    <row r="82" spans="24:26">
      <c r="X82" s="13"/>
    </row>
    <row r="83" spans="24:26" ht="15.6">
      <c r="X83" s="5"/>
      <c r="Z83" s="5"/>
    </row>
    <row r="84" spans="24:26">
      <c r="X84" s="13"/>
    </row>
    <row r="85" spans="24:26">
      <c r="X85" s="13"/>
    </row>
    <row r="86" spans="24:26" ht="15.6">
      <c r="X86" s="5"/>
      <c r="Z86" s="2"/>
    </row>
    <row r="87" spans="24:26">
      <c r="X87" s="4"/>
      <c r="Y87" s="4"/>
      <c r="Z87" s="4"/>
    </row>
    <row r="88" spans="24:26" ht="15.6">
      <c r="X88" s="13"/>
      <c r="Y88" s="1"/>
      <c r="Z88" s="5"/>
    </row>
    <row r="89" spans="24:26" ht="15.6">
      <c r="X89" s="13"/>
      <c r="Y89" s="1"/>
      <c r="Z89" s="5"/>
    </row>
    <row r="90" spans="24:26" ht="15.6">
      <c r="X90" s="13"/>
      <c r="Y90" s="1"/>
      <c r="Z90" s="5"/>
    </row>
    <row r="91" spans="24:26" ht="15.6">
      <c r="X91" s="13"/>
      <c r="Y91" s="1"/>
      <c r="Z91" s="5"/>
    </row>
    <row r="92" spans="24:26" ht="15.6">
      <c r="X92" s="13"/>
      <c r="Y92" s="13"/>
      <c r="Z92" s="5"/>
    </row>
    <row r="93" spans="24:26" ht="15.6">
      <c r="X93" s="13"/>
      <c r="Y93" s="13"/>
      <c r="Z93" s="5"/>
    </row>
    <row r="94" spans="24:26" ht="15.6">
      <c r="X94" s="13"/>
      <c r="Y94" s="13"/>
      <c r="Z94" s="5"/>
    </row>
    <row r="95" spans="24:26" ht="15.6">
      <c r="X95" s="13"/>
      <c r="Y95" s="13"/>
      <c r="Z95" s="5"/>
    </row>
    <row r="96" spans="24:26" ht="15.6">
      <c r="X96" s="13"/>
      <c r="Y96" s="5"/>
      <c r="Z96" s="5"/>
    </row>
    <row r="97" spans="24:26" ht="15.6">
      <c r="X97" s="13"/>
      <c r="Y97" s="5"/>
      <c r="Z97" s="5"/>
    </row>
    <row r="98" spans="24:26" ht="15.6">
      <c r="X98" s="13"/>
      <c r="Y98" s="5"/>
      <c r="Z98" s="5"/>
    </row>
    <row r="99" spans="24:26" ht="15.6">
      <c r="X99" s="13"/>
      <c r="Y99" s="5"/>
      <c r="Z99" s="5"/>
    </row>
    <row r="100" spans="24:26" ht="15.6">
      <c r="X100" s="13"/>
      <c r="Y100" s="5"/>
      <c r="Z100" s="5"/>
    </row>
    <row r="101" spans="24:26" ht="15.6">
      <c r="X101" s="13"/>
      <c r="Y101" s="5"/>
      <c r="Z101" s="5"/>
    </row>
    <row r="102" spans="24:26" ht="15.6">
      <c r="X102" s="13"/>
      <c r="Y102" s="5"/>
      <c r="Z102" s="5"/>
    </row>
    <row r="103" spans="24:26" ht="15.6">
      <c r="X103" s="13"/>
      <c r="Y103" s="5"/>
      <c r="Z103" s="5"/>
    </row>
    <row r="104" spans="24:26" ht="15.6">
      <c r="X104" s="5"/>
      <c r="Y104" s="5"/>
      <c r="Z104" s="5"/>
    </row>
    <row r="105" spans="24:26">
      <c r="X105" s="13"/>
    </row>
    <row r="106" spans="24:26" ht="15.6">
      <c r="X106" s="5"/>
      <c r="Z106" s="5"/>
    </row>
    <row r="107" spans="24:26">
      <c r="X107" s="13"/>
    </row>
    <row r="108" spans="24:26">
      <c r="X108" s="13"/>
    </row>
    <row r="109" spans="24:26">
      <c r="X109" s="13"/>
    </row>
    <row r="110" spans="24:26">
      <c r="X110" s="13"/>
    </row>
    <row r="111" spans="24:26">
      <c r="X111" s="13"/>
    </row>
    <row r="112" spans="24:26">
      <c r="X112" s="13"/>
    </row>
    <row r="113" spans="24:24">
      <c r="X113" s="13"/>
    </row>
    <row r="114" spans="24:24">
      <c r="X114" s="13"/>
    </row>
    <row r="115" spans="24:24">
      <c r="X115" s="13"/>
    </row>
    <row r="116" spans="24:24">
      <c r="X116" s="13"/>
    </row>
    <row r="117" spans="24:24">
      <c r="X117" s="13"/>
    </row>
    <row r="118" spans="24:24">
      <c r="X118" s="13"/>
    </row>
    <row r="119" spans="24:24">
      <c r="X119" s="13"/>
    </row>
    <row r="120" spans="24:24">
      <c r="X120" s="13"/>
    </row>
    <row r="121" spans="24:24">
      <c r="X121" s="13"/>
    </row>
    <row r="122" spans="24:24">
      <c r="X122" s="13"/>
    </row>
    <row r="123" spans="24:24">
      <c r="X123" s="13"/>
    </row>
    <row r="124" spans="24:24">
      <c r="X124" s="13"/>
    </row>
    <row r="125" spans="24:24">
      <c r="X125" s="13"/>
    </row>
    <row r="126" spans="24:24">
      <c r="X126" s="13"/>
    </row>
    <row r="127" spans="24:24">
      <c r="X127" s="13"/>
    </row>
    <row r="128" spans="24:24">
      <c r="X128" s="13"/>
    </row>
    <row r="129" spans="24:24">
      <c r="X129" s="13"/>
    </row>
    <row r="130" spans="24:24">
      <c r="X130" s="13"/>
    </row>
    <row r="131" spans="24:24">
      <c r="X131" s="13"/>
    </row>
    <row r="132" spans="24:24">
      <c r="X132" s="13"/>
    </row>
    <row r="133" spans="24:24">
      <c r="X133" s="13"/>
    </row>
    <row r="134" spans="24:24">
      <c r="X134" s="13"/>
    </row>
    <row r="135" spans="24:24">
      <c r="X135" s="13"/>
    </row>
    <row r="136" spans="24:24">
      <c r="X136" s="13"/>
    </row>
    <row r="137" spans="24:24">
      <c r="X137" s="13"/>
    </row>
    <row r="138" spans="24:24">
      <c r="X138" s="13"/>
    </row>
    <row r="139" spans="24:24">
      <c r="X139" s="13"/>
    </row>
    <row r="140" spans="24:24">
      <c r="X140" s="13"/>
    </row>
    <row r="141" spans="24:24">
      <c r="X141" s="13"/>
    </row>
    <row r="142" spans="24:24">
      <c r="X142" s="13"/>
    </row>
    <row r="143" spans="24:24">
      <c r="X143" s="13"/>
    </row>
    <row r="144" spans="24:24">
      <c r="X144" s="13"/>
    </row>
    <row r="145" spans="24:24">
      <c r="X145" s="13"/>
    </row>
    <row r="146" spans="24:24">
      <c r="X146" s="13"/>
    </row>
    <row r="147" spans="24:24">
      <c r="X147" s="13"/>
    </row>
    <row r="148" spans="24:24">
      <c r="X148" s="13"/>
    </row>
    <row r="149" spans="24:24">
      <c r="X149" s="13"/>
    </row>
    <row r="150" spans="24:24">
      <c r="X150" s="13"/>
    </row>
    <row r="151" spans="24:24">
      <c r="X151" s="13"/>
    </row>
    <row r="152" spans="24:24">
      <c r="X152" s="13"/>
    </row>
    <row r="153" spans="24:24">
      <c r="X153" s="13"/>
    </row>
    <row r="154" spans="24:24">
      <c r="X154" s="13"/>
    </row>
    <row r="155" spans="24:24">
      <c r="X155" s="13"/>
    </row>
    <row r="156" spans="24:24">
      <c r="X156" s="13"/>
    </row>
    <row r="157" spans="24:24">
      <c r="X157" s="13"/>
    </row>
    <row r="158" spans="24:24">
      <c r="X158" s="13"/>
    </row>
    <row r="159" spans="24:24">
      <c r="X159" s="13"/>
    </row>
    <row r="160" spans="24:24">
      <c r="X160" s="13"/>
    </row>
    <row r="161" spans="24:24">
      <c r="X161" s="13"/>
    </row>
    <row r="182" s="552" customFormat="1"/>
    <row r="183" s="552" customFormat="1"/>
    <row r="184" s="552" customFormat="1"/>
    <row r="185" s="552" customFormat="1"/>
    <row r="186" s="552" customFormat="1"/>
    <row r="187" s="552" customFormat="1"/>
    <row r="188" s="552" customFormat="1"/>
    <row r="189" s="552" customFormat="1"/>
    <row r="190" s="552" customFormat="1"/>
    <row r="191" s="552" customFormat="1"/>
    <row r="192" s="552" customFormat="1"/>
    <row r="193" s="552" customFormat="1"/>
    <row r="194" s="552" customFormat="1"/>
    <row r="195" s="552" customFormat="1"/>
    <row r="196" s="552" customFormat="1"/>
    <row r="197" s="552" customFormat="1"/>
    <row r="198" s="552" customFormat="1"/>
    <row r="199" s="552" customFormat="1"/>
    <row r="200" s="552" customFormat="1"/>
    <row r="201" s="552" customFormat="1"/>
    <row r="202" s="552" customFormat="1"/>
    <row r="203" s="552" customFormat="1"/>
    <row r="204" s="552" customFormat="1"/>
    <row r="205" s="552" customFormat="1"/>
    <row r="206" s="552" customFormat="1"/>
    <row r="207" s="552" customFormat="1"/>
    <row r="208" s="552" customFormat="1"/>
    <row r="209" s="552" customFormat="1"/>
    <row r="210" s="552" customFormat="1"/>
    <row r="211" s="552" customFormat="1"/>
    <row r="212" s="552" customFormat="1"/>
    <row r="213" s="552" customFormat="1"/>
    <row r="214" s="552" customFormat="1"/>
    <row r="215" s="552" customFormat="1"/>
    <row r="216" s="552" customFormat="1"/>
    <row r="217" s="552" customFormat="1"/>
    <row r="218" s="552" customFormat="1"/>
    <row r="219" s="552" customFormat="1"/>
    <row r="220" s="552" customFormat="1"/>
    <row r="221" s="552" customFormat="1"/>
    <row r="222" s="552" customFormat="1"/>
    <row r="223" s="552" customFormat="1"/>
    <row r="224" s="552" customFormat="1"/>
    <row r="225" s="552" customFormat="1"/>
    <row r="226" s="552" customFormat="1"/>
    <row r="227" s="552" customFormat="1"/>
    <row r="228" s="552" customFormat="1"/>
    <row r="229" s="552" customFormat="1"/>
    <row r="230" s="552" customFormat="1"/>
    <row r="231" s="552" customFormat="1"/>
    <row r="232" s="552" customFormat="1"/>
    <row r="233" s="552" customFormat="1"/>
    <row r="234" s="552" customFormat="1"/>
    <row r="235" s="552" customFormat="1"/>
    <row r="236" s="552" customFormat="1"/>
    <row r="237" s="552" customFormat="1"/>
    <row r="238" s="552" customFormat="1"/>
    <row r="239" s="552" customFormat="1"/>
    <row r="240" s="552" customFormat="1"/>
    <row r="241" s="552" customFormat="1"/>
    <row r="242" s="552" customFormat="1"/>
    <row r="243" s="552" customFormat="1"/>
    <row r="345" spans="24:31">
      <c r="X345" s="1"/>
      <c r="Y345" s="1"/>
      <c r="Z345" s="1"/>
      <c r="AA345" s="1"/>
      <c r="AB345" s="1"/>
      <c r="AC345" s="1"/>
      <c r="AD345" s="1"/>
      <c r="AE345" s="1"/>
    </row>
    <row r="346" spans="24:31">
      <c r="X346" s="1"/>
      <c r="Y346" s="1"/>
      <c r="Z346" s="1"/>
      <c r="AA346" s="1"/>
      <c r="AB346" s="1"/>
      <c r="AC346" s="1"/>
      <c r="AD346" s="1"/>
      <c r="AE346" s="1"/>
    </row>
    <row r="347" spans="24:31">
      <c r="X347" s="1"/>
      <c r="Y347" s="1"/>
      <c r="Z347" s="1"/>
      <c r="AA347" s="1"/>
      <c r="AB347" s="1"/>
      <c r="AC347" s="1"/>
      <c r="AD347" s="1"/>
      <c r="AE347" s="1"/>
    </row>
    <row r="348" spans="24:31">
      <c r="X348" s="1"/>
      <c r="Y348" s="1"/>
      <c r="Z348" s="1"/>
      <c r="AA348" s="1"/>
      <c r="AB348" s="1"/>
      <c r="AC348" s="1"/>
      <c r="AD348" s="1"/>
      <c r="AE348" s="1"/>
    </row>
    <row r="349" spans="24:31">
      <c r="X349" s="1"/>
      <c r="Y349" s="1"/>
      <c r="Z349" s="1"/>
      <c r="AA349" s="1"/>
      <c r="AB349" s="1"/>
      <c r="AC349" s="1"/>
      <c r="AD349" s="1"/>
      <c r="AE349" s="1"/>
    </row>
    <row r="350" spans="24:31">
      <c r="X350" s="1"/>
      <c r="Y350" s="1"/>
      <c r="Z350" s="1"/>
      <c r="AA350" s="1"/>
      <c r="AB350" s="1"/>
      <c r="AC350" s="1"/>
      <c r="AD350" s="1"/>
      <c r="AE350" s="1"/>
    </row>
    <row r="351" spans="24:31">
      <c r="X351" s="1"/>
      <c r="Y351" s="1"/>
      <c r="Z351" s="1"/>
      <c r="AA351" s="1"/>
      <c r="AB351" s="1"/>
      <c r="AC351" s="1"/>
      <c r="AD351" s="1"/>
      <c r="AE351" s="1"/>
    </row>
    <row r="352" spans="24:31">
      <c r="X352" s="1"/>
      <c r="Y352" s="1"/>
      <c r="Z352" s="1"/>
      <c r="AA352" s="1"/>
      <c r="AB352" s="1"/>
      <c r="AC352" s="1"/>
      <c r="AD352" s="1"/>
      <c r="AE352" s="1"/>
    </row>
    <row r="353" spans="24:31">
      <c r="X353" s="1"/>
      <c r="Y353" s="1"/>
      <c r="Z353" s="1"/>
      <c r="AA353" s="1"/>
      <c r="AB353" s="1"/>
      <c r="AC353" s="1"/>
      <c r="AD353" s="1"/>
      <c r="AE353" s="1"/>
    </row>
    <row r="354" spans="24:31">
      <c r="X354" s="1"/>
      <c r="Y354" s="1"/>
      <c r="Z354" s="1"/>
      <c r="AA354" s="1"/>
      <c r="AB354" s="1"/>
      <c r="AC354" s="1"/>
      <c r="AD354" s="1"/>
      <c r="AE354" s="1"/>
    </row>
    <row r="355" spans="24:31">
      <c r="X355" s="1"/>
      <c r="Y355" s="1"/>
      <c r="Z355" s="1"/>
      <c r="AA355" s="1"/>
      <c r="AB355" s="1"/>
      <c r="AC355" s="1"/>
      <c r="AD355" s="1"/>
      <c r="AE355" s="1"/>
    </row>
    <row r="356" spans="24:31">
      <c r="X356" s="1"/>
      <c r="Y356" s="1"/>
      <c r="Z356" s="1"/>
      <c r="AA356" s="1"/>
      <c r="AB356" s="1"/>
      <c r="AC356" s="1"/>
      <c r="AD356" s="1"/>
      <c r="AE356" s="1"/>
    </row>
    <row r="357" spans="24:31">
      <c r="X357" s="1"/>
      <c r="Y357" s="1"/>
      <c r="Z357" s="1"/>
      <c r="AA357" s="1"/>
      <c r="AB357" s="1"/>
      <c r="AC357" s="1"/>
      <c r="AD357" s="1"/>
      <c r="AE357" s="1"/>
    </row>
    <row r="358" spans="24:31">
      <c r="X358" s="1"/>
      <c r="Y358" s="1"/>
      <c r="Z358" s="1"/>
      <c r="AA358" s="1"/>
      <c r="AB358" s="1"/>
      <c r="AC358" s="1"/>
      <c r="AD358" s="1"/>
      <c r="AE358" s="1"/>
    </row>
    <row r="359" spans="24:31">
      <c r="X359" s="1"/>
      <c r="Y359" s="1"/>
      <c r="Z359" s="1"/>
      <c r="AA359" s="1"/>
      <c r="AB359" s="1"/>
      <c r="AC359" s="1"/>
      <c r="AD359" s="1"/>
      <c r="AE359" s="1"/>
    </row>
    <row r="360" spans="24:31">
      <c r="X360" s="1"/>
      <c r="Y360" s="1"/>
      <c r="Z360" s="1"/>
      <c r="AA360" s="1"/>
      <c r="AB360" s="1"/>
      <c r="AC360" s="1"/>
      <c r="AD360" s="1"/>
      <c r="AE360" s="1"/>
    </row>
    <row r="361" spans="24:31">
      <c r="X361" s="1"/>
      <c r="Y361" s="1"/>
      <c r="Z361" s="1"/>
      <c r="AA361" s="1"/>
      <c r="AB361" s="1"/>
      <c r="AC361" s="1"/>
      <c r="AD361" s="1"/>
      <c r="AE361" s="1"/>
    </row>
    <row r="362" spans="24:31">
      <c r="X362" s="1"/>
      <c r="Y362" s="1"/>
      <c r="Z362" s="1"/>
      <c r="AA362" s="1"/>
      <c r="AB362" s="1"/>
      <c r="AC362" s="1"/>
      <c r="AD362" s="1"/>
      <c r="AE362" s="1"/>
    </row>
    <row r="363" spans="24:31">
      <c r="X363" s="1"/>
      <c r="Y363" s="1"/>
      <c r="Z363" s="1"/>
      <c r="AA363" s="1"/>
      <c r="AB363" s="1"/>
      <c r="AC363" s="1"/>
      <c r="AD363" s="1"/>
      <c r="AE363" s="1"/>
    </row>
    <row r="364" spans="24:31">
      <c r="X364" s="1"/>
      <c r="Y364" s="1"/>
      <c r="Z364" s="1"/>
      <c r="AA364" s="1"/>
      <c r="AB364" s="1"/>
      <c r="AC364" s="1"/>
      <c r="AD364" s="1"/>
      <c r="AE364" s="1"/>
    </row>
    <row r="365" spans="24:31">
      <c r="X365" s="1"/>
      <c r="Y365" s="1"/>
      <c r="Z365" s="1"/>
      <c r="AA365" s="1"/>
      <c r="AB365" s="1"/>
      <c r="AC365" s="1"/>
      <c r="AD365" s="1"/>
      <c r="AE365" s="1"/>
    </row>
    <row r="366" spans="24:31">
      <c r="X366" s="1"/>
      <c r="Y366" s="1"/>
      <c r="Z366" s="1"/>
      <c r="AA366" s="1"/>
      <c r="AB366" s="1"/>
      <c r="AC366" s="1"/>
      <c r="AD366" s="1"/>
      <c r="AE366" s="1"/>
    </row>
    <row r="367" spans="24:31">
      <c r="X367" s="1"/>
      <c r="Y367" s="1"/>
      <c r="Z367" s="1"/>
      <c r="AA367" s="1"/>
      <c r="AB367" s="1"/>
      <c r="AC367" s="1"/>
      <c r="AD367" s="1"/>
      <c r="AE367" s="1"/>
    </row>
    <row r="368" spans="24:31">
      <c r="X368" s="1"/>
      <c r="Y368" s="1"/>
      <c r="Z368" s="1"/>
      <c r="AA368" s="1"/>
      <c r="AB368" s="1"/>
      <c r="AC368" s="1"/>
      <c r="AD368" s="1"/>
      <c r="AE368" s="1"/>
    </row>
    <row r="369" spans="24:31">
      <c r="X369" s="1"/>
      <c r="Y369" s="1"/>
      <c r="Z369" s="1"/>
      <c r="AA369" s="1"/>
      <c r="AB369" s="1"/>
      <c r="AC369" s="1"/>
      <c r="AD369" s="1"/>
      <c r="AE369" s="1"/>
    </row>
    <row r="370" spans="24:31">
      <c r="X370" s="1"/>
      <c r="Y370" s="1"/>
      <c r="Z370" s="1"/>
      <c r="AA370" s="1"/>
      <c r="AB370" s="1"/>
      <c r="AC370" s="1"/>
      <c r="AD370" s="1"/>
      <c r="AE370" s="1"/>
    </row>
    <row r="371" spans="24:31">
      <c r="X371" s="1"/>
      <c r="Y371" s="1"/>
      <c r="Z371" s="1"/>
      <c r="AA371" s="1"/>
      <c r="AB371" s="1"/>
      <c r="AC371" s="1"/>
      <c r="AD371" s="1"/>
      <c r="AE371" s="1"/>
    </row>
    <row r="372" spans="24:31">
      <c r="X372" s="1"/>
      <c r="Y372" s="1"/>
      <c r="Z372" s="1"/>
      <c r="AA372" s="1"/>
      <c r="AB372" s="1"/>
      <c r="AC372" s="1"/>
      <c r="AD372" s="1"/>
      <c r="AE372" s="1"/>
    </row>
    <row r="373" spans="24:31">
      <c r="X373" s="1"/>
      <c r="Y373" s="1"/>
      <c r="Z373" s="1"/>
      <c r="AA373" s="1"/>
      <c r="AB373" s="1"/>
      <c r="AC373" s="1"/>
      <c r="AD373" s="1"/>
      <c r="AE373" s="1"/>
    </row>
    <row r="374" spans="24:31">
      <c r="X374" s="1"/>
      <c r="Y374" s="1"/>
      <c r="Z374" s="1"/>
      <c r="AA374" s="1"/>
      <c r="AB374" s="1"/>
      <c r="AC374" s="1"/>
      <c r="AD374" s="1"/>
      <c r="AE374" s="1"/>
    </row>
    <row r="375" spans="24:31">
      <c r="X375" s="1"/>
      <c r="Y375" s="1"/>
      <c r="Z375" s="1"/>
      <c r="AA375" s="1"/>
      <c r="AB375" s="1"/>
      <c r="AC375" s="1"/>
      <c r="AD375" s="1"/>
      <c r="AE375" s="1"/>
    </row>
    <row r="376" spans="24:31">
      <c r="X376" s="1"/>
      <c r="Y376" s="1"/>
      <c r="Z376" s="1"/>
      <c r="AA376" s="1"/>
      <c r="AB376" s="1"/>
      <c r="AC376" s="1"/>
      <c r="AD376" s="1"/>
      <c r="AE376" s="1"/>
    </row>
  </sheetData>
  <conditionalFormatting sqref="X37:X38 X106">
    <cfRule type="cellIs" dxfId="32" priority="8" stopIfTrue="1" operator="lessThan">
      <formula>0</formula>
    </cfRule>
  </conditionalFormatting>
  <conditionalFormatting sqref="X83">
    <cfRule type="cellIs" dxfId="31" priority="9" stopIfTrue="1" operator="greaterThan">
      <formula>0</formula>
    </cfRule>
  </conditionalFormatting>
  <conditionalFormatting sqref="X60">
    <cfRule type="cellIs" dxfId="30" priority="10" stopIfTrue="1" operator="greaterThan">
      <formula>0</formula>
    </cfRule>
    <cfRule type="cellIs" dxfId="29" priority="11" stopIfTrue="1" operator="lessThan">
      <formula>0</formula>
    </cfRule>
  </conditionalFormatting>
  <conditionalFormatting sqref="X83">
    <cfRule type="cellIs" dxfId="28" priority="7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H500"/>
  <sheetViews>
    <sheetView zoomScale="91" zoomScaleNormal="91" workbookViewId="0">
      <pane ySplit="11" topLeftCell="A44" activePane="bottomLeft" state="frozen"/>
      <selection pane="bottomLeft" activeCell="I224" sqref="I224"/>
    </sheetView>
  </sheetViews>
  <sheetFormatPr baseColWidth="10" defaultColWidth="11.54296875" defaultRowHeight="15.6"/>
  <cols>
    <col min="1" max="1" width="2.26953125" style="28" customWidth="1"/>
    <col min="2" max="2" width="7.81640625" style="28" customWidth="1"/>
    <col min="3" max="3" width="3.36328125" style="28" customWidth="1"/>
    <col min="4" max="4" width="3.453125" style="28" customWidth="1"/>
    <col min="5" max="5" width="5" style="28" customWidth="1"/>
    <col min="6" max="6" width="3.1796875" style="28" customWidth="1"/>
    <col min="7" max="7" width="4.453125" style="28" customWidth="1"/>
    <col min="8" max="8" width="6.6328125" style="28" customWidth="1"/>
    <col min="9" max="9" width="7" style="28" customWidth="1"/>
    <col min="10" max="11" width="6.36328125" style="29" customWidth="1"/>
    <col min="12" max="12" width="1.7265625" style="29" customWidth="1"/>
    <col min="13" max="13" width="6.36328125" style="265" customWidth="1"/>
    <col min="14" max="14" width="1.36328125" style="29" customWidth="1"/>
    <col min="15" max="15" width="6.54296875" style="28" customWidth="1"/>
    <col min="16" max="16" width="4.36328125" style="28" customWidth="1"/>
    <col min="17" max="17" width="2.90625" style="535" customWidth="1"/>
    <col min="18" max="18" width="6.36328125" style="29" customWidth="1"/>
    <col min="19" max="19" width="1.453125" style="29" customWidth="1"/>
    <col min="20" max="20" width="7.7265625" style="29" customWidth="1"/>
    <col min="21" max="21" width="1.36328125" style="28" customWidth="1"/>
    <col min="22" max="22" width="6.36328125" style="28" customWidth="1"/>
    <col min="23" max="23" width="1.08984375" style="28" customWidth="1"/>
    <col min="24" max="24" width="6.54296875" style="34" customWidth="1"/>
    <col min="25" max="25" width="5.1796875" style="34" customWidth="1"/>
    <col min="26" max="26" width="5.6328125" style="34" customWidth="1"/>
    <col min="27" max="27" width="5.81640625" style="34" customWidth="1"/>
    <col min="28" max="28" width="6.6328125" style="29" customWidth="1"/>
    <col min="29" max="29" width="7" style="27" customWidth="1"/>
    <col min="30" max="30" width="7.453125" style="34" customWidth="1"/>
    <col min="31" max="31" width="10.453125" style="34" customWidth="1"/>
    <col min="32" max="32" width="5.90625" style="29" customWidth="1"/>
    <col min="33" max="33" width="9.453125" style="29" customWidth="1"/>
    <col min="34" max="34" width="8.90625" style="29" customWidth="1"/>
    <col min="35" max="35" width="11.54296875" style="29"/>
    <col min="36" max="36" width="9.81640625" style="34" customWidth="1"/>
    <col min="37" max="37" width="9.1796875" style="29" customWidth="1"/>
    <col min="38" max="38" width="6.81640625" style="29" customWidth="1"/>
    <col min="39" max="39" width="9.90625" style="29" customWidth="1"/>
    <col min="40" max="40" width="10" style="28" customWidth="1"/>
    <col min="41" max="41" width="13.08984375" style="28" customWidth="1"/>
    <col min="42" max="42" width="9.36328125" style="28" customWidth="1"/>
    <col min="43" max="43" width="9.81640625" style="29" customWidth="1"/>
    <col min="44" max="44" width="9.81640625" style="28" customWidth="1"/>
    <col min="45" max="45" width="11.54296875" style="28"/>
    <col min="46" max="46" width="14" style="28" customWidth="1"/>
    <col min="47" max="47" width="12.54296875" style="28" customWidth="1"/>
    <col min="48" max="48" width="10.90625" style="28" customWidth="1"/>
    <col min="49" max="16384" width="11.54296875" style="28"/>
  </cols>
  <sheetData>
    <row r="1" spans="1:60">
      <c r="A1" s="216"/>
      <c r="B1" s="216"/>
      <c r="C1" s="216"/>
      <c r="D1" s="216"/>
      <c r="E1" s="216"/>
      <c r="F1" s="216"/>
      <c r="G1" s="216"/>
      <c r="H1" s="216"/>
      <c r="I1" s="216"/>
      <c r="J1" s="217"/>
      <c r="K1" s="217"/>
      <c r="L1" s="217"/>
      <c r="M1" s="233"/>
      <c r="N1" s="217"/>
      <c r="O1" s="216"/>
      <c r="P1" s="216"/>
      <c r="Q1" s="534"/>
      <c r="R1" s="217"/>
      <c r="S1" s="217"/>
      <c r="T1" s="217"/>
      <c r="U1" s="216"/>
      <c r="V1" s="216"/>
      <c r="W1" s="216"/>
      <c r="X1" s="218"/>
      <c r="Y1" s="218"/>
      <c r="Z1" s="218"/>
      <c r="AA1" s="218"/>
      <c r="AB1" s="217"/>
      <c r="AC1" s="216"/>
      <c r="AD1" s="218"/>
      <c r="AE1" s="218"/>
      <c r="AF1" s="217"/>
      <c r="AG1" s="216"/>
      <c r="AH1" s="219"/>
      <c r="AJ1" s="29"/>
      <c r="AK1" s="27"/>
      <c r="AL1" s="220"/>
      <c r="AM1" s="28"/>
      <c r="AQ1" s="28"/>
    </row>
    <row r="2" spans="1:60" s="225" customFormat="1" ht="31.8">
      <c r="A2" s="221"/>
      <c r="B2" s="221"/>
      <c r="C2" s="221"/>
      <c r="D2" s="221"/>
      <c r="E2" s="222" t="s">
        <v>557</v>
      </c>
      <c r="F2" s="221"/>
      <c r="G2" s="221"/>
      <c r="H2" s="221"/>
      <c r="I2" s="221"/>
      <c r="J2" s="223"/>
      <c r="K2" s="223"/>
      <c r="L2" s="223"/>
      <c r="M2" s="496"/>
      <c r="N2" s="223"/>
      <c r="O2" s="221"/>
      <c r="P2" s="221"/>
      <c r="Q2" s="221"/>
      <c r="R2" s="223"/>
      <c r="S2" s="223"/>
      <c r="T2" s="223"/>
      <c r="U2" s="221"/>
      <c r="V2" s="221"/>
      <c r="W2" s="221"/>
      <c r="X2" s="224"/>
      <c r="Y2" s="224"/>
      <c r="Z2" s="224"/>
      <c r="AA2" s="224"/>
      <c r="AB2" s="223"/>
      <c r="AC2" s="221"/>
      <c r="AD2" s="224"/>
      <c r="AE2" s="224"/>
      <c r="AF2" s="223"/>
      <c r="AG2" s="221"/>
      <c r="AH2" s="219"/>
      <c r="AI2" s="29"/>
      <c r="AJ2" s="29"/>
      <c r="AK2" s="27"/>
      <c r="AL2" s="220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</row>
    <row r="3" spans="1:60">
      <c r="A3" s="216"/>
      <c r="B3" s="216"/>
      <c r="C3" s="216"/>
      <c r="D3" s="216"/>
      <c r="E3" s="216"/>
      <c r="F3" s="216"/>
      <c r="G3" s="216"/>
      <c r="H3" s="216"/>
      <c r="I3" s="216"/>
      <c r="J3" s="217"/>
      <c r="K3" s="217"/>
      <c r="L3" s="217"/>
      <c r="M3" s="233"/>
      <c r="N3" s="217"/>
      <c r="O3" s="216"/>
      <c r="P3" s="216"/>
      <c r="Q3" s="534"/>
      <c r="R3" s="217"/>
      <c r="S3" s="217"/>
      <c r="T3" s="217"/>
      <c r="U3" s="216"/>
      <c r="V3" s="216"/>
      <c r="W3" s="216"/>
      <c r="X3" s="218"/>
      <c r="Y3" s="218"/>
      <c r="Z3" s="218"/>
      <c r="AA3" s="218"/>
      <c r="AB3" s="217"/>
      <c r="AC3" s="216"/>
      <c r="AD3" s="218"/>
      <c r="AE3" s="218"/>
      <c r="AF3" s="217"/>
      <c r="AG3" s="216"/>
      <c r="AH3" s="219"/>
      <c r="AJ3" s="29"/>
      <c r="AK3" s="27"/>
      <c r="AL3" s="220"/>
      <c r="AM3" s="28"/>
      <c r="AQ3" s="28"/>
    </row>
    <row r="4" spans="1:60">
      <c r="A4" s="216"/>
      <c r="B4" s="216"/>
      <c r="C4" s="216"/>
      <c r="D4" s="216"/>
      <c r="E4" s="216"/>
      <c r="F4" s="216"/>
      <c r="G4" s="216"/>
      <c r="H4" s="216"/>
      <c r="I4" s="216"/>
      <c r="J4" s="217"/>
      <c r="K4" s="217"/>
      <c r="L4" s="217"/>
      <c r="M4" s="233"/>
      <c r="N4" s="217"/>
      <c r="O4" s="216"/>
      <c r="P4" s="216"/>
      <c r="Q4" s="534"/>
      <c r="R4" s="217"/>
      <c r="S4" s="217"/>
      <c r="T4" s="217"/>
      <c r="U4" s="216"/>
      <c r="V4" s="216"/>
      <c r="W4" s="216"/>
      <c r="X4" s="218"/>
      <c r="Y4" s="218"/>
      <c r="Z4" s="218"/>
      <c r="AA4" s="218"/>
      <c r="AB4" s="217"/>
      <c r="AC4" s="216"/>
      <c r="AD4" s="218"/>
      <c r="AE4" s="218"/>
      <c r="AF4" s="217"/>
      <c r="AG4" s="216"/>
      <c r="AH4" s="219"/>
      <c r="AJ4" s="29"/>
      <c r="AK4" s="27"/>
      <c r="AL4" s="220"/>
      <c r="AM4" s="28"/>
      <c r="AQ4" s="28"/>
    </row>
    <row r="5" spans="1:60" s="232" customFormat="1" ht="19.8">
      <c r="A5" s="226"/>
      <c r="B5" s="226"/>
      <c r="C5" s="226"/>
      <c r="D5" s="226"/>
      <c r="E5" s="226"/>
      <c r="F5" s="226"/>
      <c r="G5" s="227" t="s">
        <v>5</v>
      </c>
      <c r="H5" s="227"/>
      <c r="I5" s="228">
        <f>+År!Q2</f>
        <v>49</v>
      </c>
      <c r="J5" s="229"/>
      <c r="K5" s="229"/>
      <c r="L5" s="229"/>
      <c r="M5" s="495"/>
      <c r="N5" s="229"/>
      <c r="O5" s="226"/>
      <c r="P5" s="226"/>
      <c r="Q5" s="226"/>
      <c r="R5" s="495"/>
      <c r="S5" s="495"/>
      <c r="T5" s="495"/>
      <c r="U5" s="227"/>
      <c r="V5" s="227" t="s">
        <v>425</v>
      </c>
      <c r="W5" s="227"/>
      <c r="X5" s="226"/>
      <c r="Y5" s="226"/>
      <c r="Z5" s="226"/>
      <c r="AA5" s="226"/>
      <c r="AB5" s="577">
        <f>+I13+I28+I43+I58+I73+I88+I103+I118+I133+I148+I163+I178+I193+I208+I223</f>
        <v>43012</v>
      </c>
      <c r="AC5" s="583"/>
      <c r="AD5" s="583"/>
      <c r="AE5" s="226"/>
      <c r="AF5" s="230"/>
      <c r="AG5" s="230"/>
      <c r="AH5" s="219"/>
      <c r="AI5" s="29"/>
      <c r="AJ5" s="29"/>
      <c r="AK5" s="27"/>
      <c r="AL5" s="220"/>
      <c r="AM5" s="27"/>
      <c r="AN5" s="219"/>
      <c r="AO5" s="29"/>
      <c r="AP5" s="29"/>
      <c r="AQ5" s="27"/>
      <c r="AR5" s="220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31"/>
      <c r="BH5" s="231"/>
    </row>
    <row r="6" spans="1:60">
      <c r="A6" s="216"/>
      <c r="B6" s="216"/>
      <c r="C6" s="216"/>
      <c r="D6" s="216"/>
      <c r="E6" s="216"/>
      <c r="F6" s="216"/>
      <c r="G6" s="216"/>
      <c r="H6" s="216"/>
      <c r="I6" s="216"/>
      <c r="J6" s="217" t="s">
        <v>454</v>
      </c>
      <c r="K6" s="217"/>
      <c r="L6" s="217"/>
      <c r="M6" s="233"/>
      <c r="N6" s="217"/>
      <c r="O6" s="216"/>
      <c r="P6" s="216"/>
      <c r="Q6" s="534"/>
      <c r="R6" s="217"/>
      <c r="S6" s="217"/>
      <c r="T6" s="217"/>
      <c r="U6" s="216"/>
      <c r="V6" s="216"/>
      <c r="W6" s="216"/>
      <c r="X6" s="218"/>
      <c r="Y6" s="218"/>
      <c r="Z6" s="218"/>
      <c r="AA6" s="218"/>
      <c r="AB6" s="217"/>
      <c r="AC6" s="216"/>
      <c r="AD6" s="218"/>
      <c r="AE6" s="218"/>
      <c r="AF6" s="217"/>
      <c r="AG6" s="216"/>
      <c r="AH6" s="219"/>
      <c r="AJ6" s="29"/>
      <c r="AK6" s="27"/>
      <c r="AL6" s="220"/>
      <c r="AM6" s="28"/>
      <c r="AQ6" s="28"/>
    </row>
    <row r="7" spans="1:60" ht="16.2" customHeight="1">
      <c r="A7" s="216"/>
      <c r="B7" s="216"/>
      <c r="C7" s="216"/>
      <c r="D7" s="216"/>
      <c r="E7" s="216"/>
      <c r="F7" s="216"/>
      <c r="G7" s="216"/>
      <c r="H7" s="216"/>
      <c r="I7" s="216"/>
      <c r="J7" s="217"/>
      <c r="K7" s="217"/>
      <c r="L7" s="217"/>
      <c r="M7" s="233"/>
      <c r="N7" s="217"/>
      <c r="O7" s="216"/>
      <c r="P7" s="216"/>
      <c r="Q7" s="534"/>
      <c r="R7" s="217"/>
      <c r="S7" s="217"/>
      <c r="T7" s="217"/>
      <c r="U7" s="216"/>
      <c r="V7" s="216"/>
      <c r="W7" s="216"/>
      <c r="X7" s="218"/>
      <c r="Y7" s="218"/>
      <c r="Z7" s="218"/>
      <c r="AA7" s="218"/>
      <c r="AB7" s="217"/>
      <c r="AC7" s="216"/>
      <c r="AD7" s="218"/>
      <c r="AE7" s="218"/>
      <c r="AF7" s="217"/>
      <c r="AG7" s="216"/>
      <c r="AH7" s="219"/>
      <c r="AJ7" s="29"/>
      <c r="AK7" s="27"/>
      <c r="AL7" s="220"/>
      <c r="AM7" s="28"/>
      <c r="AQ7" s="28"/>
    </row>
    <row r="8" spans="1:60">
      <c r="A8" s="216"/>
      <c r="B8" s="216"/>
      <c r="C8" s="216"/>
      <c r="D8" s="216"/>
      <c r="E8" s="216"/>
      <c r="F8" s="216"/>
      <c r="G8" s="216"/>
      <c r="H8" s="216"/>
      <c r="I8" s="216"/>
      <c r="J8" s="217"/>
      <c r="K8" s="217"/>
      <c r="L8" s="217"/>
      <c r="M8" s="233"/>
      <c r="N8" s="217"/>
      <c r="O8" s="216"/>
      <c r="P8" s="216"/>
      <c r="Q8" s="534"/>
      <c r="R8" s="217"/>
      <c r="S8" s="217"/>
      <c r="T8" s="217"/>
      <c r="U8" s="216"/>
      <c r="V8" s="216"/>
      <c r="W8" s="216"/>
      <c r="X8" s="218"/>
      <c r="Y8" s="218"/>
      <c r="Z8" s="218"/>
      <c r="AA8" s="218"/>
      <c r="AB8" s="217"/>
      <c r="AC8" s="216"/>
      <c r="AD8" s="218"/>
      <c r="AE8" s="218"/>
      <c r="AF8" s="233" t="s">
        <v>2</v>
      </c>
      <c r="AG8" s="216"/>
      <c r="AH8" s="219"/>
      <c r="AJ8" s="29"/>
      <c r="AK8" s="27"/>
      <c r="AL8" s="220"/>
      <c r="AM8" s="28"/>
      <c r="AQ8" s="28"/>
    </row>
    <row r="9" spans="1:60">
      <c r="A9" s="216"/>
      <c r="B9" s="216"/>
      <c r="C9" s="216"/>
      <c r="D9" s="216"/>
      <c r="E9" s="216"/>
      <c r="F9" s="216"/>
      <c r="G9" s="216"/>
      <c r="H9" s="234" t="s">
        <v>2</v>
      </c>
      <c r="I9" s="216"/>
      <c r="J9" s="217"/>
      <c r="K9" s="217"/>
      <c r="L9" s="217"/>
      <c r="M9" s="233"/>
      <c r="N9" s="217"/>
      <c r="O9" s="217"/>
      <c r="P9" s="216"/>
      <c r="Q9" s="534"/>
      <c r="R9" s="233"/>
      <c r="S9" s="233"/>
      <c r="T9" s="233"/>
      <c r="U9" s="234"/>
      <c r="V9" s="234" t="s">
        <v>22</v>
      </c>
      <c r="W9" s="234"/>
      <c r="X9" s="218" t="s">
        <v>403</v>
      </c>
      <c r="Y9" s="235" t="s">
        <v>541</v>
      </c>
      <c r="Z9" s="36"/>
      <c r="AA9" s="36"/>
      <c r="AB9" s="233" t="s">
        <v>426</v>
      </c>
      <c r="AC9" s="216"/>
      <c r="AD9" s="235" t="s">
        <v>538</v>
      </c>
      <c r="AE9" s="235" t="s">
        <v>77</v>
      </c>
      <c r="AF9" s="233" t="s">
        <v>8</v>
      </c>
      <c r="AG9" s="216"/>
      <c r="AH9" s="219"/>
      <c r="AJ9" s="29"/>
      <c r="AK9" s="27"/>
      <c r="AL9" s="220"/>
      <c r="AM9" s="28"/>
      <c r="AQ9" s="28"/>
    </row>
    <row r="10" spans="1:60">
      <c r="A10" s="216"/>
      <c r="B10" s="216"/>
      <c r="C10" s="216"/>
      <c r="D10" s="234" t="s">
        <v>413</v>
      </c>
      <c r="E10" s="216"/>
      <c r="F10" s="234"/>
      <c r="G10" s="234"/>
      <c r="H10" s="234" t="s">
        <v>484</v>
      </c>
      <c r="I10" s="234" t="s">
        <v>2</v>
      </c>
      <c r="J10" s="233" t="s">
        <v>2</v>
      </c>
      <c r="K10" s="233" t="s">
        <v>1</v>
      </c>
      <c r="L10" s="233"/>
      <c r="M10" s="233" t="s">
        <v>2</v>
      </c>
      <c r="N10" s="233"/>
      <c r="O10" s="233" t="s">
        <v>22</v>
      </c>
      <c r="P10" s="216"/>
      <c r="Q10" s="534"/>
      <c r="R10" s="233" t="s">
        <v>22</v>
      </c>
      <c r="S10" s="233"/>
      <c r="T10" s="233" t="s">
        <v>22</v>
      </c>
      <c r="U10" s="234"/>
      <c r="V10" s="234" t="s">
        <v>482</v>
      </c>
      <c r="W10" s="234"/>
      <c r="X10" s="235" t="s">
        <v>488</v>
      </c>
      <c r="Y10" s="235" t="s">
        <v>542</v>
      </c>
      <c r="Z10" s="36"/>
      <c r="AA10" s="36"/>
      <c r="AB10" s="233"/>
      <c r="AC10" s="234" t="s">
        <v>482</v>
      </c>
      <c r="AD10" s="235" t="s">
        <v>1</v>
      </c>
      <c r="AE10" s="235" t="s">
        <v>428</v>
      </c>
      <c r="AF10" s="233" t="s">
        <v>69</v>
      </c>
      <c r="AG10" s="216"/>
      <c r="AH10" s="219"/>
      <c r="AJ10" s="29"/>
      <c r="AK10" s="27"/>
      <c r="AL10" s="220"/>
      <c r="AM10" s="28"/>
      <c r="AQ10" s="28"/>
    </row>
    <row r="11" spans="1:60">
      <c r="A11" s="216"/>
      <c r="B11" s="216"/>
      <c r="C11" s="216"/>
      <c r="D11" s="234" t="s">
        <v>414</v>
      </c>
      <c r="E11" s="234"/>
      <c r="F11" s="234" t="s">
        <v>86</v>
      </c>
      <c r="G11" s="234"/>
      <c r="H11" s="53" t="s">
        <v>485</v>
      </c>
      <c r="I11" s="53" t="s">
        <v>8</v>
      </c>
      <c r="J11" s="95" t="s">
        <v>403</v>
      </c>
      <c r="K11" s="95" t="s">
        <v>403</v>
      </c>
      <c r="L11" s="95"/>
      <c r="M11" s="95" t="s">
        <v>658</v>
      </c>
      <c r="N11" s="95"/>
      <c r="O11" s="95" t="s">
        <v>44</v>
      </c>
      <c r="P11" s="216"/>
      <c r="Q11" s="534"/>
      <c r="R11" s="95" t="s">
        <v>658</v>
      </c>
      <c r="S11" s="95"/>
      <c r="T11" s="95" t="s">
        <v>662</v>
      </c>
      <c r="U11" s="53"/>
      <c r="V11" s="53" t="s">
        <v>483</v>
      </c>
      <c r="W11" s="53"/>
      <c r="X11" s="73" t="s">
        <v>489</v>
      </c>
      <c r="Y11" s="73" t="s">
        <v>543</v>
      </c>
      <c r="Z11" s="73" t="s">
        <v>525</v>
      </c>
      <c r="AA11" s="73" t="s">
        <v>544</v>
      </c>
      <c r="AB11" s="95" t="s">
        <v>1</v>
      </c>
      <c r="AC11" s="53" t="s">
        <v>483</v>
      </c>
      <c r="AD11" s="73" t="s">
        <v>0</v>
      </c>
      <c r="AE11" s="73" t="s">
        <v>429</v>
      </c>
      <c r="AF11" s="95" t="s">
        <v>540</v>
      </c>
      <c r="AG11" s="216"/>
      <c r="AH11" s="219"/>
      <c r="AJ11" s="29"/>
      <c r="AK11" s="27"/>
      <c r="AL11" s="220"/>
      <c r="AM11" s="28"/>
      <c r="AQ11" s="28"/>
    </row>
    <row r="12" spans="1:60">
      <c r="A12" s="216"/>
      <c r="B12" s="216"/>
      <c r="C12" s="216"/>
      <c r="D12" s="216"/>
      <c r="E12" s="216"/>
      <c r="F12" s="216"/>
      <c r="G12" s="216"/>
      <c r="H12" s="216"/>
      <c r="I12" s="216"/>
      <c r="J12" s="217"/>
      <c r="K12" s="217"/>
      <c r="L12" s="217"/>
      <c r="M12" s="233"/>
      <c r="N12" s="217"/>
      <c r="O12" s="216"/>
      <c r="P12" s="216"/>
      <c r="Q12" s="534"/>
      <c r="R12" s="217"/>
      <c r="S12" s="217"/>
      <c r="T12" s="217"/>
      <c r="U12" s="216"/>
      <c r="V12" s="216"/>
      <c r="W12" s="216"/>
      <c r="X12" s="218"/>
      <c r="Y12" s="218"/>
      <c r="Z12" s="218"/>
      <c r="AA12" s="218"/>
      <c r="AB12" s="217"/>
      <c r="AC12" s="216"/>
      <c r="AD12" s="218"/>
      <c r="AE12" s="218"/>
      <c r="AF12" s="217"/>
      <c r="AG12" s="216"/>
      <c r="AH12" s="219"/>
      <c r="AJ12" s="29"/>
      <c r="AK12" s="27"/>
      <c r="AL12" s="220"/>
      <c r="AM12" s="28"/>
      <c r="AQ12" s="28"/>
    </row>
    <row r="13" spans="1:60">
      <c r="A13" s="500" t="s">
        <v>654</v>
      </c>
      <c r="B13" s="500"/>
      <c r="C13" s="500" t="str">
        <f>+E15</f>
        <v>1-</v>
      </c>
      <c r="D13" s="216"/>
      <c r="E13" s="216"/>
      <c r="F13" s="216"/>
      <c r="G13" s="216"/>
      <c r="H13" s="216"/>
      <c r="I13" s="240">
        <f>SUM(I15:I26)</f>
        <v>12</v>
      </c>
      <c r="J13" s="217"/>
      <c r="K13" s="217"/>
      <c r="L13" s="217"/>
      <c r="M13" s="233"/>
      <c r="N13" s="217"/>
      <c r="O13" s="265">
        <f>+Fettgruppe!M11</f>
        <v>14.55</v>
      </c>
      <c r="P13" s="216"/>
      <c r="Q13" s="534"/>
      <c r="R13" s="217"/>
      <c r="S13" s="217"/>
      <c r="T13" s="217"/>
      <c r="U13" s="216"/>
      <c r="V13" s="216"/>
      <c r="W13" s="216"/>
      <c r="X13" s="218"/>
      <c r="Y13" s="218"/>
      <c r="Z13" s="218"/>
      <c r="AA13" s="218"/>
      <c r="AB13" s="217"/>
      <c r="AC13" s="216"/>
      <c r="AD13" s="218"/>
      <c r="AE13" s="218"/>
      <c r="AF13" s="218"/>
      <c r="AG13" s="216"/>
      <c r="AH13" s="219"/>
      <c r="AJ13" s="29"/>
      <c r="AK13" s="27"/>
      <c r="AL13" s="220"/>
      <c r="AM13" s="28"/>
      <c r="AQ13" s="28"/>
    </row>
    <row r="14" spans="1:60">
      <c r="A14" s="216"/>
      <c r="B14" s="216"/>
      <c r="C14" s="216"/>
      <c r="D14" s="216"/>
      <c r="E14" s="216"/>
      <c r="F14" s="216"/>
      <c r="G14" s="216"/>
      <c r="H14" s="216"/>
      <c r="I14" s="216"/>
      <c r="J14" s="217"/>
      <c r="K14" s="217"/>
      <c r="L14" s="217"/>
      <c r="M14" s="233"/>
      <c r="N14" s="217"/>
      <c r="O14" s="216"/>
      <c r="P14" s="216"/>
      <c r="Q14" s="534"/>
      <c r="R14" s="217"/>
      <c r="S14" s="217"/>
      <c r="T14" s="217"/>
      <c r="U14" s="216"/>
      <c r="V14" s="216"/>
      <c r="W14" s="216"/>
      <c r="X14" s="218"/>
      <c r="Y14" s="218"/>
      <c r="Z14" s="218"/>
      <c r="AA14" s="218"/>
      <c r="AB14" s="217"/>
      <c r="AC14" s="216"/>
      <c r="AD14" s="218"/>
      <c r="AE14" s="218"/>
      <c r="AF14" s="218"/>
      <c r="AG14" s="218"/>
      <c r="AH14" s="219"/>
      <c r="AJ14" s="29"/>
      <c r="AK14" s="27"/>
      <c r="AL14" s="220"/>
      <c r="AM14" s="28"/>
      <c r="AQ14" s="28"/>
    </row>
    <row r="15" spans="1:60">
      <c r="A15" s="216"/>
      <c r="B15" s="236">
        <f>+'Ark1'!C1373</f>
        <v>2024</v>
      </c>
      <c r="C15" s="531"/>
      <c r="D15" s="236">
        <f>+'Ark1'!M1373</f>
        <v>1</v>
      </c>
      <c r="E15" s="236" t="str">
        <f>VLOOKUP(D15,RNR!$D$16:$E$30,2)</f>
        <v>1-</v>
      </c>
      <c r="F15" s="236">
        <f>+'Ark1'!D1373</f>
        <v>1</v>
      </c>
      <c r="G15" s="236" t="str">
        <f>VLOOKUP(F15,RNR!$D$2:$E$13,2)</f>
        <v>Jan</v>
      </c>
      <c r="H15" s="236">
        <f>+'Ark1'!Q1373</f>
        <v>0</v>
      </c>
      <c r="I15" s="236">
        <f>+'Ark1'!R1373</f>
        <v>0</v>
      </c>
      <c r="J15" s="237" t="str">
        <f>+IF(I15=0,"",'Ark1'!AG1373)</f>
        <v/>
      </c>
      <c r="K15" s="237" t="str">
        <f>+IF(I15=0,"",'Ark1'!AH1373)</f>
        <v/>
      </c>
      <c r="L15" s="95"/>
      <c r="M15" s="243">
        <f>+'Ark1'!AI1373</f>
        <v>0</v>
      </c>
      <c r="N15" s="531"/>
      <c r="O15" s="32" t="str">
        <f>+IF(I15=0,"",'Ark1'!U1373)</f>
        <v/>
      </c>
      <c r="P15" s="531"/>
      <c r="Q15" s="534"/>
      <c r="R15" s="237" t="str">
        <f>+IF(M15=0,"",'Ark1'!AJ1373)</f>
        <v/>
      </c>
      <c r="S15" s="217"/>
      <c r="T15" s="237" t="str">
        <f>+IF(M15=0,"",'Ark1'!AK1373)</f>
        <v/>
      </c>
      <c r="U15" s="531"/>
      <c r="V15" s="238" t="str">
        <f>+IF(I15=0,"",'Ark1'!S1373)</f>
        <v/>
      </c>
      <c r="W15" s="53"/>
      <c r="X15" s="237" t="str">
        <f>+IF(I15=0,"",'Ark1'!W1373)</f>
        <v/>
      </c>
      <c r="Y15" s="239" t="str">
        <f>+IF(I15=0,"",'Ark1'!X1373)</f>
        <v/>
      </c>
      <c r="Z15" s="239" t="str">
        <f>+IF(I15=0,"",'Ark1'!Y1373)</f>
        <v/>
      </c>
      <c r="AA15" s="239" t="str">
        <f>+IF(I15=0,"",'Ark1'!Z1373)</f>
        <v/>
      </c>
      <c r="AB15" s="237" t="str">
        <f>+IF(I15=0,"",'Ark1'!Z1373)</f>
        <v/>
      </c>
      <c r="AC15" s="237" t="str">
        <f>+IF(I15=0,"",'Ark1'!AB1373)</f>
        <v/>
      </c>
      <c r="AD15" s="239">
        <f>+'Ark1'!AD1373</f>
        <v>0</v>
      </c>
      <c r="AE15" s="237" t="str">
        <f t="shared" ref="AE15:AE22" si="0">+IF(I15=0,"",I15/D15)</f>
        <v/>
      </c>
      <c r="AF15" s="237" t="str">
        <f t="shared" ref="AF15:AF22" si="1">+IF(I15=0,"",I15/H15)</f>
        <v/>
      </c>
      <c r="AG15" s="216"/>
      <c r="AH15" s="219"/>
      <c r="AJ15" s="29"/>
      <c r="AK15" s="27"/>
      <c r="AL15" s="220"/>
      <c r="AM15" s="28"/>
      <c r="AQ15" s="28"/>
    </row>
    <row r="16" spans="1:60">
      <c r="A16" s="216"/>
      <c r="B16" s="236">
        <f>+'Ark1'!C1374</f>
        <v>2024</v>
      </c>
      <c r="C16" s="531"/>
      <c r="D16" s="236">
        <f>+'Ark1'!M1374</f>
        <v>1</v>
      </c>
      <c r="E16" s="236" t="str">
        <f>VLOOKUP(D16,RNR!$D$16:$E$30,2)</f>
        <v>1-</v>
      </c>
      <c r="F16" s="236">
        <f>+'Ark1'!D1374</f>
        <v>2</v>
      </c>
      <c r="G16" s="236" t="str">
        <f>VLOOKUP(F16,RNR!$D$2:$E$13,2)</f>
        <v>Feb</v>
      </c>
      <c r="H16" s="236">
        <f>+'Ark1'!Q1374</f>
        <v>0</v>
      </c>
      <c r="I16" s="236">
        <f>+'Ark1'!R1374</f>
        <v>0</v>
      </c>
      <c r="J16" s="237" t="str">
        <f>+IF(I16=0,"",'Ark1'!AG1374)</f>
        <v/>
      </c>
      <c r="K16" s="237" t="str">
        <f>+IF(I16=0,"",'Ark1'!AH1374)</f>
        <v/>
      </c>
      <c r="L16" s="95"/>
      <c r="M16" s="243">
        <f>+'Ark1'!AI1374</f>
        <v>0</v>
      </c>
      <c r="N16" s="531"/>
      <c r="O16" s="32" t="str">
        <f>+IF(I16=0,"",'Ark1'!U1374)</f>
        <v/>
      </c>
      <c r="P16" s="531"/>
      <c r="Q16" s="534"/>
      <c r="R16" s="237" t="str">
        <f>+IF(M16=0,"",'Ark1'!AJ1374)</f>
        <v/>
      </c>
      <c r="S16" s="217"/>
      <c r="T16" s="237" t="str">
        <f>+IF(M16=0,"",'Ark1'!AK1374)</f>
        <v/>
      </c>
      <c r="U16" s="531"/>
      <c r="V16" s="238" t="str">
        <f>+IF(I16=0,"",'Ark1'!S1374)</f>
        <v/>
      </c>
      <c r="W16" s="53"/>
      <c r="X16" s="237" t="str">
        <f>+IF(I16=0,"",'Ark1'!W1374)</f>
        <v/>
      </c>
      <c r="Y16" s="239" t="str">
        <f>+IF(I16=0,"",'Ark1'!X1374)</f>
        <v/>
      </c>
      <c r="Z16" s="239" t="str">
        <f>+IF(I16=0,"",'Ark1'!Y1374)</f>
        <v/>
      </c>
      <c r="AA16" s="239" t="str">
        <f>+IF(I16=0,"",'Ark1'!Z1374)</f>
        <v/>
      </c>
      <c r="AB16" s="237" t="str">
        <f>+IF(I16=0,"",'Ark1'!Z1374)</f>
        <v/>
      </c>
      <c r="AC16" s="237" t="str">
        <f>+IF(I16=0,"",'Ark1'!AB1374)</f>
        <v/>
      </c>
      <c r="AD16" s="239">
        <f>+'Ark1'!AD1374</f>
        <v>0</v>
      </c>
      <c r="AE16" s="237" t="str">
        <f t="shared" si="0"/>
        <v/>
      </c>
      <c r="AF16" s="237" t="str">
        <f t="shared" si="1"/>
        <v/>
      </c>
      <c r="AG16" s="216"/>
      <c r="AH16" s="219"/>
      <c r="AJ16" s="29"/>
      <c r="AK16" s="27"/>
      <c r="AL16" s="220"/>
      <c r="AM16" s="28"/>
      <c r="AQ16" s="28"/>
    </row>
    <row r="17" spans="1:43">
      <c r="A17" s="216"/>
      <c r="B17" s="236">
        <f>+'Ark1'!C1375</f>
        <v>2024</v>
      </c>
      <c r="C17" s="531"/>
      <c r="D17" s="236">
        <f>+'Ark1'!M1375</f>
        <v>1</v>
      </c>
      <c r="E17" s="236" t="str">
        <f>VLOOKUP(D17,RNR!$D$16:$E$30,2)</f>
        <v>1-</v>
      </c>
      <c r="F17" s="236">
        <f>+'Ark1'!D1375</f>
        <v>3</v>
      </c>
      <c r="G17" s="236" t="str">
        <f>VLOOKUP(F17,RNR!$D$2:$E$13,2)</f>
        <v>Mar</v>
      </c>
      <c r="H17" s="236">
        <f>+'Ark1'!Q1375</f>
        <v>0</v>
      </c>
      <c r="I17" s="236">
        <f>+'Ark1'!R1375</f>
        <v>0</v>
      </c>
      <c r="J17" s="237" t="str">
        <f>+IF(I17=0,"",'Ark1'!AG1375)</f>
        <v/>
      </c>
      <c r="K17" s="237" t="str">
        <f>+IF(I17=0,"",'Ark1'!AH1375)</f>
        <v/>
      </c>
      <c r="L17" s="95"/>
      <c r="M17" s="243">
        <f>+'Ark1'!AI1375</f>
        <v>0</v>
      </c>
      <c r="N17" s="531"/>
      <c r="O17" s="32" t="str">
        <f>+IF(I17=0,"",'Ark1'!U1375)</f>
        <v/>
      </c>
      <c r="P17" s="531"/>
      <c r="Q17" s="534"/>
      <c r="R17" s="237" t="str">
        <f>+IF(M17=0,"",'Ark1'!AJ1375)</f>
        <v/>
      </c>
      <c r="S17" s="217"/>
      <c r="T17" s="237" t="str">
        <f>+IF(M17=0,"",'Ark1'!AK1375)</f>
        <v/>
      </c>
      <c r="U17" s="531"/>
      <c r="V17" s="238" t="str">
        <f>+IF(I17=0,"",'Ark1'!S1375)</f>
        <v/>
      </c>
      <c r="W17" s="53"/>
      <c r="X17" s="237" t="str">
        <f>+IF(I17=0,"",'Ark1'!W1375)</f>
        <v/>
      </c>
      <c r="Y17" s="239" t="str">
        <f>+IF(I17=0,"",'Ark1'!X1375)</f>
        <v/>
      </c>
      <c r="Z17" s="239" t="str">
        <f>+IF(I17=0,"",'Ark1'!Y1375)</f>
        <v/>
      </c>
      <c r="AA17" s="239" t="str">
        <f>+IF(I17=0,"",'Ark1'!Z1375)</f>
        <v/>
      </c>
      <c r="AB17" s="237" t="str">
        <f>+IF(I17=0,"",'Ark1'!Z1375)</f>
        <v/>
      </c>
      <c r="AC17" s="237" t="str">
        <f>+IF(I17=0,"",'Ark1'!AB1375)</f>
        <v/>
      </c>
      <c r="AD17" s="239">
        <f>+'Ark1'!AD1375</f>
        <v>0</v>
      </c>
      <c r="AE17" s="237" t="str">
        <f t="shared" si="0"/>
        <v/>
      </c>
      <c r="AF17" s="237" t="str">
        <f t="shared" si="1"/>
        <v/>
      </c>
      <c r="AG17" s="216"/>
      <c r="AH17" s="219"/>
      <c r="AJ17" s="29"/>
      <c r="AK17" s="27"/>
      <c r="AL17" s="220"/>
      <c r="AM17" s="28"/>
      <c r="AQ17" s="28"/>
    </row>
    <row r="18" spans="1:43">
      <c r="A18" s="216"/>
      <c r="B18" s="236">
        <f>+'Ark1'!C1376</f>
        <v>2024</v>
      </c>
      <c r="C18" s="531"/>
      <c r="D18" s="236">
        <f>+'Ark1'!M1376</f>
        <v>1</v>
      </c>
      <c r="E18" s="236" t="str">
        <f>VLOOKUP(D18,RNR!$D$16:$E$30,2)</f>
        <v>1-</v>
      </c>
      <c r="F18" s="236">
        <f>+'Ark1'!D1376</f>
        <v>4</v>
      </c>
      <c r="G18" s="236" t="str">
        <f>VLOOKUP(F18,RNR!$D$2:$E$13,2)</f>
        <v>Apr</v>
      </c>
      <c r="H18" s="236">
        <f>+'Ark1'!Q1376</f>
        <v>0</v>
      </c>
      <c r="I18" s="236">
        <f>+'Ark1'!R1376</f>
        <v>0</v>
      </c>
      <c r="J18" s="237" t="str">
        <f>+IF(I18=0,"",'Ark1'!AG1376)</f>
        <v/>
      </c>
      <c r="K18" s="237" t="str">
        <f>+IF(I18=0,"",'Ark1'!AH1376)</f>
        <v/>
      </c>
      <c r="L18" s="95"/>
      <c r="M18" s="243">
        <f>+'Ark1'!AI1376</f>
        <v>0</v>
      </c>
      <c r="N18" s="531"/>
      <c r="O18" s="32" t="str">
        <f>+IF(I18=0,"",'Ark1'!U1376)</f>
        <v/>
      </c>
      <c r="P18" s="531"/>
      <c r="Q18" s="534"/>
      <c r="R18" s="237" t="str">
        <f>+IF(M18=0,"",'Ark1'!AJ1376)</f>
        <v/>
      </c>
      <c r="S18" s="217"/>
      <c r="T18" s="237" t="str">
        <f>+IF(M18=0,"",'Ark1'!AK1376)</f>
        <v/>
      </c>
      <c r="U18" s="531"/>
      <c r="V18" s="238" t="str">
        <f>+IF(I18=0,"",'Ark1'!S1376)</f>
        <v/>
      </c>
      <c r="W18" s="53"/>
      <c r="X18" s="237" t="str">
        <f>+IF(I18=0,"",'Ark1'!W1376)</f>
        <v/>
      </c>
      <c r="Y18" s="239" t="str">
        <f>+IF(I18=0,"",'Ark1'!X1376)</f>
        <v/>
      </c>
      <c r="Z18" s="239" t="str">
        <f>+IF(I18=0,"",'Ark1'!Y1376)</f>
        <v/>
      </c>
      <c r="AA18" s="239" t="str">
        <f>+IF(I18=0,"",'Ark1'!Z1376)</f>
        <v/>
      </c>
      <c r="AB18" s="237" t="str">
        <f>+IF(I18=0,"",'Ark1'!Z1376)</f>
        <v/>
      </c>
      <c r="AC18" s="237" t="str">
        <f>+IF(I18=0,"",'Ark1'!AB1376)</f>
        <v/>
      </c>
      <c r="AD18" s="239">
        <f>+'Ark1'!AD1376</f>
        <v>0</v>
      </c>
      <c r="AE18" s="237" t="str">
        <f t="shared" si="0"/>
        <v/>
      </c>
      <c r="AF18" s="237" t="str">
        <f t="shared" si="1"/>
        <v/>
      </c>
      <c r="AG18" s="216"/>
      <c r="AH18" s="219"/>
      <c r="AJ18" s="29"/>
      <c r="AK18" s="27"/>
      <c r="AL18" s="220"/>
      <c r="AM18" s="28"/>
      <c r="AQ18" s="28"/>
    </row>
    <row r="19" spans="1:43" s="532" customFormat="1">
      <c r="A19" s="531"/>
      <c r="B19" s="236">
        <f>+'Ark1'!C1377</f>
        <v>2024</v>
      </c>
      <c r="C19" s="531"/>
      <c r="D19" s="236">
        <f>+'Ark1'!M1377</f>
        <v>1</v>
      </c>
      <c r="E19" s="236" t="str">
        <f>VLOOKUP(D19,RNR!$D$16:$E$30,2)</f>
        <v>1-</v>
      </c>
      <c r="F19" s="236">
        <f>+'Ark1'!D1377</f>
        <v>5</v>
      </c>
      <c r="G19" s="236" t="str">
        <f>VLOOKUP(F19,RNR!$D$2:$E$13,2)</f>
        <v>Mai</v>
      </c>
      <c r="H19" s="236">
        <f>+'Ark1'!Q1377</f>
        <v>1</v>
      </c>
      <c r="I19" s="236">
        <f>+'Ark1'!R1377</f>
        <v>1</v>
      </c>
      <c r="J19" s="237">
        <f>+IF(I19=0,"",'Ark1'!AG1377)</f>
        <v>3.7108425053591056E-2</v>
      </c>
      <c r="K19" s="237">
        <f>+IF(I19=0,"",'Ark1'!AH1377)</f>
        <v>0</v>
      </c>
      <c r="L19" s="95"/>
      <c r="M19" s="243">
        <f>+'Ark1'!AI1377</f>
        <v>1</v>
      </c>
      <c r="N19" s="531"/>
      <c r="O19" s="32">
        <f>+IF(I19=0,"",'Ark1'!U1377)</f>
        <v>10.3</v>
      </c>
      <c r="P19" s="531"/>
      <c r="Q19" s="534"/>
      <c r="R19" s="237">
        <f>+IF(M19=0,"",'Ark1'!AJ1377)</f>
        <v>88.6</v>
      </c>
      <c r="S19" s="217"/>
      <c r="T19" s="237">
        <f>+IF(M19=0,"",'Ark1'!AK1377)</f>
        <v>14.809352107581301</v>
      </c>
      <c r="U19" s="531"/>
      <c r="V19" s="238">
        <f>+IF(I19=0,"",'Ark1'!S1377)</f>
        <v>0</v>
      </c>
      <c r="W19" s="53"/>
      <c r="X19" s="237">
        <f>+IF(I19=0,"",'Ark1'!W1377)</f>
        <v>0</v>
      </c>
      <c r="Y19" s="239">
        <f>+IF(I19=0,"",'Ark1'!X1377)</f>
        <v>0</v>
      </c>
      <c r="Z19" s="239">
        <f>+IF(I19=0,"",'Ark1'!Y1377)</f>
        <v>0</v>
      </c>
      <c r="AA19" s="239">
        <f>+IF(I19=0,"",'Ark1'!Z1377)</f>
        <v>0</v>
      </c>
      <c r="AB19" s="237">
        <f>+IF(I19=0,"",'Ark1'!Z1377)</f>
        <v>0</v>
      </c>
      <c r="AC19" s="237">
        <f>+IF(I19=0,"",'Ark1'!AB1377)</f>
        <v>0</v>
      </c>
      <c r="AD19" s="239">
        <f>+'Ark1'!AD1377</f>
        <v>0</v>
      </c>
      <c r="AE19" s="237">
        <f t="shared" si="0"/>
        <v>1</v>
      </c>
      <c r="AF19" s="237">
        <f t="shared" si="1"/>
        <v>1</v>
      </c>
      <c r="AG19" s="531"/>
      <c r="AH19" s="219"/>
      <c r="AI19" s="29"/>
      <c r="AJ19" s="29"/>
      <c r="AK19" s="27"/>
      <c r="AL19" s="220"/>
    </row>
    <row r="20" spans="1:43" s="532" customFormat="1">
      <c r="A20" s="531"/>
      <c r="B20" s="236">
        <f>+'Ark1'!C1378</f>
        <v>2024</v>
      </c>
      <c r="C20" s="531"/>
      <c r="D20" s="236">
        <f>+'Ark1'!M1378</f>
        <v>1</v>
      </c>
      <c r="E20" s="236" t="str">
        <f>VLOOKUP(D20,RNR!$D$16:$E$30,2)</f>
        <v>1-</v>
      </c>
      <c r="F20" s="236">
        <f>+'Ark1'!D1378</f>
        <v>6</v>
      </c>
      <c r="G20" s="236" t="str">
        <f>VLOOKUP(F20,RNR!$D$2:$E$13,2)</f>
        <v>Jun</v>
      </c>
      <c r="H20" s="236">
        <f>+'Ark1'!Q1378</f>
        <v>0</v>
      </c>
      <c r="I20" s="236">
        <f>+'Ark1'!R1378</f>
        <v>0</v>
      </c>
      <c r="J20" s="237" t="str">
        <f>+IF(I20=0,"",'Ark1'!AG1378)</f>
        <v/>
      </c>
      <c r="K20" s="237" t="str">
        <f>+IF(I20=0,"",'Ark1'!AH1378)</f>
        <v/>
      </c>
      <c r="L20" s="95"/>
      <c r="M20" s="243">
        <f>+'Ark1'!AI1378</f>
        <v>0</v>
      </c>
      <c r="N20" s="531"/>
      <c r="O20" s="32" t="str">
        <f>+IF(I20=0,"",'Ark1'!U1378)</f>
        <v/>
      </c>
      <c r="P20" s="531"/>
      <c r="Q20" s="534"/>
      <c r="R20" s="237" t="str">
        <f>+IF(M20=0,"",'Ark1'!AJ1378)</f>
        <v/>
      </c>
      <c r="S20" s="217"/>
      <c r="T20" s="237" t="str">
        <f>+IF(M20=0,"",'Ark1'!AK1378)</f>
        <v/>
      </c>
      <c r="U20" s="531"/>
      <c r="V20" s="238" t="str">
        <f>+IF(I20=0,"",'Ark1'!S1378)</f>
        <v/>
      </c>
      <c r="W20" s="53"/>
      <c r="X20" s="237" t="str">
        <f>+IF(I20=0,"",'Ark1'!W1378)</f>
        <v/>
      </c>
      <c r="Y20" s="239" t="str">
        <f>+IF(I20=0,"",'Ark1'!X1378)</f>
        <v/>
      </c>
      <c r="Z20" s="239" t="str">
        <f>+IF(I20=0,"",'Ark1'!Y1378)</f>
        <v/>
      </c>
      <c r="AA20" s="239" t="str">
        <f>+IF(I20=0,"",'Ark1'!Z1378)</f>
        <v/>
      </c>
      <c r="AB20" s="237" t="str">
        <f>+IF(I20=0,"",'Ark1'!Z1378)</f>
        <v/>
      </c>
      <c r="AC20" s="237" t="str">
        <f>+IF(I20=0,"",'Ark1'!AB1378)</f>
        <v/>
      </c>
      <c r="AD20" s="239">
        <f>+'Ark1'!AD1378</f>
        <v>0</v>
      </c>
      <c r="AE20" s="237" t="str">
        <f t="shared" si="0"/>
        <v/>
      </c>
      <c r="AF20" s="237" t="str">
        <f t="shared" si="1"/>
        <v/>
      </c>
      <c r="AG20" s="531"/>
      <c r="AH20" s="219"/>
      <c r="AI20" s="29"/>
      <c r="AJ20" s="29"/>
      <c r="AK20" s="27"/>
      <c r="AL20" s="220"/>
    </row>
    <row r="21" spans="1:43" s="532" customFormat="1">
      <c r="A21" s="531"/>
      <c r="B21" s="236">
        <f>+'Ark1'!C1379</f>
        <v>2024</v>
      </c>
      <c r="C21" s="531"/>
      <c r="D21" s="236">
        <f>+'Ark1'!M1379</f>
        <v>1</v>
      </c>
      <c r="E21" s="236" t="str">
        <f>VLOOKUP(D21,RNR!$D$16:$E$30,2)</f>
        <v>1-</v>
      </c>
      <c r="F21" s="236">
        <f>+'Ark1'!D1379</f>
        <v>7</v>
      </c>
      <c r="G21" s="236" t="str">
        <f>VLOOKUP(F21,RNR!$D$2:$E$13,2)</f>
        <v>Jul</v>
      </c>
      <c r="H21" s="236">
        <f>+'Ark1'!Q1379</f>
        <v>2</v>
      </c>
      <c r="I21" s="236">
        <f>+'Ark1'!R1379</f>
        <v>2</v>
      </c>
      <c r="J21" s="237">
        <f>+IF(I21=0,"",'Ark1'!AG1379)</f>
        <v>0.42114246488933427</v>
      </c>
      <c r="K21" s="237">
        <f>+IF(I21=0,"",'Ark1'!AH1379)</f>
        <v>0</v>
      </c>
      <c r="L21" s="95"/>
      <c r="M21" s="243">
        <f>+'Ark1'!AI1379</f>
        <v>2</v>
      </c>
      <c r="N21" s="531"/>
      <c r="O21" s="32">
        <f>+IF(I21=0,"",'Ark1'!U1379)</f>
        <v>11.350000000000001</v>
      </c>
      <c r="P21" s="531"/>
      <c r="Q21" s="534"/>
      <c r="R21" s="237">
        <f>+IF(M21=0,"",'Ark1'!AJ1379)</f>
        <v>96.85</v>
      </c>
      <c r="S21" s="217"/>
      <c r="T21" s="237">
        <f>+IF(M21=0,"",'Ark1'!AK1379)</f>
        <v>12.54747939761555</v>
      </c>
      <c r="U21" s="531"/>
      <c r="V21" s="238">
        <f>+IF(I21=0,"",'Ark1'!S1379)</f>
        <v>4</v>
      </c>
      <c r="W21" s="53"/>
      <c r="X21" s="237">
        <f>+IF(I21=0,"",'Ark1'!W1379)</f>
        <v>0</v>
      </c>
      <c r="Y21" s="239">
        <f>+IF(I21=0,"",'Ark1'!X1379)</f>
        <v>0</v>
      </c>
      <c r="Z21" s="239">
        <f>+IF(I21=0,"",'Ark1'!Y1379)</f>
        <v>0</v>
      </c>
      <c r="AA21" s="239">
        <f>+IF(I21=0,"",'Ark1'!Z1379)</f>
        <v>1.6499999999999988</v>
      </c>
      <c r="AB21" s="237">
        <f>+IF(I21=0,"",'Ark1'!Z1379)</f>
        <v>1.6499999999999988</v>
      </c>
      <c r="AC21" s="237">
        <f>+IF(I21=0,"",'Ark1'!AB1379)</f>
        <v>0</v>
      </c>
      <c r="AD21" s="239">
        <f>+'Ark1'!AD1379</f>
        <v>0</v>
      </c>
      <c r="AE21" s="237">
        <f t="shared" si="0"/>
        <v>2</v>
      </c>
      <c r="AF21" s="237">
        <f t="shared" si="1"/>
        <v>1</v>
      </c>
      <c r="AG21" s="531"/>
      <c r="AH21" s="219"/>
      <c r="AI21" s="29"/>
      <c r="AJ21" s="29"/>
      <c r="AK21" s="27"/>
      <c r="AL21" s="220"/>
    </row>
    <row r="22" spans="1:43" s="532" customFormat="1">
      <c r="A22" s="531"/>
      <c r="B22" s="236">
        <f>+'Ark1'!C1380</f>
        <v>2024</v>
      </c>
      <c r="C22" s="531"/>
      <c r="D22" s="236">
        <f>+'Ark1'!M1380</f>
        <v>1</v>
      </c>
      <c r="E22" s="236" t="str">
        <f>VLOOKUP(D22,RNR!$D$16:$E$30,2)</f>
        <v>1-</v>
      </c>
      <c r="F22" s="236">
        <f>+'Ark1'!D1380</f>
        <v>8</v>
      </c>
      <c r="G22" s="236" t="str">
        <f>VLOOKUP(F22,RNR!$D$2:$E$13,2)</f>
        <v>Aug</v>
      </c>
      <c r="H22" s="236">
        <f>+'Ark1'!Q1380</f>
        <v>5</v>
      </c>
      <c r="I22" s="236">
        <f>+'Ark1'!R1380</f>
        <v>5</v>
      </c>
      <c r="J22" s="237">
        <f>+IF(I22=0,"",'Ark1'!AG1380)</f>
        <v>6.4149761533220592E-2</v>
      </c>
      <c r="K22" s="237">
        <f>+IF(I22=0,"",'Ark1'!AH1380)</f>
        <v>0</v>
      </c>
      <c r="L22" s="95"/>
      <c r="M22" s="243">
        <f>+'Ark1'!AI1380</f>
        <v>5</v>
      </c>
      <c r="N22" s="531"/>
      <c r="O22" s="32">
        <f>+IF(I22=0,"",'Ark1'!U1380)</f>
        <v>18.680000000000003</v>
      </c>
      <c r="P22" s="531"/>
      <c r="Q22" s="534"/>
      <c r="R22" s="237">
        <f>+IF(M22=0,"",'Ark1'!AJ1380)</f>
        <v>110.83999999999997</v>
      </c>
      <c r="S22" s="217"/>
      <c r="T22" s="237">
        <f>+IF(M22=0,"",'Ark1'!AK1380)</f>
        <v>13.35013833670731</v>
      </c>
      <c r="U22" s="531"/>
      <c r="V22" s="238">
        <f>+IF(I22=0,"",'Ark1'!S1380)</f>
        <v>3.2</v>
      </c>
      <c r="W22" s="53"/>
      <c r="X22" s="237">
        <f>+IF(I22=0,"",'Ark1'!W1380)</f>
        <v>0</v>
      </c>
      <c r="Y22" s="239">
        <f>+IF(I22=0,"",'Ark1'!X1380)</f>
        <v>60</v>
      </c>
      <c r="Z22" s="239">
        <f>+IF(I22=0,"",'Ark1'!Y1380)</f>
        <v>20</v>
      </c>
      <c r="AA22" s="239">
        <f>+IF(I22=0,"",'Ark1'!Z1380)</f>
        <v>6.0340367914025741</v>
      </c>
      <c r="AB22" s="237">
        <f>+IF(I22=0,"",'Ark1'!Z1380)</f>
        <v>6.0340367914025741</v>
      </c>
      <c r="AC22" s="237">
        <f>+IF(I22=0,"",'Ark1'!AB1380)</f>
        <v>0</v>
      </c>
      <c r="AD22" s="239">
        <f>+'Ark1'!AD1380</f>
        <v>0</v>
      </c>
      <c r="AE22" s="237">
        <f t="shared" si="0"/>
        <v>5</v>
      </c>
      <c r="AF22" s="237">
        <f t="shared" si="1"/>
        <v>1</v>
      </c>
      <c r="AG22" s="531"/>
      <c r="AH22" s="219"/>
      <c r="AI22" s="29"/>
      <c r="AJ22" s="29"/>
      <c r="AK22" s="27"/>
      <c r="AL22" s="220"/>
    </row>
    <row r="23" spans="1:43">
      <c r="A23" s="216"/>
      <c r="B23" s="236">
        <f>+'Ark1'!C1381</f>
        <v>2024</v>
      </c>
      <c r="C23" s="216"/>
      <c r="D23" s="236">
        <f>+'Ark1'!M1381</f>
        <v>1</v>
      </c>
      <c r="E23" s="236" t="str">
        <f>VLOOKUP(D23,RNR!$D$16:$E$30,2)</f>
        <v>1-</v>
      </c>
      <c r="F23" s="236">
        <f>+'Ark1'!D1381</f>
        <v>9</v>
      </c>
      <c r="G23" s="236" t="str">
        <f>VLOOKUP(F23,RNR!$D$2:$E$13,2)</f>
        <v>Sep</v>
      </c>
      <c r="H23" s="236">
        <f>+'Ark1'!Q1381</f>
        <v>3</v>
      </c>
      <c r="I23" s="236">
        <f>+'Ark1'!R1381</f>
        <v>3</v>
      </c>
      <c r="J23" s="237">
        <f>+IF(I23=0,"",'Ark1'!AG1381)</f>
        <v>1.9546669301847272E-2</v>
      </c>
      <c r="K23" s="237">
        <f>+IF(I23=0,"",'Ark1'!AH1381)</f>
        <v>33.333333333333343</v>
      </c>
      <c r="L23" s="95"/>
      <c r="M23" s="243">
        <f>+'Ark1'!AI1381</f>
        <v>3</v>
      </c>
      <c r="N23" s="216"/>
      <c r="O23" s="32">
        <f>+IF(I23=0,"",'Ark1'!U1381)</f>
        <v>12</v>
      </c>
      <c r="P23" s="216"/>
      <c r="Q23" s="534"/>
      <c r="R23" s="237">
        <f>+IF(M23=0,"",'Ark1'!AJ1381)</f>
        <v>97.866666666666688</v>
      </c>
      <c r="S23" s="217"/>
      <c r="T23" s="237">
        <f>+IF(M23=0,"",'Ark1'!AK1381)</f>
        <v>12.422250233759071</v>
      </c>
      <c r="U23" s="216"/>
      <c r="V23" s="238">
        <f>+IF(I23=0,"",'Ark1'!S1381)</f>
        <v>2.6666666666666661</v>
      </c>
      <c r="W23" s="53"/>
      <c r="X23" s="237">
        <f>+IF(I23=0,"",'Ark1'!W1381)</f>
        <v>0</v>
      </c>
      <c r="Y23" s="239">
        <f>+IF(I23=0,"",'Ark1'!X1381)</f>
        <v>33.333333333333343</v>
      </c>
      <c r="Z23" s="239">
        <f>+IF(I23=0,"",'Ark1'!Y1381)</f>
        <v>0</v>
      </c>
      <c r="AA23" s="239">
        <f>+IF(I23=0,"",'Ark1'!Z1381)</f>
        <v>3.959797974644665</v>
      </c>
      <c r="AB23" s="237">
        <f>+IF(I23=0,"",'Ark1'!Z1381)</f>
        <v>3.959797974644665</v>
      </c>
      <c r="AC23" s="237">
        <f>+IF(I23=0,"",'Ark1'!AB1381)</f>
        <v>0</v>
      </c>
      <c r="AD23" s="239">
        <f>+'Ark1'!AD1381</f>
        <v>0</v>
      </c>
      <c r="AE23" s="237">
        <f t="shared" ref="AE23:AE26" si="2">+IF(I23=0,"",I23/D23)</f>
        <v>3</v>
      </c>
      <c r="AF23" s="237">
        <f t="shared" ref="AF23:AF26" si="3">+IF(I23=0,"",I23/H23)</f>
        <v>1</v>
      </c>
      <c r="AG23" s="216"/>
      <c r="AH23" s="219"/>
      <c r="AJ23" s="29"/>
      <c r="AK23" s="27"/>
      <c r="AL23" s="220"/>
      <c r="AM23" s="28"/>
      <c r="AQ23" s="28"/>
    </row>
    <row r="24" spans="1:43">
      <c r="A24" s="216"/>
      <c r="B24" s="236">
        <f>+'Ark1'!C1382</f>
        <v>2024</v>
      </c>
      <c r="C24" s="216"/>
      <c r="D24" s="236">
        <f>+'Ark1'!M1382</f>
        <v>1</v>
      </c>
      <c r="E24" s="236" t="str">
        <f>VLOOKUP(D24,RNR!$D$16:$E$30,2)</f>
        <v>1-</v>
      </c>
      <c r="F24" s="236">
        <f>+'Ark1'!D1382</f>
        <v>10</v>
      </c>
      <c r="G24" s="236" t="str">
        <f>VLOOKUP(F24,RNR!$D$2:$E$13,2)</f>
        <v>Okt</v>
      </c>
      <c r="H24" s="236">
        <f>+'Ark1'!Q1382</f>
        <v>1</v>
      </c>
      <c r="I24" s="236">
        <f>+'Ark1'!R1382</f>
        <v>1</v>
      </c>
      <c r="J24" s="237">
        <f>+IF(I24=0,"",'Ark1'!AG1382)</f>
        <v>2.7266408455268558E-3</v>
      </c>
      <c r="K24" s="237">
        <f>+IF(I24=0,"",'Ark1'!AH1382)</f>
        <v>0</v>
      </c>
      <c r="L24" s="95"/>
      <c r="M24" s="243">
        <f>+'Ark1'!AI1382</f>
        <v>1</v>
      </c>
      <c r="N24" s="216"/>
      <c r="O24" s="32">
        <f>+IF(I24=0,"",'Ark1'!U1382)</f>
        <v>12.200000000000003</v>
      </c>
      <c r="P24" s="216"/>
      <c r="Q24" s="534"/>
      <c r="R24" s="237">
        <f>+IF(M24=0,"",'Ark1'!AJ1382)</f>
        <v>106.5</v>
      </c>
      <c r="S24" s="217"/>
      <c r="T24" s="237">
        <f>+IF(M24=0,"",'Ark1'!AK1382)</f>
        <v>10.099758919996356</v>
      </c>
      <c r="U24" s="216"/>
      <c r="V24" s="238">
        <f>+IF(I24=0,"",'Ark1'!S1382)</f>
        <v>1</v>
      </c>
      <c r="W24" s="53"/>
      <c r="X24" s="237">
        <f>+IF(I24=0,"",'Ark1'!W1382)</f>
        <v>0</v>
      </c>
      <c r="Y24" s="239">
        <f>+IF(I24=0,"",'Ark1'!X1382)</f>
        <v>0</v>
      </c>
      <c r="Z24" s="239">
        <f>+IF(I24=0,"",'Ark1'!Y1382)</f>
        <v>0</v>
      </c>
      <c r="AA24" s="239">
        <f>+IF(I24=0,"",'Ark1'!Z1382)</f>
        <v>0</v>
      </c>
      <c r="AB24" s="237">
        <f>+IF(I24=0,"",'Ark1'!Z1382)</f>
        <v>0</v>
      </c>
      <c r="AC24" s="237">
        <f>+IF(I24=0,"",'Ark1'!AB1382)</f>
        <v>0</v>
      </c>
      <c r="AD24" s="239">
        <f>+'Ark1'!AD1382</f>
        <v>0</v>
      </c>
      <c r="AE24" s="237">
        <f t="shared" si="2"/>
        <v>1</v>
      </c>
      <c r="AF24" s="237">
        <f t="shared" si="3"/>
        <v>1</v>
      </c>
      <c r="AG24" s="216"/>
      <c r="AH24" s="219"/>
      <c r="AJ24" s="29"/>
      <c r="AK24" s="27"/>
      <c r="AL24" s="220"/>
      <c r="AM24" s="28"/>
      <c r="AN24" s="240"/>
      <c r="AO24" s="240"/>
      <c r="AP24" s="240"/>
      <c r="AQ24" s="28"/>
    </row>
    <row r="25" spans="1:43">
      <c r="A25" s="216"/>
      <c r="B25" s="236">
        <f>+'Ark1'!C1383</f>
        <v>2024</v>
      </c>
      <c r="C25" s="216"/>
      <c r="D25" s="236">
        <f>+'Ark1'!M1383</f>
        <v>1</v>
      </c>
      <c r="E25" s="236" t="str">
        <f>VLOOKUP(D25,RNR!$D$16:$E$30,2)</f>
        <v>1-</v>
      </c>
      <c r="F25" s="236">
        <f>+'Ark1'!D1383</f>
        <v>11</v>
      </c>
      <c r="G25" s="236" t="str">
        <f>VLOOKUP(F25,RNR!$D$2:$E$13,2)</f>
        <v>Nov</v>
      </c>
      <c r="H25" s="236">
        <f>+'Ark1'!Q1383</f>
        <v>0</v>
      </c>
      <c r="I25" s="236">
        <f>+'Ark1'!R1383</f>
        <v>0</v>
      </c>
      <c r="J25" s="237" t="str">
        <f>+IF(I25=0,"",'Ark1'!AG1383)</f>
        <v/>
      </c>
      <c r="K25" s="237" t="str">
        <f>+IF(I25=0,"",'Ark1'!AH1383)</f>
        <v/>
      </c>
      <c r="L25" s="95"/>
      <c r="M25" s="243">
        <f>+'Ark1'!AI1383</f>
        <v>0</v>
      </c>
      <c r="N25" s="216"/>
      <c r="O25" s="32" t="str">
        <f>+IF(I25=0,"",'Ark1'!U1383)</f>
        <v/>
      </c>
      <c r="P25" s="216"/>
      <c r="Q25" s="534"/>
      <c r="R25" s="237" t="str">
        <f>+IF(M25=0,"",'Ark1'!AJ1383)</f>
        <v/>
      </c>
      <c r="S25" s="217"/>
      <c r="T25" s="237" t="str">
        <f>+IF(M25=0,"",'Ark1'!AK1383)</f>
        <v/>
      </c>
      <c r="U25" s="216"/>
      <c r="V25" s="238" t="str">
        <f>+IF(I25=0,"",'Ark1'!S1383)</f>
        <v/>
      </c>
      <c r="W25" s="53"/>
      <c r="X25" s="237" t="str">
        <f>+IF(I25=0,"",'Ark1'!W1383)</f>
        <v/>
      </c>
      <c r="Y25" s="239" t="str">
        <f>+IF(I25=0,"",'Ark1'!X1383)</f>
        <v/>
      </c>
      <c r="Z25" s="239" t="str">
        <f>+IF(I25=0,"",'Ark1'!Y1383)</f>
        <v/>
      </c>
      <c r="AA25" s="239" t="str">
        <f>+IF(I25=0,"",'Ark1'!Z1383)</f>
        <v/>
      </c>
      <c r="AB25" s="237" t="str">
        <f>+IF(I25=0,"",'Ark1'!Z1383)</f>
        <v/>
      </c>
      <c r="AC25" s="237" t="str">
        <f>+IF(I25=0,"",'Ark1'!AB1383)</f>
        <v/>
      </c>
      <c r="AD25" s="239">
        <f>+'Ark1'!AD1383</f>
        <v>0</v>
      </c>
      <c r="AE25" s="237" t="str">
        <f t="shared" si="2"/>
        <v/>
      </c>
      <c r="AF25" s="237" t="str">
        <f t="shared" si="3"/>
        <v/>
      </c>
      <c r="AG25" s="216"/>
      <c r="AH25" s="219"/>
      <c r="AJ25" s="29"/>
      <c r="AK25" s="27"/>
      <c r="AL25" s="220"/>
      <c r="AM25" s="28"/>
      <c r="AN25" s="240"/>
      <c r="AO25" s="240"/>
      <c r="AP25" s="240"/>
      <c r="AQ25" s="28"/>
    </row>
    <row r="26" spans="1:43">
      <c r="A26" s="216"/>
      <c r="B26" s="236">
        <f>+'Ark1'!C1384</f>
        <v>2024</v>
      </c>
      <c r="C26" s="216"/>
      <c r="D26" s="236">
        <f>+'Ark1'!M1384</f>
        <v>1</v>
      </c>
      <c r="E26" s="236" t="str">
        <f>VLOOKUP(D26,RNR!$D$16:$E$30,2)</f>
        <v>1-</v>
      </c>
      <c r="F26" s="236">
        <f>+'Ark1'!D1384</f>
        <v>12</v>
      </c>
      <c r="G26" s="236" t="str">
        <f>VLOOKUP(F26,RNR!$D$2:$E$13,2)</f>
        <v>Des</v>
      </c>
      <c r="H26" s="236">
        <f>+'Ark1'!Q1384</f>
        <v>0</v>
      </c>
      <c r="I26" s="236">
        <f>+'Ark1'!R1384</f>
        <v>0</v>
      </c>
      <c r="J26" s="237" t="str">
        <f>+IF(I26=0,"",'Ark1'!AG1384)</f>
        <v/>
      </c>
      <c r="K26" s="237" t="str">
        <f>+IF(I26=0,"",'Ark1'!AH1384)</f>
        <v/>
      </c>
      <c r="L26" s="95"/>
      <c r="M26" s="243">
        <f>+'Ark1'!AI1384</f>
        <v>0</v>
      </c>
      <c r="N26" s="216"/>
      <c r="O26" s="32" t="str">
        <f>+IF(I26=0,"",'Ark1'!U1384)</f>
        <v/>
      </c>
      <c r="P26" s="216"/>
      <c r="Q26" s="534"/>
      <c r="R26" s="237" t="str">
        <f>+IF(M26=0,"",'Ark1'!AJ1384)</f>
        <v/>
      </c>
      <c r="S26" s="217"/>
      <c r="T26" s="237" t="str">
        <f>+IF(M26=0,"",'Ark1'!AK1384)</f>
        <v/>
      </c>
      <c r="U26" s="216"/>
      <c r="V26" s="238" t="str">
        <f>+IF(I26=0,"",'Ark1'!S1384)</f>
        <v/>
      </c>
      <c r="W26" s="53"/>
      <c r="X26" s="237" t="str">
        <f>+IF(I26=0,"",'Ark1'!W1384)</f>
        <v/>
      </c>
      <c r="Y26" s="239" t="str">
        <f>+IF(I26=0,"",'Ark1'!X1384)</f>
        <v/>
      </c>
      <c r="Z26" s="239" t="str">
        <f>+IF(I26=0,"",'Ark1'!Y1384)</f>
        <v/>
      </c>
      <c r="AA26" s="239" t="str">
        <f>+IF(I26=0,"",'Ark1'!Z1384)</f>
        <v/>
      </c>
      <c r="AB26" s="237" t="str">
        <f>+IF(I26=0,"",'Ark1'!Z1384)</f>
        <v/>
      </c>
      <c r="AC26" s="237" t="str">
        <f>+IF(I26=0,"",'Ark1'!AB1384)</f>
        <v/>
      </c>
      <c r="AD26" s="239">
        <f>+'Ark1'!AD1384</f>
        <v>0</v>
      </c>
      <c r="AE26" s="237" t="str">
        <f t="shared" si="2"/>
        <v/>
      </c>
      <c r="AF26" s="237" t="str">
        <f t="shared" si="3"/>
        <v/>
      </c>
      <c r="AG26" s="216"/>
      <c r="AH26" s="219"/>
      <c r="AJ26" s="29"/>
      <c r="AK26" s="27"/>
      <c r="AL26" s="220"/>
      <c r="AM26" s="28"/>
      <c r="AN26" s="240"/>
      <c r="AO26" s="240"/>
      <c r="AP26" s="240"/>
      <c r="AQ26" s="28"/>
    </row>
    <row r="27" spans="1:43">
      <c r="A27" s="216"/>
      <c r="B27" s="216"/>
      <c r="C27" s="216"/>
      <c r="D27" s="216"/>
      <c r="E27" s="216"/>
      <c r="F27" s="216"/>
      <c r="G27" s="216"/>
      <c r="H27" s="216"/>
      <c r="I27" s="216"/>
      <c r="J27" s="217"/>
      <c r="K27" s="217"/>
      <c r="L27" s="217"/>
      <c r="M27" s="233"/>
      <c r="N27" s="217"/>
      <c r="O27" s="216"/>
      <c r="P27" s="216"/>
      <c r="Q27" s="534"/>
      <c r="R27" s="217"/>
      <c r="S27" s="217"/>
      <c r="T27" s="217"/>
      <c r="U27" s="216"/>
      <c r="V27" s="216"/>
      <c r="W27" s="216"/>
      <c r="X27" s="218"/>
      <c r="Y27" s="218"/>
      <c r="Z27" s="218"/>
      <c r="AA27" s="218"/>
      <c r="AB27" s="217"/>
      <c r="AC27" s="216"/>
      <c r="AD27" s="218"/>
      <c r="AE27" s="218"/>
      <c r="AF27" s="217"/>
      <c r="AG27" s="216"/>
      <c r="AH27" s="219"/>
      <c r="AJ27" s="29"/>
      <c r="AK27" s="27"/>
      <c r="AL27" s="220"/>
      <c r="AM27" s="28"/>
      <c r="AQ27" s="28"/>
    </row>
    <row r="28" spans="1:43">
      <c r="A28" s="500" t="s">
        <v>654</v>
      </c>
      <c r="B28" s="500"/>
      <c r="C28" s="500" t="str">
        <f>+E34</f>
        <v>1</v>
      </c>
      <c r="D28" s="216"/>
      <c r="E28" s="216"/>
      <c r="F28" s="216"/>
      <c r="G28" s="216"/>
      <c r="H28" s="216"/>
      <c r="I28" s="240">
        <f>SUM(I30:I41)</f>
        <v>558</v>
      </c>
      <c r="J28" s="217"/>
      <c r="K28" s="217"/>
      <c r="L28" s="217"/>
      <c r="M28" s="233"/>
      <c r="N28" s="217"/>
      <c r="O28" s="265" t="e">
        <f>+Fettgruppe!#REF!</f>
        <v>#REF!</v>
      </c>
      <c r="P28" s="216"/>
      <c r="Q28" s="534"/>
      <c r="R28" s="217"/>
      <c r="S28" s="217"/>
      <c r="T28" s="217"/>
      <c r="U28" s="216"/>
      <c r="V28" s="216"/>
      <c r="W28" s="216"/>
      <c r="X28" s="218"/>
      <c r="Y28" s="218"/>
      <c r="Z28" s="218"/>
      <c r="AA28" s="218"/>
      <c r="AB28" s="217"/>
      <c r="AC28" s="216"/>
      <c r="AD28" s="218"/>
      <c r="AE28" s="218"/>
      <c r="AF28" s="218"/>
      <c r="AG28" s="216"/>
      <c r="AH28" s="219"/>
      <c r="AJ28" s="29"/>
      <c r="AK28" s="27"/>
      <c r="AL28" s="220"/>
      <c r="AM28" s="28"/>
      <c r="AQ28" s="28"/>
    </row>
    <row r="29" spans="1:43">
      <c r="A29" s="216"/>
      <c r="B29" s="216"/>
      <c r="C29" s="216"/>
      <c r="D29" s="216"/>
      <c r="E29" s="216"/>
      <c r="F29" s="216"/>
      <c r="G29" s="216"/>
      <c r="H29" s="216"/>
      <c r="I29" s="216"/>
      <c r="J29" s="217"/>
      <c r="K29" s="217"/>
      <c r="L29" s="217"/>
      <c r="M29" s="233"/>
      <c r="N29" s="217"/>
      <c r="O29" s="216"/>
      <c r="P29" s="216"/>
      <c r="Q29" s="534"/>
      <c r="R29" s="217"/>
      <c r="S29" s="217"/>
      <c r="T29" s="217"/>
      <c r="U29" s="216"/>
      <c r="V29" s="216"/>
      <c r="W29" s="216"/>
      <c r="X29" s="218"/>
      <c r="Y29" s="218"/>
      <c r="Z29" s="218"/>
      <c r="AA29" s="218"/>
      <c r="AB29" s="217"/>
      <c r="AC29" s="216"/>
      <c r="AD29" s="218"/>
      <c r="AE29" s="218"/>
      <c r="AF29" s="218"/>
      <c r="AG29" s="218"/>
      <c r="AH29" s="219"/>
      <c r="AJ29" s="29"/>
      <c r="AK29" s="27"/>
      <c r="AL29" s="220"/>
      <c r="AM29" s="28"/>
      <c r="AQ29" s="28"/>
    </row>
    <row r="30" spans="1:43">
      <c r="A30" s="216"/>
      <c r="B30" s="532">
        <f>+'Ark1'!C1385</f>
        <v>2024</v>
      </c>
      <c r="C30" s="531"/>
      <c r="D30" s="532">
        <f>+'Ark1'!M1385</f>
        <v>2</v>
      </c>
      <c r="E30" s="236" t="str">
        <f>VLOOKUP(D30,RNR!$D$16:$E$30,2)</f>
        <v>1</v>
      </c>
      <c r="F30" s="532">
        <f>+'Ark1'!D1385</f>
        <v>1</v>
      </c>
      <c r="G30" s="236" t="str">
        <f>VLOOKUP(F30,RNR!$D$2:$E$13,2)</f>
        <v>Jan</v>
      </c>
      <c r="H30" s="532">
        <f>+'Ark1'!Q1385</f>
        <v>1</v>
      </c>
      <c r="I30" s="532">
        <f>+'Ark1'!R1385</f>
        <v>2</v>
      </c>
      <c r="J30" s="29">
        <f>+IF(I30=0,"",'Ark1'!AG1385)</f>
        <v>0.15909506725743972</v>
      </c>
      <c r="K30" s="29">
        <f>+IF(I30=0,"",'Ark1'!AH1385)</f>
        <v>0</v>
      </c>
      <c r="L30" s="95"/>
      <c r="M30" s="243">
        <f>+'Ark1'!AI1385</f>
        <v>0</v>
      </c>
      <c r="N30" s="531"/>
      <c r="O30" s="32">
        <f>+IF(I30=0,"",'Ark1'!U1385)</f>
        <v>10</v>
      </c>
      <c r="P30" s="531"/>
      <c r="Q30" s="534"/>
      <c r="R30" s="237" t="str">
        <f>+IF(M30=0,"",'Ark1'!AJ1385)</f>
        <v/>
      </c>
      <c r="S30" s="217"/>
      <c r="T30" s="237" t="str">
        <f>+IF(M30=0,"",'Ark1'!AK1385)</f>
        <v/>
      </c>
      <c r="U30" s="531"/>
      <c r="V30" s="238">
        <f>+IF(I30=0,"",'Ark1'!S1385)</f>
        <v>3.5</v>
      </c>
      <c r="W30" s="53"/>
      <c r="X30" s="29">
        <f>+IF(I30=0,"",'Ark1'!W1385)</f>
        <v>0</v>
      </c>
      <c r="Y30" s="34">
        <f>+IF(I30=0,"",'Ark1'!X1385)</f>
        <v>0</v>
      </c>
      <c r="Z30" s="34">
        <f>+IF(I30=0,"",'Ark1'!Y1385)</f>
        <v>0</v>
      </c>
      <c r="AA30" s="34">
        <f>+IF(I30=0,"",'Ark1'!Z1385)</f>
        <v>0.39999999999999569</v>
      </c>
      <c r="AB30" s="29">
        <f>+IF(I30=0,"",'Ark1'!Z1385)</f>
        <v>0.39999999999999569</v>
      </c>
      <c r="AC30" s="29">
        <f>+IF(I30=0,"",'Ark1'!AB1385)</f>
        <v>0</v>
      </c>
      <c r="AD30" s="34">
        <f>+'Ark1'!AD1385</f>
        <v>0</v>
      </c>
      <c r="AE30" s="29">
        <f t="shared" ref="AE30:AE33" si="4">+IF(I30=0,"",I30/D30)</f>
        <v>1</v>
      </c>
      <c r="AF30" s="29">
        <f t="shared" ref="AF30:AF33" si="5">+IF(I30=0,"",I30/H30)</f>
        <v>2</v>
      </c>
      <c r="AG30" s="216"/>
      <c r="AH30" s="219"/>
      <c r="AJ30" s="29"/>
      <c r="AK30" s="27"/>
      <c r="AL30" s="220"/>
      <c r="AM30" s="28"/>
      <c r="AN30" s="240"/>
      <c r="AO30" s="240"/>
      <c r="AP30" s="240"/>
      <c r="AQ30" s="28"/>
    </row>
    <row r="31" spans="1:43">
      <c r="A31" s="216"/>
      <c r="B31" s="532">
        <f>+'Ark1'!C1386</f>
        <v>2024</v>
      </c>
      <c r="C31" s="531"/>
      <c r="D31" s="532">
        <f>+'Ark1'!M1386</f>
        <v>2</v>
      </c>
      <c r="E31" s="236" t="str">
        <f>VLOOKUP(D31,RNR!$D$16:$E$30,2)</f>
        <v>1</v>
      </c>
      <c r="F31" s="532">
        <f>+'Ark1'!D1386</f>
        <v>2</v>
      </c>
      <c r="G31" s="236" t="str">
        <f>VLOOKUP(F31,RNR!$D$2:$E$13,2)</f>
        <v>Feb</v>
      </c>
      <c r="H31" s="532">
        <f>+'Ark1'!Q1386</f>
        <v>2</v>
      </c>
      <c r="I31" s="532">
        <f>+'Ark1'!R1386</f>
        <v>3</v>
      </c>
      <c r="J31" s="29">
        <f>+IF(I31=0,"",'Ark1'!AG1386)</f>
        <v>0.26498179540652339</v>
      </c>
      <c r="K31" s="29">
        <f>+IF(I31=0,"",'Ark1'!AH1386)</f>
        <v>0</v>
      </c>
      <c r="L31" s="95"/>
      <c r="M31" s="243">
        <f>+'Ark1'!AI1386</f>
        <v>3</v>
      </c>
      <c r="N31" s="531"/>
      <c r="O31" s="32">
        <f>+IF(I31=0,"",'Ark1'!U1386)</f>
        <v>12.833333333333336</v>
      </c>
      <c r="P31" s="531"/>
      <c r="Q31" s="534"/>
      <c r="R31" s="237">
        <f>+IF(M31=0,"",'Ark1'!AJ1386)</f>
        <v>101.53333333333336</v>
      </c>
      <c r="S31" s="217"/>
      <c r="T31" s="237">
        <f>+IF(M31=0,"",'Ark1'!AK1386)</f>
        <v>12.269995446948641</v>
      </c>
      <c r="U31" s="531"/>
      <c r="V31" s="238">
        <f>+IF(I31=0,"",'Ark1'!S1386)</f>
        <v>2.3333333333333339</v>
      </c>
      <c r="W31" s="53"/>
      <c r="X31" s="29">
        <f>+IF(I31=0,"",'Ark1'!W1386)</f>
        <v>0</v>
      </c>
      <c r="Y31" s="34">
        <f>+IF(I31=0,"",'Ark1'!X1386)</f>
        <v>0</v>
      </c>
      <c r="Z31" s="34">
        <f>+IF(I31=0,"",'Ark1'!Y1386)</f>
        <v>0</v>
      </c>
      <c r="AA31" s="34">
        <f>+IF(I31=0,"",'Ark1'!Z1386)</f>
        <v>0.74087035902975773</v>
      </c>
      <c r="AB31" s="29">
        <f>+IF(I31=0,"",'Ark1'!Z1386)</f>
        <v>0.74087035902975773</v>
      </c>
      <c r="AC31" s="29">
        <f>+IF(I31=0,"",'Ark1'!AB1386)</f>
        <v>0</v>
      </c>
      <c r="AD31" s="34">
        <f>+'Ark1'!AD1386</f>
        <v>0</v>
      </c>
      <c r="AE31" s="29">
        <f t="shared" si="4"/>
        <v>1.5</v>
      </c>
      <c r="AF31" s="29">
        <f t="shared" si="5"/>
        <v>1.5</v>
      </c>
      <c r="AG31" s="216"/>
      <c r="AH31" s="219"/>
      <c r="AJ31" s="29"/>
      <c r="AK31" s="27"/>
      <c r="AL31" s="220"/>
      <c r="AM31" s="28"/>
      <c r="AN31" s="240"/>
      <c r="AO31" s="240"/>
      <c r="AP31" s="240"/>
      <c r="AQ31" s="28"/>
    </row>
    <row r="32" spans="1:43">
      <c r="A32" s="216"/>
      <c r="B32" s="532">
        <f>+'Ark1'!C1387</f>
        <v>2024</v>
      </c>
      <c r="C32" s="531"/>
      <c r="D32" s="532">
        <f>+'Ark1'!M1387</f>
        <v>2</v>
      </c>
      <c r="E32" s="236" t="str">
        <f>VLOOKUP(D32,RNR!$D$16:$E$30,2)</f>
        <v>1</v>
      </c>
      <c r="F32" s="532">
        <f>+'Ark1'!D1387</f>
        <v>3</v>
      </c>
      <c r="G32" s="236" t="str">
        <f>VLOOKUP(F32,RNR!$D$2:$E$13,2)</f>
        <v>Mar</v>
      </c>
      <c r="H32" s="532">
        <f>+'Ark1'!Q1387</f>
        <v>11</v>
      </c>
      <c r="I32" s="532">
        <f>+'Ark1'!R1387</f>
        <v>13</v>
      </c>
      <c r="J32" s="29">
        <f>+IF(I32=0,"",'Ark1'!AG1387)</f>
        <v>0.24780073946151432</v>
      </c>
      <c r="K32" s="29">
        <f>+IF(I32=0,"",'Ark1'!AH1387)</f>
        <v>0</v>
      </c>
      <c r="L32" s="95"/>
      <c r="M32" s="243">
        <f>+'Ark1'!AI1387</f>
        <v>13</v>
      </c>
      <c r="N32" s="531"/>
      <c r="O32" s="32">
        <f>+IF(I32=0,"",'Ark1'!U1387)</f>
        <v>16.446153846153852</v>
      </c>
      <c r="P32" s="531"/>
      <c r="Q32" s="534"/>
      <c r="R32" s="237">
        <f>+IF(M32=0,"",'Ark1'!AJ1387)</f>
        <v>103.9769230769231</v>
      </c>
      <c r="S32" s="217"/>
      <c r="T32" s="237">
        <f>+IF(M32=0,"",'Ark1'!AK1387)</f>
        <v>14.305416187020043</v>
      </c>
      <c r="U32" s="531"/>
      <c r="V32" s="238">
        <f>+IF(I32=0,"",'Ark1'!S1387)</f>
        <v>2.6153846153846159</v>
      </c>
      <c r="W32" s="53"/>
      <c r="X32" s="29">
        <f>+IF(I32=0,"",'Ark1'!W1387)</f>
        <v>0</v>
      </c>
      <c r="Y32" s="34">
        <f>+IF(I32=0,"",'Ark1'!X1387)</f>
        <v>69.230769230769269</v>
      </c>
      <c r="Z32" s="34">
        <f>+IF(I32=0,"",'Ark1'!Y1387)</f>
        <v>0</v>
      </c>
      <c r="AA32" s="34">
        <f>+IF(I32=0,"",'Ark1'!Z1387)</f>
        <v>4.0566404032088812</v>
      </c>
      <c r="AB32" s="29">
        <f>+IF(I32=0,"",'Ark1'!Z1387)</f>
        <v>4.0566404032088812</v>
      </c>
      <c r="AC32" s="29">
        <f>+IF(I32=0,"",'Ark1'!AB1387)</f>
        <v>0</v>
      </c>
      <c r="AD32" s="34">
        <f>+'Ark1'!AD1387</f>
        <v>0</v>
      </c>
      <c r="AE32" s="29">
        <f t="shared" si="4"/>
        <v>6.5</v>
      </c>
      <c r="AF32" s="29">
        <f t="shared" si="5"/>
        <v>1.1818181818181819</v>
      </c>
      <c r="AG32" s="216"/>
      <c r="AH32" s="219"/>
      <c r="AJ32" s="29"/>
      <c r="AK32" s="27"/>
      <c r="AL32" s="220"/>
      <c r="AM32" s="28"/>
      <c r="AN32" s="240"/>
      <c r="AO32" s="240"/>
      <c r="AP32" s="240"/>
      <c r="AQ32" s="28"/>
    </row>
    <row r="33" spans="1:44">
      <c r="A33" s="216"/>
      <c r="B33" s="532">
        <f>+'Ark1'!C1388</f>
        <v>2024</v>
      </c>
      <c r="C33" s="531"/>
      <c r="D33" s="532">
        <f>+'Ark1'!M1388</f>
        <v>2</v>
      </c>
      <c r="E33" s="236" t="str">
        <f>VLOOKUP(D33,RNR!$D$16:$E$30,2)</f>
        <v>1</v>
      </c>
      <c r="F33" s="532">
        <f>+'Ark1'!D1388</f>
        <v>4</v>
      </c>
      <c r="G33" s="236" t="str">
        <f>VLOOKUP(F33,RNR!$D$2:$E$13,2)</f>
        <v>Apr</v>
      </c>
      <c r="H33" s="532">
        <f>+'Ark1'!Q1388</f>
        <v>7</v>
      </c>
      <c r="I33" s="532">
        <f>+'Ark1'!R1388</f>
        <v>11</v>
      </c>
      <c r="J33" s="29">
        <f>+IF(I33=0,"",'Ark1'!AG1388)</f>
        <v>0.66560664503152489</v>
      </c>
      <c r="K33" s="29">
        <f>+IF(I33=0,"",'Ark1'!AH1388)</f>
        <v>9.0909090909090917</v>
      </c>
      <c r="L33" s="95"/>
      <c r="M33" s="243">
        <f>+'Ark1'!AI1388</f>
        <v>11</v>
      </c>
      <c r="N33" s="531"/>
      <c r="O33" s="32">
        <f>+IF(I33=0,"",'Ark1'!U1388)</f>
        <v>12.063636363636363</v>
      </c>
      <c r="P33" s="531"/>
      <c r="Q33" s="534"/>
      <c r="R33" s="237">
        <f>+IF(M33=0,"",'Ark1'!AJ1388)</f>
        <v>93.072727272727263</v>
      </c>
      <c r="S33" s="217"/>
      <c r="T33" s="237">
        <f>+IF(M33=0,"",'Ark1'!AK1388)</f>
        <v>14.504006979349722</v>
      </c>
      <c r="U33" s="531"/>
      <c r="V33" s="238">
        <f>+IF(I33=0,"",'Ark1'!S1388)</f>
        <v>3.8181818181818192</v>
      </c>
      <c r="W33" s="53"/>
      <c r="X33" s="29">
        <f>+IF(I33=0,"",'Ark1'!W1388)</f>
        <v>0</v>
      </c>
      <c r="Y33" s="34">
        <f>+IF(I33=0,"",'Ark1'!X1388)</f>
        <v>27.272727272727277</v>
      </c>
      <c r="Z33" s="34">
        <f>+IF(I33=0,"",'Ark1'!Y1388)</f>
        <v>0</v>
      </c>
      <c r="AA33" s="34">
        <f>+IF(I33=0,"",'Ark1'!Z1388)</f>
        <v>3.6482306364674288</v>
      </c>
      <c r="AB33" s="29">
        <f>+IF(I33=0,"",'Ark1'!Z1388)</f>
        <v>3.6482306364674288</v>
      </c>
      <c r="AC33" s="29">
        <f>+IF(I33=0,"",'Ark1'!AB1388)</f>
        <v>0</v>
      </c>
      <c r="AD33" s="34">
        <f>+'Ark1'!AD1388</f>
        <v>0</v>
      </c>
      <c r="AE33" s="29">
        <f t="shared" si="4"/>
        <v>5.5</v>
      </c>
      <c r="AF33" s="29">
        <f t="shared" si="5"/>
        <v>1.5714285714285714</v>
      </c>
      <c r="AG33" s="216"/>
      <c r="AH33" s="219"/>
      <c r="AJ33" s="29"/>
      <c r="AK33" s="27"/>
      <c r="AL33" s="220"/>
      <c r="AM33" s="28"/>
      <c r="AN33" s="240"/>
      <c r="AO33" s="240"/>
      <c r="AP33" s="219"/>
      <c r="AQ33" s="219"/>
      <c r="AR33" s="219"/>
    </row>
    <row r="34" spans="1:44">
      <c r="A34" s="216"/>
      <c r="B34" s="28">
        <f>+'Ark1'!C1389</f>
        <v>2024</v>
      </c>
      <c r="C34" s="216"/>
      <c r="D34" s="28">
        <f>+'Ark1'!M1389</f>
        <v>2</v>
      </c>
      <c r="E34" s="236" t="str">
        <f>VLOOKUP(D34,RNR!$D$16:$E$30,2)</f>
        <v>1</v>
      </c>
      <c r="F34" s="28">
        <f>+'Ark1'!D1389</f>
        <v>5</v>
      </c>
      <c r="G34" s="236" t="str">
        <f>VLOOKUP(F34,RNR!$D$2:$E$13,2)</f>
        <v>Mai</v>
      </c>
      <c r="H34" s="28">
        <f>+'Ark1'!Q1389</f>
        <v>25</v>
      </c>
      <c r="I34" s="28">
        <f>+'Ark1'!R1389</f>
        <v>75</v>
      </c>
      <c r="J34" s="29">
        <f>+IF(I34=0,"",'Ark1'!AG1389)</f>
        <v>2.8519445895556008</v>
      </c>
      <c r="K34" s="29">
        <f>+IF(I34=0,"",'Ark1'!AH1389)</f>
        <v>5.3333333333333321</v>
      </c>
      <c r="L34" s="95"/>
      <c r="M34" s="243">
        <f>+'Ark1'!AI1389</f>
        <v>72</v>
      </c>
      <c r="N34" s="216"/>
      <c r="O34" s="32">
        <f>+IF(I34=0,"",'Ark1'!U1389)</f>
        <v>10.554666666666671</v>
      </c>
      <c r="P34" s="216"/>
      <c r="Q34" s="534"/>
      <c r="R34" s="237">
        <f>+IF(M34=0,"",'Ark1'!AJ1389)</f>
        <v>89.5763888888889</v>
      </c>
      <c r="S34" s="217"/>
      <c r="T34" s="237">
        <f>+IF(M34=0,"",'Ark1'!AK1389)</f>
        <v>13.819325926421879</v>
      </c>
      <c r="U34" s="216"/>
      <c r="V34" s="238">
        <f>+IF(I34=0,"",'Ark1'!S1389)</f>
        <v>3.3866666666666676</v>
      </c>
      <c r="W34" s="53"/>
      <c r="X34" s="29">
        <f>+IF(I34=0,"",'Ark1'!W1389)</f>
        <v>0</v>
      </c>
      <c r="Y34" s="34">
        <f>+IF(I34=0,"",'Ark1'!X1389)</f>
        <v>17.333333333333329</v>
      </c>
      <c r="Z34" s="34">
        <f>+IF(I34=0,"",'Ark1'!Y1389)</f>
        <v>2.6666666666666661</v>
      </c>
      <c r="AA34" s="34">
        <f>+IF(I34=0,"",'Ark1'!Z1389)</f>
        <v>5.2344065141671487</v>
      </c>
      <c r="AB34" s="29">
        <f>+IF(I34=0,"",'Ark1'!Z1389)</f>
        <v>5.2344065141671487</v>
      </c>
      <c r="AC34" s="29">
        <f>+IF(I34=0,"",'Ark1'!AB1389)</f>
        <v>0</v>
      </c>
      <c r="AD34" s="34">
        <f>+'Ark1'!AD1389</f>
        <v>0</v>
      </c>
      <c r="AE34" s="29">
        <f>+IF(I34=0,"",I34/D34)</f>
        <v>37.5</v>
      </c>
      <c r="AF34" s="29">
        <f>+IF(I34=0,"",I34/H34)</f>
        <v>3</v>
      </c>
      <c r="AG34" s="216"/>
      <c r="AH34" s="219"/>
      <c r="AJ34" s="29"/>
      <c r="AK34" s="27"/>
      <c r="AL34" s="220"/>
      <c r="AM34" s="28"/>
      <c r="AQ34" s="28"/>
    </row>
    <row r="35" spans="1:44">
      <c r="A35" s="216"/>
      <c r="B35" s="28">
        <f>+'Ark1'!C1390</f>
        <v>2024</v>
      </c>
      <c r="C35" s="216"/>
      <c r="D35" s="28">
        <f>+'Ark1'!M1390</f>
        <v>2</v>
      </c>
      <c r="E35" s="236" t="str">
        <f>VLOOKUP(D35,RNR!$D$16:$E$30,2)</f>
        <v>1</v>
      </c>
      <c r="F35" s="28">
        <f>+'Ark1'!D1390</f>
        <v>6</v>
      </c>
      <c r="G35" s="236" t="str">
        <f>VLOOKUP(F35,RNR!$D$2:$E$13,2)</f>
        <v>Jun</v>
      </c>
      <c r="H35" s="28">
        <f>+'Ark1'!Q1390</f>
        <v>12</v>
      </c>
      <c r="I35" s="28">
        <f>+'Ark1'!R1390</f>
        <v>20</v>
      </c>
      <c r="J35" s="29">
        <f>+IF(I35=0,"",'Ark1'!AG1390)</f>
        <v>2.0417673053176038</v>
      </c>
      <c r="K35" s="29">
        <f>+IF(I35=0,"",'Ark1'!AH1390)</f>
        <v>10</v>
      </c>
      <c r="L35" s="95"/>
      <c r="M35" s="243">
        <f>+'Ark1'!AI1390</f>
        <v>20</v>
      </c>
      <c r="N35" s="216"/>
      <c r="O35" s="32">
        <f>+IF(I35=0,"",'Ark1'!U1390)</f>
        <v>13.145</v>
      </c>
      <c r="P35" s="216"/>
      <c r="Q35" s="534"/>
      <c r="R35" s="237">
        <f>+IF(M35=0,"",'Ark1'!AJ1390)</f>
        <v>98.35</v>
      </c>
      <c r="S35" s="217"/>
      <c r="T35" s="237">
        <f>+IF(M35=0,"",'Ark1'!AK1390)</f>
        <v>13.515668785730917</v>
      </c>
      <c r="U35" s="216"/>
      <c r="V35" s="238">
        <f>+IF(I35=0,"",'Ark1'!S1390)</f>
        <v>3.65</v>
      </c>
      <c r="W35" s="53"/>
      <c r="X35" s="29">
        <f>+IF(I35=0,"",'Ark1'!W1390)</f>
        <v>0</v>
      </c>
      <c r="Y35" s="34">
        <f>+IF(I35=0,"",'Ark1'!X1390)</f>
        <v>30</v>
      </c>
      <c r="Z35" s="34">
        <f>+IF(I35=0,"",'Ark1'!Y1390)</f>
        <v>10</v>
      </c>
      <c r="AA35" s="34">
        <f>+IF(I35=0,"",'Ark1'!Z1390)</f>
        <v>5.3066444199701248</v>
      </c>
      <c r="AB35" s="29">
        <f>+IF(I35=0,"",'Ark1'!Z1390)</f>
        <v>5.3066444199701248</v>
      </c>
      <c r="AC35" s="29">
        <f>+IF(I35=0,"",'Ark1'!AB1390)</f>
        <v>0</v>
      </c>
      <c r="AD35" s="34">
        <f>+'Ark1'!AD1390</f>
        <v>0</v>
      </c>
      <c r="AE35" s="29">
        <f t="shared" ref="AE35:AE41" si="6">+IF(I35=0,"",I35/D35)</f>
        <v>10</v>
      </c>
      <c r="AF35" s="29">
        <f t="shared" ref="AF35:AF41" si="7">+IF(I35=0,"",I35/H35)</f>
        <v>1.6666666666666667</v>
      </c>
      <c r="AG35" s="216"/>
      <c r="AH35" s="219"/>
      <c r="AJ35" s="29"/>
      <c r="AK35" s="27"/>
      <c r="AL35" s="220"/>
      <c r="AM35" s="28"/>
      <c r="AQ35" s="28"/>
    </row>
    <row r="36" spans="1:44">
      <c r="A36" s="216"/>
      <c r="B36" s="28">
        <f>+'Ark1'!C1391</f>
        <v>2024</v>
      </c>
      <c r="C36" s="216"/>
      <c r="D36" s="28">
        <f>+'Ark1'!M1391</f>
        <v>2</v>
      </c>
      <c r="E36" s="236" t="str">
        <f>VLOOKUP(D36,RNR!$D$16:$E$30,2)</f>
        <v>1</v>
      </c>
      <c r="F36" s="28">
        <f>+'Ark1'!D1391</f>
        <v>7</v>
      </c>
      <c r="G36" s="236" t="str">
        <f>VLOOKUP(F36,RNR!$D$2:$E$13,2)</f>
        <v>Jul</v>
      </c>
      <c r="H36" s="28">
        <f>+'Ark1'!Q1391</f>
        <v>1</v>
      </c>
      <c r="I36" s="28">
        <f>+'Ark1'!R1391</f>
        <v>2</v>
      </c>
      <c r="J36" s="29">
        <f>+IF(I36=0,"",'Ark1'!AG1391)</f>
        <v>0.74210125971688845</v>
      </c>
      <c r="K36" s="29">
        <f>+IF(I36=0,"",'Ark1'!AH1391)</f>
        <v>0</v>
      </c>
      <c r="L36" s="95"/>
      <c r="M36" s="243">
        <f>+'Ark1'!AI1391</f>
        <v>2</v>
      </c>
      <c r="N36" s="216"/>
      <c r="O36" s="32">
        <f>+IF(I36=0,"",'Ark1'!U1391)</f>
        <v>20</v>
      </c>
      <c r="P36" s="216"/>
      <c r="Q36" s="534"/>
      <c r="R36" s="237">
        <f>+IF(M36=0,"",'Ark1'!AJ1391)</f>
        <v>108.05</v>
      </c>
      <c r="S36" s="217"/>
      <c r="T36" s="237">
        <f>+IF(M36=0,"",'Ark1'!AK1391)</f>
        <v>15.930748810901804</v>
      </c>
      <c r="U36" s="216"/>
      <c r="V36" s="238">
        <f>+IF(I36=0,"",'Ark1'!S1391)</f>
        <v>4.5</v>
      </c>
      <c r="W36" s="53"/>
      <c r="X36" s="29">
        <f>+IF(I36=0,"",'Ark1'!W1391)</f>
        <v>0</v>
      </c>
      <c r="Y36" s="34">
        <f>+IF(I36=0,"",'Ark1'!X1391)</f>
        <v>100</v>
      </c>
      <c r="Z36" s="34">
        <f>+IF(I36=0,"",'Ark1'!Y1391)</f>
        <v>0</v>
      </c>
      <c r="AA36" s="34">
        <f>+IF(I36=0,"",'Ark1'!Z1391)</f>
        <v>0.6000000000000586</v>
      </c>
      <c r="AB36" s="29">
        <f>+IF(I36=0,"",'Ark1'!Z1391)</f>
        <v>0.6000000000000586</v>
      </c>
      <c r="AC36" s="29">
        <f>+IF(I36=0,"",'Ark1'!AB1391)</f>
        <v>0</v>
      </c>
      <c r="AD36" s="34">
        <f>+'Ark1'!AD1391</f>
        <v>0</v>
      </c>
      <c r="AE36" s="29">
        <f t="shared" si="6"/>
        <v>1</v>
      </c>
      <c r="AF36" s="29">
        <f t="shared" si="7"/>
        <v>2</v>
      </c>
      <c r="AG36" s="216"/>
      <c r="AH36" s="219"/>
      <c r="AJ36" s="29"/>
      <c r="AK36" s="27"/>
      <c r="AL36" s="220"/>
      <c r="AM36" s="28"/>
      <c r="AN36" s="240"/>
      <c r="AO36" s="240"/>
      <c r="AP36" s="240"/>
      <c r="AQ36" s="28"/>
    </row>
    <row r="37" spans="1:44">
      <c r="A37" s="216"/>
      <c r="B37" s="28">
        <f>+'Ark1'!C1392</f>
        <v>2024</v>
      </c>
      <c r="C37" s="216"/>
      <c r="D37" s="28">
        <f>+'Ark1'!M1392</f>
        <v>2</v>
      </c>
      <c r="E37" s="236" t="str">
        <f>VLOOKUP(D37,RNR!$D$16:$E$30,2)</f>
        <v>1</v>
      </c>
      <c r="F37" s="28">
        <f>+'Ark1'!D1392</f>
        <v>8</v>
      </c>
      <c r="G37" s="236" t="str">
        <f>VLOOKUP(F37,RNR!$D$2:$E$13,2)</f>
        <v>Aug</v>
      </c>
      <c r="H37" s="28">
        <f>+'Ark1'!Q1392</f>
        <v>73</v>
      </c>
      <c r="I37" s="28">
        <f>+'Ark1'!R1392</f>
        <v>96</v>
      </c>
      <c r="J37" s="29">
        <f>+IF(I37=0,"",'Ark1'!AG1392)</f>
        <v>1.1946691136068937</v>
      </c>
      <c r="K37" s="29">
        <f>+IF(I37=0,"",'Ark1'!AH1392)</f>
        <v>8.3333333333333357</v>
      </c>
      <c r="L37" s="95"/>
      <c r="M37" s="243">
        <f>+'Ark1'!AI1392</f>
        <v>96</v>
      </c>
      <c r="N37" s="216"/>
      <c r="O37" s="32">
        <f>+IF(I37=0,"",'Ark1'!U1392)</f>
        <v>18.118750000000006</v>
      </c>
      <c r="P37" s="216"/>
      <c r="Q37" s="534"/>
      <c r="R37" s="237">
        <f>+IF(M37=0,"",'Ark1'!AJ1392)</f>
        <v>104.83958333333338</v>
      </c>
      <c r="S37" s="217"/>
      <c r="T37" s="237">
        <f>+IF(M37=0,"",'Ark1'!AK1392)</f>
        <v>14.947747517502503</v>
      </c>
      <c r="U37" s="216"/>
      <c r="V37" s="238">
        <f>+IF(I37=0,"",'Ark1'!S1392)</f>
        <v>3.8333333333333344</v>
      </c>
      <c r="W37" s="53"/>
      <c r="X37" s="29">
        <f>+IF(I37=0,"",'Ark1'!W1392)</f>
        <v>0</v>
      </c>
      <c r="Y37" s="34">
        <f>+IF(I37=0,"",'Ark1'!X1392)</f>
        <v>66.666666666666686</v>
      </c>
      <c r="Z37" s="34">
        <f>+IF(I37=0,"",'Ark1'!Y1392)</f>
        <v>21.875</v>
      </c>
      <c r="AA37" s="34">
        <f>+IF(I37=0,"",'Ark1'!Z1392)</f>
        <v>6.8655436859848642</v>
      </c>
      <c r="AB37" s="29">
        <f>+IF(I37=0,"",'Ark1'!Z1392)</f>
        <v>6.8655436859848642</v>
      </c>
      <c r="AC37" s="29">
        <f>+IF(I37=0,"",'Ark1'!AB1392)</f>
        <v>0</v>
      </c>
      <c r="AD37" s="34">
        <f>+'Ark1'!AD1392</f>
        <v>0</v>
      </c>
      <c r="AE37" s="29">
        <f t="shared" si="6"/>
        <v>48</v>
      </c>
      <c r="AF37" s="29">
        <f t="shared" si="7"/>
        <v>1.3150684931506849</v>
      </c>
      <c r="AG37" s="216"/>
      <c r="AH37" s="219"/>
      <c r="AJ37" s="29"/>
      <c r="AK37" s="27"/>
      <c r="AL37" s="220"/>
      <c r="AM37" s="28"/>
      <c r="AN37" s="240"/>
      <c r="AO37" s="240"/>
      <c r="AP37" s="240"/>
      <c r="AQ37" s="28"/>
    </row>
    <row r="38" spans="1:44">
      <c r="A38" s="216"/>
      <c r="B38" s="28">
        <f>+'Ark1'!C1393</f>
        <v>2024</v>
      </c>
      <c r="C38" s="216"/>
      <c r="D38" s="28">
        <f>+'Ark1'!M1393</f>
        <v>2</v>
      </c>
      <c r="E38" s="236" t="str">
        <f>VLOOKUP(D38,RNR!$D$16:$E$30,2)</f>
        <v>1</v>
      </c>
      <c r="F38" s="28">
        <f>+'Ark1'!D1393</f>
        <v>9</v>
      </c>
      <c r="G38" s="236" t="str">
        <f>VLOOKUP(F38,RNR!$D$2:$E$13,2)</f>
        <v>Sep</v>
      </c>
      <c r="H38" s="28">
        <f>+'Ark1'!Q1393</f>
        <v>61</v>
      </c>
      <c r="I38" s="28">
        <f>+'Ark1'!R1393</f>
        <v>83</v>
      </c>
      <c r="J38" s="29">
        <f>+IF(I38=0,"",'Ark1'!AG1393)</f>
        <v>0.72849350561912496</v>
      </c>
      <c r="K38" s="29">
        <f>+IF(I38=0,"",'Ark1'!AH1393)</f>
        <v>4.8192771084337345</v>
      </c>
      <c r="L38" s="95"/>
      <c r="M38" s="243">
        <f>+'Ark1'!AI1393</f>
        <v>83</v>
      </c>
      <c r="N38" s="216"/>
      <c r="O38" s="32">
        <f>+IF(I38=0,"",'Ark1'!U1393)</f>
        <v>16.165060240963864</v>
      </c>
      <c r="P38" s="216"/>
      <c r="Q38" s="534"/>
      <c r="R38" s="237">
        <f>+IF(M38=0,"",'Ark1'!AJ1393)</f>
        <v>102.25783132530123</v>
      </c>
      <c r="S38" s="217"/>
      <c r="T38" s="237">
        <f>+IF(M38=0,"",'Ark1'!AK1393)</f>
        <v>14.30551904748944</v>
      </c>
      <c r="U38" s="216"/>
      <c r="V38" s="238">
        <f>+IF(I38=0,"",'Ark1'!S1393)</f>
        <v>3.5060240963855422</v>
      </c>
      <c r="W38" s="53"/>
      <c r="X38" s="29">
        <f>+IF(I38=0,"",'Ark1'!W1393)</f>
        <v>0</v>
      </c>
      <c r="Y38" s="34">
        <f>+IF(I38=0,"",'Ark1'!X1393)</f>
        <v>57.831325301204814</v>
      </c>
      <c r="Z38" s="34">
        <f>+IF(I38=0,"",'Ark1'!Y1393)</f>
        <v>10.843373493975903</v>
      </c>
      <c r="AA38" s="34">
        <f>+IF(I38=0,"",'Ark1'!Z1393)</f>
        <v>6.1325604184163982</v>
      </c>
      <c r="AB38" s="29">
        <f>+IF(I38=0,"",'Ark1'!Z1393)</f>
        <v>6.1325604184163982</v>
      </c>
      <c r="AC38" s="29">
        <f>+IF(I38=0,"",'Ark1'!AB1393)</f>
        <v>0</v>
      </c>
      <c r="AD38" s="34">
        <f>+'Ark1'!AD1393</f>
        <v>0</v>
      </c>
      <c r="AE38" s="29">
        <f t="shared" si="6"/>
        <v>41.5</v>
      </c>
      <c r="AF38" s="29">
        <f t="shared" si="7"/>
        <v>1.360655737704918</v>
      </c>
      <c r="AG38" s="216"/>
      <c r="AH38" s="219"/>
      <c r="AJ38" s="29"/>
      <c r="AK38" s="27"/>
      <c r="AL38" s="220"/>
      <c r="AM38" s="28"/>
      <c r="AN38" s="240"/>
      <c r="AO38" s="240"/>
      <c r="AP38" s="240"/>
      <c r="AQ38" s="28"/>
    </row>
    <row r="39" spans="1:44">
      <c r="A39" s="216"/>
      <c r="B39" s="28">
        <f>+'Ark1'!C1394</f>
        <v>2024</v>
      </c>
      <c r="C39" s="216"/>
      <c r="D39" s="28">
        <f>+'Ark1'!M1394</f>
        <v>2</v>
      </c>
      <c r="E39" s="236" t="str">
        <f>VLOOKUP(D39,RNR!$D$16:$E$30,2)</f>
        <v>1</v>
      </c>
      <c r="F39" s="28">
        <f>+'Ark1'!D1394</f>
        <v>10</v>
      </c>
      <c r="G39" s="236" t="str">
        <f>VLOOKUP(F39,RNR!$D$2:$E$13,2)</f>
        <v>Okt</v>
      </c>
      <c r="H39" s="28">
        <f>+'Ark1'!Q1394</f>
        <v>133</v>
      </c>
      <c r="I39" s="28">
        <f>+'Ark1'!R1394</f>
        <v>192</v>
      </c>
      <c r="J39" s="29">
        <f>+IF(I39=0,"",'Ark1'!AG1394)</f>
        <v>0.65019209408251855</v>
      </c>
      <c r="K39" s="29">
        <f>+IF(I39=0,"",'Ark1'!AH1394)</f>
        <v>0.52083333333333348</v>
      </c>
      <c r="L39" s="95"/>
      <c r="M39" s="243">
        <f>+'Ark1'!AI1394</f>
        <v>192</v>
      </c>
      <c r="N39" s="216"/>
      <c r="O39" s="32">
        <f>+IF(I39=0,"",'Ark1'!U1394)</f>
        <v>15.152083333333332</v>
      </c>
      <c r="P39" s="216"/>
      <c r="Q39" s="534"/>
      <c r="R39" s="237">
        <f>+IF(M39=0,"",'Ark1'!AJ1394)</f>
        <v>101.26302083333326</v>
      </c>
      <c r="S39" s="217"/>
      <c r="T39" s="237">
        <f>+IF(M39=0,"",'Ark1'!AK1394)</f>
        <v>13.784828873617119</v>
      </c>
      <c r="U39" s="216"/>
      <c r="V39" s="238">
        <f>+IF(I39=0,"",'Ark1'!S1394)</f>
        <v>3.203125</v>
      </c>
      <c r="W39" s="53"/>
      <c r="X39" s="29">
        <f>+IF(I39=0,"",'Ark1'!W1394)</f>
        <v>0</v>
      </c>
      <c r="Y39" s="34">
        <f>+IF(I39=0,"",'Ark1'!X1394)</f>
        <v>46.875</v>
      </c>
      <c r="Z39" s="34">
        <f>+IF(I39=0,"",'Ark1'!Y1394)</f>
        <v>10.416666666666664</v>
      </c>
      <c r="AA39" s="34">
        <f>+IF(I39=0,"",'Ark1'!Z1394)</f>
        <v>6.2093675732495042</v>
      </c>
      <c r="AB39" s="29">
        <f>+IF(I39=0,"",'Ark1'!Z1394)</f>
        <v>6.2093675732495042</v>
      </c>
      <c r="AC39" s="29">
        <f>+IF(I39=0,"",'Ark1'!AB1394)</f>
        <v>0</v>
      </c>
      <c r="AD39" s="34">
        <f>+'Ark1'!AD1394</f>
        <v>0</v>
      </c>
      <c r="AE39" s="29">
        <f t="shared" si="6"/>
        <v>96</v>
      </c>
      <c r="AF39" s="29">
        <f t="shared" si="7"/>
        <v>1.4436090225563909</v>
      </c>
      <c r="AG39" s="216"/>
      <c r="AH39" s="219"/>
      <c r="AJ39" s="29"/>
      <c r="AK39" s="27"/>
      <c r="AL39" s="220"/>
      <c r="AM39" s="28"/>
      <c r="AN39" s="240"/>
      <c r="AO39" s="240"/>
      <c r="AP39" s="240"/>
      <c r="AQ39" s="28"/>
    </row>
    <row r="40" spans="1:44">
      <c r="A40" s="216"/>
      <c r="B40" s="28">
        <f>+'Ark1'!C1395</f>
        <v>2024</v>
      </c>
      <c r="C40" s="216"/>
      <c r="D40" s="28">
        <f>+'Ark1'!M1395</f>
        <v>2</v>
      </c>
      <c r="E40" s="236" t="str">
        <f>VLOOKUP(D40,RNR!$D$16:$E$30,2)</f>
        <v>1</v>
      </c>
      <c r="F40" s="28">
        <f>+'Ark1'!D1395</f>
        <v>11</v>
      </c>
      <c r="G40" s="236" t="str">
        <f>VLOOKUP(F40,RNR!$D$2:$E$13,2)</f>
        <v>Nov</v>
      </c>
      <c r="H40" s="28">
        <f>+'Ark1'!Q1395</f>
        <v>40</v>
      </c>
      <c r="I40" s="28">
        <f>+'Ark1'!R1395</f>
        <v>58</v>
      </c>
      <c r="J40" s="29">
        <f>+IF(I40=0,"",'Ark1'!AG1395)</f>
        <v>0.57448558426647445</v>
      </c>
      <c r="K40" s="29">
        <f>+IF(I40=0,"",'Ark1'!AH1395)</f>
        <v>0</v>
      </c>
      <c r="L40" s="95"/>
      <c r="M40" s="243">
        <f>+'Ark1'!AI1395</f>
        <v>58</v>
      </c>
      <c r="N40" s="216"/>
      <c r="O40" s="32">
        <f>+IF(I40=0,"",'Ark1'!U1395)</f>
        <v>14.415517241379302</v>
      </c>
      <c r="P40" s="216"/>
      <c r="Q40" s="534"/>
      <c r="R40" s="237">
        <f>+IF(M40=0,"",'Ark1'!AJ1395)</f>
        <v>100.17931034482756</v>
      </c>
      <c r="S40" s="217"/>
      <c r="T40" s="237">
        <f>+IF(M40=0,"",'Ark1'!AK1395)</f>
        <v>13.62324361771959</v>
      </c>
      <c r="U40" s="216"/>
      <c r="V40" s="238">
        <f>+IF(I40=0,"",'Ark1'!S1395)</f>
        <v>3.0862068965517242</v>
      </c>
      <c r="W40" s="53"/>
      <c r="X40" s="29">
        <f>+IF(I40=0,"",'Ark1'!W1395)</f>
        <v>0</v>
      </c>
      <c r="Y40" s="34">
        <f>+IF(I40=0,"",'Ark1'!X1395)</f>
        <v>37.931034482758605</v>
      </c>
      <c r="Z40" s="34">
        <f>+IF(I40=0,"",'Ark1'!Y1395)</f>
        <v>8.6206896551724128</v>
      </c>
      <c r="AA40" s="34">
        <f>+IF(I40=0,"",'Ark1'!Z1395)</f>
        <v>5.829023746384105</v>
      </c>
      <c r="AB40" s="29">
        <f>+IF(I40=0,"",'Ark1'!Z1395)</f>
        <v>5.829023746384105</v>
      </c>
      <c r="AC40" s="29">
        <f>+IF(I40=0,"",'Ark1'!AB1395)</f>
        <v>0</v>
      </c>
      <c r="AD40" s="34">
        <f>+'Ark1'!AD1395</f>
        <v>0</v>
      </c>
      <c r="AE40" s="29">
        <f t="shared" si="6"/>
        <v>29</v>
      </c>
      <c r="AF40" s="29">
        <f t="shared" si="7"/>
        <v>1.45</v>
      </c>
      <c r="AG40" s="216"/>
      <c r="AH40" s="219"/>
      <c r="AJ40" s="29"/>
      <c r="AK40" s="27"/>
      <c r="AL40" s="220"/>
      <c r="AM40" s="28"/>
      <c r="AN40" s="240"/>
      <c r="AO40" s="240"/>
      <c r="AP40" s="240"/>
      <c r="AQ40" s="28"/>
    </row>
    <row r="41" spans="1:44">
      <c r="A41" s="216"/>
      <c r="B41" s="28">
        <f>+'Ark1'!C1396</f>
        <v>2024</v>
      </c>
      <c r="C41" s="216"/>
      <c r="D41" s="28">
        <f>+'Ark1'!M1396</f>
        <v>2</v>
      </c>
      <c r="E41" s="236" t="str">
        <f>VLOOKUP(D41,RNR!$D$16:$E$30,2)</f>
        <v>1</v>
      </c>
      <c r="F41" s="28">
        <f>+'Ark1'!D1396</f>
        <v>12</v>
      </c>
      <c r="G41" s="236" t="str">
        <f>VLOOKUP(F41,RNR!$D$2:$E$13,2)</f>
        <v>Des</v>
      </c>
      <c r="H41" s="28">
        <f>+'Ark1'!Q1396</f>
        <v>3</v>
      </c>
      <c r="I41" s="28">
        <f>+'Ark1'!R1396</f>
        <v>3</v>
      </c>
      <c r="J41" s="29">
        <f>+IF(I41=0,"",'Ark1'!AG1396)</f>
        <v>0.23916713562183456</v>
      </c>
      <c r="K41" s="29">
        <f>+IF(I41=0,"",'Ark1'!AH1396)</f>
        <v>0</v>
      </c>
      <c r="L41" s="95"/>
      <c r="M41" s="243">
        <f>+'Ark1'!AI1396</f>
        <v>3</v>
      </c>
      <c r="N41" s="216"/>
      <c r="O41" s="32">
        <f>+IF(I41=0,"",'Ark1'!U1396)</f>
        <v>10.200000000000003</v>
      </c>
      <c r="P41" s="216"/>
      <c r="Q41" s="534"/>
      <c r="R41" s="237">
        <f>+IF(M41=0,"",'Ark1'!AJ1396)</f>
        <v>94.633333333333312</v>
      </c>
      <c r="S41" s="217"/>
      <c r="T41" s="237">
        <f>+IF(M41=0,"",'Ark1'!AK1396)</f>
        <v>12.03117701084059</v>
      </c>
      <c r="U41" s="216"/>
      <c r="V41" s="238">
        <f>+IF(I41=0,"",'Ark1'!S1396)</f>
        <v>2</v>
      </c>
      <c r="W41" s="53"/>
      <c r="X41" s="29">
        <f>+IF(I41=0,"",'Ark1'!W1396)</f>
        <v>0</v>
      </c>
      <c r="Y41" s="34">
        <f>+IF(I41=0,"",'Ark1'!X1396)</f>
        <v>0</v>
      </c>
      <c r="Z41" s="34">
        <f>+IF(I41=0,"",'Ark1'!Y1396)</f>
        <v>0</v>
      </c>
      <c r="AA41" s="34">
        <f>+IF(I41=0,"",'Ark1'!Z1396)</f>
        <v>1.5121728296284964</v>
      </c>
      <c r="AB41" s="29">
        <f>+IF(I41=0,"",'Ark1'!Z1396)</f>
        <v>1.5121728296284964</v>
      </c>
      <c r="AC41" s="29">
        <f>+IF(I41=0,"",'Ark1'!AB1396)</f>
        <v>0</v>
      </c>
      <c r="AD41" s="34">
        <f>+'Ark1'!AD1396</f>
        <v>0</v>
      </c>
      <c r="AE41" s="29">
        <f t="shared" si="6"/>
        <v>1.5</v>
      </c>
      <c r="AF41" s="29">
        <f t="shared" si="7"/>
        <v>1</v>
      </c>
      <c r="AG41" s="216"/>
      <c r="AH41" s="219"/>
      <c r="AJ41" s="29"/>
      <c r="AK41" s="27"/>
      <c r="AL41" s="220"/>
      <c r="AM41" s="28"/>
      <c r="AN41" s="240"/>
      <c r="AO41" s="240"/>
      <c r="AP41" s="219"/>
      <c r="AQ41" s="219"/>
      <c r="AR41" s="219"/>
    </row>
    <row r="42" spans="1:44" s="532" customFormat="1">
      <c r="A42" s="531"/>
      <c r="B42" s="531"/>
      <c r="C42" s="531"/>
      <c r="D42" s="531"/>
      <c r="E42" s="531"/>
      <c r="F42" s="531"/>
      <c r="G42" s="531"/>
      <c r="H42" s="531"/>
      <c r="I42" s="531"/>
      <c r="J42" s="217"/>
      <c r="K42" s="217"/>
      <c r="L42" s="217"/>
      <c r="M42" s="233"/>
      <c r="N42" s="217"/>
      <c r="O42" s="531"/>
      <c r="P42" s="531"/>
      <c r="Q42" s="534"/>
      <c r="R42" s="217"/>
      <c r="S42" s="217"/>
      <c r="T42" s="217"/>
      <c r="U42" s="531"/>
      <c r="V42" s="531"/>
      <c r="W42" s="531"/>
      <c r="X42" s="218"/>
      <c r="Y42" s="218"/>
      <c r="Z42" s="218"/>
      <c r="AA42" s="218"/>
      <c r="AB42" s="217"/>
      <c r="AC42" s="531"/>
      <c r="AD42" s="218"/>
      <c r="AE42" s="218"/>
      <c r="AF42" s="217"/>
      <c r="AG42" s="531"/>
      <c r="AH42" s="219"/>
      <c r="AI42" s="29"/>
      <c r="AJ42" s="29"/>
      <c r="AK42" s="27"/>
      <c r="AL42" s="220"/>
    </row>
    <row r="43" spans="1:44" s="532" customFormat="1">
      <c r="A43" s="500" t="s">
        <v>654</v>
      </c>
      <c r="B43" s="500"/>
      <c r="C43" s="500" t="str">
        <f>+E47</f>
        <v>1+</v>
      </c>
      <c r="D43" s="531"/>
      <c r="E43" s="531"/>
      <c r="F43" s="531"/>
      <c r="G43" s="531"/>
      <c r="H43" s="531"/>
      <c r="I43" s="240">
        <f>SUM(I45:I56)</f>
        <v>2934</v>
      </c>
      <c r="J43" s="217"/>
      <c r="K43" s="217"/>
      <c r="L43" s="217"/>
      <c r="M43" s="233"/>
      <c r="N43" s="217"/>
      <c r="O43" s="265" t="e">
        <f>+Fettgruppe!#REF!</f>
        <v>#REF!</v>
      </c>
      <c r="P43" s="531"/>
      <c r="Q43" s="534"/>
      <c r="R43" s="217"/>
      <c r="S43" s="217"/>
      <c r="T43" s="217"/>
      <c r="U43" s="531"/>
      <c r="V43" s="531"/>
      <c r="W43" s="531"/>
      <c r="X43" s="218"/>
      <c r="Y43" s="218"/>
      <c r="Z43" s="218"/>
      <c r="AA43" s="218"/>
      <c r="AB43" s="217"/>
      <c r="AC43" s="531"/>
      <c r="AD43" s="218"/>
      <c r="AE43" s="218"/>
      <c r="AF43" s="218"/>
      <c r="AG43" s="531"/>
      <c r="AH43" s="219"/>
      <c r="AI43" s="29"/>
      <c r="AJ43" s="29"/>
      <c r="AK43" s="27"/>
      <c r="AL43" s="220"/>
    </row>
    <row r="44" spans="1:44" s="532" customFormat="1">
      <c r="A44" s="531"/>
      <c r="B44" s="531"/>
      <c r="C44" s="531"/>
      <c r="D44" s="531"/>
      <c r="E44" s="531"/>
      <c r="F44" s="531"/>
      <c r="G44" s="531"/>
      <c r="H44" s="531"/>
      <c r="I44" s="531"/>
      <c r="J44" s="217"/>
      <c r="K44" s="217"/>
      <c r="L44" s="217"/>
      <c r="M44" s="233"/>
      <c r="N44" s="217"/>
      <c r="O44" s="531"/>
      <c r="P44" s="531"/>
      <c r="Q44" s="534"/>
      <c r="R44" s="217"/>
      <c r="S44" s="217"/>
      <c r="T44" s="217"/>
      <c r="U44" s="531"/>
      <c r="V44" s="531"/>
      <c r="W44" s="531"/>
      <c r="X44" s="218"/>
      <c r="Y44" s="218"/>
      <c r="Z44" s="218"/>
      <c r="AA44" s="218"/>
      <c r="AB44" s="217"/>
      <c r="AC44" s="531"/>
      <c r="AD44" s="218"/>
      <c r="AE44" s="218"/>
      <c r="AF44" s="218"/>
      <c r="AG44" s="218"/>
      <c r="AH44" s="219"/>
      <c r="AI44" s="29"/>
      <c r="AJ44" s="29"/>
      <c r="AK44" s="27"/>
      <c r="AL44" s="220"/>
    </row>
    <row r="45" spans="1:44">
      <c r="A45" s="216"/>
      <c r="B45" s="236">
        <f>+'Ark1'!C1397</f>
        <v>2024</v>
      </c>
      <c r="C45" s="534"/>
      <c r="D45" s="236">
        <f>+'Ark1'!M1397</f>
        <v>3</v>
      </c>
      <c r="E45" s="236" t="str">
        <f>VLOOKUP(D45,RNR!$D$16:$E$30,2)</f>
        <v>1+</v>
      </c>
      <c r="F45" s="236">
        <f>+'Ark1'!D1397</f>
        <v>1</v>
      </c>
      <c r="G45" s="236" t="str">
        <f>VLOOKUP(F45,RNR!$D$2:$E$13,2)</f>
        <v>Jan</v>
      </c>
      <c r="H45" s="236">
        <f>+'Ark1'!Q1397</f>
        <v>6</v>
      </c>
      <c r="I45" s="236">
        <f>+'Ark1'!R1397</f>
        <v>9</v>
      </c>
      <c r="J45" s="237">
        <f>+IF(I45=0,"",'Ark1'!AG1397)</f>
        <v>1.3682175784139816</v>
      </c>
      <c r="K45" s="237">
        <f>+IF(I45=0,"",'Ark1'!AH1397)</f>
        <v>0</v>
      </c>
      <c r="L45" s="95"/>
      <c r="M45" s="243">
        <f>+'Ark1'!AI1397</f>
        <v>8</v>
      </c>
      <c r="N45" s="534"/>
      <c r="O45" s="237">
        <f>+IF(I45=0,"",'Ark1'!U1397)</f>
        <v>19.111111111111111</v>
      </c>
      <c r="P45" s="237">
        <f>+IF(I45=0,"",'Ark1'!V1397)</f>
        <v>0</v>
      </c>
      <c r="Q45" s="534"/>
      <c r="R45" s="237">
        <f>+IF(M45=0,"",'Ark1'!AJ1397)</f>
        <v>111.41249999999999</v>
      </c>
      <c r="S45" s="217"/>
      <c r="T45" s="237">
        <f>+IF(M45=0,"",'Ark1'!AK1397)</f>
        <v>14.59026728696927</v>
      </c>
      <c r="U45" s="534"/>
      <c r="V45" s="238">
        <f>+IF(I45=0,"",'Ark1'!S1397)</f>
        <v>3.8888888888888888</v>
      </c>
      <c r="W45" s="53"/>
      <c r="X45" s="237">
        <f>+IF(I45=0,"",'Ark1'!W1397)</f>
        <v>0</v>
      </c>
      <c r="Y45" s="239">
        <f>+IF(I45=0,"",'Ark1'!X1397)</f>
        <v>77.777777777777771</v>
      </c>
      <c r="Z45" s="239">
        <f>+IF(I45=0,"",'Ark1'!Y1397)</f>
        <v>11.111111111111112</v>
      </c>
      <c r="AA45" s="239">
        <f>+IF(I45=0,"",'Ark1'!Z1397)</f>
        <v>4.6815107828431444</v>
      </c>
      <c r="AB45" s="237">
        <f>+IF(I45=0,"",'Ark1'!Z1397)</f>
        <v>4.6815107828431444</v>
      </c>
      <c r="AC45" s="237">
        <f>+IF(I45=0,"",'Ark1'!AB1397)</f>
        <v>0</v>
      </c>
      <c r="AD45" s="239">
        <f>+'Ark1'!AD1397</f>
        <v>0</v>
      </c>
      <c r="AE45" s="237">
        <f t="shared" ref="AE45:AE48" si="8">+IF(I45=0,"",I45/D45)</f>
        <v>3</v>
      </c>
      <c r="AF45" s="237">
        <f t="shared" ref="AF45:AF48" si="9">+IF(I45=0,"",I45/H45)</f>
        <v>1.5</v>
      </c>
      <c r="AG45" s="216"/>
      <c r="AH45" s="219"/>
      <c r="AJ45" s="29"/>
      <c r="AK45" s="27"/>
      <c r="AL45" s="220"/>
      <c r="AM45" s="28"/>
      <c r="AN45" s="27"/>
      <c r="AO45" s="27"/>
      <c r="AP45" s="34"/>
      <c r="AQ45" s="34"/>
      <c r="AR45" s="34"/>
    </row>
    <row r="46" spans="1:44">
      <c r="A46" s="216"/>
      <c r="B46" s="236">
        <f>+'Ark1'!C1398</f>
        <v>2024</v>
      </c>
      <c r="C46" s="534"/>
      <c r="D46" s="236">
        <f>+'Ark1'!M1398</f>
        <v>3</v>
      </c>
      <c r="E46" s="236" t="str">
        <f>VLOOKUP(D46,RNR!$D$16:$E$30,2)</f>
        <v>1+</v>
      </c>
      <c r="F46" s="236">
        <f>+'Ark1'!D1398</f>
        <v>2</v>
      </c>
      <c r="G46" s="236" t="str">
        <f>VLOOKUP(F46,RNR!$D$2:$E$13,2)</f>
        <v>Feb</v>
      </c>
      <c r="H46" s="236">
        <f>+'Ark1'!Q1398</f>
        <v>17</v>
      </c>
      <c r="I46" s="236">
        <f>+'Ark1'!R1398</f>
        <v>17</v>
      </c>
      <c r="J46" s="237">
        <f>+IF(I46=0,"",'Ark1'!AG1398)</f>
        <v>2.3352811215956724</v>
      </c>
      <c r="K46" s="237">
        <f>+IF(I46=0,"",'Ark1'!AH1398)</f>
        <v>0</v>
      </c>
      <c r="L46" s="95"/>
      <c r="M46" s="243">
        <f>+'Ark1'!AI1398</f>
        <v>14</v>
      </c>
      <c r="N46" s="534"/>
      <c r="O46" s="237">
        <f>+IF(I46=0,"",'Ark1'!U1398)</f>
        <v>19.958823529411767</v>
      </c>
      <c r="P46" s="237">
        <f>+IF(I46=0,"",'Ark1'!V1398)</f>
        <v>17.647058823529413</v>
      </c>
      <c r="Q46" s="534"/>
      <c r="R46" s="237">
        <f>+IF(M46=0,"",'Ark1'!AJ1398)</f>
        <v>104.79285714285712</v>
      </c>
      <c r="S46" s="217"/>
      <c r="T46" s="237">
        <f>+IF(M46=0,"",'Ark1'!AK1398)</f>
        <v>17.617866182106855</v>
      </c>
      <c r="U46" s="534"/>
      <c r="V46" s="238">
        <f>+IF(I46=0,"",'Ark1'!S1398)</f>
        <v>5.4117647058823524</v>
      </c>
      <c r="W46" s="53"/>
      <c r="X46" s="237">
        <f>+IF(I46=0,"",'Ark1'!W1398)</f>
        <v>0</v>
      </c>
      <c r="Y46" s="239">
        <f>+IF(I46=0,"",'Ark1'!X1398)</f>
        <v>76.470588235294116</v>
      </c>
      <c r="Z46" s="239">
        <f>+IF(I46=0,"",'Ark1'!Y1398)</f>
        <v>29.411764705882355</v>
      </c>
      <c r="AA46" s="239">
        <f>+IF(I46=0,"",'Ark1'!Z1398)</f>
        <v>5.8336809914525212</v>
      </c>
      <c r="AB46" s="237">
        <f>+IF(I46=0,"",'Ark1'!Z1398)</f>
        <v>5.8336809914525212</v>
      </c>
      <c r="AC46" s="237">
        <f>+IF(I46=0,"",'Ark1'!AB1398)</f>
        <v>0</v>
      </c>
      <c r="AD46" s="239">
        <f>+'Ark1'!AD1398</f>
        <v>0</v>
      </c>
      <c r="AE46" s="237">
        <f t="shared" si="8"/>
        <v>5.666666666666667</v>
      </c>
      <c r="AF46" s="237">
        <f t="shared" si="9"/>
        <v>1</v>
      </c>
      <c r="AG46" s="216"/>
      <c r="AH46" s="219"/>
      <c r="AJ46" s="29"/>
      <c r="AK46" s="27"/>
      <c r="AL46" s="220"/>
      <c r="AM46" s="28"/>
      <c r="AN46" s="27"/>
      <c r="AO46" s="27"/>
      <c r="AP46" s="34"/>
      <c r="AQ46" s="34"/>
      <c r="AR46" s="34"/>
    </row>
    <row r="47" spans="1:44">
      <c r="A47" s="216"/>
      <c r="B47" s="236">
        <f>+'Ark1'!C1399</f>
        <v>2024</v>
      </c>
      <c r="C47" s="534"/>
      <c r="D47" s="236">
        <f>+'Ark1'!M1399</f>
        <v>3</v>
      </c>
      <c r="E47" s="236" t="str">
        <f>VLOOKUP(D47,RNR!$D$16:$E$30,2)</f>
        <v>1+</v>
      </c>
      <c r="F47" s="236">
        <f>+'Ark1'!D1399</f>
        <v>3</v>
      </c>
      <c r="G47" s="236" t="str">
        <f>VLOOKUP(F47,RNR!$D$2:$E$13,2)</f>
        <v>Mar</v>
      </c>
      <c r="H47" s="236">
        <f>+'Ark1'!Q1399</f>
        <v>70</v>
      </c>
      <c r="I47" s="236">
        <f>+'Ark1'!R1399</f>
        <v>79</v>
      </c>
      <c r="J47" s="237">
        <f>+IF(I47=0,"",'Ark1'!AG1399)</f>
        <v>2.0162496088271777</v>
      </c>
      <c r="K47" s="237">
        <f>+IF(I47=0,"",'Ark1'!AH1399)</f>
        <v>0</v>
      </c>
      <c r="L47" s="95"/>
      <c r="M47" s="243">
        <f>+'Ark1'!AI1399</f>
        <v>67</v>
      </c>
      <c r="N47" s="534"/>
      <c r="O47" s="237">
        <f>+IF(I47=0,"",'Ark1'!U1399)</f>
        <v>22.020253164556966</v>
      </c>
      <c r="P47" s="237">
        <f>+IF(I47=0,"",'Ark1'!V1399)</f>
        <v>27.84810126582278</v>
      </c>
      <c r="Q47" s="534"/>
      <c r="R47" s="237">
        <f>+IF(M47=0,"",'Ark1'!AJ1399)</f>
        <v>106.74925373134332</v>
      </c>
      <c r="S47" s="217"/>
      <c r="T47" s="237">
        <f>+IF(M47=0,"",'Ark1'!AK1399)</f>
        <v>17.587898885222476</v>
      </c>
      <c r="U47" s="534"/>
      <c r="V47" s="238">
        <f>+IF(I47=0,"",'Ark1'!S1399)</f>
        <v>5.9620253164556951</v>
      </c>
      <c r="W47" s="53"/>
      <c r="X47" s="237">
        <f>+IF(I47=0,"",'Ark1'!W1399)</f>
        <v>0</v>
      </c>
      <c r="Y47" s="239">
        <f>+IF(I47=0,"",'Ark1'!X1399)</f>
        <v>84.810126582278485</v>
      </c>
      <c r="Z47" s="239">
        <f>+IF(I47=0,"",'Ark1'!Y1399)</f>
        <v>43.037974683544313</v>
      </c>
      <c r="AA47" s="239">
        <f>+IF(I47=0,"",'Ark1'!Z1399)</f>
        <v>5.0797034635576592</v>
      </c>
      <c r="AB47" s="237">
        <f>+IF(I47=0,"",'Ark1'!Z1399)</f>
        <v>5.0797034635576592</v>
      </c>
      <c r="AC47" s="237">
        <f>+IF(I47=0,"",'Ark1'!AB1399)</f>
        <v>0</v>
      </c>
      <c r="AD47" s="239">
        <f>+'Ark1'!AD1399</f>
        <v>0</v>
      </c>
      <c r="AE47" s="237">
        <f t="shared" si="8"/>
        <v>26.333333333333332</v>
      </c>
      <c r="AF47" s="237">
        <f t="shared" si="9"/>
        <v>1.1285714285714286</v>
      </c>
      <c r="AG47" s="216"/>
      <c r="AH47" s="219"/>
      <c r="AJ47" s="29"/>
      <c r="AK47" s="27"/>
      <c r="AL47" s="220"/>
      <c r="AM47" s="28"/>
      <c r="AN47" s="27"/>
      <c r="AO47" s="27"/>
      <c r="AP47" s="34"/>
      <c r="AQ47" s="34"/>
      <c r="AR47" s="34"/>
    </row>
    <row r="48" spans="1:44">
      <c r="A48" s="216"/>
      <c r="B48" s="236">
        <f>+'Ark1'!C1400</f>
        <v>2024</v>
      </c>
      <c r="C48" s="534"/>
      <c r="D48" s="236">
        <f>+'Ark1'!M1400</f>
        <v>3</v>
      </c>
      <c r="E48" s="236" t="str">
        <f>VLOOKUP(D48,RNR!$D$16:$E$30,2)</f>
        <v>1+</v>
      </c>
      <c r="F48" s="236">
        <f>+'Ark1'!D1400</f>
        <v>4</v>
      </c>
      <c r="G48" s="236" t="str">
        <f>VLOOKUP(F48,RNR!$D$2:$E$13,2)</f>
        <v>Apr</v>
      </c>
      <c r="H48" s="236">
        <f>+'Ark1'!Q1400</f>
        <v>41</v>
      </c>
      <c r="I48" s="236">
        <f>+'Ark1'!R1400</f>
        <v>68</v>
      </c>
      <c r="J48" s="237">
        <f>+IF(I48=0,"",'Ark1'!AG1400)</f>
        <v>4.9341164786549436</v>
      </c>
      <c r="K48" s="237">
        <f>+IF(I48=0,"",'Ark1'!AH1400)</f>
        <v>11.76470588235294</v>
      </c>
      <c r="L48" s="95"/>
      <c r="M48" s="243">
        <f>+'Ark1'!AI1400</f>
        <v>59</v>
      </c>
      <c r="N48" s="534"/>
      <c r="O48" s="237">
        <f>+IF(I48=0,"",'Ark1'!U1400)</f>
        <v>14.466176470588236</v>
      </c>
      <c r="P48" s="237">
        <f>+IF(I48=0,"",'Ark1'!V1400)</f>
        <v>2.9411764705882355</v>
      </c>
      <c r="Q48" s="534"/>
      <c r="R48" s="237">
        <f>+IF(M48=0,"",'Ark1'!AJ1400)</f>
        <v>95.183050847457622</v>
      </c>
      <c r="S48" s="217"/>
      <c r="T48" s="237">
        <f>+IF(M48=0,"",'Ark1'!AK1400)</f>
        <v>15.846739747107771</v>
      </c>
      <c r="U48" s="534"/>
      <c r="V48" s="238">
        <f>+IF(I48=0,"",'Ark1'!S1400)</f>
        <v>5.1764705882352944</v>
      </c>
      <c r="W48" s="53"/>
      <c r="X48" s="237">
        <f>+IF(I48=0,"",'Ark1'!W1400)</f>
        <v>0</v>
      </c>
      <c r="Y48" s="239">
        <f>+IF(I48=0,"",'Ark1'!X1400)</f>
        <v>29.411764705882355</v>
      </c>
      <c r="Z48" s="239">
        <f>+IF(I48=0,"",'Ark1'!Y1400)</f>
        <v>8.8235294117647047</v>
      </c>
      <c r="AA48" s="239">
        <f>+IF(I48=0,"",'Ark1'!Z1400)</f>
        <v>4.9774967218389028</v>
      </c>
      <c r="AB48" s="237">
        <f>+IF(I48=0,"",'Ark1'!Z1400)</f>
        <v>4.9774967218389028</v>
      </c>
      <c r="AC48" s="237">
        <f>+IF(I48=0,"",'Ark1'!AB1400)</f>
        <v>0</v>
      </c>
      <c r="AD48" s="239">
        <f>+'Ark1'!AD1400</f>
        <v>0</v>
      </c>
      <c r="AE48" s="237">
        <f t="shared" si="8"/>
        <v>22.666666666666668</v>
      </c>
      <c r="AF48" s="237">
        <f t="shared" si="9"/>
        <v>1.6585365853658536</v>
      </c>
      <c r="AG48" s="216"/>
      <c r="AH48" s="219"/>
      <c r="AJ48" s="29"/>
      <c r="AK48" s="27"/>
      <c r="AL48" s="220"/>
      <c r="AM48" s="28"/>
      <c r="AN48" s="27"/>
      <c r="AO48" s="27"/>
      <c r="AP48" s="34"/>
      <c r="AQ48" s="34"/>
      <c r="AR48" s="34"/>
    </row>
    <row r="49" spans="1:44">
      <c r="A49" s="216"/>
      <c r="B49" s="236">
        <f>+'Ark1'!C1401</f>
        <v>2024</v>
      </c>
      <c r="C49" s="216"/>
      <c r="D49" s="236">
        <f>+'Ark1'!M1401</f>
        <v>3</v>
      </c>
      <c r="E49" s="236" t="str">
        <f>VLOOKUP(D49,RNR!$D$16:$E$30,2)</f>
        <v>1+</v>
      </c>
      <c r="F49" s="236">
        <f>+'Ark1'!D1401</f>
        <v>5</v>
      </c>
      <c r="G49" s="236" t="str">
        <f>VLOOKUP(F49,RNR!$D$2:$E$13,2)</f>
        <v>Mai</v>
      </c>
      <c r="H49" s="236">
        <f>+'Ark1'!Q1401</f>
        <v>55</v>
      </c>
      <c r="I49" s="236">
        <f>+'Ark1'!R1401</f>
        <v>137</v>
      </c>
      <c r="J49" s="237">
        <f>+IF(I49=0,"",'Ark1'!AG1401)</f>
        <v>7.0297047538414441</v>
      </c>
      <c r="K49" s="237">
        <f>+IF(I49=0,"",'Ark1'!AH1401)</f>
        <v>2.1897810218978111</v>
      </c>
      <c r="L49" s="95"/>
      <c r="M49" s="243">
        <f>+'Ark1'!AI1401</f>
        <v>131</v>
      </c>
      <c r="N49" s="216"/>
      <c r="O49" s="237">
        <f>+IF(I49=0,"",'Ark1'!U1401)</f>
        <v>14.242335766423356</v>
      </c>
      <c r="P49" s="237">
        <f>+IF(I49=0,"",'Ark1'!V1401)</f>
        <v>3.649635036496353</v>
      </c>
      <c r="Q49" s="534"/>
      <c r="R49" s="237">
        <f>+IF(M49=0,"",'Ark1'!AJ1401)</f>
        <v>95.470229007633577</v>
      </c>
      <c r="S49" s="217"/>
      <c r="T49" s="237">
        <f>+IF(M49=0,"",'Ark1'!AK1401)</f>
        <v>15.868917150508612</v>
      </c>
      <c r="U49" s="216"/>
      <c r="V49" s="238">
        <f>+IF(I49=0,"",'Ark1'!S1401)</f>
        <v>4.9854014598540122</v>
      </c>
      <c r="W49" s="53"/>
      <c r="X49" s="237">
        <f>+IF(I49=0,"",'Ark1'!W1401)</f>
        <v>0</v>
      </c>
      <c r="Y49" s="239">
        <f>+IF(I49=0,"",'Ark1'!X1401)</f>
        <v>27.737226277372265</v>
      </c>
      <c r="Z49" s="239">
        <f>+IF(I49=0,"",'Ark1'!Y1401)</f>
        <v>8.0291970802919703</v>
      </c>
      <c r="AA49" s="239">
        <f>+IF(I49=0,"",'Ark1'!Z1401)</f>
        <v>4.9601142356125854</v>
      </c>
      <c r="AB49" s="237">
        <f>+IF(I49=0,"",'Ark1'!Z1401)</f>
        <v>4.9601142356125854</v>
      </c>
      <c r="AC49" s="237">
        <f>+IF(I49=0,"",'Ark1'!AB1401)</f>
        <v>0</v>
      </c>
      <c r="AD49" s="239">
        <f>+'Ark1'!AD1401</f>
        <v>0</v>
      </c>
      <c r="AE49" s="237">
        <f>+IF(I49=0,"",I49/D49)</f>
        <v>45.666666666666664</v>
      </c>
      <c r="AF49" s="237">
        <f>+IF(I49=0,"",I49/H49)</f>
        <v>2.4909090909090907</v>
      </c>
      <c r="AG49" s="216"/>
      <c r="AH49" s="219"/>
      <c r="AJ49" s="29"/>
      <c r="AK49" s="27"/>
      <c r="AL49" s="220"/>
      <c r="AM49" s="28"/>
      <c r="AN49" s="27"/>
      <c r="AO49" s="27"/>
      <c r="AP49" s="34"/>
      <c r="AQ49" s="34"/>
      <c r="AR49" s="34"/>
    </row>
    <row r="50" spans="1:44">
      <c r="A50" s="216"/>
      <c r="B50" s="236">
        <f>+'Ark1'!C1402</f>
        <v>2024</v>
      </c>
      <c r="C50" s="216"/>
      <c r="D50" s="236">
        <f>+'Ark1'!M1402</f>
        <v>3</v>
      </c>
      <c r="E50" s="236" t="str">
        <f>VLOOKUP(D50,RNR!$D$16:$E$30,2)</f>
        <v>1+</v>
      </c>
      <c r="F50" s="236">
        <f>+'Ark1'!D1402</f>
        <v>6</v>
      </c>
      <c r="G50" s="236" t="str">
        <f>VLOOKUP(F50,RNR!$D$2:$E$13,2)</f>
        <v>Jun</v>
      </c>
      <c r="H50" s="236">
        <f>+'Ark1'!Q1402</f>
        <v>32</v>
      </c>
      <c r="I50" s="236">
        <f>+'Ark1'!R1402</f>
        <v>76</v>
      </c>
      <c r="J50" s="237">
        <f>+IF(I50=0,"",'Ark1'!AG1402)</f>
        <v>9.4857915051917949</v>
      </c>
      <c r="K50" s="237">
        <f>+IF(I50=0,"",'Ark1'!AH1402)</f>
        <v>7.8947368421052637</v>
      </c>
      <c r="L50" s="95"/>
      <c r="M50" s="243">
        <f>+'Ark1'!AI1402</f>
        <v>74</v>
      </c>
      <c r="N50" s="216"/>
      <c r="O50" s="237">
        <f>+IF(I50=0,"",'Ark1'!U1402)</f>
        <v>16.071052631578951</v>
      </c>
      <c r="P50" s="237">
        <f>+IF(I50=0,"",'Ark1'!V1402)</f>
        <v>5.2631578947368443</v>
      </c>
      <c r="Q50" s="534"/>
      <c r="R50" s="237">
        <f>+IF(M50=0,"",'Ark1'!AJ1402)</f>
        <v>100.31216216216212</v>
      </c>
      <c r="S50" s="217"/>
      <c r="T50" s="237">
        <f>+IF(M50=0,"",'Ark1'!AK1402)</f>
        <v>15.73711704360583</v>
      </c>
      <c r="U50" s="216"/>
      <c r="V50" s="238">
        <f>+IF(I50=0,"",'Ark1'!S1402)</f>
        <v>5.2368421052631557</v>
      </c>
      <c r="W50" s="53"/>
      <c r="X50" s="237">
        <f>+IF(I50=0,"",'Ark1'!W1402)</f>
        <v>0</v>
      </c>
      <c r="Y50" s="239">
        <f>+IF(I50=0,"",'Ark1'!X1402)</f>
        <v>40.789473684210527</v>
      </c>
      <c r="Z50" s="239">
        <f>+IF(I50=0,"",'Ark1'!Y1402)</f>
        <v>14.47368421052631</v>
      </c>
      <c r="AA50" s="239">
        <f>+IF(I50=0,"",'Ark1'!Z1402)</f>
        <v>5.229944545078661</v>
      </c>
      <c r="AB50" s="237">
        <f>+IF(I50=0,"",'Ark1'!Z1402)</f>
        <v>5.229944545078661</v>
      </c>
      <c r="AC50" s="237">
        <f>+IF(I50=0,"",'Ark1'!AB1402)</f>
        <v>0</v>
      </c>
      <c r="AD50" s="239">
        <f>+'Ark1'!AD1402</f>
        <v>0</v>
      </c>
      <c r="AE50" s="237">
        <f t="shared" ref="AE50:AE56" si="10">+IF(I50=0,"",I50/D50)</f>
        <v>25.333333333333332</v>
      </c>
      <c r="AF50" s="237">
        <f t="shared" ref="AF50:AF56" si="11">+IF(I50=0,"",I50/H50)</f>
        <v>2.375</v>
      </c>
      <c r="AG50" s="216"/>
      <c r="AH50" s="219"/>
      <c r="AJ50" s="29"/>
      <c r="AK50" s="27"/>
      <c r="AL50" s="220"/>
      <c r="AM50" s="28"/>
      <c r="AN50" s="27"/>
      <c r="AO50" s="27"/>
      <c r="AP50" s="34"/>
      <c r="AQ50" s="34"/>
      <c r="AR50" s="34"/>
    </row>
    <row r="51" spans="1:44">
      <c r="A51" s="216"/>
      <c r="B51" s="236">
        <f>+'Ark1'!C1403</f>
        <v>2024</v>
      </c>
      <c r="C51" s="216"/>
      <c r="D51" s="236">
        <f>+'Ark1'!M1403</f>
        <v>3</v>
      </c>
      <c r="E51" s="236" t="str">
        <f>VLOOKUP(D51,RNR!$D$16:$E$30,2)</f>
        <v>1+</v>
      </c>
      <c r="F51" s="236">
        <f>+'Ark1'!D1403</f>
        <v>7</v>
      </c>
      <c r="G51" s="236" t="str">
        <f>VLOOKUP(F51,RNR!$D$2:$E$13,2)</f>
        <v>Jul</v>
      </c>
      <c r="H51" s="236">
        <f>+'Ark1'!Q1403</f>
        <v>9</v>
      </c>
      <c r="I51" s="236">
        <f>+'Ark1'!R1403</f>
        <v>26</v>
      </c>
      <c r="J51" s="237">
        <f>+IF(I51=0,"",'Ark1'!AG1403)</f>
        <v>9.1538190386078178</v>
      </c>
      <c r="K51" s="237">
        <f>+IF(I51=0,"",'Ark1'!AH1403)</f>
        <v>7.6923076923076898</v>
      </c>
      <c r="L51" s="95"/>
      <c r="M51" s="243">
        <f>+'Ark1'!AI1403</f>
        <v>26</v>
      </c>
      <c r="N51" s="216"/>
      <c r="O51" s="237">
        <f>+IF(I51=0,"",'Ark1'!U1403)</f>
        <v>18.976923076923072</v>
      </c>
      <c r="P51" s="237">
        <f>+IF(I51=0,"",'Ark1'!V1403)</f>
        <v>7.6923076923076898</v>
      </c>
      <c r="Q51" s="534"/>
      <c r="R51" s="237">
        <f>+IF(M51=0,"",'Ark1'!AJ1403)</f>
        <v>104.33076923076923</v>
      </c>
      <c r="S51" s="217"/>
      <c r="T51" s="237">
        <f>+IF(M51=0,"",'Ark1'!AK1403)</f>
        <v>16.079233952458029</v>
      </c>
      <c r="U51" s="216"/>
      <c r="V51" s="238">
        <f>+IF(I51=0,"",'Ark1'!S1403)</f>
        <v>4.5769230769230784</v>
      </c>
      <c r="W51" s="53"/>
      <c r="X51" s="237">
        <f>+IF(I51=0,"",'Ark1'!W1403)</f>
        <v>0</v>
      </c>
      <c r="Y51" s="239">
        <f>+IF(I51=0,"",'Ark1'!X1403)</f>
        <v>73.076923076923109</v>
      </c>
      <c r="Z51" s="239">
        <f>+IF(I51=0,"",'Ark1'!Y1403)</f>
        <v>19.230769230769223</v>
      </c>
      <c r="AA51" s="239">
        <f>+IF(I51=0,"",'Ark1'!Z1403)</f>
        <v>5.7097290581217388</v>
      </c>
      <c r="AB51" s="237">
        <f>+IF(I51=0,"",'Ark1'!Z1403)</f>
        <v>5.7097290581217388</v>
      </c>
      <c r="AC51" s="237">
        <f>+IF(I51=0,"",'Ark1'!AB1403)</f>
        <v>0</v>
      </c>
      <c r="AD51" s="239">
        <f>+'Ark1'!AD1403</f>
        <v>0</v>
      </c>
      <c r="AE51" s="237">
        <f t="shared" si="10"/>
        <v>8.6666666666666661</v>
      </c>
      <c r="AF51" s="237">
        <f t="shared" si="11"/>
        <v>2.8888888888888888</v>
      </c>
      <c r="AG51" s="216"/>
      <c r="AH51" s="219"/>
      <c r="AJ51" s="29"/>
      <c r="AK51" s="27"/>
      <c r="AL51" s="220"/>
      <c r="AM51" s="28"/>
      <c r="AN51" s="27"/>
      <c r="AO51" s="27"/>
      <c r="AP51" s="34"/>
      <c r="AQ51" s="34"/>
      <c r="AR51" s="34"/>
    </row>
    <row r="52" spans="1:44">
      <c r="A52" s="216"/>
      <c r="B52" s="236">
        <f>+'Ark1'!C1404</f>
        <v>2024</v>
      </c>
      <c r="C52" s="216"/>
      <c r="D52" s="236">
        <f>+'Ark1'!M1404</f>
        <v>3</v>
      </c>
      <c r="E52" s="236" t="str">
        <f>VLOOKUP(D52,RNR!$D$16:$E$30,2)</f>
        <v>1+</v>
      </c>
      <c r="F52" s="236">
        <f>+'Ark1'!D1404</f>
        <v>8</v>
      </c>
      <c r="G52" s="236" t="str">
        <f>VLOOKUP(F52,RNR!$D$2:$E$13,2)</f>
        <v>Aug</v>
      </c>
      <c r="H52" s="236">
        <f>+'Ark1'!Q1404</f>
        <v>320</v>
      </c>
      <c r="I52" s="236">
        <f>+'Ark1'!R1404</f>
        <v>559</v>
      </c>
      <c r="J52" s="237">
        <f>+IF(I52=0,"",'Ark1'!AG1404)</f>
        <v>8.1535445833974425</v>
      </c>
      <c r="K52" s="237">
        <f>+IF(I52=0,"",'Ark1'!AH1404)</f>
        <v>3.5778175313059033</v>
      </c>
      <c r="L52" s="95"/>
      <c r="M52" s="243">
        <f>+'Ark1'!AI1404</f>
        <v>559</v>
      </c>
      <c r="N52" s="216"/>
      <c r="O52" s="237">
        <f>+IF(I52=0,"",'Ark1'!U1404)</f>
        <v>21.236672629695889</v>
      </c>
      <c r="P52" s="237">
        <f>+IF(I52=0,"",'Ark1'!V1404)</f>
        <v>24.329159212880139</v>
      </c>
      <c r="Q52" s="534"/>
      <c r="R52" s="237">
        <f>+IF(M52=0,"",'Ark1'!AJ1404)</f>
        <v>107.46762075134164</v>
      </c>
      <c r="S52" s="217"/>
      <c r="T52" s="237">
        <f>+IF(M52=0,"",'Ark1'!AK1404)</f>
        <v>16.659553927200641</v>
      </c>
      <c r="U52" s="216"/>
      <c r="V52" s="238">
        <f>+IF(I52=0,"",'Ark1'!S1404)</f>
        <v>4.8389982110912335</v>
      </c>
      <c r="W52" s="53"/>
      <c r="X52" s="237">
        <f>+IF(I52=0,"",'Ark1'!W1404)</f>
        <v>0</v>
      </c>
      <c r="Y52" s="239">
        <f>+IF(I52=0,"",'Ark1'!X1404)</f>
        <v>79.248658318425754</v>
      </c>
      <c r="Z52" s="239">
        <f>+IF(I52=0,"",'Ark1'!Y1404)</f>
        <v>42.933810375670845</v>
      </c>
      <c r="AA52" s="239">
        <f>+IF(I52=0,"",'Ark1'!Z1404)</f>
        <v>6.0482819173894979</v>
      </c>
      <c r="AB52" s="237">
        <f>+IF(I52=0,"",'Ark1'!Z1404)</f>
        <v>6.0482819173894979</v>
      </c>
      <c r="AC52" s="237">
        <f>+IF(I52=0,"",'Ark1'!AB1404)</f>
        <v>0</v>
      </c>
      <c r="AD52" s="239">
        <f>+'Ark1'!AD1404</f>
        <v>0</v>
      </c>
      <c r="AE52" s="237">
        <f t="shared" si="10"/>
        <v>186.33333333333334</v>
      </c>
      <c r="AF52" s="237">
        <f t="shared" si="11"/>
        <v>1.746875</v>
      </c>
      <c r="AG52" s="216"/>
      <c r="AH52" s="219"/>
      <c r="AJ52" s="29"/>
      <c r="AK52" s="27"/>
      <c r="AL52" s="220"/>
      <c r="AM52" s="28"/>
      <c r="AN52" s="27"/>
      <c r="AO52" s="27"/>
      <c r="AP52" s="34"/>
      <c r="AQ52" s="34"/>
      <c r="AR52" s="34"/>
    </row>
    <row r="53" spans="1:44">
      <c r="A53" s="216"/>
      <c r="B53" s="236">
        <f>+'Ark1'!C1405</f>
        <v>2024</v>
      </c>
      <c r="C53" s="216"/>
      <c r="D53" s="236">
        <f>+'Ark1'!M1405</f>
        <v>3</v>
      </c>
      <c r="E53" s="236" t="str">
        <f>VLOOKUP(D53,RNR!$D$16:$E$30,2)</f>
        <v>1+</v>
      </c>
      <c r="F53" s="236">
        <f>+'Ark1'!D1405</f>
        <v>9</v>
      </c>
      <c r="G53" s="236" t="str">
        <f>VLOOKUP(F53,RNR!$D$2:$E$13,2)</f>
        <v>Sep</v>
      </c>
      <c r="H53" s="236">
        <f>+'Ark1'!Q1405</f>
        <v>351</v>
      </c>
      <c r="I53" s="236">
        <f>+'Ark1'!R1405</f>
        <v>588</v>
      </c>
      <c r="J53" s="237">
        <f>+IF(I53=0,"",'Ark1'!AG1405)</f>
        <v>6.6890874203066009</v>
      </c>
      <c r="K53" s="237">
        <f>+IF(I53=0,"",'Ark1'!AH1405)</f>
        <v>2.2108843537414966</v>
      </c>
      <c r="L53" s="95"/>
      <c r="M53" s="243">
        <f>+'Ark1'!AI1405</f>
        <v>585</v>
      </c>
      <c r="N53" s="216"/>
      <c r="O53" s="237">
        <f>+IF(I53=0,"",'Ark1'!U1405)</f>
        <v>20.951700680272111</v>
      </c>
      <c r="P53" s="237">
        <f>+IF(I53=0,"",'Ark1'!V1405)</f>
        <v>22.789115646258502</v>
      </c>
      <c r="Q53" s="534"/>
      <c r="R53" s="237">
        <f>+IF(M53=0,"",'Ark1'!AJ1405)</f>
        <v>106.22683760683776</v>
      </c>
      <c r="S53" s="217"/>
      <c r="T53" s="237">
        <f>+IF(M53=0,"",'Ark1'!AK1405)</f>
        <v>16.617508946064014</v>
      </c>
      <c r="U53" s="216"/>
      <c r="V53" s="238">
        <f>+IF(I53=0,"",'Ark1'!S1405)</f>
        <v>4.8928571428571441</v>
      </c>
      <c r="W53" s="53"/>
      <c r="X53" s="237">
        <f>+IF(I53=0,"",'Ark1'!W1405)</f>
        <v>0</v>
      </c>
      <c r="Y53" s="239">
        <f>+IF(I53=0,"",'Ark1'!X1405)</f>
        <v>76.530612244897952</v>
      </c>
      <c r="Z53" s="239">
        <f>+IF(I53=0,"",'Ark1'!Y1405)</f>
        <v>43.02721088435375</v>
      </c>
      <c r="AA53" s="239">
        <f>+IF(I53=0,"",'Ark1'!Z1405)</f>
        <v>6.4489397297771669</v>
      </c>
      <c r="AB53" s="237">
        <f>+IF(I53=0,"",'Ark1'!Z1405)</f>
        <v>6.4489397297771669</v>
      </c>
      <c r="AC53" s="237">
        <f>+IF(I53=0,"",'Ark1'!AB1405)</f>
        <v>0</v>
      </c>
      <c r="AD53" s="239">
        <f>+'Ark1'!AD1405</f>
        <v>0</v>
      </c>
      <c r="AE53" s="237">
        <f t="shared" si="10"/>
        <v>196</v>
      </c>
      <c r="AF53" s="237">
        <f t="shared" si="11"/>
        <v>1.6752136752136753</v>
      </c>
      <c r="AG53" s="216"/>
      <c r="AH53" s="219"/>
      <c r="AJ53" s="29"/>
      <c r="AK53" s="27"/>
      <c r="AL53" s="220"/>
      <c r="AM53" s="28"/>
      <c r="AN53" s="27"/>
      <c r="AO53" s="27"/>
      <c r="AP53" s="34"/>
      <c r="AQ53" s="34"/>
      <c r="AR53" s="34"/>
    </row>
    <row r="54" spans="1:44">
      <c r="A54" s="216"/>
      <c r="B54" s="236">
        <f>+'Ark1'!C1406</f>
        <v>2024</v>
      </c>
      <c r="C54" s="216"/>
      <c r="D54" s="236">
        <f>+'Ark1'!M1406</f>
        <v>3</v>
      </c>
      <c r="E54" s="236" t="str">
        <f>VLOOKUP(D54,RNR!$D$16:$E$30,2)</f>
        <v>1+</v>
      </c>
      <c r="F54" s="236">
        <f>+'Ark1'!D1406</f>
        <v>10</v>
      </c>
      <c r="G54" s="236" t="str">
        <f>VLOOKUP(F54,RNR!$D$2:$E$13,2)</f>
        <v>Okt</v>
      </c>
      <c r="H54" s="236">
        <f>+'Ark1'!Q1406</f>
        <v>645</v>
      </c>
      <c r="I54" s="236">
        <f>+'Ark1'!R1406</f>
        <v>1052</v>
      </c>
      <c r="J54" s="237">
        <f>+IF(I54=0,"",'Ark1'!AG1406)</f>
        <v>4.7157700413689572</v>
      </c>
      <c r="K54" s="237">
        <f>+IF(I54=0,"",'Ark1'!AH1406)</f>
        <v>3.9923954372623558</v>
      </c>
      <c r="L54" s="95"/>
      <c r="M54" s="243">
        <f>+'Ark1'!AI1406</f>
        <v>1051</v>
      </c>
      <c r="N54" s="216"/>
      <c r="O54" s="237">
        <f>+IF(I54=0,"",'Ark1'!U1406)</f>
        <v>20.057129277566563</v>
      </c>
      <c r="P54" s="237">
        <f>+IF(I54=0,"",'Ark1'!V1406)</f>
        <v>20.43726235741444</v>
      </c>
      <c r="Q54" s="534"/>
      <c r="R54" s="237">
        <f>+IF(M54=0,"",'Ark1'!AJ1406)</f>
        <v>105.72017126546152</v>
      </c>
      <c r="S54" s="217"/>
      <c r="T54" s="237">
        <f>+IF(M54=0,"",'Ark1'!AK1406)</f>
        <v>16.223006166014198</v>
      </c>
      <c r="U54" s="216"/>
      <c r="V54" s="238">
        <f>+IF(I54=0,"",'Ark1'!S1406)</f>
        <v>4.6254752851711025</v>
      </c>
      <c r="W54" s="53"/>
      <c r="X54" s="237">
        <f>+IF(I54=0,"",'Ark1'!W1406)</f>
        <v>0</v>
      </c>
      <c r="Y54" s="239">
        <f>+IF(I54=0,"",'Ark1'!X1406)</f>
        <v>73.098859315589365</v>
      </c>
      <c r="Z54" s="239">
        <f>+IF(I54=0,"",'Ark1'!Y1406)</f>
        <v>35.361216730038031</v>
      </c>
      <c r="AA54" s="239">
        <f>+IF(I54=0,"",'Ark1'!Z1406)</f>
        <v>6.9261075853372356</v>
      </c>
      <c r="AB54" s="237">
        <f>+IF(I54=0,"",'Ark1'!Z1406)</f>
        <v>6.9261075853372356</v>
      </c>
      <c r="AC54" s="237">
        <f>+IF(I54=0,"",'Ark1'!AB1406)</f>
        <v>0</v>
      </c>
      <c r="AD54" s="239">
        <f>+'Ark1'!AD1406</f>
        <v>0</v>
      </c>
      <c r="AE54" s="237">
        <f t="shared" si="10"/>
        <v>350.66666666666669</v>
      </c>
      <c r="AF54" s="237">
        <f t="shared" si="11"/>
        <v>1.6310077519379844</v>
      </c>
      <c r="AG54" s="216"/>
      <c r="AH54" s="219"/>
      <c r="AJ54" s="29"/>
      <c r="AK54" s="27"/>
      <c r="AL54" s="220"/>
      <c r="AM54" s="28"/>
      <c r="AN54" s="27"/>
      <c r="AO54" s="27"/>
      <c r="AP54" s="34"/>
      <c r="AQ54" s="34"/>
      <c r="AR54" s="34"/>
    </row>
    <row r="55" spans="1:44">
      <c r="A55" s="216"/>
      <c r="B55" s="236">
        <f>+'Ark1'!C1407</f>
        <v>2024</v>
      </c>
      <c r="C55" s="216"/>
      <c r="D55" s="236">
        <f>+'Ark1'!M1407</f>
        <v>3</v>
      </c>
      <c r="E55" s="236" t="str">
        <f>VLOOKUP(D55,RNR!$D$16:$E$30,2)</f>
        <v>1+</v>
      </c>
      <c r="F55" s="236">
        <f>+'Ark1'!D1407</f>
        <v>11</v>
      </c>
      <c r="G55" s="236" t="str">
        <f>VLOOKUP(F55,RNR!$D$2:$E$13,2)</f>
        <v>Nov</v>
      </c>
      <c r="H55" s="236">
        <f>+'Ark1'!Q1407</f>
        <v>198</v>
      </c>
      <c r="I55" s="236">
        <f>+'Ark1'!R1407</f>
        <v>294</v>
      </c>
      <c r="J55" s="237">
        <f>+IF(I55=0,"",'Ark1'!AG1407)</f>
        <v>4.0376146858331348</v>
      </c>
      <c r="K55" s="237">
        <f>+IF(I55=0,"",'Ark1'!AH1407)</f>
        <v>0.68027210884353739</v>
      </c>
      <c r="L55" s="95"/>
      <c r="M55" s="243">
        <f>+'Ark1'!AI1407</f>
        <v>294</v>
      </c>
      <c r="N55" s="216"/>
      <c r="O55" s="237">
        <f>+IF(I55=0,"",'Ark1'!U1407)</f>
        <v>19.987414965986392</v>
      </c>
      <c r="P55" s="237">
        <f>+IF(I55=0,"",'Ark1'!V1407)</f>
        <v>20.408163265306126</v>
      </c>
      <c r="Q55" s="534"/>
      <c r="R55" s="237">
        <f>+IF(M55=0,"",'Ark1'!AJ1407)</f>
        <v>105.71836734693882</v>
      </c>
      <c r="S55" s="217"/>
      <c r="T55" s="237">
        <f>+IF(M55=0,"",'Ark1'!AK1407)</f>
        <v>16.334995022862746</v>
      </c>
      <c r="U55" s="216"/>
      <c r="V55" s="238">
        <f>+IF(I55=0,"",'Ark1'!S1407)</f>
        <v>4.6836734693877551</v>
      </c>
      <c r="W55" s="53"/>
      <c r="X55" s="237">
        <f>+IF(I55=0,"",'Ark1'!W1407)</f>
        <v>0</v>
      </c>
      <c r="Y55" s="239">
        <f>+IF(I55=0,"",'Ark1'!X1407)</f>
        <v>75.170068027210903</v>
      </c>
      <c r="Z55" s="239">
        <f>+IF(I55=0,"",'Ark1'!Y1407)</f>
        <v>33.333333333333343</v>
      </c>
      <c r="AA55" s="239">
        <f>+IF(I55=0,"",'Ark1'!Z1407)</f>
        <v>6.3286529703911247</v>
      </c>
      <c r="AB55" s="237">
        <f>+IF(I55=0,"",'Ark1'!Z1407)</f>
        <v>6.3286529703911247</v>
      </c>
      <c r="AC55" s="237">
        <f>+IF(I55=0,"",'Ark1'!AB1407)</f>
        <v>0</v>
      </c>
      <c r="AD55" s="239">
        <f>+'Ark1'!AD1407</f>
        <v>0</v>
      </c>
      <c r="AE55" s="237">
        <f t="shared" si="10"/>
        <v>98</v>
      </c>
      <c r="AF55" s="237">
        <f t="shared" si="11"/>
        <v>1.4848484848484849</v>
      </c>
      <c r="AG55" s="216"/>
      <c r="AH55" s="219"/>
      <c r="AJ55" s="29"/>
      <c r="AK55" s="27"/>
      <c r="AL55" s="220"/>
      <c r="AM55" s="28"/>
      <c r="AN55" s="27"/>
      <c r="AO55" s="27"/>
      <c r="AP55" s="34"/>
      <c r="AQ55" s="34"/>
      <c r="AR55" s="34"/>
    </row>
    <row r="56" spans="1:44">
      <c r="A56" s="216"/>
      <c r="B56" s="236">
        <f>+'Ark1'!C1408</f>
        <v>2024</v>
      </c>
      <c r="C56" s="216"/>
      <c r="D56" s="236">
        <f>+'Ark1'!M1408</f>
        <v>3</v>
      </c>
      <c r="E56" s="236" t="str">
        <f>VLOOKUP(D56,RNR!$D$16:$E$30,2)</f>
        <v>1+</v>
      </c>
      <c r="F56" s="236">
        <f>+'Ark1'!D1408</f>
        <v>12</v>
      </c>
      <c r="G56" s="236" t="str">
        <f>VLOOKUP(F56,RNR!$D$2:$E$13,2)</f>
        <v>Des</v>
      </c>
      <c r="H56" s="236">
        <f>+'Ark1'!Q1408</f>
        <v>20</v>
      </c>
      <c r="I56" s="236">
        <f>+'Ark1'!R1408</f>
        <v>29</v>
      </c>
      <c r="J56" s="237">
        <f>+IF(I56=0,"",'Ark1'!AG1408)</f>
        <v>3.7172512974426306</v>
      </c>
      <c r="K56" s="237">
        <f>+IF(I56=0,"",'Ark1'!AH1408)</f>
        <v>0</v>
      </c>
      <c r="L56" s="95"/>
      <c r="M56" s="243">
        <f>+'Ark1'!AI1408</f>
        <v>29</v>
      </c>
      <c r="N56" s="216"/>
      <c r="O56" s="237">
        <f>+IF(I56=0,"",'Ark1'!U1408)</f>
        <v>16.400000000000006</v>
      </c>
      <c r="P56" s="237">
        <f>+IF(I56=0,"",'Ark1'!V1408)</f>
        <v>6.8965517241379306</v>
      </c>
      <c r="Q56" s="534"/>
      <c r="R56" s="237">
        <f>+IF(M56=0,"",'Ark1'!AJ1408)</f>
        <v>102.19310344827588</v>
      </c>
      <c r="S56" s="217"/>
      <c r="T56" s="237">
        <f>+IF(M56=0,"",'Ark1'!AK1408)</f>
        <v>14.882737113468323</v>
      </c>
      <c r="U56" s="216"/>
      <c r="V56" s="238">
        <f>+IF(I56=0,"",'Ark1'!S1408)</f>
        <v>3.9310344827586201</v>
      </c>
      <c r="W56" s="53"/>
      <c r="X56" s="237">
        <f>+IF(I56=0,"",'Ark1'!W1408)</f>
        <v>0</v>
      </c>
      <c r="Y56" s="239">
        <f>+IF(I56=0,"",'Ark1'!X1408)</f>
        <v>58.620689655172413</v>
      </c>
      <c r="Z56" s="239">
        <f>+IF(I56=0,"",'Ark1'!Y1408)</f>
        <v>10.344827586206899</v>
      </c>
      <c r="AA56" s="239">
        <f>+IF(I56=0,"",'Ark1'!Z1408)</f>
        <v>5.5897072898504092</v>
      </c>
      <c r="AB56" s="237">
        <f>+IF(I56=0,"",'Ark1'!Z1408)</f>
        <v>5.5897072898504092</v>
      </c>
      <c r="AC56" s="237">
        <f>+IF(I56=0,"",'Ark1'!AB1408)</f>
        <v>0</v>
      </c>
      <c r="AD56" s="239">
        <f>+'Ark1'!AD1408</f>
        <v>0</v>
      </c>
      <c r="AE56" s="237">
        <f t="shared" si="10"/>
        <v>9.6666666666666661</v>
      </c>
      <c r="AF56" s="237">
        <f t="shared" si="11"/>
        <v>1.45</v>
      </c>
      <c r="AG56" s="216"/>
      <c r="AH56" s="219"/>
      <c r="AJ56" s="29"/>
      <c r="AK56" s="27"/>
      <c r="AL56" s="220"/>
      <c r="AM56" s="28"/>
      <c r="AN56" s="27"/>
      <c r="AO56" s="27"/>
      <c r="AP56" s="34"/>
      <c r="AQ56" s="34"/>
      <c r="AR56" s="34"/>
    </row>
    <row r="57" spans="1:44" s="532" customFormat="1">
      <c r="A57" s="531"/>
      <c r="B57" s="531"/>
      <c r="C57" s="531"/>
      <c r="D57" s="531"/>
      <c r="E57" s="531"/>
      <c r="F57" s="531"/>
      <c r="G57" s="531"/>
      <c r="H57" s="531"/>
      <c r="I57" s="531"/>
      <c r="J57" s="217"/>
      <c r="K57" s="217"/>
      <c r="L57" s="217"/>
      <c r="M57" s="233"/>
      <c r="N57" s="217"/>
      <c r="O57" s="531"/>
      <c r="P57" s="531"/>
      <c r="Q57" s="534"/>
      <c r="R57" s="217"/>
      <c r="S57" s="217"/>
      <c r="T57" s="217"/>
      <c r="U57" s="531"/>
      <c r="V57" s="531"/>
      <c r="W57" s="531"/>
      <c r="X57" s="218"/>
      <c r="Y57" s="218"/>
      <c r="Z57" s="218"/>
      <c r="AA57" s="218"/>
      <c r="AB57" s="217"/>
      <c r="AC57" s="531"/>
      <c r="AD57" s="218"/>
      <c r="AE57" s="218"/>
      <c r="AF57" s="217"/>
      <c r="AG57" s="531"/>
      <c r="AH57" s="219"/>
      <c r="AI57" s="29"/>
      <c r="AJ57" s="29"/>
      <c r="AK57" s="27"/>
      <c r="AL57" s="220"/>
    </row>
    <row r="58" spans="1:44" s="532" customFormat="1">
      <c r="A58" s="500" t="s">
        <v>654</v>
      </c>
      <c r="B58" s="500"/>
      <c r="C58" s="500" t="str">
        <f>+E62</f>
        <v>2-</v>
      </c>
      <c r="D58" s="531"/>
      <c r="E58" s="531"/>
      <c r="F58" s="531"/>
      <c r="G58" s="531"/>
      <c r="H58" s="531"/>
      <c r="I58" s="240">
        <f>SUM(I60:I71)</f>
        <v>6814</v>
      </c>
      <c r="J58" s="217"/>
      <c r="K58" s="217"/>
      <c r="L58" s="217"/>
      <c r="M58" s="233"/>
      <c r="N58" s="217"/>
      <c r="O58" s="265" t="e">
        <f>+Fettgruppe!#REF!</f>
        <v>#REF!</v>
      </c>
      <c r="P58" s="531"/>
      <c r="Q58" s="534"/>
      <c r="R58" s="217"/>
      <c r="S58" s="217"/>
      <c r="T58" s="217"/>
      <c r="U58" s="531"/>
      <c r="V58" s="531"/>
      <c r="W58" s="531"/>
      <c r="X58" s="218"/>
      <c r="Y58" s="218"/>
      <c r="Z58" s="218"/>
      <c r="AA58" s="218"/>
      <c r="AB58" s="217"/>
      <c r="AC58" s="531"/>
      <c r="AD58" s="218"/>
      <c r="AE58" s="218"/>
      <c r="AF58" s="218"/>
      <c r="AG58" s="531"/>
      <c r="AH58" s="219"/>
      <c r="AI58" s="29"/>
      <c r="AJ58" s="29"/>
      <c r="AK58" s="27"/>
      <c r="AL58" s="220"/>
    </row>
    <row r="59" spans="1:44" s="532" customFormat="1">
      <c r="A59" s="531"/>
      <c r="B59" s="531"/>
      <c r="C59" s="531"/>
      <c r="D59" s="531"/>
      <c r="E59" s="531"/>
      <c r="F59" s="531"/>
      <c r="G59" s="531"/>
      <c r="H59" s="531"/>
      <c r="I59" s="531"/>
      <c r="J59" s="217"/>
      <c r="K59" s="217"/>
      <c r="L59" s="217"/>
      <c r="M59" s="233"/>
      <c r="N59" s="217"/>
      <c r="O59" s="531"/>
      <c r="P59" s="531"/>
      <c r="Q59" s="534"/>
      <c r="R59" s="217"/>
      <c r="S59" s="217"/>
      <c r="T59" s="217"/>
      <c r="U59" s="531"/>
      <c r="V59" s="531"/>
      <c r="W59" s="531"/>
      <c r="X59" s="218"/>
      <c r="Y59" s="218"/>
      <c r="Z59" s="218"/>
      <c r="AA59" s="218"/>
      <c r="AB59" s="217"/>
      <c r="AC59" s="531"/>
      <c r="AD59" s="218"/>
      <c r="AE59" s="218"/>
      <c r="AF59" s="218"/>
      <c r="AG59" s="218"/>
      <c r="AH59" s="219"/>
      <c r="AI59" s="29"/>
      <c r="AJ59" s="29"/>
      <c r="AK59" s="27"/>
      <c r="AL59" s="220"/>
    </row>
    <row r="60" spans="1:44">
      <c r="A60" s="216"/>
      <c r="B60" s="236">
        <f>+'Ark1'!C1409</f>
        <v>2024</v>
      </c>
      <c r="C60" s="216"/>
      <c r="D60" s="535">
        <f>+'Ark1'!M1409</f>
        <v>4</v>
      </c>
      <c r="E60" s="236" t="str">
        <f>VLOOKUP(D60,RNR!$D$16:$E$30,2)</f>
        <v>2-</v>
      </c>
      <c r="F60" s="535">
        <f>+'Ark1'!D1409</f>
        <v>1</v>
      </c>
      <c r="G60" s="236" t="str">
        <f>VLOOKUP(F60,RNR!$D$2:$E$13,2)</f>
        <v>Jan</v>
      </c>
      <c r="H60" s="535">
        <f>+'Ark1'!Q1409</f>
        <v>27</v>
      </c>
      <c r="I60" s="535">
        <f>+'Ark1'!R1409</f>
        <v>37</v>
      </c>
      <c r="J60" s="29">
        <f>+IF(I60=0,"",'Ark1'!AG1409)</f>
        <v>6.012202591658645</v>
      </c>
      <c r="K60" s="29">
        <f>+IF(I60=0,"",'Ark1'!AH1409)</f>
        <v>2.7027027027027031</v>
      </c>
      <c r="L60" s="95"/>
      <c r="M60" s="243">
        <f>+'Ark1'!AI1409</f>
        <v>23</v>
      </c>
      <c r="N60" s="534"/>
      <c r="O60" s="29">
        <f>+IF(I60=0,"",'Ark1'!U1409)</f>
        <v>20.427027027027034</v>
      </c>
      <c r="P60" s="29">
        <f>+IF(I60=0,"",'Ark1'!V1409)</f>
        <v>13.513513513513516</v>
      </c>
      <c r="Q60" s="534"/>
      <c r="R60" s="237">
        <f>+IF(M60=0,"",'Ark1'!AJ1409)</f>
        <v>109.64782608695651</v>
      </c>
      <c r="S60" s="217"/>
      <c r="T60" s="237">
        <f>+IF(M60=0,"",'Ark1'!AK1409)</f>
        <v>16.85667333155444</v>
      </c>
      <c r="U60" s="534"/>
      <c r="V60" s="238">
        <f>+IF(I60=0,"",'Ark1'!S1409)</f>
        <v>5.6486486486486482</v>
      </c>
      <c r="W60" s="53"/>
      <c r="X60" s="29">
        <f>+IF(I60=0,"",'Ark1'!W1409)</f>
        <v>0</v>
      </c>
      <c r="Y60" s="34">
        <f>+IF(I60=0,"",'Ark1'!X1409)</f>
        <v>72.97297297297294</v>
      </c>
      <c r="Z60" s="34">
        <f>+IF(I60=0,"",'Ark1'!Y1409)</f>
        <v>32.432432432432442</v>
      </c>
      <c r="AA60" s="34">
        <f>+IF(I60=0,"",'Ark1'!Z1409)</f>
        <v>6.5206801439581454</v>
      </c>
      <c r="AB60" s="29">
        <f>+IF(I60=0,"",'Ark1'!Z1409)</f>
        <v>6.5206801439581454</v>
      </c>
      <c r="AC60" s="29">
        <f>+IF(I60=0,"",'Ark1'!AB1409)</f>
        <v>0</v>
      </c>
      <c r="AD60" s="34">
        <f>+'Ark1'!AD1409</f>
        <v>0</v>
      </c>
      <c r="AE60" s="29">
        <f t="shared" ref="AE60:AE63" si="12">+IF(I60=0,"",I60/D60)</f>
        <v>9.25</v>
      </c>
      <c r="AF60" s="29">
        <f t="shared" ref="AF60:AF63" si="13">+IF(I60=0,"",I60/H60)</f>
        <v>1.3703703703703705</v>
      </c>
      <c r="AG60" s="216"/>
      <c r="AH60" s="219"/>
      <c r="AJ60" s="29"/>
      <c r="AK60" s="27"/>
      <c r="AL60" s="220"/>
      <c r="AM60" s="28"/>
      <c r="AN60" s="27"/>
      <c r="AO60" s="27"/>
      <c r="AP60" s="34"/>
      <c r="AQ60" s="34"/>
      <c r="AR60" s="34"/>
    </row>
    <row r="61" spans="1:44">
      <c r="A61" s="216"/>
      <c r="B61" s="236">
        <f>+'Ark1'!C1410</f>
        <v>2024</v>
      </c>
      <c r="C61" s="216"/>
      <c r="D61" s="535">
        <f>+'Ark1'!M1410</f>
        <v>4</v>
      </c>
      <c r="E61" s="236" t="str">
        <f>VLOOKUP(D61,RNR!$D$16:$E$30,2)</f>
        <v>2-</v>
      </c>
      <c r="F61" s="535">
        <f>+'Ark1'!D1410</f>
        <v>2</v>
      </c>
      <c r="G61" s="236" t="str">
        <f>VLOOKUP(F61,RNR!$D$2:$E$13,2)</f>
        <v>Feb</v>
      </c>
      <c r="H61" s="535">
        <f>+'Ark1'!Q1410</f>
        <v>36</v>
      </c>
      <c r="I61" s="535">
        <f>+'Ark1'!R1410</f>
        <v>45</v>
      </c>
      <c r="J61" s="29">
        <f>+IF(I61=0,"",'Ark1'!AG1410)</f>
        <v>7.2715134245971953</v>
      </c>
      <c r="K61" s="29">
        <f>+IF(I61=0,"",'Ark1'!AH1410)</f>
        <v>0</v>
      </c>
      <c r="L61" s="95"/>
      <c r="M61" s="243">
        <f>+'Ark1'!AI1410</f>
        <v>42</v>
      </c>
      <c r="N61" s="534"/>
      <c r="O61" s="29">
        <f>+IF(I61=0,"",'Ark1'!U1410)</f>
        <v>23.477777777777781</v>
      </c>
      <c r="P61" s="29">
        <f>+IF(I61=0,"",'Ark1'!V1410)</f>
        <v>31.111111111111111</v>
      </c>
      <c r="Q61" s="534"/>
      <c r="R61" s="237">
        <f>+IF(M61=0,"",'Ark1'!AJ1410)</f>
        <v>108.25000000000001</v>
      </c>
      <c r="S61" s="217"/>
      <c r="T61" s="237">
        <f>+IF(M61=0,"",'Ark1'!AK1410)</f>
        <v>17.992840687190089</v>
      </c>
      <c r="U61" s="534"/>
      <c r="V61" s="238">
        <f>+IF(I61=0,"",'Ark1'!S1410)</f>
        <v>6.3111111111111118</v>
      </c>
      <c r="W61" s="53"/>
      <c r="X61" s="29">
        <f>+IF(I61=0,"",'Ark1'!W1410)</f>
        <v>0</v>
      </c>
      <c r="Y61" s="34">
        <f>+IF(I61=0,"",'Ark1'!X1410)</f>
        <v>88.8888888888889</v>
      </c>
      <c r="Z61" s="34">
        <f>+IF(I61=0,"",'Ark1'!Y1410)</f>
        <v>37.777777777777779</v>
      </c>
      <c r="AA61" s="34">
        <f>+IF(I61=0,"",'Ark1'!Z1410)</f>
        <v>6.7987544247748071</v>
      </c>
      <c r="AB61" s="29">
        <f>+IF(I61=0,"",'Ark1'!Z1410)</f>
        <v>6.7987544247748071</v>
      </c>
      <c r="AC61" s="29">
        <f>+IF(I61=0,"",'Ark1'!AB1410)</f>
        <v>0</v>
      </c>
      <c r="AD61" s="34">
        <f>+'Ark1'!AD1410</f>
        <v>0</v>
      </c>
      <c r="AE61" s="29">
        <f t="shared" si="12"/>
        <v>11.25</v>
      </c>
      <c r="AF61" s="29">
        <f t="shared" si="13"/>
        <v>1.25</v>
      </c>
      <c r="AG61" s="216"/>
      <c r="AH61" s="219"/>
      <c r="AJ61" s="29"/>
      <c r="AK61" s="27"/>
      <c r="AL61" s="220"/>
      <c r="AM61" s="28"/>
      <c r="AN61" s="27"/>
      <c r="AO61" s="27"/>
      <c r="AP61" s="34"/>
      <c r="AQ61" s="34"/>
      <c r="AR61" s="34"/>
    </row>
    <row r="62" spans="1:44">
      <c r="A62" s="216"/>
      <c r="B62" s="236">
        <f>+'Ark1'!C1411</f>
        <v>2024</v>
      </c>
      <c r="C62" s="216"/>
      <c r="D62" s="535">
        <f>+'Ark1'!M1411</f>
        <v>4</v>
      </c>
      <c r="E62" s="236" t="str">
        <f>VLOOKUP(D62,RNR!$D$16:$E$30,2)</f>
        <v>2-</v>
      </c>
      <c r="F62" s="535">
        <f>+'Ark1'!D1411</f>
        <v>3</v>
      </c>
      <c r="G62" s="236" t="str">
        <f>VLOOKUP(F62,RNR!$D$2:$E$13,2)</f>
        <v>Mar</v>
      </c>
      <c r="H62" s="535">
        <f>+'Ark1'!Q1411</f>
        <v>183</v>
      </c>
      <c r="I62" s="535">
        <f>+'Ark1'!R1411</f>
        <v>257</v>
      </c>
      <c r="J62" s="29">
        <f>+IF(I62=0,"",'Ark1'!AG1411)</f>
        <v>7.2803347280334751</v>
      </c>
      <c r="K62" s="29">
        <f>+IF(I62=0,"",'Ark1'!AH1411)</f>
        <v>0.3891050583657587</v>
      </c>
      <c r="L62" s="95"/>
      <c r="M62" s="243">
        <f>+'Ark1'!AI1411</f>
        <v>215</v>
      </c>
      <c r="N62" s="534"/>
      <c r="O62" s="29">
        <f>+IF(I62=0,"",'Ark1'!U1411)</f>
        <v>24.441245136186794</v>
      </c>
      <c r="P62" s="29">
        <f>+IF(I62=0,"",'Ark1'!V1411)</f>
        <v>44.35797665369649</v>
      </c>
      <c r="Q62" s="534"/>
      <c r="R62" s="237">
        <f>+IF(M62=0,"",'Ark1'!AJ1411)</f>
        <v>108.04744186046511</v>
      </c>
      <c r="S62" s="217"/>
      <c r="T62" s="237">
        <f>+IF(M62=0,"",'Ark1'!AK1411)</f>
        <v>18.933378795077441</v>
      </c>
      <c r="U62" s="534"/>
      <c r="V62" s="238">
        <f>+IF(I62=0,"",'Ark1'!S1411)</f>
        <v>7.0428015564202324</v>
      </c>
      <c r="W62" s="53"/>
      <c r="X62" s="29">
        <f>+IF(I62=0,"",'Ark1'!W1411)</f>
        <v>0</v>
      </c>
      <c r="Y62" s="34">
        <f>+IF(I62=0,"",'Ark1'!X1411)</f>
        <v>92.607003891050553</v>
      </c>
      <c r="Z62" s="34">
        <f>+IF(I62=0,"",'Ark1'!Y1411)</f>
        <v>62.256809338521393</v>
      </c>
      <c r="AA62" s="34">
        <f>+IF(I62=0,"",'Ark1'!Z1411)</f>
        <v>5.5014334182884763</v>
      </c>
      <c r="AB62" s="29">
        <f>+IF(I62=0,"",'Ark1'!Z1411)</f>
        <v>5.5014334182884763</v>
      </c>
      <c r="AC62" s="29">
        <f>+IF(I62=0,"",'Ark1'!AB1411)</f>
        <v>0</v>
      </c>
      <c r="AD62" s="34">
        <f>+'Ark1'!AD1411</f>
        <v>0</v>
      </c>
      <c r="AE62" s="29">
        <f t="shared" si="12"/>
        <v>64.25</v>
      </c>
      <c r="AF62" s="29">
        <f t="shared" si="13"/>
        <v>1.4043715846994536</v>
      </c>
      <c r="AG62" s="216"/>
      <c r="AH62" s="219"/>
      <c r="AJ62" s="29"/>
      <c r="AK62" s="27"/>
      <c r="AL62" s="220"/>
      <c r="AM62" s="28"/>
      <c r="AN62" s="27"/>
      <c r="AO62" s="27"/>
      <c r="AP62" s="34"/>
      <c r="AQ62" s="34"/>
      <c r="AR62" s="34"/>
    </row>
    <row r="63" spans="1:44" ht="16.5" customHeight="1">
      <c r="A63" s="216"/>
      <c r="B63" s="236">
        <f>+'Ark1'!C1412</f>
        <v>2024</v>
      </c>
      <c r="C63" s="216"/>
      <c r="D63" s="535">
        <f>+'Ark1'!M1412</f>
        <v>4</v>
      </c>
      <c r="E63" s="236" t="str">
        <f>VLOOKUP(D63,RNR!$D$16:$E$30,2)</f>
        <v>2-</v>
      </c>
      <c r="F63" s="535">
        <f>+'Ark1'!D1412</f>
        <v>4</v>
      </c>
      <c r="G63" s="236" t="str">
        <f>VLOOKUP(F63,RNR!$D$2:$E$13,2)</f>
        <v>Apr</v>
      </c>
      <c r="H63" s="535">
        <f>+'Ark1'!Q1412</f>
        <v>70</v>
      </c>
      <c r="I63" s="535">
        <f>+'Ark1'!R1412</f>
        <v>122</v>
      </c>
      <c r="J63" s="29">
        <f>+IF(I63=0,"",'Ark1'!AG1412)</f>
        <v>11.242081186956717</v>
      </c>
      <c r="K63" s="29">
        <f>+IF(I63=0,"",'Ark1'!AH1412)</f>
        <v>8.1967213114754092</v>
      </c>
      <c r="L63" s="95"/>
      <c r="M63" s="243">
        <f>+'Ark1'!AI1412</f>
        <v>100</v>
      </c>
      <c r="N63" s="534"/>
      <c r="O63" s="29">
        <f>+IF(I63=0,"",'Ark1'!U1412)</f>
        <v>18.371311475409829</v>
      </c>
      <c r="P63" s="29">
        <f>+IF(I63=0,"",'Ark1'!V1412)</f>
        <v>13.934426229508199</v>
      </c>
      <c r="Q63" s="534"/>
      <c r="R63" s="237">
        <f>+IF(M63=0,"",'Ark1'!AJ1412)</f>
        <v>100.16099999999997</v>
      </c>
      <c r="S63" s="217"/>
      <c r="T63" s="237">
        <f>+IF(M63=0,"",'Ark1'!AK1412)</f>
        <v>17.826487710626171</v>
      </c>
      <c r="U63" s="534"/>
      <c r="V63" s="238">
        <f>+IF(I63=0,"",'Ark1'!S1412)</f>
        <v>6.5245901639344259</v>
      </c>
      <c r="W63" s="53"/>
      <c r="X63" s="29">
        <f>+IF(I63=0,"",'Ark1'!W1412)</f>
        <v>0</v>
      </c>
      <c r="Y63" s="34">
        <f>+IF(I63=0,"",'Ark1'!X1412)</f>
        <v>64.754098360655746</v>
      </c>
      <c r="Z63" s="34">
        <f>+IF(I63=0,"",'Ark1'!Y1412)</f>
        <v>20.491803278688526</v>
      </c>
      <c r="AA63" s="34">
        <f>+IF(I63=0,"",'Ark1'!Z1412)</f>
        <v>5.5466202899322514</v>
      </c>
      <c r="AB63" s="29">
        <f>+IF(I63=0,"",'Ark1'!Z1412)</f>
        <v>5.5466202899322514</v>
      </c>
      <c r="AC63" s="29">
        <f>+IF(I63=0,"",'Ark1'!AB1412)</f>
        <v>0</v>
      </c>
      <c r="AD63" s="34">
        <f>+'Ark1'!AD1412</f>
        <v>0</v>
      </c>
      <c r="AE63" s="29">
        <f t="shared" si="12"/>
        <v>30.5</v>
      </c>
      <c r="AF63" s="29">
        <f t="shared" si="13"/>
        <v>1.7428571428571429</v>
      </c>
      <c r="AG63" s="216"/>
      <c r="AH63" s="219"/>
      <c r="AJ63" s="29"/>
      <c r="AK63" s="27"/>
      <c r="AL63" s="220"/>
      <c r="AM63" s="28"/>
      <c r="AN63" s="27"/>
      <c r="AO63" s="27"/>
      <c r="AP63" s="34"/>
      <c r="AQ63" s="34"/>
      <c r="AR63" s="34"/>
    </row>
    <row r="64" spans="1:44" ht="16.5" customHeight="1">
      <c r="A64" s="216"/>
      <c r="B64" s="236">
        <f>+'Ark1'!C1413</f>
        <v>2024</v>
      </c>
      <c r="C64" s="216"/>
      <c r="D64" s="28">
        <f>+'Ark1'!M1413</f>
        <v>4</v>
      </c>
      <c r="E64" s="236" t="str">
        <f>VLOOKUP(D64,RNR!$D$16:$E$30,2)</f>
        <v>2-</v>
      </c>
      <c r="F64" s="28">
        <f>+'Ark1'!D1413</f>
        <v>5</v>
      </c>
      <c r="G64" s="236" t="str">
        <f>VLOOKUP(F64,RNR!$D$2:$E$13,2)</f>
        <v>Mai</v>
      </c>
      <c r="H64" s="28">
        <f>+'Ark1'!Q1413</f>
        <v>117</v>
      </c>
      <c r="I64" s="28">
        <f>+'Ark1'!R1413</f>
        <v>233</v>
      </c>
      <c r="J64" s="29">
        <f>+IF(I64=0,"",'Ark1'!AG1413)</f>
        <v>15.551312305225801</v>
      </c>
      <c r="K64" s="29">
        <f>+IF(I64=0,"",'Ark1'!AH1413)</f>
        <v>2.1459227467811162</v>
      </c>
      <c r="L64" s="95"/>
      <c r="M64" s="243">
        <f>+'Ark1'!AI1413</f>
        <v>220</v>
      </c>
      <c r="N64" s="216"/>
      <c r="O64" s="29">
        <f>+IF(I64=0,"",'Ark1'!U1413)</f>
        <v>18.525751072961373</v>
      </c>
      <c r="P64" s="29">
        <f>+IF(I64=0,"",'Ark1'!V1413)</f>
        <v>12.017167381974248</v>
      </c>
      <c r="Q64" s="534"/>
      <c r="R64" s="237">
        <f>+IF(M64=0,"",'Ark1'!AJ1413)</f>
        <v>99.844090909090966</v>
      </c>
      <c r="S64" s="217"/>
      <c r="T64" s="237">
        <f>+IF(M64=0,"",'Ark1'!AK1413)</f>
        <v>17.986580690337895</v>
      </c>
      <c r="U64" s="216"/>
      <c r="V64" s="238">
        <f>+IF(I64=0,"",'Ark1'!S1413)</f>
        <v>6.5321888412017177</v>
      </c>
      <c r="W64" s="53"/>
      <c r="X64" s="29">
        <f>+IF(I64=0,"",'Ark1'!W1413)</f>
        <v>0</v>
      </c>
      <c r="Y64" s="34">
        <f>+IF(I64=0,"",'Ark1'!X1413)</f>
        <v>60.944206008583699</v>
      </c>
      <c r="Z64" s="34">
        <f>+IF(I64=0,"",'Ark1'!Y1413)</f>
        <v>19.742489270386265</v>
      </c>
      <c r="AA64" s="34">
        <f>+IF(I64=0,"",'Ark1'!Z1413)</f>
        <v>5.8051277812000919</v>
      </c>
      <c r="AB64" s="29">
        <f>+IF(I64=0,"",'Ark1'!Z1413)</f>
        <v>5.8051277812000919</v>
      </c>
      <c r="AC64" s="29">
        <f>+IF(I64=0,"",'Ark1'!AB1413)</f>
        <v>0</v>
      </c>
      <c r="AD64" s="34">
        <f>+'Ark1'!AD1413</f>
        <v>0</v>
      </c>
      <c r="AE64" s="29">
        <f>+IF(I64=0,"",I64/D64)</f>
        <v>58.25</v>
      </c>
      <c r="AF64" s="29">
        <f>+IF(I64=0,"",I64/H64)</f>
        <v>1.9914529914529915</v>
      </c>
      <c r="AG64" s="216"/>
      <c r="AH64" s="219"/>
      <c r="AJ64" s="29"/>
      <c r="AK64" s="27"/>
      <c r="AL64" s="220"/>
      <c r="AM64" s="28"/>
      <c r="AN64" s="27"/>
      <c r="AO64" s="27"/>
      <c r="AP64" s="34"/>
      <c r="AQ64" s="34"/>
      <c r="AR64" s="34"/>
    </row>
    <row r="65" spans="1:44">
      <c r="A65" s="216"/>
      <c r="B65" s="236">
        <f>+'Ark1'!C1414</f>
        <v>2024</v>
      </c>
      <c r="C65" s="216"/>
      <c r="D65" s="28">
        <f>+'Ark1'!M1414</f>
        <v>4</v>
      </c>
      <c r="E65" s="236" t="str">
        <f>VLOOKUP(D65,RNR!$D$16:$E$30,2)</f>
        <v>2-</v>
      </c>
      <c r="F65" s="28">
        <f>+'Ark1'!D1414</f>
        <v>6</v>
      </c>
      <c r="G65" s="236" t="str">
        <f>VLOOKUP(F65,RNR!$D$2:$E$13,2)</f>
        <v>Jun</v>
      </c>
      <c r="H65" s="28">
        <f>+'Ark1'!Q1414</f>
        <v>55</v>
      </c>
      <c r="I65" s="28">
        <f>+'Ark1'!R1414</f>
        <v>116</v>
      </c>
      <c r="J65" s="29">
        <f>+IF(I65=0,"",'Ark1'!AG1414)</f>
        <v>16.717794984506178</v>
      </c>
      <c r="K65" s="29">
        <f>+IF(I65=0,"",'Ark1'!AH1414)</f>
        <v>6.8965517241379306</v>
      </c>
      <c r="L65" s="95"/>
      <c r="M65" s="243">
        <f>+'Ark1'!AI1414</f>
        <v>112</v>
      </c>
      <c r="N65" s="216"/>
      <c r="O65" s="29">
        <f>+IF(I65=0,"",'Ark1'!U1414)</f>
        <v>18.556896551724122</v>
      </c>
      <c r="P65" s="29">
        <f>+IF(I65=0,"",'Ark1'!V1414)</f>
        <v>11.206896551724139</v>
      </c>
      <c r="Q65" s="534"/>
      <c r="R65" s="237">
        <f>+IF(M65=0,"",'Ark1'!AJ1414)</f>
        <v>99.617857142857119</v>
      </c>
      <c r="S65" s="217"/>
      <c r="T65" s="237">
        <f>+IF(M65=0,"",'Ark1'!AK1414)</f>
        <v>17.194889270713162</v>
      </c>
      <c r="U65" s="216"/>
      <c r="V65" s="238">
        <f>+IF(I65=0,"",'Ark1'!S1414)</f>
        <v>6.3534482758620694</v>
      </c>
      <c r="W65" s="53"/>
      <c r="X65" s="29">
        <f>+IF(I65=0,"",'Ark1'!W1414)</f>
        <v>0</v>
      </c>
      <c r="Y65" s="34">
        <f>+IF(I65=0,"",'Ark1'!X1414)</f>
        <v>61.206896551724142</v>
      </c>
      <c r="Z65" s="34">
        <f>+IF(I65=0,"",'Ark1'!Y1414)</f>
        <v>20.689655172413797</v>
      </c>
      <c r="AA65" s="34">
        <f>+IF(I65=0,"",'Ark1'!Z1414)</f>
        <v>5.8219741902603239</v>
      </c>
      <c r="AB65" s="29">
        <f>+IF(I65=0,"",'Ark1'!Z1414)</f>
        <v>5.8219741902603239</v>
      </c>
      <c r="AC65" s="29">
        <f>+IF(I65=0,"",'Ark1'!AB1414)</f>
        <v>0</v>
      </c>
      <c r="AD65" s="34">
        <f>+'Ark1'!AD1414</f>
        <v>0</v>
      </c>
      <c r="AE65" s="29">
        <f t="shared" ref="AE65:AE71" si="14">+IF(I65=0,"",I65/D65)</f>
        <v>29</v>
      </c>
      <c r="AF65" s="29">
        <f t="shared" ref="AF65:AF71" si="15">+IF(I65=0,"",I65/H65)</f>
        <v>2.1090909090909089</v>
      </c>
      <c r="AG65" s="216"/>
      <c r="AH65" s="28"/>
      <c r="AJ65" s="29"/>
      <c r="AK65" s="27"/>
      <c r="AL65" s="28"/>
      <c r="AM65" s="28"/>
      <c r="AN65" s="27"/>
      <c r="AO65" s="27"/>
      <c r="AP65" s="34"/>
      <c r="AQ65" s="34"/>
      <c r="AR65" s="34"/>
    </row>
    <row r="66" spans="1:44" ht="17.25" customHeight="1">
      <c r="A66" s="216"/>
      <c r="B66" s="236">
        <f>+'Ark1'!C1415</f>
        <v>2024</v>
      </c>
      <c r="C66" s="216"/>
      <c r="D66" s="28">
        <f>+'Ark1'!M1415</f>
        <v>4</v>
      </c>
      <c r="E66" s="236" t="str">
        <f>VLOOKUP(D66,RNR!$D$16:$E$30,2)</f>
        <v>2-</v>
      </c>
      <c r="F66" s="28">
        <f>+'Ark1'!D1415</f>
        <v>7</v>
      </c>
      <c r="G66" s="236" t="str">
        <f>VLOOKUP(F66,RNR!$D$2:$E$13,2)</f>
        <v>Jul</v>
      </c>
      <c r="H66" s="28">
        <f>+'Ark1'!Q1415</f>
        <v>24</v>
      </c>
      <c r="I66" s="28">
        <f>+'Ark1'!R1415</f>
        <v>46</v>
      </c>
      <c r="J66" s="29">
        <f>+IF(I66=0,"",'Ark1'!AG1415)</f>
        <v>16.216767777963302</v>
      </c>
      <c r="K66" s="29">
        <f>+IF(I66=0,"",'Ark1'!AH1415)</f>
        <v>6.5217391304347823</v>
      </c>
      <c r="L66" s="95"/>
      <c r="M66" s="243">
        <f>+'Ark1'!AI1415</f>
        <v>46</v>
      </c>
      <c r="N66" s="216"/>
      <c r="O66" s="29">
        <f>+IF(I66=0,"",'Ark1'!U1415)</f>
        <v>19.002173913043482</v>
      </c>
      <c r="P66" s="29">
        <f>+IF(I66=0,"",'Ark1'!V1415)</f>
        <v>13.043478260869565</v>
      </c>
      <c r="Q66" s="534"/>
      <c r="R66" s="237">
        <f>+IF(M66=0,"",'Ark1'!AJ1415)</f>
        <v>103.33043478260872</v>
      </c>
      <c r="S66" s="217"/>
      <c r="T66" s="237">
        <f>+IF(M66=0,"",'Ark1'!AK1415)</f>
        <v>16.747581579253279</v>
      </c>
      <c r="U66" s="216"/>
      <c r="V66" s="238">
        <f>+IF(I66=0,"",'Ark1'!S1415)</f>
        <v>5.8260869565217392</v>
      </c>
      <c r="W66" s="53"/>
      <c r="X66" s="29">
        <f>+IF(I66=0,"",'Ark1'!W1415)</f>
        <v>0</v>
      </c>
      <c r="Y66" s="34">
        <f>+IF(I66=0,"",'Ark1'!X1415)</f>
        <v>76.086956521739125</v>
      </c>
      <c r="Z66" s="34">
        <f>+IF(I66=0,"",'Ark1'!Y1415)</f>
        <v>19.565217391304348</v>
      </c>
      <c r="AA66" s="34">
        <f>+IF(I66=0,"",'Ark1'!Z1415)</f>
        <v>5.37771121229075</v>
      </c>
      <c r="AB66" s="29">
        <f>+IF(I66=0,"",'Ark1'!Z1415)</f>
        <v>5.37771121229075</v>
      </c>
      <c r="AC66" s="29">
        <f>+IF(I66=0,"",'Ark1'!AB1415)</f>
        <v>0</v>
      </c>
      <c r="AD66" s="34">
        <f>+'Ark1'!AD1415</f>
        <v>0</v>
      </c>
      <c r="AE66" s="29">
        <f t="shared" si="14"/>
        <v>11.5</v>
      </c>
      <c r="AF66" s="29">
        <f t="shared" si="15"/>
        <v>1.9166666666666667</v>
      </c>
      <c r="AG66" s="216"/>
      <c r="AH66" s="240"/>
      <c r="AJ66" s="29"/>
      <c r="AK66" s="27"/>
      <c r="AL66" s="220"/>
      <c r="AM66" s="28"/>
      <c r="AN66" s="27"/>
      <c r="AO66" s="27"/>
      <c r="AP66" s="34"/>
      <c r="AQ66" s="34"/>
      <c r="AR66" s="34"/>
    </row>
    <row r="67" spans="1:44">
      <c r="A67" s="216"/>
      <c r="B67" s="236">
        <f>+'Ark1'!C1416</f>
        <v>2024</v>
      </c>
      <c r="C67" s="216"/>
      <c r="D67" s="28">
        <f>+'Ark1'!M1416</f>
        <v>4</v>
      </c>
      <c r="E67" s="236" t="str">
        <f>VLOOKUP(D67,RNR!$D$16:$E$30,2)</f>
        <v>2-</v>
      </c>
      <c r="F67" s="28">
        <f>+'Ark1'!D1416</f>
        <v>8</v>
      </c>
      <c r="G67" s="236" t="str">
        <f>VLOOKUP(F67,RNR!$D$2:$E$13,2)</f>
        <v>Aug</v>
      </c>
      <c r="H67" s="28">
        <f>+'Ark1'!Q1416</f>
        <v>559</v>
      </c>
      <c r="I67" s="28">
        <f>+'Ark1'!R1416</f>
        <v>1110</v>
      </c>
      <c r="J67" s="29">
        <f>+IF(I67=0,"",'Ark1'!AG1416)</f>
        <v>17.685416162992599</v>
      </c>
      <c r="K67" s="29">
        <f>+IF(I67=0,"",'Ark1'!AH1416)</f>
        <v>3.1531531531531529</v>
      </c>
      <c r="L67" s="95"/>
      <c r="M67" s="243">
        <f>+'Ark1'!AI1416</f>
        <v>1108</v>
      </c>
      <c r="N67" s="216"/>
      <c r="O67" s="29">
        <f>+IF(I67=0,"",'Ark1'!U1416)</f>
        <v>23.19765765765764</v>
      </c>
      <c r="P67" s="29">
        <f>+IF(I67=0,"",'Ark1'!V1416)</f>
        <v>42.792792792792802</v>
      </c>
      <c r="Q67" s="534"/>
      <c r="R67" s="237">
        <f>+IF(M67=0,"",'Ark1'!AJ1416)</f>
        <v>107.64629963898911</v>
      </c>
      <c r="S67" s="217"/>
      <c r="T67" s="237">
        <f>+IF(M67=0,"",'Ark1'!AK1416)</f>
        <v>17.994555078045234</v>
      </c>
      <c r="U67" s="216"/>
      <c r="V67" s="238">
        <f>+IF(I67=0,"",'Ark1'!S1416)</f>
        <v>6.42972972972973</v>
      </c>
      <c r="W67" s="53"/>
      <c r="X67" s="29">
        <f>+IF(I67=0,"",'Ark1'!W1416)</f>
        <v>0</v>
      </c>
      <c r="Y67" s="34">
        <f>+IF(I67=0,"",'Ark1'!X1416)</f>
        <v>79.909909909909899</v>
      </c>
      <c r="Z67" s="34">
        <f>+IF(I67=0,"",'Ark1'!Y1416)</f>
        <v>58.378378378378351</v>
      </c>
      <c r="AA67" s="34">
        <f>+IF(I67=0,"",'Ark1'!Z1416)</f>
        <v>7.0348190593730484</v>
      </c>
      <c r="AB67" s="29">
        <f>+IF(I67=0,"",'Ark1'!Z1416)</f>
        <v>7.0348190593730484</v>
      </c>
      <c r="AC67" s="29">
        <f>+IF(I67=0,"",'Ark1'!AB1416)</f>
        <v>0</v>
      </c>
      <c r="AD67" s="34">
        <f>+'Ark1'!AD1416</f>
        <v>0</v>
      </c>
      <c r="AE67" s="29">
        <f t="shared" si="14"/>
        <v>277.5</v>
      </c>
      <c r="AF67" s="29">
        <f t="shared" si="15"/>
        <v>1.9856887298747763</v>
      </c>
      <c r="AG67" s="216"/>
      <c r="AH67" s="240"/>
      <c r="AJ67" s="29"/>
      <c r="AK67" s="27"/>
      <c r="AL67" s="28"/>
      <c r="AM67" s="28"/>
      <c r="AN67" s="27"/>
      <c r="AO67" s="27"/>
      <c r="AP67" s="34"/>
      <c r="AQ67" s="34"/>
      <c r="AR67" s="34"/>
    </row>
    <row r="68" spans="1:44">
      <c r="A68" s="216"/>
      <c r="B68" s="236">
        <f>+'Ark1'!C1417</f>
        <v>2024</v>
      </c>
      <c r="C68" s="216"/>
      <c r="D68" s="28">
        <f>+'Ark1'!M1417</f>
        <v>4</v>
      </c>
      <c r="E68" s="236" t="str">
        <f>VLOOKUP(D68,RNR!$D$16:$E$30,2)</f>
        <v>2-</v>
      </c>
      <c r="F68" s="28">
        <f>+'Ark1'!D1417</f>
        <v>9</v>
      </c>
      <c r="G68" s="236" t="str">
        <f>VLOOKUP(F68,RNR!$D$2:$E$13,2)</f>
        <v>Sep</v>
      </c>
      <c r="H68" s="28">
        <f>+'Ark1'!Q1417</f>
        <v>753</v>
      </c>
      <c r="I68" s="28">
        <f>+'Ark1'!R1417</f>
        <v>1393</v>
      </c>
      <c r="J68" s="29">
        <f>+IF(I68=0,"",'Ark1'!AG1417)</f>
        <v>17.575822073184902</v>
      </c>
      <c r="K68" s="29">
        <f>+IF(I68=0,"",'Ark1'!AH1417)</f>
        <v>3.7329504666188087</v>
      </c>
      <c r="L68" s="95"/>
      <c r="M68" s="243">
        <f>+'Ark1'!AI1417</f>
        <v>1392</v>
      </c>
      <c r="N68" s="216"/>
      <c r="O68" s="29">
        <f>+IF(I68=0,"",'Ark1'!U1417)</f>
        <v>23.237760229720031</v>
      </c>
      <c r="P68" s="29">
        <f>+IF(I68=0,"",'Ark1'!V1417)</f>
        <v>42.857142857142847</v>
      </c>
      <c r="Q68" s="534"/>
      <c r="R68" s="237">
        <f>+IF(M68=0,"",'Ark1'!AJ1417)</f>
        <v>107.69533045977008</v>
      </c>
      <c r="S68" s="217"/>
      <c r="T68" s="237">
        <f>+IF(M68=0,"",'Ark1'!AK1417)</f>
        <v>18.046516575356911</v>
      </c>
      <c r="U68" s="216"/>
      <c r="V68" s="238">
        <f>+IF(I68=0,"",'Ark1'!S1417)</f>
        <v>6.4465183058147888</v>
      </c>
      <c r="W68" s="53"/>
      <c r="X68" s="29">
        <f>+IF(I68=0,"",'Ark1'!W1417)</f>
        <v>0</v>
      </c>
      <c r="Y68" s="34">
        <f>+IF(I68=0,"",'Ark1'!X1417)</f>
        <v>83.0581478822685</v>
      </c>
      <c r="Z68" s="34">
        <f>+IF(I68=0,"",'Ark1'!Y1417)</f>
        <v>58.147882268485269</v>
      </c>
      <c r="AA68" s="34">
        <f>+IF(I68=0,"",'Ark1'!Z1417)</f>
        <v>6.6809075243970559</v>
      </c>
      <c r="AB68" s="29">
        <f>+IF(I68=0,"",'Ark1'!Z1417)</f>
        <v>6.6809075243970559</v>
      </c>
      <c r="AC68" s="29">
        <f>+IF(I68=0,"",'Ark1'!AB1417)</f>
        <v>0</v>
      </c>
      <c r="AD68" s="34">
        <f>+'Ark1'!AD1417</f>
        <v>0</v>
      </c>
      <c r="AE68" s="29">
        <f t="shared" si="14"/>
        <v>348.25</v>
      </c>
      <c r="AF68" s="29">
        <f t="shared" si="15"/>
        <v>1.8499335989375829</v>
      </c>
      <c r="AG68" s="216"/>
      <c r="AH68" s="241"/>
      <c r="AJ68" s="29"/>
      <c r="AK68" s="27"/>
      <c r="AL68" s="28"/>
      <c r="AM68" s="28"/>
      <c r="AN68" s="27"/>
      <c r="AO68" s="27"/>
      <c r="AP68" s="34"/>
      <c r="AQ68" s="34"/>
      <c r="AR68" s="34"/>
    </row>
    <row r="69" spans="1:44" ht="16.5" customHeight="1">
      <c r="A69" s="216"/>
      <c r="B69" s="236">
        <f>+'Ark1'!C1418</f>
        <v>2024</v>
      </c>
      <c r="C69" s="216"/>
      <c r="D69" s="28">
        <f>+'Ark1'!M1418</f>
        <v>4</v>
      </c>
      <c r="E69" s="236" t="str">
        <f>VLOOKUP(D69,RNR!$D$16:$E$30,2)</f>
        <v>2-</v>
      </c>
      <c r="F69" s="28">
        <f>+'Ark1'!D1418</f>
        <v>10</v>
      </c>
      <c r="G69" s="236" t="str">
        <f>VLOOKUP(F69,RNR!$D$2:$E$13,2)</f>
        <v>Okt</v>
      </c>
      <c r="H69" s="28">
        <f>+'Ark1'!Q1418</f>
        <v>1460</v>
      </c>
      <c r="I69" s="28">
        <f>+'Ark1'!R1418</f>
        <v>2648</v>
      </c>
      <c r="J69" s="29">
        <f>+IF(I69=0,"",'Ark1'!AG1418)</f>
        <v>13.791259998614311</v>
      </c>
      <c r="K69" s="29">
        <f>+IF(I69=0,"",'Ark1'!AH1418)</f>
        <v>3.6631419939577041</v>
      </c>
      <c r="L69" s="95"/>
      <c r="M69" s="243">
        <f>+'Ark1'!AI1418</f>
        <v>2642</v>
      </c>
      <c r="N69" s="216"/>
      <c r="O69" s="29">
        <f>+IF(I69=0,"",'Ark1'!U1418)</f>
        <v>23.303323262839875</v>
      </c>
      <c r="P69" s="29">
        <f>+IF(I69=0,"",'Ark1'!V1418)</f>
        <v>43.542296072507561</v>
      </c>
      <c r="Q69" s="534"/>
      <c r="R69" s="237">
        <f>+IF(M69=0,"",'Ark1'!AJ1418)</f>
        <v>107.84632853898547</v>
      </c>
      <c r="S69" s="217"/>
      <c r="T69" s="237">
        <f>+IF(M69=0,"",'Ark1'!AK1418)</f>
        <v>17.982677205750637</v>
      </c>
      <c r="U69" s="216"/>
      <c r="V69" s="238">
        <f>+IF(I69=0,"",'Ark1'!S1418)</f>
        <v>6.4252265861027187</v>
      </c>
      <c r="W69" s="53"/>
      <c r="X69" s="29">
        <f>+IF(I69=0,"",'Ark1'!W1418)</f>
        <v>0</v>
      </c>
      <c r="Y69" s="34">
        <f>+IF(I69=0,"",'Ark1'!X1418)</f>
        <v>82.28851963746223</v>
      </c>
      <c r="Z69" s="34">
        <f>+IF(I69=0,"",'Ark1'!Y1418)</f>
        <v>58.421450151057392</v>
      </c>
      <c r="AA69" s="34">
        <f>+IF(I69=0,"",'Ark1'!Z1418)</f>
        <v>6.9780376972298637</v>
      </c>
      <c r="AB69" s="29">
        <f>+IF(I69=0,"",'Ark1'!Z1418)</f>
        <v>6.9780376972298637</v>
      </c>
      <c r="AC69" s="29">
        <f>+IF(I69=0,"",'Ark1'!AB1418)</f>
        <v>0</v>
      </c>
      <c r="AD69" s="34">
        <f>+'Ark1'!AD1418</f>
        <v>0</v>
      </c>
      <c r="AE69" s="29">
        <f t="shared" si="14"/>
        <v>662</v>
      </c>
      <c r="AF69" s="29">
        <f t="shared" si="15"/>
        <v>1.8136986301369864</v>
      </c>
      <c r="AG69" s="216"/>
      <c r="AH69" s="240"/>
      <c r="AJ69" s="29"/>
      <c r="AK69" s="27"/>
      <c r="AL69" s="28"/>
      <c r="AM69" s="28"/>
      <c r="AN69" s="242"/>
      <c r="AO69" s="242"/>
      <c r="AP69" s="34"/>
      <c r="AQ69" s="34"/>
      <c r="AR69" s="34"/>
    </row>
    <row r="70" spans="1:44">
      <c r="A70" s="216"/>
      <c r="B70" s="236">
        <f>+'Ark1'!C1419</f>
        <v>2024</v>
      </c>
      <c r="C70" s="216"/>
      <c r="D70" s="28">
        <f>+'Ark1'!M1419</f>
        <v>4</v>
      </c>
      <c r="E70" s="236" t="str">
        <f>VLOOKUP(D70,RNR!$D$16:$E$30,2)</f>
        <v>2-</v>
      </c>
      <c r="F70" s="28">
        <f>+'Ark1'!D1419</f>
        <v>11</v>
      </c>
      <c r="G70" s="236" t="str">
        <f>VLOOKUP(F70,RNR!$D$2:$E$13,2)</f>
        <v>Nov</v>
      </c>
      <c r="H70" s="28">
        <f>+'Ark1'!Q1419</f>
        <v>486</v>
      </c>
      <c r="I70" s="28">
        <f>+'Ark1'!R1419</f>
        <v>747</v>
      </c>
      <c r="J70" s="29">
        <f>+IF(I70=0,"",'Ark1'!AG1419)</f>
        <v>11.691238562336263</v>
      </c>
      <c r="K70" s="29">
        <f>+IF(I70=0,"",'Ark1'!AH1419)</f>
        <v>2.1419009370816595</v>
      </c>
      <c r="L70" s="95"/>
      <c r="M70" s="243">
        <f>+'Ark1'!AI1419</f>
        <v>745</v>
      </c>
      <c r="N70" s="216"/>
      <c r="O70" s="29">
        <f>+IF(I70=0,"",'Ark1'!U1419)</f>
        <v>22.778179384203497</v>
      </c>
      <c r="P70" s="29">
        <f>+IF(I70=0,"",'Ark1'!V1419)</f>
        <v>37.081659973226245</v>
      </c>
      <c r="Q70" s="534"/>
      <c r="R70" s="237">
        <f>+IF(M70=0,"",'Ark1'!AJ1419)</f>
        <v>107.51986577181199</v>
      </c>
      <c r="S70" s="217"/>
      <c r="T70" s="237">
        <f>+IF(M70=0,"",'Ark1'!AK1419)</f>
        <v>17.921055746257597</v>
      </c>
      <c r="U70" s="216"/>
      <c r="V70" s="238">
        <f>+IF(I70=0,"",'Ark1'!S1419)</f>
        <v>6.3975903614457836</v>
      </c>
      <c r="W70" s="53"/>
      <c r="X70" s="29">
        <f>+IF(I70=0,"",'Ark1'!W1419)</f>
        <v>0</v>
      </c>
      <c r="Y70" s="34">
        <f>+IF(I70=0,"",'Ark1'!X1419)</f>
        <v>85.140562248995991</v>
      </c>
      <c r="Z70" s="34">
        <f>+IF(I70=0,"",'Ark1'!Y1419)</f>
        <v>50.066934404283806</v>
      </c>
      <c r="AA70" s="34">
        <f>+IF(I70=0,"",'Ark1'!Z1419)</f>
        <v>6.1720896944824108</v>
      </c>
      <c r="AB70" s="29">
        <f>+IF(I70=0,"",'Ark1'!Z1419)</f>
        <v>6.1720896944824108</v>
      </c>
      <c r="AC70" s="29">
        <f>+IF(I70=0,"",'Ark1'!AB1419)</f>
        <v>0</v>
      </c>
      <c r="AD70" s="34">
        <f>+'Ark1'!AD1419</f>
        <v>0</v>
      </c>
      <c r="AE70" s="29">
        <f t="shared" si="14"/>
        <v>186.75</v>
      </c>
      <c r="AF70" s="29">
        <f t="shared" si="15"/>
        <v>1.537037037037037</v>
      </c>
      <c r="AG70" s="216"/>
      <c r="AH70" s="219"/>
      <c r="AJ70" s="29"/>
      <c r="AK70" s="27"/>
      <c r="AL70" s="219"/>
      <c r="AM70" s="28"/>
      <c r="AQ70" s="28"/>
    </row>
    <row r="71" spans="1:44">
      <c r="A71" s="216"/>
      <c r="B71" s="236">
        <f>+'Ark1'!C1420</f>
        <v>2024</v>
      </c>
      <c r="C71" s="216"/>
      <c r="D71" s="28">
        <f>+'Ark1'!M1420</f>
        <v>4</v>
      </c>
      <c r="E71" s="236" t="str">
        <f>VLOOKUP(D71,RNR!$D$16:$E$30,2)</f>
        <v>2-</v>
      </c>
      <c r="F71" s="28">
        <f>+'Ark1'!D1420</f>
        <v>12</v>
      </c>
      <c r="G71" s="236" t="str">
        <f>VLOOKUP(F71,RNR!$D$2:$E$13,2)</f>
        <v>Des</v>
      </c>
      <c r="H71" s="28">
        <f>+'Ark1'!Q1420</f>
        <v>40</v>
      </c>
      <c r="I71" s="28">
        <f>+'Ark1'!R1420</f>
        <v>60</v>
      </c>
      <c r="J71" s="29">
        <f>+IF(I71=0,"",'Ark1'!AG1420)</f>
        <v>8.8906083911711331</v>
      </c>
      <c r="K71" s="29">
        <f>+IF(I71=0,"",'Ark1'!AH1420)</f>
        <v>0</v>
      </c>
      <c r="L71" s="95"/>
      <c r="M71" s="243">
        <f>+'Ark1'!AI1420</f>
        <v>60</v>
      </c>
      <c r="N71" s="216"/>
      <c r="O71" s="29">
        <f>+IF(I71=0,"",'Ark1'!U1420)</f>
        <v>18.958333333333329</v>
      </c>
      <c r="P71" s="29">
        <f>+IF(I71=0,"",'Ark1'!V1420)</f>
        <v>18.333333333333329</v>
      </c>
      <c r="Q71" s="534"/>
      <c r="R71" s="237">
        <f>+IF(M71=0,"",'Ark1'!AJ1420)</f>
        <v>102.86999999999998</v>
      </c>
      <c r="S71" s="217"/>
      <c r="T71" s="237">
        <f>+IF(M71=0,"",'Ark1'!AK1420)</f>
        <v>16.576286168273892</v>
      </c>
      <c r="U71" s="216"/>
      <c r="V71" s="238">
        <f>+IF(I71=0,"",'Ark1'!S1420)</f>
        <v>5.7333333333333352</v>
      </c>
      <c r="W71" s="53"/>
      <c r="X71" s="29">
        <f>+IF(I71=0,"",'Ark1'!W1420)</f>
        <v>0</v>
      </c>
      <c r="Y71" s="34">
        <f>+IF(I71=0,"",'Ark1'!X1420)</f>
        <v>65</v>
      </c>
      <c r="Z71" s="34">
        <f>+IF(I71=0,"",'Ark1'!Y1420)</f>
        <v>31.666666666666675</v>
      </c>
      <c r="AA71" s="34">
        <f>+IF(I71=0,"",'Ark1'!Z1420)</f>
        <v>6.8264508022511823</v>
      </c>
      <c r="AB71" s="29">
        <f>+IF(I71=0,"",'Ark1'!Z1420)</f>
        <v>6.8264508022511823</v>
      </c>
      <c r="AC71" s="29">
        <f>+IF(I71=0,"",'Ark1'!AB1420)</f>
        <v>0</v>
      </c>
      <c r="AD71" s="34">
        <f>+'Ark1'!AD1420</f>
        <v>0</v>
      </c>
      <c r="AE71" s="29">
        <f t="shared" si="14"/>
        <v>15</v>
      </c>
      <c r="AF71" s="29">
        <f t="shared" si="15"/>
        <v>1.5</v>
      </c>
      <c r="AG71" s="216"/>
      <c r="AH71" s="219"/>
      <c r="AJ71" s="29"/>
      <c r="AK71" s="27"/>
      <c r="AL71" s="243"/>
      <c r="AM71" s="28"/>
      <c r="AN71" s="27"/>
      <c r="AO71" s="220"/>
      <c r="AQ71" s="28"/>
    </row>
    <row r="72" spans="1:44" s="532" customFormat="1">
      <c r="A72" s="531"/>
      <c r="B72" s="531"/>
      <c r="C72" s="531"/>
      <c r="D72" s="531"/>
      <c r="E72" s="531"/>
      <c r="F72" s="531"/>
      <c r="G72" s="531"/>
      <c r="H72" s="531"/>
      <c r="I72" s="531"/>
      <c r="J72" s="217"/>
      <c r="K72" s="217"/>
      <c r="L72" s="217"/>
      <c r="M72" s="233"/>
      <c r="N72" s="217"/>
      <c r="O72" s="531"/>
      <c r="P72" s="531"/>
      <c r="Q72" s="534"/>
      <c r="R72" s="217"/>
      <c r="S72" s="217"/>
      <c r="T72" s="217"/>
      <c r="U72" s="531"/>
      <c r="V72" s="531"/>
      <c r="W72" s="531"/>
      <c r="X72" s="218"/>
      <c r="Y72" s="218"/>
      <c r="Z72" s="218"/>
      <c r="AA72" s="218"/>
      <c r="AB72" s="217"/>
      <c r="AC72" s="531"/>
      <c r="AD72" s="218"/>
      <c r="AE72" s="218"/>
      <c r="AF72" s="217"/>
      <c r="AG72" s="531"/>
      <c r="AH72" s="219"/>
      <c r="AI72" s="29"/>
      <c r="AJ72" s="29"/>
      <c r="AK72" s="27"/>
      <c r="AL72" s="220"/>
    </row>
    <row r="73" spans="1:44" s="532" customFormat="1">
      <c r="A73" s="500" t="s">
        <v>654</v>
      </c>
      <c r="B73" s="500"/>
      <c r="C73" s="500" t="str">
        <f>+E77</f>
        <v>2</v>
      </c>
      <c r="D73" s="531"/>
      <c r="E73" s="531"/>
      <c r="F73" s="531"/>
      <c r="G73" s="531"/>
      <c r="H73" s="531"/>
      <c r="I73" s="240">
        <f>SUM(I75:I86)</f>
        <v>7675</v>
      </c>
      <c r="J73" s="217"/>
      <c r="K73" s="217"/>
      <c r="L73" s="217"/>
      <c r="M73" s="233"/>
      <c r="N73" s="217"/>
      <c r="O73" s="265" t="e">
        <f>+Fettgruppe!#REF!</f>
        <v>#REF!</v>
      </c>
      <c r="P73" s="531"/>
      <c r="Q73" s="534"/>
      <c r="R73" s="217"/>
      <c r="S73" s="217"/>
      <c r="T73" s="217"/>
      <c r="U73" s="531"/>
      <c r="V73" s="531"/>
      <c r="W73" s="531"/>
      <c r="X73" s="218"/>
      <c r="Y73" s="218"/>
      <c r="Z73" s="218"/>
      <c r="AA73" s="218"/>
      <c r="AB73" s="217"/>
      <c r="AC73" s="531"/>
      <c r="AD73" s="218"/>
      <c r="AE73" s="218"/>
      <c r="AF73" s="218"/>
      <c r="AG73" s="531"/>
      <c r="AH73" s="219"/>
      <c r="AI73" s="29"/>
      <c r="AJ73" s="29"/>
      <c r="AK73" s="27"/>
      <c r="AL73" s="220"/>
    </row>
    <row r="74" spans="1:44" s="532" customFormat="1">
      <c r="A74" s="531"/>
      <c r="B74" s="531"/>
      <c r="C74" s="531"/>
      <c r="D74" s="531"/>
      <c r="E74" s="531"/>
      <c r="F74" s="531"/>
      <c r="G74" s="531"/>
      <c r="H74" s="531"/>
      <c r="I74" s="531"/>
      <c r="J74" s="217"/>
      <c r="K74" s="217"/>
      <c r="L74" s="217"/>
      <c r="M74" s="233"/>
      <c r="N74" s="217"/>
      <c r="O74" s="531"/>
      <c r="P74" s="531"/>
      <c r="Q74" s="534"/>
      <c r="R74" s="217"/>
      <c r="S74" s="217"/>
      <c r="T74" s="217"/>
      <c r="U74" s="531"/>
      <c r="V74" s="531"/>
      <c r="W74" s="531"/>
      <c r="X74" s="218"/>
      <c r="Y74" s="218"/>
      <c r="Z74" s="218"/>
      <c r="AA74" s="218"/>
      <c r="AB74" s="217"/>
      <c r="AC74" s="531"/>
      <c r="AD74" s="218"/>
      <c r="AE74" s="218"/>
      <c r="AF74" s="218"/>
      <c r="AG74" s="218"/>
      <c r="AH74" s="219"/>
      <c r="AI74" s="29"/>
      <c r="AJ74" s="29"/>
      <c r="AK74" s="27"/>
      <c r="AL74" s="220"/>
    </row>
    <row r="75" spans="1:44">
      <c r="A75" s="216"/>
      <c r="B75" s="236">
        <f>+'Ark1'!C1421</f>
        <v>2024</v>
      </c>
      <c r="C75" s="216"/>
      <c r="D75" s="236">
        <f>+'Ark1'!M1421</f>
        <v>5</v>
      </c>
      <c r="E75" s="236" t="str">
        <f>VLOOKUP(D75,RNR!$D$16:$E$30,2)</f>
        <v>2</v>
      </c>
      <c r="F75" s="236">
        <f>+'Ark1'!D1421</f>
        <v>1</v>
      </c>
      <c r="G75" s="236" t="str">
        <f>VLOOKUP(F75,RNR!$D$2:$E$13,2)</f>
        <v>Jan</v>
      </c>
      <c r="H75" s="236">
        <f>+'Ark1'!Q1421</f>
        <v>33</v>
      </c>
      <c r="I75" s="236">
        <f>+'Ark1'!R1421</f>
        <v>70</v>
      </c>
      <c r="J75" s="237">
        <f>+IF(I75=0,"",'Ark1'!AG1421)</f>
        <v>13.094319510623571</v>
      </c>
      <c r="K75" s="237">
        <f>+IF(I75=0,"",'Ark1'!AH1421)</f>
        <v>1.4285714285714288</v>
      </c>
      <c r="L75" s="95"/>
      <c r="M75" s="243">
        <f>+'Ark1'!AI1421</f>
        <v>37</v>
      </c>
      <c r="N75" s="534"/>
      <c r="O75" s="237">
        <f>+IF(I75=0,"",'Ark1'!U1421)</f>
        <v>23.515714285714264</v>
      </c>
      <c r="P75" s="237">
        <f>+IF(I75=0,"",'Ark1'!V1421)</f>
        <v>35.714285714285722</v>
      </c>
      <c r="Q75" s="534"/>
      <c r="R75" s="237">
        <f>+IF(M75=0,"",'Ark1'!AJ1421)</f>
        <v>107.39189189189187</v>
      </c>
      <c r="S75" s="217"/>
      <c r="T75" s="237">
        <f>+IF(M75=0,"",'Ark1'!AK1421)</f>
        <v>18.695488882188155</v>
      </c>
      <c r="U75" s="534"/>
      <c r="V75" s="238">
        <f>+IF(I75=0,"",'Ark1'!S1421)</f>
        <v>7.085714285714289</v>
      </c>
      <c r="W75" s="53"/>
      <c r="X75" s="237">
        <f>+IF(I75=0,"",'Ark1'!W1421)</f>
        <v>0</v>
      </c>
      <c r="Y75" s="239">
        <f>+IF(I75=0,"",'Ark1'!X1421)</f>
        <v>92.857142857142875</v>
      </c>
      <c r="Z75" s="239">
        <f>+IF(I75=0,"",'Ark1'!Y1421)</f>
        <v>60</v>
      </c>
      <c r="AA75" s="239">
        <f>+IF(I75=0,"",'Ark1'!Z1421)</f>
        <v>4.7352066092889133</v>
      </c>
      <c r="AB75" s="237">
        <f>+IF(I75=0,"",'Ark1'!Z1421)</f>
        <v>4.7352066092889133</v>
      </c>
      <c r="AC75" s="237">
        <f>+IF(I75=0,"",'Ark1'!AB1421)</f>
        <v>0</v>
      </c>
      <c r="AD75" s="239">
        <f>+'Ark1'!AD1421</f>
        <v>0</v>
      </c>
      <c r="AE75" s="237">
        <f t="shared" ref="AE75:AE78" si="16">+IF(I75=0,"",I75/D75)</f>
        <v>14</v>
      </c>
      <c r="AF75" s="237">
        <f t="shared" ref="AF75:AF78" si="17">+IF(I75=0,"",I75/H75)</f>
        <v>2.1212121212121211</v>
      </c>
      <c r="AG75" s="216"/>
      <c r="AH75" s="219"/>
      <c r="AJ75" s="29"/>
      <c r="AK75" s="27"/>
      <c r="AL75" s="243"/>
      <c r="AM75" s="28"/>
      <c r="AQ75" s="28"/>
    </row>
    <row r="76" spans="1:44">
      <c r="A76" s="216"/>
      <c r="B76" s="236">
        <f>+'Ark1'!C1422</f>
        <v>2024</v>
      </c>
      <c r="C76" s="216"/>
      <c r="D76" s="236">
        <f>+'Ark1'!M1422</f>
        <v>5</v>
      </c>
      <c r="E76" s="236" t="str">
        <f>VLOOKUP(D76,RNR!$D$16:$E$30,2)</f>
        <v>2</v>
      </c>
      <c r="F76" s="236">
        <f>+'Ark1'!D1422</f>
        <v>2</v>
      </c>
      <c r="G76" s="236" t="str">
        <f>VLOOKUP(F76,RNR!$D$2:$E$13,2)</f>
        <v>Feb</v>
      </c>
      <c r="H76" s="236">
        <f>+'Ark1'!Q1422</f>
        <v>61</v>
      </c>
      <c r="I76" s="236">
        <f>+'Ark1'!R1422</f>
        <v>80</v>
      </c>
      <c r="J76" s="237">
        <f>+IF(I76=0,"",'Ark1'!AG1422)</f>
        <v>14.668290970659299</v>
      </c>
      <c r="K76" s="237">
        <f>+IF(I76=0,"",'Ark1'!AH1422)</f>
        <v>0</v>
      </c>
      <c r="L76" s="95"/>
      <c r="M76" s="243">
        <f>+'Ark1'!AI1422</f>
        <v>66</v>
      </c>
      <c r="N76" s="534"/>
      <c r="O76" s="237">
        <f>+IF(I76=0,"",'Ark1'!U1422)</f>
        <v>26.640000000000018</v>
      </c>
      <c r="P76" s="237">
        <f>+IF(I76=0,"",'Ark1'!V1422)</f>
        <v>57.5</v>
      </c>
      <c r="Q76" s="534"/>
      <c r="R76" s="237">
        <f>+IF(M76=0,"",'Ark1'!AJ1422)</f>
        <v>109.65303030303038</v>
      </c>
      <c r="S76" s="217"/>
      <c r="T76" s="237">
        <f>+IF(M76=0,"",'Ark1'!AK1422)</f>
        <v>20.781108774614523</v>
      </c>
      <c r="U76" s="534"/>
      <c r="V76" s="238">
        <f>+IF(I76=0,"",'Ark1'!S1422)</f>
        <v>7.5125000000000002</v>
      </c>
      <c r="W76" s="53"/>
      <c r="X76" s="237">
        <f>+IF(I76=0,"",'Ark1'!W1422)</f>
        <v>0</v>
      </c>
      <c r="Y76" s="239">
        <f>+IF(I76=0,"",'Ark1'!X1422)</f>
        <v>92.5</v>
      </c>
      <c r="Z76" s="239">
        <f>+IF(I76=0,"",'Ark1'!Y1422)</f>
        <v>75</v>
      </c>
      <c r="AA76" s="239">
        <f>+IF(I76=0,"",'Ark1'!Z1422)</f>
        <v>6.7705354293437594</v>
      </c>
      <c r="AB76" s="237">
        <f>+IF(I76=0,"",'Ark1'!Z1422)</f>
        <v>6.7705354293437594</v>
      </c>
      <c r="AC76" s="237">
        <f>+IF(I76=0,"",'Ark1'!AB1422)</f>
        <v>0</v>
      </c>
      <c r="AD76" s="239">
        <f>+'Ark1'!AD1422</f>
        <v>0</v>
      </c>
      <c r="AE76" s="237">
        <f t="shared" si="16"/>
        <v>16</v>
      </c>
      <c r="AF76" s="237">
        <f t="shared" si="17"/>
        <v>1.3114754098360655</v>
      </c>
      <c r="AG76" s="216"/>
      <c r="AH76" s="219"/>
      <c r="AJ76" s="29"/>
      <c r="AK76" s="27"/>
      <c r="AL76" s="243"/>
      <c r="AM76" s="28"/>
      <c r="AQ76" s="28"/>
    </row>
    <row r="77" spans="1:44">
      <c r="A77" s="216"/>
      <c r="B77" s="236">
        <f>+'Ark1'!C1423</f>
        <v>2024</v>
      </c>
      <c r="C77" s="216"/>
      <c r="D77" s="236">
        <f>+'Ark1'!M1423</f>
        <v>5</v>
      </c>
      <c r="E77" s="236" t="str">
        <f>VLOOKUP(D77,RNR!$D$16:$E$30,2)</f>
        <v>2</v>
      </c>
      <c r="F77" s="236">
        <f>+'Ark1'!D1423</f>
        <v>3</v>
      </c>
      <c r="G77" s="236" t="str">
        <f>VLOOKUP(F77,RNR!$D$2:$E$13,2)</f>
        <v>Mar</v>
      </c>
      <c r="H77" s="236">
        <f>+'Ark1'!Q1423</f>
        <v>233</v>
      </c>
      <c r="I77" s="236">
        <f>+'Ark1'!R1423</f>
        <v>296</v>
      </c>
      <c r="J77" s="237">
        <f>+IF(I77=0,"",'Ark1'!AG1423)</f>
        <v>9.3854819828695302</v>
      </c>
      <c r="K77" s="237">
        <f>+IF(I77=0,"",'Ark1'!AH1423)</f>
        <v>2.0270270270270276</v>
      </c>
      <c r="L77" s="95"/>
      <c r="M77" s="243">
        <f>+'Ark1'!AI1423</f>
        <v>228</v>
      </c>
      <c r="N77" s="534"/>
      <c r="O77" s="237">
        <f>+IF(I77=0,"",'Ark1'!U1423)</f>
        <v>27.357094594594603</v>
      </c>
      <c r="P77" s="237">
        <f>+IF(I77=0,"",'Ark1'!V1423)</f>
        <v>60.810810810810814</v>
      </c>
      <c r="Q77" s="534"/>
      <c r="R77" s="237">
        <f>+IF(M77=0,"",'Ark1'!AJ1423)</f>
        <v>109.74035087719298</v>
      </c>
      <c r="S77" s="217"/>
      <c r="T77" s="237">
        <f>+IF(M77=0,"",'Ark1'!AK1423)</f>
        <v>20.402972605419592</v>
      </c>
      <c r="U77" s="534"/>
      <c r="V77" s="238">
        <f>+IF(I77=0,"",'Ark1'!S1423)</f>
        <v>7.6283783783783763</v>
      </c>
      <c r="W77" s="53"/>
      <c r="X77" s="237">
        <f>+IF(I77=0,"",'Ark1'!W1423)</f>
        <v>0</v>
      </c>
      <c r="Y77" s="239">
        <f>+IF(I77=0,"",'Ark1'!X1423)</f>
        <v>96.959459459459481</v>
      </c>
      <c r="Z77" s="239">
        <f>+IF(I77=0,"",'Ark1'!Y1423)</f>
        <v>83.783783783783804</v>
      </c>
      <c r="AA77" s="239">
        <f>+IF(I77=0,"",'Ark1'!Z1423)</f>
        <v>5.3735416316175773</v>
      </c>
      <c r="AB77" s="237">
        <f>+IF(I77=0,"",'Ark1'!Z1423)</f>
        <v>5.3735416316175773</v>
      </c>
      <c r="AC77" s="237">
        <f>+IF(I77=0,"",'Ark1'!AB1423)</f>
        <v>0</v>
      </c>
      <c r="AD77" s="239">
        <f>+'Ark1'!AD1423</f>
        <v>0</v>
      </c>
      <c r="AE77" s="237">
        <f t="shared" si="16"/>
        <v>59.2</v>
      </c>
      <c r="AF77" s="237">
        <f t="shared" si="17"/>
        <v>1.2703862660944205</v>
      </c>
      <c r="AG77" s="216"/>
      <c r="AH77" s="219"/>
      <c r="AJ77" s="29"/>
      <c r="AK77" s="27"/>
      <c r="AL77" s="243"/>
      <c r="AM77" s="28"/>
      <c r="AQ77" s="28"/>
    </row>
    <row r="78" spans="1:44">
      <c r="A78" s="216"/>
      <c r="B78" s="236">
        <f>+'Ark1'!C1424</f>
        <v>2024</v>
      </c>
      <c r="C78" s="216"/>
      <c r="D78" s="236">
        <f>+'Ark1'!M1424</f>
        <v>5</v>
      </c>
      <c r="E78" s="236" t="str">
        <f>VLOOKUP(D78,RNR!$D$16:$E$30,2)</f>
        <v>2</v>
      </c>
      <c r="F78" s="236">
        <f>+'Ark1'!D1424</f>
        <v>4</v>
      </c>
      <c r="G78" s="236" t="str">
        <f>VLOOKUP(F78,RNR!$D$2:$E$13,2)</f>
        <v>Apr</v>
      </c>
      <c r="H78" s="236">
        <f>+'Ark1'!Q1424</f>
        <v>73</v>
      </c>
      <c r="I78" s="236">
        <f>+'Ark1'!R1424</f>
        <v>97</v>
      </c>
      <c r="J78" s="237">
        <f>+IF(I78=0,"",'Ark1'!AG1424)</f>
        <v>10.306620453736079</v>
      </c>
      <c r="K78" s="237">
        <f>+IF(I78=0,"",'Ark1'!AH1424)</f>
        <v>4.123711340206186</v>
      </c>
      <c r="L78" s="95"/>
      <c r="M78" s="243">
        <f>+'Ark1'!AI1424</f>
        <v>74</v>
      </c>
      <c r="N78" s="534"/>
      <c r="O78" s="237">
        <f>+IF(I78=0,"",'Ark1'!U1424)</f>
        <v>21.183505154639175</v>
      </c>
      <c r="P78" s="237">
        <f>+IF(I78=0,"",'Ark1'!V1424)</f>
        <v>25.773195876288671</v>
      </c>
      <c r="Q78" s="534"/>
      <c r="R78" s="237">
        <f>+IF(M78=0,"",'Ark1'!AJ1424)</f>
        <v>102.85405405405407</v>
      </c>
      <c r="S78" s="217"/>
      <c r="T78" s="237">
        <f>+IF(M78=0,"",'Ark1'!AK1424)</f>
        <v>18.342181508067711</v>
      </c>
      <c r="U78" s="534"/>
      <c r="V78" s="238">
        <f>+IF(I78=0,"",'Ark1'!S1424)</f>
        <v>6.731958762886598</v>
      </c>
      <c r="W78" s="53"/>
      <c r="X78" s="237">
        <f>+IF(I78=0,"",'Ark1'!W1424)</f>
        <v>0</v>
      </c>
      <c r="Y78" s="239">
        <f>+IF(I78=0,"",'Ark1'!X1424)</f>
        <v>79.381443298969103</v>
      </c>
      <c r="Z78" s="239">
        <f>+IF(I78=0,"",'Ark1'!Y1424)</f>
        <v>37.113402061855673</v>
      </c>
      <c r="AA78" s="239">
        <f>+IF(I78=0,"",'Ark1'!Z1424)</f>
        <v>6.4477228524442669</v>
      </c>
      <c r="AB78" s="237">
        <f>+IF(I78=0,"",'Ark1'!Z1424)</f>
        <v>6.4477228524442669</v>
      </c>
      <c r="AC78" s="237">
        <f>+IF(I78=0,"",'Ark1'!AB1424)</f>
        <v>0</v>
      </c>
      <c r="AD78" s="239">
        <f>+'Ark1'!AD1424</f>
        <v>0</v>
      </c>
      <c r="AE78" s="237">
        <f t="shared" si="16"/>
        <v>19.399999999999999</v>
      </c>
      <c r="AF78" s="237">
        <f t="shared" si="17"/>
        <v>1.3287671232876712</v>
      </c>
      <c r="AG78" s="216"/>
      <c r="AH78" s="219"/>
      <c r="AJ78" s="29"/>
      <c r="AK78" s="27"/>
      <c r="AL78" s="243"/>
      <c r="AM78" s="28"/>
      <c r="AQ78" s="28"/>
    </row>
    <row r="79" spans="1:44">
      <c r="A79" s="216"/>
      <c r="B79" s="236">
        <f>+'Ark1'!C1425</f>
        <v>2024</v>
      </c>
      <c r="C79" s="216"/>
      <c r="D79" s="236">
        <f>+'Ark1'!M1425</f>
        <v>5</v>
      </c>
      <c r="E79" s="236" t="str">
        <f>VLOOKUP(D79,RNR!$D$16:$E$30,2)</f>
        <v>2</v>
      </c>
      <c r="F79" s="236">
        <f>+'Ark1'!D1425</f>
        <v>5</v>
      </c>
      <c r="G79" s="236" t="str">
        <f>VLOOKUP(F79,RNR!$D$2:$E$13,2)</f>
        <v>Mai</v>
      </c>
      <c r="H79" s="236">
        <f>+'Ark1'!Q1425</f>
        <v>107</v>
      </c>
      <c r="I79" s="236">
        <f>+'Ark1'!R1425</f>
        <v>178</v>
      </c>
      <c r="J79" s="237">
        <f>+IF(I79=0,"",'Ark1'!AG1425)</f>
        <v>14.22333507466719</v>
      </c>
      <c r="K79" s="237">
        <f>+IF(I79=0,"",'Ark1'!AH1425)</f>
        <v>2.2471910112359552</v>
      </c>
      <c r="L79" s="95"/>
      <c r="M79" s="243">
        <f>+'Ark1'!AI1425</f>
        <v>170</v>
      </c>
      <c r="N79" s="216"/>
      <c r="O79" s="237">
        <f>+IF(I79=0,"",'Ark1'!U1425)</f>
        <v>22.179213483146075</v>
      </c>
      <c r="P79" s="237">
        <f>+IF(I79=0,"",'Ark1'!V1425)</f>
        <v>28.08988764044944</v>
      </c>
      <c r="Q79" s="534"/>
      <c r="R79" s="237">
        <f>+IF(M79=0,"",'Ark1'!AJ1425)</f>
        <v>103.884705882353</v>
      </c>
      <c r="S79" s="217"/>
      <c r="T79" s="237">
        <f>+IF(M79=0,"",'Ark1'!AK1425)</f>
        <v>19.448483524634074</v>
      </c>
      <c r="U79" s="216"/>
      <c r="V79" s="238">
        <f>+IF(I79=0,"",'Ark1'!S1425)</f>
        <v>7.0393258426966314</v>
      </c>
      <c r="W79" s="53"/>
      <c r="X79" s="237">
        <f>+IF(I79=0,"",'Ark1'!W1425)</f>
        <v>0</v>
      </c>
      <c r="Y79" s="239">
        <f>+IF(I79=0,"",'Ark1'!X1425)</f>
        <v>84.831460674157285</v>
      </c>
      <c r="Z79" s="239">
        <f>+IF(I79=0,"",'Ark1'!Y1425)</f>
        <v>39.887640449438202</v>
      </c>
      <c r="AA79" s="239">
        <f>+IF(I79=0,"",'Ark1'!Z1425)</f>
        <v>5.8819343918799127</v>
      </c>
      <c r="AB79" s="237">
        <f>+IF(I79=0,"",'Ark1'!Z1425)</f>
        <v>5.8819343918799127</v>
      </c>
      <c r="AC79" s="237">
        <f>+IF(I79=0,"",'Ark1'!AB1425)</f>
        <v>0</v>
      </c>
      <c r="AD79" s="239">
        <f>+'Ark1'!AD1425</f>
        <v>0</v>
      </c>
      <c r="AE79" s="237">
        <f>+IF(I79=0,"",I79/D79)</f>
        <v>35.6</v>
      </c>
      <c r="AF79" s="237">
        <f>+IF(I79=0,"",I79/H79)</f>
        <v>1.6635514018691588</v>
      </c>
      <c r="AG79" s="216"/>
      <c r="AH79" s="219"/>
      <c r="AJ79" s="29"/>
      <c r="AK79" s="27"/>
      <c r="AL79" s="243"/>
      <c r="AM79" s="28"/>
      <c r="AQ79" s="28"/>
    </row>
    <row r="80" spans="1:44">
      <c r="A80" s="216"/>
      <c r="B80" s="236">
        <f>+'Ark1'!C1426</f>
        <v>2024</v>
      </c>
      <c r="C80" s="216"/>
      <c r="D80" s="236">
        <f>+'Ark1'!M1426</f>
        <v>5</v>
      </c>
      <c r="E80" s="236" t="str">
        <f>VLOOKUP(D80,RNR!$D$16:$E$30,2)</f>
        <v>2</v>
      </c>
      <c r="F80" s="236">
        <f>+'Ark1'!D1426</f>
        <v>6</v>
      </c>
      <c r="G80" s="236" t="str">
        <f>VLOOKUP(F80,RNR!$D$2:$E$13,2)</f>
        <v>Jun</v>
      </c>
      <c r="H80" s="236">
        <f>+'Ark1'!Q1426</f>
        <v>52</v>
      </c>
      <c r="I80" s="236">
        <f>+'Ark1'!R1426</f>
        <v>95</v>
      </c>
      <c r="J80" s="237">
        <f>+IF(I80=0,"",'Ark1'!AG1426)</f>
        <v>14.678357577216699</v>
      </c>
      <c r="K80" s="237">
        <f>+IF(I80=0,"",'Ark1'!AH1426)</f>
        <v>12.631578947368421</v>
      </c>
      <c r="L80" s="95"/>
      <c r="M80" s="243">
        <f>+'Ark1'!AI1426</f>
        <v>87</v>
      </c>
      <c r="N80" s="216"/>
      <c r="O80" s="237">
        <f>+IF(I80=0,"",'Ark1'!U1426)</f>
        <v>19.894736842105257</v>
      </c>
      <c r="P80" s="237">
        <f>+IF(I80=0,"",'Ark1'!V1426)</f>
        <v>16.84210526315789</v>
      </c>
      <c r="Q80" s="534"/>
      <c r="R80" s="237">
        <f>+IF(M80=0,"",'Ark1'!AJ1426)</f>
        <v>103.5402298850575</v>
      </c>
      <c r="S80" s="217"/>
      <c r="T80" s="237">
        <f>+IF(M80=0,"",'Ark1'!AK1426)</f>
        <v>18.030685283594671</v>
      </c>
      <c r="U80" s="216"/>
      <c r="V80" s="238">
        <f>+IF(I80=0,"",'Ark1'!S1426)</f>
        <v>6.46315789473684</v>
      </c>
      <c r="W80" s="53"/>
      <c r="X80" s="237">
        <f>+IF(I80=0,"",'Ark1'!W1426)</f>
        <v>0</v>
      </c>
      <c r="Y80" s="239">
        <f>+IF(I80=0,"",'Ark1'!X1426)</f>
        <v>65.263157894736821</v>
      </c>
      <c r="Z80" s="239">
        <f>+IF(I80=0,"",'Ark1'!Y1426)</f>
        <v>29.473684210526311</v>
      </c>
      <c r="AA80" s="239">
        <f>+IF(I80=0,"",'Ark1'!Z1426)</f>
        <v>6.3302343586956784</v>
      </c>
      <c r="AB80" s="237">
        <f>+IF(I80=0,"",'Ark1'!Z1426)</f>
        <v>6.3302343586956784</v>
      </c>
      <c r="AC80" s="237">
        <f>+IF(I80=0,"",'Ark1'!AB1426)</f>
        <v>0</v>
      </c>
      <c r="AD80" s="239">
        <f>+'Ark1'!AD1426</f>
        <v>0</v>
      </c>
      <c r="AE80" s="237">
        <f t="shared" ref="AE80:AE93" si="18">+IF(I80=0,"",I80/D80)</f>
        <v>19</v>
      </c>
      <c r="AF80" s="237">
        <f t="shared" ref="AF80:AF93" si="19">+IF(I80=0,"",I80/H80)</f>
        <v>1.8269230769230769</v>
      </c>
      <c r="AG80" s="216"/>
      <c r="AH80" s="219"/>
      <c r="AJ80" s="29"/>
      <c r="AK80" s="27"/>
      <c r="AL80" s="243"/>
      <c r="AM80" s="28"/>
      <c r="AQ80" s="28"/>
    </row>
    <row r="81" spans="1:43">
      <c r="A81" s="216"/>
      <c r="B81" s="236">
        <f>+'Ark1'!C1427</f>
        <v>2024</v>
      </c>
      <c r="C81" s="216"/>
      <c r="D81" s="236">
        <f>+'Ark1'!M1427</f>
        <v>5</v>
      </c>
      <c r="E81" s="236" t="str">
        <f>VLOOKUP(D81,RNR!$D$16:$E$30,2)</f>
        <v>2</v>
      </c>
      <c r="F81" s="236">
        <f>+'Ark1'!D1427</f>
        <v>7</v>
      </c>
      <c r="G81" s="236" t="str">
        <f>VLOOKUP(F81,RNR!$D$2:$E$13,2)</f>
        <v>Jul</v>
      </c>
      <c r="H81" s="236">
        <f>+'Ark1'!Q1427</f>
        <v>21</v>
      </c>
      <c r="I81" s="236">
        <f>+'Ark1'!R1427</f>
        <v>42</v>
      </c>
      <c r="J81" s="237">
        <f>+IF(I81=0,"",'Ark1'!AG1427)</f>
        <v>15.587836960353236</v>
      </c>
      <c r="K81" s="237">
        <f>+IF(I81=0,"",'Ark1'!AH1427)</f>
        <v>7.1428571428571441</v>
      </c>
      <c r="L81" s="95"/>
      <c r="M81" s="243">
        <f>+'Ark1'!AI1427</f>
        <v>42</v>
      </c>
      <c r="N81" s="216"/>
      <c r="O81" s="237">
        <f>+IF(I81=0,"",'Ark1'!U1427)</f>
        <v>20.004761904761899</v>
      </c>
      <c r="P81" s="237">
        <f>+IF(I81=0,"",'Ark1'!V1427)</f>
        <v>19.047619047619055</v>
      </c>
      <c r="Q81" s="534"/>
      <c r="R81" s="237">
        <f>+IF(M81=0,"",'Ark1'!AJ1427)</f>
        <v>103.08809523809528</v>
      </c>
      <c r="S81" s="217"/>
      <c r="T81" s="237">
        <f>+IF(M81=0,"",'Ark1'!AK1427)</f>
        <v>17.71216988412343</v>
      </c>
      <c r="U81" s="216"/>
      <c r="V81" s="238">
        <f>+IF(I81=0,"",'Ark1'!S1427)</f>
        <v>6.3571428571428559</v>
      </c>
      <c r="W81" s="53"/>
      <c r="X81" s="237">
        <f>+IF(I81=0,"",'Ark1'!W1427)</f>
        <v>0</v>
      </c>
      <c r="Y81" s="239">
        <f>+IF(I81=0,"",'Ark1'!X1427)</f>
        <v>69.047619047619051</v>
      </c>
      <c r="Z81" s="239">
        <f>+IF(I81=0,"",'Ark1'!Y1427)</f>
        <v>30.952380952380938</v>
      </c>
      <c r="AA81" s="239">
        <f>+IF(I81=0,"",'Ark1'!Z1427)</f>
        <v>5.9633384857554326</v>
      </c>
      <c r="AB81" s="237">
        <f>+IF(I81=0,"",'Ark1'!Z1427)</f>
        <v>5.9633384857554326</v>
      </c>
      <c r="AC81" s="237">
        <f>+IF(I81=0,"",'Ark1'!AB1427)</f>
        <v>0</v>
      </c>
      <c r="AD81" s="239">
        <f>+'Ark1'!AD1427</f>
        <v>0</v>
      </c>
      <c r="AE81" s="237">
        <f t="shared" si="18"/>
        <v>8.4</v>
      </c>
      <c r="AF81" s="237">
        <f t="shared" si="19"/>
        <v>2</v>
      </c>
      <c r="AG81" s="216"/>
      <c r="AH81" s="219"/>
      <c r="AJ81" s="29"/>
      <c r="AK81" s="27"/>
      <c r="AL81" s="243"/>
      <c r="AM81" s="28"/>
      <c r="AQ81" s="28"/>
    </row>
    <row r="82" spans="1:43">
      <c r="A82" s="216"/>
      <c r="B82" s="236">
        <f>+'Ark1'!C1428</f>
        <v>2024</v>
      </c>
      <c r="C82" s="216"/>
      <c r="D82" s="236">
        <f>+'Ark1'!M1428</f>
        <v>5</v>
      </c>
      <c r="E82" s="236" t="str">
        <f>VLOOKUP(D82,RNR!$D$16:$E$30,2)</f>
        <v>2</v>
      </c>
      <c r="F82" s="236">
        <f>+'Ark1'!D1428</f>
        <v>8</v>
      </c>
      <c r="G82" s="236" t="str">
        <f>VLOOKUP(F82,RNR!$D$2:$E$13,2)</f>
        <v>Aug</v>
      </c>
      <c r="H82" s="236">
        <f>+'Ark1'!Q1428</f>
        <v>538</v>
      </c>
      <c r="I82" s="236">
        <f>+'Ark1'!R1428</f>
        <v>1016</v>
      </c>
      <c r="J82" s="237">
        <f>+IF(I82=0,"",'Ark1'!AG1428)</f>
        <v>16.128994593287757</v>
      </c>
      <c r="K82" s="237">
        <f>+IF(I82=0,"",'Ark1'!AH1428)</f>
        <v>8.0708661417322851</v>
      </c>
      <c r="L82" s="95"/>
      <c r="M82" s="243">
        <f>+'Ark1'!AI1428</f>
        <v>1012</v>
      </c>
      <c r="N82" s="216"/>
      <c r="O82" s="237">
        <f>+IF(I82=0,"",'Ark1'!U1428)</f>
        <v>23.113484251968476</v>
      </c>
      <c r="P82" s="237">
        <f>+IF(I82=0,"",'Ark1'!V1428)</f>
        <v>44.094488188976378</v>
      </c>
      <c r="Q82" s="534"/>
      <c r="R82" s="237">
        <f>+IF(M82=0,"",'Ark1'!AJ1428)</f>
        <v>105.99357707509876</v>
      </c>
      <c r="S82" s="217"/>
      <c r="T82" s="237">
        <f>+IF(M82=0,"",'Ark1'!AK1428)</f>
        <v>18.552594091947004</v>
      </c>
      <c r="U82" s="216"/>
      <c r="V82" s="238">
        <f>+IF(I82=0,"",'Ark1'!S1428)</f>
        <v>6.6151574803149611</v>
      </c>
      <c r="W82" s="53"/>
      <c r="X82" s="237">
        <f>+IF(I82=0,"",'Ark1'!W1428)</f>
        <v>0</v>
      </c>
      <c r="Y82" s="239">
        <f>+IF(I82=0,"",'Ark1'!X1428)</f>
        <v>72.440944881889763</v>
      </c>
      <c r="Z82" s="239">
        <f>+IF(I82=0,"",'Ark1'!Y1428)</f>
        <v>55.610236220472437</v>
      </c>
      <c r="AA82" s="239">
        <f>+IF(I82=0,"",'Ark1'!Z1428)</f>
        <v>8.0184424029015808</v>
      </c>
      <c r="AB82" s="237">
        <f>+IF(I82=0,"",'Ark1'!Z1428)</f>
        <v>8.0184424029015808</v>
      </c>
      <c r="AC82" s="237">
        <f>+IF(I82=0,"",'Ark1'!AB1428)</f>
        <v>0</v>
      </c>
      <c r="AD82" s="239">
        <f>+'Ark1'!AD1428</f>
        <v>0</v>
      </c>
      <c r="AE82" s="237">
        <f t="shared" si="18"/>
        <v>203.2</v>
      </c>
      <c r="AF82" s="237">
        <f t="shared" si="19"/>
        <v>1.8884758364312269</v>
      </c>
      <c r="AG82" s="216"/>
      <c r="AH82" s="219"/>
      <c r="AJ82" s="29"/>
      <c r="AK82" s="27"/>
      <c r="AL82" s="243"/>
      <c r="AM82" s="28"/>
      <c r="AQ82" s="28"/>
    </row>
    <row r="83" spans="1:43">
      <c r="A83" s="216"/>
      <c r="B83" s="236">
        <f>+'Ark1'!C1429</f>
        <v>2024</v>
      </c>
      <c r="C83" s="216"/>
      <c r="D83" s="236">
        <f>+'Ark1'!M1429</f>
        <v>5</v>
      </c>
      <c r="E83" s="236" t="str">
        <f>VLOOKUP(D83,RNR!$D$16:$E$30,2)</f>
        <v>2</v>
      </c>
      <c r="F83" s="236">
        <f>+'Ark1'!D1429</f>
        <v>9</v>
      </c>
      <c r="G83" s="236" t="str">
        <f>VLOOKUP(F83,RNR!$D$2:$E$13,2)</f>
        <v>Sep</v>
      </c>
      <c r="H83" s="236">
        <f>+'Ark1'!Q1429</f>
        <v>758</v>
      </c>
      <c r="I83" s="236">
        <f>+'Ark1'!R1429</f>
        <v>1271</v>
      </c>
      <c r="J83" s="237">
        <f>+IF(I83=0,"",'Ark1'!AG1429)</f>
        <v>16.667716395203261</v>
      </c>
      <c r="K83" s="237">
        <f>+IF(I83=0,"",'Ark1'!AH1429)</f>
        <v>4.8780487804878048</v>
      </c>
      <c r="L83" s="95"/>
      <c r="M83" s="243">
        <f>+'Ark1'!AI1429</f>
        <v>1268</v>
      </c>
      <c r="N83" s="216"/>
      <c r="O83" s="237">
        <f>+IF(I83=0,"",'Ark1'!U1429)</f>
        <v>24.152399685287197</v>
      </c>
      <c r="P83" s="237">
        <f>+IF(I83=0,"",'Ark1'!V1429)</f>
        <v>46.970889063729345</v>
      </c>
      <c r="Q83" s="534"/>
      <c r="R83" s="237">
        <f>+IF(M83=0,"",'Ark1'!AJ1429)</f>
        <v>107.55867507886438</v>
      </c>
      <c r="S83" s="217"/>
      <c r="T83" s="237">
        <f>+IF(M83=0,"",'Ark1'!AK1429)</f>
        <v>18.796314801811203</v>
      </c>
      <c r="U83" s="216"/>
      <c r="V83" s="238">
        <f>+IF(I83=0,"",'Ark1'!S1429)</f>
        <v>6.7458693941778174</v>
      </c>
      <c r="W83" s="53"/>
      <c r="X83" s="237">
        <f>+IF(I83=0,"",'Ark1'!W1429)</f>
        <v>0</v>
      </c>
      <c r="Y83" s="239">
        <f>+IF(I83=0,"",'Ark1'!X1429)</f>
        <v>82.454760031471267</v>
      </c>
      <c r="Z83" s="239">
        <f>+IF(I83=0,"",'Ark1'!Y1429)</f>
        <v>59.874114870180975</v>
      </c>
      <c r="AA83" s="239">
        <f>+IF(I83=0,"",'Ark1'!Z1429)</f>
        <v>7.373444717573669</v>
      </c>
      <c r="AB83" s="237">
        <f>+IF(I83=0,"",'Ark1'!Z1429)</f>
        <v>7.373444717573669</v>
      </c>
      <c r="AC83" s="237">
        <f>+IF(I83=0,"",'Ark1'!AB1429)</f>
        <v>0</v>
      </c>
      <c r="AD83" s="239">
        <f>+'Ark1'!AD1429</f>
        <v>0</v>
      </c>
      <c r="AE83" s="237">
        <f t="shared" si="18"/>
        <v>254.2</v>
      </c>
      <c r="AF83" s="237">
        <f t="shared" si="19"/>
        <v>1.6767810026385224</v>
      </c>
      <c r="AG83" s="216"/>
      <c r="AH83" s="219"/>
      <c r="AJ83" s="29"/>
      <c r="AK83" s="27"/>
      <c r="AL83" s="243"/>
      <c r="AM83" s="28"/>
      <c r="AQ83" s="28"/>
    </row>
    <row r="84" spans="1:43">
      <c r="A84" s="216"/>
      <c r="B84" s="236">
        <f>+'Ark1'!C1430</f>
        <v>2024</v>
      </c>
      <c r="C84" s="216"/>
      <c r="D84" s="236">
        <f>+'Ark1'!M1430</f>
        <v>5</v>
      </c>
      <c r="E84" s="236" t="str">
        <f>VLOOKUP(D84,RNR!$D$16:$E$30,2)</f>
        <v>2</v>
      </c>
      <c r="F84" s="236">
        <f>+'Ark1'!D1430</f>
        <v>10</v>
      </c>
      <c r="G84" s="236" t="str">
        <f>VLOOKUP(F84,RNR!$D$2:$E$13,2)</f>
        <v>Okt</v>
      </c>
      <c r="H84" s="236">
        <f>+'Ark1'!Q1430</f>
        <v>1799</v>
      </c>
      <c r="I84" s="236">
        <f>+'Ark1'!R1430</f>
        <v>3343</v>
      </c>
      <c r="J84" s="237">
        <f>+IF(I84=0,"",'Ark1'!AG1430)</f>
        <v>18.846765019432887</v>
      </c>
      <c r="K84" s="237">
        <f>+IF(I84=0,"",'Ark1'!AH1430)</f>
        <v>4.7262937481304226</v>
      </c>
      <c r="L84" s="95"/>
      <c r="M84" s="243">
        <f>+'Ark1'!AI1430</f>
        <v>3339</v>
      </c>
      <c r="N84" s="216"/>
      <c r="O84" s="237">
        <f>+IF(I84=0,"",'Ark1'!U1430)</f>
        <v>25.225067304816019</v>
      </c>
      <c r="P84" s="237">
        <f>+IF(I84=0,"",'Ark1'!V1430)</f>
        <v>53.305414298534245</v>
      </c>
      <c r="Q84" s="534"/>
      <c r="R84" s="237">
        <f>+IF(M84=0,"",'Ark1'!AJ1430)</f>
        <v>108.5021563342319</v>
      </c>
      <c r="S84" s="217"/>
      <c r="T84" s="237">
        <f>+IF(M84=0,"",'Ark1'!AK1430)</f>
        <v>19.147319025957113</v>
      </c>
      <c r="U84" s="216"/>
      <c r="V84" s="238">
        <f>+IF(I84=0,"",'Ark1'!S1430)</f>
        <v>6.9084654501944334</v>
      </c>
      <c r="W84" s="53"/>
      <c r="X84" s="237">
        <f>+IF(I84=0,"",'Ark1'!W1430)</f>
        <v>0</v>
      </c>
      <c r="Y84" s="239">
        <f>+IF(I84=0,"",'Ark1'!X1430)</f>
        <v>84.624588692790908</v>
      </c>
      <c r="Z84" s="239">
        <f>+IF(I84=0,"",'Ark1'!Y1430)</f>
        <v>68.022734071193554</v>
      </c>
      <c r="AA84" s="239">
        <f>+IF(I84=0,"",'Ark1'!Z1430)</f>
        <v>7.2923072034401422</v>
      </c>
      <c r="AB84" s="237">
        <f>+IF(I84=0,"",'Ark1'!Z1430)</f>
        <v>7.2923072034401422</v>
      </c>
      <c r="AC84" s="237">
        <f>+IF(I84=0,"",'Ark1'!AB1430)</f>
        <v>8.6464304114830942E-2</v>
      </c>
      <c r="AD84" s="239">
        <f>+'Ark1'!AD1430</f>
        <v>1.9273420132494024</v>
      </c>
      <c r="AE84" s="237">
        <f t="shared" si="18"/>
        <v>668.6</v>
      </c>
      <c r="AF84" s="237">
        <f t="shared" si="19"/>
        <v>1.8582545858810451</v>
      </c>
      <c r="AG84" s="216"/>
      <c r="AH84" s="219"/>
      <c r="AJ84" s="29"/>
      <c r="AK84" s="27"/>
      <c r="AL84" s="243"/>
      <c r="AM84" s="28"/>
      <c r="AQ84" s="28"/>
    </row>
    <row r="85" spans="1:43">
      <c r="A85" s="216"/>
      <c r="B85" s="236">
        <f>+'Ark1'!C1431</f>
        <v>2024</v>
      </c>
      <c r="C85" s="216"/>
      <c r="D85" s="236">
        <f>+'Ark1'!M1431</f>
        <v>5</v>
      </c>
      <c r="E85" s="236" t="str">
        <f>VLOOKUP(D85,RNR!$D$16:$E$30,2)</f>
        <v>2</v>
      </c>
      <c r="F85" s="236">
        <f>+'Ark1'!D1431</f>
        <v>11</v>
      </c>
      <c r="G85" s="236" t="str">
        <f>VLOOKUP(F85,RNR!$D$2:$E$13,2)</f>
        <v>Nov</v>
      </c>
      <c r="H85" s="236">
        <f>+'Ark1'!Q1431</f>
        <v>695</v>
      </c>
      <c r="I85" s="236">
        <f>+'Ark1'!R1431</f>
        <v>1084</v>
      </c>
      <c r="J85" s="237">
        <f>+IF(I85=0,"",'Ark1'!AG1431)</f>
        <v>18.222413389135124</v>
      </c>
      <c r="K85" s="237">
        <f>+IF(I85=0,"",'Ark1'!AH1431)</f>
        <v>3.5977859778597781</v>
      </c>
      <c r="L85" s="95"/>
      <c r="M85" s="243">
        <f>+'Ark1'!AI1431</f>
        <v>1079</v>
      </c>
      <c r="N85" s="216"/>
      <c r="O85" s="237">
        <f>+IF(I85=0,"",'Ark1'!U1431)</f>
        <v>24.465590405904045</v>
      </c>
      <c r="P85" s="237">
        <f>+IF(I85=0,"",'Ark1'!V1431)</f>
        <v>46.494464944649437</v>
      </c>
      <c r="Q85" s="534"/>
      <c r="R85" s="237">
        <f>+IF(M85=0,"",'Ark1'!AJ1431)</f>
        <v>108.10787766450412</v>
      </c>
      <c r="S85" s="217"/>
      <c r="T85" s="237">
        <f>+IF(M85=0,"",'Ark1'!AK1431)</f>
        <v>18.898524759458081</v>
      </c>
      <c r="U85" s="216"/>
      <c r="V85" s="238">
        <f>+IF(I85=0,"",'Ark1'!S1431)</f>
        <v>6.8145756457564595</v>
      </c>
      <c r="W85" s="53"/>
      <c r="X85" s="237">
        <f>+IF(I85=0,"",'Ark1'!W1431)</f>
        <v>0</v>
      </c>
      <c r="Y85" s="239">
        <f>+IF(I85=0,"",'Ark1'!X1431)</f>
        <v>87.546125461254604</v>
      </c>
      <c r="Z85" s="239">
        <f>+IF(I85=0,"",'Ark1'!Y1431)</f>
        <v>61.346863468634702</v>
      </c>
      <c r="AA85" s="239">
        <f>+IF(I85=0,"",'Ark1'!Z1431)</f>
        <v>6.6636541371486722</v>
      </c>
      <c r="AB85" s="237">
        <f>+IF(I85=0,"",'Ark1'!Z1431)</f>
        <v>6.6636541371486722</v>
      </c>
      <c r="AC85" s="237">
        <f>+IF(I85=0,"",'Ark1'!AB1431)</f>
        <v>0</v>
      </c>
      <c r="AD85" s="239">
        <f>+'Ark1'!AD1431</f>
        <v>0</v>
      </c>
      <c r="AE85" s="237">
        <f t="shared" si="18"/>
        <v>216.8</v>
      </c>
      <c r="AF85" s="237">
        <f t="shared" si="19"/>
        <v>1.5597122302158273</v>
      </c>
      <c r="AG85" s="216"/>
      <c r="AH85" s="219"/>
      <c r="AJ85" s="29"/>
      <c r="AK85" s="27"/>
      <c r="AL85" s="243"/>
      <c r="AM85" s="28"/>
      <c r="AQ85" s="28"/>
    </row>
    <row r="86" spans="1:43">
      <c r="A86" s="216"/>
      <c r="B86" s="236">
        <f>+'Ark1'!C1432</f>
        <v>2024</v>
      </c>
      <c r="C86" s="216"/>
      <c r="D86" s="236">
        <f>+'Ark1'!M1432</f>
        <v>5</v>
      </c>
      <c r="E86" s="236" t="str">
        <f>VLOOKUP(D86,RNR!$D$16:$E$30,2)</f>
        <v>2</v>
      </c>
      <c r="F86" s="236">
        <f>+'Ark1'!D1432</f>
        <v>12</v>
      </c>
      <c r="G86" s="236" t="str">
        <f>VLOOKUP(F86,RNR!$D$2:$E$13,2)</f>
        <v>Des</v>
      </c>
      <c r="H86" s="236">
        <f>+'Ark1'!Q1432</f>
        <v>60</v>
      </c>
      <c r="I86" s="236">
        <f>+'Ark1'!R1432</f>
        <v>103</v>
      </c>
      <c r="J86" s="237">
        <f>+IF(I86=0,"",'Ark1'!AG1432)</f>
        <v>17.554555117864059</v>
      </c>
      <c r="K86" s="237">
        <f>+IF(I86=0,"",'Ark1'!AH1432)</f>
        <v>10.679611650485437</v>
      </c>
      <c r="L86" s="95"/>
      <c r="M86" s="243">
        <f>+'Ark1'!AI1432</f>
        <v>103</v>
      </c>
      <c r="N86" s="216"/>
      <c r="O86" s="237">
        <f>+IF(I86=0,"",'Ark1'!U1432)</f>
        <v>21.805825242718445</v>
      </c>
      <c r="P86" s="237">
        <f>+IF(I86=0,"",'Ark1'!V1432)</f>
        <v>33.009708737864088</v>
      </c>
      <c r="Q86" s="534"/>
      <c r="R86" s="237">
        <f>+IF(M86=0,"",'Ark1'!AJ1432)</f>
        <v>105.44660194174757</v>
      </c>
      <c r="S86" s="217"/>
      <c r="T86" s="237">
        <f>+IF(M86=0,"",'Ark1'!AK1432)</f>
        <v>17.684865761528069</v>
      </c>
      <c r="U86" s="216"/>
      <c r="V86" s="238">
        <f>+IF(I86=0,"",'Ark1'!S1432)</f>
        <v>6.2038834951456305</v>
      </c>
      <c r="W86" s="53"/>
      <c r="X86" s="237">
        <f>+IF(I86=0,"",'Ark1'!W1432)</f>
        <v>0</v>
      </c>
      <c r="Y86" s="239">
        <f>+IF(I86=0,"",'Ark1'!X1432)</f>
        <v>68.93203883495147</v>
      </c>
      <c r="Z86" s="239">
        <f>+IF(I86=0,"",'Ark1'!Y1432)</f>
        <v>50.485436893203875</v>
      </c>
      <c r="AA86" s="239">
        <f>+IF(I86=0,"",'Ark1'!Z1432)</f>
        <v>8.2884154181735976</v>
      </c>
      <c r="AB86" s="237">
        <f>+IF(I86=0,"",'Ark1'!Z1432)</f>
        <v>8.2884154181735976</v>
      </c>
      <c r="AC86" s="237">
        <f>+IF(I86=0,"",'Ark1'!AB1432)</f>
        <v>0</v>
      </c>
      <c r="AD86" s="239">
        <f>+'Ark1'!AD1432</f>
        <v>0</v>
      </c>
      <c r="AE86" s="237">
        <f t="shared" si="18"/>
        <v>20.6</v>
      </c>
      <c r="AF86" s="237">
        <f t="shared" si="19"/>
        <v>1.7166666666666666</v>
      </c>
      <c r="AG86" s="216"/>
      <c r="AH86" s="219"/>
      <c r="AJ86" s="29"/>
      <c r="AK86" s="27"/>
      <c r="AL86" s="243"/>
      <c r="AM86" s="28"/>
      <c r="AQ86" s="28"/>
    </row>
    <row r="87" spans="1:43">
      <c r="A87" s="216"/>
      <c r="B87" s="216"/>
      <c r="C87" s="216"/>
      <c r="D87" s="216"/>
      <c r="E87" s="216"/>
      <c r="F87" s="216"/>
      <c r="G87" s="216"/>
      <c r="H87" s="216"/>
      <c r="I87" s="216"/>
      <c r="J87" s="217"/>
      <c r="K87" s="217"/>
      <c r="L87" s="217"/>
      <c r="M87" s="233"/>
      <c r="N87" s="217"/>
      <c r="O87" s="216"/>
      <c r="P87" s="216"/>
      <c r="Q87" s="534"/>
      <c r="R87" s="217"/>
      <c r="S87" s="217"/>
      <c r="T87" s="217"/>
      <c r="U87" s="216"/>
      <c r="V87" s="216"/>
      <c r="W87" s="216"/>
      <c r="X87" s="218"/>
      <c r="Y87" s="218"/>
      <c r="Z87" s="218"/>
      <c r="AA87" s="218"/>
      <c r="AB87" s="217"/>
      <c r="AC87" s="216"/>
      <c r="AD87" s="218"/>
      <c r="AE87" s="218"/>
      <c r="AF87" s="217"/>
      <c r="AG87" s="216"/>
      <c r="AH87" s="219"/>
      <c r="AJ87" s="29"/>
      <c r="AK87" s="27"/>
      <c r="AL87" s="220"/>
      <c r="AM87" s="28"/>
      <c r="AQ87" s="28"/>
    </row>
    <row r="88" spans="1:43">
      <c r="A88" s="500" t="s">
        <v>654</v>
      </c>
      <c r="B88" s="500"/>
      <c r="C88" s="500" t="str">
        <f>+E92</f>
        <v>2+</v>
      </c>
      <c r="D88" s="216"/>
      <c r="E88" s="216"/>
      <c r="F88" s="216"/>
      <c r="G88" s="216"/>
      <c r="H88" s="216"/>
      <c r="I88" s="240">
        <f>SUM(I90:I101)</f>
        <v>7905</v>
      </c>
      <c r="J88" s="217"/>
      <c r="K88" s="217"/>
      <c r="L88" s="217"/>
      <c r="M88" s="233"/>
      <c r="N88" s="217"/>
      <c r="O88" s="265" t="e">
        <f>+Fettgruppe!#REF!</f>
        <v>#REF!</v>
      </c>
      <c r="P88" s="216"/>
      <c r="Q88" s="534"/>
      <c r="R88" s="217"/>
      <c r="S88" s="217"/>
      <c r="T88" s="217"/>
      <c r="U88" s="216"/>
      <c r="V88" s="216"/>
      <c r="W88" s="216"/>
      <c r="X88" s="218"/>
      <c r="Y88" s="218"/>
      <c r="Z88" s="218"/>
      <c r="AA88" s="218"/>
      <c r="AB88" s="217"/>
      <c r="AC88" s="216"/>
      <c r="AD88" s="218"/>
      <c r="AE88" s="218"/>
      <c r="AF88" s="218"/>
      <c r="AG88" s="216"/>
      <c r="AH88" s="219"/>
      <c r="AJ88" s="29"/>
      <c r="AK88" s="27"/>
      <c r="AL88" s="220"/>
      <c r="AM88" s="28"/>
      <c r="AQ88" s="28"/>
    </row>
    <row r="89" spans="1:43">
      <c r="A89" s="216"/>
      <c r="B89" s="216"/>
      <c r="C89" s="216"/>
      <c r="D89" s="216"/>
      <c r="E89" s="216"/>
      <c r="F89" s="216"/>
      <c r="G89" s="216"/>
      <c r="H89" s="216"/>
      <c r="I89" s="216"/>
      <c r="J89" s="217"/>
      <c r="K89" s="217"/>
      <c r="L89" s="217"/>
      <c r="M89" s="233"/>
      <c r="N89" s="217"/>
      <c r="O89" s="216"/>
      <c r="P89" s="216"/>
      <c r="Q89" s="534"/>
      <c r="R89" s="217"/>
      <c r="S89" s="217"/>
      <c r="T89" s="217"/>
      <c r="U89" s="216"/>
      <c r="V89" s="216"/>
      <c r="W89" s="216"/>
      <c r="X89" s="218"/>
      <c r="Y89" s="218"/>
      <c r="Z89" s="218"/>
      <c r="AA89" s="218"/>
      <c r="AB89" s="217"/>
      <c r="AC89" s="216"/>
      <c r="AD89" s="218"/>
      <c r="AE89" s="218"/>
      <c r="AF89" s="218"/>
      <c r="AG89" s="218"/>
      <c r="AH89" s="219"/>
      <c r="AJ89" s="29"/>
      <c r="AK89" s="27"/>
      <c r="AL89" s="220"/>
      <c r="AM89" s="28"/>
      <c r="AQ89" s="28"/>
    </row>
    <row r="90" spans="1:43">
      <c r="A90" s="216"/>
      <c r="B90" s="236">
        <f>+'Ark1'!C1433</f>
        <v>2024</v>
      </c>
      <c r="C90" s="216"/>
      <c r="D90" s="236">
        <f>+'Ark1'!M1433</f>
        <v>6</v>
      </c>
      <c r="E90" s="236" t="str">
        <f>VLOOKUP(D90,RNR!$D$16:$E$30,2)</f>
        <v>2+</v>
      </c>
      <c r="F90" s="236">
        <f>+'Ark1'!D1433</f>
        <v>1</v>
      </c>
      <c r="G90" s="236" t="str">
        <f>VLOOKUP(F90,RNR!$D$2:$E$13,2)</f>
        <v>Jan</v>
      </c>
      <c r="H90" s="236">
        <f>+'Ark1'!Q1433</f>
        <v>39</v>
      </c>
      <c r="I90" s="236">
        <f>+'Ark1'!R1433</f>
        <v>87</v>
      </c>
      <c r="J90" s="237">
        <f>+IF(I90=0,"",'Ark1'!AG1433)</f>
        <v>17.56807280190278</v>
      </c>
      <c r="K90" s="237">
        <f>+IF(I90=0,"",'Ark1'!AH1433)</f>
        <v>0</v>
      </c>
      <c r="L90" s="95"/>
      <c r="M90" s="243">
        <f>+'Ark1'!AI1433</f>
        <v>41</v>
      </c>
      <c r="N90" s="216"/>
      <c r="O90" s="237">
        <f>+IF(I90=0,"",'Ark1'!U1433)</f>
        <v>25.385057471264375</v>
      </c>
      <c r="P90" s="237">
        <f>+IF(I90=0,"",'Ark1'!V1433)</f>
        <v>56.32183908045976</v>
      </c>
      <c r="Q90" s="534"/>
      <c r="R90" s="237">
        <f>+IF(M90=0,"",'Ark1'!AJ1433)</f>
        <v>107.79756097560976</v>
      </c>
      <c r="S90" s="217"/>
      <c r="T90" s="237">
        <f>+IF(M90=0,"",'Ark1'!AK1433)</f>
        <v>19.821074010615661</v>
      </c>
      <c r="U90" s="216"/>
      <c r="V90" s="238">
        <f>+IF(I90=0,"",'Ark1'!S1433)</f>
        <v>7.781609195402301</v>
      </c>
      <c r="W90" s="53"/>
      <c r="X90" s="237">
        <f>+IF(I90=0,"",'Ark1'!W1433)</f>
        <v>0</v>
      </c>
      <c r="Y90" s="239">
        <f>+IF(I90=0,"",'Ark1'!X1433)</f>
        <v>90.804597701149405</v>
      </c>
      <c r="Z90" s="239">
        <f>+IF(I90=0,"",'Ark1'!Y1433)</f>
        <v>70.114942528735611</v>
      </c>
      <c r="AA90" s="239">
        <f>+IF(I90=0,"",'Ark1'!Z1433)</f>
        <v>5.8225192780980493</v>
      </c>
      <c r="AB90" s="237">
        <f>+IF(I90=0,"",'Ark1'!Z1433)</f>
        <v>5.8225192780980493</v>
      </c>
      <c r="AC90" s="237">
        <f>+IF(I90=0,"",'Ark1'!AB1433)</f>
        <v>0</v>
      </c>
      <c r="AD90" s="239">
        <f>+'Ark1'!AD1433</f>
        <v>0</v>
      </c>
      <c r="AE90" s="237">
        <f t="shared" si="18"/>
        <v>14.5</v>
      </c>
      <c r="AF90" s="237">
        <f t="shared" si="19"/>
        <v>2.2307692307692308</v>
      </c>
      <c r="AG90" s="216"/>
      <c r="AH90" s="219"/>
      <c r="AJ90" s="29"/>
      <c r="AK90" s="27"/>
      <c r="AL90" s="243"/>
      <c r="AM90" s="28"/>
      <c r="AQ90" s="28"/>
    </row>
    <row r="91" spans="1:43">
      <c r="A91" s="216"/>
      <c r="B91" s="236">
        <f>+'Ark1'!C1434</f>
        <v>2024</v>
      </c>
      <c r="C91" s="216"/>
      <c r="D91" s="236">
        <f>+'Ark1'!M1434</f>
        <v>6</v>
      </c>
      <c r="E91" s="236" t="str">
        <f>VLOOKUP(D91,RNR!$D$16:$E$30,2)</f>
        <v>2+</v>
      </c>
      <c r="F91" s="236">
        <f>+'Ark1'!D1434</f>
        <v>2</v>
      </c>
      <c r="G91" s="236" t="str">
        <f>VLOOKUP(F91,RNR!$D$2:$E$13,2)</f>
        <v>Feb</v>
      </c>
      <c r="H91" s="236">
        <f>+'Ark1'!Q1434</f>
        <v>53</v>
      </c>
      <c r="I91" s="236">
        <f>+'Ark1'!R1434</f>
        <v>61</v>
      </c>
      <c r="J91" s="237">
        <f>+IF(I91=0,"",'Ark1'!AG1434)</f>
        <v>11.2896010131252</v>
      </c>
      <c r="K91" s="237">
        <f>+IF(I91=0,"",'Ark1'!AH1434)</f>
        <v>0</v>
      </c>
      <c r="L91" s="95"/>
      <c r="M91" s="243">
        <f>+'Ark1'!AI1434</f>
        <v>55</v>
      </c>
      <c r="N91" s="216"/>
      <c r="O91" s="237">
        <f>+IF(I91=0,"",'Ark1'!U1434)</f>
        <v>26.890163934426237</v>
      </c>
      <c r="P91" s="237">
        <f>+IF(I91=0,"",'Ark1'!V1434)</f>
        <v>59.016393442622949</v>
      </c>
      <c r="Q91" s="534"/>
      <c r="R91" s="237">
        <f>+IF(M91=0,"",'Ark1'!AJ1434)</f>
        <v>108.59090909090916</v>
      </c>
      <c r="S91" s="217"/>
      <c r="T91" s="237">
        <f>+IF(M91=0,"",'Ark1'!AK1434)</f>
        <v>21.098393405856225</v>
      </c>
      <c r="U91" s="216"/>
      <c r="V91" s="238">
        <f>+IF(I91=0,"",'Ark1'!S1434)</f>
        <v>7.8032786885245908</v>
      </c>
      <c r="W91" s="53"/>
      <c r="X91" s="237">
        <f>+IF(I91=0,"",'Ark1'!W1434)</f>
        <v>0</v>
      </c>
      <c r="Y91" s="239">
        <f>+IF(I91=0,"",'Ark1'!X1434)</f>
        <v>91.803278688524614</v>
      </c>
      <c r="Z91" s="239">
        <f>+IF(I91=0,"",'Ark1'!Y1434)</f>
        <v>75.409836065573742</v>
      </c>
      <c r="AA91" s="239">
        <f>+IF(I91=0,"",'Ark1'!Z1434)</f>
        <v>6.1608947859291696</v>
      </c>
      <c r="AB91" s="237">
        <f>+IF(I91=0,"",'Ark1'!Z1434)</f>
        <v>6.1608947859291696</v>
      </c>
      <c r="AC91" s="237">
        <f>+IF(I91=0,"",'Ark1'!AB1434)</f>
        <v>0</v>
      </c>
      <c r="AD91" s="239">
        <f>+'Ark1'!AD1434</f>
        <v>0</v>
      </c>
      <c r="AE91" s="237">
        <f t="shared" si="18"/>
        <v>10.166666666666666</v>
      </c>
      <c r="AF91" s="237">
        <f t="shared" si="19"/>
        <v>1.1509433962264151</v>
      </c>
      <c r="AG91" s="216"/>
      <c r="AH91" s="219"/>
      <c r="AJ91" s="29"/>
      <c r="AK91" s="27"/>
      <c r="AL91" s="243"/>
      <c r="AM91" s="28"/>
      <c r="AQ91" s="28"/>
    </row>
    <row r="92" spans="1:43">
      <c r="A92" s="216"/>
      <c r="B92" s="236">
        <f>+'Ark1'!C1435</f>
        <v>2024</v>
      </c>
      <c r="C92" s="216"/>
      <c r="D92" s="236">
        <f>+'Ark1'!M1435</f>
        <v>6</v>
      </c>
      <c r="E92" s="236" t="str">
        <f>VLOOKUP(D92,RNR!$D$16:$E$30,2)</f>
        <v>2+</v>
      </c>
      <c r="F92" s="236">
        <f>+'Ark1'!D1435</f>
        <v>3</v>
      </c>
      <c r="G92" s="236" t="str">
        <f>VLOOKUP(F92,RNR!$D$2:$E$13,2)</f>
        <v>Mar</v>
      </c>
      <c r="H92" s="236">
        <f>+'Ark1'!Q1435</f>
        <v>328</v>
      </c>
      <c r="I92" s="236">
        <f>+'Ark1'!R1435</f>
        <v>405</v>
      </c>
      <c r="J92" s="237">
        <f>+IF(I92=0,"",'Ark1'!AG1435)</f>
        <v>13.816803625447678</v>
      </c>
      <c r="K92" s="237">
        <f>+IF(I92=0,"",'Ark1'!AH1435)</f>
        <v>1.7283950617283947</v>
      </c>
      <c r="L92" s="95"/>
      <c r="M92" s="243">
        <f>+'Ark1'!AI1435</f>
        <v>311</v>
      </c>
      <c r="N92" s="216"/>
      <c r="O92" s="237">
        <f>+IF(I92=0,"",'Ark1'!U1435)</f>
        <v>29.434567901234573</v>
      </c>
      <c r="P92" s="237">
        <f>+IF(I92=0,"",'Ark1'!V1435)</f>
        <v>58.765432098765459</v>
      </c>
      <c r="Q92" s="534"/>
      <c r="R92" s="237">
        <f>+IF(M92=0,"",'Ark1'!AJ1435)</f>
        <v>110.38553054662376</v>
      </c>
      <c r="S92" s="217"/>
      <c r="T92" s="237">
        <f>+IF(M92=0,"",'Ark1'!AK1435)</f>
        <v>21.115924090333653</v>
      </c>
      <c r="U92" s="216"/>
      <c r="V92" s="238">
        <f>+IF(I92=0,"",'Ark1'!S1435)</f>
        <v>7.9901234567901245</v>
      </c>
      <c r="W92" s="53"/>
      <c r="X92" s="237">
        <f>+IF(I92=0,"",'Ark1'!W1435)</f>
        <v>0</v>
      </c>
      <c r="Y92" s="239">
        <f>+IF(I92=0,"",'Ark1'!X1435)</f>
        <v>97.777777777777771</v>
      </c>
      <c r="Z92" s="239">
        <f>+IF(I92=0,"",'Ark1'!Y1435)</f>
        <v>84.69135802469134</v>
      </c>
      <c r="AA92" s="239">
        <f>+IF(I92=0,"",'Ark1'!Z1435)</f>
        <v>6.3374170166495896</v>
      </c>
      <c r="AB92" s="237">
        <f>+IF(I92=0,"",'Ark1'!Z1435)</f>
        <v>6.3374170166495896</v>
      </c>
      <c r="AC92" s="237">
        <f>+IF(I92=0,"",'Ark1'!AB1435)</f>
        <v>0</v>
      </c>
      <c r="AD92" s="239">
        <f>+'Ark1'!AD1435</f>
        <v>0</v>
      </c>
      <c r="AE92" s="237">
        <f t="shared" si="18"/>
        <v>67.5</v>
      </c>
      <c r="AF92" s="237">
        <f t="shared" si="19"/>
        <v>1.2347560975609757</v>
      </c>
      <c r="AG92" s="216"/>
      <c r="AH92" s="219"/>
      <c r="AJ92" s="29"/>
      <c r="AK92" s="27"/>
      <c r="AL92" s="243"/>
      <c r="AM92" s="28"/>
      <c r="AQ92" s="28"/>
    </row>
    <row r="93" spans="1:43">
      <c r="A93" s="216"/>
      <c r="B93" s="236">
        <f>+'Ark1'!C1436</f>
        <v>2024</v>
      </c>
      <c r="C93" s="216"/>
      <c r="D93" s="236">
        <f>+'Ark1'!M1436</f>
        <v>6</v>
      </c>
      <c r="E93" s="236" t="str">
        <f>VLOOKUP(D93,RNR!$D$16:$E$30,2)</f>
        <v>2+</v>
      </c>
      <c r="F93" s="236">
        <f>+'Ark1'!D1436</f>
        <v>4</v>
      </c>
      <c r="G93" s="236" t="str">
        <f>VLOOKUP(F93,RNR!$D$2:$E$13,2)</f>
        <v>Apr</v>
      </c>
      <c r="H93" s="236">
        <f>+'Ark1'!Q1436</f>
        <v>82</v>
      </c>
      <c r="I93" s="236">
        <f>+'Ark1'!R1436</f>
        <v>112</v>
      </c>
      <c r="J93" s="237">
        <f>+IF(I93=0,"",'Ark1'!AG1436)</f>
        <v>13.839802976420376</v>
      </c>
      <c r="K93" s="237">
        <f>+IF(I93=0,"",'Ark1'!AH1436)</f>
        <v>2.6785714285714279</v>
      </c>
      <c r="L93" s="95"/>
      <c r="M93" s="243">
        <f>+'Ark1'!AI1436</f>
        <v>98</v>
      </c>
      <c r="N93" s="216"/>
      <c r="O93" s="237">
        <f>+IF(I93=0,"",'Ark1'!U1436)</f>
        <v>24.635714285714265</v>
      </c>
      <c r="P93" s="237">
        <f>+IF(I93=0,"",'Ark1'!V1436)</f>
        <v>35.714285714285722</v>
      </c>
      <c r="Q93" s="534"/>
      <c r="R93" s="237">
        <f>+IF(M93=0,"",'Ark1'!AJ1436)</f>
        <v>106.29489795918371</v>
      </c>
      <c r="S93" s="217"/>
      <c r="T93" s="237">
        <f>+IF(M93=0,"",'Ark1'!AK1436)</f>
        <v>20.208008587872349</v>
      </c>
      <c r="U93" s="216"/>
      <c r="V93" s="238">
        <f>+IF(I93=0,"",'Ark1'!S1436)</f>
        <v>7.5803571428571441</v>
      </c>
      <c r="W93" s="53"/>
      <c r="X93" s="237">
        <f>+IF(I93=0,"",'Ark1'!W1436)</f>
        <v>0</v>
      </c>
      <c r="Y93" s="239">
        <f>+IF(I93=0,"",'Ark1'!X1436)</f>
        <v>88.392857142857125</v>
      </c>
      <c r="Z93" s="239">
        <f>+IF(I93=0,"",'Ark1'!Y1436)</f>
        <v>57.142857142857153</v>
      </c>
      <c r="AA93" s="239">
        <f>+IF(I93=0,"",'Ark1'!Z1436)</f>
        <v>7.0099655738768805</v>
      </c>
      <c r="AB93" s="237">
        <f>+IF(I93=0,"",'Ark1'!Z1436)</f>
        <v>7.0099655738768805</v>
      </c>
      <c r="AC93" s="237">
        <f>+IF(I93=0,"",'Ark1'!AB1436)</f>
        <v>0</v>
      </c>
      <c r="AD93" s="239">
        <f>+'Ark1'!AD1436</f>
        <v>0</v>
      </c>
      <c r="AE93" s="237">
        <f t="shared" si="18"/>
        <v>18.666666666666668</v>
      </c>
      <c r="AF93" s="237">
        <f t="shared" si="19"/>
        <v>1.3658536585365855</v>
      </c>
      <c r="AG93" s="216"/>
      <c r="AH93" s="219"/>
      <c r="AJ93" s="29"/>
      <c r="AK93" s="27"/>
      <c r="AL93" s="243"/>
      <c r="AM93" s="28"/>
      <c r="AQ93" s="28"/>
    </row>
    <row r="94" spans="1:43">
      <c r="A94" s="216"/>
      <c r="B94" s="236">
        <f>+'Ark1'!C1437</f>
        <v>2024</v>
      </c>
      <c r="C94" s="216"/>
      <c r="D94" s="28">
        <f>+'Ark1'!M1437</f>
        <v>6</v>
      </c>
      <c r="E94" s="236" t="str">
        <f>VLOOKUP(D94,RNR!$D$16:$E$30,2)</f>
        <v>2+</v>
      </c>
      <c r="F94" s="28">
        <f>+'Ark1'!D1437</f>
        <v>5</v>
      </c>
      <c r="G94" s="236" t="str">
        <f>VLOOKUP(F94,RNR!$D$2:$E$13,2)</f>
        <v>Mai</v>
      </c>
      <c r="H94" s="28">
        <f>+'Ark1'!Q1437</f>
        <v>98</v>
      </c>
      <c r="I94" s="28">
        <f>+'Ark1'!R1437</f>
        <v>151</v>
      </c>
      <c r="J94" s="29">
        <f>+IF(I94=0,"",'Ark1'!AG1437)</f>
        <v>13.683641669518847</v>
      </c>
      <c r="K94" s="29">
        <f>+IF(I94=0,"",'Ark1'!AH1437)</f>
        <v>0.66225165562913901</v>
      </c>
      <c r="L94" s="95"/>
      <c r="M94" s="243">
        <f>+'Ark1'!AI1437</f>
        <v>147</v>
      </c>
      <c r="N94" s="216"/>
      <c r="O94" s="29">
        <f>+IF(I94=0,"",'Ark1'!U1437)</f>
        <v>25.152980132450317</v>
      </c>
      <c r="P94" s="29">
        <f>+IF(I94=0,"",'Ark1'!V1437)</f>
        <v>35.099337748344375</v>
      </c>
      <c r="Q94" s="534"/>
      <c r="R94" s="237">
        <f>+IF(M94=0,"",'Ark1'!AJ1437)</f>
        <v>106.00136054421765</v>
      </c>
      <c r="S94" s="217"/>
      <c r="T94" s="237">
        <f>+IF(M94=0,"",'Ark1'!AK1437)</f>
        <v>20.769342737932114</v>
      </c>
      <c r="U94" s="216"/>
      <c r="V94" s="238">
        <f>+IF(I94=0,"",'Ark1'!S1437)</f>
        <v>7.6688741721854301</v>
      </c>
      <c r="W94" s="53"/>
      <c r="X94" s="29">
        <f>+IF(I94=0,"",'Ark1'!W1437)</f>
        <v>0</v>
      </c>
      <c r="Y94" s="34">
        <f>+IF(I94=0,"",'Ark1'!X1437)</f>
        <v>95.364238410596016</v>
      </c>
      <c r="Z94" s="34">
        <f>+IF(I94=0,"",'Ark1'!Y1437)</f>
        <v>54.30463576158941</v>
      </c>
      <c r="AA94" s="34">
        <f>+IF(I94=0,"",'Ark1'!Z1437)</f>
        <v>6.8066174262760786</v>
      </c>
      <c r="AB94" s="29">
        <f>+IF(I94=0,"",'Ark1'!Z1437)</f>
        <v>6.8066174262760786</v>
      </c>
      <c r="AC94" s="29">
        <f>+IF(I94=0,"",'Ark1'!AB1437)</f>
        <v>0</v>
      </c>
      <c r="AD94" s="34">
        <f>+'Ark1'!AD1437</f>
        <v>0</v>
      </c>
      <c r="AE94" s="29">
        <f>+IF(I94=0,"",I94/D94)</f>
        <v>25.166666666666668</v>
      </c>
      <c r="AF94" s="29">
        <f>+IF(I94=0,"",I94/H94)</f>
        <v>1.5408163265306123</v>
      </c>
      <c r="AG94" s="216"/>
      <c r="AH94" s="219"/>
      <c r="AJ94" s="29"/>
      <c r="AK94" s="27"/>
      <c r="AL94" s="243"/>
      <c r="AM94" s="28"/>
      <c r="AQ94" s="28"/>
    </row>
    <row r="95" spans="1:43">
      <c r="A95" s="216"/>
      <c r="B95" s="236">
        <f>+'Ark1'!C1438</f>
        <v>2024</v>
      </c>
      <c r="C95" s="216"/>
      <c r="D95" s="28">
        <f>+'Ark1'!M1438</f>
        <v>6</v>
      </c>
      <c r="E95" s="236" t="str">
        <f>VLOOKUP(D95,RNR!$D$16:$E$30,2)</f>
        <v>2+</v>
      </c>
      <c r="F95" s="28">
        <f>+'Ark1'!D1438</f>
        <v>6</v>
      </c>
      <c r="G95" s="236" t="str">
        <f>VLOOKUP(F95,RNR!$D$2:$E$13,2)</f>
        <v>Jun</v>
      </c>
      <c r="H95" s="28">
        <f>+'Ark1'!Q1438</f>
        <v>59</v>
      </c>
      <c r="I95" s="28">
        <f>+'Ark1'!R1438</f>
        <v>84</v>
      </c>
      <c r="J95" s="29">
        <f>+IF(I95=0,"",'Ark1'!AG1438)</f>
        <v>14.78941604989088</v>
      </c>
      <c r="K95" s="29">
        <f>+IF(I95=0,"",'Ark1'!AH1438)</f>
        <v>1.1904761904761909</v>
      </c>
      <c r="L95" s="95"/>
      <c r="M95" s="243">
        <f>+'Ark1'!AI1438</f>
        <v>81</v>
      </c>
      <c r="N95" s="216"/>
      <c r="O95" s="29">
        <f>+IF(I95=0,"",'Ark1'!U1438)</f>
        <v>22.670238095238087</v>
      </c>
      <c r="P95" s="29">
        <f>+IF(I95=0,"",'Ark1'!V1438)</f>
        <v>35.714285714285722</v>
      </c>
      <c r="Q95" s="534"/>
      <c r="R95" s="237">
        <f>+IF(M95=0,"",'Ark1'!AJ1438)</f>
        <v>104.87407407407406</v>
      </c>
      <c r="S95" s="217"/>
      <c r="T95" s="237">
        <f>+IF(M95=0,"",'Ark1'!AK1438)</f>
        <v>19.140740418734005</v>
      </c>
      <c r="U95" s="216"/>
      <c r="V95" s="238">
        <f>+IF(I95=0,"",'Ark1'!S1438)</f>
        <v>7.0833333333333313</v>
      </c>
      <c r="W95" s="53"/>
      <c r="X95" s="29">
        <f>+IF(I95=0,"",'Ark1'!W1438)</f>
        <v>0</v>
      </c>
      <c r="Y95" s="34">
        <f>+IF(I95=0,"",'Ark1'!X1438)</f>
        <v>80.952380952380949</v>
      </c>
      <c r="Z95" s="34">
        <f>+IF(I95=0,"",'Ark1'!Y1438)</f>
        <v>42.857142857142847</v>
      </c>
      <c r="AA95" s="34">
        <f>+IF(I95=0,"",'Ark1'!Z1438)</f>
        <v>7.0770887840690992</v>
      </c>
      <c r="AB95" s="29">
        <f>+IF(I95=0,"",'Ark1'!Z1438)</f>
        <v>7.0770887840690992</v>
      </c>
      <c r="AC95" s="29">
        <f>+IF(I95=0,"",'Ark1'!AB1438)</f>
        <v>0</v>
      </c>
      <c r="AD95" s="34">
        <f>+'Ark1'!AD1438</f>
        <v>0</v>
      </c>
      <c r="AE95" s="29">
        <f t="shared" ref="AE95:AE108" si="20">+IF(I95=0,"",I95/D95)</f>
        <v>14</v>
      </c>
      <c r="AF95" s="29">
        <f t="shared" ref="AF95:AF108" si="21">+IF(I95=0,"",I95/H95)</f>
        <v>1.423728813559322</v>
      </c>
      <c r="AG95" s="216"/>
      <c r="AH95" s="219"/>
      <c r="AJ95" s="29"/>
      <c r="AK95" s="27"/>
      <c r="AL95" s="243"/>
      <c r="AM95" s="28"/>
      <c r="AQ95" s="28"/>
    </row>
    <row r="96" spans="1:43">
      <c r="A96" s="216"/>
      <c r="B96" s="236">
        <f>+'Ark1'!C1439</f>
        <v>2024</v>
      </c>
      <c r="C96" s="216"/>
      <c r="D96" s="28">
        <f>+'Ark1'!M1439</f>
        <v>6</v>
      </c>
      <c r="E96" s="236" t="str">
        <f>VLOOKUP(D96,RNR!$D$16:$E$30,2)</f>
        <v>2+</v>
      </c>
      <c r="F96" s="28">
        <f>+'Ark1'!D1439</f>
        <v>7</v>
      </c>
      <c r="G96" s="236" t="str">
        <f>VLOOKUP(F96,RNR!$D$2:$E$13,2)</f>
        <v>Jul</v>
      </c>
      <c r="H96" s="28">
        <f>+'Ark1'!Q1439</f>
        <v>14</v>
      </c>
      <c r="I96" s="28">
        <f>+'Ark1'!R1439</f>
        <v>27</v>
      </c>
      <c r="J96" s="29">
        <f>+IF(I96=0,"",'Ark1'!AG1439)</f>
        <v>10.248418396690221</v>
      </c>
      <c r="K96" s="29">
        <f>+IF(I96=0,"",'Ark1'!AH1439)</f>
        <v>14.814814814814817</v>
      </c>
      <c r="L96" s="95"/>
      <c r="M96" s="243">
        <f>+'Ark1'!AI1439</f>
        <v>27</v>
      </c>
      <c r="N96" s="216"/>
      <c r="O96" s="29">
        <f>+IF(I96=0,"",'Ark1'!U1439)</f>
        <v>20.459259259259255</v>
      </c>
      <c r="P96" s="29">
        <f>+IF(I96=0,"",'Ark1'!V1439)</f>
        <v>25.925925925925927</v>
      </c>
      <c r="Q96" s="534"/>
      <c r="R96" s="237">
        <f>+IF(M96=0,"",'Ark1'!AJ1439)</f>
        <v>102.56296296296294</v>
      </c>
      <c r="S96" s="217"/>
      <c r="T96" s="237">
        <f>+IF(M96=0,"",'Ark1'!AK1439)</f>
        <v>18.063211503737485</v>
      </c>
      <c r="U96" s="216"/>
      <c r="V96" s="238">
        <f>+IF(I96=0,"",'Ark1'!S1439)</f>
        <v>6.4444444444444438</v>
      </c>
      <c r="W96" s="53"/>
      <c r="X96" s="29">
        <f>+IF(I96=0,"",'Ark1'!W1439)</f>
        <v>0</v>
      </c>
      <c r="Y96" s="34">
        <f>+IF(I96=0,"",'Ark1'!X1439)</f>
        <v>66.666666666666686</v>
      </c>
      <c r="Z96" s="34">
        <f>+IF(I96=0,"",'Ark1'!Y1439)</f>
        <v>29.629629629629633</v>
      </c>
      <c r="AA96" s="34">
        <f>+IF(I96=0,"",'Ark1'!Z1439)</f>
        <v>7.7416267435525885</v>
      </c>
      <c r="AB96" s="29">
        <f>+IF(I96=0,"",'Ark1'!Z1439)</f>
        <v>7.7416267435525885</v>
      </c>
      <c r="AC96" s="29">
        <f>+IF(I96=0,"",'Ark1'!AB1439)</f>
        <v>0</v>
      </c>
      <c r="AD96" s="34">
        <f>+'Ark1'!AD1439</f>
        <v>0</v>
      </c>
      <c r="AE96" s="29">
        <f t="shared" si="20"/>
        <v>4.5</v>
      </c>
      <c r="AF96" s="29">
        <f t="shared" si="21"/>
        <v>1.9285714285714286</v>
      </c>
      <c r="AG96" s="216"/>
      <c r="AH96" s="219"/>
      <c r="AJ96" s="29"/>
      <c r="AK96" s="27"/>
      <c r="AL96" s="243"/>
      <c r="AM96" s="28"/>
      <c r="AQ96" s="28"/>
    </row>
    <row r="97" spans="1:43">
      <c r="A97" s="216"/>
      <c r="B97" s="236">
        <f>+'Ark1'!C1440</f>
        <v>2024</v>
      </c>
      <c r="C97" s="216"/>
      <c r="D97" s="28">
        <f>+'Ark1'!M1440</f>
        <v>6</v>
      </c>
      <c r="E97" s="236" t="str">
        <f>VLOOKUP(D97,RNR!$D$16:$E$30,2)</f>
        <v>2+</v>
      </c>
      <c r="F97" s="28">
        <f>+'Ark1'!D1440</f>
        <v>8</v>
      </c>
      <c r="G97" s="236" t="str">
        <f>VLOOKUP(F97,RNR!$D$2:$E$13,2)</f>
        <v>Aug</v>
      </c>
      <c r="H97" s="28">
        <f>+'Ark1'!Q1440</f>
        <v>530</v>
      </c>
      <c r="I97" s="28">
        <f>+'Ark1'!R1440</f>
        <v>1071</v>
      </c>
      <c r="J97" s="29">
        <f>+IF(I97=0,"",'Ark1'!AG1440)</f>
        <v>17.146805424295046</v>
      </c>
      <c r="K97" s="29">
        <f>+IF(I97=0,"",'Ark1'!AH1440)</f>
        <v>8.7768440709617188</v>
      </c>
      <c r="L97" s="95"/>
      <c r="M97" s="243">
        <f>+'Ark1'!AI1440</f>
        <v>1069</v>
      </c>
      <c r="N97" s="216"/>
      <c r="O97" s="29">
        <f>+IF(I97=0,"",'Ark1'!U1440)</f>
        <v>23.310177404295043</v>
      </c>
      <c r="P97" s="29">
        <f>+IF(I97=0,"",'Ark1'!V1440)</f>
        <v>33.239962651727353</v>
      </c>
      <c r="Q97" s="534"/>
      <c r="R97" s="237">
        <f>+IF(M97=0,"",'Ark1'!AJ1440)</f>
        <v>105.21674462114142</v>
      </c>
      <c r="S97" s="217"/>
      <c r="T97" s="237">
        <f>+IF(M97=0,"",'Ark1'!AK1440)</f>
        <v>19.075161258994445</v>
      </c>
      <c r="U97" s="216"/>
      <c r="V97" s="238">
        <f>+IF(I97=0,"",'Ark1'!S1440)</f>
        <v>6.8057889822595694</v>
      </c>
      <c r="W97" s="53"/>
      <c r="X97" s="29">
        <f>+IF(I97=0,"",'Ark1'!W1440)</f>
        <v>0</v>
      </c>
      <c r="Y97" s="34">
        <f>+IF(I97=0,"",'Ark1'!X1440)</f>
        <v>70.868347338935564</v>
      </c>
      <c r="Z97" s="34">
        <f>+IF(I97=0,"",'Ark1'!Y1440)</f>
        <v>48.739495798319318</v>
      </c>
      <c r="AA97" s="34">
        <f>+IF(I97=0,"",'Ark1'!Z1440)</f>
        <v>8.7397649391550782</v>
      </c>
      <c r="AB97" s="29">
        <f>+IF(I97=0,"",'Ark1'!Z1440)</f>
        <v>8.7397649391550782</v>
      </c>
      <c r="AC97" s="29">
        <f>+IF(I97=0,"",'Ark1'!AB1440)</f>
        <v>0</v>
      </c>
      <c r="AD97" s="34">
        <f>+'Ark1'!AD1440</f>
        <v>0</v>
      </c>
      <c r="AE97" s="29">
        <f t="shared" si="20"/>
        <v>178.5</v>
      </c>
      <c r="AF97" s="29">
        <f t="shared" si="21"/>
        <v>2.020754716981132</v>
      </c>
      <c r="AG97" s="216"/>
      <c r="AH97" s="219"/>
      <c r="AJ97" s="29"/>
      <c r="AK97" s="27"/>
      <c r="AL97" s="243"/>
      <c r="AM97" s="28"/>
      <c r="AQ97" s="28"/>
    </row>
    <row r="98" spans="1:43">
      <c r="A98" s="216"/>
      <c r="B98" s="236">
        <f>+'Ark1'!C1441</f>
        <v>2024</v>
      </c>
      <c r="C98" s="216"/>
      <c r="D98" s="28">
        <f>+'Ark1'!M1441</f>
        <v>6</v>
      </c>
      <c r="E98" s="236" t="str">
        <f>VLOOKUP(D98,RNR!$D$16:$E$30,2)</f>
        <v>2+</v>
      </c>
      <c r="F98" s="28">
        <f>+'Ark1'!D1441</f>
        <v>9</v>
      </c>
      <c r="G98" s="236" t="str">
        <f>VLOOKUP(F98,RNR!$D$2:$E$13,2)</f>
        <v>Sep</v>
      </c>
      <c r="H98" s="28">
        <f>+'Ark1'!Q1441</f>
        <v>740</v>
      </c>
      <c r="I98" s="28">
        <f>+'Ark1'!R1441</f>
        <v>1220</v>
      </c>
      <c r="J98" s="29">
        <f>+IF(I98=0,"",'Ark1'!AG1441)</f>
        <v>15.843389913701451</v>
      </c>
      <c r="K98" s="29">
        <f>+IF(I98=0,"",'Ark1'!AH1441)</f>
        <v>6.3934426229508201</v>
      </c>
      <c r="L98" s="95"/>
      <c r="M98" s="243">
        <f>+'Ark1'!AI1441</f>
        <v>1219</v>
      </c>
      <c r="N98" s="216"/>
      <c r="O98" s="29">
        <f>+IF(I98=0,"",'Ark1'!U1441)</f>
        <v>23.917622950819656</v>
      </c>
      <c r="P98" s="29">
        <f>+IF(I98=0,"",'Ark1'!V1441)</f>
        <v>41.311475409836063</v>
      </c>
      <c r="Q98" s="534"/>
      <c r="R98" s="237">
        <f>+IF(M98=0,"",'Ark1'!AJ1441)</f>
        <v>106.24003281378198</v>
      </c>
      <c r="S98" s="217"/>
      <c r="T98" s="237">
        <f>+IF(M98=0,"",'Ark1'!AK1441)</f>
        <v>19.220065602263237</v>
      </c>
      <c r="U98" s="216"/>
      <c r="V98" s="238">
        <f>+IF(I98=0,"",'Ark1'!S1441)</f>
        <v>6.8704918032786866</v>
      </c>
      <c r="W98" s="53"/>
      <c r="X98" s="29">
        <f>+IF(I98=0,"",'Ark1'!W1441)</f>
        <v>0</v>
      </c>
      <c r="Y98" s="34">
        <f>+IF(I98=0,"",'Ark1'!X1441)</f>
        <v>76.311475409836063</v>
      </c>
      <c r="Z98" s="34">
        <f>+IF(I98=0,"",'Ark1'!Y1441)</f>
        <v>56.147540983606561</v>
      </c>
      <c r="AA98" s="34">
        <f>+IF(I98=0,"",'Ark1'!Z1441)</f>
        <v>7.9156957124395442</v>
      </c>
      <c r="AB98" s="29">
        <f>+IF(I98=0,"",'Ark1'!Z1441)</f>
        <v>7.9156957124395442</v>
      </c>
      <c r="AC98" s="29">
        <f>+IF(I98=0,"",'Ark1'!AB1441)</f>
        <v>0</v>
      </c>
      <c r="AD98" s="34">
        <f>+'Ark1'!AD1441</f>
        <v>0</v>
      </c>
      <c r="AE98" s="29">
        <f t="shared" si="20"/>
        <v>203.33333333333334</v>
      </c>
      <c r="AF98" s="29">
        <f t="shared" si="21"/>
        <v>1.6486486486486487</v>
      </c>
      <c r="AG98" s="216"/>
      <c r="AH98" s="219"/>
      <c r="AJ98" s="29"/>
      <c r="AK98" s="27"/>
      <c r="AL98" s="243"/>
      <c r="AM98" s="28"/>
      <c r="AQ98" s="28"/>
    </row>
    <row r="99" spans="1:43">
      <c r="A99" s="216"/>
      <c r="B99" s="236">
        <f>+'Ark1'!C1442</f>
        <v>2024</v>
      </c>
      <c r="C99" s="216"/>
      <c r="D99" s="28">
        <f>+'Ark1'!M1442</f>
        <v>6</v>
      </c>
      <c r="E99" s="236" t="str">
        <f>VLOOKUP(D99,RNR!$D$16:$E$30,2)</f>
        <v>2+</v>
      </c>
      <c r="F99" s="28">
        <f>+'Ark1'!D1442</f>
        <v>10</v>
      </c>
      <c r="G99" s="236" t="str">
        <f>VLOOKUP(F99,RNR!$D$2:$E$13,2)</f>
        <v>Okt</v>
      </c>
      <c r="H99" s="28">
        <f>+'Ark1'!Q1442</f>
        <v>1851</v>
      </c>
      <c r="I99" s="28">
        <f>+'Ark1'!R1442</f>
        <v>3250</v>
      </c>
      <c r="J99" s="29">
        <f>+IF(I99=0,"",'Ark1'!AG1442)</f>
        <v>18.912249098755833</v>
      </c>
      <c r="K99" s="29">
        <f>+IF(I99=0,"",'Ark1'!AH1442)</f>
        <v>5.0769230769230784</v>
      </c>
      <c r="L99" s="95"/>
      <c r="M99" s="243">
        <f>+'Ark1'!AI1442</f>
        <v>3245</v>
      </c>
      <c r="N99" s="216"/>
      <c r="O99" s="29">
        <f>+IF(I99=0,"",'Ark1'!U1442)</f>
        <v>26.037046153846205</v>
      </c>
      <c r="P99" s="29">
        <f>+IF(I99=0,"",'Ark1'!V1442)</f>
        <v>47.169230769230786</v>
      </c>
      <c r="Q99" s="534"/>
      <c r="R99" s="237">
        <f>+IF(M99=0,"",'Ark1'!AJ1442)</f>
        <v>108.366748844376</v>
      </c>
      <c r="S99" s="217"/>
      <c r="T99" s="237">
        <f>+IF(M99=0,"",'Ark1'!AK1442)</f>
        <v>19.782744657087537</v>
      </c>
      <c r="U99" s="216"/>
      <c r="V99" s="238">
        <f>+IF(I99=0,"",'Ark1'!S1442)</f>
        <v>7.1553846153846141</v>
      </c>
      <c r="W99" s="53"/>
      <c r="X99" s="29">
        <f>+IF(I99=0,"",'Ark1'!W1442)</f>
        <v>0</v>
      </c>
      <c r="Y99" s="34">
        <f>+IF(I99=0,"",'Ark1'!X1442)</f>
        <v>84.4</v>
      </c>
      <c r="Z99" s="34">
        <f>+IF(I99=0,"",'Ark1'!Y1442)</f>
        <v>65.723076923076889</v>
      </c>
      <c r="AA99" s="34">
        <f>+IF(I99=0,"",'Ark1'!Z1442)</f>
        <v>8.0031066976051548</v>
      </c>
      <c r="AB99" s="29">
        <f>+IF(I99=0,"",'Ark1'!Z1442)</f>
        <v>8.0031066976051548</v>
      </c>
      <c r="AC99" s="29">
        <f>+IF(I99=0,"",'Ark1'!AB1442)</f>
        <v>0</v>
      </c>
      <c r="AD99" s="34">
        <f>+'Ark1'!AD1442</f>
        <v>0</v>
      </c>
      <c r="AE99" s="29">
        <f t="shared" si="20"/>
        <v>541.66666666666663</v>
      </c>
      <c r="AF99" s="29">
        <f t="shared" si="21"/>
        <v>1.7558076715289033</v>
      </c>
      <c r="AG99" s="216"/>
      <c r="AH99" s="219"/>
      <c r="AJ99" s="29"/>
      <c r="AK99" s="27"/>
      <c r="AL99" s="243"/>
      <c r="AM99" s="28"/>
      <c r="AQ99" s="28"/>
    </row>
    <row r="100" spans="1:43">
      <c r="A100" s="216"/>
      <c r="B100" s="236">
        <f>+'Ark1'!C1443</f>
        <v>2024</v>
      </c>
      <c r="C100" s="216"/>
      <c r="D100" s="28">
        <f>+'Ark1'!M1443</f>
        <v>6</v>
      </c>
      <c r="E100" s="236" t="str">
        <f>VLOOKUP(D100,RNR!$D$16:$E$30,2)</f>
        <v>2+</v>
      </c>
      <c r="F100" s="28">
        <f>+'Ark1'!D1443</f>
        <v>11</v>
      </c>
      <c r="G100" s="236" t="str">
        <f>VLOOKUP(F100,RNR!$D$2:$E$13,2)</f>
        <v>Nov</v>
      </c>
      <c r="H100" s="28">
        <f>+'Ark1'!Q1443</f>
        <v>802</v>
      </c>
      <c r="I100" s="28">
        <f>+'Ark1'!R1443</f>
        <v>1312</v>
      </c>
      <c r="J100" s="29">
        <f>+IF(I100=0,"",'Ark1'!AG1443)</f>
        <v>23.184866726352904</v>
      </c>
      <c r="K100" s="29">
        <f>+IF(I100=0,"",'Ark1'!AH1443)</f>
        <v>4.1158536585365857</v>
      </c>
      <c r="L100" s="95"/>
      <c r="M100" s="243">
        <f>+'Ark1'!AI1443</f>
        <v>1311</v>
      </c>
      <c r="N100" s="216"/>
      <c r="O100" s="29">
        <f>+IF(I100=0,"",'Ark1'!U1443)</f>
        <v>25.718750000000025</v>
      </c>
      <c r="P100" s="29">
        <f>+IF(I100=0,"",'Ark1'!V1443)</f>
        <v>46.417682926829265</v>
      </c>
      <c r="Q100" s="534"/>
      <c r="R100" s="237">
        <f>+IF(M100=0,"",'Ark1'!AJ1443)</f>
        <v>108.1912280701753</v>
      </c>
      <c r="S100" s="217"/>
      <c r="T100" s="237">
        <f>+IF(M100=0,"",'Ark1'!AK1443)</f>
        <v>19.696832852977813</v>
      </c>
      <c r="U100" s="216"/>
      <c r="V100" s="238">
        <f>+IF(I100=0,"",'Ark1'!S1443)</f>
        <v>7.1150914634146387</v>
      </c>
      <c r="W100" s="53"/>
      <c r="X100" s="29">
        <f>+IF(I100=0,"",'Ark1'!W1443)</f>
        <v>0</v>
      </c>
      <c r="Y100" s="34">
        <f>+IF(I100=0,"",'Ark1'!X1443)</f>
        <v>86.051829268292678</v>
      </c>
      <c r="Z100" s="34">
        <f>+IF(I100=0,"",'Ark1'!Y1443)</f>
        <v>64.405487804878035</v>
      </c>
      <c r="AA100" s="34">
        <f>+IF(I100=0,"",'Ark1'!Z1443)</f>
        <v>7.7073085934436865</v>
      </c>
      <c r="AB100" s="29">
        <f>+IF(I100=0,"",'Ark1'!Z1443)</f>
        <v>7.7073085934436865</v>
      </c>
      <c r="AC100" s="29">
        <f>+IF(I100=0,"",'Ark1'!AB1443)</f>
        <v>0</v>
      </c>
      <c r="AD100" s="34">
        <f>+'Ark1'!AD1443</f>
        <v>0</v>
      </c>
      <c r="AE100" s="29">
        <f t="shared" si="20"/>
        <v>218.66666666666666</v>
      </c>
      <c r="AF100" s="29">
        <f t="shared" si="21"/>
        <v>1.6359102244389028</v>
      </c>
      <c r="AG100" s="216"/>
      <c r="AH100" s="219"/>
      <c r="AJ100" s="29"/>
      <c r="AK100" s="27"/>
      <c r="AL100" s="243"/>
      <c r="AM100" s="28"/>
      <c r="AQ100" s="28"/>
    </row>
    <row r="101" spans="1:43">
      <c r="A101" s="216"/>
      <c r="B101" s="236">
        <f>+'Ark1'!C1444</f>
        <v>2024</v>
      </c>
      <c r="C101" s="216"/>
      <c r="D101" s="28">
        <f>+'Ark1'!M1444</f>
        <v>6</v>
      </c>
      <c r="E101" s="236" t="str">
        <f>VLOOKUP(D101,RNR!$D$16:$E$30,2)</f>
        <v>2+</v>
      </c>
      <c r="F101" s="28">
        <f>+'Ark1'!D1444</f>
        <v>12</v>
      </c>
      <c r="G101" s="236" t="str">
        <f>VLOOKUP(F101,RNR!$D$2:$E$13,2)</f>
        <v>Des</v>
      </c>
      <c r="H101" s="28">
        <f>+'Ark1'!Q1444</f>
        <v>79</v>
      </c>
      <c r="I101" s="28">
        <f>+'Ark1'!R1444</f>
        <v>125</v>
      </c>
      <c r="J101" s="29">
        <f>+IF(I101=0,"",'Ark1'!AG1444)</f>
        <v>24.164478209216522</v>
      </c>
      <c r="K101" s="29">
        <f>+IF(I101=0,"",'Ark1'!AH1444)</f>
        <v>8</v>
      </c>
      <c r="L101" s="95"/>
      <c r="M101" s="243">
        <f>+'Ark1'!AI1444</f>
        <v>125</v>
      </c>
      <c r="N101" s="216"/>
      <c r="O101" s="29">
        <f>+IF(I101=0,"",'Ark1'!U1444)</f>
        <v>24.733599999999999</v>
      </c>
      <c r="P101" s="29">
        <f>+IF(I101=0,"",'Ark1'!V1444)</f>
        <v>47.2</v>
      </c>
      <c r="Q101" s="534"/>
      <c r="R101" s="237">
        <f>+IF(M101=0,"",'Ark1'!AJ1444)</f>
        <v>106.85039999999999</v>
      </c>
      <c r="S101" s="217"/>
      <c r="T101" s="237">
        <f>+IF(M101=0,"",'Ark1'!AK1444)</f>
        <v>19.453677304159164</v>
      </c>
      <c r="U101" s="216"/>
      <c r="V101" s="238">
        <f>+IF(I101=0,"",'Ark1'!S1444)</f>
        <v>6.9680000000000017</v>
      </c>
      <c r="W101" s="53"/>
      <c r="X101" s="29">
        <f>+IF(I101=0,"",'Ark1'!W1444)</f>
        <v>0</v>
      </c>
      <c r="Y101" s="34">
        <f>+IF(I101=0,"",'Ark1'!X1444)</f>
        <v>80.8</v>
      </c>
      <c r="Z101" s="34">
        <f>+IF(I101=0,"",'Ark1'!Y1444)</f>
        <v>59.2</v>
      </c>
      <c r="AA101" s="34">
        <f>+IF(I101=0,"",'Ark1'!Z1444)</f>
        <v>8.313006137372934</v>
      </c>
      <c r="AB101" s="29">
        <f>+IF(I101=0,"",'Ark1'!Z1444)</f>
        <v>8.313006137372934</v>
      </c>
      <c r="AC101" s="29">
        <f>+IF(I101=0,"",'Ark1'!AB1444)</f>
        <v>0</v>
      </c>
      <c r="AD101" s="34">
        <f>+'Ark1'!AD1444</f>
        <v>0</v>
      </c>
      <c r="AE101" s="29">
        <f t="shared" si="20"/>
        <v>20.833333333333332</v>
      </c>
      <c r="AF101" s="29">
        <f t="shared" si="21"/>
        <v>1.5822784810126582</v>
      </c>
      <c r="AG101" s="216"/>
      <c r="AH101" s="219"/>
      <c r="AJ101" s="29"/>
      <c r="AK101" s="27"/>
      <c r="AL101" s="243"/>
      <c r="AM101" s="28"/>
      <c r="AQ101" s="28"/>
    </row>
    <row r="102" spans="1:43">
      <c r="A102" s="216"/>
      <c r="B102" s="216"/>
      <c r="C102" s="216"/>
      <c r="D102" s="216"/>
      <c r="E102" s="216"/>
      <c r="F102" s="216"/>
      <c r="G102" s="216"/>
      <c r="H102" s="216"/>
      <c r="I102" s="216"/>
      <c r="J102" s="217"/>
      <c r="K102" s="217"/>
      <c r="L102" s="217"/>
      <c r="M102" s="233"/>
      <c r="N102" s="217"/>
      <c r="O102" s="216"/>
      <c r="P102" s="216"/>
      <c r="Q102" s="534"/>
      <c r="R102" s="217"/>
      <c r="S102" s="217"/>
      <c r="T102" s="217"/>
      <c r="U102" s="216"/>
      <c r="V102" s="216"/>
      <c r="W102" s="216"/>
      <c r="X102" s="218"/>
      <c r="Y102" s="218"/>
      <c r="Z102" s="218"/>
      <c r="AA102" s="218"/>
      <c r="AB102" s="217"/>
      <c r="AC102" s="216"/>
      <c r="AD102" s="218"/>
      <c r="AE102" s="218"/>
      <c r="AF102" s="217"/>
      <c r="AG102" s="216"/>
      <c r="AH102" s="219"/>
      <c r="AJ102" s="29"/>
      <c r="AK102" s="27"/>
      <c r="AL102" s="220"/>
      <c r="AM102" s="28"/>
      <c r="AQ102" s="28"/>
    </row>
    <row r="103" spans="1:43">
      <c r="A103" s="500" t="s">
        <v>654</v>
      </c>
      <c r="B103" s="500"/>
      <c r="C103" s="500" t="str">
        <f>+E106</f>
        <v>3-</v>
      </c>
      <c r="D103" s="216"/>
      <c r="E103" s="216"/>
      <c r="F103" s="216"/>
      <c r="G103" s="216"/>
      <c r="H103" s="216"/>
      <c r="I103" s="240">
        <f>SUM(I105:I116)</f>
        <v>7451</v>
      </c>
      <c r="J103" s="217"/>
      <c r="K103" s="217"/>
      <c r="L103" s="217"/>
      <c r="M103" s="233"/>
      <c r="N103" s="217"/>
      <c r="O103" s="265" t="e">
        <f>+Fettgruppe!#REF!</f>
        <v>#REF!</v>
      </c>
      <c r="P103" s="216"/>
      <c r="Q103" s="534"/>
      <c r="R103" s="217"/>
      <c r="S103" s="217"/>
      <c r="T103" s="217"/>
      <c r="U103" s="216"/>
      <c r="V103" s="216"/>
      <c r="W103" s="216"/>
      <c r="X103" s="218"/>
      <c r="Y103" s="218"/>
      <c r="Z103" s="218"/>
      <c r="AA103" s="218"/>
      <c r="AB103" s="217"/>
      <c r="AC103" s="216"/>
      <c r="AD103" s="218"/>
      <c r="AE103" s="218"/>
      <c r="AF103" s="218"/>
      <c r="AG103" s="216"/>
      <c r="AH103" s="219"/>
      <c r="AJ103" s="29"/>
      <c r="AK103" s="27"/>
      <c r="AL103" s="220"/>
      <c r="AM103" s="28"/>
      <c r="AQ103" s="28"/>
    </row>
    <row r="104" spans="1:43">
      <c r="A104" s="216"/>
      <c r="B104" s="216"/>
      <c r="C104" s="216"/>
      <c r="D104" s="216"/>
      <c r="E104" s="216"/>
      <c r="F104" s="216"/>
      <c r="G104" s="216"/>
      <c r="H104" s="216"/>
      <c r="I104" s="216"/>
      <c r="J104" s="217"/>
      <c r="K104" s="217"/>
      <c r="L104" s="217"/>
      <c r="M104" s="233"/>
      <c r="N104" s="217"/>
      <c r="O104" s="216"/>
      <c r="P104" s="216"/>
      <c r="Q104" s="534"/>
      <c r="R104" s="217"/>
      <c r="S104" s="217"/>
      <c r="T104" s="217"/>
      <c r="U104" s="216"/>
      <c r="V104" s="216"/>
      <c r="W104" s="216"/>
      <c r="X104" s="218"/>
      <c r="Y104" s="218"/>
      <c r="Z104" s="218"/>
      <c r="AA104" s="218"/>
      <c r="AB104" s="217"/>
      <c r="AC104" s="216"/>
      <c r="AD104" s="218"/>
      <c r="AE104" s="218"/>
      <c r="AF104" s="218"/>
      <c r="AG104" s="218"/>
      <c r="AH104" s="219"/>
      <c r="AJ104" s="29"/>
      <c r="AK104" s="27"/>
      <c r="AL104" s="220"/>
      <c r="AM104" s="28"/>
      <c r="AQ104" s="28"/>
    </row>
    <row r="105" spans="1:43">
      <c r="A105" s="216"/>
      <c r="B105" s="236">
        <f>+'Ark1'!C1445</f>
        <v>2024</v>
      </c>
      <c r="C105" s="216"/>
      <c r="D105" s="28">
        <f>+'Ark1'!M1445</f>
        <v>7</v>
      </c>
      <c r="E105" s="236" t="str">
        <f>VLOOKUP(D105,RNR!$D$16:$E$30,2)</f>
        <v>3-</v>
      </c>
      <c r="F105" s="28">
        <f>+'Ark1'!D1445</f>
        <v>1</v>
      </c>
      <c r="G105" s="236" t="str">
        <f>VLOOKUP(F105,RNR!$D$2:$E$13,2)</f>
        <v>Jan</v>
      </c>
      <c r="H105" s="28">
        <f>+'Ark1'!Q1445</f>
        <v>53</v>
      </c>
      <c r="I105" s="28">
        <f>+'Ark1'!R1445</f>
        <v>121</v>
      </c>
      <c r="J105" s="29">
        <f>+IF(I105=0,"",'Ark1'!AG1445)</f>
        <v>26.091591030220112</v>
      </c>
      <c r="K105" s="29">
        <f>+IF(I105=0,"",'Ark1'!AH1445)</f>
        <v>0</v>
      </c>
      <c r="L105" s="95"/>
      <c r="M105" s="243">
        <f>+'Ark1'!AI1445</f>
        <v>84</v>
      </c>
      <c r="N105" s="216"/>
      <c r="O105" s="29">
        <f>+IF(I105=0,"",'Ark1'!U1445)</f>
        <v>27.107438016528913</v>
      </c>
      <c r="P105" s="29">
        <f>+IF(I105=0,"",'Ark1'!V1445)</f>
        <v>50.413223140495859</v>
      </c>
      <c r="Q105" s="534"/>
      <c r="R105" s="237">
        <f>+IF(M105=0,"",'Ark1'!AJ1445)</f>
        <v>109.95476190476194</v>
      </c>
      <c r="S105" s="217"/>
      <c r="T105" s="237">
        <f>+IF(M105=0,"",'Ark1'!AK1445)</f>
        <v>20.521244266161094</v>
      </c>
      <c r="U105" s="216"/>
      <c r="V105" s="238">
        <f>+IF(I105=0,"",'Ark1'!S1445)</f>
        <v>7.7272727272727284</v>
      </c>
      <c r="W105" s="53"/>
      <c r="X105" s="29">
        <f>+IF(I105=0,"",'Ark1'!W1445)</f>
        <v>0</v>
      </c>
      <c r="Y105" s="34">
        <f>+IF(I105=0,"",'Ark1'!X1445)</f>
        <v>88.429752066115711</v>
      </c>
      <c r="Z105" s="34">
        <f>+IF(I105=0,"",'Ark1'!Y1445)</f>
        <v>74.380165289256198</v>
      </c>
      <c r="AA105" s="34">
        <f>+IF(I105=0,"",'Ark1'!Z1445)</f>
        <v>7.6160244861365118</v>
      </c>
      <c r="AB105" s="29">
        <f>+IF(I105=0,"",'Ark1'!Z1445)</f>
        <v>7.6160244861365118</v>
      </c>
      <c r="AC105" s="29">
        <f>+IF(I105=0,"",'Ark1'!AB1445)</f>
        <v>0</v>
      </c>
      <c r="AD105" s="34">
        <f>+'Ark1'!AD1445</f>
        <v>0</v>
      </c>
      <c r="AE105" s="29">
        <f t="shared" si="20"/>
        <v>17.285714285714285</v>
      </c>
      <c r="AF105" s="29">
        <f t="shared" si="21"/>
        <v>2.2830188679245285</v>
      </c>
      <c r="AG105" s="216"/>
      <c r="AH105" s="219"/>
      <c r="AJ105" s="29"/>
      <c r="AK105" s="27"/>
      <c r="AL105" s="243"/>
      <c r="AM105" s="28"/>
      <c r="AQ105" s="28"/>
    </row>
    <row r="106" spans="1:43">
      <c r="A106" s="216"/>
      <c r="B106" s="236">
        <f>+'Ark1'!C1446</f>
        <v>2024</v>
      </c>
      <c r="C106" s="216"/>
      <c r="D106" s="28">
        <f>+'Ark1'!M1446</f>
        <v>7</v>
      </c>
      <c r="E106" s="236" t="str">
        <f>VLOOKUP(D106,RNR!$D$16:$E$30,2)</f>
        <v>3-</v>
      </c>
      <c r="F106" s="28">
        <f>+'Ark1'!D1446</f>
        <v>2</v>
      </c>
      <c r="G106" s="236" t="str">
        <f>VLOOKUP(F106,RNR!$D$2:$E$13,2)</f>
        <v>Feb</v>
      </c>
      <c r="H106" s="28">
        <f>+'Ark1'!Q1446</f>
        <v>74</v>
      </c>
      <c r="I106" s="28">
        <f>+'Ark1'!R1446</f>
        <v>99</v>
      </c>
      <c r="J106" s="29">
        <f>+IF(I106=0,"",'Ark1'!AG1446)</f>
        <v>20.530238896574499</v>
      </c>
      <c r="K106" s="29">
        <f>+IF(I106=0,"",'Ark1'!AH1446)</f>
        <v>1.0101010101010102</v>
      </c>
      <c r="L106" s="95"/>
      <c r="M106" s="243">
        <f>+'Ark1'!AI1446</f>
        <v>88</v>
      </c>
      <c r="N106" s="216"/>
      <c r="O106" s="29">
        <f>+IF(I106=0,"",'Ark1'!U1446)</f>
        <v>30.130303030303029</v>
      </c>
      <c r="P106" s="29">
        <f>+IF(I106=0,"",'Ark1'!V1446)</f>
        <v>58.585858585858581</v>
      </c>
      <c r="Q106" s="534"/>
      <c r="R106" s="237">
        <f>+IF(M106=0,"",'Ark1'!AJ1446)</f>
        <v>111.0420454545454</v>
      </c>
      <c r="S106" s="217"/>
      <c r="T106" s="237">
        <f>+IF(M106=0,"",'Ark1'!AK1446)</f>
        <v>22.134215203130903</v>
      </c>
      <c r="U106" s="216"/>
      <c r="V106" s="238">
        <f>+IF(I106=0,"",'Ark1'!S1446)</f>
        <v>8.1313131313131333</v>
      </c>
      <c r="W106" s="53"/>
      <c r="X106" s="29">
        <f>+IF(I106=0,"",'Ark1'!W1446)</f>
        <v>0</v>
      </c>
      <c r="Y106" s="34">
        <f>+IF(I106=0,"",'Ark1'!X1446)</f>
        <v>96.969696969696983</v>
      </c>
      <c r="Z106" s="34">
        <f>+IF(I106=0,"",'Ark1'!Y1446)</f>
        <v>84.848484848484858</v>
      </c>
      <c r="AA106" s="34">
        <f>+IF(I106=0,"",'Ark1'!Z1446)</f>
        <v>6.4581552006004044</v>
      </c>
      <c r="AB106" s="29">
        <f>+IF(I106=0,"",'Ark1'!Z1446)</f>
        <v>6.4581552006004044</v>
      </c>
      <c r="AC106" s="29">
        <f>+IF(I106=0,"",'Ark1'!AB1446)</f>
        <v>0</v>
      </c>
      <c r="AD106" s="34">
        <f>+'Ark1'!AD1446</f>
        <v>0</v>
      </c>
      <c r="AE106" s="29">
        <f t="shared" si="20"/>
        <v>14.142857142857142</v>
      </c>
      <c r="AF106" s="29">
        <f t="shared" si="21"/>
        <v>1.3378378378378379</v>
      </c>
      <c r="AG106" s="216"/>
      <c r="AH106" s="219"/>
      <c r="AJ106" s="29"/>
      <c r="AK106" s="27"/>
      <c r="AL106" s="243"/>
      <c r="AM106" s="28"/>
      <c r="AQ106" s="28"/>
    </row>
    <row r="107" spans="1:43">
      <c r="A107" s="216"/>
      <c r="B107" s="236">
        <f>+'Ark1'!C1447</f>
        <v>2024</v>
      </c>
      <c r="C107" s="216"/>
      <c r="D107" s="28">
        <f>+'Ark1'!M1447</f>
        <v>7</v>
      </c>
      <c r="E107" s="236" t="str">
        <f>VLOOKUP(D107,RNR!$D$16:$E$30,2)</f>
        <v>3-</v>
      </c>
      <c r="F107" s="28">
        <f>+'Ark1'!D1447</f>
        <v>3</v>
      </c>
      <c r="G107" s="236" t="str">
        <f>VLOOKUP(F107,RNR!$D$2:$E$13,2)</f>
        <v>Mar</v>
      </c>
      <c r="H107" s="28">
        <f>+'Ark1'!Q1447</f>
        <v>445</v>
      </c>
      <c r="I107" s="28">
        <f>+'Ark1'!R1447</f>
        <v>589</v>
      </c>
      <c r="J107" s="29">
        <f>+IF(I107=0,"",'Ark1'!AG1447)</f>
        <v>21.766130808192028</v>
      </c>
      <c r="K107" s="29">
        <f>+IF(I107=0,"",'Ark1'!AH1447)</f>
        <v>0.84889643463497455</v>
      </c>
      <c r="L107" s="95"/>
      <c r="M107" s="243">
        <f>+'Ark1'!AI1447</f>
        <v>470</v>
      </c>
      <c r="N107" s="216"/>
      <c r="O107" s="29">
        <f>+IF(I107=0,"",'Ark1'!U1447)</f>
        <v>31.883870967741952</v>
      </c>
      <c r="P107" s="29">
        <f>+IF(I107=0,"",'Ark1'!V1447)</f>
        <v>56.706281833616309</v>
      </c>
      <c r="Q107" s="534"/>
      <c r="R107" s="237">
        <f>+IF(M107=0,"",'Ark1'!AJ1447)</f>
        <v>111.66382978723411</v>
      </c>
      <c r="S107" s="217"/>
      <c r="T107" s="237">
        <f>+IF(M107=0,"",'Ark1'!AK1447)</f>
        <v>22.596784358805216</v>
      </c>
      <c r="U107" s="216"/>
      <c r="V107" s="238">
        <f>+IF(I107=0,"",'Ark1'!S1447)</f>
        <v>8.4448217317487302</v>
      </c>
      <c r="W107" s="53"/>
      <c r="X107" s="29">
        <f>+IF(I107=0,"",'Ark1'!W1447)</f>
        <v>0</v>
      </c>
      <c r="Y107" s="34">
        <f>+IF(I107=0,"",'Ark1'!X1447)</f>
        <v>98.641765704584031</v>
      </c>
      <c r="Z107" s="34">
        <f>+IF(I107=0,"",'Ark1'!Y1447)</f>
        <v>91.001697792869251</v>
      </c>
      <c r="AA107" s="34">
        <f>+IF(I107=0,"",'Ark1'!Z1447)</f>
        <v>6.4166348931329615</v>
      </c>
      <c r="AB107" s="29">
        <f>+IF(I107=0,"",'Ark1'!Z1447)</f>
        <v>6.4166348931329615</v>
      </c>
      <c r="AC107" s="29">
        <f>+IF(I107=0,"",'Ark1'!AB1447)</f>
        <v>0</v>
      </c>
      <c r="AD107" s="34">
        <f>+'Ark1'!AD1447</f>
        <v>0</v>
      </c>
      <c r="AE107" s="29">
        <f t="shared" si="20"/>
        <v>84.142857142857139</v>
      </c>
      <c r="AF107" s="29">
        <f t="shared" si="21"/>
        <v>1.3235955056179776</v>
      </c>
      <c r="AG107" s="216"/>
      <c r="AH107" s="219"/>
      <c r="AJ107" s="29"/>
      <c r="AK107" s="27"/>
      <c r="AL107" s="243"/>
      <c r="AM107" s="28"/>
      <c r="AQ107" s="28"/>
    </row>
    <row r="108" spans="1:43">
      <c r="A108" s="216"/>
      <c r="B108" s="236">
        <f>+'Ark1'!C1448</f>
        <v>2024</v>
      </c>
      <c r="C108" s="216"/>
      <c r="D108" s="28">
        <f>+'Ark1'!M1448</f>
        <v>7</v>
      </c>
      <c r="E108" s="236" t="str">
        <f>VLOOKUP(D108,RNR!$D$16:$E$30,2)</f>
        <v>3-</v>
      </c>
      <c r="F108" s="28">
        <f>+'Ark1'!D1448</f>
        <v>4</v>
      </c>
      <c r="G108" s="236" t="str">
        <f>VLOOKUP(F108,RNR!$D$2:$E$13,2)</f>
        <v>Apr</v>
      </c>
      <c r="H108" s="28">
        <f>+'Ark1'!Q1448</f>
        <v>104</v>
      </c>
      <c r="I108" s="28">
        <f>+'Ark1'!R1448</f>
        <v>157</v>
      </c>
      <c r="J108" s="29">
        <f>+IF(I108=0,"",'Ark1'!AG1448)</f>
        <v>21.295901528337197</v>
      </c>
      <c r="K108" s="29">
        <f>+IF(I108=0,"",'Ark1'!AH1448)</f>
        <v>0.63694267515923564</v>
      </c>
      <c r="L108" s="95"/>
      <c r="M108" s="243">
        <f>+'Ark1'!AI1448</f>
        <v>133</v>
      </c>
      <c r="N108" s="216"/>
      <c r="O108" s="29">
        <f>+IF(I108=0,"",'Ark1'!U1448)</f>
        <v>27.042675159235671</v>
      </c>
      <c r="P108" s="29">
        <f>+IF(I108=0,"",'Ark1'!V1448)</f>
        <v>49.681528662420391</v>
      </c>
      <c r="Q108" s="534"/>
      <c r="R108" s="237">
        <f>+IF(M108=0,"",'Ark1'!AJ1448)</f>
        <v>106.9360902255639</v>
      </c>
      <c r="S108" s="217"/>
      <c r="T108" s="237">
        <f>+IF(M108=0,"",'Ark1'!AK1448)</f>
        <v>21.241311223834906</v>
      </c>
      <c r="U108" s="216"/>
      <c r="V108" s="238">
        <f>+IF(I108=0,"",'Ark1'!S1448)</f>
        <v>7.8789808917197455</v>
      </c>
      <c r="W108" s="53"/>
      <c r="X108" s="29">
        <f>+IF(I108=0,"",'Ark1'!W1448)</f>
        <v>0</v>
      </c>
      <c r="Y108" s="34">
        <f>+IF(I108=0,"",'Ark1'!X1448)</f>
        <v>89.171974522292999</v>
      </c>
      <c r="Z108" s="34">
        <f>+IF(I108=0,"",'Ark1'!Y1448)</f>
        <v>70.063694267515913</v>
      </c>
      <c r="AA108" s="34">
        <f>+IF(I108=0,"",'Ark1'!Z1448)</f>
        <v>7.6599978698310318</v>
      </c>
      <c r="AB108" s="29">
        <f>+IF(I108=0,"",'Ark1'!Z1448)</f>
        <v>7.6599978698310318</v>
      </c>
      <c r="AC108" s="29">
        <f>+IF(I108=0,"",'Ark1'!AB1448)</f>
        <v>0</v>
      </c>
      <c r="AD108" s="34">
        <f>+'Ark1'!AD1448</f>
        <v>0</v>
      </c>
      <c r="AE108" s="29">
        <f t="shared" si="20"/>
        <v>22.428571428571427</v>
      </c>
      <c r="AF108" s="29">
        <f t="shared" si="21"/>
        <v>1.5096153846153846</v>
      </c>
      <c r="AG108" s="216"/>
      <c r="AH108" s="219"/>
      <c r="AJ108" s="29"/>
      <c r="AK108" s="27"/>
      <c r="AL108" s="243"/>
      <c r="AM108" s="28"/>
      <c r="AQ108" s="28"/>
    </row>
    <row r="109" spans="1:43">
      <c r="A109" s="216"/>
      <c r="B109" s="236">
        <f>+'Ark1'!C1449</f>
        <v>2024</v>
      </c>
      <c r="C109" s="216"/>
      <c r="D109" s="236">
        <f>+'Ark1'!M1449</f>
        <v>7</v>
      </c>
      <c r="E109" s="236" t="str">
        <f>VLOOKUP(D109,RNR!$D$16:$E$30,2)</f>
        <v>3-</v>
      </c>
      <c r="F109" s="236">
        <f>+'Ark1'!D1449</f>
        <v>5</v>
      </c>
      <c r="G109" s="236" t="str">
        <f>VLOOKUP(F109,RNR!$D$2:$E$13,2)</f>
        <v>Mai</v>
      </c>
      <c r="H109" s="236">
        <f>+'Ark1'!Q1449</f>
        <v>114</v>
      </c>
      <c r="I109" s="236">
        <f>+'Ark1'!R1449</f>
        <v>157</v>
      </c>
      <c r="J109" s="237">
        <f>+IF(I109=0,"",'Ark1'!AG1449)</f>
        <v>15.622646947561824</v>
      </c>
      <c r="K109" s="237">
        <f>+IF(I109=0,"",'Ark1'!AH1449)</f>
        <v>0.63694267515923564</v>
      </c>
      <c r="L109" s="95"/>
      <c r="M109" s="243">
        <f>+'Ark1'!AI1449</f>
        <v>151</v>
      </c>
      <c r="N109" s="216"/>
      <c r="O109" s="237">
        <f>+IF(I109=0,"",'Ark1'!U1449)</f>
        <v>27.619745222929929</v>
      </c>
      <c r="P109" s="237">
        <f>+IF(I109=0,"",'Ark1'!V1449)</f>
        <v>44.585987261146499</v>
      </c>
      <c r="Q109" s="534"/>
      <c r="R109" s="237">
        <f>+IF(M109=0,"",'Ark1'!AJ1449)</f>
        <v>107.3701986754967</v>
      </c>
      <c r="S109" s="217"/>
      <c r="T109" s="237">
        <f>+IF(M109=0,"",'Ark1'!AK1449)</f>
        <v>21.761112210518004</v>
      </c>
      <c r="U109" s="216"/>
      <c r="V109" s="238">
        <f>+IF(I109=0,"",'Ark1'!S1449)</f>
        <v>8</v>
      </c>
      <c r="W109" s="53"/>
      <c r="X109" s="237">
        <f>+IF(I109=0,"",'Ark1'!W1449)</f>
        <v>0</v>
      </c>
      <c r="Y109" s="239">
        <f>+IF(I109=0,"",'Ark1'!X1449)</f>
        <v>96.17834394904456</v>
      </c>
      <c r="Z109" s="239">
        <f>+IF(I109=0,"",'Ark1'!Y1449)</f>
        <v>67.515923566878996</v>
      </c>
      <c r="AA109" s="239">
        <f>+IF(I109=0,"",'Ark1'!Z1449)</f>
        <v>8.7560384222710059</v>
      </c>
      <c r="AB109" s="237">
        <f>+IF(I109=0,"",'Ark1'!Z1449)</f>
        <v>8.7560384222710059</v>
      </c>
      <c r="AC109" s="237">
        <f>+IF(I109=0,"",'Ark1'!AB1449)</f>
        <v>1.1137576048099083</v>
      </c>
      <c r="AD109" s="239">
        <f>+'Ark1'!AD1449</f>
        <v>43.725753295583992</v>
      </c>
      <c r="AE109" s="237">
        <f>+IF(I109=0,"",I109/D109)</f>
        <v>22.428571428571427</v>
      </c>
      <c r="AF109" s="237">
        <f>+IF(I109=0,"",I109/H109)</f>
        <v>1.3771929824561404</v>
      </c>
      <c r="AG109" s="216"/>
      <c r="AH109" s="219"/>
      <c r="AJ109" s="29"/>
      <c r="AK109" s="27"/>
      <c r="AL109" s="243"/>
      <c r="AM109" s="28"/>
      <c r="AQ109" s="28"/>
    </row>
    <row r="110" spans="1:43">
      <c r="A110" s="216"/>
      <c r="B110" s="236">
        <f>+'Ark1'!C1450</f>
        <v>2024</v>
      </c>
      <c r="C110" s="216"/>
      <c r="D110" s="236">
        <f>+'Ark1'!M1450</f>
        <v>7</v>
      </c>
      <c r="E110" s="236" t="str">
        <f>VLOOKUP(D110,RNR!$D$16:$E$30,2)</f>
        <v>3-</v>
      </c>
      <c r="F110" s="236">
        <f>+'Ark1'!D1450</f>
        <v>6</v>
      </c>
      <c r="G110" s="236" t="str">
        <f>VLOOKUP(F110,RNR!$D$2:$E$13,2)</f>
        <v>Jun</v>
      </c>
      <c r="H110" s="236">
        <f>+'Ark1'!Q1450</f>
        <v>50</v>
      </c>
      <c r="I110" s="236">
        <f>+'Ark1'!R1450</f>
        <v>76</v>
      </c>
      <c r="J110" s="237">
        <f>+IF(I110=0,"",'Ark1'!AG1450)</f>
        <v>15.324515963684656</v>
      </c>
      <c r="K110" s="237">
        <f>+IF(I110=0,"",'Ark1'!AH1450)</f>
        <v>1.3157894736842111</v>
      </c>
      <c r="L110" s="95"/>
      <c r="M110" s="243">
        <f>+'Ark1'!AI1450</f>
        <v>74</v>
      </c>
      <c r="N110" s="216"/>
      <c r="O110" s="237">
        <f>+IF(I110=0,"",'Ark1'!U1450)</f>
        <v>25.963157894736845</v>
      </c>
      <c r="P110" s="237">
        <f>+IF(I110=0,"",'Ark1'!V1450)</f>
        <v>38.15789473684211</v>
      </c>
      <c r="Q110" s="534"/>
      <c r="R110" s="237">
        <f>+IF(M110=0,"",'Ark1'!AJ1450)</f>
        <v>108.17027027027032</v>
      </c>
      <c r="S110" s="217"/>
      <c r="T110" s="237">
        <f>+IF(M110=0,"",'Ark1'!AK1450)</f>
        <v>20.231391163254525</v>
      </c>
      <c r="U110" s="216"/>
      <c r="V110" s="238">
        <f>+IF(I110=0,"",'Ark1'!S1450)</f>
        <v>7.5</v>
      </c>
      <c r="W110" s="53"/>
      <c r="X110" s="237">
        <f>+IF(I110=0,"",'Ark1'!W1450)</f>
        <v>0</v>
      </c>
      <c r="Y110" s="239">
        <f>+IF(I110=0,"",'Ark1'!X1450)</f>
        <v>84.210526315789508</v>
      </c>
      <c r="Z110" s="239">
        <f>+IF(I110=0,"",'Ark1'!Y1450)</f>
        <v>57.894736842105239</v>
      </c>
      <c r="AA110" s="239">
        <f>+IF(I110=0,"",'Ark1'!Z1450)</f>
        <v>8.3488865016344853</v>
      </c>
      <c r="AB110" s="237">
        <f>+IF(I110=0,"",'Ark1'!Z1450)</f>
        <v>8.3488865016344853</v>
      </c>
      <c r="AC110" s="237">
        <f>+IF(I110=0,"",'Ark1'!AB1450)</f>
        <v>0</v>
      </c>
      <c r="AD110" s="239">
        <f>+'Ark1'!AD1450</f>
        <v>0</v>
      </c>
      <c r="AE110" s="237">
        <f t="shared" ref="AE110:AE123" si="22">+IF(I110=0,"",I110/D110)</f>
        <v>10.857142857142858</v>
      </c>
      <c r="AF110" s="237">
        <f t="shared" ref="AF110:AF123" si="23">+IF(I110=0,"",I110/H110)</f>
        <v>1.52</v>
      </c>
      <c r="AG110" s="216"/>
      <c r="AH110" s="219"/>
      <c r="AJ110" s="29"/>
      <c r="AK110" s="27"/>
      <c r="AL110" s="243"/>
      <c r="AM110" s="28"/>
      <c r="AQ110" s="28"/>
    </row>
    <row r="111" spans="1:43">
      <c r="A111" s="216"/>
      <c r="B111" s="236">
        <f>+'Ark1'!C1451</f>
        <v>2024</v>
      </c>
      <c r="C111" s="216"/>
      <c r="D111" s="236">
        <f>+'Ark1'!M1451</f>
        <v>7</v>
      </c>
      <c r="E111" s="236" t="str">
        <f>VLOOKUP(D111,RNR!$D$16:$E$30,2)</f>
        <v>3-</v>
      </c>
      <c r="F111" s="236">
        <f>+'Ark1'!D1451</f>
        <v>7</v>
      </c>
      <c r="G111" s="236" t="str">
        <f>VLOOKUP(F111,RNR!$D$2:$E$13,2)</f>
        <v>Jul</v>
      </c>
      <c r="H111" s="236">
        <f>+'Ark1'!Q1451</f>
        <v>24</v>
      </c>
      <c r="I111" s="236">
        <f>+'Ark1'!R1451</f>
        <v>35</v>
      </c>
      <c r="J111" s="237">
        <f>+IF(I111=0,"",'Ark1'!AG1451)</f>
        <v>15.237194115137005</v>
      </c>
      <c r="K111" s="237">
        <f>+IF(I111=0,"",'Ark1'!AH1451)</f>
        <v>8.5714285714285694</v>
      </c>
      <c r="L111" s="95"/>
      <c r="M111" s="243">
        <f>+'Ark1'!AI1451</f>
        <v>35</v>
      </c>
      <c r="N111" s="216"/>
      <c r="O111" s="237">
        <f>+IF(I111=0,"",'Ark1'!U1451)</f>
        <v>23.465714285714295</v>
      </c>
      <c r="P111" s="237">
        <f>+IF(I111=0,"",'Ark1'!V1451)</f>
        <v>37.142857142857153</v>
      </c>
      <c r="Q111" s="534"/>
      <c r="R111" s="237">
        <f>+IF(M111=0,"",'Ark1'!AJ1451)</f>
        <v>104.25428571428576</v>
      </c>
      <c r="S111" s="217"/>
      <c r="T111" s="237">
        <f>+IF(M111=0,"",'Ark1'!AK1451)</f>
        <v>19.971913634052445</v>
      </c>
      <c r="U111" s="216"/>
      <c r="V111" s="238">
        <f>+IF(I111=0,"",'Ark1'!S1451)</f>
        <v>7.5714285714285694</v>
      </c>
      <c r="W111" s="53"/>
      <c r="X111" s="237">
        <f>+IF(I111=0,"",'Ark1'!W1451)</f>
        <v>0</v>
      </c>
      <c r="Y111" s="239">
        <f>+IF(I111=0,"",'Ark1'!X1451)</f>
        <v>82.857142857142875</v>
      </c>
      <c r="Z111" s="239">
        <f>+IF(I111=0,"",'Ark1'!Y1451)</f>
        <v>51.428571428571438</v>
      </c>
      <c r="AA111" s="239">
        <f>+IF(I111=0,"",'Ark1'!Z1451)</f>
        <v>7.0889025085347406</v>
      </c>
      <c r="AB111" s="237">
        <f>+IF(I111=0,"",'Ark1'!Z1451)</f>
        <v>7.0889025085347406</v>
      </c>
      <c r="AC111" s="237">
        <f>+IF(I111=0,"",'Ark1'!AB1451)</f>
        <v>0</v>
      </c>
      <c r="AD111" s="239">
        <f>+'Ark1'!AD1451</f>
        <v>0</v>
      </c>
      <c r="AE111" s="237">
        <f t="shared" si="22"/>
        <v>5</v>
      </c>
      <c r="AF111" s="237">
        <f t="shared" si="23"/>
        <v>1.4583333333333333</v>
      </c>
      <c r="AG111" s="216"/>
      <c r="AH111" s="219"/>
      <c r="AJ111" s="29"/>
      <c r="AK111" s="27"/>
      <c r="AL111" s="243"/>
      <c r="AM111" s="28"/>
      <c r="AQ111" s="28"/>
    </row>
    <row r="112" spans="1:43">
      <c r="A112" s="216"/>
      <c r="B112" s="236">
        <f>+'Ark1'!C1452</f>
        <v>2024</v>
      </c>
      <c r="C112" s="216"/>
      <c r="D112" s="236">
        <f>+'Ark1'!M1452</f>
        <v>7</v>
      </c>
      <c r="E112" s="236" t="str">
        <f>VLOOKUP(D112,RNR!$D$16:$E$30,2)</f>
        <v>3-</v>
      </c>
      <c r="F112" s="236">
        <f>+'Ark1'!D1452</f>
        <v>8</v>
      </c>
      <c r="G112" s="236" t="str">
        <f>VLOOKUP(F112,RNR!$D$2:$E$13,2)</f>
        <v>Aug</v>
      </c>
      <c r="H112" s="236">
        <f>+'Ark1'!Q1452</f>
        <v>445</v>
      </c>
      <c r="I112" s="236">
        <f>+'Ark1'!R1452</f>
        <v>924</v>
      </c>
      <c r="J112" s="237">
        <f>+IF(I112=0,"",'Ark1'!AG1452)</f>
        <v>15.31379810545288</v>
      </c>
      <c r="K112" s="237">
        <f>+IF(I112=0,"",'Ark1'!AH1452)</f>
        <v>13.311688311688309</v>
      </c>
      <c r="L112" s="95"/>
      <c r="M112" s="243">
        <f>+'Ark1'!AI1452</f>
        <v>920</v>
      </c>
      <c r="N112" s="216"/>
      <c r="O112" s="237">
        <f>+IF(I112=0,"",'Ark1'!U1452)</f>
        <v>24.13030303030304</v>
      </c>
      <c r="P112" s="237">
        <f>+IF(I112=0,"",'Ark1'!V1452)</f>
        <v>27.056277056277061</v>
      </c>
      <c r="Q112" s="534"/>
      <c r="R112" s="237">
        <f>+IF(M112=0,"",'Ark1'!AJ1452)</f>
        <v>105.21163043478268</v>
      </c>
      <c r="S112" s="217"/>
      <c r="T112" s="237">
        <f>+IF(M112=0,"",'Ark1'!AK1452)</f>
        <v>19.737220408119683</v>
      </c>
      <c r="U112" s="216"/>
      <c r="V112" s="238">
        <f>+IF(I112=0,"",'Ark1'!S1452)</f>
        <v>7.5346320346320317</v>
      </c>
      <c r="W112" s="53"/>
      <c r="X112" s="237">
        <f>+IF(I112=0,"",'Ark1'!W1452)</f>
        <v>0</v>
      </c>
      <c r="Y112" s="239">
        <f>+IF(I112=0,"",'Ark1'!X1452)</f>
        <v>74.242424242424249</v>
      </c>
      <c r="Z112" s="239">
        <f>+IF(I112=0,"",'Ark1'!Y1452)</f>
        <v>46.86147186147187</v>
      </c>
      <c r="AA112" s="239">
        <f>+IF(I112=0,"",'Ark1'!Z1452)</f>
        <v>9.2026706265854727</v>
      </c>
      <c r="AB112" s="237">
        <f>+IF(I112=0,"",'Ark1'!Z1452)</f>
        <v>9.2026706265854727</v>
      </c>
      <c r="AC112" s="237">
        <f>+IF(I112=0,"",'Ark1'!AB1452)</f>
        <v>0</v>
      </c>
      <c r="AD112" s="239">
        <f>+'Ark1'!AD1452</f>
        <v>0</v>
      </c>
      <c r="AE112" s="237">
        <f t="shared" si="22"/>
        <v>132</v>
      </c>
      <c r="AF112" s="237">
        <f t="shared" si="23"/>
        <v>2.0764044943820226</v>
      </c>
      <c r="AG112" s="216"/>
      <c r="AH112" s="27"/>
      <c r="AJ112" s="29"/>
      <c r="AK112" s="27"/>
      <c r="AL112" s="28"/>
      <c r="AM112" s="28"/>
      <c r="AQ112" s="28"/>
    </row>
    <row r="113" spans="1:43">
      <c r="A113" s="216"/>
      <c r="B113" s="236">
        <f>+'Ark1'!C1453</f>
        <v>2024</v>
      </c>
      <c r="C113" s="216"/>
      <c r="D113" s="236">
        <f>+'Ark1'!M1453</f>
        <v>7</v>
      </c>
      <c r="E113" s="236" t="str">
        <f>VLOOKUP(D113,RNR!$D$16:$E$30,2)</f>
        <v>3-</v>
      </c>
      <c r="F113" s="236">
        <f>+'Ark1'!D1453</f>
        <v>9</v>
      </c>
      <c r="G113" s="236" t="str">
        <f>VLOOKUP(F113,RNR!$D$2:$E$13,2)</f>
        <v>Sep</v>
      </c>
      <c r="H113" s="236">
        <f>+'Ark1'!Q1453</f>
        <v>689</v>
      </c>
      <c r="I113" s="236">
        <f>+'Ark1'!R1453</f>
        <v>1186</v>
      </c>
      <c r="J113" s="237">
        <f>+IF(I113=0,"",'Ark1'!AG1453)</f>
        <v>15.641244775338173</v>
      </c>
      <c r="K113" s="237">
        <f>+IF(I113=0,"",'Ark1'!AH1453)</f>
        <v>6.7453625632377747</v>
      </c>
      <c r="L113" s="95"/>
      <c r="M113" s="243">
        <f>+'Ark1'!AI1453</f>
        <v>1183</v>
      </c>
      <c r="N113" s="216"/>
      <c r="O113" s="237">
        <f>+IF(I113=0,"",'Ark1'!U1453)</f>
        <v>24.289376053962886</v>
      </c>
      <c r="P113" s="237">
        <f>+IF(I113=0,"",'Ark1'!V1453)</f>
        <v>34.064080944350764</v>
      </c>
      <c r="Q113" s="534"/>
      <c r="R113" s="237">
        <f>+IF(M113=0,"",'Ark1'!AJ1453)</f>
        <v>105.84370245139478</v>
      </c>
      <c r="S113" s="217"/>
      <c r="T113" s="237">
        <f>+IF(M113=0,"",'Ark1'!AK1453)</f>
        <v>19.750194891107142</v>
      </c>
      <c r="U113" s="216"/>
      <c r="V113" s="238">
        <f>+IF(I113=0,"",'Ark1'!S1453)</f>
        <v>7.5539629005059021</v>
      </c>
      <c r="W113" s="53"/>
      <c r="X113" s="237">
        <f>+IF(I113=0,"",'Ark1'!W1453)</f>
        <v>0</v>
      </c>
      <c r="Y113" s="239">
        <f>+IF(I113=0,"",'Ark1'!X1453)</f>
        <v>79.173693086003354</v>
      </c>
      <c r="Z113" s="239">
        <f>+IF(I113=0,"",'Ark1'!Y1453)</f>
        <v>51.770657672849921</v>
      </c>
      <c r="AA113" s="239">
        <f>+IF(I113=0,"",'Ark1'!Z1453)</f>
        <v>8.1530462829322818</v>
      </c>
      <c r="AB113" s="237">
        <f>+IF(I113=0,"",'Ark1'!Z1453)</f>
        <v>8.1530462829322818</v>
      </c>
      <c r="AC113" s="237">
        <f>+IF(I113=0,"",'Ark1'!AB1453)</f>
        <v>0</v>
      </c>
      <c r="AD113" s="239">
        <f>+'Ark1'!AD1453</f>
        <v>0</v>
      </c>
      <c r="AE113" s="237">
        <f t="shared" si="22"/>
        <v>169.42857142857142</v>
      </c>
      <c r="AF113" s="237">
        <f t="shared" si="23"/>
        <v>1.7213352685050798</v>
      </c>
      <c r="AG113" s="216"/>
      <c r="AH113" s="220"/>
      <c r="AJ113" s="29"/>
      <c r="AK113" s="27"/>
      <c r="AL113" s="243"/>
      <c r="AM113" s="28"/>
      <c r="AQ113" s="28"/>
    </row>
    <row r="114" spans="1:43">
      <c r="A114" s="216"/>
      <c r="B114" s="236">
        <f>+'Ark1'!C1454</f>
        <v>2024</v>
      </c>
      <c r="C114" s="216"/>
      <c r="D114" s="236">
        <f>+'Ark1'!M1454</f>
        <v>7</v>
      </c>
      <c r="E114" s="236" t="str">
        <f>VLOOKUP(D114,RNR!$D$16:$E$30,2)</f>
        <v>3-</v>
      </c>
      <c r="F114" s="236">
        <f>+'Ark1'!D1454</f>
        <v>10</v>
      </c>
      <c r="G114" s="236" t="str">
        <f>VLOOKUP(F114,RNR!$D$2:$E$13,2)</f>
        <v>Okt</v>
      </c>
      <c r="H114" s="236">
        <f>+'Ark1'!Q1454</f>
        <v>1768</v>
      </c>
      <c r="I114" s="236">
        <f>+'Ark1'!R1454</f>
        <v>2953</v>
      </c>
      <c r="J114" s="237">
        <f>+IF(I114=0,"",'Ark1'!AG1454)</f>
        <v>17.736172913728652</v>
      </c>
      <c r="K114" s="237">
        <f>+IF(I114=0,"",'Ark1'!AH1454)</f>
        <v>4.9441246190314931</v>
      </c>
      <c r="L114" s="95"/>
      <c r="M114" s="243">
        <f>+'Ark1'!AI1454</f>
        <v>2951</v>
      </c>
      <c r="N114" s="216"/>
      <c r="O114" s="237">
        <f>+IF(I114=0,"",'Ark1'!U1454)</f>
        <v>26.873755502878456</v>
      </c>
      <c r="P114" s="237">
        <f>+IF(I114=0,"",'Ark1'!V1454)</f>
        <v>41.381645783948528</v>
      </c>
      <c r="Q114" s="534"/>
      <c r="R114" s="237">
        <f>+IF(M114=0,"",'Ark1'!AJ1454)</f>
        <v>108.43324296848498</v>
      </c>
      <c r="S114" s="217"/>
      <c r="T114" s="237">
        <f>+IF(M114=0,"",'Ark1'!AK1454)</f>
        <v>20.427025077653926</v>
      </c>
      <c r="U114" s="216"/>
      <c r="V114" s="238">
        <f>+IF(I114=0,"",'Ark1'!S1454)</f>
        <v>7.87842871655943</v>
      </c>
      <c r="W114" s="53"/>
      <c r="X114" s="237">
        <f>+IF(I114=0,"",'Ark1'!W1454)</f>
        <v>0</v>
      </c>
      <c r="Y114" s="239">
        <f>+IF(I114=0,"",'Ark1'!X1454)</f>
        <v>87.538096850660352</v>
      </c>
      <c r="Z114" s="239">
        <f>+IF(I114=0,"",'Ark1'!Y1454)</f>
        <v>66.136132746359621</v>
      </c>
      <c r="AA114" s="239">
        <f>+IF(I114=0,"",'Ark1'!Z1454)</f>
        <v>8.2110399539556642</v>
      </c>
      <c r="AB114" s="237">
        <f>+IF(I114=0,"",'Ark1'!Z1454)</f>
        <v>8.2110399539556642</v>
      </c>
      <c r="AC114" s="237">
        <f>+IF(I114=0,"",'Ark1'!AB1454)</f>
        <v>0</v>
      </c>
      <c r="AD114" s="239">
        <f>+'Ark1'!AD1454</f>
        <v>0</v>
      </c>
      <c r="AE114" s="237">
        <f t="shared" si="22"/>
        <v>421.85714285714283</v>
      </c>
      <c r="AF114" s="237">
        <f t="shared" si="23"/>
        <v>1.6702488687782806</v>
      </c>
      <c r="AG114" s="216"/>
      <c r="AH114" s="27"/>
      <c r="AJ114" s="29"/>
      <c r="AK114" s="27"/>
      <c r="AL114" s="28"/>
      <c r="AM114" s="28"/>
      <c r="AQ114" s="28"/>
    </row>
    <row r="115" spans="1:43">
      <c r="A115" s="216"/>
      <c r="B115" s="236">
        <f>+'Ark1'!C1455</f>
        <v>2024</v>
      </c>
      <c r="C115" s="216"/>
      <c r="D115" s="236">
        <f>+'Ark1'!M1455</f>
        <v>7</v>
      </c>
      <c r="E115" s="236" t="str">
        <f>VLOOKUP(D115,RNR!$D$16:$E$30,2)</f>
        <v>3-</v>
      </c>
      <c r="F115" s="236">
        <f>+'Ark1'!D1455</f>
        <v>11</v>
      </c>
      <c r="G115" s="236" t="str">
        <f>VLOOKUP(F115,RNR!$D$2:$E$13,2)</f>
        <v>Nov</v>
      </c>
      <c r="H115" s="236">
        <f>+'Ark1'!Q1455</f>
        <v>671</v>
      </c>
      <c r="I115" s="236">
        <f>+'Ark1'!R1455</f>
        <v>1067</v>
      </c>
      <c r="J115" s="237">
        <f>+IF(I115=0,"",'Ark1'!AG1455)</f>
        <v>20.220161070339262</v>
      </c>
      <c r="K115" s="237">
        <f>+IF(I115=0,"",'Ark1'!AH1455)</f>
        <v>4.3111527647610117</v>
      </c>
      <c r="L115" s="95"/>
      <c r="M115" s="243">
        <f>+'Ark1'!AI1455</f>
        <v>1066</v>
      </c>
      <c r="N115" s="216"/>
      <c r="O115" s="237">
        <f>+IF(I115=0,"",'Ark1'!U1455)</f>
        <v>27.580318650421741</v>
      </c>
      <c r="P115" s="237">
        <f>+IF(I115=0,"",'Ark1'!V1455)</f>
        <v>46.11059044048735</v>
      </c>
      <c r="Q115" s="534"/>
      <c r="R115" s="237">
        <f>+IF(M115=0,"",'Ark1'!AJ1455)</f>
        <v>109.04934333958718</v>
      </c>
      <c r="S115" s="217"/>
      <c r="T115" s="237">
        <f>+IF(M115=0,"",'Ark1'!AK1455)</f>
        <v>20.703249683606064</v>
      </c>
      <c r="U115" s="216"/>
      <c r="V115" s="238">
        <f>+IF(I115=0,"",'Ark1'!S1455)</f>
        <v>8.0018744142455489</v>
      </c>
      <c r="W115" s="53"/>
      <c r="X115" s="237">
        <f>+IF(I115=0,"",'Ark1'!W1455)</f>
        <v>0</v>
      </c>
      <c r="Y115" s="239">
        <f>+IF(I115=0,"",'Ark1'!X1455)</f>
        <v>90.909090909090892</v>
      </c>
      <c r="Z115" s="239">
        <f>+IF(I115=0,"",'Ark1'!Y1455)</f>
        <v>70.66541705716962</v>
      </c>
      <c r="AA115" s="239">
        <f>+IF(I115=0,"",'Ark1'!Z1455)</f>
        <v>7.8739047194563492</v>
      </c>
      <c r="AB115" s="237">
        <f>+IF(I115=0,"",'Ark1'!Z1455)</f>
        <v>7.8739047194563492</v>
      </c>
      <c r="AC115" s="237">
        <f>+IF(I115=0,"",'Ark1'!AB1455)</f>
        <v>0</v>
      </c>
      <c r="AD115" s="239">
        <f>+'Ark1'!AD1455</f>
        <v>0</v>
      </c>
      <c r="AE115" s="237">
        <f t="shared" si="22"/>
        <v>152.42857142857142</v>
      </c>
      <c r="AF115" s="237">
        <f t="shared" si="23"/>
        <v>1.5901639344262295</v>
      </c>
      <c r="AG115" s="216"/>
      <c r="AH115" s="27"/>
      <c r="AJ115" s="29"/>
      <c r="AK115" s="27"/>
      <c r="AL115" s="28"/>
      <c r="AM115" s="28"/>
      <c r="AQ115" s="28"/>
    </row>
    <row r="116" spans="1:43">
      <c r="A116" s="216"/>
      <c r="B116" s="236">
        <f>+'Ark1'!C1456</f>
        <v>2024</v>
      </c>
      <c r="C116" s="216"/>
      <c r="D116" s="236">
        <f>+'Ark1'!M1456</f>
        <v>7</v>
      </c>
      <c r="E116" s="236" t="str">
        <f>VLOOKUP(D116,RNR!$D$16:$E$30,2)</f>
        <v>3-</v>
      </c>
      <c r="F116" s="236">
        <f>+'Ark1'!D1456</f>
        <v>12</v>
      </c>
      <c r="G116" s="236" t="str">
        <f>VLOOKUP(F116,RNR!$D$2:$E$13,2)</f>
        <v>Des</v>
      </c>
      <c r="H116" s="236">
        <f>+'Ark1'!Q1456</f>
        <v>60</v>
      </c>
      <c r="I116" s="236">
        <f>+'Ark1'!R1456</f>
        <v>87</v>
      </c>
      <c r="J116" s="237">
        <f>+IF(I116=0,"",'Ark1'!AG1456)</f>
        <v>18.784780841618211</v>
      </c>
      <c r="K116" s="237">
        <f>+IF(I116=0,"",'Ark1'!AH1456)</f>
        <v>1.149425287356322</v>
      </c>
      <c r="L116" s="95"/>
      <c r="M116" s="243">
        <f>+'Ark1'!AI1456</f>
        <v>87</v>
      </c>
      <c r="N116" s="216"/>
      <c r="O116" s="237">
        <f>+IF(I116=0,"",'Ark1'!U1456)</f>
        <v>27.625287356321873</v>
      </c>
      <c r="P116" s="237">
        <f>+IF(I116=0,"",'Ark1'!V1456)</f>
        <v>45.977011494252878</v>
      </c>
      <c r="Q116" s="534"/>
      <c r="R116" s="237">
        <f>+IF(M116=0,"",'Ark1'!AJ1456)</f>
        <v>109.03103448275871</v>
      </c>
      <c r="S116" s="217"/>
      <c r="T116" s="237">
        <f>+IF(M116=0,"",'Ark1'!AK1456)</f>
        <v>20.815297452627625</v>
      </c>
      <c r="U116" s="216"/>
      <c r="V116" s="238">
        <f>+IF(I116=0,"",'Ark1'!S1456)</f>
        <v>8</v>
      </c>
      <c r="W116" s="53"/>
      <c r="X116" s="237">
        <f>+IF(I116=0,"",'Ark1'!W1456)</f>
        <v>0</v>
      </c>
      <c r="Y116" s="239">
        <f>+IF(I116=0,"",'Ark1'!X1456)</f>
        <v>91.954022988505756</v>
      </c>
      <c r="Z116" s="239">
        <f>+IF(I116=0,"",'Ark1'!Y1456)</f>
        <v>70.114942528735611</v>
      </c>
      <c r="AA116" s="239">
        <f>+IF(I116=0,"",'Ark1'!Z1456)</f>
        <v>7.6160178811306478</v>
      </c>
      <c r="AB116" s="237">
        <f>+IF(I116=0,"",'Ark1'!Z1456)</f>
        <v>7.6160178811306478</v>
      </c>
      <c r="AC116" s="237">
        <f>+IF(I116=0,"",'Ark1'!AB1456)</f>
        <v>0</v>
      </c>
      <c r="AD116" s="239">
        <f>+'Ark1'!AD1456</f>
        <v>0</v>
      </c>
      <c r="AE116" s="237">
        <f t="shared" si="22"/>
        <v>12.428571428571429</v>
      </c>
      <c r="AF116" s="237">
        <f t="shared" si="23"/>
        <v>1.45</v>
      </c>
      <c r="AG116" s="216"/>
      <c r="AH116" s="27"/>
      <c r="AJ116" s="29"/>
      <c r="AK116" s="27"/>
      <c r="AL116" s="28"/>
      <c r="AM116" s="28"/>
      <c r="AQ116" s="28"/>
    </row>
    <row r="117" spans="1:43">
      <c r="A117" s="216"/>
      <c r="B117" s="216"/>
      <c r="C117" s="216"/>
      <c r="D117" s="216"/>
      <c r="E117" s="216"/>
      <c r="F117" s="216"/>
      <c r="G117" s="216"/>
      <c r="H117" s="216"/>
      <c r="I117" s="216"/>
      <c r="J117" s="217"/>
      <c r="K117" s="217"/>
      <c r="L117" s="217"/>
      <c r="M117" s="233"/>
      <c r="N117" s="217"/>
      <c r="O117" s="216"/>
      <c r="P117" s="216"/>
      <c r="Q117" s="534"/>
      <c r="R117" s="217"/>
      <c r="S117" s="217"/>
      <c r="T117" s="217"/>
      <c r="U117" s="216"/>
      <c r="V117" s="216"/>
      <c r="W117" s="216"/>
      <c r="X117" s="218"/>
      <c r="Y117" s="218"/>
      <c r="Z117" s="218"/>
      <c r="AA117" s="218"/>
      <c r="AB117" s="217"/>
      <c r="AC117" s="216"/>
      <c r="AD117" s="218"/>
      <c r="AE117" s="218"/>
      <c r="AF117" s="217"/>
      <c r="AG117" s="216"/>
      <c r="AH117" s="219"/>
      <c r="AJ117" s="29"/>
      <c r="AK117" s="27"/>
      <c r="AL117" s="220"/>
      <c r="AM117" s="28"/>
      <c r="AQ117" s="28"/>
    </row>
    <row r="118" spans="1:43">
      <c r="A118" s="500" t="s">
        <v>654</v>
      </c>
      <c r="B118" s="500"/>
      <c r="C118" s="500" t="str">
        <f>+E121</f>
        <v>3</v>
      </c>
      <c r="D118" s="216"/>
      <c r="E118" s="216"/>
      <c r="F118" s="216"/>
      <c r="G118" s="216"/>
      <c r="H118" s="216"/>
      <c r="I118" s="240">
        <f>SUM(I120:I131)</f>
        <v>5204</v>
      </c>
      <c r="J118" s="217"/>
      <c r="K118" s="217"/>
      <c r="L118" s="217"/>
      <c r="M118" s="233"/>
      <c r="N118" s="217"/>
      <c r="O118" s="265" t="e">
        <f>+Fettgruppe!#REF!</f>
        <v>#REF!</v>
      </c>
      <c r="P118" s="216"/>
      <c r="Q118" s="534"/>
      <c r="R118" s="217"/>
      <c r="S118" s="217"/>
      <c r="T118" s="217"/>
      <c r="U118" s="216"/>
      <c r="V118" s="216"/>
      <c r="W118" s="216"/>
      <c r="X118" s="218"/>
      <c r="Y118" s="218"/>
      <c r="Z118" s="218"/>
      <c r="AA118" s="218"/>
      <c r="AB118" s="217"/>
      <c r="AC118" s="216"/>
      <c r="AD118" s="218"/>
      <c r="AE118" s="218"/>
      <c r="AF118" s="218"/>
      <c r="AG118" s="216"/>
      <c r="AH118" s="219"/>
      <c r="AJ118" s="29"/>
      <c r="AK118" s="27"/>
      <c r="AL118" s="220"/>
      <c r="AM118" s="28"/>
      <c r="AQ118" s="28"/>
    </row>
    <row r="119" spans="1:43">
      <c r="A119" s="216"/>
      <c r="B119" s="216"/>
      <c r="C119" s="216"/>
      <c r="D119" s="216"/>
      <c r="E119" s="216"/>
      <c r="F119" s="216"/>
      <c r="G119" s="216"/>
      <c r="H119" s="216"/>
      <c r="I119" s="216"/>
      <c r="J119" s="217"/>
      <c r="K119" s="217"/>
      <c r="L119" s="217"/>
      <c r="M119" s="233"/>
      <c r="N119" s="217"/>
      <c r="O119" s="216"/>
      <c r="P119" s="216"/>
      <c r="Q119" s="534"/>
      <c r="R119" s="217"/>
      <c r="S119" s="217"/>
      <c r="T119" s="217"/>
      <c r="U119" s="216"/>
      <c r="V119" s="216"/>
      <c r="W119" s="216"/>
      <c r="X119" s="218"/>
      <c r="Y119" s="218"/>
      <c r="Z119" s="218"/>
      <c r="AA119" s="218"/>
      <c r="AB119" s="217"/>
      <c r="AC119" s="216"/>
      <c r="AD119" s="218"/>
      <c r="AE119" s="218"/>
      <c r="AF119" s="218"/>
      <c r="AG119" s="218"/>
      <c r="AH119" s="219"/>
      <c r="AJ119" s="29"/>
      <c r="AK119" s="27"/>
      <c r="AL119" s="220"/>
      <c r="AM119" s="28"/>
      <c r="AQ119" s="28"/>
    </row>
    <row r="120" spans="1:43">
      <c r="A120" s="216"/>
      <c r="B120" s="236">
        <f>+'Ark1'!C1457</f>
        <v>2024</v>
      </c>
      <c r="C120" s="216"/>
      <c r="D120" s="236">
        <f>+'Ark1'!M1457</f>
        <v>8</v>
      </c>
      <c r="E120" s="236" t="str">
        <f>VLOOKUP(D120,RNR!$D$16:$E$30,2)</f>
        <v>3</v>
      </c>
      <c r="F120" s="236">
        <f>+'Ark1'!D1457</f>
        <v>1</v>
      </c>
      <c r="G120" s="236" t="str">
        <f>VLOOKUP(F120,RNR!$D$2:$E$13,2)</f>
        <v>Jan</v>
      </c>
      <c r="H120" s="236">
        <f>+'Ark1'!Q1457</f>
        <v>43</v>
      </c>
      <c r="I120" s="236">
        <f>+'Ark1'!R1457</f>
        <v>72</v>
      </c>
      <c r="J120" s="237">
        <f>+IF(I120=0,"",'Ark1'!AG1457)</f>
        <v>17.263405748104784</v>
      </c>
      <c r="K120" s="237">
        <f>+IF(I120=0,"",'Ark1'!AH1457)</f>
        <v>2.7777777777777781</v>
      </c>
      <c r="L120" s="95"/>
      <c r="M120" s="243">
        <f>+'Ark1'!AI1457</f>
        <v>50</v>
      </c>
      <c r="N120" s="216"/>
      <c r="O120" s="237">
        <f>+IF(I120=0,"",'Ark1'!U1457)</f>
        <v>30.141666666666676</v>
      </c>
      <c r="P120" s="237">
        <f>+IF(I120=0,"",'Ark1'!V1457)</f>
        <v>0</v>
      </c>
      <c r="Q120" s="534"/>
      <c r="R120" s="237">
        <f>+IF(M120=0,"",'Ark1'!AJ1457)</f>
        <v>111.72</v>
      </c>
      <c r="S120" s="217"/>
      <c r="T120" s="237">
        <f>+IF(M120=0,"",'Ark1'!AK1457)</f>
        <v>22.565753195084746</v>
      </c>
      <c r="U120" s="216"/>
      <c r="V120" s="238">
        <f>+IF(I120=0,"",'Ark1'!S1457)</f>
        <v>8.3333333333333357</v>
      </c>
      <c r="W120" s="53"/>
      <c r="X120" s="237">
        <f>+IF(I120=0,"",'Ark1'!W1457)</f>
        <v>0</v>
      </c>
      <c r="Y120" s="239">
        <f>+IF(I120=0,"",'Ark1'!X1457)</f>
        <v>94.444444444444443</v>
      </c>
      <c r="Z120" s="239">
        <f>+IF(I120=0,"",'Ark1'!Y1457)</f>
        <v>83.333333333333314</v>
      </c>
      <c r="AA120" s="239">
        <f>+IF(I120=0,"",'Ark1'!Z1457)</f>
        <v>8.0255624586553314</v>
      </c>
      <c r="AB120" s="237">
        <f>+IF(I120=0,"",'Ark1'!Z1457)</f>
        <v>8.0255624586553314</v>
      </c>
      <c r="AC120" s="237">
        <f>+IF(I120=0,"",'Ark1'!AB1457)</f>
        <v>0</v>
      </c>
      <c r="AD120" s="239">
        <f>+'Ark1'!AD1457</f>
        <v>0</v>
      </c>
      <c r="AE120" s="237">
        <f t="shared" si="22"/>
        <v>9</v>
      </c>
      <c r="AF120" s="237">
        <f t="shared" si="23"/>
        <v>1.6744186046511629</v>
      </c>
      <c r="AG120" s="216"/>
      <c r="AH120" s="27"/>
      <c r="AJ120" s="29"/>
      <c r="AK120" s="27"/>
      <c r="AL120" s="28"/>
      <c r="AM120" s="28"/>
      <c r="AQ120" s="28"/>
    </row>
    <row r="121" spans="1:43">
      <c r="A121" s="216"/>
      <c r="B121" s="236">
        <f>+'Ark1'!C1458</f>
        <v>2024</v>
      </c>
      <c r="C121" s="216"/>
      <c r="D121" s="236">
        <f>+'Ark1'!M1458</f>
        <v>8</v>
      </c>
      <c r="E121" s="236" t="str">
        <f>VLOOKUP(D121,RNR!$D$16:$E$30,2)</f>
        <v>3</v>
      </c>
      <c r="F121" s="236">
        <f>+'Ark1'!D1458</f>
        <v>2</v>
      </c>
      <c r="G121" s="236" t="str">
        <f>VLOOKUP(F121,RNR!$D$2:$E$13,2)</f>
        <v>Feb</v>
      </c>
      <c r="H121" s="236">
        <f>+'Ark1'!Q1458</f>
        <v>68</v>
      </c>
      <c r="I121" s="236">
        <f>+'Ark1'!R1458</f>
        <v>92</v>
      </c>
      <c r="J121" s="237">
        <f>+IF(I121=0,"",'Ark1'!AG1458)</f>
        <v>21.227450737475305</v>
      </c>
      <c r="K121" s="237">
        <f>+IF(I121=0,"",'Ark1'!AH1458)</f>
        <v>0</v>
      </c>
      <c r="L121" s="95"/>
      <c r="M121" s="243">
        <f>+'Ark1'!AI1458</f>
        <v>78</v>
      </c>
      <c r="N121" s="216"/>
      <c r="O121" s="237">
        <f>+IF(I121=0,"",'Ark1'!U1458)</f>
        <v>33.52391304347826</v>
      </c>
      <c r="P121" s="237">
        <f>+IF(I121=0,"",'Ark1'!V1458)</f>
        <v>0</v>
      </c>
      <c r="Q121" s="534"/>
      <c r="R121" s="237">
        <f>+IF(M121=0,"",'Ark1'!AJ1458)</f>
        <v>112.9269230769231</v>
      </c>
      <c r="S121" s="217"/>
      <c r="T121" s="237">
        <f>+IF(M121=0,"",'Ark1'!AK1458)</f>
        <v>23.526466133533781</v>
      </c>
      <c r="U121" s="216"/>
      <c r="V121" s="238">
        <f>+IF(I121=0,"",'Ark1'!S1458)</f>
        <v>8.5652173913043494</v>
      </c>
      <c r="W121" s="53"/>
      <c r="X121" s="237">
        <f>+IF(I121=0,"",'Ark1'!W1458)</f>
        <v>0</v>
      </c>
      <c r="Y121" s="239">
        <f>+IF(I121=0,"",'Ark1'!X1458)</f>
        <v>96.739130434782624</v>
      </c>
      <c r="Z121" s="239">
        <f>+IF(I121=0,"",'Ark1'!Y1458)</f>
        <v>92.391304347826093</v>
      </c>
      <c r="AA121" s="239">
        <f>+IF(I121=0,"",'Ark1'!Z1458)</f>
        <v>7.2421377093462045</v>
      </c>
      <c r="AB121" s="237">
        <f>+IF(I121=0,"",'Ark1'!Z1458)</f>
        <v>7.2421377093462045</v>
      </c>
      <c r="AC121" s="237">
        <f>+IF(I121=0,"",'Ark1'!AB1458)</f>
        <v>0</v>
      </c>
      <c r="AD121" s="239">
        <f>+'Ark1'!AD1458</f>
        <v>0</v>
      </c>
      <c r="AE121" s="237">
        <f t="shared" si="22"/>
        <v>11.5</v>
      </c>
      <c r="AF121" s="237">
        <f t="shared" si="23"/>
        <v>1.3529411764705883</v>
      </c>
      <c r="AG121" s="216"/>
      <c r="AH121" s="27"/>
      <c r="AJ121" s="29"/>
      <c r="AK121" s="27"/>
      <c r="AL121" s="28"/>
      <c r="AM121" s="28"/>
      <c r="AQ121" s="28"/>
    </row>
    <row r="122" spans="1:43">
      <c r="A122" s="216"/>
      <c r="B122" s="236">
        <f>+'Ark1'!C1459</f>
        <v>2024</v>
      </c>
      <c r="C122" s="216"/>
      <c r="D122" s="236">
        <f>+'Ark1'!M1459</f>
        <v>8</v>
      </c>
      <c r="E122" s="236" t="str">
        <f>VLOOKUP(D122,RNR!$D$16:$E$30,2)</f>
        <v>3</v>
      </c>
      <c r="F122" s="236">
        <f>+'Ark1'!D1459</f>
        <v>3</v>
      </c>
      <c r="G122" s="236" t="str">
        <f>VLOOKUP(F122,RNR!$D$2:$E$13,2)</f>
        <v>Mar</v>
      </c>
      <c r="H122" s="236">
        <f>+'Ark1'!Q1459</f>
        <v>392</v>
      </c>
      <c r="I122" s="236">
        <f>+'Ark1'!R1459</f>
        <v>481</v>
      </c>
      <c r="J122" s="237">
        <f>+IF(I122=0,"",'Ark1'!AG1459)</f>
        <v>18.582273786205196</v>
      </c>
      <c r="K122" s="237">
        <f>+IF(I122=0,"",'Ark1'!AH1459)</f>
        <v>0.41580041580041577</v>
      </c>
      <c r="L122" s="95"/>
      <c r="M122" s="243">
        <f>+'Ark1'!AI1459</f>
        <v>398</v>
      </c>
      <c r="N122" s="216"/>
      <c r="O122" s="237">
        <f>+IF(I122=0,"",'Ark1'!U1459)</f>
        <v>33.3318087318087</v>
      </c>
      <c r="P122" s="237">
        <f>+IF(I122=0,"",'Ark1'!V1459)</f>
        <v>0</v>
      </c>
      <c r="Q122" s="534"/>
      <c r="R122" s="237">
        <f>+IF(M122=0,"",'Ark1'!AJ1459)</f>
        <v>112.83216080402008</v>
      </c>
      <c r="S122" s="217"/>
      <c r="T122" s="237">
        <f>+IF(M122=0,"",'Ark1'!AK1459)</f>
        <v>23.183984124761079</v>
      </c>
      <c r="U122" s="216"/>
      <c r="V122" s="238">
        <f>+IF(I122=0,"",'Ark1'!S1459)</f>
        <v>8.6029106029106064</v>
      </c>
      <c r="W122" s="53"/>
      <c r="X122" s="237">
        <f>+IF(I122=0,"",'Ark1'!W1459)</f>
        <v>0</v>
      </c>
      <c r="Y122" s="239">
        <f>+IF(I122=0,"",'Ark1'!X1459)</f>
        <v>98.960498960498981</v>
      </c>
      <c r="Z122" s="239">
        <f>+IF(I122=0,"",'Ark1'!Y1459)</f>
        <v>93.347193347193354</v>
      </c>
      <c r="AA122" s="239">
        <f>+IF(I122=0,"",'Ark1'!Z1459)</f>
        <v>6.2886068856440787</v>
      </c>
      <c r="AB122" s="237">
        <f>+IF(I122=0,"",'Ark1'!Z1459)</f>
        <v>6.2886068856440787</v>
      </c>
      <c r="AC122" s="237">
        <f>+IF(I122=0,"",'Ark1'!AB1459)</f>
        <v>0</v>
      </c>
      <c r="AD122" s="239">
        <f>+'Ark1'!AD1459</f>
        <v>0</v>
      </c>
      <c r="AE122" s="237">
        <f t="shared" si="22"/>
        <v>60.125</v>
      </c>
      <c r="AF122" s="237">
        <f t="shared" si="23"/>
        <v>1.2270408163265305</v>
      </c>
      <c r="AG122" s="216"/>
      <c r="AH122" s="240"/>
      <c r="AJ122" s="29"/>
      <c r="AK122" s="27"/>
      <c r="AL122" s="28"/>
      <c r="AM122" s="28"/>
      <c r="AQ122" s="28"/>
    </row>
    <row r="123" spans="1:43">
      <c r="A123" s="216"/>
      <c r="B123" s="236">
        <f>+'Ark1'!C1460</f>
        <v>2024</v>
      </c>
      <c r="C123" s="216"/>
      <c r="D123" s="236">
        <f>+'Ark1'!M1460</f>
        <v>8</v>
      </c>
      <c r="E123" s="236" t="str">
        <f>VLOOKUP(D123,RNR!$D$16:$E$30,2)</f>
        <v>3</v>
      </c>
      <c r="F123" s="236">
        <f>+'Ark1'!D1460</f>
        <v>4</v>
      </c>
      <c r="G123" s="236" t="str">
        <f>VLOOKUP(F123,RNR!$D$2:$E$13,2)</f>
        <v>Apr</v>
      </c>
      <c r="H123" s="236">
        <f>+'Ark1'!Q1460</f>
        <v>83</v>
      </c>
      <c r="I123" s="236">
        <f>+'Ark1'!R1460</f>
        <v>119</v>
      </c>
      <c r="J123" s="237">
        <f>+IF(I123=0,"",'Ark1'!AG1460)</f>
        <v>17.156299688514149</v>
      </c>
      <c r="K123" s="237">
        <f>+IF(I123=0,"",'Ark1'!AH1460)</f>
        <v>0.84033613445378108</v>
      </c>
      <c r="L123" s="95"/>
      <c r="M123" s="243">
        <f>+'Ark1'!AI1460</f>
        <v>104</v>
      </c>
      <c r="N123" s="216"/>
      <c r="O123" s="237">
        <f>+IF(I123=0,"",'Ark1'!U1460)</f>
        <v>28.74285714285713</v>
      </c>
      <c r="P123" s="237">
        <f>+IF(I123=0,"",'Ark1'!V1460)</f>
        <v>0</v>
      </c>
      <c r="Q123" s="534"/>
      <c r="R123" s="237">
        <f>+IF(M123=0,"",'Ark1'!AJ1460)</f>
        <v>107.93653846153848</v>
      </c>
      <c r="S123" s="217"/>
      <c r="T123" s="237">
        <f>+IF(M123=0,"",'Ark1'!AK1460)</f>
        <v>22.356220829132464</v>
      </c>
      <c r="U123" s="216"/>
      <c r="V123" s="238">
        <f>+IF(I123=0,"",'Ark1'!S1460)</f>
        <v>8.2436974789915958</v>
      </c>
      <c r="W123" s="53"/>
      <c r="X123" s="237">
        <f>+IF(I123=0,"",'Ark1'!W1460)</f>
        <v>0</v>
      </c>
      <c r="Y123" s="239">
        <f>+IF(I123=0,"",'Ark1'!X1460)</f>
        <v>91.596638655462172</v>
      </c>
      <c r="Z123" s="239">
        <f>+IF(I123=0,"",'Ark1'!Y1460)</f>
        <v>72.268907563025195</v>
      </c>
      <c r="AA123" s="239">
        <f>+IF(I123=0,"",'Ark1'!Z1460)</f>
        <v>9.1159346260075385</v>
      </c>
      <c r="AB123" s="237">
        <f>+IF(I123=0,"",'Ark1'!Z1460)</f>
        <v>9.1159346260075385</v>
      </c>
      <c r="AC123" s="237">
        <f>+IF(I123=0,"",'Ark1'!AB1460)</f>
        <v>0</v>
      </c>
      <c r="AD123" s="239">
        <f>+'Ark1'!AD1460</f>
        <v>0</v>
      </c>
      <c r="AE123" s="237">
        <f t="shared" si="22"/>
        <v>14.875</v>
      </c>
      <c r="AF123" s="237">
        <f t="shared" si="23"/>
        <v>1.4337349397590362</v>
      </c>
      <c r="AG123" s="216"/>
      <c r="AH123" s="219"/>
      <c r="AJ123" s="29"/>
      <c r="AK123" s="27"/>
      <c r="AL123" s="219"/>
      <c r="AM123" s="28"/>
      <c r="AQ123" s="28"/>
    </row>
    <row r="124" spans="1:43">
      <c r="A124" s="216"/>
      <c r="B124" s="236">
        <f>+'Ark1'!C1461</f>
        <v>2024</v>
      </c>
      <c r="C124" s="216"/>
      <c r="D124" s="28">
        <f>+'Ark1'!M1461</f>
        <v>8</v>
      </c>
      <c r="E124" s="236" t="str">
        <f>VLOOKUP(D124,RNR!$D$16:$E$30,2)</f>
        <v>3</v>
      </c>
      <c r="F124" s="28">
        <f>+'Ark1'!D1461</f>
        <v>5</v>
      </c>
      <c r="G124" s="236" t="str">
        <f>VLOOKUP(F124,RNR!$D$2:$E$13,2)</f>
        <v>Mai</v>
      </c>
      <c r="H124" s="28">
        <f>+'Ark1'!Q1461</f>
        <v>86</v>
      </c>
      <c r="I124" s="28">
        <f>+'Ark1'!R1461</f>
        <v>124</v>
      </c>
      <c r="J124" s="29">
        <f>+IF(I124=0,"",'Ark1'!AG1461)</f>
        <v>14.276655918433519</v>
      </c>
      <c r="K124" s="29">
        <f>+IF(I124=0,"",'Ark1'!AH1461)</f>
        <v>0</v>
      </c>
      <c r="L124" s="95"/>
      <c r="M124" s="243">
        <f>+'Ark1'!AI1461</f>
        <v>121</v>
      </c>
      <c r="N124" s="216"/>
      <c r="O124" s="29">
        <f>+IF(I124=0,"",'Ark1'!U1461)</f>
        <v>31.957258064516139</v>
      </c>
      <c r="P124" s="29">
        <f>+IF(I124=0,"",'Ark1'!V1461)</f>
        <v>0</v>
      </c>
      <c r="Q124" s="534"/>
      <c r="R124" s="237">
        <f>+IF(M124=0,"",'Ark1'!AJ1461)</f>
        <v>110.46859504132232</v>
      </c>
      <c r="S124" s="217"/>
      <c r="T124" s="237">
        <f>+IF(M124=0,"",'Ark1'!AK1461)</f>
        <v>23.197655467417832</v>
      </c>
      <c r="U124" s="216"/>
      <c r="V124" s="238">
        <f>+IF(I124=0,"",'Ark1'!S1461)</f>
        <v>8.5645161290322562</v>
      </c>
      <c r="W124" s="53"/>
      <c r="X124" s="29">
        <f>+IF(I124=0,"",'Ark1'!W1461)</f>
        <v>0</v>
      </c>
      <c r="Y124" s="34">
        <f>+IF(I124=0,"",'Ark1'!X1461)</f>
        <v>99.19354838709674</v>
      </c>
      <c r="Z124" s="34">
        <f>+IF(I124=0,"",'Ark1'!Y1461)</f>
        <v>83.870967741935488</v>
      </c>
      <c r="AA124" s="34">
        <f>+IF(I124=0,"",'Ark1'!Z1461)</f>
        <v>7.9908836503885921</v>
      </c>
      <c r="AB124" s="29">
        <f>+IF(I124=0,"",'Ark1'!Z1461)</f>
        <v>7.9908836503885921</v>
      </c>
      <c r="AC124" s="29">
        <f>+IF(I124=0,"",'Ark1'!AB1461)</f>
        <v>0</v>
      </c>
      <c r="AD124" s="34">
        <f>+'Ark1'!AD1461</f>
        <v>0</v>
      </c>
      <c r="AE124" s="29">
        <f>+IF(I124=0,"",I124/D124)</f>
        <v>15.5</v>
      </c>
      <c r="AF124" s="29">
        <f>+IF(I124=0,"",I124/H124)</f>
        <v>1.441860465116279</v>
      </c>
      <c r="AG124" s="216"/>
      <c r="AH124" s="219"/>
      <c r="AJ124" s="29"/>
      <c r="AK124" s="27"/>
      <c r="AL124" s="220"/>
      <c r="AM124" s="28"/>
      <c r="AQ124" s="28"/>
    </row>
    <row r="125" spans="1:43">
      <c r="A125" s="216"/>
      <c r="B125" s="236">
        <f>+'Ark1'!C1462</f>
        <v>2024</v>
      </c>
      <c r="C125" s="216"/>
      <c r="D125" s="28">
        <f>+'Ark1'!M1462</f>
        <v>8</v>
      </c>
      <c r="E125" s="236" t="str">
        <f>VLOOKUP(D125,RNR!$D$16:$E$30,2)</f>
        <v>3</v>
      </c>
      <c r="F125" s="28">
        <f>+'Ark1'!D1462</f>
        <v>6</v>
      </c>
      <c r="G125" s="236" t="str">
        <f>VLOOKUP(F125,RNR!$D$2:$E$13,2)</f>
        <v>Jun</v>
      </c>
      <c r="H125" s="28">
        <f>+'Ark1'!Q1462</f>
        <v>42</v>
      </c>
      <c r="I125" s="28">
        <f>+'Ark1'!R1462</f>
        <v>63</v>
      </c>
      <c r="J125" s="29">
        <f>+IF(I125=0,"",'Ark1'!AG1462)</f>
        <v>14.029092660044578</v>
      </c>
      <c r="K125" s="29">
        <f>+IF(I125=0,"",'Ark1'!AH1462)</f>
        <v>0</v>
      </c>
      <c r="L125" s="95"/>
      <c r="M125" s="243">
        <f>+'Ark1'!AI1462</f>
        <v>61</v>
      </c>
      <c r="N125" s="216"/>
      <c r="O125" s="29">
        <f>+IF(I125=0,"",'Ark1'!U1462)</f>
        <v>28.67301587301586</v>
      </c>
      <c r="P125" s="29">
        <f>+IF(I125=0,"",'Ark1'!V1462)</f>
        <v>0</v>
      </c>
      <c r="Q125" s="534"/>
      <c r="R125" s="237">
        <f>+IF(M125=0,"",'Ark1'!AJ1462)</f>
        <v>109.10491803278694</v>
      </c>
      <c r="S125" s="217"/>
      <c r="T125" s="237">
        <f>+IF(M125=0,"",'Ark1'!AK1462)</f>
        <v>21.583757660085997</v>
      </c>
      <c r="U125" s="216"/>
      <c r="V125" s="238">
        <f>+IF(I125=0,"",'Ark1'!S1462)</f>
        <v>8.2063492063492056</v>
      </c>
      <c r="W125" s="53"/>
      <c r="X125" s="29">
        <f>+IF(I125=0,"",'Ark1'!W1462)</f>
        <v>0</v>
      </c>
      <c r="Y125" s="34">
        <f>+IF(I125=0,"",'Ark1'!X1462)</f>
        <v>92.063492063492063</v>
      </c>
      <c r="Z125" s="34">
        <f>+IF(I125=0,"",'Ark1'!Y1462)</f>
        <v>76.190476190476218</v>
      </c>
      <c r="AA125" s="34">
        <f>+IF(I125=0,"",'Ark1'!Z1462)</f>
        <v>8.55677966329025</v>
      </c>
      <c r="AB125" s="29">
        <f>+IF(I125=0,"",'Ark1'!Z1462)</f>
        <v>8.55677966329025</v>
      </c>
      <c r="AC125" s="29">
        <f>+IF(I125=0,"",'Ark1'!AB1462)</f>
        <v>0</v>
      </c>
      <c r="AD125" s="34">
        <f>+'Ark1'!AD1462</f>
        <v>0</v>
      </c>
      <c r="AE125" s="29">
        <f t="shared" ref="AE125:AE138" si="24">+IF(I125=0,"",I125/D125)</f>
        <v>7.875</v>
      </c>
      <c r="AF125" s="29">
        <f t="shared" ref="AF125:AF138" si="25">+IF(I125=0,"",I125/H125)</f>
        <v>1.5</v>
      </c>
      <c r="AG125" s="216"/>
      <c r="AH125" s="219"/>
      <c r="AJ125" s="29"/>
      <c r="AK125" s="27"/>
      <c r="AL125" s="220"/>
      <c r="AM125" s="28"/>
      <c r="AQ125" s="28"/>
    </row>
    <row r="126" spans="1:43">
      <c r="A126" s="216"/>
      <c r="B126" s="236">
        <f>+'Ark1'!C1463</f>
        <v>2024</v>
      </c>
      <c r="C126" s="216"/>
      <c r="D126" s="28">
        <f>+'Ark1'!M1463</f>
        <v>8</v>
      </c>
      <c r="E126" s="236" t="str">
        <f>VLOOKUP(D126,RNR!$D$16:$E$30,2)</f>
        <v>3</v>
      </c>
      <c r="F126" s="28">
        <f>+'Ark1'!D1463</f>
        <v>7</v>
      </c>
      <c r="G126" s="236" t="str">
        <f>VLOOKUP(F126,RNR!$D$2:$E$13,2)</f>
        <v>Jul</v>
      </c>
      <c r="H126" s="28">
        <f>+'Ark1'!Q1463</f>
        <v>16</v>
      </c>
      <c r="I126" s="28">
        <f>+'Ark1'!R1463</f>
        <v>27</v>
      </c>
      <c r="J126" s="29">
        <f>+IF(I126=0,"",'Ark1'!AG1463)</f>
        <v>14.339251590879575</v>
      </c>
      <c r="K126" s="29">
        <f>+IF(I126=0,"",'Ark1'!AH1463)</f>
        <v>0</v>
      </c>
      <c r="L126" s="95"/>
      <c r="M126" s="243">
        <f>+'Ark1'!AI1463</f>
        <v>27</v>
      </c>
      <c r="N126" s="216"/>
      <c r="O126" s="29">
        <f>+IF(I126=0,"",'Ark1'!U1463)</f>
        <v>28.625925925925923</v>
      </c>
      <c r="P126" s="29">
        <f>+IF(I126=0,"",'Ark1'!V1463)</f>
        <v>0</v>
      </c>
      <c r="Q126" s="534"/>
      <c r="R126" s="237">
        <f>+IF(M126=0,"",'Ark1'!AJ1463)</f>
        <v>108.39629629629626</v>
      </c>
      <c r="S126" s="217"/>
      <c r="T126" s="237">
        <f>+IF(M126=0,"",'Ark1'!AK1463)</f>
        <v>21.856151291148013</v>
      </c>
      <c r="U126" s="216"/>
      <c r="V126" s="238">
        <f>+IF(I126=0,"",'Ark1'!S1463)</f>
        <v>8.3333333333333357</v>
      </c>
      <c r="W126" s="53"/>
      <c r="X126" s="29">
        <f>+IF(I126=0,"",'Ark1'!W1463)</f>
        <v>0</v>
      </c>
      <c r="Y126" s="34">
        <f>+IF(I126=0,"",'Ark1'!X1463)</f>
        <v>96.296296296296291</v>
      </c>
      <c r="Z126" s="34">
        <f>+IF(I126=0,"",'Ark1'!Y1463)</f>
        <v>70.370370370370352</v>
      </c>
      <c r="AA126" s="34">
        <f>+IF(I126=0,"",'Ark1'!Z1463)</f>
        <v>8.4076945619096488</v>
      </c>
      <c r="AB126" s="29">
        <f>+IF(I126=0,"",'Ark1'!Z1463)</f>
        <v>8.4076945619096488</v>
      </c>
      <c r="AC126" s="29">
        <f>+IF(I126=0,"",'Ark1'!AB1463)</f>
        <v>0</v>
      </c>
      <c r="AD126" s="34">
        <f>+'Ark1'!AD1463</f>
        <v>0</v>
      </c>
      <c r="AE126" s="29">
        <f t="shared" si="24"/>
        <v>3.375</v>
      </c>
      <c r="AF126" s="29">
        <f t="shared" si="25"/>
        <v>1.6875</v>
      </c>
      <c r="AG126" s="216"/>
      <c r="AH126" s="219"/>
      <c r="AJ126" s="29"/>
      <c r="AK126" s="27"/>
      <c r="AL126" s="220"/>
      <c r="AM126" s="28"/>
      <c r="AQ126" s="28"/>
    </row>
    <row r="127" spans="1:43">
      <c r="A127" s="216"/>
      <c r="B127" s="236">
        <f>+'Ark1'!C1464</f>
        <v>2024</v>
      </c>
      <c r="C127" s="216"/>
      <c r="D127" s="28">
        <f>+'Ark1'!M1464</f>
        <v>8</v>
      </c>
      <c r="E127" s="236" t="str">
        <f>VLOOKUP(D127,RNR!$D$16:$E$30,2)</f>
        <v>3</v>
      </c>
      <c r="F127" s="28">
        <f>+'Ark1'!D1464</f>
        <v>8</v>
      </c>
      <c r="G127" s="236" t="str">
        <f>VLOOKUP(F127,RNR!$D$2:$E$13,2)</f>
        <v>Aug</v>
      </c>
      <c r="H127" s="28">
        <f>+'Ark1'!Q1464</f>
        <v>363</v>
      </c>
      <c r="I127" s="28">
        <f>+'Ark1'!R1464</f>
        <v>624</v>
      </c>
      <c r="J127" s="29">
        <f>+IF(I127=0,"",'Ark1'!AG1464)</f>
        <v>11.481433657882597</v>
      </c>
      <c r="K127" s="29">
        <f>+IF(I127=0,"",'Ark1'!AH1464)</f>
        <v>10.897435897435898</v>
      </c>
      <c r="L127" s="95"/>
      <c r="M127" s="243">
        <f>+'Ark1'!AI1464</f>
        <v>623</v>
      </c>
      <c r="N127" s="216"/>
      <c r="O127" s="29">
        <f>+IF(I127=0,"",'Ark1'!U1464)</f>
        <v>26.789423076923072</v>
      </c>
      <c r="P127" s="29">
        <f>+IF(I127=0,"",'Ark1'!V1464)</f>
        <v>0</v>
      </c>
      <c r="Q127" s="534"/>
      <c r="R127" s="237">
        <f>+IF(M127=0,"",'Ark1'!AJ1464)</f>
        <v>106.77383627608351</v>
      </c>
      <c r="S127" s="217"/>
      <c r="T127" s="237">
        <f>+IF(M127=0,"",'Ark1'!AK1464)</f>
        <v>21.127633694244665</v>
      </c>
      <c r="U127" s="216"/>
      <c r="V127" s="238">
        <f>+IF(I127=0,"",'Ark1'!S1464)</f>
        <v>8.125</v>
      </c>
      <c r="W127" s="53"/>
      <c r="X127" s="29">
        <f>+IF(I127=0,"",'Ark1'!W1464)</f>
        <v>0</v>
      </c>
      <c r="Y127" s="34">
        <f>+IF(I127=0,"",'Ark1'!X1464)</f>
        <v>86.698717948717956</v>
      </c>
      <c r="Z127" s="34">
        <f>+IF(I127=0,"",'Ark1'!Y1464)</f>
        <v>57.37179487179489</v>
      </c>
      <c r="AA127" s="34">
        <f>+IF(I127=0,"",'Ark1'!Z1464)</f>
        <v>9.3987374861641513</v>
      </c>
      <c r="AB127" s="29">
        <f>+IF(I127=0,"",'Ark1'!Z1464)</f>
        <v>9.3987374861641513</v>
      </c>
      <c r="AC127" s="29">
        <f>+IF(I127=0,"",'Ark1'!AB1464)</f>
        <v>0</v>
      </c>
      <c r="AD127" s="34">
        <f>+'Ark1'!AD1464</f>
        <v>0</v>
      </c>
      <c r="AE127" s="29">
        <f t="shared" si="24"/>
        <v>78</v>
      </c>
      <c r="AF127" s="29">
        <f t="shared" si="25"/>
        <v>1.71900826446281</v>
      </c>
      <c r="AG127" s="216"/>
      <c r="AH127" s="219"/>
      <c r="AJ127" s="29"/>
      <c r="AK127" s="27"/>
      <c r="AL127" s="220"/>
      <c r="AM127" s="28"/>
      <c r="AQ127" s="28"/>
    </row>
    <row r="128" spans="1:43">
      <c r="A128" s="216"/>
      <c r="B128" s="236">
        <f>+'Ark1'!C1465</f>
        <v>2024</v>
      </c>
      <c r="C128" s="216"/>
      <c r="D128" s="28">
        <f>+'Ark1'!M1465</f>
        <v>8</v>
      </c>
      <c r="E128" s="236" t="str">
        <f>VLOOKUP(D128,RNR!$D$16:$E$30,2)</f>
        <v>3</v>
      </c>
      <c r="F128" s="28">
        <f>+'Ark1'!D1465</f>
        <v>9</v>
      </c>
      <c r="G128" s="236" t="str">
        <f>VLOOKUP(F128,RNR!$D$2:$E$13,2)</f>
        <v>Sep</v>
      </c>
      <c r="H128" s="28">
        <f>+'Ark1'!Q1465</f>
        <v>606</v>
      </c>
      <c r="I128" s="28">
        <f>+'Ark1'!R1465</f>
        <v>913</v>
      </c>
      <c r="J128" s="29">
        <f>+IF(I128=0,"",'Ark1'!AG1465)</f>
        <v>13.468741075045097</v>
      </c>
      <c r="K128" s="29">
        <f>+IF(I128=0,"",'Ark1'!AH1465)</f>
        <v>6.0240963855421681</v>
      </c>
      <c r="L128" s="95"/>
      <c r="M128" s="243">
        <f>+'Ark1'!AI1465</f>
        <v>910</v>
      </c>
      <c r="N128" s="216"/>
      <c r="O128" s="29">
        <f>+IF(I128=0,"",'Ark1'!U1465)</f>
        <v>27.169769989047104</v>
      </c>
      <c r="P128" s="29">
        <f>+IF(I128=0,"",'Ark1'!V1465)</f>
        <v>0</v>
      </c>
      <c r="Q128" s="534"/>
      <c r="R128" s="237">
        <f>+IF(M128=0,"",'Ark1'!AJ1465)</f>
        <v>107.40417582417602</v>
      </c>
      <c r="S128" s="217"/>
      <c r="T128" s="237">
        <f>+IF(M128=0,"",'Ark1'!AK1465)</f>
        <v>21.298049896410593</v>
      </c>
      <c r="U128" s="216"/>
      <c r="V128" s="238">
        <f>+IF(I128=0,"",'Ark1'!S1465)</f>
        <v>8.1697699890470972</v>
      </c>
      <c r="W128" s="53"/>
      <c r="X128" s="29">
        <f>+IF(I128=0,"",'Ark1'!W1465)</f>
        <v>0</v>
      </c>
      <c r="Y128" s="34">
        <f>+IF(I128=0,"",'Ark1'!X1465)</f>
        <v>91.347207009857598</v>
      </c>
      <c r="Z128" s="34">
        <f>+IF(I128=0,"",'Ark1'!Y1465)</f>
        <v>64.074479737130346</v>
      </c>
      <c r="AA128" s="34">
        <f>+IF(I128=0,"",'Ark1'!Z1465)</f>
        <v>8.2205020894151311</v>
      </c>
      <c r="AB128" s="29">
        <f>+IF(I128=0,"",'Ark1'!Z1465)</f>
        <v>8.2205020894151311</v>
      </c>
      <c r="AC128" s="29">
        <f>+IF(I128=0,"",'Ark1'!AB1465)</f>
        <v>0</v>
      </c>
      <c r="AD128" s="34">
        <f>+'Ark1'!AD1465</f>
        <v>0</v>
      </c>
      <c r="AE128" s="29">
        <f t="shared" si="24"/>
        <v>114.125</v>
      </c>
      <c r="AF128" s="29">
        <f t="shared" si="25"/>
        <v>1.5066006600660067</v>
      </c>
      <c r="AG128" s="216"/>
      <c r="AH128" s="219"/>
      <c r="AJ128" s="29"/>
      <c r="AK128" s="27"/>
      <c r="AL128" s="220"/>
      <c r="AM128" s="28"/>
      <c r="AQ128" s="28"/>
    </row>
    <row r="129" spans="1:43">
      <c r="A129" s="216"/>
      <c r="B129" s="236">
        <f>+'Ark1'!C1466</f>
        <v>2024</v>
      </c>
      <c r="C129" s="216"/>
      <c r="D129" s="28">
        <f>+'Ark1'!M1466</f>
        <v>8</v>
      </c>
      <c r="E129" s="236" t="str">
        <f>VLOOKUP(D129,RNR!$D$16:$E$30,2)</f>
        <v>3</v>
      </c>
      <c r="F129" s="28">
        <f>+'Ark1'!D1466</f>
        <v>10</v>
      </c>
      <c r="G129" s="236" t="str">
        <f>VLOOKUP(F129,RNR!$D$2:$E$13,2)</f>
        <v>Okt</v>
      </c>
      <c r="H129" s="28">
        <f>+'Ark1'!Q1466</f>
        <v>1320</v>
      </c>
      <c r="I129" s="28">
        <f>+'Ark1'!R1466</f>
        <v>2007</v>
      </c>
      <c r="J129" s="29">
        <f>+IF(I129=0,"",'Ark1'!AG1466)</f>
        <v>13.114918971832916</v>
      </c>
      <c r="K129" s="29">
        <f>+IF(I129=0,"",'Ark1'!AH1466)</f>
        <v>5.0822122571001485</v>
      </c>
      <c r="L129" s="95"/>
      <c r="M129" s="243">
        <f>+'Ark1'!AI1466</f>
        <v>2006</v>
      </c>
      <c r="N129" s="216"/>
      <c r="O129" s="29">
        <f>+IF(I129=0,"",'Ark1'!U1466)</f>
        <v>29.238166417538647</v>
      </c>
      <c r="P129" s="29">
        <f>+IF(I129=0,"",'Ark1'!V1466)</f>
        <v>0</v>
      </c>
      <c r="Q129" s="534"/>
      <c r="R129" s="237">
        <f>+IF(M129=0,"",'Ark1'!AJ1466)</f>
        <v>109.41515453639099</v>
      </c>
      <c r="S129" s="217"/>
      <c r="T129" s="237">
        <f>+IF(M129=0,"",'Ark1'!AK1466)</f>
        <v>21.691848541438205</v>
      </c>
      <c r="U129" s="216"/>
      <c r="V129" s="238">
        <f>+IF(I129=0,"",'Ark1'!S1466)</f>
        <v>8.351768809167913</v>
      </c>
      <c r="W129" s="53"/>
      <c r="X129" s="29">
        <f>+IF(I129=0,"",'Ark1'!W1466)</f>
        <v>0</v>
      </c>
      <c r="Y129" s="34">
        <f>+IF(I129=0,"",'Ark1'!X1466)</f>
        <v>93.223716990533134</v>
      </c>
      <c r="Z129" s="34">
        <f>+IF(I129=0,"",'Ark1'!Y1466)</f>
        <v>72.795216741405056</v>
      </c>
      <c r="AA129" s="34">
        <f>+IF(I129=0,"",'Ark1'!Z1466)</f>
        <v>8.511048432316981</v>
      </c>
      <c r="AB129" s="29">
        <f>+IF(I129=0,"",'Ark1'!Z1466)</f>
        <v>8.511048432316981</v>
      </c>
      <c r="AC129" s="29">
        <f>+IF(I129=0,"",'Ark1'!AB1466)</f>
        <v>0</v>
      </c>
      <c r="AD129" s="34">
        <f>+'Ark1'!AD1466</f>
        <v>0</v>
      </c>
      <c r="AE129" s="29">
        <f t="shared" si="24"/>
        <v>250.875</v>
      </c>
      <c r="AF129" s="29">
        <f t="shared" si="25"/>
        <v>1.5204545454545455</v>
      </c>
      <c r="AG129" s="216"/>
      <c r="AH129" s="219"/>
      <c r="AJ129" s="29"/>
      <c r="AK129" s="27"/>
      <c r="AL129" s="220"/>
      <c r="AM129" s="28"/>
      <c r="AQ129" s="28"/>
    </row>
    <row r="130" spans="1:43">
      <c r="A130" s="216"/>
      <c r="B130" s="236">
        <f>+'Ark1'!C1467</f>
        <v>2024</v>
      </c>
      <c r="C130" s="216"/>
      <c r="D130" s="28">
        <f>+'Ark1'!M1467</f>
        <v>8</v>
      </c>
      <c r="E130" s="236" t="str">
        <f>VLOOKUP(D130,RNR!$D$16:$E$30,2)</f>
        <v>3</v>
      </c>
      <c r="F130" s="28">
        <f>+'Ark1'!D1467</f>
        <v>11</v>
      </c>
      <c r="G130" s="236" t="str">
        <f>VLOOKUP(F130,RNR!$D$2:$E$13,2)</f>
        <v>Nov</v>
      </c>
      <c r="H130" s="28">
        <f>+'Ark1'!Q1467</f>
        <v>455</v>
      </c>
      <c r="I130" s="28">
        <f>+'Ark1'!R1467</f>
        <v>619</v>
      </c>
      <c r="J130" s="29">
        <f>+IF(I130=0,"",'Ark1'!AG1467)</f>
        <v>12.719829543853905</v>
      </c>
      <c r="K130" s="29">
        <f>+IF(I130=0,"",'Ark1'!AH1467)</f>
        <v>3.0694668820678519</v>
      </c>
      <c r="L130" s="95"/>
      <c r="M130" s="243">
        <f>+'Ark1'!AI1467</f>
        <v>619</v>
      </c>
      <c r="N130" s="216"/>
      <c r="O130" s="29">
        <f>+IF(I130=0,"",'Ark1'!U1467)</f>
        <v>29.90678513731822</v>
      </c>
      <c r="P130" s="29">
        <f>+IF(I130=0,"",'Ark1'!V1467)</f>
        <v>0</v>
      </c>
      <c r="Q130" s="534"/>
      <c r="R130" s="237">
        <f>+IF(M130=0,"",'Ark1'!AJ1467)</f>
        <v>110.61987075928919</v>
      </c>
      <c r="S130" s="217"/>
      <c r="T130" s="237">
        <f>+IF(M130=0,"",'Ark1'!AK1467)</f>
        <v>21.568833548395521</v>
      </c>
      <c r="U130" s="216"/>
      <c r="V130" s="238">
        <f>+IF(I130=0,"",'Ark1'!S1467)</f>
        <v>8.3457189014539548</v>
      </c>
      <c r="W130" s="53"/>
      <c r="X130" s="29">
        <f>+IF(I130=0,"",'Ark1'!W1467)</f>
        <v>0</v>
      </c>
      <c r="Y130" s="34">
        <f>+IF(I130=0,"",'Ark1'!X1467)</f>
        <v>93.861066235864286</v>
      </c>
      <c r="Z130" s="34">
        <f>+IF(I130=0,"",'Ark1'!Y1467)</f>
        <v>79.159935379644608</v>
      </c>
      <c r="AA130" s="34">
        <f>+IF(I130=0,"",'Ark1'!Z1467)</f>
        <v>8.1633674335588751</v>
      </c>
      <c r="AB130" s="29">
        <f>+IF(I130=0,"",'Ark1'!Z1467)</f>
        <v>8.1633674335588751</v>
      </c>
      <c r="AC130" s="29">
        <f>+IF(I130=0,"",'Ark1'!AB1467)</f>
        <v>0</v>
      </c>
      <c r="AD130" s="34">
        <f>+'Ark1'!AD1467</f>
        <v>0</v>
      </c>
      <c r="AE130" s="29">
        <f t="shared" si="24"/>
        <v>77.375</v>
      </c>
      <c r="AF130" s="29">
        <f t="shared" si="25"/>
        <v>1.3604395604395605</v>
      </c>
      <c r="AG130" s="216"/>
      <c r="AH130" s="219"/>
      <c r="AJ130" s="29"/>
      <c r="AK130" s="27"/>
      <c r="AL130" s="220"/>
      <c r="AM130" s="28"/>
      <c r="AQ130" s="28"/>
    </row>
    <row r="131" spans="1:43">
      <c r="A131" s="216"/>
      <c r="B131" s="236">
        <f>+'Ark1'!C1468</f>
        <v>2024</v>
      </c>
      <c r="C131" s="216"/>
      <c r="D131" s="28">
        <f>+'Ark1'!M1468</f>
        <v>8</v>
      </c>
      <c r="E131" s="236" t="str">
        <f>VLOOKUP(D131,RNR!$D$16:$E$30,2)</f>
        <v>3</v>
      </c>
      <c r="F131" s="28">
        <f>+'Ark1'!D1468</f>
        <v>12</v>
      </c>
      <c r="G131" s="236" t="str">
        <f>VLOOKUP(F131,RNR!$D$2:$E$13,2)</f>
        <v>Des</v>
      </c>
      <c r="H131" s="28">
        <f>+'Ark1'!Q1468</f>
        <v>44</v>
      </c>
      <c r="I131" s="28">
        <f>+'Ark1'!R1468</f>
        <v>63</v>
      </c>
      <c r="J131" s="29">
        <f>+IF(I131=0,"",'Ark1'!AG1468)</f>
        <v>14.03660976677296</v>
      </c>
      <c r="K131" s="29">
        <f>+IF(I131=0,"",'Ark1'!AH1468)</f>
        <v>1.5873015873015868</v>
      </c>
      <c r="L131" s="95"/>
      <c r="M131" s="243">
        <f>+'Ark1'!AI1468</f>
        <v>62</v>
      </c>
      <c r="N131" s="216"/>
      <c r="O131" s="29">
        <f>+IF(I131=0,"",'Ark1'!U1468)</f>
        <v>28.506349206349221</v>
      </c>
      <c r="P131" s="29">
        <f>+IF(I131=0,"",'Ark1'!V1468)</f>
        <v>0</v>
      </c>
      <c r="Q131" s="534"/>
      <c r="R131" s="237">
        <f>+IF(M131=0,"",'Ark1'!AJ1468)</f>
        <v>109.7467741935484</v>
      </c>
      <c r="S131" s="217"/>
      <c r="T131" s="237">
        <f>+IF(M131=0,"",'Ark1'!AK1468)</f>
        <v>21.148230554352111</v>
      </c>
      <c r="U131" s="216"/>
      <c r="V131" s="238">
        <f>+IF(I131=0,"",'Ark1'!S1468)</f>
        <v>8.1269841269841248</v>
      </c>
      <c r="W131" s="53"/>
      <c r="X131" s="29">
        <f>+IF(I131=0,"",'Ark1'!W1468)</f>
        <v>0</v>
      </c>
      <c r="Y131" s="34">
        <f>+IF(I131=0,"",'Ark1'!X1468)</f>
        <v>93.650793650793617</v>
      </c>
      <c r="Z131" s="34">
        <f>+IF(I131=0,"",'Ark1'!Y1468)</f>
        <v>66.666666666666686</v>
      </c>
      <c r="AA131" s="34">
        <f>+IF(I131=0,"",'Ark1'!Z1468)</f>
        <v>8.2622851871001899</v>
      </c>
      <c r="AB131" s="29">
        <f>+IF(I131=0,"",'Ark1'!Z1468)</f>
        <v>8.2622851871001899</v>
      </c>
      <c r="AC131" s="29">
        <f>+IF(I131=0,"",'Ark1'!AB1468)</f>
        <v>0</v>
      </c>
      <c r="AD131" s="34">
        <f>+'Ark1'!AD1468</f>
        <v>0</v>
      </c>
      <c r="AE131" s="29">
        <f t="shared" si="24"/>
        <v>7.875</v>
      </c>
      <c r="AF131" s="29">
        <f t="shared" si="25"/>
        <v>1.4318181818181819</v>
      </c>
      <c r="AG131" s="216"/>
      <c r="AH131" s="219"/>
      <c r="AJ131" s="29"/>
      <c r="AK131" s="27"/>
      <c r="AL131" s="220"/>
      <c r="AM131" s="28"/>
      <c r="AQ131" s="28"/>
    </row>
    <row r="132" spans="1:43">
      <c r="A132" s="216"/>
      <c r="B132" s="216"/>
      <c r="C132" s="216"/>
      <c r="D132" s="216"/>
      <c r="E132" s="216"/>
      <c r="F132" s="216"/>
      <c r="G132" s="216"/>
      <c r="H132" s="216"/>
      <c r="I132" s="216"/>
      <c r="J132" s="217"/>
      <c r="K132" s="217"/>
      <c r="L132" s="217"/>
      <c r="M132" s="233"/>
      <c r="N132" s="217"/>
      <c r="O132" s="216"/>
      <c r="P132" s="216"/>
      <c r="Q132" s="534"/>
      <c r="R132" s="217"/>
      <c r="S132" s="217"/>
      <c r="T132" s="217"/>
      <c r="U132" s="216"/>
      <c r="V132" s="216"/>
      <c r="W132" s="216"/>
      <c r="X132" s="218"/>
      <c r="Y132" s="218"/>
      <c r="Z132" s="218"/>
      <c r="AA132" s="218"/>
      <c r="AB132" s="217"/>
      <c r="AC132" s="216"/>
      <c r="AD132" s="218"/>
      <c r="AE132" s="218"/>
      <c r="AF132" s="217"/>
      <c r="AG132" s="216"/>
      <c r="AH132" s="219"/>
      <c r="AJ132" s="29"/>
      <c r="AK132" s="27"/>
      <c r="AL132" s="220"/>
      <c r="AM132" s="28"/>
      <c r="AQ132" s="28"/>
    </row>
    <row r="133" spans="1:43">
      <c r="A133" s="500" t="s">
        <v>654</v>
      </c>
      <c r="B133" s="500"/>
      <c r="C133" s="500" t="str">
        <f>+E136</f>
        <v>3+</v>
      </c>
      <c r="D133" s="216"/>
      <c r="E133" s="216"/>
      <c r="F133" s="216"/>
      <c r="G133" s="216"/>
      <c r="H133" s="216"/>
      <c r="I133" s="240">
        <f>SUM(I135:I146)</f>
        <v>2648</v>
      </c>
      <c r="J133" s="217"/>
      <c r="K133" s="217"/>
      <c r="L133" s="217"/>
      <c r="M133" s="233"/>
      <c r="N133" s="217"/>
      <c r="O133" s="265" t="e">
        <f>+Fettgruppe!#REF!</f>
        <v>#REF!</v>
      </c>
      <c r="P133" s="216"/>
      <c r="Q133" s="534"/>
      <c r="R133" s="217"/>
      <c r="S133" s="217"/>
      <c r="T133" s="217"/>
      <c r="U133" s="216"/>
      <c r="V133" s="216"/>
      <c r="W133" s="216"/>
      <c r="X133" s="218"/>
      <c r="Y133" s="218"/>
      <c r="Z133" s="218"/>
      <c r="AA133" s="218"/>
      <c r="AB133" s="217"/>
      <c r="AC133" s="216"/>
      <c r="AD133" s="218"/>
      <c r="AE133" s="218"/>
      <c r="AF133" s="218"/>
      <c r="AG133" s="216"/>
      <c r="AH133" s="219"/>
      <c r="AJ133" s="29"/>
      <c r="AK133" s="27"/>
      <c r="AL133" s="220"/>
      <c r="AM133" s="28"/>
      <c r="AQ133" s="28"/>
    </row>
    <row r="134" spans="1:43">
      <c r="A134" s="216"/>
      <c r="B134" s="216"/>
      <c r="C134" s="216"/>
      <c r="D134" s="216"/>
      <c r="E134" s="216"/>
      <c r="F134" s="216"/>
      <c r="G134" s="216"/>
      <c r="H134" s="216"/>
      <c r="I134" s="216"/>
      <c r="J134" s="217"/>
      <c r="K134" s="217"/>
      <c r="L134" s="217"/>
      <c r="M134" s="233"/>
      <c r="N134" s="217"/>
      <c r="O134" s="216"/>
      <c r="P134" s="216"/>
      <c r="Q134" s="534"/>
      <c r="R134" s="217"/>
      <c r="S134" s="217"/>
      <c r="T134" s="217"/>
      <c r="U134" s="216"/>
      <c r="V134" s="216"/>
      <c r="W134" s="216"/>
      <c r="X134" s="218"/>
      <c r="Y134" s="218"/>
      <c r="Z134" s="218"/>
      <c r="AA134" s="218"/>
      <c r="AB134" s="217"/>
      <c r="AC134" s="216"/>
      <c r="AD134" s="218"/>
      <c r="AE134" s="218"/>
      <c r="AF134" s="218"/>
      <c r="AG134" s="218"/>
      <c r="AH134" s="219"/>
      <c r="AJ134" s="29"/>
      <c r="AK134" s="27"/>
      <c r="AL134" s="220"/>
      <c r="AM134" s="28"/>
      <c r="AQ134" s="28"/>
    </row>
    <row r="135" spans="1:43">
      <c r="A135" s="216"/>
      <c r="B135" s="236">
        <f>+'Ark1'!C1469</f>
        <v>2024</v>
      </c>
      <c r="C135" s="216"/>
      <c r="D135" s="28">
        <f>+'Ark1'!M1469</f>
        <v>9</v>
      </c>
      <c r="E135" s="236" t="str">
        <f>VLOOKUP(D135,RNR!$D$16:$E$30,2)</f>
        <v>3+</v>
      </c>
      <c r="F135" s="28">
        <f>+'Ark1'!D1469</f>
        <v>1</v>
      </c>
      <c r="G135" s="236" t="str">
        <f>VLOOKUP(F135,RNR!$D$2:$E$13,2)</f>
        <v>Jan</v>
      </c>
      <c r="H135" s="28">
        <f>+'Ark1'!Q1469</f>
        <v>29</v>
      </c>
      <c r="I135" s="28">
        <f>+'Ark1'!R1469</f>
        <v>38</v>
      </c>
      <c r="J135" s="29">
        <f>+IF(I135=0,"",'Ark1'!AG1469)</f>
        <v>9.9068498381207686</v>
      </c>
      <c r="K135" s="29">
        <f>+IF(I135=0,"",'Ark1'!AH1469)</f>
        <v>0</v>
      </c>
      <c r="L135" s="95"/>
      <c r="M135" s="243">
        <f>+'Ark1'!AI1469</f>
        <v>35</v>
      </c>
      <c r="N135" s="216"/>
      <c r="O135" s="29">
        <f>+IF(I135=0,"",'Ark1'!U1469)</f>
        <v>32.773684210526326</v>
      </c>
      <c r="P135" s="29">
        <f>+IF(I135=0,"",'Ark1'!V1469)</f>
        <v>0</v>
      </c>
      <c r="Q135" s="534"/>
      <c r="R135" s="237">
        <f>+IF(M135=0,"",'Ark1'!AJ1469)</f>
        <v>111.38000000000002</v>
      </c>
      <c r="S135" s="217"/>
      <c r="T135" s="237">
        <f>+IF(M135=0,"",'Ark1'!AK1469)</f>
        <v>23.240046327383457</v>
      </c>
      <c r="U135" s="216"/>
      <c r="V135" s="238">
        <f>+IF(I135=0,"",'Ark1'!S1469)</f>
        <v>8.5526315789473699</v>
      </c>
      <c r="W135" s="53"/>
      <c r="X135" s="29">
        <f>+IF(I135=0,"",'Ark1'!W1469)</f>
        <v>100</v>
      </c>
      <c r="Y135" s="34">
        <f>+IF(I135=0,"",'Ark1'!X1469)</f>
        <v>100</v>
      </c>
      <c r="Z135" s="34">
        <f>+IF(I135=0,"",'Ark1'!Y1469)</f>
        <v>92.105263157894726</v>
      </c>
      <c r="AA135" s="34">
        <f>+IF(I135=0,"",'Ark1'!Z1469)</f>
        <v>7.5686918917939892</v>
      </c>
      <c r="AB135" s="29">
        <f>+IF(I135=0,"",'Ark1'!Z1469)</f>
        <v>7.5686918917939892</v>
      </c>
      <c r="AC135" s="29">
        <f>+IF(I135=0,"",'Ark1'!AB1469)</f>
        <v>0</v>
      </c>
      <c r="AD135" s="34">
        <f>+'Ark1'!AD1469</f>
        <v>0</v>
      </c>
      <c r="AE135" s="29">
        <f t="shared" si="24"/>
        <v>4.2222222222222223</v>
      </c>
      <c r="AF135" s="29">
        <f t="shared" si="25"/>
        <v>1.3103448275862069</v>
      </c>
      <c r="AG135" s="216"/>
      <c r="AH135" s="219"/>
      <c r="AJ135" s="29"/>
      <c r="AK135" s="27"/>
      <c r="AL135" s="220"/>
      <c r="AM135" s="28"/>
      <c r="AQ135" s="28"/>
    </row>
    <row r="136" spans="1:43">
      <c r="A136" s="216"/>
      <c r="B136" s="236">
        <f>+'Ark1'!C1470</f>
        <v>2024</v>
      </c>
      <c r="C136" s="216"/>
      <c r="D136" s="28">
        <f>+'Ark1'!M1470</f>
        <v>9</v>
      </c>
      <c r="E136" s="236" t="str">
        <f>VLOOKUP(D136,RNR!$D$16:$E$30,2)</f>
        <v>3+</v>
      </c>
      <c r="F136" s="28">
        <f>+'Ark1'!D1470</f>
        <v>2</v>
      </c>
      <c r="G136" s="236" t="str">
        <f>VLOOKUP(F136,RNR!$D$2:$E$13,2)</f>
        <v>Feb</v>
      </c>
      <c r="H136" s="28">
        <f>+'Ark1'!Q1470</f>
        <v>45</v>
      </c>
      <c r="I136" s="28">
        <f>+'Ark1'!R1470</f>
        <v>52</v>
      </c>
      <c r="J136" s="29">
        <f>+IF(I136=0,"",'Ark1'!AG1470)</f>
        <v>12.487869339885608</v>
      </c>
      <c r="K136" s="29">
        <f>+IF(I136=0,"",'Ark1'!AH1470)</f>
        <v>0</v>
      </c>
      <c r="L136" s="95"/>
      <c r="M136" s="243">
        <f>+'Ark1'!AI1470</f>
        <v>46</v>
      </c>
      <c r="N136" s="216"/>
      <c r="O136" s="29">
        <f>+IF(I136=0,"",'Ark1'!U1470)</f>
        <v>34.892307692307689</v>
      </c>
      <c r="P136" s="29">
        <f>+IF(I136=0,"",'Ark1'!V1470)</f>
        <v>0</v>
      </c>
      <c r="Q136" s="534"/>
      <c r="R136" s="237">
        <f>+IF(M136=0,"",'Ark1'!AJ1470)</f>
        <v>111.95</v>
      </c>
      <c r="S136" s="217"/>
      <c r="T136" s="237">
        <f>+IF(M136=0,"",'Ark1'!AK1470)</f>
        <v>24.997149172960849</v>
      </c>
      <c r="U136" s="216"/>
      <c r="V136" s="238">
        <f>+IF(I136=0,"",'Ark1'!S1470)</f>
        <v>9</v>
      </c>
      <c r="W136" s="53"/>
      <c r="X136" s="29">
        <f>+IF(I136=0,"",'Ark1'!W1470)</f>
        <v>100</v>
      </c>
      <c r="Y136" s="34">
        <f>+IF(I136=0,"",'Ark1'!X1470)</f>
        <v>98.076923076923109</v>
      </c>
      <c r="Z136" s="34">
        <f>+IF(I136=0,"",'Ark1'!Y1470)</f>
        <v>96.153846153846175</v>
      </c>
      <c r="AA136" s="34">
        <f>+IF(I136=0,"",'Ark1'!Z1470)</f>
        <v>7.4442762254439456</v>
      </c>
      <c r="AB136" s="29">
        <f>+IF(I136=0,"",'Ark1'!Z1470)</f>
        <v>7.4442762254439456</v>
      </c>
      <c r="AC136" s="29">
        <f>+IF(I136=0,"",'Ark1'!AB1470)</f>
        <v>0</v>
      </c>
      <c r="AD136" s="34">
        <f>+'Ark1'!AD1470</f>
        <v>0</v>
      </c>
      <c r="AE136" s="29">
        <f t="shared" si="24"/>
        <v>5.7777777777777777</v>
      </c>
      <c r="AF136" s="29">
        <f t="shared" si="25"/>
        <v>1.1555555555555554</v>
      </c>
      <c r="AG136" s="216"/>
      <c r="AH136" s="219"/>
      <c r="AJ136" s="29"/>
      <c r="AK136" s="27"/>
      <c r="AL136" s="220"/>
      <c r="AM136" s="28"/>
      <c r="AQ136" s="28"/>
    </row>
    <row r="137" spans="1:43">
      <c r="A137" s="216"/>
      <c r="B137" s="236">
        <f>+'Ark1'!C1471</f>
        <v>2024</v>
      </c>
      <c r="C137" s="216"/>
      <c r="D137" s="28">
        <f>+'Ark1'!M1471</f>
        <v>9</v>
      </c>
      <c r="E137" s="236" t="str">
        <f>VLOOKUP(D137,RNR!$D$16:$E$30,2)</f>
        <v>3+</v>
      </c>
      <c r="F137" s="28">
        <f>+'Ark1'!D1471</f>
        <v>3</v>
      </c>
      <c r="G137" s="236" t="str">
        <f>VLOOKUP(F137,RNR!$D$2:$E$13,2)</f>
        <v>Mar</v>
      </c>
      <c r="H137" s="28">
        <f>+'Ark1'!Q1471</f>
        <v>303</v>
      </c>
      <c r="I137" s="28">
        <f>+'Ark1'!R1471</f>
        <v>358</v>
      </c>
      <c r="J137" s="29">
        <f>+IF(I137=0,"",'Ark1'!AG1471)</f>
        <v>14.874303132859675</v>
      </c>
      <c r="K137" s="29">
        <f>+IF(I137=0,"",'Ark1'!AH1471)</f>
        <v>1.1173184357541901</v>
      </c>
      <c r="L137" s="95"/>
      <c r="M137" s="243">
        <f>+'Ark1'!AI1471</f>
        <v>323</v>
      </c>
      <c r="N137" s="216"/>
      <c r="O137" s="29">
        <f>+IF(I137=0,"",'Ark1'!U1471)</f>
        <v>35.847486033519559</v>
      </c>
      <c r="P137" s="29">
        <f>+IF(I137=0,"",'Ark1'!V1471)</f>
        <v>0</v>
      </c>
      <c r="Q137" s="534"/>
      <c r="R137" s="237">
        <f>+IF(M137=0,"",'Ark1'!AJ1471)</f>
        <v>113.1513931888546</v>
      </c>
      <c r="S137" s="217"/>
      <c r="T137" s="237">
        <f>+IF(M137=0,"",'Ark1'!AK1471)</f>
        <v>24.378439184113954</v>
      </c>
      <c r="U137" s="216"/>
      <c r="V137" s="238">
        <f>+IF(I137=0,"",'Ark1'!S1471)</f>
        <v>8.9217877094972042</v>
      </c>
      <c r="W137" s="53"/>
      <c r="X137" s="29">
        <f>+IF(I137=0,"",'Ark1'!W1471)</f>
        <v>100</v>
      </c>
      <c r="Y137" s="34">
        <f>+IF(I137=0,"",'Ark1'!X1471)</f>
        <v>100</v>
      </c>
      <c r="Z137" s="34">
        <f>+IF(I137=0,"",'Ark1'!Y1471)</f>
        <v>95.810055865921797</v>
      </c>
      <c r="AA137" s="34">
        <f>+IF(I137=0,"",'Ark1'!Z1471)</f>
        <v>6.8925781348329362</v>
      </c>
      <c r="AB137" s="29">
        <f>+IF(I137=0,"",'Ark1'!Z1471)</f>
        <v>6.8925781348329362</v>
      </c>
      <c r="AC137" s="29">
        <f>+IF(I137=0,"",'Ark1'!AB1471)</f>
        <v>0</v>
      </c>
      <c r="AD137" s="34">
        <f>+'Ark1'!AD1471</f>
        <v>0</v>
      </c>
      <c r="AE137" s="29">
        <f t="shared" si="24"/>
        <v>39.777777777777779</v>
      </c>
      <c r="AF137" s="29">
        <f t="shared" si="25"/>
        <v>1.1815181518151816</v>
      </c>
      <c r="AG137" s="216"/>
      <c r="AH137" s="219"/>
      <c r="AJ137" s="29"/>
      <c r="AK137" s="27"/>
      <c r="AL137" s="220"/>
      <c r="AM137" s="28"/>
      <c r="AQ137" s="28"/>
    </row>
    <row r="138" spans="1:43">
      <c r="A138" s="216"/>
      <c r="B138" s="236">
        <f>+'Ark1'!C1472</f>
        <v>2024</v>
      </c>
      <c r="C138" s="216"/>
      <c r="D138" s="28">
        <f>+'Ark1'!M1472</f>
        <v>9</v>
      </c>
      <c r="E138" s="236" t="str">
        <f>VLOOKUP(D138,RNR!$D$16:$E$30,2)</f>
        <v>3+</v>
      </c>
      <c r="F138" s="28">
        <f>+'Ark1'!D1472</f>
        <v>4</v>
      </c>
      <c r="G138" s="236" t="str">
        <f>VLOOKUP(F138,RNR!$D$2:$E$13,2)</f>
        <v>Apr</v>
      </c>
      <c r="H138" s="28">
        <f>+'Ark1'!Q1472</f>
        <v>44</v>
      </c>
      <c r="I138" s="28">
        <f>+'Ark1'!R1472</f>
        <v>53</v>
      </c>
      <c r="J138" s="29">
        <f>+IF(I138=0,"",'Ark1'!AG1472)</f>
        <v>8.7662451659502381</v>
      </c>
      <c r="K138" s="29">
        <f>+IF(I138=0,"",'Ark1'!AH1472)</f>
        <v>3.7735849056603761</v>
      </c>
      <c r="L138" s="95"/>
      <c r="M138" s="243">
        <f>+'Ark1'!AI1472</f>
        <v>46</v>
      </c>
      <c r="N138" s="216"/>
      <c r="O138" s="29">
        <f>+IF(I138=0,"",'Ark1'!U1472)</f>
        <v>32.975471698113203</v>
      </c>
      <c r="P138" s="29">
        <f>+IF(I138=0,"",'Ark1'!V1472)</f>
        <v>0</v>
      </c>
      <c r="Q138" s="534"/>
      <c r="R138" s="237">
        <f>+IF(M138=0,"",'Ark1'!AJ1472)</f>
        <v>110.4391304347826</v>
      </c>
      <c r="S138" s="217"/>
      <c r="T138" s="237">
        <f>+IF(M138=0,"",'Ark1'!AK1472)</f>
        <v>23.831777177004906</v>
      </c>
      <c r="U138" s="216"/>
      <c r="V138" s="238">
        <f>+IF(I138=0,"",'Ark1'!S1472)</f>
        <v>8.7169811320754711</v>
      </c>
      <c r="W138" s="53"/>
      <c r="X138" s="29">
        <f>+IF(I138=0,"",'Ark1'!W1472)</f>
        <v>100</v>
      </c>
      <c r="Y138" s="34">
        <f>+IF(I138=0,"",'Ark1'!X1472)</f>
        <v>94.339622641509408</v>
      </c>
      <c r="Z138" s="34">
        <f>+IF(I138=0,"",'Ark1'!Y1472)</f>
        <v>83.018867924528308</v>
      </c>
      <c r="AA138" s="34">
        <f>+IF(I138=0,"",'Ark1'!Z1472)</f>
        <v>10.336177638456457</v>
      </c>
      <c r="AB138" s="29">
        <f>+IF(I138=0,"",'Ark1'!Z1472)</f>
        <v>10.336177638456457</v>
      </c>
      <c r="AC138" s="29">
        <f>+IF(I138=0,"",'Ark1'!AB1472)</f>
        <v>0</v>
      </c>
      <c r="AD138" s="34">
        <f>+'Ark1'!AD1472</f>
        <v>0</v>
      </c>
      <c r="AE138" s="29">
        <f t="shared" si="24"/>
        <v>5.8888888888888893</v>
      </c>
      <c r="AF138" s="29">
        <f t="shared" si="25"/>
        <v>1.2045454545454546</v>
      </c>
      <c r="AG138" s="216"/>
      <c r="AH138" s="219"/>
      <c r="AJ138" s="29"/>
      <c r="AK138" s="27"/>
      <c r="AL138" s="220"/>
      <c r="AM138" s="28"/>
      <c r="AQ138" s="28"/>
    </row>
    <row r="139" spans="1:43">
      <c r="A139" s="216"/>
      <c r="B139" s="236">
        <f>+'Ark1'!C1473</f>
        <v>2024</v>
      </c>
      <c r="C139" s="216"/>
      <c r="D139" s="236">
        <f>+'Ark1'!M1473</f>
        <v>9</v>
      </c>
      <c r="E139" s="236" t="str">
        <f>VLOOKUP(D139,RNR!$D$16:$E$30,2)</f>
        <v>3+</v>
      </c>
      <c r="F139" s="236">
        <f>+'Ark1'!D1473</f>
        <v>5</v>
      </c>
      <c r="G139" s="236" t="str">
        <f>VLOOKUP(F139,RNR!$D$2:$E$13,2)</f>
        <v>Mai</v>
      </c>
      <c r="H139" s="236">
        <f>+'Ark1'!Q1473</f>
        <v>58</v>
      </c>
      <c r="I139" s="236">
        <f>+'Ark1'!R1473</f>
        <v>73</v>
      </c>
      <c r="J139" s="237">
        <f>+IF(I139=0,"",'Ark1'!AG1473)</f>
        <v>8.1249437068794723</v>
      </c>
      <c r="K139" s="237">
        <f>+IF(I139=0,"",'Ark1'!AH1473)</f>
        <v>0</v>
      </c>
      <c r="L139" s="95"/>
      <c r="M139" s="243">
        <f>+'Ark1'!AI1473</f>
        <v>71</v>
      </c>
      <c r="N139" s="216"/>
      <c r="O139" s="237">
        <f>+IF(I139=0,"",'Ark1'!U1473)</f>
        <v>30.893150684931513</v>
      </c>
      <c r="P139" s="237">
        <f>+IF(I139=0,"",'Ark1'!V1473)</f>
        <v>0</v>
      </c>
      <c r="Q139" s="534"/>
      <c r="R139" s="237">
        <f>+IF(M139=0,"",'Ark1'!AJ1473)</f>
        <v>109.34507042253524</v>
      </c>
      <c r="S139" s="217"/>
      <c r="T139" s="237">
        <f>+IF(M139=0,"",'Ark1'!AK1473)</f>
        <v>25.325147295485632</v>
      </c>
      <c r="U139" s="216"/>
      <c r="V139" s="238">
        <f>+IF(I139=0,"",'Ark1'!S1473)</f>
        <v>8.8904109589041109</v>
      </c>
      <c r="W139" s="53"/>
      <c r="X139" s="237">
        <f>+IF(I139=0,"",'Ark1'!W1473)</f>
        <v>100</v>
      </c>
      <c r="Y139" s="239">
        <f>+IF(I139=0,"",'Ark1'!X1473)</f>
        <v>100</v>
      </c>
      <c r="Z139" s="239">
        <f>+IF(I139=0,"",'Ark1'!Y1473)</f>
        <v>90.410958904109606</v>
      </c>
      <c r="AA139" s="239">
        <f>+IF(I139=0,"",'Ark1'!Z1473)</f>
        <v>13.378937943055996</v>
      </c>
      <c r="AB139" s="237">
        <f>+IF(I139=0,"",'Ark1'!Z1473)</f>
        <v>13.378937943055996</v>
      </c>
      <c r="AC139" s="237">
        <f>+IF(I139=0,"",'Ark1'!AB1473)</f>
        <v>3.5732161839919181</v>
      </c>
      <c r="AD139" s="239">
        <f>+'Ark1'!AD1473</f>
        <v>84.01077923072711</v>
      </c>
      <c r="AE139" s="237">
        <f>+IF(I139=0,"",I139/D139)</f>
        <v>8.1111111111111107</v>
      </c>
      <c r="AF139" s="237">
        <f>+IF(I139=0,"",I139/H139)</f>
        <v>1.2586206896551724</v>
      </c>
      <c r="AG139" s="216"/>
      <c r="AH139" s="219"/>
      <c r="AJ139" s="29"/>
      <c r="AK139" s="27"/>
      <c r="AL139" s="220"/>
      <c r="AM139" s="28"/>
      <c r="AQ139" s="28"/>
    </row>
    <row r="140" spans="1:43">
      <c r="A140" s="216"/>
      <c r="B140" s="236">
        <f>+'Ark1'!C1474</f>
        <v>2024</v>
      </c>
      <c r="C140" s="216"/>
      <c r="D140" s="236">
        <f>+'Ark1'!M1474</f>
        <v>9</v>
      </c>
      <c r="E140" s="236" t="str">
        <f>VLOOKUP(D140,RNR!$D$16:$E$30,2)</f>
        <v>3+</v>
      </c>
      <c r="F140" s="236">
        <f>+'Ark1'!D1474</f>
        <v>6</v>
      </c>
      <c r="G140" s="236" t="str">
        <f>VLOOKUP(F140,RNR!$D$2:$E$13,2)</f>
        <v>Jun</v>
      </c>
      <c r="H140" s="236">
        <f>+'Ark1'!Q1474</f>
        <v>22</v>
      </c>
      <c r="I140" s="236">
        <f>+'Ark1'!R1474</f>
        <v>30</v>
      </c>
      <c r="J140" s="237">
        <f>+IF(I140=0,"",'Ark1'!AG1474)</f>
        <v>8.056010748596238</v>
      </c>
      <c r="K140" s="237">
        <f>+IF(I140=0,"",'Ark1'!AH1474)</f>
        <v>3.3333333333333344</v>
      </c>
      <c r="L140" s="95"/>
      <c r="M140" s="243">
        <f>+'Ark1'!AI1474</f>
        <v>30</v>
      </c>
      <c r="N140" s="216"/>
      <c r="O140" s="237">
        <f>+IF(I140=0,"",'Ark1'!U1474)</f>
        <v>34.576666666666682</v>
      </c>
      <c r="P140" s="237">
        <f>+IF(I140=0,"",'Ark1'!V1474)</f>
        <v>0</v>
      </c>
      <c r="Q140" s="534"/>
      <c r="R140" s="237">
        <f>+IF(M140=0,"",'Ark1'!AJ1474)</f>
        <v>111.17</v>
      </c>
      <c r="S140" s="217"/>
      <c r="T140" s="237">
        <f>+IF(M140=0,"",'Ark1'!AK1474)</f>
        <v>24.363378734513702</v>
      </c>
      <c r="U140" s="216"/>
      <c r="V140" s="238">
        <f>+IF(I140=0,"",'Ark1'!S1474)</f>
        <v>8.8333333333333357</v>
      </c>
      <c r="W140" s="53"/>
      <c r="X140" s="237">
        <f>+IF(I140=0,"",'Ark1'!W1474)</f>
        <v>100</v>
      </c>
      <c r="Y140" s="239">
        <f>+IF(I140=0,"",'Ark1'!X1474)</f>
        <v>96.666666666666686</v>
      </c>
      <c r="Z140" s="239">
        <f>+IF(I140=0,"",'Ark1'!Y1474)</f>
        <v>93.333333333333314</v>
      </c>
      <c r="AA140" s="239">
        <f>+IF(I140=0,"",'Ark1'!Z1474)</f>
        <v>8.7934704310767753</v>
      </c>
      <c r="AB140" s="237">
        <f>+IF(I140=0,"",'Ark1'!Z1474)</f>
        <v>8.7934704310767753</v>
      </c>
      <c r="AC140" s="237">
        <f>+IF(I140=0,"",'Ark1'!AB1474)</f>
        <v>0</v>
      </c>
      <c r="AD140" s="239">
        <f>+'Ark1'!AD1474</f>
        <v>0</v>
      </c>
      <c r="AE140" s="237">
        <f t="shared" ref="AE140:AE153" si="26">+IF(I140=0,"",I140/D140)</f>
        <v>3.3333333333333335</v>
      </c>
      <c r="AF140" s="237">
        <f t="shared" ref="AF140:AF153" si="27">+IF(I140=0,"",I140/H140)</f>
        <v>1.3636363636363635</v>
      </c>
      <c r="AG140" s="216"/>
      <c r="AH140" s="219"/>
      <c r="AJ140" s="29"/>
      <c r="AK140" s="27"/>
      <c r="AL140" s="220"/>
      <c r="AM140" s="28"/>
      <c r="AQ140" s="28"/>
    </row>
    <row r="141" spans="1:43">
      <c r="A141" s="216"/>
      <c r="B141" s="236">
        <f>+'Ark1'!C1475</f>
        <v>2024</v>
      </c>
      <c r="C141" s="216"/>
      <c r="D141" s="236">
        <f>+'Ark1'!M1475</f>
        <v>9</v>
      </c>
      <c r="E141" s="236" t="str">
        <f>VLOOKUP(D141,RNR!$D$16:$E$30,2)</f>
        <v>3+</v>
      </c>
      <c r="F141" s="236">
        <f>+'Ark1'!D1475</f>
        <v>7</v>
      </c>
      <c r="G141" s="236" t="str">
        <f>VLOOKUP(F141,RNR!$D$2:$E$13,2)</f>
        <v>Jul</v>
      </c>
      <c r="H141" s="236">
        <f>+'Ark1'!Q1475</f>
        <v>16</v>
      </c>
      <c r="I141" s="236">
        <f>+'Ark1'!R1475</f>
        <v>26</v>
      </c>
      <c r="J141" s="237">
        <f>+IF(I141=0,"",'Ark1'!AG1475)</f>
        <v>14.096213428322296</v>
      </c>
      <c r="K141" s="237">
        <f>+IF(I141=0,"",'Ark1'!AH1475)</f>
        <v>3.8461538461538449</v>
      </c>
      <c r="L141" s="95"/>
      <c r="M141" s="243">
        <f>+'Ark1'!AI1475</f>
        <v>26</v>
      </c>
      <c r="N141" s="216"/>
      <c r="O141" s="237">
        <f>+IF(I141=0,"",'Ark1'!U1475)</f>
        <v>29.223076923076917</v>
      </c>
      <c r="P141" s="237">
        <f>+IF(I141=0,"",'Ark1'!V1475)</f>
        <v>0</v>
      </c>
      <c r="Q141" s="534"/>
      <c r="R141" s="237">
        <f>+IF(M141=0,"",'Ark1'!AJ1475)</f>
        <v>108.57307692307698</v>
      </c>
      <c r="S141" s="217"/>
      <c r="T141" s="237">
        <f>+IF(M141=0,"",'Ark1'!AK1475)</f>
        <v>22.259145837403981</v>
      </c>
      <c r="U141" s="216"/>
      <c r="V141" s="238">
        <f>+IF(I141=0,"",'Ark1'!S1475)</f>
        <v>8.5769230769230784</v>
      </c>
      <c r="W141" s="53"/>
      <c r="X141" s="237">
        <f>+IF(I141=0,"",'Ark1'!W1475)</f>
        <v>100</v>
      </c>
      <c r="Y141" s="239">
        <f>+IF(I141=0,"",'Ark1'!X1475)</f>
        <v>92.307692307692321</v>
      </c>
      <c r="Z141" s="239">
        <f>+IF(I141=0,"",'Ark1'!Y1475)</f>
        <v>76.923076923076891</v>
      </c>
      <c r="AA141" s="239">
        <f>+IF(I141=0,"",'Ark1'!Z1475)</f>
        <v>7.8063242454340802</v>
      </c>
      <c r="AB141" s="237">
        <f>+IF(I141=0,"",'Ark1'!Z1475)</f>
        <v>7.8063242454340802</v>
      </c>
      <c r="AC141" s="237">
        <f>+IF(I141=0,"",'Ark1'!AB1475)</f>
        <v>0</v>
      </c>
      <c r="AD141" s="239">
        <f>+'Ark1'!AD1475</f>
        <v>0</v>
      </c>
      <c r="AE141" s="237">
        <f t="shared" si="26"/>
        <v>2.8888888888888888</v>
      </c>
      <c r="AF141" s="237">
        <f t="shared" si="27"/>
        <v>1.625</v>
      </c>
      <c r="AG141" s="216"/>
      <c r="AH141" s="219"/>
      <c r="AJ141" s="29"/>
      <c r="AK141" s="27"/>
      <c r="AL141" s="220"/>
      <c r="AM141" s="28"/>
      <c r="AQ141" s="28"/>
    </row>
    <row r="142" spans="1:43">
      <c r="A142" s="216"/>
      <c r="B142" s="236">
        <f>+'Ark1'!C1476</f>
        <v>2024</v>
      </c>
      <c r="C142" s="216"/>
      <c r="D142" s="236">
        <f>+'Ark1'!M1476</f>
        <v>9</v>
      </c>
      <c r="E142" s="236" t="str">
        <f>VLOOKUP(D142,RNR!$D$16:$E$30,2)</f>
        <v>3+</v>
      </c>
      <c r="F142" s="236">
        <f>+'Ark1'!D1476</f>
        <v>8</v>
      </c>
      <c r="G142" s="236" t="str">
        <f>VLOOKUP(F142,RNR!$D$2:$E$13,2)</f>
        <v>Aug</v>
      </c>
      <c r="H142" s="236">
        <f>+'Ark1'!Q1476</f>
        <v>220</v>
      </c>
      <c r="I142" s="236">
        <f>+'Ark1'!R1476</f>
        <v>290</v>
      </c>
      <c r="J142" s="237">
        <f>+IF(I142=0,"",'Ark1'!AG1476)</f>
        <v>6.5731527066529001</v>
      </c>
      <c r="K142" s="237">
        <f>+IF(I142=0,"",'Ark1'!AH1476)</f>
        <v>8.6206896551724128</v>
      </c>
      <c r="L142" s="95"/>
      <c r="M142" s="243">
        <f>+'Ark1'!AI1476</f>
        <v>290</v>
      </c>
      <c r="N142" s="216"/>
      <c r="O142" s="237">
        <f>+IF(I142=0,"",'Ark1'!U1476)</f>
        <v>33.00103448275862</v>
      </c>
      <c r="P142" s="237">
        <f>+IF(I142=0,"",'Ark1'!V1476)</f>
        <v>0</v>
      </c>
      <c r="Q142" s="534"/>
      <c r="R142" s="237">
        <f>+IF(M142=0,"",'Ark1'!AJ1476)</f>
        <v>110.88689655172413</v>
      </c>
      <c r="S142" s="217"/>
      <c r="T142" s="237">
        <f>+IF(M142=0,"",'Ark1'!AK1476)</f>
        <v>23.42244504141085</v>
      </c>
      <c r="U142" s="216"/>
      <c r="V142" s="238">
        <f>+IF(I142=0,"",'Ark1'!S1476)</f>
        <v>8.9586206896551737</v>
      </c>
      <c r="W142" s="53"/>
      <c r="X142" s="237">
        <f>+IF(I142=0,"",'Ark1'!W1476)</f>
        <v>100</v>
      </c>
      <c r="Y142" s="239">
        <f>+IF(I142=0,"",'Ark1'!X1476)</f>
        <v>96.89655172413795</v>
      </c>
      <c r="Z142" s="239">
        <f>+IF(I142=0,"",'Ark1'!Y1476)</f>
        <v>77.586206896551701</v>
      </c>
      <c r="AA142" s="239">
        <f>+IF(I142=0,"",'Ark1'!Z1476)</f>
        <v>10.216776212251331</v>
      </c>
      <c r="AB142" s="237">
        <f>+IF(I142=0,"",'Ark1'!Z1476)</f>
        <v>10.216776212251331</v>
      </c>
      <c r="AC142" s="237">
        <f>+IF(I142=0,"",'Ark1'!AB1476)</f>
        <v>0</v>
      </c>
      <c r="AD142" s="239">
        <f>+'Ark1'!AD1476</f>
        <v>0</v>
      </c>
      <c r="AE142" s="237">
        <f t="shared" si="26"/>
        <v>32.222222222222221</v>
      </c>
      <c r="AF142" s="237">
        <f t="shared" si="27"/>
        <v>1.3181818181818181</v>
      </c>
      <c r="AG142" s="216"/>
      <c r="AH142" s="219"/>
      <c r="AJ142" s="29"/>
      <c r="AK142" s="27"/>
      <c r="AL142" s="220"/>
      <c r="AM142" s="28"/>
      <c r="AQ142" s="28"/>
    </row>
    <row r="143" spans="1:43">
      <c r="A143" s="216"/>
      <c r="B143" s="236">
        <f>+'Ark1'!C1477</f>
        <v>2024</v>
      </c>
      <c r="C143" s="216"/>
      <c r="D143" s="236">
        <f>+'Ark1'!M1477</f>
        <v>9</v>
      </c>
      <c r="E143" s="236" t="str">
        <f>VLOOKUP(D143,RNR!$D$16:$E$30,2)</f>
        <v>3+</v>
      </c>
      <c r="F143" s="236">
        <f>+'Ark1'!D1477</f>
        <v>9</v>
      </c>
      <c r="G143" s="236" t="str">
        <f>VLOOKUP(F143,RNR!$D$2:$E$13,2)</f>
        <v>Sep</v>
      </c>
      <c r="H143" s="236">
        <f>+'Ark1'!Q1477</f>
        <v>336</v>
      </c>
      <c r="I143" s="236">
        <f>+'Ark1'!R1477</f>
        <v>460</v>
      </c>
      <c r="J143" s="237">
        <f>+IF(I143=0,"",'Ark1'!AG1477)</f>
        <v>7.5819901332757009</v>
      </c>
      <c r="K143" s="237">
        <f>+IF(I143=0,"",'Ark1'!AH1477)</f>
        <v>5.6521739130434785</v>
      </c>
      <c r="L143" s="95"/>
      <c r="M143" s="243">
        <f>+'Ark1'!AI1477</f>
        <v>458</v>
      </c>
      <c r="N143" s="216"/>
      <c r="O143" s="237">
        <f>+IF(I143=0,"",'Ark1'!U1477)</f>
        <v>30.356739130434761</v>
      </c>
      <c r="P143" s="237">
        <f>+IF(I143=0,"",'Ark1'!V1477)</f>
        <v>0</v>
      </c>
      <c r="Q143" s="534"/>
      <c r="R143" s="237">
        <f>+IF(M143=0,"",'Ark1'!AJ1477)</f>
        <v>109.5187772925764</v>
      </c>
      <c r="S143" s="217"/>
      <c r="T143" s="237">
        <f>+IF(M143=0,"",'Ark1'!AK1477)</f>
        <v>22.645208015426466</v>
      </c>
      <c r="U143" s="216"/>
      <c r="V143" s="238">
        <f>+IF(I143=0,"",'Ark1'!S1477)</f>
        <v>8.6913043478260885</v>
      </c>
      <c r="W143" s="53"/>
      <c r="X143" s="237">
        <f>+IF(I143=0,"",'Ark1'!W1477)</f>
        <v>100</v>
      </c>
      <c r="Y143" s="239">
        <f>+IF(I143=0,"",'Ark1'!X1477)</f>
        <v>98.043478260869563</v>
      </c>
      <c r="Z143" s="239">
        <f>+IF(I143=0,"",'Ark1'!Y1477)</f>
        <v>79.565217391304358</v>
      </c>
      <c r="AA143" s="239">
        <f>+IF(I143=0,"",'Ark1'!Z1477)</f>
        <v>8.1674817986908685</v>
      </c>
      <c r="AB143" s="237">
        <f>+IF(I143=0,"",'Ark1'!Z1477)</f>
        <v>8.1674817986908685</v>
      </c>
      <c r="AC143" s="237">
        <f>+IF(I143=0,"",'Ark1'!AB1477)</f>
        <v>0</v>
      </c>
      <c r="AD143" s="239">
        <f>+'Ark1'!AD1477</f>
        <v>0</v>
      </c>
      <c r="AE143" s="237">
        <f t="shared" si="26"/>
        <v>51.111111111111114</v>
      </c>
      <c r="AF143" s="237">
        <f t="shared" si="27"/>
        <v>1.3690476190476191</v>
      </c>
      <c r="AG143" s="216"/>
      <c r="AH143" s="219"/>
      <c r="AJ143" s="29"/>
      <c r="AK143" s="27"/>
      <c r="AL143" s="220"/>
      <c r="AM143" s="28"/>
      <c r="AQ143" s="28"/>
    </row>
    <row r="144" spans="1:43">
      <c r="A144" s="216"/>
      <c r="B144" s="236">
        <f>+'Ark1'!C1478</f>
        <v>2024</v>
      </c>
      <c r="C144" s="216"/>
      <c r="D144" s="236">
        <f>+'Ark1'!M1478</f>
        <v>9</v>
      </c>
      <c r="E144" s="236" t="str">
        <f>VLOOKUP(D144,RNR!$D$16:$E$30,2)</f>
        <v>3+</v>
      </c>
      <c r="F144" s="236">
        <f>+'Ark1'!D1478</f>
        <v>10</v>
      </c>
      <c r="G144" s="236" t="str">
        <f>VLOOKUP(F144,RNR!$D$2:$E$13,2)</f>
        <v>Okt</v>
      </c>
      <c r="H144" s="236">
        <f>+'Ark1'!Q1478</f>
        <v>721</v>
      </c>
      <c r="I144" s="236">
        <f>+'Ark1'!R1478</f>
        <v>970</v>
      </c>
      <c r="J144" s="237">
        <f>+IF(I144=0,"",'Ark1'!AG1478)</f>
        <v>6.880030037748325</v>
      </c>
      <c r="K144" s="237">
        <f>+IF(I144=0,"",'Ark1'!AH1478)</f>
        <v>4.3298969072164954</v>
      </c>
      <c r="L144" s="95"/>
      <c r="M144" s="243">
        <f>+'Ark1'!AI1478</f>
        <v>969</v>
      </c>
      <c r="N144" s="216"/>
      <c r="O144" s="237">
        <f>+IF(I144=0,"",'Ark1'!U1478)</f>
        <v>31.735876288659775</v>
      </c>
      <c r="P144" s="237">
        <f>+IF(I144=0,"",'Ark1'!V1478)</f>
        <v>0</v>
      </c>
      <c r="Q144" s="534"/>
      <c r="R144" s="237">
        <f>+IF(M144=0,"",'Ark1'!AJ1478)</f>
        <v>110.31145510835894</v>
      </c>
      <c r="S144" s="217"/>
      <c r="T144" s="237">
        <f>+IF(M144=0,"",'Ark1'!AK1478)</f>
        <v>23.04109898571533</v>
      </c>
      <c r="U144" s="216"/>
      <c r="V144" s="238">
        <f>+IF(I144=0,"",'Ark1'!S1478)</f>
        <v>8.8319587628865985</v>
      </c>
      <c r="W144" s="53"/>
      <c r="X144" s="237">
        <f>+IF(I144=0,"",'Ark1'!W1478)</f>
        <v>100</v>
      </c>
      <c r="Y144" s="239">
        <f>+IF(I144=0,"",'Ark1'!X1478)</f>
        <v>97.628865979381445</v>
      </c>
      <c r="Z144" s="239">
        <f>+IF(I144=0,"",'Ark1'!Y1478)</f>
        <v>80.515463917525764</v>
      </c>
      <c r="AA144" s="239">
        <f>+IF(I144=0,"",'Ark1'!Z1478)</f>
        <v>8.8566715202544302</v>
      </c>
      <c r="AB144" s="237">
        <f>+IF(I144=0,"",'Ark1'!Z1478)</f>
        <v>8.8566715202544302</v>
      </c>
      <c r="AC144" s="237">
        <f>+IF(I144=0,"",'Ark1'!AB1478)</f>
        <v>0</v>
      </c>
      <c r="AD144" s="239">
        <f>+'Ark1'!AD1478</f>
        <v>0</v>
      </c>
      <c r="AE144" s="237">
        <f t="shared" si="26"/>
        <v>107.77777777777777</v>
      </c>
      <c r="AF144" s="237">
        <f t="shared" si="27"/>
        <v>1.3453536754507629</v>
      </c>
      <c r="AG144" s="216"/>
      <c r="AH144" s="219"/>
      <c r="AJ144" s="29"/>
      <c r="AK144" s="27"/>
      <c r="AL144" s="220"/>
      <c r="AM144" s="28"/>
      <c r="AQ144" s="28"/>
    </row>
    <row r="145" spans="1:43">
      <c r="A145" s="216"/>
      <c r="B145" s="236">
        <f>+'Ark1'!C1479</f>
        <v>2024</v>
      </c>
      <c r="C145" s="216"/>
      <c r="D145" s="236">
        <f>+'Ark1'!M1479</f>
        <v>9</v>
      </c>
      <c r="E145" s="236" t="str">
        <f>VLOOKUP(D145,RNR!$D$16:$E$30,2)</f>
        <v>3+</v>
      </c>
      <c r="F145" s="236">
        <f>+'Ark1'!D1479</f>
        <v>11</v>
      </c>
      <c r="G145" s="236" t="str">
        <f>VLOOKUP(F145,RNR!$D$2:$E$13,2)</f>
        <v>Nov</v>
      </c>
      <c r="H145" s="236">
        <f>+'Ark1'!Q1479</f>
        <v>226</v>
      </c>
      <c r="I145" s="236">
        <f>+'Ark1'!R1479</f>
        <v>273</v>
      </c>
      <c r="J145" s="237">
        <f>+IF(I145=0,"",'Ark1'!AG1479)</f>
        <v>6.020177423355543</v>
      </c>
      <c r="K145" s="237">
        <f>+IF(I145=0,"",'Ark1'!AH1479)</f>
        <v>4.7619047619047636</v>
      </c>
      <c r="L145" s="95"/>
      <c r="M145" s="243">
        <f>+'Ark1'!AI1479</f>
        <v>272</v>
      </c>
      <c r="N145" s="216"/>
      <c r="O145" s="237">
        <f>+IF(I145=0,"",'Ark1'!U1479)</f>
        <v>32.094139194139188</v>
      </c>
      <c r="P145" s="237">
        <f>+IF(I145=0,"",'Ark1'!V1479)</f>
        <v>0</v>
      </c>
      <c r="Q145" s="534"/>
      <c r="R145" s="237">
        <f>+IF(M145=0,"",'Ark1'!AJ1479)</f>
        <v>110.99080882352936</v>
      </c>
      <c r="S145" s="217"/>
      <c r="T145" s="237">
        <f>+IF(M145=0,"",'Ark1'!AK1479)</f>
        <v>22.873041573406439</v>
      </c>
      <c r="U145" s="216"/>
      <c r="V145" s="238">
        <f>+IF(I145=0,"",'Ark1'!S1479)</f>
        <v>8.8058608058608048</v>
      </c>
      <c r="W145" s="53"/>
      <c r="X145" s="237">
        <f>+IF(I145=0,"",'Ark1'!W1479)</f>
        <v>100</v>
      </c>
      <c r="Y145" s="239">
        <f>+IF(I145=0,"",'Ark1'!X1479)</f>
        <v>95.970695970695942</v>
      </c>
      <c r="Z145" s="239">
        <f>+IF(I145=0,"",'Ark1'!Y1479)</f>
        <v>81.318681318681342</v>
      </c>
      <c r="AA145" s="239">
        <f>+IF(I145=0,"",'Ark1'!Z1479)</f>
        <v>8.8199097581436892</v>
      </c>
      <c r="AB145" s="237">
        <f>+IF(I145=0,"",'Ark1'!Z1479)</f>
        <v>8.8199097581436892</v>
      </c>
      <c r="AC145" s="237">
        <f>+IF(I145=0,"",'Ark1'!AB1479)</f>
        <v>0</v>
      </c>
      <c r="AD145" s="239">
        <f>+'Ark1'!AD1479</f>
        <v>0</v>
      </c>
      <c r="AE145" s="237">
        <f t="shared" si="26"/>
        <v>30.333333333333332</v>
      </c>
      <c r="AF145" s="237">
        <f t="shared" si="27"/>
        <v>1.2079646017699115</v>
      </c>
      <c r="AG145" s="216"/>
      <c r="AH145" s="219"/>
      <c r="AJ145" s="29"/>
      <c r="AK145" s="27"/>
      <c r="AL145" s="220"/>
      <c r="AM145" s="28"/>
      <c r="AQ145" s="28"/>
    </row>
    <row r="146" spans="1:43">
      <c r="A146" s="216"/>
      <c r="B146" s="236">
        <f>+'Ark1'!C1480</f>
        <v>2024</v>
      </c>
      <c r="C146" s="216"/>
      <c r="D146" s="236">
        <f>+'Ark1'!M1480</f>
        <v>9</v>
      </c>
      <c r="E146" s="236" t="str">
        <f>VLOOKUP(D146,RNR!$D$16:$E$30,2)</f>
        <v>3+</v>
      </c>
      <c r="F146" s="236">
        <f>+'Ark1'!D1480</f>
        <v>12</v>
      </c>
      <c r="G146" s="236" t="str">
        <f>VLOOKUP(F146,RNR!$D$2:$E$13,2)</f>
        <v>Des</v>
      </c>
      <c r="H146" s="236">
        <f>+'Ark1'!Q1480</f>
        <v>22</v>
      </c>
      <c r="I146" s="236">
        <f>+'Ark1'!R1480</f>
        <v>25</v>
      </c>
      <c r="J146" s="237">
        <f>+IF(I146=0,"",'Ark1'!AG1480)</f>
        <v>6.5817857812793061</v>
      </c>
      <c r="K146" s="237">
        <f>+IF(I146=0,"",'Ark1'!AH1480)</f>
        <v>0</v>
      </c>
      <c r="L146" s="95"/>
      <c r="M146" s="243">
        <f>+'Ark1'!AI1480</f>
        <v>25</v>
      </c>
      <c r="N146" s="216"/>
      <c r="O146" s="237">
        <f>+IF(I146=0,"",'Ark1'!U1480)</f>
        <v>33.683999999999997</v>
      </c>
      <c r="P146" s="237">
        <f>+IF(I146=0,"",'Ark1'!V1480)</f>
        <v>0</v>
      </c>
      <c r="Q146" s="534"/>
      <c r="R146" s="237">
        <f>+IF(M146=0,"",'Ark1'!AJ1480)</f>
        <v>111.696</v>
      </c>
      <c r="S146" s="217"/>
      <c r="T146" s="237">
        <f>+IF(M146=0,"",'Ark1'!AK1480)</f>
        <v>23.541103007092968</v>
      </c>
      <c r="U146" s="216"/>
      <c r="V146" s="238">
        <f>+IF(I146=0,"",'Ark1'!S1480)</f>
        <v>9.08</v>
      </c>
      <c r="W146" s="53"/>
      <c r="X146" s="237">
        <f>+IF(I146=0,"",'Ark1'!W1480)</f>
        <v>100</v>
      </c>
      <c r="Y146" s="239">
        <f>+IF(I146=0,"",'Ark1'!X1480)</f>
        <v>100</v>
      </c>
      <c r="Z146" s="239">
        <f>+IF(I146=0,"",'Ark1'!Y1480)</f>
        <v>80</v>
      </c>
      <c r="AA146" s="239">
        <f>+IF(I146=0,"",'Ark1'!Z1480)</f>
        <v>9.1557929203319279</v>
      </c>
      <c r="AB146" s="237">
        <f>+IF(I146=0,"",'Ark1'!Z1480)</f>
        <v>9.1557929203319279</v>
      </c>
      <c r="AC146" s="237">
        <f>+IF(I146=0,"",'Ark1'!AB1480)</f>
        <v>0</v>
      </c>
      <c r="AD146" s="239">
        <f>+'Ark1'!AD1480</f>
        <v>0</v>
      </c>
      <c r="AE146" s="237">
        <f t="shared" si="26"/>
        <v>2.7777777777777777</v>
      </c>
      <c r="AF146" s="237">
        <f t="shared" si="27"/>
        <v>1.1363636363636365</v>
      </c>
      <c r="AG146" s="216"/>
      <c r="AH146" s="219"/>
      <c r="AJ146" s="29"/>
      <c r="AK146" s="27"/>
      <c r="AL146" s="220"/>
      <c r="AM146" s="28"/>
      <c r="AQ146" s="28"/>
    </row>
    <row r="147" spans="1:43">
      <c r="A147" s="216"/>
      <c r="B147" s="216"/>
      <c r="C147" s="216"/>
      <c r="D147" s="216"/>
      <c r="E147" s="216"/>
      <c r="F147" s="216"/>
      <c r="G147" s="216"/>
      <c r="H147" s="216"/>
      <c r="I147" s="216"/>
      <c r="J147" s="217"/>
      <c r="K147" s="217"/>
      <c r="L147" s="217"/>
      <c r="M147" s="233"/>
      <c r="N147" s="217"/>
      <c r="O147" s="216"/>
      <c r="P147" s="216"/>
      <c r="Q147" s="534"/>
      <c r="R147" s="217"/>
      <c r="S147" s="217"/>
      <c r="T147" s="217"/>
      <c r="U147" s="216"/>
      <c r="V147" s="216"/>
      <c r="W147" s="216"/>
      <c r="X147" s="218"/>
      <c r="Y147" s="218"/>
      <c r="Z147" s="218"/>
      <c r="AA147" s="218"/>
      <c r="AB147" s="217"/>
      <c r="AC147" s="216"/>
      <c r="AD147" s="218"/>
      <c r="AE147" s="218"/>
      <c r="AF147" s="217"/>
      <c r="AG147" s="216"/>
      <c r="AH147" s="219"/>
      <c r="AJ147" s="29"/>
      <c r="AK147" s="27"/>
      <c r="AL147" s="220"/>
      <c r="AM147" s="28"/>
      <c r="AQ147" s="28"/>
    </row>
    <row r="148" spans="1:43">
      <c r="A148" s="500" t="s">
        <v>654</v>
      </c>
      <c r="B148" s="500"/>
      <c r="C148" s="500" t="str">
        <f>+E151</f>
        <v>4-</v>
      </c>
      <c r="D148" s="216"/>
      <c r="E148" s="216"/>
      <c r="F148" s="216"/>
      <c r="G148" s="216"/>
      <c r="H148" s="216"/>
      <c r="I148" s="240">
        <f>SUM(I150:I161)</f>
        <v>963</v>
      </c>
      <c r="J148" s="217"/>
      <c r="K148" s="217"/>
      <c r="L148" s="217"/>
      <c r="M148" s="233"/>
      <c r="N148" s="217"/>
      <c r="O148" s="265" t="e">
        <f>+Fettgruppe!#REF!</f>
        <v>#REF!</v>
      </c>
      <c r="P148" s="216"/>
      <c r="Q148" s="534"/>
      <c r="R148" s="217"/>
      <c r="S148" s="217"/>
      <c r="T148" s="217"/>
      <c r="U148" s="216"/>
      <c r="V148" s="216"/>
      <c r="W148" s="216"/>
      <c r="X148" s="218"/>
      <c r="Y148" s="218"/>
      <c r="Z148" s="218"/>
      <c r="AA148" s="218"/>
      <c r="AB148" s="217"/>
      <c r="AC148" s="216"/>
      <c r="AD148" s="218"/>
      <c r="AE148" s="218"/>
      <c r="AF148" s="218"/>
      <c r="AG148" s="216"/>
      <c r="AH148" s="219"/>
      <c r="AJ148" s="29"/>
      <c r="AK148" s="27"/>
      <c r="AL148" s="220"/>
      <c r="AM148" s="28"/>
      <c r="AQ148" s="28"/>
    </row>
    <row r="149" spans="1:43">
      <c r="A149" s="216"/>
      <c r="B149" s="216"/>
      <c r="C149" s="216"/>
      <c r="D149" s="216"/>
      <c r="E149" s="216"/>
      <c r="F149" s="216"/>
      <c r="G149" s="216"/>
      <c r="H149" s="216"/>
      <c r="I149" s="216"/>
      <c r="J149" s="217"/>
      <c r="K149" s="217"/>
      <c r="L149" s="217"/>
      <c r="M149" s="233"/>
      <c r="N149" s="217"/>
      <c r="O149" s="216"/>
      <c r="P149" s="216"/>
      <c r="Q149" s="534"/>
      <c r="R149" s="217"/>
      <c r="S149" s="217"/>
      <c r="T149" s="217"/>
      <c r="U149" s="216"/>
      <c r="V149" s="216"/>
      <c r="W149" s="216"/>
      <c r="X149" s="218"/>
      <c r="Y149" s="218"/>
      <c r="Z149" s="218"/>
      <c r="AA149" s="218"/>
      <c r="AB149" s="217"/>
      <c r="AC149" s="216"/>
      <c r="AD149" s="218"/>
      <c r="AE149" s="218"/>
      <c r="AF149" s="218"/>
      <c r="AG149" s="218"/>
      <c r="AH149" s="219"/>
      <c r="AJ149" s="29"/>
      <c r="AK149" s="27"/>
      <c r="AL149" s="220"/>
      <c r="AM149" s="28"/>
      <c r="AQ149" s="28"/>
    </row>
    <row r="150" spans="1:43">
      <c r="A150" s="216"/>
      <c r="B150" s="236">
        <f>+'Ark1'!C1481</f>
        <v>2024</v>
      </c>
      <c r="C150" s="216"/>
      <c r="D150" s="236">
        <f>+'Ark1'!M1481</f>
        <v>10</v>
      </c>
      <c r="E150" s="236" t="str">
        <f>VLOOKUP(D150,RNR!$D$16:$E$30,2)</f>
        <v>4-</v>
      </c>
      <c r="F150" s="236">
        <f>+'Ark1'!D1481</f>
        <v>1</v>
      </c>
      <c r="G150" s="236" t="str">
        <f>VLOOKUP(F150,RNR!$D$2:$E$13,2)</f>
        <v>Jan</v>
      </c>
      <c r="H150" s="236">
        <f>+'Ark1'!Q1481</f>
        <v>14</v>
      </c>
      <c r="I150" s="236">
        <f>+'Ark1'!R1481</f>
        <v>17</v>
      </c>
      <c r="J150" s="237">
        <f>+IF(I150=0,"",'Ark1'!AG1481)</f>
        <v>5.2294548607520452</v>
      </c>
      <c r="K150" s="237">
        <f>+IF(I150=0,"",'Ark1'!AH1481)</f>
        <v>5.882352941176471</v>
      </c>
      <c r="L150" s="95"/>
      <c r="M150" s="243">
        <f>+'Ark1'!AI1481</f>
        <v>12</v>
      </c>
      <c r="N150" s="216"/>
      <c r="O150" s="237">
        <f>+IF(I150=0,"",'Ark1'!U1481)</f>
        <v>38.670588235294126</v>
      </c>
      <c r="P150" s="237">
        <f>+IF(I150=0,"",'Ark1'!V1481)</f>
        <v>0</v>
      </c>
      <c r="Q150" s="534"/>
      <c r="R150" s="237">
        <f>+IF(M150=0,"",'Ark1'!AJ1481)</f>
        <v>113.72499999999999</v>
      </c>
      <c r="S150" s="217"/>
      <c r="T150" s="237">
        <f>+IF(M150=0,"",'Ark1'!AK1481)</f>
        <v>26.55657215687533</v>
      </c>
      <c r="U150" s="216"/>
      <c r="V150" s="238">
        <f>+IF(I150=0,"",'Ark1'!S1481)</f>
        <v>9.294117647058826</v>
      </c>
      <c r="W150" s="53"/>
      <c r="X150" s="237">
        <f>+IF(I150=0,"",'Ark1'!W1481)</f>
        <v>100</v>
      </c>
      <c r="Y150" s="239">
        <f>+IF(I150=0,"",'Ark1'!X1481)</f>
        <v>100</v>
      </c>
      <c r="Z150" s="239">
        <f>+IF(I150=0,"",'Ark1'!Y1481)</f>
        <v>100</v>
      </c>
      <c r="AA150" s="239">
        <f>+IF(I150=0,"",'Ark1'!Z1481)</f>
        <v>6.0610390009985746</v>
      </c>
      <c r="AB150" s="237">
        <f>+IF(I150=0,"",'Ark1'!Z1481)</f>
        <v>6.0610390009985746</v>
      </c>
      <c r="AC150" s="237">
        <f>+IF(I150=0,"",'Ark1'!AB1481)</f>
        <v>0</v>
      </c>
      <c r="AD150" s="239">
        <f>+'Ark1'!AD1481</f>
        <v>0</v>
      </c>
      <c r="AE150" s="237">
        <f t="shared" si="26"/>
        <v>1.7</v>
      </c>
      <c r="AF150" s="237">
        <f t="shared" si="27"/>
        <v>1.2142857142857142</v>
      </c>
      <c r="AG150" s="216"/>
      <c r="AH150" s="219"/>
      <c r="AJ150" s="29"/>
      <c r="AK150" s="27"/>
      <c r="AL150" s="220"/>
      <c r="AM150" s="28"/>
      <c r="AQ150" s="28"/>
    </row>
    <row r="151" spans="1:43">
      <c r="A151" s="216"/>
      <c r="B151" s="236">
        <f>+'Ark1'!C1482</f>
        <v>2024</v>
      </c>
      <c r="C151" s="216"/>
      <c r="D151" s="236">
        <f>+'Ark1'!M1482</f>
        <v>10</v>
      </c>
      <c r="E151" s="236" t="str">
        <f>VLOOKUP(D151,RNR!$D$16:$E$30,2)</f>
        <v>4-</v>
      </c>
      <c r="F151" s="236">
        <f>+'Ark1'!D1482</f>
        <v>2</v>
      </c>
      <c r="G151" s="236" t="str">
        <f>VLOOKUP(F151,RNR!$D$2:$E$13,2)</f>
        <v>Feb</v>
      </c>
      <c r="H151" s="236">
        <f>+'Ark1'!Q1482</f>
        <v>19</v>
      </c>
      <c r="I151" s="236">
        <f>+'Ark1'!R1482</f>
        <v>25</v>
      </c>
      <c r="J151" s="237">
        <f>+IF(I151=0,"",'Ark1'!AG1482)</f>
        <v>6.5075399365420221</v>
      </c>
      <c r="K151" s="237">
        <f>+IF(I151=0,"",'Ark1'!AH1482)</f>
        <v>0</v>
      </c>
      <c r="L151" s="95"/>
      <c r="M151" s="243">
        <f>+'Ark1'!AI1482</f>
        <v>24</v>
      </c>
      <c r="N151" s="216"/>
      <c r="O151" s="237">
        <f>+IF(I151=0,"",'Ark1'!U1482)</f>
        <v>37.82</v>
      </c>
      <c r="P151" s="237">
        <f>+IF(I151=0,"",'Ark1'!V1482)</f>
        <v>0</v>
      </c>
      <c r="Q151" s="534"/>
      <c r="R151" s="237">
        <f>+IF(M151=0,"",'Ark1'!AJ1482)</f>
        <v>112.96249999999998</v>
      </c>
      <c r="S151" s="217"/>
      <c r="T151" s="237">
        <f>+IF(M151=0,"",'Ark1'!AK1482)</f>
        <v>25.764467523239848</v>
      </c>
      <c r="U151" s="216"/>
      <c r="V151" s="238">
        <f>+IF(I151=0,"",'Ark1'!S1482)</f>
        <v>9.08</v>
      </c>
      <c r="W151" s="53"/>
      <c r="X151" s="237">
        <f>+IF(I151=0,"",'Ark1'!W1482)</f>
        <v>100</v>
      </c>
      <c r="Y151" s="239">
        <f>+IF(I151=0,"",'Ark1'!X1482)</f>
        <v>100</v>
      </c>
      <c r="Z151" s="239">
        <f>+IF(I151=0,"",'Ark1'!Y1482)</f>
        <v>100</v>
      </c>
      <c r="AA151" s="239">
        <f>+IF(I151=0,"",'Ark1'!Z1482)</f>
        <v>7.5595767077264542</v>
      </c>
      <c r="AB151" s="237">
        <f>+IF(I151=0,"",'Ark1'!Z1482)</f>
        <v>7.5595767077264542</v>
      </c>
      <c r="AC151" s="237">
        <f>+IF(I151=0,"",'Ark1'!AB1482)</f>
        <v>0</v>
      </c>
      <c r="AD151" s="239">
        <f>+'Ark1'!AD1482</f>
        <v>0</v>
      </c>
      <c r="AE151" s="237">
        <f t="shared" si="26"/>
        <v>2.5</v>
      </c>
      <c r="AF151" s="237">
        <f t="shared" si="27"/>
        <v>1.3157894736842106</v>
      </c>
      <c r="AG151" s="216"/>
      <c r="AH151" s="219"/>
      <c r="AJ151" s="29"/>
      <c r="AK151" s="27"/>
      <c r="AL151" s="220"/>
      <c r="AM151" s="28"/>
      <c r="AQ151" s="28"/>
    </row>
    <row r="152" spans="1:43">
      <c r="A152" s="216"/>
      <c r="B152" s="236">
        <f>+'Ark1'!C1483</f>
        <v>2024</v>
      </c>
      <c r="C152" s="216"/>
      <c r="D152" s="236">
        <f>+'Ark1'!M1483</f>
        <v>10</v>
      </c>
      <c r="E152" s="236" t="str">
        <f>VLOOKUP(D152,RNR!$D$16:$E$30,2)</f>
        <v>4-</v>
      </c>
      <c r="F152" s="236">
        <f>+'Ark1'!D1483</f>
        <v>3</v>
      </c>
      <c r="G152" s="236" t="str">
        <f>VLOOKUP(F152,RNR!$D$2:$E$13,2)</f>
        <v>Mar</v>
      </c>
      <c r="H152" s="236">
        <f>+'Ark1'!Q1483</f>
        <v>108</v>
      </c>
      <c r="I152" s="236">
        <f>+'Ark1'!R1483</f>
        <v>122</v>
      </c>
      <c r="J152" s="237">
        <f>+IF(I152=0,"",'Ark1'!AG1483)</f>
        <v>5.470972078953162</v>
      </c>
      <c r="K152" s="237">
        <f>+IF(I152=0,"",'Ark1'!AH1483)</f>
        <v>0</v>
      </c>
      <c r="L152" s="95"/>
      <c r="M152" s="243">
        <f>+'Ark1'!AI1483</f>
        <v>107</v>
      </c>
      <c r="N152" s="216"/>
      <c r="O152" s="237">
        <f>+IF(I152=0,"",'Ark1'!U1483)</f>
        <v>38.690983606557374</v>
      </c>
      <c r="P152" s="237">
        <f>+IF(I152=0,"",'Ark1'!V1483)</f>
        <v>0</v>
      </c>
      <c r="Q152" s="534"/>
      <c r="R152" s="237">
        <f>+IF(M152=0,"",'Ark1'!AJ1483)</f>
        <v>114.19252336448596</v>
      </c>
      <c r="S152" s="217"/>
      <c r="T152" s="237">
        <f>+IF(M152=0,"",'Ark1'!AK1483)</f>
        <v>25.858743847189807</v>
      </c>
      <c r="U152" s="216"/>
      <c r="V152" s="238">
        <f>+IF(I152=0,"",'Ark1'!S1483)</f>
        <v>9.3360655737704921</v>
      </c>
      <c r="W152" s="53"/>
      <c r="X152" s="237">
        <f>+IF(I152=0,"",'Ark1'!W1483)</f>
        <v>100</v>
      </c>
      <c r="Y152" s="239">
        <f>+IF(I152=0,"",'Ark1'!X1483)</f>
        <v>100</v>
      </c>
      <c r="Z152" s="239">
        <f>+IF(I152=0,"",'Ark1'!Y1483)</f>
        <v>99.180327868852487</v>
      </c>
      <c r="AA152" s="239">
        <f>+IF(I152=0,"",'Ark1'!Z1483)</f>
        <v>6.4570206307522771</v>
      </c>
      <c r="AB152" s="237">
        <f>+IF(I152=0,"",'Ark1'!Z1483)</f>
        <v>6.4570206307522771</v>
      </c>
      <c r="AC152" s="237">
        <f>+IF(I152=0,"",'Ark1'!AB1483)</f>
        <v>0</v>
      </c>
      <c r="AD152" s="239">
        <f>+'Ark1'!AD1483</f>
        <v>0</v>
      </c>
      <c r="AE152" s="237">
        <f t="shared" si="26"/>
        <v>12.2</v>
      </c>
      <c r="AF152" s="237">
        <f t="shared" si="27"/>
        <v>1.1296296296296295</v>
      </c>
      <c r="AG152" s="216"/>
      <c r="AH152" s="219"/>
      <c r="AJ152" s="29"/>
      <c r="AK152" s="27"/>
      <c r="AL152" s="220"/>
      <c r="AM152" s="28"/>
      <c r="AQ152" s="28"/>
    </row>
    <row r="153" spans="1:43">
      <c r="A153" s="216"/>
      <c r="B153" s="236">
        <f>+'Ark1'!C1484</f>
        <v>2024</v>
      </c>
      <c r="C153" s="216"/>
      <c r="D153" s="236">
        <f>+'Ark1'!M1484</f>
        <v>10</v>
      </c>
      <c r="E153" s="236" t="str">
        <f>VLOOKUP(D153,RNR!$D$16:$E$30,2)</f>
        <v>4-</v>
      </c>
      <c r="F153" s="236">
        <f>+'Ark1'!D1484</f>
        <v>4</v>
      </c>
      <c r="G153" s="236" t="str">
        <f>VLOOKUP(F153,RNR!$D$2:$E$13,2)</f>
        <v>Apr</v>
      </c>
      <c r="H153" s="236">
        <f>+'Ark1'!Q1484</f>
        <v>31</v>
      </c>
      <c r="I153" s="236">
        <f>+'Ark1'!R1484</f>
        <v>35</v>
      </c>
      <c r="J153" s="237">
        <f>+IF(I153=0,"",'Ark1'!AG1484)</f>
        <v>6.4559330280337281</v>
      </c>
      <c r="K153" s="237">
        <f>+IF(I153=0,"",'Ark1'!AH1484)</f>
        <v>0</v>
      </c>
      <c r="L153" s="95"/>
      <c r="M153" s="243">
        <f>+'Ark1'!AI1484</f>
        <v>32</v>
      </c>
      <c r="N153" s="216"/>
      <c r="O153" s="237">
        <f>+IF(I153=0,"",'Ark1'!U1484)</f>
        <v>36.774285714285718</v>
      </c>
      <c r="P153" s="237">
        <f>+IF(I153=0,"",'Ark1'!V1484)</f>
        <v>0</v>
      </c>
      <c r="Q153" s="534"/>
      <c r="R153" s="237">
        <f>+IF(M153=0,"",'Ark1'!AJ1484)</f>
        <v>112.840625</v>
      </c>
      <c r="S153" s="217"/>
      <c r="T153" s="237">
        <f>+IF(M153=0,"",'Ark1'!AK1484)</f>
        <v>24.989974857446921</v>
      </c>
      <c r="U153" s="216"/>
      <c r="V153" s="238">
        <f>+IF(I153=0,"",'Ark1'!S1484)</f>
        <v>9.1999999999999993</v>
      </c>
      <c r="W153" s="53"/>
      <c r="X153" s="237">
        <f>+IF(I153=0,"",'Ark1'!W1484)</f>
        <v>100</v>
      </c>
      <c r="Y153" s="239">
        <f>+IF(I153=0,"",'Ark1'!X1484)</f>
        <v>100</v>
      </c>
      <c r="Z153" s="239">
        <f>+IF(I153=0,"",'Ark1'!Y1484)</f>
        <v>94.285714285714306</v>
      </c>
      <c r="AA153" s="239">
        <f>+IF(I153=0,"",'Ark1'!Z1484)</f>
        <v>7.3461493453428988</v>
      </c>
      <c r="AB153" s="237">
        <f>+IF(I153=0,"",'Ark1'!Z1484)</f>
        <v>7.3461493453428988</v>
      </c>
      <c r="AC153" s="237">
        <f>+IF(I153=0,"",'Ark1'!AB1484)</f>
        <v>0</v>
      </c>
      <c r="AD153" s="239">
        <f>+'Ark1'!AD1484</f>
        <v>0</v>
      </c>
      <c r="AE153" s="237">
        <f t="shared" si="26"/>
        <v>3.5</v>
      </c>
      <c r="AF153" s="237">
        <f t="shared" si="27"/>
        <v>1.1290322580645162</v>
      </c>
      <c r="AG153" s="216"/>
      <c r="AH153" s="219"/>
      <c r="AJ153" s="29"/>
      <c r="AK153" s="27"/>
      <c r="AL153" s="220"/>
      <c r="AM153" s="28"/>
      <c r="AQ153" s="28"/>
    </row>
    <row r="154" spans="1:43">
      <c r="A154" s="216"/>
      <c r="B154" s="236">
        <f>+'Ark1'!C1485</f>
        <v>2024</v>
      </c>
      <c r="C154" s="216"/>
      <c r="D154" s="28">
        <f>+'Ark1'!M1485</f>
        <v>10</v>
      </c>
      <c r="E154" s="236" t="str">
        <f>VLOOKUP(D154,RNR!$D$16:$E$30,2)</f>
        <v>4-</v>
      </c>
      <c r="F154" s="28">
        <f>+'Ark1'!D1485</f>
        <v>5</v>
      </c>
      <c r="G154" s="236" t="str">
        <f>VLOOKUP(F154,RNR!$D$2:$E$13,2)</f>
        <v>Mai</v>
      </c>
      <c r="H154" s="28">
        <f>+'Ark1'!Q1485</f>
        <v>27</v>
      </c>
      <c r="I154" s="28">
        <f>+'Ark1'!R1485</f>
        <v>31</v>
      </c>
      <c r="J154" s="29">
        <f>+IF(I154=0,"",'Ark1'!AG1485)</f>
        <v>3.9172806369679174</v>
      </c>
      <c r="K154" s="29">
        <f>+IF(I154=0,"",'Ark1'!AH1485)</f>
        <v>3.2258064516129026</v>
      </c>
      <c r="L154" s="95"/>
      <c r="M154" s="243">
        <f>+'Ark1'!AI1485</f>
        <v>29</v>
      </c>
      <c r="N154" s="216"/>
      <c r="O154" s="29">
        <f>+IF(I154=0,"",'Ark1'!U1485)</f>
        <v>35.074193548387093</v>
      </c>
      <c r="P154" s="29">
        <f>+IF(I154=0,"",'Ark1'!V1485)</f>
        <v>0</v>
      </c>
      <c r="Q154" s="534"/>
      <c r="R154" s="237">
        <f>+IF(M154=0,"",'Ark1'!AJ1485)</f>
        <v>111.84482758620695</v>
      </c>
      <c r="S154" s="217"/>
      <c r="T154" s="237">
        <f>+IF(M154=0,"",'Ark1'!AK1485)</f>
        <v>25.847471775891485</v>
      </c>
      <c r="U154" s="216"/>
      <c r="V154" s="238">
        <f>+IF(I154=0,"",'Ark1'!S1485)</f>
        <v>9.258064516129032</v>
      </c>
      <c r="W154" s="53"/>
      <c r="X154" s="29">
        <f>+IF(I154=0,"",'Ark1'!W1485)</f>
        <v>100</v>
      </c>
      <c r="Y154" s="34">
        <f>+IF(I154=0,"",'Ark1'!X1485)</f>
        <v>100</v>
      </c>
      <c r="Z154" s="34">
        <f>+IF(I154=0,"",'Ark1'!Y1485)</f>
        <v>90.322580645161281</v>
      </c>
      <c r="AA154" s="34">
        <f>+IF(I154=0,"",'Ark1'!Z1485)</f>
        <v>12.274520363585999</v>
      </c>
      <c r="AB154" s="29">
        <f>+IF(I154=0,"",'Ark1'!Z1485)</f>
        <v>12.274520363585999</v>
      </c>
      <c r="AC154" s="29">
        <f>+IF(I154=0,"",'Ark1'!AB1485)</f>
        <v>3.5336939193881687</v>
      </c>
      <c r="AD154" s="34">
        <f>+'Ark1'!AD1485</f>
        <v>83.852339515754821</v>
      </c>
      <c r="AE154" s="29">
        <f>+IF(I154=0,"",I154/D154)</f>
        <v>3.1</v>
      </c>
      <c r="AF154" s="29">
        <f>+IF(I154=0,"",I154/H154)</f>
        <v>1.1481481481481481</v>
      </c>
      <c r="AG154" s="216"/>
      <c r="AH154" s="219"/>
      <c r="AJ154" s="29"/>
      <c r="AK154" s="27"/>
      <c r="AL154" s="220"/>
      <c r="AM154" s="28"/>
      <c r="AQ154" s="28"/>
    </row>
    <row r="155" spans="1:43">
      <c r="A155" s="216"/>
      <c r="B155" s="236">
        <f>+'Ark1'!C1486</f>
        <v>2024</v>
      </c>
      <c r="C155" s="216"/>
      <c r="D155" s="28">
        <f>+'Ark1'!M1486</f>
        <v>10</v>
      </c>
      <c r="E155" s="236" t="str">
        <f>VLOOKUP(D155,RNR!$D$16:$E$30,2)</f>
        <v>4-</v>
      </c>
      <c r="F155" s="28">
        <f>+'Ark1'!D1486</f>
        <v>6</v>
      </c>
      <c r="G155" s="236" t="str">
        <f>VLOOKUP(F155,RNR!$D$2:$E$13,2)</f>
        <v>Jun</v>
      </c>
      <c r="H155" s="28">
        <f>+'Ark1'!Q1486</f>
        <v>8</v>
      </c>
      <c r="I155" s="28">
        <f>+'Ark1'!R1486</f>
        <v>10</v>
      </c>
      <c r="J155" s="29">
        <f>+IF(I155=0,"",'Ark1'!AG1486)</f>
        <v>3.1251698883978847</v>
      </c>
      <c r="K155" s="29">
        <f>+IF(I155=0,"",'Ark1'!AH1486)</f>
        <v>0</v>
      </c>
      <c r="L155" s="95"/>
      <c r="M155" s="243">
        <f>+'Ark1'!AI1486</f>
        <v>10</v>
      </c>
      <c r="N155" s="216"/>
      <c r="O155" s="29">
        <f>+IF(I155=0,"",'Ark1'!U1486)</f>
        <v>40.24</v>
      </c>
      <c r="P155" s="29">
        <f>+IF(I155=0,"",'Ark1'!V1486)</f>
        <v>0</v>
      </c>
      <c r="Q155" s="534"/>
      <c r="R155" s="237">
        <f>+IF(M155=0,"",'Ark1'!AJ1486)</f>
        <v>113.1</v>
      </c>
      <c r="S155" s="217"/>
      <c r="T155" s="237">
        <f>+IF(M155=0,"",'Ark1'!AK1486)</f>
        <v>27.401142249743753</v>
      </c>
      <c r="U155" s="216"/>
      <c r="V155" s="238">
        <f>+IF(I155=0,"",'Ark1'!S1486)</f>
        <v>9.5</v>
      </c>
      <c r="W155" s="53"/>
      <c r="X155" s="29">
        <f>+IF(I155=0,"",'Ark1'!W1486)</f>
        <v>100</v>
      </c>
      <c r="Y155" s="34">
        <f>+IF(I155=0,"",'Ark1'!X1486)</f>
        <v>100</v>
      </c>
      <c r="Z155" s="34">
        <f>+IF(I155=0,"",'Ark1'!Y1486)</f>
        <v>100</v>
      </c>
      <c r="AA155" s="34">
        <f>+IF(I155=0,"",'Ark1'!Z1486)</f>
        <v>10.096256732076503</v>
      </c>
      <c r="AB155" s="29">
        <f>+IF(I155=0,"",'Ark1'!Z1486)</f>
        <v>10.096256732076503</v>
      </c>
      <c r="AC155" s="29">
        <f>+IF(I155=0,"",'Ark1'!AB1486)</f>
        <v>0</v>
      </c>
      <c r="AD155" s="34">
        <f>+'Ark1'!AD1486</f>
        <v>0</v>
      </c>
      <c r="AE155" s="29">
        <f t="shared" ref="AE155:AE168" si="28">+IF(I155=0,"",I155/D155)</f>
        <v>1</v>
      </c>
      <c r="AF155" s="29">
        <f t="shared" ref="AF155:AF168" si="29">+IF(I155=0,"",I155/H155)</f>
        <v>1.25</v>
      </c>
      <c r="AG155" s="216"/>
      <c r="AH155" s="27"/>
      <c r="AJ155" s="29"/>
      <c r="AK155" s="27"/>
      <c r="AL155" s="28"/>
      <c r="AM155" s="28"/>
      <c r="AQ155" s="28"/>
    </row>
    <row r="156" spans="1:43">
      <c r="A156" s="216"/>
      <c r="B156" s="236">
        <f>+'Ark1'!C1487</f>
        <v>2024</v>
      </c>
      <c r="C156" s="216"/>
      <c r="D156" s="28">
        <f>+'Ark1'!M1487</f>
        <v>10</v>
      </c>
      <c r="E156" s="236" t="str">
        <f>VLOOKUP(D156,RNR!$D$16:$E$30,2)</f>
        <v>4-</v>
      </c>
      <c r="F156" s="28">
        <f>+'Ark1'!D1487</f>
        <v>7</v>
      </c>
      <c r="G156" s="236" t="str">
        <f>VLOOKUP(F156,RNR!$D$2:$E$13,2)</f>
        <v>Jul</v>
      </c>
      <c r="H156" s="28">
        <f>+'Ark1'!Q1487</f>
        <v>3</v>
      </c>
      <c r="I156" s="28">
        <f>+'Ark1'!R1487</f>
        <v>3</v>
      </c>
      <c r="J156" s="29">
        <f>+IF(I156=0,"",'Ark1'!AG1487)</f>
        <v>1.8162928331570836</v>
      </c>
      <c r="K156" s="29">
        <f>+IF(I156=0,"",'Ark1'!AH1487)</f>
        <v>0</v>
      </c>
      <c r="L156" s="95"/>
      <c r="M156" s="243">
        <f>+'Ark1'!AI1487</f>
        <v>3</v>
      </c>
      <c r="N156" s="216"/>
      <c r="O156" s="29">
        <f>+IF(I156=0,"",'Ark1'!U1487)</f>
        <v>32.633333333333326</v>
      </c>
      <c r="P156" s="29">
        <f>+IF(I156=0,"",'Ark1'!V1487)</f>
        <v>0</v>
      </c>
      <c r="Q156" s="534"/>
      <c r="R156" s="237">
        <f>+IF(M156=0,"",'Ark1'!AJ1487)</f>
        <v>111.93333333333337</v>
      </c>
      <c r="S156" s="217"/>
      <c r="T156" s="237">
        <f>+IF(M156=0,"",'Ark1'!AK1487)</f>
        <v>23.245995117234369</v>
      </c>
      <c r="U156" s="216"/>
      <c r="V156" s="238">
        <f>+IF(I156=0,"",'Ark1'!S1487)</f>
        <v>9.3333333333333357</v>
      </c>
      <c r="W156" s="53"/>
      <c r="X156" s="29">
        <f>+IF(I156=0,"",'Ark1'!W1487)</f>
        <v>100</v>
      </c>
      <c r="Y156" s="34">
        <f>+IF(I156=0,"",'Ark1'!X1487)</f>
        <v>100</v>
      </c>
      <c r="Z156" s="34">
        <f>+IF(I156=0,"",'Ark1'!Y1487)</f>
        <v>100</v>
      </c>
      <c r="AA156" s="34">
        <f>+IF(I156=0,"",'Ark1'!Z1487)</f>
        <v>3.0684777260973606</v>
      </c>
      <c r="AB156" s="29">
        <f>+IF(I156=0,"",'Ark1'!Z1487)</f>
        <v>3.0684777260973606</v>
      </c>
      <c r="AC156" s="29">
        <f>+IF(I156=0,"",'Ark1'!AB1487)</f>
        <v>0</v>
      </c>
      <c r="AD156" s="34">
        <f>+'Ark1'!AD1487</f>
        <v>0</v>
      </c>
      <c r="AE156" s="29">
        <f t="shared" si="28"/>
        <v>0.3</v>
      </c>
      <c r="AF156" s="29">
        <f t="shared" si="29"/>
        <v>1</v>
      </c>
      <c r="AG156" s="216"/>
      <c r="AH156" s="220"/>
      <c r="AJ156" s="29"/>
      <c r="AK156" s="27"/>
      <c r="AL156" s="220"/>
      <c r="AM156" s="28"/>
      <c r="AQ156" s="28"/>
    </row>
    <row r="157" spans="1:43">
      <c r="A157" s="216"/>
      <c r="B157" s="236">
        <f>+'Ark1'!C1488</f>
        <v>2024</v>
      </c>
      <c r="C157" s="216"/>
      <c r="D157" s="28">
        <f>+'Ark1'!M1488</f>
        <v>10</v>
      </c>
      <c r="E157" s="236" t="str">
        <f>VLOOKUP(D157,RNR!$D$16:$E$30,2)</f>
        <v>4-</v>
      </c>
      <c r="F157" s="28">
        <f>+'Ark1'!D1488</f>
        <v>8</v>
      </c>
      <c r="G157" s="236" t="str">
        <f>VLOOKUP(F157,RNR!$D$2:$E$13,2)</f>
        <v>Aug</v>
      </c>
      <c r="H157" s="28">
        <f>+'Ark1'!Q1488</f>
        <v>114</v>
      </c>
      <c r="I157" s="28">
        <f>+'Ark1'!R1488</f>
        <v>130</v>
      </c>
      <c r="J157" s="29">
        <f>+IF(I157=0,"",'Ark1'!AG1488)</f>
        <v>3.3149767027846777</v>
      </c>
      <c r="K157" s="29">
        <f>+IF(I157=0,"",'Ark1'!AH1488)</f>
        <v>1.5384615384615381</v>
      </c>
      <c r="L157" s="95"/>
      <c r="M157" s="243">
        <f>+'Ark1'!AI1488</f>
        <v>130</v>
      </c>
      <c r="N157" s="216"/>
      <c r="O157" s="29">
        <f>+IF(I157=0,"",'Ark1'!U1488)</f>
        <v>37.126923076923056</v>
      </c>
      <c r="P157" s="29">
        <f>+IF(I157=0,"",'Ark1'!V1488)</f>
        <v>0</v>
      </c>
      <c r="Q157" s="534"/>
      <c r="R157" s="237">
        <f>+IF(M157=0,"",'Ark1'!AJ1488)</f>
        <v>112.53923076923083</v>
      </c>
      <c r="S157" s="217"/>
      <c r="T157" s="237">
        <f>+IF(M157=0,"",'Ark1'!AK1488)</f>
        <v>25.58659058641916</v>
      </c>
      <c r="U157" s="216"/>
      <c r="V157" s="238">
        <f>+IF(I157=0,"",'Ark1'!S1488)</f>
        <v>10.261538461538464</v>
      </c>
      <c r="W157" s="53"/>
      <c r="X157" s="29">
        <f>+IF(I157=0,"",'Ark1'!W1488)</f>
        <v>100</v>
      </c>
      <c r="Y157" s="34">
        <f>+IF(I157=0,"",'Ark1'!X1488)</f>
        <v>100</v>
      </c>
      <c r="Z157" s="34">
        <f>+IF(I157=0,"",'Ark1'!Y1488)</f>
        <v>91.538461538461561</v>
      </c>
      <c r="AA157" s="34">
        <f>+IF(I157=0,"",'Ark1'!Z1488)</f>
        <v>9.2086981328402633</v>
      </c>
      <c r="AB157" s="29">
        <f>+IF(I157=0,"",'Ark1'!Z1488)</f>
        <v>9.2086981328402633</v>
      </c>
      <c r="AC157" s="29">
        <f>+IF(I157=0,"",'Ark1'!AB1488)</f>
        <v>0</v>
      </c>
      <c r="AD157" s="34">
        <f>+'Ark1'!AD1488</f>
        <v>0</v>
      </c>
      <c r="AE157" s="29">
        <f t="shared" si="28"/>
        <v>13</v>
      </c>
      <c r="AF157" s="29">
        <f t="shared" si="29"/>
        <v>1.1403508771929824</v>
      </c>
      <c r="AG157" s="216"/>
      <c r="AH157" s="27"/>
      <c r="AJ157" s="29"/>
      <c r="AK157" s="27"/>
      <c r="AL157" s="28"/>
      <c r="AM157" s="28"/>
      <c r="AQ157" s="28"/>
    </row>
    <row r="158" spans="1:43">
      <c r="A158" s="216"/>
      <c r="B158" s="236">
        <f>+'Ark1'!C1489</f>
        <v>2024</v>
      </c>
      <c r="C158" s="216"/>
      <c r="D158" s="28">
        <f>+'Ark1'!M1489</f>
        <v>10</v>
      </c>
      <c r="E158" s="236" t="str">
        <f>VLOOKUP(D158,RNR!$D$16:$E$30,2)</f>
        <v>4-</v>
      </c>
      <c r="F158" s="28">
        <f>+'Ark1'!D1489</f>
        <v>9</v>
      </c>
      <c r="G158" s="236" t="str">
        <f>VLOOKUP(F158,RNR!$D$2:$E$13,2)</f>
        <v>Sep</v>
      </c>
      <c r="H158" s="28">
        <f>+'Ark1'!Q1489</f>
        <v>123</v>
      </c>
      <c r="I158" s="28">
        <f>+'Ark1'!R1489</f>
        <v>150</v>
      </c>
      <c r="J158" s="29">
        <f>+IF(I158=0,"",'Ark1'!AG1489)</f>
        <v>2.6155072414980118</v>
      </c>
      <c r="K158" s="29">
        <f>+IF(I158=0,"",'Ark1'!AH1489)</f>
        <v>0.66666666666666652</v>
      </c>
      <c r="L158" s="95"/>
      <c r="M158" s="243">
        <f>+'Ark1'!AI1489</f>
        <v>150</v>
      </c>
      <c r="N158" s="216"/>
      <c r="O158" s="29">
        <f>+IF(I158=0,"",'Ark1'!U1489)</f>
        <v>32.113999999999983</v>
      </c>
      <c r="P158" s="29">
        <f>+IF(I158=0,"",'Ark1'!V1489)</f>
        <v>0</v>
      </c>
      <c r="Q158" s="534"/>
      <c r="R158" s="237">
        <f>+IF(M158=0,"",'Ark1'!AJ1489)</f>
        <v>109.7346666666667</v>
      </c>
      <c r="S158" s="217"/>
      <c r="T158" s="237">
        <f>+IF(M158=0,"",'Ark1'!AK1489)</f>
        <v>23.798032064292059</v>
      </c>
      <c r="U158" s="216"/>
      <c r="V158" s="238">
        <f>+IF(I158=0,"",'Ark1'!S1489)</f>
        <v>9.6466666666666683</v>
      </c>
      <c r="W158" s="53"/>
      <c r="X158" s="29">
        <f>+IF(I158=0,"",'Ark1'!W1489)</f>
        <v>100</v>
      </c>
      <c r="Y158" s="34">
        <f>+IF(I158=0,"",'Ark1'!X1489)</f>
        <v>98.666666666666686</v>
      </c>
      <c r="Z158" s="34">
        <f>+IF(I158=0,"",'Ark1'!Y1489)</f>
        <v>84.666666666666686</v>
      </c>
      <c r="AA158" s="34">
        <f>+IF(I158=0,"",'Ark1'!Z1489)</f>
        <v>8.5204227594645126</v>
      </c>
      <c r="AB158" s="29">
        <f>+IF(I158=0,"",'Ark1'!Z1489)</f>
        <v>8.5204227594645126</v>
      </c>
      <c r="AC158" s="29">
        <f>+IF(I158=0,"",'Ark1'!AB1489)</f>
        <v>0</v>
      </c>
      <c r="AD158" s="34">
        <f>+'Ark1'!AD1489</f>
        <v>0</v>
      </c>
      <c r="AE158" s="29">
        <f t="shared" si="28"/>
        <v>15</v>
      </c>
      <c r="AF158" s="29">
        <f t="shared" si="29"/>
        <v>1.2195121951219512</v>
      </c>
      <c r="AG158" s="216"/>
      <c r="AH158" s="27"/>
      <c r="AJ158" s="29"/>
      <c r="AK158" s="27"/>
      <c r="AL158" s="28"/>
      <c r="AM158" s="28"/>
      <c r="AQ158" s="28"/>
    </row>
    <row r="159" spans="1:43">
      <c r="A159" s="216"/>
      <c r="B159" s="236">
        <f>+'Ark1'!C1490</f>
        <v>2024</v>
      </c>
      <c r="C159" s="216"/>
      <c r="D159" s="28">
        <f>+'Ark1'!M1490</f>
        <v>10</v>
      </c>
      <c r="E159" s="236" t="str">
        <f>VLOOKUP(D159,RNR!$D$16:$E$30,2)</f>
        <v>4-</v>
      </c>
      <c r="F159" s="28">
        <f>+'Ark1'!D1490</f>
        <v>10</v>
      </c>
      <c r="G159" s="236" t="str">
        <f>VLOOKUP(F159,RNR!$D$2:$E$13,2)</f>
        <v>Okt</v>
      </c>
      <c r="H159" s="28">
        <f>+'Ark1'!Q1490</f>
        <v>291</v>
      </c>
      <c r="I159" s="28">
        <f>+'Ark1'!R1490</f>
        <v>352</v>
      </c>
      <c r="J159" s="29">
        <f>+IF(I159=0,"",'Ark1'!AG1490)</f>
        <v>2.7345972729121626</v>
      </c>
      <c r="K159" s="29">
        <f>+IF(I159=0,"",'Ark1'!AH1490)</f>
        <v>3.125</v>
      </c>
      <c r="L159" s="95"/>
      <c r="M159" s="243">
        <f>+'Ark1'!AI1490</f>
        <v>352</v>
      </c>
      <c r="N159" s="216"/>
      <c r="O159" s="29">
        <f>+IF(I159=0,"",'Ark1'!U1490)</f>
        <v>34.760227272727271</v>
      </c>
      <c r="P159" s="29">
        <f>+IF(I159=0,"",'Ark1'!V1490)</f>
        <v>0</v>
      </c>
      <c r="Q159" s="534"/>
      <c r="R159" s="237">
        <f>+IF(M159=0,"",'Ark1'!AJ1490)</f>
        <v>111.76647727272731</v>
      </c>
      <c r="S159" s="217"/>
      <c r="T159" s="237">
        <f>+IF(M159=0,"",'Ark1'!AK1490)</f>
        <v>24.359989529904471</v>
      </c>
      <c r="U159" s="216"/>
      <c r="V159" s="238">
        <f>+IF(I159=0,"",'Ark1'!S1490)</f>
        <v>9.9034090909090917</v>
      </c>
      <c r="W159" s="53"/>
      <c r="X159" s="29">
        <f>+IF(I159=0,"",'Ark1'!W1490)</f>
        <v>100</v>
      </c>
      <c r="Y159" s="34">
        <f>+IF(I159=0,"",'Ark1'!X1490)</f>
        <v>98.295454545454561</v>
      </c>
      <c r="Z159" s="34">
        <f>+IF(I159=0,"",'Ark1'!Y1490)</f>
        <v>89.488636363636346</v>
      </c>
      <c r="AA159" s="34">
        <f>+IF(I159=0,"",'Ark1'!Z1490)</f>
        <v>8.9390459854598046</v>
      </c>
      <c r="AB159" s="29">
        <f>+IF(I159=0,"",'Ark1'!Z1490)</f>
        <v>8.9390459854598046</v>
      </c>
      <c r="AC159" s="29">
        <f>+IF(I159=0,"",'Ark1'!AB1490)</f>
        <v>0</v>
      </c>
      <c r="AD159" s="34">
        <f>+'Ark1'!AD1490</f>
        <v>0</v>
      </c>
      <c r="AE159" s="29">
        <f t="shared" si="28"/>
        <v>35.200000000000003</v>
      </c>
      <c r="AF159" s="29">
        <f t="shared" si="29"/>
        <v>1.2096219931271477</v>
      </c>
      <c r="AG159" s="216"/>
      <c r="AH159" s="240"/>
      <c r="AJ159" s="29"/>
      <c r="AK159" s="27"/>
      <c r="AL159" s="240"/>
      <c r="AM159" s="28"/>
      <c r="AQ159" s="28"/>
    </row>
    <row r="160" spans="1:43">
      <c r="A160" s="216"/>
      <c r="B160" s="236">
        <f>+'Ark1'!C1491</f>
        <v>2024</v>
      </c>
      <c r="C160" s="216"/>
      <c r="D160" s="28">
        <f>+'Ark1'!M1491</f>
        <v>10</v>
      </c>
      <c r="E160" s="236" t="str">
        <f>VLOOKUP(D160,RNR!$D$16:$E$30,2)</f>
        <v>4-</v>
      </c>
      <c r="F160" s="28">
        <f>+'Ark1'!D1491</f>
        <v>11</v>
      </c>
      <c r="G160" s="236" t="str">
        <f>VLOOKUP(F160,RNR!$D$2:$E$13,2)</f>
        <v>Nov</v>
      </c>
      <c r="H160" s="28">
        <f>+'Ark1'!Q1491</f>
        <v>71</v>
      </c>
      <c r="I160" s="28">
        <f>+'Ark1'!R1491</f>
        <v>76</v>
      </c>
      <c r="J160" s="29">
        <f>+IF(I160=0,"",'Ark1'!AG1491)</f>
        <v>1.7336258553555097</v>
      </c>
      <c r="K160" s="29">
        <f>+IF(I160=0,"",'Ark1'!AH1491)</f>
        <v>1.3157894736842111</v>
      </c>
      <c r="L160" s="95"/>
      <c r="M160" s="243">
        <f>+'Ark1'!AI1491</f>
        <v>76</v>
      </c>
      <c r="N160" s="216"/>
      <c r="O160" s="29">
        <f>+IF(I160=0,"",'Ark1'!U1491)</f>
        <v>33.198684210526295</v>
      </c>
      <c r="P160" s="29">
        <f>+IF(I160=0,"",'Ark1'!V1491)</f>
        <v>0</v>
      </c>
      <c r="Q160" s="534"/>
      <c r="R160" s="237">
        <f>+IF(M160=0,"",'Ark1'!AJ1491)</f>
        <v>110.68157894736839</v>
      </c>
      <c r="S160" s="217"/>
      <c r="T160" s="237">
        <f>+IF(M160=0,"",'Ark1'!AK1491)</f>
        <v>23.917146996982208</v>
      </c>
      <c r="U160" s="216"/>
      <c r="V160" s="238">
        <f>+IF(I160=0,"",'Ark1'!S1491)</f>
        <v>9.6973684210526319</v>
      </c>
      <c r="W160" s="53"/>
      <c r="X160" s="29">
        <f>+IF(I160=0,"",'Ark1'!W1491)</f>
        <v>100</v>
      </c>
      <c r="Y160" s="34">
        <f>+IF(I160=0,"",'Ark1'!X1491)</f>
        <v>100</v>
      </c>
      <c r="Z160" s="34">
        <f>+IF(I160=0,"",'Ark1'!Y1491)</f>
        <v>84.210526315789508</v>
      </c>
      <c r="AA160" s="34">
        <f>+IF(I160=0,"",'Ark1'!Z1491)</f>
        <v>8.7670959817324761</v>
      </c>
      <c r="AB160" s="29">
        <f>+IF(I160=0,"",'Ark1'!Z1491)</f>
        <v>8.7670959817324761</v>
      </c>
      <c r="AC160" s="29">
        <f>+IF(I160=0,"",'Ark1'!AB1491)</f>
        <v>0</v>
      </c>
      <c r="AD160" s="34">
        <f>+'Ark1'!AD1491</f>
        <v>0</v>
      </c>
      <c r="AE160" s="29">
        <f t="shared" si="28"/>
        <v>7.6</v>
      </c>
      <c r="AF160" s="29">
        <f t="shared" si="29"/>
        <v>1.0704225352112675</v>
      </c>
      <c r="AG160" s="216"/>
      <c r="AH160" s="219"/>
      <c r="AJ160" s="29"/>
      <c r="AK160" s="27"/>
      <c r="AL160" s="219"/>
      <c r="AM160" s="28"/>
      <c r="AQ160" s="28"/>
    </row>
    <row r="161" spans="1:43">
      <c r="A161" s="216"/>
      <c r="B161" s="236">
        <f>+'Ark1'!C1492</f>
        <v>2024</v>
      </c>
      <c r="C161" s="216"/>
      <c r="D161" s="28">
        <f>+'Ark1'!M1492</f>
        <v>10</v>
      </c>
      <c r="E161" s="236" t="str">
        <f>VLOOKUP(D161,RNR!$D$16:$E$30,2)</f>
        <v>4-</v>
      </c>
      <c r="F161" s="28">
        <f>+'Ark1'!D1492</f>
        <v>12</v>
      </c>
      <c r="G161" s="236" t="str">
        <f>VLOOKUP(F161,RNR!$D$2:$E$13,2)</f>
        <v>Des</v>
      </c>
      <c r="H161" s="28">
        <f>+'Ark1'!Q1492</f>
        <v>12</v>
      </c>
      <c r="I161" s="28">
        <f>+'Ark1'!R1492</f>
        <v>12</v>
      </c>
      <c r="J161" s="29">
        <f>+IF(I161=0,"",'Ark1'!AG1492)</f>
        <v>3.655505533670981</v>
      </c>
      <c r="K161" s="29">
        <f>+IF(I161=0,"",'Ark1'!AH1492)</f>
        <v>0</v>
      </c>
      <c r="L161" s="95"/>
      <c r="M161" s="243">
        <f>+'Ark1'!AI1492</f>
        <v>12</v>
      </c>
      <c r="N161" s="216"/>
      <c r="O161" s="29">
        <f>+IF(I161=0,"",'Ark1'!U1492)</f>
        <v>38.975000000000001</v>
      </c>
      <c r="P161" s="29">
        <f>+IF(I161=0,"",'Ark1'!V1492)</f>
        <v>0</v>
      </c>
      <c r="Q161" s="534"/>
      <c r="R161" s="237">
        <f>+IF(M161=0,"",'Ark1'!AJ1492)</f>
        <v>114.52500000000002</v>
      </c>
      <c r="S161" s="217"/>
      <c r="T161" s="237">
        <f>+IF(M161=0,"",'Ark1'!AK1492)</f>
        <v>25.863353083363656</v>
      </c>
      <c r="U161" s="216"/>
      <c r="V161" s="238">
        <f>+IF(I161=0,"",'Ark1'!S1492)</f>
        <v>10.5</v>
      </c>
      <c r="W161" s="53"/>
      <c r="X161" s="29">
        <f>+IF(I161=0,"",'Ark1'!W1492)</f>
        <v>100</v>
      </c>
      <c r="Y161" s="34">
        <f>+IF(I161=0,"",'Ark1'!X1492)</f>
        <v>100</v>
      </c>
      <c r="Z161" s="34">
        <f>+IF(I161=0,"",'Ark1'!Y1492)</f>
        <v>100</v>
      </c>
      <c r="AA161" s="34">
        <f>+IF(I161=0,"",'Ark1'!Z1492)</f>
        <v>6.1981348000829977</v>
      </c>
      <c r="AB161" s="29">
        <f>+IF(I161=0,"",'Ark1'!Z1492)</f>
        <v>6.1981348000829977</v>
      </c>
      <c r="AC161" s="29">
        <f>+IF(I161=0,"",'Ark1'!AB1492)</f>
        <v>0</v>
      </c>
      <c r="AD161" s="34">
        <f>+'Ark1'!AD1492</f>
        <v>0</v>
      </c>
      <c r="AE161" s="29">
        <f t="shared" si="28"/>
        <v>1.2</v>
      </c>
      <c r="AF161" s="29">
        <f t="shared" si="29"/>
        <v>1</v>
      </c>
      <c r="AG161" s="216"/>
      <c r="AH161" s="219"/>
      <c r="AJ161" s="29"/>
      <c r="AK161" s="27"/>
      <c r="AL161" s="220"/>
      <c r="AM161" s="28"/>
      <c r="AQ161" s="28"/>
    </row>
    <row r="162" spans="1:43">
      <c r="A162" s="216"/>
      <c r="B162" s="216"/>
      <c r="C162" s="216"/>
      <c r="D162" s="216"/>
      <c r="E162" s="216"/>
      <c r="F162" s="216"/>
      <c r="G162" s="216"/>
      <c r="H162" s="216"/>
      <c r="I162" s="216"/>
      <c r="J162" s="217"/>
      <c r="K162" s="217"/>
      <c r="L162" s="217"/>
      <c r="M162" s="233"/>
      <c r="N162" s="217"/>
      <c r="O162" s="216"/>
      <c r="P162" s="216"/>
      <c r="Q162" s="534"/>
      <c r="R162" s="217"/>
      <c r="S162" s="217"/>
      <c r="T162" s="217"/>
      <c r="U162" s="216"/>
      <c r="V162" s="216"/>
      <c r="W162" s="216"/>
      <c r="X162" s="218"/>
      <c r="Y162" s="218"/>
      <c r="Z162" s="218"/>
      <c r="AA162" s="218"/>
      <c r="AB162" s="217"/>
      <c r="AC162" s="216"/>
      <c r="AD162" s="218"/>
      <c r="AE162" s="218"/>
      <c r="AF162" s="217"/>
      <c r="AG162" s="216"/>
      <c r="AH162" s="219"/>
      <c r="AJ162" s="29"/>
      <c r="AK162" s="27"/>
      <c r="AL162" s="220"/>
      <c r="AM162" s="28"/>
      <c r="AQ162" s="28"/>
    </row>
    <row r="163" spans="1:43">
      <c r="A163" s="500" t="s">
        <v>654</v>
      </c>
      <c r="B163" s="500"/>
      <c r="C163" s="500" t="str">
        <f>+E167</f>
        <v>4</v>
      </c>
      <c r="D163" s="216"/>
      <c r="E163" s="216"/>
      <c r="F163" s="216"/>
      <c r="G163" s="216"/>
      <c r="H163" s="216"/>
      <c r="I163" s="240">
        <f>SUM(I165:I176)</f>
        <v>502</v>
      </c>
      <c r="J163" s="217"/>
      <c r="K163" s="217"/>
      <c r="L163" s="217"/>
      <c r="M163" s="233"/>
      <c r="N163" s="217"/>
      <c r="O163" s="265" t="e">
        <f>+Fettgruppe!#REF!</f>
        <v>#REF!</v>
      </c>
      <c r="P163" s="216"/>
      <c r="Q163" s="534"/>
      <c r="R163" s="217"/>
      <c r="S163" s="217"/>
      <c r="T163" s="217"/>
      <c r="U163" s="216"/>
      <c r="V163" s="216"/>
      <c r="W163" s="216"/>
      <c r="X163" s="218"/>
      <c r="Y163" s="218"/>
      <c r="Z163" s="218"/>
      <c r="AA163" s="218"/>
      <c r="AB163" s="217"/>
      <c r="AC163" s="216"/>
      <c r="AD163" s="218"/>
      <c r="AE163" s="218"/>
      <c r="AF163" s="218"/>
      <c r="AG163" s="216"/>
      <c r="AH163" s="219"/>
      <c r="AJ163" s="29"/>
      <c r="AK163" s="27"/>
      <c r="AL163" s="220"/>
      <c r="AM163" s="28"/>
      <c r="AQ163" s="28"/>
    </row>
    <row r="164" spans="1:43">
      <c r="A164" s="216"/>
      <c r="B164" s="216"/>
      <c r="C164" s="216"/>
      <c r="D164" s="216"/>
      <c r="E164" s="216"/>
      <c r="F164" s="216"/>
      <c r="G164" s="216"/>
      <c r="H164" s="216"/>
      <c r="I164" s="216"/>
      <c r="J164" s="217"/>
      <c r="K164" s="217"/>
      <c r="L164" s="217"/>
      <c r="M164" s="233"/>
      <c r="N164" s="217"/>
      <c r="O164" s="216"/>
      <c r="P164" s="216"/>
      <c r="Q164" s="534"/>
      <c r="R164" s="217"/>
      <c r="S164" s="217"/>
      <c r="T164" s="217"/>
      <c r="U164" s="216"/>
      <c r="V164" s="216"/>
      <c r="W164" s="216"/>
      <c r="X164" s="218"/>
      <c r="Y164" s="218"/>
      <c r="Z164" s="218"/>
      <c r="AA164" s="218"/>
      <c r="AB164" s="217"/>
      <c r="AC164" s="216"/>
      <c r="AD164" s="218"/>
      <c r="AE164" s="218"/>
      <c r="AF164" s="218"/>
      <c r="AG164" s="218"/>
      <c r="AH164" s="219"/>
      <c r="AJ164" s="29"/>
      <c r="AK164" s="27"/>
      <c r="AL164" s="220"/>
      <c r="AM164" s="28"/>
      <c r="AQ164" s="28"/>
    </row>
    <row r="165" spans="1:43">
      <c r="A165" s="216"/>
      <c r="B165" s="236">
        <f>+'Ark1'!C1493</f>
        <v>2024</v>
      </c>
      <c r="C165" s="216"/>
      <c r="D165" s="28">
        <f>+'Ark1'!M1493</f>
        <v>11</v>
      </c>
      <c r="E165" s="236" t="str">
        <f>VLOOKUP(D165,RNR!$D$16:$E$30,2)</f>
        <v>4</v>
      </c>
      <c r="F165" s="28">
        <f>+'Ark1'!D1493</f>
        <v>1</v>
      </c>
      <c r="G165" s="236" t="str">
        <f>VLOOKUP(F165,RNR!$D$2:$E$13,2)</f>
        <v>Jan</v>
      </c>
      <c r="H165" s="28">
        <f>+'Ark1'!Q1493</f>
        <v>5</v>
      </c>
      <c r="I165" s="28">
        <f>+'Ark1'!R1493</f>
        <v>7</v>
      </c>
      <c r="J165" s="29">
        <f>+IF(I165=0,"",'Ark1'!AG1493)</f>
        <v>2.2710820850999505</v>
      </c>
      <c r="K165" s="29">
        <f>+IF(I165=0,"",'Ark1'!AH1493)</f>
        <v>0</v>
      </c>
      <c r="L165" s="95"/>
      <c r="M165" s="243">
        <f>+'Ark1'!AI1493</f>
        <v>4</v>
      </c>
      <c r="N165" s="216"/>
      <c r="O165" s="29">
        <f>+IF(I165=0,"",'Ark1'!U1493)</f>
        <v>40.785714285714278</v>
      </c>
      <c r="P165" s="29">
        <f>+IF(I165=0,"",'Ark1'!V1493)</f>
        <v>0</v>
      </c>
      <c r="Q165" s="534"/>
      <c r="R165" s="237">
        <f>+IF(M165=0,"",'Ark1'!AJ1493)</f>
        <v>112.6</v>
      </c>
      <c r="S165" s="217"/>
      <c r="T165" s="237">
        <f>+IF(M165=0,"",'Ark1'!AK1493)</f>
        <v>27.884225555484687</v>
      </c>
      <c r="U165" s="216"/>
      <c r="V165" s="238">
        <f>+IF(I165=0,"",'Ark1'!S1493)</f>
        <v>9.7142857142857117</v>
      </c>
      <c r="W165" s="53"/>
      <c r="X165" s="29">
        <f>+IF(I165=0,"",'Ark1'!W1493)</f>
        <v>100</v>
      </c>
      <c r="Y165" s="34">
        <f>+IF(I165=0,"",'Ark1'!X1493)</f>
        <v>100</v>
      </c>
      <c r="Z165" s="34">
        <f>+IF(I165=0,"",'Ark1'!Y1493)</f>
        <v>100</v>
      </c>
      <c r="AA165" s="34">
        <f>+IF(I165=0,"",'Ark1'!Z1493)</f>
        <v>6.20309336919403</v>
      </c>
      <c r="AB165" s="29">
        <f>+IF(I165=0,"",'Ark1'!Z1493)</f>
        <v>6.20309336919403</v>
      </c>
      <c r="AC165" s="29">
        <f>+IF(I165=0,"",'Ark1'!AB1493)</f>
        <v>0</v>
      </c>
      <c r="AD165" s="34">
        <f>+'Ark1'!AD1493</f>
        <v>0</v>
      </c>
      <c r="AE165" s="29">
        <f t="shared" si="28"/>
        <v>0.63636363636363635</v>
      </c>
      <c r="AF165" s="29">
        <f t="shared" si="29"/>
        <v>1.4</v>
      </c>
      <c r="AG165" s="216"/>
      <c r="AH165" s="219"/>
      <c r="AJ165" s="29"/>
      <c r="AK165" s="27"/>
      <c r="AL165" s="220"/>
      <c r="AM165" s="28"/>
      <c r="AQ165" s="28"/>
    </row>
    <row r="166" spans="1:43">
      <c r="A166" s="216"/>
      <c r="B166" s="236">
        <f>+'Ark1'!C1494</f>
        <v>2024</v>
      </c>
      <c r="C166" s="216"/>
      <c r="D166" s="28">
        <f>+'Ark1'!M1494</f>
        <v>11</v>
      </c>
      <c r="E166" s="236" t="str">
        <f>VLOOKUP(D166,RNR!$D$16:$E$30,2)</f>
        <v>4</v>
      </c>
      <c r="F166" s="28">
        <f>+'Ark1'!D1494</f>
        <v>2</v>
      </c>
      <c r="G166" s="236" t="str">
        <f>VLOOKUP(F166,RNR!$D$2:$E$13,2)</f>
        <v>Feb</v>
      </c>
      <c r="H166" s="28">
        <f>+'Ark1'!Q1494</f>
        <v>6</v>
      </c>
      <c r="I166" s="28">
        <f>+'Ark1'!R1494</f>
        <v>9</v>
      </c>
      <c r="J166" s="29">
        <f>+IF(I166=0,"",'Ark1'!AG1494)</f>
        <v>2.2712725320559142</v>
      </c>
      <c r="K166" s="29">
        <f>+IF(I166=0,"",'Ark1'!AH1494)</f>
        <v>0</v>
      </c>
      <c r="L166" s="95"/>
      <c r="M166" s="243">
        <f>+'Ark1'!AI1494</f>
        <v>8</v>
      </c>
      <c r="N166" s="216"/>
      <c r="O166" s="29">
        <f>+IF(I166=0,"",'Ark1'!U1494)</f>
        <v>36.666666666666657</v>
      </c>
      <c r="P166" s="29">
        <f>+IF(I166=0,"",'Ark1'!V1494)</f>
        <v>0</v>
      </c>
      <c r="Q166" s="534"/>
      <c r="R166" s="237">
        <f>+IF(M166=0,"",'Ark1'!AJ1494)</f>
        <v>112.46250000000001</v>
      </c>
      <c r="S166" s="217"/>
      <c r="T166" s="237">
        <f>+IF(M166=0,"",'Ark1'!AK1494)</f>
        <v>25.709728063318259</v>
      </c>
      <c r="U166" s="216"/>
      <c r="V166" s="238">
        <f>+IF(I166=0,"",'Ark1'!S1494)</f>
        <v>8.8888888888888893</v>
      </c>
      <c r="W166" s="53"/>
      <c r="X166" s="29">
        <f>+IF(I166=0,"",'Ark1'!W1494)</f>
        <v>100</v>
      </c>
      <c r="Y166" s="34">
        <f>+IF(I166=0,"",'Ark1'!X1494)</f>
        <v>100</v>
      </c>
      <c r="Z166" s="34">
        <f>+IF(I166=0,"",'Ark1'!Y1494)</f>
        <v>100</v>
      </c>
      <c r="AA166" s="34">
        <f>+IF(I166=0,"",'Ark1'!Z1494)</f>
        <v>2.1447610589527124</v>
      </c>
      <c r="AB166" s="29">
        <f>+IF(I166=0,"",'Ark1'!Z1494)</f>
        <v>2.1447610589527124</v>
      </c>
      <c r="AC166" s="29">
        <f>+IF(I166=0,"",'Ark1'!AB1494)</f>
        <v>0</v>
      </c>
      <c r="AD166" s="34">
        <f>+'Ark1'!AD1494</f>
        <v>0</v>
      </c>
      <c r="AE166" s="29">
        <f t="shared" si="28"/>
        <v>0.81818181818181823</v>
      </c>
      <c r="AF166" s="29">
        <f t="shared" si="29"/>
        <v>1.5</v>
      </c>
      <c r="AG166" s="216"/>
      <c r="AH166" s="219"/>
      <c r="AJ166" s="29"/>
      <c r="AK166" s="27"/>
      <c r="AL166" s="220"/>
      <c r="AM166" s="28"/>
      <c r="AQ166" s="28"/>
    </row>
    <row r="167" spans="1:43">
      <c r="A167" s="216"/>
      <c r="B167" s="236">
        <f>+'Ark1'!C1495</f>
        <v>2024</v>
      </c>
      <c r="C167" s="216"/>
      <c r="D167" s="28">
        <f>+'Ark1'!M1495</f>
        <v>11</v>
      </c>
      <c r="E167" s="236" t="str">
        <f>VLOOKUP(D167,RNR!$D$16:$E$30,2)</f>
        <v>4</v>
      </c>
      <c r="F167" s="28">
        <f>+'Ark1'!D1495</f>
        <v>3</v>
      </c>
      <c r="G167" s="236" t="str">
        <f>VLOOKUP(F167,RNR!$D$2:$E$13,2)</f>
        <v>Mar</v>
      </c>
      <c r="H167" s="28">
        <f>+'Ark1'!Q1495</f>
        <v>73</v>
      </c>
      <c r="I167" s="28">
        <f>+'Ark1'!R1495</f>
        <v>82</v>
      </c>
      <c r="J167" s="29">
        <f>+IF(I167=0,"",'Ark1'!AG1495)</f>
        <v>3.6985825055923214</v>
      </c>
      <c r="K167" s="29">
        <f>+IF(I167=0,"",'Ark1'!AH1495)</f>
        <v>2.4390243902439024</v>
      </c>
      <c r="L167" s="95"/>
      <c r="M167" s="243">
        <f>+'Ark1'!AI1495</f>
        <v>78</v>
      </c>
      <c r="N167" s="216"/>
      <c r="O167" s="29">
        <f>+IF(I167=0,"",'Ark1'!U1495)</f>
        <v>38.915853658536591</v>
      </c>
      <c r="P167" s="29">
        <f>+IF(I167=0,"",'Ark1'!V1495)</f>
        <v>0</v>
      </c>
      <c r="Q167" s="534"/>
      <c r="R167" s="237">
        <f>+IF(M167=0,"",'Ark1'!AJ1495)</f>
        <v>114.4243589743589</v>
      </c>
      <c r="S167" s="217"/>
      <c r="T167" s="237">
        <f>+IF(M167=0,"",'Ark1'!AK1495)</f>
        <v>25.719557101438703</v>
      </c>
      <c r="U167" s="216"/>
      <c r="V167" s="238">
        <f>+IF(I167=0,"",'Ark1'!S1495)</f>
        <v>9.4756097560975618</v>
      </c>
      <c r="W167" s="53"/>
      <c r="X167" s="29">
        <f>+IF(I167=0,"",'Ark1'!W1495)</f>
        <v>100</v>
      </c>
      <c r="Y167" s="34">
        <f>+IF(I167=0,"",'Ark1'!X1495)</f>
        <v>100</v>
      </c>
      <c r="Z167" s="34">
        <f>+IF(I167=0,"",'Ark1'!Y1495)</f>
        <v>100</v>
      </c>
      <c r="AA167" s="34">
        <f>+IF(I167=0,"",'Ark1'!Z1495)</f>
        <v>6.8968085498805998</v>
      </c>
      <c r="AB167" s="29">
        <f>+IF(I167=0,"",'Ark1'!Z1495)</f>
        <v>6.8968085498805998</v>
      </c>
      <c r="AC167" s="29">
        <f>+IF(I167=0,"",'Ark1'!AB1495)</f>
        <v>0</v>
      </c>
      <c r="AD167" s="34">
        <f>+'Ark1'!AD1495</f>
        <v>0</v>
      </c>
      <c r="AE167" s="29">
        <f t="shared" si="28"/>
        <v>7.4545454545454541</v>
      </c>
      <c r="AF167" s="29">
        <f t="shared" si="29"/>
        <v>1.1232876712328768</v>
      </c>
      <c r="AG167" s="216"/>
      <c r="AH167" s="219"/>
      <c r="AJ167" s="29"/>
      <c r="AK167" s="27"/>
      <c r="AL167" s="220"/>
      <c r="AM167" s="28"/>
      <c r="AQ167" s="28"/>
    </row>
    <row r="168" spans="1:43">
      <c r="A168" s="216"/>
      <c r="B168" s="236">
        <f>+'Ark1'!C1496</f>
        <v>2024</v>
      </c>
      <c r="C168" s="216"/>
      <c r="D168" s="28">
        <f>+'Ark1'!M1496</f>
        <v>11</v>
      </c>
      <c r="E168" s="236" t="str">
        <f>VLOOKUP(D168,RNR!$D$16:$E$30,2)</f>
        <v>4</v>
      </c>
      <c r="F168" s="28">
        <f>+'Ark1'!D1496</f>
        <v>4</v>
      </c>
      <c r="G168" s="236" t="str">
        <f>VLOOKUP(F168,RNR!$D$2:$E$13,2)</f>
        <v>Apr</v>
      </c>
      <c r="H168" s="28">
        <f>+'Ark1'!Q1496</f>
        <v>13</v>
      </c>
      <c r="I168" s="28">
        <f>+'Ark1'!R1496</f>
        <v>15</v>
      </c>
      <c r="J168" s="29">
        <f>+IF(I168=0,"",'Ark1'!AG1496)</f>
        <v>2.9463251190016408</v>
      </c>
      <c r="K168" s="29">
        <f>+IF(I168=0,"",'Ark1'!AH1496)</f>
        <v>0</v>
      </c>
      <c r="L168" s="95"/>
      <c r="M168" s="243">
        <f>+'Ark1'!AI1496</f>
        <v>13</v>
      </c>
      <c r="N168" s="216"/>
      <c r="O168" s="29">
        <f>+IF(I168=0,"",'Ark1'!U1496)</f>
        <v>39.159999999999989</v>
      </c>
      <c r="P168" s="29">
        <f>+IF(I168=0,"",'Ark1'!V1496)</f>
        <v>0</v>
      </c>
      <c r="Q168" s="534"/>
      <c r="R168" s="237">
        <f>+IF(M168=0,"",'Ark1'!AJ1496)</f>
        <v>113.96153846153848</v>
      </c>
      <c r="S168" s="217"/>
      <c r="T168" s="237">
        <f>+IF(M168=0,"",'Ark1'!AK1496)</f>
        <v>26.234005823825957</v>
      </c>
      <c r="U168" s="216"/>
      <c r="V168" s="238">
        <f>+IF(I168=0,"",'Ark1'!S1496)</f>
        <v>9.4</v>
      </c>
      <c r="W168" s="53"/>
      <c r="X168" s="29">
        <f>+IF(I168=0,"",'Ark1'!W1496)</f>
        <v>100</v>
      </c>
      <c r="Y168" s="34">
        <f>+IF(I168=0,"",'Ark1'!X1496)</f>
        <v>100</v>
      </c>
      <c r="Z168" s="34">
        <f>+IF(I168=0,"",'Ark1'!Y1496)</f>
        <v>100</v>
      </c>
      <c r="AA168" s="34">
        <f>+IF(I168=0,"",'Ark1'!Z1496)</f>
        <v>7.051033021243569</v>
      </c>
      <c r="AB168" s="29">
        <f>+IF(I168=0,"",'Ark1'!Z1496)</f>
        <v>7.051033021243569</v>
      </c>
      <c r="AC168" s="29">
        <f>+IF(I168=0,"",'Ark1'!AB1496)</f>
        <v>0</v>
      </c>
      <c r="AD168" s="34">
        <f>+'Ark1'!AD1496</f>
        <v>0</v>
      </c>
      <c r="AE168" s="29">
        <f t="shared" si="28"/>
        <v>1.3636363636363635</v>
      </c>
      <c r="AF168" s="29">
        <f t="shared" si="29"/>
        <v>1.1538461538461537</v>
      </c>
      <c r="AG168" s="216"/>
      <c r="AH168" s="219"/>
      <c r="AJ168" s="29"/>
      <c r="AK168" s="27"/>
      <c r="AL168" s="220"/>
      <c r="AM168" s="28"/>
      <c r="AQ168" s="28"/>
    </row>
    <row r="169" spans="1:43">
      <c r="A169" s="216"/>
      <c r="B169" s="236">
        <f>+'Ark1'!C1497</f>
        <v>2024</v>
      </c>
      <c r="C169" s="216"/>
      <c r="D169" s="236">
        <f>+'Ark1'!M1497</f>
        <v>11</v>
      </c>
      <c r="E169" s="236" t="str">
        <f>VLOOKUP(D169,RNR!$D$16:$E$30,2)</f>
        <v>4</v>
      </c>
      <c r="F169" s="236">
        <f>+'Ark1'!D1497</f>
        <v>5</v>
      </c>
      <c r="G169" s="236" t="str">
        <f>VLOOKUP(F169,RNR!$D$2:$E$13,2)</f>
        <v>Mai</v>
      </c>
      <c r="H169" s="236">
        <f>+'Ark1'!Q1497</f>
        <v>16</v>
      </c>
      <c r="I169" s="236">
        <f>+'Ark1'!R1497</f>
        <v>20</v>
      </c>
      <c r="J169" s="237">
        <f>+IF(I169=0,"",'Ark1'!AG1497)</f>
        <v>2.9711959360870432</v>
      </c>
      <c r="K169" s="237">
        <f>+IF(I169=0,"",'Ark1'!AH1497)</f>
        <v>0</v>
      </c>
      <c r="L169" s="95"/>
      <c r="M169" s="243">
        <f>+'Ark1'!AI1497</f>
        <v>19</v>
      </c>
      <c r="N169" s="216"/>
      <c r="O169" s="237">
        <f>+IF(I169=0,"",'Ark1'!U1497)</f>
        <v>41.234999999999999</v>
      </c>
      <c r="P169" s="237">
        <f>+IF(I169=0,"",'Ark1'!V1497)</f>
        <v>0</v>
      </c>
      <c r="Q169" s="534"/>
      <c r="R169" s="237">
        <f>+IF(M169=0,"",'Ark1'!AJ1497)</f>
        <v>113.1473684210527</v>
      </c>
      <c r="S169" s="217"/>
      <c r="T169" s="237">
        <f>+IF(M169=0,"",'Ark1'!AK1497)</f>
        <v>27.939784417631031</v>
      </c>
      <c r="U169" s="216"/>
      <c r="V169" s="238">
        <f>+IF(I169=0,"",'Ark1'!S1497)</f>
        <v>9.65</v>
      </c>
      <c r="W169" s="53"/>
      <c r="X169" s="237">
        <f>+IF(I169=0,"",'Ark1'!W1497)</f>
        <v>100</v>
      </c>
      <c r="Y169" s="239">
        <f>+IF(I169=0,"",'Ark1'!X1497)</f>
        <v>100</v>
      </c>
      <c r="Z169" s="239">
        <f>+IF(I169=0,"",'Ark1'!Y1497)</f>
        <v>100</v>
      </c>
      <c r="AA169" s="239">
        <f>+IF(I169=0,"",'Ark1'!Z1497)</f>
        <v>7.8842421956710593</v>
      </c>
      <c r="AB169" s="237">
        <f>+IF(I169=0,"",'Ark1'!Z1497)</f>
        <v>7.8842421956710593</v>
      </c>
      <c r="AC169" s="237">
        <f>+IF(I169=0,"",'Ark1'!AB1497)</f>
        <v>0</v>
      </c>
      <c r="AD169" s="239">
        <f>+'Ark1'!AD1497</f>
        <v>0</v>
      </c>
      <c r="AE169" s="237">
        <f>+IF(I169=0,"",I169/D169)</f>
        <v>1.8181818181818181</v>
      </c>
      <c r="AF169" s="237">
        <f>+IF(I169=0,"",I169/H169)</f>
        <v>1.25</v>
      </c>
      <c r="AG169" s="216"/>
      <c r="AH169" s="219"/>
      <c r="AJ169" s="29"/>
      <c r="AK169" s="27"/>
      <c r="AL169" s="220"/>
      <c r="AM169" s="28"/>
      <c r="AQ169" s="28"/>
    </row>
    <row r="170" spans="1:43">
      <c r="A170" s="216"/>
      <c r="B170" s="236">
        <f>+'Ark1'!C1498</f>
        <v>2024</v>
      </c>
      <c r="C170" s="216"/>
      <c r="D170" s="236">
        <f>+'Ark1'!M1498</f>
        <v>11</v>
      </c>
      <c r="E170" s="236" t="str">
        <f>VLOOKUP(D170,RNR!$D$16:$E$30,2)</f>
        <v>4</v>
      </c>
      <c r="F170" s="236">
        <f>+'Ark1'!D1498</f>
        <v>6</v>
      </c>
      <c r="G170" s="236" t="str">
        <f>VLOOKUP(F170,RNR!$D$2:$E$13,2)</f>
        <v>Jun</v>
      </c>
      <c r="H170" s="236">
        <f>+'Ark1'!Q1498</f>
        <v>3</v>
      </c>
      <c r="I170" s="236">
        <f>+'Ark1'!R1498</f>
        <v>3</v>
      </c>
      <c r="J170" s="237">
        <f>+IF(I170=0,"",'Ark1'!AG1498)</f>
        <v>0.95914135491336672</v>
      </c>
      <c r="K170" s="237">
        <f>+IF(I170=0,"",'Ark1'!AH1498)</f>
        <v>0</v>
      </c>
      <c r="L170" s="95"/>
      <c r="M170" s="243">
        <f>+'Ark1'!AI1498</f>
        <v>3</v>
      </c>
      <c r="N170" s="216"/>
      <c r="O170" s="237">
        <f>+IF(I170=0,"",'Ark1'!U1498)</f>
        <v>41.166666666666657</v>
      </c>
      <c r="P170" s="237">
        <f>+IF(I170=0,"",'Ark1'!V1498)</f>
        <v>0</v>
      </c>
      <c r="Q170" s="534"/>
      <c r="R170" s="237">
        <f>+IF(M170=0,"",'Ark1'!AJ1498)</f>
        <v>113.7</v>
      </c>
      <c r="S170" s="217"/>
      <c r="T170" s="237">
        <f>+IF(M170=0,"",'Ark1'!AK1498)</f>
        <v>27.952109319940678</v>
      </c>
      <c r="U170" s="216"/>
      <c r="V170" s="238">
        <f>+IF(I170=0,"",'Ark1'!S1498)</f>
        <v>10</v>
      </c>
      <c r="W170" s="53"/>
      <c r="X170" s="237">
        <f>+IF(I170=0,"",'Ark1'!W1498)</f>
        <v>100</v>
      </c>
      <c r="Y170" s="239">
        <f>+IF(I170=0,"",'Ark1'!X1498)</f>
        <v>100</v>
      </c>
      <c r="Z170" s="239">
        <f>+IF(I170=0,"",'Ark1'!Y1498)</f>
        <v>100</v>
      </c>
      <c r="AA170" s="239">
        <f>+IF(I170=0,"",'Ark1'!Z1498)</f>
        <v>3.2055507413790232</v>
      </c>
      <c r="AB170" s="237">
        <f>+IF(I170=0,"",'Ark1'!Z1498)</f>
        <v>3.2055507413790232</v>
      </c>
      <c r="AC170" s="237">
        <f>+IF(I170=0,"",'Ark1'!AB1498)</f>
        <v>0</v>
      </c>
      <c r="AD170" s="239">
        <f>+'Ark1'!AD1498</f>
        <v>0</v>
      </c>
      <c r="AE170" s="237">
        <f t="shared" ref="AE170:AE183" si="30">+IF(I170=0,"",I170/D170)</f>
        <v>0.27272727272727271</v>
      </c>
      <c r="AF170" s="237">
        <f t="shared" ref="AF170:AF183" si="31">+IF(I170=0,"",I170/H170)</f>
        <v>1</v>
      </c>
      <c r="AG170" s="216"/>
      <c r="AH170" s="219"/>
      <c r="AJ170" s="29"/>
      <c r="AK170" s="27"/>
      <c r="AL170" s="220"/>
      <c r="AM170" s="28"/>
      <c r="AQ170" s="28"/>
    </row>
    <row r="171" spans="1:43">
      <c r="A171" s="216"/>
      <c r="B171" s="236">
        <f>+'Ark1'!C1499</f>
        <v>2024</v>
      </c>
      <c r="C171" s="216"/>
      <c r="D171" s="236">
        <f>+'Ark1'!M1499</f>
        <v>11</v>
      </c>
      <c r="E171" s="236" t="str">
        <f>VLOOKUP(D171,RNR!$D$16:$E$30,2)</f>
        <v>4</v>
      </c>
      <c r="F171" s="236">
        <f>+'Ark1'!D1499</f>
        <v>7</v>
      </c>
      <c r="G171" s="236" t="str">
        <f>VLOOKUP(F171,RNR!$D$2:$E$13,2)</f>
        <v>Jul</v>
      </c>
      <c r="H171" s="236">
        <f>+'Ark1'!Q1499</f>
        <v>1</v>
      </c>
      <c r="I171" s="236">
        <f>+'Ark1'!R1499</f>
        <v>2</v>
      </c>
      <c r="J171" s="237">
        <f>+IF(I171=0,"",'Ark1'!AG1499)</f>
        <v>1.4897682788816538</v>
      </c>
      <c r="K171" s="237">
        <f>+IF(I171=0,"",'Ark1'!AH1499)</f>
        <v>0</v>
      </c>
      <c r="L171" s="95"/>
      <c r="M171" s="243">
        <f>+'Ark1'!AI1499</f>
        <v>2</v>
      </c>
      <c r="N171" s="216"/>
      <c r="O171" s="237">
        <f>+IF(I171=0,"",'Ark1'!U1499)</f>
        <v>40.150000000000006</v>
      </c>
      <c r="P171" s="237">
        <f>+IF(I171=0,"",'Ark1'!V1499)</f>
        <v>0</v>
      </c>
      <c r="Q171" s="534"/>
      <c r="R171" s="237">
        <f>+IF(M171=0,"",'Ark1'!AJ1499)</f>
        <v>114.75</v>
      </c>
      <c r="S171" s="217"/>
      <c r="T171" s="237">
        <f>+IF(M171=0,"",'Ark1'!AK1499)</f>
        <v>26.605325309645274</v>
      </c>
      <c r="U171" s="216"/>
      <c r="V171" s="238">
        <f>+IF(I171=0,"",'Ark1'!S1499)</f>
        <v>10.5</v>
      </c>
      <c r="W171" s="53"/>
      <c r="X171" s="237">
        <f>+IF(I171=0,"",'Ark1'!W1499)</f>
        <v>100</v>
      </c>
      <c r="Y171" s="239">
        <f>+IF(I171=0,"",'Ark1'!X1499)</f>
        <v>100</v>
      </c>
      <c r="Z171" s="239">
        <f>+IF(I171=0,"",'Ark1'!Y1499)</f>
        <v>100</v>
      </c>
      <c r="AA171" s="239">
        <f>+IF(I171=0,"",'Ark1'!Z1499)</f>
        <v>0.14999999999860547</v>
      </c>
      <c r="AB171" s="237">
        <f>+IF(I171=0,"",'Ark1'!Z1499)</f>
        <v>0.14999999999860547</v>
      </c>
      <c r="AC171" s="237">
        <f>+IF(I171=0,"",'Ark1'!AB1499)</f>
        <v>0</v>
      </c>
      <c r="AD171" s="239">
        <f>+'Ark1'!AD1499</f>
        <v>0</v>
      </c>
      <c r="AE171" s="237">
        <f t="shared" si="30"/>
        <v>0.18181818181818182</v>
      </c>
      <c r="AF171" s="237">
        <f t="shared" si="31"/>
        <v>2</v>
      </c>
      <c r="AG171" s="216"/>
      <c r="AH171" s="219"/>
      <c r="AJ171" s="29"/>
      <c r="AK171" s="27"/>
      <c r="AL171" s="220"/>
      <c r="AM171" s="28"/>
      <c r="AQ171" s="28"/>
    </row>
    <row r="172" spans="1:43">
      <c r="A172" s="216"/>
      <c r="B172" s="236">
        <f>+'Ark1'!C1500</f>
        <v>2024</v>
      </c>
      <c r="C172" s="216"/>
      <c r="D172" s="236">
        <f>+'Ark1'!M1500</f>
        <v>11</v>
      </c>
      <c r="E172" s="236" t="str">
        <f>VLOOKUP(D172,RNR!$D$16:$E$30,2)</f>
        <v>4</v>
      </c>
      <c r="F172" s="236">
        <f>+'Ark1'!D1500</f>
        <v>8</v>
      </c>
      <c r="G172" s="236" t="str">
        <f>VLOOKUP(F172,RNR!$D$2:$E$13,2)</f>
        <v>Aug</v>
      </c>
      <c r="H172" s="236">
        <f>+'Ark1'!Q1500</f>
        <v>53</v>
      </c>
      <c r="I172" s="236">
        <f>+'Ark1'!R1500</f>
        <v>58</v>
      </c>
      <c r="J172" s="237">
        <f>+IF(I172=0,"",'Ark1'!AG1500)</f>
        <v>1.5141129475373101</v>
      </c>
      <c r="K172" s="237">
        <f>+IF(I172=0,"",'Ark1'!AH1500)</f>
        <v>5.1724137931034484</v>
      </c>
      <c r="L172" s="95"/>
      <c r="M172" s="243">
        <f>+'Ark1'!AI1500</f>
        <v>58</v>
      </c>
      <c r="N172" s="216"/>
      <c r="O172" s="237">
        <f>+IF(I172=0,"",'Ark1'!U1500)</f>
        <v>38.008620689655181</v>
      </c>
      <c r="P172" s="237">
        <f>+IF(I172=0,"",'Ark1'!V1500)</f>
        <v>0</v>
      </c>
      <c r="Q172" s="534"/>
      <c r="R172" s="237">
        <f>+IF(M172=0,"",'Ark1'!AJ1500)</f>
        <v>112.19482758620688</v>
      </c>
      <c r="S172" s="217"/>
      <c r="T172" s="237">
        <f>+IF(M172=0,"",'Ark1'!AK1500)</f>
        <v>26.349523783970874</v>
      </c>
      <c r="U172" s="216"/>
      <c r="V172" s="238">
        <f>+IF(I172=0,"",'Ark1'!S1500)</f>
        <v>10.517241379310349</v>
      </c>
      <c r="W172" s="53"/>
      <c r="X172" s="237">
        <f>+IF(I172=0,"",'Ark1'!W1500)</f>
        <v>100</v>
      </c>
      <c r="Y172" s="239">
        <f>+IF(I172=0,"",'Ark1'!X1500)</f>
        <v>100</v>
      </c>
      <c r="Z172" s="239">
        <f>+IF(I172=0,"",'Ark1'!Y1500)</f>
        <v>93.10344827586205</v>
      </c>
      <c r="AA172" s="239">
        <f>+IF(I172=0,"",'Ark1'!Z1500)</f>
        <v>10.293909891587484</v>
      </c>
      <c r="AB172" s="237">
        <f>+IF(I172=0,"",'Ark1'!Z1500)</f>
        <v>10.293909891587484</v>
      </c>
      <c r="AC172" s="237">
        <f>+IF(I172=0,"",'Ark1'!AB1500)</f>
        <v>0</v>
      </c>
      <c r="AD172" s="239">
        <f>+'Ark1'!AD1500</f>
        <v>0</v>
      </c>
      <c r="AE172" s="237">
        <f t="shared" si="30"/>
        <v>5.2727272727272725</v>
      </c>
      <c r="AF172" s="237">
        <f t="shared" si="31"/>
        <v>1.0943396226415094</v>
      </c>
      <c r="AG172" s="216"/>
      <c r="AH172" s="219"/>
      <c r="AJ172" s="29"/>
      <c r="AK172" s="27"/>
      <c r="AL172" s="220"/>
      <c r="AM172" s="28"/>
      <c r="AQ172" s="28"/>
    </row>
    <row r="173" spans="1:43">
      <c r="A173" s="216"/>
      <c r="B173" s="236">
        <f>+'Ark1'!C1501</f>
        <v>2024</v>
      </c>
      <c r="C173" s="216"/>
      <c r="D173" s="236">
        <f>+'Ark1'!M1501</f>
        <v>11</v>
      </c>
      <c r="E173" s="236" t="str">
        <f>VLOOKUP(D173,RNR!$D$16:$E$30,2)</f>
        <v>4</v>
      </c>
      <c r="F173" s="236">
        <f>+'Ark1'!D1501</f>
        <v>9</v>
      </c>
      <c r="G173" s="236" t="str">
        <f>VLOOKUP(F173,RNR!$D$2:$E$13,2)</f>
        <v>Sep</v>
      </c>
      <c r="H173" s="236">
        <f>+'Ark1'!Q1501</f>
        <v>78</v>
      </c>
      <c r="I173" s="236">
        <f>+'Ark1'!R1501</f>
        <v>83</v>
      </c>
      <c r="J173" s="237">
        <f>+IF(I173=0,"",'Ark1'!AG1501)</f>
        <v>1.6693398546813725</v>
      </c>
      <c r="K173" s="237">
        <f>+IF(I173=0,"",'Ark1'!AH1501)</f>
        <v>4.8192771084337345</v>
      </c>
      <c r="L173" s="95"/>
      <c r="M173" s="243">
        <f>+'Ark1'!AI1501</f>
        <v>83</v>
      </c>
      <c r="N173" s="216"/>
      <c r="O173" s="237">
        <f>+IF(I173=0,"",'Ark1'!U1501)</f>
        <v>37.042168674698793</v>
      </c>
      <c r="P173" s="237">
        <f>+IF(I173=0,"",'Ark1'!V1501)</f>
        <v>0</v>
      </c>
      <c r="Q173" s="534"/>
      <c r="R173" s="237">
        <f>+IF(M173=0,"",'Ark1'!AJ1501)</f>
        <v>113.3289156626506</v>
      </c>
      <c r="S173" s="217"/>
      <c r="T173" s="237">
        <f>+IF(M173=0,"",'Ark1'!AK1501)</f>
        <v>24.932979251417581</v>
      </c>
      <c r="U173" s="216"/>
      <c r="V173" s="238">
        <f>+IF(I173=0,"",'Ark1'!S1501)</f>
        <v>10.096385542168676</v>
      </c>
      <c r="W173" s="53"/>
      <c r="X173" s="237">
        <f>+IF(I173=0,"",'Ark1'!W1501)</f>
        <v>100</v>
      </c>
      <c r="Y173" s="239">
        <f>+IF(I173=0,"",'Ark1'!X1501)</f>
        <v>100</v>
      </c>
      <c r="Z173" s="239">
        <f>+IF(I173=0,"",'Ark1'!Y1501)</f>
        <v>91.56626506024098</v>
      </c>
      <c r="AA173" s="239">
        <f>+IF(I173=0,"",'Ark1'!Z1501)</f>
        <v>9.6570608475101185</v>
      </c>
      <c r="AB173" s="237">
        <f>+IF(I173=0,"",'Ark1'!Z1501)</f>
        <v>9.6570608475101185</v>
      </c>
      <c r="AC173" s="237">
        <f>+IF(I173=0,"",'Ark1'!AB1501)</f>
        <v>0</v>
      </c>
      <c r="AD173" s="239">
        <f>+'Ark1'!AD1501</f>
        <v>0</v>
      </c>
      <c r="AE173" s="237">
        <f t="shared" si="30"/>
        <v>7.5454545454545459</v>
      </c>
      <c r="AF173" s="237">
        <f t="shared" si="31"/>
        <v>1.0641025641025641</v>
      </c>
      <c r="AG173" s="216"/>
      <c r="AH173" s="219"/>
      <c r="AJ173" s="29"/>
      <c r="AK173" s="27"/>
      <c r="AL173" s="220"/>
      <c r="AM173" s="28"/>
      <c r="AQ173" s="28"/>
    </row>
    <row r="174" spans="1:43">
      <c r="A174" s="216"/>
      <c r="B174" s="236">
        <f>+'Ark1'!C1502</f>
        <v>2024</v>
      </c>
      <c r="C174" s="216"/>
      <c r="D174" s="236">
        <f>+'Ark1'!M1502</f>
        <v>11</v>
      </c>
      <c r="E174" s="236" t="str">
        <f>VLOOKUP(D174,RNR!$D$16:$E$30,2)</f>
        <v>4</v>
      </c>
      <c r="F174" s="236">
        <f>+'Ark1'!D1502</f>
        <v>10</v>
      </c>
      <c r="G174" s="236" t="str">
        <f>VLOOKUP(F174,RNR!$D$2:$E$13,2)</f>
        <v>Okt</v>
      </c>
      <c r="H174" s="236">
        <f>+'Ark1'!Q1502</f>
        <v>159</v>
      </c>
      <c r="I174" s="236">
        <f>+'Ark1'!R1502</f>
        <v>179</v>
      </c>
      <c r="J174" s="237">
        <f>+IF(I174=0,"",'Ark1'!AG1502)</f>
        <v>1.4815046587564282</v>
      </c>
      <c r="K174" s="237">
        <f>+IF(I174=0,"",'Ark1'!AH1502)</f>
        <v>3.9106145251396658</v>
      </c>
      <c r="L174" s="95"/>
      <c r="M174" s="243">
        <f>+'Ark1'!AI1502</f>
        <v>179</v>
      </c>
      <c r="N174" s="216"/>
      <c r="O174" s="237">
        <f>+IF(I174=0,"",'Ark1'!U1502)</f>
        <v>37.032402234636862</v>
      </c>
      <c r="P174" s="237">
        <f>+IF(I174=0,"",'Ark1'!V1502)</f>
        <v>0</v>
      </c>
      <c r="Q174" s="534"/>
      <c r="R174" s="237">
        <f>+IF(M174=0,"",'Ark1'!AJ1502)</f>
        <v>112.25474860335198</v>
      </c>
      <c r="S174" s="217"/>
      <c r="T174" s="237">
        <f>+IF(M174=0,"",'Ark1'!AK1502)</f>
        <v>25.775253014681095</v>
      </c>
      <c r="U174" s="216"/>
      <c r="V174" s="238">
        <f>+IF(I174=0,"",'Ark1'!S1502)</f>
        <v>10.324022346368713</v>
      </c>
      <c r="W174" s="53"/>
      <c r="X174" s="237">
        <f>+IF(I174=0,"",'Ark1'!W1502)</f>
        <v>100</v>
      </c>
      <c r="Y174" s="239">
        <f>+IF(I174=0,"",'Ark1'!X1502)</f>
        <v>99.441340782122879</v>
      </c>
      <c r="Z174" s="239">
        <f>+IF(I174=0,"",'Ark1'!Y1502)</f>
        <v>92.737430167597779</v>
      </c>
      <c r="AA174" s="239">
        <f>+IF(I174=0,"",'Ark1'!Z1502)</f>
        <v>8.4235013311684135</v>
      </c>
      <c r="AB174" s="237">
        <f>+IF(I174=0,"",'Ark1'!Z1502)</f>
        <v>8.4235013311684135</v>
      </c>
      <c r="AC174" s="237">
        <f>+IF(I174=0,"",'Ark1'!AB1502)</f>
        <v>0</v>
      </c>
      <c r="AD174" s="239">
        <f>+'Ark1'!AD1502</f>
        <v>0</v>
      </c>
      <c r="AE174" s="237">
        <f t="shared" si="30"/>
        <v>16.272727272727273</v>
      </c>
      <c r="AF174" s="237">
        <f t="shared" si="31"/>
        <v>1.1257861635220126</v>
      </c>
      <c r="AG174" s="216"/>
      <c r="AH174" s="219"/>
      <c r="AJ174" s="29"/>
      <c r="AK174" s="27"/>
      <c r="AL174" s="220"/>
      <c r="AM174" s="28"/>
      <c r="AQ174" s="28"/>
    </row>
    <row r="175" spans="1:43">
      <c r="A175" s="216"/>
      <c r="B175" s="236">
        <f>+'Ark1'!C1503</f>
        <v>2024</v>
      </c>
      <c r="C175" s="216"/>
      <c r="D175" s="236">
        <f>+'Ark1'!M1503</f>
        <v>11</v>
      </c>
      <c r="E175" s="236" t="str">
        <f>VLOOKUP(D175,RNR!$D$16:$E$30,2)</f>
        <v>4</v>
      </c>
      <c r="F175" s="236">
        <f>+'Ark1'!D1503</f>
        <v>11</v>
      </c>
      <c r="G175" s="236" t="str">
        <f>VLOOKUP(F175,RNR!$D$2:$E$13,2)</f>
        <v>Nov</v>
      </c>
      <c r="H175" s="236">
        <f>+'Ark1'!Q1503</f>
        <v>33</v>
      </c>
      <c r="I175" s="236">
        <f>+'Ark1'!R1503</f>
        <v>39</v>
      </c>
      <c r="J175" s="237">
        <f>+IF(I175=0,"",'Ark1'!AG1503)</f>
        <v>1.0762758272874124</v>
      </c>
      <c r="K175" s="237">
        <f>+IF(I175=0,"",'Ark1'!AH1503)</f>
        <v>2.5641025641025639</v>
      </c>
      <c r="L175" s="95"/>
      <c r="M175" s="243">
        <f>+'Ark1'!AI1503</f>
        <v>39</v>
      </c>
      <c r="N175" s="216"/>
      <c r="O175" s="237">
        <f>+IF(I175=0,"",'Ark1'!U1503)</f>
        <v>40.164102564102564</v>
      </c>
      <c r="P175" s="237">
        <f>+IF(I175=0,"",'Ark1'!V1503)</f>
        <v>0</v>
      </c>
      <c r="Q175" s="534"/>
      <c r="R175" s="237">
        <f>+IF(M175=0,"",'Ark1'!AJ1503)</f>
        <v>115.0102564102564</v>
      </c>
      <c r="S175" s="217"/>
      <c r="T175" s="237">
        <f>+IF(M175=0,"",'Ark1'!AK1503)</f>
        <v>25.920957347579375</v>
      </c>
      <c r="U175" s="216"/>
      <c r="V175" s="238">
        <f>+IF(I175=0,"",'Ark1'!S1503)</f>
        <v>10.410256410256409</v>
      </c>
      <c r="W175" s="53"/>
      <c r="X175" s="237">
        <f>+IF(I175=0,"",'Ark1'!W1503)</f>
        <v>100</v>
      </c>
      <c r="Y175" s="239">
        <f>+IF(I175=0,"",'Ark1'!X1503)</f>
        <v>100</v>
      </c>
      <c r="Z175" s="239">
        <f>+IF(I175=0,"",'Ark1'!Y1503)</f>
        <v>94.871794871794876</v>
      </c>
      <c r="AA175" s="239">
        <f>+IF(I175=0,"",'Ark1'!Z1503)</f>
        <v>9.5596504382901468</v>
      </c>
      <c r="AB175" s="237">
        <f>+IF(I175=0,"",'Ark1'!Z1503)</f>
        <v>9.5596504382901468</v>
      </c>
      <c r="AC175" s="237">
        <f>+IF(I175=0,"",'Ark1'!AB1503)</f>
        <v>0</v>
      </c>
      <c r="AD175" s="239">
        <f>+'Ark1'!AD1503</f>
        <v>0</v>
      </c>
      <c r="AE175" s="237">
        <f t="shared" si="30"/>
        <v>3.5454545454545454</v>
      </c>
      <c r="AF175" s="237">
        <f t="shared" si="31"/>
        <v>1.1818181818181819</v>
      </c>
      <c r="AG175" s="216"/>
      <c r="AH175" s="219"/>
      <c r="AJ175" s="29"/>
      <c r="AK175" s="27"/>
      <c r="AL175" s="220"/>
      <c r="AM175" s="28"/>
      <c r="AQ175" s="28"/>
    </row>
    <row r="176" spans="1:43">
      <c r="A176" s="216"/>
      <c r="B176" s="236">
        <f>+'Ark1'!C1504</f>
        <v>2024</v>
      </c>
      <c r="C176" s="216"/>
      <c r="D176" s="236">
        <f>+'Ark1'!M1504</f>
        <v>11</v>
      </c>
      <c r="E176" s="236" t="str">
        <f>VLOOKUP(D176,RNR!$D$16:$E$30,2)</f>
        <v>4</v>
      </c>
      <c r="F176" s="236">
        <f>+'Ark1'!D1504</f>
        <v>12</v>
      </c>
      <c r="G176" s="236" t="str">
        <f>VLOOKUP(F176,RNR!$D$2:$E$13,2)</f>
        <v>Des</v>
      </c>
      <c r="H176" s="236">
        <f>+'Ark1'!Q1504</f>
        <v>3</v>
      </c>
      <c r="I176" s="236">
        <f>+'Ark1'!R1504</f>
        <v>5</v>
      </c>
      <c r="J176" s="237">
        <f>+IF(I176=0,"",'Ark1'!AG1504)</f>
        <v>1.3560620271368715</v>
      </c>
      <c r="K176" s="237">
        <f>+IF(I176=0,"",'Ark1'!AH1504)</f>
        <v>0</v>
      </c>
      <c r="L176" s="95"/>
      <c r="M176" s="243">
        <f>+'Ark1'!AI1504</f>
        <v>5</v>
      </c>
      <c r="N176" s="216"/>
      <c r="O176" s="237">
        <f>+IF(I176=0,"",'Ark1'!U1504)</f>
        <v>34.699999999999989</v>
      </c>
      <c r="P176" s="237">
        <f>+IF(I176=0,"",'Ark1'!V1504)</f>
        <v>0</v>
      </c>
      <c r="Q176" s="534"/>
      <c r="R176" s="237">
        <f>+IF(M176=0,"",'Ark1'!AJ1504)</f>
        <v>110.8</v>
      </c>
      <c r="S176" s="217"/>
      <c r="T176" s="237">
        <f>+IF(M176=0,"",'Ark1'!AK1504)</f>
        <v>25.085338415680695</v>
      </c>
      <c r="U176" s="216"/>
      <c r="V176" s="238">
        <f>+IF(I176=0,"",'Ark1'!S1504)</f>
        <v>10</v>
      </c>
      <c r="W176" s="53"/>
      <c r="X176" s="237">
        <f>+IF(I176=0,"",'Ark1'!W1504)</f>
        <v>100</v>
      </c>
      <c r="Y176" s="239">
        <f>+IF(I176=0,"",'Ark1'!X1504)</f>
        <v>100</v>
      </c>
      <c r="Z176" s="239">
        <f>+IF(I176=0,"",'Ark1'!Y1504)</f>
        <v>100</v>
      </c>
      <c r="AA176" s="239">
        <f>+IF(I176=0,"",'Ark1'!Z1504)</f>
        <v>7.6788019898940147</v>
      </c>
      <c r="AB176" s="237">
        <f>+IF(I176=0,"",'Ark1'!Z1504)</f>
        <v>7.6788019898940147</v>
      </c>
      <c r="AC176" s="237">
        <f>+IF(I176=0,"",'Ark1'!AB1504)</f>
        <v>0</v>
      </c>
      <c r="AD176" s="239">
        <f>+'Ark1'!AD1504</f>
        <v>0</v>
      </c>
      <c r="AE176" s="237">
        <f t="shared" si="30"/>
        <v>0.45454545454545453</v>
      </c>
      <c r="AF176" s="237">
        <f t="shared" si="31"/>
        <v>1.6666666666666667</v>
      </c>
      <c r="AG176" s="216"/>
      <c r="AH176" s="219"/>
      <c r="AJ176" s="29"/>
      <c r="AK176" s="27"/>
      <c r="AL176" s="220"/>
      <c r="AM176" s="28"/>
      <c r="AQ176" s="28"/>
    </row>
    <row r="177" spans="1:43">
      <c r="A177" s="216"/>
      <c r="B177" s="216"/>
      <c r="C177" s="216"/>
      <c r="D177" s="216"/>
      <c r="E177" s="216"/>
      <c r="F177" s="216"/>
      <c r="G177" s="216"/>
      <c r="H177" s="216"/>
      <c r="I177" s="216"/>
      <c r="J177" s="217"/>
      <c r="K177" s="217"/>
      <c r="L177" s="217"/>
      <c r="M177" s="233"/>
      <c r="N177" s="217"/>
      <c r="O177" s="216"/>
      <c r="P177" s="216"/>
      <c r="Q177" s="534"/>
      <c r="R177" s="217"/>
      <c r="S177" s="217"/>
      <c r="T177" s="217"/>
      <c r="U177" s="216"/>
      <c r="V177" s="216"/>
      <c r="W177" s="216"/>
      <c r="X177" s="218"/>
      <c r="Y177" s="218"/>
      <c r="Z177" s="218"/>
      <c r="AA177" s="218"/>
      <c r="AB177" s="217"/>
      <c r="AC177" s="216"/>
      <c r="AD177" s="218"/>
      <c r="AE177" s="218"/>
      <c r="AF177" s="217"/>
      <c r="AG177" s="216"/>
      <c r="AH177" s="219"/>
      <c r="AJ177" s="29"/>
      <c r="AK177" s="27"/>
      <c r="AL177" s="220"/>
      <c r="AM177" s="28"/>
      <c r="AQ177" s="28"/>
    </row>
    <row r="178" spans="1:43">
      <c r="A178" s="500" t="s">
        <v>654</v>
      </c>
      <c r="B178" s="500"/>
      <c r="C178" s="500" t="str">
        <f>+E181</f>
        <v>4+</v>
      </c>
      <c r="D178" s="216"/>
      <c r="E178" s="216"/>
      <c r="F178" s="216"/>
      <c r="G178" s="216"/>
      <c r="H178" s="216"/>
      <c r="I178" s="240">
        <f>SUM(I180:I191)</f>
        <v>219</v>
      </c>
      <c r="J178" s="217"/>
      <c r="K178" s="217"/>
      <c r="L178" s="217"/>
      <c r="M178" s="233"/>
      <c r="N178" s="217"/>
      <c r="O178" s="265" t="e">
        <f>+Fettgruppe!#REF!</f>
        <v>#REF!</v>
      </c>
      <c r="P178" s="216"/>
      <c r="Q178" s="534"/>
      <c r="R178" s="217"/>
      <c r="S178" s="217"/>
      <c r="T178" s="217"/>
      <c r="U178" s="216"/>
      <c r="V178" s="216"/>
      <c r="W178" s="216"/>
      <c r="X178" s="218"/>
      <c r="Y178" s="218"/>
      <c r="Z178" s="218"/>
      <c r="AA178" s="218"/>
      <c r="AB178" s="217"/>
      <c r="AC178" s="216"/>
      <c r="AD178" s="218"/>
      <c r="AE178" s="218"/>
      <c r="AF178" s="218"/>
      <c r="AG178" s="216"/>
      <c r="AH178" s="219"/>
      <c r="AJ178" s="29"/>
      <c r="AK178" s="27"/>
      <c r="AL178" s="220"/>
      <c r="AM178" s="28"/>
      <c r="AQ178" s="28"/>
    </row>
    <row r="179" spans="1:43">
      <c r="A179" s="216"/>
      <c r="B179" s="216"/>
      <c r="C179" s="216"/>
      <c r="D179" s="216"/>
      <c r="E179" s="216"/>
      <c r="F179" s="216"/>
      <c r="G179" s="216"/>
      <c r="H179" s="216"/>
      <c r="I179" s="216"/>
      <c r="J179" s="217"/>
      <c r="K179" s="217"/>
      <c r="L179" s="217"/>
      <c r="M179" s="233"/>
      <c r="N179" s="217"/>
      <c r="O179" s="216"/>
      <c r="P179" s="216"/>
      <c r="Q179" s="534"/>
      <c r="R179" s="217"/>
      <c r="S179" s="217"/>
      <c r="T179" s="217"/>
      <c r="U179" s="216"/>
      <c r="V179" s="216"/>
      <c r="W179" s="216"/>
      <c r="X179" s="218"/>
      <c r="Y179" s="218"/>
      <c r="Z179" s="218"/>
      <c r="AA179" s="218"/>
      <c r="AB179" s="217"/>
      <c r="AC179" s="216"/>
      <c r="AD179" s="218"/>
      <c r="AE179" s="218"/>
      <c r="AF179" s="218"/>
      <c r="AG179" s="218"/>
      <c r="AH179" s="219"/>
      <c r="AJ179" s="29"/>
      <c r="AK179" s="27"/>
      <c r="AL179" s="220"/>
      <c r="AM179" s="28"/>
      <c r="AQ179" s="28"/>
    </row>
    <row r="180" spans="1:43">
      <c r="A180" s="216"/>
      <c r="B180" s="236">
        <f>+'Ark1'!C1505</f>
        <v>2024</v>
      </c>
      <c r="C180" s="216"/>
      <c r="D180" s="236">
        <f>+'Ark1'!M1505</f>
        <v>12</v>
      </c>
      <c r="E180" s="236" t="str">
        <f>VLOOKUP(D180,RNR!$D$16:$E$30,2)</f>
        <v>4+</v>
      </c>
      <c r="F180" s="236">
        <f>+'Ark1'!D1505</f>
        <v>1</v>
      </c>
      <c r="G180" s="236" t="str">
        <f>VLOOKUP(F180,RNR!$D$2:$E$13,2)</f>
        <v>Jan</v>
      </c>
      <c r="H180" s="236">
        <f>+'Ark1'!Q1505</f>
        <v>3</v>
      </c>
      <c r="I180" s="236">
        <f>+'Ark1'!R1505</f>
        <v>3</v>
      </c>
      <c r="J180" s="237">
        <f>+IF(I180=0,"",'Ark1'!AG1505)</f>
        <v>1.0357088878459324</v>
      </c>
      <c r="K180" s="237">
        <f>+IF(I180=0,"",'Ark1'!AH1505)</f>
        <v>0</v>
      </c>
      <c r="L180" s="95"/>
      <c r="M180" s="243">
        <f>+'Ark1'!AI1505</f>
        <v>2</v>
      </c>
      <c r="N180" s="216"/>
      <c r="O180" s="237">
        <f>+IF(I180=0,"",'Ark1'!U1505)</f>
        <v>43.400000000000006</v>
      </c>
      <c r="P180" s="237">
        <f>+IF(I180=0,"",'Ark1'!V1505)</f>
        <v>0</v>
      </c>
      <c r="Q180" s="534"/>
      <c r="R180" s="237">
        <f>+IF(M180=0,"",'Ark1'!AJ1505)</f>
        <v>115.2</v>
      </c>
      <c r="S180" s="217"/>
      <c r="T180" s="237">
        <f>+IF(M180=0,"",'Ark1'!AK1505)</f>
        <v>27.330000730886233</v>
      </c>
      <c r="U180" s="216"/>
      <c r="V180" s="238">
        <f>+IF(I180=0,"",'Ark1'!S1505)</f>
        <v>10.333333333333336</v>
      </c>
      <c r="W180" s="53"/>
      <c r="X180" s="237">
        <f>+IF(I180=0,"",'Ark1'!W1505)</f>
        <v>100</v>
      </c>
      <c r="Y180" s="239">
        <f>+IF(I180=0,"",'Ark1'!X1505)</f>
        <v>100</v>
      </c>
      <c r="Z180" s="239">
        <f>+IF(I180=0,"",'Ark1'!Y1505)</f>
        <v>100</v>
      </c>
      <c r="AA180" s="239">
        <f>+IF(I180=0,"",'Ark1'!Z1505)</f>
        <v>2.5350871122441294</v>
      </c>
      <c r="AB180" s="237">
        <f>+IF(I180=0,"",'Ark1'!Z1505)</f>
        <v>2.5350871122441294</v>
      </c>
      <c r="AC180" s="237">
        <f>+IF(I180=0,"",'Ark1'!AB1505)</f>
        <v>0</v>
      </c>
      <c r="AD180" s="239">
        <f>+'Ark1'!AD1505</f>
        <v>0</v>
      </c>
      <c r="AE180" s="237">
        <f t="shared" si="30"/>
        <v>0.25</v>
      </c>
      <c r="AF180" s="237">
        <f t="shared" si="31"/>
        <v>1</v>
      </c>
      <c r="AG180" s="216"/>
      <c r="AH180" s="219"/>
      <c r="AJ180" s="29"/>
      <c r="AK180" s="27"/>
      <c r="AL180" s="220"/>
      <c r="AM180" s="28"/>
      <c r="AQ180" s="28"/>
    </row>
    <row r="181" spans="1:43">
      <c r="A181" s="216"/>
      <c r="B181" s="236">
        <f>+'Ark1'!C1506</f>
        <v>2024</v>
      </c>
      <c r="C181" s="216"/>
      <c r="D181" s="236">
        <f>+'Ark1'!M1506</f>
        <v>12</v>
      </c>
      <c r="E181" s="236" t="str">
        <f>VLOOKUP(D181,RNR!$D$16:$E$30,2)</f>
        <v>4+</v>
      </c>
      <c r="F181" s="236">
        <f>+'Ark1'!D1506</f>
        <v>2</v>
      </c>
      <c r="G181" s="236" t="str">
        <f>VLOOKUP(F181,RNR!$D$2:$E$13,2)</f>
        <v>Feb</v>
      </c>
      <c r="H181" s="236">
        <f>+'Ark1'!Q1506</f>
        <v>2</v>
      </c>
      <c r="I181" s="236">
        <f>+'Ark1'!R1506</f>
        <v>4</v>
      </c>
      <c r="J181" s="237">
        <f>+IF(I181=0,"",'Ark1'!AG1506)</f>
        <v>0.93122173814292508</v>
      </c>
      <c r="K181" s="237">
        <f>+IF(I181=0,"",'Ark1'!AH1506)</f>
        <v>0</v>
      </c>
      <c r="L181" s="95"/>
      <c r="M181" s="243">
        <f>+'Ark1'!AI1506</f>
        <v>4</v>
      </c>
      <c r="N181" s="216"/>
      <c r="O181" s="237">
        <f>+IF(I181=0,"",'Ark1'!U1506)</f>
        <v>33.825000000000003</v>
      </c>
      <c r="P181" s="237">
        <f>+IF(I181=0,"",'Ark1'!V1506)</f>
        <v>0</v>
      </c>
      <c r="Q181" s="534"/>
      <c r="R181" s="237">
        <f>+IF(M181=0,"",'Ark1'!AJ1506)</f>
        <v>109.825</v>
      </c>
      <c r="S181" s="217"/>
      <c r="T181" s="237">
        <f>+IF(M181=0,"",'Ark1'!AK1506)</f>
        <v>25.497486087942168</v>
      </c>
      <c r="U181" s="216"/>
      <c r="V181" s="238">
        <f>+IF(I181=0,"",'Ark1'!S1506)</f>
        <v>8.75</v>
      </c>
      <c r="W181" s="53"/>
      <c r="X181" s="237">
        <f>+IF(I181=0,"",'Ark1'!W1506)</f>
        <v>100</v>
      </c>
      <c r="Y181" s="239">
        <f>+IF(I181=0,"",'Ark1'!X1506)</f>
        <v>100</v>
      </c>
      <c r="Z181" s="239">
        <f>+IF(I181=0,"",'Ark1'!Y1506)</f>
        <v>100</v>
      </c>
      <c r="AA181" s="239">
        <f>+IF(I181=0,"",'Ark1'!Z1506)</f>
        <v>2.2653642091284207</v>
      </c>
      <c r="AB181" s="237">
        <f>+IF(I181=0,"",'Ark1'!Z1506)</f>
        <v>2.2653642091284207</v>
      </c>
      <c r="AC181" s="237">
        <f>+IF(I181=0,"",'Ark1'!AB1506)</f>
        <v>0</v>
      </c>
      <c r="AD181" s="239">
        <f>+'Ark1'!AD1506</f>
        <v>0</v>
      </c>
      <c r="AE181" s="237">
        <f t="shared" si="30"/>
        <v>0.33333333333333331</v>
      </c>
      <c r="AF181" s="237">
        <f t="shared" si="31"/>
        <v>2</v>
      </c>
      <c r="AG181" s="216"/>
      <c r="AH181" s="219"/>
      <c r="AJ181" s="29"/>
      <c r="AK181" s="27"/>
      <c r="AL181" s="220"/>
      <c r="AM181" s="28"/>
      <c r="AQ181" s="28"/>
    </row>
    <row r="182" spans="1:43">
      <c r="A182" s="216"/>
      <c r="B182" s="236">
        <f>+'Ark1'!C1507</f>
        <v>2024</v>
      </c>
      <c r="C182" s="216"/>
      <c r="D182" s="236">
        <f>+'Ark1'!M1507</f>
        <v>12</v>
      </c>
      <c r="E182" s="236" t="str">
        <f>VLOOKUP(D182,RNR!$D$16:$E$30,2)</f>
        <v>4+</v>
      </c>
      <c r="F182" s="236">
        <f>+'Ark1'!D1507</f>
        <v>3</v>
      </c>
      <c r="G182" s="236" t="str">
        <f>VLOOKUP(F182,RNR!$D$2:$E$13,2)</f>
        <v>Mar</v>
      </c>
      <c r="H182" s="236">
        <f>+'Ark1'!Q1507</f>
        <v>43</v>
      </c>
      <c r="I182" s="236">
        <f>+'Ark1'!R1507</f>
        <v>46</v>
      </c>
      <c r="J182" s="237">
        <f>+IF(I182=0,"",'Ark1'!AG1507)</f>
        <v>2.2733225929832277</v>
      </c>
      <c r="K182" s="237">
        <f>+IF(I182=0,"",'Ark1'!AH1507)</f>
        <v>0</v>
      </c>
      <c r="L182" s="95"/>
      <c r="M182" s="243">
        <f>+'Ark1'!AI1507</f>
        <v>42</v>
      </c>
      <c r="N182" s="216"/>
      <c r="O182" s="237">
        <f>+IF(I182=0,"",'Ark1'!U1507)</f>
        <v>42.639130434782594</v>
      </c>
      <c r="P182" s="237">
        <f>+IF(I182=0,"",'Ark1'!V1507)</f>
        <v>0</v>
      </c>
      <c r="Q182" s="534"/>
      <c r="R182" s="237">
        <f>+IF(M182=0,"",'Ark1'!AJ1507)</f>
        <v>115.7357142857142</v>
      </c>
      <c r="S182" s="217"/>
      <c r="T182" s="237">
        <f>+IF(M182=0,"",'Ark1'!AK1507)</f>
        <v>27.023148988809279</v>
      </c>
      <c r="U182" s="216"/>
      <c r="V182" s="238">
        <f>+IF(I182=0,"",'Ark1'!S1507)</f>
        <v>9.8913043478260878</v>
      </c>
      <c r="W182" s="53"/>
      <c r="X182" s="237">
        <f>+IF(I182=0,"",'Ark1'!W1507)</f>
        <v>100</v>
      </c>
      <c r="Y182" s="239">
        <f>+IF(I182=0,"",'Ark1'!X1507)</f>
        <v>100</v>
      </c>
      <c r="Z182" s="239">
        <f>+IF(I182=0,"",'Ark1'!Y1507)</f>
        <v>100</v>
      </c>
      <c r="AA182" s="239">
        <f>+IF(I182=0,"",'Ark1'!Z1507)</f>
        <v>6.60350625774156</v>
      </c>
      <c r="AB182" s="237">
        <f>+IF(I182=0,"",'Ark1'!Z1507)</f>
        <v>6.60350625774156</v>
      </c>
      <c r="AC182" s="237">
        <f>+IF(I182=0,"",'Ark1'!AB1507)</f>
        <v>0</v>
      </c>
      <c r="AD182" s="239">
        <f>+'Ark1'!AD1507</f>
        <v>0</v>
      </c>
      <c r="AE182" s="237">
        <f t="shared" si="30"/>
        <v>3.8333333333333335</v>
      </c>
      <c r="AF182" s="237">
        <f t="shared" si="31"/>
        <v>1.069767441860465</v>
      </c>
      <c r="AG182" s="216"/>
      <c r="AH182" s="219"/>
      <c r="AJ182" s="29"/>
      <c r="AK182" s="27"/>
      <c r="AL182" s="220"/>
      <c r="AM182" s="28"/>
      <c r="AQ182" s="28"/>
    </row>
    <row r="183" spans="1:43">
      <c r="A183" s="216"/>
      <c r="B183" s="236">
        <f>+'Ark1'!C1508</f>
        <v>2024</v>
      </c>
      <c r="C183" s="216"/>
      <c r="D183" s="236">
        <f>+'Ark1'!M1508</f>
        <v>12</v>
      </c>
      <c r="E183" s="236" t="str">
        <f>VLOOKUP(D183,RNR!$D$16:$E$30,2)</f>
        <v>4+</v>
      </c>
      <c r="F183" s="236">
        <f>+'Ark1'!D1508</f>
        <v>4</v>
      </c>
      <c r="G183" s="236" t="str">
        <f>VLOOKUP(F183,RNR!$D$2:$E$13,2)</f>
        <v>Apr</v>
      </c>
      <c r="H183" s="236">
        <f>+'Ark1'!Q1508</f>
        <v>7</v>
      </c>
      <c r="I183" s="236">
        <f>+'Ark1'!R1508</f>
        <v>8</v>
      </c>
      <c r="J183" s="237">
        <f>+IF(I183=0,"",'Ark1'!AG1508)</f>
        <v>1.6732959817823412</v>
      </c>
      <c r="K183" s="237">
        <f>+IF(I183=0,"",'Ark1'!AH1508)</f>
        <v>0</v>
      </c>
      <c r="L183" s="95"/>
      <c r="M183" s="243">
        <f>+'Ark1'!AI1508</f>
        <v>7</v>
      </c>
      <c r="N183" s="216"/>
      <c r="O183" s="237">
        <f>+IF(I183=0,"",'Ark1'!U1508)</f>
        <v>41.7</v>
      </c>
      <c r="P183" s="237">
        <f>+IF(I183=0,"",'Ark1'!V1508)</f>
        <v>0</v>
      </c>
      <c r="Q183" s="534"/>
      <c r="R183" s="237">
        <f>+IF(M183=0,"",'Ark1'!AJ1508)</f>
        <v>116.0857142857143</v>
      </c>
      <c r="S183" s="217"/>
      <c r="T183" s="237">
        <f>+IF(M183=0,"",'Ark1'!AK1508)</f>
        <v>27.246348634766004</v>
      </c>
      <c r="U183" s="216"/>
      <c r="V183" s="238">
        <f>+IF(I183=0,"",'Ark1'!S1508)</f>
        <v>9.25</v>
      </c>
      <c r="W183" s="53"/>
      <c r="X183" s="237">
        <f>+IF(I183=0,"",'Ark1'!W1508)</f>
        <v>100</v>
      </c>
      <c r="Y183" s="239">
        <f>+IF(I183=0,"",'Ark1'!X1508)</f>
        <v>100</v>
      </c>
      <c r="Z183" s="239">
        <f>+IF(I183=0,"",'Ark1'!Y1508)</f>
        <v>100</v>
      </c>
      <c r="AA183" s="239">
        <f>+IF(I183=0,"",'Ark1'!Z1508)</f>
        <v>4.4017042154147266</v>
      </c>
      <c r="AB183" s="237">
        <f>+IF(I183=0,"",'Ark1'!Z1508)</f>
        <v>4.4017042154147266</v>
      </c>
      <c r="AC183" s="237">
        <f>+IF(I183=0,"",'Ark1'!AB1508)</f>
        <v>0</v>
      </c>
      <c r="AD183" s="239">
        <f>+'Ark1'!AD1508</f>
        <v>0</v>
      </c>
      <c r="AE183" s="237">
        <f t="shared" si="30"/>
        <v>0.66666666666666663</v>
      </c>
      <c r="AF183" s="237">
        <f t="shared" si="31"/>
        <v>1.1428571428571428</v>
      </c>
      <c r="AG183" s="216"/>
      <c r="AH183" s="219"/>
      <c r="AJ183" s="29"/>
      <c r="AK183" s="27"/>
      <c r="AL183" s="220"/>
      <c r="AM183" s="28"/>
      <c r="AQ183" s="28"/>
    </row>
    <row r="184" spans="1:43">
      <c r="A184" s="216"/>
      <c r="B184" s="236">
        <f>+'Ark1'!C1509</f>
        <v>2024</v>
      </c>
      <c r="C184" s="216"/>
      <c r="D184" s="28">
        <f>+'Ark1'!M1509</f>
        <v>12</v>
      </c>
      <c r="E184" s="236" t="str">
        <f>VLOOKUP(D184,RNR!$D$16:$E$30,2)</f>
        <v>4+</v>
      </c>
      <c r="F184" s="28">
        <f>+'Ark1'!D1509</f>
        <v>5</v>
      </c>
      <c r="G184" s="236" t="str">
        <f>VLOOKUP(F184,RNR!$D$2:$E$13,2)</f>
        <v>Mai</v>
      </c>
      <c r="H184" s="28">
        <f>+'Ark1'!Q1509</f>
        <v>4</v>
      </c>
      <c r="I184" s="28">
        <f>+'Ark1'!R1509</f>
        <v>8</v>
      </c>
      <c r="J184" s="29">
        <f>+IF(I184=0,"",'Ark1'!AG1509)</f>
        <v>1.2195341631689871</v>
      </c>
      <c r="K184" s="29">
        <f>+IF(I184=0,"",'Ark1'!AH1509)</f>
        <v>0</v>
      </c>
      <c r="L184" s="95"/>
      <c r="M184" s="243">
        <f>+'Ark1'!AI1509</f>
        <v>8</v>
      </c>
      <c r="N184" s="216"/>
      <c r="O184" s="29">
        <f>+IF(I184=0,"",'Ark1'!U1509)</f>
        <v>42.3125</v>
      </c>
      <c r="P184" s="29">
        <f>+IF(I184=0,"",'Ark1'!V1509)</f>
        <v>0</v>
      </c>
      <c r="Q184" s="534"/>
      <c r="R184" s="237">
        <f>+IF(M184=0,"",'Ark1'!AJ1509)</f>
        <v>114.47499999999999</v>
      </c>
      <c r="S184" s="217"/>
      <c r="T184" s="237">
        <f>+IF(M184=0,"",'Ark1'!AK1509)</f>
        <v>28.272336270839201</v>
      </c>
      <c r="U184" s="216"/>
      <c r="V184" s="238">
        <f>+IF(I184=0,"",'Ark1'!S1509)</f>
        <v>10.375</v>
      </c>
      <c r="W184" s="53"/>
      <c r="X184" s="29">
        <f>+IF(I184=0,"",'Ark1'!W1509)</f>
        <v>100</v>
      </c>
      <c r="Y184" s="34">
        <f>+IF(I184=0,"",'Ark1'!X1509)</f>
        <v>100</v>
      </c>
      <c r="Z184" s="34">
        <f>+IF(I184=0,"",'Ark1'!Y1509)</f>
        <v>100</v>
      </c>
      <c r="AA184" s="34">
        <f>+IF(I184=0,"",'Ark1'!Z1509)</f>
        <v>4.9410114096205069</v>
      </c>
      <c r="AB184" s="29">
        <f>+IF(I184=0,"",'Ark1'!Z1509)</f>
        <v>4.9410114096205069</v>
      </c>
      <c r="AC184" s="29">
        <f>+IF(I184=0,"",'Ark1'!AB1509)</f>
        <v>0</v>
      </c>
      <c r="AD184" s="34">
        <f>+'Ark1'!AD1509</f>
        <v>0</v>
      </c>
      <c r="AE184" s="29">
        <f>+IF(I184=0,"",I184/D184)</f>
        <v>0.66666666666666663</v>
      </c>
      <c r="AF184" s="29">
        <f>+IF(I184=0,"",I184/H184)</f>
        <v>2</v>
      </c>
      <c r="AG184" s="216"/>
      <c r="AH184" s="219"/>
      <c r="AJ184" s="29"/>
      <c r="AK184" s="27"/>
      <c r="AL184" s="220"/>
      <c r="AM184" s="28"/>
      <c r="AQ184" s="28"/>
    </row>
    <row r="185" spans="1:43">
      <c r="A185" s="216"/>
      <c r="B185" s="236">
        <f>+'Ark1'!C1510</f>
        <v>2024</v>
      </c>
      <c r="C185" s="216"/>
      <c r="D185" s="28">
        <f>+'Ark1'!M1510</f>
        <v>12</v>
      </c>
      <c r="E185" s="236" t="str">
        <f>VLOOKUP(D185,RNR!$D$16:$E$30,2)</f>
        <v>4+</v>
      </c>
      <c r="F185" s="28">
        <f>+'Ark1'!D1510</f>
        <v>6</v>
      </c>
      <c r="G185" s="236" t="str">
        <f>VLOOKUP(F185,RNR!$D$2:$E$13,2)</f>
        <v>Jun</v>
      </c>
      <c r="H185" s="28">
        <f>+'Ark1'!Q1510</f>
        <v>1</v>
      </c>
      <c r="I185" s="28">
        <f>+'Ark1'!R1510</f>
        <v>1</v>
      </c>
      <c r="J185" s="29">
        <f>+IF(I185=0,"",'Ark1'!AG1510)</f>
        <v>0.39685929745808118</v>
      </c>
      <c r="K185" s="29">
        <f>+IF(I185=0,"",'Ark1'!AH1510)</f>
        <v>100</v>
      </c>
      <c r="L185" s="95"/>
      <c r="M185" s="243">
        <f>+'Ark1'!AI1510</f>
        <v>1</v>
      </c>
      <c r="N185" s="216"/>
      <c r="O185" s="29">
        <f>+IF(I185=0,"",'Ark1'!U1510)</f>
        <v>51.1</v>
      </c>
      <c r="P185" s="29">
        <f>+IF(I185=0,"",'Ark1'!V1510)</f>
        <v>0</v>
      </c>
      <c r="Q185" s="534"/>
      <c r="R185" s="237">
        <f>+IF(M185=0,"",'Ark1'!AJ1510)</f>
        <v>115.3</v>
      </c>
      <c r="S185" s="217"/>
      <c r="T185" s="237">
        <f>+IF(M185=0,"",'Ark1'!AK1510)</f>
        <v>33.337496127541556</v>
      </c>
      <c r="U185" s="216"/>
      <c r="V185" s="238">
        <f>+IF(I185=0,"",'Ark1'!S1510)</f>
        <v>10</v>
      </c>
      <c r="W185" s="53"/>
      <c r="X185" s="29">
        <f>+IF(I185=0,"",'Ark1'!W1510)</f>
        <v>100</v>
      </c>
      <c r="Y185" s="34">
        <f>+IF(I185=0,"",'Ark1'!X1510)</f>
        <v>100</v>
      </c>
      <c r="Z185" s="34">
        <f>+IF(I185=0,"",'Ark1'!Y1510)</f>
        <v>100</v>
      </c>
      <c r="AA185" s="34">
        <f>+IF(I185=0,"",'Ark1'!Z1510)</f>
        <v>0</v>
      </c>
      <c r="AB185" s="29">
        <f>+IF(I185=0,"",'Ark1'!Z1510)</f>
        <v>0</v>
      </c>
      <c r="AC185" s="29">
        <f>+IF(I185=0,"",'Ark1'!AB1510)</f>
        <v>0</v>
      </c>
      <c r="AD185" s="34">
        <f>+'Ark1'!AD1510</f>
        <v>0</v>
      </c>
      <c r="AE185" s="29">
        <f t="shared" ref="AE185:AE198" si="32">+IF(I185=0,"",I185/D185)</f>
        <v>8.3333333333333329E-2</v>
      </c>
      <c r="AF185" s="29">
        <f t="shared" ref="AF185:AF198" si="33">+IF(I185=0,"",I185/H185)</f>
        <v>1</v>
      </c>
      <c r="AG185" s="216"/>
      <c r="AH185" s="219"/>
      <c r="AJ185" s="29"/>
      <c r="AK185" s="27"/>
      <c r="AL185" s="220"/>
      <c r="AM185" s="28"/>
      <c r="AQ185" s="28"/>
    </row>
    <row r="186" spans="1:43">
      <c r="A186" s="216"/>
      <c r="B186" s="236">
        <f>+'Ark1'!C1511</f>
        <v>2024</v>
      </c>
      <c r="C186" s="216"/>
      <c r="D186" s="28">
        <f>+'Ark1'!M1511</f>
        <v>12</v>
      </c>
      <c r="E186" s="236" t="str">
        <f>VLOOKUP(D186,RNR!$D$16:$E$30,2)</f>
        <v>4+</v>
      </c>
      <c r="F186" s="28">
        <f>+'Ark1'!D1511</f>
        <v>7</v>
      </c>
      <c r="G186" s="236" t="str">
        <f>VLOOKUP(F186,RNR!$D$2:$E$13,2)</f>
        <v>Jul</v>
      </c>
      <c r="H186" s="28">
        <f>+'Ark1'!Q1511</f>
        <v>1</v>
      </c>
      <c r="I186" s="28">
        <f>+'Ark1'!R1511</f>
        <v>1</v>
      </c>
      <c r="J186" s="29">
        <f>+IF(I186=0,"",'Ark1'!AG1511)</f>
        <v>0.65119385540156949</v>
      </c>
      <c r="K186" s="29">
        <f>+IF(I186=0,"",'Ark1'!AH1511)</f>
        <v>0</v>
      </c>
      <c r="L186" s="95"/>
      <c r="M186" s="243">
        <f>+'Ark1'!AI1511</f>
        <v>1</v>
      </c>
      <c r="N186" s="216"/>
      <c r="O186" s="29">
        <f>+IF(I186=0,"",'Ark1'!U1511)</f>
        <v>35.1</v>
      </c>
      <c r="P186" s="29">
        <f>+IF(I186=0,"",'Ark1'!V1511)</f>
        <v>0</v>
      </c>
      <c r="Q186" s="534"/>
      <c r="R186" s="237">
        <f>+IF(M186=0,"",'Ark1'!AJ1511)</f>
        <v>113.5</v>
      </c>
      <c r="S186" s="217"/>
      <c r="T186" s="237">
        <f>+IF(M186=0,"",'Ark1'!AK1511)</f>
        <v>24.005985081921711</v>
      </c>
      <c r="U186" s="216"/>
      <c r="V186" s="238">
        <f>+IF(I186=0,"",'Ark1'!S1511)</f>
        <v>10</v>
      </c>
      <c r="W186" s="53"/>
      <c r="X186" s="29">
        <f>+IF(I186=0,"",'Ark1'!W1511)</f>
        <v>100</v>
      </c>
      <c r="Y186" s="34">
        <f>+IF(I186=0,"",'Ark1'!X1511)</f>
        <v>100</v>
      </c>
      <c r="Z186" s="34">
        <f>+IF(I186=0,"",'Ark1'!Y1511)</f>
        <v>100</v>
      </c>
      <c r="AA186" s="34">
        <f>+IF(I186=0,"",'Ark1'!Z1511)</f>
        <v>0</v>
      </c>
      <c r="AB186" s="29">
        <f>+IF(I186=0,"",'Ark1'!Z1511)</f>
        <v>0</v>
      </c>
      <c r="AC186" s="29">
        <f>+IF(I186=0,"",'Ark1'!AB1511)</f>
        <v>0</v>
      </c>
      <c r="AD186" s="34">
        <f>+'Ark1'!AD1511</f>
        <v>0</v>
      </c>
      <c r="AE186" s="29">
        <f t="shared" si="32"/>
        <v>8.3333333333333329E-2</v>
      </c>
      <c r="AF186" s="29">
        <f t="shared" si="33"/>
        <v>1</v>
      </c>
      <c r="AG186" s="216"/>
      <c r="AH186" s="219"/>
      <c r="AJ186" s="29"/>
      <c r="AK186" s="27"/>
      <c r="AL186" s="220"/>
      <c r="AM186" s="28"/>
      <c r="AQ186" s="28"/>
    </row>
    <row r="187" spans="1:43">
      <c r="A187" s="216"/>
      <c r="B187" s="236">
        <f>+'Ark1'!C1512</f>
        <v>2024</v>
      </c>
      <c r="C187" s="216"/>
      <c r="D187" s="28">
        <f>+'Ark1'!M1512</f>
        <v>12</v>
      </c>
      <c r="E187" s="236" t="str">
        <f>VLOOKUP(D187,RNR!$D$16:$E$30,2)</f>
        <v>4+</v>
      </c>
      <c r="F187" s="28">
        <f>+'Ark1'!D1512</f>
        <v>8</v>
      </c>
      <c r="G187" s="236" t="str">
        <f>VLOOKUP(F187,RNR!$D$2:$E$13,2)</f>
        <v>Aug</v>
      </c>
      <c r="H187" s="28">
        <f>+'Ark1'!Q1512</f>
        <v>31</v>
      </c>
      <c r="I187" s="28">
        <f>+'Ark1'!R1512</f>
        <v>36</v>
      </c>
      <c r="J187" s="29">
        <f>+IF(I187=0,"",'Ark1'!AG1512)</f>
        <v>1.04006406734214</v>
      </c>
      <c r="K187" s="29">
        <f>+IF(I187=0,"",'Ark1'!AH1512)</f>
        <v>2.7777777777777781</v>
      </c>
      <c r="L187" s="95"/>
      <c r="M187" s="243">
        <f>+'Ark1'!AI1512</f>
        <v>36</v>
      </c>
      <c r="N187" s="216"/>
      <c r="O187" s="29">
        <f>+IF(I187=0,"",'Ark1'!U1512)</f>
        <v>42.06388888888889</v>
      </c>
      <c r="P187" s="29">
        <f>+IF(I187=0,"",'Ark1'!V1512)</f>
        <v>0</v>
      </c>
      <c r="Q187" s="534"/>
      <c r="R187" s="237">
        <f>+IF(M187=0,"",'Ark1'!AJ1512)</f>
        <v>115.56944444444444</v>
      </c>
      <c r="S187" s="217"/>
      <c r="T187" s="237">
        <f>+IF(M187=0,"",'Ark1'!AK1512)</f>
        <v>26.99555946936308</v>
      </c>
      <c r="U187" s="216"/>
      <c r="V187" s="238">
        <f>+IF(I187=0,"",'Ark1'!S1512)</f>
        <v>10.777777777777779</v>
      </c>
      <c r="W187" s="53"/>
      <c r="X187" s="29">
        <f>+IF(I187=0,"",'Ark1'!W1512)</f>
        <v>100</v>
      </c>
      <c r="Y187" s="34">
        <f>+IF(I187=0,"",'Ark1'!X1512)</f>
        <v>100</v>
      </c>
      <c r="Z187" s="34">
        <f>+IF(I187=0,"",'Ark1'!Y1512)</f>
        <v>100</v>
      </c>
      <c r="AA187" s="34">
        <f>+IF(I187=0,"",'Ark1'!Z1512)</f>
        <v>7.8118198469362303</v>
      </c>
      <c r="AB187" s="29">
        <f>+IF(I187=0,"",'Ark1'!Z1512)</f>
        <v>7.8118198469362303</v>
      </c>
      <c r="AC187" s="29">
        <f>+IF(I187=0,"",'Ark1'!AB1512)</f>
        <v>0</v>
      </c>
      <c r="AD187" s="34">
        <f>+'Ark1'!AD1512</f>
        <v>0</v>
      </c>
      <c r="AE187" s="29">
        <f t="shared" si="32"/>
        <v>3</v>
      </c>
      <c r="AF187" s="29">
        <f t="shared" si="33"/>
        <v>1.1612903225806452</v>
      </c>
      <c r="AG187" s="216"/>
      <c r="AH187" s="219"/>
      <c r="AJ187" s="29"/>
      <c r="AK187" s="27"/>
      <c r="AL187" s="220"/>
      <c r="AM187" s="28"/>
      <c r="AQ187" s="28"/>
    </row>
    <row r="188" spans="1:43">
      <c r="A188" s="216"/>
      <c r="B188" s="236">
        <f>+'Ark1'!C1513</f>
        <v>2024</v>
      </c>
      <c r="C188" s="216"/>
      <c r="D188" s="28">
        <f>+'Ark1'!M1513</f>
        <v>12</v>
      </c>
      <c r="E188" s="236" t="str">
        <f>VLOOKUP(D188,RNR!$D$16:$E$30,2)</f>
        <v>4+</v>
      </c>
      <c r="F188" s="28">
        <f>+'Ark1'!D1513</f>
        <v>9</v>
      </c>
      <c r="G188" s="236" t="str">
        <f>VLOOKUP(F188,RNR!$D$2:$E$13,2)</f>
        <v>Sep</v>
      </c>
      <c r="H188" s="28">
        <f>+'Ark1'!Q1513</f>
        <v>32</v>
      </c>
      <c r="I188" s="28">
        <f>+'Ark1'!R1513</f>
        <v>32</v>
      </c>
      <c r="J188" s="29">
        <f>+IF(I188=0,"",'Ark1'!AG1513)</f>
        <v>0.70959839196067198</v>
      </c>
      <c r="K188" s="29">
        <f>+IF(I188=0,"",'Ark1'!AH1513)</f>
        <v>6.25</v>
      </c>
      <c r="L188" s="95"/>
      <c r="M188" s="243">
        <f>+'Ark1'!AI1513</f>
        <v>32</v>
      </c>
      <c r="N188" s="216"/>
      <c r="O188" s="29">
        <f>+IF(I188=0,"",'Ark1'!U1513)</f>
        <v>40.840625000000003</v>
      </c>
      <c r="P188" s="29">
        <f>+IF(I188=0,"",'Ark1'!V1513)</f>
        <v>0</v>
      </c>
      <c r="Q188" s="534"/>
      <c r="R188" s="237">
        <f>+IF(M188=0,"",'Ark1'!AJ1513)</f>
        <v>114.60937500000001</v>
      </c>
      <c r="S188" s="217"/>
      <c r="T188" s="237">
        <f>+IF(M188=0,"",'Ark1'!AK1513)</f>
        <v>26.909597263085328</v>
      </c>
      <c r="U188" s="216"/>
      <c r="V188" s="238">
        <f>+IF(I188=0,"",'Ark1'!S1513)</f>
        <v>10.65625</v>
      </c>
      <c r="W188" s="53"/>
      <c r="X188" s="29">
        <f>+IF(I188=0,"",'Ark1'!W1513)</f>
        <v>100</v>
      </c>
      <c r="Y188" s="34">
        <f>+IF(I188=0,"",'Ark1'!X1513)</f>
        <v>100</v>
      </c>
      <c r="Z188" s="34">
        <f>+IF(I188=0,"",'Ark1'!Y1513)</f>
        <v>96.875</v>
      </c>
      <c r="AA188" s="34">
        <f>+IF(I188=0,"",'Ark1'!Z1513)</f>
        <v>7.7765617151395903</v>
      </c>
      <c r="AB188" s="29">
        <f>+IF(I188=0,"",'Ark1'!Z1513)</f>
        <v>7.7765617151395903</v>
      </c>
      <c r="AC188" s="29">
        <f>+IF(I188=0,"",'Ark1'!AB1513)</f>
        <v>0</v>
      </c>
      <c r="AD188" s="34">
        <f>+'Ark1'!AD1513</f>
        <v>0</v>
      </c>
      <c r="AE188" s="29">
        <f t="shared" si="32"/>
        <v>2.6666666666666665</v>
      </c>
      <c r="AF188" s="29">
        <f t="shared" si="33"/>
        <v>1</v>
      </c>
      <c r="AG188" s="216"/>
      <c r="AH188" s="219"/>
      <c r="AJ188" s="29"/>
      <c r="AK188" s="27"/>
      <c r="AL188" s="220"/>
      <c r="AM188" s="28"/>
      <c r="AQ188" s="28"/>
    </row>
    <row r="189" spans="1:43">
      <c r="A189" s="216"/>
      <c r="B189" s="236">
        <f>+'Ark1'!C1514</f>
        <v>2024</v>
      </c>
      <c r="C189" s="216"/>
      <c r="D189" s="28">
        <f>+'Ark1'!M1514</f>
        <v>12</v>
      </c>
      <c r="E189" s="236" t="str">
        <f>VLOOKUP(D189,RNR!$D$16:$E$30,2)</f>
        <v>4+</v>
      </c>
      <c r="F189" s="28">
        <f>+'Ark1'!D1514</f>
        <v>10</v>
      </c>
      <c r="G189" s="236" t="str">
        <f>VLOOKUP(F189,RNR!$D$2:$E$13,2)</f>
        <v>Okt</v>
      </c>
      <c r="H189" s="28">
        <f>+'Ark1'!Q1514</f>
        <v>60</v>
      </c>
      <c r="I189" s="28">
        <f>+'Ark1'!R1514</f>
        <v>69</v>
      </c>
      <c r="J189" s="29">
        <f>+IF(I189=0,"",'Ark1'!AG1514)</f>
        <v>0.59760368498805394</v>
      </c>
      <c r="K189" s="29">
        <f>+IF(I189=0,"",'Ark1'!AH1514)</f>
        <v>4.3478260869565215</v>
      </c>
      <c r="L189" s="95"/>
      <c r="M189" s="243">
        <f>+'Ark1'!AI1514</f>
        <v>69</v>
      </c>
      <c r="N189" s="216"/>
      <c r="O189" s="29">
        <f>+IF(I189=0,"",'Ark1'!U1514)</f>
        <v>38.752173913043471</v>
      </c>
      <c r="P189" s="29">
        <f>+IF(I189=0,"",'Ark1'!V1514)</f>
        <v>0</v>
      </c>
      <c r="Q189" s="534"/>
      <c r="R189" s="237">
        <f>+IF(M189=0,"",'Ark1'!AJ1514)</f>
        <v>112.34347826086956</v>
      </c>
      <c r="S189" s="217"/>
      <c r="T189" s="237">
        <f>+IF(M189=0,"",'Ark1'!AK1514)</f>
        <v>26.832904803801235</v>
      </c>
      <c r="U189" s="216"/>
      <c r="V189" s="238">
        <f>+IF(I189=0,"",'Ark1'!S1514)</f>
        <v>10.536231884057967</v>
      </c>
      <c r="W189" s="53"/>
      <c r="X189" s="29">
        <f>+IF(I189=0,"",'Ark1'!W1514)</f>
        <v>100</v>
      </c>
      <c r="Y189" s="34">
        <f>+IF(I189=0,"",'Ark1'!X1514)</f>
        <v>100</v>
      </c>
      <c r="Z189" s="34">
        <f>+IF(I189=0,"",'Ark1'!Y1514)</f>
        <v>92.753623188405783</v>
      </c>
      <c r="AA189" s="34">
        <f>+IF(I189=0,"",'Ark1'!Z1514)</f>
        <v>9.5677842405701359</v>
      </c>
      <c r="AB189" s="29">
        <f>+IF(I189=0,"",'Ark1'!Z1514)</f>
        <v>9.5677842405701359</v>
      </c>
      <c r="AC189" s="29">
        <f>+IF(I189=0,"",'Ark1'!AB1514)</f>
        <v>0</v>
      </c>
      <c r="AD189" s="34">
        <f>+'Ark1'!AD1514</f>
        <v>0</v>
      </c>
      <c r="AE189" s="29">
        <f t="shared" si="32"/>
        <v>5.75</v>
      </c>
      <c r="AF189" s="29">
        <f t="shared" si="33"/>
        <v>1.1499999999999999</v>
      </c>
      <c r="AG189" s="216"/>
      <c r="AH189" s="219"/>
      <c r="AJ189" s="29"/>
      <c r="AK189" s="27"/>
      <c r="AL189" s="220"/>
      <c r="AM189" s="28"/>
      <c r="AQ189" s="28"/>
    </row>
    <row r="190" spans="1:43">
      <c r="A190" s="216"/>
      <c r="B190" s="236">
        <f>+'Ark1'!C1515</f>
        <v>2024</v>
      </c>
      <c r="C190" s="216"/>
      <c r="D190" s="28">
        <f>+'Ark1'!M1515</f>
        <v>12</v>
      </c>
      <c r="E190" s="236" t="str">
        <f>VLOOKUP(D190,RNR!$D$16:$E$30,2)</f>
        <v>4+</v>
      </c>
      <c r="F190" s="28">
        <f>+'Ark1'!D1515</f>
        <v>11</v>
      </c>
      <c r="G190" s="236" t="str">
        <f>VLOOKUP(F190,RNR!$D$2:$E$13,2)</f>
        <v>Nov</v>
      </c>
      <c r="H190" s="28">
        <f>+'Ark1'!Q1515</f>
        <v>7</v>
      </c>
      <c r="I190" s="28">
        <f>+'Ark1'!R1515</f>
        <v>10</v>
      </c>
      <c r="J190" s="29">
        <f>+IF(I190=0,"",'Ark1'!AG1515)</f>
        <v>0.22667479278735783</v>
      </c>
      <c r="K190" s="29">
        <f>+IF(I190=0,"",'Ark1'!AH1515)</f>
        <v>0</v>
      </c>
      <c r="L190" s="95"/>
      <c r="M190" s="243">
        <f>+'Ark1'!AI1515</f>
        <v>10</v>
      </c>
      <c r="N190" s="216"/>
      <c r="O190" s="29">
        <f>+IF(I190=0,"",'Ark1'!U1515)</f>
        <v>32.99</v>
      </c>
      <c r="P190" s="29">
        <f>+IF(I190=0,"",'Ark1'!V1515)</f>
        <v>0</v>
      </c>
      <c r="Q190" s="534"/>
      <c r="R190" s="237">
        <f>+IF(M190=0,"",'Ark1'!AJ1515)</f>
        <v>110.11</v>
      </c>
      <c r="S190" s="217"/>
      <c r="T190" s="237">
        <f>+IF(M190=0,"",'Ark1'!AK1515)</f>
        <v>23.993339155706476</v>
      </c>
      <c r="U190" s="216"/>
      <c r="V190" s="238">
        <f>+IF(I190=0,"",'Ark1'!S1515)</f>
        <v>9.8000000000000007</v>
      </c>
      <c r="W190" s="53"/>
      <c r="X190" s="29">
        <f>+IF(I190=0,"",'Ark1'!W1515)</f>
        <v>100</v>
      </c>
      <c r="Y190" s="34">
        <f>+IF(I190=0,"",'Ark1'!X1515)</f>
        <v>100</v>
      </c>
      <c r="Z190" s="34">
        <f>+IF(I190=0,"",'Ark1'!Y1515)</f>
        <v>70</v>
      </c>
      <c r="AA190" s="34">
        <f>+IF(I190=0,"",'Ark1'!Z1515)</f>
        <v>9.7974945776969058</v>
      </c>
      <c r="AB190" s="29">
        <f>+IF(I190=0,"",'Ark1'!Z1515)</f>
        <v>9.7974945776969058</v>
      </c>
      <c r="AC190" s="29">
        <f>+IF(I190=0,"",'Ark1'!AB1515)</f>
        <v>0</v>
      </c>
      <c r="AD190" s="34">
        <f>+'Ark1'!AD1515</f>
        <v>0</v>
      </c>
      <c r="AE190" s="29">
        <f t="shared" si="32"/>
        <v>0.83333333333333337</v>
      </c>
      <c r="AF190" s="29">
        <f t="shared" si="33"/>
        <v>1.4285714285714286</v>
      </c>
      <c r="AG190" s="216"/>
      <c r="AH190" s="219"/>
      <c r="AJ190" s="29"/>
      <c r="AK190" s="27"/>
      <c r="AL190" s="220"/>
      <c r="AM190" s="28"/>
      <c r="AQ190" s="28"/>
    </row>
    <row r="191" spans="1:43">
      <c r="A191" s="216"/>
      <c r="B191" s="236">
        <f>+'Ark1'!C1516</f>
        <v>2024</v>
      </c>
      <c r="C191" s="216"/>
      <c r="D191" s="28">
        <f>+'Ark1'!M1516</f>
        <v>12</v>
      </c>
      <c r="E191" s="236" t="str">
        <f>VLOOKUP(D191,RNR!$D$16:$E$30,2)</f>
        <v>4+</v>
      </c>
      <c r="F191" s="28">
        <f>+'Ark1'!D1516</f>
        <v>12</v>
      </c>
      <c r="G191" s="236" t="str">
        <f>VLOOKUP(F191,RNR!$D$2:$E$13,2)</f>
        <v>Des</v>
      </c>
      <c r="H191" s="28">
        <f>+'Ark1'!Q1516</f>
        <v>1</v>
      </c>
      <c r="I191" s="28">
        <f>+'Ark1'!R1516</f>
        <v>1</v>
      </c>
      <c r="J191" s="29">
        <f>+IF(I191=0,"",'Ark1'!AG1516)</f>
        <v>0.28293628462452319</v>
      </c>
      <c r="K191" s="29">
        <f>+IF(I191=0,"",'Ark1'!AH1516)</f>
        <v>0</v>
      </c>
      <c r="L191" s="95"/>
      <c r="M191" s="243">
        <f>+'Ark1'!AI1516</f>
        <v>1</v>
      </c>
      <c r="N191" s="216"/>
      <c r="O191" s="29">
        <f>+IF(I191=0,"",'Ark1'!U1516)</f>
        <v>36.200000000000003</v>
      </c>
      <c r="P191" s="29">
        <f>+IF(I191=0,"",'Ark1'!V1516)</f>
        <v>0</v>
      </c>
      <c r="Q191" s="534"/>
      <c r="R191" s="237">
        <f>+IF(M191=0,"",'Ark1'!AJ1516)</f>
        <v>109.1</v>
      </c>
      <c r="S191" s="217"/>
      <c r="T191" s="237">
        <f>+IF(M191=0,"",'Ark1'!AK1516)</f>
        <v>27.876247949833843</v>
      </c>
      <c r="U191" s="216"/>
      <c r="V191" s="238">
        <f>+IF(I191=0,"",'Ark1'!S1516)</f>
        <v>11</v>
      </c>
      <c r="W191" s="53"/>
      <c r="X191" s="29">
        <f>+IF(I191=0,"",'Ark1'!W1516)</f>
        <v>100</v>
      </c>
      <c r="Y191" s="34">
        <f>+IF(I191=0,"",'Ark1'!X1516)</f>
        <v>100</v>
      </c>
      <c r="Z191" s="34">
        <f>+IF(I191=0,"",'Ark1'!Y1516)</f>
        <v>100</v>
      </c>
      <c r="AA191" s="34">
        <f>+IF(I191=0,"",'Ark1'!Z1516)</f>
        <v>0</v>
      </c>
      <c r="AB191" s="29">
        <f>+IF(I191=0,"",'Ark1'!Z1516)</f>
        <v>0</v>
      </c>
      <c r="AC191" s="29">
        <f>+IF(I191=0,"",'Ark1'!AB1516)</f>
        <v>0</v>
      </c>
      <c r="AD191" s="34">
        <f>+'Ark1'!AD1516</f>
        <v>0</v>
      </c>
      <c r="AE191" s="29">
        <f t="shared" si="32"/>
        <v>8.3333333333333329E-2</v>
      </c>
      <c r="AF191" s="29">
        <f t="shared" si="33"/>
        <v>1</v>
      </c>
      <c r="AG191" s="216"/>
      <c r="AH191" s="219"/>
      <c r="AJ191" s="29"/>
      <c r="AK191" s="27"/>
      <c r="AL191" s="220"/>
      <c r="AM191" s="28"/>
      <c r="AQ191" s="28"/>
    </row>
    <row r="192" spans="1:43">
      <c r="A192" s="216"/>
      <c r="B192" s="216"/>
      <c r="C192" s="216"/>
      <c r="D192" s="216"/>
      <c r="E192" s="216"/>
      <c r="F192" s="216"/>
      <c r="G192" s="216"/>
      <c r="H192" s="216"/>
      <c r="I192" s="216"/>
      <c r="J192" s="217"/>
      <c r="K192" s="217"/>
      <c r="L192" s="217"/>
      <c r="M192" s="233"/>
      <c r="N192" s="217"/>
      <c r="O192" s="216"/>
      <c r="P192" s="216"/>
      <c r="Q192" s="534"/>
      <c r="R192" s="217"/>
      <c r="S192" s="217"/>
      <c r="T192" s="217"/>
      <c r="U192" s="216"/>
      <c r="V192" s="216"/>
      <c r="W192" s="216"/>
      <c r="X192" s="218"/>
      <c r="Y192" s="218"/>
      <c r="Z192" s="218"/>
      <c r="AA192" s="218"/>
      <c r="AB192" s="217"/>
      <c r="AC192" s="216"/>
      <c r="AD192" s="218"/>
      <c r="AE192" s="218"/>
      <c r="AF192" s="217"/>
      <c r="AG192" s="216"/>
      <c r="AH192" s="219"/>
      <c r="AJ192" s="29"/>
      <c r="AK192" s="27"/>
      <c r="AL192" s="220"/>
      <c r="AM192" s="28"/>
      <c r="AQ192" s="28"/>
    </row>
    <row r="193" spans="1:43">
      <c r="A193" s="500" t="s">
        <v>654</v>
      </c>
      <c r="B193" s="500"/>
      <c r="C193" s="500" t="str">
        <f>+E196</f>
        <v>5-</v>
      </c>
      <c r="D193" s="216"/>
      <c r="E193" s="216"/>
      <c r="F193" s="216"/>
      <c r="G193" s="216"/>
      <c r="H193" s="216"/>
      <c r="I193" s="240">
        <f>SUM(I195:I206)</f>
        <v>64</v>
      </c>
      <c r="J193" s="217"/>
      <c r="K193" s="217"/>
      <c r="L193" s="217"/>
      <c r="M193" s="233"/>
      <c r="N193" s="217"/>
      <c r="O193" s="265" t="e">
        <f>+Fettgruppe!#REF!</f>
        <v>#REF!</v>
      </c>
      <c r="P193" s="216"/>
      <c r="Q193" s="534"/>
      <c r="R193" s="217"/>
      <c r="S193" s="217"/>
      <c r="T193" s="217"/>
      <c r="U193" s="216"/>
      <c r="V193" s="216"/>
      <c r="W193" s="216"/>
      <c r="X193" s="218"/>
      <c r="Y193" s="218"/>
      <c r="Z193" s="218"/>
      <c r="AA193" s="218"/>
      <c r="AB193" s="217"/>
      <c r="AC193" s="216"/>
      <c r="AD193" s="218"/>
      <c r="AE193" s="218"/>
      <c r="AF193" s="218"/>
      <c r="AG193" s="216"/>
      <c r="AH193" s="219"/>
      <c r="AJ193" s="29"/>
      <c r="AK193" s="27"/>
      <c r="AL193" s="220"/>
      <c r="AM193" s="28"/>
      <c r="AQ193" s="28"/>
    </row>
    <row r="194" spans="1:43">
      <c r="A194" s="216"/>
      <c r="B194" s="216"/>
      <c r="C194" s="216"/>
      <c r="D194" s="216"/>
      <c r="E194" s="216"/>
      <c r="F194" s="216"/>
      <c r="G194" s="216"/>
      <c r="H194" s="216"/>
      <c r="I194" s="216"/>
      <c r="J194" s="217"/>
      <c r="K194" s="217"/>
      <c r="L194" s="217"/>
      <c r="M194" s="233"/>
      <c r="N194" s="217"/>
      <c r="O194" s="216"/>
      <c r="P194" s="216"/>
      <c r="Q194" s="534"/>
      <c r="R194" s="217"/>
      <c r="S194" s="217"/>
      <c r="T194" s="217"/>
      <c r="U194" s="216"/>
      <c r="V194" s="216"/>
      <c r="W194" s="216"/>
      <c r="X194" s="218"/>
      <c r="Y194" s="218"/>
      <c r="Z194" s="218"/>
      <c r="AA194" s="218"/>
      <c r="AB194" s="217"/>
      <c r="AC194" s="216"/>
      <c r="AD194" s="218"/>
      <c r="AE194" s="218"/>
      <c r="AF194" s="218"/>
      <c r="AG194" s="218"/>
      <c r="AH194" s="219"/>
      <c r="AJ194" s="29"/>
      <c r="AK194" s="27"/>
      <c r="AL194" s="220"/>
      <c r="AM194" s="28"/>
      <c r="AQ194" s="28"/>
    </row>
    <row r="195" spans="1:43">
      <c r="A195" s="216"/>
      <c r="B195" s="236">
        <f>+'Ark1'!C1517</f>
        <v>2024</v>
      </c>
      <c r="C195" s="216"/>
      <c r="D195" s="28">
        <f>+'Ark1'!M1517</f>
        <v>13</v>
      </c>
      <c r="E195" s="236" t="str">
        <f>VLOOKUP(D195,RNR!$D$16:$E$30,2)</f>
        <v>5-</v>
      </c>
      <c r="F195" s="28">
        <f>+'Ark1'!D1517</f>
        <v>1</v>
      </c>
      <c r="G195" s="236" t="str">
        <f>VLOOKUP(F195,RNR!$D$2:$E$13,2)</f>
        <v>Jan</v>
      </c>
      <c r="H195" s="28">
        <f>+'Ark1'!Q1517</f>
        <v>0</v>
      </c>
      <c r="I195" s="28">
        <f>+'Ark1'!R1517</f>
        <v>0</v>
      </c>
      <c r="J195" s="29" t="str">
        <f>+IF(I195=0,"",'Ark1'!AG1517)</f>
        <v/>
      </c>
      <c r="K195" s="29" t="str">
        <f>+IF(I195=0,"",'Ark1'!AH1517)</f>
        <v/>
      </c>
      <c r="L195" s="95"/>
      <c r="M195" s="243">
        <f>+'Ark1'!AI1517</f>
        <v>0</v>
      </c>
      <c r="N195" s="216"/>
      <c r="O195" s="29" t="str">
        <f>+IF(I195=0,"",'Ark1'!U1517)</f>
        <v/>
      </c>
      <c r="P195" s="29" t="str">
        <f>+IF(I195=0,"",'Ark1'!V1517)</f>
        <v/>
      </c>
      <c r="Q195" s="534"/>
      <c r="R195" s="237" t="str">
        <f>+IF(M195=0,"",'Ark1'!AJ1517)</f>
        <v/>
      </c>
      <c r="S195" s="217"/>
      <c r="T195" s="237" t="str">
        <f>+IF(M195=0,"",'Ark1'!AK1517)</f>
        <v/>
      </c>
      <c r="U195" s="216"/>
      <c r="V195" s="238" t="str">
        <f>+IF(I195=0,"",'Ark1'!S1517)</f>
        <v/>
      </c>
      <c r="W195" s="53"/>
      <c r="X195" s="29" t="str">
        <f>+IF(I195=0,"",'Ark1'!W1517)</f>
        <v/>
      </c>
      <c r="Y195" s="34" t="str">
        <f>+IF(I195=0,"",'Ark1'!X1517)</f>
        <v/>
      </c>
      <c r="Z195" s="34" t="str">
        <f>+IF(I195=0,"",'Ark1'!Y1517)</f>
        <v/>
      </c>
      <c r="AA195" s="34" t="str">
        <f>+IF(I195=0,"",'Ark1'!Z1517)</f>
        <v/>
      </c>
      <c r="AB195" s="29" t="str">
        <f>+IF(I195=0,"",'Ark1'!Z1517)</f>
        <v/>
      </c>
      <c r="AC195" s="29" t="str">
        <f>+IF(I195=0,"",'Ark1'!AB1517)</f>
        <v/>
      </c>
      <c r="AD195" s="34">
        <f>+'Ark1'!AD1517</f>
        <v>0</v>
      </c>
      <c r="AE195" s="29" t="str">
        <f t="shared" si="32"/>
        <v/>
      </c>
      <c r="AF195" s="29" t="str">
        <f t="shared" si="33"/>
        <v/>
      </c>
      <c r="AG195" s="216"/>
      <c r="AH195" s="219"/>
      <c r="AJ195" s="29"/>
      <c r="AK195" s="27"/>
      <c r="AL195" s="220"/>
      <c r="AM195" s="28"/>
      <c r="AQ195" s="28"/>
    </row>
    <row r="196" spans="1:43">
      <c r="A196" s="216"/>
      <c r="B196" s="236">
        <f>+'Ark1'!C1518</f>
        <v>2024</v>
      </c>
      <c r="C196" s="216"/>
      <c r="D196" s="28">
        <f>+'Ark1'!M1518</f>
        <v>13</v>
      </c>
      <c r="E196" s="236" t="str">
        <f>VLOOKUP(D196,RNR!$D$16:$E$30,2)</f>
        <v>5-</v>
      </c>
      <c r="F196" s="28">
        <f>+'Ark1'!D1518</f>
        <v>2</v>
      </c>
      <c r="G196" s="236" t="str">
        <f>VLOOKUP(F196,RNR!$D$2:$E$13,2)</f>
        <v>Feb</v>
      </c>
      <c r="H196" s="28">
        <f>+'Ark1'!Q1518</f>
        <v>1</v>
      </c>
      <c r="I196" s="28">
        <f>+'Ark1'!R1518</f>
        <v>1</v>
      </c>
      <c r="J196" s="29">
        <f>+IF(I196=0,"",'Ark1'!AG1518)</f>
        <v>0.21473849393983185</v>
      </c>
      <c r="K196" s="29">
        <f>+IF(I196=0,"",'Ark1'!AH1518)</f>
        <v>0</v>
      </c>
      <c r="L196" s="95"/>
      <c r="M196" s="243">
        <f>+'Ark1'!AI1518</f>
        <v>1</v>
      </c>
      <c r="N196" s="216"/>
      <c r="O196" s="29">
        <f>+IF(I196=0,"",'Ark1'!U1518)</f>
        <v>31.2</v>
      </c>
      <c r="P196" s="29">
        <f>+IF(I196=0,"",'Ark1'!V1518)</f>
        <v>0</v>
      </c>
      <c r="Q196" s="534"/>
      <c r="R196" s="237">
        <f>+IF(M196=0,"",'Ark1'!AJ1518)</f>
        <v>110.3</v>
      </c>
      <c r="S196" s="217"/>
      <c r="T196" s="237">
        <f>+IF(M196=0,"",'Ark1'!AK1518)</f>
        <v>23.250273002358202</v>
      </c>
      <c r="U196" s="216"/>
      <c r="V196" s="238">
        <f>+IF(I196=0,"",'Ark1'!S1518)</f>
        <v>7</v>
      </c>
      <c r="W196" s="53"/>
      <c r="X196" s="29">
        <f>+IF(I196=0,"",'Ark1'!W1518)</f>
        <v>100</v>
      </c>
      <c r="Y196" s="34">
        <f>+IF(I196=0,"",'Ark1'!X1518)</f>
        <v>100</v>
      </c>
      <c r="Z196" s="34">
        <f>+IF(I196=0,"",'Ark1'!Y1518)</f>
        <v>100</v>
      </c>
      <c r="AA196" s="34">
        <f>+IF(I196=0,"",'Ark1'!Z1518)</f>
        <v>0</v>
      </c>
      <c r="AB196" s="29">
        <f>+IF(I196=0,"",'Ark1'!Z1518)</f>
        <v>0</v>
      </c>
      <c r="AC196" s="29">
        <f>+IF(I196=0,"",'Ark1'!AB1518)</f>
        <v>0</v>
      </c>
      <c r="AD196" s="34">
        <f>+'Ark1'!AD1518</f>
        <v>0</v>
      </c>
      <c r="AE196" s="29">
        <f t="shared" si="32"/>
        <v>7.6923076923076927E-2</v>
      </c>
      <c r="AF196" s="29">
        <f t="shared" si="33"/>
        <v>1</v>
      </c>
      <c r="AG196" s="216"/>
      <c r="AH196" s="219"/>
      <c r="AJ196" s="29"/>
      <c r="AK196" s="27"/>
      <c r="AL196" s="220"/>
      <c r="AM196" s="28"/>
      <c r="AQ196" s="28"/>
    </row>
    <row r="197" spans="1:43">
      <c r="A197" s="216"/>
      <c r="B197" s="236">
        <f>+'Ark1'!C1519</f>
        <v>2024</v>
      </c>
      <c r="C197" s="216"/>
      <c r="D197" s="28">
        <f>+'Ark1'!M1519</f>
        <v>13</v>
      </c>
      <c r="E197" s="236" t="str">
        <f>VLOOKUP(D197,RNR!$D$16:$E$30,2)</f>
        <v>5-</v>
      </c>
      <c r="F197" s="28">
        <f>+'Ark1'!D1519</f>
        <v>3</v>
      </c>
      <c r="G197" s="236" t="str">
        <f>VLOOKUP(F197,RNR!$D$2:$E$13,2)</f>
        <v>Mar</v>
      </c>
      <c r="H197" s="28">
        <f>+'Ark1'!Q1519</f>
        <v>10</v>
      </c>
      <c r="I197" s="28">
        <f>+'Ark1'!R1519</f>
        <v>10</v>
      </c>
      <c r="J197" s="29">
        <f>+IF(I197=0,"",'Ark1'!AG1519)</f>
        <v>0.4775206017686805</v>
      </c>
      <c r="K197" s="29">
        <f>+IF(I197=0,"",'Ark1'!AH1519)</f>
        <v>0</v>
      </c>
      <c r="L197" s="95"/>
      <c r="M197" s="243">
        <f>+'Ark1'!AI1519</f>
        <v>9</v>
      </c>
      <c r="N197" s="216"/>
      <c r="O197" s="29">
        <f>+IF(I197=0,"",'Ark1'!U1519)</f>
        <v>41.2</v>
      </c>
      <c r="P197" s="29">
        <f>+IF(I197=0,"",'Ark1'!V1519)</f>
        <v>0</v>
      </c>
      <c r="Q197" s="534"/>
      <c r="R197" s="237">
        <f>+IF(M197=0,"",'Ark1'!AJ1519)</f>
        <v>115.28888888888891</v>
      </c>
      <c r="S197" s="217"/>
      <c r="T197" s="237">
        <f>+IF(M197=0,"",'Ark1'!AK1519)</f>
        <v>27.61357434346592</v>
      </c>
      <c r="U197" s="216"/>
      <c r="V197" s="238">
        <f>+IF(I197=0,"",'Ark1'!S1519)</f>
        <v>9.6999999999999993</v>
      </c>
      <c r="W197" s="53"/>
      <c r="X197" s="29">
        <f>+IF(I197=0,"",'Ark1'!W1519)</f>
        <v>100</v>
      </c>
      <c r="Y197" s="34">
        <f>+IF(I197=0,"",'Ark1'!X1519)</f>
        <v>100</v>
      </c>
      <c r="Z197" s="34">
        <f>+IF(I197=0,"",'Ark1'!Y1519)</f>
        <v>100</v>
      </c>
      <c r="AA197" s="34">
        <f>+IF(I197=0,"",'Ark1'!Z1519)</f>
        <v>6.9938544451539695</v>
      </c>
      <c r="AB197" s="29">
        <f>+IF(I197=0,"",'Ark1'!Z1519)</f>
        <v>6.9938544451539695</v>
      </c>
      <c r="AC197" s="29">
        <f>+IF(I197=0,"",'Ark1'!AB1519)</f>
        <v>0</v>
      </c>
      <c r="AD197" s="34">
        <f>+'Ark1'!AD1519</f>
        <v>0</v>
      </c>
      <c r="AE197" s="29">
        <f t="shared" si="32"/>
        <v>0.76923076923076927</v>
      </c>
      <c r="AF197" s="29">
        <f t="shared" si="33"/>
        <v>1</v>
      </c>
      <c r="AG197" s="216"/>
      <c r="AH197" s="219"/>
      <c r="AJ197" s="29"/>
      <c r="AK197" s="27"/>
      <c r="AL197" s="220"/>
      <c r="AM197" s="28"/>
      <c r="AQ197" s="28"/>
    </row>
    <row r="198" spans="1:43" ht="16.8" customHeight="1">
      <c r="A198" s="216"/>
      <c r="B198" s="236">
        <f>+'Ark1'!C1520</f>
        <v>2024</v>
      </c>
      <c r="C198" s="216"/>
      <c r="D198" s="28">
        <f>+'Ark1'!M1520</f>
        <v>13</v>
      </c>
      <c r="E198" s="236" t="str">
        <f>VLOOKUP(D198,RNR!$D$16:$E$30,2)</f>
        <v>5-</v>
      </c>
      <c r="F198" s="28">
        <f>+'Ark1'!D1520</f>
        <v>4</v>
      </c>
      <c r="G198" s="236" t="str">
        <f>VLOOKUP(F198,RNR!$D$2:$E$13,2)</f>
        <v>Apr</v>
      </c>
      <c r="H198" s="28">
        <f>+'Ark1'!Q1520</f>
        <v>2</v>
      </c>
      <c r="I198" s="28">
        <f>+'Ark1'!R1520</f>
        <v>2</v>
      </c>
      <c r="J198" s="29">
        <f>+IF(I198=0,"",'Ark1'!AG1520)</f>
        <v>0.44440654672037005</v>
      </c>
      <c r="K198" s="29">
        <f>+IF(I198=0,"",'Ark1'!AH1520)</f>
        <v>0</v>
      </c>
      <c r="L198" s="95"/>
      <c r="M198" s="243">
        <f>+'Ark1'!AI1520</f>
        <v>2</v>
      </c>
      <c r="N198" s="216"/>
      <c r="O198" s="29">
        <f>+IF(I198=0,"",'Ark1'!U1520)</f>
        <v>44.3</v>
      </c>
      <c r="P198" s="29">
        <f>+IF(I198=0,"",'Ark1'!V1520)</f>
        <v>0</v>
      </c>
      <c r="Q198" s="534"/>
      <c r="R198" s="237">
        <f>+IF(M198=0,"",'Ark1'!AJ1520)</f>
        <v>117.35</v>
      </c>
      <c r="S198" s="217"/>
      <c r="T198" s="237">
        <f>+IF(M198=0,"",'Ark1'!AK1520)</f>
        <v>27.296655540200881</v>
      </c>
      <c r="U198" s="216"/>
      <c r="V198" s="238">
        <f>+IF(I198=0,"",'Ark1'!S1520)</f>
        <v>9</v>
      </c>
      <c r="W198" s="53"/>
      <c r="X198" s="29">
        <f>+IF(I198=0,"",'Ark1'!W1520)</f>
        <v>100</v>
      </c>
      <c r="Y198" s="34">
        <f>+IF(I198=0,"",'Ark1'!X1520)</f>
        <v>100</v>
      </c>
      <c r="Z198" s="34">
        <f>+IF(I198=0,"",'Ark1'!Y1520)</f>
        <v>100</v>
      </c>
      <c r="AA198" s="34">
        <f>+IF(I198=0,"",'Ark1'!Z1520)</f>
        <v>5.6000000000000112</v>
      </c>
      <c r="AB198" s="29">
        <f>+IF(I198=0,"",'Ark1'!Z1520)</f>
        <v>5.6000000000000112</v>
      </c>
      <c r="AC198" s="29">
        <f>+IF(I198=0,"",'Ark1'!AB1520)</f>
        <v>0</v>
      </c>
      <c r="AD198" s="34">
        <f>+'Ark1'!AD1520</f>
        <v>0</v>
      </c>
      <c r="AE198" s="29">
        <f t="shared" si="32"/>
        <v>0.15384615384615385</v>
      </c>
      <c r="AF198" s="29">
        <f t="shared" si="33"/>
        <v>1</v>
      </c>
      <c r="AG198" s="216"/>
      <c r="AH198" s="219"/>
      <c r="AJ198" s="29"/>
      <c r="AK198" s="27"/>
      <c r="AL198" s="220"/>
      <c r="AM198" s="28"/>
      <c r="AQ198" s="28"/>
    </row>
    <row r="199" spans="1:43">
      <c r="A199" s="216"/>
      <c r="B199" s="236">
        <f>+'Ark1'!C1521</f>
        <v>2024</v>
      </c>
      <c r="C199" s="216"/>
      <c r="D199" s="236">
        <f>+'Ark1'!M1521</f>
        <v>13</v>
      </c>
      <c r="E199" s="236" t="str">
        <f>VLOOKUP(D199,RNR!$D$16:$E$30,2)</f>
        <v>5-</v>
      </c>
      <c r="F199" s="236">
        <f>+'Ark1'!D1521</f>
        <v>5</v>
      </c>
      <c r="G199" s="236" t="str">
        <f>VLOOKUP(F199,RNR!$D$2:$E$13,2)</f>
        <v>Mai</v>
      </c>
      <c r="H199" s="236">
        <f>+'Ark1'!Q1521</f>
        <v>2</v>
      </c>
      <c r="I199" s="236">
        <f>+'Ark1'!R1521</f>
        <v>2</v>
      </c>
      <c r="J199" s="237">
        <f>+IF(I199=0,"",'Ark1'!AG1521)</f>
        <v>0.35631293570875305</v>
      </c>
      <c r="K199" s="237">
        <f>+IF(I199=0,"",'Ark1'!AH1521)</f>
        <v>0</v>
      </c>
      <c r="L199" s="95"/>
      <c r="M199" s="243">
        <f>+'Ark1'!AI1521</f>
        <v>2</v>
      </c>
      <c r="N199" s="216"/>
      <c r="O199" s="288">
        <f>+IF(I199=0,"",'Ark1'!U1521)</f>
        <v>49.45</v>
      </c>
      <c r="P199" s="237">
        <f>+IF(I199=0,"",'Ark1'!V1521)</f>
        <v>0</v>
      </c>
      <c r="Q199" s="534"/>
      <c r="R199" s="237">
        <f>+IF(M199=0,"",'Ark1'!AJ1521)</f>
        <v>117.75</v>
      </c>
      <c r="S199" s="217"/>
      <c r="T199" s="237">
        <f>+IF(M199=0,"",'Ark1'!AK1521)</f>
        <v>30.971850072392535</v>
      </c>
      <c r="U199" s="216"/>
      <c r="V199" s="238">
        <f>+IF(I199=0,"",'Ark1'!S1521)</f>
        <v>11</v>
      </c>
      <c r="W199" s="53"/>
      <c r="X199" s="237">
        <f>+IF(I199=0,"",'Ark1'!W1521)</f>
        <v>100</v>
      </c>
      <c r="Y199" s="239">
        <f>+IF(I199=0,"",'Ark1'!X1521)</f>
        <v>100</v>
      </c>
      <c r="Z199" s="239">
        <f>+IF(I199=0,"",'Ark1'!Y1521)</f>
        <v>100</v>
      </c>
      <c r="AA199" s="239">
        <f>+IF(I199=0,"",'Ark1'!Z1521)</f>
        <v>2.9499999999999758</v>
      </c>
      <c r="AB199" s="237">
        <f>+IF(I199=0,"",'Ark1'!Z1521)</f>
        <v>2.9499999999999758</v>
      </c>
      <c r="AC199" s="237">
        <f>+IF(I199=0,"",'Ark1'!AB1521)</f>
        <v>0</v>
      </c>
      <c r="AD199" s="239">
        <f>+'Ark1'!AD1521</f>
        <v>0</v>
      </c>
      <c r="AE199" s="237">
        <f t="shared" ref="AE199:AE229" si="34">+IF(I199=0,"",I199/D199)</f>
        <v>0.15384615384615385</v>
      </c>
      <c r="AF199" s="237">
        <f t="shared" ref="AF199:AF229" si="35">+IF(I199=0,"",I199/H199)</f>
        <v>1</v>
      </c>
      <c r="AG199" s="216"/>
      <c r="AH199" s="219"/>
      <c r="AJ199" s="29"/>
      <c r="AK199" s="27"/>
      <c r="AL199" s="220"/>
      <c r="AM199" s="28"/>
      <c r="AQ199" s="28"/>
    </row>
    <row r="200" spans="1:43">
      <c r="A200" s="216"/>
      <c r="B200" s="236">
        <f>+'Ark1'!C1522</f>
        <v>2024</v>
      </c>
      <c r="C200" s="216"/>
      <c r="D200" s="236">
        <f>+'Ark1'!M1522</f>
        <v>13</v>
      </c>
      <c r="E200" s="236" t="str">
        <f>VLOOKUP(D200,RNR!$D$16:$E$30,2)</f>
        <v>5-</v>
      </c>
      <c r="F200" s="236">
        <f>+'Ark1'!D1522</f>
        <v>6</v>
      </c>
      <c r="G200" s="236" t="str">
        <f>VLOOKUP(F200,RNR!$D$2:$E$13,2)</f>
        <v>Jun</v>
      </c>
      <c r="H200" s="236">
        <f>+'Ark1'!Q1522</f>
        <v>0</v>
      </c>
      <c r="I200" s="236">
        <f>+'Ark1'!R1522</f>
        <v>0</v>
      </c>
      <c r="J200" s="237" t="str">
        <f>+IF(I200=0,"",'Ark1'!AG1522)</f>
        <v/>
      </c>
      <c r="K200" s="237" t="str">
        <f>+IF(I200=0,"",'Ark1'!AH1522)</f>
        <v/>
      </c>
      <c r="L200" s="95"/>
      <c r="M200" s="243">
        <f>+'Ark1'!AI1522</f>
        <v>0</v>
      </c>
      <c r="N200" s="216"/>
      <c r="O200" s="288" t="str">
        <f>+IF(I200=0,"",'Ark1'!U1522)</f>
        <v/>
      </c>
      <c r="P200" s="237" t="str">
        <f>+IF(I200=0,"",'Ark1'!V1522)</f>
        <v/>
      </c>
      <c r="Q200" s="534"/>
      <c r="R200" s="237" t="str">
        <f>+IF(M200=0,"",'Ark1'!AJ1522)</f>
        <v/>
      </c>
      <c r="S200" s="217"/>
      <c r="T200" s="237" t="str">
        <f>+IF(M200=0,"",'Ark1'!AK1522)</f>
        <v/>
      </c>
      <c r="U200" s="216"/>
      <c r="V200" s="238" t="str">
        <f>+IF(I200=0,"",'Ark1'!S1522)</f>
        <v/>
      </c>
      <c r="W200" s="53"/>
      <c r="X200" s="237" t="str">
        <f>+IF(I200=0,"",'Ark1'!W1522)</f>
        <v/>
      </c>
      <c r="Y200" s="239" t="str">
        <f>+IF(I200=0,"",'Ark1'!X1522)</f>
        <v/>
      </c>
      <c r="Z200" s="239" t="str">
        <f>+IF(I200=0,"",'Ark1'!Y1522)</f>
        <v/>
      </c>
      <c r="AA200" s="239" t="str">
        <f>+IF(I200=0,"",'Ark1'!Z1522)</f>
        <v/>
      </c>
      <c r="AB200" s="237" t="str">
        <f>+IF(I200=0,"",'Ark1'!Z1522)</f>
        <v/>
      </c>
      <c r="AC200" s="237" t="str">
        <f>+IF(I200=0,"",'Ark1'!AB1522)</f>
        <v/>
      </c>
      <c r="AD200" s="239">
        <f>+'Ark1'!AD1522</f>
        <v>0</v>
      </c>
      <c r="AE200" s="237" t="str">
        <f t="shared" ref="AE200:AE206" si="36">+IF(I200=0,"",I200/D200)</f>
        <v/>
      </c>
      <c r="AF200" s="237" t="str">
        <f t="shared" ref="AF200:AF206" si="37">+IF(I200=0,"",I200/H200)</f>
        <v/>
      </c>
      <c r="AG200" s="216"/>
      <c r="AH200" s="27"/>
      <c r="AJ200" s="29"/>
      <c r="AK200" s="27"/>
      <c r="AL200" s="28"/>
      <c r="AM200" s="28"/>
      <c r="AQ200" s="28"/>
    </row>
    <row r="201" spans="1:43">
      <c r="A201" s="216"/>
      <c r="B201" s="236">
        <f>+'Ark1'!C1523</f>
        <v>2024</v>
      </c>
      <c r="C201" s="216"/>
      <c r="D201" s="236">
        <f>+'Ark1'!M1523</f>
        <v>13</v>
      </c>
      <c r="E201" s="236" t="str">
        <f>VLOOKUP(D201,RNR!$D$16:$E$30,2)</f>
        <v>5-</v>
      </c>
      <c r="F201" s="236">
        <f>+'Ark1'!D1523</f>
        <v>7</v>
      </c>
      <c r="G201" s="236" t="str">
        <f>VLOOKUP(F201,RNR!$D$2:$E$13,2)</f>
        <v>Jul</v>
      </c>
      <c r="H201" s="236">
        <f>+'Ark1'!Q1523</f>
        <v>0</v>
      </c>
      <c r="I201" s="236">
        <f>+'Ark1'!R1523</f>
        <v>0</v>
      </c>
      <c r="J201" s="237" t="str">
        <f>+IF(I201=0,"",'Ark1'!AG1523)</f>
        <v/>
      </c>
      <c r="K201" s="237" t="str">
        <f>+IF(I201=0,"",'Ark1'!AH1523)</f>
        <v/>
      </c>
      <c r="L201" s="95"/>
      <c r="M201" s="243">
        <f>+'Ark1'!AI1523</f>
        <v>0</v>
      </c>
      <c r="N201" s="216"/>
      <c r="O201" s="288" t="str">
        <f>+IF(I201=0,"",'Ark1'!U1523)</f>
        <v/>
      </c>
      <c r="P201" s="237" t="str">
        <f>+IF(I201=0,"",'Ark1'!V1523)</f>
        <v/>
      </c>
      <c r="Q201" s="534"/>
      <c r="R201" s="237" t="str">
        <f>+IF(M201=0,"",'Ark1'!AJ1523)</f>
        <v/>
      </c>
      <c r="S201" s="217"/>
      <c r="T201" s="237" t="str">
        <f>+IF(M201=0,"",'Ark1'!AK1523)</f>
        <v/>
      </c>
      <c r="U201" s="216"/>
      <c r="V201" s="238" t="str">
        <f>+IF(I201=0,"",'Ark1'!S1523)</f>
        <v/>
      </c>
      <c r="W201" s="53"/>
      <c r="X201" s="237" t="str">
        <f>+IF(I201=0,"",'Ark1'!W1523)</f>
        <v/>
      </c>
      <c r="Y201" s="239" t="str">
        <f>+IF(I201=0,"",'Ark1'!X1523)</f>
        <v/>
      </c>
      <c r="Z201" s="239" t="str">
        <f>+IF(I201=0,"",'Ark1'!Y1523)</f>
        <v/>
      </c>
      <c r="AA201" s="239" t="str">
        <f>+IF(I201=0,"",'Ark1'!Z1523)</f>
        <v/>
      </c>
      <c r="AB201" s="237" t="str">
        <f>+IF(I201=0,"",'Ark1'!Z1523)</f>
        <v/>
      </c>
      <c r="AC201" s="237" t="str">
        <f>+IF(I201=0,"",'Ark1'!AB1523)</f>
        <v/>
      </c>
      <c r="AD201" s="239">
        <f>+'Ark1'!AD1523</f>
        <v>0</v>
      </c>
      <c r="AE201" s="237" t="str">
        <f t="shared" si="36"/>
        <v/>
      </c>
      <c r="AF201" s="237" t="str">
        <f t="shared" si="37"/>
        <v/>
      </c>
      <c r="AG201" s="216"/>
      <c r="AH201" s="27"/>
      <c r="AJ201" s="29"/>
      <c r="AK201" s="27"/>
      <c r="AL201" s="28"/>
      <c r="AM201" s="28"/>
      <c r="AQ201" s="28"/>
    </row>
    <row r="202" spans="1:43">
      <c r="A202" s="216"/>
      <c r="B202" s="236">
        <f>+'Ark1'!C1524</f>
        <v>2024</v>
      </c>
      <c r="C202" s="216"/>
      <c r="D202" s="236">
        <f>+'Ark1'!M1524</f>
        <v>13</v>
      </c>
      <c r="E202" s="236" t="str">
        <f>VLOOKUP(D202,RNR!$D$16:$E$30,2)</f>
        <v>5-</v>
      </c>
      <c r="F202" s="236">
        <f>+'Ark1'!D1524</f>
        <v>8</v>
      </c>
      <c r="G202" s="236" t="str">
        <f>VLOOKUP(F202,RNR!$D$2:$E$13,2)</f>
        <v>Aug</v>
      </c>
      <c r="H202" s="236">
        <f>+'Ark1'!Q1524</f>
        <v>7</v>
      </c>
      <c r="I202" s="236">
        <f>+'Ark1'!R1524</f>
        <v>9</v>
      </c>
      <c r="J202" s="237">
        <f>+IF(I202=0,"",'Ark1'!AG1524)</f>
        <v>0.26161289259104609</v>
      </c>
      <c r="K202" s="237">
        <f>+IF(I202=0,"",'Ark1'!AH1524)</f>
        <v>11.111111111111112</v>
      </c>
      <c r="L202" s="95"/>
      <c r="M202" s="243">
        <f>+'Ark1'!AI1524</f>
        <v>8</v>
      </c>
      <c r="N202" s="216"/>
      <c r="O202" s="288">
        <f>+IF(I202=0,"",'Ark1'!U1524)</f>
        <v>42.322222222222223</v>
      </c>
      <c r="P202" s="237">
        <f>+IF(I202=0,"",'Ark1'!V1524)</f>
        <v>0</v>
      </c>
      <c r="Q202" s="534"/>
      <c r="R202" s="237">
        <f>+IF(M202=0,"",'Ark1'!AJ1524)</f>
        <v>112.96250000000001</v>
      </c>
      <c r="S202" s="217"/>
      <c r="T202" s="237">
        <f>+IF(M202=0,"",'Ark1'!AK1524)</f>
        <v>28.830254999586057</v>
      </c>
      <c r="U202" s="216"/>
      <c r="V202" s="238">
        <f>+IF(I202=0,"",'Ark1'!S1524)</f>
        <v>11.777777777777779</v>
      </c>
      <c r="W202" s="53"/>
      <c r="X202" s="237">
        <f>+IF(I202=0,"",'Ark1'!W1524)</f>
        <v>100</v>
      </c>
      <c r="Y202" s="239">
        <f>+IF(I202=0,"",'Ark1'!X1524)</f>
        <v>100</v>
      </c>
      <c r="Z202" s="239">
        <f>+IF(I202=0,"",'Ark1'!Y1524)</f>
        <v>100</v>
      </c>
      <c r="AA202" s="239">
        <f>+IF(I202=0,"",'Ark1'!Z1524)</f>
        <v>6.8324028273413324</v>
      </c>
      <c r="AB202" s="237">
        <f>+IF(I202=0,"",'Ark1'!Z1524)</f>
        <v>6.8324028273413324</v>
      </c>
      <c r="AC202" s="237">
        <f>+IF(I202=0,"",'Ark1'!AB1524)</f>
        <v>0</v>
      </c>
      <c r="AD202" s="239">
        <f>+'Ark1'!AD1524</f>
        <v>0</v>
      </c>
      <c r="AE202" s="237">
        <f t="shared" si="36"/>
        <v>0.69230769230769229</v>
      </c>
      <c r="AF202" s="237">
        <f t="shared" si="37"/>
        <v>1.2857142857142858</v>
      </c>
      <c r="AG202" s="216"/>
      <c r="AH202" s="27"/>
      <c r="AJ202" s="29"/>
      <c r="AK202" s="27"/>
      <c r="AL202" s="28"/>
      <c r="AM202" s="28"/>
      <c r="AQ202" s="28"/>
    </row>
    <row r="203" spans="1:43">
      <c r="A203" s="216"/>
      <c r="B203" s="236">
        <f>+'Ark1'!C1525</f>
        <v>2024</v>
      </c>
      <c r="C203" s="216"/>
      <c r="D203" s="236">
        <f>+'Ark1'!M1525</f>
        <v>13</v>
      </c>
      <c r="E203" s="236" t="str">
        <f>VLOOKUP(D203,RNR!$D$16:$E$30,2)</f>
        <v>5-</v>
      </c>
      <c r="F203" s="236">
        <f>+'Ark1'!D1525</f>
        <v>9</v>
      </c>
      <c r="G203" s="236" t="str">
        <f>VLOOKUP(F203,RNR!$D$2:$E$13,2)</f>
        <v>Sep</v>
      </c>
      <c r="H203" s="236">
        <f>+'Ark1'!Q1525</f>
        <v>10</v>
      </c>
      <c r="I203" s="236">
        <f>+'Ark1'!R1525</f>
        <v>10</v>
      </c>
      <c r="J203" s="237">
        <f>+IF(I203=0,"",'Ark1'!AG1525)</f>
        <v>0.20431699050792015</v>
      </c>
      <c r="K203" s="237">
        <f>+IF(I203=0,"",'Ark1'!AH1525)</f>
        <v>10</v>
      </c>
      <c r="L203" s="95"/>
      <c r="M203" s="243">
        <f>+'Ark1'!AI1525</f>
        <v>10</v>
      </c>
      <c r="N203" s="216"/>
      <c r="O203" s="288">
        <f>+IF(I203=0,"",'Ark1'!U1525)</f>
        <v>37.629999999999995</v>
      </c>
      <c r="P203" s="237">
        <f>+IF(I203=0,"",'Ark1'!V1525)</f>
        <v>0</v>
      </c>
      <c r="Q203" s="534"/>
      <c r="R203" s="237">
        <f>+IF(M203=0,"",'Ark1'!AJ1525)</f>
        <v>110.38</v>
      </c>
      <c r="S203" s="217"/>
      <c r="T203" s="237">
        <f>+IF(M203=0,"",'Ark1'!AK1525)</f>
        <v>27.597249360429903</v>
      </c>
      <c r="U203" s="216"/>
      <c r="V203" s="238">
        <f>+IF(I203=0,"",'Ark1'!S1525)</f>
        <v>11.4</v>
      </c>
      <c r="W203" s="53"/>
      <c r="X203" s="237">
        <f>+IF(I203=0,"",'Ark1'!W1525)</f>
        <v>100</v>
      </c>
      <c r="Y203" s="239">
        <f>+IF(I203=0,"",'Ark1'!X1525)</f>
        <v>100</v>
      </c>
      <c r="Z203" s="239">
        <f>+IF(I203=0,"",'Ark1'!Y1525)</f>
        <v>100</v>
      </c>
      <c r="AA203" s="239">
        <f>+IF(I203=0,"",'Ark1'!Z1525)</f>
        <v>7.7105187892904192</v>
      </c>
      <c r="AB203" s="237">
        <f>+IF(I203=0,"",'Ark1'!Z1525)</f>
        <v>7.7105187892904192</v>
      </c>
      <c r="AC203" s="237">
        <f>+IF(I203=0,"",'Ark1'!AB1525)</f>
        <v>0</v>
      </c>
      <c r="AD203" s="239">
        <f>+'Ark1'!AD1525</f>
        <v>0</v>
      </c>
      <c r="AE203" s="237">
        <f t="shared" si="36"/>
        <v>0.76923076923076927</v>
      </c>
      <c r="AF203" s="237">
        <f t="shared" si="37"/>
        <v>1</v>
      </c>
      <c r="AG203" s="216"/>
      <c r="AH203" s="220"/>
      <c r="AJ203" s="29"/>
      <c r="AK203" s="27"/>
      <c r="AL203" s="220"/>
      <c r="AM203" s="28"/>
      <c r="AQ203" s="28"/>
    </row>
    <row r="204" spans="1:43">
      <c r="A204" s="216"/>
      <c r="B204" s="236">
        <f>+'Ark1'!C1526</f>
        <v>2024</v>
      </c>
      <c r="C204" s="216"/>
      <c r="D204" s="236">
        <f>+'Ark1'!M1526</f>
        <v>13</v>
      </c>
      <c r="E204" s="236" t="str">
        <f>VLOOKUP(D204,RNR!$D$16:$E$30,2)</f>
        <v>5-</v>
      </c>
      <c r="F204" s="236">
        <f>+'Ark1'!D1526</f>
        <v>10</v>
      </c>
      <c r="G204" s="236" t="str">
        <f>VLOOKUP(F204,RNR!$D$2:$E$13,2)</f>
        <v>Okt</v>
      </c>
      <c r="H204" s="236">
        <f>+'Ark1'!Q1526</f>
        <v>20</v>
      </c>
      <c r="I204" s="236">
        <f>+'Ark1'!R1526</f>
        <v>23</v>
      </c>
      <c r="J204" s="237">
        <f>+IF(I204=0,"",'Ark1'!AG1526)</f>
        <v>0.21600806370505785</v>
      </c>
      <c r="K204" s="237">
        <f>+IF(I204=0,"",'Ark1'!AH1526)</f>
        <v>0</v>
      </c>
      <c r="L204" s="95"/>
      <c r="M204" s="243">
        <f>+'Ark1'!AI1526</f>
        <v>23</v>
      </c>
      <c r="N204" s="216"/>
      <c r="O204" s="288">
        <f>+IF(I204=0,"",'Ark1'!U1526)</f>
        <v>42.021739130434781</v>
      </c>
      <c r="P204" s="237">
        <f>+IF(I204=0,"",'Ark1'!V1526)</f>
        <v>0</v>
      </c>
      <c r="Q204" s="534"/>
      <c r="R204" s="237">
        <f>+IF(M204=0,"",'Ark1'!AJ1526)</f>
        <v>115.4913043478261</v>
      </c>
      <c r="S204" s="217"/>
      <c r="T204" s="237">
        <f>+IF(M204=0,"",'Ark1'!AK1526)</f>
        <v>27.104003303773474</v>
      </c>
      <c r="U204" s="216"/>
      <c r="V204" s="238">
        <f>+IF(I204=0,"",'Ark1'!S1526)</f>
        <v>11.478260869565219</v>
      </c>
      <c r="W204" s="53"/>
      <c r="X204" s="237">
        <f>+IF(I204=0,"",'Ark1'!W1526)</f>
        <v>100</v>
      </c>
      <c r="Y204" s="239">
        <f>+IF(I204=0,"",'Ark1'!X1526)</f>
        <v>100</v>
      </c>
      <c r="Z204" s="239">
        <f>+IF(I204=0,"",'Ark1'!Y1526)</f>
        <v>100</v>
      </c>
      <c r="AA204" s="239">
        <f>+IF(I204=0,"",'Ark1'!Z1526)</f>
        <v>7.8497275788642513</v>
      </c>
      <c r="AB204" s="237">
        <f>+IF(I204=0,"",'Ark1'!Z1526)</f>
        <v>7.8497275788642513</v>
      </c>
      <c r="AC204" s="237">
        <f>+IF(I204=0,"",'Ark1'!AB1526)</f>
        <v>0</v>
      </c>
      <c r="AD204" s="239">
        <f>+'Ark1'!AD1526</f>
        <v>0</v>
      </c>
      <c r="AE204" s="237">
        <f t="shared" si="36"/>
        <v>1.7692307692307692</v>
      </c>
      <c r="AF204" s="237">
        <f t="shared" si="37"/>
        <v>1.1499999999999999</v>
      </c>
      <c r="AG204" s="216"/>
      <c r="AH204" s="220"/>
      <c r="AJ204" s="29"/>
      <c r="AK204" s="27"/>
      <c r="AL204" s="220"/>
      <c r="AM204" s="28"/>
      <c r="AQ204" s="28"/>
    </row>
    <row r="205" spans="1:43">
      <c r="A205" s="216"/>
      <c r="B205" s="236">
        <f>+'Ark1'!C1527</f>
        <v>2024</v>
      </c>
      <c r="C205" s="216"/>
      <c r="D205" s="236">
        <f>+'Ark1'!M1527</f>
        <v>13</v>
      </c>
      <c r="E205" s="236" t="str">
        <f>VLOOKUP(D205,RNR!$D$16:$E$30,2)</f>
        <v>5-</v>
      </c>
      <c r="F205" s="236">
        <f>+'Ark1'!D1527</f>
        <v>11</v>
      </c>
      <c r="G205" s="236" t="str">
        <f>VLOOKUP(F205,RNR!$D$2:$E$13,2)</f>
        <v>Nov</v>
      </c>
      <c r="H205" s="236">
        <f>+'Ark1'!Q1527</f>
        <v>6</v>
      </c>
      <c r="I205" s="236">
        <f>+'Ark1'!R1527</f>
        <v>6</v>
      </c>
      <c r="J205" s="237">
        <f>+IF(I205=0,"",'Ark1'!AG1527)</f>
        <v>0.15961368403911258</v>
      </c>
      <c r="K205" s="237">
        <f>+IF(I205=0,"",'Ark1'!AH1527)</f>
        <v>0</v>
      </c>
      <c r="L205" s="95"/>
      <c r="M205" s="243">
        <f>+'Ark1'!AI1527</f>
        <v>6</v>
      </c>
      <c r="N205" s="216"/>
      <c r="O205" s="288">
        <f>+IF(I205=0,"",'Ark1'!U1527)</f>
        <v>38.716666666666669</v>
      </c>
      <c r="P205" s="237">
        <f>+IF(I205=0,"",'Ark1'!V1527)</f>
        <v>0</v>
      </c>
      <c r="Q205" s="534"/>
      <c r="R205" s="237">
        <f>+IF(M205=0,"",'Ark1'!AJ1527)</f>
        <v>111.3833333333333</v>
      </c>
      <c r="S205" s="217"/>
      <c r="T205" s="237">
        <f>+IF(M205=0,"",'Ark1'!AK1527)</f>
        <v>27.28637931980229</v>
      </c>
      <c r="U205" s="216"/>
      <c r="V205" s="238">
        <f>+IF(I205=0,"",'Ark1'!S1527)</f>
        <v>11.666666666666664</v>
      </c>
      <c r="W205" s="53"/>
      <c r="X205" s="237">
        <f>+IF(I205=0,"",'Ark1'!W1527)</f>
        <v>100</v>
      </c>
      <c r="Y205" s="239">
        <f>+IF(I205=0,"",'Ark1'!X1527)</f>
        <v>100</v>
      </c>
      <c r="Z205" s="239">
        <f>+IF(I205=0,"",'Ark1'!Y1527)</f>
        <v>83.333333333333314</v>
      </c>
      <c r="AA205" s="239">
        <f>+IF(I205=0,"",'Ark1'!Z1527)</f>
        <v>10.646034733907044</v>
      </c>
      <c r="AB205" s="237">
        <f>+IF(I205=0,"",'Ark1'!Z1527)</f>
        <v>10.646034733907044</v>
      </c>
      <c r="AC205" s="237">
        <f>+IF(I205=0,"",'Ark1'!AB1527)</f>
        <v>0</v>
      </c>
      <c r="AD205" s="239">
        <f>+'Ark1'!AD1527</f>
        <v>0</v>
      </c>
      <c r="AE205" s="237">
        <f t="shared" si="36"/>
        <v>0.46153846153846156</v>
      </c>
      <c r="AF205" s="237">
        <f t="shared" si="37"/>
        <v>1</v>
      </c>
      <c r="AG205" s="216"/>
      <c r="AH205" s="27"/>
      <c r="AJ205" s="29"/>
      <c r="AK205" s="27"/>
      <c r="AL205" s="28"/>
      <c r="AM205" s="28"/>
      <c r="AQ205" s="28"/>
    </row>
    <row r="206" spans="1:43">
      <c r="A206" s="216"/>
      <c r="B206" s="236">
        <f>+'Ark1'!C1528</f>
        <v>2024</v>
      </c>
      <c r="C206" s="216"/>
      <c r="D206" s="236">
        <f>+'Ark1'!M1528</f>
        <v>13</v>
      </c>
      <c r="E206" s="236" t="str">
        <f>VLOOKUP(D206,RNR!$D$16:$E$30,2)</f>
        <v>5-</v>
      </c>
      <c r="F206" s="236">
        <f>+'Ark1'!D1528</f>
        <v>12</v>
      </c>
      <c r="G206" s="236" t="str">
        <f>VLOOKUP(F206,RNR!$D$2:$E$13,2)</f>
        <v>Des</v>
      </c>
      <c r="H206" s="236">
        <f>+'Ark1'!Q1528</f>
        <v>1</v>
      </c>
      <c r="I206" s="236">
        <f>+'Ark1'!R1528</f>
        <v>1</v>
      </c>
      <c r="J206" s="237">
        <f>+IF(I206=0,"",'Ark1'!AG1528)</f>
        <v>0.35171637591446242</v>
      </c>
      <c r="K206" s="237">
        <f>+IF(I206=0,"",'Ark1'!AH1528)</f>
        <v>0</v>
      </c>
      <c r="L206" s="95"/>
      <c r="M206" s="243">
        <f>+'Ark1'!AI1528</f>
        <v>1</v>
      </c>
      <c r="N206" s="216"/>
      <c r="O206" s="288">
        <f>+IF(I206=0,"",'Ark1'!U1528)</f>
        <v>45</v>
      </c>
      <c r="P206" s="237">
        <f>+IF(I206=0,"",'Ark1'!V1528)</f>
        <v>0</v>
      </c>
      <c r="Q206" s="534"/>
      <c r="R206" s="237">
        <f>+IF(M206=0,"",'Ark1'!AJ1528)</f>
        <v>115.3</v>
      </c>
      <c r="S206" s="217"/>
      <c r="T206" s="237">
        <f>+IF(M206=0,"",'Ark1'!AK1528)</f>
        <v>29.357873302140327</v>
      </c>
      <c r="U206" s="216"/>
      <c r="V206" s="238">
        <f>+IF(I206=0,"",'Ark1'!S1528)</f>
        <v>12</v>
      </c>
      <c r="W206" s="53"/>
      <c r="X206" s="237">
        <f>+IF(I206=0,"",'Ark1'!W1528)</f>
        <v>100</v>
      </c>
      <c r="Y206" s="239">
        <f>+IF(I206=0,"",'Ark1'!X1528)</f>
        <v>100</v>
      </c>
      <c r="Z206" s="239">
        <f>+IF(I206=0,"",'Ark1'!Y1528)</f>
        <v>100</v>
      </c>
      <c r="AA206" s="239">
        <f>+IF(I206=0,"",'Ark1'!Z1528)</f>
        <v>0</v>
      </c>
      <c r="AB206" s="237">
        <f>+IF(I206=0,"",'Ark1'!Z1528)</f>
        <v>0</v>
      </c>
      <c r="AC206" s="237">
        <f>+IF(I206=0,"",'Ark1'!AB1528)</f>
        <v>0</v>
      </c>
      <c r="AD206" s="239">
        <f>+'Ark1'!AD1528</f>
        <v>0</v>
      </c>
      <c r="AE206" s="237">
        <f t="shared" si="36"/>
        <v>7.6923076923076927E-2</v>
      </c>
      <c r="AF206" s="237">
        <f t="shared" si="37"/>
        <v>1</v>
      </c>
      <c r="AG206" s="216"/>
      <c r="AH206" s="27"/>
      <c r="AJ206" s="29"/>
      <c r="AK206" s="27"/>
      <c r="AL206" s="28"/>
      <c r="AM206" s="28"/>
      <c r="AQ206" s="28"/>
    </row>
    <row r="207" spans="1:43">
      <c r="A207" s="216"/>
      <c r="B207" s="216"/>
      <c r="C207" s="216"/>
      <c r="D207" s="216"/>
      <c r="E207" s="216"/>
      <c r="F207" s="216"/>
      <c r="G207" s="216"/>
      <c r="H207" s="216"/>
      <c r="I207" s="216"/>
      <c r="J207" s="217"/>
      <c r="K207" s="217"/>
      <c r="L207" s="217"/>
      <c r="M207" s="233"/>
      <c r="N207" s="217"/>
      <c r="O207" s="216"/>
      <c r="P207" s="216"/>
      <c r="Q207" s="534"/>
      <c r="R207" s="217"/>
      <c r="S207" s="217"/>
      <c r="T207" s="217"/>
      <c r="U207" s="216"/>
      <c r="V207" s="216"/>
      <c r="W207" s="216"/>
      <c r="X207" s="218"/>
      <c r="Y207" s="218"/>
      <c r="Z207" s="218"/>
      <c r="AA207" s="218"/>
      <c r="AB207" s="217"/>
      <c r="AC207" s="216"/>
      <c r="AD207" s="218"/>
      <c r="AE207" s="218"/>
      <c r="AF207" s="217"/>
      <c r="AG207" s="216"/>
      <c r="AH207" s="219"/>
      <c r="AJ207" s="29"/>
      <c r="AK207" s="27"/>
      <c r="AL207" s="220"/>
      <c r="AM207" s="28"/>
      <c r="AQ207" s="28"/>
    </row>
    <row r="208" spans="1:43">
      <c r="A208" s="500" t="s">
        <v>654</v>
      </c>
      <c r="B208" s="500"/>
      <c r="C208" s="500" t="str">
        <f>+E214</f>
        <v>5</v>
      </c>
      <c r="D208" s="216"/>
      <c r="E208" s="216"/>
      <c r="F208" s="216"/>
      <c r="G208" s="216"/>
      <c r="H208" s="216"/>
      <c r="I208" s="240">
        <f>SUM(I210:I221)</f>
        <v>42</v>
      </c>
      <c r="J208" s="217"/>
      <c r="K208" s="217"/>
      <c r="L208" s="217"/>
      <c r="M208" s="233"/>
      <c r="N208" s="217"/>
      <c r="O208" s="265" t="e">
        <f>+Fettgruppe!#REF!</f>
        <v>#REF!</v>
      </c>
      <c r="P208" s="216"/>
      <c r="Q208" s="534"/>
      <c r="R208" s="217"/>
      <c r="S208" s="217"/>
      <c r="T208" s="217"/>
      <c r="U208" s="216"/>
      <c r="V208" s="216"/>
      <c r="W208" s="216"/>
      <c r="X208" s="218"/>
      <c r="Y208" s="218"/>
      <c r="Z208" s="218"/>
      <c r="AA208" s="218"/>
      <c r="AB208" s="217"/>
      <c r="AC208" s="216"/>
      <c r="AD208" s="218"/>
      <c r="AE208" s="218"/>
      <c r="AF208" s="218"/>
      <c r="AG208" s="216"/>
      <c r="AH208" s="219"/>
      <c r="AJ208" s="29"/>
      <c r="AK208" s="27"/>
      <c r="AL208" s="220"/>
      <c r="AM208" s="28"/>
      <c r="AQ208" s="28"/>
    </row>
    <row r="209" spans="1:43">
      <c r="A209" s="216"/>
      <c r="B209" s="216"/>
      <c r="C209" s="216"/>
      <c r="D209" s="216"/>
      <c r="E209" s="216"/>
      <c r="F209" s="216"/>
      <c r="G209" s="216"/>
      <c r="H209" s="216"/>
      <c r="I209" s="216"/>
      <c r="J209" s="217"/>
      <c r="K209" s="217"/>
      <c r="L209" s="217"/>
      <c r="M209" s="233"/>
      <c r="N209" s="217"/>
      <c r="O209" s="216"/>
      <c r="P209" s="216"/>
      <c r="Q209" s="534"/>
      <c r="R209" s="217"/>
      <c r="S209" s="217"/>
      <c r="T209" s="217"/>
      <c r="U209" s="216"/>
      <c r="V209" s="216"/>
      <c r="W209" s="216"/>
      <c r="X209" s="218"/>
      <c r="Y209" s="218"/>
      <c r="Z209" s="218"/>
      <c r="AA209" s="218"/>
      <c r="AB209" s="217"/>
      <c r="AC209" s="216"/>
      <c r="AD209" s="218"/>
      <c r="AE209" s="218"/>
      <c r="AF209" s="218"/>
      <c r="AG209" s="218"/>
      <c r="AH209" s="219"/>
      <c r="AJ209" s="29"/>
      <c r="AK209" s="27"/>
      <c r="AL209" s="220"/>
      <c r="AM209" s="28"/>
      <c r="AQ209" s="28"/>
    </row>
    <row r="210" spans="1:43">
      <c r="A210" s="216"/>
      <c r="B210" s="236">
        <f>+'Ark1'!C1529</f>
        <v>2024</v>
      </c>
      <c r="C210" s="216"/>
      <c r="D210" s="535">
        <f>+'Ark1'!M1529</f>
        <v>14</v>
      </c>
      <c r="E210" s="236" t="str">
        <f>VLOOKUP(D210,RNR!$D$16:$E$30,2)</f>
        <v>5</v>
      </c>
      <c r="F210" s="535">
        <f>+'Ark1'!D1529</f>
        <v>1</v>
      </c>
      <c r="G210" s="236" t="str">
        <f>VLOOKUP(F210,RNR!$D$2:$E$13,2)</f>
        <v>Jan</v>
      </c>
      <c r="H210" s="535">
        <f>+'Ark1'!Q1529</f>
        <v>0</v>
      </c>
      <c r="I210" s="535">
        <f>+'Ark1'!R1529</f>
        <v>0</v>
      </c>
      <c r="J210" s="29" t="str">
        <f>+IF(I210=0,"",'Ark1'!AG1529)</f>
        <v/>
      </c>
      <c r="K210" s="29" t="str">
        <f>+IF(I210=0,"",'Ark1'!AH1529)</f>
        <v/>
      </c>
      <c r="L210" s="95"/>
      <c r="M210" s="243">
        <f>+'Ark1'!AI1529</f>
        <v>0</v>
      </c>
      <c r="N210" s="534"/>
      <c r="O210" s="288" t="str">
        <f>+IF(I210=0,"",'Ark1'!U1529)</f>
        <v/>
      </c>
      <c r="P210" s="29" t="str">
        <f>+IF(I210=0,"",'Ark1'!V1529)</f>
        <v/>
      </c>
      <c r="Q210" s="534"/>
      <c r="R210" s="237" t="str">
        <f>+IF(M210=0,"",'Ark1'!AJ1529)</f>
        <v/>
      </c>
      <c r="S210" s="217"/>
      <c r="T210" s="237" t="str">
        <f>+IF(M210=0,"",'Ark1'!AK1529)</f>
        <v/>
      </c>
      <c r="U210" s="534"/>
      <c r="V210" s="238" t="str">
        <f>+IF(I210=0,"",'Ark1'!S1529)</f>
        <v/>
      </c>
      <c r="W210" s="53"/>
      <c r="X210" s="29" t="str">
        <f>+IF(I210=0,"",'Ark1'!W1529)</f>
        <v/>
      </c>
      <c r="Y210" s="34" t="str">
        <f>+IF(I210=0,"",'Ark1'!X1529)</f>
        <v/>
      </c>
      <c r="Z210" s="34" t="str">
        <f>+IF(I210=0,"",'Ark1'!Y1529)</f>
        <v/>
      </c>
      <c r="AA210" s="34" t="str">
        <f>+IF(I210=0,"",'Ark1'!Z1529)</f>
        <v/>
      </c>
      <c r="AB210" s="29" t="str">
        <f>+IF(I210=0,"",'Ark1'!Z1529)</f>
        <v/>
      </c>
      <c r="AC210" s="29" t="str">
        <f>+IF(I210=0,"",'Ark1'!AB1529)</f>
        <v/>
      </c>
      <c r="AD210" s="34">
        <f>+'Ark1'!AD1529</f>
        <v>0</v>
      </c>
      <c r="AE210" s="29" t="str">
        <f t="shared" ref="AE210:AE213" si="38">+IF(I210=0,"",I210/D210)</f>
        <v/>
      </c>
      <c r="AF210" s="29" t="str">
        <f t="shared" ref="AF210:AF213" si="39">+IF(I210=0,"",I210/H210)</f>
        <v/>
      </c>
      <c r="AG210" s="216"/>
      <c r="AH210" s="27"/>
      <c r="AJ210" s="29"/>
      <c r="AK210" s="27"/>
      <c r="AL210" s="28"/>
      <c r="AM210" s="28"/>
      <c r="AQ210" s="28"/>
    </row>
    <row r="211" spans="1:43">
      <c r="A211" s="216"/>
      <c r="B211" s="236">
        <f>+'Ark1'!C1530</f>
        <v>2024</v>
      </c>
      <c r="C211" s="216"/>
      <c r="D211" s="535">
        <f>+'Ark1'!M1530</f>
        <v>14</v>
      </c>
      <c r="E211" s="236" t="str">
        <f>VLOOKUP(D211,RNR!$D$16:$E$30,2)</f>
        <v>5</v>
      </c>
      <c r="F211" s="535">
        <f>+'Ark1'!D1530</f>
        <v>2</v>
      </c>
      <c r="G211" s="236" t="str">
        <f>VLOOKUP(F211,RNR!$D$2:$E$13,2)</f>
        <v>Feb</v>
      </c>
      <c r="H211" s="535">
        <f>+'Ark1'!Q1530</f>
        <v>0</v>
      </c>
      <c r="I211" s="535">
        <f>+'Ark1'!R1530</f>
        <v>0</v>
      </c>
      <c r="J211" s="29" t="str">
        <f>+IF(I211=0,"",'Ark1'!AG1530)</f>
        <v/>
      </c>
      <c r="K211" s="29" t="str">
        <f>+IF(I211=0,"",'Ark1'!AH1530)</f>
        <v/>
      </c>
      <c r="L211" s="95"/>
      <c r="M211" s="243">
        <f>+'Ark1'!AI1530</f>
        <v>0</v>
      </c>
      <c r="N211" s="534"/>
      <c r="O211" s="288" t="str">
        <f>+IF(I211=0,"",'Ark1'!U1530)</f>
        <v/>
      </c>
      <c r="P211" s="29" t="str">
        <f>+IF(I211=0,"",'Ark1'!V1530)</f>
        <v/>
      </c>
      <c r="Q211" s="534"/>
      <c r="R211" s="237" t="str">
        <f>+IF(M211=0,"",'Ark1'!AJ1530)</f>
        <v/>
      </c>
      <c r="S211" s="217"/>
      <c r="T211" s="237" t="str">
        <f>+IF(M211=0,"",'Ark1'!AK1530)</f>
        <v/>
      </c>
      <c r="U211" s="534"/>
      <c r="V211" s="238" t="str">
        <f>+IF(I211=0,"",'Ark1'!S1530)</f>
        <v/>
      </c>
      <c r="W211" s="53"/>
      <c r="X211" s="29" t="str">
        <f>+IF(I211=0,"",'Ark1'!W1530)</f>
        <v/>
      </c>
      <c r="Y211" s="34" t="str">
        <f>+IF(I211=0,"",'Ark1'!X1530)</f>
        <v/>
      </c>
      <c r="Z211" s="34" t="str">
        <f>+IF(I211=0,"",'Ark1'!Y1530)</f>
        <v/>
      </c>
      <c r="AA211" s="34" t="str">
        <f>+IF(I211=0,"",'Ark1'!Z1530)</f>
        <v/>
      </c>
      <c r="AB211" s="29" t="str">
        <f>+IF(I211=0,"",'Ark1'!Z1530)</f>
        <v/>
      </c>
      <c r="AC211" s="29" t="str">
        <f>+IF(I211=0,"",'Ark1'!AB1530)</f>
        <v/>
      </c>
      <c r="AD211" s="34">
        <f>+'Ark1'!AD1530</f>
        <v>0</v>
      </c>
      <c r="AE211" s="29" t="str">
        <f t="shared" si="38"/>
        <v/>
      </c>
      <c r="AF211" s="29" t="str">
        <f t="shared" si="39"/>
        <v/>
      </c>
      <c r="AG211" s="216"/>
      <c r="AH211" s="27"/>
      <c r="AJ211" s="29"/>
      <c r="AK211" s="27"/>
      <c r="AL211" s="28"/>
      <c r="AM211" s="28"/>
      <c r="AQ211" s="28"/>
    </row>
    <row r="212" spans="1:43">
      <c r="A212" s="216"/>
      <c r="B212" s="236">
        <f>+'Ark1'!C1531</f>
        <v>2024</v>
      </c>
      <c r="C212" s="216"/>
      <c r="D212" s="535">
        <f>+'Ark1'!M1531</f>
        <v>14</v>
      </c>
      <c r="E212" s="236" t="str">
        <f>VLOOKUP(D212,RNR!$D$16:$E$30,2)</f>
        <v>5</v>
      </c>
      <c r="F212" s="535">
        <f>+'Ark1'!D1531</f>
        <v>3</v>
      </c>
      <c r="G212" s="236" t="str">
        <f>VLOOKUP(F212,RNR!$D$2:$E$13,2)</f>
        <v>Mar</v>
      </c>
      <c r="H212" s="535">
        <f>+'Ark1'!Q1531</f>
        <v>1</v>
      </c>
      <c r="I212" s="535">
        <f>+'Ark1'!R1531</f>
        <v>1</v>
      </c>
      <c r="J212" s="29">
        <f>+IF(I212=0,"",'Ark1'!AG1531)</f>
        <v>6.6760161800669904E-2</v>
      </c>
      <c r="K212" s="29">
        <f>+IF(I212=0,"",'Ark1'!AH1531)</f>
        <v>0</v>
      </c>
      <c r="L212" s="95"/>
      <c r="M212" s="243">
        <f>+'Ark1'!AI1531</f>
        <v>0</v>
      </c>
      <c r="N212" s="534"/>
      <c r="O212" s="288">
        <f>+IF(I212=0,"",'Ark1'!U1531)</f>
        <v>57.6</v>
      </c>
      <c r="P212" s="29">
        <f>+IF(I212=0,"",'Ark1'!V1531)</f>
        <v>0</v>
      </c>
      <c r="Q212" s="534"/>
      <c r="R212" s="237" t="str">
        <f>+IF(M212=0,"",'Ark1'!AJ1531)</f>
        <v/>
      </c>
      <c r="S212" s="217"/>
      <c r="T212" s="237" t="str">
        <f>+IF(M212=0,"",'Ark1'!AK1531)</f>
        <v/>
      </c>
      <c r="U212" s="534"/>
      <c r="V212" s="238">
        <f>+IF(I212=0,"",'Ark1'!S1531)</f>
        <v>11</v>
      </c>
      <c r="W212" s="53"/>
      <c r="X212" s="29">
        <f>+IF(I212=0,"",'Ark1'!W1531)</f>
        <v>100</v>
      </c>
      <c r="Y212" s="34">
        <f>+IF(I212=0,"",'Ark1'!X1531)</f>
        <v>100</v>
      </c>
      <c r="Z212" s="34">
        <f>+IF(I212=0,"",'Ark1'!Y1531)</f>
        <v>100</v>
      </c>
      <c r="AA212" s="34">
        <f>+IF(I212=0,"",'Ark1'!Z1531)</f>
        <v>0</v>
      </c>
      <c r="AB212" s="29">
        <f>+IF(I212=0,"",'Ark1'!Z1531)</f>
        <v>0</v>
      </c>
      <c r="AC212" s="29">
        <f>+IF(I212=0,"",'Ark1'!AB1531)</f>
        <v>0</v>
      </c>
      <c r="AD212" s="34">
        <f>+'Ark1'!AD1531</f>
        <v>0</v>
      </c>
      <c r="AE212" s="29">
        <f t="shared" si="38"/>
        <v>7.1428571428571425E-2</v>
      </c>
      <c r="AF212" s="29">
        <f t="shared" si="39"/>
        <v>1</v>
      </c>
      <c r="AG212" s="216"/>
      <c r="AH212" s="27"/>
      <c r="AJ212" s="29"/>
      <c r="AK212" s="27"/>
      <c r="AL212" s="28"/>
      <c r="AM212" s="28"/>
      <c r="AQ212" s="28"/>
    </row>
    <row r="213" spans="1:43">
      <c r="A213" s="216"/>
      <c r="B213" s="236">
        <f>+'Ark1'!C1532</f>
        <v>2024</v>
      </c>
      <c r="C213" s="216"/>
      <c r="D213" s="535">
        <f>+'Ark1'!M1532</f>
        <v>14</v>
      </c>
      <c r="E213" s="236" t="str">
        <f>VLOOKUP(D213,RNR!$D$16:$E$30,2)</f>
        <v>5</v>
      </c>
      <c r="F213" s="535">
        <f>+'Ark1'!D1532</f>
        <v>4</v>
      </c>
      <c r="G213" s="236" t="str">
        <f>VLOOKUP(F213,RNR!$D$2:$E$13,2)</f>
        <v>Apr</v>
      </c>
      <c r="H213" s="535">
        <f>+'Ark1'!Q1532</f>
        <v>0</v>
      </c>
      <c r="I213" s="535">
        <f>+'Ark1'!R1532</f>
        <v>0</v>
      </c>
      <c r="J213" s="29" t="str">
        <f>+IF(I213=0,"",'Ark1'!AG1532)</f>
        <v/>
      </c>
      <c r="K213" s="29" t="str">
        <f>+IF(I213=0,"",'Ark1'!AH1532)</f>
        <v/>
      </c>
      <c r="L213" s="95"/>
      <c r="M213" s="243">
        <f>+'Ark1'!AI1532</f>
        <v>0</v>
      </c>
      <c r="N213" s="534"/>
      <c r="O213" s="288" t="str">
        <f>+IF(I213=0,"",'Ark1'!U1532)</f>
        <v/>
      </c>
      <c r="P213" s="29" t="str">
        <f>+IF(I213=0,"",'Ark1'!V1532)</f>
        <v/>
      </c>
      <c r="Q213" s="534"/>
      <c r="R213" s="237" t="str">
        <f>+IF(M213=0,"",'Ark1'!AJ1532)</f>
        <v/>
      </c>
      <c r="S213" s="217"/>
      <c r="T213" s="237" t="str">
        <f>+IF(M213=0,"",'Ark1'!AK1532)</f>
        <v/>
      </c>
      <c r="U213" s="534"/>
      <c r="V213" s="238" t="str">
        <f>+IF(I213=0,"",'Ark1'!S1532)</f>
        <v/>
      </c>
      <c r="W213" s="53"/>
      <c r="X213" s="29" t="str">
        <f>+IF(I213=0,"",'Ark1'!W1532)</f>
        <v/>
      </c>
      <c r="Y213" s="34" t="str">
        <f>+IF(I213=0,"",'Ark1'!X1532)</f>
        <v/>
      </c>
      <c r="Z213" s="34" t="str">
        <f>+IF(I213=0,"",'Ark1'!Y1532)</f>
        <v/>
      </c>
      <c r="AA213" s="34" t="str">
        <f>+IF(I213=0,"",'Ark1'!Z1532)</f>
        <v/>
      </c>
      <c r="AB213" s="29" t="str">
        <f>+IF(I213=0,"",'Ark1'!Z1532)</f>
        <v/>
      </c>
      <c r="AC213" s="29" t="str">
        <f>+IF(I213=0,"",'Ark1'!AB1532)</f>
        <v/>
      </c>
      <c r="AD213" s="34">
        <f>+'Ark1'!AD1532</f>
        <v>0</v>
      </c>
      <c r="AE213" s="29" t="str">
        <f t="shared" si="38"/>
        <v/>
      </c>
      <c r="AF213" s="29" t="str">
        <f t="shared" si="39"/>
        <v/>
      </c>
      <c r="AG213" s="216"/>
      <c r="AH213" s="27"/>
      <c r="AJ213" s="29"/>
      <c r="AK213" s="27"/>
      <c r="AL213" s="28"/>
      <c r="AM213" s="28"/>
      <c r="AQ213" s="28"/>
    </row>
    <row r="214" spans="1:43">
      <c r="A214" s="216"/>
      <c r="B214" s="236">
        <f>+'Ark1'!C1533</f>
        <v>2024</v>
      </c>
      <c r="C214" s="216"/>
      <c r="D214" s="28">
        <f>+'Ark1'!M1533</f>
        <v>14</v>
      </c>
      <c r="E214" s="236" t="str">
        <f>VLOOKUP(D214,RNR!$D$16:$E$30,2)</f>
        <v>5</v>
      </c>
      <c r="F214" s="28">
        <f>+'Ark1'!D1533</f>
        <v>5</v>
      </c>
      <c r="G214" s="236" t="str">
        <f>VLOOKUP(F214,RNR!$D$2:$E$13,2)</f>
        <v>Mai</v>
      </c>
      <c r="H214" s="28">
        <f>+'Ark1'!Q1533</f>
        <v>1</v>
      </c>
      <c r="I214" s="28">
        <f>+'Ark1'!R1533</f>
        <v>1</v>
      </c>
      <c r="J214" s="29">
        <f>+IF(I214=0,"",'Ark1'!AG1533)</f>
        <v>0.13438293732999479</v>
      </c>
      <c r="K214" s="29">
        <f>+IF(I214=0,"",'Ark1'!AH1533)</f>
        <v>0</v>
      </c>
      <c r="L214" s="95"/>
      <c r="M214" s="243">
        <f>+'Ark1'!AI1533</f>
        <v>1</v>
      </c>
      <c r="N214" s="216"/>
      <c r="O214" s="288">
        <f>+IF(I214=0,"",'Ark1'!U1533)</f>
        <v>37.300000000000011</v>
      </c>
      <c r="P214" s="29">
        <f>+IF(I214=0,"",'Ark1'!V1533)</f>
        <v>0</v>
      </c>
      <c r="Q214" s="534"/>
      <c r="R214" s="237">
        <f>+IF(M214=0,"",'Ark1'!AJ1533)</f>
        <v>109.7</v>
      </c>
      <c r="S214" s="217"/>
      <c r="T214" s="237">
        <f>+IF(M214=0,"",'Ark1'!AK1533)</f>
        <v>28.254586058485955</v>
      </c>
      <c r="U214" s="216"/>
      <c r="V214" s="238">
        <f>+IF(I214=0,"",'Ark1'!S1533)</f>
        <v>10</v>
      </c>
      <c r="W214" s="53"/>
      <c r="X214" s="29">
        <f>+IF(I214=0,"",'Ark1'!W1533)</f>
        <v>100</v>
      </c>
      <c r="Y214" s="34">
        <f>+IF(I214=0,"",'Ark1'!X1533)</f>
        <v>100</v>
      </c>
      <c r="Z214" s="34">
        <f>+IF(I214=0,"",'Ark1'!Y1533)</f>
        <v>100</v>
      </c>
      <c r="AA214" s="34">
        <f>+IF(I214=0,"",'Ark1'!Z1533)</f>
        <v>0</v>
      </c>
      <c r="AB214" s="29">
        <f>+IF(I214=0,"",'Ark1'!Z1533)</f>
        <v>0</v>
      </c>
      <c r="AC214" s="29">
        <f>+IF(I214=0,"",'Ark1'!AB1533)</f>
        <v>0</v>
      </c>
      <c r="AD214" s="34">
        <f>+'Ark1'!AD1533</f>
        <v>0</v>
      </c>
      <c r="AE214" s="29">
        <f t="shared" si="34"/>
        <v>7.1428571428571425E-2</v>
      </c>
      <c r="AF214" s="29">
        <f t="shared" si="35"/>
        <v>1</v>
      </c>
      <c r="AG214" s="216"/>
      <c r="AH214" s="27"/>
      <c r="AJ214" s="29"/>
      <c r="AK214" s="27"/>
      <c r="AL214" s="28"/>
      <c r="AM214" s="28"/>
      <c r="AQ214" s="28"/>
    </row>
    <row r="215" spans="1:43">
      <c r="A215" s="216"/>
      <c r="B215" s="236">
        <f>+'Ark1'!C1534</f>
        <v>2024</v>
      </c>
      <c r="C215" s="216"/>
      <c r="D215" s="28">
        <f>+'Ark1'!M1534</f>
        <v>14</v>
      </c>
      <c r="E215" s="236" t="str">
        <f>VLOOKUP(D215,RNR!$D$16:$E$30,2)</f>
        <v>5</v>
      </c>
      <c r="F215" s="28">
        <f>+'Ark1'!D1534</f>
        <v>6</v>
      </c>
      <c r="G215" s="236" t="str">
        <f>VLOOKUP(F215,RNR!$D$2:$E$13,2)</f>
        <v>Jun</v>
      </c>
      <c r="H215" s="28">
        <f>+'Ark1'!Q1534</f>
        <v>1</v>
      </c>
      <c r="I215" s="28">
        <f>+'Ark1'!R1534</f>
        <v>1</v>
      </c>
      <c r="J215" s="29">
        <f>+IF(I215=0,"",'Ark1'!AG1534)</f>
        <v>0.39608266478203824</v>
      </c>
      <c r="K215" s="29">
        <f>+IF(I215=0,"",'Ark1'!AH1534)</f>
        <v>100</v>
      </c>
      <c r="L215" s="95"/>
      <c r="M215" s="243">
        <f>+'Ark1'!AI1534</f>
        <v>1</v>
      </c>
      <c r="N215" s="216"/>
      <c r="O215" s="288">
        <f>+IF(I215=0,"",'Ark1'!U1534)</f>
        <v>51</v>
      </c>
      <c r="P215" s="29">
        <f>+IF(I215=0,"",'Ark1'!V1534)</f>
        <v>0</v>
      </c>
      <c r="Q215" s="534"/>
      <c r="R215" s="237">
        <f>+IF(M215=0,"",'Ark1'!AJ1534)</f>
        <v>109</v>
      </c>
      <c r="S215" s="217"/>
      <c r="T215" s="237">
        <f>+IF(M215=0,"",'Ark1'!AK1534)</f>
        <v>39.381357483114279</v>
      </c>
      <c r="U215" s="216"/>
      <c r="V215" s="238">
        <f>+IF(I215=0,"",'Ark1'!S1534)</f>
        <v>12</v>
      </c>
      <c r="W215" s="53"/>
      <c r="X215" s="29">
        <f>+IF(I215=0,"",'Ark1'!W1534)</f>
        <v>100</v>
      </c>
      <c r="Y215" s="34">
        <f>+IF(I215=0,"",'Ark1'!X1534)</f>
        <v>100</v>
      </c>
      <c r="Z215" s="34">
        <f>+IF(I215=0,"",'Ark1'!Y1534)</f>
        <v>100</v>
      </c>
      <c r="AA215" s="34">
        <f>+IF(I215=0,"",'Ark1'!Z1534)</f>
        <v>0</v>
      </c>
      <c r="AB215" s="29">
        <f>+IF(I215=0,"",'Ark1'!Z1534)</f>
        <v>0</v>
      </c>
      <c r="AC215" s="29">
        <f>+IF(I215=0,"",'Ark1'!AB1534)</f>
        <v>0</v>
      </c>
      <c r="AD215" s="34">
        <f>+'Ark1'!AD1534</f>
        <v>0</v>
      </c>
      <c r="AE215" s="29">
        <f t="shared" ref="AE215:AE221" si="40">+IF(I215=0,"",I215/D215)</f>
        <v>7.1428571428571425E-2</v>
      </c>
      <c r="AF215" s="29">
        <f t="shared" ref="AF215:AF221" si="41">+IF(I215=0,"",I215/H215)</f>
        <v>1</v>
      </c>
      <c r="AG215" s="216"/>
      <c r="AH215" s="27"/>
      <c r="AJ215" s="29"/>
      <c r="AK215" s="27"/>
      <c r="AL215" s="28"/>
      <c r="AM215" s="28"/>
      <c r="AQ215" s="28"/>
    </row>
    <row r="216" spans="1:43">
      <c r="A216" s="216"/>
      <c r="B216" s="236">
        <f>+'Ark1'!C1535</f>
        <v>2024</v>
      </c>
      <c r="C216" s="216"/>
      <c r="D216" s="28">
        <f>+'Ark1'!M1535</f>
        <v>14</v>
      </c>
      <c r="E216" s="236" t="str">
        <f>VLOOKUP(D216,RNR!$D$16:$E$30,2)</f>
        <v>5</v>
      </c>
      <c r="F216" s="28">
        <f>+'Ark1'!D1535</f>
        <v>7</v>
      </c>
      <c r="G216" s="236" t="str">
        <f>VLOOKUP(F216,RNR!$D$2:$E$13,2)</f>
        <v>Jul</v>
      </c>
      <c r="H216" s="28">
        <f>+'Ark1'!Q1535</f>
        <v>0</v>
      </c>
      <c r="I216" s="28">
        <f>+'Ark1'!R1535</f>
        <v>0</v>
      </c>
      <c r="J216" s="29" t="str">
        <f>+IF(I216=0,"",'Ark1'!AG1535)</f>
        <v/>
      </c>
      <c r="K216" s="29" t="str">
        <f>+IF(I216=0,"",'Ark1'!AH1535)</f>
        <v/>
      </c>
      <c r="L216" s="95"/>
      <c r="M216" s="243">
        <f>+'Ark1'!AI1535</f>
        <v>0</v>
      </c>
      <c r="N216" s="216"/>
      <c r="O216" s="288" t="str">
        <f>+IF(I216=0,"",'Ark1'!U1535)</f>
        <v/>
      </c>
      <c r="P216" s="29" t="str">
        <f>+IF(I216=0,"",'Ark1'!V1535)</f>
        <v/>
      </c>
      <c r="Q216" s="534"/>
      <c r="R216" s="237" t="str">
        <f>+IF(M216=0,"",'Ark1'!AJ1535)</f>
        <v/>
      </c>
      <c r="S216" s="217"/>
      <c r="T216" s="237" t="str">
        <f>+IF(M216=0,"",'Ark1'!AK1535)</f>
        <v/>
      </c>
      <c r="U216" s="216"/>
      <c r="V216" s="238" t="str">
        <f>+IF(I216=0,"",'Ark1'!S1535)</f>
        <v/>
      </c>
      <c r="W216" s="53"/>
      <c r="X216" s="29" t="str">
        <f>+IF(I216=0,"",'Ark1'!W1535)</f>
        <v/>
      </c>
      <c r="Y216" s="34" t="str">
        <f>+IF(I216=0,"",'Ark1'!X1535)</f>
        <v/>
      </c>
      <c r="Z216" s="34" t="str">
        <f>+IF(I216=0,"",'Ark1'!Y1535)</f>
        <v/>
      </c>
      <c r="AA216" s="34" t="str">
        <f>+IF(I216=0,"",'Ark1'!Z1535)</f>
        <v/>
      </c>
      <c r="AB216" s="29" t="str">
        <f>+IF(I216=0,"",'Ark1'!Z1535)</f>
        <v/>
      </c>
      <c r="AC216" s="29" t="str">
        <f>+IF(I216=0,"",'Ark1'!AB1535)</f>
        <v/>
      </c>
      <c r="AD216" s="34">
        <f>+'Ark1'!AD1535</f>
        <v>0</v>
      </c>
      <c r="AE216" s="29" t="str">
        <f t="shared" si="40"/>
        <v/>
      </c>
      <c r="AF216" s="29" t="str">
        <f t="shared" si="41"/>
        <v/>
      </c>
      <c r="AG216" s="216"/>
      <c r="AH216" s="27"/>
      <c r="AJ216" s="29"/>
      <c r="AK216" s="27"/>
      <c r="AL216" s="28"/>
      <c r="AM216" s="28"/>
      <c r="AQ216" s="28"/>
    </row>
    <row r="217" spans="1:43">
      <c r="A217" s="216"/>
      <c r="B217" s="236">
        <f>+'Ark1'!C1536</f>
        <v>2024</v>
      </c>
      <c r="C217" s="216"/>
      <c r="D217" s="28">
        <f>+'Ark1'!M1536</f>
        <v>14</v>
      </c>
      <c r="E217" s="236" t="str">
        <f>VLOOKUP(D217,RNR!$D$16:$E$30,2)</f>
        <v>5</v>
      </c>
      <c r="F217" s="28">
        <f>+'Ark1'!D1536</f>
        <v>8</v>
      </c>
      <c r="G217" s="236" t="str">
        <f>VLOOKUP(F217,RNR!$D$2:$E$13,2)</f>
        <v>Aug</v>
      </c>
      <c r="H217" s="28">
        <f>+'Ark1'!Q1536</f>
        <v>3</v>
      </c>
      <c r="I217" s="28">
        <f>+'Ark1'!R1536</f>
        <v>3</v>
      </c>
      <c r="J217" s="29">
        <f>+IF(I217=0,"",'Ark1'!AG1536)</f>
        <v>9.2653135233741468E-2</v>
      </c>
      <c r="K217" s="29">
        <f>+IF(I217=0,"",'Ark1'!AH1536)</f>
        <v>0</v>
      </c>
      <c r="L217" s="95"/>
      <c r="M217" s="243">
        <f>+'Ark1'!AI1536</f>
        <v>3</v>
      </c>
      <c r="N217" s="216"/>
      <c r="O217" s="288">
        <f>+IF(I217=0,"",'Ark1'!U1536)</f>
        <v>44.966666666666683</v>
      </c>
      <c r="P217" s="29">
        <f>+IF(I217=0,"",'Ark1'!V1536)</f>
        <v>0</v>
      </c>
      <c r="Q217" s="534"/>
      <c r="R217" s="237">
        <f>+IF(M217=0,"",'Ark1'!AJ1536)</f>
        <v>115.8333333333333</v>
      </c>
      <c r="S217" s="217"/>
      <c r="T217" s="237">
        <f>+IF(M217=0,"",'Ark1'!AK1536)</f>
        <v>28.854024104265314</v>
      </c>
      <c r="U217" s="216"/>
      <c r="V217" s="238">
        <f>+IF(I217=0,"",'Ark1'!S1536)</f>
        <v>12</v>
      </c>
      <c r="W217" s="53"/>
      <c r="X217" s="29">
        <f>+IF(I217=0,"",'Ark1'!W1536)</f>
        <v>100</v>
      </c>
      <c r="Y217" s="34">
        <f>+IF(I217=0,"",'Ark1'!X1536)</f>
        <v>100</v>
      </c>
      <c r="Z217" s="34">
        <f>+IF(I217=0,"",'Ark1'!Y1536)</f>
        <v>100</v>
      </c>
      <c r="AA217" s="34">
        <f>+IF(I217=0,"",'Ark1'!Z1536)</f>
        <v>4.3099368389287891</v>
      </c>
      <c r="AB217" s="29">
        <f>+IF(I217=0,"",'Ark1'!Z1536)</f>
        <v>4.3099368389287891</v>
      </c>
      <c r="AC217" s="29">
        <f>+IF(I217=0,"",'Ark1'!AB1536)</f>
        <v>0</v>
      </c>
      <c r="AD217" s="34">
        <f>+'Ark1'!AD1536</f>
        <v>0</v>
      </c>
      <c r="AE217" s="29">
        <f t="shared" si="40"/>
        <v>0.21428571428571427</v>
      </c>
      <c r="AF217" s="29">
        <f t="shared" si="41"/>
        <v>1</v>
      </c>
      <c r="AG217" s="216"/>
      <c r="AH217" s="27"/>
      <c r="AJ217" s="29"/>
      <c r="AK217" s="27"/>
      <c r="AL217" s="28"/>
      <c r="AM217" s="28"/>
      <c r="AQ217" s="28"/>
    </row>
    <row r="218" spans="1:43">
      <c r="A218" s="216"/>
      <c r="B218" s="236">
        <f>+'Ark1'!C1537</f>
        <v>2024</v>
      </c>
      <c r="C218" s="216"/>
      <c r="D218" s="28">
        <f>+'Ark1'!M1537</f>
        <v>14</v>
      </c>
      <c r="E218" s="236" t="str">
        <f>VLOOKUP(D218,RNR!$D$16:$E$30,2)</f>
        <v>5</v>
      </c>
      <c r="F218" s="28">
        <f>+'Ark1'!D1537</f>
        <v>9</v>
      </c>
      <c r="G218" s="236" t="str">
        <f>VLOOKUP(F218,RNR!$D$2:$E$13,2)</f>
        <v>Sep</v>
      </c>
      <c r="H218" s="28">
        <f>+'Ark1'!Q1537</f>
        <v>13</v>
      </c>
      <c r="I218" s="28">
        <f>+'Ark1'!R1537</f>
        <v>15</v>
      </c>
      <c r="J218" s="29">
        <f>+IF(I218=0,"",'Ark1'!AG1537)</f>
        <v>0.36769456808919376</v>
      </c>
      <c r="K218" s="29">
        <f>+IF(I218=0,"",'Ark1'!AH1537)</f>
        <v>0</v>
      </c>
      <c r="L218" s="95"/>
      <c r="M218" s="243">
        <f>+'Ark1'!AI1537</f>
        <v>15</v>
      </c>
      <c r="N218" s="216"/>
      <c r="O218" s="288">
        <f>+IF(I218=0,"",'Ark1'!U1537)</f>
        <v>45.146666666666682</v>
      </c>
      <c r="P218" s="29">
        <f>+IF(I218=0,"",'Ark1'!V1537)</f>
        <v>0</v>
      </c>
      <c r="Q218" s="534"/>
      <c r="R218" s="237">
        <f>+IF(M218=0,"",'Ark1'!AJ1537)</f>
        <v>112.94</v>
      </c>
      <c r="S218" s="217"/>
      <c r="T218" s="237">
        <f>+IF(M218=0,"",'Ark1'!AK1537)</f>
        <v>31.272763566816327</v>
      </c>
      <c r="U218" s="216"/>
      <c r="V218" s="238">
        <f>+IF(I218=0,"",'Ark1'!S1537)</f>
        <v>12.46666666666667</v>
      </c>
      <c r="W218" s="53"/>
      <c r="X218" s="29">
        <f>+IF(I218=0,"",'Ark1'!W1537)</f>
        <v>100</v>
      </c>
      <c r="Y218" s="34">
        <f>+IF(I218=0,"",'Ark1'!X1537)</f>
        <v>100</v>
      </c>
      <c r="Z218" s="34">
        <f>+IF(I218=0,"",'Ark1'!Y1537)</f>
        <v>100</v>
      </c>
      <c r="AA218" s="34">
        <f>+IF(I218=0,"",'Ark1'!Z1537)</f>
        <v>6.4931622154043644</v>
      </c>
      <c r="AB218" s="29">
        <f>+IF(I218=0,"",'Ark1'!Z1537)</f>
        <v>6.4931622154043644</v>
      </c>
      <c r="AC218" s="29">
        <f>+IF(I218=0,"",'Ark1'!AB1537)</f>
        <v>0</v>
      </c>
      <c r="AD218" s="34">
        <f>+'Ark1'!AD1537</f>
        <v>0</v>
      </c>
      <c r="AE218" s="29">
        <f t="shared" si="40"/>
        <v>1.0714285714285714</v>
      </c>
      <c r="AF218" s="29">
        <f t="shared" si="41"/>
        <v>1.1538461538461537</v>
      </c>
      <c r="AG218" s="216"/>
      <c r="AH218" s="27"/>
      <c r="AJ218" s="29"/>
      <c r="AK218" s="27"/>
      <c r="AL218" s="28"/>
      <c r="AM218" s="28"/>
      <c r="AQ218" s="28"/>
    </row>
    <row r="219" spans="1:43">
      <c r="A219" s="216"/>
      <c r="B219" s="236">
        <f>+'Ark1'!C1538</f>
        <v>2024</v>
      </c>
      <c r="C219" s="216"/>
      <c r="D219" s="28">
        <f>+'Ark1'!M1538</f>
        <v>14</v>
      </c>
      <c r="E219" s="236" t="str">
        <f>VLOOKUP(D219,RNR!$D$16:$E$30,2)</f>
        <v>5</v>
      </c>
      <c r="F219" s="28">
        <f>+'Ark1'!D1538</f>
        <v>10</v>
      </c>
      <c r="G219" s="236" t="str">
        <f>VLOOKUP(F219,RNR!$D$2:$E$13,2)</f>
        <v>Okt</v>
      </c>
      <c r="H219" s="28">
        <f>+'Ark1'!Q1538</f>
        <v>20</v>
      </c>
      <c r="I219" s="28">
        <f>+'Ark1'!R1538</f>
        <v>20</v>
      </c>
      <c r="J219" s="29">
        <f>+IF(I219=0,"",'Ark1'!AG1538)</f>
        <v>0.1984636943301514</v>
      </c>
      <c r="K219" s="29">
        <f>+IF(I219=0,"",'Ark1'!AH1538)</f>
        <v>5</v>
      </c>
      <c r="L219" s="95"/>
      <c r="M219" s="243">
        <f>+'Ark1'!AI1538</f>
        <v>20</v>
      </c>
      <c r="N219" s="216"/>
      <c r="O219" s="288">
        <f>+IF(I219=0,"",'Ark1'!U1538)</f>
        <v>44.4</v>
      </c>
      <c r="P219" s="29">
        <f>+IF(I219=0,"",'Ark1'!V1538)</f>
        <v>0</v>
      </c>
      <c r="Q219" s="534"/>
      <c r="R219" s="237">
        <f>+IF(M219=0,"",'Ark1'!AJ1538)</f>
        <v>112.66500000000001</v>
      </c>
      <c r="S219" s="217"/>
      <c r="T219" s="237">
        <f>+IF(M219=0,"",'Ark1'!AK1538)</f>
        <v>29.027347994038539</v>
      </c>
      <c r="U219" s="216"/>
      <c r="V219" s="238">
        <f>+IF(I219=0,"",'Ark1'!S1538)</f>
        <v>12</v>
      </c>
      <c r="W219" s="53"/>
      <c r="X219" s="29">
        <f>+IF(I219=0,"",'Ark1'!W1538)</f>
        <v>100</v>
      </c>
      <c r="Y219" s="34">
        <f>+IF(I219=0,"",'Ark1'!X1538)</f>
        <v>100</v>
      </c>
      <c r="Z219" s="34">
        <f>+IF(I219=0,"",'Ark1'!Y1538)</f>
        <v>100</v>
      </c>
      <c r="AA219" s="34">
        <f>+IF(I219=0,"",'Ark1'!Z1538)</f>
        <v>9.7058745098007968</v>
      </c>
      <c r="AB219" s="29">
        <f>+IF(I219=0,"",'Ark1'!Z1538)</f>
        <v>9.7058745098007968</v>
      </c>
      <c r="AC219" s="29">
        <f>+IF(I219=0,"",'Ark1'!AB1538)</f>
        <v>0</v>
      </c>
      <c r="AD219" s="34">
        <f>+'Ark1'!AD1538</f>
        <v>0</v>
      </c>
      <c r="AE219" s="29">
        <f t="shared" si="40"/>
        <v>1.4285714285714286</v>
      </c>
      <c r="AF219" s="29">
        <f t="shared" si="41"/>
        <v>1</v>
      </c>
      <c r="AG219" s="216"/>
      <c r="AH219" s="27"/>
      <c r="AJ219" s="29"/>
      <c r="AK219" s="27"/>
      <c r="AL219" s="28"/>
      <c r="AM219" s="28"/>
      <c r="AQ219" s="28"/>
    </row>
    <row r="220" spans="1:43">
      <c r="A220" s="216"/>
      <c r="B220" s="236">
        <f>+'Ark1'!C1539</f>
        <v>2024</v>
      </c>
      <c r="C220" s="216"/>
      <c r="D220" s="28">
        <f>+'Ark1'!M1539</f>
        <v>14</v>
      </c>
      <c r="E220" s="236" t="str">
        <f>VLOOKUP(D220,RNR!$D$16:$E$30,2)</f>
        <v>5</v>
      </c>
      <c r="F220" s="28">
        <f>+'Ark1'!D1539</f>
        <v>11</v>
      </c>
      <c r="G220" s="236" t="str">
        <f>VLOOKUP(F220,RNR!$D$2:$E$13,2)</f>
        <v>Nov</v>
      </c>
      <c r="H220" s="28">
        <f>+'Ark1'!Q1539</f>
        <v>1</v>
      </c>
      <c r="I220" s="28">
        <f>+'Ark1'!R1539</f>
        <v>1</v>
      </c>
      <c r="J220" s="29">
        <f>+IF(I220=0,"",'Ark1'!AG1539)</f>
        <v>1.5734624900971494E-2</v>
      </c>
      <c r="K220" s="29">
        <f>+IF(I220=0,"",'Ark1'!AH1539)</f>
        <v>0</v>
      </c>
      <c r="L220" s="95"/>
      <c r="M220" s="243">
        <f>+'Ark1'!AI1539</f>
        <v>1</v>
      </c>
      <c r="N220" s="216"/>
      <c r="O220" s="288">
        <f>+IF(I220=0,"",'Ark1'!U1539)</f>
        <v>22.900000000000006</v>
      </c>
      <c r="P220" s="29">
        <f>+IF(I220=0,"",'Ark1'!V1539)</f>
        <v>0</v>
      </c>
      <c r="Q220" s="534"/>
      <c r="R220" s="237">
        <f>+IF(M220=0,"",'Ark1'!AJ1539)</f>
        <v>99.9</v>
      </c>
      <c r="S220" s="217"/>
      <c r="T220" s="237">
        <f>+IF(M220=0,"",'Ark1'!AK1539)</f>
        <v>22.968837629343984</v>
      </c>
      <c r="U220" s="216"/>
      <c r="V220" s="238">
        <f>+IF(I220=0,"",'Ark1'!S1539)</f>
        <v>10</v>
      </c>
      <c r="W220" s="53"/>
      <c r="X220" s="29">
        <f>+IF(I220=0,"",'Ark1'!W1539)</f>
        <v>100</v>
      </c>
      <c r="Y220" s="34">
        <f>+IF(I220=0,"",'Ark1'!X1539)</f>
        <v>100</v>
      </c>
      <c r="Z220" s="34">
        <f>+IF(I220=0,"",'Ark1'!Y1539)</f>
        <v>0</v>
      </c>
      <c r="AA220" s="34">
        <f>+IF(I220=0,"",'Ark1'!Z1539)</f>
        <v>0</v>
      </c>
      <c r="AB220" s="29">
        <f>+IF(I220=0,"",'Ark1'!Z1539)</f>
        <v>0</v>
      </c>
      <c r="AC220" s="29">
        <f>+IF(I220=0,"",'Ark1'!AB1539)</f>
        <v>0</v>
      </c>
      <c r="AD220" s="34">
        <f>+'Ark1'!AD1539</f>
        <v>0</v>
      </c>
      <c r="AE220" s="29">
        <f t="shared" si="40"/>
        <v>7.1428571428571425E-2</v>
      </c>
      <c r="AF220" s="29">
        <f t="shared" si="41"/>
        <v>1</v>
      </c>
      <c r="AG220" s="216"/>
      <c r="AH220" s="27"/>
      <c r="AJ220" s="29"/>
      <c r="AK220" s="27"/>
      <c r="AL220" s="28"/>
      <c r="AM220" s="28"/>
      <c r="AQ220" s="28"/>
    </row>
    <row r="221" spans="1:43">
      <c r="A221" s="216"/>
      <c r="B221" s="236">
        <f>+'Ark1'!C1540</f>
        <v>2024</v>
      </c>
      <c r="C221" s="216"/>
      <c r="D221" s="28">
        <f>+'Ark1'!M1540</f>
        <v>14</v>
      </c>
      <c r="E221" s="236" t="str">
        <f>VLOOKUP(D221,RNR!$D$16:$E$30,2)</f>
        <v>5</v>
      </c>
      <c r="F221" s="28">
        <f>+'Ark1'!D1540</f>
        <v>12</v>
      </c>
      <c r="G221" s="236" t="str">
        <f>VLOOKUP(F221,RNR!$D$2:$E$13,2)</f>
        <v>Des</v>
      </c>
      <c r="H221" s="28">
        <f>+'Ark1'!Q1540</f>
        <v>0</v>
      </c>
      <c r="I221" s="28">
        <f>+'Ark1'!R1540</f>
        <v>0</v>
      </c>
      <c r="J221" s="29" t="str">
        <f>+IF(I221=0,"",'Ark1'!AG1540)</f>
        <v/>
      </c>
      <c r="K221" s="29" t="str">
        <f>+IF(I221=0,"",'Ark1'!AH1540)</f>
        <v/>
      </c>
      <c r="L221" s="95"/>
      <c r="M221" s="243">
        <f>+'Ark1'!AI1540</f>
        <v>0</v>
      </c>
      <c r="N221" s="216"/>
      <c r="O221" s="288" t="str">
        <f>+IF(I221=0,"",'Ark1'!U1540)</f>
        <v/>
      </c>
      <c r="P221" s="29" t="str">
        <f>+IF(I221=0,"",'Ark1'!V1540)</f>
        <v/>
      </c>
      <c r="Q221" s="534"/>
      <c r="R221" s="237" t="str">
        <f>+IF(M221=0,"",'Ark1'!AJ1540)</f>
        <v/>
      </c>
      <c r="S221" s="217"/>
      <c r="T221" s="237" t="str">
        <f>+IF(M221=0,"",'Ark1'!AK1540)</f>
        <v/>
      </c>
      <c r="U221" s="216"/>
      <c r="V221" s="238" t="str">
        <f>+IF(I221=0,"",'Ark1'!S1540)</f>
        <v/>
      </c>
      <c r="W221" s="53"/>
      <c r="X221" s="29" t="str">
        <f>+IF(I221=0,"",'Ark1'!W1540)</f>
        <v/>
      </c>
      <c r="Y221" s="34" t="str">
        <f>+IF(I221=0,"",'Ark1'!X1540)</f>
        <v/>
      </c>
      <c r="Z221" s="34" t="str">
        <f>+IF(I221=0,"",'Ark1'!Y1540)</f>
        <v/>
      </c>
      <c r="AA221" s="34" t="str">
        <f>+IF(I221=0,"",'Ark1'!Z1540)</f>
        <v/>
      </c>
      <c r="AB221" s="29" t="str">
        <f>+IF(I221=0,"",'Ark1'!Z1540)</f>
        <v/>
      </c>
      <c r="AC221" s="29" t="str">
        <f>+IF(I221=0,"",'Ark1'!AB1540)</f>
        <v/>
      </c>
      <c r="AD221" s="34">
        <f>+'Ark1'!AD1540</f>
        <v>0</v>
      </c>
      <c r="AE221" s="29" t="str">
        <f t="shared" si="40"/>
        <v/>
      </c>
      <c r="AF221" s="29" t="str">
        <f t="shared" si="41"/>
        <v/>
      </c>
      <c r="AG221" s="216"/>
      <c r="AH221" s="27"/>
      <c r="AJ221" s="29"/>
      <c r="AK221" s="27"/>
      <c r="AL221" s="28"/>
      <c r="AM221" s="28"/>
      <c r="AQ221" s="28"/>
    </row>
    <row r="222" spans="1:43">
      <c r="A222" s="216"/>
      <c r="B222" s="216"/>
      <c r="C222" s="216"/>
      <c r="D222" s="216"/>
      <c r="E222" s="216"/>
      <c r="F222" s="216"/>
      <c r="G222" s="216"/>
      <c r="H222" s="216"/>
      <c r="I222" s="216"/>
      <c r="J222" s="217"/>
      <c r="K222" s="217"/>
      <c r="L222" s="217"/>
      <c r="M222" s="233"/>
      <c r="N222" s="217"/>
      <c r="O222" s="216"/>
      <c r="P222" s="216"/>
      <c r="Q222" s="534"/>
      <c r="R222" s="217"/>
      <c r="S222" s="217"/>
      <c r="T222" s="217"/>
      <c r="U222" s="216"/>
      <c r="V222" s="216"/>
      <c r="W222" s="216"/>
      <c r="X222" s="218"/>
      <c r="Y222" s="218"/>
      <c r="Z222" s="218"/>
      <c r="AA222" s="218"/>
      <c r="AB222" s="217"/>
      <c r="AC222" s="216"/>
      <c r="AD222" s="218"/>
      <c r="AE222" s="218"/>
      <c r="AF222" s="217"/>
      <c r="AG222" s="216"/>
      <c r="AH222" s="219"/>
      <c r="AJ222" s="29"/>
      <c r="AK222" s="27"/>
      <c r="AL222" s="220"/>
      <c r="AM222" s="28"/>
      <c r="AQ222" s="28"/>
    </row>
    <row r="223" spans="1:43">
      <c r="A223" s="500" t="s">
        <v>654</v>
      </c>
      <c r="B223" s="500"/>
      <c r="C223" s="500" t="str">
        <f>+E226</f>
        <v>5+</v>
      </c>
      <c r="D223" s="216"/>
      <c r="E223" s="216"/>
      <c r="F223" s="216"/>
      <c r="G223" s="216"/>
      <c r="H223" s="216"/>
      <c r="I223" s="240">
        <f>SUM(I225:I236)</f>
        <v>21</v>
      </c>
      <c r="J223" s="217"/>
      <c r="K223" s="217"/>
      <c r="L223" s="217"/>
      <c r="M223" s="233"/>
      <c r="N223" s="217"/>
      <c r="O223" s="265" t="str">
        <f>+Fettgruppe!M10</f>
        <v>vekt</v>
      </c>
      <c r="P223" s="216"/>
      <c r="Q223" s="534"/>
      <c r="R223" s="217"/>
      <c r="S223" s="217"/>
      <c r="T223" s="217"/>
      <c r="U223" s="216"/>
      <c r="V223" s="216"/>
      <c r="W223" s="216"/>
      <c r="X223" s="218"/>
      <c r="Y223" s="218"/>
      <c r="Z223" s="218"/>
      <c r="AA223" s="218"/>
      <c r="AB223" s="217"/>
      <c r="AC223" s="216"/>
      <c r="AD223" s="218"/>
      <c r="AE223" s="218"/>
      <c r="AF223" s="218"/>
      <c r="AG223" s="216"/>
      <c r="AH223" s="219"/>
      <c r="AJ223" s="29"/>
      <c r="AK223" s="27"/>
      <c r="AL223" s="220"/>
      <c r="AM223" s="28"/>
      <c r="AQ223" s="28"/>
    </row>
    <row r="224" spans="1:43">
      <c r="A224" s="216"/>
      <c r="B224" s="216"/>
      <c r="C224" s="216"/>
      <c r="D224" s="216"/>
      <c r="E224" s="216"/>
      <c r="F224" s="216"/>
      <c r="G224" s="216"/>
      <c r="H224" s="216"/>
      <c r="I224" s="216"/>
      <c r="J224" s="217"/>
      <c r="K224" s="217"/>
      <c r="L224" s="217"/>
      <c r="M224" s="233"/>
      <c r="N224" s="217"/>
      <c r="O224" s="216"/>
      <c r="P224" s="216"/>
      <c r="Q224" s="534"/>
      <c r="R224" s="217"/>
      <c r="S224" s="217"/>
      <c r="T224" s="217"/>
      <c r="U224" s="216"/>
      <c r="V224" s="216"/>
      <c r="W224" s="216"/>
      <c r="X224" s="218"/>
      <c r="Y224" s="218"/>
      <c r="Z224" s="218"/>
      <c r="AA224" s="218"/>
      <c r="AB224" s="217"/>
      <c r="AC224" s="216"/>
      <c r="AD224" s="218"/>
      <c r="AE224" s="218"/>
      <c r="AF224" s="218"/>
      <c r="AG224" s="218"/>
      <c r="AH224" s="219"/>
      <c r="AJ224" s="29"/>
      <c r="AK224" s="27"/>
      <c r="AL224" s="220"/>
      <c r="AM224" s="28"/>
      <c r="AQ224" s="28"/>
    </row>
    <row r="225" spans="1:43">
      <c r="A225" s="216"/>
      <c r="B225" s="236">
        <f>+'Ark1'!C1541</f>
        <v>2024</v>
      </c>
      <c r="C225" s="216"/>
      <c r="D225" s="236">
        <f>+'Ark1'!M1541</f>
        <v>15</v>
      </c>
      <c r="E225" s="236" t="str">
        <f>VLOOKUP(D225,RNR!$D$16:$E$30,2)</f>
        <v>5+</v>
      </c>
      <c r="F225" s="236">
        <f>+'Ark1'!D1541</f>
        <v>1</v>
      </c>
      <c r="G225" s="236" t="str">
        <f>VLOOKUP(F225,RNR!$D$2:$E$13,2)</f>
        <v>Jan</v>
      </c>
      <c r="H225" s="236">
        <f>+'Ark1'!Q1541</f>
        <v>0</v>
      </c>
      <c r="I225" s="236">
        <f>+'Ark1'!R1541</f>
        <v>0</v>
      </c>
      <c r="J225" s="237" t="str">
        <f>+IF(I225=0,"",'Ark1'!AG1541)</f>
        <v/>
      </c>
      <c r="K225" s="237" t="str">
        <f>+IF(I225=0,"",'Ark1'!AH1541)</f>
        <v/>
      </c>
      <c r="L225" s="95"/>
      <c r="M225" s="243">
        <f>+'Ark1'!AI1541</f>
        <v>0</v>
      </c>
      <c r="N225" s="534"/>
      <c r="O225" s="288" t="str">
        <f>+IF(I225=0,"",'Ark1'!U1541)</f>
        <v/>
      </c>
      <c r="P225" s="237" t="str">
        <f>+IF(I225=0,"",'Ark1'!V1541)</f>
        <v/>
      </c>
      <c r="Q225" s="237"/>
      <c r="R225" s="237" t="str">
        <f>+IF(M225=0,"",'Ark1'!AJ1541)</f>
        <v/>
      </c>
      <c r="S225" s="217"/>
      <c r="T225" s="237" t="str">
        <f>+IF(M225=0,"",'Ark1'!AK1541)</f>
        <v/>
      </c>
      <c r="U225" s="534"/>
      <c r="V225" s="238" t="str">
        <f>+IF(I225=0,"",'Ark1'!S1541)</f>
        <v/>
      </c>
      <c r="W225" s="53"/>
      <c r="X225" s="237" t="str">
        <f>+IF(I225=0,"",'Ark1'!W1541)</f>
        <v/>
      </c>
      <c r="Y225" s="239" t="str">
        <f>+IF(I225=0,"",'Ark1'!X1541)</f>
        <v/>
      </c>
      <c r="Z225" s="239" t="str">
        <f>+IF(I225=0,"",'Ark1'!Y1541)</f>
        <v/>
      </c>
      <c r="AA225" s="239" t="str">
        <f>+IF(I225=0,"",'Ark1'!Z1541)</f>
        <v/>
      </c>
      <c r="AB225" s="237" t="str">
        <f>+IF(I225=0,"",'Ark1'!Z1541)</f>
        <v/>
      </c>
      <c r="AC225" s="237" t="str">
        <f>+IF(I225=0,"",'Ark1'!AB1541)</f>
        <v/>
      </c>
      <c r="AD225" s="239">
        <f>+'Ark1'!AD1541</f>
        <v>0</v>
      </c>
      <c r="AE225" s="237" t="str">
        <f t="shared" ref="AE225:AE228" si="42">+IF(I225=0,"",I225/D225)</f>
        <v/>
      </c>
      <c r="AF225" s="237" t="str">
        <f t="shared" ref="AF225:AF228" si="43">+IF(I225=0,"",I225/H225)</f>
        <v/>
      </c>
      <c r="AG225" s="216"/>
      <c r="AH225" s="27"/>
      <c r="AJ225" s="29"/>
      <c r="AK225" s="27"/>
      <c r="AL225" s="28"/>
      <c r="AM225" s="28"/>
      <c r="AQ225" s="28"/>
    </row>
    <row r="226" spans="1:43">
      <c r="A226" s="216"/>
      <c r="B226" s="236">
        <f>+'Ark1'!C1542</f>
        <v>2024</v>
      </c>
      <c r="C226" s="216"/>
      <c r="D226" s="236">
        <f>+'Ark1'!M1542</f>
        <v>15</v>
      </c>
      <c r="E226" s="236" t="str">
        <f>VLOOKUP(D226,RNR!$D$16:$E$30,2)</f>
        <v>5+</v>
      </c>
      <c r="F226" s="236">
        <f>+'Ark1'!D1542</f>
        <v>2</v>
      </c>
      <c r="G226" s="236" t="str">
        <f>VLOOKUP(F226,RNR!$D$2:$E$13,2)</f>
        <v>Feb</v>
      </c>
      <c r="H226" s="236">
        <f>+'Ark1'!Q1542</f>
        <v>0</v>
      </c>
      <c r="I226" s="236">
        <f>+'Ark1'!R1542</f>
        <v>0</v>
      </c>
      <c r="J226" s="237" t="str">
        <f>+IF(I226=0,"",'Ark1'!AG1542)</f>
        <v/>
      </c>
      <c r="K226" s="237" t="str">
        <f>+IF(I226=0,"",'Ark1'!AH1542)</f>
        <v/>
      </c>
      <c r="L226" s="95"/>
      <c r="M226" s="243">
        <f>+'Ark1'!AI1542</f>
        <v>0</v>
      </c>
      <c r="N226" s="534"/>
      <c r="O226" s="288" t="str">
        <f>+IF(I226=0,"",'Ark1'!U1542)</f>
        <v/>
      </c>
      <c r="P226" s="237" t="str">
        <f>+IF(I226=0,"",'Ark1'!V1542)</f>
        <v/>
      </c>
      <c r="Q226" s="237"/>
      <c r="R226" s="237" t="str">
        <f>+IF(M226=0,"",'Ark1'!AJ1542)</f>
        <v/>
      </c>
      <c r="S226" s="217"/>
      <c r="T226" s="237" t="str">
        <f>+IF(M226=0,"",'Ark1'!AK1542)</f>
        <v/>
      </c>
      <c r="U226" s="534"/>
      <c r="V226" s="238" t="str">
        <f>+IF(I226=0,"",'Ark1'!S1542)</f>
        <v/>
      </c>
      <c r="W226" s="53"/>
      <c r="X226" s="237" t="str">
        <f>+IF(I226=0,"",'Ark1'!W1542)</f>
        <v/>
      </c>
      <c r="Y226" s="239" t="str">
        <f>+IF(I226=0,"",'Ark1'!X1542)</f>
        <v/>
      </c>
      <c r="Z226" s="239" t="str">
        <f>+IF(I226=0,"",'Ark1'!Y1542)</f>
        <v/>
      </c>
      <c r="AA226" s="239" t="str">
        <f>+IF(I226=0,"",'Ark1'!Z1542)</f>
        <v/>
      </c>
      <c r="AB226" s="237" t="str">
        <f>+IF(I226=0,"",'Ark1'!Z1542)</f>
        <v/>
      </c>
      <c r="AC226" s="237" t="str">
        <f>+IF(I226=0,"",'Ark1'!AB1542)</f>
        <v/>
      </c>
      <c r="AD226" s="239">
        <f>+'Ark1'!AD1542</f>
        <v>0</v>
      </c>
      <c r="AE226" s="237" t="str">
        <f t="shared" si="42"/>
        <v/>
      </c>
      <c r="AF226" s="237" t="str">
        <f t="shared" si="43"/>
        <v/>
      </c>
      <c r="AG226" s="216"/>
      <c r="AH226" s="27"/>
      <c r="AJ226" s="29"/>
      <c r="AK226" s="27"/>
      <c r="AL226" s="28"/>
      <c r="AM226" s="28"/>
      <c r="AQ226" s="28"/>
    </row>
    <row r="227" spans="1:43">
      <c r="A227" s="216"/>
      <c r="B227" s="236">
        <f>+'Ark1'!C1543</f>
        <v>2024</v>
      </c>
      <c r="C227" s="216"/>
      <c r="D227" s="236">
        <f>+'Ark1'!M1543</f>
        <v>15</v>
      </c>
      <c r="E227" s="236" t="str">
        <f>VLOOKUP(D227,RNR!$D$16:$E$30,2)</f>
        <v>5+</v>
      </c>
      <c r="F227" s="236">
        <f>+'Ark1'!D1543</f>
        <v>3</v>
      </c>
      <c r="G227" s="236" t="str">
        <f>VLOOKUP(F227,RNR!$D$2:$E$13,2)</f>
        <v>Mar</v>
      </c>
      <c r="H227" s="236">
        <f>+'Ark1'!Q1543</f>
        <v>1</v>
      </c>
      <c r="I227" s="236">
        <f>+'Ark1'!R1543</f>
        <v>1</v>
      </c>
      <c r="J227" s="237">
        <f>+IF(I227=0,"",'Ark1'!AG1543)</f>
        <v>4.3463647005644465E-2</v>
      </c>
      <c r="K227" s="237">
        <f>+IF(I227=0,"",'Ark1'!AH1543)</f>
        <v>0</v>
      </c>
      <c r="L227" s="95"/>
      <c r="M227" s="243">
        <f>+'Ark1'!AI1543</f>
        <v>1</v>
      </c>
      <c r="N227" s="534"/>
      <c r="O227" s="288">
        <f>+IF(I227=0,"",'Ark1'!U1543)</f>
        <v>37.5</v>
      </c>
      <c r="P227" s="237">
        <f>+IF(I227=0,"",'Ark1'!V1543)</f>
        <v>0</v>
      </c>
      <c r="Q227" s="237"/>
      <c r="R227" s="237">
        <f>+IF(M227=0,"",'Ark1'!AJ1543)</f>
        <v>110.9</v>
      </c>
      <c r="S227" s="217"/>
      <c r="T227" s="237">
        <f>+IF(M227=0,"",'Ark1'!AK1543)</f>
        <v>27.493917760687346</v>
      </c>
      <c r="U227" s="534"/>
      <c r="V227" s="238">
        <f>+IF(I227=0,"",'Ark1'!S1543)</f>
        <v>10</v>
      </c>
      <c r="W227" s="53"/>
      <c r="X227" s="237">
        <f>+IF(I227=0,"",'Ark1'!W1543)</f>
        <v>100</v>
      </c>
      <c r="Y227" s="239">
        <f>+IF(I227=0,"",'Ark1'!X1543)</f>
        <v>100</v>
      </c>
      <c r="Z227" s="239">
        <f>+IF(I227=0,"",'Ark1'!Y1543)</f>
        <v>100</v>
      </c>
      <c r="AA227" s="239">
        <f>+IF(I227=0,"",'Ark1'!Z1543)</f>
        <v>0</v>
      </c>
      <c r="AB227" s="237">
        <f>+IF(I227=0,"",'Ark1'!Z1543)</f>
        <v>0</v>
      </c>
      <c r="AC227" s="237">
        <f>+IF(I227=0,"",'Ark1'!AB1543)</f>
        <v>0</v>
      </c>
      <c r="AD227" s="239">
        <f>+'Ark1'!AD1543</f>
        <v>0</v>
      </c>
      <c r="AE227" s="237">
        <f t="shared" si="42"/>
        <v>6.6666666666666666E-2</v>
      </c>
      <c r="AF227" s="237">
        <f t="shared" si="43"/>
        <v>1</v>
      </c>
      <c r="AG227" s="216"/>
      <c r="AH227" s="27"/>
      <c r="AJ227" s="29"/>
      <c r="AK227" s="27"/>
      <c r="AL227" s="28"/>
      <c r="AM227" s="28"/>
      <c r="AQ227" s="28"/>
    </row>
    <row r="228" spans="1:43" ht="15" customHeight="1">
      <c r="A228" s="216"/>
      <c r="B228" s="236">
        <f>+'Ark1'!C1544</f>
        <v>2024</v>
      </c>
      <c r="C228" s="216"/>
      <c r="D228" s="236">
        <f>+'Ark1'!M1544</f>
        <v>15</v>
      </c>
      <c r="E228" s="236" t="str">
        <f>VLOOKUP(D228,RNR!$D$16:$E$30,2)</f>
        <v>5+</v>
      </c>
      <c r="F228" s="236">
        <f>+'Ark1'!D1544</f>
        <v>4</v>
      </c>
      <c r="G228" s="236" t="str">
        <f>VLOOKUP(F228,RNR!$D$2:$E$13,2)</f>
        <v>Apr</v>
      </c>
      <c r="H228" s="236">
        <f>+'Ark1'!Q1544</f>
        <v>1</v>
      </c>
      <c r="I228" s="236">
        <f>+'Ark1'!R1544</f>
        <v>1</v>
      </c>
      <c r="J228" s="237">
        <f>+IF(I228=0,"",'Ark1'!AG1544)</f>
        <v>0.2733652008607243</v>
      </c>
      <c r="K228" s="237">
        <f>+IF(I228=0,"",'Ark1'!AH1544)</f>
        <v>0</v>
      </c>
      <c r="L228" s="95"/>
      <c r="M228" s="243">
        <f>+'Ark1'!AI1544</f>
        <v>0</v>
      </c>
      <c r="N228" s="534"/>
      <c r="O228" s="288">
        <f>+IF(I228=0,"",'Ark1'!U1544)</f>
        <v>54.5</v>
      </c>
      <c r="P228" s="237">
        <f>+IF(I228=0,"",'Ark1'!V1544)</f>
        <v>0</v>
      </c>
      <c r="Q228" s="237"/>
      <c r="R228" s="237" t="str">
        <f>+IF(M228=0,"",'Ark1'!AJ1544)</f>
        <v/>
      </c>
      <c r="S228" s="217"/>
      <c r="T228" s="237" t="str">
        <f>+IF(M228=0,"",'Ark1'!AK1544)</f>
        <v/>
      </c>
      <c r="U228" s="534"/>
      <c r="V228" s="238">
        <f>+IF(I228=0,"",'Ark1'!S1544)</f>
        <v>11</v>
      </c>
      <c r="W228" s="53"/>
      <c r="X228" s="237">
        <f>+IF(I228=0,"",'Ark1'!W1544)</f>
        <v>100</v>
      </c>
      <c r="Y228" s="239">
        <f>+IF(I228=0,"",'Ark1'!X1544)</f>
        <v>100</v>
      </c>
      <c r="Z228" s="239">
        <f>+IF(I228=0,"",'Ark1'!Y1544)</f>
        <v>100</v>
      </c>
      <c r="AA228" s="239">
        <f>+IF(I228=0,"",'Ark1'!Z1544)</f>
        <v>0</v>
      </c>
      <c r="AB228" s="237">
        <f>+IF(I228=0,"",'Ark1'!Z1544)</f>
        <v>0</v>
      </c>
      <c r="AC228" s="237">
        <f>+IF(I228=0,"",'Ark1'!AB1544)</f>
        <v>0</v>
      </c>
      <c r="AD228" s="239">
        <f>+'Ark1'!AD1544</f>
        <v>0</v>
      </c>
      <c r="AE228" s="237">
        <f t="shared" si="42"/>
        <v>6.6666666666666666E-2</v>
      </c>
      <c r="AF228" s="237">
        <f t="shared" si="43"/>
        <v>1</v>
      </c>
      <c r="AG228" s="216"/>
      <c r="AH228" s="27"/>
      <c r="AJ228" s="29"/>
      <c r="AK228" s="27"/>
      <c r="AL228" s="28"/>
      <c r="AM228" s="28"/>
      <c r="AQ228" s="28"/>
    </row>
    <row r="229" spans="1:43">
      <c r="A229" s="216"/>
      <c r="B229" s="236">
        <f>+'Ark1'!C1545</f>
        <v>2024</v>
      </c>
      <c r="C229" s="216"/>
      <c r="D229" s="236">
        <f>+'Ark1'!M1545</f>
        <v>15</v>
      </c>
      <c r="E229" s="236" t="str">
        <f>VLOOKUP(D229,RNR!$D$16:$E$30,2)</f>
        <v>5+</v>
      </c>
      <c r="F229" s="236">
        <f>+'Ark1'!D1545</f>
        <v>5</v>
      </c>
      <c r="G229" s="236" t="str">
        <f>VLOOKUP(F229,RNR!$D$2:$E$13,2)</f>
        <v>Mai</v>
      </c>
      <c r="H229" s="236">
        <f>+'Ark1'!Q1545</f>
        <v>0</v>
      </c>
      <c r="I229" s="236">
        <f>+'Ark1'!R1545</f>
        <v>0</v>
      </c>
      <c r="J229" s="237" t="str">
        <f>+IF(I229=0,"",'Ark1'!AG1545)</f>
        <v/>
      </c>
      <c r="K229" s="237" t="str">
        <f>+IF(I229=0,"",'Ark1'!AH1545)</f>
        <v/>
      </c>
      <c r="L229" s="95"/>
      <c r="M229" s="243">
        <f>+'Ark1'!AI1545</f>
        <v>0</v>
      </c>
      <c r="N229" s="216"/>
      <c r="O229" s="288" t="str">
        <f>+IF(I229=0,"",'Ark1'!U1545)</f>
        <v/>
      </c>
      <c r="P229" s="237" t="str">
        <f>+IF(I229=0,"",'Ark1'!V1545)</f>
        <v/>
      </c>
      <c r="Q229" s="237"/>
      <c r="R229" s="237" t="str">
        <f>+IF(M229=0,"",'Ark1'!AJ1545)</f>
        <v/>
      </c>
      <c r="S229" s="217"/>
      <c r="T229" s="237" t="str">
        <f>+IF(M229=0,"",'Ark1'!AK1545)</f>
        <v/>
      </c>
      <c r="U229" s="216"/>
      <c r="V229" s="238" t="str">
        <f>+IF(I229=0,"",'Ark1'!S1545)</f>
        <v/>
      </c>
      <c r="W229" s="53"/>
      <c r="X229" s="237" t="str">
        <f>+IF(I229=0,"",'Ark1'!W1545)</f>
        <v/>
      </c>
      <c r="Y229" s="239" t="str">
        <f>+IF(I229=0,"",'Ark1'!X1545)</f>
        <v/>
      </c>
      <c r="Z229" s="239" t="str">
        <f>+IF(I229=0,"",'Ark1'!Y1545)</f>
        <v/>
      </c>
      <c r="AA229" s="239" t="str">
        <f>+IF(I229=0,"",'Ark1'!Z1545)</f>
        <v/>
      </c>
      <c r="AB229" s="237" t="str">
        <f>+IF(I229=0,"",'Ark1'!Z1545)</f>
        <v/>
      </c>
      <c r="AC229" s="237" t="str">
        <f>+IF(I229=0,"",'Ark1'!AB1545)</f>
        <v/>
      </c>
      <c r="AD229" s="239">
        <f>+'Ark1'!AD1545</f>
        <v>0</v>
      </c>
      <c r="AE229" s="237" t="str">
        <f t="shared" si="34"/>
        <v/>
      </c>
      <c r="AF229" s="237" t="str">
        <f t="shared" si="35"/>
        <v/>
      </c>
      <c r="AG229" s="216"/>
      <c r="AH229" s="27"/>
      <c r="AJ229" s="29"/>
      <c r="AK229" s="27"/>
      <c r="AL229" s="28"/>
      <c r="AM229" s="28"/>
      <c r="AQ229" s="28"/>
    </row>
    <row r="230" spans="1:43">
      <c r="A230" s="216"/>
      <c r="B230" s="236">
        <f>+'Ark1'!C1546</f>
        <v>2024</v>
      </c>
      <c r="C230" s="216"/>
      <c r="D230" s="236">
        <f>+'Ark1'!M1546</f>
        <v>15</v>
      </c>
      <c r="E230" s="236" t="str">
        <f>VLOOKUP(D230,RNR!$D$16:$E$30,2)</f>
        <v>5+</v>
      </c>
      <c r="F230" s="236">
        <f>+'Ark1'!D1546</f>
        <v>6</v>
      </c>
      <c r="G230" s="236" t="str">
        <f>VLOOKUP(F230,RNR!$D$2:$E$13,2)</f>
        <v>Jun</v>
      </c>
      <c r="H230" s="236">
        <f>+'Ark1'!Q1546</f>
        <v>0</v>
      </c>
      <c r="I230" s="236">
        <f>+'Ark1'!R1546</f>
        <v>0</v>
      </c>
      <c r="J230" s="237" t="str">
        <f>+IF(I230=0,"",'Ark1'!AG1546)</f>
        <v/>
      </c>
      <c r="K230" s="237" t="str">
        <f>+IF(I230=0,"",'Ark1'!AH1546)</f>
        <v/>
      </c>
      <c r="L230" s="95"/>
      <c r="M230" s="243">
        <f>+'Ark1'!AI1546</f>
        <v>0</v>
      </c>
      <c r="N230" s="216"/>
      <c r="O230" s="288" t="str">
        <f>+IF(I230=0,"",'Ark1'!U1546)</f>
        <v/>
      </c>
      <c r="P230" s="237" t="str">
        <f>+IF(I230=0,"",'Ark1'!V1546)</f>
        <v/>
      </c>
      <c r="Q230" s="237"/>
      <c r="R230" s="237" t="str">
        <f>+IF(M230=0,"",'Ark1'!AJ1546)</f>
        <v/>
      </c>
      <c r="S230" s="217"/>
      <c r="T230" s="237" t="str">
        <f>+IF(M230=0,"",'Ark1'!AK1546)</f>
        <v/>
      </c>
      <c r="U230" s="216"/>
      <c r="V230" s="238" t="str">
        <f>+IF(I230=0,"",'Ark1'!S1546)</f>
        <v/>
      </c>
      <c r="W230" s="53"/>
      <c r="X230" s="237" t="str">
        <f>+IF(I230=0,"",'Ark1'!W1546)</f>
        <v/>
      </c>
      <c r="Y230" s="239" t="str">
        <f>+IF(I230=0,"",'Ark1'!X1546)</f>
        <v/>
      </c>
      <c r="Z230" s="239" t="str">
        <f>+IF(I230=0,"",'Ark1'!Y1546)</f>
        <v/>
      </c>
      <c r="AA230" s="239" t="str">
        <f>+IF(I230=0,"",'Ark1'!Z1546)</f>
        <v/>
      </c>
      <c r="AB230" s="237" t="str">
        <f>+IF(I230=0,"",'Ark1'!Z1546)</f>
        <v/>
      </c>
      <c r="AC230" s="237" t="str">
        <f>+IF(I230=0,"",'Ark1'!AB1546)</f>
        <v/>
      </c>
      <c r="AD230" s="239">
        <f>+'Ark1'!AD1546</f>
        <v>0</v>
      </c>
      <c r="AE230" s="237" t="str">
        <f t="shared" ref="AE230:AE243" si="44">+IF(I230=0,"",I230/D230)</f>
        <v/>
      </c>
      <c r="AF230" s="237" t="str">
        <f t="shared" ref="AF230:AF243" si="45">+IF(I230=0,"",I230/H230)</f>
        <v/>
      </c>
      <c r="AG230" s="216"/>
      <c r="AH230" s="27"/>
      <c r="AJ230" s="29"/>
      <c r="AK230" s="27"/>
      <c r="AL230" s="28"/>
      <c r="AM230" s="28"/>
      <c r="AQ230" s="28"/>
    </row>
    <row r="231" spans="1:43">
      <c r="A231" s="216"/>
      <c r="B231" s="236">
        <f>+'Ark1'!C1547</f>
        <v>2024</v>
      </c>
      <c r="C231" s="216"/>
      <c r="D231" s="236">
        <f>+'Ark1'!M1547</f>
        <v>15</v>
      </c>
      <c r="E231" s="236" t="str">
        <f>VLOOKUP(D231,RNR!$D$16:$E$30,2)</f>
        <v>5+</v>
      </c>
      <c r="F231" s="236">
        <f>+'Ark1'!D1547</f>
        <v>7</v>
      </c>
      <c r="G231" s="236" t="str">
        <f>VLOOKUP(F231,RNR!$D$2:$E$13,2)</f>
        <v>Jul</v>
      </c>
      <c r="H231" s="236">
        <f>+'Ark1'!Q1547</f>
        <v>0</v>
      </c>
      <c r="I231" s="236">
        <f>+'Ark1'!R1547</f>
        <v>0</v>
      </c>
      <c r="J231" s="237" t="str">
        <f>+IF(I231=0,"",'Ark1'!AG1547)</f>
        <v/>
      </c>
      <c r="K231" s="237" t="str">
        <f>+IF(I231=0,"",'Ark1'!AH1547)</f>
        <v/>
      </c>
      <c r="L231" s="95"/>
      <c r="M231" s="243">
        <f>+'Ark1'!AI1547</f>
        <v>0</v>
      </c>
      <c r="N231" s="216"/>
      <c r="O231" s="288" t="str">
        <f>+IF(I231=0,"",'Ark1'!U1547)</f>
        <v/>
      </c>
      <c r="P231" s="237" t="str">
        <f>+IF(I231=0,"",'Ark1'!V1547)</f>
        <v/>
      </c>
      <c r="Q231" s="237"/>
      <c r="R231" s="237" t="str">
        <f>+IF(M231=0,"",'Ark1'!AJ1547)</f>
        <v/>
      </c>
      <c r="S231" s="217"/>
      <c r="T231" s="237" t="str">
        <f>+IF(M231=0,"",'Ark1'!AK1547)</f>
        <v/>
      </c>
      <c r="U231" s="216"/>
      <c r="V231" s="238" t="str">
        <f>+IF(I231=0,"",'Ark1'!S1547)</f>
        <v/>
      </c>
      <c r="W231" s="53"/>
      <c r="X231" s="237" t="str">
        <f>+IF(I231=0,"",'Ark1'!W1547)</f>
        <v/>
      </c>
      <c r="Y231" s="239" t="str">
        <f>+IF(I231=0,"",'Ark1'!X1547)</f>
        <v/>
      </c>
      <c r="Z231" s="239" t="str">
        <f>+IF(I231=0,"",'Ark1'!Y1547)</f>
        <v/>
      </c>
      <c r="AA231" s="239" t="str">
        <f>+IF(I231=0,"",'Ark1'!Z1547)</f>
        <v/>
      </c>
      <c r="AB231" s="237" t="str">
        <f>+IF(I231=0,"",'Ark1'!Z1547)</f>
        <v/>
      </c>
      <c r="AC231" s="237" t="str">
        <f>+IF(I231=0,"",'Ark1'!AB1547)</f>
        <v/>
      </c>
      <c r="AD231" s="239">
        <f>+'Ark1'!AD1547</f>
        <v>0</v>
      </c>
      <c r="AE231" s="237" t="str">
        <f t="shared" si="44"/>
        <v/>
      </c>
      <c r="AF231" s="237" t="str">
        <f t="shared" si="45"/>
        <v/>
      </c>
      <c r="AG231" s="216"/>
      <c r="AH231" s="27"/>
      <c r="AJ231" s="29"/>
      <c r="AK231" s="27"/>
      <c r="AL231" s="28"/>
      <c r="AM231" s="28"/>
      <c r="AQ231" s="28"/>
    </row>
    <row r="232" spans="1:43">
      <c r="A232" s="216"/>
      <c r="B232" s="236">
        <f>+'Ark1'!C1548</f>
        <v>2024</v>
      </c>
      <c r="C232" s="216"/>
      <c r="D232" s="236">
        <f>+'Ark1'!M1548</f>
        <v>15</v>
      </c>
      <c r="E232" s="236" t="str">
        <f>VLOOKUP(D232,RNR!$D$16:$E$30,2)</f>
        <v>5+</v>
      </c>
      <c r="F232" s="236">
        <f>+'Ark1'!D1548</f>
        <v>8</v>
      </c>
      <c r="G232" s="236" t="str">
        <f>VLOOKUP(F232,RNR!$D$2:$E$13,2)</f>
        <v>Aug</v>
      </c>
      <c r="H232" s="236">
        <f>+'Ark1'!Q1548</f>
        <v>1</v>
      </c>
      <c r="I232" s="236">
        <f>+'Ark1'!R1548</f>
        <v>1</v>
      </c>
      <c r="J232" s="237">
        <f>+IF(I232=0,"",'Ark1'!AG1548)</f>
        <v>3.4616145409789259E-2</v>
      </c>
      <c r="K232" s="237">
        <f>+IF(I232=0,"",'Ark1'!AH1548)</f>
        <v>0</v>
      </c>
      <c r="L232" s="95"/>
      <c r="M232" s="243">
        <f>+'Ark1'!AI1548</f>
        <v>1</v>
      </c>
      <c r="N232" s="216"/>
      <c r="O232" s="288">
        <f>+IF(I232=0,"",'Ark1'!U1548)</f>
        <v>50.4</v>
      </c>
      <c r="P232" s="237">
        <f>+IF(I232=0,"",'Ark1'!V1548)</f>
        <v>0</v>
      </c>
      <c r="Q232" s="237"/>
      <c r="R232" s="237">
        <f>+IF(M232=0,"",'Ark1'!AJ1548)</f>
        <v>116.2</v>
      </c>
      <c r="S232" s="217"/>
      <c r="T232" s="237">
        <f>+IF(M232=0,"",'Ark1'!AK1548)</f>
        <v>32.122708174154901</v>
      </c>
      <c r="U232" s="216"/>
      <c r="V232" s="238">
        <f>+IF(I232=0,"",'Ark1'!S1548)</f>
        <v>13</v>
      </c>
      <c r="W232" s="53"/>
      <c r="X232" s="237">
        <f>+IF(I232=0,"",'Ark1'!W1548)</f>
        <v>100</v>
      </c>
      <c r="Y232" s="239">
        <f>+IF(I232=0,"",'Ark1'!X1548)</f>
        <v>100</v>
      </c>
      <c r="Z232" s="239">
        <f>+IF(I232=0,"",'Ark1'!Y1548)</f>
        <v>100</v>
      </c>
      <c r="AA232" s="239">
        <f>+IF(I232=0,"",'Ark1'!Z1548)</f>
        <v>0</v>
      </c>
      <c r="AB232" s="237">
        <f>+IF(I232=0,"",'Ark1'!Z1548)</f>
        <v>0</v>
      </c>
      <c r="AC232" s="237">
        <f>+IF(I232=0,"",'Ark1'!AB1548)</f>
        <v>0</v>
      </c>
      <c r="AD232" s="239">
        <f>+'Ark1'!AD1548</f>
        <v>0</v>
      </c>
      <c r="AE232" s="237">
        <f t="shared" si="44"/>
        <v>6.6666666666666666E-2</v>
      </c>
      <c r="AF232" s="237">
        <f t="shared" si="45"/>
        <v>1</v>
      </c>
      <c r="AG232" s="216"/>
      <c r="AH232" s="27"/>
      <c r="AJ232" s="29"/>
      <c r="AK232" s="27"/>
      <c r="AL232" s="28"/>
      <c r="AM232" s="28"/>
      <c r="AQ232" s="28"/>
    </row>
    <row r="233" spans="1:43">
      <c r="A233" s="216"/>
      <c r="B233" s="236">
        <f>+'Ark1'!C1549</f>
        <v>2024</v>
      </c>
      <c r="C233" s="216"/>
      <c r="D233" s="236">
        <f>+'Ark1'!M1549</f>
        <v>15</v>
      </c>
      <c r="E233" s="236" t="str">
        <f>VLOOKUP(D233,RNR!$D$16:$E$30,2)</f>
        <v>5+</v>
      </c>
      <c r="F233" s="236">
        <f>+'Ark1'!D1549</f>
        <v>9</v>
      </c>
      <c r="G233" s="236" t="str">
        <f>VLOOKUP(F233,RNR!$D$2:$E$13,2)</f>
        <v>Sep</v>
      </c>
      <c r="H233" s="236">
        <f>+'Ark1'!Q1549</f>
        <v>5</v>
      </c>
      <c r="I233" s="236">
        <f>+'Ark1'!R1549</f>
        <v>6</v>
      </c>
      <c r="J233" s="237">
        <f>+IF(I233=0,"",'Ark1'!AG1549)</f>
        <v>0.15946824372090396</v>
      </c>
      <c r="K233" s="237">
        <f>+IF(I233=0,"",'Ark1'!AH1549)</f>
        <v>0</v>
      </c>
      <c r="L233" s="95"/>
      <c r="M233" s="243">
        <f>+'Ark1'!AI1549</f>
        <v>6</v>
      </c>
      <c r="N233" s="216"/>
      <c r="O233" s="288">
        <f>+IF(I233=0,"",'Ark1'!U1549)</f>
        <v>48.95000000000001</v>
      </c>
      <c r="P233" s="237">
        <f>+IF(I233=0,"",'Ark1'!V1549)</f>
        <v>0</v>
      </c>
      <c r="Q233" s="237"/>
      <c r="R233" s="237">
        <f>+IF(M233=0,"",'Ark1'!AJ1549)</f>
        <v>116.3</v>
      </c>
      <c r="S233" s="217"/>
      <c r="T233" s="237">
        <f>+IF(M233=0,"",'Ark1'!AK1549)</f>
        <v>31.052216291658681</v>
      </c>
      <c r="U233" s="216"/>
      <c r="V233" s="238">
        <f>+IF(I233=0,"",'Ark1'!S1549)</f>
        <v>12.833333333333336</v>
      </c>
      <c r="W233" s="53"/>
      <c r="X233" s="237">
        <f>+IF(I233=0,"",'Ark1'!W1549)</f>
        <v>100</v>
      </c>
      <c r="Y233" s="239">
        <f>+IF(I233=0,"",'Ark1'!X1549)</f>
        <v>100</v>
      </c>
      <c r="Z233" s="239">
        <f>+IF(I233=0,"",'Ark1'!Y1549)</f>
        <v>100</v>
      </c>
      <c r="AA233" s="239">
        <f>+IF(I233=0,"",'Ark1'!Z1549)</f>
        <v>5.1947890557108156</v>
      </c>
      <c r="AB233" s="237">
        <f>+IF(I233=0,"",'Ark1'!Z1549)</f>
        <v>5.1947890557108156</v>
      </c>
      <c r="AC233" s="237">
        <f>+IF(I233=0,"",'Ark1'!AB1549)</f>
        <v>0</v>
      </c>
      <c r="AD233" s="239">
        <f>+'Ark1'!AD1549</f>
        <v>0</v>
      </c>
      <c r="AE233" s="237">
        <f t="shared" si="44"/>
        <v>0.4</v>
      </c>
      <c r="AF233" s="237">
        <f t="shared" si="45"/>
        <v>1.2</v>
      </c>
      <c r="AG233" s="216"/>
      <c r="AH233" s="27"/>
      <c r="AJ233" s="29"/>
      <c r="AK233" s="27"/>
      <c r="AL233" s="28"/>
      <c r="AM233" s="28"/>
      <c r="AQ233" s="28"/>
    </row>
    <row r="234" spans="1:43">
      <c r="A234" s="216"/>
      <c r="B234" s="236">
        <f>+'Ark1'!C1550</f>
        <v>2024</v>
      </c>
      <c r="C234" s="216"/>
      <c r="D234" s="236">
        <f>+'Ark1'!M1550</f>
        <v>15</v>
      </c>
      <c r="E234" s="236" t="str">
        <f>VLOOKUP(D234,RNR!$D$16:$E$30,2)</f>
        <v>5+</v>
      </c>
      <c r="F234" s="236">
        <f>+'Ark1'!D1550</f>
        <v>10</v>
      </c>
      <c r="G234" s="236" t="str">
        <f>VLOOKUP(F234,RNR!$D$2:$E$13,2)</f>
        <v>Okt</v>
      </c>
      <c r="H234" s="236">
        <f>+'Ark1'!Q1550</f>
        <v>7</v>
      </c>
      <c r="I234" s="236">
        <f>+'Ark1'!R1550</f>
        <v>9</v>
      </c>
      <c r="J234" s="237">
        <f>+IF(I234=0,"",'Ark1'!AG1550)</f>
        <v>9.1923555718458685E-2</v>
      </c>
      <c r="K234" s="237">
        <f>+IF(I234=0,"",'Ark1'!AH1550)</f>
        <v>0</v>
      </c>
      <c r="L234" s="95"/>
      <c r="M234" s="243">
        <f>+'Ark1'!AI1550</f>
        <v>9</v>
      </c>
      <c r="N234" s="216"/>
      <c r="O234" s="288">
        <f>+IF(I234=0,"",'Ark1'!U1550)</f>
        <v>45.7</v>
      </c>
      <c r="P234" s="237">
        <f>+IF(I234=0,"",'Ark1'!V1550)</f>
        <v>0</v>
      </c>
      <c r="Q234" s="237"/>
      <c r="R234" s="237">
        <f>+IF(M234=0,"",'Ark1'!AJ1550)</f>
        <v>111.8</v>
      </c>
      <c r="S234" s="217"/>
      <c r="T234" s="237">
        <f>+IF(M234=0,"",'Ark1'!AK1550)</f>
        <v>32.034911915833433</v>
      </c>
      <c r="U234" s="216"/>
      <c r="V234" s="238">
        <f>+IF(I234=0,"",'Ark1'!S1550)</f>
        <v>12.888888888888889</v>
      </c>
      <c r="W234" s="53"/>
      <c r="X234" s="237">
        <f>+IF(I234=0,"",'Ark1'!W1550)</f>
        <v>100</v>
      </c>
      <c r="Y234" s="239">
        <f>+IF(I234=0,"",'Ark1'!X1550)</f>
        <v>100</v>
      </c>
      <c r="Z234" s="239">
        <f>+IF(I234=0,"",'Ark1'!Y1550)</f>
        <v>100</v>
      </c>
      <c r="AA234" s="239">
        <f>+IF(I234=0,"",'Ark1'!Z1550)</f>
        <v>10.568401540020648</v>
      </c>
      <c r="AB234" s="237">
        <f>+IF(I234=0,"",'Ark1'!Z1550)</f>
        <v>10.568401540020648</v>
      </c>
      <c r="AC234" s="237">
        <f>+IF(I234=0,"",'Ark1'!AB1550)</f>
        <v>0</v>
      </c>
      <c r="AD234" s="239">
        <f>+'Ark1'!AD1550</f>
        <v>0</v>
      </c>
      <c r="AE234" s="237">
        <f t="shared" si="44"/>
        <v>0.6</v>
      </c>
      <c r="AF234" s="237">
        <f t="shared" si="45"/>
        <v>1.2857142857142858</v>
      </c>
      <c r="AG234" s="216"/>
      <c r="AH234" s="27"/>
      <c r="AJ234" s="29"/>
      <c r="AK234" s="27"/>
      <c r="AL234" s="28"/>
      <c r="AM234" s="28"/>
      <c r="AQ234" s="28"/>
    </row>
    <row r="235" spans="1:43">
      <c r="A235" s="216"/>
      <c r="B235" s="236">
        <f>+'Ark1'!C1551</f>
        <v>2024</v>
      </c>
      <c r="C235" s="216"/>
      <c r="D235" s="236">
        <f>+'Ark1'!M1551</f>
        <v>15</v>
      </c>
      <c r="E235" s="236" t="str">
        <f>VLOOKUP(D235,RNR!$D$16:$E$30,2)</f>
        <v>5+</v>
      </c>
      <c r="F235" s="236">
        <f>+'Ark1'!D1551</f>
        <v>11</v>
      </c>
      <c r="G235" s="236" t="str">
        <f>VLOOKUP(F235,RNR!$D$2:$E$13,2)</f>
        <v>Nov</v>
      </c>
      <c r="H235" s="236">
        <f>+'Ark1'!Q1551</f>
        <v>2</v>
      </c>
      <c r="I235" s="236">
        <f>+'Ark1'!R1551</f>
        <v>2</v>
      </c>
      <c r="J235" s="237">
        <f>+IF(I235=0,"",'Ark1'!AG1551)</f>
        <v>6.3831731585163851E-2</v>
      </c>
      <c r="K235" s="237">
        <f>+IF(I235=0,"",'Ark1'!AH1551)</f>
        <v>0</v>
      </c>
      <c r="L235" s="95"/>
      <c r="M235" s="243">
        <f>+'Ark1'!AI1551</f>
        <v>2</v>
      </c>
      <c r="N235" s="216"/>
      <c r="O235" s="288">
        <f>+IF(I235=0,"",'Ark1'!U1551)</f>
        <v>46.45</v>
      </c>
      <c r="P235" s="237">
        <f>+IF(I235=0,"",'Ark1'!V1551)</f>
        <v>0</v>
      </c>
      <c r="Q235" s="237"/>
      <c r="R235" s="237">
        <f>+IF(M235=0,"",'Ark1'!AJ1551)</f>
        <v>116.4</v>
      </c>
      <c r="S235" s="217"/>
      <c r="T235" s="237">
        <f>+IF(M235=0,"",'Ark1'!AK1551)</f>
        <v>29.542093429784654</v>
      </c>
      <c r="U235" s="216"/>
      <c r="V235" s="238">
        <f>+IF(I235=0,"",'Ark1'!S1551)</f>
        <v>12.5</v>
      </c>
      <c r="W235" s="53"/>
      <c r="X235" s="237">
        <f>+IF(I235=0,"",'Ark1'!W1551)</f>
        <v>100</v>
      </c>
      <c r="Y235" s="239">
        <f>+IF(I235=0,"",'Ark1'!X1551)</f>
        <v>100</v>
      </c>
      <c r="Z235" s="239">
        <f>+IF(I235=0,"",'Ark1'!Y1551)</f>
        <v>100</v>
      </c>
      <c r="AA235" s="239">
        <f>+IF(I235=0,"",'Ark1'!Z1551)</f>
        <v>4.2499999999999458</v>
      </c>
      <c r="AB235" s="237">
        <f>+IF(I235=0,"",'Ark1'!Z1551)</f>
        <v>4.2499999999999458</v>
      </c>
      <c r="AC235" s="237">
        <f>+IF(I235=0,"",'Ark1'!AB1551)</f>
        <v>0</v>
      </c>
      <c r="AD235" s="239">
        <f>+'Ark1'!AD1551</f>
        <v>0</v>
      </c>
      <c r="AE235" s="237">
        <f t="shared" si="44"/>
        <v>0.13333333333333333</v>
      </c>
      <c r="AF235" s="237">
        <f t="shared" si="45"/>
        <v>1</v>
      </c>
      <c r="AG235" s="216"/>
      <c r="AH235" s="27"/>
      <c r="AJ235" s="29"/>
      <c r="AK235" s="27"/>
      <c r="AL235" s="28"/>
      <c r="AM235" s="28"/>
      <c r="AQ235" s="28"/>
    </row>
    <row r="236" spans="1:43">
      <c r="A236" s="216"/>
      <c r="B236" s="236">
        <f>+'Ark1'!C1552</f>
        <v>2024</v>
      </c>
      <c r="C236" s="216"/>
      <c r="D236" s="236">
        <f>+'Ark1'!M1552</f>
        <v>15</v>
      </c>
      <c r="E236" s="236" t="str">
        <f>VLOOKUP(D236,RNR!$D$16:$E$30,2)</f>
        <v>5+</v>
      </c>
      <c r="F236" s="236">
        <f>+'Ark1'!D1552</f>
        <v>12</v>
      </c>
      <c r="G236" s="236" t="str">
        <f>VLOOKUP(F236,RNR!$D$2:$E$13,2)</f>
        <v>Des</v>
      </c>
      <c r="H236" s="236">
        <f>+'Ark1'!Q1552</f>
        <v>1</v>
      </c>
      <c r="I236" s="236">
        <f>+'Ark1'!R1552</f>
        <v>1</v>
      </c>
      <c r="J236" s="237">
        <f>+IF(I236=0,"",'Ark1'!AG1552)</f>
        <v>0.38454323766647885</v>
      </c>
      <c r="K236" s="237">
        <f>+IF(I236=0,"",'Ark1'!AH1552)</f>
        <v>0</v>
      </c>
      <c r="L236" s="95"/>
      <c r="M236" s="243">
        <f>+'Ark1'!AI1552</f>
        <v>1</v>
      </c>
      <c r="N236" s="216"/>
      <c r="O236" s="288">
        <f>+IF(I236=0,"",'Ark1'!U1552)</f>
        <v>49.2</v>
      </c>
      <c r="P236" s="237">
        <f>+IF(I236=0,"",'Ark1'!V1552)</f>
        <v>0</v>
      </c>
      <c r="Q236" s="237"/>
      <c r="R236" s="237">
        <f>+IF(M236=0,"",'Ark1'!AJ1552)</f>
        <v>113.9</v>
      </c>
      <c r="S236" s="217"/>
      <c r="T236" s="237">
        <f>+IF(M236=0,"",'Ark1'!AK1552)</f>
        <v>33.296143188152627</v>
      </c>
      <c r="U236" s="216"/>
      <c r="V236" s="238">
        <f>+IF(I236=0,"",'Ark1'!S1552)</f>
        <v>13</v>
      </c>
      <c r="W236" s="53"/>
      <c r="X236" s="237">
        <f>+IF(I236=0,"",'Ark1'!W1552)</f>
        <v>100</v>
      </c>
      <c r="Y236" s="239">
        <f>+IF(I236=0,"",'Ark1'!X1552)</f>
        <v>100</v>
      </c>
      <c r="Z236" s="239">
        <f>+IF(I236=0,"",'Ark1'!Y1552)</f>
        <v>100</v>
      </c>
      <c r="AA236" s="239">
        <f>+IF(I236=0,"",'Ark1'!Z1552)</f>
        <v>0</v>
      </c>
      <c r="AB236" s="237">
        <f>+IF(I236=0,"",'Ark1'!Z1552)</f>
        <v>0</v>
      </c>
      <c r="AC236" s="237">
        <f>+IF(I236=0,"",'Ark1'!AB1552)</f>
        <v>0</v>
      </c>
      <c r="AD236" s="239">
        <f>+'Ark1'!AD1552</f>
        <v>0</v>
      </c>
      <c r="AE236" s="237">
        <f t="shared" si="44"/>
        <v>6.6666666666666666E-2</v>
      </c>
      <c r="AF236" s="237">
        <f t="shared" si="45"/>
        <v>1</v>
      </c>
      <c r="AG236" s="216"/>
      <c r="AH236" s="27"/>
      <c r="AJ236" s="29"/>
      <c r="AK236" s="27"/>
      <c r="AL236" s="28"/>
      <c r="AM236" s="28"/>
      <c r="AQ236" s="28"/>
    </row>
    <row r="237" spans="1:43">
      <c r="A237" s="289"/>
      <c r="B237" s="289"/>
      <c r="C237" s="289"/>
      <c r="D237" s="289"/>
      <c r="E237" s="289"/>
      <c r="F237" s="289"/>
      <c r="G237" s="289"/>
      <c r="H237" s="289"/>
      <c r="I237" s="289"/>
      <c r="J237" s="289"/>
      <c r="K237" s="289"/>
      <c r="L237" s="289"/>
      <c r="M237" s="330"/>
      <c r="N237" s="289"/>
      <c r="O237" s="289"/>
      <c r="P237" s="289"/>
      <c r="Q237" s="289"/>
      <c r="R237" s="290"/>
      <c r="S237" s="290"/>
      <c r="T237" s="290"/>
      <c r="U237" s="289"/>
      <c r="V237" s="289"/>
      <c r="W237" s="289"/>
      <c r="X237" s="289"/>
      <c r="Y237" s="289"/>
      <c r="Z237" s="289"/>
      <c r="AA237" s="289"/>
      <c r="AB237" s="289"/>
      <c r="AC237" s="289"/>
      <c r="AD237" s="289"/>
      <c r="AE237" s="289"/>
      <c r="AF237" s="289"/>
      <c r="AG237" s="289"/>
      <c r="AH237" s="27"/>
      <c r="AJ237" s="29"/>
      <c r="AK237" s="27"/>
      <c r="AL237" s="28"/>
      <c r="AM237" s="28"/>
      <c r="AQ237" s="28"/>
    </row>
    <row r="238" spans="1:43">
      <c r="A238" s="330" t="s">
        <v>654</v>
      </c>
      <c r="B238" s="330"/>
      <c r="C238" s="330" t="str">
        <f>+E244</f>
        <v>1-</v>
      </c>
      <c r="D238" s="330"/>
      <c r="E238" s="330"/>
      <c r="F238" s="330"/>
      <c r="G238" s="330"/>
      <c r="H238" s="330"/>
      <c r="I238" s="289"/>
      <c r="J238" s="289"/>
      <c r="K238" s="289"/>
      <c r="L238" s="289"/>
      <c r="M238" s="330"/>
      <c r="N238" s="289"/>
      <c r="O238" s="289"/>
      <c r="P238" s="289"/>
      <c r="Q238" s="289"/>
      <c r="R238" s="290"/>
      <c r="S238" s="290"/>
      <c r="T238" s="290"/>
      <c r="U238" s="289"/>
      <c r="V238" s="289"/>
      <c r="W238" s="289"/>
      <c r="X238" s="289"/>
      <c r="Y238" s="289"/>
      <c r="Z238" s="289"/>
      <c r="AA238" s="289"/>
      <c r="AB238" s="289"/>
      <c r="AC238" s="289"/>
      <c r="AD238" s="289"/>
      <c r="AE238" s="289"/>
      <c r="AF238" s="289"/>
      <c r="AG238" s="289"/>
      <c r="AH238" s="27"/>
      <c r="AJ238" s="29"/>
      <c r="AK238" s="27"/>
      <c r="AL238" s="28"/>
      <c r="AM238" s="28"/>
      <c r="AQ238" s="28"/>
    </row>
    <row r="239" spans="1:43">
      <c r="A239" s="289"/>
      <c r="B239" s="289"/>
      <c r="C239" s="289"/>
      <c r="D239" s="289"/>
      <c r="E239" s="289"/>
      <c r="F239" s="289"/>
      <c r="G239" s="289"/>
      <c r="H239" s="289"/>
      <c r="I239" s="289"/>
      <c r="J239" s="289"/>
      <c r="K239" s="289"/>
      <c r="L239" s="289"/>
      <c r="M239" s="330"/>
      <c r="N239" s="289"/>
      <c r="O239" s="289"/>
      <c r="P239" s="289"/>
      <c r="Q239" s="289"/>
      <c r="R239" s="290"/>
      <c r="S239" s="290"/>
      <c r="T239" s="290"/>
      <c r="U239" s="289"/>
      <c r="V239" s="289"/>
      <c r="W239" s="289"/>
      <c r="X239" s="289"/>
      <c r="Y239" s="289"/>
      <c r="Z239" s="289"/>
      <c r="AA239" s="289"/>
      <c r="AB239" s="289"/>
      <c r="AC239" s="289"/>
      <c r="AD239" s="289"/>
      <c r="AE239" s="289"/>
      <c r="AF239" s="289"/>
      <c r="AG239" s="289"/>
      <c r="AH239" s="27"/>
      <c r="AJ239" s="29"/>
      <c r="AK239" s="27"/>
      <c r="AL239" s="28"/>
      <c r="AM239" s="28"/>
      <c r="AQ239" s="28"/>
    </row>
    <row r="240" spans="1:43">
      <c r="A240" s="289"/>
      <c r="B240" s="236">
        <f>+'Ark1'!C1553</f>
        <v>2023</v>
      </c>
      <c r="C240" s="289"/>
      <c r="D240" s="236">
        <f>+'Ark1'!M1553</f>
        <v>1</v>
      </c>
      <c r="E240" s="236" t="str">
        <f>VLOOKUP(D240,RNR!$D$16:$E$30,2)</f>
        <v>1-</v>
      </c>
      <c r="F240" s="236">
        <f>+'Ark1'!D1553</f>
        <v>1</v>
      </c>
      <c r="G240" s="236" t="str">
        <f>VLOOKUP(F240,RNR!$D$2:$E$13,2)</f>
        <v>Jan</v>
      </c>
      <c r="H240" s="236">
        <f>+'Ark1'!Q1553</f>
        <v>0</v>
      </c>
      <c r="I240" s="236">
        <f>+'Ark1'!R1553</f>
        <v>0</v>
      </c>
      <c r="J240" s="237" t="str">
        <f>+IF(I240=0,"",'Ark1'!AG1553)</f>
        <v/>
      </c>
      <c r="K240" s="237" t="str">
        <f>+IF(I240=0,"",'Ark1'!AH1553)</f>
        <v/>
      </c>
      <c r="L240" s="289"/>
      <c r="M240" s="243">
        <f>+'Ark1'!AI1553</f>
        <v>0</v>
      </c>
      <c r="N240" s="289"/>
      <c r="O240" s="288" t="str">
        <f>+IF(I240=0,"",'Ark1'!U1553)</f>
        <v/>
      </c>
      <c r="P240" s="237" t="str">
        <f>+IF(I240=0,"",'Ark1'!V1553)</f>
        <v/>
      </c>
      <c r="Q240" s="237"/>
      <c r="R240" s="237" t="str">
        <f>+IF(M240=0,"",'Ark1'!AJ1553)</f>
        <v/>
      </c>
      <c r="S240" s="290"/>
      <c r="T240" s="237" t="str">
        <f>+IF(M240=0,"",'Ark1'!AK1553)</f>
        <v/>
      </c>
      <c r="U240" s="289"/>
      <c r="V240" s="238" t="str">
        <f>+IF(I240=0,"",'Ark1'!S1553)</f>
        <v/>
      </c>
      <c r="W240" s="289"/>
      <c r="X240" s="237" t="str">
        <f>+IF(I240=0,"",'Ark1'!W1553)</f>
        <v/>
      </c>
      <c r="Y240" s="239" t="str">
        <f>+IF(I240=0,"",'Ark1'!X1553)</f>
        <v/>
      </c>
      <c r="Z240" s="239" t="str">
        <f>+IF(I240=0,"",'Ark1'!Y1553)</f>
        <v/>
      </c>
      <c r="AA240" s="239" t="str">
        <f>+IF(I240=0,"",'Ark1'!Z1553)</f>
        <v/>
      </c>
      <c r="AB240" s="237" t="str">
        <f>+IF(I240=0,"",'Ark1'!Z1553)</f>
        <v/>
      </c>
      <c r="AC240" s="237" t="str">
        <f>+IF(I240=0,"",'Ark1'!AB1553)</f>
        <v/>
      </c>
      <c r="AD240" s="239">
        <f>+'Ark1'!AD1553</f>
        <v>0</v>
      </c>
      <c r="AE240" s="237" t="str">
        <f t="shared" si="44"/>
        <v/>
      </c>
      <c r="AF240" s="237" t="str">
        <f t="shared" si="45"/>
        <v/>
      </c>
      <c r="AG240" s="289"/>
      <c r="AH240" s="27"/>
      <c r="AJ240" s="29"/>
      <c r="AK240" s="27"/>
      <c r="AL240" s="28"/>
      <c r="AM240" s="28"/>
      <c r="AQ240" s="28"/>
    </row>
    <row r="241" spans="1:47">
      <c r="A241" s="289"/>
      <c r="B241" s="236">
        <f>+'Ark1'!C1554</f>
        <v>2023</v>
      </c>
      <c r="C241" s="289"/>
      <c r="D241" s="236">
        <f>+'Ark1'!M1554</f>
        <v>1</v>
      </c>
      <c r="E241" s="236" t="str">
        <f>VLOOKUP(D241,RNR!$D$16:$E$30,2)</f>
        <v>1-</v>
      </c>
      <c r="F241" s="236">
        <f>+'Ark1'!D1554</f>
        <v>2</v>
      </c>
      <c r="G241" s="236" t="str">
        <f>VLOOKUP(F241,RNR!$D$2:$E$13,2)</f>
        <v>Feb</v>
      </c>
      <c r="H241" s="236">
        <f>+'Ark1'!Q1554</f>
        <v>0</v>
      </c>
      <c r="I241" s="236">
        <f>+'Ark1'!R1554</f>
        <v>0</v>
      </c>
      <c r="J241" s="237" t="str">
        <f>+IF(I241=0,"",'Ark1'!AG1554)</f>
        <v/>
      </c>
      <c r="K241" s="237" t="str">
        <f>+IF(I241=0,"",'Ark1'!AH1554)</f>
        <v/>
      </c>
      <c r="L241" s="289"/>
      <c r="M241" s="243">
        <f>+'Ark1'!AI1554</f>
        <v>0</v>
      </c>
      <c r="N241" s="289"/>
      <c r="O241" s="288" t="str">
        <f>+IF(I241=0,"",'Ark1'!U1554)</f>
        <v/>
      </c>
      <c r="P241" s="237" t="str">
        <f>+IF(I241=0,"",'Ark1'!V1554)</f>
        <v/>
      </c>
      <c r="Q241" s="237"/>
      <c r="R241" s="237" t="str">
        <f>+IF(M241=0,"",'Ark1'!AJ1554)</f>
        <v/>
      </c>
      <c r="S241" s="290"/>
      <c r="T241" s="237" t="str">
        <f>+IF(M241=0,"",'Ark1'!AK1554)</f>
        <v/>
      </c>
      <c r="U241" s="289"/>
      <c r="V241" s="238" t="str">
        <f>+IF(I241=0,"",'Ark1'!S1554)</f>
        <v/>
      </c>
      <c r="W241" s="289"/>
      <c r="X241" s="237" t="str">
        <f>+IF(I241=0,"",'Ark1'!W1554)</f>
        <v/>
      </c>
      <c r="Y241" s="239" t="str">
        <f>+IF(I241=0,"",'Ark1'!X1554)</f>
        <v/>
      </c>
      <c r="Z241" s="239" t="str">
        <f>+IF(I241=0,"",'Ark1'!Y1554)</f>
        <v/>
      </c>
      <c r="AA241" s="239" t="str">
        <f>+IF(I241=0,"",'Ark1'!Z1554)</f>
        <v/>
      </c>
      <c r="AB241" s="237" t="str">
        <f>+IF(I241=0,"",'Ark1'!Z1554)</f>
        <v/>
      </c>
      <c r="AC241" s="237" t="str">
        <f>+IF(I241=0,"",'Ark1'!AB1554)</f>
        <v/>
      </c>
      <c r="AD241" s="239">
        <f>+'Ark1'!AD1554</f>
        <v>0</v>
      </c>
      <c r="AE241" s="237" t="str">
        <f t="shared" si="44"/>
        <v/>
      </c>
      <c r="AF241" s="237" t="str">
        <f t="shared" si="45"/>
        <v/>
      </c>
      <c r="AG241" s="289"/>
      <c r="AH241" s="27"/>
      <c r="AJ241" s="29"/>
      <c r="AK241" s="27"/>
      <c r="AL241" s="28"/>
      <c r="AM241" s="28"/>
      <c r="AQ241" s="28"/>
    </row>
    <row r="242" spans="1:47">
      <c r="A242" s="289"/>
      <c r="B242" s="236">
        <f>+'Ark1'!C1555</f>
        <v>2023</v>
      </c>
      <c r="C242" s="289"/>
      <c r="D242" s="236">
        <f>+'Ark1'!M1555</f>
        <v>1</v>
      </c>
      <c r="E242" s="236" t="str">
        <f>VLOOKUP(D242,RNR!$D$16:$E$30,2)</f>
        <v>1-</v>
      </c>
      <c r="F242" s="236">
        <f>+'Ark1'!D1555</f>
        <v>3</v>
      </c>
      <c r="G242" s="236" t="str">
        <f>VLOOKUP(F242,RNR!$D$2:$E$13,2)</f>
        <v>Mar</v>
      </c>
      <c r="H242" s="236">
        <f>+'Ark1'!Q1555</f>
        <v>0</v>
      </c>
      <c r="I242" s="236">
        <f>+'Ark1'!R1555</f>
        <v>0</v>
      </c>
      <c r="J242" s="237" t="str">
        <f>+IF(I242=0,"",'Ark1'!AG1555)</f>
        <v/>
      </c>
      <c r="K242" s="237" t="str">
        <f>+IF(I242=0,"",'Ark1'!AH1555)</f>
        <v/>
      </c>
      <c r="L242" s="289"/>
      <c r="M242" s="243">
        <f>+'Ark1'!AI1555</f>
        <v>0</v>
      </c>
      <c r="N242" s="289"/>
      <c r="O242" s="288" t="str">
        <f>+IF(I242=0,"",'Ark1'!U1555)</f>
        <v/>
      </c>
      <c r="P242" s="237" t="str">
        <f>+IF(I242=0,"",'Ark1'!V1555)</f>
        <v/>
      </c>
      <c r="Q242" s="237"/>
      <c r="R242" s="237" t="str">
        <f>+IF(M242=0,"",'Ark1'!AJ1555)</f>
        <v/>
      </c>
      <c r="S242" s="290"/>
      <c r="T242" s="237" t="str">
        <f>+IF(M242=0,"",'Ark1'!AK1555)</f>
        <v/>
      </c>
      <c r="U242" s="289"/>
      <c r="V242" s="238" t="str">
        <f>+IF(I242=0,"",'Ark1'!S1555)</f>
        <v/>
      </c>
      <c r="W242" s="289"/>
      <c r="X242" s="237" t="str">
        <f>+IF(I242=0,"",'Ark1'!W1555)</f>
        <v/>
      </c>
      <c r="Y242" s="239" t="str">
        <f>+IF(I242=0,"",'Ark1'!X1555)</f>
        <v/>
      </c>
      <c r="Z242" s="239" t="str">
        <f>+IF(I242=0,"",'Ark1'!Y1555)</f>
        <v/>
      </c>
      <c r="AA242" s="239" t="str">
        <f>+IF(I242=0,"",'Ark1'!Z1555)</f>
        <v/>
      </c>
      <c r="AB242" s="237" t="str">
        <f>+IF(I242=0,"",'Ark1'!Z1555)</f>
        <v/>
      </c>
      <c r="AC242" s="237" t="str">
        <f>+IF(I242=0,"",'Ark1'!AB1555)</f>
        <v/>
      </c>
      <c r="AD242" s="239">
        <f>+'Ark1'!AD1555</f>
        <v>0</v>
      </c>
      <c r="AE242" s="237" t="str">
        <f t="shared" si="44"/>
        <v/>
      </c>
      <c r="AF242" s="237" t="str">
        <f t="shared" si="45"/>
        <v/>
      </c>
      <c r="AG242" s="289"/>
      <c r="AH242" s="27"/>
      <c r="AJ242" s="29"/>
      <c r="AK242" s="27"/>
      <c r="AL242" s="28"/>
      <c r="AM242" s="28"/>
      <c r="AQ242" s="28"/>
    </row>
    <row r="243" spans="1:47">
      <c r="A243" s="289"/>
      <c r="B243" s="236">
        <f>+'Ark1'!C1556</f>
        <v>2023</v>
      </c>
      <c r="C243" s="289"/>
      <c r="D243" s="236">
        <f>+'Ark1'!M1556</f>
        <v>1</v>
      </c>
      <c r="E243" s="236" t="str">
        <f>VLOOKUP(D243,RNR!$D$16:$E$30,2)</f>
        <v>1-</v>
      </c>
      <c r="F243" s="236">
        <f>+'Ark1'!D1556</f>
        <v>4</v>
      </c>
      <c r="G243" s="236" t="str">
        <f>VLOOKUP(F243,RNR!$D$2:$E$13,2)</f>
        <v>Apr</v>
      </c>
      <c r="H243" s="236">
        <f>+'Ark1'!Q1556</f>
        <v>0</v>
      </c>
      <c r="I243" s="236">
        <f>+'Ark1'!R1556</f>
        <v>0</v>
      </c>
      <c r="J243" s="237" t="str">
        <f>+IF(I243=0,"",'Ark1'!AG1556)</f>
        <v/>
      </c>
      <c r="K243" s="237" t="str">
        <f>+IF(I243=0,"",'Ark1'!AH1556)</f>
        <v/>
      </c>
      <c r="L243" s="289"/>
      <c r="M243" s="243">
        <f>+'Ark1'!AI1556</f>
        <v>0</v>
      </c>
      <c r="N243" s="289"/>
      <c r="O243" s="288" t="str">
        <f>+IF(I243=0,"",'Ark1'!U1556)</f>
        <v/>
      </c>
      <c r="P243" s="237" t="str">
        <f>+IF(I243=0,"",'Ark1'!V1556)</f>
        <v/>
      </c>
      <c r="Q243" s="237"/>
      <c r="R243" s="237" t="str">
        <f>+IF(M243=0,"",'Ark1'!AJ1556)</f>
        <v/>
      </c>
      <c r="S243" s="290"/>
      <c r="T243" s="237" t="str">
        <f>+IF(M243=0,"",'Ark1'!AK1556)</f>
        <v/>
      </c>
      <c r="U243" s="289"/>
      <c r="V243" s="238" t="str">
        <f>+IF(I243=0,"",'Ark1'!S1556)</f>
        <v/>
      </c>
      <c r="W243" s="289"/>
      <c r="X243" s="237" t="str">
        <f>+IF(I243=0,"",'Ark1'!W1556)</f>
        <v/>
      </c>
      <c r="Y243" s="239" t="str">
        <f>+IF(I243=0,"",'Ark1'!X1556)</f>
        <v/>
      </c>
      <c r="Z243" s="239" t="str">
        <f>+IF(I243=0,"",'Ark1'!Y1556)</f>
        <v/>
      </c>
      <c r="AA243" s="239" t="str">
        <f>+IF(I243=0,"",'Ark1'!Z1556)</f>
        <v/>
      </c>
      <c r="AB243" s="237" t="str">
        <f>+IF(I243=0,"",'Ark1'!Z1556)</f>
        <v/>
      </c>
      <c r="AC243" s="237" t="str">
        <f>+IF(I243=0,"",'Ark1'!AB1556)</f>
        <v/>
      </c>
      <c r="AD243" s="239">
        <f>+'Ark1'!AD1556</f>
        <v>0</v>
      </c>
      <c r="AE243" s="237" t="str">
        <f t="shared" si="44"/>
        <v/>
      </c>
      <c r="AF243" s="237" t="str">
        <f t="shared" si="45"/>
        <v/>
      </c>
      <c r="AG243" s="289"/>
      <c r="AH243" s="27"/>
      <c r="AJ243" s="29"/>
      <c r="AK243" s="27"/>
      <c r="AL243" s="28"/>
      <c r="AM243" s="28"/>
      <c r="AQ243" s="28"/>
    </row>
    <row r="244" spans="1:47">
      <c r="A244" s="289"/>
      <c r="B244" s="236">
        <f>+'Ark1'!C1557</f>
        <v>2023</v>
      </c>
      <c r="C244" s="289"/>
      <c r="D244" s="236">
        <f>+'Ark1'!M1557</f>
        <v>1</v>
      </c>
      <c r="E244" s="236" t="str">
        <f>VLOOKUP(D244,RNR!$D$16:$E$30,2)</f>
        <v>1-</v>
      </c>
      <c r="F244" s="236">
        <f>+'Ark1'!D1557</f>
        <v>5</v>
      </c>
      <c r="G244" s="236" t="str">
        <f>VLOOKUP(F244,RNR!$D$2:$E$13,2)</f>
        <v>Mai</v>
      </c>
      <c r="H244" s="236">
        <f>+'Ark1'!Q1557</f>
        <v>0</v>
      </c>
      <c r="I244" s="236">
        <f>+'Ark1'!R1557</f>
        <v>0</v>
      </c>
      <c r="J244" s="237" t="str">
        <f>+IF(I244=0,"",'Ark1'!AG1557)</f>
        <v/>
      </c>
      <c r="K244" s="237" t="str">
        <f>+IF(I244=0,"",'Ark1'!AH1557)</f>
        <v/>
      </c>
      <c r="L244" s="289"/>
      <c r="M244" s="243">
        <f>+'Ark1'!AI1557</f>
        <v>0</v>
      </c>
      <c r="N244" s="289"/>
      <c r="O244" s="288" t="str">
        <f>+IF(I244=0,"",'Ark1'!U1557)</f>
        <v/>
      </c>
      <c r="P244" s="237" t="str">
        <f>+IF(I244=0,"",'Ark1'!V1557)</f>
        <v/>
      </c>
      <c r="Q244" s="237"/>
      <c r="R244" s="237" t="str">
        <f>+IF(M244=0,"",'Ark1'!AJ1557)</f>
        <v/>
      </c>
      <c r="S244" s="290"/>
      <c r="T244" s="237" t="str">
        <f>+IF(M244=0,"",'Ark1'!AK1557)</f>
        <v/>
      </c>
      <c r="U244" s="289"/>
      <c r="V244" s="238" t="str">
        <f>+IF(I244=0,"",'Ark1'!S1557)</f>
        <v/>
      </c>
      <c r="W244" s="289"/>
      <c r="X244" s="237" t="str">
        <f>+IF(I244=0,"",'Ark1'!W1557)</f>
        <v/>
      </c>
      <c r="Y244" s="239" t="str">
        <f>+IF(I244=0,"",'Ark1'!X1557)</f>
        <v/>
      </c>
      <c r="Z244" s="239" t="str">
        <f>+IF(I244=0,"",'Ark1'!Y1557)</f>
        <v/>
      </c>
      <c r="AA244" s="239" t="str">
        <f>+IF(I244=0,"",'Ark1'!Z1557)</f>
        <v/>
      </c>
      <c r="AB244" s="237" t="str">
        <f>+IF(I244=0,"",'Ark1'!Z1557)</f>
        <v/>
      </c>
      <c r="AC244" s="237" t="str">
        <f>+IF(I244=0,"",'Ark1'!AB1557)</f>
        <v/>
      </c>
      <c r="AD244" s="239">
        <f>+'Ark1'!AD1557</f>
        <v>0</v>
      </c>
      <c r="AE244" s="237" t="str">
        <f t="shared" ref="AE244:AE258" si="46">+IF(I244=0,"",I244/D244)</f>
        <v/>
      </c>
      <c r="AF244" s="237" t="str">
        <f t="shared" ref="AF244:AF258" si="47">+IF(I244=0,"",I244/H244)</f>
        <v/>
      </c>
      <c r="AG244" s="289"/>
      <c r="AH244" s="27"/>
      <c r="AJ244" s="29"/>
      <c r="AK244" s="27"/>
      <c r="AL244" s="28"/>
      <c r="AM244" s="28"/>
      <c r="AQ244" s="28"/>
    </row>
    <row r="245" spans="1:47">
      <c r="A245" s="289"/>
      <c r="B245" s="236">
        <f>+'Ark1'!C1558</f>
        <v>2023</v>
      </c>
      <c r="C245" s="289"/>
      <c r="D245" s="236">
        <f>+'Ark1'!M1558</f>
        <v>1</v>
      </c>
      <c r="E245" s="236" t="str">
        <f>VLOOKUP(D245,RNR!$D$16:$E$30,2)</f>
        <v>1-</v>
      </c>
      <c r="F245" s="236">
        <f>+'Ark1'!D1558</f>
        <v>6</v>
      </c>
      <c r="G245" s="236" t="str">
        <f>VLOOKUP(F245,RNR!$D$2:$E$13,2)</f>
        <v>Jun</v>
      </c>
      <c r="H245" s="236">
        <f>+'Ark1'!Q1558</f>
        <v>0</v>
      </c>
      <c r="I245" s="236">
        <f>+'Ark1'!R1558</f>
        <v>0</v>
      </c>
      <c r="J245" s="237" t="str">
        <f>+IF(I245=0,"",'Ark1'!AG1558)</f>
        <v/>
      </c>
      <c r="K245" s="237" t="str">
        <f>+IF(I245=0,"",'Ark1'!AH1558)</f>
        <v/>
      </c>
      <c r="L245" s="289"/>
      <c r="M245" s="243">
        <f>+'Ark1'!AI1558</f>
        <v>0</v>
      </c>
      <c r="N245" s="289"/>
      <c r="O245" s="288" t="str">
        <f>+IF(I245=0,"",'Ark1'!U1558)</f>
        <v/>
      </c>
      <c r="P245" s="237" t="str">
        <f>+IF(I245=0,"",'Ark1'!V1558)</f>
        <v/>
      </c>
      <c r="Q245" s="237"/>
      <c r="R245" s="237" t="str">
        <f>+IF(M245=0,"",'Ark1'!AJ1558)</f>
        <v/>
      </c>
      <c r="S245" s="290"/>
      <c r="T245" s="237" t="str">
        <f>+IF(M245=0,"",'Ark1'!AK1558)</f>
        <v/>
      </c>
      <c r="U245" s="289"/>
      <c r="V245" s="238" t="str">
        <f>+IF(I245=0,"",'Ark1'!S1558)</f>
        <v/>
      </c>
      <c r="W245" s="289"/>
      <c r="X245" s="237" t="str">
        <f>+IF(I245=0,"",'Ark1'!W1558)</f>
        <v/>
      </c>
      <c r="Y245" s="239" t="str">
        <f>+IF(I245=0,"",'Ark1'!X1558)</f>
        <v/>
      </c>
      <c r="Z245" s="239" t="str">
        <f>+IF(I245=0,"",'Ark1'!Y1558)</f>
        <v/>
      </c>
      <c r="AA245" s="239" t="str">
        <f>+IF(I245=0,"",'Ark1'!Z1558)</f>
        <v/>
      </c>
      <c r="AB245" s="237" t="str">
        <f>+IF(I245=0,"",'Ark1'!Z1558)</f>
        <v/>
      </c>
      <c r="AC245" s="237" t="str">
        <f>+IF(I245=0,"",'Ark1'!AB1558)</f>
        <v/>
      </c>
      <c r="AD245" s="239">
        <f>+'Ark1'!AD1558</f>
        <v>0</v>
      </c>
      <c r="AE245" s="237" t="str">
        <f t="shared" si="46"/>
        <v/>
      </c>
      <c r="AF245" s="237" t="str">
        <f t="shared" si="47"/>
        <v/>
      </c>
      <c r="AG245" s="289"/>
      <c r="AH245" s="27"/>
      <c r="AJ245" s="29"/>
      <c r="AK245" s="27"/>
      <c r="AL245" s="28"/>
      <c r="AM245" s="28"/>
      <c r="AQ245" s="28"/>
    </row>
    <row r="246" spans="1:47">
      <c r="A246" s="289"/>
      <c r="B246" s="236">
        <f>+'Ark1'!C1559</f>
        <v>2023</v>
      </c>
      <c r="C246" s="289"/>
      <c r="D246" s="236">
        <f>+'Ark1'!M1559</f>
        <v>1</v>
      </c>
      <c r="E246" s="236" t="str">
        <f>VLOOKUP(D246,RNR!$D$16:$E$30,2)</f>
        <v>1-</v>
      </c>
      <c r="F246" s="236">
        <f>+'Ark1'!D1559</f>
        <v>7</v>
      </c>
      <c r="G246" s="236" t="str">
        <f>VLOOKUP(F246,RNR!$D$2:$E$13,2)</f>
        <v>Jul</v>
      </c>
      <c r="H246" s="236">
        <f>+'Ark1'!Q1559</f>
        <v>0</v>
      </c>
      <c r="I246" s="236">
        <f>+'Ark1'!R1559</f>
        <v>0</v>
      </c>
      <c r="J246" s="237" t="str">
        <f>+IF(I246=0,"",'Ark1'!AG1559)</f>
        <v/>
      </c>
      <c r="K246" s="237" t="str">
        <f>+IF(I246=0,"",'Ark1'!AH1559)</f>
        <v/>
      </c>
      <c r="L246" s="289"/>
      <c r="M246" s="243">
        <f>+'Ark1'!AI1559</f>
        <v>0</v>
      </c>
      <c r="N246" s="289"/>
      <c r="O246" s="288" t="str">
        <f>+IF(I246=0,"",'Ark1'!U1559)</f>
        <v/>
      </c>
      <c r="P246" s="237" t="str">
        <f>+IF(I246=0,"",'Ark1'!V1559)</f>
        <v/>
      </c>
      <c r="Q246" s="237"/>
      <c r="R246" s="237" t="str">
        <f>+IF(M246=0,"",'Ark1'!AJ1559)</f>
        <v/>
      </c>
      <c r="S246" s="290"/>
      <c r="T246" s="237" t="str">
        <f>+IF(M246=0,"",'Ark1'!AK1559)</f>
        <v/>
      </c>
      <c r="U246" s="289"/>
      <c r="V246" s="238" t="str">
        <f>+IF(I246=0,"",'Ark1'!S1559)</f>
        <v/>
      </c>
      <c r="W246" s="289"/>
      <c r="X246" s="237" t="str">
        <f>+IF(I246=0,"",'Ark1'!W1559)</f>
        <v/>
      </c>
      <c r="Y246" s="239" t="str">
        <f>+IF(I246=0,"",'Ark1'!X1559)</f>
        <v/>
      </c>
      <c r="Z246" s="239" t="str">
        <f>+IF(I246=0,"",'Ark1'!Y1559)</f>
        <v/>
      </c>
      <c r="AA246" s="239" t="str">
        <f>+IF(I246=0,"",'Ark1'!Z1559)</f>
        <v/>
      </c>
      <c r="AB246" s="237" t="str">
        <f>+IF(I246=0,"",'Ark1'!Z1559)</f>
        <v/>
      </c>
      <c r="AC246" s="237" t="str">
        <f>+IF(I246=0,"",'Ark1'!AB1559)</f>
        <v/>
      </c>
      <c r="AD246" s="239">
        <f>+'Ark1'!AD1559</f>
        <v>0</v>
      </c>
      <c r="AE246" s="237" t="str">
        <f t="shared" si="46"/>
        <v/>
      </c>
      <c r="AF246" s="237" t="str">
        <f t="shared" si="47"/>
        <v/>
      </c>
      <c r="AG246" s="289"/>
      <c r="AJ246" s="29"/>
      <c r="AK246" s="27"/>
      <c r="AN246" s="27"/>
      <c r="AO246" s="27"/>
      <c r="AP246" s="27"/>
      <c r="AR246" s="27"/>
      <c r="AS246" s="241"/>
      <c r="AT246" s="27"/>
      <c r="AU246" s="27"/>
    </row>
    <row r="247" spans="1:47">
      <c r="A247" s="289"/>
      <c r="B247" s="236">
        <f>+'Ark1'!C1560</f>
        <v>2023</v>
      </c>
      <c r="C247" s="289"/>
      <c r="D247" s="236">
        <f>+'Ark1'!M1560</f>
        <v>1</v>
      </c>
      <c r="E247" s="236" t="str">
        <f>VLOOKUP(D247,RNR!$D$16:$E$30,2)</f>
        <v>1-</v>
      </c>
      <c r="F247" s="236">
        <f>+'Ark1'!D1560</f>
        <v>8</v>
      </c>
      <c r="G247" s="236" t="str">
        <f>VLOOKUP(F247,RNR!$D$2:$E$13,2)</f>
        <v>Aug</v>
      </c>
      <c r="H247" s="236">
        <f>+'Ark1'!Q1560</f>
        <v>5</v>
      </c>
      <c r="I247" s="236">
        <f>+'Ark1'!R1560</f>
        <v>5</v>
      </c>
      <c r="J247" s="237">
        <f>+IF(I247=0,"",'Ark1'!AG1560)</f>
        <v>5.3733734755940066E-2</v>
      </c>
      <c r="K247" s="237">
        <f>+IF(I247=0,"",'Ark1'!AH1560)</f>
        <v>0</v>
      </c>
      <c r="L247" s="289"/>
      <c r="M247" s="243">
        <f>+'Ark1'!AI1560</f>
        <v>2</v>
      </c>
      <c r="N247" s="289"/>
      <c r="O247" s="288">
        <f>+IF(I247=0,"",'Ark1'!U1560)</f>
        <v>17.68</v>
      </c>
      <c r="P247" s="237">
        <f>+IF(I247=0,"",'Ark1'!V1560)</f>
        <v>0</v>
      </c>
      <c r="Q247" s="237"/>
      <c r="R247" s="237">
        <f>+IF(M247=0,"",'Ark1'!AJ1560)</f>
        <v>110.8</v>
      </c>
      <c r="S247" s="290"/>
      <c r="T247" s="237">
        <f>+IF(M247=0,"",'Ark1'!AK1560)</f>
        <v>15.914161257903098</v>
      </c>
      <c r="U247" s="289"/>
      <c r="V247" s="238">
        <f>+IF(I247=0,"",'Ark1'!S1560)</f>
        <v>4.8</v>
      </c>
      <c r="W247" s="289"/>
      <c r="X247" s="237">
        <f>+IF(I247=0,"",'Ark1'!W1560)</f>
        <v>0</v>
      </c>
      <c r="Y247" s="239">
        <f>+IF(I247=0,"",'Ark1'!X1560)</f>
        <v>60</v>
      </c>
      <c r="Z247" s="239">
        <f>+IF(I247=0,"",'Ark1'!Y1560)</f>
        <v>40</v>
      </c>
      <c r="AA247" s="239">
        <f>+IF(I247=0,"",'Ark1'!Z1560)</f>
        <v>7.5366836207976755</v>
      </c>
      <c r="AB247" s="237">
        <f>+IF(I247=0,"",'Ark1'!Z1560)</f>
        <v>7.5366836207976755</v>
      </c>
      <c r="AC247" s="237">
        <f>+IF(I247=0,"",'Ark1'!AB1560)</f>
        <v>0</v>
      </c>
      <c r="AD247" s="239">
        <f>+'Ark1'!AD1560</f>
        <v>0</v>
      </c>
      <c r="AE247" s="237">
        <f t="shared" si="46"/>
        <v>5</v>
      </c>
      <c r="AF247" s="237">
        <f t="shared" si="47"/>
        <v>1</v>
      </c>
      <c r="AG247" s="289"/>
      <c r="AJ247" s="29"/>
      <c r="AK247" s="27"/>
      <c r="AN247" s="27"/>
      <c r="AO247" s="27"/>
      <c r="AP247" s="27"/>
      <c r="AR247" s="27"/>
      <c r="AS247" s="241"/>
      <c r="AT247" s="27"/>
      <c r="AU247" s="27"/>
    </row>
    <row r="248" spans="1:47">
      <c r="A248" s="289"/>
      <c r="B248" s="236">
        <f>+'Ark1'!C1561</f>
        <v>2023</v>
      </c>
      <c r="C248" s="289"/>
      <c r="D248" s="236">
        <f>+'Ark1'!M1561</f>
        <v>1</v>
      </c>
      <c r="E248" s="236" t="str">
        <f>VLOOKUP(D248,RNR!$D$16:$E$30,2)</f>
        <v>1-</v>
      </c>
      <c r="F248" s="236">
        <f>+'Ark1'!D1561</f>
        <v>9</v>
      </c>
      <c r="G248" s="236" t="str">
        <f>VLOOKUP(F248,RNR!$D$2:$E$13,2)</f>
        <v>Sep</v>
      </c>
      <c r="H248" s="236">
        <f>+'Ark1'!Q1561</f>
        <v>4</v>
      </c>
      <c r="I248" s="236">
        <f>+'Ark1'!R1561</f>
        <v>4</v>
      </c>
      <c r="J248" s="237">
        <f>+IF(I248=0,"",'Ark1'!AG1561)</f>
        <v>4.135266876914355E-2</v>
      </c>
      <c r="K248" s="237">
        <f>+IF(I248=0,"",'Ark1'!AH1561)</f>
        <v>25</v>
      </c>
      <c r="L248" s="289"/>
      <c r="M248" s="243">
        <f>+'Ark1'!AI1561</f>
        <v>2</v>
      </c>
      <c r="N248" s="289"/>
      <c r="O248" s="288">
        <f>+IF(I248=0,"",'Ark1'!U1561)</f>
        <v>18</v>
      </c>
      <c r="P248" s="237">
        <f>+IF(I248=0,"",'Ark1'!V1561)</f>
        <v>0</v>
      </c>
      <c r="Q248" s="237"/>
      <c r="R248" s="237">
        <f>+IF(M248=0,"",'Ark1'!AJ1561)</f>
        <v>109.55</v>
      </c>
      <c r="S248" s="290"/>
      <c r="T248" s="237">
        <f>+IF(M248=0,"",'Ark1'!AK1561)</f>
        <v>10.934119094460312</v>
      </c>
      <c r="U248" s="289"/>
      <c r="V248" s="238">
        <f>+IF(I248=0,"",'Ark1'!S1561)</f>
        <v>3.5</v>
      </c>
      <c r="W248" s="289"/>
      <c r="X248" s="237">
        <f>+IF(I248=0,"",'Ark1'!W1561)</f>
        <v>0</v>
      </c>
      <c r="Y248" s="239">
        <f>+IF(I248=0,"",'Ark1'!X1561)</f>
        <v>50</v>
      </c>
      <c r="Z248" s="239">
        <f>+IF(I248=0,"",'Ark1'!Y1561)</f>
        <v>25</v>
      </c>
      <c r="AA248" s="239">
        <f>+IF(I248=0,"",'Ark1'!Z1561)</f>
        <v>5.458479641805031</v>
      </c>
      <c r="AB248" s="237">
        <f>+IF(I248=0,"",'Ark1'!Z1561)</f>
        <v>5.458479641805031</v>
      </c>
      <c r="AC248" s="237">
        <f>+IF(I248=0,"",'Ark1'!AB1561)</f>
        <v>0</v>
      </c>
      <c r="AD248" s="239">
        <f>+'Ark1'!AD1561</f>
        <v>0</v>
      </c>
      <c r="AE248" s="237">
        <f t="shared" si="46"/>
        <v>4</v>
      </c>
      <c r="AF248" s="237">
        <f t="shared" si="47"/>
        <v>1</v>
      </c>
      <c r="AG248" s="289"/>
      <c r="AJ248" s="29"/>
      <c r="AK248" s="27"/>
      <c r="AN248" s="27"/>
      <c r="AO248" s="27"/>
      <c r="AP248" s="27"/>
      <c r="AR248" s="27"/>
      <c r="AS248" s="241"/>
      <c r="AT248" s="27"/>
      <c r="AU248" s="27"/>
    </row>
    <row r="249" spans="1:47">
      <c r="A249" s="289"/>
      <c r="B249" s="236">
        <f>+'Ark1'!C1562</f>
        <v>2023</v>
      </c>
      <c r="C249" s="289"/>
      <c r="D249" s="236">
        <f>+'Ark1'!M1562</f>
        <v>1</v>
      </c>
      <c r="E249" s="236" t="str">
        <f>VLOOKUP(D249,RNR!$D$16:$E$30,2)</f>
        <v>1-</v>
      </c>
      <c r="F249" s="236">
        <f>+'Ark1'!D1562</f>
        <v>10</v>
      </c>
      <c r="G249" s="236" t="str">
        <f>VLOOKUP(F249,RNR!$D$2:$E$13,2)</f>
        <v>Okt</v>
      </c>
      <c r="H249" s="236">
        <f>+'Ark1'!Q1562</f>
        <v>11</v>
      </c>
      <c r="I249" s="236">
        <f>+'Ark1'!R1562</f>
        <v>11</v>
      </c>
      <c r="J249" s="237">
        <f>+IF(I249=0,"",'Ark1'!AG1562)</f>
        <v>3.6122617321940928E-2</v>
      </c>
      <c r="K249" s="237">
        <f>+IF(I249=0,"",'Ark1'!AH1562)</f>
        <v>18.181818181818183</v>
      </c>
      <c r="L249" s="289"/>
      <c r="M249" s="243">
        <f>+'Ark1'!AI1562</f>
        <v>5</v>
      </c>
      <c r="N249" s="289"/>
      <c r="O249" s="288">
        <f>+IF(I249=0,"",'Ark1'!U1562)</f>
        <v>16.190909090909091</v>
      </c>
      <c r="P249" s="237">
        <f>+IF(I249=0,"",'Ark1'!V1562)</f>
        <v>0</v>
      </c>
      <c r="Q249" s="237"/>
      <c r="R249" s="237">
        <f>+IF(M249=0,"",'Ark1'!AJ1562)</f>
        <v>111.56</v>
      </c>
      <c r="S249" s="290"/>
      <c r="T249" s="237">
        <f>+IF(M249=0,"",'Ark1'!AK1562)</f>
        <v>14.255341068633925</v>
      </c>
      <c r="U249" s="289"/>
      <c r="V249" s="238">
        <f>+IF(I249=0,"",'Ark1'!S1562)</f>
        <v>2.4545454545454546</v>
      </c>
      <c r="W249" s="289"/>
      <c r="X249" s="237">
        <f>+IF(I249=0,"",'Ark1'!W1562)</f>
        <v>0</v>
      </c>
      <c r="Y249" s="239">
        <f>+IF(I249=0,"",'Ark1'!X1562)</f>
        <v>45.454545454545446</v>
      </c>
      <c r="Z249" s="239">
        <f>+IF(I249=0,"",'Ark1'!Y1562)</f>
        <v>9.0909090909090917</v>
      </c>
      <c r="AA249" s="239">
        <f>+IF(I249=0,"",'Ark1'!Z1562)</f>
        <v>5.1992052793854988</v>
      </c>
      <c r="AB249" s="237">
        <f>+IF(I249=0,"",'Ark1'!Z1562)</f>
        <v>5.1992052793854988</v>
      </c>
      <c r="AC249" s="237">
        <f>+IF(I249=0,"",'Ark1'!AB1562)</f>
        <v>0</v>
      </c>
      <c r="AD249" s="239">
        <f>+'Ark1'!AD1562</f>
        <v>0</v>
      </c>
      <c r="AE249" s="237">
        <f t="shared" si="46"/>
        <v>11</v>
      </c>
      <c r="AF249" s="237">
        <f t="shared" si="47"/>
        <v>1</v>
      </c>
      <c r="AG249" s="289"/>
      <c r="AJ249" s="29"/>
      <c r="AK249" s="27"/>
      <c r="AN249" s="27"/>
      <c r="AO249" s="27"/>
      <c r="AP249" s="27"/>
      <c r="AR249" s="27"/>
      <c r="AS249" s="241"/>
      <c r="AT249" s="27"/>
      <c r="AU249" s="27"/>
    </row>
    <row r="250" spans="1:47">
      <c r="A250" s="289"/>
      <c r="B250" s="236">
        <f>+'Ark1'!C1563</f>
        <v>2023</v>
      </c>
      <c r="C250" s="289"/>
      <c r="D250" s="236">
        <f>+'Ark1'!M1563</f>
        <v>1</v>
      </c>
      <c r="E250" s="236" t="str">
        <f>VLOOKUP(D250,RNR!$D$16:$E$30,2)</f>
        <v>1-</v>
      </c>
      <c r="F250" s="236">
        <f>+'Ark1'!D1563</f>
        <v>11</v>
      </c>
      <c r="G250" s="236" t="str">
        <f>VLOOKUP(F250,RNR!$D$2:$E$13,2)</f>
        <v>Nov</v>
      </c>
      <c r="H250" s="236">
        <f>+'Ark1'!Q1563</f>
        <v>4</v>
      </c>
      <c r="I250" s="236">
        <f>+'Ark1'!R1563</f>
        <v>5</v>
      </c>
      <c r="J250" s="237">
        <f>+IF(I250=0,"",'Ark1'!AG1563)</f>
        <v>3.1489629328299636E-2</v>
      </c>
      <c r="K250" s="237">
        <f>+IF(I250=0,"",'Ark1'!AH1563)</f>
        <v>20</v>
      </c>
      <c r="L250" s="289"/>
      <c r="M250" s="243">
        <f>+'Ark1'!AI1563</f>
        <v>2</v>
      </c>
      <c r="N250" s="289"/>
      <c r="O250" s="288">
        <f>+IF(I250=0,"",'Ark1'!U1563)</f>
        <v>14.46</v>
      </c>
      <c r="P250" s="237">
        <f>+IF(I250=0,"",'Ark1'!V1563)</f>
        <v>0</v>
      </c>
      <c r="Q250" s="237"/>
      <c r="R250" s="237">
        <f>+IF(M250=0,"",'Ark1'!AJ1563)</f>
        <v>110.1</v>
      </c>
      <c r="S250" s="290"/>
      <c r="T250" s="237">
        <f>+IF(M250=0,"",'Ark1'!AK1563)</f>
        <v>13.374069885964913</v>
      </c>
      <c r="U250" s="289"/>
      <c r="V250" s="238">
        <f>+IF(I250=0,"",'Ark1'!S1563)</f>
        <v>3</v>
      </c>
      <c r="W250" s="289"/>
      <c r="X250" s="237">
        <f>+IF(I250=0,"",'Ark1'!W1563)</f>
        <v>0</v>
      </c>
      <c r="Y250" s="239">
        <f>+IF(I250=0,"",'Ark1'!X1563)</f>
        <v>60</v>
      </c>
      <c r="Z250" s="239">
        <f>+IF(I250=0,"",'Ark1'!Y1563)</f>
        <v>0</v>
      </c>
      <c r="AA250" s="239">
        <f>+IF(I250=0,"",'Ark1'!Z1563)</f>
        <v>4.7596638536770692</v>
      </c>
      <c r="AB250" s="237">
        <f>+IF(I250=0,"",'Ark1'!Z1563)</f>
        <v>4.7596638536770692</v>
      </c>
      <c r="AC250" s="237">
        <f>+IF(I250=0,"",'Ark1'!AB1563)</f>
        <v>0</v>
      </c>
      <c r="AD250" s="239">
        <f>+'Ark1'!AD1563</f>
        <v>0</v>
      </c>
      <c r="AE250" s="237">
        <f t="shared" si="46"/>
        <v>5</v>
      </c>
      <c r="AF250" s="237">
        <f t="shared" si="47"/>
        <v>1.25</v>
      </c>
      <c r="AG250" s="289"/>
      <c r="AJ250" s="29"/>
      <c r="AK250" s="27"/>
      <c r="AN250" s="27"/>
      <c r="AO250" s="27"/>
      <c r="AP250" s="27"/>
      <c r="AR250" s="27"/>
      <c r="AS250" s="241"/>
      <c r="AT250" s="27"/>
      <c r="AU250" s="27"/>
    </row>
    <row r="251" spans="1:47">
      <c r="A251" s="289"/>
      <c r="B251" s="236">
        <f>+'Ark1'!C1564</f>
        <v>2023</v>
      </c>
      <c r="C251" s="289"/>
      <c r="D251" s="236">
        <f>+'Ark1'!M1564</f>
        <v>1</v>
      </c>
      <c r="E251" s="236" t="str">
        <f>VLOOKUP(D251,RNR!$D$16:$E$30,2)</f>
        <v>1-</v>
      </c>
      <c r="F251" s="236">
        <f>+'Ark1'!D1564</f>
        <v>12</v>
      </c>
      <c r="G251" s="236" t="str">
        <f>VLOOKUP(F251,RNR!$D$2:$E$13,2)</f>
        <v>Des</v>
      </c>
      <c r="H251" s="236">
        <f>+'Ark1'!Q1564</f>
        <v>0</v>
      </c>
      <c r="I251" s="236">
        <f>+'Ark1'!R1564</f>
        <v>0</v>
      </c>
      <c r="J251" s="237" t="str">
        <f>+IF(I251=0,"",'Ark1'!AG1564)</f>
        <v/>
      </c>
      <c r="K251" s="237" t="str">
        <f>+IF(I251=0,"",'Ark1'!AH1564)</f>
        <v/>
      </c>
      <c r="L251" s="289"/>
      <c r="M251" s="243">
        <f>+'Ark1'!AI1564</f>
        <v>0</v>
      </c>
      <c r="N251" s="289"/>
      <c r="O251" s="288" t="str">
        <f>+IF(I251=0,"",'Ark1'!U1564)</f>
        <v/>
      </c>
      <c r="P251" s="237" t="str">
        <f>+IF(I251=0,"",'Ark1'!V1564)</f>
        <v/>
      </c>
      <c r="Q251" s="237"/>
      <c r="R251" s="237" t="str">
        <f>+IF(M251=0,"",'Ark1'!AJ1564)</f>
        <v/>
      </c>
      <c r="S251" s="290"/>
      <c r="T251" s="237" t="str">
        <f>+IF(M251=0,"",'Ark1'!AK1564)</f>
        <v/>
      </c>
      <c r="U251" s="289"/>
      <c r="V251" s="238" t="str">
        <f>+IF(I251=0,"",'Ark1'!S1564)</f>
        <v/>
      </c>
      <c r="W251" s="289"/>
      <c r="X251" s="237" t="str">
        <f>+IF(I251=0,"",'Ark1'!W1564)</f>
        <v/>
      </c>
      <c r="Y251" s="239" t="str">
        <f>+IF(I251=0,"",'Ark1'!X1564)</f>
        <v/>
      </c>
      <c r="Z251" s="239" t="str">
        <f>+IF(I251=0,"",'Ark1'!Y1564)</f>
        <v/>
      </c>
      <c r="AA251" s="239" t="str">
        <f>+IF(I251=0,"",'Ark1'!Z1564)</f>
        <v/>
      </c>
      <c r="AB251" s="237" t="str">
        <f>+IF(I251=0,"",'Ark1'!Z1564)</f>
        <v/>
      </c>
      <c r="AC251" s="237" t="str">
        <f>+IF(I251=0,"",'Ark1'!AB1564)</f>
        <v/>
      </c>
      <c r="AD251" s="239">
        <f>+'Ark1'!AD1564</f>
        <v>0</v>
      </c>
      <c r="AE251" s="237" t="str">
        <f t="shared" si="46"/>
        <v/>
      </c>
      <c r="AF251" s="237" t="str">
        <f t="shared" si="47"/>
        <v/>
      </c>
      <c r="AG251" s="289"/>
      <c r="AJ251" s="29"/>
      <c r="AK251" s="27"/>
      <c r="AN251" s="27"/>
      <c r="AO251" s="27"/>
      <c r="AP251" s="27"/>
      <c r="AR251" s="27"/>
      <c r="AS251" s="241"/>
      <c r="AT251" s="27"/>
      <c r="AU251" s="27"/>
    </row>
    <row r="252" spans="1:47">
      <c r="A252" s="289"/>
      <c r="B252" s="289"/>
      <c r="C252" s="289"/>
      <c r="D252" s="289"/>
      <c r="E252" s="289"/>
      <c r="F252" s="289"/>
      <c r="G252" s="289"/>
      <c r="H252" s="289"/>
      <c r="I252" s="289"/>
      <c r="J252" s="289"/>
      <c r="K252" s="289"/>
      <c r="L252" s="289"/>
      <c r="M252" s="330"/>
      <c r="N252" s="289"/>
      <c r="O252" s="289"/>
      <c r="P252" s="289"/>
      <c r="Q252" s="289"/>
      <c r="R252" s="290"/>
      <c r="S252" s="290"/>
      <c r="T252" s="290"/>
      <c r="U252" s="289"/>
      <c r="V252" s="289"/>
      <c r="W252" s="289"/>
      <c r="X252" s="289"/>
      <c r="Y252" s="289"/>
      <c r="Z252" s="289"/>
      <c r="AA252" s="289"/>
      <c r="AB252" s="289"/>
      <c r="AC252" s="289"/>
      <c r="AD252" s="289"/>
      <c r="AE252" s="289"/>
      <c r="AF252" s="289"/>
      <c r="AG252" s="289"/>
      <c r="AJ252" s="29"/>
      <c r="AK252" s="27"/>
      <c r="AN252" s="27"/>
      <c r="AO252" s="27"/>
      <c r="AP252" s="27"/>
      <c r="AR252" s="27"/>
      <c r="AS252" s="241"/>
      <c r="AT252" s="27"/>
      <c r="AU252" s="27"/>
    </row>
    <row r="253" spans="1:47">
      <c r="A253" s="330" t="s">
        <v>654</v>
      </c>
      <c r="B253" s="330"/>
      <c r="C253" s="330" t="str">
        <f>+E259</f>
        <v>1</v>
      </c>
      <c r="D253" s="330"/>
      <c r="E253" s="330"/>
      <c r="F253" s="330"/>
      <c r="G253" s="330"/>
      <c r="H253" s="330"/>
      <c r="I253" s="289"/>
      <c r="J253" s="289"/>
      <c r="K253" s="289"/>
      <c r="L253" s="289"/>
      <c r="M253" s="330"/>
      <c r="N253" s="289"/>
      <c r="O253" s="289"/>
      <c r="P253" s="289"/>
      <c r="Q253" s="289"/>
      <c r="R253" s="290"/>
      <c r="S253" s="290"/>
      <c r="T253" s="290"/>
      <c r="U253" s="289"/>
      <c r="V253" s="289"/>
      <c r="W253" s="289"/>
      <c r="X253" s="289"/>
      <c r="Y253" s="289"/>
      <c r="Z253" s="289"/>
      <c r="AA253" s="289"/>
      <c r="AB253" s="289"/>
      <c r="AC253" s="289"/>
      <c r="AD253" s="289"/>
      <c r="AE253" s="289"/>
      <c r="AF253" s="289"/>
      <c r="AG253" s="289"/>
      <c r="AJ253" s="29"/>
      <c r="AK253" s="27"/>
      <c r="AN253" s="27"/>
      <c r="AO253" s="27"/>
      <c r="AP253" s="27"/>
      <c r="AR253" s="27"/>
      <c r="AS253" s="241"/>
      <c r="AT253" s="27"/>
      <c r="AU253" s="27"/>
    </row>
    <row r="254" spans="1:47">
      <c r="A254" s="289"/>
      <c r="B254" s="289"/>
      <c r="C254" s="289"/>
      <c r="D254" s="289"/>
      <c r="E254" s="289"/>
      <c r="F254" s="289"/>
      <c r="G254" s="289"/>
      <c r="H254" s="289"/>
      <c r="I254" s="289"/>
      <c r="J254" s="289"/>
      <c r="K254" s="289"/>
      <c r="L254" s="289"/>
      <c r="M254" s="330"/>
      <c r="N254" s="289"/>
      <c r="O254" s="289"/>
      <c r="P254" s="289"/>
      <c r="Q254" s="289"/>
      <c r="R254" s="290"/>
      <c r="S254" s="290"/>
      <c r="T254" s="290"/>
      <c r="U254" s="289"/>
      <c r="V254" s="289"/>
      <c r="W254" s="289"/>
      <c r="X254" s="289"/>
      <c r="Y254" s="289"/>
      <c r="Z254" s="289"/>
      <c r="AA254" s="289"/>
      <c r="AB254" s="289"/>
      <c r="AC254" s="289"/>
      <c r="AD254" s="289"/>
      <c r="AE254" s="289"/>
      <c r="AF254" s="289"/>
      <c r="AG254" s="289"/>
      <c r="AJ254" s="29"/>
      <c r="AK254" s="27"/>
      <c r="AN254" s="27"/>
      <c r="AO254" s="27"/>
      <c r="AP254" s="27"/>
      <c r="AR254" s="27"/>
      <c r="AS254" s="241"/>
      <c r="AT254" s="27"/>
      <c r="AU254" s="27"/>
    </row>
    <row r="255" spans="1:47">
      <c r="A255" s="289"/>
      <c r="B255" s="236">
        <f>+'Ark1'!C1565</f>
        <v>2023</v>
      </c>
      <c r="C255" s="289"/>
      <c r="D255" s="236">
        <f>+'Ark1'!M1565</f>
        <v>2</v>
      </c>
      <c r="E255" s="236" t="str">
        <f>VLOOKUP(D255,RNR!$D$16:$E$30,2)</f>
        <v>1</v>
      </c>
      <c r="F255" s="236">
        <f>+'Ark1'!D1565</f>
        <v>1</v>
      </c>
      <c r="G255" s="236" t="str">
        <f>VLOOKUP(F255,RNR!$D$2:$E$13,2)</f>
        <v>Jan</v>
      </c>
      <c r="H255" s="236">
        <f>+'Ark1'!Q1565</f>
        <v>5</v>
      </c>
      <c r="I255" s="236">
        <f>+'Ark1'!R1565</f>
        <v>5</v>
      </c>
      <c r="J255" s="237">
        <f>+IF(I255=0,"",'Ark1'!AG1565)</f>
        <v>0.85155276835187499</v>
      </c>
      <c r="K255" s="237">
        <f>+IF(I255=0,"",'Ark1'!AH1565)</f>
        <v>0</v>
      </c>
      <c r="L255" s="289"/>
      <c r="M255" s="243">
        <f>+'Ark1'!AI1565</f>
        <v>0</v>
      </c>
      <c r="N255" s="289"/>
      <c r="O255" s="288">
        <f>+IF(I255=0,"",'Ark1'!U1565)</f>
        <v>15.86</v>
      </c>
      <c r="P255" s="237">
        <f>+IF(I255=0,"",'Ark1'!V1565)</f>
        <v>0</v>
      </c>
      <c r="Q255" s="237"/>
      <c r="R255" s="237" t="str">
        <f>+IF(M255=0,"",'Ark1'!AJ1565)</f>
        <v/>
      </c>
      <c r="S255" s="290"/>
      <c r="T255" s="237" t="str">
        <f>+IF(M255=0,"",'Ark1'!AK1565)</f>
        <v/>
      </c>
      <c r="U255" s="289"/>
      <c r="V255" s="238">
        <f>+IF(I255=0,"",'Ark1'!S1565)</f>
        <v>3.6</v>
      </c>
      <c r="W255" s="289"/>
      <c r="X255" s="237">
        <f>+IF(I255=0,"",'Ark1'!W1565)</f>
        <v>0</v>
      </c>
      <c r="Y255" s="239">
        <f>+IF(I255=0,"",'Ark1'!X1565)</f>
        <v>60</v>
      </c>
      <c r="Z255" s="239">
        <f>+IF(I255=0,"",'Ark1'!Y1565)</f>
        <v>0</v>
      </c>
      <c r="AA255" s="239">
        <f>+IF(I255=0,"",'Ark1'!Z1565)</f>
        <v>4.4526845834844426</v>
      </c>
      <c r="AB255" s="237">
        <f>+IF(I255=0,"",'Ark1'!Z1565)</f>
        <v>4.4526845834844426</v>
      </c>
      <c r="AC255" s="237">
        <f>+IF(I255=0,"",'Ark1'!AB1565)</f>
        <v>0</v>
      </c>
      <c r="AD255" s="239">
        <f>+'Ark1'!AD1565</f>
        <v>0</v>
      </c>
      <c r="AE255" s="237">
        <f t="shared" si="46"/>
        <v>2.5</v>
      </c>
      <c r="AF255" s="237">
        <f t="shared" si="47"/>
        <v>1</v>
      </c>
      <c r="AG255" s="289"/>
      <c r="AJ255" s="29"/>
      <c r="AK255" s="27"/>
      <c r="AN255" s="27"/>
      <c r="AO255" s="27"/>
      <c r="AP255" s="27"/>
      <c r="AR255" s="27"/>
      <c r="AS255" s="241"/>
      <c r="AT255" s="27"/>
      <c r="AU255" s="27"/>
    </row>
    <row r="256" spans="1:47">
      <c r="A256" s="289"/>
      <c r="B256" s="236">
        <f>+'Ark1'!C1566</f>
        <v>2023</v>
      </c>
      <c r="C256" s="289"/>
      <c r="D256" s="236">
        <f>+'Ark1'!M1566</f>
        <v>2</v>
      </c>
      <c r="E256" s="236" t="str">
        <f>VLOOKUP(D256,RNR!$D$16:$E$30,2)</f>
        <v>1</v>
      </c>
      <c r="F256" s="236">
        <f>+'Ark1'!D1566</f>
        <v>2</v>
      </c>
      <c r="G256" s="236" t="str">
        <f>VLOOKUP(F256,RNR!$D$2:$E$13,2)</f>
        <v>Feb</v>
      </c>
      <c r="H256" s="236">
        <f>+'Ark1'!Q1566</f>
        <v>6</v>
      </c>
      <c r="I256" s="236">
        <f>+'Ark1'!R1566</f>
        <v>7</v>
      </c>
      <c r="J256" s="237">
        <f>+IF(I256=0,"",'Ark1'!AG1566)</f>
        <v>0.70919319876204445</v>
      </c>
      <c r="K256" s="237">
        <f>+IF(I256=0,"",'Ark1'!AH1566)</f>
        <v>0</v>
      </c>
      <c r="L256" s="289"/>
      <c r="M256" s="243">
        <f>+'Ark1'!AI1566</f>
        <v>0</v>
      </c>
      <c r="N256" s="289"/>
      <c r="O256" s="288">
        <f>+IF(I256=0,"",'Ark1'!U1566)</f>
        <v>16.171428571428581</v>
      </c>
      <c r="P256" s="237">
        <f>+IF(I256=0,"",'Ark1'!V1566)</f>
        <v>0</v>
      </c>
      <c r="Q256" s="237"/>
      <c r="R256" s="237" t="str">
        <f>+IF(M256=0,"",'Ark1'!AJ1566)</f>
        <v/>
      </c>
      <c r="S256" s="290"/>
      <c r="T256" s="237" t="str">
        <f>+IF(M256=0,"",'Ark1'!AK1566)</f>
        <v/>
      </c>
      <c r="U256" s="289"/>
      <c r="V256" s="238">
        <f>+IF(I256=0,"",'Ark1'!S1566)</f>
        <v>3.4285714285714279</v>
      </c>
      <c r="W256" s="289"/>
      <c r="X256" s="237">
        <f>+IF(I256=0,"",'Ark1'!W1566)</f>
        <v>0</v>
      </c>
      <c r="Y256" s="239">
        <f>+IF(I256=0,"",'Ark1'!X1566)</f>
        <v>57.142857142857153</v>
      </c>
      <c r="Z256" s="239">
        <f>+IF(I256=0,"",'Ark1'!Y1566)</f>
        <v>28.571428571428577</v>
      </c>
      <c r="AA256" s="239">
        <f>+IF(I256=0,"",'Ark1'!Z1566)</f>
        <v>7.5675461744240948</v>
      </c>
      <c r="AB256" s="237">
        <f>+IF(I256=0,"",'Ark1'!Z1566)</f>
        <v>7.5675461744240948</v>
      </c>
      <c r="AC256" s="237">
        <f>+IF(I256=0,"",'Ark1'!AB1566)</f>
        <v>0</v>
      </c>
      <c r="AD256" s="239">
        <f>+'Ark1'!AD1566</f>
        <v>0</v>
      </c>
      <c r="AE256" s="237">
        <f t="shared" si="46"/>
        <v>3.5</v>
      </c>
      <c r="AF256" s="237">
        <f t="shared" si="47"/>
        <v>1.1666666666666667</v>
      </c>
      <c r="AG256" s="289"/>
      <c r="AJ256" s="29"/>
      <c r="AK256" s="27"/>
      <c r="AN256" s="27"/>
      <c r="AO256" s="27"/>
      <c r="AP256" s="27"/>
      <c r="AR256" s="27"/>
      <c r="AS256" s="241"/>
      <c r="AT256" s="27"/>
      <c r="AU256" s="27"/>
    </row>
    <row r="257" spans="1:47">
      <c r="A257" s="289"/>
      <c r="B257" s="236">
        <f>+'Ark1'!C1567</f>
        <v>2023</v>
      </c>
      <c r="C257" s="289"/>
      <c r="D257" s="236">
        <f>+'Ark1'!M1567</f>
        <v>2</v>
      </c>
      <c r="E257" s="236" t="str">
        <f>VLOOKUP(D257,RNR!$D$16:$E$30,2)</f>
        <v>1</v>
      </c>
      <c r="F257" s="236">
        <f>+'Ark1'!D1567</f>
        <v>3</v>
      </c>
      <c r="G257" s="236" t="str">
        <f>VLOOKUP(F257,RNR!$D$2:$E$13,2)</f>
        <v>Mar</v>
      </c>
      <c r="H257" s="236">
        <f>+'Ark1'!Q1567</f>
        <v>28</v>
      </c>
      <c r="I257" s="236">
        <f>+'Ark1'!R1567</f>
        <v>31</v>
      </c>
      <c r="J257" s="237">
        <f>+IF(I257=0,"",'Ark1'!AG1567)</f>
        <v>0.53720928584373551</v>
      </c>
      <c r="K257" s="237">
        <f>+IF(I257=0,"",'Ark1'!AH1567)</f>
        <v>6.4516129032258052</v>
      </c>
      <c r="L257" s="289"/>
      <c r="M257" s="243">
        <f>+'Ark1'!AI1567</f>
        <v>8</v>
      </c>
      <c r="N257" s="289"/>
      <c r="O257" s="288">
        <f>+IF(I257=0,"",'Ark1'!U1567)</f>
        <v>17.116129032258058</v>
      </c>
      <c r="P257" s="237">
        <f>+IF(I257=0,"",'Ark1'!V1567)</f>
        <v>0</v>
      </c>
      <c r="Q257" s="237"/>
      <c r="R257" s="237">
        <f>+IF(M257=0,"",'Ark1'!AJ1567)</f>
        <v>102.175</v>
      </c>
      <c r="S257" s="290"/>
      <c r="T257" s="237">
        <f>+IF(M257=0,"",'Ark1'!AK1567)</f>
        <v>16.143025053420963</v>
      </c>
      <c r="U257" s="289"/>
      <c r="V257" s="238">
        <f>+IF(I257=0,"",'Ark1'!S1567)</f>
        <v>3.9677419354838719</v>
      </c>
      <c r="W257" s="289"/>
      <c r="X257" s="237">
        <f>+IF(I257=0,"",'Ark1'!W1567)</f>
        <v>0</v>
      </c>
      <c r="Y257" s="239">
        <f>+IF(I257=0,"",'Ark1'!X1567)</f>
        <v>48.387096774193559</v>
      </c>
      <c r="Z257" s="239">
        <f>+IF(I257=0,"",'Ark1'!Y1567)</f>
        <v>19.354838709677423</v>
      </c>
      <c r="AA257" s="239">
        <f>+IF(I257=0,"",'Ark1'!Z1567)</f>
        <v>6.2039579860785752</v>
      </c>
      <c r="AB257" s="237">
        <f>+IF(I257=0,"",'Ark1'!Z1567)</f>
        <v>6.2039579860785752</v>
      </c>
      <c r="AC257" s="237">
        <f>+IF(I257=0,"",'Ark1'!AB1567)</f>
        <v>0</v>
      </c>
      <c r="AD257" s="239">
        <f>+'Ark1'!AD1567</f>
        <v>0</v>
      </c>
      <c r="AE257" s="237">
        <f t="shared" si="46"/>
        <v>15.5</v>
      </c>
      <c r="AF257" s="237">
        <f t="shared" si="47"/>
        <v>1.1071428571428572</v>
      </c>
      <c r="AG257" s="289"/>
      <c r="AJ257" s="29"/>
      <c r="AK257" s="27"/>
      <c r="AN257" s="27"/>
      <c r="AO257" s="27"/>
      <c r="AP257" s="27"/>
      <c r="AR257" s="27"/>
      <c r="AS257" s="241"/>
      <c r="AT257" s="27"/>
      <c r="AU257" s="27"/>
    </row>
    <row r="258" spans="1:47">
      <c r="A258" s="289"/>
      <c r="B258" s="236">
        <f>+'Ark1'!C1568</f>
        <v>2023</v>
      </c>
      <c r="C258" s="289"/>
      <c r="D258" s="236">
        <f>+'Ark1'!M1568</f>
        <v>2</v>
      </c>
      <c r="E258" s="236" t="str">
        <f>VLOOKUP(D258,RNR!$D$16:$E$30,2)</f>
        <v>1</v>
      </c>
      <c r="F258" s="236">
        <f>+'Ark1'!D1568</f>
        <v>4</v>
      </c>
      <c r="G258" s="236" t="str">
        <f>VLOOKUP(F258,RNR!$D$2:$E$13,2)</f>
        <v>Apr</v>
      </c>
      <c r="H258" s="236">
        <f>+'Ark1'!Q1568</f>
        <v>14</v>
      </c>
      <c r="I258" s="236">
        <f>+'Ark1'!R1568</f>
        <v>25</v>
      </c>
      <c r="J258" s="237">
        <f>+IF(I258=0,"",'Ark1'!AG1568)</f>
        <v>2.487531697451181</v>
      </c>
      <c r="K258" s="237">
        <f>+IF(I258=0,"",'Ark1'!AH1568)</f>
        <v>4</v>
      </c>
      <c r="L258" s="289"/>
      <c r="M258" s="243">
        <f>+'Ark1'!AI1568</f>
        <v>2</v>
      </c>
      <c r="N258" s="289"/>
      <c r="O258" s="288">
        <f>+IF(I258=0,"",'Ark1'!U1568)</f>
        <v>12.988000000000008</v>
      </c>
      <c r="P258" s="237">
        <f>+IF(I258=0,"",'Ark1'!V1568)</f>
        <v>0</v>
      </c>
      <c r="Q258" s="237"/>
      <c r="R258" s="237">
        <f>+IF(M258=0,"",'Ark1'!AJ1568)</f>
        <v>113.2</v>
      </c>
      <c r="S258" s="290"/>
      <c r="T258" s="237">
        <f>+IF(M258=0,"",'Ark1'!AK1568)</f>
        <v>16.55716879123533</v>
      </c>
      <c r="U258" s="289"/>
      <c r="V258" s="238">
        <f>+IF(I258=0,"",'Ark1'!S1568)</f>
        <v>4.92</v>
      </c>
      <c r="W258" s="289"/>
      <c r="X258" s="237">
        <f>+IF(I258=0,"",'Ark1'!W1568)</f>
        <v>0</v>
      </c>
      <c r="Y258" s="239">
        <f>+IF(I258=0,"",'Ark1'!X1568)</f>
        <v>16</v>
      </c>
      <c r="Z258" s="239">
        <f>+IF(I258=0,"",'Ark1'!Y1568)</f>
        <v>4</v>
      </c>
      <c r="AA258" s="239">
        <f>+IF(I258=0,"",'Ark1'!Z1568)</f>
        <v>4.738803224443898</v>
      </c>
      <c r="AB258" s="237">
        <f>+IF(I258=0,"",'Ark1'!Z1568)</f>
        <v>4.738803224443898</v>
      </c>
      <c r="AC258" s="237">
        <f>+IF(I258=0,"",'Ark1'!AB1568)</f>
        <v>0</v>
      </c>
      <c r="AD258" s="239">
        <f>+'Ark1'!AD1568</f>
        <v>0</v>
      </c>
      <c r="AE258" s="237">
        <f t="shared" si="46"/>
        <v>12.5</v>
      </c>
      <c r="AF258" s="237">
        <f t="shared" si="47"/>
        <v>1.7857142857142858</v>
      </c>
      <c r="AG258" s="289"/>
      <c r="AJ258" s="29"/>
      <c r="AK258" s="27"/>
      <c r="AN258" s="27"/>
      <c r="AO258" s="27"/>
      <c r="AP258" s="27"/>
      <c r="AR258" s="27"/>
      <c r="AS258" s="241"/>
      <c r="AT258" s="27"/>
      <c r="AU258" s="27"/>
    </row>
    <row r="259" spans="1:47">
      <c r="A259" s="289"/>
      <c r="B259" s="236">
        <f>+'Ark1'!C1569</f>
        <v>2023</v>
      </c>
      <c r="C259" s="289"/>
      <c r="D259" s="236">
        <f>+'Ark1'!M1569</f>
        <v>2</v>
      </c>
      <c r="E259" s="236" t="str">
        <f>VLOOKUP(D259,RNR!$D$16:$E$30,2)</f>
        <v>1</v>
      </c>
      <c r="F259" s="236">
        <f>+'Ark1'!D1569</f>
        <v>5</v>
      </c>
      <c r="G259" s="236" t="str">
        <f>VLOOKUP(F259,RNR!$D$2:$E$13,2)</f>
        <v>Mai</v>
      </c>
      <c r="H259" s="236">
        <f>+'Ark1'!Q1569</f>
        <v>44</v>
      </c>
      <c r="I259" s="236">
        <f>+'Ark1'!R1569</f>
        <v>99</v>
      </c>
      <c r="J259" s="237">
        <f>+IF(I259=0,"",'Ark1'!AG1569)</f>
        <v>4.0840549216368593</v>
      </c>
      <c r="K259" s="237">
        <f>+IF(I259=0,"",'Ark1'!AH1569)</f>
        <v>2.0202020202020203</v>
      </c>
      <c r="L259" s="289"/>
      <c r="M259" s="243">
        <f>+'Ark1'!AI1569</f>
        <v>36</v>
      </c>
      <c r="N259" s="289"/>
      <c r="O259" s="288">
        <f>+IF(I259=0,"",'Ark1'!U1569)</f>
        <v>13.763636363636357</v>
      </c>
      <c r="P259" s="237">
        <f>+IF(I259=0,"",'Ark1'!V1569)</f>
        <v>0</v>
      </c>
      <c r="Q259" s="237"/>
      <c r="R259" s="237">
        <f>+IF(M259=0,"",'Ark1'!AJ1569)</f>
        <v>94.01111111111112</v>
      </c>
      <c r="S259" s="290"/>
      <c r="T259" s="237">
        <f>+IF(M259=0,"",'Ark1'!AK1569)</f>
        <v>16.38240638422478</v>
      </c>
      <c r="U259" s="289"/>
      <c r="V259" s="238">
        <f>+IF(I259=0,"",'Ark1'!S1569)</f>
        <v>4.5151515151515156</v>
      </c>
      <c r="W259" s="289"/>
      <c r="X259" s="237">
        <f>+IF(I259=0,"",'Ark1'!W1569)</f>
        <v>0</v>
      </c>
      <c r="Y259" s="239">
        <f>+IF(I259=0,"",'Ark1'!X1569)</f>
        <v>24.242424242424246</v>
      </c>
      <c r="Z259" s="239">
        <f>+IF(I259=0,"",'Ark1'!Y1569)</f>
        <v>5.0505050505050511</v>
      </c>
      <c r="AA259" s="239">
        <f>+IF(I259=0,"",'Ark1'!Z1569)</f>
        <v>4.6554075117106493</v>
      </c>
      <c r="AB259" s="237">
        <f>+IF(I259=0,"",'Ark1'!Z1569)</f>
        <v>4.6554075117106493</v>
      </c>
      <c r="AC259" s="237">
        <f>+IF(I259=0,"",'Ark1'!AB1569)</f>
        <v>0</v>
      </c>
      <c r="AD259" s="239">
        <f>+'Ark1'!AD1569</f>
        <v>0</v>
      </c>
      <c r="AE259" s="237">
        <f t="shared" ref="AE259:AE337" si="48">+IF(I259=0,"",I259/D259)</f>
        <v>49.5</v>
      </c>
      <c r="AF259" s="237">
        <f t="shared" ref="AF259:AF337" si="49">+IF(I259=0,"",I259/H259)</f>
        <v>2.25</v>
      </c>
      <c r="AG259" s="289"/>
      <c r="AJ259" s="29"/>
      <c r="AK259" s="27"/>
      <c r="AN259" s="27"/>
      <c r="AO259" s="27"/>
      <c r="AP259" s="27"/>
      <c r="AR259" s="27"/>
      <c r="AS259" s="241"/>
      <c r="AT259" s="27"/>
      <c r="AU259" s="27"/>
    </row>
    <row r="260" spans="1:47">
      <c r="A260" s="289"/>
      <c r="B260" s="236">
        <f>+'Ark1'!C1570</f>
        <v>2023</v>
      </c>
      <c r="C260" s="289"/>
      <c r="D260" s="236">
        <f>+'Ark1'!M1570</f>
        <v>2</v>
      </c>
      <c r="E260" s="236" t="str">
        <f>VLOOKUP(D260,RNR!$D$16:$E$30,2)</f>
        <v>1</v>
      </c>
      <c r="F260" s="236">
        <f>+'Ark1'!D1570</f>
        <v>6</v>
      </c>
      <c r="G260" s="236" t="str">
        <f>VLOOKUP(F260,RNR!$D$2:$E$13,2)</f>
        <v>Jun</v>
      </c>
      <c r="H260" s="236">
        <f>+'Ark1'!Q1570</f>
        <v>17</v>
      </c>
      <c r="I260" s="236">
        <f>+'Ark1'!R1570</f>
        <v>33</v>
      </c>
      <c r="J260" s="237">
        <f>+IF(I260=0,"",'Ark1'!AG1570)</f>
        <v>1.6039061922024103</v>
      </c>
      <c r="K260" s="237">
        <f>+IF(I260=0,"",'Ark1'!AH1570)</f>
        <v>9.0909090909090917</v>
      </c>
      <c r="L260" s="289"/>
      <c r="M260" s="243">
        <f>+'Ark1'!AI1570</f>
        <v>9</v>
      </c>
      <c r="N260" s="289"/>
      <c r="O260" s="288">
        <f>+IF(I260=0,"",'Ark1'!U1570)</f>
        <v>13.139393939393935</v>
      </c>
      <c r="P260" s="237">
        <f>+IF(I260=0,"",'Ark1'!V1570)</f>
        <v>0</v>
      </c>
      <c r="Q260" s="237"/>
      <c r="R260" s="237">
        <f>+IF(M260=0,"",'Ark1'!AJ1570)</f>
        <v>98.844444444444449</v>
      </c>
      <c r="S260" s="290"/>
      <c r="T260" s="237">
        <f>+IF(M260=0,"",'Ark1'!AK1570)</f>
        <v>14.924914052846457</v>
      </c>
      <c r="U260" s="289"/>
      <c r="V260" s="238">
        <f>+IF(I260=0,"",'Ark1'!S1570)</f>
        <v>4.0606060606060606</v>
      </c>
      <c r="W260" s="289"/>
      <c r="X260" s="237">
        <f>+IF(I260=0,"",'Ark1'!W1570)</f>
        <v>0</v>
      </c>
      <c r="Y260" s="239">
        <f>+IF(I260=0,"",'Ark1'!X1570)</f>
        <v>24.242424242424246</v>
      </c>
      <c r="Z260" s="239">
        <f>+IF(I260=0,"",'Ark1'!Y1570)</f>
        <v>0</v>
      </c>
      <c r="AA260" s="239">
        <f>+IF(I260=0,"",'Ark1'!Z1570)</f>
        <v>3.7701329768316714</v>
      </c>
      <c r="AB260" s="237">
        <f>+IF(I260=0,"",'Ark1'!Z1570)</f>
        <v>3.7701329768316714</v>
      </c>
      <c r="AC260" s="237">
        <f>+IF(I260=0,"",'Ark1'!AB1570)</f>
        <v>0</v>
      </c>
      <c r="AD260" s="239">
        <f>+'Ark1'!AD1570</f>
        <v>0</v>
      </c>
      <c r="AE260" s="237">
        <f t="shared" si="48"/>
        <v>16.5</v>
      </c>
      <c r="AF260" s="237">
        <f t="shared" si="49"/>
        <v>1.9411764705882353</v>
      </c>
      <c r="AG260" s="289"/>
      <c r="AJ260" s="29"/>
      <c r="AK260" s="27"/>
      <c r="AN260" s="27"/>
      <c r="AO260" s="27"/>
      <c r="AP260" s="27"/>
      <c r="AR260" s="27"/>
      <c r="AS260" s="241"/>
      <c r="AT260" s="27"/>
      <c r="AU260" s="27"/>
    </row>
    <row r="261" spans="1:47">
      <c r="A261" s="289"/>
      <c r="B261" s="236">
        <f>+'Ark1'!C1571</f>
        <v>2023</v>
      </c>
      <c r="C261" s="289"/>
      <c r="D261" s="236">
        <f>+'Ark1'!M1571</f>
        <v>2</v>
      </c>
      <c r="E261" s="236" t="str">
        <f>VLOOKUP(D261,RNR!$D$16:$E$30,2)</f>
        <v>1</v>
      </c>
      <c r="F261" s="236">
        <f>+'Ark1'!D1571</f>
        <v>7</v>
      </c>
      <c r="G261" s="236" t="str">
        <f>VLOOKUP(F261,RNR!$D$2:$E$13,2)</f>
        <v>Jul</v>
      </c>
      <c r="H261" s="236">
        <f>+'Ark1'!Q1571</f>
        <v>7</v>
      </c>
      <c r="I261" s="236">
        <f>+'Ark1'!R1571</f>
        <v>18</v>
      </c>
      <c r="J261" s="237">
        <f>+IF(I261=0,"",'Ark1'!AG1571)</f>
        <v>3.8403940642829753</v>
      </c>
      <c r="K261" s="237">
        <f>+IF(I261=0,"",'Ark1'!AH1571)</f>
        <v>5.5555555555555562</v>
      </c>
      <c r="L261" s="289"/>
      <c r="M261" s="243">
        <f>+'Ark1'!AI1571</f>
        <v>14</v>
      </c>
      <c r="N261" s="289"/>
      <c r="O261" s="288">
        <f>+IF(I261=0,"",'Ark1'!U1571)</f>
        <v>17.238888888888891</v>
      </c>
      <c r="P261" s="237">
        <f>+IF(I261=0,"",'Ark1'!V1571)</f>
        <v>0</v>
      </c>
      <c r="Q261" s="237"/>
      <c r="R261" s="237">
        <f>+IF(M261=0,"",'Ark1'!AJ1571)</f>
        <v>117.4785714285714</v>
      </c>
      <c r="S261" s="290"/>
      <c r="T261" s="237">
        <f>+IF(M261=0,"",'Ark1'!AK1571)</f>
        <v>10.836024489590873</v>
      </c>
      <c r="U261" s="289"/>
      <c r="V261" s="238">
        <f>+IF(I261=0,"",'Ark1'!S1571)</f>
        <v>3.4444444444444442</v>
      </c>
      <c r="W261" s="289"/>
      <c r="X261" s="237">
        <f>+IF(I261=0,"",'Ark1'!W1571)</f>
        <v>0</v>
      </c>
      <c r="Y261" s="239">
        <f>+IF(I261=0,"",'Ark1'!X1571)</f>
        <v>38.888888888888886</v>
      </c>
      <c r="Z261" s="239">
        <f>+IF(I261=0,"",'Ark1'!Y1571)</f>
        <v>27.777777777777779</v>
      </c>
      <c r="AA261" s="239">
        <f>+IF(I261=0,"",'Ark1'!Z1571)</f>
        <v>8.9568185627170145</v>
      </c>
      <c r="AB261" s="237">
        <f>+IF(I261=0,"",'Ark1'!Z1571)</f>
        <v>8.9568185627170145</v>
      </c>
      <c r="AC261" s="237">
        <f>+IF(I261=0,"",'Ark1'!AB1571)</f>
        <v>0</v>
      </c>
      <c r="AD261" s="239">
        <f>+'Ark1'!AD1571</f>
        <v>0</v>
      </c>
      <c r="AE261" s="237">
        <f t="shared" si="48"/>
        <v>9</v>
      </c>
      <c r="AF261" s="237">
        <f t="shared" si="49"/>
        <v>2.5714285714285716</v>
      </c>
      <c r="AG261" s="289"/>
      <c r="AJ261" s="29"/>
      <c r="AK261" s="27"/>
      <c r="AN261" s="27"/>
      <c r="AO261" s="27"/>
      <c r="AP261" s="27"/>
      <c r="AR261" s="27"/>
      <c r="AS261" s="241"/>
      <c r="AT261" s="27"/>
      <c r="AU261" s="27"/>
    </row>
    <row r="262" spans="1:47">
      <c r="A262" s="289"/>
      <c r="B262" s="236">
        <f>+'Ark1'!C1572</f>
        <v>2023</v>
      </c>
      <c r="C262" s="289"/>
      <c r="D262" s="236">
        <f>+'Ark1'!M1572</f>
        <v>2</v>
      </c>
      <c r="E262" s="236" t="str">
        <f>VLOOKUP(D262,RNR!$D$16:$E$30,2)</f>
        <v>1</v>
      </c>
      <c r="F262" s="236">
        <f>+'Ark1'!D1572</f>
        <v>8</v>
      </c>
      <c r="G262" s="236" t="str">
        <f>VLOOKUP(F262,RNR!$D$2:$E$13,2)</f>
        <v>Aug</v>
      </c>
      <c r="H262" s="236">
        <f>+'Ark1'!Q1572</f>
        <v>129</v>
      </c>
      <c r="I262" s="236">
        <f>+'Ark1'!R1572</f>
        <v>183</v>
      </c>
      <c r="J262" s="237">
        <f>+IF(I262=0,"",'Ark1'!AG1572)</f>
        <v>2.0809057416683832</v>
      </c>
      <c r="K262" s="237">
        <f>+IF(I262=0,"",'Ark1'!AH1572)</f>
        <v>4.918032786885246</v>
      </c>
      <c r="L262" s="289"/>
      <c r="M262" s="243">
        <f>+'Ark1'!AI1572</f>
        <v>74</v>
      </c>
      <c r="N262" s="289"/>
      <c r="O262" s="288">
        <f>+IF(I262=0,"",'Ark1'!U1572)</f>
        <v>18.707103825136596</v>
      </c>
      <c r="P262" s="237">
        <f>+IF(I262=0,"",'Ark1'!V1572)</f>
        <v>0</v>
      </c>
      <c r="Q262" s="237"/>
      <c r="R262" s="237">
        <f>+IF(M262=0,"",'Ark1'!AJ1572)</f>
        <v>108.54189189189186</v>
      </c>
      <c r="S262" s="290"/>
      <c r="T262" s="237">
        <f>+IF(M262=0,"",'Ark1'!AK1572)</f>
        <v>16.741656565353573</v>
      </c>
      <c r="U262" s="289"/>
      <c r="V262" s="238">
        <f>+IF(I262=0,"",'Ark1'!S1572)</f>
        <v>4.1366120218579239</v>
      </c>
      <c r="W262" s="289"/>
      <c r="X262" s="237">
        <f>+IF(I262=0,"",'Ark1'!W1572)</f>
        <v>0</v>
      </c>
      <c r="Y262" s="239">
        <f>+IF(I262=0,"",'Ark1'!X1572)</f>
        <v>67.759562841530069</v>
      </c>
      <c r="Z262" s="239">
        <f>+IF(I262=0,"",'Ark1'!Y1572)</f>
        <v>28.415300546448087</v>
      </c>
      <c r="AA262" s="239">
        <f>+IF(I262=0,"",'Ark1'!Z1572)</f>
        <v>6.4848123385124588</v>
      </c>
      <c r="AB262" s="237">
        <f>+IF(I262=0,"",'Ark1'!Z1572)</f>
        <v>6.4848123385124588</v>
      </c>
      <c r="AC262" s="237">
        <f>+IF(I262=0,"",'Ark1'!AB1572)</f>
        <v>0</v>
      </c>
      <c r="AD262" s="239">
        <f>+'Ark1'!AD1572</f>
        <v>0</v>
      </c>
      <c r="AE262" s="237">
        <f t="shared" si="48"/>
        <v>91.5</v>
      </c>
      <c r="AF262" s="237">
        <f t="shared" si="49"/>
        <v>1.4186046511627908</v>
      </c>
      <c r="AG262" s="289"/>
      <c r="AJ262" s="29"/>
      <c r="AK262" s="27"/>
      <c r="AN262" s="27"/>
      <c r="AO262" s="27"/>
      <c r="AP262" s="27"/>
      <c r="AR262" s="27"/>
      <c r="AS262" s="241"/>
      <c r="AT262" s="27"/>
      <c r="AU262" s="27"/>
    </row>
    <row r="263" spans="1:47">
      <c r="A263" s="289"/>
      <c r="B263" s="236">
        <f>+'Ark1'!C1573</f>
        <v>2023</v>
      </c>
      <c r="C263" s="289"/>
      <c r="D263" s="236">
        <f>+'Ark1'!M1573</f>
        <v>2</v>
      </c>
      <c r="E263" s="236" t="str">
        <f>VLOOKUP(D263,RNR!$D$16:$E$30,2)</f>
        <v>1</v>
      </c>
      <c r="F263" s="236">
        <f>+'Ark1'!D1573</f>
        <v>9</v>
      </c>
      <c r="G263" s="236" t="str">
        <f>VLOOKUP(F263,RNR!$D$2:$E$13,2)</f>
        <v>Sep</v>
      </c>
      <c r="H263" s="236">
        <f>+'Ark1'!Q1573</f>
        <v>78</v>
      </c>
      <c r="I263" s="236">
        <f>+'Ark1'!R1573</f>
        <v>112</v>
      </c>
      <c r="J263" s="237">
        <f>+IF(I263=0,"",'Ark1'!AG1573)</f>
        <v>1.1556347893110237</v>
      </c>
      <c r="K263" s="237">
        <f>+IF(I263=0,"",'Ark1'!AH1573)</f>
        <v>8.9285714285714306</v>
      </c>
      <c r="L263" s="289"/>
      <c r="M263" s="243">
        <f>+'Ark1'!AI1573</f>
        <v>37</v>
      </c>
      <c r="N263" s="289"/>
      <c r="O263" s="288">
        <f>+IF(I263=0,"",'Ark1'!U1573)</f>
        <v>17.965178571428563</v>
      </c>
      <c r="P263" s="237">
        <f>+IF(I263=0,"",'Ark1'!V1573)</f>
        <v>0</v>
      </c>
      <c r="Q263" s="237"/>
      <c r="R263" s="237">
        <f>+IF(M263=0,"",'Ark1'!AJ1573)</f>
        <v>104.37837837837836</v>
      </c>
      <c r="S263" s="290"/>
      <c r="T263" s="237">
        <f>+IF(M263=0,"",'Ark1'!AK1573)</f>
        <v>15.551336499519628</v>
      </c>
      <c r="U263" s="289"/>
      <c r="V263" s="238">
        <f>+IF(I263=0,"",'Ark1'!S1573)</f>
        <v>3.875</v>
      </c>
      <c r="W263" s="289"/>
      <c r="X263" s="237">
        <f>+IF(I263=0,"",'Ark1'!W1573)</f>
        <v>0</v>
      </c>
      <c r="Y263" s="239">
        <f>+IF(I263=0,"",'Ark1'!X1573)</f>
        <v>58.035714285714306</v>
      </c>
      <c r="Z263" s="239">
        <f>+IF(I263=0,"",'Ark1'!Y1573)</f>
        <v>26.785714285714281</v>
      </c>
      <c r="AA263" s="239">
        <f>+IF(I263=0,"",'Ark1'!Z1573)</f>
        <v>6.3303930963113677</v>
      </c>
      <c r="AB263" s="237">
        <f>+IF(I263=0,"",'Ark1'!Z1573)</f>
        <v>6.3303930963113677</v>
      </c>
      <c r="AC263" s="237">
        <f>+IF(I263=0,"",'Ark1'!AB1573)</f>
        <v>0</v>
      </c>
      <c r="AD263" s="239">
        <f>+'Ark1'!AD1573</f>
        <v>0</v>
      </c>
      <c r="AE263" s="237">
        <f t="shared" si="48"/>
        <v>56</v>
      </c>
      <c r="AF263" s="237">
        <f t="shared" si="49"/>
        <v>1.4358974358974359</v>
      </c>
      <c r="AG263" s="289"/>
      <c r="AJ263" s="29"/>
      <c r="AK263" s="27"/>
      <c r="AN263" s="27"/>
      <c r="AO263" s="27"/>
      <c r="AP263" s="27"/>
      <c r="AR263" s="27"/>
      <c r="AS263" s="241"/>
      <c r="AT263" s="27"/>
      <c r="AU263" s="27"/>
    </row>
    <row r="264" spans="1:47">
      <c r="A264" s="289"/>
      <c r="B264" s="236">
        <f>+'Ark1'!C1574</f>
        <v>2023</v>
      </c>
      <c r="C264" s="289"/>
      <c r="D264" s="236">
        <f>+'Ark1'!M1574</f>
        <v>2</v>
      </c>
      <c r="E264" s="236" t="str">
        <f>VLOOKUP(D264,RNR!$D$16:$E$30,2)</f>
        <v>1</v>
      </c>
      <c r="F264" s="236">
        <f>+'Ark1'!D1574</f>
        <v>10</v>
      </c>
      <c r="G264" s="236" t="str">
        <f>VLOOKUP(F264,RNR!$D$2:$E$13,2)</f>
        <v>Okt</v>
      </c>
      <c r="H264" s="236">
        <f>+'Ark1'!Q1574</f>
        <v>159</v>
      </c>
      <c r="I264" s="236">
        <f>+'Ark1'!R1574</f>
        <v>202</v>
      </c>
      <c r="J264" s="237">
        <f>+IF(I264=0,"",'Ark1'!AG1574)</f>
        <v>0.77121078104968099</v>
      </c>
      <c r="K264" s="237">
        <f>+IF(I264=0,"",'Ark1'!AH1574)</f>
        <v>1.4851485148514851</v>
      </c>
      <c r="L264" s="289"/>
      <c r="M264" s="243">
        <f>+'Ark1'!AI1574</f>
        <v>87</v>
      </c>
      <c r="N264" s="289"/>
      <c r="O264" s="288">
        <f>+IF(I264=0,"",'Ark1'!U1574)</f>
        <v>18.823762376237624</v>
      </c>
      <c r="P264" s="237">
        <f>+IF(I264=0,"",'Ark1'!V1574)</f>
        <v>0</v>
      </c>
      <c r="Q264" s="237"/>
      <c r="R264" s="237">
        <f>+IF(M264=0,"",'Ark1'!AJ1574)</f>
        <v>109.62988505747124</v>
      </c>
      <c r="S264" s="290"/>
      <c r="T264" s="237">
        <f>+IF(M264=0,"",'Ark1'!AK1574)</f>
        <v>14.569214233683915</v>
      </c>
      <c r="U264" s="289"/>
      <c r="V264" s="238">
        <f>+IF(I264=0,"",'Ark1'!S1574)</f>
        <v>3.9554455445544554</v>
      </c>
      <c r="W264" s="289"/>
      <c r="X264" s="237">
        <f>+IF(I264=0,"",'Ark1'!W1574)</f>
        <v>0</v>
      </c>
      <c r="Y264" s="239">
        <f>+IF(I264=0,"",'Ark1'!X1574)</f>
        <v>70.792079207920793</v>
      </c>
      <c r="Z264" s="239">
        <f>+IF(I264=0,"",'Ark1'!Y1574)</f>
        <v>22.277227722772277</v>
      </c>
      <c r="AA264" s="239">
        <f>+IF(I264=0,"",'Ark1'!Z1574)</f>
        <v>5.4814836561142499</v>
      </c>
      <c r="AB264" s="237">
        <f>+IF(I264=0,"",'Ark1'!Z1574)</f>
        <v>5.4814836561142499</v>
      </c>
      <c r="AC264" s="237">
        <f>+IF(I264=0,"",'Ark1'!AB1574)</f>
        <v>0</v>
      </c>
      <c r="AD264" s="239">
        <f>+'Ark1'!AD1574</f>
        <v>0</v>
      </c>
      <c r="AE264" s="237">
        <f t="shared" si="48"/>
        <v>101</v>
      </c>
      <c r="AF264" s="237">
        <f t="shared" si="49"/>
        <v>1.270440251572327</v>
      </c>
      <c r="AG264" s="289"/>
      <c r="AJ264" s="29"/>
      <c r="AK264" s="27"/>
      <c r="AN264" s="27"/>
      <c r="AO264" s="27"/>
      <c r="AP264" s="27"/>
      <c r="AR264" s="27"/>
      <c r="AS264" s="241"/>
      <c r="AT264" s="27"/>
      <c r="AU264" s="27"/>
    </row>
    <row r="265" spans="1:47">
      <c r="A265" s="289"/>
      <c r="B265" s="236">
        <f>+'Ark1'!C1575</f>
        <v>2023</v>
      </c>
      <c r="C265" s="289"/>
      <c r="D265" s="236">
        <f>+'Ark1'!M1575</f>
        <v>2</v>
      </c>
      <c r="E265" s="236" t="str">
        <f>VLOOKUP(D265,RNR!$D$16:$E$30,2)</f>
        <v>1</v>
      </c>
      <c r="F265" s="236">
        <f>+'Ark1'!D1575</f>
        <v>11</v>
      </c>
      <c r="G265" s="236" t="str">
        <f>VLOOKUP(F265,RNR!$D$2:$E$13,2)</f>
        <v>Nov</v>
      </c>
      <c r="H265" s="236">
        <f>+'Ark1'!Q1575</f>
        <v>83</v>
      </c>
      <c r="I265" s="236">
        <f>+'Ark1'!R1575</f>
        <v>102</v>
      </c>
      <c r="J265" s="237">
        <f>+IF(I265=0,"",'Ark1'!AG1575)</f>
        <v>0.7477371456545614</v>
      </c>
      <c r="K265" s="237">
        <f>+IF(I265=0,"",'Ark1'!AH1575)</f>
        <v>0.98039215686274495</v>
      </c>
      <c r="L265" s="289"/>
      <c r="M265" s="243">
        <f>+'Ark1'!AI1575</f>
        <v>55</v>
      </c>
      <c r="N265" s="289"/>
      <c r="O265" s="288">
        <f>+IF(I265=0,"",'Ark1'!U1575)</f>
        <v>16.831372549019608</v>
      </c>
      <c r="P265" s="237">
        <f>+IF(I265=0,"",'Ark1'!V1575)</f>
        <v>0</v>
      </c>
      <c r="Q265" s="237"/>
      <c r="R265" s="237">
        <f>+IF(M265=0,"",'Ark1'!AJ1575)</f>
        <v>104.40727272727268</v>
      </c>
      <c r="S265" s="290"/>
      <c r="T265" s="237">
        <f>+IF(M265=0,"",'Ark1'!AK1575)</f>
        <v>14.72799351086535</v>
      </c>
      <c r="U265" s="289"/>
      <c r="V265" s="238">
        <f>+IF(I265=0,"",'Ark1'!S1575)</f>
        <v>3.2941176470588243</v>
      </c>
      <c r="W265" s="289"/>
      <c r="X265" s="237">
        <f>+IF(I265=0,"",'Ark1'!W1575)</f>
        <v>0</v>
      </c>
      <c r="Y265" s="239">
        <f>+IF(I265=0,"",'Ark1'!X1575)</f>
        <v>55.882352941176485</v>
      </c>
      <c r="Z265" s="239">
        <f>+IF(I265=0,"",'Ark1'!Y1575)</f>
        <v>12.745098039215684</v>
      </c>
      <c r="AA265" s="239">
        <f>+IF(I265=0,"",'Ark1'!Z1575)</f>
        <v>5.2424732299830943</v>
      </c>
      <c r="AB265" s="237">
        <f>+IF(I265=0,"",'Ark1'!Z1575)</f>
        <v>5.2424732299830943</v>
      </c>
      <c r="AC265" s="237">
        <f>+IF(I265=0,"",'Ark1'!AB1575)</f>
        <v>0</v>
      </c>
      <c r="AD265" s="239">
        <f>+'Ark1'!AD1575</f>
        <v>0</v>
      </c>
      <c r="AE265" s="237">
        <f t="shared" si="48"/>
        <v>51</v>
      </c>
      <c r="AF265" s="237">
        <f t="shared" si="49"/>
        <v>1.2289156626506024</v>
      </c>
      <c r="AG265" s="289"/>
      <c r="AJ265" s="29"/>
      <c r="AK265" s="27"/>
      <c r="AN265" s="27"/>
      <c r="AO265" s="27"/>
      <c r="AP265" s="27"/>
      <c r="AR265" s="27"/>
      <c r="AS265" s="241"/>
      <c r="AT265" s="27"/>
      <c r="AU265" s="27"/>
    </row>
    <row r="266" spans="1:47">
      <c r="A266" s="289"/>
      <c r="B266" s="236">
        <f>+'Ark1'!C1576</f>
        <v>2023</v>
      </c>
      <c r="C266" s="289"/>
      <c r="D266" s="236">
        <f>+'Ark1'!M1576</f>
        <v>2</v>
      </c>
      <c r="E266" s="236" t="str">
        <f>VLOOKUP(D266,RNR!$D$16:$E$30,2)</f>
        <v>1</v>
      </c>
      <c r="F266" s="236">
        <f>+'Ark1'!D1576</f>
        <v>12</v>
      </c>
      <c r="G266" s="236" t="str">
        <f>VLOOKUP(F266,RNR!$D$2:$E$13,2)</f>
        <v>Des</v>
      </c>
      <c r="H266" s="236">
        <f>+'Ark1'!Q1576</f>
        <v>4</v>
      </c>
      <c r="I266" s="236">
        <f>+'Ark1'!R1576</f>
        <v>6</v>
      </c>
      <c r="J266" s="237">
        <f>+IF(I266=0,"",'Ark1'!AG1576)</f>
        <v>0.74373760856656923</v>
      </c>
      <c r="K266" s="237">
        <f>+IF(I266=0,"",'Ark1'!AH1576)</f>
        <v>0</v>
      </c>
      <c r="L266" s="289"/>
      <c r="M266" s="243">
        <f>+'Ark1'!AI1576</f>
        <v>6</v>
      </c>
      <c r="N266" s="289"/>
      <c r="O266" s="288">
        <f>+IF(I266=0,"",'Ark1'!U1576)</f>
        <v>12.31666666666667</v>
      </c>
      <c r="P266" s="237">
        <f>+IF(I266=0,"",'Ark1'!V1576)</f>
        <v>0</v>
      </c>
      <c r="Q266" s="237"/>
      <c r="R266" s="237">
        <f>+IF(M266=0,"",'Ark1'!AJ1576)</f>
        <v>97.933333333333309</v>
      </c>
      <c r="S266" s="290"/>
      <c r="T266" s="237">
        <f>+IF(M266=0,"",'Ark1'!AK1576)</f>
        <v>12.057555766093518</v>
      </c>
      <c r="U266" s="289"/>
      <c r="V266" s="238">
        <f>+IF(I266=0,"",'Ark1'!S1576)</f>
        <v>2.3333333333333339</v>
      </c>
      <c r="W266" s="289"/>
      <c r="X266" s="237">
        <f>+IF(I266=0,"",'Ark1'!W1576)</f>
        <v>0</v>
      </c>
      <c r="Y266" s="239">
        <f>+IF(I266=0,"",'Ark1'!X1576)</f>
        <v>33.333333333333343</v>
      </c>
      <c r="Z266" s="239">
        <f>+IF(I266=0,"",'Ark1'!Y1576)</f>
        <v>0</v>
      </c>
      <c r="AA266" s="239">
        <f>+IF(I266=0,"",'Ark1'!Z1576)</f>
        <v>6.227738130511125</v>
      </c>
      <c r="AB266" s="237">
        <f>+IF(I266=0,"",'Ark1'!Z1576)</f>
        <v>6.227738130511125</v>
      </c>
      <c r="AC266" s="237">
        <f>+IF(I266=0,"",'Ark1'!AB1576)</f>
        <v>0</v>
      </c>
      <c r="AD266" s="239">
        <f>+'Ark1'!AD1576</f>
        <v>0</v>
      </c>
      <c r="AE266" s="237">
        <f t="shared" si="48"/>
        <v>3</v>
      </c>
      <c r="AF266" s="237">
        <f t="shared" si="49"/>
        <v>1.5</v>
      </c>
      <c r="AG266" s="289"/>
      <c r="AJ266" s="29"/>
      <c r="AK266" s="27"/>
      <c r="AN266" s="27"/>
      <c r="AO266" s="27"/>
      <c r="AP266" s="27"/>
      <c r="AR266" s="27"/>
      <c r="AS266" s="241"/>
      <c r="AT266" s="27"/>
      <c r="AU266" s="27"/>
    </row>
    <row r="267" spans="1:47">
      <c r="A267" s="289"/>
      <c r="B267" s="289"/>
      <c r="C267" s="289"/>
      <c r="D267" s="289"/>
      <c r="E267" s="289"/>
      <c r="F267" s="289"/>
      <c r="G267" s="289"/>
      <c r="H267" s="289"/>
      <c r="I267" s="289"/>
      <c r="J267" s="289"/>
      <c r="K267" s="289"/>
      <c r="L267" s="289"/>
      <c r="M267" s="330"/>
      <c r="N267" s="289"/>
      <c r="O267" s="289"/>
      <c r="P267" s="289"/>
      <c r="Q267" s="289"/>
      <c r="R267" s="290"/>
      <c r="S267" s="290"/>
      <c r="T267" s="290"/>
      <c r="U267" s="289"/>
      <c r="V267" s="289"/>
      <c r="W267" s="289"/>
      <c r="X267" s="289"/>
      <c r="Y267" s="289"/>
      <c r="Z267" s="289"/>
      <c r="AA267" s="289"/>
      <c r="AB267" s="289"/>
      <c r="AC267" s="289"/>
      <c r="AD267" s="289"/>
      <c r="AE267" s="289"/>
      <c r="AF267" s="289"/>
      <c r="AG267" s="289"/>
      <c r="AJ267" s="29"/>
      <c r="AK267" s="27"/>
      <c r="AN267" s="27"/>
      <c r="AO267" s="27"/>
      <c r="AP267" s="27"/>
      <c r="AR267" s="27"/>
      <c r="AS267" s="241"/>
      <c r="AT267" s="27"/>
      <c r="AU267" s="27"/>
    </row>
    <row r="268" spans="1:47">
      <c r="A268" s="330" t="s">
        <v>654</v>
      </c>
      <c r="B268" s="330"/>
      <c r="C268" s="330" t="str">
        <f>+E274</f>
        <v>1+</v>
      </c>
      <c r="D268" s="330"/>
      <c r="E268" s="330"/>
      <c r="F268" s="330"/>
      <c r="G268" s="330"/>
      <c r="H268" s="330"/>
      <c r="I268" s="289"/>
      <c r="J268" s="289"/>
      <c r="K268" s="289"/>
      <c r="L268" s="289"/>
      <c r="M268" s="330"/>
      <c r="N268" s="289"/>
      <c r="O268" s="289"/>
      <c r="P268" s="289"/>
      <c r="Q268" s="289"/>
      <c r="R268" s="290"/>
      <c r="S268" s="290"/>
      <c r="T268" s="290"/>
      <c r="U268" s="289"/>
      <c r="V268" s="289"/>
      <c r="W268" s="289"/>
      <c r="X268" s="289"/>
      <c r="Y268" s="289"/>
      <c r="Z268" s="289"/>
      <c r="AA268" s="289"/>
      <c r="AB268" s="289"/>
      <c r="AC268" s="289"/>
      <c r="AD268" s="289"/>
      <c r="AE268" s="289"/>
      <c r="AF268" s="289"/>
      <c r="AG268" s="289"/>
      <c r="AJ268" s="29"/>
      <c r="AK268" s="27"/>
      <c r="AN268" s="27"/>
      <c r="AO268" s="27"/>
      <c r="AP268" s="27"/>
      <c r="AR268" s="27"/>
      <c r="AS268" s="241"/>
      <c r="AT268" s="27"/>
      <c r="AU268" s="27"/>
    </row>
    <row r="269" spans="1:47">
      <c r="A269" s="289"/>
      <c r="B269" s="289"/>
      <c r="C269" s="289"/>
      <c r="D269" s="289"/>
      <c r="E269" s="289"/>
      <c r="F269" s="289"/>
      <c r="G269" s="289"/>
      <c r="H269" s="289"/>
      <c r="I269" s="289"/>
      <c r="J269" s="289"/>
      <c r="K269" s="289"/>
      <c r="L269" s="289"/>
      <c r="M269" s="330"/>
      <c r="N269" s="289"/>
      <c r="O269" s="289"/>
      <c r="P269" s="289"/>
      <c r="Q269" s="289"/>
      <c r="R269" s="290"/>
      <c r="S269" s="290"/>
      <c r="T269" s="290"/>
      <c r="U269" s="289"/>
      <c r="V269" s="289"/>
      <c r="W269" s="289"/>
      <c r="X269" s="289"/>
      <c r="Y269" s="289"/>
      <c r="Z269" s="289"/>
      <c r="AA269" s="289"/>
      <c r="AB269" s="289"/>
      <c r="AC269" s="289"/>
      <c r="AD269" s="289"/>
      <c r="AE269" s="289"/>
      <c r="AF269" s="289"/>
      <c r="AG269" s="289"/>
      <c r="AJ269" s="29"/>
      <c r="AK269" s="27"/>
      <c r="AN269" s="27"/>
      <c r="AO269" s="27"/>
      <c r="AP269" s="27"/>
      <c r="AR269" s="27"/>
      <c r="AS269" s="241"/>
      <c r="AT269" s="27"/>
      <c r="AU269" s="27"/>
    </row>
    <row r="270" spans="1:47">
      <c r="A270" s="289"/>
      <c r="B270" s="236">
        <f>+'Ark1'!C1577</f>
        <v>2023</v>
      </c>
      <c r="C270" s="289"/>
      <c r="D270" s="236">
        <f>+'Ark1'!M1577</f>
        <v>3</v>
      </c>
      <c r="E270" s="236" t="str">
        <f>VLOOKUP(D270,RNR!$D$16:$E$30,2)</f>
        <v>1+</v>
      </c>
      <c r="F270" s="236">
        <f>+'Ark1'!D1577</f>
        <v>1</v>
      </c>
      <c r="G270" s="236" t="str">
        <f>VLOOKUP(F270,RNR!$D$2:$E$13,2)</f>
        <v>Jan</v>
      </c>
      <c r="H270" s="236">
        <f>+'Ark1'!Q1577</f>
        <v>10</v>
      </c>
      <c r="I270" s="236">
        <f>+'Ark1'!R1577</f>
        <v>12</v>
      </c>
      <c r="J270" s="237">
        <f>+IF(I270=0,"",'Ark1'!AG1577)</f>
        <v>2.3656629869850958</v>
      </c>
      <c r="K270" s="237">
        <f>+IF(I270=0,"",'Ark1'!AH1577)</f>
        <v>0</v>
      </c>
      <c r="L270" s="289"/>
      <c r="M270" s="243">
        <f>+'Ark1'!AI1577</f>
        <v>2</v>
      </c>
      <c r="N270" s="289"/>
      <c r="O270" s="288">
        <f>+IF(I270=0,"",'Ark1'!U1577)</f>
        <v>18.358333333333327</v>
      </c>
      <c r="P270" s="237">
        <f>+IF(I270=0,"",'Ark1'!V1577)</f>
        <v>8.3333333333333357</v>
      </c>
      <c r="Q270" s="237"/>
      <c r="R270" s="237">
        <f>+IF(M270=0,"",'Ark1'!AJ1577)</f>
        <v>110.25</v>
      </c>
      <c r="S270" s="290"/>
      <c r="T270" s="237">
        <f>+IF(M270=0,"",'Ark1'!AK1577)</f>
        <v>16.467981106208221</v>
      </c>
      <c r="U270" s="289"/>
      <c r="V270" s="238">
        <f>+IF(I270=0,"",'Ark1'!S1577)</f>
        <v>4.1666666666666679</v>
      </c>
      <c r="W270" s="289"/>
      <c r="X270" s="237">
        <f>+IF(I270=0,"",'Ark1'!W1577)</f>
        <v>0</v>
      </c>
      <c r="Y270" s="239">
        <f>+IF(I270=0,"",'Ark1'!X1577)</f>
        <v>75</v>
      </c>
      <c r="Z270" s="239">
        <f>+IF(I270=0,"",'Ark1'!Y1577)</f>
        <v>25</v>
      </c>
      <c r="AA270" s="239">
        <f>+IF(I270=0,"",'Ark1'!Z1577)</f>
        <v>6.2726201773173722</v>
      </c>
      <c r="AB270" s="237">
        <f>+IF(I270=0,"",'Ark1'!Z1577)</f>
        <v>6.2726201773173722</v>
      </c>
      <c r="AC270" s="237">
        <f>+IF(I270=0,"",'Ark1'!AB1577)</f>
        <v>0</v>
      </c>
      <c r="AD270" s="239">
        <f>+'Ark1'!AD1577</f>
        <v>0</v>
      </c>
      <c r="AE270" s="237">
        <f t="shared" si="48"/>
        <v>4</v>
      </c>
      <c r="AF270" s="237">
        <f t="shared" si="49"/>
        <v>1.2</v>
      </c>
      <c r="AG270" s="289"/>
      <c r="AJ270" s="29"/>
      <c r="AK270" s="27"/>
      <c r="AN270" s="27"/>
      <c r="AO270" s="27"/>
      <c r="AP270" s="27"/>
      <c r="AR270" s="27"/>
      <c r="AS270" s="241"/>
      <c r="AT270" s="27"/>
      <c r="AU270" s="27"/>
    </row>
    <row r="271" spans="1:47">
      <c r="A271" s="289"/>
      <c r="B271" s="236">
        <f>+'Ark1'!C1578</f>
        <v>2023</v>
      </c>
      <c r="C271" s="289"/>
      <c r="D271" s="236">
        <f>+'Ark1'!M1578</f>
        <v>3</v>
      </c>
      <c r="E271" s="236" t="str">
        <f>VLOOKUP(D271,RNR!$D$16:$E$30,2)</f>
        <v>1+</v>
      </c>
      <c r="F271" s="236">
        <f>+'Ark1'!D1578</f>
        <v>2</v>
      </c>
      <c r="G271" s="236" t="str">
        <f>VLOOKUP(F271,RNR!$D$2:$E$13,2)</f>
        <v>Feb</v>
      </c>
      <c r="H271" s="236">
        <f>+'Ark1'!Q1578</f>
        <v>14</v>
      </c>
      <c r="I271" s="236">
        <f>+'Ark1'!R1578</f>
        <v>19</v>
      </c>
      <c r="J271" s="237">
        <f>+IF(I271=0,"",'Ark1'!AG1578)</f>
        <v>2.2472402861832634</v>
      </c>
      <c r="K271" s="237">
        <f>+IF(I271=0,"",'Ark1'!AH1578)</f>
        <v>0</v>
      </c>
      <c r="L271" s="289"/>
      <c r="M271" s="243">
        <f>+'Ark1'!AI1578</f>
        <v>1</v>
      </c>
      <c r="N271" s="289"/>
      <c r="O271" s="288">
        <f>+IF(I271=0,"",'Ark1'!U1578)</f>
        <v>18.878947368421056</v>
      </c>
      <c r="P271" s="237">
        <f>+IF(I271=0,"",'Ark1'!V1578)</f>
        <v>0</v>
      </c>
      <c r="Q271" s="237"/>
      <c r="R271" s="237">
        <f>+IF(M271=0,"",'Ark1'!AJ1578)</f>
        <v>104.8</v>
      </c>
      <c r="S271" s="290"/>
      <c r="T271" s="237">
        <f>+IF(M271=0,"",'Ark1'!AK1578)</f>
        <v>16.42018161186536</v>
      </c>
      <c r="U271" s="289"/>
      <c r="V271" s="238">
        <f>+IF(I271=0,"",'Ark1'!S1578)</f>
        <v>4.8421052631578947</v>
      </c>
      <c r="W271" s="289"/>
      <c r="X271" s="237">
        <f>+IF(I271=0,"",'Ark1'!W1578)</f>
        <v>0</v>
      </c>
      <c r="Y271" s="239">
        <f>+IF(I271=0,"",'Ark1'!X1578)</f>
        <v>73.68421052631578</v>
      </c>
      <c r="Z271" s="239">
        <f>+IF(I271=0,"",'Ark1'!Y1578)</f>
        <v>26.315789473684205</v>
      </c>
      <c r="AA271" s="239">
        <f>+IF(I271=0,"",'Ark1'!Z1578)</f>
        <v>5.2399858323802526</v>
      </c>
      <c r="AB271" s="237">
        <f>+IF(I271=0,"",'Ark1'!Z1578)</f>
        <v>5.2399858323802526</v>
      </c>
      <c r="AC271" s="237">
        <f>+IF(I271=0,"",'Ark1'!AB1578)</f>
        <v>0</v>
      </c>
      <c r="AD271" s="239">
        <f>+'Ark1'!AD1578</f>
        <v>0</v>
      </c>
      <c r="AE271" s="237">
        <f t="shared" si="48"/>
        <v>6.333333333333333</v>
      </c>
      <c r="AF271" s="237">
        <f t="shared" si="49"/>
        <v>1.3571428571428572</v>
      </c>
      <c r="AG271" s="289"/>
      <c r="AJ271" s="29"/>
      <c r="AK271" s="27"/>
      <c r="AN271" s="27"/>
      <c r="AO271" s="27"/>
      <c r="AP271" s="27"/>
      <c r="AR271" s="27"/>
      <c r="AT271" s="27"/>
      <c r="AU271" s="27"/>
    </row>
    <row r="272" spans="1:47">
      <c r="A272" s="289"/>
      <c r="B272" s="236">
        <f>+'Ark1'!C1579</f>
        <v>2023</v>
      </c>
      <c r="C272" s="289"/>
      <c r="D272" s="236">
        <f>+'Ark1'!M1579</f>
        <v>3</v>
      </c>
      <c r="E272" s="236" t="str">
        <f>VLOOKUP(D272,RNR!$D$16:$E$30,2)</f>
        <v>1+</v>
      </c>
      <c r="F272" s="236">
        <f>+'Ark1'!D1579</f>
        <v>3</v>
      </c>
      <c r="G272" s="236" t="str">
        <f>VLOOKUP(F272,RNR!$D$2:$E$13,2)</f>
        <v>Mar</v>
      </c>
      <c r="H272" s="236">
        <f>+'Ark1'!Q1579</f>
        <v>104</v>
      </c>
      <c r="I272" s="236">
        <f>+'Ark1'!R1579</f>
        <v>155</v>
      </c>
      <c r="J272" s="237">
        <f>+IF(I272=0,"",'Ark1'!AG1579)</f>
        <v>2.9269097709115255</v>
      </c>
      <c r="K272" s="237">
        <f>+IF(I272=0,"",'Ark1'!AH1579)</f>
        <v>1.9354838709677424</v>
      </c>
      <c r="L272" s="289"/>
      <c r="M272" s="243">
        <f>+'Ark1'!AI1579</f>
        <v>23</v>
      </c>
      <c r="N272" s="289"/>
      <c r="O272" s="288">
        <f>+IF(I272=0,"",'Ark1'!U1579)</f>
        <v>18.650967741935489</v>
      </c>
      <c r="P272" s="237">
        <f>+IF(I272=0,"",'Ark1'!V1579)</f>
        <v>8.387096774193548</v>
      </c>
      <c r="Q272" s="237"/>
      <c r="R272" s="237">
        <f>+IF(M272=0,"",'Ark1'!AJ1579)</f>
        <v>109.32608695652172</v>
      </c>
      <c r="S272" s="290"/>
      <c r="T272" s="237">
        <f>+IF(M272=0,"",'Ark1'!AK1579)</f>
        <v>16.31250112054753</v>
      </c>
      <c r="U272" s="289"/>
      <c r="V272" s="238">
        <f>+IF(I272=0,"",'Ark1'!S1579)</f>
        <v>4.9290322580645158</v>
      </c>
      <c r="W272" s="289"/>
      <c r="X272" s="237">
        <f>+IF(I272=0,"",'Ark1'!W1579)</f>
        <v>0</v>
      </c>
      <c r="Y272" s="239">
        <f>+IF(I272=0,"",'Ark1'!X1579)</f>
        <v>69.032258064516114</v>
      </c>
      <c r="Z272" s="239">
        <f>+IF(I272=0,"",'Ark1'!Y1579)</f>
        <v>21.290322580645157</v>
      </c>
      <c r="AA272" s="239">
        <f>+IF(I272=0,"",'Ark1'!Z1579)</f>
        <v>5.353761026417919</v>
      </c>
      <c r="AB272" s="237">
        <f>+IF(I272=0,"",'Ark1'!Z1579)</f>
        <v>5.353761026417919</v>
      </c>
      <c r="AC272" s="237">
        <f>+IF(I272=0,"",'Ark1'!AB1579)</f>
        <v>0</v>
      </c>
      <c r="AD272" s="239">
        <f>+'Ark1'!AD1579</f>
        <v>0</v>
      </c>
      <c r="AE272" s="237">
        <f t="shared" si="48"/>
        <v>51.666666666666664</v>
      </c>
      <c r="AF272" s="237">
        <f t="shared" si="49"/>
        <v>1.4903846153846154</v>
      </c>
      <c r="AG272" s="289"/>
      <c r="AJ272" s="29"/>
      <c r="AK272" s="27"/>
      <c r="AN272" s="27"/>
      <c r="AO272" s="27"/>
      <c r="AP272" s="27"/>
      <c r="AR272" s="27"/>
      <c r="AT272" s="27"/>
      <c r="AU272" s="27"/>
    </row>
    <row r="273" spans="1:47">
      <c r="A273" s="289"/>
      <c r="B273" s="236">
        <f>+'Ark1'!C1580</f>
        <v>2023</v>
      </c>
      <c r="C273" s="289"/>
      <c r="D273" s="236">
        <f>+'Ark1'!M1580</f>
        <v>3</v>
      </c>
      <c r="E273" s="236" t="str">
        <f>VLOOKUP(D273,RNR!$D$16:$E$30,2)</f>
        <v>1+</v>
      </c>
      <c r="F273" s="236">
        <f>+'Ark1'!D1580</f>
        <v>4</v>
      </c>
      <c r="G273" s="236" t="str">
        <f>VLOOKUP(F273,RNR!$D$2:$E$13,2)</f>
        <v>Apr</v>
      </c>
      <c r="H273" s="236">
        <f>+'Ark1'!Q1580</f>
        <v>39</v>
      </c>
      <c r="I273" s="236">
        <f>+'Ark1'!R1580</f>
        <v>119</v>
      </c>
      <c r="J273" s="237">
        <f>+IF(I273=0,"",'Ark1'!AG1580)</f>
        <v>13.367705755720863</v>
      </c>
      <c r="K273" s="237">
        <f>+IF(I273=0,"",'Ark1'!AH1580)</f>
        <v>2.521008403361344</v>
      </c>
      <c r="L273" s="289"/>
      <c r="M273" s="243">
        <f>+'Ark1'!AI1580</f>
        <v>17</v>
      </c>
      <c r="N273" s="289"/>
      <c r="O273" s="288">
        <f>+IF(I273=0,"",'Ark1'!U1580)</f>
        <v>14.663025210084037</v>
      </c>
      <c r="P273" s="237">
        <f>+IF(I273=0,"",'Ark1'!V1580)</f>
        <v>1.6806722689075622</v>
      </c>
      <c r="Q273" s="237"/>
      <c r="R273" s="237">
        <f>+IF(M273=0,"",'Ark1'!AJ1580)</f>
        <v>95.276470588235227</v>
      </c>
      <c r="S273" s="290"/>
      <c r="T273" s="237">
        <f>+IF(M273=0,"",'Ark1'!AK1580)</f>
        <v>16.524039359694477</v>
      </c>
      <c r="U273" s="289"/>
      <c r="V273" s="238">
        <f>+IF(I273=0,"",'Ark1'!S1580)</f>
        <v>6.0840336134453761</v>
      </c>
      <c r="W273" s="289"/>
      <c r="X273" s="237">
        <f>+IF(I273=0,"",'Ark1'!W1580)</f>
        <v>0</v>
      </c>
      <c r="Y273" s="239">
        <f>+IF(I273=0,"",'Ark1'!X1580)</f>
        <v>32.773109243697483</v>
      </c>
      <c r="Z273" s="239">
        <f>+IF(I273=0,"",'Ark1'!Y1580)</f>
        <v>5.042016806722688</v>
      </c>
      <c r="AA273" s="239">
        <f>+IF(I273=0,"",'Ark1'!Z1580)</f>
        <v>4.4169624443341791</v>
      </c>
      <c r="AB273" s="237">
        <f>+IF(I273=0,"",'Ark1'!Z1580)</f>
        <v>4.4169624443341791</v>
      </c>
      <c r="AC273" s="237">
        <f>+IF(I273=0,"",'Ark1'!AB1580)</f>
        <v>0</v>
      </c>
      <c r="AD273" s="239">
        <f>+'Ark1'!AD1580</f>
        <v>0</v>
      </c>
      <c r="AE273" s="237">
        <f t="shared" si="48"/>
        <v>39.666666666666664</v>
      </c>
      <c r="AF273" s="237">
        <f t="shared" si="49"/>
        <v>3.0512820512820511</v>
      </c>
      <c r="AG273" s="289"/>
      <c r="AJ273" s="29"/>
      <c r="AK273" s="27"/>
      <c r="AN273" s="27"/>
      <c r="AO273" s="27"/>
      <c r="AP273" s="27"/>
      <c r="AR273" s="27"/>
      <c r="AT273" s="27"/>
      <c r="AU273" s="27"/>
    </row>
    <row r="274" spans="1:47">
      <c r="A274" s="289"/>
      <c r="B274" s="236">
        <f>+'Ark1'!C1581</f>
        <v>2023</v>
      </c>
      <c r="C274" s="289"/>
      <c r="D274" s="236">
        <f>+'Ark1'!M1581</f>
        <v>3</v>
      </c>
      <c r="E274" s="236" t="str">
        <f>VLOOKUP(D274,RNR!$D$16:$E$30,2)</f>
        <v>1+</v>
      </c>
      <c r="F274" s="236">
        <f>+'Ark1'!D1581</f>
        <v>5</v>
      </c>
      <c r="G274" s="236" t="str">
        <f>VLOOKUP(F274,RNR!$D$2:$E$13,2)</f>
        <v>Mai</v>
      </c>
      <c r="H274" s="236">
        <f>+'Ark1'!Q1581</f>
        <v>83</v>
      </c>
      <c r="I274" s="236">
        <f>+'Ark1'!R1581</f>
        <v>217</v>
      </c>
      <c r="J274" s="237">
        <f>+IF(I274=0,"",'Ark1'!AG1581)</f>
        <v>10.615365709644259</v>
      </c>
      <c r="K274" s="237">
        <f>+IF(I274=0,"",'Ark1'!AH1581)</f>
        <v>1.8433179723502304</v>
      </c>
      <c r="L274" s="289"/>
      <c r="M274" s="243">
        <f>+'Ark1'!AI1581</f>
        <v>80</v>
      </c>
      <c r="N274" s="289"/>
      <c r="O274" s="288">
        <f>+IF(I274=0,"",'Ark1'!U1581)</f>
        <v>16.321198156682026</v>
      </c>
      <c r="P274" s="237">
        <f>+IF(I274=0,"",'Ark1'!V1581)</f>
        <v>4.6082949308755756</v>
      </c>
      <c r="Q274" s="237"/>
      <c r="R274" s="237">
        <f>+IF(M274=0,"",'Ark1'!AJ1581)</f>
        <v>97.342500000000001</v>
      </c>
      <c r="S274" s="290"/>
      <c r="T274" s="237">
        <f>+IF(M274=0,"",'Ark1'!AK1581)</f>
        <v>17.244249095025253</v>
      </c>
      <c r="U274" s="289"/>
      <c r="V274" s="238">
        <f>+IF(I274=0,"",'Ark1'!S1581)</f>
        <v>5.7649769585253443</v>
      </c>
      <c r="W274" s="289"/>
      <c r="X274" s="237">
        <f>+IF(I274=0,"",'Ark1'!W1581)</f>
        <v>0</v>
      </c>
      <c r="Y274" s="239">
        <f>+IF(I274=0,"",'Ark1'!X1581)</f>
        <v>45.161290322580641</v>
      </c>
      <c r="Z274" s="239">
        <f>+IF(I274=0,"",'Ark1'!Y1581)</f>
        <v>7.3732718894009217</v>
      </c>
      <c r="AA274" s="239">
        <f>+IF(I274=0,"",'Ark1'!Z1581)</f>
        <v>4.8640894632352412</v>
      </c>
      <c r="AB274" s="237">
        <f>+IF(I274=0,"",'Ark1'!Z1581)</f>
        <v>4.8640894632352412</v>
      </c>
      <c r="AC274" s="237">
        <f>+IF(I274=0,"",'Ark1'!AB1581)</f>
        <v>0</v>
      </c>
      <c r="AD274" s="239">
        <f>+'Ark1'!AD1581</f>
        <v>0</v>
      </c>
      <c r="AE274" s="237">
        <f t="shared" si="48"/>
        <v>72.333333333333329</v>
      </c>
      <c r="AF274" s="237">
        <f t="shared" si="49"/>
        <v>2.6144578313253013</v>
      </c>
      <c r="AG274" s="289"/>
      <c r="AJ274" s="29"/>
      <c r="AK274" s="27"/>
      <c r="AN274" s="27"/>
      <c r="AO274" s="27"/>
      <c r="AP274" s="27"/>
      <c r="AR274" s="27"/>
      <c r="AT274" s="27"/>
      <c r="AU274" s="27"/>
    </row>
    <row r="275" spans="1:47">
      <c r="A275" s="289"/>
      <c r="B275" s="236">
        <f>+'Ark1'!C1582</f>
        <v>2023</v>
      </c>
      <c r="C275" s="289"/>
      <c r="D275" s="236">
        <f>+'Ark1'!M1582</f>
        <v>3</v>
      </c>
      <c r="E275" s="236" t="str">
        <f>VLOOKUP(D275,RNR!$D$16:$E$30,2)</f>
        <v>1+</v>
      </c>
      <c r="F275" s="236">
        <f>+'Ark1'!D1582</f>
        <v>6</v>
      </c>
      <c r="G275" s="236" t="str">
        <f>VLOOKUP(F275,RNR!$D$2:$E$13,2)</f>
        <v>Jun</v>
      </c>
      <c r="H275" s="236">
        <f>+'Ark1'!Q1582</f>
        <v>76</v>
      </c>
      <c r="I275" s="236">
        <f>+'Ark1'!R1582</f>
        <v>137</v>
      </c>
      <c r="J275" s="237">
        <f>+IF(I275=0,"",'Ark1'!AG1582)</f>
        <v>8.3369090774580172</v>
      </c>
      <c r="K275" s="237">
        <f>+IF(I275=0,"",'Ark1'!AH1582)</f>
        <v>5.1094890510948909</v>
      </c>
      <c r="L275" s="289"/>
      <c r="M275" s="243">
        <f>+'Ark1'!AI1582</f>
        <v>54</v>
      </c>
      <c r="N275" s="289"/>
      <c r="O275" s="288">
        <f>+IF(I275=0,"",'Ark1'!U1582)</f>
        <v>16.451094890510941</v>
      </c>
      <c r="P275" s="237">
        <f>+IF(I275=0,"",'Ark1'!V1582)</f>
        <v>2.9197080291970825</v>
      </c>
      <c r="Q275" s="237"/>
      <c r="R275" s="237">
        <f>+IF(M275=0,"",'Ark1'!AJ1582)</f>
        <v>100.34629629629627</v>
      </c>
      <c r="S275" s="290"/>
      <c r="T275" s="237">
        <f>+IF(M275=0,"",'Ark1'!AK1582)</f>
        <v>16.822632289607675</v>
      </c>
      <c r="U275" s="289"/>
      <c r="V275" s="238">
        <f>+IF(I275=0,"",'Ark1'!S1582)</f>
        <v>5.5620437956204407</v>
      </c>
      <c r="W275" s="289"/>
      <c r="X275" s="237">
        <f>+IF(I275=0,"",'Ark1'!W1582)</f>
        <v>0</v>
      </c>
      <c r="Y275" s="239">
        <f>+IF(I275=0,"",'Ark1'!X1582)</f>
        <v>45.255474452554751</v>
      </c>
      <c r="Z275" s="239">
        <f>+IF(I275=0,"",'Ark1'!Y1582)</f>
        <v>8.7591240875912444</v>
      </c>
      <c r="AA275" s="239">
        <f>+IF(I275=0,"",'Ark1'!Z1582)</f>
        <v>4.7671950281325133</v>
      </c>
      <c r="AB275" s="237">
        <f>+IF(I275=0,"",'Ark1'!Z1582)</f>
        <v>4.7671950281325133</v>
      </c>
      <c r="AC275" s="237">
        <f>+IF(I275=0,"",'Ark1'!AB1582)</f>
        <v>0</v>
      </c>
      <c r="AD275" s="239">
        <f>+'Ark1'!AD1582</f>
        <v>0</v>
      </c>
      <c r="AE275" s="237">
        <f t="shared" si="48"/>
        <v>45.666666666666664</v>
      </c>
      <c r="AF275" s="237">
        <f t="shared" si="49"/>
        <v>1.8026315789473684</v>
      </c>
      <c r="AG275" s="289"/>
      <c r="AJ275" s="29"/>
      <c r="AK275" s="27"/>
      <c r="AN275" s="27"/>
      <c r="AO275" s="27"/>
      <c r="AP275" s="27"/>
      <c r="AR275" s="27"/>
      <c r="AT275" s="27"/>
      <c r="AU275" s="27"/>
    </row>
    <row r="276" spans="1:47">
      <c r="A276" s="289"/>
      <c r="B276" s="236">
        <f>+'Ark1'!C1583</f>
        <v>2023</v>
      </c>
      <c r="C276" s="289"/>
      <c r="D276" s="236">
        <f>+'Ark1'!M1583</f>
        <v>3</v>
      </c>
      <c r="E276" s="236" t="str">
        <f>VLOOKUP(D276,RNR!$D$16:$E$30,2)</f>
        <v>1+</v>
      </c>
      <c r="F276" s="236">
        <f>+'Ark1'!D1583</f>
        <v>7</v>
      </c>
      <c r="G276" s="236" t="str">
        <f>VLOOKUP(F276,RNR!$D$2:$E$13,2)</f>
        <v>Jul</v>
      </c>
      <c r="H276" s="236">
        <f>+'Ark1'!Q1583</f>
        <v>12</v>
      </c>
      <c r="I276" s="236">
        <f>+'Ark1'!R1583</f>
        <v>27</v>
      </c>
      <c r="J276" s="237">
        <f>+IF(I276=0,"",'Ark1'!AG1583)</f>
        <v>6.2352256834861821</v>
      </c>
      <c r="K276" s="237">
        <f>+IF(I276=0,"",'Ark1'!AH1583)</f>
        <v>3.7037037037037042</v>
      </c>
      <c r="L276" s="289"/>
      <c r="M276" s="243">
        <f>+'Ark1'!AI1583</f>
        <v>21</v>
      </c>
      <c r="N276" s="289"/>
      <c r="O276" s="288">
        <f>+IF(I276=0,"",'Ark1'!U1583)</f>
        <v>18.659259259259255</v>
      </c>
      <c r="P276" s="237">
        <f>+IF(I276=0,"",'Ark1'!V1583)</f>
        <v>22.222222222222225</v>
      </c>
      <c r="Q276" s="237"/>
      <c r="R276" s="237">
        <f>+IF(M276=0,"",'Ark1'!AJ1583)</f>
        <v>114.61428571428564</v>
      </c>
      <c r="S276" s="290"/>
      <c r="T276" s="237">
        <f>+IF(M276=0,"",'Ark1'!AK1583)</f>
        <v>13.381269539866562</v>
      </c>
      <c r="U276" s="289"/>
      <c r="V276" s="238">
        <f>+IF(I276=0,"",'Ark1'!S1583)</f>
        <v>5.2592592592592595</v>
      </c>
      <c r="W276" s="289"/>
      <c r="X276" s="237">
        <f>+IF(I276=0,"",'Ark1'!W1583)</f>
        <v>0</v>
      </c>
      <c r="Y276" s="239">
        <f>+IF(I276=0,"",'Ark1'!X1583)</f>
        <v>59.259259259259267</v>
      </c>
      <c r="Z276" s="239">
        <f>+IF(I276=0,"",'Ark1'!Y1583)</f>
        <v>29.629629629629633</v>
      </c>
      <c r="AA276" s="239">
        <f>+IF(I276=0,"",'Ark1'!Z1583)</f>
        <v>6.5593732344699651</v>
      </c>
      <c r="AB276" s="237">
        <f>+IF(I276=0,"",'Ark1'!Z1583)</f>
        <v>6.5593732344699651</v>
      </c>
      <c r="AC276" s="237">
        <f>+IF(I276=0,"",'Ark1'!AB1583)</f>
        <v>0</v>
      </c>
      <c r="AD276" s="239">
        <f>+'Ark1'!AD1583</f>
        <v>0</v>
      </c>
      <c r="AE276" s="237">
        <f t="shared" si="48"/>
        <v>9</v>
      </c>
      <c r="AF276" s="237">
        <f t="shared" si="49"/>
        <v>2.25</v>
      </c>
      <c r="AG276" s="289"/>
      <c r="AJ276" s="29"/>
      <c r="AK276" s="27"/>
      <c r="AN276" s="27"/>
      <c r="AO276" s="27"/>
      <c r="AP276" s="27"/>
      <c r="AR276" s="27"/>
      <c r="AT276" s="27"/>
      <c r="AU276" s="27"/>
    </row>
    <row r="277" spans="1:47">
      <c r="A277" s="289"/>
      <c r="B277" s="236">
        <f>+'Ark1'!C1584</f>
        <v>2023</v>
      </c>
      <c r="C277" s="289"/>
      <c r="D277" s="236">
        <f>+'Ark1'!M1584</f>
        <v>3</v>
      </c>
      <c r="E277" s="236" t="str">
        <f>VLOOKUP(D277,RNR!$D$16:$E$30,2)</f>
        <v>1+</v>
      </c>
      <c r="F277" s="236">
        <f>+'Ark1'!D1584</f>
        <v>8</v>
      </c>
      <c r="G277" s="236" t="str">
        <f>VLOOKUP(F277,RNR!$D$2:$E$13,2)</f>
        <v>Aug</v>
      </c>
      <c r="H277" s="236">
        <f>+'Ark1'!Q1584</f>
        <v>426</v>
      </c>
      <c r="I277" s="236">
        <f>+'Ark1'!R1584</f>
        <v>700</v>
      </c>
      <c r="J277" s="237">
        <f>+IF(I277=0,"",'Ark1'!AG1584)</f>
        <v>9.4869218532789414</v>
      </c>
      <c r="K277" s="237">
        <f>+IF(I277=0,"",'Ark1'!AH1584)</f>
        <v>3.7142857142857153</v>
      </c>
      <c r="L277" s="289"/>
      <c r="M277" s="243">
        <f>+'Ark1'!AI1584</f>
        <v>279</v>
      </c>
      <c r="N277" s="289"/>
      <c r="O277" s="288">
        <f>+IF(I277=0,"",'Ark1'!U1584)</f>
        <v>22.296285714285705</v>
      </c>
      <c r="P277" s="237">
        <f>+IF(I277=0,"",'Ark1'!V1584)</f>
        <v>27.714285714285719</v>
      </c>
      <c r="Q277" s="237"/>
      <c r="R277" s="237">
        <f>+IF(M277=0,"",'Ark1'!AJ1584)</f>
        <v>108.40107526881732</v>
      </c>
      <c r="S277" s="290"/>
      <c r="T277" s="237">
        <f>+IF(M277=0,"",'Ark1'!AK1584)</f>
        <v>17.702351516048815</v>
      </c>
      <c r="U277" s="289"/>
      <c r="V277" s="238">
        <f>+IF(I277=0,"",'Ark1'!S1584)</f>
        <v>5.5271428571428594</v>
      </c>
      <c r="W277" s="289"/>
      <c r="X277" s="237">
        <f>+IF(I277=0,"",'Ark1'!W1584)</f>
        <v>0</v>
      </c>
      <c r="Y277" s="239">
        <f>+IF(I277=0,"",'Ark1'!X1584)</f>
        <v>85.428571428571445</v>
      </c>
      <c r="Z277" s="239">
        <f>+IF(I277=0,"",'Ark1'!Y1584)</f>
        <v>49.285714285714278</v>
      </c>
      <c r="AA277" s="239">
        <f>+IF(I277=0,"",'Ark1'!Z1584)</f>
        <v>5.8330867034355558</v>
      </c>
      <c r="AB277" s="237">
        <f>+IF(I277=0,"",'Ark1'!Z1584)</f>
        <v>5.8330867034355558</v>
      </c>
      <c r="AC277" s="237">
        <f>+IF(I277=0,"",'Ark1'!AB1584)</f>
        <v>0</v>
      </c>
      <c r="AD277" s="239">
        <f>+'Ark1'!AD1584</f>
        <v>0</v>
      </c>
      <c r="AE277" s="237">
        <f t="shared" si="48"/>
        <v>233.33333333333334</v>
      </c>
      <c r="AF277" s="237">
        <f t="shared" si="49"/>
        <v>1.6431924882629108</v>
      </c>
      <c r="AG277" s="289"/>
      <c r="AJ277" s="29"/>
      <c r="AK277" s="27"/>
      <c r="AN277" s="27"/>
      <c r="AO277" s="27"/>
      <c r="AP277" s="27"/>
      <c r="AR277" s="27"/>
      <c r="AT277" s="27"/>
      <c r="AU277" s="27"/>
    </row>
    <row r="278" spans="1:47">
      <c r="A278" s="289"/>
      <c r="B278" s="236">
        <f>+'Ark1'!C1585</f>
        <v>2023</v>
      </c>
      <c r="C278" s="289"/>
      <c r="D278" s="236">
        <f>+'Ark1'!M1585</f>
        <v>3</v>
      </c>
      <c r="E278" s="236" t="str">
        <f>VLOOKUP(D278,RNR!$D$16:$E$30,2)</f>
        <v>1+</v>
      </c>
      <c r="F278" s="236">
        <f>+'Ark1'!D1585</f>
        <v>9</v>
      </c>
      <c r="G278" s="236" t="str">
        <f>VLOOKUP(F278,RNR!$D$2:$E$13,2)</f>
        <v>Sep</v>
      </c>
      <c r="H278" s="236">
        <f>+'Ark1'!Q1585</f>
        <v>289</v>
      </c>
      <c r="I278" s="236">
        <f>+'Ark1'!R1585</f>
        <v>462</v>
      </c>
      <c r="J278" s="237">
        <f>+IF(I278=0,"",'Ark1'!AG1585)</f>
        <v>5.7234390946981852</v>
      </c>
      <c r="K278" s="237">
        <f>+IF(I278=0,"",'Ark1'!AH1585)</f>
        <v>3.8961038961038952</v>
      </c>
      <c r="L278" s="289"/>
      <c r="M278" s="243">
        <f>+'Ark1'!AI1585</f>
        <v>117</v>
      </c>
      <c r="N278" s="289"/>
      <c r="O278" s="288">
        <f>+IF(I278=0,"",'Ark1'!U1585)</f>
        <v>21.569696969696977</v>
      </c>
      <c r="P278" s="237">
        <f>+IF(I278=0,"",'Ark1'!V1585)</f>
        <v>25.324675324675329</v>
      </c>
      <c r="Q278" s="237"/>
      <c r="R278" s="237">
        <f>+IF(M278=0,"",'Ark1'!AJ1585)</f>
        <v>108.34786324786317</v>
      </c>
      <c r="S278" s="290"/>
      <c r="T278" s="237">
        <f>+IF(M278=0,"",'Ark1'!AK1585)</f>
        <v>17.17821403322738</v>
      </c>
      <c r="U278" s="289"/>
      <c r="V278" s="238">
        <f>+IF(I278=0,"",'Ark1'!S1585)</f>
        <v>5.3073593073593077</v>
      </c>
      <c r="W278" s="289"/>
      <c r="X278" s="237">
        <f>+IF(I278=0,"",'Ark1'!W1585)</f>
        <v>0</v>
      </c>
      <c r="Y278" s="239">
        <f>+IF(I278=0,"",'Ark1'!X1585)</f>
        <v>77.489177489177493</v>
      </c>
      <c r="Z278" s="239">
        <f>+IF(I278=0,"",'Ark1'!Y1585)</f>
        <v>47.619047619047642</v>
      </c>
      <c r="AA278" s="239">
        <f>+IF(I278=0,"",'Ark1'!Z1585)</f>
        <v>6.5692705449378597</v>
      </c>
      <c r="AB278" s="237">
        <f>+IF(I278=0,"",'Ark1'!Z1585)</f>
        <v>6.5692705449378597</v>
      </c>
      <c r="AC278" s="237">
        <f>+IF(I278=0,"",'Ark1'!AB1585)</f>
        <v>0</v>
      </c>
      <c r="AD278" s="239">
        <f>+'Ark1'!AD1585</f>
        <v>0</v>
      </c>
      <c r="AE278" s="237">
        <f t="shared" si="48"/>
        <v>154</v>
      </c>
      <c r="AF278" s="237">
        <f t="shared" si="49"/>
        <v>1.5986159169550174</v>
      </c>
      <c r="AG278" s="289"/>
      <c r="AJ278" s="29"/>
      <c r="AK278" s="27"/>
      <c r="AN278" s="27"/>
      <c r="AO278" s="27"/>
      <c r="AP278" s="27"/>
      <c r="AR278" s="27"/>
      <c r="AT278" s="27"/>
      <c r="AU278" s="27"/>
    </row>
    <row r="279" spans="1:47">
      <c r="A279" s="289"/>
      <c r="B279" s="236">
        <f>+'Ark1'!C1586</f>
        <v>2023</v>
      </c>
      <c r="C279" s="289"/>
      <c r="D279" s="236">
        <f>+'Ark1'!M1586</f>
        <v>3</v>
      </c>
      <c r="E279" s="236" t="str">
        <f>VLOOKUP(D279,RNR!$D$16:$E$30,2)</f>
        <v>1+</v>
      </c>
      <c r="F279" s="236">
        <f>+'Ark1'!D1586</f>
        <v>10</v>
      </c>
      <c r="G279" s="236" t="str">
        <f>VLOOKUP(F279,RNR!$D$2:$E$13,2)</f>
        <v>Okt</v>
      </c>
      <c r="H279" s="236">
        <f>+'Ark1'!Q1586</f>
        <v>562</v>
      </c>
      <c r="I279" s="236">
        <f>+'Ark1'!R1586</f>
        <v>828</v>
      </c>
      <c r="J279" s="237">
        <f>+IF(I279=0,"",'Ark1'!AG1586)</f>
        <v>3.6316109612368441</v>
      </c>
      <c r="K279" s="237">
        <f>+IF(I279=0,"",'Ark1'!AH1586)</f>
        <v>2.8985507246376807</v>
      </c>
      <c r="L279" s="289"/>
      <c r="M279" s="243">
        <f>+'Ark1'!AI1586</f>
        <v>293</v>
      </c>
      <c r="N279" s="289"/>
      <c r="O279" s="288">
        <f>+IF(I279=0,"",'Ark1'!U1586)</f>
        <v>21.624879227053164</v>
      </c>
      <c r="P279" s="237">
        <f>+IF(I279=0,"",'Ark1'!V1586)</f>
        <v>25.966183574879224</v>
      </c>
      <c r="Q279" s="237"/>
      <c r="R279" s="237">
        <f>+IF(M279=0,"",'Ark1'!AJ1586)</f>
        <v>109.31808873720136</v>
      </c>
      <c r="S279" s="290"/>
      <c r="T279" s="237">
        <f>+IF(M279=0,"",'Ark1'!AK1586)</f>
        <v>16.766651849781699</v>
      </c>
      <c r="U279" s="289"/>
      <c r="V279" s="238">
        <f>+IF(I279=0,"",'Ark1'!S1586)</f>
        <v>5.4806763285024163</v>
      </c>
      <c r="W279" s="289"/>
      <c r="X279" s="237">
        <f>+IF(I279=0,"",'Ark1'!W1586)</f>
        <v>0</v>
      </c>
      <c r="Y279" s="239">
        <f>+IF(I279=0,"",'Ark1'!X1586)</f>
        <v>82.48792270531402</v>
      </c>
      <c r="Z279" s="239">
        <f>+IF(I279=0,"",'Ark1'!Y1586)</f>
        <v>44.685990338164252</v>
      </c>
      <c r="AA279" s="239">
        <f>+IF(I279=0,"",'Ark1'!Z1586)</f>
        <v>6.0802034322613991</v>
      </c>
      <c r="AB279" s="237">
        <f>+IF(I279=0,"",'Ark1'!Z1586)</f>
        <v>6.0802034322613991</v>
      </c>
      <c r="AC279" s="237">
        <f>+IF(I279=0,"",'Ark1'!AB1586)</f>
        <v>0</v>
      </c>
      <c r="AD279" s="239">
        <f>+'Ark1'!AD1586</f>
        <v>0</v>
      </c>
      <c r="AE279" s="237">
        <f t="shared" si="48"/>
        <v>276</v>
      </c>
      <c r="AF279" s="237">
        <f t="shared" si="49"/>
        <v>1.4733096085409252</v>
      </c>
      <c r="AG279" s="289"/>
      <c r="AJ279" s="29"/>
      <c r="AK279" s="27"/>
      <c r="AN279" s="27"/>
      <c r="AO279" s="27"/>
      <c r="AP279" s="27"/>
      <c r="AR279" s="27"/>
      <c r="AT279" s="27"/>
      <c r="AU279" s="27"/>
    </row>
    <row r="280" spans="1:47">
      <c r="A280" s="289"/>
      <c r="B280" s="236">
        <f>+'Ark1'!C1587</f>
        <v>2023</v>
      </c>
      <c r="C280" s="289"/>
      <c r="D280" s="236">
        <f>+'Ark1'!M1587</f>
        <v>3</v>
      </c>
      <c r="E280" s="236" t="str">
        <f>VLOOKUP(D280,RNR!$D$16:$E$30,2)</f>
        <v>1+</v>
      </c>
      <c r="F280" s="236">
        <f>+'Ark1'!D1587</f>
        <v>11</v>
      </c>
      <c r="G280" s="236" t="str">
        <f>VLOOKUP(F280,RNR!$D$2:$E$13,2)</f>
        <v>Nov</v>
      </c>
      <c r="H280" s="236">
        <f>+'Ark1'!Q1587</f>
        <v>255</v>
      </c>
      <c r="I280" s="236">
        <f>+'Ark1'!R1587</f>
        <v>351</v>
      </c>
      <c r="J280" s="237">
        <f>+IF(I280=0,"",'Ark1'!AG1587)</f>
        <v>3.2116808667618444</v>
      </c>
      <c r="K280" s="237">
        <f>+IF(I280=0,"",'Ark1'!AH1587)</f>
        <v>2.2792022792022797</v>
      </c>
      <c r="L280" s="289"/>
      <c r="M280" s="243">
        <f>+'Ark1'!AI1587</f>
        <v>113</v>
      </c>
      <c r="N280" s="289"/>
      <c r="O280" s="288">
        <f>+IF(I280=0,"",'Ark1'!U1587)</f>
        <v>21.008547008547005</v>
      </c>
      <c r="P280" s="237">
        <f>+IF(I280=0,"",'Ark1'!V1587)</f>
        <v>21.652421652421655</v>
      </c>
      <c r="Q280" s="237"/>
      <c r="R280" s="237">
        <f>+IF(M280=0,"",'Ark1'!AJ1587)</f>
        <v>108.90707964601776</v>
      </c>
      <c r="S280" s="290"/>
      <c r="T280" s="237">
        <f>+IF(M280=0,"",'Ark1'!AK1587)</f>
        <v>16.774187337025356</v>
      </c>
      <c r="U280" s="289"/>
      <c r="V280" s="238">
        <f>+IF(I280=0,"",'Ark1'!S1587)</f>
        <v>5.3361823361823353</v>
      </c>
      <c r="W280" s="289"/>
      <c r="X280" s="237">
        <f>+IF(I280=0,"",'Ark1'!W1587)</f>
        <v>0</v>
      </c>
      <c r="Y280" s="239">
        <f>+IF(I280=0,"",'Ark1'!X1587)</f>
        <v>80.626780626780615</v>
      </c>
      <c r="Z280" s="239">
        <f>+IF(I280=0,"",'Ark1'!Y1587)</f>
        <v>39.601139601139593</v>
      </c>
      <c r="AA280" s="239">
        <f>+IF(I280=0,"",'Ark1'!Z1587)</f>
        <v>5.9103449697031643</v>
      </c>
      <c r="AB280" s="237">
        <f>+IF(I280=0,"",'Ark1'!Z1587)</f>
        <v>5.9103449697031643</v>
      </c>
      <c r="AC280" s="237">
        <f>+IF(I280=0,"",'Ark1'!AB1587)</f>
        <v>0</v>
      </c>
      <c r="AD280" s="239">
        <f>+'Ark1'!AD1587</f>
        <v>0</v>
      </c>
      <c r="AE280" s="237">
        <f t="shared" si="48"/>
        <v>117</v>
      </c>
      <c r="AF280" s="237">
        <f t="shared" si="49"/>
        <v>1.3764705882352941</v>
      </c>
      <c r="AG280" s="289"/>
      <c r="AJ280" s="29"/>
      <c r="AK280" s="27"/>
      <c r="AN280" s="27"/>
      <c r="AO280" s="27"/>
      <c r="AP280" s="27"/>
      <c r="AR280" s="27"/>
      <c r="AT280" s="27"/>
      <c r="AU280" s="27"/>
    </row>
    <row r="281" spans="1:47">
      <c r="A281" s="289"/>
      <c r="B281" s="236">
        <f>+'Ark1'!C1588</f>
        <v>2023</v>
      </c>
      <c r="C281" s="289"/>
      <c r="D281" s="236">
        <f>+'Ark1'!M1588</f>
        <v>3</v>
      </c>
      <c r="E281" s="236" t="str">
        <f>VLOOKUP(D281,RNR!$D$16:$E$30,2)</f>
        <v>1+</v>
      </c>
      <c r="F281" s="236">
        <f>+'Ark1'!D1588</f>
        <v>12</v>
      </c>
      <c r="G281" s="236" t="str">
        <f>VLOOKUP(F281,RNR!$D$2:$E$13,2)</f>
        <v>Des</v>
      </c>
      <c r="H281" s="236">
        <f>+'Ark1'!Q1588</f>
        <v>13</v>
      </c>
      <c r="I281" s="236">
        <f>+'Ark1'!R1588</f>
        <v>23</v>
      </c>
      <c r="J281" s="237">
        <f>+IF(I281=0,"",'Ark1'!AG1588)</f>
        <v>5.0018618600485087</v>
      </c>
      <c r="K281" s="237">
        <f>+IF(I281=0,"",'Ark1'!AH1588)</f>
        <v>0</v>
      </c>
      <c r="L281" s="289"/>
      <c r="M281" s="243">
        <f>+'Ark1'!AI1588</f>
        <v>7</v>
      </c>
      <c r="N281" s="289"/>
      <c r="O281" s="288">
        <f>+IF(I281=0,"",'Ark1'!U1588)</f>
        <v>21.60869565217391</v>
      </c>
      <c r="P281" s="237">
        <f>+IF(I281=0,"",'Ark1'!V1588)</f>
        <v>26.086956521739129</v>
      </c>
      <c r="Q281" s="237"/>
      <c r="R281" s="237">
        <f>+IF(M281=0,"",'Ark1'!AJ1588)</f>
        <v>103.8142857142857</v>
      </c>
      <c r="S281" s="290"/>
      <c r="T281" s="237">
        <f>+IF(M281=0,"",'Ark1'!AK1588)</f>
        <v>17.578618838179377</v>
      </c>
      <c r="U281" s="289"/>
      <c r="V281" s="238">
        <f>+IF(I281=0,"",'Ark1'!S1588)</f>
        <v>5.5652173913043477</v>
      </c>
      <c r="W281" s="289"/>
      <c r="X281" s="237">
        <f>+IF(I281=0,"",'Ark1'!W1588)</f>
        <v>0</v>
      </c>
      <c r="Y281" s="239">
        <f>+IF(I281=0,"",'Ark1'!X1588)</f>
        <v>78.260869565217391</v>
      </c>
      <c r="Z281" s="239">
        <f>+IF(I281=0,"",'Ark1'!Y1588)</f>
        <v>34.782608695652172</v>
      </c>
      <c r="AA281" s="239">
        <f>+IF(I281=0,"",'Ark1'!Z1588)</f>
        <v>8.9903287671894976</v>
      </c>
      <c r="AB281" s="237">
        <f>+IF(I281=0,"",'Ark1'!Z1588)</f>
        <v>8.9903287671894976</v>
      </c>
      <c r="AC281" s="237">
        <f>+IF(I281=0,"",'Ark1'!AB1588)</f>
        <v>0</v>
      </c>
      <c r="AD281" s="239">
        <f>+'Ark1'!AD1588</f>
        <v>0</v>
      </c>
      <c r="AE281" s="237">
        <f t="shared" si="48"/>
        <v>7.666666666666667</v>
      </c>
      <c r="AF281" s="237">
        <f t="shared" si="49"/>
        <v>1.7692307692307692</v>
      </c>
      <c r="AG281" s="289"/>
      <c r="AJ281" s="29"/>
      <c r="AK281" s="27"/>
      <c r="AN281" s="27"/>
      <c r="AO281" s="27"/>
      <c r="AP281" s="27"/>
      <c r="AR281" s="27"/>
      <c r="AT281" s="27"/>
      <c r="AU281" s="27"/>
    </row>
    <row r="282" spans="1:47">
      <c r="A282" s="289"/>
      <c r="B282" s="289"/>
      <c r="C282" s="289"/>
      <c r="D282" s="289"/>
      <c r="E282" s="289"/>
      <c r="F282" s="289"/>
      <c r="G282" s="289"/>
      <c r="H282" s="289"/>
      <c r="I282" s="289"/>
      <c r="J282" s="289"/>
      <c r="K282" s="289"/>
      <c r="L282" s="289"/>
      <c r="M282" s="330"/>
      <c r="N282" s="289"/>
      <c r="O282" s="289"/>
      <c r="P282" s="289"/>
      <c r="Q282" s="289"/>
      <c r="R282" s="290"/>
      <c r="S282" s="290"/>
      <c r="T282" s="290"/>
      <c r="U282" s="289"/>
      <c r="V282" s="289"/>
      <c r="W282" s="289"/>
      <c r="X282" s="289"/>
      <c r="Y282" s="289"/>
      <c r="Z282" s="289"/>
      <c r="AA282" s="289"/>
      <c r="AB282" s="289"/>
      <c r="AC282" s="289"/>
      <c r="AD282" s="289"/>
      <c r="AE282" s="289"/>
      <c r="AF282" s="289"/>
      <c r="AG282" s="289"/>
      <c r="AJ282" s="29"/>
      <c r="AK282" s="27"/>
      <c r="AN282" s="27"/>
      <c r="AO282" s="27"/>
      <c r="AP282" s="27"/>
      <c r="AR282" s="27"/>
      <c r="AS282" s="241"/>
      <c r="AT282" s="27"/>
      <c r="AU282" s="27"/>
    </row>
    <row r="283" spans="1:47">
      <c r="A283" s="330" t="s">
        <v>654</v>
      </c>
      <c r="B283" s="330"/>
      <c r="C283" s="330" t="str">
        <f>+E289</f>
        <v>2-</v>
      </c>
      <c r="D283" s="330"/>
      <c r="E283" s="330"/>
      <c r="F283" s="330"/>
      <c r="G283" s="330"/>
      <c r="H283" s="330"/>
      <c r="I283" s="289"/>
      <c r="J283" s="289"/>
      <c r="K283" s="289"/>
      <c r="L283" s="289"/>
      <c r="M283" s="330"/>
      <c r="N283" s="289"/>
      <c r="O283" s="289"/>
      <c r="P283" s="289"/>
      <c r="Q283" s="289"/>
      <c r="R283" s="290"/>
      <c r="S283" s="290"/>
      <c r="T283" s="290"/>
      <c r="U283" s="289"/>
      <c r="V283" s="289"/>
      <c r="W283" s="289"/>
      <c r="X283" s="289"/>
      <c r="Y283" s="289"/>
      <c r="Z283" s="289"/>
      <c r="AA283" s="289"/>
      <c r="AB283" s="289"/>
      <c r="AC283" s="289"/>
      <c r="AD283" s="289"/>
      <c r="AE283" s="289"/>
      <c r="AF283" s="289"/>
      <c r="AG283" s="289"/>
      <c r="AJ283" s="29"/>
      <c r="AK283" s="27"/>
      <c r="AN283" s="27"/>
      <c r="AO283" s="27"/>
      <c r="AP283" s="27"/>
      <c r="AR283" s="27"/>
      <c r="AS283" s="241"/>
      <c r="AT283" s="27"/>
      <c r="AU283" s="27"/>
    </row>
    <row r="284" spans="1:47">
      <c r="A284" s="289"/>
      <c r="B284" s="289"/>
      <c r="C284" s="289"/>
      <c r="D284" s="289"/>
      <c r="E284" s="289"/>
      <c r="F284" s="289"/>
      <c r="G284" s="289"/>
      <c r="H284" s="289"/>
      <c r="I284" s="289"/>
      <c r="J284" s="289"/>
      <c r="K284" s="289"/>
      <c r="L284" s="289"/>
      <c r="M284" s="330"/>
      <c r="N284" s="289"/>
      <c r="O284" s="289"/>
      <c r="P284" s="289"/>
      <c r="Q284" s="289"/>
      <c r="R284" s="290"/>
      <c r="S284" s="290"/>
      <c r="T284" s="290"/>
      <c r="U284" s="289"/>
      <c r="V284" s="289"/>
      <c r="W284" s="289"/>
      <c r="X284" s="289"/>
      <c r="Y284" s="289"/>
      <c r="Z284" s="289"/>
      <c r="AA284" s="289"/>
      <c r="AB284" s="289"/>
      <c r="AC284" s="289"/>
      <c r="AD284" s="289"/>
      <c r="AE284" s="289"/>
      <c r="AF284" s="289"/>
      <c r="AG284" s="289"/>
      <c r="AJ284" s="29"/>
      <c r="AK284" s="27"/>
      <c r="AN284" s="27"/>
      <c r="AO284" s="27"/>
      <c r="AP284" s="27"/>
      <c r="AR284" s="27"/>
      <c r="AS284" s="241"/>
      <c r="AT284" s="27"/>
      <c r="AU284" s="27"/>
    </row>
    <row r="285" spans="1:47">
      <c r="A285" s="289"/>
      <c r="B285" s="236">
        <f>+'Ark1'!C1589</f>
        <v>2023</v>
      </c>
      <c r="C285" s="289"/>
      <c r="D285" s="236">
        <f>+'Ark1'!M1589</f>
        <v>4</v>
      </c>
      <c r="E285" s="236" t="str">
        <f>VLOOKUP(D285,RNR!$D$16:$E$30,2)</f>
        <v>2-</v>
      </c>
      <c r="F285" s="236">
        <f>+'Ark1'!D1589</f>
        <v>1</v>
      </c>
      <c r="G285" s="236" t="str">
        <f>VLOOKUP(F285,RNR!$D$2:$E$13,2)</f>
        <v>Jan</v>
      </c>
      <c r="H285" s="236">
        <f>+'Ark1'!Q1589</f>
        <v>23</v>
      </c>
      <c r="I285" s="236">
        <f>+'Ark1'!R1589</f>
        <v>28</v>
      </c>
      <c r="J285" s="237">
        <f>+IF(I285=0,"",'Ark1'!AG1589)</f>
        <v>5.9963060006013507</v>
      </c>
      <c r="K285" s="237">
        <f>+IF(I285=0,"",'Ark1'!AH1589)</f>
        <v>0</v>
      </c>
      <c r="L285" s="289"/>
      <c r="M285" s="243">
        <f>+'Ark1'!AI1589</f>
        <v>9</v>
      </c>
      <c r="N285" s="289"/>
      <c r="O285" s="288">
        <f>+IF(I285=0,"",'Ark1'!U1589)</f>
        <v>19.942857142857154</v>
      </c>
      <c r="P285" s="237">
        <f>+IF(I285=0,"",'Ark1'!V1589)</f>
        <v>17.857142857142861</v>
      </c>
      <c r="Q285" s="237"/>
      <c r="R285" s="237">
        <f>+IF(M285=0,"",'Ark1'!AJ1589)</f>
        <v>104.68888888888888</v>
      </c>
      <c r="S285" s="290"/>
      <c r="T285" s="237">
        <f>+IF(M285=0,"",'Ark1'!AK1589)</f>
        <v>16.042214095985301</v>
      </c>
      <c r="U285" s="289"/>
      <c r="V285" s="238">
        <f>+IF(I285=0,"",'Ark1'!S1589)</f>
        <v>5.9642857142857153</v>
      </c>
      <c r="W285" s="289"/>
      <c r="X285" s="237">
        <f>+IF(I285=0,"",'Ark1'!W1589)</f>
        <v>0</v>
      </c>
      <c r="Y285" s="239">
        <f>+IF(I285=0,"",'Ark1'!X1589)</f>
        <v>71.428571428571445</v>
      </c>
      <c r="Z285" s="239">
        <f>+IF(I285=0,"",'Ark1'!Y1589)</f>
        <v>32.142857142857153</v>
      </c>
      <c r="AA285" s="239">
        <f>+IF(I285=0,"",'Ark1'!Z1589)</f>
        <v>6.2109597010577424</v>
      </c>
      <c r="AB285" s="237">
        <f>+IF(I285=0,"",'Ark1'!Z1589)</f>
        <v>6.2109597010577424</v>
      </c>
      <c r="AC285" s="237">
        <f>+IF(I285=0,"",'Ark1'!AB1589)</f>
        <v>0</v>
      </c>
      <c r="AD285" s="239">
        <f>+'Ark1'!AD1589</f>
        <v>0</v>
      </c>
      <c r="AE285" s="237">
        <f t="shared" si="48"/>
        <v>7</v>
      </c>
      <c r="AF285" s="237">
        <f t="shared" si="49"/>
        <v>1.2173913043478262</v>
      </c>
      <c r="AG285" s="289"/>
      <c r="AJ285" s="29"/>
      <c r="AK285" s="27"/>
      <c r="AN285" s="27"/>
      <c r="AO285" s="27"/>
      <c r="AP285" s="27"/>
      <c r="AR285" s="27"/>
      <c r="AT285" s="27"/>
      <c r="AU285" s="27"/>
    </row>
    <row r="286" spans="1:47">
      <c r="A286" s="289"/>
      <c r="B286" s="236">
        <f>+'Ark1'!C1590</f>
        <v>2023</v>
      </c>
      <c r="C286" s="289"/>
      <c r="D286" s="236">
        <f>+'Ark1'!M1590</f>
        <v>4</v>
      </c>
      <c r="E286" s="236" t="str">
        <f>VLOOKUP(D286,RNR!$D$16:$E$30,2)</f>
        <v>2-</v>
      </c>
      <c r="F286" s="236">
        <f>+'Ark1'!D1590</f>
        <v>2</v>
      </c>
      <c r="G286" s="236" t="str">
        <f>VLOOKUP(F286,RNR!$D$2:$E$13,2)</f>
        <v>Feb</v>
      </c>
      <c r="H286" s="236">
        <f>+'Ark1'!Q1590</f>
        <v>37</v>
      </c>
      <c r="I286" s="236">
        <f>+'Ark1'!R1590</f>
        <v>52</v>
      </c>
      <c r="J286" s="237">
        <f>+IF(I286=0,"",'Ark1'!AG1590)</f>
        <v>7.6075379969677615</v>
      </c>
      <c r="K286" s="237">
        <f>+IF(I286=0,"",'Ark1'!AH1590)</f>
        <v>0</v>
      </c>
      <c r="L286" s="289"/>
      <c r="M286" s="243">
        <f>+'Ark1'!AI1590</f>
        <v>7</v>
      </c>
      <c r="N286" s="289"/>
      <c r="O286" s="288">
        <f>+IF(I286=0,"",'Ark1'!U1590)</f>
        <v>23.351923076923079</v>
      </c>
      <c r="P286" s="237">
        <f>+IF(I286=0,"",'Ark1'!V1590)</f>
        <v>25</v>
      </c>
      <c r="Q286" s="237"/>
      <c r="R286" s="237">
        <f>+IF(M286=0,"",'Ark1'!AJ1590)</f>
        <v>109.17142857142852</v>
      </c>
      <c r="S286" s="290"/>
      <c r="T286" s="237">
        <f>+IF(M286=0,"",'Ark1'!AK1590)</f>
        <v>18.639949332417697</v>
      </c>
      <c r="U286" s="289"/>
      <c r="V286" s="238">
        <f>+IF(I286=0,"",'Ark1'!S1590)</f>
        <v>6.4615384615384599</v>
      </c>
      <c r="W286" s="289"/>
      <c r="X286" s="237">
        <f>+IF(I286=0,"",'Ark1'!W1590)</f>
        <v>0</v>
      </c>
      <c r="Y286" s="239">
        <f>+IF(I286=0,"",'Ark1'!X1590)</f>
        <v>90.384615384615358</v>
      </c>
      <c r="Z286" s="239">
        <f>+IF(I286=0,"",'Ark1'!Y1590)</f>
        <v>51.923076923076913</v>
      </c>
      <c r="AA286" s="239">
        <f>+IF(I286=0,"",'Ark1'!Z1590)</f>
        <v>5.4401813595552406</v>
      </c>
      <c r="AB286" s="237">
        <f>+IF(I286=0,"",'Ark1'!Z1590)</f>
        <v>5.4401813595552406</v>
      </c>
      <c r="AC286" s="237">
        <f>+IF(I286=0,"",'Ark1'!AB1590)</f>
        <v>0</v>
      </c>
      <c r="AD286" s="239">
        <f>+'Ark1'!AD1590</f>
        <v>0</v>
      </c>
      <c r="AE286" s="237">
        <f t="shared" si="48"/>
        <v>13</v>
      </c>
      <c r="AF286" s="237">
        <f t="shared" si="49"/>
        <v>1.4054054054054055</v>
      </c>
      <c r="AG286" s="289"/>
      <c r="AJ286" s="29"/>
      <c r="AK286" s="27"/>
      <c r="AN286" s="27"/>
      <c r="AO286" s="27"/>
      <c r="AP286" s="27"/>
      <c r="AR286" s="27"/>
      <c r="AT286" s="27"/>
      <c r="AU286" s="27"/>
    </row>
    <row r="287" spans="1:47">
      <c r="A287" s="289"/>
      <c r="B287" s="236">
        <f>+'Ark1'!C1591</f>
        <v>2023</v>
      </c>
      <c r="C287" s="289"/>
      <c r="D287" s="236">
        <f>+'Ark1'!M1591</f>
        <v>4</v>
      </c>
      <c r="E287" s="236" t="str">
        <f>VLOOKUP(D287,RNR!$D$16:$E$30,2)</f>
        <v>2-</v>
      </c>
      <c r="F287" s="236">
        <f>+'Ark1'!D1591</f>
        <v>3</v>
      </c>
      <c r="G287" s="236" t="str">
        <f>VLOOKUP(F287,RNR!$D$2:$E$13,2)</f>
        <v>Mar</v>
      </c>
      <c r="H287" s="236">
        <f>+'Ark1'!Q1591</f>
        <v>212</v>
      </c>
      <c r="I287" s="236">
        <f>+'Ark1'!R1591</f>
        <v>302</v>
      </c>
      <c r="J287" s="237">
        <f>+IF(I287=0,"",'Ark1'!AG1591)</f>
        <v>7.0322173703068849</v>
      </c>
      <c r="K287" s="237">
        <f>+IF(I287=0,"",'Ark1'!AH1591)</f>
        <v>1.9867549668874172</v>
      </c>
      <c r="L287" s="289"/>
      <c r="M287" s="243">
        <f>+'Ark1'!AI1591</f>
        <v>56</v>
      </c>
      <c r="N287" s="289"/>
      <c r="O287" s="288">
        <f>+IF(I287=0,"",'Ark1'!U1591)</f>
        <v>22.999006622516561</v>
      </c>
      <c r="P287" s="237">
        <f>+IF(I287=0,"",'Ark1'!V1591)</f>
        <v>36.754966887417226</v>
      </c>
      <c r="Q287" s="237"/>
      <c r="R287" s="237">
        <f>+IF(M287=0,"",'Ark1'!AJ1591)</f>
        <v>110.85535714285706</v>
      </c>
      <c r="S287" s="290"/>
      <c r="T287" s="237">
        <f>+IF(M287=0,"",'Ark1'!AK1591)</f>
        <v>17.305735776232162</v>
      </c>
      <c r="U287" s="289"/>
      <c r="V287" s="238">
        <f>+IF(I287=0,"",'Ark1'!S1591)</f>
        <v>6.4238410596026494</v>
      </c>
      <c r="W287" s="289"/>
      <c r="X287" s="237">
        <f>+IF(I287=0,"",'Ark1'!W1591)</f>
        <v>0</v>
      </c>
      <c r="Y287" s="239">
        <f>+IF(I287=0,"",'Ark1'!X1591)</f>
        <v>88.410596026490069</v>
      </c>
      <c r="Z287" s="239">
        <f>+IF(I287=0,"",'Ark1'!Y1591)</f>
        <v>54.30463576158941</v>
      </c>
      <c r="AA287" s="239">
        <f>+IF(I287=0,"",'Ark1'!Z1591)</f>
        <v>5.4414553291646115</v>
      </c>
      <c r="AB287" s="237">
        <f>+IF(I287=0,"",'Ark1'!Z1591)</f>
        <v>5.4414553291646115</v>
      </c>
      <c r="AC287" s="237">
        <f>+IF(I287=0,"",'Ark1'!AB1591)</f>
        <v>0</v>
      </c>
      <c r="AD287" s="239">
        <f>+'Ark1'!AD1591</f>
        <v>0</v>
      </c>
      <c r="AE287" s="237">
        <f t="shared" si="48"/>
        <v>75.5</v>
      </c>
      <c r="AF287" s="237">
        <f t="shared" si="49"/>
        <v>1.4245283018867925</v>
      </c>
      <c r="AG287" s="289"/>
      <c r="AJ287" s="29"/>
      <c r="AK287" s="27"/>
      <c r="AN287" s="27"/>
      <c r="AO287" s="27"/>
      <c r="AP287" s="27"/>
      <c r="AR287" s="27"/>
      <c r="AT287" s="27"/>
      <c r="AU287" s="27"/>
    </row>
    <row r="288" spans="1:47">
      <c r="A288" s="289"/>
      <c r="B288" s="236">
        <f>+'Ark1'!C1592</f>
        <v>2023</v>
      </c>
      <c r="C288" s="289"/>
      <c r="D288" s="236">
        <f>+'Ark1'!M1592</f>
        <v>4</v>
      </c>
      <c r="E288" s="236" t="str">
        <f>VLOOKUP(D288,RNR!$D$16:$E$30,2)</f>
        <v>2-</v>
      </c>
      <c r="F288" s="236">
        <f>+'Ark1'!D1592</f>
        <v>4</v>
      </c>
      <c r="G288" s="236" t="str">
        <f>VLOOKUP(F288,RNR!$D$2:$E$13,2)</f>
        <v>Apr</v>
      </c>
      <c r="H288" s="236">
        <f>+'Ark1'!Q1592</f>
        <v>54</v>
      </c>
      <c r="I288" s="236">
        <f>+'Ark1'!R1592</f>
        <v>118</v>
      </c>
      <c r="J288" s="237">
        <f>+IF(I288=0,"",'Ark1'!AG1592)</f>
        <v>14.928254590863478</v>
      </c>
      <c r="K288" s="237">
        <f>+IF(I288=0,"",'Ark1'!AH1592)</f>
        <v>2.5423728813559321</v>
      </c>
      <c r="L288" s="289"/>
      <c r="M288" s="243">
        <f>+'Ark1'!AI1592</f>
        <v>19</v>
      </c>
      <c r="N288" s="289"/>
      <c r="O288" s="288">
        <f>+IF(I288=0,"",'Ark1'!U1592)</f>
        <v>16.513559322033903</v>
      </c>
      <c r="P288" s="237">
        <f>+IF(I288=0,"",'Ark1'!V1592)</f>
        <v>3.3898305084745752</v>
      </c>
      <c r="Q288" s="237"/>
      <c r="R288" s="237">
        <f>+IF(M288=0,"",'Ark1'!AJ1592)</f>
        <v>99.06842105263155</v>
      </c>
      <c r="S288" s="290"/>
      <c r="T288" s="237">
        <f>+IF(M288=0,"",'Ark1'!AK1592)</f>
        <v>17.762502869819944</v>
      </c>
      <c r="U288" s="289"/>
      <c r="V288" s="238">
        <f>+IF(I288=0,"",'Ark1'!S1592)</f>
        <v>6.4406779661016946</v>
      </c>
      <c r="W288" s="289"/>
      <c r="X288" s="237">
        <f>+IF(I288=0,"",'Ark1'!W1592)</f>
        <v>0</v>
      </c>
      <c r="Y288" s="239">
        <f>+IF(I288=0,"",'Ark1'!X1592)</f>
        <v>52.542372881355938</v>
      </c>
      <c r="Z288" s="239">
        <f>+IF(I288=0,"",'Ark1'!Y1592)</f>
        <v>9.3220338983050883</v>
      </c>
      <c r="AA288" s="239">
        <f>+IF(I288=0,"",'Ark1'!Z1592)</f>
        <v>4.6089249317103889</v>
      </c>
      <c r="AB288" s="237">
        <f>+IF(I288=0,"",'Ark1'!Z1592)</f>
        <v>4.6089249317103889</v>
      </c>
      <c r="AC288" s="237">
        <f>+IF(I288=0,"",'Ark1'!AB1592)</f>
        <v>0</v>
      </c>
      <c r="AD288" s="239">
        <f>+'Ark1'!AD1592</f>
        <v>0</v>
      </c>
      <c r="AE288" s="237">
        <f t="shared" si="48"/>
        <v>29.5</v>
      </c>
      <c r="AF288" s="237">
        <f t="shared" si="49"/>
        <v>2.1851851851851851</v>
      </c>
      <c r="AG288" s="289"/>
      <c r="AJ288" s="29"/>
      <c r="AK288" s="27"/>
      <c r="AN288" s="27"/>
      <c r="AO288" s="27"/>
      <c r="AP288" s="27"/>
      <c r="AR288" s="27"/>
      <c r="AT288" s="27"/>
      <c r="AU288" s="27"/>
    </row>
    <row r="289" spans="1:47">
      <c r="A289" s="289"/>
      <c r="B289" s="236">
        <f>+'Ark1'!C1593</f>
        <v>2023</v>
      </c>
      <c r="C289" s="289"/>
      <c r="D289" s="236">
        <f>+'Ark1'!M1593</f>
        <v>4</v>
      </c>
      <c r="E289" s="236" t="str">
        <f>VLOOKUP(D289,RNR!$D$16:$E$30,2)</f>
        <v>2-</v>
      </c>
      <c r="F289" s="236">
        <f>+'Ark1'!D1593</f>
        <v>5</v>
      </c>
      <c r="G289" s="236" t="str">
        <f>VLOOKUP(F289,RNR!$D$2:$E$13,2)</f>
        <v>Mai</v>
      </c>
      <c r="H289" s="236">
        <f>+'Ark1'!Q1593</f>
        <v>138</v>
      </c>
      <c r="I289" s="236">
        <f>+'Ark1'!R1593</f>
        <v>280</v>
      </c>
      <c r="J289" s="237">
        <f>+IF(I289=0,"",'Ark1'!AG1593)</f>
        <v>16.088946436118075</v>
      </c>
      <c r="K289" s="237">
        <f>+IF(I289=0,"",'Ark1'!AH1593)</f>
        <v>1.0714285714285712</v>
      </c>
      <c r="L289" s="289"/>
      <c r="M289" s="243">
        <f>+'Ark1'!AI1593</f>
        <v>84</v>
      </c>
      <c r="N289" s="289"/>
      <c r="O289" s="288">
        <f>+IF(I289=0,"",'Ark1'!U1593)</f>
        <v>19.171071428571413</v>
      </c>
      <c r="P289" s="237">
        <f>+IF(I289=0,"",'Ark1'!V1593)</f>
        <v>11.428571428571431</v>
      </c>
      <c r="Q289" s="237"/>
      <c r="R289" s="237">
        <f>+IF(M289=0,"",'Ark1'!AJ1593)</f>
        <v>99.825000000000017</v>
      </c>
      <c r="S289" s="290"/>
      <c r="T289" s="237">
        <f>+IF(M289=0,"",'Ark1'!AK1593)</f>
        <v>18.028950980952001</v>
      </c>
      <c r="U289" s="289"/>
      <c r="V289" s="238">
        <f>+IF(I289=0,"",'Ark1'!S1593)</f>
        <v>6.5464285714285744</v>
      </c>
      <c r="W289" s="289"/>
      <c r="X289" s="237">
        <f>+IF(I289=0,"",'Ark1'!W1593)</f>
        <v>0</v>
      </c>
      <c r="Y289" s="239">
        <f>+IF(I289=0,"",'Ark1'!X1593)</f>
        <v>70.714285714285694</v>
      </c>
      <c r="Z289" s="239">
        <f>+IF(I289=0,"",'Ark1'!Y1593)</f>
        <v>21.428571428571423</v>
      </c>
      <c r="AA289" s="239">
        <f>+IF(I289=0,"",'Ark1'!Z1593)</f>
        <v>5.4980112243855812</v>
      </c>
      <c r="AB289" s="237">
        <f>+IF(I289=0,"",'Ark1'!Z1593)</f>
        <v>5.4980112243855812</v>
      </c>
      <c r="AC289" s="237">
        <f>+IF(I289=0,"",'Ark1'!AB1593)</f>
        <v>0</v>
      </c>
      <c r="AD289" s="239">
        <f>+'Ark1'!AD1593</f>
        <v>0</v>
      </c>
      <c r="AE289" s="237">
        <f t="shared" si="48"/>
        <v>70</v>
      </c>
      <c r="AF289" s="237">
        <f t="shared" si="49"/>
        <v>2.0289855072463769</v>
      </c>
      <c r="AG289" s="289"/>
      <c r="AJ289" s="29"/>
      <c r="AK289" s="27"/>
      <c r="AN289" s="27"/>
      <c r="AO289" s="27"/>
      <c r="AP289" s="27"/>
      <c r="AR289" s="27"/>
      <c r="AT289" s="27"/>
      <c r="AU289" s="27"/>
    </row>
    <row r="290" spans="1:47">
      <c r="A290" s="289"/>
      <c r="B290" s="236">
        <f>+'Ark1'!C1594</f>
        <v>2023</v>
      </c>
      <c r="C290" s="289"/>
      <c r="D290" s="236">
        <f>+'Ark1'!M1594</f>
        <v>4</v>
      </c>
      <c r="E290" s="236" t="str">
        <f>VLOOKUP(D290,RNR!$D$16:$E$30,2)</f>
        <v>2-</v>
      </c>
      <c r="F290" s="236">
        <f>+'Ark1'!D1594</f>
        <v>6</v>
      </c>
      <c r="G290" s="236" t="str">
        <f>VLOOKUP(F290,RNR!$D$2:$E$13,2)</f>
        <v>Jun</v>
      </c>
      <c r="H290" s="236">
        <f>+'Ark1'!Q1594</f>
        <v>111</v>
      </c>
      <c r="I290" s="236">
        <f>+'Ark1'!R1594</f>
        <v>218</v>
      </c>
      <c r="J290" s="237">
        <f>+IF(I290=0,"",'Ark1'!AG1594)</f>
        <v>15.861507731005402</v>
      </c>
      <c r="K290" s="237">
        <f>+IF(I290=0,"",'Ark1'!AH1594)</f>
        <v>3.2110091743119242</v>
      </c>
      <c r="L290" s="289"/>
      <c r="M290" s="243">
        <f>+'Ark1'!AI1594</f>
        <v>65</v>
      </c>
      <c r="N290" s="289"/>
      <c r="O290" s="288">
        <f>+IF(I290=0,"",'Ark1'!U1594)</f>
        <v>19.669724770642205</v>
      </c>
      <c r="P290" s="237">
        <f>+IF(I290=0,"",'Ark1'!V1594)</f>
        <v>16.055045871559621</v>
      </c>
      <c r="Q290" s="237"/>
      <c r="R290" s="237">
        <f>+IF(M290=0,"",'Ark1'!AJ1594)</f>
        <v>104.79999999999998</v>
      </c>
      <c r="S290" s="290"/>
      <c r="T290" s="237">
        <f>+IF(M290=0,"",'Ark1'!AK1594)</f>
        <v>18.141220532460235</v>
      </c>
      <c r="U290" s="289"/>
      <c r="V290" s="238">
        <f>+IF(I290=0,"",'Ark1'!S1594)</f>
        <v>6.3532110091743119</v>
      </c>
      <c r="W290" s="289"/>
      <c r="X290" s="237">
        <f>+IF(I290=0,"",'Ark1'!W1594)</f>
        <v>0</v>
      </c>
      <c r="Y290" s="239">
        <f>+IF(I290=0,"",'Ark1'!X1594)</f>
        <v>71.100917431192656</v>
      </c>
      <c r="Z290" s="239">
        <f>+IF(I290=0,"",'Ark1'!Y1594)</f>
        <v>24.311926605504599</v>
      </c>
      <c r="AA290" s="239">
        <f>+IF(I290=0,"",'Ark1'!Z1594)</f>
        <v>5.2347901929891991</v>
      </c>
      <c r="AB290" s="237">
        <f>+IF(I290=0,"",'Ark1'!Z1594)</f>
        <v>5.2347901929891991</v>
      </c>
      <c r="AC290" s="237">
        <f>+IF(I290=0,"",'Ark1'!AB1594)</f>
        <v>0</v>
      </c>
      <c r="AD290" s="239">
        <f>+'Ark1'!AD1594</f>
        <v>0</v>
      </c>
      <c r="AE290" s="237">
        <f t="shared" si="48"/>
        <v>54.5</v>
      </c>
      <c r="AF290" s="237">
        <f t="shared" si="49"/>
        <v>1.9639639639639639</v>
      </c>
      <c r="AG290" s="289"/>
      <c r="AJ290" s="29"/>
      <c r="AK290" s="27"/>
      <c r="AN290" s="27"/>
      <c r="AO290" s="27"/>
      <c r="AP290" s="27"/>
      <c r="AR290" s="27"/>
      <c r="AT290" s="27"/>
      <c r="AU290" s="27"/>
    </row>
    <row r="291" spans="1:47">
      <c r="A291" s="289"/>
      <c r="B291" s="236">
        <f>+'Ark1'!C1595</f>
        <v>2023</v>
      </c>
      <c r="C291" s="289"/>
      <c r="D291" s="236">
        <f>+'Ark1'!M1595</f>
        <v>4</v>
      </c>
      <c r="E291" s="236" t="str">
        <f>VLOOKUP(D291,RNR!$D$16:$E$30,2)</f>
        <v>2-</v>
      </c>
      <c r="F291" s="236">
        <f>+'Ark1'!D1595</f>
        <v>7</v>
      </c>
      <c r="G291" s="236" t="str">
        <f>VLOOKUP(F291,RNR!$D$2:$E$13,2)</f>
        <v>Jul</v>
      </c>
      <c r="H291" s="236">
        <f>+'Ark1'!Q1595</f>
        <v>26</v>
      </c>
      <c r="I291" s="236">
        <f>+'Ark1'!R1595</f>
        <v>51</v>
      </c>
      <c r="J291" s="237">
        <f>+IF(I291=0,"",'Ark1'!AG1595)</f>
        <v>13.111548410252601</v>
      </c>
      <c r="K291" s="237">
        <f>+IF(I291=0,"",'Ark1'!AH1595)</f>
        <v>3.9215686274509798</v>
      </c>
      <c r="L291" s="289"/>
      <c r="M291" s="243">
        <f>+'Ark1'!AI1595</f>
        <v>31</v>
      </c>
      <c r="N291" s="289"/>
      <c r="O291" s="288">
        <f>+IF(I291=0,"",'Ark1'!U1595)</f>
        <v>20.772549019607837</v>
      </c>
      <c r="P291" s="237">
        <f>+IF(I291=0,"",'Ark1'!V1595)</f>
        <v>27.450980392156872</v>
      </c>
      <c r="Q291" s="237"/>
      <c r="R291" s="237">
        <f>+IF(M291=0,"",'Ark1'!AJ1595)</f>
        <v>115.82258064516137</v>
      </c>
      <c r="S291" s="290"/>
      <c r="T291" s="237">
        <f>+IF(M291=0,"",'Ark1'!AK1595)</f>
        <v>13.664747672005744</v>
      </c>
      <c r="U291" s="289"/>
      <c r="V291" s="238">
        <f>+IF(I291=0,"",'Ark1'!S1595)</f>
        <v>6.137254901960782</v>
      </c>
      <c r="W291" s="289"/>
      <c r="X291" s="237">
        <f>+IF(I291=0,"",'Ark1'!W1595)</f>
        <v>0</v>
      </c>
      <c r="Y291" s="239">
        <f>+IF(I291=0,"",'Ark1'!X1595)</f>
        <v>70.588235294117652</v>
      </c>
      <c r="Z291" s="239">
        <f>+IF(I291=0,"",'Ark1'!Y1595)</f>
        <v>33.333333333333343</v>
      </c>
      <c r="AA291" s="239">
        <f>+IF(I291=0,"",'Ark1'!Z1595)</f>
        <v>7.4688392785737374</v>
      </c>
      <c r="AB291" s="237">
        <f>+IF(I291=0,"",'Ark1'!Z1595)</f>
        <v>7.4688392785737374</v>
      </c>
      <c r="AC291" s="237">
        <f>+IF(I291=0,"",'Ark1'!AB1595)</f>
        <v>0</v>
      </c>
      <c r="AD291" s="239">
        <f>+'Ark1'!AD1595</f>
        <v>0</v>
      </c>
      <c r="AE291" s="237">
        <f t="shared" si="48"/>
        <v>12.75</v>
      </c>
      <c r="AF291" s="237">
        <f t="shared" si="49"/>
        <v>1.9615384615384615</v>
      </c>
      <c r="AG291" s="289"/>
      <c r="AJ291" s="29"/>
      <c r="AK291" s="27"/>
      <c r="AN291" s="27"/>
      <c r="AO291" s="27"/>
      <c r="AP291" s="27"/>
      <c r="AR291" s="27"/>
      <c r="AT291" s="27"/>
      <c r="AU291" s="27"/>
    </row>
    <row r="292" spans="1:47">
      <c r="A292" s="289"/>
      <c r="B292" s="236">
        <f>+'Ark1'!C1596</f>
        <v>2023</v>
      </c>
      <c r="C292" s="289"/>
      <c r="D292" s="236">
        <f>+'Ark1'!M1596</f>
        <v>4</v>
      </c>
      <c r="E292" s="236" t="str">
        <f>VLOOKUP(D292,RNR!$D$16:$E$30,2)</f>
        <v>2-</v>
      </c>
      <c r="F292" s="236">
        <f>+'Ark1'!D1596</f>
        <v>8</v>
      </c>
      <c r="G292" s="236" t="str">
        <f>VLOOKUP(F292,RNR!$D$2:$E$13,2)</f>
        <v>Aug</v>
      </c>
      <c r="H292" s="236">
        <f>+'Ark1'!Q1596</f>
        <v>605</v>
      </c>
      <c r="I292" s="236">
        <f>+'Ark1'!R1596</f>
        <v>1091</v>
      </c>
      <c r="J292" s="237">
        <f>+IF(I292=0,"",'Ark1'!AG1596)</f>
        <v>15.792065034838789</v>
      </c>
      <c r="K292" s="237">
        <f>+IF(I292=0,"",'Ark1'!AH1596)</f>
        <v>2.749770852428965</v>
      </c>
      <c r="L292" s="289"/>
      <c r="M292" s="243">
        <f>+'Ark1'!AI1596</f>
        <v>475</v>
      </c>
      <c r="N292" s="289"/>
      <c r="O292" s="288">
        <f>+IF(I292=0,"",'Ark1'!U1596)</f>
        <v>23.813290559120059</v>
      </c>
      <c r="P292" s="237">
        <f>+IF(I292=0,"",'Ark1'!V1596)</f>
        <v>40.879926672777273</v>
      </c>
      <c r="Q292" s="237"/>
      <c r="R292" s="237">
        <f>+IF(M292=0,"",'Ark1'!AJ1596)</f>
        <v>110.14084210526312</v>
      </c>
      <c r="S292" s="290"/>
      <c r="T292" s="237">
        <f>+IF(M292=0,"",'Ark1'!AK1596)</f>
        <v>18.260851411058784</v>
      </c>
      <c r="U292" s="289"/>
      <c r="V292" s="238">
        <f>+IF(I292=0,"",'Ark1'!S1596)</f>
        <v>6.3033913840513298</v>
      </c>
      <c r="W292" s="289"/>
      <c r="X292" s="237">
        <f>+IF(I292=0,"",'Ark1'!W1596)</f>
        <v>0</v>
      </c>
      <c r="Y292" s="239">
        <f>+IF(I292=0,"",'Ark1'!X1596)</f>
        <v>85.976168652612287</v>
      </c>
      <c r="Z292" s="239">
        <f>+IF(I292=0,"",'Ark1'!Y1596)</f>
        <v>59.761686526122816</v>
      </c>
      <c r="AA292" s="239">
        <f>+IF(I292=0,"",'Ark1'!Z1596)</f>
        <v>6.460994671254106</v>
      </c>
      <c r="AB292" s="237">
        <f>+IF(I292=0,"",'Ark1'!Z1596)</f>
        <v>6.460994671254106</v>
      </c>
      <c r="AC292" s="237">
        <f>+IF(I292=0,"",'Ark1'!AB1596)</f>
        <v>0</v>
      </c>
      <c r="AD292" s="239">
        <f>+'Ark1'!AD1596</f>
        <v>0</v>
      </c>
      <c r="AE292" s="237">
        <f t="shared" si="48"/>
        <v>272.75</v>
      </c>
      <c r="AF292" s="237">
        <f t="shared" si="49"/>
        <v>1.8033057851239669</v>
      </c>
      <c r="AG292" s="289"/>
      <c r="AJ292" s="29"/>
      <c r="AK292" s="27"/>
      <c r="AN292" s="27"/>
      <c r="AO292" s="27"/>
      <c r="AP292" s="27"/>
      <c r="AR292" s="27"/>
      <c r="AT292" s="27"/>
      <c r="AU292" s="27"/>
    </row>
    <row r="293" spans="1:47">
      <c r="A293" s="289"/>
      <c r="B293" s="236">
        <f>+'Ark1'!C1597</f>
        <v>2023</v>
      </c>
      <c r="C293" s="289"/>
      <c r="D293" s="236">
        <f>+'Ark1'!M1597</f>
        <v>4</v>
      </c>
      <c r="E293" s="236" t="str">
        <f>VLOOKUP(D293,RNR!$D$16:$E$30,2)</f>
        <v>2-</v>
      </c>
      <c r="F293" s="236">
        <f>+'Ark1'!D1597</f>
        <v>9</v>
      </c>
      <c r="G293" s="236" t="str">
        <f>VLOOKUP(F293,RNR!$D$2:$E$13,2)</f>
        <v>Sep</v>
      </c>
      <c r="H293" s="236">
        <f>+'Ark1'!Q1597</f>
        <v>557</v>
      </c>
      <c r="I293" s="236">
        <f>+'Ark1'!R1597</f>
        <v>1053</v>
      </c>
      <c r="J293" s="237">
        <f>+IF(I293=0,"",'Ark1'!AG1597)</f>
        <v>14.024642744530665</v>
      </c>
      <c r="K293" s="237">
        <f>+IF(I293=0,"",'Ark1'!AH1597)</f>
        <v>5.4131054131054146</v>
      </c>
      <c r="L293" s="289"/>
      <c r="M293" s="243">
        <f>+'Ark1'!AI1597</f>
        <v>303</v>
      </c>
      <c r="N293" s="289"/>
      <c r="O293" s="288">
        <f>+IF(I293=0,"",'Ark1'!U1597)</f>
        <v>23.189553656220316</v>
      </c>
      <c r="P293" s="237">
        <f>+IF(I293=0,"",'Ark1'!V1597)</f>
        <v>37.796771130104446</v>
      </c>
      <c r="Q293" s="237"/>
      <c r="R293" s="237">
        <f>+IF(M293=0,"",'Ark1'!AJ1597)</f>
        <v>109.26435643564356</v>
      </c>
      <c r="S293" s="290"/>
      <c r="T293" s="237">
        <f>+IF(M293=0,"",'Ark1'!AK1597)</f>
        <v>18.180711153301598</v>
      </c>
      <c r="U293" s="289"/>
      <c r="V293" s="238">
        <f>+IF(I293=0,"",'Ark1'!S1597)</f>
        <v>6.02374169040836</v>
      </c>
      <c r="W293" s="289"/>
      <c r="X293" s="237">
        <f>+IF(I293=0,"",'Ark1'!W1597)</f>
        <v>0</v>
      </c>
      <c r="Y293" s="239">
        <f>+IF(I293=0,"",'Ark1'!X1597)</f>
        <v>82.811016144349509</v>
      </c>
      <c r="Z293" s="239">
        <f>+IF(I293=0,"",'Ark1'!Y1597)</f>
        <v>57.075023741690401</v>
      </c>
      <c r="AA293" s="239">
        <f>+IF(I293=0,"",'Ark1'!Z1597)</f>
        <v>6.541452676937598</v>
      </c>
      <c r="AB293" s="237">
        <f>+IF(I293=0,"",'Ark1'!Z1597)</f>
        <v>6.541452676937598</v>
      </c>
      <c r="AC293" s="237">
        <f>+IF(I293=0,"",'Ark1'!AB1597)</f>
        <v>0</v>
      </c>
      <c r="AD293" s="239">
        <f>+'Ark1'!AD1597</f>
        <v>0</v>
      </c>
      <c r="AE293" s="237">
        <f t="shared" si="48"/>
        <v>263.25</v>
      </c>
      <c r="AF293" s="237">
        <f t="shared" si="49"/>
        <v>1.8904847396768403</v>
      </c>
      <c r="AG293" s="289"/>
      <c r="AJ293" s="29"/>
      <c r="AK293" s="27"/>
      <c r="AN293" s="27"/>
      <c r="AO293" s="27"/>
      <c r="AP293" s="27"/>
      <c r="AR293" s="27"/>
      <c r="AT293" s="27"/>
      <c r="AU293" s="27"/>
    </row>
    <row r="294" spans="1:47">
      <c r="A294" s="289"/>
      <c r="B294" s="236">
        <f>+'Ark1'!C1598</f>
        <v>2023</v>
      </c>
      <c r="C294" s="289"/>
      <c r="D294" s="236">
        <f>+'Ark1'!M1598</f>
        <v>4</v>
      </c>
      <c r="E294" s="236" t="str">
        <f>VLOOKUP(D294,RNR!$D$16:$E$30,2)</f>
        <v>2-</v>
      </c>
      <c r="F294" s="236">
        <f>+'Ark1'!D1598</f>
        <v>10</v>
      </c>
      <c r="G294" s="236" t="str">
        <f>VLOOKUP(F294,RNR!$D$2:$E$13,2)</f>
        <v>Okt</v>
      </c>
      <c r="H294" s="236">
        <f>+'Ark1'!Q1598</f>
        <v>1273</v>
      </c>
      <c r="I294" s="236">
        <f>+'Ark1'!R1598</f>
        <v>2180</v>
      </c>
      <c r="J294" s="237">
        <f>+IF(I294=0,"",'Ark1'!AG1598)</f>
        <v>10.647531888198788</v>
      </c>
      <c r="K294" s="237">
        <f>+IF(I294=0,"",'Ark1'!AH1598)</f>
        <v>2.3853211009174311</v>
      </c>
      <c r="L294" s="289"/>
      <c r="M294" s="243">
        <f>+'Ark1'!AI1598</f>
        <v>844</v>
      </c>
      <c r="N294" s="289"/>
      <c r="O294" s="288">
        <f>+IF(I294=0,"",'Ark1'!U1598)</f>
        <v>24.081146788990871</v>
      </c>
      <c r="P294" s="237">
        <f>+IF(I294=0,"",'Ark1'!V1598)</f>
        <v>44.816513761467881</v>
      </c>
      <c r="Q294" s="237"/>
      <c r="R294" s="237">
        <f>+IF(M294=0,"",'Ark1'!AJ1598)</f>
        <v>111.32654028436018</v>
      </c>
      <c r="S294" s="290"/>
      <c r="T294" s="237">
        <f>+IF(M294=0,"",'Ark1'!AK1598)</f>
        <v>18.215953403891589</v>
      </c>
      <c r="U294" s="289"/>
      <c r="V294" s="238">
        <f>+IF(I294=0,"",'Ark1'!S1598)</f>
        <v>6.4839449541284404</v>
      </c>
      <c r="W294" s="289"/>
      <c r="X294" s="237">
        <f>+IF(I294=0,"",'Ark1'!W1598)</f>
        <v>0</v>
      </c>
      <c r="Y294" s="239">
        <f>+IF(I294=0,"",'Ark1'!X1598)</f>
        <v>85.871559633027516</v>
      </c>
      <c r="Z294" s="239">
        <f>+IF(I294=0,"",'Ark1'!Y1598)</f>
        <v>62.981651376146793</v>
      </c>
      <c r="AA294" s="239">
        <f>+IF(I294=0,"",'Ark1'!Z1598)</f>
        <v>6.484249623532798</v>
      </c>
      <c r="AB294" s="237">
        <f>+IF(I294=0,"",'Ark1'!Z1598)</f>
        <v>6.484249623532798</v>
      </c>
      <c r="AC294" s="237">
        <f>+IF(I294=0,"",'Ark1'!AB1598)</f>
        <v>0</v>
      </c>
      <c r="AD294" s="239">
        <f>+'Ark1'!AD1598</f>
        <v>0</v>
      </c>
      <c r="AE294" s="237">
        <f t="shared" si="48"/>
        <v>545</v>
      </c>
      <c r="AF294" s="237">
        <f t="shared" si="49"/>
        <v>1.7124901806755695</v>
      </c>
      <c r="AG294" s="289"/>
      <c r="AJ294" s="29"/>
      <c r="AK294" s="27"/>
      <c r="AN294" s="27"/>
      <c r="AO294" s="27"/>
      <c r="AP294" s="27"/>
      <c r="AR294" s="27"/>
      <c r="AT294" s="27"/>
      <c r="AU294" s="27"/>
    </row>
    <row r="295" spans="1:47">
      <c r="A295" s="289"/>
      <c r="B295" s="236">
        <f>+'Ark1'!C1599</f>
        <v>2023</v>
      </c>
      <c r="C295" s="289"/>
      <c r="D295" s="236">
        <f>+'Ark1'!M1599</f>
        <v>4</v>
      </c>
      <c r="E295" s="236" t="str">
        <f>VLOOKUP(D295,RNR!$D$16:$E$30,2)</f>
        <v>2-</v>
      </c>
      <c r="F295" s="236">
        <f>+'Ark1'!D1599</f>
        <v>11</v>
      </c>
      <c r="G295" s="236" t="str">
        <f>VLOOKUP(F295,RNR!$D$2:$E$13,2)</f>
        <v>Nov</v>
      </c>
      <c r="H295" s="236">
        <f>+'Ark1'!Q1599</f>
        <v>653</v>
      </c>
      <c r="I295" s="236">
        <f>+'Ark1'!R1599</f>
        <v>1044</v>
      </c>
      <c r="J295" s="237">
        <f>+IF(I295=0,"",'Ark1'!AG1599)</f>
        <v>10.621064340760464</v>
      </c>
      <c r="K295" s="237">
        <f>+IF(I295=0,"",'Ark1'!AH1599)</f>
        <v>3.3524904214559381</v>
      </c>
      <c r="L295" s="289"/>
      <c r="M295" s="243">
        <f>+'Ark1'!AI1599</f>
        <v>384</v>
      </c>
      <c r="N295" s="289"/>
      <c r="O295" s="288">
        <f>+IF(I295=0,"",'Ark1'!U1599)</f>
        <v>23.358141762452103</v>
      </c>
      <c r="P295" s="237">
        <f>+IF(I295=0,"",'Ark1'!V1599)</f>
        <v>39.655172413793117</v>
      </c>
      <c r="Q295" s="237"/>
      <c r="R295" s="237">
        <f>+IF(M295=0,"",'Ark1'!AJ1599)</f>
        <v>109.0130208333333</v>
      </c>
      <c r="S295" s="290"/>
      <c r="T295" s="237">
        <f>+IF(M295=0,"",'Ark1'!AK1599)</f>
        <v>17.963477570290014</v>
      </c>
      <c r="U295" s="289"/>
      <c r="V295" s="238">
        <f>+IF(I295=0,"",'Ark1'!S1599)</f>
        <v>6.4214559386973162</v>
      </c>
      <c r="W295" s="289"/>
      <c r="X295" s="237">
        <f>+IF(I295=0,"",'Ark1'!W1599)</f>
        <v>0</v>
      </c>
      <c r="Y295" s="239">
        <f>+IF(I295=0,"",'Ark1'!X1599)</f>
        <v>83.908045977011483</v>
      </c>
      <c r="Z295" s="239">
        <f>+IF(I295=0,"",'Ark1'!Y1599)</f>
        <v>55.938697318007677</v>
      </c>
      <c r="AA295" s="239">
        <f>+IF(I295=0,"",'Ark1'!Z1599)</f>
        <v>6.559220411681653</v>
      </c>
      <c r="AB295" s="237">
        <f>+IF(I295=0,"",'Ark1'!Z1599)</f>
        <v>6.559220411681653</v>
      </c>
      <c r="AC295" s="237">
        <f>+IF(I295=0,"",'Ark1'!AB1599)</f>
        <v>0</v>
      </c>
      <c r="AD295" s="239">
        <f>+'Ark1'!AD1599</f>
        <v>0</v>
      </c>
      <c r="AE295" s="237">
        <f t="shared" si="48"/>
        <v>261</v>
      </c>
      <c r="AF295" s="237">
        <f t="shared" si="49"/>
        <v>1.5987748851454824</v>
      </c>
      <c r="AG295" s="289"/>
      <c r="AJ295" s="29"/>
      <c r="AK295" s="27"/>
      <c r="AN295" s="27"/>
      <c r="AO295" s="27"/>
      <c r="AP295" s="27"/>
      <c r="AR295" s="27"/>
      <c r="AT295" s="27"/>
      <c r="AU295" s="27"/>
    </row>
    <row r="296" spans="1:47">
      <c r="A296" s="289"/>
      <c r="B296" s="236">
        <f>+'Ark1'!C1600</f>
        <v>2023</v>
      </c>
      <c r="C296" s="289"/>
      <c r="D296" s="236">
        <f>+'Ark1'!M1600</f>
        <v>4</v>
      </c>
      <c r="E296" s="236" t="str">
        <f>VLOOKUP(D296,RNR!$D$16:$E$30,2)</f>
        <v>2-</v>
      </c>
      <c r="F296" s="236">
        <f>+'Ark1'!D1600</f>
        <v>12</v>
      </c>
      <c r="G296" s="236" t="str">
        <f>VLOOKUP(F296,RNR!$D$2:$E$13,2)</f>
        <v>Des</v>
      </c>
      <c r="H296" s="236">
        <f>+'Ark1'!Q1600</f>
        <v>34</v>
      </c>
      <c r="I296" s="236">
        <f>+'Ark1'!R1600</f>
        <v>41</v>
      </c>
      <c r="J296" s="237">
        <f>+IF(I296=0,"",'Ark1'!AG1600)</f>
        <v>8.7416845304590236</v>
      </c>
      <c r="K296" s="237">
        <f>+IF(I296=0,"",'Ark1'!AH1600)</f>
        <v>2.4390243902439024</v>
      </c>
      <c r="L296" s="289"/>
      <c r="M296" s="243">
        <f>+'Ark1'!AI1600</f>
        <v>13</v>
      </c>
      <c r="N296" s="289"/>
      <c r="O296" s="288">
        <f>+IF(I296=0,"",'Ark1'!U1600)</f>
        <v>21.185365853658528</v>
      </c>
      <c r="P296" s="237">
        <f>+IF(I296=0,"",'Ark1'!V1600)</f>
        <v>26.829268292682919</v>
      </c>
      <c r="Q296" s="237"/>
      <c r="R296" s="237">
        <f>+IF(M296=0,"",'Ark1'!AJ1600)</f>
        <v>109.72307692307697</v>
      </c>
      <c r="S296" s="290"/>
      <c r="T296" s="237">
        <f>+IF(M296=0,"",'Ark1'!AK1600)</f>
        <v>18.813409398192995</v>
      </c>
      <c r="U296" s="289"/>
      <c r="V296" s="238">
        <f>+IF(I296=0,"",'Ark1'!S1600)</f>
        <v>6.4634146341463428</v>
      </c>
      <c r="W296" s="289"/>
      <c r="X296" s="237">
        <f>+IF(I296=0,"",'Ark1'!W1600)</f>
        <v>0</v>
      </c>
      <c r="Y296" s="239">
        <f>+IF(I296=0,"",'Ark1'!X1600)</f>
        <v>75.609756097560989</v>
      </c>
      <c r="Z296" s="239">
        <f>+IF(I296=0,"",'Ark1'!Y1600)</f>
        <v>36.585365853658544</v>
      </c>
      <c r="AA296" s="239">
        <f>+IF(I296=0,"",'Ark1'!Z1600)</f>
        <v>6.5943272359975955</v>
      </c>
      <c r="AB296" s="237">
        <f>+IF(I296=0,"",'Ark1'!Z1600)</f>
        <v>6.5943272359975955</v>
      </c>
      <c r="AC296" s="237">
        <f>+IF(I296=0,"",'Ark1'!AB1600)</f>
        <v>0</v>
      </c>
      <c r="AD296" s="239">
        <f>+'Ark1'!AD1600</f>
        <v>0</v>
      </c>
      <c r="AE296" s="237">
        <f t="shared" si="48"/>
        <v>10.25</v>
      </c>
      <c r="AF296" s="237">
        <f t="shared" si="49"/>
        <v>1.2058823529411764</v>
      </c>
      <c r="AG296" s="289"/>
      <c r="AJ296" s="29"/>
      <c r="AK296" s="27"/>
      <c r="AN296" s="27"/>
      <c r="AO296" s="27"/>
      <c r="AP296" s="27"/>
      <c r="AR296" s="27"/>
      <c r="AT296" s="27"/>
      <c r="AU296" s="27"/>
    </row>
    <row r="297" spans="1:47">
      <c r="A297" s="289"/>
      <c r="B297" s="289"/>
      <c r="C297" s="289"/>
      <c r="D297" s="289"/>
      <c r="E297" s="289"/>
      <c r="F297" s="289"/>
      <c r="G297" s="289"/>
      <c r="H297" s="289"/>
      <c r="I297" s="289"/>
      <c r="J297" s="289"/>
      <c r="K297" s="289"/>
      <c r="L297" s="289"/>
      <c r="M297" s="330"/>
      <c r="N297" s="289"/>
      <c r="O297" s="289"/>
      <c r="P297" s="289"/>
      <c r="Q297" s="289"/>
      <c r="R297" s="290"/>
      <c r="S297" s="290"/>
      <c r="T297" s="290"/>
      <c r="U297" s="289"/>
      <c r="V297" s="289"/>
      <c r="W297" s="289"/>
      <c r="X297" s="289"/>
      <c r="Y297" s="289"/>
      <c r="Z297" s="289"/>
      <c r="AA297" s="289"/>
      <c r="AB297" s="289"/>
      <c r="AC297" s="289"/>
      <c r="AD297" s="289"/>
      <c r="AE297" s="289"/>
      <c r="AF297" s="289"/>
      <c r="AG297" s="289"/>
      <c r="AJ297" s="29"/>
      <c r="AK297" s="27"/>
      <c r="AN297" s="27"/>
      <c r="AO297" s="27"/>
      <c r="AP297" s="27"/>
      <c r="AR297" s="27"/>
      <c r="AS297" s="241"/>
      <c r="AT297" s="27"/>
      <c r="AU297" s="27"/>
    </row>
    <row r="298" spans="1:47">
      <c r="A298" s="330" t="s">
        <v>654</v>
      </c>
      <c r="B298" s="330"/>
      <c r="C298" s="330" t="str">
        <f>+E304</f>
        <v>2</v>
      </c>
      <c r="D298" s="330"/>
      <c r="E298" s="330"/>
      <c r="F298" s="330"/>
      <c r="G298" s="330"/>
      <c r="H298" s="330"/>
      <c r="I298" s="289"/>
      <c r="J298" s="289"/>
      <c r="K298" s="289"/>
      <c r="L298" s="289"/>
      <c r="M298" s="330"/>
      <c r="N298" s="289"/>
      <c r="O298" s="289"/>
      <c r="P298" s="289"/>
      <c r="Q298" s="289"/>
      <c r="R298" s="290"/>
      <c r="S298" s="290"/>
      <c r="T298" s="290"/>
      <c r="U298" s="289"/>
      <c r="V298" s="289"/>
      <c r="W298" s="289"/>
      <c r="X298" s="289"/>
      <c r="Y298" s="289"/>
      <c r="Z298" s="289"/>
      <c r="AA298" s="289"/>
      <c r="AB298" s="289"/>
      <c r="AC298" s="289"/>
      <c r="AD298" s="289"/>
      <c r="AE298" s="289"/>
      <c r="AF298" s="289"/>
      <c r="AG298" s="289"/>
      <c r="AJ298" s="29"/>
      <c r="AK298" s="27"/>
      <c r="AN298" s="27"/>
      <c r="AO298" s="27"/>
      <c r="AP298" s="27"/>
      <c r="AR298" s="27"/>
      <c r="AS298" s="241"/>
      <c r="AT298" s="27"/>
      <c r="AU298" s="27"/>
    </row>
    <row r="299" spans="1:47">
      <c r="A299" s="289"/>
      <c r="B299" s="289"/>
      <c r="C299" s="289"/>
      <c r="D299" s="289"/>
      <c r="E299" s="289"/>
      <c r="F299" s="289"/>
      <c r="G299" s="289"/>
      <c r="H299" s="289"/>
      <c r="I299" s="289"/>
      <c r="J299" s="289"/>
      <c r="K299" s="289"/>
      <c r="L299" s="289"/>
      <c r="M299" s="330"/>
      <c r="N299" s="289"/>
      <c r="O299" s="289"/>
      <c r="P299" s="289"/>
      <c r="Q299" s="289"/>
      <c r="R299" s="290"/>
      <c r="S299" s="290"/>
      <c r="T299" s="290"/>
      <c r="U299" s="289"/>
      <c r="V299" s="289"/>
      <c r="W299" s="289"/>
      <c r="X299" s="289"/>
      <c r="Y299" s="289"/>
      <c r="Z299" s="289"/>
      <c r="AA299" s="289"/>
      <c r="AB299" s="289"/>
      <c r="AC299" s="289"/>
      <c r="AD299" s="289"/>
      <c r="AE299" s="289"/>
      <c r="AF299" s="289"/>
      <c r="AG299" s="289"/>
      <c r="AJ299" s="29"/>
      <c r="AK299" s="27"/>
      <c r="AN299" s="27"/>
      <c r="AO299" s="27"/>
      <c r="AP299" s="27"/>
      <c r="AR299" s="27"/>
      <c r="AS299" s="241"/>
      <c r="AT299" s="27"/>
      <c r="AU299" s="27"/>
    </row>
    <row r="300" spans="1:47">
      <c r="A300" s="289"/>
      <c r="B300" s="236">
        <f>+'Ark1'!C1601</f>
        <v>2023</v>
      </c>
      <c r="C300" s="289"/>
      <c r="D300" s="236">
        <f>+'Ark1'!M1601</f>
        <v>5</v>
      </c>
      <c r="E300" s="236" t="str">
        <f>VLOOKUP(D300,RNR!$D$16:$E$30,2)</f>
        <v>2</v>
      </c>
      <c r="F300" s="236">
        <f>+'Ark1'!D1601</f>
        <v>1</v>
      </c>
      <c r="G300" s="236" t="str">
        <f>VLOOKUP(F300,RNR!$D$2:$E$13,2)</f>
        <v>Jan</v>
      </c>
      <c r="H300" s="236">
        <f>+'Ark1'!Q1601</f>
        <v>42</v>
      </c>
      <c r="I300" s="236">
        <f>+'Ark1'!R1601</f>
        <v>62</v>
      </c>
      <c r="J300" s="237">
        <f>+IF(I300=0,"",'Ark1'!AG1601)</f>
        <v>14.243374425497189</v>
      </c>
      <c r="K300" s="237">
        <f>+IF(I300=0,"",'Ark1'!AH1601)</f>
        <v>3.2258064516129026</v>
      </c>
      <c r="L300" s="289"/>
      <c r="M300" s="243">
        <f>+'Ark1'!AI1601</f>
        <v>9</v>
      </c>
      <c r="N300" s="289"/>
      <c r="O300" s="288">
        <f>+IF(I300=0,"",'Ark1'!U1601)</f>
        <v>21.393548387096764</v>
      </c>
      <c r="P300" s="237">
        <f>+IF(I300=0,"",'Ark1'!V1601)</f>
        <v>25.806451612903221</v>
      </c>
      <c r="Q300" s="237"/>
      <c r="R300" s="237">
        <f>+IF(M300=0,"",'Ark1'!AJ1601)</f>
        <v>108.31111111111112</v>
      </c>
      <c r="S300" s="290"/>
      <c r="T300" s="237">
        <f>+IF(M300=0,"",'Ark1'!AK1601)</f>
        <v>19.018053535628351</v>
      </c>
      <c r="U300" s="289"/>
      <c r="V300" s="238">
        <f>+IF(I300=0,"",'Ark1'!S1601)</f>
        <v>6.3064516129032242</v>
      </c>
      <c r="W300" s="289"/>
      <c r="X300" s="237">
        <f>+IF(I300=0,"",'Ark1'!W1601)</f>
        <v>0</v>
      </c>
      <c r="Y300" s="239">
        <f>+IF(I300=0,"",'Ark1'!X1601)</f>
        <v>70.967741935483886</v>
      </c>
      <c r="Z300" s="239">
        <f>+IF(I300=0,"",'Ark1'!Y1601)</f>
        <v>48.387096774193559</v>
      </c>
      <c r="AA300" s="239">
        <f>+IF(I300=0,"",'Ark1'!Z1601)</f>
        <v>7.1254851779968078</v>
      </c>
      <c r="AB300" s="237">
        <f>+IF(I300=0,"",'Ark1'!Z1601)</f>
        <v>7.1254851779968078</v>
      </c>
      <c r="AC300" s="237">
        <f>+IF(I300=0,"",'Ark1'!AB1601)</f>
        <v>0</v>
      </c>
      <c r="AD300" s="239">
        <f>+'Ark1'!AD1601</f>
        <v>0</v>
      </c>
      <c r="AE300" s="237">
        <f t="shared" si="48"/>
        <v>12.4</v>
      </c>
      <c r="AF300" s="237">
        <f t="shared" si="49"/>
        <v>1.4761904761904763</v>
      </c>
      <c r="AG300" s="289"/>
      <c r="AJ300" s="29"/>
      <c r="AK300" s="27"/>
      <c r="AN300" s="27"/>
      <c r="AO300" s="27"/>
      <c r="AP300" s="27"/>
      <c r="AR300" s="27"/>
      <c r="AT300" s="27"/>
      <c r="AU300" s="27"/>
    </row>
    <row r="301" spans="1:47">
      <c r="A301" s="289"/>
      <c r="B301" s="236">
        <f>+'Ark1'!C1602</f>
        <v>2023</v>
      </c>
      <c r="C301" s="289"/>
      <c r="D301" s="236">
        <f>+'Ark1'!M1602</f>
        <v>5</v>
      </c>
      <c r="E301" s="236" t="str">
        <f>VLOOKUP(D301,RNR!$D$16:$E$30,2)</f>
        <v>2</v>
      </c>
      <c r="F301" s="236">
        <f>+'Ark1'!D1602</f>
        <v>2</v>
      </c>
      <c r="G301" s="236" t="str">
        <f>VLOOKUP(F301,RNR!$D$2:$E$13,2)</f>
        <v>Feb</v>
      </c>
      <c r="H301" s="236">
        <f>+'Ark1'!Q1602</f>
        <v>54</v>
      </c>
      <c r="I301" s="236">
        <f>+'Ark1'!R1602</f>
        <v>70</v>
      </c>
      <c r="J301" s="237">
        <f>+IF(I301=0,"",'Ark1'!AG1602)</f>
        <v>11.146612537433121</v>
      </c>
      <c r="K301" s="237">
        <f>+IF(I301=0,"",'Ark1'!AH1602)</f>
        <v>0</v>
      </c>
      <c r="L301" s="289"/>
      <c r="M301" s="243">
        <f>+'Ark1'!AI1602</f>
        <v>8</v>
      </c>
      <c r="N301" s="289"/>
      <c r="O301" s="288">
        <f>+IF(I301=0,"",'Ark1'!U1602)</f>
        <v>25.417142857142849</v>
      </c>
      <c r="P301" s="237">
        <f>+IF(I301=0,"",'Ark1'!V1602)</f>
        <v>52.857142857142847</v>
      </c>
      <c r="Q301" s="237"/>
      <c r="R301" s="237">
        <f>+IF(M301=0,"",'Ark1'!AJ1602)</f>
        <v>110.925</v>
      </c>
      <c r="S301" s="290"/>
      <c r="T301" s="237">
        <f>+IF(M301=0,"",'Ark1'!AK1602)</f>
        <v>19.880622945659866</v>
      </c>
      <c r="U301" s="289"/>
      <c r="V301" s="238">
        <f>+IF(I301=0,"",'Ark1'!S1602)</f>
        <v>7.3</v>
      </c>
      <c r="W301" s="289"/>
      <c r="X301" s="237">
        <f>+IF(I301=0,"",'Ark1'!W1602)</f>
        <v>0</v>
      </c>
      <c r="Y301" s="239">
        <f>+IF(I301=0,"",'Ark1'!X1602)</f>
        <v>84.285714285714306</v>
      </c>
      <c r="Z301" s="239">
        <f>+IF(I301=0,"",'Ark1'!Y1602)</f>
        <v>65.714285714285694</v>
      </c>
      <c r="AA301" s="239">
        <f>+IF(I301=0,"",'Ark1'!Z1602)</f>
        <v>7.1287741167863761</v>
      </c>
      <c r="AB301" s="237">
        <f>+IF(I301=0,"",'Ark1'!Z1602)</f>
        <v>7.1287741167863761</v>
      </c>
      <c r="AC301" s="237">
        <f>+IF(I301=0,"",'Ark1'!AB1602)</f>
        <v>0</v>
      </c>
      <c r="AD301" s="239">
        <f>+'Ark1'!AD1602</f>
        <v>0</v>
      </c>
      <c r="AE301" s="237">
        <f t="shared" si="48"/>
        <v>14</v>
      </c>
      <c r="AF301" s="237">
        <f t="shared" si="49"/>
        <v>1.2962962962962963</v>
      </c>
      <c r="AG301" s="289"/>
      <c r="AJ301" s="29"/>
      <c r="AK301" s="27"/>
      <c r="AN301" s="27"/>
      <c r="AO301" s="27"/>
      <c r="AP301" s="27"/>
      <c r="AR301" s="27"/>
      <c r="AT301" s="27"/>
      <c r="AU301" s="27"/>
    </row>
    <row r="302" spans="1:47">
      <c r="A302" s="289"/>
      <c r="B302" s="236">
        <f>+'Ark1'!C1603</f>
        <v>2023</v>
      </c>
      <c r="C302" s="289"/>
      <c r="D302" s="236">
        <f>+'Ark1'!M1603</f>
        <v>5</v>
      </c>
      <c r="E302" s="236" t="str">
        <f>VLOOKUP(D302,RNR!$D$16:$E$30,2)</f>
        <v>2</v>
      </c>
      <c r="F302" s="236">
        <f>+'Ark1'!D1603</f>
        <v>3</v>
      </c>
      <c r="G302" s="236" t="str">
        <f>VLOOKUP(F302,RNR!$D$2:$E$13,2)</f>
        <v>Mar</v>
      </c>
      <c r="H302" s="236">
        <f>+'Ark1'!Q1603</f>
        <v>313</v>
      </c>
      <c r="I302" s="236">
        <f>+'Ark1'!R1603</f>
        <v>427</v>
      </c>
      <c r="J302" s="237">
        <f>+IF(I302=0,"",'Ark1'!AG1603)</f>
        <v>11.123451827837883</v>
      </c>
      <c r="K302" s="237">
        <f>+IF(I302=0,"",'Ark1'!AH1603)</f>
        <v>2.810304449648712</v>
      </c>
      <c r="L302" s="289"/>
      <c r="M302" s="243">
        <f>+'Ark1'!AI1603</f>
        <v>63</v>
      </c>
      <c r="N302" s="289"/>
      <c r="O302" s="288">
        <f>+IF(I302=0,"",'Ark1'!U1603)</f>
        <v>25.729742388758766</v>
      </c>
      <c r="P302" s="237">
        <f>+IF(I302=0,"",'Ark1'!V1603)</f>
        <v>49.180327868852466</v>
      </c>
      <c r="Q302" s="237"/>
      <c r="R302" s="237">
        <f>+IF(M302=0,"",'Ark1'!AJ1603)</f>
        <v>110.17936507936513</v>
      </c>
      <c r="S302" s="290"/>
      <c r="T302" s="237">
        <f>+IF(M302=0,"",'Ark1'!AK1603)</f>
        <v>19.040979650480825</v>
      </c>
      <c r="U302" s="289"/>
      <c r="V302" s="238">
        <f>+IF(I302=0,"",'Ark1'!S1603)</f>
        <v>7.1217798594847768</v>
      </c>
      <c r="W302" s="289"/>
      <c r="X302" s="237">
        <f>+IF(I302=0,"",'Ark1'!W1603)</f>
        <v>0</v>
      </c>
      <c r="Y302" s="239">
        <f>+IF(I302=0,"",'Ark1'!X1603)</f>
        <v>92.505854800936802</v>
      </c>
      <c r="Z302" s="239">
        <f>+IF(I302=0,"",'Ark1'!Y1603)</f>
        <v>69.789227166276362</v>
      </c>
      <c r="AA302" s="239">
        <f>+IF(I302=0,"",'Ark1'!Z1603)</f>
        <v>6.2173648701804609</v>
      </c>
      <c r="AB302" s="237">
        <f>+IF(I302=0,"",'Ark1'!Z1603)</f>
        <v>6.2173648701804609</v>
      </c>
      <c r="AC302" s="237">
        <f>+IF(I302=0,"",'Ark1'!AB1603)</f>
        <v>0</v>
      </c>
      <c r="AD302" s="239">
        <f>+'Ark1'!AD1603</f>
        <v>0</v>
      </c>
      <c r="AE302" s="237">
        <f t="shared" si="48"/>
        <v>85.4</v>
      </c>
      <c r="AF302" s="237">
        <f t="shared" si="49"/>
        <v>1.3642172523961662</v>
      </c>
      <c r="AG302" s="289"/>
      <c r="AJ302" s="29"/>
      <c r="AK302" s="27"/>
      <c r="AN302" s="27"/>
      <c r="AO302" s="27"/>
      <c r="AP302" s="27"/>
      <c r="AR302" s="27"/>
      <c r="AT302" s="27"/>
      <c r="AU302" s="27"/>
    </row>
    <row r="303" spans="1:47">
      <c r="A303" s="289"/>
      <c r="B303" s="236">
        <f>+'Ark1'!C1604</f>
        <v>2023</v>
      </c>
      <c r="C303" s="289"/>
      <c r="D303" s="236">
        <f>+'Ark1'!M1604</f>
        <v>5</v>
      </c>
      <c r="E303" s="236" t="str">
        <f>VLOOKUP(D303,RNR!$D$16:$E$30,2)</f>
        <v>2</v>
      </c>
      <c r="F303" s="236">
        <f>+'Ark1'!D1604</f>
        <v>4</v>
      </c>
      <c r="G303" s="236" t="str">
        <f>VLOOKUP(F303,RNR!$D$2:$E$13,2)</f>
        <v>Apr</v>
      </c>
      <c r="H303" s="236">
        <f>+'Ark1'!Q1604</f>
        <v>64</v>
      </c>
      <c r="I303" s="236">
        <f>+'Ark1'!R1604</f>
        <v>107</v>
      </c>
      <c r="J303" s="237">
        <f>+IF(I303=0,"",'Ark1'!AG1604)</f>
        <v>16.939271130995703</v>
      </c>
      <c r="K303" s="237">
        <f>+IF(I303=0,"",'Ark1'!AH1604)</f>
        <v>2.8037383177570097</v>
      </c>
      <c r="L303" s="289"/>
      <c r="M303" s="243">
        <f>+'Ark1'!AI1604</f>
        <v>16</v>
      </c>
      <c r="N303" s="289"/>
      <c r="O303" s="288">
        <f>+IF(I303=0,"",'Ark1'!U1604)</f>
        <v>20.66448598130841</v>
      </c>
      <c r="P303" s="237">
        <f>+IF(I303=0,"",'Ark1'!V1604)</f>
        <v>18.691588785046726</v>
      </c>
      <c r="Q303" s="237"/>
      <c r="R303" s="237">
        <f>+IF(M303=0,"",'Ark1'!AJ1604)</f>
        <v>104.9875</v>
      </c>
      <c r="S303" s="290"/>
      <c r="T303" s="237">
        <f>+IF(M303=0,"",'Ark1'!AK1604)</f>
        <v>19.553923634118775</v>
      </c>
      <c r="U303" s="289"/>
      <c r="V303" s="238">
        <f>+IF(I303=0,"",'Ark1'!S1604)</f>
        <v>6.850467289719627</v>
      </c>
      <c r="W303" s="289"/>
      <c r="X303" s="237">
        <f>+IF(I303=0,"",'Ark1'!W1604)</f>
        <v>0</v>
      </c>
      <c r="Y303" s="239">
        <f>+IF(I303=0,"",'Ark1'!X1604)</f>
        <v>70.09345794392523</v>
      </c>
      <c r="Z303" s="239">
        <f>+IF(I303=0,"",'Ark1'!Y1604)</f>
        <v>28.971962616822431</v>
      </c>
      <c r="AA303" s="239">
        <f>+IF(I303=0,"",'Ark1'!Z1604)</f>
        <v>7.1941208127536491</v>
      </c>
      <c r="AB303" s="237">
        <f>+IF(I303=0,"",'Ark1'!Z1604)</f>
        <v>7.1941208127536491</v>
      </c>
      <c r="AC303" s="237">
        <f>+IF(I303=0,"",'Ark1'!AB1604)</f>
        <v>0</v>
      </c>
      <c r="AD303" s="239">
        <f>+'Ark1'!AD1604</f>
        <v>0</v>
      </c>
      <c r="AE303" s="237">
        <f t="shared" si="48"/>
        <v>21.4</v>
      </c>
      <c r="AF303" s="237">
        <f t="shared" si="49"/>
        <v>1.671875</v>
      </c>
      <c r="AG303" s="289"/>
      <c r="AJ303" s="29"/>
      <c r="AK303" s="27"/>
      <c r="AN303" s="27"/>
      <c r="AO303" s="27"/>
      <c r="AP303" s="27"/>
      <c r="AR303" s="27"/>
      <c r="AT303" s="27"/>
      <c r="AU303" s="27"/>
    </row>
    <row r="304" spans="1:47">
      <c r="A304" s="289"/>
      <c r="B304" s="236">
        <f>+'Ark1'!C1605</f>
        <v>2023</v>
      </c>
      <c r="C304" s="289"/>
      <c r="D304" s="236">
        <f>+'Ark1'!M1605</f>
        <v>5</v>
      </c>
      <c r="E304" s="236" t="str">
        <f>VLOOKUP(D304,RNR!$D$16:$E$30,2)</f>
        <v>2</v>
      </c>
      <c r="F304" s="236">
        <f>+'Ark1'!D1605</f>
        <v>5</v>
      </c>
      <c r="G304" s="236" t="str">
        <f>VLOOKUP(F304,RNR!$D$2:$E$13,2)</f>
        <v>Mai</v>
      </c>
      <c r="H304" s="236">
        <f>+'Ark1'!Q1605</f>
        <v>138</v>
      </c>
      <c r="I304" s="236">
        <f>+'Ark1'!R1605</f>
        <v>250</v>
      </c>
      <c r="J304" s="237">
        <f>+IF(I304=0,"",'Ark1'!AG1605)</f>
        <v>16.76242885274204</v>
      </c>
      <c r="K304" s="237">
        <f>+IF(I304=0,"",'Ark1'!AH1605)</f>
        <v>1.2</v>
      </c>
      <c r="L304" s="289"/>
      <c r="M304" s="243">
        <f>+'Ark1'!AI1605</f>
        <v>59</v>
      </c>
      <c r="N304" s="289"/>
      <c r="O304" s="288">
        <f>+IF(I304=0,"",'Ark1'!U1605)</f>
        <v>22.370399999999997</v>
      </c>
      <c r="P304" s="237">
        <f>+IF(I304=0,"",'Ark1'!V1605)</f>
        <v>26</v>
      </c>
      <c r="Q304" s="237"/>
      <c r="R304" s="237">
        <f>+IF(M304=0,"",'Ark1'!AJ1605)</f>
        <v>104.34745762711864</v>
      </c>
      <c r="S304" s="290"/>
      <c r="T304" s="237">
        <f>+IF(M304=0,"",'Ark1'!AK1605)</f>
        <v>20.064789896601873</v>
      </c>
      <c r="U304" s="289"/>
      <c r="V304" s="238">
        <f>+IF(I304=0,"",'Ark1'!S1605)</f>
        <v>7.44</v>
      </c>
      <c r="W304" s="289"/>
      <c r="X304" s="237">
        <f>+IF(I304=0,"",'Ark1'!W1605)</f>
        <v>0</v>
      </c>
      <c r="Y304" s="239">
        <f>+IF(I304=0,"",'Ark1'!X1605)</f>
        <v>88</v>
      </c>
      <c r="Z304" s="239">
        <f>+IF(I304=0,"",'Ark1'!Y1605)</f>
        <v>43.2</v>
      </c>
      <c r="AA304" s="239">
        <f>+IF(I304=0,"",'Ark1'!Z1605)</f>
        <v>5.6554472714366684</v>
      </c>
      <c r="AB304" s="237">
        <f>+IF(I304=0,"",'Ark1'!Z1605)</f>
        <v>5.6554472714366684</v>
      </c>
      <c r="AC304" s="237">
        <f>+IF(I304=0,"",'Ark1'!AB1605)</f>
        <v>0</v>
      </c>
      <c r="AD304" s="239">
        <f>+'Ark1'!AD1605</f>
        <v>0</v>
      </c>
      <c r="AE304" s="237">
        <f t="shared" si="48"/>
        <v>50</v>
      </c>
      <c r="AF304" s="237">
        <f t="shared" si="49"/>
        <v>1.8115942028985508</v>
      </c>
      <c r="AG304" s="289"/>
      <c r="AJ304" s="29"/>
      <c r="AK304" s="27"/>
      <c r="AN304" s="27"/>
      <c r="AO304" s="27"/>
      <c r="AP304" s="27"/>
      <c r="AR304" s="27"/>
      <c r="AT304" s="27"/>
      <c r="AU304" s="27"/>
    </row>
    <row r="305" spans="1:47">
      <c r="A305" s="289"/>
      <c r="B305" s="236">
        <f>+'Ark1'!C1606</f>
        <v>2023</v>
      </c>
      <c r="C305" s="289"/>
      <c r="D305" s="236">
        <f>+'Ark1'!M1606</f>
        <v>5</v>
      </c>
      <c r="E305" s="236" t="str">
        <f>VLOOKUP(D305,RNR!$D$16:$E$30,2)</f>
        <v>2</v>
      </c>
      <c r="F305" s="236">
        <f>+'Ark1'!D1606</f>
        <v>6</v>
      </c>
      <c r="G305" s="236" t="str">
        <f>VLOOKUP(F305,RNR!$D$2:$E$13,2)</f>
        <v>Jun</v>
      </c>
      <c r="H305" s="236">
        <f>+'Ark1'!Q1606</f>
        <v>112</v>
      </c>
      <c r="I305" s="236">
        <f>+'Ark1'!R1606</f>
        <v>206</v>
      </c>
      <c r="J305" s="237">
        <f>+IF(I305=0,"",'Ark1'!AG1606)</f>
        <v>16.111193312125476</v>
      </c>
      <c r="K305" s="237">
        <f>+IF(I305=0,"",'Ark1'!AH1606)</f>
        <v>1.9417475728155345</v>
      </c>
      <c r="L305" s="289"/>
      <c r="M305" s="243">
        <f>+'Ark1'!AI1606</f>
        <v>37</v>
      </c>
      <c r="N305" s="289"/>
      <c r="O305" s="288">
        <f>+IF(I305=0,"",'Ark1'!U1606)</f>
        <v>21.143203883495151</v>
      </c>
      <c r="P305" s="237">
        <f>+IF(I305=0,"",'Ark1'!V1606)</f>
        <v>20.873786407766985</v>
      </c>
      <c r="Q305" s="237"/>
      <c r="R305" s="237">
        <f>+IF(M305=0,"",'Ark1'!AJ1606)</f>
        <v>106.57837837837832</v>
      </c>
      <c r="S305" s="290"/>
      <c r="T305" s="237">
        <f>+IF(M305=0,"",'Ark1'!AK1606)</f>
        <v>19.298792808413182</v>
      </c>
      <c r="U305" s="289"/>
      <c r="V305" s="238">
        <f>+IF(I305=0,"",'Ark1'!S1606)</f>
        <v>6.8252427184466011</v>
      </c>
      <c r="W305" s="289"/>
      <c r="X305" s="237">
        <f>+IF(I305=0,"",'Ark1'!W1606)</f>
        <v>0</v>
      </c>
      <c r="Y305" s="239">
        <f>+IF(I305=0,"",'Ark1'!X1606)</f>
        <v>79.126213592233029</v>
      </c>
      <c r="Z305" s="239">
        <f>+IF(I305=0,"",'Ark1'!Y1606)</f>
        <v>34.951456310679625</v>
      </c>
      <c r="AA305" s="239">
        <f>+IF(I305=0,"",'Ark1'!Z1606)</f>
        <v>5.9021164072428274</v>
      </c>
      <c r="AB305" s="237">
        <f>+IF(I305=0,"",'Ark1'!Z1606)</f>
        <v>5.9021164072428274</v>
      </c>
      <c r="AC305" s="237">
        <f>+IF(I305=0,"",'Ark1'!AB1606)</f>
        <v>0</v>
      </c>
      <c r="AD305" s="239">
        <f>+'Ark1'!AD1606</f>
        <v>0</v>
      </c>
      <c r="AE305" s="237">
        <f t="shared" si="48"/>
        <v>41.2</v>
      </c>
      <c r="AF305" s="237">
        <f t="shared" si="49"/>
        <v>1.8392857142857142</v>
      </c>
      <c r="AG305" s="289"/>
      <c r="AJ305" s="29"/>
      <c r="AK305" s="27"/>
      <c r="AN305" s="27"/>
      <c r="AO305" s="27"/>
      <c r="AP305" s="27"/>
      <c r="AR305" s="27"/>
    </row>
    <row r="306" spans="1:47">
      <c r="A306" s="289"/>
      <c r="B306" s="236">
        <f>+'Ark1'!C1607</f>
        <v>2023</v>
      </c>
      <c r="C306" s="289"/>
      <c r="D306" s="236">
        <f>+'Ark1'!M1607</f>
        <v>5</v>
      </c>
      <c r="E306" s="236" t="str">
        <f>VLOOKUP(D306,RNR!$D$16:$E$30,2)</f>
        <v>2</v>
      </c>
      <c r="F306" s="236">
        <f>+'Ark1'!D1607</f>
        <v>7</v>
      </c>
      <c r="G306" s="236" t="str">
        <f>VLOOKUP(F306,RNR!$D$2:$E$13,2)</f>
        <v>Jul</v>
      </c>
      <c r="H306" s="236">
        <f>+'Ark1'!Q1607</f>
        <v>26</v>
      </c>
      <c r="I306" s="236">
        <f>+'Ark1'!R1607</f>
        <v>68</v>
      </c>
      <c r="J306" s="237">
        <f>+IF(I306=0,"",'Ark1'!AG1607)</f>
        <v>16.808376341291357</v>
      </c>
      <c r="K306" s="237">
        <f>+IF(I306=0,"",'Ark1'!AH1607)</f>
        <v>7.3529411764705888</v>
      </c>
      <c r="L306" s="289"/>
      <c r="M306" s="243">
        <f>+'Ark1'!AI1607</f>
        <v>27</v>
      </c>
      <c r="N306" s="289"/>
      <c r="O306" s="288">
        <f>+IF(I306=0,"",'Ark1'!U1607)</f>
        <v>19.972058823529412</v>
      </c>
      <c r="P306" s="237">
        <f>+IF(I306=0,"",'Ark1'!V1607)</f>
        <v>16.176470588235297</v>
      </c>
      <c r="Q306" s="237"/>
      <c r="R306" s="237">
        <f>+IF(M306=0,"",'Ark1'!AJ1607)</f>
        <v>114.83703703703704</v>
      </c>
      <c r="S306" s="290"/>
      <c r="T306" s="237">
        <f>+IF(M306=0,"",'Ark1'!AK1607)</f>
        <v>15.198898431712156</v>
      </c>
      <c r="U306" s="289"/>
      <c r="V306" s="238">
        <f>+IF(I306=0,"",'Ark1'!S1607)</f>
        <v>6.382352941176471</v>
      </c>
      <c r="W306" s="289"/>
      <c r="X306" s="237">
        <f>+IF(I306=0,"",'Ark1'!W1607)</f>
        <v>0</v>
      </c>
      <c r="Y306" s="239">
        <f>+IF(I306=0,"",'Ark1'!X1607)</f>
        <v>72.058823529411754</v>
      </c>
      <c r="Z306" s="239">
        <f>+IF(I306=0,"",'Ark1'!Y1607)</f>
        <v>27.941176470588243</v>
      </c>
      <c r="AA306" s="239">
        <f>+IF(I306=0,"",'Ark1'!Z1607)</f>
        <v>7.4011295955859069</v>
      </c>
      <c r="AB306" s="237">
        <f>+IF(I306=0,"",'Ark1'!Z1607)</f>
        <v>7.4011295955859069</v>
      </c>
      <c r="AC306" s="237">
        <f>+IF(I306=0,"",'Ark1'!AB1607)</f>
        <v>0</v>
      </c>
      <c r="AD306" s="239">
        <f>+'Ark1'!AD1607</f>
        <v>0</v>
      </c>
      <c r="AE306" s="237">
        <f t="shared" si="48"/>
        <v>13.6</v>
      </c>
      <c r="AF306" s="237">
        <f t="shared" si="49"/>
        <v>2.6153846153846154</v>
      </c>
      <c r="AG306" s="289"/>
      <c r="AJ306" s="29"/>
      <c r="AK306" s="27"/>
      <c r="AN306" s="27"/>
      <c r="AO306" s="27"/>
      <c r="AP306" s="27"/>
      <c r="AR306" s="27"/>
    </row>
    <row r="307" spans="1:47">
      <c r="A307" s="289"/>
      <c r="B307" s="236">
        <f>+'Ark1'!C1608</f>
        <v>2023</v>
      </c>
      <c r="C307" s="289"/>
      <c r="D307" s="236">
        <f>+'Ark1'!M1608</f>
        <v>5</v>
      </c>
      <c r="E307" s="236" t="str">
        <f>VLOOKUP(D307,RNR!$D$16:$E$30,2)</f>
        <v>2</v>
      </c>
      <c r="F307" s="236">
        <f>+'Ark1'!D1608</f>
        <v>8</v>
      </c>
      <c r="G307" s="236" t="str">
        <f>VLOOKUP(F307,RNR!$D$2:$E$13,2)</f>
        <v>Aug</v>
      </c>
      <c r="H307" s="236">
        <f>+'Ark1'!Q1608</f>
        <v>606</v>
      </c>
      <c r="I307" s="236">
        <f>+'Ark1'!R1608</f>
        <v>1098</v>
      </c>
      <c r="J307" s="237">
        <f>+IF(I307=0,"",'Ark1'!AG1608)</f>
        <v>16.107537979842551</v>
      </c>
      <c r="K307" s="237">
        <f>+IF(I307=0,"",'Ark1'!AH1608)</f>
        <v>3.4608378870673953</v>
      </c>
      <c r="L307" s="289"/>
      <c r="M307" s="243">
        <f>+'Ark1'!AI1608</f>
        <v>449</v>
      </c>
      <c r="N307" s="289"/>
      <c r="O307" s="288">
        <f>+IF(I307=0,"",'Ark1'!U1608)</f>
        <v>24.134153005464473</v>
      </c>
      <c r="P307" s="237">
        <f>+IF(I307=0,"",'Ark1'!V1608)</f>
        <v>43.260473588342442</v>
      </c>
      <c r="Q307" s="237"/>
      <c r="R307" s="237">
        <f>+IF(M307=0,"",'Ark1'!AJ1608)</f>
        <v>109.50066815144764</v>
      </c>
      <c r="S307" s="290"/>
      <c r="T307" s="237">
        <f>+IF(M307=0,"",'Ark1'!AK1608)</f>
        <v>18.909534573535876</v>
      </c>
      <c r="U307" s="289"/>
      <c r="V307" s="238">
        <f>+IF(I307=0,"",'Ark1'!S1608)</f>
        <v>6.7786885245901649</v>
      </c>
      <c r="W307" s="289"/>
      <c r="X307" s="237">
        <f>+IF(I307=0,"",'Ark1'!W1608)</f>
        <v>0</v>
      </c>
      <c r="Y307" s="239">
        <f>+IF(I307=0,"",'Ark1'!X1608)</f>
        <v>81.420765027322403</v>
      </c>
      <c r="Z307" s="239">
        <f>+IF(I307=0,"",'Ark1'!Y1608)</f>
        <v>59.562841530054641</v>
      </c>
      <c r="AA307" s="239">
        <f>+IF(I307=0,"",'Ark1'!Z1608)</f>
        <v>7.5328200694569105</v>
      </c>
      <c r="AB307" s="237">
        <f>+IF(I307=0,"",'Ark1'!Z1608)</f>
        <v>7.5328200694569105</v>
      </c>
      <c r="AC307" s="237">
        <f>+IF(I307=0,"",'Ark1'!AB1608)</f>
        <v>0.15082418180036378</v>
      </c>
      <c r="AD307" s="239">
        <f>+'Ark1'!AD1608</f>
        <v>-2.3510930782800443</v>
      </c>
      <c r="AE307" s="237">
        <f t="shared" si="48"/>
        <v>219.6</v>
      </c>
      <c r="AF307" s="237">
        <f t="shared" si="49"/>
        <v>1.8118811881188119</v>
      </c>
      <c r="AG307" s="289"/>
      <c r="AJ307" s="29"/>
      <c r="AK307" s="27"/>
      <c r="AN307" s="27"/>
      <c r="AO307" s="27"/>
      <c r="AP307" s="27"/>
      <c r="AR307" s="27"/>
    </row>
    <row r="308" spans="1:47">
      <c r="A308" s="289"/>
      <c r="B308" s="236">
        <f>+'Ark1'!C1609</f>
        <v>2023</v>
      </c>
      <c r="C308" s="289"/>
      <c r="D308" s="236">
        <f>+'Ark1'!M1609</f>
        <v>5</v>
      </c>
      <c r="E308" s="236" t="str">
        <f>VLOOKUP(D308,RNR!$D$16:$E$30,2)</f>
        <v>2</v>
      </c>
      <c r="F308" s="236">
        <f>+'Ark1'!D1609</f>
        <v>9</v>
      </c>
      <c r="G308" s="236" t="str">
        <f>VLOOKUP(F308,RNR!$D$2:$E$13,2)</f>
        <v>Sep</v>
      </c>
      <c r="H308" s="236">
        <f>+'Ark1'!Q1609</f>
        <v>706</v>
      </c>
      <c r="I308" s="236">
        <f>+'Ark1'!R1609</f>
        <v>1235</v>
      </c>
      <c r="J308" s="237">
        <f>+IF(I308=0,"",'Ark1'!AG1609)</f>
        <v>16.712566214524987</v>
      </c>
      <c r="K308" s="237">
        <f>+IF(I308=0,"",'Ark1'!AH1609)</f>
        <v>5.6680161943319849</v>
      </c>
      <c r="L308" s="289"/>
      <c r="M308" s="243">
        <f>+'Ark1'!AI1609</f>
        <v>337</v>
      </c>
      <c r="N308" s="289"/>
      <c r="O308" s="288">
        <f>+IF(I308=0,"",'Ark1'!U1609)</f>
        <v>23.561619433198359</v>
      </c>
      <c r="P308" s="237">
        <f>+IF(I308=0,"",'Ark1'!V1609)</f>
        <v>40.647773279352243</v>
      </c>
      <c r="Q308" s="237"/>
      <c r="R308" s="237">
        <f>+IF(M308=0,"",'Ark1'!AJ1609)</f>
        <v>109.35934718100889</v>
      </c>
      <c r="S308" s="290"/>
      <c r="T308" s="237">
        <f>+IF(M308=0,"",'Ark1'!AK1609)</f>
        <v>18.574289490743549</v>
      </c>
      <c r="U308" s="289"/>
      <c r="V308" s="238">
        <f>+IF(I308=0,"",'Ark1'!S1609)</f>
        <v>6.5012145748987855</v>
      </c>
      <c r="W308" s="289"/>
      <c r="X308" s="237">
        <f>+IF(I308=0,"",'Ark1'!W1609)</f>
        <v>0</v>
      </c>
      <c r="Y308" s="239">
        <f>+IF(I308=0,"",'Ark1'!X1609)</f>
        <v>80.242914979757089</v>
      </c>
      <c r="Z308" s="239">
        <f>+IF(I308=0,"",'Ark1'!Y1609)</f>
        <v>56.194331983805661</v>
      </c>
      <c r="AA308" s="239">
        <f>+IF(I308=0,"",'Ark1'!Z1609)</f>
        <v>7.4852513966168708</v>
      </c>
      <c r="AB308" s="237">
        <f>+IF(I308=0,"",'Ark1'!Z1609)</f>
        <v>7.4852513966168708</v>
      </c>
      <c r="AC308" s="237">
        <f>+IF(I308=0,"",'Ark1'!AB1609)</f>
        <v>0.1422199843744868</v>
      </c>
      <c r="AD308" s="239">
        <f>+'Ark1'!AD1609</f>
        <v>18.696581617973063</v>
      </c>
      <c r="AE308" s="237">
        <f t="shared" si="48"/>
        <v>247</v>
      </c>
      <c r="AF308" s="237">
        <f t="shared" si="49"/>
        <v>1.7492917847025495</v>
      </c>
      <c r="AG308" s="289"/>
      <c r="AJ308" s="29"/>
      <c r="AK308" s="27"/>
      <c r="AN308" s="27"/>
      <c r="AO308" s="27"/>
      <c r="AP308" s="27"/>
      <c r="AR308" s="27"/>
    </row>
    <row r="309" spans="1:47">
      <c r="A309" s="289"/>
      <c r="B309" s="236">
        <f>+'Ark1'!C1610</f>
        <v>2023</v>
      </c>
      <c r="C309" s="289"/>
      <c r="D309" s="236">
        <f>+'Ark1'!M1610</f>
        <v>5</v>
      </c>
      <c r="E309" s="236" t="str">
        <f>VLOOKUP(D309,RNR!$D$16:$E$30,2)</f>
        <v>2</v>
      </c>
      <c r="F309" s="236">
        <f>+'Ark1'!D1610</f>
        <v>10</v>
      </c>
      <c r="G309" s="236" t="str">
        <f>VLOOKUP(F309,RNR!$D$2:$E$13,2)</f>
        <v>Okt</v>
      </c>
      <c r="H309" s="236">
        <f>+'Ark1'!Q1610</f>
        <v>1697</v>
      </c>
      <c r="I309" s="236">
        <f>+'Ark1'!R1610</f>
        <v>3129</v>
      </c>
      <c r="J309" s="237">
        <f>+IF(I309=0,"",'Ark1'!AG1610)</f>
        <v>15.820205503415613</v>
      </c>
      <c r="K309" s="237">
        <f>+IF(I309=0,"",'Ark1'!AH1610)</f>
        <v>3.4835410674336842</v>
      </c>
      <c r="L309" s="289"/>
      <c r="M309" s="243">
        <f>+'Ark1'!AI1610</f>
        <v>1086</v>
      </c>
      <c r="N309" s="289"/>
      <c r="O309" s="288">
        <f>+IF(I309=0,"",'Ark1'!U1610)</f>
        <v>24.928219878555431</v>
      </c>
      <c r="P309" s="237">
        <f>+IF(I309=0,"",'Ark1'!V1610)</f>
        <v>49.792265899648442</v>
      </c>
      <c r="Q309" s="237"/>
      <c r="R309" s="237">
        <f>+IF(M309=0,"",'Ark1'!AJ1610)</f>
        <v>111.13526703499086</v>
      </c>
      <c r="S309" s="290"/>
      <c r="T309" s="237">
        <f>+IF(M309=0,"",'Ark1'!AK1610)</f>
        <v>19.280040927760549</v>
      </c>
      <c r="U309" s="289"/>
      <c r="V309" s="238">
        <f>+IF(I309=0,"",'Ark1'!S1610)</f>
        <v>6.9613294982422502</v>
      </c>
      <c r="W309" s="289"/>
      <c r="X309" s="237">
        <f>+IF(I309=0,"",'Ark1'!W1610)</f>
        <v>0</v>
      </c>
      <c r="Y309" s="239">
        <f>+IF(I309=0,"",'Ark1'!X1610)</f>
        <v>84.53179929689999</v>
      </c>
      <c r="Z309" s="239">
        <f>+IF(I309=0,"",'Ark1'!Y1610)</f>
        <v>65.548098434004501</v>
      </c>
      <c r="AA309" s="239">
        <f>+IF(I309=0,"",'Ark1'!Z1610)</f>
        <v>7.3319066173245053</v>
      </c>
      <c r="AB309" s="237">
        <f>+IF(I309=0,"",'Ark1'!Z1610)</f>
        <v>7.3319066173245053</v>
      </c>
      <c r="AC309" s="237">
        <f>+IF(I309=0,"",'Ark1'!AB1610)</f>
        <v>0.19971236561161176</v>
      </c>
      <c r="AD309" s="239">
        <f>+'Ark1'!AD1610</f>
        <v>16.472141683821036</v>
      </c>
      <c r="AE309" s="237">
        <f t="shared" si="48"/>
        <v>625.79999999999995</v>
      </c>
      <c r="AF309" s="237">
        <f t="shared" si="49"/>
        <v>1.8438420742486741</v>
      </c>
      <c r="AG309" s="289"/>
      <c r="AJ309" s="29"/>
      <c r="AK309" s="27"/>
      <c r="AN309" s="27"/>
      <c r="AO309" s="27"/>
      <c r="AP309" s="27"/>
      <c r="AR309" s="27"/>
    </row>
    <row r="310" spans="1:47">
      <c r="A310" s="289"/>
      <c r="B310" s="236">
        <f>+'Ark1'!C1611</f>
        <v>2023</v>
      </c>
      <c r="C310" s="289"/>
      <c r="D310" s="236">
        <f>+'Ark1'!M1611</f>
        <v>5</v>
      </c>
      <c r="E310" s="236" t="str">
        <f>VLOOKUP(D310,RNR!$D$16:$E$30,2)</f>
        <v>2</v>
      </c>
      <c r="F310" s="236">
        <f>+'Ark1'!D1611</f>
        <v>11</v>
      </c>
      <c r="G310" s="236" t="str">
        <f>VLOOKUP(F310,RNR!$D$2:$E$13,2)</f>
        <v>Nov</v>
      </c>
      <c r="H310" s="236">
        <f>+'Ark1'!Q1611</f>
        <v>935</v>
      </c>
      <c r="I310" s="236">
        <f>+'Ark1'!R1611</f>
        <v>1628</v>
      </c>
      <c r="J310" s="237">
        <f>+IF(I310=0,"",'Ark1'!AG1611)</f>
        <v>17.463678040970489</v>
      </c>
      <c r="K310" s="237">
        <f>+IF(I310=0,"",'Ark1'!AH1611)</f>
        <v>3.3169533169533159</v>
      </c>
      <c r="L310" s="289"/>
      <c r="M310" s="243">
        <f>+'Ark1'!AI1611</f>
        <v>554</v>
      </c>
      <c r="N310" s="289"/>
      <c r="O310" s="288">
        <f>+IF(I310=0,"",'Ark1'!U1611)</f>
        <v>24.629299754299755</v>
      </c>
      <c r="P310" s="237">
        <f>+IF(I310=0,"",'Ark1'!V1611)</f>
        <v>48.095823095823086</v>
      </c>
      <c r="Q310" s="237"/>
      <c r="R310" s="237">
        <f>+IF(M310=0,"",'Ark1'!AJ1611)</f>
        <v>109.33393501805055</v>
      </c>
      <c r="S310" s="290"/>
      <c r="T310" s="237">
        <f>+IF(M310=0,"",'Ark1'!AK1611)</f>
        <v>18.955499911580198</v>
      </c>
      <c r="U310" s="289"/>
      <c r="V310" s="238">
        <f>+IF(I310=0,"",'Ark1'!S1611)</f>
        <v>7.0190417690417668</v>
      </c>
      <c r="W310" s="289"/>
      <c r="X310" s="237">
        <f>+IF(I310=0,"",'Ark1'!W1611)</f>
        <v>0</v>
      </c>
      <c r="Y310" s="239">
        <f>+IF(I310=0,"",'Ark1'!X1611)</f>
        <v>86.547911547911553</v>
      </c>
      <c r="Z310" s="239">
        <f>+IF(I310=0,"",'Ark1'!Y1611)</f>
        <v>62.592137592137583</v>
      </c>
      <c r="AA310" s="239">
        <f>+IF(I310=0,"",'Ark1'!Z1611)</f>
        <v>6.8746397002627093</v>
      </c>
      <c r="AB310" s="237">
        <f>+IF(I310=0,"",'Ark1'!Z1611)</f>
        <v>6.8746397002627093</v>
      </c>
      <c r="AC310" s="237">
        <f>+IF(I310=0,"",'Ark1'!AB1611)</f>
        <v>0</v>
      </c>
      <c r="AD310" s="239">
        <f>+'Ark1'!AD1611</f>
        <v>0</v>
      </c>
      <c r="AE310" s="237">
        <f t="shared" si="48"/>
        <v>325.60000000000002</v>
      </c>
      <c r="AF310" s="237">
        <f t="shared" si="49"/>
        <v>1.7411764705882353</v>
      </c>
      <c r="AG310" s="289"/>
      <c r="AJ310" s="29"/>
      <c r="AK310" s="27"/>
      <c r="AN310" s="27"/>
      <c r="AO310" s="27"/>
      <c r="AP310" s="27"/>
      <c r="AR310" s="27"/>
    </row>
    <row r="311" spans="1:47">
      <c r="A311" s="289"/>
      <c r="B311" s="236">
        <f>+'Ark1'!C1612</f>
        <v>2023</v>
      </c>
      <c r="C311" s="289"/>
      <c r="D311" s="236">
        <f>+'Ark1'!M1612</f>
        <v>5</v>
      </c>
      <c r="E311" s="236" t="str">
        <f>VLOOKUP(D311,RNR!$D$16:$E$30,2)</f>
        <v>2</v>
      </c>
      <c r="F311" s="236">
        <f>+'Ark1'!D1612</f>
        <v>12</v>
      </c>
      <c r="G311" s="236" t="str">
        <f>VLOOKUP(F311,RNR!$D$2:$E$13,2)</f>
        <v>Des</v>
      </c>
      <c r="H311" s="236">
        <f>+'Ark1'!Q1612</f>
        <v>58</v>
      </c>
      <c r="I311" s="236">
        <f>+'Ark1'!R1612</f>
        <v>79</v>
      </c>
      <c r="J311" s="237">
        <f>+IF(I311=0,"",'Ark1'!AG1612)</f>
        <v>19.394543240441603</v>
      </c>
      <c r="K311" s="237">
        <f>+IF(I311=0,"",'Ark1'!AH1612)</f>
        <v>1.2658227848101264</v>
      </c>
      <c r="L311" s="289"/>
      <c r="M311" s="243">
        <f>+'Ark1'!AI1612</f>
        <v>30</v>
      </c>
      <c r="N311" s="289"/>
      <c r="O311" s="288">
        <f>+IF(I311=0,"",'Ark1'!U1612)</f>
        <v>24.393670886075942</v>
      </c>
      <c r="P311" s="237">
        <f>+IF(I311=0,"",'Ark1'!V1612)</f>
        <v>45.569620253164558</v>
      </c>
      <c r="Q311" s="237"/>
      <c r="R311" s="237">
        <f>+IF(M311=0,"",'Ark1'!AJ1612)</f>
        <v>109.31666666666662</v>
      </c>
      <c r="S311" s="290"/>
      <c r="T311" s="237">
        <f>+IF(M311=0,"",'Ark1'!AK1612)</f>
        <v>19.054229089619518</v>
      </c>
      <c r="U311" s="289"/>
      <c r="V311" s="238">
        <f>+IF(I311=0,"",'Ark1'!S1612)</f>
        <v>7</v>
      </c>
      <c r="W311" s="289"/>
      <c r="X311" s="237">
        <f>+IF(I311=0,"",'Ark1'!W1612)</f>
        <v>0</v>
      </c>
      <c r="Y311" s="239">
        <f>+IF(I311=0,"",'Ark1'!X1612)</f>
        <v>87.341772151898738</v>
      </c>
      <c r="Z311" s="239">
        <f>+IF(I311=0,"",'Ark1'!Y1612)</f>
        <v>60.759493670886037</v>
      </c>
      <c r="AA311" s="239">
        <f>+IF(I311=0,"",'Ark1'!Z1612)</f>
        <v>6.6238415136545896</v>
      </c>
      <c r="AB311" s="237">
        <f>+IF(I311=0,"",'Ark1'!Z1612)</f>
        <v>6.6238415136545896</v>
      </c>
      <c r="AC311" s="237">
        <f>+IF(I311=0,"",'Ark1'!AB1612)</f>
        <v>0.55897220672961445</v>
      </c>
      <c r="AD311" s="239">
        <f>+'Ark1'!AD1612</f>
        <v>-2.0620945541940343</v>
      </c>
      <c r="AE311" s="237">
        <f t="shared" si="48"/>
        <v>15.8</v>
      </c>
      <c r="AF311" s="237">
        <f t="shared" si="49"/>
        <v>1.3620689655172413</v>
      </c>
      <c r="AG311" s="289"/>
      <c r="AJ311" s="29"/>
      <c r="AK311" s="27"/>
      <c r="AN311" s="27"/>
      <c r="AO311" s="27"/>
      <c r="AP311" s="27"/>
      <c r="AR311" s="27"/>
    </row>
    <row r="312" spans="1:47">
      <c r="A312" s="289"/>
      <c r="B312" s="289"/>
      <c r="C312" s="289"/>
      <c r="D312" s="289"/>
      <c r="E312" s="289"/>
      <c r="F312" s="289"/>
      <c r="G312" s="289"/>
      <c r="H312" s="289"/>
      <c r="I312" s="289"/>
      <c r="J312" s="289"/>
      <c r="K312" s="289"/>
      <c r="L312" s="289"/>
      <c r="M312" s="330"/>
      <c r="N312" s="289"/>
      <c r="O312" s="289"/>
      <c r="P312" s="289"/>
      <c r="Q312" s="289"/>
      <c r="R312" s="290"/>
      <c r="S312" s="290"/>
      <c r="T312" s="290"/>
      <c r="U312" s="289"/>
      <c r="V312" s="289"/>
      <c r="W312" s="289"/>
      <c r="X312" s="289"/>
      <c r="Y312" s="289"/>
      <c r="Z312" s="289"/>
      <c r="AA312" s="289"/>
      <c r="AB312" s="289"/>
      <c r="AC312" s="289"/>
      <c r="AD312" s="289"/>
      <c r="AE312" s="289"/>
      <c r="AF312" s="289"/>
      <c r="AG312" s="289"/>
      <c r="AJ312" s="29"/>
      <c r="AK312" s="27"/>
      <c r="AN312" s="27"/>
      <c r="AO312" s="27"/>
      <c r="AP312" s="27"/>
      <c r="AR312" s="27"/>
      <c r="AS312" s="241"/>
      <c r="AT312" s="27"/>
      <c r="AU312" s="27"/>
    </row>
    <row r="313" spans="1:47">
      <c r="A313" s="330" t="s">
        <v>654</v>
      </c>
      <c r="B313" s="330"/>
      <c r="C313" s="330" t="str">
        <f>+E319</f>
        <v>2+</v>
      </c>
      <c r="D313" s="330"/>
      <c r="E313" s="330"/>
      <c r="F313" s="330"/>
      <c r="G313" s="330"/>
      <c r="H313" s="330"/>
      <c r="I313" s="289"/>
      <c r="J313" s="289"/>
      <c r="K313" s="289"/>
      <c r="L313" s="289"/>
      <c r="M313" s="330"/>
      <c r="N313" s="289"/>
      <c r="O313" s="289"/>
      <c r="P313" s="289"/>
      <c r="Q313" s="289"/>
      <c r="R313" s="290"/>
      <c r="S313" s="290"/>
      <c r="T313" s="290"/>
      <c r="U313" s="289"/>
      <c r="V313" s="289"/>
      <c r="W313" s="289"/>
      <c r="X313" s="289"/>
      <c r="Y313" s="289"/>
      <c r="Z313" s="289"/>
      <c r="AA313" s="289"/>
      <c r="AB313" s="289"/>
      <c r="AC313" s="289"/>
      <c r="AD313" s="289"/>
      <c r="AE313" s="289"/>
      <c r="AF313" s="289"/>
      <c r="AG313" s="289"/>
      <c r="AJ313" s="29"/>
      <c r="AK313" s="27"/>
      <c r="AN313" s="27"/>
      <c r="AO313" s="27"/>
      <c r="AP313" s="27"/>
      <c r="AR313" s="27"/>
      <c r="AS313" s="241"/>
      <c r="AT313" s="27"/>
      <c r="AU313" s="27"/>
    </row>
    <row r="314" spans="1:47">
      <c r="A314" s="289"/>
      <c r="B314" s="289"/>
      <c r="C314" s="289"/>
      <c r="D314" s="289"/>
      <c r="E314" s="289"/>
      <c r="F314" s="289"/>
      <c r="G314" s="289"/>
      <c r="H314" s="289"/>
      <c r="I314" s="289"/>
      <c r="J314" s="289"/>
      <c r="K314" s="289"/>
      <c r="L314" s="289"/>
      <c r="M314" s="330"/>
      <c r="N314" s="289"/>
      <c r="O314" s="289"/>
      <c r="P314" s="289"/>
      <c r="Q314" s="289"/>
      <c r="R314" s="290"/>
      <c r="S314" s="290"/>
      <c r="T314" s="290"/>
      <c r="U314" s="289"/>
      <c r="V314" s="289"/>
      <c r="W314" s="289"/>
      <c r="X314" s="289"/>
      <c r="Y314" s="289"/>
      <c r="Z314" s="289"/>
      <c r="AA314" s="289"/>
      <c r="AB314" s="289"/>
      <c r="AC314" s="289"/>
      <c r="AD314" s="289"/>
      <c r="AE314" s="289"/>
      <c r="AF314" s="289"/>
      <c r="AG314" s="289"/>
      <c r="AJ314" s="29"/>
      <c r="AK314" s="27"/>
      <c r="AN314" s="27"/>
      <c r="AO314" s="27"/>
      <c r="AP314" s="27"/>
      <c r="AR314" s="27"/>
      <c r="AS314" s="241"/>
      <c r="AT314" s="27"/>
      <c r="AU314" s="27"/>
    </row>
    <row r="315" spans="1:47">
      <c r="A315" s="289"/>
      <c r="B315" s="236">
        <f>+'Ark1'!C1613</f>
        <v>2023</v>
      </c>
      <c r="C315" s="289"/>
      <c r="D315" s="236">
        <f>+'Ark1'!M1613</f>
        <v>6</v>
      </c>
      <c r="E315" s="236" t="str">
        <f>VLOOKUP(D315,RNR!$D$16:$E$30,2)</f>
        <v>2+</v>
      </c>
      <c r="F315" s="236">
        <f>+'Ark1'!D1613</f>
        <v>1</v>
      </c>
      <c r="G315" s="236" t="str">
        <f>VLOOKUP(F315,RNR!$D$2:$E$13,2)</f>
        <v>Jan</v>
      </c>
      <c r="H315" s="236">
        <f>+'Ark1'!Q1613</f>
        <v>34</v>
      </c>
      <c r="I315" s="236">
        <f>+'Ark1'!R1613</f>
        <v>58</v>
      </c>
      <c r="J315" s="237">
        <f>+IF(I315=0,"",'Ark1'!AG1613)</f>
        <v>14.86512606846785</v>
      </c>
      <c r="K315" s="237">
        <f>+IF(I315=0,"",'Ark1'!AH1613)</f>
        <v>0</v>
      </c>
      <c r="L315" s="289"/>
      <c r="M315" s="243">
        <f>+'Ark1'!AI1613</f>
        <v>17</v>
      </c>
      <c r="N315" s="289"/>
      <c r="O315" s="288">
        <f>+IF(I315=0,"",'Ark1'!U1613)</f>
        <v>23.867241379310343</v>
      </c>
      <c r="P315" s="237">
        <f>+IF(I315=0,"",'Ark1'!V1613)</f>
        <v>39.655172413793117</v>
      </c>
      <c r="Q315" s="237"/>
      <c r="R315" s="237">
        <f>+IF(M315=0,"",'Ark1'!AJ1613)</f>
        <v>110.73529411764702</v>
      </c>
      <c r="S315" s="290"/>
      <c r="T315" s="237">
        <f>+IF(M315=0,"",'Ark1'!AK1613)</f>
        <v>19.41810827276197</v>
      </c>
      <c r="U315" s="289"/>
      <c r="V315" s="238">
        <f>+IF(I315=0,"",'Ark1'!S1613)</f>
        <v>7.0689655172413763</v>
      </c>
      <c r="W315" s="289"/>
      <c r="X315" s="237">
        <f>+IF(I315=0,"",'Ark1'!W1613)</f>
        <v>0</v>
      </c>
      <c r="Y315" s="239">
        <f>+IF(I315=0,"",'Ark1'!X1613)</f>
        <v>86.206896551724128</v>
      </c>
      <c r="Z315" s="239">
        <f>+IF(I315=0,"",'Ark1'!Y1613)</f>
        <v>50</v>
      </c>
      <c r="AA315" s="239">
        <f>+IF(I315=0,"",'Ark1'!Z1613)</f>
        <v>6.9977185427684097</v>
      </c>
      <c r="AB315" s="237">
        <f>+IF(I315=0,"",'Ark1'!Z1613)</f>
        <v>6.9977185427684097</v>
      </c>
      <c r="AC315" s="237">
        <f>+IF(I315=0,"",'Ark1'!AB1613)</f>
        <v>0</v>
      </c>
      <c r="AD315" s="239">
        <f>+'Ark1'!AD1613</f>
        <v>0</v>
      </c>
      <c r="AE315" s="237">
        <f t="shared" si="48"/>
        <v>9.6666666666666661</v>
      </c>
      <c r="AF315" s="237">
        <f t="shared" si="49"/>
        <v>1.7058823529411764</v>
      </c>
      <c r="AG315" s="289"/>
      <c r="AJ315" s="29"/>
      <c r="AK315" s="27"/>
      <c r="AN315" s="27"/>
      <c r="AO315" s="27"/>
      <c r="AP315" s="27"/>
      <c r="AR315" s="27"/>
    </row>
    <row r="316" spans="1:47">
      <c r="A316" s="289"/>
      <c r="B316" s="236">
        <f>+'Ark1'!C1614</f>
        <v>2023</v>
      </c>
      <c r="C316" s="289"/>
      <c r="D316" s="236">
        <f>+'Ark1'!M1614</f>
        <v>6</v>
      </c>
      <c r="E316" s="236" t="str">
        <f>VLOOKUP(D316,RNR!$D$16:$E$30,2)</f>
        <v>2+</v>
      </c>
      <c r="F316" s="236">
        <f>+'Ark1'!D1614</f>
        <v>2</v>
      </c>
      <c r="G316" s="236" t="str">
        <f>VLOOKUP(F316,RNR!$D$2:$E$13,2)</f>
        <v>Feb</v>
      </c>
      <c r="H316" s="236">
        <f>+'Ark1'!Q1614</f>
        <v>80</v>
      </c>
      <c r="I316" s="236">
        <f>+'Ark1'!R1614</f>
        <v>104</v>
      </c>
      <c r="J316" s="237">
        <f>+IF(I316=0,"",'Ark1'!AG1614)</f>
        <v>18.50041975215828</v>
      </c>
      <c r="K316" s="237">
        <f>+IF(I316=0,"",'Ark1'!AH1614)</f>
        <v>0.96153846153846112</v>
      </c>
      <c r="L316" s="289"/>
      <c r="M316" s="243">
        <f>+'Ark1'!AI1614</f>
        <v>13</v>
      </c>
      <c r="N316" s="289"/>
      <c r="O316" s="288">
        <f>+IF(I316=0,"",'Ark1'!U1614)</f>
        <v>28.394230769230759</v>
      </c>
      <c r="P316" s="237">
        <f>+IF(I316=0,"",'Ark1'!V1614)</f>
        <v>53.84615384615384</v>
      </c>
      <c r="Q316" s="237"/>
      <c r="R316" s="237">
        <f>+IF(M316=0,"",'Ark1'!AJ1614)</f>
        <v>110.57692307692304</v>
      </c>
      <c r="S316" s="290"/>
      <c r="T316" s="237">
        <f>+IF(M316=0,"",'Ark1'!AK1614)</f>
        <v>21.363827605105996</v>
      </c>
      <c r="U316" s="289"/>
      <c r="V316" s="238">
        <f>+IF(I316=0,"",'Ark1'!S1614)</f>
        <v>7.7307692307692291</v>
      </c>
      <c r="W316" s="289"/>
      <c r="X316" s="237">
        <f>+IF(I316=0,"",'Ark1'!W1614)</f>
        <v>0</v>
      </c>
      <c r="Y316" s="239">
        <f>+IF(I316=0,"",'Ark1'!X1614)</f>
        <v>93.269230769230788</v>
      </c>
      <c r="Z316" s="239">
        <f>+IF(I316=0,"",'Ark1'!Y1614)</f>
        <v>79.807692307692292</v>
      </c>
      <c r="AA316" s="239">
        <f>+IF(I316=0,"",'Ark1'!Z1614)</f>
        <v>7.1827762326473366</v>
      </c>
      <c r="AB316" s="237">
        <f>+IF(I316=0,"",'Ark1'!Z1614)</f>
        <v>7.1827762326473366</v>
      </c>
      <c r="AC316" s="237">
        <f>+IF(I316=0,"",'Ark1'!AB1614)</f>
        <v>0</v>
      </c>
      <c r="AD316" s="239">
        <f>+'Ark1'!AD1614</f>
        <v>0</v>
      </c>
      <c r="AE316" s="237">
        <f t="shared" si="48"/>
        <v>17.333333333333332</v>
      </c>
      <c r="AF316" s="237">
        <f t="shared" si="49"/>
        <v>1.3</v>
      </c>
      <c r="AG316" s="289"/>
      <c r="AJ316" s="29"/>
      <c r="AK316" s="27"/>
      <c r="AN316" s="27"/>
      <c r="AO316" s="27"/>
      <c r="AP316" s="27"/>
      <c r="AR316" s="27"/>
    </row>
    <row r="317" spans="1:47">
      <c r="A317" s="289"/>
      <c r="B317" s="236">
        <f>+'Ark1'!C1615</f>
        <v>2023</v>
      </c>
      <c r="C317" s="289"/>
      <c r="D317" s="236">
        <f>+'Ark1'!M1615</f>
        <v>6</v>
      </c>
      <c r="E317" s="236" t="str">
        <f>VLOOKUP(D317,RNR!$D$16:$E$30,2)</f>
        <v>2+</v>
      </c>
      <c r="F317" s="236">
        <f>+'Ark1'!D1615</f>
        <v>3</v>
      </c>
      <c r="G317" s="236" t="str">
        <f>VLOOKUP(F317,RNR!$D$2:$E$13,2)</f>
        <v>Mar</v>
      </c>
      <c r="H317" s="236">
        <f>+'Ark1'!Q1615</f>
        <v>358</v>
      </c>
      <c r="I317" s="236">
        <f>+'Ark1'!R1615</f>
        <v>456</v>
      </c>
      <c r="J317" s="237">
        <f>+IF(I317=0,"",'Ark1'!AG1615)</f>
        <v>13.057040772625628</v>
      </c>
      <c r="K317" s="237">
        <f>+IF(I317=0,"",'Ark1'!AH1615)</f>
        <v>3.7280701754385976</v>
      </c>
      <c r="L317" s="289"/>
      <c r="M317" s="243">
        <f>+'Ark1'!AI1615</f>
        <v>52</v>
      </c>
      <c r="N317" s="289"/>
      <c r="O317" s="288">
        <f>+IF(I317=0,"",'Ark1'!U1615)</f>
        <v>28.281578947368448</v>
      </c>
      <c r="P317" s="237">
        <f>+IF(I317=0,"",'Ark1'!V1615)</f>
        <v>55.70175438596489</v>
      </c>
      <c r="Q317" s="237"/>
      <c r="R317" s="237">
        <f>+IF(M317=0,"",'Ark1'!AJ1615)</f>
        <v>109.9538461538461</v>
      </c>
      <c r="S317" s="290"/>
      <c r="T317" s="237">
        <f>+IF(M317=0,"",'Ark1'!AK1615)</f>
        <v>20.005343652074473</v>
      </c>
      <c r="U317" s="289"/>
      <c r="V317" s="238">
        <f>+IF(I317=0,"",'Ark1'!S1615)</f>
        <v>7.609649122807018</v>
      </c>
      <c r="W317" s="289"/>
      <c r="X317" s="237">
        <f>+IF(I317=0,"",'Ark1'!W1615)</f>
        <v>0</v>
      </c>
      <c r="Y317" s="239">
        <f>+IF(I317=0,"",'Ark1'!X1615)</f>
        <v>95.394736842105274</v>
      </c>
      <c r="Z317" s="239">
        <f>+IF(I317=0,"",'Ark1'!Y1615)</f>
        <v>78.947368421052644</v>
      </c>
      <c r="AA317" s="239">
        <f>+IF(I317=0,"",'Ark1'!Z1615)</f>
        <v>6.5523775755742699</v>
      </c>
      <c r="AB317" s="237">
        <f>+IF(I317=0,"",'Ark1'!Z1615)</f>
        <v>6.5523775755742699</v>
      </c>
      <c r="AC317" s="237">
        <f>+IF(I317=0,"",'Ark1'!AB1615)</f>
        <v>0</v>
      </c>
      <c r="AD317" s="239">
        <f>+'Ark1'!AD1615</f>
        <v>0</v>
      </c>
      <c r="AE317" s="237">
        <f t="shared" si="48"/>
        <v>76</v>
      </c>
      <c r="AF317" s="237">
        <f t="shared" si="49"/>
        <v>1.2737430167597765</v>
      </c>
      <c r="AG317" s="289"/>
      <c r="AJ317" s="29"/>
      <c r="AK317" s="27"/>
      <c r="AN317" s="27"/>
      <c r="AO317" s="27"/>
      <c r="AP317" s="27"/>
      <c r="AR317" s="27"/>
    </row>
    <row r="318" spans="1:47">
      <c r="A318" s="289"/>
      <c r="B318" s="236">
        <f>+'Ark1'!C1616</f>
        <v>2023</v>
      </c>
      <c r="C318" s="289"/>
      <c r="D318" s="236">
        <f>+'Ark1'!M1616</f>
        <v>6</v>
      </c>
      <c r="E318" s="236" t="str">
        <f>VLOOKUP(D318,RNR!$D$16:$E$30,2)</f>
        <v>2+</v>
      </c>
      <c r="F318" s="236">
        <f>+'Ark1'!D1616</f>
        <v>4</v>
      </c>
      <c r="G318" s="236" t="str">
        <f>VLOOKUP(F318,RNR!$D$2:$E$13,2)</f>
        <v>Apr</v>
      </c>
      <c r="H318" s="236">
        <f>+'Ark1'!Q1616</f>
        <v>46</v>
      </c>
      <c r="I318" s="236">
        <f>+'Ark1'!R1616</f>
        <v>73</v>
      </c>
      <c r="J318" s="237">
        <f>+IF(I318=0,"",'Ark1'!AG1616)</f>
        <v>12.869739755307172</v>
      </c>
      <c r="K318" s="237">
        <f>+IF(I318=0,"",'Ark1'!AH1616)</f>
        <v>1.3698630136986301</v>
      </c>
      <c r="L318" s="289"/>
      <c r="M318" s="243">
        <f>+'Ark1'!AI1616</f>
        <v>10</v>
      </c>
      <c r="N318" s="289"/>
      <c r="O318" s="288">
        <f>+IF(I318=0,"",'Ark1'!U1616)</f>
        <v>23.012328767123289</v>
      </c>
      <c r="P318" s="237">
        <f>+IF(I318=0,"",'Ark1'!V1616)</f>
        <v>38.356164383561641</v>
      </c>
      <c r="Q318" s="237"/>
      <c r="R318" s="237">
        <f>+IF(M318=0,"",'Ark1'!AJ1616)</f>
        <v>105.78000000000002</v>
      </c>
      <c r="S318" s="290"/>
      <c r="T318" s="237">
        <f>+IF(M318=0,"",'Ark1'!AK1616)</f>
        <v>20.240689557039765</v>
      </c>
      <c r="U318" s="289"/>
      <c r="V318" s="238">
        <f>+IF(I318=0,"",'Ark1'!S1616)</f>
        <v>7.5890410958904129</v>
      </c>
      <c r="W318" s="289"/>
      <c r="X318" s="237">
        <f>+IF(I318=0,"",'Ark1'!W1616)</f>
        <v>0</v>
      </c>
      <c r="Y318" s="239">
        <f>+IF(I318=0,"",'Ark1'!X1616)</f>
        <v>89.041095890410944</v>
      </c>
      <c r="Z318" s="239">
        <f>+IF(I318=0,"",'Ark1'!Y1616)</f>
        <v>45.205479452054803</v>
      </c>
      <c r="AA318" s="239">
        <f>+IF(I318=0,"",'Ark1'!Z1616)</f>
        <v>6.2013243217854193</v>
      </c>
      <c r="AB318" s="237">
        <f>+IF(I318=0,"",'Ark1'!Z1616)</f>
        <v>6.2013243217854193</v>
      </c>
      <c r="AC318" s="237">
        <f>+IF(I318=0,"",'Ark1'!AB1616)</f>
        <v>0</v>
      </c>
      <c r="AD318" s="239">
        <f>+'Ark1'!AD1616</f>
        <v>0</v>
      </c>
      <c r="AE318" s="237">
        <f t="shared" si="48"/>
        <v>12.166666666666666</v>
      </c>
      <c r="AF318" s="237">
        <f t="shared" si="49"/>
        <v>1.5869565217391304</v>
      </c>
      <c r="AG318" s="289"/>
      <c r="AJ318" s="29"/>
      <c r="AK318" s="27"/>
      <c r="AN318" s="27"/>
      <c r="AO318" s="27"/>
      <c r="AP318" s="27"/>
      <c r="AR318" s="27"/>
    </row>
    <row r="319" spans="1:47">
      <c r="A319" s="289"/>
      <c r="B319" s="236">
        <f>+'Ark1'!C1617</f>
        <v>2023</v>
      </c>
      <c r="C319" s="289"/>
      <c r="D319" s="236">
        <f>+'Ark1'!M1617</f>
        <v>6</v>
      </c>
      <c r="E319" s="236" t="str">
        <f>VLOOKUP(D319,RNR!$D$16:$E$30,2)</f>
        <v>2+</v>
      </c>
      <c r="F319" s="236">
        <f>+'Ark1'!D1617</f>
        <v>5</v>
      </c>
      <c r="G319" s="236" t="str">
        <f>VLOOKUP(F319,RNR!$D$2:$E$13,2)</f>
        <v>Mai</v>
      </c>
      <c r="H319" s="236">
        <f>+'Ark1'!Q1617</f>
        <v>107</v>
      </c>
      <c r="I319" s="236">
        <f>+'Ark1'!R1617</f>
        <v>165</v>
      </c>
      <c r="J319" s="237">
        <f>+IF(I319=0,"",'Ark1'!AG1617)</f>
        <v>12.37415290178906</v>
      </c>
      <c r="K319" s="237">
        <f>+IF(I319=0,"",'Ark1'!AH1617)</f>
        <v>2.4242424242424243</v>
      </c>
      <c r="L319" s="237"/>
      <c r="M319" s="264"/>
      <c r="N319" s="237"/>
      <c r="O319" s="288">
        <f>+IF(I319=0,"",'Ark1'!U1617)</f>
        <v>25.021212121212105</v>
      </c>
      <c r="P319" s="237">
        <f>+IF(I319=0,"",'Ark1'!V1617)</f>
        <v>43.636363636363633</v>
      </c>
      <c r="Q319" s="237"/>
      <c r="R319" s="237"/>
      <c r="S319" s="237"/>
      <c r="T319" s="237"/>
      <c r="U319" s="238"/>
      <c r="V319" s="238">
        <f>+IF(I319=0,"",'Ark1'!S1617)</f>
        <v>7.6121212121212132</v>
      </c>
      <c r="W319" s="238"/>
      <c r="X319" s="237">
        <f>+IF(I319=0,"",'Ark1'!W1617)</f>
        <v>0</v>
      </c>
      <c r="Y319" s="239">
        <f>+IF(I319=0,"",'Ark1'!X1617)</f>
        <v>93.333333333333314</v>
      </c>
      <c r="Z319" s="239">
        <f>+IF(I319=0,"",'Ark1'!Y1617)</f>
        <v>60</v>
      </c>
      <c r="AA319" s="239">
        <f>+IF(I319=0,"",'Ark1'!Z1617)</f>
        <v>5.9685213424776471</v>
      </c>
      <c r="AB319" s="237">
        <f>+IF(I319=0,"",'Ark1'!Z1617)</f>
        <v>5.9685213424776471</v>
      </c>
      <c r="AC319" s="237">
        <f>+IF(I319=0,"",'Ark1'!AB1617)</f>
        <v>0</v>
      </c>
      <c r="AD319" s="239">
        <f>+'Ark1'!AD1617</f>
        <v>0</v>
      </c>
      <c r="AE319" s="237">
        <f t="shared" si="48"/>
        <v>27.5</v>
      </c>
      <c r="AF319" s="237">
        <f t="shared" si="49"/>
        <v>1.5420560747663552</v>
      </c>
      <c r="AG319" s="289"/>
      <c r="AJ319" s="29"/>
      <c r="AK319" s="27"/>
      <c r="AN319" s="27"/>
      <c r="AO319" s="27"/>
      <c r="AP319" s="27"/>
      <c r="AR319" s="27"/>
    </row>
    <row r="320" spans="1:47">
      <c r="A320" s="289"/>
      <c r="B320" s="236">
        <f>+'Ark1'!C1618</f>
        <v>2023</v>
      </c>
      <c r="C320" s="289"/>
      <c r="D320" s="236">
        <f>+'Ark1'!M1618</f>
        <v>6</v>
      </c>
      <c r="E320" s="236" t="str">
        <f>VLOOKUP(D320,RNR!$D$16:$E$30,2)</f>
        <v>2+</v>
      </c>
      <c r="F320" s="236">
        <f>+'Ark1'!D1618</f>
        <v>6</v>
      </c>
      <c r="G320" s="236" t="str">
        <f>VLOOKUP(F320,RNR!$D$2:$E$13,2)</f>
        <v>Jun</v>
      </c>
      <c r="H320" s="236">
        <f>+'Ark1'!Q1618</f>
        <v>126</v>
      </c>
      <c r="I320" s="236">
        <f>+'Ark1'!R1618</f>
        <v>179</v>
      </c>
      <c r="J320" s="237">
        <f>+IF(I320=0,"",'Ark1'!AG1618)</f>
        <v>15.629947473551844</v>
      </c>
      <c r="K320" s="237">
        <f>+IF(I320=0,"",'Ark1'!AH1618)</f>
        <v>2.2346368715083802</v>
      </c>
      <c r="L320" s="237"/>
      <c r="M320" s="264"/>
      <c r="N320" s="237"/>
      <c r="O320" s="288">
        <f>+IF(I320=0,"",'Ark1'!U1618)</f>
        <v>23.605586592178792</v>
      </c>
      <c r="P320" s="237">
        <f>+IF(I320=0,"",'Ark1'!V1618)</f>
        <v>36.312849162011183</v>
      </c>
      <c r="Q320" s="237"/>
      <c r="R320" s="237"/>
      <c r="S320" s="237"/>
      <c r="T320" s="237"/>
      <c r="U320" s="238"/>
      <c r="V320" s="238">
        <f>+IF(I320=0,"",'Ark1'!S1618)</f>
        <v>7.2681564245810018</v>
      </c>
      <c r="W320" s="238"/>
      <c r="X320" s="237">
        <f>+IF(I320=0,"",'Ark1'!W1618)</f>
        <v>0</v>
      </c>
      <c r="Y320" s="239">
        <f>+IF(I320=0,"",'Ark1'!X1618)</f>
        <v>86.033519553072637</v>
      </c>
      <c r="Z320" s="239">
        <f>+IF(I320=0,"",'Ark1'!Y1618)</f>
        <v>51.955307262569825</v>
      </c>
      <c r="AA320" s="239">
        <f>+IF(I320=0,"",'Ark1'!Z1618)</f>
        <v>6.5898323633986626</v>
      </c>
      <c r="AB320" s="237">
        <f>+IF(I320=0,"",'Ark1'!Z1618)</f>
        <v>6.5898323633986626</v>
      </c>
      <c r="AC320" s="237">
        <f>+IF(I320=0,"",'Ark1'!AB1618)</f>
        <v>0</v>
      </c>
      <c r="AD320" s="239">
        <f>+'Ark1'!AD1618</f>
        <v>0</v>
      </c>
      <c r="AE320" s="237">
        <f t="shared" si="48"/>
        <v>29.833333333333332</v>
      </c>
      <c r="AF320" s="237">
        <f t="shared" si="49"/>
        <v>1.4206349206349207</v>
      </c>
      <c r="AG320" s="289"/>
      <c r="AJ320" s="29"/>
      <c r="AK320" s="27"/>
      <c r="AN320" s="27"/>
      <c r="AO320" s="27"/>
      <c r="AP320" s="27"/>
      <c r="AR320" s="27"/>
    </row>
    <row r="321" spans="1:47">
      <c r="A321" s="289"/>
      <c r="B321" s="236">
        <f>+'Ark1'!C1619</f>
        <v>2023</v>
      </c>
      <c r="C321" s="289"/>
      <c r="D321" s="236">
        <f>+'Ark1'!M1619</f>
        <v>6</v>
      </c>
      <c r="E321" s="236" t="str">
        <f>VLOOKUP(D321,RNR!$D$16:$E$30,2)</f>
        <v>2+</v>
      </c>
      <c r="F321" s="236">
        <f>+'Ark1'!D1619</f>
        <v>7</v>
      </c>
      <c r="G321" s="236" t="str">
        <f>VLOOKUP(F321,RNR!$D$2:$E$13,2)</f>
        <v>Jul</v>
      </c>
      <c r="H321" s="236">
        <f>+'Ark1'!Q1619</f>
        <v>30</v>
      </c>
      <c r="I321" s="236">
        <f>+'Ark1'!R1619</f>
        <v>48</v>
      </c>
      <c r="J321" s="237">
        <f>+IF(I321=0,"",'Ark1'!AG1619)</f>
        <v>15.37147736976943</v>
      </c>
      <c r="K321" s="237">
        <f>+IF(I321=0,"",'Ark1'!AH1619)</f>
        <v>2.0833333333333339</v>
      </c>
      <c r="L321" s="237"/>
      <c r="M321" s="264"/>
      <c r="N321" s="237"/>
      <c r="O321" s="288">
        <f>+IF(I321=0,"",'Ark1'!U1619)</f>
        <v>25.875</v>
      </c>
      <c r="P321" s="237">
        <f>+IF(I321=0,"",'Ark1'!V1619)</f>
        <v>37.5</v>
      </c>
      <c r="Q321" s="237"/>
      <c r="R321" s="237"/>
      <c r="S321" s="237"/>
      <c r="T321" s="237"/>
      <c r="U321" s="238"/>
      <c r="V321" s="238">
        <f>+IF(I321=0,"",'Ark1'!S1619)</f>
        <v>7.3333333333333313</v>
      </c>
      <c r="W321" s="238"/>
      <c r="X321" s="237">
        <f>+IF(I321=0,"",'Ark1'!W1619)</f>
        <v>0</v>
      </c>
      <c r="Y321" s="239">
        <f>+IF(I321=0,"",'Ark1'!X1619)</f>
        <v>95.833333333333314</v>
      </c>
      <c r="Z321" s="239">
        <f>+IF(I321=0,"",'Ark1'!Y1619)</f>
        <v>62.5</v>
      </c>
      <c r="AA321" s="239">
        <f>+IF(I321=0,"",'Ark1'!Z1619)</f>
        <v>6.8020677003393768</v>
      </c>
      <c r="AB321" s="237">
        <f>+IF(I321=0,"",'Ark1'!Z1619)</f>
        <v>6.8020677003393768</v>
      </c>
      <c r="AC321" s="237">
        <f>+IF(I321=0,"",'Ark1'!AB1619)</f>
        <v>0</v>
      </c>
      <c r="AD321" s="239">
        <f>+'Ark1'!AD1619</f>
        <v>0</v>
      </c>
      <c r="AE321" s="237">
        <f t="shared" si="48"/>
        <v>8</v>
      </c>
      <c r="AF321" s="237">
        <f t="shared" si="49"/>
        <v>1.6</v>
      </c>
      <c r="AG321" s="289"/>
      <c r="AJ321" s="29"/>
      <c r="AK321" s="27"/>
      <c r="AN321" s="27"/>
      <c r="AO321" s="27"/>
      <c r="AP321" s="27"/>
      <c r="AR321" s="27"/>
    </row>
    <row r="322" spans="1:47">
      <c r="A322" s="289"/>
      <c r="B322" s="236">
        <f>+'Ark1'!C1620</f>
        <v>2023</v>
      </c>
      <c r="C322" s="289"/>
      <c r="D322" s="236">
        <f>+'Ark1'!M1620</f>
        <v>6</v>
      </c>
      <c r="E322" s="236" t="str">
        <f>VLOOKUP(D322,RNR!$D$16:$E$30,2)</f>
        <v>2+</v>
      </c>
      <c r="F322" s="236">
        <f>+'Ark1'!D1620</f>
        <v>8</v>
      </c>
      <c r="G322" s="236" t="str">
        <f>VLOOKUP(F322,RNR!$D$2:$E$13,2)</f>
        <v>Aug</v>
      </c>
      <c r="H322" s="236">
        <f>+'Ark1'!Q1620</f>
        <v>569</v>
      </c>
      <c r="I322" s="236">
        <f>+'Ark1'!R1620</f>
        <v>1023</v>
      </c>
      <c r="J322" s="237">
        <f>+IF(I322=0,"",'Ark1'!AG1620)</f>
        <v>15.323536044455563</v>
      </c>
      <c r="K322" s="237">
        <f>+IF(I322=0,"",'Ark1'!AH1620)</f>
        <v>4.4965786901270759</v>
      </c>
      <c r="L322" s="237"/>
      <c r="M322" s="264"/>
      <c r="N322" s="237"/>
      <c r="O322" s="288">
        <f>+IF(I322=0,"",'Ark1'!U1620)</f>
        <v>24.642717497556223</v>
      </c>
      <c r="P322" s="237">
        <f>+IF(I322=0,"",'Ark1'!V1620)</f>
        <v>41.251221896383186</v>
      </c>
      <c r="Q322" s="237"/>
      <c r="R322" s="237"/>
      <c r="S322" s="237"/>
      <c r="T322" s="237"/>
      <c r="U322" s="238"/>
      <c r="V322" s="238">
        <f>+IF(I322=0,"",'Ark1'!S1620)</f>
        <v>7.1622678396871953</v>
      </c>
      <c r="W322" s="238"/>
      <c r="X322" s="237">
        <f>+IF(I322=0,"",'Ark1'!W1620)</f>
        <v>0</v>
      </c>
      <c r="Y322" s="239">
        <f>+IF(I322=0,"",'Ark1'!X1620)</f>
        <v>77.712609970674492</v>
      </c>
      <c r="Z322" s="239">
        <f>+IF(I322=0,"",'Ark1'!Y1620)</f>
        <v>59.237536656891493</v>
      </c>
      <c r="AA322" s="239">
        <f>+IF(I322=0,"",'Ark1'!Z1620)</f>
        <v>8.2329549767637396</v>
      </c>
      <c r="AB322" s="237">
        <f>+IF(I322=0,"",'Ark1'!Z1620)</f>
        <v>8.2329549767637396</v>
      </c>
      <c r="AC322" s="237">
        <f>+IF(I322=0,"",'Ark1'!AB1620)</f>
        <v>0</v>
      </c>
      <c r="AD322" s="239">
        <f>+'Ark1'!AD1620</f>
        <v>0</v>
      </c>
      <c r="AE322" s="237">
        <f t="shared" si="48"/>
        <v>170.5</v>
      </c>
      <c r="AF322" s="237">
        <f t="shared" si="49"/>
        <v>1.7978910369068541</v>
      </c>
      <c r="AG322" s="289"/>
      <c r="AJ322" s="29"/>
      <c r="AK322" s="27"/>
      <c r="AN322" s="27"/>
      <c r="AO322" s="27"/>
      <c r="AP322" s="27"/>
      <c r="AR322" s="27"/>
    </row>
    <row r="323" spans="1:47">
      <c r="A323" s="289"/>
      <c r="B323" s="236">
        <f>+'Ark1'!C1621</f>
        <v>2023</v>
      </c>
      <c r="C323" s="289"/>
      <c r="D323" s="236">
        <f>+'Ark1'!M1621</f>
        <v>6</v>
      </c>
      <c r="E323" s="236" t="str">
        <f>VLOOKUP(D323,RNR!$D$16:$E$30,2)</f>
        <v>2+</v>
      </c>
      <c r="F323" s="236">
        <f>+'Ark1'!D1621</f>
        <v>9</v>
      </c>
      <c r="G323" s="236" t="str">
        <f>VLOOKUP(F323,RNR!$D$2:$E$13,2)</f>
        <v>Sep</v>
      </c>
      <c r="H323" s="236">
        <f>+'Ark1'!Q1621</f>
        <v>705</v>
      </c>
      <c r="I323" s="236">
        <f>+'Ark1'!R1621</f>
        <v>1147</v>
      </c>
      <c r="J323" s="237">
        <f>+IF(I323=0,"",'Ark1'!AG1621)</f>
        <v>15.590989942686356</v>
      </c>
      <c r="K323" s="237">
        <f>+IF(I323=0,"",'Ark1'!AH1621)</f>
        <v>6.3644289450741036</v>
      </c>
      <c r="L323" s="237"/>
      <c r="M323" s="264"/>
      <c r="N323" s="237"/>
      <c r="O323" s="288">
        <f>+IF(I323=0,"",'Ark1'!U1621)</f>
        <v>23.666782911944225</v>
      </c>
      <c r="P323" s="237">
        <f>+IF(I323=0,"",'Ark1'!V1621)</f>
        <v>37.14036617262424</v>
      </c>
      <c r="Q323" s="237"/>
      <c r="R323" s="237"/>
      <c r="S323" s="237"/>
      <c r="T323" s="237"/>
      <c r="U323" s="238"/>
      <c r="V323" s="238">
        <f>+IF(I323=0,"",'Ark1'!S1621)</f>
        <v>6.9302528334786411</v>
      </c>
      <c r="W323" s="238"/>
      <c r="X323" s="237">
        <f>+IF(I323=0,"",'Ark1'!W1621)</f>
        <v>0</v>
      </c>
      <c r="Y323" s="239">
        <f>+IF(I323=0,"",'Ark1'!X1621)</f>
        <v>79.163034001743654</v>
      </c>
      <c r="Z323" s="239">
        <f>+IF(I323=0,"",'Ark1'!Y1621)</f>
        <v>52.920662598081968</v>
      </c>
      <c r="AA323" s="239">
        <f>+IF(I323=0,"",'Ark1'!Z1621)</f>
        <v>7.6397554033696817</v>
      </c>
      <c r="AB323" s="237">
        <f>+IF(I323=0,"",'Ark1'!Z1621)</f>
        <v>7.6397554033696817</v>
      </c>
      <c r="AC323" s="237">
        <f>+IF(I323=0,"",'Ark1'!AB1621)</f>
        <v>0</v>
      </c>
      <c r="AD323" s="239">
        <f>+'Ark1'!AD1621</f>
        <v>0</v>
      </c>
      <c r="AE323" s="237">
        <f t="shared" si="48"/>
        <v>191.16666666666666</v>
      </c>
      <c r="AF323" s="237">
        <f t="shared" si="49"/>
        <v>1.6269503546099291</v>
      </c>
      <c r="AG323" s="289"/>
      <c r="AJ323" s="29"/>
      <c r="AK323" s="27"/>
      <c r="AN323" s="27"/>
      <c r="AO323" s="27"/>
      <c r="AP323" s="27"/>
      <c r="AR323" s="27"/>
    </row>
    <row r="324" spans="1:47">
      <c r="A324" s="289"/>
      <c r="B324" s="236">
        <f>+'Ark1'!C1622</f>
        <v>2023</v>
      </c>
      <c r="C324" s="289"/>
      <c r="D324" s="236">
        <f>+'Ark1'!M1622</f>
        <v>6</v>
      </c>
      <c r="E324" s="236" t="str">
        <f>VLOOKUP(D324,RNR!$D$16:$E$30,2)</f>
        <v>2+</v>
      </c>
      <c r="F324" s="236">
        <f>+'Ark1'!D1622</f>
        <v>10</v>
      </c>
      <c r="G324" s="236" t="str">
        <f>VLOOKUP(F324,RNR!$D$2:$E$13,2)</f>
        <v>Okt</v>
      </c>
      <c r="H324" s="236">
        <f>+'Ark1'!Q1622</f>
        <v>1915</v>
      </c>
      <c r="I324" s="236">
        <f>+'Ark1'!R1622</f>
        <v>3484</v>
      </c>
      <c r="J324" s="237">
        <f>+IF(I324=0,"",'Ark1'!AG1622)</f>
        <v>18.193893472555832</v>
      </c>
      <c r="K324" s="237">
        <f>+IF(I324=0,"",'Ark1'!AH1622)</f>
        <v>3.5304247990815156</v>
      </c>
      <c r="L324" s="237"/>
      <c r="M324" s="264"/>
      <c r="N324" s="237"/>
      <c r="O324" s="288">
        <f>+IF(I324=0,"",'Ark1'!U1622)</f>
        <v>25.747330654420225</v>
      </c>
      <c r="P324" s="237">
        <f>+IF(I324=0,"",'Ark1'!V1622)</f>
        <v>47.043628013777266</v>
      </c>
      <c r="Q324" s="237"/>
      <c r="R324" s="237"/>
      <c r="S324" s="237"/>
      <c r="T324" s="237"/>
      <c r="U324" s="238"/>
      <c r="V324" s="238">
        <f>+IF(I324=0,"",'Ark1'!S1622)</f>
        <v>7.3266360505166492</v>
      </c>
      <c r="W324" s="238"/>
      <c r="X324" s="237">
        <f>+IF(I324=0,"",'Ark1'!W1622)</f>
        <v>0</v>
      </c>
      <c r="Y324" s="239">
        <f>+IF(I324=0,"",'Ark1'!X1622)</f>
        <v>84.414466130884023</v>
      </c>
      <c r="Z324" s="239">
        <f>+IF(I324=0,"",'Ark1'!Y1622)</f>
        <v>65.355912743972439</v>
      </c>
      <c r="AA324" s="239">
        <f>+IF(I324=0,"",'Ark1'!Z1622)</f>
        <v>7.7690864408905504</v>
      </c>
      <c r="AB324" s="237">
        <f>+IF(I324=0,"",'Ark1'!Z1622)</f>
        <v>7.7690864408905504</v>
      </c>
      <c r="AC324" s="237">
        <f>+IF(I324=0,"",'Ark1'!AB1622)</f>
        <v>0</v>
      </c>
      <c r="AD324" s="239">
        <f>+'Ark1'!AD1622</f>
        <v>0</v>
      </c>
      <c r="AE324" s="237">
        <f t="shared" si="48"/>
        <v>580.66666666666663</v>
      </c>
      <c r="AF324" s="237">
        <f t="shared" si="49"/>
        <v>1.8193211488250653</v>
      </c>
      <c r="AG324" s="289"/>
      <c r="AJ324" s="29"/>
      <c r="AK324" s="27"/>
      <c r="AN324" s="27"/>
      <c r="AO324" s="27"/>
      <c r="AP324" s="27"/>
      <c r="AR324" s="27"/>
    </row>
    <row r="325" spans="1:47">
      <c r="A325" s="289"/>
      <c r="B325" s="236">
        <f>+'Ark1'!C1623</f>
        <v>2023</v>
      </c>
      <c r="C325" s="289"/>
      <c r="D325" s="236">
        <f>+'Ark1'!M1623</f>
        <v>6</v>
      </c>
      <c r="E325" s="236" t="str">
        <f>VLOOKUP(D325,RNR!$D$16:$E$30,2)</f>
        <v>2+</v>
      </c>
      <c r="F325" s="236">
        <f>+'Ark1'!D1623</f>
        <v>11</v>
      </c>
      <c r="G325" s="236" t="str">
        <f>VLOOKUP(F325,RNR!$D$2:$E$13,2)</f>
        <v>Nov</v>
      </c>
      <c r="H325" s="236">
        <f>+'Ark1'!Q1623</f>
        <v>975</v>
      </c>
      <c r="I325" s="236">
        <f>+'Ark1'!R1623</f>
        <v>1671</v>
      </c>
      <c r="J325" s="237">
        <f>+IF(I325=0,"",'Ark1'!AG1623)</f>
        <v>18.588898751477611</v>
      </c>
      <c r="K325" s="237">
        <f>+IF(I325=0,"",'Ark1'!AH1623)</f>
        <v>4.1292639138240572</v>
      </c>
      <c r="L325" s="237"/>
      <c r="M325" s="264"/>
      <c r="N325" s="237"/>
      <c r="O325" s="288">
        <f>+IF(I325=0,"",'Ark1'!U1623)</f>
        <v>25.541591861161042</v>
      </c>
      <c r="P325" s="237">
        <f>+IF(I325=0,"",'Ark1'!V1623)</f>
        <v>44.823459006582887</v>
      </c>
      <c r="Q325" s="237"/>
      <c r="R325" s="237"/>
      <c r="S325" s="237"/>
      <c r="T325" s="237"/>
      <c r="U325" s="238"/>
      <c r="V325" s="238">
        <f>+IF(I325=0,"",'Ark1'!S1623)</f>
        <v>7.3632555356074221</v>
      </c>
      <c r="W325" s="238"/>
      <c r="X325" s="237">
        <f>+IF(I325=0,"",'Ark1'!W1623)</f>
        <v>0</v>
      </c>
      <c r="Y325" s="239">
        <f>+IF(I325=0,"",'Ark1'!X1623)</f>
        <v>85.6373429084381</v>
      </c>
      <c r="Z325" s="239">
        <f>+IF(I325=0,"",'Ark1'!Y1623)</f>
        <v>63.794135248354259</v>
      </c>
      <c r="AA325" s="239">
        <f>+IF(I325=0,"",'Ark1'!Z1623)</f>
        <v>7.6387872620733726</v>
      </c>
      <c r="AB325" s="237">
        <f>+IF(I325=0,"",'Ark1'!Z1623)</f>
        <v>7.6387872620733726</v>
      </c>
      <c r="AC325" s="237">
        <f>+IF(I325=0,"",'Ark1'!AB1623)</f>
        <v>0</v>
      </c>
      <c r="AD325" s="239">
        <f>+'Ark1'!AD1623</f>
        <v>0</v>
      </c>
      <c r="AE325" s="237">
        <f t="shared" si="48"/>
        <v>278.5</v>
      </c>
      <c r="AF325" s="237">
        <f t="shared" si="49"/>
        <v>1.7138461538461538</v>
      </c>
      <c r="AG325" s="289"/>
      <c r="AJ325" s="29"/>
      <c r="AK325" s="27"/>
      <c r="AN325" s="27"/>
      <c r="AO325" s="27"/>
      <c r="AP325" s="27"/>
      <c r="AR325" s="27"/>
    </row>
    <row r="326" spans="1:47">
      <c r="A326" s="289"/>
      <c r="B326" s="236">
        <f>+'Ark1'!C1624</f>
        <v>2023</v>
      </c>
      <c r="C326" s="289"/>
      <c r="D326" s="236">
        <f>+'Ark1'!M1624</f>
        <v>6</v>
      </c>
      <c r="E326" s="236" t="str">
        <f>VLOOKUP(D326,RNR!$D$16:$E$30,2)</f>
        <v>2+</v>
      </c>
      <c r="F326" s="236">
        <f>+'Ark1'!D1624</f>
        <v>12</v>
      </c>
      <c r="G326" s="236" t="str">
        <f>VLOOKUP(F326,RNR!$D$2:$E$13,2)</f>
        <v>Des</v>
      </c>
      <c r="H326" s="236">
        <f>+'Ark1'!Q1624</f>
        <v>48</v>
      </c>
      <c r="I326" s="236">
        <f>+'Ark1'!R1624</f>
        <v>62</v>
      </c>
      <c r="J326" s="237">
        <f>+IF(I326=0,"",'Ark1'!AG1624)</f>
        <v>16.647041655344552</v>
      </c>
      <c r="K326" s="237">
        <f>+IF(I326=0,"",'Ark1'!AH1624)</f>
        <v>1.6129032258064513</v>
      </c>
      <c r="L326" s="237"/>
      <c r="M326" s="264"/>
      <c r="N326" s="237"/>
      <c r="O326" s="288">
        <f>+IF(I326=0,"",'Ark1'!U1624)</f>
        <v>26.679032258064503</v>
      </c>
      <c r="P326" s="237">
        <f>+IF(I326=0,"",'Ark1'!V1624)</f>
        <v>53.22580645161289</v>
      </c>
      <c r="Q326" s="237"/>
      <c r="R326" s="237"/>
      <c r="S326" s="237"/>
      <c r="T326" s="237"/>
      <c r="U326" s="238"/>
      <c r="V326" s="238">
        <f>+IF(I326=0,"",'Ark1'!S1624)</f>
        <v>7.596774193548387</v>
      </c>
      <c r="W326" s="238"/>
      <c r="X326" s="237">
        <f>+IF(I326=0,"",'Ark1'!W1624)</f>
        <v>0</v>
      </c>
      <c r="Y326" s="239">
        <f>+IF(I326=0,"",'Ark1'!X1624)</f>
        <v>90.322580645161281</v>
      </c>
      <c r="Z326" s="239">
        <f>+IF(I326=0,"",'Ark1'!Y1624)</f>
        <v>70.967741935483886</v>
      </c>
      <c r="AA326" s="239">
        <f>+IF(I326=0,"",'Ark1'!Z1624)</f>
        <v>6.7049124286883108</v>
      </c>
      <c r="AB326" s="237">
        <f>+IF(I326=0,"",'Ark1'!Z1624)</f>
        <v>6.7049124286883108</v>
      </c>
      <c r="AC326" s="237">
        <f>+IF(I326=0,"",'Ark1'!AB1624)</f>
        <v>0</v>
      </c>
      <c r="AD326" s="239">
        <f>+'Ark1'!AD1624</f>
        <v>0</v>
      </c>
      <c r="AE326" s="237">
        <f t="shared" si="48"/>
        <v>10.333333333333334</v>
      </c>
      <c r="AF326" s="237">
        <f t="shared" si="49"/>
        <v>1.2916666666666667</v>
      </c>
      <c r="AG326" s="289"/>
      <c r="AJ326" s="29"/>
      <c r="AK326" s="27"/>
      <c r="AN326" s="27"/>
      <c r="AO326" s="27"/>
      <c r="AP326" s="27"/>
      <c r="AR326" s="27"/>
    </row>
    <row r="327" spans="1:47">
      <c r="A327" s="289"/>
      <c r="B327" s="289"/>
      <c r="C327" s="289"/>
      <c r="D327" s="289"/>
      <c r="E327" s="289"/>
      <c r="F327" s="289"/>
      <c r="G327" s="289"/>
      <c r="H327" s="289"/>
      <c r="I327" s="289"/>
      <c r="J327" s="289"/>
      <c r="K327" s="289"/>
      <c r="L327" s="289"/>
      <c r="M327" s="330"/>
      <c r="N327" s="289"/>
      <c r="O327" s="289"/>
      <c r="P327" s="289"/>
      <c r="Q327" s="289"/>
      <c r="R327" s="290"/>
      <c r="S327" s="290"/>
      <c r="T327" s="290"/>
      <c r="U327" s="289"/>
      <c r="V327" s="289"/>
      <c r="W327" s="289"/>
      <c r="X327" s="289"/>
      <c r="Y327" s="289"/>
      <c r="Z327" s="289"/>
      <c r="AA327" s="289"/>
      <c r="AB327" s="289"/>
      <c r="AC327" s="289"/>
      <c r="AD327" s="289"/>
      <c r="AE327" s="289"/>
      <c r="AF327" s="289"/>
      <c r="AG327" s="289"/>
      <c r="AJ327" s="29"/>
      <c r="AK327" s="27"/>
      <c r="AN327" s="27"/>
      <c r="AO327" s="27"/>
      <c r="AP327" s="27"/>
      <c r="AR327" s="27"/>
      <c r="AS327" s="241"/>
      <c r="AT327" s="27"/>
      <c r="AU327" s="27"/>
    </row>
    <row r="328" spans="1:47">
      <c r="A328" s="330" t="s">
        <v>654</v>
      </c>
      <c r="B328" s="330"/>
      <c r="C328" s="330" t="str">
        <f>+E334</f>
        <v>3-</v>
      </c>
      <c r="D328" s="330"/>
      <c r="E328" s="330"/>
      <c r="F328" s="330"/>
      <c r="G328" s="330"/>
      <c r="H328" s="330"/>
      <c r="I328" s="289"/>
      <c r="J328" s="289"/>
      <c r="K328" s="289"/>
      <c r="L328" s="289"/>
      <c r="M328" s="330"/>
      <c r="N328" s="289"/>
      <c r="O328" s="289"/>
      <c r="P328" s="289"/>
      <c r="Q328" s="289"/>
      <c r="R328" s="290"/>
      <c r="S328" s="290"/>
      <c r="T328" s="290"/>
      <c r="U328" s="289"/>
      <c r="V328" s="289"/>
      <c r="W328" s="289"/>
      <c r="X328" s="289"/>
      <c r="Y328" s="289"/>
      <c r="Z328" s="289"/>
      <c r="AA328" s="289"/>
      <c r="AB328" s="289"/>
      <c r="AC328" s="289"/>
      <c r="AD328" s="289"/>
      <c r="AE328" s="289"/>
      <c r="AF328" s="289"/>
      <c r="AG328" s="289"/>
      <c r="AJ328" s="29"/>
      <c r="AK328" s="27"/>
      <c r="AN328" s="27"/>
      <c r="AO328" s="27"/>
      <c r="AP328" s="27"/>
      <c r="AR328" s="27"/>
      <c r="AS328" s="241"/>
      <c r="AT328" s="27"/>
      <c r="AU328" s="27"/>
    </row>
    <row r="329" spans="1:47">
      <c r="A329" s="289"/>
      <c r="B329" s="289"/>
      <c r="C329" s="289"/>
      <c r="D329" s="289"/>
      <c r="E329" s="289"/>
      <c r="F329" s="289"/>
      <c r="G329" s="289"/>
      <c r="H329" s="289"/>
      <c r="I329" s="289"/>
      <c r="J329" s="289"/>
      <c r="K329" s="289"/>
      <c r="L329" s="289"/>
      <c r="M329" s="330"/>
      <c r="N329" s="289"/>
      <c r="O329" s="289"/>
      <c r="P329" s="289"/>
      <c r="Q329" s="289"/>
      <c r="R329" s="290"/>
      <c r="S329" s="290"/>
      <c r="T329" s="290"/>
      <c r="U329" s="289"/>
      <c r="V329" s="289"/>
      <c r="W329" s="289"/>
      <c r="X329" s="289"/>
      <c r="Y329" s="289"/>
      <c r="Z329" s="289"/>
      <c r="AA329" s="289"/>
      <c r="AB329" s="289"/>
      <c r="AC329" s="289"/>
      <c r="AD329" s="289"/>
      <c r="AE329" s="289"/>
      <c r="AF329" s="289"/>
      <c r="AG329" s="289"/>
      <c r="AJ329" s="29"/>
      <c r="AK329" s="27"/>
      <c r="AN329" s="27"/>
      <c r="AO329" s="27"/>
      <c r="AP329" s="27"/>
      <c r="AR329" s="27"/>
      <c r="AS329" s="241"/>
      <c r="AT329" s="27"/>
      <c r="AU329" s="27"/>
    </row>
    <row r="330" spans="1:47">
      <c r="A330" s="289"/>
      <c r="B330" s="236">
        <f>+'Ark1'!C1625</f>
        <v>2023</v>
      </c>
      <c r="C330" s="289"/>
      <c r="D330" s="236">
        <f>+'Ark1'!M1625</f>
        <v>7</v>
      </c>
      <c r="E330" s="236" t="str">
        <f>VLOOKUP(D330,RNR!$D$16:$E$30,2)</f>
        <v>3-</v>
      </c>
      <c r="F330" s="236">
        <f>+'Ark1'!D1625</f>
        <v>1</v>
      </c>
      <c r="G330" s="236" t="str">
        <f>VLOOKUP(F330,RNR!$D$2:$E$13,2)</f>
        <v>Jan</v>
      </c>
      <c r="H330" s="236">
        <f>+'Ark1'!Q1625</f>
        <v>50</v>
      </c>
      <c r="I330" s="236">
        <f>+'Ark1'!R1625</f>
        <v>79</v>
      </c>
      <c r="J330" s="237">
        <f>+IF(I330=0,"",'Ark1'!AG1625)</f>
        <v>22.791117220050698</v>
      </c>
      <c r="K330" s="237">
        <f>+IF(I330=0,"",'Ark1'!AH1625)</f>
        <v>1.2658227848101264</v>
      </c>
      <c r="L330" s="237"/>
      <c r="M330" s="264"/>
      <c r="N330" s="237"/>
      <c r="O330" s="288">
        <f>+IF(I330=0,"",'Ark1'!U1625)</f>
        <v>26.865822784810138</v>
      </c>
      <c r="P330" s="237">
        <f>+IF(I330=0,"",'Ark1'!V1625)</f>
        <v>46.835443037974692</v>
      </c>
      <c r="Q330" s="237"/>
      <c r="R330" s="237"/>
      <c r="S330" s="237"/>
      <c r="T330" s="237"/>
      <c r="U330" s="238"/>
      <c r="V330" s="238">
        <f>+IF(I330=0,"",'Ark1'!S1625)</f>
        <v>7.518987341772152</v>
      </c>
      <c r="W330" s="238"/>
      <c r="X330" s="237">
        <f>+IF(I330=0,"",'Ark1'!W1625)</f>
        <v>0</v>
      </c>
      <c r="Y330" s="239">
        <f>+IF(I330=0,"",'Ark1'!X1625)</f>
        <v>89.873417721519019</v>
      </c>
      <c r="Z330" s="239">
        <f>+IF(I330=0,"",'Ark1'!Y1625)</f>
        <v>67.088607594936718</v>
      </c>
      <c r="AA330" s="239">
        <f>+IF(I330=0,"",'Ark1'!Z1625)</f>
        <v>8.0891846231451847</v>
      </c>
      <c r="AB330" s="237">
        <f>+IF(I330=0,"",'Ark1'!Z1625)</f>
        <v>8.0891846231451847</v>
      </c>
      <c r="AC330" s="237">
        <f>+IF(I330=0,"",'Ark1'!AB1625)</f>
        <v>0</v>
      </c>
      <c r="AD330" s="239">
        <f>+'Ark1'!AD1625</f>
        <v>0</v>
      </c>
      <c r="AE330" s="237">
        <f t="shared" si="48"/>
        <v>11.285714285714286</v>
      </c>
      <c r="AF330" s="237">
        <f t="shared" si="49"/>
        <v>1.58</v>
      </c>
      <c r="AG330" s="289"/>
      <c r="AJ330" s="29"/>
      <c r="AK330" s="27"/>
      <c r="AN330" s="27"/>
      <c r="AO330" s="27"/>
      <c r="AP330" s="27"/>
      <c r="AR330" s="27"/>
    </row>
    <row r="331" spans="1:47">
      <c r="A331" s="289"/>
      <c r="B331" s="236">
        <f>+'Ark1'!C1626</f>
        <v>2023</v>
      </c>
      <c r="C331" s="289"/>
      <c r="D331" s="236">
        <f>+'Ark1'!M1626</f>
        <v>7</v>
      </c>
      <c r="E331" s="236" t="str">
        <f>VLOOKUP(D331,RNR!$D$16:$E$30,2)</f>
        <v>3-</v>
      </c>
      <c r="F331" s="236">
        <f>+'Ark1'!D1626</f>
        <v>2</v>
      </c>
      <c r="G331" s="236" t="str">
        <f>VLOOKUP(F331,RNR!$D$2:$E$13,2)</f>
        <v>Feb</v>
      </c>
      <c r="H331" s="236">
        <f>+'Ark1'!Q1626</f>
        <v>81</v>
      </c>
      <c r="I331" s="236">
        <f>+'Ark1'!R1626</f>
        <v>106</v>
      </c>
      <c r="J331" s="237">
        <f>+IF(I331=0,"",'Ark1'!AG1626)</f>
        <v>20.308486511546324</v>
      </c>
      <c r="K331" s="237">
        <f>+IF(I331=0,"",'Ark1'!AH1626)</f>
        <v>0</v>
      </c>
      <c r="L331" s="237"/>
      <c r="M331" s="264"/>
      <c r="N331" s="237"/>
      <c r="O331" s="288">
        <f>+IF(I331=0,"",'Ark1'!U1626)</f>
        <v>30.58113207547169</v>
      </c>
      <c r="P331" s="237">
        <f>+IF(I331=0,"",'Ark1'!V1626)</f>
        <v>58.490566037735846</v>
      </c>
      <c r="Q331" s="237"/>
      <c r="R331" s="237"/>
      <c r="S331" s="237"/>
      <c r="T331" s="237"/>
      <c r="U331" s="238"/>
      <c r="V331" s="238">
        <f>+IF(I331=0,"",'Ark1'!S1626)</f>
        <v>8.1886792452830193</v>
      </c>
      <c r="W331" s="238"/>
      <c r="X331" s="237">
        <f>+IF(I331=0,"",'Ark1'!W1626)</f>
        <v>0</v>
      </c>
      <c r="Y331" s="239">
        <f>+IF(I331=0,"",'Ark1'!X1626)</f>
        <v>93.396226415094361</v>
      </c>
      <c r="Z331" s="239">
        <f>+IF(I331=0,"",'Ark1'!Y1626)</f>
        <v>85.84905660377359</v>
      </c>
      <c r="AA331" s="239">
        <f>+IF(I331=0,"",'Ark1'!Z1626)</f>
        <v>7.2382906510165732</v>
      </c>
      <c r="AB331" s="237">
        <f>+IF(I331=0,"",'Ark1'!Z1626)</f>
        <v>7.2382906510165732</v>
      </c>
      <c r="AC331" s="237">
        <f>+IF(I331=0,"",'Ark1'!AB1626)</f>
        <v>0</v>
      </c>
      <c r="AD331" s="239">
        <f>+'Ark1'!AD1626</f>
        <v>0</v>
      </c>
      <c r="AE331" s="237">
        <f t="shared" si="48"/>
        <v>15.142857142857142</v>
      </c>
      <c r="AF331" s="237">
        <f t="shared" si="49"/>
        <v>1.308641975308642</v>
      </c>
      <c r="AG331" s="289"/>
      <c r="AJ331" s="29"/>
      <c r="AK331" s="27"/>
      <c r="AN331" s="27"/>
      <c r="AO331" s="27"/>
      <c r="AP331" s="27"/>
      <c r="AR331" s="27"/>
    </row>
    <row r="332" spans="1:47">
      <c r="A332" s="289"/>
      <c r="B332" s="236">
        <f>+'Ark1'!C1627</f>
        <v>2023</v>
      </c>
      <c r="C332" s="289"/>
      <c r="D332" s="236">
        <f>+'Ark1'!M1627</f>
        <v>7</v>
      </c>
      <c r="E332" s="236" t="str">
        <f>VLOOKUP(D332,RNR!$D$16:$E$30,2)</f>
        <v>3-</v>
      </c>
      <c r="F332" s="236">
        <f>+'Ark1'!D1627</f>
        <v>3</v>
      </c>
      <c r="G332" s="236" t="str">
        <f>VLOOKUP(F332,RNR!$D$2:$E$13,2)</f>
        <v>Mar</v>
      </c>
      <c r="H332" s="236">
        <f>+'Ark1'!Q1627</f>
        <v>515</v>
      </c>
      <c r="I332" s="236">
        <f>+'Ark1'!R1627</f>
        <v>704</v>
      </c>
      <c r="J332" s="237">
        <f>+IF(I332=0,"",'Ark1'!AG1627)</f>
        <v>22.012621279602936</v>
      </c>
      <c r="K332" s="237">
        <f>+IF(I332=0,"",'Ark1'!AH1627)</f>
        <v>1.2784090909090908</v>
      </c>
      <c r="L332" s="237"/>
      <c r="M332" s="264"/>
      <c r="N332" s="237"/>
      <c r="O332" s="288">
        <f>+IF(I332=0,"",'Ark1'!U1627)</f>
        <v>30.883238636363608</v>
      </c>
      <c r="P332" s="237">
        <f>+IF(I332=0,"",'Ark1'!V1627)</f>
        <v>57.670454545454554</v>
      </c>
      <c r="Q332" s="237"/>
      <c r="R332" s="237"/>
      <c r="S332" s="237"/>
      <c r="T332" s="237"/>
      <c r="U332" s="238"/>
      <c r="V332" s="238">
        <f>+IF(I332=0,"",'Ark1'!S1627)</f>
        <v>8.170454545454545</v>
      </c>
      <c r="W332" s="238"/>
      <c r="X332" s="237">
        <f>+IF(I332=0,"",'Ark1'!W1627)</f>
        <v>0</v>
      </c>
      <c r="Y332" s="239">
        <f>+IF(I332=0,"",'Ark1'!X1627)</f>
        <v>98.153409090909108</v>
      </c>
      <c r="Z332" s="239">
        <f>+IF(I332=0,"",'Ark1'!Y1627)</f>
        <v>89.346590909090892</v>
      </c>
      <c r="AA332" s="239">
        <f>+IF(I332=0,"",'Ark1'!Z1627)</f>
        <v>7.280449596653936</v>
      </c>
      <c r="AB332" s="237">
        <f>+IF(I332=0,"",'Ark1'!Z1627)</f>
        <v>7.280449596653936</v>
      </c>
      <c r="AC332" s="237">
        <f>+IF(I332=0,"",'Ark1'!AB1627)</f>
        <v>0.74514180662707852</v>
      </c>
      <c r="AD332" s="239">
        <f>+'Ark1'!AD1627</f>
        <v>43.646331939268059</v>
      </c>
      <c r="AE332" s="237">
        <f t="shared" si="48"/>
        <v>100.57142857142857</v>
      </c>
      <c r="AF332" s="237">
        <f t="shared" si="49"/>
        <v>1.3669902912621359</v>
      </c>
      <c r="AG332" s="289"/>
      <c r="AJ332" s="29"/>
      <c r="AK332" s="27"/>
      <c r="AN332" s="27"/>
      <c r="AO332" s="27"/>
      <c r="AP332" s="27"/>
      <c r="AR332" s="27"/>
    </row>
    <row r="333" spans="1:47">
      <c r="A333" s="289"/>
      <c r="B333" s="236">
        <f>+'Ark1'!C1628</f>
        <v>2023</v>
      </c>
      <c r="C333" s="289"/>
      <c r="D333" s="236">
        <f>+'Ark1'!M1628</f>
        <v>7</v>
      </c>
      <c r="E333" s="236" t="str">
        <f>VLOOKUP(D333,RNR!$D$16:$E$30,2)</f>
        <v>3-</v>
      </c>
      <c r="F333" s="236">
        <f>+'Ark1'!D1628</f>
        <v>4</v>
      </c>
      <c r="G333" s="236" t="str">
        <f>VLOOKUP(F333,RNR!$D$2:$E$13,2)</f>
        <v>Apr</v>
      </c>
      <c r="H333" s="236">
        <f>+'Ark1'!Q1628</f>
        <v>48</v>
      </c>
      <c r="I333" s="236">
        <f>+'Ark1'!R1628</f>
        <v>66</v>
      </c>
      <c r="J333" s="237">
        <f>+IF(I333=0,"",'Ark1'!AG1628)</f>
        <v>12.937922792286891</v>
      </c>
      <c r="K333" s="237">
        <f>+IF(I333=0,"",'Ark1'!AH1628)</f>
        <v>3.0303030303030303</v>
      </c>
      <c r="L333" s="237"/>
      <c r="M333" s="264"/>
      <c r="N333" s="237"/>
      <c r="O333" s="288">
        <f>+IF(I333=0,"",'Ark1'!U1628)</f>
        <v>25.587878787878793</v>
      </c>
      <c r="P333" s="237">
        <f>+IF(I333=0,"",'Ark1'!V1628)</f>
        <v>34.848484848484851</v>
      </c>
      <c r="Q333" s="237"/>
      <c r="R333" s="237"/>
      <c r="S333" s="237"/>
      <c r="T333" s="237"/>
      <c r="U333" s="238"/>
      <c r="V333" s="238">
        <f>+IF(I333=0,"",'Ark1'!S1628)</f>
        <v>7.5454545454545459</v>
      </c>
      <c r="W333" s="238"/>
      <c r="X333" s="237">
        <f>+IF(I333=0,"",'Ark1'!W1628)</f>
        <v>0</v>
      </c>
      <c r="Y333" s="239">
        <f>+IF(I333=0,"",'Ark1'!X1628)</f>
        <v>92.424242424242422</v>
      </c>
      <c r="Z333" s="239">
        <f>+IF(I333=0,"",'Ark1'!Y1628)</f>
        <v>62.12121212121211</v>
      </c>
      <c r="AA333" s="239">
        <f>+IF(I333=0,"",'Ark1'!Z1628)</f>
        <v>6.9100610695787532</v>
      </c>
      <c r="AB333" s="237">
        <f>+IF(I333=0,"",'Ark1'!Z1628)</f>
        <v>6.9100610695787532</v>
      </c>
      <c r="AC333" s="237">
        <f>+IF(I333=0,"",'Ark1'!AB1628)</f>
        <v>0</v>
      </c>
      <c r="AD333" s="239">
        <f>+'Ark1'!AD1628</f>
        <v>0</v>
      </c>
      <c r="AE333" s="237">
        <f t="shared" si="48"/>
        <v>9.4285714285714288</v>
      </c>
      <c r="AF333" s="237">
        <f t="shared" si="49"/>
        <v>1.375</v>
      </c>
      <c r="AG333" s="289"/>
      <c r="AJ333" s="29"/>
      <c r="AK333" s="27"/>
      <c r="AN333" s="27"/>
      <c r="AO333" s="27"/>
      <c r="AP333" s="27"/>
      <c r="AR333" s="27"/>
    </row>
    <row r="334" spans="1:47">
      <c r="A334" s="289"/>
      <c r="B334" s="236">
        <f>+'Ark1'!C1629</f>
        <v>2023</v>
      </c>
      <c r="C334" s="289"/>
      <c r="D334" s="236">
        <f>+'Ark1'!M1629</f>
        <v>7</v>
      </c>
      <c r="E334" s="236" t="str">
        <f>VLOOKUP(D334,RNR!$D$16:$E$30,2)</f>
        <v>3-</v>
      </c>
      <c r="F334" s="236">
        <f>+'Ark1'!D1629</f>
        <v>5</v>
      </c>
      <c r="G334" s="236" t="str">
        <f>VLOOKUP(F334,RNR!$D$2:$E$13,2)</f>
        <v>Mai</v>
      </c>
      <c r="H334" s="236">
        <f>+'Ark1'!Q1629</f>
        <v>122</v>
      </c>
      <c r="I334" s="236">
        <f>+'Ark1'!R1629</f>
        <v>179</v>
      </c>
      <c r="J334" s="237">
        <f>+IF(I334=0,"",'Ark1'!AG1629)</f>
        <v>15.268598694996692</v>
      </c>
      <c r="K334" s="237">
        <f>+IF(I334=0,"",'Ark1'!AH1629)</f>
        <v>2.2346368715083802</v>
      </c>
      <c r="L334" s="237"/>
      <c r="M334" s="264"/>
      <c r="N334" s="237"/>
      <c r="O334" s="288">
        <f>+IF(I334=0,"",'Ark1'!U1629)</f>
        <v>28.459217877094961</v>
      </c>
      <c r="P334" s="237">
        <f>+IF(I334=0,"",'Ark1'!V1629)</f>
        <v>51.955307262569825</v>
      </c>
      <c r="Q334" s="237"/>
      <c r="R334" s="237"/>
      <c r="S334" s="237"/>
      <c r="T334" s="237"/>
      <c r="U334" s="238"/>
      <c r="V334" s="238">
        <f>+IF(I334=0,"",'Ark1'!S1629)</f>
        <v>8.05586592178771</v>
      </c>
      <c r="W334" s="238"/>
      <c r="X334" s="237">
        <f>+IF(I334=0,"",'Ark1'!W1629)</f>
        <v>0</v>
      </c>
      <c r="Y334" s="239">
        <f>+IF(I334=0,"",'Ark1'!X1629)</f>
        <v>98.324022346368736</v>
      </c>
      <c r="Z334" s="239">
        <f>+IF(I334=0,"",'Ark1'!Y1629)</f>
        <v>73.743016759776538</v>
      </c>
      <c r="AA334" s="239">
        <f>+IF(I334=0,"",'Ark1'!Z1629)</f>
        <v>6.9197766499715314</v>
      </c>
      <c r="AB334" s="237">
        <f>+IF(I334=0,"",'Ark1'!Z1629)</f>
        <v>6.9197766499715314</v>
      </c>
      <c r="AC334" s="237">
        <f>+IF(I334=0,"",'Ark1'!AB1629)</f>
        <v>0</v>
      </c>
      <c r="AD334" s="239">
        <f>+'Ark1'!AD1629</f>
        <v>0</v>
      </c>
      <c r="AE334" s="237">
        <f t="shared" si="48"/>
        <v>25.571428571428573</v>
      </c>
      <c r="AF334" s="237">
        <f t="shared" si="49"/>
        <v>1.4672131147540983</v>
      </c>
      <c r="AG334" s="289"/>
      <c r="AJ334" s="29"/>
      <c r="AK334" s="27"/>
      <c r="AN334" s="27"/>
      <c r="AO334" s="27"/>
      <c r="AP334" s="27"/>
      <c r="AR334" s="27"/>
    </row>
    <row r="335" spans="1:47" s="244" customFormat="1">
      <c r="A335" s="289"/>
      <c r="B335" s="236">
        <f>+'Ark1'!C1630</f>
        <v>2023</v>
      </c>
      <c r="C335" s="289"/>
      <c r="D335" s="236">
        <f>+'Ark1'!M1630</f>
        <v>7</v>
      </c>
      <c r="E335" s="236" t="str">
        <f>VLOOKUP(D335,RNR!$D$16:$E$30,2)</f>
        <v>3-</v>
      </c>
      <c r="F335" s="236">
        <f>+'Ark1'!D1630</f>
        <v>6</v>
      </c>
      <c r="G335" s="236" t="str">
        <f>VLOOKUP(F335,RNR!$D$2:$E$13,2)</f>
        <v>Jun</v>
      </c>
      <c r="H335" s="236">
        <f>+'Ark1'!Q1630</f>
        <v>96</v>
      </c>
      <c r="I335" s="236">
        <f>+'Ark1'!R1630</f>
        <v>146</v>
      </c>
      <c r="J335" s="237">
        <f>+IF(I335=0,"",'Ark1'!AG1630)</f>
        <v>14.361544721461859</v>
      </c>
      <c r="K335" s="237">
        <f>+IF(I335=0,"",'Ark1'!AH1630)</f>
        <v>4.1095890410958908</v>
      </c>
      <c r="L335" s="237"/>
      <c r="M335" s="264"/>
      <c r="N335" s="237"/>
      <c r="O335" s="288">
        <f>+IF(I335=0,"",'Ark1'!U1630)</f>
        <v>26.592465753424655</v>
      </c>
      <c r="P335" s="237">
        <f>+IF(I335=0,"",'Ark1'!V1630)</f>
        <v>46.575342465753423</v>
      </c>
      <c r="Q335" s="237"/>
      <c r="R335" s="237"/>
      <c r="S335" s="237"/>
      <c r="T335" s="237"/>
      <c r="U335" s="238"/>
      <c r="V335" s="238">
        <f>+IF(I335=0,"",'Ark1'!S1630)</f>
        <v>7.5753424657534243</v>
      </c>
      <c r="W335" s="238"/>
      <c r="X335" s="237">
        <f>+IF(I335=0,"",'Ark1'!W1630)</f>
        <v>0</v>
      </c>
      <c r="Y335" s="239">
        <f>+IF(I335=0,"",'Ark1'!X1630)</f>
        <v>91.095890410958873</v>
      </c>
      <c r="Z335" s="239">
        <f>+IF(I335=0,"",'Ark1'!Y1630)</f>
        <v>67.808219178082197</v>
      </c>
      <c r="AA335" s="239">
        <f>+IF(I335=0,"",'Ark1'!Z1630)</f>
        <v>7.4619866392932996</v>
      </c>
      <c r="AB335" s="237">
        <f>+IF(I335=0,"",'Ark1'!Z1630)</f>
        <v>7.4619866392932996</v>
      </c>
      <c r="AC335" s="237">
        <f>+IF(I335=0,"",'Ark1'!AB1630)</f>
        <v>0</v>
      </c>
      <c r="AD335" s="239">
        <f>+'Ark1'!AD1630</f>
        <v>0</v>
      </c>
      <c r="AE335" s="237">
        <f t="shared" si="48"/>
        <v>20.857142857142858</v>
      </c>
      <c r="AF335" s="237">
        <f t="shared" si="49"/>
        <v>1.5208333333333333</v>
      </c>
      <c r="AG335" s="289"/>
      <c r="AH335" s="29"/>
      <c r="AI335" s="29"/>
      <c r="AJ335" s="29"/>
      <c r="AK335" s="27"/>
      <c r="AL335" s="29"/>
      <c r="AM335" s="29"/>
      <c r="AN335" s="27"/>
      <c r="AO335" s="27"/>
      <c r="AP335" s="27"/>
      <c r="AQ335" s="29"/>
      <c r="AR335" s="27"/>
      <c r="AS335" s="28"/>
    </row>
    <row r="336" spans="1:47" s="244" customFormat="1">
      <c r="A336" s="289"/>
      <c r="B336" s="236">
        <f>+'Ark1'!C1631</f>
        <v>2023</v>
      </c>
      <c r="C336" s="289"/>
      <c r="D336" s="236">
        <f>+'Ark1'!M1631</f>
        <v>7</v>
      </c>
      <c r="E336" s="236" t="str">
        <f>VLOOKUP(D336,RNR!$D$16:$E$30,2)</f>
        <v>3-</v>
      </c>
      <c r="F336" s="236">
        <f>+'Ark1'!D1631</f>
        <v>7</v>
      </c>
      <c r="G336" s="236" t="str">
        <f>VLOOKUP(F336,RNR!$D$2:$E$13,2)</f>
        <v>Jul</v>
      </c>
      <c r="H336" s="236">
        <f>+'Ark1'!Q1631</f>
        <v>14</v>
      </c>
      <c r="I336" s="236">
        <f>+'Ark1'!R1631</f>
        <v>24</v>
      </c>
      <c r="J336" s="237">
        <f>+IF(I336=0,"",'Ark1'!AG1631)</f>
        <v>8.9827844404014918</v>
      </c>
      <c r="K336" s="237">
        <f>+IF(I336=0,"",'Ark1'!AH1631)</f>
        <v>0</v>
      </c>
      <c r="L336" s="237"/>
      <c r="M336" s="264"/>
      <c r="N336" s="237"/>
      <c r="O336" s="288">
        <f>+IF(I336=0,"",'Ark1'!U1631)</f>
        <v>30.241666666666674</v>
      </c>
      <c r="P336" s="237">
        <f>+IF(I336=0,"",'Ark1'!V1631)</f>
        <v>41.666666666666657</v>
      </c>
      <c r="Q336" s="237"/>
      <c r="R336" s="237"/>
      <c r="S336" s="237"/>
      <c r="T336" s="237"/>
      <c r="U336" s="238"/>
      <c r="V336" s="238">
        <f>+IF(I336=0,"",'Ark1'!S1631)</f>
        <v>8.3333333333333357</v>
      </c>
      <c r="W336" s="238"/>
      <c r="X336" s="237">
        <f>+IF(I336=0,"",'Ark1'!W1631)</f>
        <v>0</v>
      </c>
      <c r="Y336" s="239">
        <f>+IF(I336=0,"",'Ark1'!X1631)</f>
        <v>100</v>
      </c>
      <c r="Z336" s="239">
        <f>+IF(I336=0,"",'Ark1'!Y1631)</f>
        <v>79.166666666666686</v>
      </c>
      <c r="AA336" s="239">
        <f>+IF(I336=0,"",'Ark1'!Z1631)</f>
        <v>6.8759797281712149</v>
      </c>
      <c r="AB336" s="237">
        <f>+IF(I336=0,"",'Ark1'!Z1631)</f>
        <v>6.8759797281712149</v>
      </c>
      <c r="AC336" s="237">
        <f>+IF(I336=0,"",'Ark1'!AB1631)</f>
        <v>0</v>
      </c>
      <c r="AD336" s="239">
        <f>+'Ark1'!AD1631</f>
        <v>0</v>
      </c>
      <c r="AE336" s="237">
        <f t="shared" si="48"/>
        <v>3.4285714285714284</v>
      </c>
      <c r="AF336" s="237">
        <f t="shared" si="49"/>
        <v>1.7142857142857142</v>
      </c>
      <c r="AG336" s="289"/>
      <c r="AH336" s="29"/>
      <c r="AI336" s="29"/>
      <c r="AJ336" s="29"/>
      <c r="AK336" s="27"/>
      <c r="AL336" s="29"/>
      <c r="AM336" s="29"/>
      <c r="AN336" s="27"/>
      <c r="AO336" s="27"/>
      <c r="AP336" s="27"/>
      <c r="AQ336" s="29"/>
      <c r="AR336" s="27"/>
      <c r="AS336" s="28"/>
    </row>
    <row r="337" spans="1:47" s="244" customFormat="1">
      <c r="A337" s="289"/>
      <c r="B337" s="236">
        <f>+'Ark1'!C1632</f>
        <v>2023</v>
      </c>
      <c r="C337" s="289"/>
      <c r="D337" s="236">
        <f>+'Ark1'!M1632</f>
        <v>7</v>
      </c>
      <c r="E337" s="236" t="str">
        <f>VLOOKUP(D337,RNR!$D$16:$E$30,2)</f>
        <v>3-</v>
      </c>
      <c r="F337" s="236">
        <f>+'Ark1'!D1632</f>
        <v>8</v>
      </c>
      <c r="G337" s="236" t="str">
        <f>VLOOKUP(F337,RNR!$D$2:$E$13,2)</f>
        <v>Aug</v>
      </c>
      <c r="H337" s="236">
        <f>+'Ark1'!Q1632</f>
        <v>567</v>
      </c>
      <c r="I337" s="236">
        <f>+'Ark1'!R1632</f>
        <v>1028</v>
      </c>
      <c r="J337" s="237">
        <f>+IF(I337=0,"",'Ark1'!AG1632)</f>
        <v>15.746962737113797</v>
      </c>
      <c r="K337" s="237">
        <f>+IF(I337=0,"",'Ark1'!AH1632)</f>
        <v>3.599221789883269</v>
      </c>
      <c r="L337" s="237"/>
      <c r="M337" s="264"/>
      <c r="N337" s="237"/>
      <c r="O337" s="288">
        <f>+IF(I337=0,"",'Ark1'!U1632)</f>
        <v>25.200486381322985</v>
      </c>
      <c r="P337" s="237">
        <f>+IF(I337=0,"",'Ark1'!V1632)</f>
        <v>34.922178988326841</v>
      </c>
      <c r="Q337" s="237"/>
      <c r="R337" s="237"/>
      <c r="S337" s="237"/>
      <c r="T337" s="237"/>
      <c r="U337" s="238"/>
      <c r="V337" s="238">
        <f>+IF(I337=0,"",'Ark1'!S1632)</f>
        <v>7.5029182879377441</v>
      </c>
      <c r="W337" s="238"/>
      <c r="X337" s="237">
        <f>+IF(I337=0,"",'Ark1'!W1632)</f>
        <v>0</v>
      </c>
      <c r="Y337" s="239">
        <f>+IF(I337=0,"",'Ark1'!X1632)</f>
        <v>78.210116731517502</v>
      </c>
      <c r="Z337" s="239">
        <f>+IF(I337=0,"",'Ark1'!Y1632)</f>
        <v>55.836575875486382</v>
      </c>
      <c r="AA337" s="239">
        <f>+IF(I337=0,"",'Ark1'!Z1632)</f>
        <v>8.9470964442598664</v>
      </c>
      <c r="AB337" s="237">
        <f>+IF(I337=0,"",'Ark1'!Z1632)</f>
        <v>8.9470964442598664</v>
      </c>
      <c r="AC337" s="237">
        <f>+IF(I337=0,"",'Ark1'!AB1632)</f>
        <v>0</v>
      </c>
      <c r="AD337" s="239">
        <f>+'Ark1'!AD1632</f>
        <v>0</v>
      </c>
      <c r="AE337" s="237">
        <f t="shared" si="48"/>
        <v>146.85714285714286</v>
      </c>
      <c r="AF337" s="237">
        <f t="shared" si="49"/>
        <v>1.8130511463844796</v>
      </c>
      <c r="AG337" s="289"/>
      <c r="AH337" s="29"/>
      <c r="AI337" s="29"/>
      <c r="AJ337" s="29"/>
      <c r="AK337" s="27"/>
      <c r="AL337" s="29"/>
      <c r="AM337" s="29"/>
      <c r="AN337" s="27"/>
      <c r="AO337" s="27"/>
      <c r="AP337" s="27"/>
      <c r="AQ337" s="29"/>
      <c r="AR337" s="27"/>
      <c r="AS337" s="28"/>
    </row>
    <row r="338" spans="1:47" s="244" customFormat="1">
      <c r="A338" s="289"/>
      <c r="B338" s="236">
        <f>+'Ark1'!C1633</f>
        <v>2023</v>
      </c>
      <c r="C338" s="289"/>
      <c r="D338" s="236">
        <f>+'Ark1'!M1633</f>
        <v>7</v>
      </c>
      <c r="E338" s="236" t="str">
        <f>VLOOKUP(D338,RNR!$D$16:$E$30,2)</f>
        <v>3-</v>
      </c>
      <c r="F338" s="236">
        <f>+'Ark1'!D1633</f>
        <v>9</v>
      </c>
      <c r="G338" s="236" t="str">
        <f>VLOOKUP(F338,RNR!$D$2:$E$13,2)</f>
        <v>Sep</v>
      </c>
      <c r="H338" s="236">
        <f>+'Ark1'!Q1633</f>
        <v>700</v>
      </c>
      <c r="I338" s="236">
        <f>+'Ark1'!R1633</f>
        <v>1164</v>
      </c>
      <c r="J338" s="237">
        <f>+IF(I338=0,"",'Ark1'!AG1633)</f>
        <v>16.548246790429836</v>
      </c>
      <c r="K338" s="237">
        <f>+IF(I338=0,"",'Ark1'!AH1633)</f>
        <v>6.0137457044673521</v>
      </c>
      <c r="L338" s="237"/>
      <c r="M338" s="264"/>
      <c r="N338" s="237"/>
      <c r="O338" s="288">
        <f>+IF(I338=0,"",'Ark1'!U1633)</f>
        <v>24.753006872852236</v>
      </c>
      <c r="P338" s="237">
        <f>+IF(I338=0,"",'Ark1'!V1633)</f>
        <v>36.597938144329902</v>
      </c>
      <c r="Q338" s="237"/>
      <c r="R338" s="237"/>
      <c r="S338" s="237"/>
      <c r="T338" s="237"/>
      <c r="U338" s="238"/>
      <c r="V338" s="238">
        <f>+IF(I338=0,"",'Ark1'!S1633)</f>
        <v>7.1898625429553258</v>
      </c>
      <c r="W338" s="238"/>
      <c r="X338" s="237">
        <f>+IF(I338=0,"",'Ark1'!W1633)</f>
        <v>0</v>
      </c>
      <c r="Y338" s="239">
        <f>+IF(I338=0,"",'Ark1'!X1633)</f>
        <v>83.591065292096246</v>
      </c>
      <c r="Z338" s="239">
        <f>+IF(I338=0,"",'Ark1'!Y1633)</f>
        <v>56.185567010309278</v>
      </c>
      <c r="AA338" s="239">
        <f>+IF(I338=0,"",'Ark1'!Z1633)</f>
        <v>7.8611598763367683</v>
      </c>
      <c r="AB338" s="237">
        <f>+IF(I338=0,"",'Ark1'!Z1633)</f>
        <v>7.8611598763367683</v>
      </c>
      <c r="AC338" s="237">
        <f>+IF(I338=0,"",'Ark1'!AB1633)</f>
        <v>0</v>
      </c>
      <c r="AD338" s="239">
        <f>+'Ark1'!AD1633</f>
        <v>0</v>
      </c>
      <c r="AE338" s="237">
        <f t="shared" ref="AE338:AE416" si="50">+IF(I338=0,"",I338/D338)</f>
        <v>166.28571428571428</v>
      </c>
      <c r="AF338" s="237">
        <f t="shared" ref="AF338:AF416" si="51">+IF(I338=0,"",I338/H338)</f>
        <v>1.6628571428571428</v>
      </c>
      <c r="AG338" s="289"/>
      <c r="AH338" s="29"/>
      <c r="AI338" s="29"/>
      <c r="AJ338" s="29"/>
      <c r="AK338" s="27"/>
      <c r="AL338" s="29"/>
      <c r="AM338" s="29"/>
      <c r="AN338" s="27"/>
      <c r="AO338" s="27"/>
      <c r="AP338" s="27"/>
      <c r="AQ338" s="29"/>
      <c r="AR338" s="27"/>
      <c r="AS338" s="28"/>
    </row>
    <row r="339" spans="1:47" s="244" customFormat="1">
      <c r="A339" s="289"/>
      <c r="B339" s="236">
        <f>+'Ark1'!C1634</f>
        <v>2023</v>
      </c>
      <c r="C339" s="289"/>
      <c r="D339" s="236">
        <f>+'Ark1'!M1634</f>
        <v>7</v>
      </c>
      <c r="E339" s="236" t="str">
        <f>VLOOKUP(D339,RNR!$D$16:$E$30,2)</f>
        <v>3-</v>
      </c>
      <c r="F339" s="236">
        <f>+'Ark1'!D1634</f>
        <v>10</v>
      </c>
      <c r="G339" s="236" t="str">
        <f>VLOOKUP(F339,RNR!$D$2:$E$13,2)</f>
        <v>Okt</v>
      </c>
      <c r="H339" s="236">
        <f>+'Ark1'!Q1634</f>
        <v>1954</v>
      </c>
      <c r="I339" s="236">
        <f>+'Ark1'!R1634</f>
        <v>3578</v>
      </c>
      <c r="J339" s="237">
        <f>+IF(I339=0,"",'Ark1'!AG1634)</f>
        <v>19.311301308669105</v>
      </c>
      <c r="K339" s="237">
        <f>+IF(I339=0,"",'Ark1'!AH1634)</f>
        <v>3.4935718278367802</v>
      </c>
      <c r="L339" s="237"/>
      <c r="M339" s="264"/>
      <c r="N339" s="237"/>
      <c r="O339" s="288">
        <f>+IF(I339=0,"",'Ark1'!U1634)</f>
        <v>26.610676355505912</v>
      </c>
      <c r="P339" s="237">
        <f>+IF(I339=0,"",'Ark1'!V1634)</f>
        <v>44.661822247065395</v>
      </c>
      <c r="Q339" s="237"/>
      <c r="R339" s="237"/>
      <c r="S339" s="237"/>
      <c r="T339" s="237"/>
      <c r="U339" s="238"/>
      <c r="V339" s="238">
        <f>+IF(I339=0,"",'Ark1'!S1634)</f>
        <v>7.5751816657350446</v>
      </c>
      <c r="W339" s="238"/>
      <c r="X339" s="237">
        <f>+IF(I339=0,"",'Ark1'!W1634)</f>
        <v>0</v>
      </c>
      <c r="Y339" s="239">
        <f>+IF(I339=0,"",'Ark1'!X1634)</f>
        <v>86.948015651201771</v>
      </c>
      <c r="Z339" s="239">
        <f>+IF(I339=0,"",'Ark1'!Y1634)</f>
        <v>66.629401900503083</v>
      </c>
      <c r="AA339" s="239">
        <f>+IF(I339=0,"",'Ark1'!Z1634)</f>
        <v>8.0622711321692169</v>
      </c>
      <c r="AB339" s="237">
        <f>+IF(I339=0,"",'Ark1'!Z1634)</f>
        <v>8.0622711321692169</v>
      </c>
      <c r="AC339" s="237">
        <f>+IF(I339=0,"",'Ark1'!AB1634)</f>
        <v>0</v>
      </c>
      <c r="AD339" s="239">
        <f>+'Ark1'!AD1634</f>
        <v>0</v>
      </c>
      <c r="AE339" s="237">
        <f t="shared" si="50"/>
        <v>511.14285714285717</v>
      </c>
      <c r="AF339" s="237">
        <f t="shared" si="51"/>
        <v>1.8311156601842375</v>
      </c>
      <c r="AG339" s="289"/>
      <c r="AH339" s="29"/>
      <c r="AI339" s="29"/>
      <c r="AJ339" s="29"/>
      <c r="AK339" s="27"/>
      <c r="AL339" s="29"/>
      <c r="AM339" s="29"/>
      <c r="AN339" s="28"/>
      <c r="AO339" s="28"/>
      <c r="AP339" s="28"/>
      <c r="AQ339" s="29"/>
      <c r="AR339" s="28"/>
      <c r="AS339" s="28"/>
    </row>
    <row r="340" spans="1:47" s="244" customFormat="1">
      <c r="A340" s="289"/>
      <c r="B340" s="236">
        <f>+'Ark1'!C1635</f>
        <v>2023</v>
      </c>
      <c r="C340" s="289"/>
      <c r="D340" s="236">
        <f>+'Ark1'!M1635</f>
        <v>7</v>
      </c>
      <c r="E340" s="236" t="str">
        <f>VLOOKUP(D340,RNR!$D$16:$E$30,2)</f>
        <v>3-</v>
      </c>
      <c r="F340" s="236">
        <f>+'Ark1'!D1635</f>
        <v>11</v>
      </c>
      <c r="G340" s="236" t="str">
        <f>VLOOKUP(F340,RNR!$D$2:$E$13,2)</f>
        <v>Nov</v>
      </c>
      <c r="H340" s="236">
        <f>+'Ark1'!Q1635</f>
        <v>1000</v>
      </c>
      <c r="I340" s="236">
        <f>+'Ark1'!R1635</f>
        <v>1718</v>
      </c>
      <c r="J340" s="237">
        <f>+IF(I340=0,"",'Ark1'!AG1635)</f>
        <v>20.048136014292712</v>
      </c>
      <c r="K340" s="237">
        <f>+IF(I340=0,"",'Ark1'!AH1635)</f>
        <v>4.6565774155995356</v>
      </c>
      <c r="L340" s="237"/>
      <c r="M340" s="264"/>
      <c r="N340" s="237"/>
      <c r="O340" s="288">
        <f>+IF(I340=0,"",'Ark1'!U1635)</f>
        <v>26.793015133876597</v>
      </c>
      <c r="P340" s="237">
        <f>+IF(I340=0,"",'Ark1'!V1635)</f>
        <v>46.565774155995321</v>
      </c>
      <c r="Q340" s="237"/>
      <c r="R340" s="237"/>
      <c r="S340" s="237"/>
      <c r="T340" s="237"/>
      <c r="U340" s="238"/>
      <c r="V340" s="238">
        <f>+IF(I340=0,"",'Ark1'!S1635)</f>
        <v>7.6251455180442367</v>
      </c>
      <c r="W340" s="238"/>
      <c r="X340" s="237">
        <f>+IF(I340=0,"",'Ark1'!W1635)</f>
        <v>0</v>
      </c>
      <c r="Y340" s="239">
        <f>+IF(I340=0,"",'Ark1'!X1635)</f>
        <v>87.252619324796257</v>
      </c>
      <c r="Z340" s="239">
        <f>+IF(I340=0,"",'Ark1'!Y1635)</f>
        <v>68.218859138533205</v>
      </c>
      <c r="AA340" s="239">
        <f>+IF(I340=0,"",'Ark1'!Z1635)</f>
        <v>7.9615730255823918</v>
      </c>
      <c r="AB340" s="237">
        <f>+IF(I340=0,"",'Ark1'!Z1635)</f>
        <v>7.9615730255823918</v>
      </c>
      <c r="AC340" s="237">
        <f>+IF(I340=0,"",'Ark1'!AB1635)</f>
        <v>0</v>
      </c>
      <c r="AD340" s="239">
        <f>+'Ark1'!AD1635</f>
        <v>0</v>
      </c>
      <c r="AE340" s="237">
        <f t="shared" si="50"/>
        <v>245.42857142857142</v>
      </c>
      <c r="AF340" s="237">
        <f t="shared" si="51"/>
        <v>1.718</v>
      </c>
      <c r="AG340" s="289"/>
      <c r="AH340" s="29"/>
      <c r="AI340" s="29"/>
      <c r="AJ340" s="29"/>
      <c r="AK340" s="27"/>
      <c r="AL340" s="29"/>
      <c r="AM340" s="29"/>
      <c r="AN340" s="28"/>
      <c r="AO340" s="28"/>
      <c r="AP340" s="28"/>
      <c r="AQ340" s="29"/>
      <c r="AR340" s="28"/>
      <c r="AS340" s="28"/>
    </row>
    <row r="341" spans="1:47" s="244" customFormat="1">
      <c r="A341" s="289"/>
      <c r="B341" s="236">
        <f>+'Ark1'!C1636</f>
        <v>2023</v>
      </c>
      <c r="C341" s="289"/>
      <c r="D341" s="236">
        <f>+'Ark1'!M1636</f>
        <v>7</v>
      </c>
      <c r="E341" s="236" t="str">
        <f>VLOOKUP(D341,RNR!$D$16:$E$30,2)</f>
        <v>3-</v>
      </c>
      <c r="F341" s="236">
        <f>+'Ark1'!D1636</f>
        <v>12</v>
      </c>
      <c r="G341" s="236" t="str">
        <f>VLOOKUP(F341,RNR!$D$2:$E$13,2)</f>
        <v>Des</v>
      </c>
      <c r="H341" s="236">
        <f>+'Ark1'!Q1636</f>
        <v>60</v>
      </c>
      <c r="I341" s="236">
        <f>+'Ark1'!R1636</f>
        <v>87</v>
      </c>
      <c r="J341" s="237">
        <f>+IF(I341=0,"",'Ark1'!AG1636)</f>
        <v>22.664372049958249</v>
      </c>
      <c r="K341" s="237">
        <f>+IF(I341=0,"",'Ark1'!AH1636)</f>
        <v>1.149425287356322</v>
      </c>
      <c r="L341" s="237"/>
      <c r="M341" s="264"/>
      <c r="N341" s="237"/>
      <c r="O341" s="288">
        <f>+IF(I341=0,"",'Ark1'!U1636)</f>
        <v>25.885057471264375</v>
      </c>
      <c r="P341" s="237">
        <f>+IF(I341=0,"",'Ark1'!V1636)</f>
        <v>47.126436781609193</v>
      </c>
      <c r="Q341" s="237"/>
      <c r="R341" s="237"/>
      <c r="S341" s="237"/>
      <c r="T341" s="237"/>
      <c r="U341" s="238"/>
      <c r="V341" s="238">
        <f>+IF(I341=0,"",'Ark1'!S1636)</f>
        <v>7.6321839080459775</v>
      </c>
      <c r="W341" s="238"/>
      <c r="X341" s="237">
        <f>+IF(I341=0,"",'Ark1'!W1636)</f>
        <v>0</v>
      </c>
      <c r="Y341" s="239">
        <f>+IF(I341=0,"",'Ark1'!X1636)</f>
        <v>86.206896551724128</v>
      </c>
      <c r="Z341" s="239">
        <f>+IF(I341=0,"",'Ark1'!Y1636)</f>
        <v>67.816091954022994</v>
      </c>
      <c r="AA341" s="239">
        <f>+IF(I341=0,"",'Ark1'!Z1636)</f>
        <v>7.4321224012728324</v>
      </c>
      <c r="AB341" s="237">
        <f>+IF(I341=0,"",'Ark1'!Z1636)</f>
        <v>7.4321224012728324</v>
      </c>
      <c r="AC341" s="237">
        <f>+IF(I341=0,"",'Ark1'!AB1636)</f>
        <v>0</v>
      </c>
      <c r="AD341" s="239">
        <f>+'Ark1'!AD1636</f>
        <v>0</v>
      </c>
      <c r="AE341" s="237">
        <f t="shared" si="50"/>
        <v>12.428571428571429</v>
      </c>
      <c r="AF341" s="237">
        <f t="shared" si="51"/>
        <v>1.45</v>
      </c>
      <c r="AG341" s="289"/>
      <c r="AH341" s="29"/>
      <c r="AI341" s="29"/>
      <c r="AJ341" s="29"/>
      <c r="AK341" s="27"/>
      <c r="AL341" s="29"/>
      <c r="AM341" s="29"/>
      <c r="AN341" s="28"/>
      <c r="AO341" s="28"/>
      <c r="AP341" s="28"/>
      <c r="AQ341" s="29"/>
      <c r="AR341" s="28"/>
      <c r="AS341" s="28"/>
    </row>
    <row r="342" spans="1:47">
      <c r="A342" s="289"/>
      <c r="B342" s="289"/>
      <c r="C342" s="289"/>
      <c r="D342" s="289"/>
      <c r="E342" s="289"/>
      <c r="F342" s="289"/>
      <c r="G342" s="289"/>
      <c r="H342" s="289"/>
      <c r="I342" s="289"/>
      <c r="J342" s="289"/>
      <c r="K342" s="289"/>
      <c r="L342" s="289"/>
      <c r="M342" s="330"/>
      <c r="N342" s="289"/>
      <c r="O342" s="289"/>
      <c r="P342" s="289"/>
      <c r="Q342" s="289"/>
      <c r="R342" s="290"/>
      <c r="S342" s="290"/>
      <c r="T342" s="290"/>
      <c r="U342" s="289"/>
      <c r="V342" s="289"/>
      <c r="W342" s="289"/>
      <c r="X342" s="289"/>
      <c r="Y342" s="289"/>
      <c r="Z342" s="289"/>
      <c r="AA342" s="289"/>
      <c r="AB342" s="289"/>
      <c r="AC342" s="289"/>
      <c r="AD342" s="289"/>
      <c r="AE342" s="289"/>
      <c r="AF342" s="289"/>
      <c r="AG342" s="289"/>
      <c r="AJ342" s="29"/>
      <c r="AK342" s="27"/>
      <c r="AN342" s="27"/>
      <c r="AO342" s="27"/>
      <c r="AP342" s="27"/>
      <c r="AR342" s="27"/>
      <c r="AS342" s="241"/>
      <c r="AT342" s="27"/>
      <c r="AU342" s="27"/>
    </row>
    <row r="343" spans="1:47">
      <c r="A343" s="330" t="s">
        <v>654</v>
      </c>
      <c r="B343" s="330"/>
      <c r="C343" s="330" t="str">
        <f>+E349</f>
        <v>3</v>
      </c>
      <c r="D343" s="330"/>
      <c r="E343" s="330"/>
      <c r="F343" s="330"/>
      <c r="G343" s="330"/>
      <c r="H343" s="330"/>
      <c r="I343" s="289"/>
      <c r="J343" s="289"/>
      <c r="K343" s="289"/>
      <c r="L343" s="289"/>
      <c r="M343" s="330"/>
      <c r="N343" s="289"/>
      <c r="O343" s="289"/>
      <c r="P343" s="289"/>
      <c r="Q343" s="289"/>
      <c r="R343" s="290"/>
      <c r="S343" s="290"/>
      <c r="T343" s="290"/>
      <c r="U343" s="289"/>
      <c r="V343" s="289"/>
      <c r="W343" s="289"/>
      <c r="X343" s="289"/>
      <c r="Y343" s="289"/>
      <c r="Z343" s="289"/>
      <c r="AA343" s="289"/>
      <c r="AB343" s="289"/>
      <c r="AC343" s="289"/>
      <c r="AD343" s="289"/>
      <c r="AE343" s="289"/>
      <c r="AF343" s="289"/>
      <c r="AG343" s="289"/>
      <c r="AJ343" s="29"/>
      <c r="AK343" s="27"/>
      <c r="AN343" s="27"/>
      <c r="AO343" s="27"/>
      <c r="AP343" s="27"/>
      <c r="AR343" s="27"/>
      <c r="AS343" s="241"/>
      <c r="AT343" s="27"/>
      <c r="AU343" s="27"/>
    </row>
    <row r="344" spans="1:47">
      <c r="A344" s="289"/>
      <c r="B344" s="289"/>
      <c r="C344" s="289"/>
      <c r="D344" s="289"/>
      <c r="E344" s="289"/>
      <c r="F344" s="289"/>
      <c r="G344" s="289"/>
      <c r="H344" s="289"/>
      <c r="I344" s="289"/>
      <c r="J344" s="289"/>
      <c r="K344" s="289"/>
      <c r="L344" s="289"/>
      <c r="M344" s="330"/>
      <c r="N344" s="289"/>
      <c r="O344" s="289"/>
      <c r="P344" s="289"/>
      <c r="Q344" s="289"/>
      <c r="R344" s="290"/>
      <c r="S344" s="290"/>
      <c r="T344" s="290"/>
      <c r="U344" s="289"/>
      <c r="V344" s="289"/>
      <c r="W344" s="289"/>
      <c r="X344" s="289"/>
      <c r="Y344" s="289"/>
      <c r="Z344" s="289"/>
      <c r="AA344" s="289"/>
      <c r="AB344" s="289"/>
      <c r="AC344" s="289"/>
      <c r="AD344" s="289"/>
      <c r="AE344" s="289"/>
      <c r="AF344" s="289"/>
      <c r="AG344" s="289"/>
      <c r="AJ344" s="29"/>
      <c r="AK344" s="27"/>
      <c r="AN344" s="27"/>
      <c r="AO344" s="27"/>
      <c r="AP344" s="27"/>
      <c r="AR344" s="27"/>
      <c r="AS344" s="241"/>
      <c r="AT344" s="27"/>
      <c r="AU344" s="27"/>
    </row>
    <row r="345" spans="1:47" s="244" customFormat="1">
      <c r="A345" s="289"/>
      <c r="B345" s="236">
        <f>+'Ark1'!C1637</f>
        <v>2023</v>
      </c>
      <c r="C345" s="289"/>
      <c r="D345" s="236">
        <f>+'Ark1'!M1637</f>
        <v>8</v>
      </c>
      <c r="E345" s="236" t="str">
        <f>VLOOKUP(D345,RNR!$D$16:$E$30,2)</f>
        <v>3</v>
      </c>
      <c r="F345" s="236">
        <f>+'Ark1'!D1637</f>
        <v>1</v>
      </c>
      <c r="G345" s="236" t="str">
        <f>VLOOKUP(F345,RNR!$D$2:$E$13,2)</f>
        <v>Jan</v>
      </c>
      <c r="H345" s="236">
        <f>+'Ark1'!Q1637</f>
        <v>45</v>
      </c>
      <c r="I345" s="236">
        <f>+'Ark1'!R1637</f>
        <v>62</v>
      </c>
      <c r="J345" s="237">
        <f>+IF(I345=0,"",'Ark1'!AG1637)</f>
        <v>22.182251621493926</v>
      </c>
      <c r="K345" s="237">
        <f>+IF(I345=0,"",'Ark1'!AH1637)</f>
        <v>3.2258064516129026</v>
      </c>
      <c r="L345" s="237"/>
      <c r="M345" s="264"/>
      <c r="N345" s="237"/>
      <c r="O345" s="288">
        <f>+IF(I345=0,"",'Ark1'!U1637)</f>
        <v>33.31774193548388</v>
      </c>
      <c r="P345" s="237">
        <f>+IF(I345=0,"",'Ark1'!V1637)</f>
        <v>0</v>
      </c>
      <c r="Q345" s="237"/>
      <c r="R345" s="237"/>
      <c r="S345" s="237"/>
      <c r="T345" s="237"/>
      <c r="U345" s="238"/>
      <c r="V345" s="238">
        <f>+IF(I345=0,"",'Ark1'!S1637)</f>
        <v>8.2580645161290303</v>
      </c>
      <c r="W345" s="238"/>
      <c r="X345" s="237">
        <f>+IF(I345=0,"",'Ark1'!W1637)</f>
        <v>0</v>
      </c>
      <c r="Y345" s="239">
        <f>+IF(I345=0,"",'Ark1'!X1637)</f>
        <v>96.774193548387117</v>
      </c>
      <c r="Z345" s="239">
        <f>+IF(I345=0,"",'Ark1'!Y1637)</f>
        <v>80.645161290322562</v>
      </c>
      <c r="AA345" s="239">
        <f>+IF(I345=0,"",'Ark1'!Z1637)</f>
        <v>8.8846646458313767</v>
      </c>
      <c r="AB345" s="237">
        <f>+IF(I345=0,"",'Ark1'!Z1637)</f>
        <v>8.8846646458313767</v>
      </c>
      <c r="AC345" s="237">
        <f>+IF(I345=0,"",'Ark1'!AB1637)</f>
        <v>0</v>
      </c>
      <c r="AD345" s="239">
        <f>+'Ark1'!AD1637</f>
        <v>0</v>
      </c>
      <c r="AE345" s="237">
        <f t="shared" si="50"/>
        <v>7.75</v>
      </c>
      <c r="AF345" s="237">
        <f t="shared" si="51"/>
        <v>1.3777777777777778</v>
      </c>
      <c r="AG345" s="289"/>
      <c r="AH345" s="29"/>
      <c r="AI345" s="29"/>
      <c r="AJ345" s="29"/>
      <c r="AK345" s="27"/>
      <c r="AL345" s="29"/>
      <c r="AM345" s="29"/>
      <c r="AN345" s="28"/>
      <c r="AO345" s="28"/>
      <c r="AP345" s="28"/>
      <c r="AQ345" s="29"/>
      <c r="AR345" s="28"/>
      <c r="AS345" s="28"/>
    </row>
    <row r="346" spans="1:47" s="244" customFormat="1">
      <c r="A346" s="289"/>
      <c r="B346" s="236">
        <f>+'Ark1'!C1638</f>
        <v>2023</v>
      </c>
      <c r="C346" s="289"/>
      <c r="D346" s="236">
        <f>+'Ark1'!M1638</f>
        <v>8</v>
      </c>
      <c r="E346" s="236" t="str">
        <f>VLOOKUP(D346,RNR!$D$16:$E$30,2)</f>
        <v>3</v>
      </c>
      <c r="F346" s="236">
        <f>+'Ark1'!D1638</f>
        <v>2</v>
      </c>
      <c r="G346" s="236" t="str">
        <f>VLOOKUP(F346,RNR!$D$2:$E$13,2)</f>
        <v>Feb</v>
      </c>
      <c r="H346" s="236">
        <f>+'Ark1'!Q1638</f>
        <v>74</v>
      </c>
      <c r="I346" s="236">
        <f>+'Ark1'!R1638</f>
        <v>90</v>
      </c>
      <c r="J346" s="237">
        <f>+IF(I346=0,"",'Ark1'!AG1638)</f>
        <v>18.18278640253606</v>
      </c>
      <c r="K346" s="237">
        <f>+IF(I346=0,"",'Ark1'!AH1638)</f>
        <v>1.1111111111111112</v>
      </c>
      <c r="L346" s="237"/>
      <c r="M346" s="264"/>
      <c r="N346" s="237"/>
      <c r="O346" s="288">
        <f>+IF(I346=0,"",'Ark1'!U1638)</f>
        <v>32.247777777777763</v>
      </c>
      <c r="P346" s="237">
        <f>+IF(I346=0,"",'Ark1'!V1638)</f>
        <v>0</v>
      </c>
      <c r="Q346" s="237"/>
      <c r="R346" s="237"/>
      <c r="S346" s="237"/>
      <c r="T346" s="237"/>
      <c r="U346" s="238"/>
      <c r="V346" s="238">
        <f>+IF(I346=0,"",'Ark1'!S1638)</f>
        <v>8.155555555555555</v>
      </c>
      <c r="W346" s="238"/>
      <c r="X346" s="237">
        <f>+IF(I346=0,"",'Ark1'!W1638)</f>
        <v>0</v>
      </c>
      <c r="Y346" s="239">
        <f>+IF(I346=0,"",'Ark1'!X1638)</f>
        <v>98.888888888888886</v>
      </c>
      <c r="Z346" s="239">
        <f>+IF(I346=0,"",'Ark1'!Y1638)</f>
        <v>90</v>
      </c>
      <c r="AA346" s="239">
        <f>+IF(I346=0,"",'Ark1'!Z1638)</f>
        <v>7.1640805842260367</v>
      </c>
      <c r="AB346" s="237">
        <f>+IF(I346=0,"",'Ark1'!Z1638)</f>
        <v>7.1640805842260367</v>
      </c>
      <c r="AC346" s="237">
        <f>+IF(I346=0,"",'Ark1'!AB1638)</f>
        <v>0</v>
      </c>
      <c r="AD346" s="239">
        <f>+'Ark1'!AD1638</f>
        <v>0</v>
      </c>
      <c r="AE346" s="237">
        <f t="shared" si="50"/>
        <v>11.25</v>
      </c>
      <c r="AF346" s="237">
        <f t="shared" si="51"/>
        <v>1.2162162162162162</v>
      </c>
      <c r="AG346" s="289"/>
      <c r="AH346" s="29"/>
      <c r="AI346" s="29"/>
      <c r="AJ346" s="29"/>
      <c r="AK346" s="27"/>
      <c r="AL346" s="29"/>
      <c r="AM346" s="29"/>
      <c r="AN346" s="28"/>
      <c r="AO346" s="28"/>
      <c r="AP346" s="28"/>
      <c r="AQ346" s="29"/>
      <c r="AR346" s="28"/>
      <c r="AS346" s="28"/>
    </row>
    <row r="347" spans="1:47" s="244" customFormat="1">
      <c r="A347" s="289"/>
      <c r="B347" s="236">
        <f>+'Ark1'!C1639</f>
        <v>2023</v>
      </c>
      <c r="C347" s="289"/>
      <c r="D347" s="236">
        <f>+'Ark1'!M1639</f>
        <v>8</v>
      </c>
      <c r="E347" s="236" t="str">
        <f>VLOOKUP(D347,RNR!$D$16:$E$30,2)</f>
        <v>3</v>
      </c>
      <c r="F347" s="236">
        <f>+'Ark1'!D1639</f>
        <v>3</v>
      </c>
      <c r="G347" s="236" t="str">
        <f>VLOOKUP(F347,RNR!$D$2:$E$13,2)</f>
        <v>Mar</v>
      </c>
      <c r="H347" s="236">
        <f>+'Ark1'!Q1639</f>
        <v>459</v>
      </c>
      <c r="I347" s="236">
        <f>+'Ark1'!R1639</f>
        <v>617</v>
      </c>
      <c r="J347" s="237">
        <f>+IF(I347=0,"",'Ark1'!AG1639)</f>
        <v>20.965032798520205</v>
      </c>
      <c r="K347" s="237">
        <f>+IF(I347=0,"",'Ark1'!AH1639)</f>
        <v>1.9448946515397076</v>
      </c>
      <c r="L347" s="237"/>
      <c r="M347" s="264"/>
      <c r="N347" s="237"/>
      <c r="O347" s="288">
        <f>+IF(I347=0,"",'Ark1'!U1639)</f>
        <v>33.560940032414926</v>
      </c>
      <c r="P347" s="237">
        <f>+IF(I347=0,"",'Ark1'!V1639)</f>
        <v>0</v>
      </c>
      <c r="Q347" s="237"/>
      <c r="R347" s="237"/>
      <c r="S347" s="237"/>
      <c r="T347" s="237"/>
      <c r="U347" s="238"/>
      <c r="V347" s="238">
        <f>+IF(I347=0,"",'Ark1'!S1639)</f>
        <v>8.4213938411669353</v>
      </c>
      <c r="W347" s="238"/>
      <c r="X347" s="237">
        <f>+IF(I347=0,"",'Ark1'!W1639)</f>
        <v>0</v>
      </c>
      <c r="Y347" s="239">
        <f>+IF(I347=0,"",'Ark1'!X1639)</f>
        <v>99.837925445705025</v>
      </c>
      <c r="Z347" s="239">
        <f>+IF(I347=0,"",'Ark1'!Y1639)</f>
        <v>95.299837925445701</v>
      </c>
      <c r="AA347" s="239">
        <f>+IF(I347=0,"",'Ark1'!Z1639)</f>
        <v>6.5413940215512509</v>
      </c>
      <c r="AB347" s="237">
        <f>+IF(I347=0,"",'Ark1'!Z1639)</f>
        <v>6.5413940215512509</v>
      </c>
      <c r="AC347" s="237">
        <f>+IF(I347=0,"",'Ark1'!AB1639)</f>
        <v>0</v>
      </c>
      <c r="AD347" s="239">
        <f>+'Ark1'!AD1639</f>
        <v>0</v>
      </c>
      <c r="AE347" s="237">
        <f t="shared" si="50"/>
        <v>77.125</v>
      </c>
      <c r="AF347" s="237">
        <f t="shared" si="51"/>
        <v>1.3442265795206971</v>
      </c>
      <c r="AG347" s="289"/>
      <c r="AH347" s="29"/>
      <c r="AI347" s="29"/>
      <c r="AJ347" s="29"/>
      <c r="AK347" s="27"/>
      <c r="AL347" s="29"/>
      <c r="AM347" s="29"/>
      <c r="AN347" s="28"/>
      <c r="AO347" s="28"/>
      <c r="AP347" s="28"/>
      <c r="AQ347" s="29"/>
      <c r="AR347" s="28"/>
      <c r="AS347" s="28"/>
    </row>
    <row r="348" spans="1:47">
      <c r="A348" s="289"/>
      <c r="B348" s="236">
        <f>+'Ark1'!C1640</f>
        <v>2023</v>
      </c>
      <c r="C348" s="289"/>
      <c r="D348" s="236">
        <f>+'Ark1'!M1640</f>
        <v>8</v>
      </c>
      <c r="E348" s="236" t="str">
        <f>VLOOKUP(D348,RNR!$D$16:$E$30,2)</f>
        <v>3</v>
      </c>
      <c r="F348" s="236">
        <f>+'Ark1'!D1640</f>
        <v>4</v>
      </c>
      <c r="G348" s="236" t="str">
        <f>VLOOKUP(F348,RNR!$D$2:$E$13,2)</f>
        <v>Apr</v>
      </c>
      <c r="H348" s="236">
        <f>+'Ark1'!Q1640</f>
        <v>49</v>
      </c>
      <c r="I348" s="236">
        <f>+'Ark1'!R1640</f>
        <v>58</v>
      </c>
      <c r="J348" s="237">
        <f>+IF(I348=0,"",'Ark1'!AG1640)</f>
        <v>13.88405819307291</v>
      </c>
      <c r="K348" s="237">
        <f>+IF(I348=0,"",'Ark1'!AH1640)</f>
        <v>0</v>
      </c>
      <c r="L348" s="237"/>
      <c r="M348" s="264"/>
      <c r="N348" s="237"/>
      <c r="O348" s="288">
        <f>+IF(I348=0,"",'Ark1'!U1640)</f>
        <v>31.246551724137927</v>
      </c>
      <c r="P348" s="237">
        <f>+IF(I348=0,"",'Ark1'!V1640)</f>
        <v>0</v>
      </c>
      <c r="Q348" s="237"/>
      <c r="R348" s="237"/>
      <c r="S348" s="237"/>
      <c r="T348" s="237"/>
      <c r="U348" s="238"/>
      <c r="V348" s="238">
        <f>+IF(I348=0,"",'Ark1'!S1640)</f>
        <v>8.1379310344827598</v>
      </c>
      <c r="W348" s="238"/>
      <c r="X348" s="237">
        <f>+IF(I348=0,"",'Ark1'!W1640)</f>
        <v>0</v>
      </c>
      <c r="Y348" s="239">
        <f>+IF(I348=0,"",'Ark1'!X1640)</f>
        <v>96.551724137931018</v>
      </c>
      <c r="Z348" s="239">
        <f>+IF(I348=0,"",'Ark1'!Y1640)</f>
        <v>82.758620689655189</v>
      </c>
      <c r="AA348" s="239">
        <f>+IF(I348=0,"",'Ark1'!Z1640)</f>
        <v>8.4010716787070017</v>
      </c>
      <c r="AB348" s="237">
        <f>+IF(I348=0,"",'Ark1'!Z1640)</f>
        <v>8.4010716787070017</v>
      </c>
      <c r="AC348" s="237">
        <f>+IF(I348=0,"",'Ark1'!AB1640)</f>
        <v>0</v>
      </c>
      <c r="AD348" s="239">
        <f>+'Ark1'!AD1640</f>
        <v>0</v>
      </c>
      <c r="AE348" s="237">
        <f t="shared" si="50"/>
        <v>7.25</v>
      </c>
      <c r="AF348" s="237">
        <f t="shared" si="51"/>
        <v>1.1836734693877551</v>
      </c>
      <c r="AG348" s="289"/>
      <c r="AJ348" s="29"/>
      <c r="AK348" s="27"/>
    </row>
    <row r="349" spans="1:47">
      <c r="A349" s="289"/>
      <c r="B349" s="236">
        <f>+'Ark1'!C1641</f>
        <v>2023</v>
      </c>
      <c r="C349" s="289"/>
      <c r="D349" s="236">
        <f>+'Ark1'!M1641</f>
        <v>8</v>
      </c>
      <c r="E349" s="236" t="str">
        <f>VLOOKUP(D349,RNR!$D$16:$E$30,2)</f>
        <v>3</v>
      </c>
      <c r="F349" s="236">
        <f>+'Ark1'!D1641</f>
        <v>5</v>
      </c>
      <c r="G349" s="236" t="str">
        <f>VLOOKUP(F349,RNR!$D$2:$E$13,2)</f>
        <v>Mai</v>
      </c>
      <c r="H349" s="236">
        <f>+'Ark1'!Q1641</f>
        <v>98</v>
      </c>
      <c r="I349" s="236">
        <f>+'Ark1'!R1641</f>
        <v>132</v>
      </c>
      <c r="J349" s="237">
        <f>+IF(I349=0,"",'Ark1'!AG1641)</f>
        <v>11.983910753838732</v>
      </c>
      <c r="K349" s="237">
        <f>+IF(I349=0,"",'Ark1'!AH1641)</f>
        <v>1.5151515151515151</v>
      </c>
      <c r="L349" s="237"/>
      <c r="M349" s="264"/>
      <c r="N349" s="237"/>
      <c r="O349" s="288">
        <f>+IF(I349=0,"",'Ark1'!U1641)</f>
        <v>30.290151515151528</v>
      </c>
      <c r="P349" s="237">
        <f>+IF(I349=0,"",'Ark1'!V1641)</f>
        <v>0</v>
      </c>
      <c r="Q349" s="237"/>
      <c r="R349" s="237"/>
      <c r="S349" s="237"/>
      <c r="T349" s="237"/>
      <c r="U349" s="238"/>
      <c r="V349" s="238">
        <f>+IF(I349=0,"",'Ark1'!S1641)</f>
        <v>8.2878787878787872</v>
      </c>
      <c r="W349" s="238"/>
      <c r="X349" s="237">
        <f>+IF(I349=0,"",'Ark1'!W1641)</f>
        <v>0</v>
      </c>
      <c r="Y349" s="239">
        <f>+IF(I349=0,"",'Ark1'!X1641)</f>
        <v>97.727272727272734</v>
      </c>
      <c r="Z349" s="239">
        <f>+IF(I349=0,"",'Ark1'!Y1641)</f>
        <v>82.575757575757578</v>
      </c>
      <c r="AA349" s="239">
        <f>+IF(I349=0,"",'Ark1'!Z1641)</f>
        <v>7.5264569700820925</v>
      </c>
      <c r="AB349" s="237">
        <f>+IF(I349=0,"",'Ark1'!Z1641)</f>
        <v>7.5264569700820925</v>
      </c>
      <c r="AC349" s="237">
        <f>+IF(I349=0,"",'Ark1'!AB1641)</f>
        <v>0</v>
      </c>
      <c r="AD349" s="239">
        <f>+'Ark1'!AD1641</f>
        <v>0</v>
      </c>
      <c r="AE349" s="237">
        <f t="shared" si="50"/>
        <v>16.5</v>
      </c>
      <c r="AF349" s="237">
        <f t="shared" si="51"/>
        <v>1.346938775510204</v>
      </c>
      <c r="AG349" s="289"/>
      <c r="AJ349" s="29"/>
      <c r="AK349" s="27"/>
    </row>
    <row r="350" spans="1:47">
      <c r="A350" s="289"/>
      <c r="B350" s="236">
        <f>+'Ark1'!C1642</f>
        <v>2023</v>
      </c>
      <c r="C350" s="289"/>
      <c r="D350" s="236">
        <f>+'Ark1'!M1642</f>
        <v>8</v>
      </c>
      <c r="E350" s="236" t="str">
        <f>VLOOKUP(D350,RNR!$D$16:$E$30,2)</f>
        <v>3</v>
      </c>
      <c r="F350" s="236">
        <f>+'Ark1'!D1642</f>
        <v>6</v>
      </c>
      <c r="G350" s="236" t="str">
        <f>VLOOKUP(F350,RNR!$D$2:$E$13,2)</f>
        <v>Jun</v>
      </c>
      <c r="H350" s="236">
        <f>+'Ark1'!Q1642</f>
        <v>88</v>
      </c>
      <c r="I350" s="236">
        <f>+'Ark1'!R1642</f>
        <v>118</v>
      </c>
      <c r="J350" s="237">
        <f>+IF(I350=0,"",'Ark1'!AG1642)</f>
        <v>13.347636309832071</v>
      </c>
      <c r="K350" s="237">
        <f>+IF(I350=0,"",'Ark1'!AH1642)</f>
        <v>1.6949152542372876</v>
      </c>
      <c r="L350" s="237"/>
      <c r="M350" s="264"/>
      <c r="N350" s="237"/>
      <c r="O350" s="288">
        <f>+IF(I350=0,"",'Ark1'!U1642)</f>
        <v>30.579661016949153</v>
      </c>
      <c r="P350" s="237">
        <f>+IF(I350=0,"",'Ark1'!V1642)</f>
        <v>0</v>
      </c>
      <c r="Q350" s="237"/>
      <c r="R350" s="237"/>
      <c r="S350" s="237"/>
      <c r="T350" s="237"/>
      <c r="U350" s="238"/>
      <c r="V350" s="238">
        <f>+IF(I350=0,"",'Ark1'!S1642)</f>
        <v>8.1186440677966107</v>
      </c>
      <c r="W350" s="238"/>
      <c r="X350" s="237">
        <f>+IF(I350=0,"",'Ark1'!W1642)</f>
        <v>0</v>
      </c>
      <c r="Y350" s="239">
        <f>+IF(I350=0,"",'Ark1'!X1642)</f>
        <v>98.305084745762727</v>
      </c>
      <c r="Z350" s="239">
        <f>+IF(I350=0,"",'Ark1'!Y1642)</f>
        <v>82.203389830508442</v>
      </c>
      <c r="AA350" s="239">
        <f>+IF(I350=0,"",'Ark1'!Z1642)</f>
        <v>7.8981821478757475</v>
      </c>
      <c r="AB350" s="237">
        <f>+IF(I350=0,"",'Ark1'!Z1642)</f>
        <v>7.8981821478757475</v>
      </c>
      <c r="AC350" s="237">
        <f>+IF(I350=0,"",'Ark1'!AB1642)</f>
        <v>0</v>
      </c>
      <c r="AD350" s="239">
        <f>+'Ark1'!AD1642</f>
        <v>0</v>
      </c>
      <c r="AE350" s="237">
        <f t="shared" si="50"/>
        <v>14.75</v>
      </c>
      <c r="AF350" s="237">
        <f t="shared" si="51"/>
        <v>1.3409090909090908</v>
      </c>
      <c r="AG350" s="289"/>
      <c r="AJ350" s="29"/>
      <c r="AK350" s="27"/>
    </row>
    <row r="351" spans="1:47">
      <c r="A351" s="289"/>
      <c r="B351" s="236">
        <f>+'Ark1'!C1643</f>
        <v>2023</v>
      </c>
      <c r="C351" s="289"/>
      <c r="D351" s="236">
        <f>+'Ark1'!M1643</f>
        <v>8</v>
      </c>
      <c r="E351" s="236" t="str">
        <f>VLOOKUP(D351,RNR!$D$16:$E$30,2)</f>
        <v>3</v>
      </c>
      <c r="F351" s="236">
        <f>+'Ark1'!D1643</f>
        <v>7</v>
      </c>
      <c r="G351" s="236" t="str">
        <f>VLOOKUP(F351,RNR!$D$2:$E$13,2)</f>
        <v>Jul</v>
      </c>
      <c r="H351" s="236">
        <f>+'Ark1'!Q1643</f>
        <v>27</v>
      </c>
      <c r="I351" s="236">
        <f>+'Ark1'!R1643</f>
        <v>47</v>
      </c>
      <c r="J351" s="237">
        <f>+IF(I351=0,"",'Ark1'!AG1643)</f>
        <v>18.906174581368564</v>
      </c>
      <c r="K351" s="237">
        <f>+IF(I351=0,"",'Ark1'!AH1643)</f>
        <v>0</v>
      </c>
      <c r="L351" s="237"/>
      <c r="M351" s="264"/>
      <c r="N351" s="237"/>
      <c r="O351" s="288">
        <f>+IF(I351=0,"",'Ark1'!U1643)</f>
        <v>32.502127659574455</v>
      </c>
      <c r="P351" s="237">
        <f>+IF(I351=0,"",'Ark1'!V1643)</f>
        <v>0</v>
      </c>
      <c r="Q351" s="237"/>
      <c r="R351" s="237"/>
      <c r="S351" s="237"/>
      <c r="T351" s="237"/>
      <c r="U351" s="238"/>
      <c r="V351" s="238">
        <f>+IF(I351=0,"",'Ark1'!S1643)</f>
        <v>8.2978723404255295</v>
      </c>
      <c r="W351" s="238"/>
      <c r="X351" s="237">
        <f>+IF(I351=0,"",'Ark1'!W1643)</f>
        <v>0</v>
      </c>
      <c r="Y351" s="239">
        <f>+IF(I351=0,"",'Ark1'!X1643)</f>
        <v>97.872340425531874</v>
      </c>
      <c r="Z351" s="239">
        <f>+IF(I351=0,"",'Ark1'!Y1643)</f>
        <v>82.978723404255348</v>
      </c>
      <c r="AA351" s="239">
        <f>+IF(I351=0,"",'Ark1'!Z1643)</f>
        <v>8.3685197695076354</v>
      </c>
      <c r="AB351" s="237">
        <f>+IF(I351=0,"",'Ark1'!Z1643)</f>
        <v>8.3685197695076354</v>
      </c>
      <c r="AC351" s="237">
        <f>+IF(I351=0,"",'Ark1'!AB1643)</f>
        <v>0</v>
      </c>
      <c r="AD351" s="239">
        <f>+'Ark1'!AD1643</f>
        <v>0</v>
      </c>
      <c r="AE351" s="237">
        <f t="shared" si="50"/>
        <v>5.875</v>
      </c>
      <c r="AF351" s="237">
        <f t="shared" si="51"/>
        <v>1.7407407407407407</v>
      </c>
      <c r="AG351" s="289"/>
      <c r="AJ351" s="29"/>
      <c r="AK351" s="27"/>
    </row>
    <row r="352" spans="1:47">
      <c r="A352" s="289"/>
      <c r="B352" s="236">
        <f>+'Ark1'!C1644</f>
        <v>2023</v>
      </c>
      <c r="C352" s="289"/>
      <c r="D352" s="236">
        <f>+'Ark1'!M1644</f>
        <v>8</v>
      </c>
      <c r="E352" s="236" t="str">
        <f>VLOOKUP(D352,RNR!$D$16:$E$30,2)</f>
        <v>3</v>
      </c>
      <c r="F352" s="236">
        <f>+'Ark1'!D1644</f>
        <v>8</v>
      </c>
      <c r="G352" s="236" t="str">
        <f>VLOOKUP(F352,RNR!$D$2:$E$13,2)</f>
        <v>Aug</v>
      </c>
      <c r="H352" s="236">
        <f>+'Ark1'!Q1644</f>
        <v>432</v>
      </c>
      <c r="I352" s="236">
        <f>+'Ark1'!R1644</f>
        <v>767</v>
      </c>
      <c r="J352" s="237">
        <f>+IF(I352=0,"",'Ark1'!AG1644)</f>
        <v>12.972685148883164</v>
      </c>
      <c r="K352" s="237">
        <f>+IF(I352=0,"",'Ark1'!AH1644)</f>
        <v>4.5632333767926996</v>
      </c>
      <c r="L352" s="237"/>
      <c r="M352" s="264"/>
      <c r="N352" s="237"/>
      <c r="O352" s="288">
        <f>+IF(I352=0,"",'Ark1'!U1644)</f>
        <v>27.825293350717047</v>
      </c>
      <c r="P352" s="237">
        <f>+IF(I352=0,"",'Ark1'!V1644)</f>
        <v>0</v>
      </c>
      <c r="Q352" s="237"/>
      <c r="R352" s="237"/>
      <c r="S352" s="237"/>
      <c r="T352" s="237"/>
      <c r="U352" s="238"/>
      <c r="V352" s="238">
        <f>+IF(I352=0,"",'Ark1'!S1644)</f>
        <v>7.920469361147326</v>
      </c>
      <c r="W352" s="238"/>
      <c r="X352" s="237">
        <f>+IF(I352=0,"",'Ark1'!W1644)</f>
        <v>0</v>
      </c>
      <c r="Y352" s="239">
        <f>+IF(I352=0,"",'Ark1'!X1644)</f>
        <v>90.873533246414567</v>
      </c>
      <c r="Z352" s="239">
        <f>+IF(I352=0,"",'Ark1'!Y1644)</f>
        <v>61.929595827900904</v>
      </c>
      <c r="AA352" s="239">
        <f>+IF(I352=0,"",'Ark1'!Z1644)</f>
        <v>9.3103025261141177</v>
      </c>
      <c r="AB352" s="237">
        <f>+IF(I352=0,"",'Ark1'!Z1644)</f>
        <v>9.3103025261141177</v>
      </c>
      <c r="AC352" s="237">
        <f>+IF(I352=0,"",'Ark1'!AB1644)</f>
        <v>0</v>
      </c>
      <c r="AD352" s="239">
        <f>+'Ark1'!AD1644</f>
        <v>0</v>
      </c>
      <c r="AE352" s="237">
        <f t="shared" si="50"/>
        <v>95.875</v>
      </c>
      <c r="AF352" s="237">
        <f t="shared" si="51"/>
        <v>1.775462962962963</v>
      </c>
      <c r="AG352" s="289"/>
      <c r="AJ352" s="29"/>
      <c r="AK352" s="27"/>
    </row>
    <row r="353" spans="1:47">
      <c r="A353" s="289"/>
      <c r="B353" s="236">
        <f>+'Ark1'!C1645</f>
        <v>2023</v>
      </c>
      <c r="C353" s="289"/>
      <c r="D353" s="236">
        <f>+'Ark1'!M1645</f>
        <v>8</v>
      </c>
      <c r="E353" s="236" t="str">
        <f>VLOOKUP(D353,RNR!$D$16:$E$30,2)</f>
        <v>3</v>
      </c>
      <c r="F353" s="236">
        <f>+'Ark1'!D1645</f>
        <v>9</v>
      </c>
      <c r="G353" s="236" t="str">
        <f>VLOOKUP(F353,RNR!$D$2:$E$13,2)</f>
        <v>Sep</v>
      </c>
      <c r="H353" s="236">
        <f>+'Ark1'!Q1645</f>
        <v>585</v>
      </c>
      <c r="I353" s="236">
        <f>+'Ark1'!R1645</f>
        <v>951</v>
      </c>
      <c r="J353" s="237">
        <f>+IF(I353=0,"",'Ark1'!AG1645)</f>
        <v>14.292114103500001</v>
      </c>
      <c r="K353" s="237">
        <f>+IF(I353=0,"",'Ark1'!AH1645)</f>
        <v>5.9936908517350167</v>
      </c>
      <c r="L353" s="237"/>
      <c r="M353" s="264"/>
      <c r="N353" s="237"/>
      <c r="O353" s="288">
        <f>+IF(I353=0,"",'Ark1'!U1645)</f>
        <v>26.166456361724546</v>
      </c>
      <c r="P353" s="237">
        <f>+IF(I353=0,"",'Ark1'!V1645)</f>
        <v>0</v>
      </c>
      <c r="Q353" s="237"/>
      <c r="R353" s="237"/>
      <c r="S353" s="237"/>
      <c r="T353" s="237"/>
      <c r="U353" s="238"/>
      <c r="V353" s="238">
        <f>+IF(I353=0,"",'Ark1'!S1645)</f>
        <v>7.4521556256572019</v>
      </c>
      <c r="W353" s="238"/>
      <c r="X353" s="237">
        <f>+IF(I353=0,"",'Ark1'!W1645)</f>
        <v>0</v>
      </c>
      <c r="Y353" s="239">
        <f>+IF(I353=0,"",'Ark1'!X1645)</f>
        <v>89.69505783385911</v>
      </c>
      <c r="Z353" s="239">
        <f>+IF(I353=0,"",'Ark1'!Y1645)</f>
        <v>62.670872765509991</v>
      </c>
      <c r="AA353" s="239">
        <f>+IF(I353=0,"",'Ark1'!Z1645)</f>
        <v>7.9083179703941315</v>
      </c>
      <c r="AB353" s="237">
        <f>+IF(I353=0,"",'Ark1'!Z1645)</f>
        <v>7.9083179703941315</v>
      </c>
      <c r="AC353" s="237">
        <f>+IF(I353=0,"",'Ark1'!AB1645)</f>
        <v>0</v>
      </c>
      <c r="AD353" s="239">
        <f>+'Ark1'!AD1645</f>
        <v>0</v>
      </c>
      <c r="AE353" s="237">
        <f t="shared" si="50"/>
        <v>118.875</v>
      </c>
      <c r="AF353" s="237">
        <f t="shared" si="51"/>
        <v>1.6256410256410256</v>
      </c>
      <c r="AG353" s="289"/>
      <c r="AJ353" s="29"/>
      <c r="AK353" s="27"/>
    </row>
    <row r="354" spans="1:47">
      <c r="A354" s="289"/>
      <c r="B354" s="236">
        <f>+'Ark1'!C1646</f>
        <v>2023</v>
      </c>
      <c r="C354" s="289"/>
      <c r="D354" s="236">
        <f>+'Ark1'!M1646</f>
        <v>8</v>
      </c>
      <c r="E354" s="236" t="str">
        <f>VLOOKUP(D354,RNR!$D$16:$E$30,2)</f>
        <v>3</v>
      </c>
      <c r="F354" s="236">
        <f>+'Ark1'!D1646</f>
        <v>10</v>
      </c>
      <c r="G354" s="236" t="str">
        <f>VLOOKUP(F354,RNR!$D$2:$E$13,2)</f>
        <v>Okt</v>
      </c>
      <c r="H354" s="236">
        <f>+'Ark1'!Q1646</f>
        <v>1683</v>
      </c>
      <c r="I354" s="236">
        <f>+'Ark1'!R1646</f>
        <v>2714</v>
      </c>
      <c r="J354" s="237">
        <f>+IF(I354=0,"",'Ark1'!AG1646)</f>
        <v>15.589677896183044</v>
      </c>
      <c r="K354" s="237">
        <f>+IF(I354=0,"",'Ark1'!AH1646)</f>
        <v>4.7162859248341915</v>
      </c>
      <c r="L354" s="237"/>
      <c r="M354" s="264"/>
      <c r="N354" s="237"/>
      <c r="O354" s="288">
        <f>+IF(I354=0,"",'Ark1'!U1646)</f>
        <v>28.32122328666172</v>
      </c>
      <c r="P354" s="237">
        <f>+IF(I354=0,"",'Ark1'!V1646)</f>
        <v>0</v>
      </c>
      <c r="Q354" s="237"/>
      <c r="R354" s="237"/>
      <c r="S354" s="237"/>
      <c r="T354" s="237"/>
      <c r="U354" s="238"/>
      <c r="V354" s="238">
        <f>+IF(I354=0,"",'Ark1'!S1646)</f>
        <v>7.9303610906411182</v>
      </c>
      <c r="W354" s="238"/>
      <c r="X354" s="237">
        <f>+IF(I354=0,"",'Ark1'!W1646)</f>
        <v>0</v>
      </c>
      <c r="Y354" s="239">
        <f>+IF(I354=0,"",'Ark1'!X1646)</f>
        <v>92.77818717759763</v>
      </c>
      <c r="Z354" s="239">
        <f>+IF(I354=0,"",'Ark1'!Y1646)</f>
        <v>70.854826823876195</v>
      </c>
      <c r="AA354" s="239">
        <f>+IF(I354=0,"",'Ark1'!Z1646)</f>
        <v>8.2159544615989439</v>
      </c>
      <c r="AB354" s="237">
        <f>+IF(I354=0,"",'Ark1'!Z1646)</f>
        <v>8.2159544615989439</v>
      </c>
      <c r="AC354" s="237">
        <f>+IF(I354=0,"",'Ark1'!AB1646)</f>
        <v>0</v>
      </c>
      <c r="AD354" s="239">
        <f>+'Ark1'!AD1646</f>
        <v>0</v>
      </c>
      <c r="AE354" s="237">
        <f t="shared" si="50"/>
        <v>339.25</v>
      </c>
      <c r="AF354" s="237">
        <f t="shared" si="51"/>
        <v>1.6125965537730245</v>
      </c>
      <c r="AG354" s="289"/>
      <c r="AJ354" s="29"/>
      <c r="AK354" s="27"/>
    </row>
    <row r="355" spans="1:47">
      <c r="A355" s="289"/>
      <c r="B355" s="236">
        <f>+'Ark1'!C1647</f>
        <v>2023</v>
      </c>
      <c r="C355" s="289"/>
      <c r="D355" s="236">
        <f>+'Ark1'!M1647</f>
        <v>8</v>
      </c>
      <c r="E355" s="236" t="str">
        <f>VLOOKUP(D355,RNR!$D$16:$E$30,2)</f>
        <v>3</v>
      </c>
      <c r="F355" s="236">
        <f>+'Ark1'!D1647</f>
        <v>11</v>
      </c>
      <c r="G355" s="236" t="str">
        <f>VLOOKUP(F355,RNR!$D$2:$E$13,2)</f>
        <v>Nov</v>
      </c>
      <c r="H355" s="236">
        <f>+'Ark1'!Q1647</f>
        <v>822</v>
      </c>
      <c r="I355" s="236">
        <f>+'Ark1'!R1647</f>
        <v>1266</v>
      </c>
      <c r="J355" s="237">
        <f>+IF(I355=0,"",'Ark1'!AG1647)</f>
        <v>15.735798961147104</v>
      </c>
      <c r="K355" s="237">
        <f>+IF(I355=0,"",'Ark1'!AH1647)</f>
        <v>5.4502369668246446</v>
      </c>
      <c r="L355" s="237"/>
      <c r="M355" s="264"/>
      <c r="N355" s="237"/>
      <c r="O355" s="288">
        <f>+IF(I355=0,"",'Ark1'!U1647)</f>
        <v>28.538151658767795</v>
      </c>
      <c r="P355" s="237">
        <f>+IF(I355=0,"",'Ark1'!V1647)</f>
        <v>0</v>
      </c>
      <c r="Q355" s="237"/>
      <c r="R355" s="237"/>
      <c r="S355" s="237"/>
      <c r="T355" s="237"/>
      <c r="U355" s="238"/>
      <c r="V355" s="238">
        <f>+IF(I355=0,"",'Ark1'!S1647)</f>
        <v>8.0379146919431257</v>
      </c>
      <c r="W355" s="238"/>
      <c r="X355" s="237">
        <f>+IF(I355=0,"",'Ark1'!W1647)</f>
        <v>0</v>
      </c>
      <c r="Y355" s="239">
        <f>+IF(I355=0,"",'Ark1'!X1647)</f>
        <v>92.101105845181635</v>
      </c>
      <c r="Z355" s="239">
        <f>+IF(I355=0,"",'Ark1'!Y1647)</f>
        <v>72.511848341232223</v>
      </c>
      <c r="AA355" s="239">
        <f>+IF(I355=0,"",'Ark1'!Z1647)</f>
        <v>8.3264632316826575</v>
      </c>
      <c r="AB355" s="237">
        <f>+IF(I355=0,"",'Ark1'!Z1647)</f>
        <v>8.3264632316826575</v>
      </c>
      <c r="AC355" s="237">
        <f>+IF(I355=0,"",'Ark1'!AB1647)</f>
        <v>0</v>
      </c>
      <c r="AD355" s="239">
        <f>+'Ark1'!AD1647</f>
        <v>0</v>
      </c>
      <c r="AE355" s="237">
        <f t="shared" si="50"/>
        <v>158.25</v>
      </c>
      <c r="AF355" s="237">
        <f t="shared" si="51"/>
        <v>1.5401459854014599</v>
      </c>
      <c r="AG355" s="289"/>
      <c r="AJ355" s="29"/>
      <c r="AK355" s="27"/>
    </row>
    <row r="356" spans="1:47">
      <c r="A356" s="289"/>
      <c r="B356" s="236">
        <f>+'Ark1'!C1648</f>
        <v>2023</v>
      </c>
      <c r="C356" s="289"/>
      <c r="D356" s="236">
        <f>+'Ark1'!M1648</f>
        <v>8</v>
      </c>
      <c r="E356" s="236" t="str">
        <f>VLOOKUP(D356,RNR!$D$16:$E$30,2)</f>
        <v>3</v>
      </c>
      <c r="F356" s="236">
        <f>+'Ark1'!D1648</f>
        <v>12</v>
      </c>
      <c r="G356" s="236" t="str">
        <f>VLOOKUP(F356,RNR!$D$2:$E$13,2)</f>
        <v>Des</v>
      </c>
      <c r="H356" s="236">
        <f>+'Ark1'!Q1648</f>
        <v>47</v>
      </c>
      <c r="I356" s="236">
        <f>+'Ark1'!R1648</f>
        <v>62</v>
      </c>
      <c r="J356" s="237">
        <f>+IF(I356=0,"",'Ark1'!AG1648)</f>
        <v>18.146593802522077</v>
      </c>
      <c r="K356" s="237">
        <f>+IF(I356=0,"",'Ark1'!AH1648)</f>
        <v>0</v>
      </c>
      <c r="L356" s="237"/>
      <c r="M356" s="264"/>
      <c r="N356" s="237"/>
      <c r="O356" s="288">
        <f>+IF(I356=0,"",'Ark1'!U1648)</f>
        <v>29.082258064516139</v>
      </c>
      <c r="P356" s="237">
        <f>+IF(I356=0,"",'Ark1'!V1648)</f>
        <v>0</v>
      </c>
      <c r="Q356" s="237"/>
      <c r="R356" s="237"/>
      <c r="S356" s="237"/>
      <c r="T356" s="237"/>
      <c r="U356" s="238"/>
      <c r="V356" s="238">
        <f>+IF(I356=0,"",'Ark1'!S1648)</f>
        <v>8.1290322580645142</v>
      </c>
      <c r="W356" s="238"/>
      <c r="X356" s="237">
        <f>+IF(I356=0,"",'Ark1'!W1648)</f>
        <v>0</v>
      </c>
      <c r="Y356" s="239">
        <f>+IF(I356=0,"",'Ark1'!X1648)</f>
        <v>93.548387096774221</v>
      </c>
      <c r="Z356" s="239">
        <f>+IF(I356=0,"",'Ark1'!Y1648)</f>
        <v>75.806451612903217</v>
      </c>
      <c r="AA356" s="239">
        <f>+IF(I356=0,"",'Ark1'!Z1648)</f>
        <v>7.9073368175578258</v>
      </c>
      <c r="AB356" s="237">
        <f>+IF(I356=0,"",'Ark1'!Z1648)</f>
        <v>7.9073368175578258</v>
      </c>
      <c r="AC356" s="237">
        <f>+IF(I356=0,"",'Ark1'!AB1648)</f>
        <v>0</v>
      </c>
      <c r="AD356" s="239">
        <f>+'Ark1'!AD1648</f>
        <v>0</v>
      </c>
      <c r="AE356" s="237">
        <f t="shared" si="50"/>
        <v>7.75</v>
      </c>
      <c r="AF356" s="237">
        <f t="shared" si="51"/>
        <v>1.3191489361702127</v>
      </c>
      <c r="AG356" s="289"/>
      <c r="AJ356" s="29"/>
      <c r="AK356" s="27"/>
    </row>
    <row r="357" spans="1:47">
      <c r="A357" s="289"/>
      <c r="B357" s="289"/>
      <c r="C357" s="289"/>
      <c r="D357" s="289"/>
      <c r="E357" s="289"/>
      <c r="F357" s="289"/>
      <c r="G357" s="289"/>
      <c r="H357" s="289"/>
      <c r="I357" s="289"/>
      <c r="J357" s="289"/>
      <c r="K357" s="289"/>
      <c r="L357" s="289"/>
      <c r="M357" s="330"/>
      <c r="N357" s="289"/>
      <c r="O357" s="289"/>
      <c r="P357" s="289"/>
      <c r="Q357" s="289"/>
      <c r="R357" s="290"/>
      <c r="S357" s="290"/>
      <c r="T357" s="290"/>
      <c r="U357" s="289"/>
      <c r="V357" s="289"/>
      <c r="W357" s="289"/>
      <c r="X357" s="289"/>
      <c r="Y357" s="289"/>
      <c r="Z357" s="289"/>
      <c r="AA357" s="289"/>
      <c r="AB357" s="289"/>
      <c r="AC357" s="289"/>
      <c r="AD357" s="289"/>
      <c r="AE357" s="289"/>
      <c r="AF357" s="289"/>
      <c r="AG357" s="289"/>
      <c r="AJ357" s="29"/>
      <c r="AK357" s="27"/>
      <c r="AN357" s="27"/>
      <c r="AO357" s="27"/>
      <c r="AP357" s="27"/>
      <c r="AR357" s="27"/>
      <c r="AS357" s="241"/>
      <c r="AT357" s="27"/>
      <c r="AU357" s="27"/>
    </row>
    <row r="358" spans="1:47">
      <c r="A358" s="330" t="s">
        <v>654</v>
      </c>
      <c r="B358" s="330"/>
      <c r="C358" s="330" t="str">
        <f>+E364</f>
        <v>3+</v>
      </c>
      <c r="D358" s="330"/>
      <c r="E358" s="330"/>
      <c r="F358" s="330"/>
      <c r="G358" s="330"/>
      <c r="H358" s="330"/>
      <c r="I358" s="289"/>
      <c r="J358" s="289"/>
      <c r="K358" s="289"/>
      <c r="L358" s="289"/>
      <c r="M358" s="330"/>
      <c r="N358" s="289"/>
      <c r="O358" s="289"/>
      <c r="P358" s="289"/>
      <c r="Q358" s="289"/>
      <c r="R358" s="290"/>
      <c r="S358" s="290"/>
      <c r="T358" s="290"/>
      <c r="U358" s="289"/>
      <c r="V358" s="289"/>
      <c r="W358" s="289"/>
      <c r="X358" s="289"/>
      <c r="Y358" s="289"/>
      <c r="Z358" s="289"/>
      <c r="AA358" s="289"/>
      <c r="AB358" s="289"/>
      <c r="AC358" s="289"/>
      <c r="AD358" s="289"/>
      <c r="AE358" s="289"/>
      <c r="AF358" s="289"/>
      <c r="AG358" s="289"/>
      <c r="AJ358" s="29"/>
      <c r="AK358" s="27"/>
      <c r="AN358" s="27"/>
      <c r="AO358" s="27"/>
      <c r="AP358" s="27"/>
      <c r="AR358" s="27"/>
      <c r="AS358" s="241"/>
      <c r="AT358" s="27"/>
      <c r="AU358" s="27"/>
    </row>
    <row r="359" spans="1:47">
      <c r="A359" s="289"/>
      <c r="B359" s="289"/>
      <c r="C359" s="289"/>
      <c r="D359" s="289"/>
      <c r="E359" s="289"/>
      <c r="F359" s="289"/>
      <c r="G359" s="289"/>
      <c r="H359" s="289"/>
      <c r="I359" s="289"/>
      <c r="J359" s="289"/>
      <c r="K359" s="289"/>
      <c r="L359" s="289"/>
      <c r="M359" s="330"/>
      <c r="N359" s="289"/>
      <c r="O359" s="289"/>
      <c r="P359" s="289"/>
      <c r="Q359" s="289"/>
      <c r="R359" s="290"/>
      <c r="S359" s="290"/>
      <c r="T359" s="290"/>
      <c r="U359" s="289"/>
      <c r="V359" s="289"/>
      <c r="W359" s="289"/>
      <c r="X359" s="289"/>
      <c r="Y359" s="289"/>
      <c r="Z359" s="289"/>
      <c r="AA359" s="289"/>
      <c r="AB359" s="289"/>
      <c r="AC359" s="289"/>
      <c r="AD359" s="289"/>
      <c r="AE359" s="289"/>
      <c r="AF359" s="289"/>
      <c r="AG359" s="289"/>
      <c r="AJ359" s="29"/>
      <c r="AK359" s="27"/>
      <c r="AN359" s="27"/>
      <c r="AO359" s="27"/>
      <c r="AP359" s="27"/>
      <c r="AR359" s="27"/>
      <c r="AS359" s="241"/>
      <c r="AT359" s="27"/>
      <c r="AU359" s="27"/>
    </row>
    <row r="360" spans="1:47">
      <c r="A360" s="289"/>
      <c r="B360" s="236">
        <f>+'Ark1'!C1649</f>
        <v>2023</v>
      </c>
      <c r="C360" s="289"/>
      <c r="D360" s="236">
        <f>+'Ark1'!M1649</f>
        <v>9</v>
      </c>
      <c r="E360" s="236" t="str">
        <f>VLOOKUP(D360,RNR!$D$16:$E$30,2)</f>
        <v>3+</v>
      </c>
      <c r="F360" s="236">
        <f>+'Ark1'!D1649</f>
        <v>1</v>
      </c>
      <c r="G360" s="236" t="str">
        <f>VLOOKUP(F360,RNR!$D$2:$E$13,2)</f>
        <v>Jan</v>
      </c>
      <c r="H360" s="236">
        <f>+'Ark1'!Q1649</f>
        <v>21</v>
      </c>
      <c r="I360" s="236">
        <f>+'Ark1'!R1649</f>
        <v>24</v>
      </c>
      <c r="J360" s="237">
        <f>+IF(I360=0,"",'Ark1'!AG1649)</f>
        <v>9.0148619045573621</v>
      </c>
      <c r="K360" s="237">
        <f>+IF(I360=0,"",'Ark1'!AH1649)</f>
        <v>8.3333333333333357</v>
      </c>
      <c r="L360" s="237"/>
      <c r="M360" s="264"/>
      <c r="N360" s="237"/>
      <c r="O360" s="288">
        <f>+IF(I360=0,"",'Ark1'!U1649)</f>
        <v>34.979166666666657</v>
      </c>
      <c r="P360" s="237">
        <f>+IF(I360=0,"",'Ark1'!V1649)</f>
        <v>0</v>
      </c>
      <c r="Q360" s="237"/>
      <c r="R360" s="237"/>
      <c r="S360" s="237"/>
      <c r="T360" s="237"/>
      <c r="U360" s="238"/>
      <c r="V360" s="238">
        <f>+IF(I360=0,"",'Ark1'!S1649)</f>
        <v>8.25</v>
      </c>
      <c r="W360" s="238"/>
      <c r="X360" s="237">
        <f>+IF(I360=0,"",'Ark1'!W1649)</f>
        <v>100</v>
      </c>
      <c r="Y360" s="239">
        <f>+IF(I360=0,"",'Ark1'!X1649)</f>
        <v>91.666666666666686</v>
      </c>
      <c r="Z360" s="239">
        <f>+IF(I360=0,"",'Ark1'!Y1649)</f>
        <v>83.333333333333314</v>
      </c>
      <c r="AA360" s="239">
        <f>+IF(I360=0,"",'Ark1'!Z1649)</f>
        <v>9.8338267884662116</v>
      </c>
      <c r="AB360" s="237">
        <f>+IF(I360=0,"",'Ark1'!Z1649)</f>
        <v>9.8338267884662116</v>
      </c>
      <c r="AC360" s="237">
        <f>+IF(I360=0,"",'Ark1'!AB1649)</f>
        <v>0</v>
      </c>
      <c r="AD360" s="239">
        <f>+'Ark1'!AD1649</f>
        <v>0</v>
      </c>
      <c r="AE360" s="237">
        <f t="shared" si="50"/>
        <v>2.6666666666666665</v>
      </c>
      <c r="AF360" s="237">
        <f t="shared" si="51"/>
        <v>1.1428571428571428</v>
      </c>
      <c r="AG360" s="289"/>
      <c r="AJ360" s="29"/>
      <c r="AK360" s="27"/>
    </row>
    <row r="361" spans="1:47">
      <c r="A361" s="289"/>
      <c r="B361" s="236">
        <f>+'Ark1'!C1650</f>
        <v>2023</v>
      </c>
      <c r="C361" s="289"/>
      <c r="D361" s="236">
        <f>+'Ark1'!M1650</f>
        <v>9</v>
      </c>
      <c r="E361" s="236" t="str">
        <f>VLOOKUP(D361,RNR!$D$16:$E$30,2)</f>
        <v>3+</v>
      </c>
      <c r="F361" s="236">
        <f>+'Ark1'!D1650</f>
        <v>2</v>
      </c>
      <c r="G361" s="236" t="str">
        <f>VLOOKUP(F361,RNR!$D$2:$E$13,2)</f>
        <v>Feb</v>
      </c>
      <c r="H361" s="236">
        <f>+'Ark1'!Q1650</f>
        <v>41</v>
      </c>
      <c r="I361" s="236">
        <f>+'Ark1'!R1650</f>
        <v>53</v>
      </c>
      <c r="J361" s="237">
        <f>+IF(I361=0,"",'Ark1'!AG1650)</f>
        <v>11.949153604230101</v>
      </c>
      <c r="K361" s="237">
        <f>+IF(I361=0,"",'Ark1'!AH1650)</f>
        <v>1.886792452830188</v>
      </c>
      <c r="L361" s="237"/>
      <c r="M361" s="264"/>
      <c r="N361" s="237"/>
      <c r="O361" s="288">
        <f>+IF(I361=0,"",'Ark1'!U1650)</f>
        <v>35.986792452830194</v>
      </c>
      <c r="P361" s="237">
        <f>+IF(I361=0,"",'Ark1'!V1650)</f>
        <v>0</v>
      </c>
      <c r="Q361" s="237"/>
      <c r="R361" s="237"/>
      <c r="S361" s="237"/>
      <c r="T361" s="237"/>
      <c r="U361" s="238"/>
      <c r="V361" s="238">
        <f>+IF(I361=0,"",'Ark1'!S1650)</f>
        <v>8.6981132075471699</v>
      </c>
      <c r="W361" s="238"/>
      <c r="X361" s="237">
        <f>+IF(I361=0,"",'Ark1'!W1650)</f>
        <v>100</v>
      </c>
      <c r="Y361" s="239">
        <f>+IF(I361=0,"",'Ark1'!X1650)</f>
        <v>98.113207547169822</v>
      </c>
      <c r="Z361" s="239">
        <f>+IF(I361=0,"",'Ark1'!Y1650)</f>
        <v>96.226415094339615</v>
      </c>
      <c r="AA361" s="239">
        <f>+IF(I361=0,"",'Ark1'!Z1650)</f>
        <v>7.9471375583928721</v>
      </c>
      <c r="AB361" s="237">
        <f>+IF(I361=0,"",'Ark1'!Z1650)</f>
        <v>7.9471375583928721</v>
      </c>
      <c r="AC361" s="237">
        <f>+IF(I361=0,"",'Ark1'!AB1650)</f>
        <v>0</v>
      </c>
      <c r="AD361" s="239">
        <f>+'Ark1'!AD1650</f>
        <v>0</v>
      </c>
      <c r="AE361" s="237">
        <f t="shared" si="50"/>
        <v>5.8888888888888893</v>
      </c>
      <c r="AF361" s="237">
        <f t="shared" si="51"/>
        <v>1.2926829268292683</v>
      </c>
      <c r="AG361" s="289"/>
      <c r="AJ361" s="29"/>
      <c r="AK361" s="27"/>
    </row>
    <row r="362" spans="1:47">
      <c r="A362" s="289"/>
      <c r="B362" s="236">
        <f>+'Ark1'!C1651</f>
        <v>2023</v>
      </c>
      <c r="C362" s="289"/>
      <c r="D362" s="236">
        <f>+'Ark1'!M1651</f>
        <v>9</v>
      </c>
      <c r="E362" s="236" t="str">
        <f>VLOOKUP(D362,RNR!$D$16:$E$30,2)</f>
        <v>3+</v>
      </c>
      <c r="F362" s="236">
        <f>+'Ark1'!D1651</f>
        <v>3</v>
      </c>
      <c r="G362" s="236" t="str">
        <f>VLOOKUP(F362,RNR!$D$2:$E$13,2)</f>
        <v>Mar</v>
      </c>
      <c r="H362" s="236">
        <f>+'Ark1'!Q1651</f>
        <v>284</v>
      </c>
      <c r="I362" s="236">
        <f>+'Ark1'!R1651</f>
        <v>328</v>
      </c>
      <c r="J362" s="237">
        <f>+IF(I362=0,"",'Ark1'!AG1651)</f>
        <v>12.061796279628251</v>
      </c>
      <c r="K362" s="237">
        <f>+IF(I362=0,"",'Ark1'!AH1651)</f>
        <v>1.8292682926829271</v>
      </c>
      <c r="L362" s="237"/>
      <c r="M362" s="264"/>
      <c r="N362" s="237"/>
      <c r="O362" s="288">
        <f>+IF(I362=0,"",'Ark1'!U1651)</f>
        <v>36.321341463414576</v>
      </c>
      <c r="P362" s="237">
        <f>+IF(I362=0,"",'Ark1'!V1651)</f>
        <v>0</v>
      </c>
      <c r="Q362" s="237"/>
      <c r="R362" s="237"/>
      <c r="S362" s="237"/>
      <c r="T362" s="237"/>
      <c r="U362" s="238"/>
      <c r="V362" s="238">
        <f>+IF(I362=0,"",'Ark1'!S1651)</f>
        <v>8.8597560975609753</v>
      </c>
      <c r="W362" s="238"/>
      <c r="X362" s="237">
        <f>+IF(I362=0,"",'Ark1'!W1651)</f>
        <v>100</v>
      </c>
      <c r="Y362" s="239">
        <f>+IF(I362=0,"",'Ark1'!X1651)</f>
        <v>99.695121951219505</v>
      </c>
      <c r="Z362" s="239">
        <f>+IF(I362=0,"",'Ark1'!Y1651)</f>
        <v>96.951219512195138</v>
      </c>
      <c r="AA362" s="239">
        <f>+IF(I362=0,"",'Ark1'!Z1651)</f>
        <v>6.5572410658447637</v>
      </c>
      <c r="AB362" s="237">
        <f>+IF(I362=0,"",'Ark1'!Z1651)</f>
        <v>6.5572410658447637</v>
      </c>
      <c r="AC362" s="237">
        <f>+IF(I362=0,"",'Ark1'!AB1651)</f>
        <v>0</v>
      </c>
      <c r="AD362" s="239">
        <f>+'Ark1'!AD1651</f>
        <v>0</v>
      </c>
      <c r="AE362" s="237">
        <f t="shared" si="50"/>
        <v>36.444444444444443</v>
      </c>
      <c r="AF362" s="237">
        <f t="shared" si="51"/>
        <v>1.1549295774647887</v>
      </c>
      <c r="AG362" s="289"/>
      <c r="AJ362" s="29"/>
      <c r="AK362" s="27"/>
    </row>
    <row r="363" spans="1:47">
      <c r="A363" s="289"/>
      <c r="B363" s="236">
        <f>+'Ark1'!C1652</f>
        <v>2023</v>
      </c>
      <c r="C363" s="289"/>
      <c r="D363" s="236">
        <f>+'Ark1'!M1652</f>
        <v>9</v>
      </c>
      <c r="E363" s="236" t="str">
        <f>VLOOKUP(D363,RNR!$D$16:$E$30,2)</f>
        <v>3+</v>
      </c>
      <c r="F363" s="236">
        <f>+'Ark1'!D1652</f>
        <v>4</v>
      </c>
      <c r="G363" s="236" t="str">
        <f>VLOOKUP(F363,RNR!$D$2:$E$13,2)</f>
        <v>Apr</v>
      </c>
      <c r="H363" s="236">
        <f>+'Ark1'!Q1652</f>
        <v>25</v>
      </c>
      <c r="I363" s="236">
        <f>+'Ark1'!R1652</f>
        <v>27</v>
      </c>
      <c r="J363" s="237">
        <f>+IF(I363=0,"",'Ark1'!AG1652)</f>
        <v>6.6581884763006487</v>
      </c>
      <c r="K363" s="237">
        <f>+IF(I363=0,"",'Ark1'!AH1652)</f>
        <v>7.4074074074074083</v>
      </c>
      <c r="L363" s="237"/>
      <c r="M363" s="264"/>
      <c r="N363" s="237"/>
      <c r="O363" s="288">
        <f>+IF(I363=0,"",'Ark1'!U1652)</f>
        <v>32.188888888888904</v>
      </c>
      <c r="P363" s="237">
        <f>+IF(I363=0,"",'Ark1'!V1652)</f>
        <v>0</v>
      </c>
      <c r="Q363" s="237"/>
      <c r="R363" s="237"/>
      <c r="S363" s="237"/>
      <c r="T363" s="237"/>
      <c r="U363" s="238"/>
      <c r="V363" s="238">
        <f>+IF(I363=0,"",'Ark1'!S1652)</f>
        <v>8.4074074074074083</v>
      </c>
      <c r="W363" s="238"/>
      <c r="X363" s="237">
        <f>+IF(I363=0,"",'Ark1'!W1652)</f>
        <v>100</v>
      </c>
      <c r="Y363" s="239">
        <f>+IF(I363=0,"",'Ark1'!X1652)</f>
        <v>100</v>
      </c>
      <c r="Z363" s="239">
        <f>+IF(I363=0,"",'Ark1'!Y1652)</f>
        <v>85.18518518518519</v>
      </c>
      <c r="AA363" s="239">
        <f>+IF(I363=0,"",'Ark1'!Z1652)</f>
        <v>8.1788948512408357</v>
      </c>
      <c r="AB363" s="237">
        <f>+IF(I363=0,"",'Ark1'!Z1652)</f>
        <v>8.1788948512408357</v>
      </c>
      <c r="AC363" s="237">
        <f>+IF(I363=0,"",'Ark1'!AB1652)</f>
        <v>0</v>
      </c>
      <c r="AD363" s="239">
        <f>+'Ark1'!AD1652</f>
        <v>0</v>
      </c>
      <c r="AE363" s="237">
        <f t="shared" si="50"/>
        <v>3</v>
      </c>
      <c r="AF363" s="237">
        <f t="shared" si="51"/>
        <v>1.08</v>
      </c>
      <c r="AG363" s="289"/>
      <c r="AJ363" s="29"/>
      <c r="AK363" s="27"/>
    </row>
    <row r="364" spans="1:47">
      <c r="A364" s="289"/>
      <c r="B364" s="236">
        <f>+'Ark1'!C1653</f>
        <v>2023</v>
      </c>
      <c r="C364" s="289"/>
      <c r="D364" s="236">
        <f>+'Ark1'!M1653</f>
        <v>9</v>
      </c>
      <c r="E364" s="236" t="str">
        <f>VLOOKUP(D364,RNR!$D$16:$E$30,2)</f>
        <v>3+</v>
      </c>
      <c r="F364" s="236">
        <f>+'Ark1'!D1653</f>
        <v>5</v>
      </c>
      <c r="G364" s="236" t="str">
        <f>VLOOKUP(F364,RNR!$D$2:$E$13,2)</f>
        <v>Mai</v>
      </c>
      <c r="H364" s="236">
        <f>+'Ark1'!Q1653</f>
        <v>46</v>
      </c>
      <c r="I364" s="236">
        <f>+'Ark1'!R1653</f>
        <v>58</v>
      </c>
      <c r="J364" s="237">
        <f>+IF(I364=0,"",'Ark1'!AG1653)</f>
        <v>5.9903068885831718</v>
      </c>
      <c r="K364" s="237">
        <f>+IF(I364=0,"",'Ark1'!AH1653)</f>
        <v>0</v>
      </c>
      <c r="L364" s="237"/>
      <c r="M364" s="264"/>
      <c r="N364" s="237"/>
      <c r="O364" s="288">
        <f>+IF(I364=0,"",'Ark1'!U1653)</f>
        <v>34.458620689655156</v>
      </c>
      <c r="P364" s="237">
        <f>+IF(I364=0,"",'Ark1'!V1653)</f>
        <v>0</v>
      </c>
      <c r="Q364" s="237"/>
      <c r="R364" s="237"/>
      <c r="S364" s="237"/>
      <c r="T364" s="237"/>
      <c r="U364" s="238"/>
      <c r="V364" s="238">
        <f>+IF(I364=0,"",'Ark1'!S1653)</f>
        <v>8.5</v>
      </c>
      <c r="W364" s="238"/>
      <c r="X364" s="237">
        <f>+IF(I364=0,"",'Ark1'!W1653)</f>
        <v>100</v>
      </c>
      <c r="Y364" s="239">
        <f>+IF(I364=0,"",'Ark1'!X1653)</f>
        <v>100</v>
      </c>
      <c r="Z364" s="239">
        <f>+IF(I364=0,"",'Ark1'!Y1653)</f>
        <v>96.551724137931018</v>
      </c>
      <c r="AA364" s="239">
        <f>+IF(I364=0,"",'Ark1'!Z1653)</f>
        <v>6.7815427621917204</v>
      </c>
      <c r="AB364" s="237">
        <f>+IF(I364=0,"",'Ark1'!Z1653)</f>
        <v>6.7815427621917204</v>
      </c>
      <c r="AC364" s="237">
        <f>+IF(I364=0,"",'Ark1'!AB1653)</f>
        <v>0</v>
      </c>
      <c r="AD364" s="239">
        <f>+'Ark1'!AD1653</f>
        <v>0</v>
      </c>
      <c r="AE364" s="237">
        <f t="shared" si="50"/>
        <v>6.4444444444444446</v>
      </c>
      <c r="AF364" s="237">
        <f t="shared" si="51"/>
        <v>1.2608695652173914</v>
      </c>
      <c r="AG364" s="289"/>
      <c r="AJ364" s="29"/>
      <c r="AK364" s="27"/>
    </row>
    <row r="365" spans="1:47">
      <c r="A365" s="289"/>
      <c r="B365" s="236">
        <f>+'Ark1'!C1654</f>
        <v>2023</v>
      </c>
      <c r="C365" s="289"/>
      <c r="D365" s="236">
        <f>+'Ark1'!M1654</f>
        <v>9</v>
      </c>
      <c r="E365" s="236" t="str">
        <f>VLOOKUP(D365,RNR!$D$16:$E$30,2)</f>
        <v>3+</v>
      </c>
      <c r="F365" s="236">
        <f>+'Ark1'!D1654</f>
        <v>6</v>
      </c>
      <c r="G365" s="236" t="str">
        <f>VLOOKUP(F365,RNR!$D$2:$E$13,2)</f>
        <v>Jun</v>
      </c>
      <c r="H365" s="236">
        <f>+'Ark1'!Q1654</f>
        <v>53</v>
      </c>
      <c r="I365" s="236">
        <f>+'Ark1'!R1654</f>
        <v>61</v>
      </c>
      <c r="J365" s="237">
        <f>+IF(I365=0,"",'Ark1'!AG1654)</f>
        <v>8.1308722349633804</v>
      </c>
      <c r="K365" s="237">
        <f>+IF(I365=0,"",'Ark1'!AH1654)</f>
        <v>3.2786885245901645</v>
      </c>
      <c r="L365" s="237"/>
      <c r="M365" s="264"/>
      <c r="N365" s="237"/>
      <c r="O365" s="288">
        <f>+IF(I365=0,"",'Ark1'!U1654)</f>
        <v>36.034426229508206</v>
      </c>
      <c r="P365" s="237">
        <f>+IF(I365=0,"",'Ark1'!V1654)</f>
        <v>0</v>
      </c>
      <c r="Q365" s="237"/>
      <c r="R365" s="237"/>
      <c r="S365" s="237"/>
      <c r="T365" s="237"/>
      <c r="U365" s="238"/>
      <c r="V365" s="238">
        <f>+IF(I365=0,"",'Ark1'!S1654)</f>
        <v>8.5409836065573739</v>
      </c>
      <c r="W365" s="238"/>
      <c r="X365" s="237">
        <f>+IF(I365=0,"",'Ark1'!W1654)</f>
        <v>100</v>
      </c>
      <c r="Y365" s="239">
        <f>+IF(I365=0,"",'Ark1'!X1654)</f>
        <v>100</v>
      </c>
      <c r="Z365" s="239">
        <f>+IF(I365=0,"",'Ark1'!Y1654)</f>
        <v>96.721311475409834</v>
      </c>
      <c r="AA365" s="239">
        <f>+IF(I365=0,"",'Ark1'!Z1654)</f>
        <v>7.1226465252212074</v>
      </c>
      <c r="AB365" s="237">
        <f>+IF(I365=0,"",'Ark1'!Z1654)</f>
        <v>7.1226465252212074</v>
      </c>
      <c r="AC365" s="237">
        <f>+IF(I365=0,"",'Ark1'!AB1654)</f>
        <v>0</v>
      </c>
      <c r="AD365" s="239">
        <f>+'Ark1'!AD1654</f>
        <v>0</v>
      </c>
      <c r="AE365" s="237">
        <f t="shared" si="50"/>
        <v>6.7777777777777777</v>
      </c>
      <c r="AF365" s="237">
        <f t="shared" si="51"/>
        <v>1.1509433962264151</v>
      </c>
      <c r="AG365" s="289"/>
      <c r="AJ365" s="29"/>
      <c r="AK365" s="27"/>
    </row>
    <row r="366" spans="1:47">
      <c r="A366" s="289"/>
      <c r="B366" s="236">
        <f>+'Ark1'!C1655</f>
        <v>2023</v>
      </c>
      <c r="C366" s="289"/>
      <c r="D366" s="236">
        <f>+'Ark1'!M1655</f>
        <v>9</v>
      </c>
      <c r="E366" s="236" t="str">
        <f>VLOOKUP(D366,RNR!$D$16:$E$30,2)</f>
        <v>3+</v>
      </c>
      <c r="F366" s="236">
        <f>+'Ark1'!D1655</f>
        <v>7</v>
      </c>
      <c r="G366" s="236" t="str">
        <f>VLOOKUP(F366,RNR!$D$2:$E$13,2)</f>
        <v>Jul</v>
      </c>
      <c r="H366" s="236">
        <f>+'Ark1'!Q1655</f>
        <v>14</v>
      </c>
      <c r="I366" s="236">
        <f>+'Ark1'!R1655</f>
        <v>20</v>
      </c>
      <c r="J366" s="237">
        <f>+IF(I366=0,"",'Ark1'!AG1655)</f>
        <v>9.3973935320981674</v>
      </c>
      <c r="K366" s="237">
        <f>+IF(I366=0,"",'Ark1'!AH1655)</f>
        <v>0</v>
      </c>
      <c r="L366" s="237"/>
      <c r="M366" s="264"/>
      <c r="N366" s="237"/>
      <c r="O366" s="288">
        <f>+IF(I366=0,"",'Ark1'!U1655)</f>
        <v>37.964999999999989</v>
      </c>
      <c r="P366" s="237">
        <f>+IF(I366=0,"",'Ark1'!V1655)</f>
        <v>0</v>
      </c>
      <c r="Q366" s="237"/>
      <c r="R366" s="237"/>
      <c r="S366" s="237"/>
      <c r="T366" s="237"/>
      <c r="U366" s="238"/>
      <c r="V366" s="238">
        <f>+IF(I366=0,"",'Ark1'!S1655)</f>
        <v>9</v>
      </c>
      <c r="W366" s="238"/>
      <c r="X366" s="237">
        <f>+IF(I366=0,"",'Ark1'!W1655)</f>
        <v>100</v>
      </c>
      <c r="Y366" s="239">
        <f>+IF(I366=0,"",'Ark1'!X1655)</f>
        <v>100</v>
      </c>
      <c r="Z366" s="239">
        <f>+IF(I366=0,"",'Ark1'!Y1655)</f>
        <v>95</v>
      </c>
      <c r="AA366" s="239">
        <f>+IF(I366=0,"",'Ark1'!Z1655)</f>
        <v>7.5798598272000124</v>
      </c>
      <c r="AB366" s="237">
        <f>+IF(I366=0,"",'Ark1'!Z1655)</f>
        <v>7.5798598272000124</v>
      </c>
      <c r="AC366" s="237">
        <f>+IF(I366=0,"",'Ark1'!AB1655)</f>
        <v>0</v>
      </c>
      <c r="AD366" s="239">
        <f>+'Ark1'!AD1655</f>
        <v>0</v>
      </c>
      <c r="AE366" s="237">
        <f t="shared" si="50"/>
        <v>2.2222222222222223</v>
      </c>
      <c r="AF366" s="237">
        <f t="shared" si="51"/>
        <v>1.4285714285714286</v>
      </c>
      <c r="AG366" s="289"/>
      <c r="AJ366" s="29"/>
      <c r="AK366" s="27"/>
    </row>
    <row r="367" spans="1:47">
      <c r="A367" s="289"/>
      <c r="B367" s="236">
        <f>+'Ark1'!C1656</f>
        <v>2023</v>
      </c>
      <c r="C367" s="289"/>
      <c r="D367" s="236">
        <f>+'Ark1'!M1656</f>
        <v>9</v>
      </c>
      <c r="E367" s="236" t="str">
        <f>VLOOKUP(D367,RNR!$D$16:$E$30,2)</f>
        <v>3+</v>
      </c>
      <c r="F367" s="236">
        <f>+'Ark1'!D1656</f>
        <v>8</v>
      </c>
      <c r="G367" s="236" t="str">
        <f>VLOOKUP(F367,RNR!$D$2:$E$13,2)</f>
        <v>Aug</v>
      </c>
      <c r="H367" s="236">
        <f>+'Ark1'!Q1656</f>
        <v>217</v>
      </c>
      <c r="I367" s="236">
        <f>+'Ark1'!R1656</f>
        <v>275</v>
      </c>
      <c r="J367" s="237">
        <f>+IF(I367=0,"",'Ark1'!AG1656)</f>
        <v>5.5929888417401763</v>
      </c>
      <c r="K367" s="237">
        <f>+IF(I367=0,"",'Ark1'!AH1656)</f>
        <v>3.2727272727272725</v>
      </c>
      <c r="L367" s="237"/>
      <c r="M367" s="264"/>
      <c r="N367" s="237"/>
      <c r="O367" s="288">
        <f>+IF(I367=0,"",'Ark1'!U1656)</f>
        <v>33.459272727272754</v>
      </c>
      <c r="P367" s="237">
        <f>+IF(I367=0,"",'Ark1'!V1656)</f>
        <v>0</v>
      </c>
      <c r="Q367" s="237"/>
      <c r="R367" s="237"/>
      <c r="S367" s="237"/>
      <c r="T367" s="237"/>
      <c r="U367" s="238"/>
      <c r="V367" s="238">
        <f>+IF(I367=0,"",'Ark1'!S1656)</f>
        <v>8.5490909090909089</v>
      </c>
      <c r="W367" s="238"/>
      <c r="X367" s="237">
        <f>+IF(I367=0,"",'Ark1'!W1656)</f>
        <v>100</v>
      </c>
      <c r="Y367" s="239">
        <f>+IF(I367=0,"",'Ark1'!X1656)</f>
        <v>97.818181818181827</v>
      </c>
      <c r="Z367" s="239">
        <f>+IF(I367=0,"",'Ark1'!Y1656)</f>
        <v>83.636363636363654</v>
      </c>
      <c r="AA367" s="239">
        <f>+IF(I367=0,"",'Ark1'!Z1656)</f>
        <v>9.134725722019688</v>
      </c>
      <c r="AB367" s="237">
        <f>+IF(I367=0,"",'Ark1'!Z1656)</f>
        <v>9.134725722019688</v>
      </c>
      <c r="AC367" s="237">
        <f>+IF(I367=0,"",'Ark1'!AB1656)</f>
        <v>0</v>
      </c>
      <c r="AD367" s="239">
        <f>+'Ark1'!AD1656</f>
        <v>0</v>
      </c>
      <c r="AE367" s="237">
        <f t="shared" si="50"/>
        <v>30.555555555555557</v>
      </c>
      <c r="AF367" s="237">
        <f t="shared" si="51"/>
        <v>1.2672811059907834</v>
      </c>
      <c r="AG367" s="289"/>
      <c r="AJ367" s="29"/>
      <c r="AK367" s="27"/>
    </row>
    <row r="368" spans="1:47">
      <c r="A368" s="289"/>
      <c r="B368" s="236">
        <f>+'Ark1'!C1657</f>
        <v>2023</v>
      </c>
      <c r="C368" s="289"/>
      <c r="D368" s="236">
        <f>+'Ark1'!M1657</f>
        <v>9</v>
      </c>
      <c r="E368" s="236" t="str">
        <f>VLOOKUP(D368,RNR!$D$16:$E$30,2)</f>
        <v>3+</v>
      </c>
      <c r="F368" s="236">
        <f>+'Ark1'!D1657</f>
        <v>9</v>
      </c>
      <c r="G368" s="236" t="str">
        <f>VLOOKUP(F368,RNR!$D$2:$E$13,2)</f>
        <v>Sep</v>
      </c>
      <c r="H368" s="236">
        <f>+'Ark1'!Q1657</f>
        <v>342</v>
      </c>
      <c r="I368" s="236">
        <f>+'Ark1'!R1657</f>
        <v>485</v>
      </c>
      <c r="J368" s="237">
        <f>+IF(I368=0,"",'Ark1'!AG1657)</f>
        <v>8.2424483996230009</v>
      </c>
      <c r="K368" s="237">
        <f>+IF(I368=0,"",'Ark1'!AH1657)</f>
        <v>5.5670103092783503</v>
      </c>
      <c r="L368" s="237"/>
      <c r="M368" s="264"/>
      <c r="N368" s="237"/>
      <c r="O368" s="288">
        <f>+IF(I368=0,"",'Ark1'!U1657)</f>
        <v>29.589896907216502</v>
      </c>
      <c r="P368" s="237">
        <f>+IF(I368=0,"",'Ark1'!V1657)</f>
        <v>0</v>
      </c>
      <c r="Q368" s="237"/>
      <c r="R368" s="237"/>
      <c r="S368" s="237"/>
      <c r="T368" s="237"/>
      <c r="U368" s="238"/>
      <c r="V368" s="238">
        <f>+IF(I368=0,"",'Ark1'!S1657)</f>
        <v>8.0639175257731956</v>
      </c>
      <c r="W368" s="238"/>
      <c r="X368" s="237">
        <f>+IF(I368=0,"",'Ark1'!W1657)</f>
        <v>100</v>
      </c>
      <c r="Y368" s="239">
        <f>+IF(I368=0,"",'Ark1'!X1657)</f>
        <v>97.113402061855652</v>
      </c>
      <c r="Z368" s="239">
        <f>+IF(I368=0,"",'Ark1'!Y1657)</f>
        <v>76.288659793814432</v>
      </c>
      <c r="AA368" s="239">
        <f>+IF(I368=0,"",'Ark1'!Z1657)</f>
        <v>8.4170960654454685</v>
      </c>
      <c r="AB368" s="237">
        <f>+IF(I368=0,"",'Ark1'!Z1657)</f>
        <v>8.4170960654454685</v>
      </c>
      <c r="AC368" s="237">
        <f>+IF(I368=0,"",'Ark1'!AB1657)</f>
        <v>0</v>
      </c>
      <c r="AD368" s="239">
        <f>+'Ark1'!AD1657</f>
        <v>0</v>
      </c>
      <c r="AE368" s="237">
        <f t="shared" si="50"/>
        <v>53.888888888888886</v>
      </c>
      <c r="AF368" s="237">
        <f t="shared" si="51"/>
        <v>1.4181286549707601</v>
      </c>
      <c r="AG368" s="289"/>
      <c r="AJ368" s="29"/>
      <c r="AK368" s="27"/>
    </row>
    <row r="369" spans="1:47">
      <c r="A369" s="289"/>
      <c r="B369" s="236">
        <f>+'Ark1'!C1658</f>
        <v>2023</v>
      </c>
      <c r="C369" s="289"/>
      <c r="D369" s="236">
        <f>+'Ark1'!M1658</f>
        <v>9</v>
      </c>
      <c r="E369" s="236" t="str">
        <f>VLOOKUP(D369,RNR!$D$16:$E$30,2)</f>
        <v>3+</v>
      </c>
      <c r="F369" s="236">
        <f>+'Ark1'!D1658</f>
        <v>10</v>
      </c>
      <c r="G369" s="236" t="str">
        <f>VLOOKUP(F369,RNR!$D$2:$E$13,2)</f>
        <v>Okt</v>
      </c>
      <c r="H369" s="236">
        <f>+'Ark1'!Q1658</f>
        <v>1016</v>
      </c>
      <c r="I369" s="236">
        <f>+'Ark1'!R1658</f>
        <v>1389</v>
      </c>
      <c r="J369" s="237">
        <f>+IF(I369=0,"",'Ark1'!AG1658)</f>
        <v>8.8167581360567198</v>
      </c>
      <c r="K369" s="237">
        <f>+IF(I369=0,"",'Ark1'!AH1658)</f>
        <v>3.9596832253419745</v>
      </c>
      <c r="L369" s="237"/>
      <c r="M369" s="264"/>
      <c r="N369" s="237"/>
      <c r="O369" s="288">
        <f>+IF(I369=0,"",'Ark1'!U1658)</f>
        <v>31.296184305255593</v>
      </c>
      <c r="P369" s="237">
        <f>+IF(I369=0,"",'Ark1'!V1658)</f>
        <v>0</v>
      </c>
      <c r="Q369" s="237"/>
      <c r="R369" s="237"/>
      <c r="S369" s="237"/>
      <c r="T369" s="237"/>
      <c r="U369" s="238"/>
      <c r="V369" s="238">
        <f>+IF(I369=0,"",'Ark1'!S1658)</f>
        <v>8.3520518358531319</v>
      </c>
      <c r="W369" s="238"/>
      <c r="X369" s="237">
        <f>+IF(I369=0,"",'Ark1'!W1658)</f>
        <v>100</v>
      </c>
      <c r="Y369" s="239">
        <f>+IF(I369=0,"",'Ark1'!X1658)</f>
        <v>97.552195824334021</v>
      </c>
      <c r="Z369" s="239">
        <f>+IF(I369=0,"",'Ark1'!Y1658)</f>
        <v>82.073434125269998</v>
      </c>
      <c r="AA369" s="239">
        <f>+IF(I369=0,"",'Ark1'!Z1658)</f>
        <v>8.2100418669038504</v>
      </c>
      <c r="AB369" s="237">
        <f>+IF(I369=0,"",'Ark1'!Z1658)</f>
        <v>8.2100418669038504</v>
      </c>
      <c r="AC369" s="237">
        <f>+IF(I369=0,"",'Ark1'!AB1658)</f>
        <v>0</v>
      </c>
      <c r="AD369" s="239">
        <f>+'Ark1'!AD1658</f>
        <v>0</v>
      </c>
      <c r="AE369" s="237">
        <f t="shared" si="50"/>
        <v>154.33333333333334</v>
      </c>
      <c r="AF369" s="237">
        <f t="shared" si="51"/>
        <v>1.3671259842519685</v>
      </c>
      <c r="AG369" s="289"/>
      <c r="AJ369" s="29"/>
      <c r="AK369" s="27"/>
    </row>
    <row r="370" spans="1:47">
      <c r="A370" s="289"/>
      <c r="B370" s="236">
        <f>+'Ark1'!C1659</f>
        <v>2023</v>
      </c>
      <c r="C370" s="289"/>
      <c r="D370" s="236">
        <f>+'Ark1'!M1659</f>
        <v>9</v>
      </c>
      <c r="E370" s="236" t="str">
        <f>VLOOKUP(D370,RNR!$D$16:$E$30,2)</f>
        <v>3+</v>
      </c>
      <c r="F370" s="236">
        <f>+'Ark1'!D1659</f>
        <v>11</v>
      </c>
      <c r="G370" s="236" t="str">
        <f>VLOOKUP(F370,RNR!$D$2:$E$13,2)</f>
        <v>Nov</v>
      </c>
      <c r="H370" s="236">
        <f>+'Ark1'!Q1659</f>
        <v>404</v>
      </c>
      <c r="I370" s="236">
        <f>+'Ark1'!R1659</f>
        <v>560</v>
      </c>
      <c r="J370" s="237">
        <f>+IF(I370=0,"",'Ark1'!AG1659)</f>
        <v>7.5384343338876221</v>
      </c>
      <c r="K370" s="237">
        <f>+IF(I370=0,"",'Ark1'!AH1659)</f>
        <v>6.4285714285714306</v>
      </c>
      <c r="L370" s="237"/>
      <c r="M370" s="264"/>
      <c r="N370" s="237"/>
      <c r="O370" s="288">
        <f>+IF(I370=0,"",'Ark1'!U1659)</f>
        <v>30.907499999999978</v>
      </c>
      <c r="P370" s="237">
        <f>+IF(I370=0,"",'Ark1'!V1659)</f>
        <v>0</v>
      </c>
      <c r="Q370" s="237"/>
      <c r="R370" s="237"/>
      <c r="S370" s="237"/>
      <c r="T370" s="237"/>
      <c r="U370" s="238"/>
      <c r="V370" s="238">
        <f>+IF(I370=0,"",'Ark1'!S1659)</f>
        <v>8.3928571428571388</v>
      </c>
      <c r="W370" s="238"/>
      <c r="X370" s="237">
        <f>+IF(I370=0,"",'Ark1'!W1659)</f>
        <v>100</v>
      </c>
      <c r="Y370" s="239">
        <f>+IF(I370=0,"",'Ark1'!X1659)</f>
        <v>96.785714285714306</v>
      </c>
      <c r="Z370" s="239">
        <f>+IF(I370=0,"",'Ark1'!Y1659)</f>
        <v>79.107142857142875</v>
      </c>
      <c r="AA370" s="239">
        <f>+IF(I370=0,"",'Ark1'!Z1659)</f>
        <v>8.2897945541491929</v>
      </c>
      <c r="AB370" s="237">
        <f>+IF(I370=0,"",'Ark1'!Z1659)</f>
        <v>8.2897945541491929</v>
      </c>
      <c r="AC370" s="237">
        <f>+IF(I370=0,"",'Ark1'!AB1659)</f>
        <v>0</v>
      </c>
      <c r="AD370" s="239">
        <f>+'Ark1'!AD1659</f>
        <v>0</v>
      </c>
      <c r="AE370" s="237">
        <f t="shared" si="50"/>
        <v>62.222222222222221</v>
      </c>
      <c r="AF370" s="237">
        <f t="shared" si="51"/>
        <v>1.386138613861386</v>
      </c>
      <c r="AG370" s="289"/>
      <c r="AJ370" s="29"/>
      <c r="AK370" s="27"/>
    </row>
    <row r="371" spans="1:47">
      <c r="A371" s="289"/>
      <c r="B371" s="236">
        <f>+'Ark1'!C1660</f>
        <v>2023</v>
      </c>
      <c r="C371" s="289"/>
      <c r="D371" s="236">
        <f>+'Ark1'!M1660</f>
        <v>9</v>
      </c>
      <c r="E371" s="236" t="str">
        <f>VLOOKUP(D371,RNR!$D$16:$E$30,2)</f>
        <v>3+</v>
      </c>
      <c r="F371" s="236">
        <f>+'Ark1'!D1660</f>
        <v>12</v>
      </c>
      <c r="G371" s="236" t="str">
        <f>VLOOKUP(F371,RNR!$D$2:$E$13,2)</f>
        <v>Des</v>
      </c>
      <c r="H371" s="236">
        <f>+'Ark1'!Q1660</f>
        <v>8</v>
      </c>
      <c r="I371" s="236">
        <f>+'Ark1'!R1660</f>
        <v>11</v>
      </c>
      <c r="J371" s="237">
        <f>+IF(I371=0,"",'Ark1'!AG1660)</f>
        <v>3.7418354920845802</v>
      </c>
      <c r="K371" s="237">
        <f>+IF(I371=0,"",'Ark1'!AH1660)</f>
        <v>0</v>
      </c>
      <c r="L371" s="237"/>
      <c r="M371" s="264"/>
      <c r="N371" s="237"/>
      <c r="O371" s="288">
        <f>+IF(I371=0,"",'Ark1'!U1660)</f>
        <v>33.800000000000011</v>
      </c>
      <c r="P371" s="237">
        <f>+IF(I371=0,"",'Ark1'!V1660)</f>
        <v>0</v>
      </c>
      <c r="Q371" s="237"/>
      <c r="R371" s="237"/>
      <c r="S371" s="237"/>
      <c r="T371" s="237"/>
      <c r="U371" s="238"/>
      <c r="V371" s="238">
        <f>+IF(I371=0,"",'Ark1'!S1660)</f>
        <v>8.4545454545454568</v>
      </c>
      <c r="W371" s="238"/>
      <c r="X371" s="237">
        <f>+IF(I371=0,"",'Ark1'!W1660)</f>
        <v>100</v>
      </c>
      <c r="Y371" s="239">
        <f>+IF(I371=0,"",'Ark1'!X1660)</f>
        <v>100</v>
      </c>
      <c r="Z371" s="239">
        <f>+IF(I371=0,"",'Ark1'!Y1660)</f>
        <v>81.818181818181813</v>
      </c>
      <c r="AA371" s="239">
        <f>+IF(I371=0,"",'Ark1'!Z1660)</f>
        <v>8.0645126099698938</v>
      </c>
      <c r="AB371" s="237">
        <f>+IF(I371=0,"",'Ark1'!Z1660)</f>
        <v>8.0645126099698938</v>
      </c>
      <c r="AC371" s="237">
        <f>+IF(I371=0,"",'Ark1'!AB1660)</f>
        <v>0</v>
      </c>
      <c r="AD371" s="239">
        <f>+'Ark1'!AD1660</f>
        <v>0</v>
      </c>
      <c r="AE371" s="237">
        <f t="shared" si="50"/>
        <v>1.2222222222222223</v>
      </c>
      <c r="AF371" s="237">
        <f t="shared" si="51"/>
        <v>1.375</v>
      </c>
      <c r="AG371" s="289"/>
      <c r="AJ371" s="29"/>
      <c r="AK371" s="27"/>
    </row>
    <row r="372" spans="1:47">
      <c r="A372" s="289"/>
      <c r="B372" s="289"/>
      <c r="C372" s="289"/>
      <c r="D372" s="289"/>
      <c r="E372" s="289"/>
      <c r="F372" s="289"/>
      <c r="G372" s="289"/>
      <c r="H372" s="289"/>
      <c r="I372" s="289"/>
      <c r="J372" s="289"/>
      <c r="K372" s="289"/>
      <c r="L372" s="289"/>
      <c r="M372" s="330"/>
      <c r="N372" s="289"/>
      <c r="O372" s="289"/>
      <c r="P372" s="289"/>
      <c r="Q372" s="289"/>
      <c r="R372" s="290"/>
      <c r="S372" s="290"/>
      <c r="T372" s="290"/>
      <c r="U372" s="289"/>
      <c r="V372" s="289"/>
      <c r="W372" s="289"/>
      <c r="X372" s="289"/>
      <c r="Y372" s="289"/>
      <c r="Z372" s="289"/>
      <c r="AA372" s="289"/>
      <c r="AB372" s="289"/>
      <c r="AC372" s="289"/>
      <c r="AD372" s="289"/>
      <c r="AE372" s="289"/>
      <c r="AF372" s="289"/>
      <c r="AG372" s="289"/>
      <c r="AJ372" s="29"/>
      <c r="AK372" s="27"/>
      <c r="AN372" s="27"/>
      <c r="AO372" s="27"/>
      <c r="AP372" s="27"/>
      <c r="AR372" s="27"/>
      <c r="AS372" s="241"/>
      <c r="AT372" s="27"/>
      <c r="AU372" s="27"/>
    </row>
    <row r="373" spans="1:47">
      <c r="A373" s="330" t="s">
        <v>654</v>
      </c>
      <c r="B373" s="330"/>
      <c r="C373" s="330" t="str">
        <f>+E379</f>
        <v>4-</v>
      </c>
      <c r="D373" s="330"/>
      <c r="E373" s="330"/>
      <c r="F373" s="330"/>
      <c r="G373" s="330"/>
      <c r="H373" s="330"/>
      <c r="I373" s="289"/>
      <c r="J373" s="289"/>
      <c r="K373" s="289"/>
      <c r="L373" s="289"/>
      <c r="M373" s="330"/>
      <c r="N373" s="289"/>
      <c r="O373" s="289"/>
      <c r="P373" s="289"/>
      <c r="Q373" s="289"/>
      <c r="R373" s="290"/>
      <c r="S373" s="290"/>
      <c r="T373" s="290"/>
      <c r="U373" s="289"/>
      <c r="V373" s="289"/>
      <c r="W373" s="289"/>
      <c r="X373" s="289"/>
      <c r="Y373" s="289"/>
      <c r="Z373" s="289"/>
      <c r="AA373" s="289"/>
      <c r="AB373" s="289"/>
      <c r="AC373" s="289"/>
      <c r="AD373" s="289"/>
      <c r="AE373" s="289"/>
      <c r="AF373" s="289"/>
      <c r="AG373" s="289"/>
      <c r="AJ373" s="29"/>
      <c r="AK373" s="27"/>
      <c r="AN373" s="27"/>
      <c r="AO373" s="27"/>
      <c r="AP373" s="27"/>
      <c r="AR373" s="27"/>
      <c r="AS373" s="241"/>
      <c r="AT373" s="27"/>
      <c r="AU373" s="27"/>
    </row>
    <row r="374" spans="1:47">
      <c r="A374" s="289"/>
      <c r="B374" s="289"/>
      <c r="C374" s="289"/>
      <c r="D374" s="289"/>
      <c r="E374" s="289"/>
      <c r="F374" s="289"/>
      <c r="G374" s="289"/>
      <c r="H374" s="289"/>
      <c r="I374" s="289"/>
      <c r="J374" s="289"/>
      <c r="K374" s="289"/>
      <c r="L374" s="289"/>
      <c r="M374" s="330"/>
      <c r="N374" s="289"/>
      <c r="O374" s="289"/>
      <c r="P374" s="289"/>
      <c r="Q374" s="289"/>
      <c r="R374" s="290"/>
      <c r="S374" s="290"/>
      <c r="T374" s="290"/>
      <c r="U374" s="289"/>
      <c r="V374" s="289"/>
      <c r="W374" s="289"/>
      <c r="X374" s="289"/>
      <c r="Y374" s="289"/>
      <c r="Z374" s="289"/>
      <c r="AA374" s="289"/>
      <c r="AB374" s="289"/>
      <c r="AC374" s="289"/>
      <c r="AD374" s="289"/>
      <c r="AE374" s="289"/>
      <c r="AF374" s="289"/>
      <c r="AG374" s="289"/>
      <c r="AJ374" s="29"/>
      <c r="AK374" s="27"/>
      <c r="AN374" s="27"/>
      <c r="AO374" s="27"/>
      <c r="AP374" s="27"/>
      <c r="AR374" s="27"/>
      <c r="AS374" s="241"/>
      <c r="AT374" s="27"/>
      <c r="AU374" s="27"/>
    </row>
    <row r="375" spans="1:47">
      <c r="A375" s="289"/>
      <c r="B375" s="236">
        <f>+'Ark1'!C1661</f>
        <v>2023</v>
      </c>
      <c r="C375" s="289"/>
      <c r="D375" s="236">
        <f>+'Ark1'!M1661</f>
        <v>10</v>
      </c>
      <c r="E375" s="236" t="str">
        <f>VLOOKUP(D375,RNR!$D$16:$E$30,2)</f>
        <v>4-</v>
      </c>
      <c r="F375" s="236">
        <f>+'Ark1'!D1661</f>
        <v>1</v>
      </c>
      <c r="G375" s="236" t="str">
        <f>VLOOKUP(F375,RNR!$D$2:$E$13,2)</f>
        <v>Jan</v>
      </c>
      <c r="H375" s="236">
        <f>+'Ark1'!Q1661</f>
        <v>7</v>
      </c>
      <c r="I375" s="236">
        <f>+'Ark1'!R1661</f>
        <v>8</v>
      </c>
      <c r="J375" s="237">
        <f>+IF(I375=0,"",'Ark1'!AG1661)</f>
        <v>3.1656715776813709</v>
      </c>
      <c r="K375" s="237">
        <f>+IF(I375=0,"",'Ark1'!AH1661)</f>
        <v>0</v>
      </c>
      <c r="L375" s="237"/>
      <c r="M375" s="264"/>
      <c r="N375" s="237"/>
      <c r="O375" s="288">
        <f>+IF(I375=0,"",'Ark1'!U1661)</f>
        <v>36.85</v>
      </c>
      <c r="P375" s="237">
        <f>+IF(I375=0,"",'Ark1'!V1661)</f>
        <v>0</v>
      </c>
      <c r="Q375" s="237"/>
      <c r="R375" s="237"/>
      <c r="S375" s="237"/>
      <c r="T375" s="237"/>
      <c r="U375" s="238"/>
      <c r="V375" s="238">
        <f>+IF(I375=0,"",'Ark1'!S1661)</f>
        <v>9.375</v>
      </c>
      <c r="W375" s="238"/>
      <c r="X375" s="237">
        <f>+IF(I375=0,"",'Ark1'!W1661)</f>
        <v>100</v>
      </c>
      <c r="Y375" s="239">
        <f>+IF(I375=0,"",'Ark1'!X1661)</f>
        <v>100</v>
      </c>
      <c r="Z375" s="239">
        <f>+IF(I375=0,"",'Ark1'!Y1661)</f>
        <v>100</v>
      </c>
      <c r="AA375" s="239">
        <f>+IF(I375=0,"",'Ark1'!Z1661)</f>
        <v>9.0563513624417311</v>
      </c>
      <c r="AB375" s="237">
        <f>+IF(I375=0,"",'Ark1'!Z1661)</f>
        <v>9.0563513624417311</v>
      </c>
      <c r="AC375" s="237">
        <f>+IF(I375=0,"",'Ark1'!AB1661)</f>
        <v>0</v>
      </c>
      <c r="AD375" s="239">
        <f>+'Ark1'!AD1661</f>
        <v>0</v>
      </c>
      <c r="AE375" s="237">
        <f t="shared" si="50"/>
        <v>0.8</v>
      </c>
      <c r="AF375" s="237">
        <f t="shared" si="51"/>
        <v>1.1428571428571428</v>
      </c>
      <c r="AG375" s="289"/>
      <c r="AJ375" s="29"/>
      <c r="AK375" s="27"/>
    </row>
    <row r="376" spans="1:47">
      <c r="A376" s="289"/>
      <c r="B376" s="236">
        <f>+'Ark1'!C1662</f>
        <v>2023</v>
      </c>
      <c r="C376" s="289"/>
      <c r="D376" s="236">
        <f>+'Ark1'!M1662</f>
        <v>10</v>
      </c>
      <c r="E376" s="236" t="str">
        <f>VLOOKUP(D376,RNR!$D$16:$E$30,2)</f>
        <v>4-</v>
      </c>
      <c r="F376" s="236">
        <f>+'Ark1'!D1662</f>
        <v>2</v>
      </c>
      <c r="G376" s="236" t="str">
        <f>VLOOKUP(F376,RNR!$D$2:$E$13,2)</f>
        <v>Feb</v>
      </c>
      <c r="H376" s="236">
        <f>+'Ark1'!Q1662</f>
        <v>19</v>
      </c>
      <c r="I376" s="236">
        <f>+'Ark1'!R1662</f>
        <v>20</v>
      </c>
      <c r="J376" s="237">
        <f>+IF(I376=0,"",'Ark1'!AG1662)</f>
        <v>4.9436780312997284</v>
      </c>
      <c r="K376" s="237">
        <f>+IF(I376=0,"",'Ark1'!AH1662)</f>
        <v>0</v>
      </c>
      <c r="L376" s="237"/>
      <c r="M376" s="264"/>
      <c r="N376" s="237"/>
      <c r="O376" s="288">
        <f>+IF(I376=0,"",'Ark1'!U1662)</f>
        <v>39.454999999999991</v>
      </c>
      <c r="P376" s="237">
        <f>+IF(I376=0,"",'Ark1'!V1662)</f>
        <v>0</v>
      </c>
      <c r="Q376" s="237"/>
      <c r="R376" s="237"/>
      <c r="S376" s="237"/>
      <c r="T376" s="237"/>
      <c r="U376" s="238"/>
      <c r="V376" s="238">
        <f>+IF(I376=0,"",'Ark1'!S1662)</f>
        <v>9.25</v>
      </c>
      <c r="W376" s="238"/>
      <c r="X376" s="237">
        <f>+IF(I376=0,"",'Ark1'!W1662)</f>
        <v>100</v>
      </c>
      <c r="Y376" s="239">
        <f>+IF(I376=0,"",'Ark1'!X1662)</f>
        <v>100</v>
      </c>
      <c r="Z376" s="239">
        <f>+IF(I376=0,"",'Ark1'!Y1662)</f>
        <v>95</v>
      </c>
      <c r="AA376" s="239">
        <f>+IF(I376=0,"",'Ark1'!Z1662)</f>
        <v>7.8603737188508012</v>
      </c>
      <c r="AB376" s="237">
        <f>+IF(I376=0,"",'Ark1'!Z1662)</f>
        <v>7.8603737188508012</v>
      </c>
      <c r="AC376" s="237">
        <f>+IF(I376=0,"",'Ark1'!AB1662)</f>
        <v>0</v>
      </c>
      <c r="AD376" s="239">
        <f>+'Ark1'!AD1662</f>
        <v>0</v>
      </c>
      <c r="AE376" s="237">
        <f t="shared" si="50"/>
        <v>2</v>
      </c>
      <c r="AF376" s="237">
        <f t="shared" si="51"/>
        <v>1.0526315789473684</v>
      </c>
      <c r="AG376" s="289"/>
      <c r="AJ376" s="29"/>
      <c r="AK376" s="27"/>
    </row>
    <row r="377" spans="1:47">
      <c r="A377" s="289"/>
      <c r="B377" s="236">
        <f>+'Ark1'!C1663</f>
        <v>2023</v>
      </c>
      <c r="C377" s="289"/>
      <c r="D377" s="236">
        <f>+'Ark1'!M1663</f>
        <v>10</v>
      </c>
      <c r="E377" s="236" t="str">
        <f>VLOOKUP(D377,RNR!$D$16:$E$30,2)</f>
        <v>4-</v>
      </c>
      <c r="F377" s="236">
        <f>+'Ark1'!D1663</f>
        <v>3</v>
      </c>
      <c r="G377" s="236" t="str">
        <f>VLOOKUP(F377,RNR!$D$2:$E$13,2)</f>
        <v>Mar</v>
      </c>
      <c r="H377" s="236">
        <f>+'Ark1'!Q1663</f>
        <v>116</v>
      </c>
      <c r="I377" s="236">
        <f>+'Ark1'!R1663</f>
        <v>129</v>
      </c>
      <c r="J377" s="237">
        <f>+IF(I377=0,"",'Ark1'!AG1663)</f>
        <v>5.068254738042131</v>
      </c>
      <c r="K377" s="237">
        <f>+IF(I377=0,"",'Ark1'!AH1663)</f>
        <v>0.77519379844961245</v>
      </c>
      <c r="L377" s="237"/>
      <c r="M377" s="264"/>
      <c r="N377" s="237"/>
      <c r="O377" s="288">
        <f>+IF(I377=0,"",'Ark1'!U1663)</f>
        <v>38.805426356589152</v>
      </c>
      <c r="P377" s="237">
        <f>+IF(I377=0,"",'Ark1'!V1663)</f>
        <v>0</v>
      </c>
      <c r="Q377" s="237"/>
      <c r="R377" s="237"/>
      <c r="S377" s="237"/>
      <c r="T377" s="237"/>
      <c r="U377" s="238"/>
      <c r="V377" s="238">
        <f>+IF(I377=0,"",'Ark1'!S1663)</f>
        <v>9.0232558139534902</v>
      </c>
      <c r="W377" s="238"/>
      <c r="X377" s="237">
        <f>+IF(I377=0,"",'Ark1'!W1663)</f>
        <v>100</v>
      </c>
      <c r="Y377" s="239">
        <f>+IF(I377=0,"",'Ark1'!X1663)</f>
        <v>100</v>
      </c>
      <c r="Z377" s="239">
        <f>+IF(I377=0,"",'Ark1'!Y1663)</f>
        <v>99.224806201550379</v>
      </c>
      <c r="AA377" s="239">
        <f>+IF(I377=0,"",'Ark1'!Z1663)</f>
        <v>6.5255527560282731</v>
      </c>
      <c r="AB377" s="237">
        <f>+IF(I377=0,"",'Ark1'!Z1663)</f>
        <v>6.5255527560282731</v>
      </c>
      <c r="AC377" s="237">
        <f>+IF(I377=0,"",'Ark1'!AB1663)</f>
        <v>0</v>
      </c>
      <c r="AD377" s="239">
        <f>+'Ark1'!AD1663</f>
        <v>0</v>
      </c>
      <c r="AE377" s="237">
        <f t="shared" si="50"/>
        <v>12.9</v>
      </c>
      <c r="AF377" s="237">
        <f t="shared" si="51"/>
        <v>1.1120689655172413</v>
      </c>
      <c r="AG377" s="289"/>
      <c r="AJ377" s="29"/>
      <c r="AK377" s="27"/>
    </row>
    <row r="378" spans="1:47">
      <c r="A378" s="289"/>
      <c r="B378" s="236">
        <f>+'Ark1'!C1664</f>
        <v>2023</v>
      </c>
      <c r="C378" s="289"/>
      <c r="D378" s="236">
        <f>+'Ark1'!M1664</f>
        <v>10</v>
      </c>
      <c r="E378" s="236" t="str">
        <f>VLOOKUP(D378,RNR!$D$16:$E$30,2)</f>
        <v>4-</v>
      </c>
      <c r="F378" s="236">
        <f>+'Ark1'!D1664</f>
        <v>4</v>
      </c>
      <c r="G378" s="236" t="str">
        <f>VLOOKUP(F378,RNR!$D$2:$E$13,2)</f>
        <v>Apr</v>
      </c>
      <c r="H378" s="236">
        <f>+'Ark1'!Q1664</f>
        <v>10</v>
      </c>
      <c r="I378" s="236">
        <f>+'Ark1'!R1664</f>
        <v>10</v>
      </c>
      <c r="J378" s="237">
        <f>+IF(I378=0,"",'Ark1'!AG1664)</f>
        <v>3.1103722487378489</v>
      </c>
      <c r="K378" s="237">
        <f>+IF(I378=0,"",'Ark1'!AH1664)</f>
        <v>10</v>
      </c>
      <c r="L378" s="237"/>
      <c r="M378" s="264"/>
      <c r="N378" s="237"/>
      <c r="O378" s="288">
        <f>+IF(I378=0,"",'Ark1'!U1664)</f>
        <v>40.6</v>
      </c>
      <c r="P378" s="237">
        <f>+IF(I378=0,"",'Ark1'!V1664)</f>
        <v>0</v>
      </c>
      <c r="Q378" s="237"/>
      <c r="R378" s="237"/>
      <c r="S378" s="237"/>
      <c r="T378" s="237"/>
      <c r="U378" s="238"/>
      <c r="V378" s="238">
        <f>+IF(I378=0,"",'Ark1'!S1664)</f>
        <v>8.6999999999999993</v>
      </c>
      <c r="W378" s="238"/>
      <c r="X378" s="237">
        <f>+IF(I378=0,"",'Ark1'!W1664)</f>
        <v>100</v>
      </c>
      <c r="Y378" s="239">
        <f>+IF(I378=0,"",'Ark1'!X1664)</f>
        <v>100</v>
      </c>
      <c r="Z378" s="239">
        <f>+IF(I378=0,"",'Ark1'!Y1664)</f>
        <v>100</v>
      </c>
      <c r="AA378" s="239">
        <f>+IF(I378=0,"",'Ark1'!Z1664)</f>
        <v>6.5138314377944964</v>
      </c>
      <c r="AB378" s="237">
        <f>+IF(I378=0,"",'Ark1'!Z1664)</f>
        <v>6.5138314377944964</v>
      </c>
      <c r="AC378" s="237">
        <f>+IF(I378=0,"",'Ark1'!AB1664)</f>
        <v>0</v>
      </c>
      <c r="AD378" s="239">
        <f>+'Ark1'!AD1664</f>
        <v>0</v>
      </c>
      <c r="AE378" s="237">
        <f t="shared" si="50"/>
        <v>1</v>
      </c>
      <c r="AF378" s="237">
        <f t="shared" si="51"/>
        <v>1</v>
      </c>
      <c r="AG378" s="289"/>
      <c r="AJ378" s="29"/>
      <c r="AK378" s="27"/>
    </row>
    <row r="379" spans="1:47">
      <c r="A379" s="289"/>
      <c r="B379" s="236">
        <f>+'Ark1'!C1665</f>
        <v>2023</v>
      </c>
      <c r="C379" s="289"/>
      <c r="D379" s="236">
        <f>+'Ark1'!M1665</f>
        <v>10</v>
      </c>
      <c r="E379" s="236" t="str">
        <f>VLOOKUP(D379,RNR!$D$16:$E$30,2)</f>
        <v>4-</v>
      </c>
      <c r="F379" s="236">
        <f>+'Ark1'!D1665</f>
        <v>5</v>
      </c>
      <c r="G379" s="236" t="str">
        <f>VLOOKUP(F379,RNR!$D$2:$E$13,2)</f>
        <v>Mai</v>
      </c>
      <c r="H379" s="236">
        <f>+'Ark1'!Q1665</f>
        <v>25</v>
      </c>
      <c r="I379" s="236">
        <f>+'Ark1'!R1665</f>
        <v>32</v>
      </c>
      <c r="J379" s="237">
        <f>+IF(I379=0,"",'Ark1'!AG1665)</f>
        <v>3.6008979765554998</v>
      </c>
      <c r="K379" s="237">
        <f>+IF(I379=0,"",'Ark1'!AH1665)</f>
        <v>3.125</v>
      </c>
      <c r="L379" s="237"/>
      <c r="M379" s="264"/>
      <c r="N379" s="237"/>
      <c r="O379" s="288">
        <f>+IF(I379=0,"",'Ark1'!U1665)</f>
        <v>37.543749999999989</v>
      </c>
      <c r="P379" s="237">
        <f>+IF(I379=0,"",'Ark1'!V1665)</f>
        <v>0</v>
      </c>
      <c r="Q379" s="237"/>
      <c r="R379" s="237"/>
      <c r="S379" s="237"/>
      <c r="T379" s="237"/>
      <c r="U379" s="238"/>
      <c r="V379" s="238">
        <f>+IF(I379=0,"",'Ark1'!S1665)</f>
        <v>8.71875</v>
      </c>
      <c r="W379" s="238"/>
      <c r="X379" s="237">
        <f>+IF(I379=0,"",'Ark1'!W1665)</f>
        <v>100</v>
      </c>
      <c r="Y379" s="239">
        <f>+IF(I379=0,"",'Ark1'!X1665)</f>
        <v>100</v>
      </c>
      <c r="Z379" s="239">
        <f>+IF(I379=0,"",'Ark1'!Y1665)</f>
        <v>100</v>
      </c>
      <c r="AA379" s="239">
        <f>+IF(I379=0,"",'Ark1'!Z1665)</f>
        <v>6.9041173177677324</v>
      </c>
      <c r="AB379" s="237">
        <f>+IF(I379=0,"",'Ark1'!Z1665)</f>
        <v>6.9041173177677324</v>
      </c>
      <c r="AC379" s="237">
        <f>+IF(I379=0,"",'Ark1'!AB1665)</f>
        <v>0</v>
      </c>
      <c r="AD379" s="239">
        <f>+'Ark1'!AD1665</f>
        <v>0</v>
      </c>
      <c r="AE379" s="237">
        <f t="shared" si="50"/>
        <v>3.2</v>
      </c>
      <c r="AF379" s="237">
        <f t="shared" si="51"/>
        <v>1.28</v>
      </c>
      <c r="AG379" s="289"/>
      <c r="AJ379" s="29"/>
      <c r="AK379" s="27"/>
    </row>
    <row r="380" spans="1:47">
      <c r="A380" s="289"/>
      <c r="B380" s="236">
        <f>+'Ark1'!C1666</f>
        <v>2023</v>
      </c>
      <c r="C380" s="289"/>
      <c r="D380" s="236">
        <f>+'Ark1'!M1666</f>
        <v>10</v>
      </c>
      <c r="E380" s="236" t="str">
        <f>VLOOKUP(D380,RNR!$D$16:$E$30,2)</f>
        <v>4-</v>
      </c>
      <c r="F380" s="236">
        <f>+'Ark1'!D1666</f>
        <v>6</v>
      </c>
      <c r="G380" s="236" t="str">
        <f>VLOOKUP(F380,RNR!$D$2:$E$13,2)</f>
        <v>Jun</v>
      </c>
      <c r="H380" s="236">
        <f>+'Ark1'!Q1666</f>
        <v>22</v>
      </c>
      <c r="I380" s="236">
        <f>+'Ark1'!R1666</f>
        <v>29</v>
      </c>
      <c r="J380" s="237">
        <f>+IF(I380=0,"",'Ark1'!AG1666)</f>
        <v>3.9368942812754306</v>
      </c>
      <c r="K380" s="237">
        <f>+IF(I380=0,"",'Ark1'!AH1666)</f>
        <v>10.344827586206899</v>
      </c>
      <c r="L380" s="237"/>
      <c r="M380" s="264"/>
      <c r="N380" s="237"/>
      <c r="O380" s="288">
        <f>+IF(I380=0,"",'Ark1'!U1666)</f>
        <v>36.699999999999989</v>
      </c>
      <c r="P380" s="237">
        <f>+IF(I380=0,"",'Ark1'!V1666)</f>
        <v>0</v>
      </c>
      <c r="Q380" s="237"/>
      <c r="R380" s="237"/>
      <c r="S380" s="237"/>
      <c r="T380" s="237"/>
      <c r="U380" s="238"/>
      <c r="V380" s="238">
        <f>+IF(I380=0,"",'Ark1'!S1666)</f>
        <v>9.206896551724137</v>
      </c>
      <c r="W380" s="238"/>
      <c r="X380" s="237">
        <f>+IF(I380=0,"",'Ark1'!W1666)</f>
        <v>100</v>
      </c>
      <c r="Y380" s="239">
        <f>+IF(I380=0,"",'Ark1'!X1666)</f>
        <v>100</v>
      </c>
      <c r="Z380" s="239">
        <f>+IF(I380=0,"",'Ark1'!Y1666)</f>
        <v>100</v>
      </c>
      <c r="AA380" s="239">
        <f>+IF(I380=0,"",'Ark1'!Z1666)</f>
        <v>6.4522115962482003</v>
      </c>
      <c r="AB380" s="237">
        <f>+IF(I380=0,"",'Ark1'!Z1666)</f>
        <v>6.4522115962482003</v>
      </c>
      <c r="AC380" s="237">
        <f>+IF(I380=0,"",'Ark1'!AB1666)</f>
        <v>0</v>
      </c>
      <c r="AD380" s="239">
        <f>+'Ark1'!AD1666</f>
        <v>0</v>
      </c>
      <c r="AE380" s="237">
        <f t="shared" si="50"/>
        <v>2.9</v>
      </c>
      <c r="AF380" s="237">
        <f t="shared" si="51"/>
        <v>1.3181818181818181</v>
      </c>
      <c r="AG380" s="289"/>
      <c r="AJ380" s="29"/>
      <c r="AK380" s="27"/>
    </row>
    <row r="381" spans="1:47">
      <c r="A381" s="289"/>
      <c r="B381" s="236">
        <f>+'Ark1'!C1667</f>
        <v>2023</v>
      </c>
      <c r="C381" s="289"/>
      <c r="D381" s="236">
        <f>+'Ark1'!M1667</f>
        <v>10</v>
      </c>
      <c r="E381" s="236" t="str">
        <f>VLOOKUP(D381,RNR!$D$16:$E$30,2)</f>
        <v>4-</v>
      </c>
      <c r="F381" s="236">
        <f>+'Ark1'!D1667</f>
        <v>7</v>
      </c>
      <c r="G381" s="236" t="str">
        <f>VLOOKUP(F381,RNR!$D$2:$E$13,2)</f>
        <v>Jul</v>
      </c>
      <c r="H381" s="236">
        <f>+'Ark1'!Q1667</f>
        <v>7</v>
      </c>
      <c r="I381" s="236">
        <f>+'Ark1'!R1667</f>
        <v>9</v>
      </c>
      <c r="J381" s="237">
        <f>+IF(I381=0,"",'Ark1'!AG1667)</f>
        <v>4.2871817720516345</v>
      </c>
      <c r="K381" s="237">
        <f>+IF(I381=0,"",'Ark1'!AH1667)</f>
        <v>0</v>
      </c>
      <c r="L381" s="237"/>
      <c r="M381" s="264"/>
      <c r="N381" s="237"/>
      <c r="O381" s="288">
        <f>+IF(I381=0,"",'Ark1'!U1667)</f>
        <v>38.488888888888887</v>
      </c>
      <c r="P381" s="237">
        <f>+IF(I381=0,"",'Ark1'!V1667)</f>
        <v>0</v>
      </c>
      <c r="Q381" s="237"/>
      <c r="R381" s="237"/>
      <c r="S381" s="237"/>
      <c r="T381" s="237"/>
      <c r="U381" s="238"/>
      <c r="V381" s="238">
        <f>+IF(I381=0,"",'Ark1'!S1667)</f>
        <v>9.1111111111111125</v>
      </c>
      <c r="W381" s="238"/>
      <c r="X381" s="237">
        <f>+IF(I381=0,"",'Ark1'!W1667)</f>
        <v>100</v>
      </c>
      <c r="Y381" s="239">
        <f>+IF(I381=0,"",'Ark1'!X1667)</f>
        <v>100</v>
      </c>
      <c r="Z381" s="239">
        <f>+IF(I381=0,"",'Ark1'!Y1667)</f>
        <v>100</v>
      </c>
      <c r="AA381" s="239">
        <f>+IF(I381=0,"",'Ark1'!Z1667)</f>
        <v>5.728378565323152</v>
      </c>
      <c r="AB381" s="237">
        <f>+IF(I381=0,"",'Ark1'!Z1667)</f>
        <v>5.728378565323152</v>
      </c>
      <c r="AC381" s="237">
        <f>+IF(I381=0,"",'Ark1'!AB1667)</f>
        <v>0</v>
      </c>
      <c r="AD381" s="239">
        <f>+'Ark1'!AD1667</f>
        <v>0</v>
      </c>
      <c r="AE381" s="237">
        <f t="shared" si="50"/>
        <v>0.9</v>
      </c>
      <c r="AF381" s="237">
        <f t="shared" si="51"/>
        <v>1.2857142857142858</v>
      </c>
      <c r="AG381" s="289"/>
      <c r="AJ381" s="29"/>
      <c r="AK381" s="27"/>
    </row>
    <row r="382" spans="1:47">
      <c r="A382" s="289"/>
      <c r="B382" s="236">
        <f>+'Ark1'!C1668</f>
        <v>2023</v>
      </c>
      <c r="C382" s="289"/>
      <c r="D382" s="236">
        <f>+'Ark1'!M1668</f>
        <v>10</v>
      </c>
      <c r="E382" s="236" t="str">
        <f>VLOOKUP(D382,RNR!$D$16:$E$30,2)</f>
        <v>4-</v>
      </c>
      <c r="F382" s="236">
        <f>+'Ark1'!D1668</f>
        <v>8</v>
      </c>
      <c r="G382" s="236" t="str">
        <f>VLOOKUP(F382,RNR!$D$2:$E$13,2)</f>
        <v>Aug</v>
      </c>
      <c r="H382" s="236">
        <f>+'Ark1'!Q1668</f>
        <v>136</v>
      </c>
      <c r="I382" s="236">
        <f>+'Ark1'!R1668</f>
        <v>157</v>
      </c>
      <c r="J382" s="237">
        <f>+IF(I382=0,"",'Ark1'!AG1668)</f>
        <v>3.5646011394712618</v>
      </c>
      <c r="K382" s="237">
        <f>+IF(I382=0,"",'Ark1'!AH1668)</f>
        <v>1.2738853503184711</v>
      </c>
      <c r="L382" s="237"/>
      <c r="M382" s="264"/>
      <c r="N382" s="237"/>
      <c r="O382" s="288">
        <f>+IF(I382=0,"",'Ark1'!U1668)</f>
        <v>37.352229299363053</v>
      </c>
      <c r="P382" s="237">
        <f>+IF(I382=0,"",'Ark1'!V1668)</f>
        <v>0</v>
      </c>
      <c r="Q382" s="237"/>
      <c r="R382" s="237"/>
      <c r="S382" s="237"/>
      <c r="T382" s="237"/>
      <c r="U382" s="238"/>
      <c r="V382" s="238">
        <f>+IF(I382=0,"",'Ark1'!S1668)</f>
        <v>8.8216560509554149</v>
      </c>
      <c r="W382" s="238"/>
      <c r="X382" s="237">
        <f>+IF(I382=0,"",'Ark1'!W1668)</f>
        <v>100</v>
      </c>
      <c r="Y382" s="239">
        <f>+IF(I382=0,"",'Ark1'!X1668)</f>
        <v>98.726114649681563</v>
      </c>
      <c r="Z382" s="239">
        <f>+IF(I382=0,"",'Ark1'!Y1668)</f>
        <v>91.082802547770697</v>
      </c>
      <c r="AA382" s="239">
        <f>+IF(I382=0,"",'Ark1'!Z1668)</f>
        <v>8.9587845085696323</v>
      </c>
      <c r="AB382" s="237">
        <f>+IF(I382=0,"",'Ark1'!Z1668)</f>
        <v>8.9587845085696323</v>
      </c>
      <c r="AC382" s="237">
        <f>+IF(I382=0,"",'Ark1'!AB1668)</f>
        <v>0</v>
      </c>
      <c r="AD382" s="239">
        <f>+'Ark1'!AD1668</f>
        <v>0</v>
      </c>
      <c r="AE382" s="237">
        <f t="shared" si="50"/>
        <v>15.7</v>
      </c>
      <c r="AF382" s="237">
        <f t="shared" si="51"/>
        <v>1.1544117647058822</v>
      </c>
      <c r="AG382" s="289"/>
      <c r="AJ382" s="29"/>
      <c r="AK382" s="27"/>
    </row>
    <row r="383" spans="1:47">
      <c r="A383" s="289"/>
      <c r="B383" s="236">
        <f>+'Ark1'!C1669</f>
        <v>2023</v>
      </c>
      <c r="C383" s="289"/>
      <c r="D383" s="236">
        <f>+'Ark1'!M1669</f>
        <v>10</v>
      </c>
      <c r="E383" s="236" t="str">
        <f>VLOOKUP(D383,RNR!$D$16:$E$30,2)</f>
        <v>4-</v>
      </c>
      <c r="F383" s="236">
        <f>+'Ark1'!D1669</f>
        <v>9</v>
      </c>
      <c r="G383" s="236" t="str">
        <f>VLOOKUP(F383,RNR!$D$2:$E$13,2)</f>
        <v>Sep</v>
      </c>
      <c r="H383" s="236">
        <f>+'Ark1'!Q1669</f>
        <v>155</v>
      </c>
      <c r="I383" s="236">
        <f>+'Ark1'!R1669</f>
        <v>188</v>
      </c>
      <c r="J383" s="237">
        <f>+IF(I383=0,"",'Ark1'!AG1669)</f>
        <v>3.534274757469468</v>
      </c>
      <c r="K383" s="237">
        <f>+IF(I383=0,"",'Ark1'!AH1669)</f>
        <v>7.4468085106382995</v>
      </c>
      <c r="L383" s="237"/>
      <c r="M383" s="264"/>
      <c r="N383" s="237"/>
      <c r="O383" s="288">
        <f>+IF(I383=0,"",'Ark1'!U1669)</f>
        <v>32.731914893617031</v>
      </c>
      <c r="P383" s="237">
        <f>+IF(I383=0,"",'Ark1'!V1669)</f>
        <v>0</v>
      </c>
      <c r="Q383" s="237"/>
      <c r="R383" s="237"/>
      <c r="S383" s="237"/>
      <c r="T383" s="237"/>
      <c r="U383" s="238"/>
      <c r="V383" s="238">
        <f>+IF(I383=0,"",'Ark1'!S1669)</f>
        <v>8.5478723404255295</v>
      </c>
      <c r="W383" s="238"/>
      <c r="X383" s="237">
        <f>+IF(I383=0,"",'Ark1'!W1669)</f>
        <v>100</v>
      </c>
      <c r="Y383" s="239">
        <f>+IF(I383=0,"",'Ark1'!X1669)</f>
        <v>100</v>
      </c>
      <c r="Z383" s="239">
        <f>+IF(I383=0,"",'Ark1'!Y1669)</f>
        <v>83.510638297872319</v>
      </c>
      <c r="AA383" s="239">
        <f>+IF(I383=0,"",'Ark1'!Z1669)</f>
        <v>8.7748699786203428</v>
      </c>
      <c r="AB383" s="237">
        <f>+IF(I383=0,"",'Ark1'!Z1669)</f>
        <v>8.7748699786203428</v>
      </c>
      <c r="AC383" s="237">
        <f>+IF(I383=0,"",'Ark1'!AB1669)</f>
        <v>0</v>
      </c>
      <c r="AD383" s="239">
        <f>+'Ark1'!AD1669</f>
        <v>0</v>
      </c>
      <c r="AE383" s="237">
        <f t="shared" si="50"/>
        <v>18.8</v>
      </c>
      <c r="AF383" s="237">
        <f t="shared" si="51"/>
        <v>1.2129032258064516</v>
      </c>
      <c r="AG383" s="289"/>
      <c r="AJ383" s="29"/>
      <c r="AK383" s="27"/>
    </row>
    <row r="384" spans="1:47">
      <c r="A384" s="289"/>
      <c r="B384" s="236">
        <f>+'Ark1'!C1670</f>
        <v>2023</v>
      </c>
      <c r="C384" s="289"/>
      <c r="D384" s="236">
        <f>+'Ark1'!M1670</f>
        <v>10</v>
      </c>
      <c r="E384" s="236" t="str">
        <f>VLOOKUP(D384,RNR!$D$16:$E$30,2)</f>
        <v>4-</v>
      </c>
      <c r="F384" s="236">
        <f>+'Ark1'!D1670</f>
        <v>10</v>
      </c>
      <c r="G384" s="236" t="str">
        <f>VLOOKUP(F384,RNR!$D$2:$E$13,2)</f>
        <v>Okt</v>
      </c>
      <c r="H384" s="236">
        <f>+'Ark1'!Q1670</f>
        <v>391</v>
      </c>
      <c r="I384" s="236">
        <f>+'Ark1'!R1670</f>
        <v>466</v>
      </c>
      <c r="J384" s="237">
        <f>+IF(I384=0,"",'Ark1'!AG1670)</f>
        <v>3.2719870826656225</v>
      </c>
      <c r="K384" s="237">
        <f>+IF(I384=0,"",'Ark1'!AH1670)</f>
        <v>4.7210300429184562</v>
      </c>
      <c r="L384" s="237"/>
      <c r="M384" s="264"/>
      <c r="N384" s="237"/>
      <c r="O384" s="288">
        <f>+IF(I384=0,"",'Ark1'!U1670)</f>
        <v>34.618669527896969</v>
      </c>
      <c r="P384" s="237">
        <f>+IF(I384=0,"",'Ark1'!V1670)</f>
        <v>0</v>
      </c>
      <c r="Q384" s="237"/>
      <c r="R384" s="237"/>
      <c r="S384" s="237"/>
      <c r="T384" s="237"/>
      <c r="U384" s="238"/>
      <c r="V384" s="238">
        <f>+IF(I384=0,"",'Ark1'!S1670)</f>
        <v>8.8154506437768259</v>
      </c>
      <c r="W384" s="238"/>
      <c r="X384" s="237">
        <f>+IF(I384=0,"",'Ark1'!W1670)</f>
        <v>100</v>
      </c>
      <c r="Y384" s="239">
        <f>+IF(I384=0,"",'Ark1'!X1670)</f>
        <v>99.356223175965695</v>
      </c>
      <c r="Z384" s="239">
        <f>+IF(I384=0,"",'Ark1'!Y1670)</f>
        <v>89.914163090128753</v>
      </c>
      <c r="AA384" s="239">
        <f>+IF(I384=0,"",'Ark1'!Z1670)</f>
        <v>8.5532298915372706</v>
      </c>
      <c r="AB384" s="237">
        <f>+IF(I384=0,"",'Ark1'!Z1670)</f>
        <v>8.5532298915372706</v>
      </c>
      <c r="AC384" s="237">
        <f>+IF(I384=0,"",'Ark1'!AB1670)</f>
        <v>0</v>
      </c>
      <c r="AD384" s="239">
        <f>+'Ark1'!AD1670</f>
        <v>0</v>
      </c>
      <c r="AE384" s="237">
        <f t="shared" si="50"/>
        <v>46.6</v>
      </c>
      <c r="AF384" s="237">
        <f t="shared" si="51"/>
        <v>1.1918158567774937</v>
      </c>
      <c r="AG384" s="289"/>
      <c r="AJ384" s="29"/>
      <c r="AK384" s="27"/>
    </row>
    <row r="385" spans="1:47">
      <c r="A385" s="289"/>
      <c r="B385" s="236">
        <f>+'Ark1'!C1671</f>
        <v>2023</v>
      </c>
      <c r="C385" s="289"/>
      <c r="D385" s="236">
        <f>+'Ark1'!M1671</f>
        <v>10</v>
      </c>
      <c r="E385" s="236" t="str">
        <f>VLOOKUP(D385,RNR!$D$16:$E$30,2)</f>
        <v>4-</v>
      </c>
      <c r="F385" s="236">
        <f>+'Ark1'!D1671</f>
        <v>11</v>
      </c>
      <c r="G385" s="236" t="str">
        <f>VLOOKUP(F385,RNR!$D$2:$E$13,2)</f>
        <v>Nov</v>
      </c>
      <c r="H385" s="236">
        <f>+'Ark1'!Q1671</f>
        <v>176</v>
      </c>
      <c r="I385" s="236">
        <f>+'Ark1'!R1671</f>
        <v>214</v>
      </c>
      <c r="J385" s="237">
        <f>+IF(I385=0,"",'Ark1'!AG1671)</f>
        <v>3.1585012852821017</v>
      </c>
      <c r="K385" s="237">
        <f>+IF(I385=0,"",'Ark1'!AH1671)</f>
        <v>9.3457943925233611</v>
      </c>
      <c r="L385" s="237"/>
      <c r="M385" s="264"/>
      <c r="N385" s="237"/>
      <c r="O385" s="288">
        <f>+IF(I385=0,"",'Ark1'!U1671)</f>
        <v>33.887383177570101</v>
      </c>
      <c r="P385" s="237">
        <f>+IF(I385=0,"",'Ark1'!V1671)</f>
        <v>0</v>
      </c>
      <c r="Q385" s="237"/>
      <c r="R385" s="237"/>
      <c r="S385" s="237"/>
      <c r="T385" s="237"/>
      <c r="U385" s="238"/>
      <c r="V385" s="238">
        <f>+IF(I385=0,"",'Ark1'!S1671)</f>
        <v>8.7383177570093462</v>
      </c>
      <c r="W385" s="238"/>
      <c r="X385" s="237">
        <f>+IF(I385=0,"",'Ark1'!W1671)</f>
        <v>100</v>
      </c>
      <c r="Y385" s="239">
        <f>+IF(I385=0,"",'Ark1'!X1671)</f>
        <v>98.130841121495365</v>
      </c>
      <c r="Z385" s="239">
        <f>+IF(I385=0,"",'Ark1'!Y1671)</f>
        <v>85.981308411214982</v>
      </c>
      <c r="AA385" s="239">
        <f>+IF(I385=0,"",'Ark1'!Z1671)</f>
        <v>9.0256632900379028</v>
      </c>
      <c r="AB385" s="237">
        <f>+IF(I385=0,"",'Ark1'!Z1671)</f>
        <v>9.0256632900379028</v>
      </c>
      <c r="AC385" s="237">
        <f>+IF(I385=0,"",'Ark1'!AB1671)</f>
        <v>0</v>
      </c>
      <c r="AD385" s="239">
        <f>+'Ark1'!AD1671</f>
        <v>0</v>
      </c>
      <c r="AE385" s="237">
        <f t="shared" si="50"/>
        <v>21.4</v>
      </c>
      <c r="AF385" s="237">
        <f t="shared" si="51"/>
        <v>1.2159090909090908</v>
      </c>
      <c r="AG385" s="289"/>
      <c r="AJ385" s="29"/>
      <c r="AK385" s="27"/>
    </row>
    <row r="386" spans="1:47">
      <c r="A386" s="289"/>
      <c r="B386" s="236">
        <f>+'Ark1'!C1672</f>
        <v>2023</v>
      </c>
      <c r="C386" s="289"/>
      <c r="D386" s="236">
        <f>+'Ark1'!M1672</f>
        <v>10</v>
      </c>
      <c r="E386" s="236" t="str">
        <f>VLOOKUP(D386,RNR!$D$16:$E$30,2)</f>
        <v>4-</v>
      </c>
      <c r="F386" s="236">
        <f>+'Ark1'!D1672</f>
        <v>12</v>
      </c>
      <c r="G386" s="236" t="str">
        <f>VLOOKUP(F386,RNR!$D$2:$E$13,2)</f>
        <v>Des</v>
      </c>
      <c r="H386" s="236">
        <f>+'Ark1'!Q1672</f>
        <v>9</v>
      </c>
      <c r="I386" s="236">
        <f>+'Ark1'!R1672</f>
        <v>10</v>
      </c>
      <c r="J386" s="237">
        <f>+IF(I386=0,"",'Ark1'!AG1672)</f>
        <v>2.9860209534736279</v>
      </c>
      <c r="K386" s="237">
        <f>+IF(I386=0,"",'Ark1'!AH1672)</f>
        <v>0</v>
      </c>
      <c r="L386" s="237"/>
      <c r="M386" s="264"/>
      <c r="N386" s="237"/>
      <c r="O386" s="288">
        <f>+IF(I386=0,"",'Ark1'!U1672)</f>
        <v>29.670000000000009</v>
      </c>
      <c r="P386" s="237">
        <f>+IF(I386=0,"",'Ark1'!V1672)</f>
        <v>0</v>
      </c>
      <c r="Q386" s="237"/>
      <c r="R386" s="237"/>
      <c r="S386" s="237"/>
      <c r="T386" s="237"/>
      <c r="U386" s="238"/>
      <c r="V386" s="238">
        <f>+IF(I386=0,"",'Ark1'!S1672)</f>
        <v>8.1</v>
      </c>
      <c r="W386" s="238"/>
      <c r="X386" s="237">
        <f>+IF(I386=0,"",'Ark1'!W1672)</f>
        <v>100</v>
      </c>
      <c r="Y386" s="239">
        <f>+IF(I386=0,"",'Ark1'!X1672)</f>
        <v>100</v>
      </c>
      <c r="Z386" s="239">
        <f>+IF(I386=0,"",'Ark1'!Y1672)</f>
        <v>70</v>
      </c>
      <c r="AA386" s="239">
        <f>+IF(I386=0,"",'Ark1'!Z1672)</f>
        <v>8.570070011382624</v>
      </c>
      <c r="AB386" s="237">
        <f>+IF(I386=0,"",'Ark1'!Z1672)</f>
        <v>8.570070011382624</v>
      </c>
      <c r="AC386" s="237">
        <f>+IF(I386=0,"",'Ark1'!AB1672)</f>
        <v>0</v>
      </c>
      <c r="AD386" s="239">
        <f>+'Ark1'!AD1672</f>
        <v>0</v>
      </c>
      <c r="AE386" s="237">
        <f t="shared" si="50"/>
        <v>1</v>
      </c>
      <c r="AF386" s="237">
        <f t="shared" si="51"/>
        <v>1.1111111111111112</v>
      </c>
      <c r="AG386" s="289"/>
      <c r="AJ386" s="29"/>
      <c r="AK386" s="27"/>
    </row>
    <row r="387" spans="1:47">
      <c r="A387" s="289"/>
      <c r="B387" s="289"/>
      <c r="C387" s="289"/>
      <c r="D387" s="289"/>
      <c r="E387" s="289"/>
      <c r="F387" s="289"/>
      <c r="G387" s="289"/>
      <c r="H387" s="289"/>
      <c r="I387" s="289"/>
      <c r="J387" s="289"/>
      <c r="K387" s="289"/>
      <c r="L387" s="289"/>
      <c r="M387" s="330"/>
      <c r="N387" s="289"/>
      <c r="O387" s="289"/>
      <c r="P387" s="289"/>
      <c r="Q387" s="289"/>
      <c r="R387" s="290"/>
      <c r="S387" s="290"/>
      <c r="T387" s="290"/>
      <c r="U387" s="289"/>
      <c r="V387" s="289"/>
      <c r="W387" s="289"/>
      <c r="X387" s="289"/>
      <c r="Y387" s="289"/>
      <c r="Z387" s="289"/>
      <c r="AA387" s="289"/>
      <c r="AB387" s="289"/>
      <c r="AC387" s="289"/>
      <c r="AD387" s="289"/>
      <c r="AE387" s="289"/>
      <c r="AF387" s="289"/>
      <c r="AG387" s="289"/>
      <c r="AJ387" s="29"/>
      <c r="AK387" s="27"/>
      <c r="AN387" s="27"/>
      <c r="AO387" s="27"/>
      <c r="AP387" s="27"/>
      <c r="AR387" s="27"/>
      <c r="AS387" s="241"/>
      <c r="AT387" s="27"/>
      <c r="AU387" s="27"/>
    </row>
    <row r="388" spans="1:47">
      <c r="A388" s="330" t="s">
        <v>654</v>
      </c>
      <c r="B388" s="330"/>
      <c r="C388" s="330" t="str">
        <f>+E394</f>
        <v>4</v>
      </c>
      <c r="D388" s="330"/>
      <c r="E388" s="330"/>
      <c r="F388" s="330"/>
      <c r="G388" s="330"/>
      <c r="H388" s="330"/>
      <c r="I388" s="289"/>
      <c r="J388" s="289"/>
      <c r="K388" s="289"/>
      <c r="L388" s="289"/>
      <c r="M388" s="330"/>
      <c r="N388" s="289"/>
      <c r="O388" s="289"/>
      <c r="P388" s="289"/>
      <c r="Q388" s="289"/>
      <c r="R388" s="290"/>
      <c r="S388" s="290"/>
      <c r="T388" s="290"/>
      <c r="U388" s="289"/>
      <c r="V388" s="289"/>
      <c r="W388" s="289"/>
      <c r="X388" s="289"/>
      <c r="Y388" s="289"/>
      <c r="Z388" s="289"/>
      <c r="AA388" s="289"/>
      <c r="AB388" s="289"/>
      <c r="AC388" s="289"/>
      <c r="AD388" s="289"/>
      <c r="AE388" s="289"/>
      <c r="AF388" s="289"/>
      <c r="AG388" s="289"/>
      <c r="AJ388" s="29"/>
      <c r="AK388" s="27"/>
      <c r="AN388" s="27"/>
      <c r="AO388" s="27"/>
      <c r="AP388" s="27"/>
      <c r="AR388" s="27"/>
      <c r="AS388" s="241"/>
      <c r="AT388" s="27"/>
      <c r="AU388" s="27"/>
    </row>
    <row r="389" spans="1:47">
      <c r="A389" s="289"/>
      <c r="B389" s="289"/>
      <c r="C389" s="289"/>
      <c r="D389" s="289"/>
      <c r="E389" s="289"/>
      <c r="F389" s="289"/>
      <c r="G389" s="289"/>
      <c r="H389" s="289"/>
      <c r="I389" s="289"/>
      <c r="J389" s="289"/>
      <c r="K389" s="289"/>
      <c r="L389" s="289"/>
      <c r="M389" s="330"/>
      <c r="N389" s="289"/>
      <c r="O389" s="289"/>
      <c r="P389" s="289"/>
      <c r="Q389" s="289"/>
      <c r="R389" s="290"/>
      <c r="S389" s="290"/>
      <c r="T389" s="290"/>
      <c r="U389" s="289"/>
      <c r="V389" s="289"/>
      <c r="W389" s="289"/>
      <c r="X389" s="289"/>
      <c r="Y389" s="289"/>
      <c r="Z389" s="289"/>
      <c r="AA389" s="289"/>
      <c r="AB389" s="289"/>
      <c r="AC389" s="289"/>
      <c r="AD389" s="289"/>
      <c r="AE389" s="289"/>
      <c r="AF389" s="289"/>
      <c r="AG389" s="289"/>
      <c r="AJ389" s="29"/>
      <c r="AK389" s="27"/>
      <c r="AN389" s="27"/>
      <c r="AO389" s="27"/>
      <c r="AP389" s="27"/>
      <c r="AR389" s="27"/>
      <c r="AS389" s="241"/>
      <c r="AT389" s="27"/>
      <c r="AU389" s="27"/>
    </row>
    <row r="390" spans="1:47" ht="15" customHeight="1">
      <c r="A390" s="289"/>
      <c r="B390" s="236">
        <f>+'Ark1'!C1673</f>
        <v>2023</v>
      </c>
      <c r="C390" s="289"/>
      <c r="D390" s="236">
        <f>+'Ark1'!M1673</f>
        <v>11</v>
      </c>
      <c r="E390" s="236" t="str">
        <f>VLOOKUP(D390,RNR!$D$16:$E$30,2)</f>
        <v>4</v>
      </c>
      <c r="F390" s="236">
        <f>+'Ark1'!D1673</f>
        <v>1</v>
      </c>
      <c r="G390" s="236" t="str">
        <f>VLOOKUP(F390,RNR!$D$2:$E$13,2)</f>
        <v>Jan</v>
      </c>
      <c r="H390" s="236">
        <f>+'Ark1'!Q1673</f>
        <v>4</v>
      </c>
      <c r="I390" s="236">
        <f>+'Ark1'!R1673</f>
        <v>4</v>
      </c>
      <c r="J390" s="237">
        <f>+IF(I390=0,"",'Ark1'!AG1673)</f>
        <v>1.6773334478759501</v>
      </c>
      <c r="K390" s="237">
        <f>+IF(I390=0,"",'Ark1'!AH1673)</f>
        <v>0</v>
      </c>
      <c r="L390" s="237"/>
      <c r="M390" s="264"/>
      <c r="N390" s="237"/>
      <c r="O390" s="288">
        <f>+IF(I390=0,"",'Ark1'!U1673)</f>
        <v>39.050000000000011</v>
      </c>
      <c r="P390" s="237">
        <f>+IF(I390=0,"",'Ark1'!V1673)</f>
        <v>0</v>
      </c>
      <c r="Q390" s="237"/>
      <c r="R390" s="237"/>
      <c r="S390" s="237"/>
      <c r="T390" s="237"/>
      <c r="U390" s="238"/>
      <c r="V390" s="238">
        <f>+IF(I390=0,"",'Ark1'!S1673)</f>
        <v>8.25</v>
      </c>
      <c r="W390" s="238"/>
      <c r="X390" s="237">
        <f>+IF(I390=0,"",'Ark1'!W1673)</f>
        <v>100</v>
      </c>
      <c r="Y390" s="239">
        <f>+IF(I390=0,"",'Ark1'!X1673)</f>
        <v>100</v>
      </c>
      <c r="Z390" s="239">
        <f>+IF(I390=0,"",'Ark1'!Y1673)</f>
        <v>100</v>
      </c>
      <c r="AA390" s="239">
        <f>+IF(I390=0,"",'Ark1'!Z1673)</f>
        <v>11.0996621570208</v>
      </c>
      <c r="AB390" s="237">
        <f>+IF(I390=0,"",'Ark1'!Z1673)</f>
        <v>11.0996621570208</v>
      </c>
      <c r="AC390" s="237">
        <f>+IF(I390=0,"",'Ark1'!AB1673)</f>
        <v>0</v>
      </c>
      <c r="AD390" s="239">
        <f>+'Ark1'!AD1673</f>
        <v>0</v>
      </c>
      <c r="AE390" s="237">
        <f t="shared" si="50"/>
        <v>0.36363636363636365</v>
      </c>
      <c r="AF390" s="237">
        <f t="shared" si="51"/>
        <v>1</v>
      </c>
      <c r="AG390" s="289"/>
      <c r="AJ390" s="29"/>
      <c r="AK390" s="27"/>
    </row>
    <row r="391" spans="1:47">
      <c r="A391" s="289"/>
      <c r="B391" s="236">
        <f>+'Ark1'!C1674</f>
        <v>2023</v>
      </c>
      <c r="C391" s="289"/>
      <c r="D391" s="236">
        <f>+'Ark1'!M1674</f>
        <v>11</v>
      </c>
      <c r="E391" s="236" t="str">
        <f>VLOOKUP(D391,RNR!$D$16:$E$30,2)</f>
        <v>4</v>
      </c>
      <c r="F391" s="236">
        <f>+'Ark1'!D1674</f>
        <v>2</v>
      </c>
      <c r="G391" s="236" t="str">
        <f>VLOOKUP(F391,RNR!$D$2:$E$13,2)</f>
        <v>Feb</v>
      </c>
      <c r="H391" s="236">
        <f>+'Ark1'!Q1674</f>
        <v>9</v>
      </c>
      <c r="I391" s="236">
        <f>+'Ark1'!R1674</f>
        <v>9</v>
      </c>
      <c r="J391" s="237">
        <f>+IF(I391=0,"",'Ark1'!AG1674)</f>
        <v>2.0411231815960607</v>
      </c>
      <c r="K391" s="237">
        <f>+IF(I391=0,"",'Ark1'!AH1674)</f>
        <v>0</v>
      </c>
      <c r="L391" s="237"/>
      <c r="M391" s="264"/>
      <c r="N391" s="237"/>
      <c r="O391" s="288">
        <f>+IF(I391=0,"",'Ark1'!U1674)</f>
        <v>36.200000000000003</v>
      </c>
      <c r="P391" s="237">
        <f>+IF(I391=0,"",'Ark1'!V1674)</f>
        <v>0</v>
      </c>
      <c r="Q391" s="237"/>
      <c r="R391" s="237"/>
      <c r="S391" s="237"/>
      <c r="T391" s="237"/>
      <c r="U391" s="238"/>
      <c r="V391" s="238">
        <f>+IF(I391=0,"",'Ark1'!S1674)</f>
        <v>8.7777777777777768</v>
      </c>
      <c r="W391" s="238"/>
      <c r="X391" s="237">
        <f>+IF(I391=0,"",'Ark1'!W1674)</f>
        <v>100</v>
      </c>
      <c r="Y391" s="239">
        <f>+IF(I391=0,"",'Ark1'!X1674)</f>
        <v>100</v>
      </c>
      <c r="Z391" s="239">
        <f>+IF(I391=0,"",'Ark1'!Y1674)</f>
        <v>100</v>
      </c>
      <c r="AA391" s="239">
        <f>+IF(I391=0,"",'Ark1'!Z1674)</f>
        <v>5.2727812606083084</v>
      </c>
      <c r="AB391" s="237">
        <f>+IF(I391=0,"",'Ark1'!Z1674)</f>
        <v>5.2727812606083084</v>
      </c>
      <c r="AC391" s="237">
        <f>+IF(I391=0,"",'Ark1'!AB1674)</f>
        <v>0</v>
      </c>
      <c r="AD391" s="239">
        <f>+'Ark1'!AD1674</f>
        <v>0</v>
      </c>
      <c r="AE391" s="237">
        <f t="shared" si="50"/>
        <v>0.81818181818181823</v>
      </c>
      <c r="AF391" s="237">
        <f t="shared" si="51"/>
        <v>1</v>
      </c>
      <c r="AG391" s="289"/>
      <c r="AJ391" s="29"/>
      <c r="AK391" s="27"/>
    </row>
    <row r="392" spans="1:47">
      <c r="A392" s="289"/>
      <c r="B392" s="236">
        <f>+'Ark1'!C1675</f>
        <v>2023</v>
      </c>
      <c r="C392" s="289"/>
      <c r="D392" s="236">
        <f>+'Ark1'!M1675</f>
        <v>11</v>
      </c>
      <c r="E392" s="236" t="str">
        <f>VLOOKUP(D392,RNR!$D$16:$E$30,2)</f>
        <v>4</v>
      </c>
      <c r="F392" s="236">
        <f>+'Ark1'!D1675</f>
        <v>3</v>
      </c>
      <c r="G392" s="236" t="str">
        <f>VLOOKUP(F392,RNR!$D$2:$E$13,2)</f>
        <v>Mar</v>
      </c>
      <c r="H392" s="236">
        <f>+'Ark1'!Q1675</f>
        <v>82</v>
      </c>
      <c r="I392" s="236">
        <f>+'Ark1'!R1675</f>
        <v>87</v>
      </c>
      <c r="J392" s="237">
        <f>+IF(I392=0,"",'Ark1'!AG1675)</f>
        <v>3.6331992503773929</v>
      </c>
      <c r="K392" s="237">
        <f>+IF(I392=0,"",'Ark1'!AH1675)</f>
        <v>2.298850574712644</v>
      </c>
      <c r="L392" s="237"/>
      <c r="M392" s="264"/>
      <c r="N392" s="237"/>
      <c r="O392" s="288">
        <f>+IF(I392=0,"",'Ark1'!U1675)</f>
        <v>41.247126436781599</v>
      </c>
      <c r="P392" s="237">
        <f>+IF(I392=0,"",'Ark1'!V1675)</f>
        <v>0</v>
      </c>
      <c r="Q392" s="237"/>
      <c r="R392" s="237"/>
      <c r="S392" s="237"/>
      <c r="T392" s="237"/>
      <c r="U392" s="238"/>
      <c r="V392" s="238">
        <f>+IF(I392=0,"",'Ark1'!S1675)</f>
        <v>9.206896551724137</v>
      </c>
      <c r="W392" s="238"/>
      <c r="X392" s="237">
        <f>+IF(I392=0,"",'Ark1'!W1675)</f>
        <v>100</v>
      </c>
      <c r="Y392" s="239">
        <f>+IF(I392=0,"",'Ark1'!X1675)</f>
        <v>100</v>
      </c>
      <c r="Z392" s="239">
        <f>+IF(I392=0,"",'Ark1'!Y1675)</f>
        <v>100</v>
      </c>
      <c r="AA392" s="239">
        <f>+IF(I392=0,"",'Ark1'!Z1675)</f>
        <v>6.7849535879702989</v>
      </c>
      <c r="AB392" s="237">
        <f>+IF(I392=0,"",'Ark1'!Z1675)</f>
        <v>6.7849535879702989</v>
      </c>
      <c r="AC392" s="237">
        <f>+IF(I392=0,"",'Ark1'!AB1675)</f>
        <v>0</v>
      </c>
      <c r="AD392" s="239">
        <f>+'Ark1'!AD1675</f>
        <v>0</v>
      </c>
      <c r="AE392" s="237">
        <f t="shared" si="50"/>
        <v>7.9090909090909092</v>
      </c>
      <c r="AF392" s="237">
        <f t="shared" si="51"/>
        <v>1.0609756097560976</v>
      </c>
      <c r="AG392" s="289"/>
      <c r="AJ392" s="29"/>
      <c r="AK392" s="27"/>
    </row>
    <row r="393" spans="1:47">
      <c r="A393" s="289"/>
      <c r="B393" s="236">
        <f>+'Ark1'!C1676</f>
        <v>2023</v>
      </c>
      <c r="C393" s="289"/>
      <c r="D393" s="236">
        <f>+'Ark1'!M1676</f>
        <v>11</v>
      </c>
      <c r="E393" s="236" t="str">
        <f>VLOOKUP(D393,RNR!$D$16:$E$30,2)</f>
        <v>4</v>
      </c>
      <c r="F393" s="236">
        <f>+'Ark1'!D1676</f>
        <v>4</v>
      </c>
      <c r="G393" s="236" t="str">
        <f>VLOOKUP(F393,RNR!$D$2:$E$13,2)</f>
        <v>Apr</v>
      </c>
      <c r="H393" s="236">
        <f>+'Ark1'!Q1676</f>
        <v>4</v>
      </c>
      <c r="I393" s="236">
        <f>+'Ark1'!R1676</f>
        <v>4</v>
      </c>
      <c r="J393" s="237">
        <f>+IF(I393=0,"",'Ark1'!AG1676)</f>
        <v>1.4586573304425765</v>
      </c>
      <c r="K393" s="237">
        <f>+IF(I393=0,"",'Ark1'!AH1676)</f>
        <v>25</v>
      </c>
      <c r="L393" s="237"/>
      <c r="M393" s="264"/>
      <c r="N393" s="237"/>
      <c r="O393" s="288">
        <f>+IF(I393=0,"",'Ark1'!U1676)</f>
        <v>47.6</v>
      </c>
      <c r="P393" s="237">
        <f>+IF(I393=0,"",'Ark1'!V1676)</f>
        <v>0</v>
      </c>
      <c r="Q393" s="237"/>
      <c r="R393" s="237"/>
      <c r="S393" s="237"/>
      <c r="T393" s="237"/>
      <c r="U393" s="238"/>
      <c r="V393" s="238">
        <f>+IF(I393=0,"",'Ark1'!S1676)</f>
        <v>9.75</v>
      </c>
      <c r="W393" s="238"/>
      <c r="X393" s="237">
        <f>+IF(I393=0,"",'Ark1'!W1676)</f>
        <v>100</v>
      </c>
      <c r="Y393" s="239">
        <f>+IF(I393=0,"",'Ark1'!X1676)</f>
        <v>100</v>
      </c>
      <c r="Z393" s="239">
        <f>+IF(I393=0,"",'Ark1'!Y1676)</f>
        <v>100</v>
      </c>
      <c r="AA393" s="239">
        <f>+IF(I393=0,"",'Ark1'!Z1676)</f>
        <v>4.4732538492689828</v>
      </c>
      <c r="AB393" s="237">
        <f>+IF(I393=0,"",'Ark1'!Z1676)</f>
        <v>4.4732538492689828</v>
      </c>
      <c r="AC393" s="237">
        <f>+IF(I393=0,"",'Ark1'!AB1676)</f>
        <v>0</v>
      </c>
      <c r="AD393" s="239">
        <f>+'Ark1'!AD1676</f>
        <v>0</v>
      </c>
      <c r="AE393" s="237">
        <f t="shared" si="50"/>
        <v>0.36363636363636365</v>
      </c>
      <c r="AF393" s="237">
        <f t="shared" si="51"/>
        <v>1</v>
      </c>
      <c r="AG393" s="289"/>
      <c r="AJ393" s="29"/>
      <c r="AK393" s="27"/>
    </row>
    <row r="394" spans="1:47">
      <c r="A394" s="289"/>
      <c r="B394" s="236">
        <f>+'Ark1'!C1677</f>
        <v>2023</v>
      </c>
      <c r="C394" s="289"/>
      <c r="D394" s="236">
        <f>+'Ark1'!M1677</f>
        <v>11</v>
      </c>
      <c r="E394" s="236" t="str">
        <f>VLOOKUP(D394,RNR!$D$16:$E$30,2)</f>
        <v>4</v>
      </c>
      <c r="F394" s="236">
        <f>+'Ark1'!D1677</f>
        <v>5</v>
      </c>
      <c r="G394" s="236" t="str">
        <f>VLOOKUP(F394,RNR!$D$2:$E$13,2)</f>
        <v>Mai</v>
      </c>
      <c r="H394" s="236">
        <f>+'Ark1'!Q1677</f>
        <v>15</v>
      </c>
      <c r="I394" s="236">
        <f>+'Ark1'!R1677</f>
        <v>16</v>
      </c>
      <c r="J394" s="237">
        <f>+IF(I394=0,"",'Ark1'!AG1677)</f>
        <v>1.7455992854552389</v>
      </c>
      <c r="K394" s="237">
        <f>+IF(I394=0,"",'Ark1'!AH1677)</f>
        <v>0</v>
      </c>
      <c r="L394" s="237"/>
      <c r="M394" s="264"/>
      <c r="N394" s="237"/>
      <c r="O394" s="288">
        <f>+IF(I394=0,"",'Ark1'!U1677)</f>
        <v>36.400000000000006</v>
      </c>
      <c r="P394" s="237">
        <f>+IF(I394=0,"",'Ark1'!V1677)</f>
        <v>0</v>
      </c>
      <c r="Q394" s="237"/>
      <c r="R394" s="237"/>
      <c r="S394" s="237"/>
      <c r="T394" s="237"/>
      <c r="U394" s="238"/>
      <c r="V394" s="238">
        <f>+IF(I394=0,"",'Ark1'!S1677)</f>
        <v>8.75</v>
      </c>
      <c r="W394" s="238"/>
      <c r="X394" s="237">
        <f>+IF(I394=0,"",'Ark1'!W1677)</f>
        <v>100</v>
      </c>
      <c r="Y394" s="239">
        <f>+IF(I394=0,"",'Ark1'!X1677)</f>
        <v>100</v>
      </c>
      <c r="Z394" s="239">
        <f>+IF(I394=0,"",'Ark1'!Y1677)</f>
        <v>93.75</v>
      </c>
      <c r="AA394" s="239">
        <f>+IF(I394=0,"",'Ark1'!Z1677)</f>
        <v>7.2319603151565692</v>
      </c>
      <c r="AB394" s="237">
        <f>+IF(I394=0,"",'Ark1'!Z1677)</f>
        <v>7.2319603151565692</v>
      </c>
      <c r="AC394" s="237">
        <f>+IF(I394=0,"",'Ark1'!AB1677)</f>
        <v>0</v>
      </c>
      <c r="AD394" s="239">
        <f>+'Ark1'!AD1677</f>
        <v>0</v>
      </c>
      <c r="AE394" s="237">
        <f t="shared" si="50"/>
        <v>1.4545454545454546</v>
      </c>
      <c r="AF394" s="237">
        <f t="shared" si="51"/>
        <v>1.0666666666666667</v>
      </c>
      <c r="AG394" s="289"/>
      <c r="AJ394" s="29"/>
      <c r="AK394" s="27"/>
    </row>
    <row r="395" spans="1:47">
      <c r="A395" s="289"/>
      <c r="B395" s="236">
        <f>+'Ark1'!C1678</f>
        <v>2023</v>
      </c>
      <c r="C395" s="289"/>
      <c r="D395" s="236">
        <f>+'Ark1'!M1678</f>
        <v>11</v>
      </c>
      <c r="E395" s="236" t="str">
        <f>VLOOKUP(D395,RNR!$D$16:$E$30,2)</f>
        <v>4</v>
      </c>
      <c r="F395" s="236">
        <f>+'Ark1'!D1678</f>
        <v>6</v>
      </c>
      <c r="G395" s="236" t="str">
        <f>VLOOKUP(F395,RNR!$D$2:$E$13,2)</f>
        <v>Jun</v>
      </c>
      <c r="H395" s="236">
        <f>+'Ark1'!Q1678</f>
        <v>13</v>
      </c>
      <c r="I395" s="236">
        <f>+'Ark1'!R1678</f>
        <v>13</v>
      </c>
      <c r="J395" s="237">
        <f>+IF(I395=0,"",'Ark1'!AG1678)</f>
        <v>1.9764000887770965</v>
      </c>
      <c r="K395" s="237">
        <f>+IF(I395=0,"",'Ark1'!AH1678)</f>
        <v>0</v>
      </c>
      <c r="L395" s="237"/>
      <c r="M395" s="264"/>
      <c r="N395" s="237"/>
      <c r="O395" s="288">
        <f>+IF(I395=0,"",'Ark1'!U1678)</f>
        <v>41.100000000000009</v>
      </c>
      <c r="P395" s="237">
        <f>+IF(I395=0,"",'Ark1'!V1678)</f>
        <v>0</v>
      </c>
      <c r="Q395" s="237"/>
      <c r="R395" s="237"/>
      <c r="S395" s="237"/>
      <c r="T395" s="237"/>
      <c r="U395" s="238"/>
      <c r="V395" s="238">
        <f>+IF(I395=0,"",'Ark1'!S1678)</f>
        <v>9.1538461538461569</v>
      </c>
      <c r="W395" s="238"/>
      <c r="X395" s="237">
        <f>+IF(I395=0,"",'Ark1'!W1678)</f>
        <v>100</v>
      </c>
      <c r="Y395" s="239">
        <f>+IF(I395=0,"",'Ark1'!X1678)</f>
        <v>100</v>
      </c>
      <c r="Z395" s="239">
        <f>+IF(I395=0,"",'Ark1'!Y1678)</f>
        <v>100</v>
      </c>
      <c r="AA395" s="239">
        <f>+IF(I395=0,"",'Ark1'!Z1678)</f>
        <v>6.1971457449873641</v>
      </c>
      <c r="AB395" s="237">
        <f>+IF(I395=0,"",'Ark1'!Z1678)</f>
        <v>6.1971457449873641</v>
      </c>
      <c r="AC395" s="237">
        <f>+IF(I395=0,"",'Ark1'!AB1678)</f>
        <v>0</v>
      </c>
      <c r="AD395" s="239">
        <f>+'Ark1'!AD1678</f>
        <v>0</v>
      </c>
      <c r="AE395" s="237">
        <f t="shared" si="50"/>
        <v>1.1818181818181819</v>
      </c>
      <c r="AF395" s="237">
        <f t="shared" si="51"/>
        <v>1</v>
      </c>
      <c r="AG395" s="289"/>
      <c r="AJ395" s="29"/>
      <c r="AK395" s="27"/>
    </row>
    <row r="396" spans="1:47">
      <c r="A396" s="289"/>
      <c r="B396" s="236">
        <f>+'Ark1'!C1679</f>
        <v>2023</v>
      </c>
      <c r="C396" s="289"/>
      <c r="D396" s="236">
        <f>+'Ark1'!M1679</f>
        <v>11</v>
      </c>
      <c r="E396" s="236" t="str">
        <f>VLOOKUP(D396,RNR!$D$16:$E$30,2)</f>
        <v>4</v>
      </c>
      <c r="F396" s="236">
        <f>+'Ark1'!D1679</f>
        <v>7</v>
      </c>
      <c r="G396" s="236" t="str">
        <f>VLOOKUP(F396,RNR!$D$2:$E$13,2)</f>
        <v>Jul</v>
      </c>
      <c r="H396" s="236">
        <f>+'Ark1'!Q1679</f>
        <v>2</v>
      </c>
      <c r="I396" s="236">
        <f>+'Ark1'!R1679</f>
        <v>3</v>
      </c>
      <c r="J396" s="237">
        <f>+IF(I396=0,"",'Ark1'!AG1679)</f>
        <v>1.4443248060000742</v>
      </c>
      <c r="K396" s="237">
        <f>+IF(I396=0,"",'Ark1'!AH1679)</f>
        <v>0</v>
      </c>
      <c r="L396" s="237"/>
      <c r="M396" s="264"/>
      <c r="N396" s="237"/>
      <c r="O396" s="288">
        <f>+IF(I396=0,"",'Ark1'!U1679)</f>
        <v>38.9</v>
      </c>
      <c r="P396" s="237">
        <f>+IF(I396=0,"",'Ark1'!V1679)</f>
        <v>0</v>
      </c>
      <c r="Q396" s="237"/>
      <c r="R396" s="237"/>
      <c r="S396" s="237"/>
      <c r="T396" s="237"/>
      <c r="U396" s="238"/>
      <c r="V396" s="238">
        <f>+IF(I396=0,"",'Ark1'!S1679)</f>
        <v>9</v>
      </c>
      <c r="W396" s="238"/>
      <c r="X396" s="237">
        <f>+IF(I396=0,"",'Ark1'!W1679)</f>
        <v>100</v>
      </c>
      <c r="Y396" s="239">
        <f>+IF(I396=0,"",'Ark1'!X1679)</f>
        <v>100</v>
      </c>
      <c r="Z396" s="239">
        <f>+IF(I396=0,"",'Ark1'!Y1679)</f>
        <v>100</v>
      </c>
      <c r="AA396" s="239">
        <f>+IF(I396=0,"",'Ark1'!Z1679)</f>
        <v>9.1923881554251192</v>
      </c>
      <c r="AB396" s="237">
        <f>+IF(I396=0,"",'Ark1'!Z1679)</f>
        <v>9.1923881554251192</v>
      </c>
      <c r="AC396" s="237">
        <f>+IF(I396=0,"",'Ark1'!AB1679)</f>
        <v>0</v>
      </c>
      <c r="AD396" s="239">
        <f>+'Ark1'!AD1679</f>
        <v>0</v>
      </c>
      <c r="AE396" s="237">
        <f t="shared" si="50"/>
        <v>0.27272727272727271</v>
      </c>
      <c r="AF396" s="237">
        <f t="shared" si="51"/>
        <v>1.5</v>
      </c>
      <c r="AG396" s="289"/>
      <c r="AJ396" s="29"/>
      <c r="AK396" s="27"/>
    </row>
    <row r="397" spans="1:47">
      <c r="A397" s="289"/>
      <c r="B397" s="236">
        <f>+'Ark1'!C1680</f>
        <v>2023</v>
      </c>
      <c r="C397" s="289"/>
      <c r="D397" s="236">
        <f>+'Ark1'!M1680</f>
        <v>11</v>
      </c>
      <c r="E397" s="236" t="str">
        <f>VLOOKUP(D397,RNR!$D$16:$E$30,2)</f>
        <v>4</v>
      </c>
      <c r="F397" s="236">
        <f>+'Ark1'!D1680</f>
        <v>8</v>
      </c>
      <c r="G397" s="236" t="str">
        <f>VLOOKUP(F397,RNR!$D$2:$E$13,2)</f>
        <v>Aug</v>
      </c>
      <c r="H397" s="236">
        <f>+'Ark1'!Q1680</f>
        <v>59</v>
      </c>
      <c r="I397" s="236">
        <f>+'Ark1'!R1680</f>
        <v>73</v>
      </c>
      <c r="J397" s="237">
        <f>+IF(I397=0,"",'Ark1'!AG1680)</f>
        <v>1.7468934424784623</v>
      </c>
      <c r="K397" s="237">
        <f>+IF(I397=0,"",'Ark1'!AH1680)</f>
        <v>4.1095890410958908</v>
      </c>
      <c r="L397" s="237"/>
      <c r="M397" s="264"/>
      <c r="N397" s="237"/>
      <c r="O397" s="288">
        <f>+IF(I397=0,"",'Ark1'!U1680)</f>
        <v>39.368493150684927</v>
      </c>
      <c r="P397" s="237">
        <f>+IF(I397=0,"",'Ark1'!V1680)</f>
        <v>0</v>
      </c>
      <c r="Q397" s="237"/>
      <c r="R397" s="237"/>
      <c r="S397" s="237"/>
      <c r="T397" s="237"/>
      <c r="U397" s="238"/>
      <c r="V397" s="238">
        <f>+IF(I397=0,"",'Ark1'!S1680)</f>
        <v>9.0410958904109595</v>
      </c>
      <c r="W397" s="238"/>
      <c r="X397" s="237">
        <f>+IF(I397=0,"",'Ark1'!W1680)</f>
        <v>100</v>
      </c>
      <c r="Y397" s="239">
        <f>+IF(I397=0,"",'Ark1'!X1680)</f>
        <v>100</v>
      </c>
      <c r="Z397" s="239">
        <f>+IF(I397=0,"",'Ark1'!Y1680)</f>
        <v>95.890410958904098</v>
      </c>
      <c r="AA397" s="239">
        <f>+IF(I397=0,"",'Ark1'!Z1680)</f>
        <v>9.6362738878538536</v>
      </c>
      <c r="AB397" s="237">
        <f>+IF(I397=0,"",'Ark1'!Z1680)</f>
        <v>9.6362738878538536</v>
      </c>
      <c r="AC397" s="237">
        <f>+IF(I397=0,"",'Ark1'!AB1680)</f>
        <v>0</v>
      </c>
      <c r="AD397" s="239">
        <f>+'Ark1'!AD1680</f>
        <v>0</v>
      </c>
      <c r="AE397" s="237">
        <f t="shared" si="50"/>
        <v>6.6363636363636367</v>
      </c>
      <c r="AF397" s="237">
        <f t="shared" si="51"/>
        <v>1.2372881355932204</v>
      </c>
      <c r="AG397" s="289"/>
      <c r="AJ397" s="29"/>
      <c r="AK397" s="27"/>
    </row>
    <row r="398" spans="1:47">
      <c r="A398" s="289"/>
      <c r="B398" s="236">
        <f>+'Ark1'!C1681</f>
        <v>2023</v>
      </c>
      <c r="C398" s="289"/>
      <c r="D398" s="236">
        <f>+'Ark1'!M1681</f>
        <v>11</v>
      </c>
      <c r="E398" s="236" t="str">
        <f>VLOOKUP(D398,RNR!$D$16:$E$30,2)</f>
        <v>4</v>
      </c>
      <c r="F398" s="236">
        <f>+'Ark1'!D1681</f>
        <v>9</v>
      </c>
      <c r="G398" s="236" t="str">
        <f>VLOOKUP(F398,RNR!$D$2:$E$13,2)</f>
        <v>Sep</v>
      </c>
      <c r="H398" s="236">
        <f>+'Ark1'!Q1681</f>
        <v>90</v>
      </c>
      <c r="I398" s="236">
        <f>+'Ark1'!R1681</f>
        <v>96</v>
      </c>
      <c r="J398" s="237">
        <f>+IF(I398=0,"",'Ark1'!AG1681)</f>
        <v>1.98670856304645</v>
      </c>
      <c r="K398" s="237">
        <f>+IF(I398=0,"",'Ark1'!AH1681)</f>
        <v>4.1666666666666679</v>
      </c>
      <c r="L398" s="237"/>
      <c r="M398" s="264"/>
      <c r="N398" s="237"/>
      <c r="O398" s="288">
        <f>+IF(I398=0,"",'Ark1'!U1681)</f>
        <v>36.032291666666659</v>
      </c>
      <c r="P398" s="237">
        <f>+IF(I398=0,"",'Ark1'!V1681)</f>
        <v>0</v>
      </c>
      <c r="Q398" s="237"/>
      <c r="R398" s="237"/>
      <c r="S398" s="237"/>
      <c r="T398" s="237"/>
      <c r="U398" s="238"/>
      <c r="V398" s="238">
        <f>+IF(I398=0,"",'Ark1'!S1681)</f>
        <v>8.7083333333333357</v>
      </c>
      <c r="W398" s="238"/>
      <c r="X398" s="237">
        <f>+IF(I398=0,"",'Ark1'!W1681)</f>
        <v>100</v>
      </c>
      <c r="Y398" s="239">
        <f>+IF(I398=0,"",'Ark1'!X1681)</f>
        <v>100</v>
      </c>
      <c r="Z398" s="239">
        <f>+IF(I398=0,"",'Ark1'!Y1681)</f>
        <v>86.458333333333314</v>
      </c>
      <c r="AA398" s="239">
        <f>+IF(I398=0,"",'Ark1'!Z1681)</f>
        <v>8.8652704272494685</v>
      </c>
      <c r="AB398" s="237">
        <f>+IF(I398=0,"",'Ark1'!Z1681)</f>
        <v>8.8652704272494685</v>
      </c>
      <c r="AC398" s="237">
        <f>+IF(I398=0,"",'Ark1'!AB1681)</f>
        <v>0</v>
      </c>
      <c r="AD398" s="239">
        <f>+'Ark1'!AD1681</f>
        <v>0</v>
      </c>
      <c r="AE398" s="237">
        <f t="shared" si="50"/>
        <v>8.7272727272727266</v>
      </c>
      <c r="AF398" s="237">
        <f t="shared" si="51"/>
        <v>1.0666666666666667</v>
      </c>
      <c r="AG398" s="289"/>
      <c r="AJ398" s="29"/>
      <c r="AK398" s="27"/>
    </row>
    <row r="399" spans="1:47">
      <c r="A399" s="289"/>
      <c r="B399" s="236">
        <f>+'Ark1'!C1682</f>
        <v>2023</v>
      </c>
      <c r="C399" s="289"/>
      <c r="D399" s="236">
        <f>+'Ark1'!M1682</f>
        <v>11</v>
      </c>
      <c r="E399" s="236" t="str">
        <f>VLOOKUP(D399,RNR!$D$16:$E$30,2)</f>
        <v>4</v>
      </c>
      <c r="F399" s="236">
        <f>+'Ark1'!D1682</f>
        <v>10</v>
      </c>
      <c r="G399" s="236" t="str">
        <f>VLOOKUP(F399,RNR!$D$2:$E$13,2)</f>
        <v>Okt</v>
      </c>
      <c r="H399" s="236">
        <f>+'Ark1'!Q1682</f>
        <v>267</v>
      </c>
      <c r="I399" s="236">
        <f>+'Ark1'!R1682</f>
        <v>304</v>
      </c>
      <c r="J399" s="237">
        <f>+IF(I399=0,"",'Ark1'!AG1682)</f>
        <v>2.2140466884321821</v>
      </c>
      <c r="K399" s="237">
        <f>+IF(I399=0,"",'Ark1'!AH1682)</f>
        <v>2.3026315789473681</v>
      </c>
      <c r="L399" s="237"/>
      <c r="M399" s="264"/>
      <c r="N399" s="237"/>
      <c r="O399" s="288">
        <f>+IF(I399=0,"",'Ark1'!U1682)</f>
        <v>35.908552631578935</v>
      </c>
      <c r="P399" s="237">
        <f>+IF(I399=0,"",'Ark1'!V1682)</f>
        <v>0</v>
      </c>
      <c r="Q399" s="237"/>
      <c r="R399" s="237"/>
      <c r="S399" s="237"/>
      <c r="T399" s="237"/>
      <c r="U399" s="238"/>
      <c r="V399" s="238">
        <f>+IF(I399=0,"",'Ark1'!S1682)</f>
        <v>8.9835526315789451</v>
      </c>
      <c r="W399" s="238"/>
      <c r="X399" s="237">
        <f>+IF(I399=0,"",'Ark1'!W1682)</f>
        <v>100</v>
      </c>
      <c r="Y399" s="239">
        <f>+IF(I399=0,"",'Ark1'!X1682)</f>
        <v>99.671052631578945</v>
      </c>
      <c r="Z399" s="239">
        <f>+IF(I399=0,"",'Ark1'!Y1682)</f>
        <v>93.09210526315789</v>
      </c>
      <c r="AA399" s="239">
        <f>+IF(I399=0,"",'Ark1'!Z1682)</f>
        <v>8.398166655186289</v>
      </c>
      <c r="AB399" s="237">
        <f>+IF(I399=0,"",'Ark1'!Z1682)</f>
        <v>8.398166655186289</v>
      </c>
      <c r="AC399" s="237">
        <f>+IF(I399=0,"",'Ark1'!AB1682)</f>
        <v>0</v>
      </c>
      <c r="AD399" s="239">
        <f>+'Ark1'!AD1682</f>
        <v>0</v>
      </c>
      <c r="AE399" s="237">
        <f t="shared" si="50"/>
        <v>27.636363636363637</v>
      </c>
      <c r="AF399" s="237">
        <f t="shared" si="51"/>
        <v>1.1385767790262171</v>
      </c>
      <c r="AG399" s="289"/>
      <c r="AJ399" s="29"/>
      <c r="AK399" s="27"/>
    </row>
    <row r="400" spans="1:47">
      <c r="A400" s="289"/>
      <c r="B400" s="236">
        <f>+'Ark1'!C1683</f>
        <v>2023</v>
      </c>
      <c r="C400" s="289"/>
      <c r="D400" s="236">
        <f>+'Ark1'!M1683</f>
        <v>11</v>
      </c>
      <c r="E400" s="236" t="str">
        <f>VLOOKUP(D400,RNR!$D$16:$E$30,2)</f>
        <v>4</v>
      </c>
      <c r="F400" s="236">
        <f>+'Ark1'!D1683</f>
        <v>11</v>
      </c>
      <c r="G400" s="236" t="str">
        <f>VLOOKUP(F400,RNR!$D$2:$E$13,2)</f>
        <v>Nov</v>
      </c>
      <c r="H400" s="236">
        <f>+'Ark1'!Q1683</f>
        <v>99</v>
      </c>
      <c r="I400" s="236">
        <f>+'Ark1'!R1683</f>
        <v>111</v>
      </c>
      <c r="J400" s="237">
        <f>+IF(I400=0,"",'Ark1'!AG1683)</f>
        <v>1.7537066734494937</v>
      </c>
      <c r="K400" s="237">
        <f>+IF(I400=0,"",'Ark1'!AH1683)</f>
        <v>4.5045045045045029</v>
      </c>
      <c r="L400" s="237"/>
      <c r="M400" s="264"/>
      <c r="N400" s="237"/>
      <c r="O400" s="288">
        <f>+IF(I400=0,"",'Ark1'!U1683)</f>
        <v>36.274774774774762</v>
      </c>
      <c r="P400" s="237">
        <f>+IF(I400=0,"",'Ark1'!V1683)</f>
        <v>0</v>
      </c>
      <c r="Q400" s="237"/>
      <c r="R400" s="237"/>
      <c r="S400" s="237"/>
      <c r="T400" s="237"/>
      <c r="U400" s="238"/>
      <c r="V400" s="238">
        <f>+IF(I400=0,"",'Ark1'!S1683)</f>
        <v>8.8738738738738761</v>
      </c>
      <c r="W400" s="238"/>
      <c r="X400" s="237">
        <f>+IF(I400=0,"",'Ark1'!W1683)</f>
        <v>100</v>
      </c>
      <c r="Y400" s="239">
        <f>+IF(I400=0,"",'Ark1'!X1683)</f>
        <v>99.099099099099107</v>
      </c>
      <c r="Z400" s="239">
        <f>+IF(I400=0,"",'Ark1'!Y1683)</f>
        <v>92.792792792792795</v>
      </c>
      <c r="AA400" s="239">
        <f>+IF(I400=0,"",'Ark1'!Z1683)</f>
        <v>8.3866525064885025</v>
      </c>
      <c r="AB400" s="237">
        <f>+IF(I400=0,"",'Ark1'!Z1683)</f>
        <v>8.3866525064885025</v>
      </c>
      <c r="AC400" s="237">
        <f>+IF(I400=0,"",'Ark1'!AB1683)</f>
        <v>0</v>
      </c>
      <c r="AD400" s="239">
        <f>+'Ark1'!AD1683</f>
        <v>0</v>
      </c>
      <c r="AE400" s="237">
        <f t="shared" si="50"/>
        <v>10.090909090909092</v>
      </c>
      <c r="AF400" s="237">
        <f t="shared" si="51"/>
        <v>1.1212121212121211</v>
      </c>
      <c r="AG400" s="289"/>
      <c r="AJ400" s="29"/>
      <c r="AK400" s="27"/>
    </row>
    <row r="401" spans="1:47">
      <c r="A401" s="289"/>
      <c r="B401" s="236">
        <f>+'Ark1'!C1684</f>
        <v>2023</v>
      </c>
      <c r="C401" s="289"/>
      <c r="D401" s="236">
        <f>+'Ark1'!M1684</f>
        <v>11</v>
      </c>
      <c r="E401" s="236" t="str">
        <f>VLOOKUP(D401,RNR!$D$16:$E$30,2)</f>
        <v>4</v>
      </c>
      <c r="F401" s="236">
        <f>+'Ark1'!D1684</f>
        <v>12</v>
      </c>
      <c r="G401" s="236" t="str">
        <f>VLOOKUP(F401,RNR!$D$2:$E$13,2)</f>
        <v>Des</v>
      </c>
      <c r="H401" s="236">
        <f>+'Ark1'!Q1684</f>
        <v>2</v>
      </c>
      <c r="I401" s="236">
        <f>+'Ark1'!R1684</f>
        <v>2</v>
      </c>
      <c r="J401" s="237">
        <f>+IF(I401=0,"",'Ark1'!AG1684)</f>
        <v>0.63705805984118846</v>
      </c>
      <c r="K401" s="237">
        <f>+IF(I401=0,"",'Ark1'!AH1684)</f>
        <v>0</v>
      </c>
      <c r="L401" s="237"/>
      <c r="M401" s="264"/>
      <c r="N401" s="237"/>
      <c r="O401" s="288">
        <f>+IF(I401=0,"",'Ark1'!U1684)</f>
        <v>31.65</v>
      </c>
      <c r="P401" s="237">
        <f>+IF(I401=0,"",'Ark1'!V1684)</f>
        <v>0</v>
      </c>
      <c r="Q401" s="237"/>
      <c r="R401" s="237"/>
      <c r="S401" s="237"/>
      <c r="T401" s="237"/>
      <c r="U401" s="238"/>
      <c r="V401" s="238">
        <f>+IF(I401=0,"",'Ark1'!S1684)</f>
        <v>8</v>
      </c>
      <c r="W401" s="238"/>
      <c r="X401" s="237">
        <f>+IF(I401=0,"",'Ark1'!W1684)</f>
        <v>100</v>
      </c>
      <c r="Y401" s="239">
        <f>+IF(I401=0,"",'Ark1'!X1684)</f>
        <v>100</v>
      </c>
      <c r="Z401" s="239">
        <f>+IF(I401=0,"",'Ark1'!Y1684)</f>
        <v>100</v>
      </c>
      <c r="AA401" s="239">
        <f>+IF(I401=0,"",'Ark1'!Z1684)</f>
        <v>2.0500000000000238</v>
      </c>
      <c r="AB401" s="237">
        <f>+IF(I401=0,"",'Ark1'!Z1684)</f>
        <v>2.0500000000000238</v>
      </c>
      <c r="AC401" s="237">
        <f>+IF(I401=0,"",'Ark1'!AB1684)</f>
        <v>0</v>
      </c>
      <c r="AD401" s="239">
        <f>+'Ark1'!AD1684</f>
        <v>0</v>
      </c>
      <c r="AE401" s="237">
        <f t="shared" si="50"/>
        <v>0.18181818181818182</v>
      </c>
      <c r="AF401" s="237">
        <f t="shared" si="51"/>
        <v>1</v>
      </c>
      <c r="AG401" s="289"/>
      <c r="AJ401" s="29"/>
      <c r="AK401" s="27"/>
    </row>
    <row r="402" spans="1:47">
      <c r="A402" s="289"/>
      <c r="B402" s="289"/>
      <c r="C402" s="289"/>
      <c r="D402" s="289"/>
      <c r="E402" s="289"/>
      <c r="F402" s="289"/>
      <c r="G402" s="289"/>
      <c r="H402" s="289"/>
      <c r="I402" s="289"/>
      <c r="J402" s="289"/>
      <c r="K402" s="289"/>
      <c r="L402" s="289"/>
      <c r="M402" s="330"/>
      <c r="N402" s="289"/>
      <c r="O402" s="289"/>
      <c r="P402" s="289"/>
      <c r="Q402" s="289"/>
      <c r="R402" s="290"/>
      <c r="S402" s="290"/>
      <c r="T402" s="290"/>
      <c r="U402" s="289"/>
      <c r="V402" s="289"/>
      <c r="W402" s="289"/>
      <c r="X402" s="289"/>
      <c r="Y402" s="289"/>
      <c r="Z402" s="289"/>
      <c r="AA402" s="289"/>
      <c r="AB402" s="289"/>
      <c r="AC402" s="289"/>
      <c r="AD402" s="289"/>
      <c r="AE402" s="289"/>
      <c r="AF402" s="289"/>
      <c r="AG402" s="289"/>
      <c r="AJ402" s="29"/>
      <c r="AK402" s="27"/>
      <c r="AN402" s="27"/>
      <c r="AO402" s="27"/>
      <c r="AP402" s="27"/>
      <c r="AR402" s="27"/>
      <c r="AS402" s="241"/>
      <c r="AT402" s="27"/>
      <c r="AU402" s="27"/>
    </row>
    <row r="403" spans="1:47">
      <c r="A403" s="330" t="s">
        <v>654</v>
      </c>
      <c r="B403" s="330"/>
      <c r="C403" s="330" t="str">
        <f>+E409</f>
        <v>4+</v>
      </c>
      <c r="D403" s="330"/>
      <c r="E403" s="330"/>
      <c r="F403" s="330"/>
      <c r="G403" s="330"/>
      <c r="H403" s="330"/>
      <c r="I403" s="289"/>
      <c r="J403" s="289"/>
      <c r="K403" s="289"/>
      <c r="L403" s="289"/>
      <c r="M403" s="330"/>
      <c r="N403" s="289"/>
      <c r="O403" s="289"/>
      <c r="P403" s="289"/>
      <c r="Q403" s="289"/>
      <c r="R403" s="290"/>
      <c r="S403" s="290"/>
      <c r="T403" s="290"/>
      <c r="U403" s="289"/>
      <c r="V403" s="289"/>
      <c r="W403" s="289"/>
      <c r="X403" s="289"/>
      <c r="Y403" s="289"/>
      <c r="Z403" s="289"/>
      <c r="AA403" s="289"/>
      <c r="AB403" s="289"/>
      <c r="AC403" s="289"/>
      <c r="AD403" s="289"/>
      <c r="AE403" s="289"/>
      <c r="AF403" s="289"/>
      <c r="AG403" s="289"/>
      <c r="AJ403" s="29"/>
      <c r="AK403" s="27"/>
      <c r="AN403" s="27"/>
      <c r="AO403" s="27"/>
      <c r="AP403" s="27"/>
      <c r="AR403" s="27"/>
      <c r="AS403" s="241"/>
      <c r="AT403" s="27"/>
      <c r="AU403" s="27"/>
    </row>
    <row r="404" spans="1:47">
      <c r="A404" s="289"/>
      <c r="B404" s="289"/>
      <c r="C404" s="289"/>
      <c r="D404" s="289"/>
      <c r="E404" s="289"/>
      <c r="F404" s="289"/>
      <c r="G404" s="289"/>
      <c r="H404" s="289"/>
      <c r="I404" s="289"/>
      <c r="J404" s="289"/>
      <c r="K404" s="289"/>
      <c r="L404" s="289"/>
      <c r="M404" s="330"/>
      <c r="N404" s="289"/>
      <c r="O404" s="289"/>
      <c r="P404" s="289"/>
      <c r="Q404" s="289"/>
      <c r="R404" s="290"/>
      <c r="S404" s="290"/>
      <c r="T404" s="290"/>
      <c r="U404" s="289"/>
      <c r="V404" s="289"/>
      <c r="W404" s="289"/>
      <c r="X404" s="289"/>
      <c r="Y404" s="289"/>
      <c r="Z404" s="289"/>
      <c r="AA404" s="289"/>
      <c r="AB404" s="289"/>
      <c r="AC404" s="289"/>
      <c r="AD404" s="289"/>
      <c r="AE404" s="289"/>
      <c r="AF404" s="289"/>
      <c r="AG404" s="289"/>
      <c r="AJ404" s="29"/>
      <c r="AK404" s="27"/>
      <c r="AN404" s="27"/>
      <c r="AO404" s="27"/>
      <c r="AP404" s="27"/>
      <c r="AR404" s="27"/>
      <c r="AS404" s="241"/>
      <c r="AT404" s="27"/>
      <c r="AU404" s="27"/>
    </row>
    <row r="405" spans="1:47">
      <c r="A405" s="289"/>
      <c r="B405" s="236">
        <f>+'Ark1'!C1685</f>
        <v>2023</v>
      </c>
      <c r="C405" s="289"/>
      <c r="D405" s="236">
        <f>+'Ark1'!M1685</f>
        <v>12</v>
      </c>
      <c r="E405" s="236" t="str">
        <f>VLOOKUP(D405,RNR!$D$16:$E$30,2)</f>
        <v>4+</v>
      </c>
      <c r="F405" s="236">
        <f>+'Ark1'!D1685</f>
        <v>1</v>
      </c>
      <c r="G405" s="236" t="str">
        <f>VLOOKUP(F405,RNR!$D$2:$E$13,2)</f>
        <v>Jan</v>
      </c>
      <c r="H405" s="236">
        <f>+'Ark1'!Q1685</f>
        <v>2</v>
      </c>
      <c r="I405" s="236">
        <f>+'Ark1'!R1685</f>
        <v>3</v>
      </c>
      <c r="J405" s="237">
        <f>+IF(I405=0,"",'Ark1'!AG1685)</f>
        <v>1.2757183969760753</v>
      </c>
      <c r="K405" s="237">
        <f>+IF(I405=0,"",'Ark1'!AH1685)</f>
        <v>0</v>
      </c>
      <c r="L405" s="237"/>
      <c r="M405" s="264"/>
      <c r="N405" s="237"/>
      <c r="O405" s="288">
        <f>+IF(I405=0,"",'Ark1'!U1685)</f>
        <v>39.6</v>
      </c>
      <c r="P405" s="237">
        <f>+IF(I405=0,"",'Ark1'!V1685)</f>
        <v>0</v>
      </c>
      <c r="Q405" s="237"/>
      <c r="R405" s="237"/>
      <c r="S405" s="237"/>
      <c r="T405" s="237"/>
      <c r="U405" s="238"/>
      <c r="V405" s="238">
        <f>+IF(I405=0,"",'Ark1'!S1685)</f>
        <v>8.6666666666666643</v>
      </c>
      <c r="W405" s="238"/>
      <c r="X405" s="237">
        <f>+IF(I405=0,"",'Ark1'!W1685)</f>
        <v>100</v>
      </c>
      <c r="Y405" s="239">
        <f>+IF(I405=0,"",'Ark1'!X1685)</f>
        <v>100</v>
      </c>
      <c r="Z405" s="239">
        <f>+IF(I405=0,"",'Ark1'!Y1685)</f>
        <v>100</v>
      </c>
      <c r="AA405" s="239">
        <f>+IF(I405=0,"",'Ark1'!Z1685)</f>
        <v>1.4445299120013888</v>
      </c>
      <c r="AB405" s="237">
        <f>+IF(I405=0,"",'Ark1'!Z1685)</f>
        <v>1.4445299120013888</v>
      </c>
      <c r="AC405" s="237">
        <f>+IF(I405=0,"",'Ark1'!AB1685)</f>
        <v>0</v>
      </c>
      <c r="AD405" s="239">
        <f>+'Ark1'!AD1685</f>
        <v>0</v>
      </c>
      <c r="AE405" s="237">
        <f t="shared" si="50"/>
        <v>0.25</v>
      </c>
      <c r="AF405" s="237">
        <f t="shared" si="51"/>
        <v>1.5</v>
      </c>
      <c r="AG405" s="289"/>
      <c r="AJ405" s="29"/>
      <c r="AK405" s="27"/>
    </row>
    <row r="406" spans="1:47">
      <c r="A406" s="289"/>
      <c r="B406" s="236">
        <f>+'Ark1'!C1686</f>
        <v>2023</v>
      </c>
      <c r="C406" s="289"/>
      <c r="D406" s="236">
        <f>+'Ark1'!M1686</f>
        <v>12</v>
      </c>
      <c r="E406" s="236" t="str">
        <f>VLOOKUP(D406,RNR!$D$16:$E$30,2)</f>
        <v>4+</v>
      </c>
      <c r="F406" s="236">
        <f>+'Ark1'!D1686</f>
        <v>2</v>
      </c>
      <c r="G406" s="236" t="str">
        <f>VLOOKUP(F406,RNR!$D$2:$E$13,2)</f>
        <v>Feb</v>
      </c>
      <c r="H406" s="236">
        <f>+'Ark1'!Q1686</f>
        <v>5</v>
      </c>
      <c r="I406" s="236">
        <f>+'Ark1'!R1686</f>
        <v>6</v>
      </c>
      <c r="J406" s="237">
        <f>+IF(I406=0,"",'Ark1'!AG1686)</f>
        <v>1.5524564898695643</v>
      </c>
      <c r="K406" s="237">
        <f>+IF(I406=0,"",'Ark1'!AH1686)</f>
        <v>0</v>
      </c>
      <c r="L406" s="237"/>
      <c r="M406" s="264"/>
      <c r="N406" s="237"/>
      <c r="O406" s="288">
        <f>+IF(I406=0,"",'Ark1'!U1686)</f>
        <v>41.300000000000011</v>
      </c>
      <c r="P406" s="237">
        <f>+IF(I406=0,"",'Ark1'!V1686)</f>
        <v>0</v>
      </c>
      <c r="Q406" s="237"/>
      <c r="R406" s="237"/>
      <c r="S406" s="237"/>
      <c r="T406" s="237"/>
      <c r="U406" s="238"/>
      <c r="V406" s="238">
        <f>+IF(I406=0,"",'Ark1'!S1686)</f>
        <v>10</v>
      </c>
      <c r="W406" s="238"/>
      <c r="X406" s="237">
        <f>+IF(I406=0,"",'Ark1'!W1686)</f>
        <v>100</v>
      </c>
      <c r="Y406" s="239">
        <f>+IF(I406=0,"",'Ark1'!X1686)</f>
        <v>100</v>
      </c>
      <c r="Z406" s="239">
        <f>+IF(I406=0,"",'Ark1'!Y1686)</f>
        <v>100</v>
      </c>
      <c r="AA406" s="239">
        <f>+IF(I406=0,"",'Ark1'!Z1686)</f>
        <v>5.0787137479221425</v>
      </c>
      <c r="AB406" s="237">
        <f>+IF(I406=0,"",'Ark1'!Z1686)</f>
        <v>5.0787137479221425</v>
      </c>
      <c r="AC406" s="237">
        <f>+IF(I406=0,"",'Ark1'!AB1686)</f>
        <v>0</v>
      </c>
      <c r="AD406" s="239">
        <f>+'Ark1'!AD1686</f>
        <v>0</v>
      </c>
      <c r="AE406" s="237">
        <f t="shared" si="50"/>
        <v>0.5</v>
      </c>
      <c r="AF406" s="237">
        <f t="shared" si="51"/>
        <v>1.2</v>
      </c>
      <c r="AG406" s="289"/>
      <c r="AJ406" s="29"/>
      <c r="AK406" s="27"/>
    </row>
    <row r="407" spans="1:47">
      <c r="A407" s="289"/>
      <c r="B407" s="236">
        <f>+'Ark1'!C1687</f>
        <v>2023</v>
      </c>
      <c r="C407" s="289"/>
      <c r="D407" s="236">
        <f>+'Ark1'!M1687</f>
        <v>12</v>
      </c>
      <c r="E407" s="236" t="str">
        <f>VLOOKUP(D407,RNR!$D$16:$E$30,2)</f>
        <v>4+</v>
      </c>
      <c r="F407" s="236">
        <f>+'Ark1'!D1687</f>
        <v>3</v>
      </c>
      <c r="G407" s="236" t="str">
        <f>VLOOKUP(F407,RNR!$D$2:$E$13,2)</f>
        <v>Mar</v>
      </c>
      <c r="H407" s="236">
        <f>+'Ark1'!Q1687</f>
        <v>25</v>
      </c>
      <c r="I407" s="236">
        <f>+'Ark1'!R1687</f>
        <v>25</v>
      </c>
      <c r="J407" s="237">
        <f>+IF(I407=0,"",'Ark1'!AG1687)</f>
        <v>1.0535619729532437</v>
      </c>
      <c r="K407" s="237">
        <f>+IF(I407=0,"",'Ark1'!AH1687)</f>
        <v>8</v>
      </c>
      <c r="L407" s="237"/>
      <c r="M407" s="264"/>
      <c r="N407" s="237"/>
      <c r="O407" s="288">
        <f>+IF(I407=0,"",'Ark1'!U1687)</f>
        <v>41.624000000000002</v>
      </c>
      <c r="P407" s="237">
        <f>+IF(I407=0,"",'Ark1'!V1687)</f>
        <v>0</v>
      </c>
      <c r="Q407" s="237"/>
      <c r="R407" s="237"/>
      <c r="S407" s="237"/>
      <c r="T407" s="237"/>
      <c r="U407" s="238"/>
      <c r="V407" s="238">
        <f>+IF(I407=0,"",'Ark1'!S1687)</f>
        <v>9.32</v>
      </c>
      <c r="W407" s="238"/>
      <c r="X407" s="237">
        <f>+IF(I407=0,"",'Ark1'!W1687)</f>
        <v>100</v>
      </c>
      <c r="Y407" s="239">
        <f>+IF(I407=0,"",'Ark1'!X1687)</f>
        <v>100</v>
      </c>
      <c r="Z407" s="239">
        <f>+IF(I407=0,"",'Ark1'!Y1687)</f>
        <v>100</v>
      </c>
      <c r="AA407" s="239">
        <f>+IF(I407=0,"",'Ark1'!Z1687)</f>
        <v>5.3768600502523993</v>
      </c>
      <c r="AB407" s="237">
        <f>+IF(I407=0,"",'Ark1'!Z1687)</f>
        <v>5.3768600502523993</v>
      </c>
      <c r="AC407" s="237">
        <f>+IF(I407=0,"",'Ark1'!AB1687)</f>
        <v>0</v>
      </c>
      <c r="AD407" s="239">
        <f>+'Ark1'!AD1687</f>
        <v>0</v>
      </c>
      <c r="AE407" s="237">
        <f t="shared" si="50"/>
        <v>2.0833333333333335</v>
      </c>
      <c r="AF407" s="237">
        <f t="shared" si="51"/>
        <v>1</v>
      </c>
      <c r="AG407" s="289"/>
      <c r="AJ407" s="29"/>
      <c r="AK407" s="27"/>
    </row>
    <row r="408" spans="1:47">
      <c r="A408" s="289"/>
      <c r="B408" s="236">
        <f>+'Ark1'!C1688</f>
        <v>2023</v>
      </c>
      <c r="C408" s="289"/>
      <c r="D408" s="236">
        <f>+'Ark1'!M1688</f>
        <v>12</v>
      </c>
      <c r="E408" s="236" t="str">
        <f>VLOOKUP(D408,RNR!$D$16:$E$30,2)</f>
        <v>4+</v>
      </c>
      <c r="F408" s="236">
        <f>+'Ark1'!D1688</f>
        <v>4</v>
      </c>
      <c r="G408" s="236" t="str">
        <f>VLOOKUP(F408,RNR!$D$2:$E$13,2)</f>
        <v>Apr</v>
      </c>
      <c r="H408" s="236">
        <f>+'Ark1'!Q1688</f>
        <v>3</v>
      </c>
      <c r="I408" s="236">
        <f>+'Ark1'!R1688</f>
        <v>3</v>
      </c>
      <c r="J408" s="237">
        <f>+IF(I408=0,"",'Ark1'!AG1688)</f>
        <v>1.0878641855191491</v>
      </c>
      <c r="K408" s="237">
        <f>+IF(I408=0,"",'Ark1'!AH1688)</f>
        <v>0</v>
      </c>
      <c r="L408" s="237"/>
      <c r="M408" s="264"/>
      <c r="N408" s="237"/>
      <c r="O408" s="288">
        <f>+IF(I408=0,"",'Ark1'!U1688)</f>
        <v>47.333333333333343</v>
      </c>
      <c r="P408" s="237">
        <f>+IF(I408=0,"",'Ark1'!V1688)</f>
        <v>0</v>
      </c>
      <c r="Q408" s="237"/>
      <c r="R408" s="237"/>
      <c r="S408" s="237"/>
      <c r="T408" s="237"/>
      <c r="U408" s="238"/>
      <c r="V408" s="238">
        <f>+IF(I408=0,"",'Ark1'!S1688)</f>
        <v>8.6666666666666643</v>
      </c>
      <c r="W408" s="238"/>
      <c r="X408" s="237">
        <f>+IF(I408=0,"",'Ark1'!W1688)</f>
        <v>100</v>
      </c>
      <c r="Y408" s="239">
        <f>+IF(I408=0,"",'Ark1'!X1688)</f>
        <v>100</v>
      </c>
      <c r="Z408" s="239">
        <f>+IF(I408=0,"",'Ark1'!Y1688)</f>
        <v>100</v>
      </c>
      <c r="AA408" s="239">
        <f>+IF(I408=0,"",'Ark1'!Z1688)</f>
        <v>6.8006535633635243</v>
      </c>
      <c r="AB408" s="237">
        <f>+IF(I408=0,"",'Ark1'!Z1688)</f>
        <v>6.8006535633635243</v>
      </c>
      <c r="AC408" s="237">
        <f>+IF(I408=0,"",'Ark1'!AB1688)</f>
        <v>0</v>
      </c>
      <c r="AD408" s="239">
        <f>+'Ark1'!AD1688</f>
        <v>0</v>
      </c>
      <c r="AE408" s="237">
        <f t="shared" si="50"/>
        <v>0.25</v>
      </c>
      <c r="AF408" s="237">
        <f t="shared" si="51"/>
        <v>1</v>
      </c>
      <c r="AG408" s="289"/>
      <c r="AJ408" s="29"/>
      <c r="AK408" s="27"/>
    </row>
    <row r="409" spans="1:47">
      <c r="A409" s="289"/>
      <c r="B409" s="236">
        <f>+'Ark1'!C1689</f>
        <v>2023</v>
      </c>
      <c r="C409" s="289"/>
      <c r="D409" s="236">
        <f>+'Ark1'!M1689</f>
        <v>12</v>
      </c>
      <c r="E409" s="236" t="str">
        <f>VLOOKUP(D409,RNR!$D$16:$E$30,2)</f>
        <v>4+</v>
      </c>
      <c r="F409" s="236">
        <f>+'Ark1'!D1689</f>
        <v>5</v>
      </c>
      <c r="G409" s="236" t="str">
        <f>VLOOKUP(F409,RNR!$D$2:$E$13,2)</f>
        <v>Mai</v>
      </c>
      <c r="H409" s="236">
        <f>+'Ark1'!Q1689</f>
        <v>7</v>
      </c>
      <c r="I409" s="236">
        <f>+'Ark1'!R1689</f>
        <v>7</v>
      </c>
      <c r="J409" s="237">
        <f>+IF(I409=0,"",'Ark1'!AG1689)</f>
        <v>0.90636885975560444</v>
      </c>
      <c r="K409" s="237">
        <f>+IF(I409=0,"",'Ark1'!AH1689)</f>
        <v>0</v>
      </c>
      <c r="L409" s="237"/>
      <c r="M409" s="264"/>
      <c r="N409" s="237"/>
      <c r="O409" s="288">
        <f>+IF(I409=0,"",'Ark1'!U1689)</f>
        <v>43.199999999999989</v>
      </c>
      <c r="P409" s="237">
        <f>+IF(I409=0,"",'Ark1'!V1689)</f>
        <v>0</v>
      </c>
      <c r="Q409" s="237"/>
      <c r="R409" s="237"/>
      <c r="S409" s="237"/>
      <c r="T409" s="237"/>
      <c r="U409" s="238"/>
      <c r="V409" s="238">
        <f>+IF(I409=0,"",'Ark1'!S1689)</f>
        <v>9</v>
      </c>
      <c r="W409" s="238"/>
      <c r="X409" s="237">
        <f>+IF(I409=0,"",'Ark1'!W1689)</f>
        <v>100</v>
      </c>
      <c r="Y409" s="239">
        <f>+IF(I409=0,"",'Ark1'!X1689)</f>
        <v>100</v>
      </c>
      <c r="Z409" s="239">
        <f>+IF(I409=0,"",'Ark1'!Y1689)</f>
        <v>100</v>
      </c>
      <c r="AA409" s="239">
        <f>+IF(I409=0,"",'Ark1'!Z1689)</f>
        <v>5.6472496466358795</v>
      </c>
      <c r="AB409" s="237">
        <f>+IF(I409=0,"",'Ark1'!Z1689)</f>
        <v>5.6472496466358795</v>
      </c>
      <c r="AC409" s="237">
        <f>+IF(I409=0,"",'Ark1'!AB1689)</f>
        <v>0</v>
      </c>
      <c r="AD409" s="239">
        <f>+'Ark1'!AD1689</f>
        <v>0</v>
      </c>
      <c r="AE409" s="237">
        <f t="shared" si="50"/>
        <v>0.58333333333333337</v>
      </c>
      <c r="AF409" s="237">
        <f t="shared" si="51"/>
        <v>1</v>
      </c>
      <c r="AG409" s="289"/>
      <c r="AJ409" s="29"/>
      <c r="AK409" s="27"/>
    </row>
    <row r="410" spans="1:47">
      <c r="A410" s="289"/>
      <c r="B410" s="236">
        <f>+'Ark1'!C1690</f>
        <v>2023</v>
      </c>
      <c r="C410" s="289"/>
      <c r="D410" s="236">
        <f>+'Ark1'!M1690</f>
        <v>12</v>
      </c>
      <c r="E410" s="236" t="str">
        <f>VLOOKUP(D410,RNR!$D$16:$E$30,2)</f>
        <v>4+</v>
      </c>
      <c r="F410" s="236">
        <f>+'Ark1'!D1690</f>
        <v>6</v>
      </c>
      <c r="G410" s="236" t="str">
        <f>VLOOKUP(F410,RNR!$D$2:$E$13,2)</f>
        <v>Jun</v>
      </c>
      <c r="H410" s="236">
        <f>+'Ark1'!Q1690</f>
        <v>3</v>
      </c>
      <c r="I410" s="236">
        <f>+'Ark1'!R1690</f>
        <v>3</v>
      </c>
      <c r="J410" s="237">
        <f>+IF(I410=0,"",'Ark1'!AG1690)</f>
        <v>0.47458755641044625</v>
      </c>
      <c r="K410" s="237">
        <f>+IF(I410=0,"",'Ark1'!AH1690)</f>
        <v>0</v>
      </c>
      <c r="L410" s="237"/>
      <c r="M410" s="264"/>
      <c r="N410" s="237"/>
      <c r="O410" s="288">
        <f>+IF(I410=0,"",'Ark1'!U1690)</f>
        <v>42.76666666666668</v>
      </c>
      <c r="P410" s="237">
        <f>+IF(I410=0,"",'Ark1'!V1690)</f>
        <v>0</v>
      </c>
      <c r="Q410" s="237"/>
      <c r="R410" s="237"/>
      <c r="S410" s="237"/>
      <c r="T410" s="237"/>
      <c r="U410" s="238"/>
      <c r="V410" s="238">
        <f>+IF(I410=0,"",'Ark1'!S1690)</f>
        <v>9</v>
      </c>
      <c r="W410" s="238"/>
      <c r="X410" s="237">
        <f>+IF(I410=0,"",'Ark1'!W1690)</f>
        <v>100</v>
      </c>
      <c r="Y410" s="239">
        <f>+IF(I410=0,"",'Ark1'!X1690)</f>
        <v>100</v>
      </c>
      <c r="Z410" s="239">
        <f>+IF(I410=0,"",'Ark1'!Y1690)</f>
        <v>100</v>
      </c>
      <c r="AA410" s="239">
        <f>+IF(I410=0,"",'Ark1'!Z1690)</f>
        <v>8.614845068575244</v>
      </c>
      <c r="AB410" s="237">
        <f>+IF(I410=0,"",'Ark1'!Z1690)</f>
        <v>8.614845068575244</v>
      </c>
      <c r="AC410" s="237">
        <f>+IF(I410=0,"",'Ark1'!AB1690)</f>
        <v>0</v>
      </c>
      <c r="AD410" s="239">
        <f>+'Ark1'!AD1690</f>
        <v>0</v>
      </c>
      <c r="AE410" s="237">
        <f t="shared" si="50"/>
        <v>0.25</v>
      </c>
      <c r="AF410" s="237">
        <f t="shared" si="51"/>
        <v>1</v>
      </c>
      <c r="AG410" s="289"/>
      <c r="AJ410" s="29"/>
      <c r="AK410" s="27"/>
    </row>
    <row r="411" spans="1:47">
      <c r="A411" s="289"/>
      <c r="B411" s="236">
        <f>+'Ark1'!C1691</f>
        <v>2023</v>
      </c>
      <c r="C411" s="289"/>
      <c r="D411" s="236">
        <f>+'Ark1'!M1691</f>
        <v>12</v>
      </c>
      <c r="E411" s="236" t="str">
        <f>VLOOKUP(D411,RNR!$D$16:$E$30,2)</f>
        <v>4+</v>
      </c>
      <c r="F411" s="236">
        <f>+'Ark1'!D1691</f>
        <v>7</v>
      </c>
      <c r="G411" s="236" t="str">
        <f>VLOOKUP(F411,RNR!$D$2:$E$13,2)</f>
        <v>Jul</v>
      </c>
      <c r="H411" s="236">
        <f>+'Ark1'!Q1691</f>
        <v>1</v>
      </c>
      <c r="I411" s="236">
        <f>+'Ark1'!R1691</f>
        <v>1</v>
      </c>
      <c r="J411" s="237">
        <f>+IF(I411=0,"",'Ark1'!AG1691)</f>
        <v>0.53342244334707112</v>
      </c>
      <c r="K411" s="237">
        <f>+IF(I411=0,"",'Ark1'!AH1691)</f>
        <v>0</v>
      </c>
      <c r="L411" s="237"/>
      <c r="M411" s="264"/>
      <c r="N411" s="237"/>
      <c r="O411" s="288">
        <f>+IF(I411=0,"",'Ark1'!U1691)</f>
        <v>43.1</v>
      </c>
      <c r="P411" s="237">
        <f>+IF(I411=0,"",'Ark1'!V1691)</f>
        <v>0</v>
      </c>
      <c r="Q411" s="237"/>
      <c r="R411" s="237"/>
      <c r="S411" s="237"/>
      <c r="T411" s="237"/>
      <c r="U411" s="238"/>
      <c r="V411" s="238">
        <f>+IF(I411=0,"",'Ark1'!S1691)</f>
        <v>8</v>
      </c>
      <c r="W411" s="238"/>
      <c r="X411" s="237">
        <f>+IF(I411=0,"",'Ark1'!W1691)</f>
        <v>100</v>
      </c>
      <c r="Y411" s="239">
        <f>+IF(I411=0,"",'Ark1'!X1691)</f>
        <v>100</v>
      </c>
      <c r="Z411" s="239">
        <f>+IF(I411=0,"",'Ark1'!Y1691)</f>
        <v>100</v>
      </c>
      <c r="AA411" s="239">
        <f>+IF(I411=0,"",'Ark1'!Z1691)</f>
        <v>0</v>
      </c>
      <c r="AB411" s="237">
        <f>+IF(I411=0,"",'Ark1'!Z1691)</f>
        <v>0</v>
      </c>
      <c r="AC411" s="237">
        <f>+IF(I411=0,"",'Ark1'!AB1691)</f>
        <v>0</v>
      </c>
      <c r="AD411" s="239">
        <f>+'Ark1'!AD1691</f>
        <v>0</v>
      </c>
      <c r="AE411" s="237">
        <f t="shared" si="50"/>
        <v>8.3333333333333329E-2</v>
      </c>
      <c r="AF411" s="237">
        <f t="shared" si="51"/>
        <v>1</v>
      </c>
      <c r="AG411" s="289"/>
      <c r="AJ411" s="29"/>
      <c r="AK411" s="27"/>
    </row>
    <row r="412" spans="1:47">
      <c r="A412" s="289"/>
      <c r="B412" s="236">
        <f>+'Ark1'!C1692</f>
        <v>2023</v>
      </c>
      <c r="C412" s="289"/>
      <c r="D412" s="236">
        <f>+'Ark1'!M1692</f>
        <v>12</v>
      </c>
      <c r="E412" s="236" t="str">
        <f>VLOOKUP(D412,RNR!$D$16:$E$30,2)</f>
        <v>4+</v>
      </c>
      <c r="F412" s="236">
        <f>+'Ark1'!D1692</f>
        <v>8</v>
      </c>
      <c r="G412" s="236" t="str">
        <f>VLOOKUP(F412,RNR!$D$2:$E$13,2)</f>
        <v>Aug</v>
      </c>
      <c r="H412" s="236">
        <f>+'Ark1'!Q1692</f>
        <v>31</v>
      </c>
      <c r="I412" s="236">
        <f>+'Ark1'!R1692</f>
        <v>35</v>
      </c>
      <c r="J412" s="237">
        <f>+IF(I412=0,"",'Ark1'!AG1692)</f>
        <v>0.88612034533042305</v>
      </c>
      <c r="K412" s="237">
        <f>+IF(I412=0,"",'Ark1'!AH1692)</f>
        <v>5.7142857142857153</v>
      </c>
      <c r="L412" s="237"/>
      <c r="M412" s="264"/>
      <c r="N412" s="237"/>
      <c r="O412" s="288">
        <f>+IF(I412=0,"",'Ark1'!U1692)</f>
        <v>41.651428571428561</v>
      </c>
      <c r="P412" s="237">
        <f>+IF(I412=0,"",'Ark1'!V1692)</f>
        <v>0</v>
      </c>
      <c r="Q412" s="237"/>
      <c r="R412" s="237"/>
      <c r="S412" s="237"/>
      <c r="T412" s="237"/>
      <c r="U412" s="238"/>
      <c r="V412" s="238">
        <f>+IF(I412=0,"",'Ark1'!S1692)</f>
        <v>9.4</v>
      </c>
      <c r="W412" s="238"/>
      <c r="X412" s="237">
        <f>+IF(I412=0,"",'Ark1'!W1692)</f>
        <v>100</v>
      </c>
      <c r="Y412" s="239">
        <f>+IF(I412=0,"",'Ark1'!X1692)</f>
        <v>100</v>
      </c>
      <c r="Z412" s="239">
        <f>+IF(I412=0,"",'Ark1'!Y1692)</f>
        <v>100</v>
      </c>
      <c r="AA412" s="239">
        <f>+IF(I412=0,"",'Ark1'!Z1692)</f>
        <v>8.3962703090146551</v>
      </c>
      <c r="AB412" s="237">
        <f>+IF(I412=0,"",'Ark1'!Z1692)</f>
        <v>8.3962703090146551</v>
      </c>
      <c r="AC412" s="237">
        <f>+IF(I412=0,"",'Ark1'!AB1692)</f>
        <v>0</v>
      </c>
      <c r="AD412" s="239">
        <f>+'Ark1'!AD1692</f>
        <v>0</v>
      </c>
      <c r="AE412" s="237">
        <f t="shared" si="50"/>
        <v>2.9166666666666665</v>
      </c>
      <c r="AF412" s="237">
        <f t="shared" si="51"/>
        <v>1.1290322580645162</v>
      </c>
      <c r="AG412" s="289"/>
      <c r="AJ412" s="29"/>
      <c r="AK412" s="27"/>
    </row>
    <row r="413" spans="1:47">
      <c r="A413" s="289"/>
      <c r="B413" s="236">
        <f>+'Ark1'!C1693</f>
        <v>2023</v>
      </c>
      <c r="C413" s="289"/>
      <c r="D413" s="236">
        <f>+'Ark1'!M1693</f>
        <v>12</v>
      </c>
      <c r="E413" s="236" t="str">
        <f>VLOOKUP(D413,RNR!$D$16:$E$30,2)</f>
        <v>4+</v>
      </c>
      <c r="F413" s="236">
        <f>+'Ark1'!D1693</f>
        <v>9</v>
      </c>
      <c r="G413" s="236" t="str">
        <f>VLOOKUP(F413,RNR!$D$2:$E$13,2)</f>
        <v>Sep</v>
      </c>
      <c r="H413" s="236">
        <f>+'Ark1'!Q1693</f>
        <v>56</v>
      </c>
      <c r="I413" s="236">
        <f>+'Ark1'!R1693</f>
        <v>61</v>
      </c>
      <c r="J413" s="237">
        <f>+IF(I413=0,"",'Ark1'!AG1693)</f>
        <v>1.4240250964752017</v>
      </c>
      <c r="K413" s="237">
        <f>+IF(I413=0,"",'Ark1'!AH1693)</f>
        <v>6.5573770491803289</v>
      </c>
      <c r="L413" s="237"/>
      <c r="M413" s="264"/>
      <c r="N413" s="237"/>
      <c r="O413" s="288">
        <f>+IF(I413=0,"",'Ark1'!U1693)</f>
        <v>40.645901639344252</v>
      </c>
      <c r="P413" s="237">
        <f>+IF(I413=0,"",'Ark1'!V1693)</f>
        <v>0</v>
      </c>
      <c r="Q413" s="237"/>
      <c r="R413" s="237"/>
      <c r="S413" s="237"/>
      <c r="T413" s="237"/>
      <c r="U413" s="238"/>
      <c r="V413" s="238">
        <f>+IF(I413=0,"",'Ark1'!S1693)</f>
        <v>9.1147540983606561</v>
      </c>
      <c r="W413" s="238"/>
      <c r="X413" s="237">
        <f>+IF(I413=0,"",'Ark1'!W1693)</f>
        <v>100</v>
      </c>
      <c r="Y413" s="239">
        <f>+IF(I413=0,"",'Ark1'!X1693)</f>
        <v>100</v>
      </c>
      <c r="Z413" s="239">
        <f>+IF(I413=0,"",'Ark1'!Y1693)</f>
        <v>96.721311475409834</v>
      </c>
      <c r="AA413" s="239">
        <f>+IF(I413=0,"",'Ark1'!Z1693)</f>
        <v>7.7008105549637058</v>
      </c>
      <c r="AB413" s="237">
        <f>+IF(I413=0,"",'Ark1'!Z1693)</f>
        <v>7.7008105549637058</v>
      </c>
      <c r="AC413" s="237">
        <f>+IF(I413=0,"",'Ark1'!AB1693)</f>
        <v>0</v>
      </c>
      <c r="AD413" s="239">
        <f>+'Ark1'!AD1693</f>
        <v>0</v>
      </c>
      <c r="AE413" s="237">
        <f t="shared" si="50"/>
        <v>5.083333333333333</v>
      </c>
      <c r="AF413" s="237">
        <f t="shared" si="51"/>
        <v>1.0892857142857142</v>
      </c>
      <c r="AG413" s="289"/>
      <c r="AJ413" s="29"/>
      <c r="AK413" s="27"/>
    </row>
    <row r="414" spans="1:47">
      <c r="A414" s="289"/>
      <c r="B414" s="236">
        <f>+'Ark1'!C1694</f>
        <v>2023</v>
      </c>
      <c r="C414" s="289"/>
      <c r="D414" s="236">
        <f>+'Ark1'!M1694</f>
        <v>12</v>
      </c>
      <c r="E414" s="236" t="str">
        <f>VLOOKUP(D414,RNR!$D$16:$E$30,2)</f>
        <v>4+</v>
      </c>
      <c r="F414" s="236">
        <f>+'Ark1'!D1694</f>
        <v>10</v>
      </c>
      <c r="G414" s="236" t="str">
        <f>VLOOKUP(F414,RNR!$D$2:$E$13,2)</f>
        <v>Okt</v>
      </c>
      <c r="H414" s="236">
        <f>+'Ark1'!Q1694</f>
        <v>115</v>
      </c>
      <c r="I414" s="236">
        <f>+'Ark1'!R1694</f>
        <v>126</v>
      </c>
      <c r="J414" s="237">
        <f>+IF(I414=0,"",'Ark1'!AG1694)</f>
        <v>0.99293590882253757</v>
      </c>
      <c r="K414" s="237">
        <f>+IF(I414=0,"",'Ark1'!AH1694)</f>
        <v>3.1746031746031735</v>
      </c>
      <c r="L414" s="237"/>
      <c r="M414" s="264"/>
      <c r="N414" s="237"/>
      <c r="O414" s="288">
        <f>+IF(I414=0,"",'Ark1'!U1694)</f>
        <v>38.85396825396824</v>
      </c>
      <c r="P414" s="237">
        <f>+IF(I414=0,"",'Ark1'!V1694)</f>
        <v>0</v>
      </c>
      <c r="Q414" s="237"/>
      <c r="R414" s="237"/>
      <c r="S414" s="237"/>
      <c r="T414" s="237"/>
      <c r="U414" s="238"/>
      <c r="V414" s="238">
        <f>+IF(I414=0,"",'Ark1'!S1694)</f>
        <v>9.2301587301587276</v>
      </c>
      <c r="W414" s="238"/>
      <c r="X414" s="237">
        <f>+IF(I414=0,"",'Ark1'!W1694)</f>
        <v>100</v>
      </c>
      <c r="Y414" s="239">
        <f>+IF(I414=0,"",'Ark1'!X1694)</f>
        <v>100</v>
      </c>
      <c r="Z414" s="239">
        <f>+IF(I414=0,"",'Ark1'!Y1694)</f>
        <v>94.444444444444443</v>
      </c>
      <c r="AA414" s="239">
        <f>+IF(I414=0,"",'Ark1'!Z1694)</f>
        <v>9.4818008703529308</v>
      </c>
      <c r="AB414" s="237">
        <f>+IF(I414=0,"",'Ark1'!Z1694)</f>
        <v>9.4818008703529308</v>
      </c>
      <c r="AC414" s="237">
        <f>+IF(I414=0,"",'Ark1'!AB1694)</f>
        <v>0</v>
      </c>
      <c r="AD414" s="239">
        <f>+'Ark1'!AD1694</f>
        <v>0</v>
      </c>
      <c r="AE414" s="237">
        <f t="shared" si="50"/>
        <v>10.5</v>
      </c>
      <c r="AF414" s="237">
        <f t="shared" si="51"/>
        <v>1.0956521739130434</v>
      </c>
      <c r="AG414" s="289"/>
      <c r="AJ414" s="29"/>
      <c r="AK414" s="27"/>
    </row>
    <row r="415" spans="1:47">
      <c r="A415" s="289"/>
      <c r="B415" s="236">
        <f>+'Ark1'!C1695</f>
        <v>2023</v>
      </c>
      <c r="C415" s="289"/>
      <c r="D415" s="236">
        <f>+'Ark1'!M1695</f>
        <v>12</v>
      </c>
      <c r="E415" s="236" t="str">
        <f>VLOOKUP(D415,RNR!$D$16:$E$30,2)</f>
        <v>4+</v>
      </c>
      <c r="F415" s="236">
        <f>+'Ark1'!D1695</f>
        <v>11</v>
      </c>
      <c r="G415" s="236" t="str">
        <f>VLOOKUP(F415,RNR!$D$2:$E$13,2)</f>
        <v>Nov</v>
      </c>
      <c r="H415" s="236">
        <f>+'Ark1'!Q1695</f>
        <v>42</v>
      </c>
      <c r="I415" s="236">
        <f>+'Ark1'!R1695</f>
        <v>46</v>
      </c>
      <c r="J415" s="237">
        <f>+IF(I415=0,"",'Ark1'!AG1695)</f>
        <v>0.78423549887325439</v>
      </c>
      <c r="K415" s="237">
        <f>+IF(I415=0,"",'Ark1'!AH1695)</f>
        <v>2.1739130434782608</v>
      </c>
      <c r="L415" s="237"/>
      <c r="M415" s="264"/>
      <c r="N415" s="237"/>
      <c r="O415" s="288">
        <f>+IF(I415=0,"",'Ark1'!U1695)</f>
        <v>39.143478260869578</v>
      </c>
      <c r="P415" s="237">
        <f>+IF(I415=0,"",'Ark1'!V1695)</f>
        <v>0</v>
      </c>
      <c r="Q415" s="237"/>
      <c r="R415" s="237"/>
      <c r="S415" s="237"/>
      <c r="T415" s="237"/>
      <c r="U415" s="238"/>
      <c r="V415" s="238">
        <f>+IF(I415=0,"",'Ark1'!S1695)</f>
        <v>9.1304347826086953</v>
      </c>
      <c r="W415" s="238"/>
      <c r="X415" s="237">
        <f>+IF(I415=0,"",'Ark1'!W1695)</f>
        <v>100</v>
      </c>
      <c r="Y415" s="239">
        <f>+IF(I415=0,"",'Ark1'!X1695)</f>
        <v>100</v>
      </c>
      <c r="Z415" s="239">
        <f>+IF(I415=0,"",'Ark1'!Y1695)</f>
        <v>95.652173913043484</v>
      </c>
      <c r="AA415" s="239">
        <f>+IF(I415=0,"",'Ark1'!Z1695)</f>
        <v>8.6703555960854395</v>
      </c>
      <c r="AB415" s="237">
        <f>+IF(I415=0,"",'Ark1'!Z1695)</f>
        <v>8.6703555960854395</v>
      </c>
      <c r="AC415" s="237">
        <f>+IF(I415=0,"",'Ark1'!AB1695)</f>
        <v>0</v>
      </c>
      <c r="AD415" s="239">
        <f>+'Ark1'!AD1695</f>
        <v>0</v>
      </c>
      <c r="AE415" s="237">
        <f t="shared" si="50"/>
        <v>3.8333333333333335</v>
      </c>
      <c r="AF415" s="237">
        <f t="shared" si="51"/>
        <v>1.0952380952380953</v>
      </c>
      <c r="AG415" s="289"/>
      <c r="AJ415" s="29"/>
      <c r="AK415" s="27"/>
    </row>
    <row r="416" spans="1:47">
      <c r="A416" s="289"/>
      <c r="B416" s="236">
        <f>+'Ark1'!C1696</f>
        <v>2023</v>
      </c>
      <c r="C416" s="289"/>
      <c r="D416" s="236">
        <f>+'Ark1'!M1696</f>
        <v>12</v>
      </c>
      <c r="E416" s="236" t="str">
        <f>VLOOKUP(D416,RNR!$D$16:$E$30,2)</f>
        <v>4+</v>
      </c>
      <c r="F416" s="236">
        <f>+'Ark1'!D1696</f>
        <v>12</v>
      </c>
      <c r="G416" s="236" t="str">
        <f>VLOOKUP(F416,RNR!$D$2:$E$13,2)</f>
        <v>Des</v>
      </c>
      <c r="H416" s="236">
        <f>+'Ark1'!Q1696</f>
        <v>1</v>
      </c>
      <c r="I416" s="236">
        <f>+'Ark1'!R1696</f>
        <v>1</v>
      </c>
      <c r="J416" s="237">
        <f>+IF(I416=0,"",'Ark1'!AG1696)</f>
        <v>0.36029507965741792</v>
      </c>
      <c r="K416" s="237">
        <f>+IF(I416=0,"",'Ark1'!AH1696)</f>
        <v>0</v>
      </c>
      <c r="L416" s="237"/>
      <c r="M416" s="264"/>
      <c r="N416" s="237"/>
      <c r="O416" s="288">
        <f>+IF(I416=0,"",'Ark1'!U1696)</f>
        <v>35.800000000000011</v>
      </c>
      <c r="P416" s="237">
        <f>+IF(I416=0,"",'Ark1'!V1696)</f>
        <v>0</v>
      </c>
      <c r="Q416" s="237"/>
      <c r="R416" s="237"/>
      <c r="S416" s="237"/>
      <c r="T416" s="237"/>
      <c r="U416" s="238"/>
      <c r="V416" s="238">
        <f>+IF(I416=0,"",'Ark1'!S1696)</f>
        <v>9</v>
      </c>
      <c r="W416" s="238"/>
      <c r="X416" s="237">
        <f>+IF(I416=0,"",'Ark1'!W1696)</f>
        <v>100</v>
      </c>
      <c r="Y416" s="239">
        <f>+IF(I416=0,"",'Ark1'!X1696)</f>
        <v>100</v>
      </c>
      <c r="Z416" s="239">
        <f>+IF(I416=0,"",'Ark1'!Y1696)</f>
        <v>100</v>
      </c>
      <c r="AA416" s="239">
        <f>+IF(I416=0,"",'Ark1'!Z1696)</f>
        <v>0</v>
      </c>
      <c r="AB416" s="237">
        <f>+IF(I416=0,"",'Ark1'!Z1696)</f>
        <v>0</v>
      </c>
      <c r="AC416" s="237">
        <f>+IF(I416=0,"",'Ark1'!AB1696)</f>
        <v>0</v>
      </c>
      <c r="AD416" s="239">
        <f>+'Ark1'!AD1696</f>
        <v>0</v>
      </c>
      <c r="AE416" s="237">
        <f t="shared" si="50"/>
        <v>8.3333333333333329E-2</v>
      </c>
      <c r="AF416" s="237">
        <f t="shared" si="51"/>
        <v>1</v>
      </c>
      <c r="AG416" s="289"/>
      <c r="AJ416" s="29"/>
      <c r="AK416" s="27"/>
    </row>
    <row r="417" spans="1:47">
      <c r="A417" s="289"/>
      <c r="B417" s="289"/>
      <c r="C417" s="289"/>
      <c r="D417" s="289"/>
      <c r="E417" s="289"/>
      <c r="F417" s="289"/>
      <c r="G417" s="289"/>
      <c r="H417" s="289"/>
      <c r="I417" s="289"/>
      <c r="J417" s="289"/>
      <c r="K417" s="289"/>
      <c r="L417" s="289"/>
      <c r="M417" s="330"/>
      <c r="N417" s="289"/>
      <c r="O417" s="289"/>
      <c r="P417" s="289"/>
      <c r="Q417" s="289"/>
      <c r="R417" s="290"/>
      <c r="S417" s="290"/>
      <c r="T417" s="290"/>
      <c r="U417" s="289"/>
      <c r="V417" s="289"/>
      <c r="W417" s="289"/>
      <c r="X417" s="289"/>
      <c r="Y417" s="289"/>
      <c r="Z417" s="289"/>
      <c r="AA417" s="289"/>
      <c r="AB417" s="289"/>
      <c r="AC417" s="289"/>
      <c r="AD417" s="289"/>
      <c r="AE417" s="289"/>
      <c r="AF417" s="289"/>
      <c r="AG417" s="289"/>
      <c r="AJ417" s="29"/>
      <c r="AK417" s="27"/>
      <c r="AN417" s="27"/>
      <c r="AO417" s="27"/>
      <c r="AP417" s="27"/>
      <c r="AR417" s="27"/>
      <c r="AS417" s="241"/>
      <c r="AT417" s="27"/>
      <c r="AU417" s="27"/>
    </row>
    <row r="418" spans="1:47">
      <c r="A418" s="330" t="s">
        <v>654</v>
      </c>
      <c r="B418" s="330"/>
      <c r="C418" s="330" t="str">
        <f>+E424</f>
        <v>5-</v>
      </c>
      <c r="D418" s="330"/>
      <c r="E418" s="330"/>
      <c r="F418" s="330"/>
      <c r="G418" s="330"/>
      <c r="H418" s="330"/>
      <c r="I418" s="289"/>
      <c r="J418" s="289"/>
      <c r="K418" s="289"/>
      <c r="L418" s="289"/>
      <c r="M418" s="330"/>
      <c r="N418" s="289"/>
      <c r="O418" s="289"/>
      <c r="P418" s="289"/>
      <c r="Q418" s="289"/>
      <c r="R418" s="290"/>
      <c r="S418" s="290"/>
      <c r="T418" s="290"/>
      <c r="U418" s="289"/>
      <c r="V418" s="289"/>
      <c r="W418" s="289"/>
      <c r="X418" s="289"/>
      <c r="Y418" s="289"/>
      <c r="Z418" s="289"/>
      <c r="AA418" s="289"/>
      <c r="AB418" s="289"/>
      <c r="AC418" s="289"/>
      <c r="AD418" s="289"/>
      <c r="AE418" s="289"/>
      <c r="AF418" s="289"/>
      <c r="AG418" s="289"/>
      <c r="AJ418" s="29"/>
      <c r="AK418" s="27"/>
      <c r="AN418" s="27"/>
      <c r="AO418" s="27"/>
      <c r="AP418" s="27"/>
      <c r="AR418" s="27"/>
      <c r="AS418" s="241"/>
      <c r="AT418" s="27"/>
      <c r="AU418" s="27"/>
    </row>
    <row r="419" spans="1:47">
      <c r="A419" s="289"/>
      <c r="B419" s="289"/>
      <c r="C419" s="289"/>
      <c r="D419" s="289"/>
      <c r="E419" s="289"/>
      <c r="F419" s="289"/>
      <c r="G419" s="289"/>
      <c r="H419" s="289"/>
      <c r="I419" s="289"/>
      <c r="J419" s="289"/>
      <c r="K419" s="289"/>
      <c r="L419" s="289"/>
      <c r="M419" s="330"/>
      <c r="N419" s="289"/>
      <c r="O419" s="289"/>
      <c r="P419" s="289"/>
      <c r="Q419" s="289"/>
      <c r="R419" s="290"/>
      <c r="S419" s="290"/>
      <c r="T419" s="290"/>
      <c r="U419" s="289"/>
      <c r="V419" s="289"/>
      <c r="W419" s="289"/>
      <c r="X419" s="289"/>
      <c r="Y419" s="289"/>
      <c r="Z419" s="289"/>
      <c r="AA419" s="289"/>
      <c r="AB419" s="289"/>
      <c r="AC419" s="289"/>
      <c r="AD419" s="289"/>
      <c r="AE419" s="289"/>
      <c r="AF419" s="289"/>
      <c r="AG419" s="289"/>
      <c r="AJ419" s="29"/>
      <c r="AK419" s="27"/>
      <c r="AN419" s="27"/>
      <c r="AO419" s="27"/>
      <c r="AP419" s="27"/>
      <c r="AR419" s="27"/>
      <c r="AS419" s="241"/>
      <c r="AT419" s="27"/>
      <c r="AU419" s="27"/>
    </row>
    <row r="420" spans="1:47">
      <c r="A420" s="289"/>
      <c r="B420" s="236">
        <f>+'Ark1'!C1697</f>
        <v>2023</v>
      </c>
      <c r="C420" s="289"/>
      <c r="D420" s="236">
        <f>+'Ark1'!M1697</f>
        <v>13</v>
      </c>
      <c r="E420" s="236" t="str">
        <f>VLOOKUP(D420,RNR!$D$16:$E$30,2)</f>
        <v>5-</v>
      </c>
      <c r="F420" s="236">
        <f>+'Ark1'!D1697</f>
        <v>1</v>
      </c>
      <c r="G420" s="236" t="str">
        <f>VLOOKUP(F420,RNR!$D$2:$E$13,2)</f>
        <v>Jan</v>
      </c>
      <c r="H420" s="236">
        <f>+'Ark1'!Q1697</f>
        <v>2</v>
      </c>
      <c r="I420" s="236">
        <f>+'Ark1'!R1697</f>
        <v>2</v>
      </c>
      <c r="J420" s="237">
        <f>+IF(I420=0,"",'Ark1'!AG1697)</f>
        <v>1.1694085305614021</v>
      </c>
      <c r="K420" s="237">
        <f>+IF(I420=0,"",'Ark1'!AH1697)</f>
        <v>0</v>
      </c>
      <c r="L420" s="237"/>
      <c r="M420" s="264"/>
      <c r="N420" s="237"/>
      <c r="O420" s="288">
        <f>+IF(I420=0,"",'Ark1'!U1697)</f>
        <v>54.45</v>
      </c>
      <c r="P420" s="237">
        <f>+IF(I420=0,"",'Ark1'!V1697)</f>
        <v>0</v>
      </c>
      <c r="Q420" s="237"/>
      <c r="R420" s="237"/>
      <c r="S420" s="237"/>
      <c r="T420" s="237"/>
      <c r="U420" s="238"/>
      <c r="V420" s="238">
        <f>+IF(I420=0,"",'Ark1'!S1697)</f>
        <v>9.5</v>
      </c>
      <c r="W420" s="238"/>
      <c r="X420" s="237">
        <f>+IF(I420=0,"",'Ark1'!W1697)</f>
        <v>100</v>
      </c>
      <c r="Y420" s="239">
        <f>+IF(I420=0,"",'Ark1'!X1697)</f>
        <v>100</v>
      </c>
      <c r="Z420" s="239">
        <f>+IF(I420=0,"",'Ark1'!Y1697)</f>
        <v>100</v>
      </c>
      <c r="AA420" s="239">
        <f>+IF(I420=0,"",'Ark1'!Z1697)</f>
        <v>0.54999999999980165</v>
      </c>
      <c r="AB420" s="237">
        <f>+IF(I420=0,"",'Ark1'!Z1697)</f>
        <v>0.54999999999980165</v>
      </c>
      <c r="AC420" s="237">
        <f>+IF(I420=0,"",'Ark1'!AB1697)</f>
        <v>0</v>
      </c>
      <c r="AD420" s="239">
        <f>+'Ark1'!AD1697</f>
        <v>0</v>
      </c>
      <c r="AE420" s="237">
        <f t="shared" ref="AE420:AE461" si="52">+IF(I420=0,"",I420/D420)</f>
        <v>0.15384615384615385</v>
      </c>
      <c r="AF420" s="237">
        <f t="shared" ref="AF420:AF461" si="53">+IF(I420=0,"",I420/H420)</f>
        <v>1</v>
      </c>
      <c r="AG420" s="289"/>
      <c r="AJ420" s="29"/>
      <c r="AK420" s="27"/>
    </row>
    <row r="421" spans="1:47">
      <c r="A421" s="289"/>
      <c r="B421" s="236">
        <f>+'Ark1'!C1698</f>
        <v>2023</v>
      </c>
      <c r="C421" s="289"/>
      <c r="D421" s="236">
        <f>+'Ark1'!M1698</f>
        <v>13</v>
      </c>
      <c r="E421" s="236" t="str">
        <f>VLOOKUP(D421,RNR!$D$16:$E$30,2)</f>
        <v>5-</v>
      </c>
      <c r="F421" s="236">
        <f>+'Ark1'!D1698</f>
        <v>2</v>
      </c>
      <c r="G421" s="236" t="str">
        <f>VLOOKUP(F421,RNR!$D$2:$E$13,2)</f>
        <v>Feb</v>
      </c>
      <c r="H421" s="236">
        <f>+'Ark1'!Q1698</f>
        <v>3</v>
      </c>
      <c r="I421" s="236">
        <f>+'Ark1'!R1698</f>
        <v>4</v>
      </c>
      <c r="J421" s="237">
        <f>+IF(I421=0,"",'Ark1'!AG1698)</f>
        <v>0.81131200741770981</v>
      </c>
      <c r="K421" s="237">
        <f>+IF(I421=0,"",'Ark1'!AH1698)</f>
        <v>0</v>
      </c>
      <c r="L421" s="237"/>
      <c r="M421" s="264"/>
      <c r="N421" s="237"/>
      <c r="O421" s="288">
        <f>+IF(I421=0,"",'Ark1'!U1698)</f>
        <v>32.375</v>
      </c>
      <c r="P421" s="237">
        <f>+IF(I421=0,"",'Ark1'!V1698)</f>
        <v>0</v>
      </c>
      <c r="Q421" s="237"/>
      <c r="R421" s="237"/>
      <c r="S421" s="237"/>
      <c r="T421" s="237"/>
      <c r="U421" s="238"/>
      <c r="V421" s="238">
        <f>+IF(I421=0,"",'Ark1'!S1698)</f>
        <v>8.75</v>
      </c>
      <c r="W421" s="238"/>
      <c r="X421" s="237">
        <f>+IF(I421=0,"",'Ark1'!W1698)</f>
        <v>100</v>
      </c>
      <c r="Y421" s="239">
        <f>+IF(I421=0,"",'Ark1'!X1698)</f>
        <v>100</v>
      </c>
      <c r="Z421" s="239">
        <f>+IF(I421=0,"",'Ark1'!Y1698)</f>
        <v>100</v>
      </c>
      <c r="AA421" s="239">
        <f>+IF(I421=0,"",'Ark1'!Z1698)</f>
        <v>8.3646204337076817</v>
      </c>
      <c r="AB421" s="237">
        <f>+IF(I421=0,"",'Ark1'!Z1698)</f>
        <v>8.3646204337076817</v>
      </c>
      <c r="AC421" s="237">
        <f>+IF(I421=0,"",'Ark1'!AB1698)</f>
        <v>0</v>
      </c>
      <c r="AD421" s="239">
        <f>+'Ark1'!AD1698</f>
        <v>0</v>
      </c>
      <c r="AE421" s="237">
        <f t="shared" si="52"/>
        <v>0.30769230769230771</v>
      </c>
      <c r="AF421" s="237">
        <f t="shared" si="53"/>
        <v>1.3333333333333333</v>
      </c>
      <c r="AG421" s="289"/>
      <c r="AJ421" s="29"/>
      <c r="AK421" s="27"/>
    </row>
    <row r="422" spans="1:47">
      <c r="A422" s="289"/>
      <c r="B422" s="236">
        <f>+'Ark1'!C1699</f>
        <v>2023</v>
      </c>
      <c r="C422" s="289"/>
      <c r="D422" s="236">
        <f>+'Ark1'!M1699</f>
        <v>13</v>
      </c>
      <c r="E422" s="236" t="str">
        <f>VLOOKUP(D422,RNR!$D$16:$E$30,2)</f>
        <v>5-</v>
      </c>
      <c r="F422" s="236">
        <f>+'Ark1'!D1699</f>
        <v>3</v>
      </c>
      <c r="G422" s="236" t="str">
        <f>VLOOKUP(F422,RNR!$D$2:$E$13,2)</f>
        <v>Mar</v>
      </c>
      <c r="H422" s="236">
        <f>+'Ark1'!Q1699</f>
        <v>7</v>
      </c>
      <c r="I422" s="236">
        <f>+'Ark1'!R1699</f>
        <v>7</v>
      </c>
      <c r="J422" s="237">
        <f>+IF(I422=0,"",'Ark1'!AG1699)</f>
        <v>0.30485057664445686</v>
      </c>
      <c r="K422" s="237">
        <f>+IF(I422=0,"",'Ark1'!AH1699)</f>
        <v>0</v>
      </c>
      <c r="L422" s="237"/>
      <c r="M422" s="264"/>
      <c r="N422" s="237"/>
      <c r="O422" s="288">
        <f>+IF(I422=0,"",'Ark1'!U1699)</f>
        <v>43.014285714285741</v>
      </c>
      <c r="P422" s="237">
        <f>+IF(I422=0,"",'Ark1'!V1699)</f>
        <v>0</v>
      </c>
      <c r="Q422" s="237"/>
      <c r="R422" s="237"/>
      <c r="S422" s="237"/>
      <c r="T422" s="237"/>
      <c r="U422" s="238"/>
      <c r="V422" s="238">
        <f>+IF(I422=0,"",'Ark1'!S1699)</f>
        <v>10</v>
      </c>
      <c r="W422" s="238"/>
      <c r="X422" s="237">
        <f>+IF(I422=0,"",'Ark1'!W1699)</f>
        <v>100</v>
      </c>
      <c r="Y422" s="239">
        <f>+IF(I422=0,"",'Ark1'!X1699)</f>
        <v>100</v>
      </c>
      <c r="Z422" s="239">
        <f>+IF(I422=0,"",'Ark1'!Y1699)</f>
        <v>100</v>
      </c>
      <c r="AA422" s="239">
        <f>+IF(I422=0,"",'Ark1'!Z1699)</f>
        <v>6.7674491019096985</v>
      </c>
      <c r="AB422" s="237">
        <f>+IF(I422=0,"",'Ark1'!Z1699)</f>
        <v>6.7674491019096985</v>
      </c>
      <c r="AC422" s="237">
        <f>+IF(I422=0,"",'Ark1'!AB1699)</f>
        <v>0</v>
      </c>
      <c r="AD422" s="239">
        <f>+'Ark1'!AD1699</f>
        <v>0</v>
      </c>
      <c r="AE422" s="237">
        <f t="shared" si="52"/>
        <v>0.53846153846153844</v>
      </c>
      <c r="AF422" s="237">
        <f t="shared" si="53"/>
        <v>1</v>
      </c>
      <c r="AG422" s="289"/>
      <c r="AJ422" s="29"/>
      <c r="AK422" s="27"/>
    </row>
    <row r="423" spans="1:47">
      <c r="A423" s="289"/>
      <c r="B423" s="236">
        <f>+'Ark1'!C1700</f>
        <v>2023</v>
      </c>
      <c r="C423" s="289"/>
      <c r="D423" s="236">
        <f>+'Ark1'!M1700</f>
        <v>13</v>
      </c>
      <c r="E423" s="236" t="str">
        <f>VLOOKUP(D423,RNR!$D$16:$E$30,2)</f>
        <v>5-</v>
      </c>
      <c r="F423" s="236">
        <f>+'Ark1'!D1700</f>
        <v>4</v>
      </c>
      <c r="G423" s="236" t="str">
        <f>VLOOKUP(F423,RNR!$D$2:$E$13,2)</f>
        <v>Apr</v>
      </c>
      <c r="H423" s="236">
        <f>+'Ark1'!Q1700</f>
        <v>1</v>
      </c>
      <c r="I423" s="236">
        <f>+'Ark1'!R1700</f>
        <v>1</v>
      </c>
      <c r="J423" s="237">
        <f>+IF(I423=0,"",'Ark1'!AG1700)</f>
        <v>0.27043384330159143</v>
      </c>
      <c r="K423" s="237">
        <f>+IF(I423=0,"",'Ark1'!AH1700)</f>
        <v>0</v>
      </c>
      <c r="L423" s="237"/>
      <c r="M423" s="264"/>
      <c r="N423" s="237"/>
      <c r="O423" s="288">
        <f>+IF(I423=0,"",'Ark1'!U1700)</f>
        <v>35.300000000000011</v>
      </c>
      <c r="P423" s="237">
        <f>+IF(I423=0,"",'Ark1'!V1700)</f>
        <v>0</v>
      </c>
      <c r="Q423" s="237"/>
      <c r="R423" s="237"/>
      <c r="S423" s="237"/>
      <c r="T423" s="237"/>
      <c r="U423" s="238"/>
      <c r="V423" s="238">
        <f>+IF(I423=0,"",'Ark1'!S1700)</f>
        <v>8</v>
      </c>
      <c r="W423" s="238"/>
      <c r="X423" s="237">
        <f>+IF(I423=0,"",'Ark1'!W1700)</f>
        <v>100</v>
      </c>
      <c r="Y423" s="239">
        <f>+IF(I423=0,"",'Ark1'!X1700)</f>
        <v>100</v>
      </c>
      <c r="Z423" s="239">
        <f>+IF(I423=0,"",'Ark1'!Y1700)</f>
        <v>100</v>
      </c>
      <c r="AA423" s="239">
        <f>+IF(I423=0,"",'Ark1'!Z1700)</f>
        <v>0</v>
      </c>
      <c r="AB423" s="237">
        <f>+IF(I423=0,"",'Ark1'!Z1700)</f>
        <v>0</v>
      </c>
      <c r="AC423" s="237">
        <f>+IF(I423=0,"",'Ark1'!AB1700)</f>
        <v>0</v>
      </c>
      <c r="AD423" s="239">
        <f>+'Ark1'!AD1700</f>
        <v>0</v>
      </c>
      <c r="AE423" s="237">
        <f t="shared" si="52"/>
        <v>7.6923076923076927E-2</v>
      </c>
      <c r="AF423" s="237">
        <f t="shared" si="53"/>
        <v>1</v>
      </c>
      <c r="AG423" s="289"/>
      <c r="AJ423" s="29"/>
      <c r="AK423" s="27"/>
    </row>
    <row r="424" spans="1:47">
      <c r="A424" s="289"/>
      <c r="B424" s="236">
        <f>+'Ark1'!C1701</f>
        <v>2023</v>
      </c>
      <c r="C424" s="289"/>
      <c r="D424" s="236">
        <f>+'Ark1'!M1701</f>
        <v>13</v>
      </c>
      <c r="E424" s="236" t="str">
        <f>VLOOKUP(D424,RNR!$D$16:$E$30,2)</f>
        <v>5-</v>
      </c>
      <c r="F424" s="236">
        <f>+'Ark1'!D1701</f>
        <v>5</v>
      </c>
      <c r="G424" s="236" t="str">
        <f>VLOOKUP(F424,RNR!$D$2:$E$13,2)</f>
        <v>Mai</v>
      </c>
      <c r="H424" s="236">
        <f>+'Ark1'!Q1701</f>
        <v>2</v>
      </c>
      <c r="I424" s="236">
        <f>+'Ark1'!R1701</f>
        <v>2</v>
      </c>
      <c r="J424" s="237">
        <f>+IF(I424=0,"",'Ark1'!AG1701)</f>
        <v>0.31351250902922034</v>
      </c>
      <c r="K424" s="237">
        <f>+IF(I424=0,"",'Ark1'!AH1701)</f>
        <v>0</v>
      </c>
      <c r="L424" s="237"/>
      <c r="M424" s="264"/>
      <c r="N424" s="237"/>
      <c r="O424" s="288">
        <f>+IF(I424=0,"",'Ark1'!U1701)</f>
        <v>52.3</v>
      </c>
      <c r="P424" s="237">
        <f>+IF(I424=0,"",'Ark1'!V1701)</f>
        <v>0</v>
      </c>
      <c r="Q424" s="237"/>
      <c r="R424" s="237"/>
      <c r="S424" s="237"/>
      <c r="T424" s="237"/>
      <c r="U424" s="238"/>
      <c r="V424" s="238">
        <f>+IF(I424=0,"",'Ark1'!S1701)</f>
        <v>10</v>
      </c>
      <c r="W424" s="238"/>
      <c r="X424" s="237">
        <f>+IF(I424=0,"",'Ark1'!W1701)</f>
        <v>100</v>
      </c>
      <c r="Y424" s="239">
        <f>+IF(I424=0,"",'Ark1'!X1701)</f>
        <v>100</v>
      </c>
      <c r="Z424" s="239">
        <f>+IF(I424=0,"",'Ark1'!Y1701)</f>
        <v>100</v>
      </c>
      <c r="AA424" s="239">
        <f>+IF(I424=0,"",'Ark1'!Z1701)</f>
        <v>1.1000000000002237</v>
      </c>
      <c r="AB424" s="237">
        <f>+IF(I424=0,"",'Ark1'!Z1701)</f>
        <v>1.1000000000002237</v>
      </c>
      <c r="AC424" s="237">
        <f>+IF(I424=0,"",'Ark1'!AB1701)</f>
        <v>0</v>
      </c>
      <c r="AD424" s="239">
        <f>+'Ark1'!AD1701</f>
        <v>0</v>
      </c>
      <c r="AE424" s="237">
        <f t="shared" si="52"/>
        <v>0.15384615384615385</v>
      </c>
      <c r="AF424" s="237">
        <f t="shared" si="53"/>
        <v>1</v>
      </c>
      <c r="AG424" s="289"/>
      <c r="AJ424" s="29"/>
      <c r="AK424" s="27"/>
    </row>
    <row r="425" spans="1:47">
      <c r="A425" s="289"/>
      <c r="B425" s="236">
        <f>+'Ark1'!C1702</f>
        <v>2023</v>
      </c>
      <c r="C425" s="289"/>
      <c r="D425" s="236">
        <f>+'Ark1'!M1702</f>
        <v>13</v>
      </c>
      <c r="E425" s="236" t="str">
        <f>VLOOKUP(D425,RNR!$D$16:$E$30,2)</f>
        <v>5-</v>
      </c>
      <c r="F425" s="236">
        <f>+'Ark1'!D1702</f>
        <v>6</v>
      </c>
      <c r="G425" s="236" t="str">
        <f>VLOOKUP(F425,RNR!$D$2:$E$13,2)</f>
        <v>Jun</v>
      </c>
      <c r="H425" s="236">
        <f>+'Ark1'!Q1702</f>
        <v>2</v>
      </c>
      <c r="I425" s="236">
        <f>+'Ark1'!R1702</f>
        <v>2</v>
      </c>
      <c r="J425" s="237">
        <f>+IF(I425=0,"",'Ark1'!AG1702)</f>
        <v>0.2286010209365984</v>
      </c>
      <c r="K425" s="237">
        <f>+IF(I425=0,"",'Ark1'!AH1702)</f>
        <v>50</v>
      </c>
      <c r="L425" s="237"/>
      <c r="M425" s="264"/>
      <c r="N425" s="237"/>
      <c r="O425" s="288">
        <f>+IF(I425=0,"",'Ark1'!U1702)</f>
        <v>30.9</v>
      </c>
      <c r="P425" s="237">
        <f>+IF(I425=0,"",'Ark1'!V1702)</f>
        <v>0</v>
      </c>
      <c r="Q425" s="237"/>
      <c r="R425" s="237"/>
      <c r="S425" s="237"/>
      <c r="T425" s="237"/>
      <c r="U425" s="238"/>
      <c r="V425" s="238">
        <f>+IF(I425=0,"",'Ark1'!S1702)</f>
        <v>8</v>
      </c>
      <c r="W425" s="238"/>
      <c r="X425" s="237">
        <f>+IF(I425=0,"",'Ark1'!W1702)</f>
        <v>100</v>
      </c>
      <c r="Y425" s="239">
        <f>+IF(I425=0,"",'Ark1'!X1702)</f>
        <v>100</v>
      </c>
      <c r="Z425" s="239">
        <f>+IF(I425=0,"",'Ark1'!Y1702)</f>
        <v>100</v>
      </c>
      <c r="AA425" s="239">
        <f>+IF(I425=0,"",'Ark1'!Z1702)</f>
        <v>3.7000000000000073</v>
      </c>
      <c r="AB425" s="237">
        <f>+IF(I425=0,"",'Ark1'!Z1702)</f>
        <v>3.7000000000000073</v>
      </c>
      <c r="AC425" s="237">
        <f>+IF(I425=0,"",'Ark1'!AB1702)</f>
        <v>0</v>
      </c>
      <c r="AD425" s="239">
        <f>+'Ark1'!AD1702</f>
        <v>0</v>
      </c>
      <c r="AE425" s="237">
        <f t="shared" si="52"/>
        <v>0.15384615384615385</v>
      </c>
      <c r="AF425" s="237">
        <f t="shared" si="53"/>
        <v>1</v>
      </c>
      <c r="AG425" s="289"/>
      <c r="AJ425" s="29"/>
      <c r="AK425" s="27"/>
    </row>
    <row r="426" spans="1:47">
      <c r="A426" s="289"/>
      <c r="B426" s="236">
        <f>+'Ark1'!C1703</f>
        <v>2023</v>
      </c>
      <c r="C426" s="289"/>
      <c r="D426" s="236">
        <f>+'Ark1'!M1703</f>
        <v>13</v>
      </c>
      <c r="E426" s="236" t="str">
        <f>VLOOKUP(D426,RNR!$D$16:$E$30,2)</f>
        <v>5-</v>
      </c>
      <c r="F426" s="236">
        <f>+'Ark1'!D1703</f>
        <v>7</v>
      </c>
      <c r="G426" s="236" t="str">
        <f>VLOOKUP(F426,RNR!$D$2:$E$13,2)</f>
        <v>Jul</v>
      </c>
      <c r="H426" s="236">
        <f>+'Ark1'!Q1703</f>
        <v>1</v>
      </c>
      <c r="I426" s="236">
        <f>+'Ark1'!R1703</f>
        <v>1</v>
      </c>
      <c r="J426" s="237">
        <f>+IF(I426=0,"",'Ark1'!AG1703)</f>
        <v>0.55074939046275317</v>
      </c>
      <c r="K426" s="237">
        <f>+IF(I426=0,"",'Ark1'!AH1703)</f>
        <v>0</v>
      </c>
      <c r="L426" s="237"/>
      <c r="M426" s="264"/>
      <c r="N426" s="237"/>
      <c r="O426" s="288">
        <f>+IF(I426=0,"",'Ark1'!U1703)</f>
        <v>44.5</v>
      </c>
      <c r="P426" s="237">
        <f>+IF(I426=0,"",'Ark1'!V1703)</f>
        <v>0</v>
      </c>
      <c r="Q426" s="237"/>
      <c r="R426" s="237"/>
      <c r="S426" s="237"/>
      <c r="T426" s="237"/>
      <c r="U426" s="238"/>
      <c r="V426" s="238">
        <f>+IF(I426=0,"",'Ark1'!S1703)</f>
        <v>9</v>
      </c>
      <c r="W426" s="238"/>
      <c r="X426" s="237">
        <f>+IF(I426=0,"",'Ark1'!W1703)</f>
        <v>100</v>
      </c>
      <c r="Y426" s="239">
        <f>+IF(I426=0,"",'Ark1'!X1703)</f>
        <v>100</v>
      </c>
      <c r="Z426" s="239">
        <f>+IF(I426=0,"",'Ark1'!Y1703)</f>
        <v>100</v>
      </c>
      <c r="AA426" s="239">
        <f>+IF(I426=0,"",'Ark1'!Z1703)</f>
        <v>0</v>
      </c>
      <c r="AB426" s="237">
        <f>+IF(I426=0,"",'Ark1'!Z1703)</f>
        <v>0</v>
      </c>
      <c r="AC426" s="237">
        <f>+IF(I426=0,"",'Ark1'!AB1703)</f>
        <v>0</v>
      </c>
      <c r="AD426" s="239">
        <f>+'Ark1'!AD1703</f>
        <v>0</v>
      </c>
      <c r="AE426" s="237">
        <f t="shared" si="52"/>
        <v>7.6923076923076927E-2</v>
      </c>
      <c r="AF426" s="237">
        <f t="shared" si="53"/>
        <v>1</v>
      </c>
      <c r="AG426" s="289"/>
      <c r="AJ426" s="29"/>
      <c r="AK426" s="27"/>
    </row>
    <row r="427" spans="1:47">
      <c r="A427" s="289"/>
      <c r="B427" s="236">
        <f>+'Ark1'!C1704</f>
        <v>2023</v>
      </c>
      <c r="C427" s="289"/>
      <c r="D427" s="236">
        <f>+'Ark1'!M1704</f>
        <v>13</v>
      </c>
      <c r="E427" s="236" t="str">
        <f>VLOOKUP(D427,RNR!$D$16:$E$30,2)</f>
        <v>5-</v>
      </c>
      <c r="F427" s="236">
        <f>+'Ark1'!D1704</f>
        <v>8</v>
      </c>
      <c r="G427" s="236" t="str">
        <f>VLOOKUP(F427,RNR!$D$2:$E$13,2)</f>
        <v>Aug</v>
      </c>
      <c r="H427" s="236">
        <f>+'Ark1'!Q1704</f>
        <v>11</v>
      </c>
      <c r="I427" s="236">
        <f>+'Ark1'!R1704</f>
        <v>11</v>
      </c>
      <c r="J427" s="237">
        <f>+IF(I427=0,"",'Ark1'!AG1704)</f>
        <v>0.27006672343963983</v>
      </c>
      <c r="K427" s="237">
        <f>+IF(I427=0,"",'Ark1'!AH1704)</f>
        <v>9.0909090909090917</v>
      </c>
      <c r="L427" s="237"/>
      <c r="M427" s="264"/>
      <c r="N427" s="237"/>
      <c r="O427" s="288">
        <f>+IF(I427=0,"",'Ark1'!U1704)</f>
        <v>40.390909090909091</v>
      </c>
      <c r="P427" s="237">
        <f>+IF(I427=0,"",'Ark1'!V1704)</f>
        <v>0</v>
      </c>
      <c r="Q427" s="237"/>
      <c r="R427" s="237"/>
      <c r="S427" s="237"/>
      <c r="T427" s="237"/>
      <c r="U427" s="238"/>
      <c r="V427" s="238">
        <f>+IF(I427=0,"",'Ark1'!S1704)</f>
        <v>9.0909090909090917</v>
      </c>
      <c r="W427" s="238"/>
      <c r="X427" s="237">
        <f>+IF(I427=0,"",'Ark1'!W1704)</f>
        <v>100</v>
      </c>
      <c r="Y427" s="239">
        <f>+IF(I427=0,"",'Ark1'!X1704)</f>
        <v>100</v>
      </c>
      <c r="Z427" s="239">
        <f>+IF(I427=0,"",'Ark1'!Y1704)</f>
        <v>100</v>
      </c>
      <c r="AA427" s="239">
        <f>+IF(I427=0,"",'Ark1'!Z1704)</f>
        <v>7.797371881888342</v>
      </c>
      <c r="AB427" s="237">
        <f>+IF(I427=0,"",'Ark1'!Z1704)</f>
        <v>7.797371881888342</v>
      </c>
      <c r="AC427" s="237">
        <f>+IF(I427=0,"",'Ark1'!AB1704)</f>
        <v>0</v>
      </c>
      <c r="AD427" s="239">
        <f>+'Ark1'!AD1704</f>
        <v>0</v>
      </c>
      <c r="AE427" s="237">
        <f t="shared" si="52"/>
        <v>0.84615384615384615</v>
      </c>
      <c r="AF427" s="237">
        <f t="shared" si="53"/>
        <v>1</v>
      </c>
      <c r="AG427" s="289"/>
      <c r="AJ427" s="29"/>
      <c r="AK427" s="27"/>
    </row>
    <row r="428" spans="1:47">
      <c r="A428" s="289"/>
      <c r="B428" s="236">
        <f>+'Ark1'!C1705</f>
        <v>2023</v>
      </c>
      <c r="C428" s="289"/>
      <c r="D428" s="236">
        <f>+'Ark1'!M1705</f>
        <v>13</v>
      </c>
      <c r="E428" s="236" t="str">
        <f>VLOOKUP(D428,RNR!$D$16:$E$30,2)</f>
        <v>5-</v>
      </c>
      <c r="F428" s="236">
        <f>+'Ark1'!D1705</f>
        <v>9</v>
      </c>
      <c r="G428" s="236" t="str">
        <f>VLOOKUP(F428,RNR!$D$2:$E$13,2)</f>
        <v>Sep</v>
      </c>
      <c r="H428" s="236">
        <f>+'Ark1'!Q1705</f>
        <v>15</v>
      </c>
      <c r="I428" s="236">
        <f>+'Ark1'!R1705</f>
        <v>17</v>
      </c>
      <c r="J428" s="237">
        <f>+IF(I428=0,"",'Ark1'!AG1705)</f>
        <v>0.41938498243373057</v>
      </c>
      <c r="K428" s="237">
        <f>+IF(I428=0,"",'Ark1'!AH1705)</f>
        <v>5.882352941176471</v>
      </c>
      <c r="L428" s="237"/>
      <c r="M428" s="264"/>
      <c r="N428" s="237"/>
      <c r="O428" s="288">
        <f>+IF(I428=0,"",'Ark1'!U1705)</f>
        <v>42.952941176470574</v>
      </c>
      <c r="P428" s="237">
        <f>+IF(I428=0,"",'Ark1'!V1705)</f>
        <v>0</v>
      </c>
      <c r="Q428" s="237"/>
      <c r="R428" s="237"/>
      <c r="S428" s="237"/>
      <c r="T428" s="237"/>
      <c r="U428" s="238"/>
      <c r="V428" s="238">
        <f>+IF(I428=0,"",'Ark1'!S1705)</f>
        <v>9.4705882352941178</v>
      </c>
      <c r="W428" s="238"/>
      <c r="X428" s="237">
        <f>+IF(I428=0,"",'Ark1'!W1705)</f>
        <v>100</v>
      </c>
      <c r="Y428" s="239">
        <f>+IF(I428=0,"",'Ark1'!X1705)</f>
        <v>100</v>
      </c>
      <c r="Z428" s="239">
        <f>+IF(I428=0,"",'Ark1'!Y1705)</f>
        <v>100</v>
      </c>
      <c r="AA428" s="239">
        <f>+IF(I428=0,"",'Ark1'!Z1705)</f>
        <v>6.7554002491304397</v>
      </c>
      <c r="AB428" s="237">
        <f>+IF(I428=0,"",'Ark1'!Z1705)</f>
        <v>6.7554002491304397</v>
      </c>
      <c r="AC428" s="237">
        <f>+IF(I428=0,"",'Ark1'!AB1705)</f>
        <v>0</v>
      </c>
      <c r="AD428" s="239">
        <f>+'Ark1'!AD1705</f>
        <v>0</v>
      </c>
      <c r="AE428" s="237">
        <f t="shared" si="52"/>
        <v>1.3076923076923077</v>
      </c>
      <c r="AF428" s="237">
        <f t="shared" si="53"/>
        <v>1.1333333333333333</v>
      </c>
      <c r="AG428" s="289"/>
      <c r="AJ428" s="29"/>
      <c r="AK428" s="27"/>
    </row>
    <row r="429" spans="1:47">
      <c r="A429" s="289"/>
      <c r="B429" s="236">
        <f>+'Ark1'!C1706</f>
        <v>2023</v>
      </c>
      <c r="C429" s="289"/>
      <c r="D429" s="236">
        <f>+'Ark1'!M1706</f>
        <v>13</v>
      </c>
      <c r="E429" s="236" t="str">
        <f>VLOOKUP(D429,RNR!$D$16:$E$30,2)</f>
        <v>5-</v>
      </c>
      <c r="F429" s="236">
        <f>+'Ark1'!D1706</f>
        <v>10</v>
      </c>
      <c r="G429" s="236" t="str">
        <f>VLOOKUP(F429,RNR!$D$2:$E$13,2)</f>
        <v>Okt</v>
      </c>
      <c r="H429" s="236">
        <f>+'Ark1'!Q1706</f>
        <v>33</v>
      </c>
      <c r="I429" s="236">
        <f>+'Ark1'!R1706</f>
        <v>38</v>
      </c>
      <c r="J429" s="237">
        <f>+IF(I429=0,"",'Ark1'!AG1706)</f>
        <v>0.32051977627098954</v>
      </c>
      <c r="K429" s="237">
        <f>+IF(I429=0,"",'Ark1'!AH1706)</f>
        <v>0</v>
      </c>
      <c r="L429" s="237"/>
      <c r="M429" s="264"/>
      <c r="N429" s="237"/>
      <c r="O429" s="288">
        <f>+IF(I429=0,"",'Ark1'!U1706)</f>
        <v>41.586842105263152</v>
      </c>
      <c r="P429" s="237">
        <f>+IF(I429=0,"",'Ark1'!V1706)</f>
        <v>0</v>
      </c>
      <c r="Q429" s="237"/>
      <c r="R429" s="237"/>
      <c r="S429" s="237"/>
      <c r="T429" s="237"/>
      <c r="U429" s="238"/>
      <c r="V429" s="238">
        <f>+IF(I429=0,"",'Ark1'!S1706)</f>
        <v>9.5789473684210567</v>
      </c>
      <c r="W429" s="238"/>
      <c r="X429" s="237">
        <f>+IF(I429=0,"",'Ark1'!W1706)</f>
        <v>100</v>
      </c>
      <c r="Y429" s="239">
        <f>+IF(I429=0,"",'Ark1'!X1706)</f>
        <v>100</v>
      </c>
      <c r="Z429" s="239">
        <f>+IF(I429=0,"",'Ark1'!Y1706)</f>
        <v>97.368421052631547</v>
      </c>
      <c r="AA429" s="239">
        <f>+IF(I429=0,"",'Ark1'!Z1706)</f>
        <v>9.3414517933054135</v>
      </c>
      <c r="AB429" s="237">
        <f>+IF(I429=0,"",'Ark1'!Z1706)</f>
        <v>9.3414517933054135</v>
      </c>
      <c r="AC429" s="237">
        <f>+IF(I429=0,"",'Ark1'!AB1706)</f>
        <v>0</v>
      </c>
      <c r="AD429" s="239">
        <f>+'Ark1'!AD1706</f>
        <v>0</v>
      </c>
      <c r="AE429" s="237">
        <f t="shared" si="52"/>
        <v>2.9230769230769229</v>
      </c>
      <c r="AF429" s="237">
        <f t="shared" si="53"/>
        <v>1.1515151515151516</v>
      </c>
      <c r="AG429" s="289"/>
      <c r="AJ429" s="29"/>
      <c r="AK429" s="27"/>
    </row>
    <row r="430" spans="1:47">
      <c r="A430" s="289"/>
      <c r="B430" s="236">
        <f>+'Ark1'!C1707</f>
        <v>2023</v>
      </c>
      <c r="C430" s="289"/>
      <c r="D430" s="236">
        <f>+'Ark1'!M1707</f>
        <v>13</v>
      </c>
      <c r="E430" s="236" t="str">
        <f>VLOOKUP(D430,RNR!$D$16:$E$30,2)</f>
        <v>5-</v>
      </c>
      <c r="F430" s="236">
        <f>+'Ark1'!D1707</f>
        <v>11</v>
      </c>
      <c r="G430" s="236" t="str">
        <f>VLOOKUP(F430,RNR!$D$2:$E$13,2)</f>
        <v>Nov</v>
      </c>
      <c r="H430" s="236">
        <f>+'Ark1'!Q1707</f>
        <v>12</v>
      </c>
      <c r="I430" s="236">
        <f>+'Ark1'!R1707</f>
        <v>12</v>
      </c>
      <c r="J430" s="237">
        <f>+IF(I430=0,"",'Ark1'!AG1707)</f>
        <v>0.1986938990258684</v>
      </c>
      <c r="K430" s="237">
        <f>+IF(I430=0,"",'Ark1'!AH1707)</f>
        <v>0</v>
      </c>
      <c r="L430" s="237"/>
      <c r="M430" s="264"/>
      <c r="N430" s="237"/>
      <c r="O430" s="288">
        <f>+IF(I430=0,"",'Ark1'!U1707)</f>
        <v>38.016666666666659</v>
      </c>
      <c r="P430" s="237">
        <f>+IF(I430=0,"",'Ark1'!V1707)</f>
        <v>0</v>
      </c>
      <c r="Q430" s="237"/>
      <c r="R430" s="237"/>
      <c r="S430" s="237"/>
      <c r="T430" s="237"/>
      <c r="U430" s="238"/>
      <c r="V430" s="238">
        <f>+IF(I430=0,"",'Ark1'!S1707)</f>
        <v>8.9166666666666643</v>
      </c>
      <c r="W430" s="238"/>
      <c r="X430" s="237">
        <f>+IF(I430=0,"",'Ark1'!W1707)</f>
        <v>100</v>
      </c>
      <c r="Y430" s="239">
        <f>+IF(I430=0,"",'Ark1'!X1707)</f>
        <v>100</v>
      </c>
      <c r="Z430" s="239">
        <f>+IF(I430=0,"",'Ark1'!Y1707)</f>
        <v>100</v>
      </c>
      <c r="AA430" s="239">
        <f>+IF(I430=0,"",'Ark1'!Z1707)</f>
        <v>7.067158001787031</v>
      </c>
      <c r="AB430" s="237">
        <f>+IF(I430=0,"",'Ark1'!Z1707)</f>
        <v>7.067158001787031</v>
      </c>
      <c r="AC430" s="237">
        <f>+IF(I430=0,"",'Ark1'!AB1707)</f>
        <v>0</v>
      </c>
      <c r="AD430" s="239">
        <f>+'Ark1'!AD1707</f>
        <v>0</v>
      </c>
      <c r="AE430" s="237">
        <f t="shared" si="52"/>
        <v>0.92307692307692313</v>
      </c>
      <c r="AF430" s="237">
        <f t="shared" si="53"/>
        <v>1</v>
      </c>
      <c r="AG430" s="289"/>
      <c r="AJ430" s="29"/>
      <c r="AK430" s="27"/>
    </row>
    <row r="431" spans="1:47">
      <c r="A431" s="289"/>
      <c r="B431" s="236">
        <f>+'Ark1'!C1708</f>
        <v>2023</v>
      </c>
      <c r="C431" s="289"/>
      <c r="D431" s="236">
        <f>+'Ark1'!M1708</f>
        <v>13</v>
      </c>
      <c r="E431" s="236" t="str">
        <f>VLOOKUP(D431,RNR!$D$16:$E$30,2)</f>
        <v>5-</v>
      </c>
      <c r="F431" s="236">
        <f>+'Ark1'!D1708</f>
        <v>12</v>
      </c>
      <c r="G431" s="236" t="str">
        <f>VLOOKUP(F431,RNR!$D$2:$E$13,2)</f>
        <v>Des</v>
      </c>
      <c r="H431" s="236">
        <f>+'Ark1'!Q1708</f>
        <v>1</v>
      </c>
      <c r="I431" s="236">
        <f>+'Ark1'!R1708</f>
        <v>2</v>
      </c>
      <c r="J431" s="237">
        <f>+IF(I431=0,"",'Ark1'!AG1708)</f>
        <v>0.64309652486337998</v>
      </c>
      <c r="K431" s="237">
        <f>+IF(I431=0,"",'Ark1'!AH1708)</f>
        <v>0</v>
      </c>
      <c r="L431" s="237"/>
      <c r="M431" s="264"/>
      <c r="N431" s="237"/>
      <c r="O431" s="288">
        <f>+IF(I431=0,"",'Ark1'!U1708)</f>
        <v>31.95</v>
      </c>
      <c r="P431" s="237">
        <f>+IF(I431=0,"",'Ark1'!V1708)</f>
        <v>0</v>
      </c>
      <c r="Q431" s="237"/>
      <c r="R431" s="237"/>
      <c r="S431" s="237"/>
      <c r="T431" s="237"/>
      <c r="U431" s="238"/>
      <c r="V431" s="238">
        <f>+IF(I431=0,"",'Ark1'!S1708)</f>
        <v>8.5</v>
      </c>
      <c r="W431" s="238"/>
      <c r="X431" s="237">
        <f>+IF(I431=0,"",'Ark1'!W1708)</f>
        <v>100</v>
      </c>
      <c r="Y431" s="239">
        <f>+IF(I431=0,"",'Ark1'!X1708)</f>
        <v>100</v>
      </c>
      <c r="Z431" s="239">
        <f>+IF(I431=0,"",'Ark1'!Y1708)</f>
        <v>100</v>
      </c>
      <c r="AA431" s="239">
        <f>+IF(I431=0,"",'Ark1'!Z1708)</f>
        <v>2.9500000000000193</v>
      </c>
      <c r="AB431" s="237">
        <f>+IF(I431=0,"",'Ark1'!Z1708)</f>
        <v>2.9500000000000193</v>
      </c>
      <c r="AC431" s="237">
        <f>+IF(I431=0,"",'Ark1'!AB1708)</f>
        <v>0</v>
      </c>
      <c r="AD431" s="239">
        <f>+'Ark1'!AD1708</f>
        <v>0</v>
      </c>
      <c r="AE431" s="237">
        <f t="shared" si="52"/>
        <v>0.15384615384615385</v>
      </c>
      <c r="AF431" s="237">
        <f t="shared" si="53"/>
        <v>2</v>
      </c>
      <c r="AG431" s="289"/>
      <c r="AJ431" s="29"/>
      <c r="AK431" s="27"/>
    </row>
    <row r="432" spans="1:47">
      <c r="A432" s="289"/>
      <c r="B432" s="289"/>
      <c r="C432" s="289"/>
      <c r="D432" s="289"/>
      <c r="E432" s="289"/>
      <c r="F432" s="289"/>
      <c r="G432" s="289"/>
      <c r="H432" s="289"/>
      <c r="I432" s="289"/>
      <c r="J432" s="289"/>
      <c r="K432" s="289"/>
      <c r="L432" s="289"/>
      <c r="M432" s="330"/>
      <c r="N432" s="289"/>
      <c r="O432" s="289"/>
      <c r="P432" s="289"/>
      <c r="Q432" s="289"/>
      <c r="R432" s="290"/>
      <c r="S432" s="290"/>
      <c r="T432" s="290"/>
      <c r="U432" s="289"/>
      <c r="V432" s="289"/>
      <c r="W432" s="289"/>
      <c r="X432" s="289"/>
      <c r="Y432" s="289"/>
      <c r="Z432" s="289"/>
      <c r="AA432" s="289"/>
      <c r="AB432" s="289"/>
      <c r="AC432" s="289"/>
      <c r="AD432" s="289"/>
      <c r="AE432" s="289"/>
      <c r="AF432" s="289"/>
      <c r="AG432" s="289"/>
      <c r="AJ432" s="29"/>
      <c r="AK432" s="27"/>
      <c r="AN432" s="27"/>
      <c r="AO432" s="27"/>
      <c r="AP432" s="27"/>
      <c r="AR432" s="27"/>
      <c r="AS432" s="241"/>
      <c r="AT432" s="27"/>
      <c r="AU432" s="27"/>
    </row>
    <row r="433" spans="1:47">
      <c r="A433" s="330" t="s">
        <v>654</v>
      </c>
      <c r="B433" s="330"/>
      <c r="C433" s="330" t="str">
        <f>+E439</f>
        <v>5</v>
      </c>
      <c r="D433" s="330"/>
      <c r="E433" s="330"/>
      <c r="F433" s="330"/>
      <c r="G433" s="330"/>
      <c r="H433" s="330"/>
      <c r="I433" s="289"/>
      <c r="J433" s="289"/>
      <c r="K433" s="289"/>
      <c r="L433" s="289"/>
      <c r="M433" s="330"/>
      <c r="N433" s="289"/>
      <c r="O433" s="289"/>
      <c r="P433" s="289"/>
      <c r="Q433" s="289"/>
      <c r="R433" s="290"/>
      <c r="S433" s="290"/>
      <c r="T433" s="290"/>
      <c r="U433" s="289"/>
      <c r="V433" s="289"/>
      <c r="W433" s="289"/>
      <c r="X433" s="289"/>
      <c r="Y433" s="289"/>
      <c r="Z433" s="289"/>
      <c r="AA433" s="289"/>
      <c r="AB433" s="289"/>
      <c r="AC433" s="289"/>
      <c r="AD433" s="289"/>
      <c r="AE433" s="289"/>
      <c r="AF433" s="289"/>
      <c r="AG433" s="289"/>
      <c r="AJ433" s="29"/>
      <c r="AK433" s="27"/>
      <c r="AN433" s="27"/>
      <c r="AO433" s="27"/>
      <c r="AP433" s="27"/>
      <c r="AR433" s="27"/>
      <c r="AS433" s="241"/>
      <c r="AT433" s="27"/>
      <c r="AU433" s="27"/>
    </row>
    <row r="434" spans="1:47">
      <c r="A434" s="289"/>
      <c r="B434" s="289"/>
      <c r="C434" s="289"/>
      <c r="D434" s="289"/>
      <c r="E434" s="289"/>
      <c r="F434" s="289"/>
      <c r="G434" s="289"/>
      <c r="H434" s="289"/>
      <c r="I434" s="289"/>
      <c r="J434" s="289"/>
      <c r="K434" s="289"/>
      <c r="L434" s="289"/>
      <c r="M434" s="330"/>
      <c r="N434" s="289"/>
      <c r="O434" s="289"/>
      <c r="P434" s="289"/>
      <c r="Q434" s="289"/>
      <c r="R434" s="290"/>
      <c r="S434" s="290"/>
      <c r="T434" s="290"/>
      <c r="U434" s="289"/>
      <c r="V434" s="289"/>
      <c r="W434" s="289"/>
      <c r="X434" s="289"/>
      <c r="Y434" s="289"/>
      <c r="Z434" s="289"/>
      <c r="AA434" s="289"/>
      <c r="AB434" s="289"/>
      <c r="AC434" s="289"/>
      <c r="AD434" s="289"/>
      <c r="AE434" s="289"/>
      <c r="AF434" s="289"/>
      <c r="AG434" s="289"/>
      <c r="AJ434" s="29"/>
      <c r="AK434" s="27"/>
      <c r="AN434" s="27"/>
      <c r="AO434" s="27"/>
      <c r="AP434" s="27"/>
      <c r="AR434" s="27"/>
      <c r="AS434" s="241"/>
      <c r="AT434" s="27"/>
      <c r="AU434" s="27"/>
    </row>
    <row r="435" spans="1:47">
      <c r="A435" s="289"/>
      <c r="B435" s="236">
        <f>+'Ark1'!C1709</f>
        <v>2023</v>
      </c>
      <c r="C435" s="289"/>
      <c r="D435" s="236">
        <f>+'Ark1'!M1709</f>
        <v>14</v>
      </c>
      <c r="E435" s="236" t="str">
        <f>VLOOKUP(D435,RNR!$D$16:$E$30,2)</f>
        <v>5</v>
      </c>
      <c r="F435" s="236">
        <f>+'Ark1'!D1709</f>
        <v>1</v>
      </c>
      <c r="G435" s="236" t="str">
        <f>VLOOKUP(F435,RNR!$D$2:$E$13,2)</f>
        <v>Jan</v>
      </c>
      <c r="H435" s="236">
        <f>+'Ark1'!Q1709</f>
        <v>1</v>
      </c>
      <c r="I435" s="236">
        <f>+'Ark1'!R1709</f>
        <v>1</v>
      </c>
      <c r="J435" s="237">
        <f>+IF(I435=0,"",'Ark1'!AG1709)</f>
        <v>0.40161505089987554</v>
      </c>
      <c r="K435" s="237">
        <f>+IF(I435=0,"",'Ark1'!AH1709)</f>
        <v>0</v>
      </c>
      <c r="L435" s="237"/>
      <c r="M435" s="264"/>
      <c r="N435" s="237"/>
      <c r="O435" s="288">
        <f>+IF(I435=0,"",'Ark1'!U1709)</f>
        <v>37.4</v>
      </c>
      <c r="P435" s="237">
        <f>+IF(I435=0,"",'Ark1'!V1709)</f>
        <v>0</v>
      </c>
      <c r="Q435" s="237"/>
      <c r="R435" s="237"/>
      <c r="S435" s="237"/>
      <c r="T435" s="237"/>
      <c r="U435" s="238"/>
      <c r="V435" s="238">
        <f>+IF(I435=0,"",'Ark1'!S1709)</f>
        <v>8</v>
      </c>
      <c r="W435" s="238"/>
      <c r="X435" s="237">
        <f>+IF(I435=0,"",'Ark1'!W1709)</f>
        <v>100</v>
      </c>
      <c r="Y435" s="239">
        <f>+IF(I435=0,"",'Ark1'!X1709)</f>
        <v>100</v>
      </c>
      <c r="Z435" s="239">
        <f>+IF(I435=0,"",'Ark1'!Y1709)</f>
        <v>100</v>
      </c>
      <c r="AA435" s="239">
        <f>+IF(I435=0,"",'Ark1'!Z1709)</f>
        <v>0</v>
      </c>
      <c r="AB435" s="237">
        <f>+IF(I435=0,"",'Ark1'!Z1709)</f>
        <v>0</v>
      </c>
      <c r="AC435" s="237">
        <f>+IF(I435=0,"",'Ark1'!AB1709)</f>
        <v>0</v>
      </c>
      <c r="AD435" s="239">
        <f>+'Ark1'!AD1709</f>
        <v>0</v>
      </c>
      <c r="AE435" s="237">
        <f t="shared" si="52"/>
        <v>7.1428571428571425E-2</v>
      </c>
      <c r="AF435" s="237">
        <f t="shared" si="53"/>
        <v>1</v>
      </c>
      <c r="AG435" s="289"/>
      <c r="AJ435" s="29"/>
      <c r="AK435" s="27"/>
    </row>
    <row r="436" spans="1:47">
      <c r="A436" s="289"/>
      <c r="B436" s="236">
        <f>+'Ark1'!C1710</f>
        <v>2023</v>
      </c>
      <c r="C436" s="289"/>
      <c r="D436" s="236">
        <f>+'Ark1'!M1710</f>
        <v>14</v>
      </c>
      <c r="E436" s="236" t="str">
        <f>VLOOKUP(D436,RNR!$D$16:$E$30,2)</f>
        <v>5</v>
      </c>
      <c r="F436" s="236">
        <f>+'Ark1'!D1710</f>
        <v>2</v>
      </c>
      <c r="G436" s="236" t="str">
        <f>VLOOKUP(F436,RNR!$D$2:$E$13,2)</f>
        <v>Feb</v>
      </c>
      <c r="H436" s="236">
        <f>+'Ark1'!Q1710</f>
        <v>0</v>
      </c>
      <c r="I436" s="236">
        <f>+'Ark1'!R1710</f>
        <v>0</v>
      </c>
      <c r="J436" s="237" t="str">
        <f>+IF(I436=0,"",'Ark1'!AG1710)</f>
        <v/>
      </c>
      <c r="K436" s="237" t="str">
        <f>+IF(I436=0,"",'Ark1'!AH1710)</f>
        <v/>
      </c>
      <c r="L436" s="237"/>
      <c r="M436" s="264"/>
      <c r="N436" s="237"/>
      <c r="O436" s="288" t="str">
        <f>+IF(I436=0,"",'Ark1'!U1710)</f>
        <v/>
      </c>
      <c r="P436" s="237" t="str">
        <f>+IF(I436=0,"",'Ark1'!V1710)</f>
        <v/>
      </c>
      <c r="Q436" s="237"/>
      <c r="R436" s="237"/>
      <c r="S436" s="237"/>
      <c r="T436" s="237"/>
      <c r="U436" s="238"/>
      <c r="V436" s="238" t="str">
        <f>+IF(I436=0,"",'Ark1'!S1710)</f>
        <v/>
      </c>
      <c r="W436" s="238"/>
      <c r="X436" s="237" t="str">
        <f>+IF(I436=0,"",'Ark1'!W1710)</f>
        <v/>
      </c>
      <c r="Y436" s="239" t="str">
        <f>+IF(I436=0,"",'Ark1'!X1710)</f>
        <v/>
      </c>
      <c r="Z436" s="239" t="str">
        <f>+IF(I436=0,"",'Ark1'!Y1710)</f>
        <v/>
      </c>
      <c r="AA436" s="239" t="str">
        <f>+IF(I436=0,"",'Ark1'!Z1710)</f>
        <v/>
      </c>
      <c r="AB436" s="237" t="str">
        <f>+IF(I436=0,"",'Ark1'!Z1710)</f>
        <v/>
      </c>
      <c r="AC436" s="237" t="str">
        <f>+IF(I436=0,"",'Ark1'!AB1710)</f>
        <v/>
      </c>
      <c r="AD436" s="239">
        <f>+'Ark1'!AD1710</f>
        <v>0</v>
      </c>
      <c r="AE436" s="237" t="str">
        <f t="shared" si="52"/>
        <v/>
      </c>
      <c r="AF436" s="237" t="str">
        <f t="shared" si="53"/>
        <v/>
      </c>
      <c r="AG436" s="289"/>
      <c r="AJ436" s="29"/>
      <c r="AK436" s="27"/>
    </row>
    <row r="437" spans="1:47">
      <c r="A437" s="289"/>
      <c r="B437" s="236">
        <f>+'Ark1'!C1711</f>
        <v>2023</v>
      </c>
      <c r="C437" s="289"/>
      <c r="D437" s="236">
        <f>+'Ark1'!M1711</f>
        <v>14</v>
      </c>
      <c r="E437" s="236" t="str">
        <f>VLOOKUP(D437,RNR!$D$16:$E$30,2)</f>
        <v>5</v>
      </c>
      <c r="F437" s="236">
        <f>+'Ark1'!D1711</f>
        <v>3</v>
      </c>
      <c r="G437" s="236" t="str">
        <f>VLOOKUP(F437,RNR!$D$2:$E$13,2)</f>
        <v>Mar</v>
      </c>
      <c r="H437" s="236">
        <f>+'Ark1'!Q1711</f>
        <v>4</v>
      </c>
      <c r="I437" s="236">
        <f>+'Ark1'!R1711</f>
        <v>4</v>
      </c>
      <c r="J437" s="237">
        <f>+IF(I437=0,"",'Ark1'!AG1711)</f>
        <v>0.22385407670571036</v>
      </c>
      <c r="K437" s="237">
        <f>+IF(I437=0,"",'Ark1'!AH1711)</f>
        <v>0</v>
      </c>
      <c r="L437" s="237"/>
      <c r="M437" s="264"/>
      <c r="N437" s="237"/>
      <c r="O437" s="288">
        <f>+IF(I437=0,"",'Ark1'!U1711)</f>
        <v>55.274999999999999</v>
      </c>
      <c r="P437" s="237">
        <f>+IF(I437=0,"",'Ark1'!V1711)</f>
        <v>0</v>
      </c>
      <c r="Q437" s="237"/>
      <c r="R437" s="237"/>
      <c r="S437" s="237"/>
      <c r="T437" s="237"/>
      <c r="U437" s="238"/>
      <c r="V437" s="238">
        <f>+IF(I437=0,"",'Ark1'!S1711)</f>
        <v>10.5</v>
      </c>
      <c r="W437" s="238"/>
      <c r="X437" s="237">
        <f>+IF(I437=0,"",'Ark1'!W1711)</f>
        <v>100</v>
      </c>
      <c r="Y437" s="239">
        <f>+IF(I437=0,"",'Ark1'!X1711)</f>
        <v>100</v>
      </c>
      <c r="Z437" s="239">
        <f>+IF(I437=0,"",'Ark1'!Y1711)</f>
        <v>100</v>
      </c>
      <c r="AA437" s="239">
        <f>+IF(I437=0,"",'Ark1'!Z1711)</f>
        <v>8.6998204004449988</v>
      </c>
      <c r="AB437" s="237">
        <f>+IF(I437=0,"",'Ark1'!Z1711)</f>
        <v>8.6998204004449988</v>
      </c>
      <c r="AC437" s="237">
        <f>+IF(I437=0,"",'Ark1'!AB1711)</f>
        <v>0</v>
      </c>
      <c r="AD437" s="239">
        <f>+'Ark1'!AD1711</f>
        <v>0</v>
      </c>
      <c r="AE437" s="237">
        <f t="shared" si="52"/>
        <v>0.2857142857142857</v>
      </c>
      <c r="AF437" s="237">
        <f t="shared" si="53"/>
        <v>1</v>
      </c>
      <c r="AG437" s="289"/>
      <c r="AJ437" s="29"/>
      <c r="AK437" s="27"/>
    </row>
    <row r="438" spans="1:47">
      <c r="A438" s="289"/>
      <c r="B438" s="236">
        <f>+'Ark1'!C1712</f>
        <v>2023</v>
      </c>
      <c r="C438" s="289"/>
      <c r="D438" s="236">
        <f>+'Ark1'!M1712</f>
        <v>14</v>
      </c>
      <c r="E438" s="236" t="str">
        <f>VLOOKUP(D438,RNR!$D$16:$E$30,2)</f>
        <v>5</v>
      </c>
      <c r="F438" s="236">
        <f>+'Ark1'!D1712</f>
        <v>4</v>
      </c>
      <c r="G438" s="236" t="str">
        <f>VLOOKUP(F438,RNR!$D$2:$E$13,2)</f>
        <v>Apr</v>
      </c>
      <c r="H438" s="236">
        <f>+'Ark1'!Q1712</f>
        <v>0</v>
      </c>
      <c r="I438" s="236">
        <f>+'Ark1'!R1712</f>
        <v>0</v>
      </c>
      <c r="J438" s="237" t="str">
        <f>+IF(I438=0,"",'Ark1'!AG1712)</f>
        <v/>
      </c>
      <c r="K438" s="237" t="str">
        <f>+IF(I438=0,"",'Ark1'!AH1712)</f>
        <v/>
      </c>
      <c r="L438" s="237"/>
      <c r="M438" s="264"/>
      <c r="N438" s="237"/>
      <c r="O438" s="288" t="str">
        <f>+IF(I438=0,"",'Ark1'!U1712)</f>
        <v/>
      </c>
      <c r="P438" s="237" t="str">
        <f>+IF(I438=0,"",'Ark1'!V1712)</f>
        <v/>
      </c>
      <c r="Q438" s="237"/>
      <c r="R438" s="237"/>
      <c r="S438" s="237"/>
      <c r="T438" s="237"/>
      <c r="U438" s="238"/>
      <c r="V438" s="238" t="str">
        <f>+IF(I438=0,"",'Ark1'!S1712)</f>
        <v/>
      </c>
      <c r="W438" s="238"/>
      <c r="X438" s="237" t="str">
        <f>+IF(I438=0,"",'Ark1'!W1712)</f>
        <v/>
      </c>
      <c r="Y438" s="239" t="str">
        <f>+IF(I438=0,"",'Ark1'!X1712)</f>
        <v/>
      </c>
      <c r="Z438" s="239" t="str">
        <f>+IF(I438=0,"",'Ark1'!Y1712)</f>
        <v/>
      </c>
      <c r="AA438" s="239" t="str">
        <f>+IF(I438=0,"",'Ark1'!Z1712)</f>
        <v/>
      </c>
      <c r="AB438" s="237" t="str">
        <f>+IF(I438=0,"",'Ark1'!Z1712)</f>
        <v/>
      </c>
      <c r="AC438" s="237" t="str">
        <f>+IF(I438=0,"",'Ark1'!AB1712)</f>
        <v/>
      </c>
      <c r="AD438" s="239">
        <f>+'Ark1'!AD1712</f>
        <v>0</v>
      </c>
      <c r="AE438" s="237" t="str">
        <f t="shared" si="52"/>
        <v/>
      </c>
      <c r="AF438" s="237" t="str">
        <f t="shared" si="53"/>
        <v/>
      </c>
      <c r="AG438" s="289"/>
      <c r="AJ438" s="29"/>
      <c r="AK438" s="27"/>
    </row>
    <row r="439" spans="1:47">
      <c r="A439" s="289"/>
      <c r="B439" s="236">
        <f>+'Ark1'!C1713</f>
        <v>2023</v>
      </c>
      <c r="C439" s="289"/>
      <c r="D439" s="236">
        <f>+'Ark1'!M1713</f>
        <v>14</v>
      </c>
      <c r="E439" s="236" t="str">
        <f>VLOOKUP(D439,RNR!$D$16:$E$30,2)</f>
        <v>5</v>
      </c>
      <c r="F439" s="236">
        <f>+'Ark1'!D1713</f>
        <v>5</v>
      </c>
      <c r="G439" s="236" t="str">
        <f>VLOOKUP(F439,RNR!$D$2:$E$13,2)</f>
        <v>Mai</v>
      </c>
      <c r="H439" s="236">
        <f>+'Ark1'!Q1713</f>
        <v>1</v>
      </c>
      <c r="I439" s="236">
        <f>+'Ark1'!R1713</f>
        <v>1</v>
      </c>
      <c r="J439" s="237">
        <f>+IF(I439=0,"",'Ark1'!AG1713)</f>
        <v>0.12618428900698062</v>
      </c>
      <c r="K439" s="237">
        <f>+IF(I439=0,"",'Ark1'!AH1713)</f>
        <v>0</v>
      </c>
      <c r="L439" s="237"/>
      <c r="M439" s="264"/>
      <c r="N439" s="237"/>
      <c r="O439" s="288">
        <f>+IF(I439=0,"",'Ark1'!U1713)</f>
        <v>42.1</v>
      </c>
      <c r="P439" s="237">
        <f>+IF(I439=0,"",'Ark1'!V1713)</f>
        <v>0</v>
      </c>
      <c r="Q439" s="237"/>
      <c r="R439" s="237"/>
      <c r="S439" s="237"/>
      <c r="T439" s="237"/>
      <c r="U439" s="238"/>
      <c r="V439" s="238">
        <f>+IF(I439=0,"",'Ark1'!S1713)</f>
        <v>9</v>
      </c>
      <c r="W439" s="238"/>
      <c r="X439" s="237">
        <f>+IF(I439=0,"",'Ark1'!W1713)</f>
        <v>100</v>
      </c>
      <c r="Y439" s="239">
        <f>+IF(I439=0,"",'Ark1'!X1713)</f>
        <v>100</v>
      </c>
      <c r="Z439" s="239">
        <f>+IF(I439=0,"",'Ark1'!Y1713)</f>
        <v>100</v>
      </c>
      <c r="AA439" s="239">
        <f>+IF(I439=0,"",'Ark1'!Z1713)</f>
        <v>0</v>
      </c>
      <c r="AB439" s="237">
        <f>+IF(I439=0,"",'Ark1'!Z1713)</f>
        <v>0</v>
      </c>
      <c r="AC439" s="237">
        <f>+IF(I439=0,"",'Ark1'!AB1713)</f>
        <v>0</v>
      </c>
      <c r="AD439" s="239">
        <f>+'Ark1'!AD1713</f>
        <v>0</v>
      </c>
      <c r="AE439" s="237">
        <f t="shared" si="52"/>
        <v>7.1428571428571425E-2</v>
      </c>
      <c r="AF439" s="237">
        <f t="shared" si="53"/>
        <v>1</v>
      </c>
      <c r="AG439" s="289"/>
      <c r="AJ439" s="29"/>
      <c r="AK439" s="27"/>
    </row>
    <row r="440" spans="1:47">
      <c r="A440" s="289"/>
      <c r="B440" s="236">
        <f>+'Ark1'!C1714</f>
        <v>2023</v>
      </c>
      <c r="C440" s="289"/>
      <c r="D440" s="236">
        <f>+'Ark1'!M1714</f>
        <v>14</v>
      </c>
      <c r="E440" s="236" t="str">
        <f>VLOOKUP(D440,RNR!$D$16:$E$30,2)</f>
        <v>5</v>
      </c>
      <c r="F440" s="236">
        <f>+'Ark1'!D1714</f>
        <v>6</v>
      </c>
      <c r="G440" s="236" t="str">
        <f>VLOOKUP(F440,RNR!$D$2:$E$13,2)</f>
        <v>Jun</v>
      </c>
      <c r="H440" s="236">
        <f>+'Ark1'!Q1714</f>
        <v>0</v>
      </c>
      <c r="I440" s="236">
        <f>+'Ark1'!R1714</f>
        <v>0</v>
      </c>
      <c r="J440" s="237" t="str">
        <f>+IF(I440=0,"",'Ark1'!AG1714)</f>
        <v/>
      </c>
      <c r="K440" s="237" t="str">
        <f>+IF(I440=0,"",'Ark1'!AH1714)</f>
        <v/>
      </c>
      <c r="L440" s="237"/>
      <c r="M440" s="264"/>
      <c r="N440" s="237"/>
      <c r="O440" s="288" t="str">
        <f>+IF(I440=0,"",'Ark1'!U1714)</f>
        <v/>
      </c>
      <c r="P440" s="237" t="str">
        <f>+IF(I440=0,"",'Ark1'!V1714)</f>
        <v/>
      </c>
      <c r="Q440" s="237"/>
      <c r="R440" s="237"/>
      <c r="S440" s="237"/>
      <c r="T440" s="237"/>
      <c r="U440" s="238"/>
      <c r="V440" s="238" t="str">
        <f>+IF(I440=0,"",'Ark1'!S1714)</f>
        <v/>
      </c>
      <c r="W440" s="238"/>
      <c r="X440" s="237" t="str">
        <f>+IF(I440=0,"",'Ark1'!W1714)</f>
        <v/>
      </c>
      <c r="Y440" s="239" t="str">
        <f>+IF(I440=0,"",'Ark1'!X1714)</f>
        <v/>
      </c>
      <c r="Z440" s="239" t="str">
        <f>+IF(I440=0,"",'Ark1'!Y1714)</f>
        <v/>
      </c>
      <c r="AA440" s="239" t="str">
        <f>+IF(I440=0,"",'Ark1'!Z1714)</f>
        <v/>
      </c>
      <c r="AB440" s="237" t="str">
        <f>+IF(I440=0,"",'Ark1'!Z1714)</f>
        <v/>
      </c>
      <c r="AC440" s="237" t="str">
        <f>+IF(I440=0,"",'Ark1'!AB1714)</f>
        <v/>
      </c>
      <c r="AD440" s="239">
        <f>+'Ark1'!AD1714</f>
        <v>0</v>
      </c>
      <c r="AE440" s="237" t="str">
        <f t="shared" si="52"/>
        <v/>
      </c>
      <c r="AF440" s="237" t="str">
        <f t="shared" si="53"/>
        <v/>
      </c>
      <c r="AG440" s="289"/>
      <c r="AJ440" s="29"/>
      <c r="AK440" s="27"/>
    </row>
    <row r="441" spans="1:47">
      <c r="A441" s="289"/>
      <c r="B441" s="236">
        <f>+'Ark1'!C1715</f>
        <v>2023</v>
      </c>
      <c r="C441" s="289"/>
      <c r="D441" s="236">
        <f>+'Ark1'!M1715</f>
        <v>14</v>
      </c>
      <c r="E441" s="236" t="str">
        <f>VLOOKUP(D441,RNR!$D$16:$E$30,2)</f>
        <v>5</v>
      </c>
      <c r="F441" s="236">
        <f>+'Ark1'!D1715</f>
        <v>7</v>
      </c>
      <c r="G441" s="236" t="str">
        <f>VLOOKUP(F441,RNR!$D$2:$E$13,2)</f>
        <v>Jul</v>
      </c>
      <c r="H441" s="236">
        <f>+'Ark1'!Q1715</f>
        <v>1</v>
      </c>
      <c r="I441" s="236">
        <f>+'Ark1'!R1715</f>
        <v>1</v>
      </c>
      <c r="J441" s="237">
        <f>+IF(I441=0,"",'Ark1'!AG1715)</f>
        <v>0.53094716518768803</v>
      </c>
      <c r="K441" s="237">
        <f>+IF(I441=0,"",'Ark1'!AH1715)</f>
        <v>0</v>
      </c>
      <c r="L441" s="237"/>
      <c r="M441" s="264"/>
      <c r="N441" s="237"/>
      <c r="O441" s="288">
        <f>+IF(I441=0,"",'Ark1'!U1715)</f>
        <v>42.9</v>
      </c>
      <c r="P441" s="237">
        <f>+IF(I441=0,"",'Ark1'!V1715)</f>
        <v>0</v>
      </c>
      <c r="Q441" s="237"/>
      <c r="R441" s="237"/>
      <c r="S441" s="237"/>
      <c r="T441" s="237"/>
      <c r="U441" s="238"/>
      <c r="V441" s="238">
        <f>+IF(I441=0,"",'Ark1'!S1715)</f>
        <v>10</v>
      </c>
      <c r="W441" s="238"/>
      <c r="X441" s="237">
        <f>+IF(I441=0,"",'Ark1'!W1715)</f>
        <v>100</v>
      </c>
      <c r="Y441" s="239">
        <f>+IF(I441=0,"",'Ark1'!X1715)</f>
        <v>100</v>
      </c>
      <c r="Z441" s="239">
        <f>+IF(I441=0,"",'Ark1'!Y1715)</f>
        <v>100</v>
      </c>
      <c r="AA441" s="239">
        <f>+IF(I441=0,"",'Ark1'!Z1715)</f>
        <v>0</v>
      </c>
      <c r="AB441" s="237">
        <f>+IF(I441=0,"",'Ark1'!Z1715)</f>
        <v>0</v>
      </c>
      <c r="AC441" s="237">
        <f>+IF(I441=0,"",'Ark1'!AB1715)</f>
        <v>0</v>
      </c>
      <c r="AD441" s="239">
        <f>+'Ark1'!AD1715</f>
        <v>0</v>
      </c>
      <c r="AE441" s="237">
        <f t="shared" si="52"/>
        <v>7.1428571428571425E-2</v>
      </c>
      <c r="AF441" s="237">
        <f t="shared" si="53"/>
        <v>1</v>
      </c>
      <c r="AG441" s="289"/>
      <c r="AJ441" s="29"/>
      <c r="AK441" s="27"/>
    </row>
    <row r="442" spans="1:47">
      <c r="A442" s="289"/>
      <c r="B442" s="236">
        <f>+'Ark1'!C1716</f>
        <v>2023</v>
      </c>
      <c r="C442" s="289"/>
      <c r="D442" s="236">
        <f>+'Ark1'!M1716</f>
        <v>14</v>
      </c>
      <c r="E442" s="236" t="str">
        <f>VLOOKUP(D442,RNR!$D$16:$E$30,2)</f>
        <v>5</v>
      </c>
      <c r="F442" s="236">
        <f>+'Ark1'!D1716</f>
        <v>8</v>
      </c>
      <c r="G442" s="236" t="str">
        <f>VLOOKUP(F442,RNR!$D$2:$E$13,2)</f>
        <v>Aug</v>
      </c>
      <c r="H442" s="236">
        <f>+'Ark1'!Q1716</f>
        <v>9</v>
      </c>
      <c r="I442" s="236">
        <f>+'Ark1'!R1716</f>
        <v>10</v>
      </c>
      <c r="J442" s="237">
        <f>+IF(I442=0,"",'Ark1'!AG1716)</f>
        <v>0.25663328975065497</v>
      </c>
      <c r="K442" s="237">
        <f>+IF(I442=0,"",'Ark1'!AH1716)</f>
        <v>20</v>
      </c>
      <c r="L442" s="237"/>
      <c r="M442" s="264"/>
      <c r="N442" s="237"/>
      <c r="O442" s="288">
        <f>+IF(I442=0,"",'Ark1'!U1716)</f>
        <v>42.22</v>
      </c>
      <c r="P442" s="237">
        <f>+IF(I442=0,"",'Ark1'!V1716)</f>
        <v>0</v>
      </c>
      <c r="Q442" s="237"/>
      <c r="R442" s="237"/>
      <c r="S442" s="237"/>
      <c r="T442" s="237"/>
      <c r="U442" s="238"/>
      <c r="V442" s="238">
        <f>+IF(I442=0,"",'Ark1'!S1716)</f>
        <v>9.1999999999999993</v>
      </c>
      <c r="W442" s="238"/>
      <c r="X442" s="237">
        <f>+IF(I442=0,"",'Ark1'!W1716)</f>
        <v>100</v>
      </c>
      <c r="Y442" s="239">
        <f>+IF(I442=0,"",'Ark1'!X1716)</f>
        <v>100</v>
      </c>
      <c r="Z442" s="239">
        <f>+IF(I442=0,"",'Ark1'!Y1716)</f>
        <v>100</v>
      </c>
      <c r="AA442" s="239">
        <f>+IF(I442=0,"",'Ark1'!Z1716)</f>
        <v>9.3611751399063277</v>
      </c>
      <c r="AB442" s="237">
        <f>+IF(I442=0,"",'Ark1'!Z1716)</f>
        <v>9.3611751399063277</v>
      </c>
      <c r="AC442" s="237">
        <f>+IF(I442=0,"",'Ark1'!AB1716)</f>
        <v>0</v>
      </c>
      <c r="AD442" s="239">
        <f>+'Ark1'!AD1716</f>
        <v>0</v>
      </c>
      <c r="AE442" s="237">
        <f t="shared" si="52"/>
        <v>0.7142857142857143</v>
      </c>
      <c r="AF442" s="237">
        <f t="shared" si="53"/>
        <v>1.1111111111111112</v>
      </c>
      <c r="AG442" s="289"/>
      <c r="AJ442" s="29"/>
      <c r="AK442" s="27"/>
    </row>
    <row r="443" spans="1:47">
      <c r="A443" s="289"/>
      <c r="B443" s="236">
        <f>+'Ark1'!C1717</f>
        <v>2023</v>
      </c>
      <c r="C443" s="289"/>
      <c r="D443" s="236">
        <f>+'Ark1'!M1717</f>
        <v>14</v>
      </c>
      <c r="E443" s="236" t="str">
        <f>VLOOKUP(D443,RNR!$D$16:$E$30,2)</f>
        <v>5</v>
      </c>
      <c r="F443" s="236">
        <f>+'Ark1'!D1717</f>
        <v>9</v>
      </c>
      <c r="G443" s="236" t="str">
        <f>VLOOKUP(F443,RNR!$D$2:$E$13,2)</f>
        <v>Sep</v>
      </c>
      <c r="H443" s="236">
        <f>+'Ark1'!Q1717</f>
        <v>7</v>
      </c>
      <c r="I443" s="236">
        <f>+'Ark1'!R1717</f>
        <v>8</v>
      </c>
      <c r="J443" s="237">
        <f>+IF(I443=0,"",'Ark1'!AG1717)</f>
        <v>0.19470214878805089</v>
      </c>
      <c r="K443" s="237">
        <f>+IF(I443=0,"",'Ark1'!AH1717)</f>
        <v>12.5</v>
      </c>
      <c r="L443" s="237"/>
      <c r="M443" s="264"/>
      <c r="N443" s="237"/>
      <c r="O443" s="288">
        <f>+IF(I443=0,"",'Ark1'!U1717)</f>
        <v>42.375</v>
      </c>
      <c r="P443" s="237">
        <f>+IF(I443=0,"",'Ark1'!V1717)</f>
        <v>0</v>
      </c>
      <c r="Q443" s="237"/>
      <c r="R443" s="237"/>
      <c r="S443" s="237"/>
      <c r="T443" s="237"/>
      <c r="U443" s="238"/>
      <c r="V443" s="238">
        <f>+IF(I443=0,"",'Ark1'!S1717)</f>
        <v>9.25</v>
      </c>
      <c r="W443" s="238"/>
      <c r="X443" s="237">
        <f>+IF(I443=0,"",'Ark1'!W1717)</f>
        <v>100</v>
      </c>
      <c r="Y443" s="239">
        <f>+IF(I443=0,"",'Ark1'!X1717)</f>
        <v>100</v>
      </c>
      <c r="Z443" s="239">
        <f>+IF(I443=0,"",'Ark1'!Y1717)</f>
        <v>87.5</v>
      </c>
      <c r="AA443" s="239">
        <f>+IF(I443=0,"",'Ark1'!Z1717)</f>
        <v>9.0498273464193897</v>
      </c>
      <c r="AB443" s="237">
        <f>+IF(I443=0,"",'Ark1'!Z1717)</f>
        <v>9.0498273464193897</v>
      </c>
      <c r="AC443" s="237">
        <f>+IF(I443=0,"",'Ark1'!AB1717)</f>
        <v>0</v>
      </c>
      <c r="AD443" s="239">
        <f>+'Ark1'!AD1717</f>
        <v>0</v>
      </c>
      <c r="AE443" s="237">
        <f t="shared" si="52"/>
        <v>0.5714285714285714</v>
      </c>
      <c r="AF443" s="237">
        <f t="shared" si="53"/>
        <v>1.1428571428571428</v>
      </c>
      <c r="AG443" s="289"/>
      <c r="AJ443" s="29"/>
      <c r="AK443" s="27"/>
    </row>
    <row r="444" spans="1:47">
      <c r="A444" s="289"/>
      <c r="B444" s="236">
        <f>+'Ark1'!C1718</f>
        <v>2023</v>
      </c>
      <c r="C444" s="289"/>
      <c r="D444" s="236">
        <f>+'Ark1'!M1718</f>
        <v>14</v>
      </c>
      <c r="E444" s="236" t="str">
        <f>VLOOKUP(D444,RNR!$D$16:$E$30,2)</f>
        <v>5</v>
      </c>
      <c r="F444" s="236">
        <f>+'Ark1'!D1718</f>
        <v>10</v>
      </c>
      <c r="G444" s="236" t="str">
        <f>VLOOKUP(F444,RNR!$D$2:$E$13,2)</f>
        <v>Okt</v>
      </c>
      <c r="H444" s="236">
        <f>+'Ark1'!Q1718</f>
        <v>23</v>
      </c>
      <c r="I444" s="236">
        <f>+'Ark1'!R1718</f>
        <v>25</v>
      </c>
      <c r="J444" s="237">
        <f>+IF(I444=0,"",'Ark1'!AG1718)</f>
        <v>0.23139974229423024</v>
      </c>
      <c r="K444" s="237">
        <f>+IF(I444=0,"",'Ark1'!AH1718)</f>
        <v>0</v>
      </c>
      <c r="L444" s="237"/>
      <c r="M444" s="264"/>
      <c r="N444" s="237"/>
      <c r="O444" s="288">
        <f>+IF(I444=0,"",'Ark1'!U1718)</f>
        <v>45.635999999999989</v>
      </c>
      <c r="P444" s="237">
        <f>+IF(I444=0,"",'Ark1'!V1718)</f>
        <v>0</v>
      </c>
      <c r="Q444" s="237"/>
      <c r="R444" s="237"/>
      <c r="S444" s="237"/>
      <c r="T444" s="237"/>
      <c r="U444" s="238"/>
      <c r="V444" s="238">
        <f>+IF(I444=0,"",'Ark1'!S1718)</f>
        <v>10.56</v>
      </c>
      <c r="W444" s="238"/>
      <c r="X444" s="237">
        <f>+IF(I444=0,"",'Ark1'!W1718)</f>
        <v>100</v>
      </c>
      <c r="Y444" s="239">
        <f>+IF(I444=0,"",'Ark1'!X1718)</f>
        <v>100</v>
      </c>
      <c r="Z444" s="239">
        <f>+IF(I444=0,"",'Ark1'!Y1718)</f>
        <v>100</v>
      </c>
      <c r="AA444" s="239">
        <f>+IF(I444=0,"",'Ark1'!Z1718)</f>
        <v>8.5716220168647759</v>
      </c>
      <c r="AB444" s="237">
        <f>+IF(I444=0,"",'Ark1'!Z1718)</f>
        <v>8.5716220168647759</v>
      </c>
      <c r="AC444" s="237">
        <f>+IF(I444=0,"",'Ark1'!AB1718)</f>
        <v>0</v>
      </c>
      <c r="AD444" s="239">
        <f>+'Ark1'!AD1718</f>
        <v>0</v>
      </c>
      <c r="AE444" s="237">
        <f t="shared" si="52"/>
        <v>1.7857142857142858</v>
      </c>
      <c r="AF444" s="237">
        <f t="shared" si="53"/>
        <v>1.0869565217391304</v>
      </c>
      <c r="AG444" s="289"/>
      <c r="AJ444" s="29"/>
      <c r="AK444" s="27"/>
    </row>
    <row r="445" spans="1:47">
      <c r="A445" s="289"/>
      <c r="B445" s="236">
        <f>+'Ark1'!C1719</f>
        <v>2023</v>
      </c>
      <c r="C445" s="289"/>
      <c r="D445" s="236">
        <f>+'Ark1'!M1719</f>
        <v>14</v>
      </c>
      <c r="E445" s="236" t="str">
        <f>VLOOKUP(D445,RNR!$D$16:$E$30,2)</f>
        <v>5</v>
      </c>
      <c r="F445" s="236">
        <f>+'Ark1'!D1719</f>
        <v>11</v>
      </c>
      <c r="G445" s="236" t="str">
        <f>VLOOKUP(F445,RNR!$D$2:$E$13,2)</f>
        <v>Nov</v>
      </c>
      <c r="H445" s="236">
        <f>+'Ark1'!Q1719</f>
        <v>5</v>
      </c>
      <c r="I445" s="236">
        <f>+'Ark1'!R1719</f>
        <v>5</v>
      </c>
      <c r="J445" s="237">
        <f>+IF(I445=0,"",'Ark1'!AG1719)</f>
        <v>9.0636125355728292E-2</v>
      </c>
      <c r="K445" s="237">
        <f>+IF(I445=0,"",'Ark1'!AH1719)</f>
        <v>0</v>
      </c>
      <c r="L445" s="237"/>
      <c r="M445" s="264"/>
      <c r="N445" s="237"/>
      <c r="O445" s="288">
        <f>+IF(I445=0,"",'Ark1'!U1719)</f>
        <v>41.62</v>
      </c>
      <c r="P445" s="237">
        <f>+IF(I445=0,"",'Ark1'!V1719)</f>
        <v>0</v>
      </c>
      <c r="Q445" s="237"/>
      <c r="R445" s="237"/>
      <c r="S445" s="237"/>
      <c r="T445" s="237"/>
      <c r="U445" s="238"/>
      <c r="V445" s="238">
        <f>+IF(I445=0,"",'Ark1'!S1719)</f>
        <v>9.4</v>
      </c>
      <c r="W445" s="238"/>
      <c r="X445" s="237">
        <f>+IF(I445=0,"",'Ark1'!W1719)</f>
        <v>100</v>
      </c>
      <c r="Y445" s="239">
        <f>+IF(I445=0,"",'Ark1'!X1719)</f>
        <v>100</v>
      </c>
      <c r="Z445" s="239">
        <f>+IF(I445=0,"",'Ark1'!Y1719)</f>
        <v>100</v>
      </c>
      <c r="AA445" s="239">
        <f>+IF(I445=0,"",'Ark1'!Z1719)</f>
        <v>6.8848819888215917</v>
      </c>
      <c r="AB445" s="237">
        <f>+IF(I445=0,"",'Ark1'!Z1719)</f>
        <v>6.8848819888215917</v>
      </c>
      <c r="AC445" s="237">
        <f>+IF(I445=0,"",'Ark1'!AB1719)</f>
        <v>0</v>
      </c>
      <c r="AD445" s="239">
        <f>+'Ark1'!AD1719</f>
        <v>0</v>
      </c>
      <c r="AE445" s="237">
        <f t="shared" si="52"/>
        <v>0.35714285714285715</v>
      </c>
      <c r="AF445" s="237">
        <f t="shared" si="53"/>
        <v>1</v>
      </c>
      <c r="AG445" s="289"/>
      <c r="AJ445" s="29"/>
      <c r="AK445" s="27"/>
    </row>
    <row r="446" spans="1:47">
      <c r="A446" s="289"/>
      <c r="B446" s="236">
        <f>+'Ark1'!C1720</f>
        <v>2023</v>
      </c>
      <c r="C446" s="289"/>
      <c r="D446" s="236">
        <f>+'Ark1'!M1720</f>
        <v>14</v>
      </c>
      <c r="E446" s="236" t="str">
        <f>VLOOKUP(D446,RNR!$D$16:$E$30,2)</f>
        <v>5</v>
      </c>
      <c r="F446" s="236">
        <f>+'Ark1'!D1720</f>
        <v>12</v>
      </c>
      <c r="G446" s="236" t="str">
        <f>VLOOKUP(F446,RNR!$D$2:$E$13,2)</f>
        <v>Des</v>
      </c>
      <c r="H446" s="236">
        <f>+'Ark1'!Q1720</f>
        <v>1</v>
      </c>
      <c r="I446" s="236">
        <f>+'Ark1'!R1720</f>
        <v>1</v>
      </c>
      <c r="J446" s="237">
        <f>+IF(I446=0,"",'Ark1'!AG1720)</f>
        <v>0.29185914273924907</v>
      </c>
      <c r="K446" s="237">
        <f>+IF(I446=0,"",'Ark1'!AH1720)</f>
        <v>0</v>
      </c>
      <c r="L446" s="237"/>
      <c r="M446" s="264"/>
      <c r="N446" s="237"/>
      <c r="O446" s="288">
        <f>+IF(I446=0,"",'Ark1'!U1720)</f>
        <v>29</v>
      </c>
      <c r="P446" s="237">
        <f>+IF(I446=0,"",'Ark1'!V1720)</f>
        <v>0</v>
      </c>
      <c r="Q446" s="237"/>
      <c r="R446" s="237"/>
      <c r="S446" s="237"/>
      <c r="T446" s="237"/>
      <c r="U446" s="238"/>
      <c r="V446" s="238">
        <f>+IF(I446=0,"",'Ark1'!S1720)</f>
        <v>8</v>
      </c>
      <c r="W446" s="238"/>
      <c r="X446" s="237">
        <f>+IF(I446=0,"",'Ark1'!W1720)</f>
        <v>100</v>
      </c>
      <c r="Y446" s="239">
        <f>+IF(I446=0,"",'Ark1'!X1720)</f>
        <v>100</v>
      </c>
      <c r="Z446" s="239">
        <f>+IF(I446=0,"",'Ark1'!Y1720)</f>
        <v>100</v>
      </c>
      <c r="AA446" s="239">
        <f>+IF(I446=0,"",'Ark1'!Z1720)</f>
        <v>0</v>
      </c>
      <c r="AB446" s="237">
        <f>+IF(I446=0,"",'Ark1'!Z1720)</f>
        <v>0</v>
      </c>
      <c r="AC446" s="237">
        <f>+IF(I446=0,"",'Ark1'!AB1720)</f>
        <v>0</v>
      </c>
      <c r="AD446" s="239">
        <f>+'Ark1'!AD1720</f>
        <v>0</v>
      </c>
      <c r="AE446" s="237">
        <f t="shared" si="52"/>
        <v>7.1428571428571425E-2</v>
      </c>
      <c r="AF446" s="237">
        <f t="shared" si="53"/>
        <v>1</v>
      </c>
      <c r="AG446" s="289"/>
      <c r="AJ446" s="29"/>
      <c r="AK446" s="27"/>
    </row>
    <row r="447" spans="1:47">
      <c r="A447" s="289"/>
      <c r="B447" s="289"/>
      <c r="C447" s="289"/>
      <c r="D447" s="289"/>
      <c r="E447" s="289"/>
      <c r="F447" s="289"/>
      <c r="G447" s="289"/>
      <c r="H447" s="289"/>
      <c r="I447" s="289"/>
      <c r="J447" s="289"/>
      <c r="K447" s="289"/>
      <c r="L447" s="289"/>
      <c r="M447" s="330"/>
      <c r="N447" s="289"/>
      <c r="O447" s="289"/>
      <c r="P447" s="289"/>
      <c r="Q447" s="289"/>
      <c r="R447" s="290"/>
      <c r="S447" s="290"/>
      <c r="T447" s="290"/>
      <c r="U447" s="289"/>
      <c r="V447" s="289"/>
      <c r="W447" s="289"/>
      <c r="X447" s="289"/>
      <c r="Y447" s="289"/>
      <c r="Z447" s="289"/>
      <c r="AA447" s="289"/>
      <c r="AB447" s="289"/>
      <c r="AC447" s="289"/>
      <c r="AD447" s="289"/>
      <c r="AE447" s="289"/>
      <c r="AF447" s="289"/>
      <c r="AG447" s="289"/>
      <c r="AJ447" s="29"/>
      <c r="AK447" s="27"/>
      <c r="AN447" s="27"/>
      <c r="AO447" s="27"/>
      <c r="AP447" s="27"/>
      <c r="AR447" s="27"/>
      <c r="AS447" s="241"/>
      <c r="AT447" s="27"/>
      <c r="AU447" s="27"/>
    </row>
    <row r="448" spans="1:47">
      <c r="A448" s="330" t="s">
        <v>654</v>
      </c>
      <c r="B448" s="330"/>
      <c r="C448" s="330" t="str">
        <f>+E454</f>
        <v>5+</v>
      </c>
      <c r="D448" s="330"/>
      <c r="E448" s="330"/>
      <c r="F448" s="330"/>
      <c r="G448" s="330"/>
      <c r="H448" s="330"/>
      <c r="I448" s="289"/>
      <c r="J448" s="289"/>
      <c r="K448" s="289"/>
      <c r="L448" s="289"/>
      <c r="M448" s="330"/>
      <c r="N448" s="289"/>
      <c r="O448" s="289"/>
      <c r="P448" s="289"/>
      <c r="Q448" s="289"/>
      <c r="R448" s="290"/>
      <c r="S448" s="290"/>
      <c r="T448" s="290"/>
      <c r="U448" s="289"/>
      <c r="V448" s="289"/>
      <c r="W448" s="289"/>
      <c r="X448" s="289"/>
      <c r="Y448" s="289"/>
      <c r="Z448" s="289"/>
      <c r="AA448" s="289"/>
      <c r="AB448" s="289"/>
      <c r="AC448" s="289"/>
      <c r="AD448" s="289"/>
      <c r="AE448" s="289"/>
      <c r="AF448" s="289"/>
      <c r="AG448" s="289"/>
      <c r="AJ448" s="29"/>
      <c r="AK448" s="27"/>
      <c r="AN448" s="27"/>
      <c r="AO448" s="27"/>
      <c r="AP448" s="27"/>
      <c r="AR448" s="27"/>
      <c r="AS448" s="241"/>
      <c r="AT448" s="27"/>
      <c r="AU448" s="27"/>
    </row>
    <row r="449" spans="1:47">
      <c r="A449" s="289"/>
      <c r="B449" s="289"/>
      <c r="C449" s="289"/>
      <c r="D449" s="289"/>
      <c r="E449" s="289"/>
      <c r="F449" s="289"/>
      <c r="G449" s="289"/>
      <c r="H449" s="289"/>
      <c r="I449" s="289"/>
      <c r="J449" s="289"/>
      <c r="K449" s="289"/>
      <c r="L449" s="289"/>
      <c r="M449" s="330"/>
      <c r="N449" s="289"/>
      <c r="O449" s="289"/>
      <c r="P449" s="289"/>
      <c r="Q449" s="289"/>
      <c r="R449" s="290"/>
      <c r="S449" s="290"/>
      <c r="T449" s="290"/>
      <c r="U449" s="289"/>
      <c r="V449" s="289"/>
      <c r="W449" s="289"/>
      <c r="X449" s="289"/>
      <c r="Y449" s="289"/>
      <c r="Z449" s="289"/>
      <c r="AA449" s="289"/>
      <c r="AB449" s="289"/>
      <c r="AC449" s="289"/>
      <c r="AD449" s="289"/>
      <c r="AE449" s="289"/>
      <c r="AF449" s="289"/>
      <c r="AG449" s="289"/>
      <c r="AJ449" s="29"/>
      <c r="AK449" s="27"/>
      <c r="AN449" s="27"/>
      <c r="AO449" s="27"/>
      <c r="AP449" s="27"/>
      <c r="AR449" s="27"/>
      <c r="AS449" s="241"/>
      <c r="AT449" s="27"/>
      <c r="AU449" s="27"/>
    </row>
    <row r="450" spans="1:47">
      <c r="A450" s="289"/>
      <c r="B450" s="236">
        <f>+'Ark1'!C1721</f>
        <v>2023</v>
      </c>
      <c r="C450" s="289"/>
      <c r="D450" s="236">
        <f>+'Ark1'!M1721</f>
        <v>15</v>
      </c>
      <c r="E450" s="236" t="str">
        <f>VLOOKUP(D450,RNR!$D$16:$E$30,2)</f>
        <v>5+</v>
      </c>
      <c r="F450" s="236">
        <f>+'Ark1'!D1721</f>
        <v>1</v>
      </c>
      <c r="G450" s="236" t="str">
        <f>VLOOKUP(F450,RNR!$D$2:$E$13,2)</f>
        <v>Jan</v>
      </c>
      <c r="H450" s="236">
        <f>+'Ark1'!Q1721</f>
        <v>0</v>
      </c>
      <c r="I450" s="236">
        <f>+'Ark1'!R1721</f>
        <v>0</v>
      </c>
      <c r="J450" s="237" t="str">
        <f>+IF(I450=0,"",'Ark1'!AG1721)</f>
        <v/>
      </c>
      <c r="K450" s="237" t="str">
        <f>+IF(I450=0,"",'Ark1'!AH1721)</f>
        <v/>
      </c>
      <c r="L450" s="237"/>
      <c r="M450" s="264"/>
      <c r="N450" s="237"/>
      <c r="O450" s="288" t="str">
        <f>+IF(I450=0,"",'Ark1'!U1721)</f>
        <v/>
      </c>
      <c r="P450" s="237" t="str">
        <f>+IF(I450=0,"",'Ark1'!V1721)</f>
        <v/>
      </c>
      <c r="Q450" s="237"/>
      <c r="R450" s="237"/>
      <c r="S450" s="237"/>
      <c r="T450" s="237"/>
      <c r="U450" s="238"/>
      <c r="V450" s="238" t="str">
        <f>+IF(I450=0,"",'Ark1'!S1721)</f>
        <v/>
      </c>
      <c r="W450" s="238"/>
      <c r="X450" s="237" t="str">
        <f>+IF(I450=0,"",'Ark1'!W1721)</f>
        <v/>
      </c>
      <c r="Y450" s="239" t="str">
        <f>+IF(I450=0,"",'Ark1'!X1721)</f>
        <v/>
      </c>
      <c r="Z450" s="239" t="str">
        <f>+IF(I450=0,"",'Ark1'!Y1721)</f>
        <v/>
      </c>
      <c r="AA450" s="239" t="str">
        <f>+IF(I450=0,"",'Ark1'!Z1721)</f>
        <v/>
      </c>
      <c r="AB450" s="237" t="str">
        <f>+IF(I450=0,"",'Ark1'!Z1721)</f>
        <v/>
      </c>
      <c r="AC450" s="237" t="str">
        <f>+IF(I450=0,"",'Ark1'!AB1721)</f>
        <v/>
      </c>
      <c r="AD450" s="239">
        <f>+'Ark1'!AD1721</f>
        <v>0</v>
      </c>
      <c r="AE450" s="237" t="str">
        <f t="shared" si="52"/>
        <v/>
      </c>
      <c r="AF450" s="237" t="str">
        <f t="shared" si="53"/>
        <v/>
      </c>
      <c r="AG450" s="289"/>
      <c r="AJ450" s="29"/>
      <c r="AK450" s="27"/>
    </row>
    <row r="451" spans="1:47">
      <c r="A451" s="289"/>
      <c r="B451" s="236">
        <f>+'Ark1'!C1722</f>
        <v>2023</v>
      </c>
      <c r="C451" s="289"/>
      <c r="D451" s="236">
        <f>+'Ark1'!M1722</f>
        <v>15</v>
      </c>
      <c r="E451" s="236" t="str">
        <f>VLOOKUP(D451,RNR!$D$16:$E$30,2)</f>
        <v>5+</v>
      </c>
      <c r="F451" s="236">
        <f>+'Ark1'!D1722</f>
        <v>2</v>
      </c>
      <c r="G451" s="236" t="str">
        <f>VLOOKUP(F451,RNR!$D$2:$E$13,2)</f>
        <v>Feb</v>
      </c>
      <c r="H451" s="236">
        <f>+'Ark1'!Q1722</f>
        <v>0</v>
      </c>
      <c r="I451" s="236">
        <f>+'Ark1'!R1722</f>
        <v>0</v>
      </c>
      <c r="J451" s="237" t="str">
        <f>+IF(I451=0,"",'Ark1'!AG1722)</f>
        <v/>
      </c>
      <c r="K451" s="237" t="str">
        <f>+IF(I451=0,"",'Ark1'!AH1722)</f>
        <v/>
      </c>
      <c r="L451" s="237"/>
      <c r="M451" s="264"/>
      <c r="N451" s="237"/>
      <c r="O451" s="288" t="str">
        <f>+IF(I451=0,"",'Ark1'!U1722)</f>
        <v/>
      </c>
      <c r="P451" s="237" t="str">
        <f>+IF(I451=0,"",'Ark1'!V1722)</f>
        <v/>
      </c>
      <c r="Q451" s="237"/>
      <c r="R451" s="237"/>
      <c r="S451" s="237"/>
      <c r="T451" s="237"/>
      <c r="U451" s="238"/>
      <c r="V451" s="238" t="str">
        <f>+IF(I451=0,"",'Ark1'!S1722)</f>
        <v/>
      </c>
      <c r="W451" s="238"/>
      <c r="X451" s="237" t="str">
        <f>+IF(I451=0,"",'Ark1'!W1722)</f>
        <v/>
      </c>
      <c r="Y451" s="239" t="str">
        <f>+IF(I451=0,"",'Ark1'!X1722)</f>
        <v/>
      </c>
      <c r="Z451" s="239" t="str">
        <f>+IF(I451=0,"",'Ark1'!Y1722)</f>
        <v/>
      </c>
      <c r="AA451" s="239" t="str">
        <f>+IF(I451=0,"",'Ark1'!Z1722)</f>
        <v/>
      </c>
      <c r="AB451" s="237" t="str">
        <f>+IF(I451=0,"",'Ark1'!Z1722)</f>
        <v/>
      </c>
      <c r="AC451" s="237" t="str">
        <f>+IF(I451=0,"",'Ark1'!AB1722)</f>
        <v/>
      </c>
      <c r="AD451" s="239">
        <f>+'Ark1'!AD1722</f>
        <v>0</v>
      </c>
      <c r="AE451" s="237" t="str">
        <f t="shared" si="52"/>
        <v/>
      </c>
      <c r="AF451" s="237" t="str">
        <f t="shared" si="53"/>
        <v/>
      </c>
      <c r="AG451" s="289"/>
      <c r="AJ451" s="29"/>
      <c r="AK451" s="27"/>
    </row>
    <row r="452" spans="1:47">
      <c r="A452" s="289"/>
      <c r="B452" s="236">
        <f>+'Ark1'!C1723</f>
        <v>2023</v>
      </c>
      <c r="C452" s="289"/>
      <c r="D452" s="236">
        <f>+'Ark1'!M1723</f>
        <v>15</v>
      </c>
      <c r="E452" s="236" t="str">
        <f>VLOOKUP(D452,RNR!$D$16:$E$30,2)</f>
        <v>5+</v>
      </c>
      <c r="F452" s="236">
        <f>+'Ark1'!D1723</f>
        <v>3</v>
      </c>
      <c r="G452" s="236" t="str">
        <f>VLOOKUP(F452,RNR!$D$2:$E$13,2)</f>
        <v>Mar</v>
      </c>
      <c r="H452" s="236">
        <f>+'Ark1'!Q1723</f>
        <v>0</v>
      </c>
      <c r="I452" s="236">
        <f>+'Ark1'!R1723</f>
        <v>0</v>
      </c>
      <c r="J452" s="237" t="str">
        <f>+IF(I452=0,"",'Ark1'!AG1723)</f>
        <v/>
      </c>
      <c r="K452" s="237" t="str">
        <f>+IF(I452=0,"",'Ark1'!AH1723)</f>
        <v/>
      </c>
      <c r="L452" s="237"/>
      <c r="M452" s="264"/>
      <c r="N452" s="237"/>
      <c r="O452" s="288" t="str">
        <f>+IF(I452=0,"",'Ark1'!U1723)</f>
        <v/>
      </c>
      <c r="P452" s="237" t="str">
        <f>+IF(I452=0,"",'Ark1'!V1723)</f>
        <v/>
      </c>
      <c r="Q452" s="237"/>
      <c r="R452" s="237"/>
      <c r="S452" s="237"/>
      <c r="T452" s="237"/>
      <c r="U452" s="238"/>
      <c r="V452" s="238" t="str">
        <f>+IF(I452=0,"",'Ark1'!S1723)</f>
        <v/>
      </c>
      <c r="W452" s="238"/>
      <c r="X452" s="237" t="str">
        <f>+IF(I452=0,"",'Ark1'!W1723)</f>
        <v/>
      </c>
      <c r="Y452" s="239" t="str">
        <f>+IF(I452=0,"",'Ark1'!X1723)</f>
        <v/>
      </c>
      <c r="Z452" s="239" t="str">
        <f>+IF(I452=0,"",'Ark1'!Y1723)</f>
        <v/>
      </c>
      <c r="AA452" s="239" t="str">
        <f>+IF(I452=0,"",'Ark1'!Z1723)</f>
        <v/>
      </c>
      <c r="AB452" s="237" t="str">
        <f>+IF(I452=0,"",'Ark1'!Z1723)</f>
        <v/>
      </c>
      <c r="AC452" s="237" t="str">
        <f>+IF(I452=0,"",'Ark1'!AB1723)</f>
        <v/>
      </c>
      <c r="AD452" s="239">
        <f>+'Ark1'!AD1723</f>
        <v>0</v>
      </c>
      <c r="AE452" s="237" t="str">
        <f t="shared" si="52"/>
        <v/>
      </c>
      <c r="AF452" s="237" t="str">
        <f t="shared" si="53"/>
        <v/>
      </c>
      <c r="AG452" s="289"/>
      <c r="AJ452" s="29"/>
      <c r="AK452" s="27"/>
    </row>
    <row r="453" spans="1:47">
      <c r="A453" s="289"/>
      <c r="B453" s="236">
        <f>+'Ark1'!C1724</f>
        <v>2023</v>
      </c>
      <c r="C453" s="289"/>
      <c r="D453" s="236">
        <f>+'Ark1'!M1724</f>
        <v>15</v>
      </c>
      <c r="E453" s="236" t="str">
        <f>VLOOKUP(D453,RNR!$D$16:$E$30,2)</f>
        <v>5+</v>
      </c>
      <c r="F453" s="236">
        <f>+'Ark1'!D1724</f>
        <v>4</v>
      </c>
      <c r="G453" s="236" t="str">
        <f>VLOOKUP(F453,RNR!$D$2:$E$13,2)</f>
        <v>Apr</v>
      </c>
      <c r="H453" s="236">
        <f>+'Ark1'!Q1724</f>
        <v>0</v>
      </c>
      <c r="I453" s="236">
        <f>+'Ark1'!R1724</f>
        <v>0</v>
      </c>
      <c r="J453" s="237" t="str">
        <f>+IF(I453=0,"",'Ark1'!AG1724)</f>
        <v/>
      </c>
      <c r="K453" s="237" t="str">
        <f>+IF(I453=0,"",'Ark1'!AH1724)</f>
        <v/>
      </c>
      <c r="L453" s="237"/>
      <c r="M453" s="264"/>
      <c r="N453" s="237"/>
      <c r="O453" s="288" t="str">
        <f>+IF(I453=0,"",'Ark1'!U1724)</f>
        <v/>
      </c>
      <c r="P453" s="237" t="str">
        <f>+IF(I453=0,"",'Ark1'!V1724)</f>
        <v/>
      </c>
      <c r="Q453" s="237"/>
      <c r="R453" s="237"/>
      <c r="S453" s="237"/>
      <c r="T453" s="237"/>
      <c r="U453" s="238"/>
      <c r="V453" s="238" t="str">
        <f>+IF(I453=0,"",'Ark1'!S1724)</f>
        <v/>
      </c>
      <c r="W453" s="238"/>
      <c r="X453" s="237" t="str">
        <f>+IF(I453=0,"",'Ark1'!W1724)</f>
        <v/>
      </c>
      <c r="Y453" s="239" t="str">
        <f>+IF(I453=0,"",'Ark1'!X1724)</f>
        <v/>
      </c>
      <c r="Z453" s="239" t="str">
        <f>+IF(I453=0,"",'Ark1'!Y1724)</f>
        <v/>
      </c>
      <c r="AA453" s="239" t="str">
        <f>+IF(I453=0,"",'Ark1'!Z1724)</f>
        <v/>
      </c>
      <c r="AB453" s="237" t="str">
        <f>+IF(I453=0,"",'Ark1'!Z1724)</f>
        <v/>
      </c>
      <c r="AC453" s="237" t="str">
        <f>+IF(I453=0,"",'Ark1'!AB1724)</f>
        <v/>
      </c>
      <c r="AD453" s="239">
        <f>+'Ark1'!AD1724</f>
        <v>0</v>
      </c>
      <c r="AE453" s="237" t="str">
        <f t="shared" si="52"/>
        <v/>
      </c>
      <c r="AF453" s="237" t="str">
        <f t="shared" si="53"/>
        <v/>
      </c>
      <c r="AG453" s="289"/>
      <c r="AJ453" s="29"/>
      <c r="AK453" s="27"/>
    </row>
    <row r="454" spans="1:47">
      <c r="A454" s="289"/>
      <c r="B454" s="236">
        <f>+'Ark1'!C1725</f>
        <v>2023</v>
      </c>
      <c r="C454" s="289"/>
      <c r="D454" s="236">
        <f>+'Ark1'!M1725</f>
        <v>15</v>
      </c>
      <c r="E454" s="236" t="str">
        <f>VLOOKUP(D454,RNR!$D$16:$E$30,2)</f>
        <v>5+</v>
      </c>
      <c r="F454" s="236">
        <f>+'Ark1'!D1725</f>
        <v>5</v>
      </c>
      <c r="G454" s="236" t="str">
        <f>VLOOKUP(F454,RNR!$D$2:$E$13,2)</f>
        <v>Mai</v>
      </c>
      <c r="H454" s="236">
        <f>+'Ark1'!Q1725</f>
        <v>1</v>
      </c>
      <c r="I454" s="236">
        <f>+'Ark1'!R1725</f>
        <v>1</v>
      </c>
      <c r="J454" s="237">
        <f>+IF(I454=0,"",'Ark1'!AG1725)</f>
        <v>0.1396719208485819</v>
      </c>
      <c r="K454" s="237">
        <f>+IF(I454=0,"",'Ark1'!AH1725)</f>
        <v>0</v>
      </c>
      <c r="L454" s="237"/>
      <c r="M454" s="264"/>
      <c r="N454" s="237"/>
      <c r="O454" s="288">
        <f>+IF(I454=0,"",'Ark1'!U1725)</f>
        <v>46.6</v>
      </c>
      <c r="P454" s="237">
        <f>+IF(I454=0,"",'Ark1'!V1725)</f>
        <v>0</v>
      </c>
      <c r="Q454" s="237"/>
      <c r="R454" s="237"/>
      <c r="S454" s="237"/>
      <c r="T454" s="237"/>
      <c r="U454" s="238"/>
      <c r="V454" s="238">
        <f>+IF(I454=0,"",'Ark1'!S1725)</f>
        <v>9</v>
      </c>
      <c r="W454" s="238"/>
      <c r="X454" s="237">
        <f>+IF(I454=0,"",'Ark1'!W1725)</f>
        <v>100</v>
      </c>
      <c r="Y454" s="239">
        <f>+IF(I454=0,"",'Ark1'!X1725)</f>
        <v>100</v>
      </c>
      <c r="Z454" s="239">
        <f>+IF(I454=0,"",'Ark1'!Y1725)</f>
        <v>100</v>
      </c>
      <c r="AA454" s="239">
        <f>+IF(I454=0,"",'Ark1'!Z1725)</f>
        <v>0</v>
      </c>
      <c r="AB454" s="237">
        <f>+IF(I454=0,"",'Ark1'!Z1725)</f>
        <v>0</v>
      </c>
      <c r="AC454" s="237">
        <f>+IF(I454=0,"",'Ark1'!AB1725)</f>
        <v>0</v>
      </c>
      <c r="AD454" s="239">
        <f>+'Ark1'!AD1725</f>
        <v>0</v>
      </c>
      <c r="AE454" s="237">
        <f t="shared" si="52"/>
        <v>6.6666666666666666E-2</v>
      </c>
      <c r="AF454" s="237">
        <f t="shared" si="53"/>
        <v>1</v>
      </c>
      <c r="AG454" s="289"/>
      <c r="AJ454" s="29"/>
      <c r="AK454" s="27"/>
    </row>
    <row r="455" spans="1:47">
      <c r="A455" s="289"/>
      <c r="B455" s="236">
        <f>+'Ark1'!C1726</f>
        <v>2023</v>
      </c>
      <c r="C455" s="289"/>
      <c r="D455" s="236">
        <f>+'Ark1'!M1726</f>
        <v>15</v>
      </c>
      <c r="E455" s="236" t="str">
        <f>VLOOKUP(D455,RNR!$D$16:$E$30,2)</f>
        <v>5+</v>
      </c>
      <c r="F455" s="236">
        <f>+'Ark1'!D1726</f>
        <v>6</v>
      </c>
      <c r="G455" s="236" t="str">
        <f>VLOOKUP(F455,RNR!$D$2:$E$13,2)</f>
        <v>Jun</v>
      </c>
      <c r="H455" s="236">
        <f>+'Ark1'!Q1726</f>
        <v>0</v>
      </c>
      <c r="I455" s="236">
        <f>+'Ark1'!R1726</f>
        <v>0</v>
      </c>
      <c r="J455" s="237" t="str">
        <f>+IF(I455=0,"",'Ark1'!AG1726)</f>
        <v/>
      </c>
      <c r="K455" s="237" t="str">
        <f>+IF(I455=0,"",'Ark1'!AH1726)</f>
        <v/>
      </c>
      <c r="L455" s="237"/>
      <c r="M455" s="264"/>
      <c r="N455" s="237"/>
      <c r="O455" s="288" t="str">
        <f>+IF(I455=0,"",'Ark1'!U1726)</f>
        <v/>
      </c>
      <c r="P455" s="237" t="str">
        <f>+IF(I455=0,"",'Ark1'!V1726)</f>
        <v/>
      </c>
      <c r="Q455" s="237"/>
      <c r="R455" s="237"/>
      <c r="S455" s="237"/>
      <c r="T455" s="237"/>
      <c r="U455" s="238"/>
      <c r="V455" s="238" t="str">
        <f>+IF(I455=0,"",'Ark1'!S1726)</f>
        <v/>
      </c>
      <c r="W455" s="238"/>
      <c r="X455" s="237" t="str">
        <f>+IF(I455=0,"",'Ark1'!W1726)</f>
        <v/>
      </c>
      <c r="Y455" s="239" t="str">
        <f>+IF(I455=0,"",'Ark1'!X1726)</f>
        <v/>
      </c>
      <c r="Z455" s="239" t="str">
        <f>+IF(I455=0,"",'Ark1'!Y1726)</f>
        <v/>
      </c>
      <c r="AA455" s="239" t="str">
        <f>+IF(I455=0,"",'Ark1'!Z1726)</f>
        <v/>
      </c>
      <c r="AB455" s="237" t="str">
        <f>+IF(I455=0,"",'Ark1'!Z1726)</f>
        <v/>
      </c>
      <c r="AC455" s="237" t="str">
        <f>+IF(I455=0,"",'Ark1'!AB1726)</f>
        <v/>
      </c>
      <c r="AD455" s="239">
        <f>+'Ark1'!AD1726</f>
        <v>0</v>
      </c>
      <c r="AE455" s="237" t="str">
        <f t="shared" si="52"/>
        <v/>
      </c>
      <c r="AF455" s="237" t="str">
        <f t="shared" si="53"/>
        <v/>
      </c>
      <c r="AG455" s="289"/>
      <c r="AJ455" s="29"/>
      <c r="AK455" s="27"/>
    </row>
    <row r="456" spans="1:47">
      <c r="A456" s="289"/>
      <c r="B456" s="236">
        <f>+'Ark1'!C1727</f>
        <v>2023</v>
      </c>
      <c r="C456" s="289"/>
      <c r="D456" s="236">
        <f>+'Ark1'!M1727</f>
        <v>15</v>
      </c>
      <c r="E456" s="236" t="str">
        <f>VLOOKUP(D456,RNR!$D$16:$E$30,2)</f>
        <v>5+</v>
      </c>
      <c r="F456" s="236">
        <f>+'Ark1'!D1727</f>
        <v>7</v>
      </c>
      <c r="G456" s="236" t="str">
        <f>VLOOKUP(F456,RNR!$D$2:$E$13,2)</f>
        <v>Jul</v>
      </c>
      <c r="H456" s="236">
        <f>+'Ark1'!Q1727</f>
        <v>0</v>
      </c>
      <c r="I456" s="236">
        <f>+'Ark1'!R1727</f>
        <v>0</v>
      </c>
      <c r="J456" s="237" t="str">
        <f>+IF(I456=0,"",'Ark1'!AG1727)</f>
        <v/>
      </c>
      <c r="K456" s="237" t="str">
        <f>+IF(I456=0,"",'Ark1'!AH1727)</f>
        <v/>
      </c>
      <c r="L456" s="237"/>
      <c r="M456" s="264"/>
      <c r="N456" s="237"/>
      <c r="O456" s="288" t="str">
        <f>+IF(I456=0,"",'Ark1'!U1727)</f>
        <v/>
      </c>
      <c r="P456" s="237" t="str">
        <f>+IF(I456=0,"",'Ark1'!V1727)</f>
        <v/>
      </c>
      <c r="Q456" s="237"/>
      <c r="R456" s="237"/>
      <c r="S456" s="237"/>
      <c r="T456" s="237"/>
      <c r="U456" s="238"/>
      <c r="V456" s="238" t="str">
        <f>+IF(I456=0,"",'Ark1'!S1727)</f>
        <v/>
      </c>
      <c r="W456" s="238"/>
      <c r="X456" s="237" t="str">
        <f>+IF(I456=0,"",'Ark1'!W1727)</f>
        <v/>
      </c>
      <c r="Y456" s="239" t="str">
        <f>+IF(I456=0,"",'Ark1'!X1727)</f>
        <v/>
      </c>
      <c r="Z456" s="239" t="str">
        <f>+IF(I456=0,"",'Ark1'!Y1727)</f>
        <v/>
      </c>
      <c r="AA456" s="239" t="str">
        <f>+IF(I456=0,"",'Ark1'!Z1727)</f>
        <v/>
      </c>
      <c r="AB456" s="237" t="str">
        <f>+IF(I456=0,"",'Ark1'!Z1727)</f>
        <v/>
      </c>
      <c r="AC456" s="237" t="str">
        <f>+IF(I456=0,"",'Ark1'!AB1727)</f>
        <v/>
      </c>
      <c r="AD456" s="239">
        <f>+'Ark1'!AD1727</f>
        <v>0</v>
      </c>
      <c r="AE456" s="237" t="str">
        <f t="shared" si="52"/>
        <v/>
      </c>
      <c r="AF456" s="237" t="str">
        <f t="shared" si="53"/>
        <v/>
      </c>
      <c r="AG456" s="289"/>
      <c r="AJ456" s="29"/>
      <c r="AK456" s="27"/>
    </row>
    <row r="457" spans="1:47">
      <c r="A457" s="289"/>
      <c r="B457" s="236">
        <f>+'Ark1'!C1728</f>
        <v>2023</v>
      </c>
      <c r="C457" s="289"/>
      <c r="D457" s="236">
        <f>+'Ark1'!M1728</f>
        <v>15</v>
      </c>
      <c r="E457" s="236" t="str">
        <f>VLOOKUP(D457,RNR!$D$16:$E$30,2)</f>
        <v>5+</v>
      </c>
      <c r="F457" s="236">
        <f>+'Ark1'!D1728</f>
        <v>8</v>
      </c>
      <c r="G457" s="236" t="str">
        <f>VLOOKUP(F457,RNR!$D$2:$E$13,2)</f>
        <v>Aug</v>
      </c>
      <c r="H457" s="236">
        <f>+'Ark1'!Q1728</f>
        <v>3</v>
      </c>
      <c r="I457" s="236">
        <f>+'Ark1'!R1728</f>
        <v>3</v>
      </c>
      <c r="J457" s="237">
        <f>+IF(I457=0,"",'Ark1'!AG1728)</f>
        <v>9.5432085482834716E-2</v>
      </c>
      <c r="K457" s="237">
        <f>+IF(I457=0,"",'Ark1'!AH1728)</f>
        <v>0</v>
      </c>
      <c r="L457" s="237"/>
      <c r="M457" s="264"/>
      <c r="N457" s="237"/>
      <c r="O457" s="288">
        <f>+IF(I457=0,"",'Ark1'!U1728)</f>
        <v>52.333333333333343</v>
      </c>
      <c r="P457" s="237">
        <f>+IF(I457=0,"",'Ark1'!V1728)</f>
        <v>0</v>
      </c>
      <c r="Q457" s="237"/>
      <c r="R457" s="237"/>
      <c r="S457" s="237"/>
      <c r="T457" s="237"/>
      <c r="U457" s="238"/>
      <c r="V457" s="238">
        <f>+IF(I457=0,"",'Ark1'!S1728)</f>
        <v>10.666666666666664</v>
      </c>
      <c r="W457" s="238"/>
      <c r="X457" s="237">
        <f>+IF(I457=0,"",'Ark1'!W1728)</f>
        <v>100</v>
      </c>
      <c r="Y457" s="239">
        <f>+IF(I457=0,"",'Ark1'!X1728)</f>
        <v>100</v>
      </c>
      <c r="Z457" s="239">
        <f>+IF(I457=0,"",'Ark1'!Y1728)</f>
        <v>100</v>
      </c>
      <c r="AA457" s="239">
        <f>+IF(I457=0,"",'Ark1'!Z1728)</f>
        <v>8.2269205795499385</v>
      </c>
      <c r="AB457" s="237">
        <f>+IF(I457=0,"",'Ark1'!Z1728)</f>
        <v>8.2269205795499385</v>
      </c>
      <c r="AC457" s="237">
        <f>+IF(I457=0,"",'Ark1'!AB1728)</f>
        <v>0</v>
      </c>
      <c r="AD457" s="239">
        <f>+'Ark1'!AD1728</f>
        <v>0</v>
      </c>
      <c r="AE457" s="237">
        <f t="shared" si="52"/>
        <v>0.2</v>
      </c>
      <c r="AF457" s="237">
        <f t="shared" si="53"/>
        <v>1</v>
      </c>
      <c r="AG457" s="289"/>
      <c r="AJ457" s="29"/>
      <c r="AK457" s="27"/>
    </row>
    <row r="458" spans="1:47">
      <c r="A458" s="289"/>
      <c r="B458" s="236">
        <f>+'Ark1'!C1729</f>
        <v>2023</v>
      </c>
      <c r="C458" s="289"/>
      <c r="D458" s="236">
        <f>+'Ark1'!M1729</f>
        <v>15</v>
      </c>
      <c r="E458" s="236" t="str">
        <f>VLOOKUP(D458,RNR!$D$16:$E$30,2)</f>
        <v>5+</v>
      </c>
      <c r="F458" s="236">
        <f>+'Ark1'!D1729</f>
        <v>9</v>
      </c>
      <c r="G458" s="236" t="str">
        <f>VLOOKUP(F458,RNR!$D$2:$E$13,2)</f>
        <v>Sep</v>
      </c>
      <c r="H458" s="236">
        <f>+'Ark1'!Q1729</f>
        <v>3</v>
      </c>
      <c r="I458" s="236">
        <f>+'Ark1'!R1729</f>
        <v>4</v>
      </c>
      <c r="J458" s="237">
        <f>+IF(I458=0,"",'Ark1'!AG1729)</f>
        <v>9.3273241779290431E-2</v>
      </c>
      <c r="K458" s="237">
        <f>+IF(I458=0,"",'Ark1'!AH1729)</f>
        <v>0</v>
      </c>
      <c r="L458" s="237"/>
      <c r="M458" s="264"/>
      <c r="N458" s="237"/>
      <c r="O458" s="288">
        <f>+IF(I458=0,"",'Ark1'!U1729)</f>
        <v>40.6</v>
      </c>
      <c r="P458" s="237">
        <f>+IF(I458=0,"",'Ark1'!V1729)</f>
        <v>0</v>
      </c>
      <c r="Q458" s="237"/>
      <c r="R458" s="237"/>
      <c r="S458" s="237"/>
      <c r="T458" s="237"/>
      <c r="U458" s="238"/>
      <c r="V458" s="238">
        <f>+IF(I458=0,"",'Ark1'!S1729)</f>
        <v>8.75</v>
      </c>
      <c r="W458" s="238"/>
      <c r="X458" s="237">
        <f>+IF(I458=0,"",'Ark1'!W1729)</f>
        <v>100</v>
      </c>
      <c r="Y458" s="239">
        <f>+IF(I458=0,"",'Ark1'!X1729)</f>
        <v>100</v>
      </c>
      <c r="Z458" s="239">
        <f>+IF(I458=0,"",'Ark1'!Y1729)</f>
        <v>100</v>
      </c>
      <c r="AA458" s="239">
        <f>+IF(I458=0,"",'Ark1'!Z1729)</f>
        <v>7.1017603451538482</v>
      </c>
      <c r="AB458" s="237">
        <f>+IF(I458=0,"",'Ark1'!Z1729)</f>
        <v>7.1017603451538482</v>
      </c>
      <c r="AC458" s="237">
        <f>+IF(I458=0,"",'Ark1'!AB1729)</f>
        <v>0</v>
      </c>
      <c r="AD458" s="239">
        <f>+'Ark1'!AD1729</f>
        <v>0</v>
      </c>
      <c r="AE458" s="237">
        <f t="shared" si="52"/>
        <v>0.26666666666666666</v>
      </c>
      <c r="AF458" s="237">
        <f t="shared" si="53"/>
        <v>1.3333333333333333</v>
      </c>
      <c r="AG458" s="289"/>
      <c r="AJ458" s="29"/>
      <c r="AK458" s="27"/>
    </row>
    <row r="459" spans="1:47">
      <c r="A459" s="289"/>
      <c r="B459" s="236">
        <f>+'Ark1'!C1730</f>
        <v>2023</v>
      </c>
      <c r="C459" s="289"/>
      <c r="D459" s="236">
        <f>+'Ark1'!M1730</f>
        <v>15</v>
      </c>
      <c r="E459" s="236" t="str">
        <f>VLOOKUP(D459,RNR!$D$16:$E$30,2)</f>
        <v>5+</v>
      </c>
      <c r="F459" s="236">
        <f>+'Ark1'!D1730</f>
        <v>10</v>
      </c>
      <c r="G459" s="236" t="str">
        <f>VLOOKUP(F459,RNR!$D$2:$E$13,2)</f>
        <v>Okt</v>
      </c>
      <c r="H459" s="236">
        <f>+'Ark1'!Q1730</f>
        <v>9</v>
      </c>
      <c r="I459" s="236">
        <f>+'Ark1'!R1730</f>
        <v>13</v>
      </c>
      <c r="J459" s="237">
        <f>+IF(I459=0,"",'Ark1'!AG1730)</f>
        <v>0.11828585301603564</v>
      </c>
      <c r="K459" s="237">
        <f>+IF(I459=0,"",'Ark1'!AH1730)</f>
        <v>0</v>
      </c>
      <c r="L459" s="237"/>
      <c r="M459" s="264"/>
      <c r="N459" s="237"/>
      <c r="O459" s="288">
        <f>+IF(I459=0,"",'Ark1'!U1730)</f>
        <v>44.861538461538473</v>
      </c>
      <c r="P459" s="237">
        <f>+IF(I459=0,"",'Ark1'!V1730)</f>
        <v>0</v>
      </c>
      <c r="Q459" s="237"/>
      <c r="R459" s="237"/>
      <c r="S459" s="237"/>
      <c r="T459" s="237"/>
      <c r="U459" s="238"/>
      <c r="V459" s="238">
        <f>+IF(I459=0,"",'Ark1'!S1730)</f>
        <v>10.230769230769228</v>
      </c>
      <c r="W459" s="238"/>
      <c r="X459" s="237">
        <f>+IF(I459=0,"",'Ark1'!W1730)</f>
        <v>100</v>
      </c>
      <c r="Y459" s="239">
        <f>+IF(I459=0,"",'Ark1'!X1730)</f>
        <v>100</v>
      </c>
      <c r="Z459" s="239">
        <f>+IF(I459=0,"",'Ark1'!Y1730)</f>
        <v>100</v>
      </c>
      <c r="AA459" s="239">
        <f>+IF(I459=0,"",'Ark1'!Z1730)</f>
        <v>11.711108366486828</v>
      </c>
      <c r="AB459" s="237">
        <f>+IF(I459=0,"",'Ark1'!Z1730)</f>
        <v>11.711108366486828</v>
      </c>
      <c r="AC459" s="237">
        <f>+IF(I459=0,"",'Ark1'!AB1730)</f>
        <v>0</v>
      </c>
      <c r="AD459" s="239">
        <f>+'Ark1'!AD1730</f>
        <v>0</v>
      </c>
      <c r="AE459" s="237">
        <f t="shared" si="52"/>
        <v>0.8666666666666667</v>
      </c>
      <c r="AF459" s="237">
        <f t="shared" si="53"/>
        <v>1.4444444444444444</v>
      </c>
      <c r="AG459" s="289"/>
      <c r="AJ459" s="29"/>
      <c r="AK459" s="27"/>
    </row>
    <row r="460" spans="1:47">
      <c r="A460" s="289"/>
      <c r="B460" s="236">
        <f>+'Ark1'!C1731</f>
        <v>2023</v>
      </c>
      <c r="C460" s="289"/>
      <c r="D460" s="236">
        <f>+'Ark1'!M1731</f>
        <v>15</v>
      </c>
      <c r="E460" s="236" t="str">
        <f>VLOOKUP(D460,RNR!$D$16:$E$30,2)</f>
        <v>5+</v>
      </c>
      <c r="F460" s="236">
        <f>+'Ark1'!D1731</f>
        <v>11</v>
      </c>
      <c r="G460" s="236" t="str">
        <f>VLOOKUP(F460,RNR!$D$2:$E$13,2)</f>
        <v>Nov</v>
      </c>
      <c r="H460" s="236">
        <f>+'Ark1'!Q1731</f>
        <v>1</v>
      </c>
      <c r="I460" s="236">
        <f>+'Ark1'!R1731</f>
        <v>1</v>
      </c>
      <c r="J460" s="237">
        <f>+IF(I460=0,"",'Ark1'!AG1731)</f>
        <v>2.7308433732840743E-2</v>
      </c>
      <c r="K460" s="237">
        <f>+IF(I460=0,"",'Ark1'!AH1731)</f>
        <v>0</v>
      </c>
      <c r="L460" s="237"/>
      <c r="M460" s="264"/>
      <c r="N460" s="237"/>
      <c r="O460" s="288">
        <f>+IF(I460=0,"",'Ark1'!U1731)</f>
        <v>62.7</v>
      </c>
      <c r="P460" s="237">
        <f>+IF(I460=0,"",'Ark1'!V1731)</f>
        <v>0</v>
      </c>
      <c r="Q460" s="237"/>
      <c r="R460" s="237"/>
      <c r="S460" s="237"/>
      <c r="T460" s="237"/>
      <c r="U460" s="238"/>
      <c r="V460" s="238">
        <f>+IF(I460=0,"",'Ark1'!S1731)</f>
        <v>13</v>
      </c>
      <c r="W460" s="238"/>
      <c r="X460" s="237">
        <f>+IF(I460=0,"",'Ark1'!W1731)</f>
        <v>100</v>
      </c>
      <c r="Y460" s="239">
        <f>+IF(I460=0,"",'Ark1'!X1731)</f>
        <v>100</v>
      </c>
      <c r="Z460" s="239">
        <f>+IF(I460=0,"",'Ark1'!Y1731)</f>
        <v>100</v>
      </c>
      <c r="AA460" s="239">
        <f>+IF(I460=0,"",'Ark1'!Z1731)</f>
        <v>0</v>
      </c>
      <c r="AB460" s="237">
        <f>+IF(I460=0,"",'Ark1'!Z1731)</f>
        <v>0</v>
      </c>
      <c r="AC460" s="237">
        <f>+IF(I460=0,"",'Ark1'!AB1731)</f>
        <v>0</v>
      </c>
      <c r="AD460" s="239">
        <f>+'Ark1'!AD1731</f>
        <v>0</v>
      </c>
      <c r="AE460" s="237">
        <f t="shared" si="52"/>
        <v>6.6666666666666666E-2</v>
      </c>
      <c r="AF460" s="237">
        <f t="shared" si="53"/>
        <v>1</v>
      </c>
      <c r="AG460" s="289"/>
      <c r="AJ460" s="29"/>
      <c r="AK460" s="27"/>
    </row>
    <row r="461" spans="1:47">
      <c r="A461" s="289"/>
      <c r="B461" s="236">
        <f>+'Ark1'!C1732</f>
        <v>2023</v>
      </c>
      <c r="C461" s="289"/>
      <c r="D461" s="236">
        <f>+'Ark1'!M1732</f>
        <v>15</v>
      </c>
      <c r="E461" s="236" t="str">
        <f>VLOOKUP(D461,RNR!$D$16:$E$30,2)</f>
        <v>5+</v>
      </c>
      <c r="F461" s="236">
        <f>+'Ark1'!D1732</f>
        <v>12</v>
      </c>
      <c r="G461" s="236" t="str">
        <f>VLOOKUP(F461,RNR!$D$2:$E$13,2)</f>
        <v>Des</v>
      </c>
      <c r="H461" s="236">
        <f>+'Ark1'!Q1732</f>
        <v>0</v>
      </c>
      <c r="I461" s="236">
        <f>+'Ark1'!R1732</f>
        <v>0</v>
      </c>
      <c r="J461" s="237" t="str">
        <f>+IF(I461=0,"",'Ark1'!AG1732)</f>
        <v/>
      </c>
      <c r="K461" s="237" t="str">
        <f>+IF(I461=0,"",'Ark1'!AH1732)</f>
        <v/>
      </c>
      <c r="L461" s="237"/>
      <c r="M461" s="264"/>
      <c r="N461" s="237"/>
      <c r="O461" s="288" t="str">
        <f>+IF(I461=0,"",'Ark1'!U1732)</f>
        <v/>
      </c>
      <c r="P461" s="237" t="str">
        <f>+IF(I461=0,"",'Ark1'!V1732)</f>
        <v/>
      </c>
      <c r="Q461" s="237"/>
      <c r="R461" s="237"/>
      <c r="S461" s="237"/>
      <c r="T461" s="237"/>
      <c r="U461" s="238"/>
      <c r="V461" s="238" t="str">
        <f>+IF(I461=0,"",'Ark1'!S1732)</f>
        <v/>
      </c>
      <c r="W461" s="238"/>
      <c r="X461" s="237" t="str">
        <f>+IF(I461=0,"",'Ark1'!W1732)</f>
        <v/>
      </c>
      <c r="Y461" s="239" t="str">
        <f>+IF(I461=0,"",'Ark1'!X1732)</f>
        <v/>
      </c>
      <c r="Z461" s="239" t="str">
        <f>+IF(I461=0,"",'Ark1'!Y1732)</f>
        <v/>
      </c>
      <c r="AA461" s="239" t="str">
        <f>+IF(I461=0,"",'Ark1'!Z1732)</f>
        <v/>
      </c>
      <c r="AB461" s="237" t="str">
        <f>+IF(I461=0,"",'Ark1'!Z1732)</f>
        <v/>
      </c>
      <c r="AC461" s="237" t="str">
        <f>+IF(I461=0,"",'Ark1'!AB1732)</f>
        <v/>
      </c>
      <c r="AD461" s="239">
        <f>+'Ark1'!AD1732</f>
        <v>0</v>
      </c>
      <c r="AE461" s="237" t="str">
        <f t="shared" si="52"/>
        <v/>
      </c>
      <c r="AF461" s="237" t="str">
        <f t="shared" si="53"/>
        <v/>
      </c>
      <c r="AG461" s="289"/>
      <c r="AJ461" s="29"/>
      <c r="AK461" s="27"/>
    </row>
    <row r="462" spans="1:47">
      <c r="A462" s="289"/>
      <c r="B462" s="289"/>
      <c r="C462" s="289"/>
      <c r="D462" s="289"/>
      <c r="E462" s="289"/>
      <c r="F462" s="289"/>
      <c r="G462" s="289"/>
      <c r="H462" s="289"/>
      <c r="I462" s="289"/>
      <c r="J462" s="290"/>
      <c r="K462" s="290"/>
      <c r="L462" s="290"/>
      <c r="M462" s="380"/>
      <c r="N462" s="290"/>
      <c r="O462" s="380"/>
      <c r="P462" s="290"/>
      <c r="Q462" s="290"/>
      <c r="R462" s="290"/>
      <c r="S462" s="290"/>
      <c r="T462" s="290"/>
      <c r="U462" s="379"/>
      <c r="V462" s="379"/>
      <c r="W462" s="379"/>
      <c r="X462" s="290"/>
      <c r="Y462" s="291"/>
      <c r="Z462" s="291"/>
      <c r="AA462" s="291"/>
      <c r="AB462" s="290"/>
      <c r="AC462" s="290"/>
      <c r="AD462" s="291"/>
      <c r="AE462" s="290"/>
      <c r="AF462" s="290"/>
      <c r="AG462" s="289"/>
      <c r="AJ462" s="29"/>
      <c r="AK462" s="27"/>
    </row>
    <row r="463" spans="1:47">
      <c r="A463" s="289"/>
      <c r="B463" s="289"/>
      <c r="C463" s="289"/>
      <c r="D463" s="289"/>
      <c r="E463" s="289"/>
      <c r="F463" s="289"/>
      <c r="G463" s="289"/>
      <c r="H463" s="289"/>
      <c r="I463" s="289"/>
      <c r="J463" s="290"/>
      <c r="K463" s="290"/>
      <c r="L463" s="290"/>
      <c r="M463" s="380"/>
      <c r="N463" s="290"/>
      <c r="O463" s="380"/>
      <c r="P463" s="290"/>
      <c r="Q463" s="290"/>
      <c r="R463" s="290"/>
      <c r="S463" s="290"/>
      <c r="T463" s="290"/>
      <c r="U463" s="379"/>
      <c r="V463" s="379"/>
      <c r="W463" s="379"/>
      <c r="X463" s="290"/>
      <c r="Y463" s="291"/>
      <c r="Z463" s="291"/>
      <c r="AA463" s="291"/>
      <c r="AB463" s="290"/>
      <c r="AC463" s="290"/>
      <c r="AD463" s="291"/>
      <c r="AE463" s="290"/>
      <c r="AF463" s="290"/>
      <c r="AG463" s="289"/>
      <c r="AJ463" s="29"/>
      <c r="AK463" s="27"/>
    </row>
    <row r="464" spans="1:47">
      <c r="A464" s="289"/>
      <c r="B464" s="289"/>
      <c r="C464" s="289"/>
      <c r="D464" s="289"/>
      <c r="E464" s="289"/>
      <c r="F464" s="289"/>
      <c r="G464" s="289"/>
      <c r="H464" s="289"/>
      <c r="I464" s="289"/>
      <c r="J464" s="290"/>
      <c r="K464" s="290"/>
      <c r="L464" s="290"/>
      <c r="M464" s="380"/>
      <c r="N464" s="290"/>
      <c r="O464" s="380"/>
      <c r="P464" s="290"/>
      <c r="Q464" s="290"/>
      <c r="R464" s="290"/>
      <c r="S464" s="290"/>
      <c r="T464" s="290"/>
      <c r="U464" s="379"/>
      <c r="V464" s="379"/>
      <c r="W464" s="379"/>
      <c r="X464" s="290"/>
      <c r="Y464" s="291"/>
      <c r="Z464" s="291"/>
      <c r="AA464" s="291"/>
      <c r="AB464" s="290"/>
      <c r="AC464" s="290"/>
      <c r="AD464" s="291"/>
      <c r="AE464" s="290"/>
      <c r="AF464" s="290"/>
      <c r="AG464" s="289"/>
      <c r="AJ464" s="29"/>
      <c r="AK464" s="27"/>
    </row>
    <row r="465" spans="1:37" ht="15">
      <c r="I465" s="241"/>
      <c r="J465" s="245"/>
      <c r="K465" s="245"/>
      <c r="L465" s="245"/>
      <c r="M465" s="497"/>
      <c r="N465" s="245"/>
      <c r="O465" s="241"/>
      <c r="R465" s="245"/>
      <c r="S465" s="245"/>
      <c r="T465" s="245"/>
      <c r="U465" s="241"/>
      <c r="V465" s="241"/>
      <c r="W465" s="241"/>
      <c r="AJ465" s="29"/>
      <c r="AK465" s="27"/>
    </row>
    <row r="466" spans="1:37" ht="15">
      <c r="A466" s="31"/>
      <c r="B466" s="31"/>
      <c r="C466" s="31"/>
      <c r="D466" s="31"/>
      <c r="E466" s="31"/>
      <c r="F466" s="31"/>
      <c r="G466" s="31"/>
      <c r="H466" s="31"/>
      <c r="I466" s="31"/>
      <c r="J466" s="160"/>
      <c r="K466" s="160"/>
      <c r="L466" s="160"/>
      <c r="M466" s="498"/>
      <c r="N466" s="160"/>
      <c r="O466" s="31"/>
      <c r="R466" s="160"/>
      <c r="S466" s="160"/>
      <c r="T466" s="160"/>
      <c r="U466" s="31"/>
      <c r="V466" s="31"/>
      <c r="W466" s="31"/>
      <c r="AJ466" s="29"/>
      <c r="AK466" s="27"/>
    </row>
    <row r="467" spans="1:37" ht="15">
      <c r="A467" s="35"/>
      <c r="B467" s="35"/>
      <c r="C467" s="35"/>
      <c r="D467" s="35"/>
      <c r="E467" s="35"/>
      <c r="F467" s="35"/>
      <c r="G467" s="35"/>
      <c r="H467" s="35"/>
      <c r="I467" s="35"/>
      <c r="J467" s="161"/>
      <c r="K467" s="161"/>
      <c r="L467" s="161"/>
      <c r="M467" s="499"/>
      <c r="N467" s="161"/>
      <c r="O467" s="35"/>
      <c r="R467" s="161"/>
      <c r="S467" s="161"/>
      <c r="T467" s="161"/>
      <c r="U467" s="35"/>
      <c r="V467" s="35"/>
      <c r="W467" s="35"/>
      <c r="AJ467" s="29"/>
      <c r="AK467" s="27"/>
    </row>
    <row r="468" spans="1:37" ht="15">
      <c r="A468" s="35"/>
      <c r="B468" s="35"/>
      <c r="C468" s="35"/>
      <c r="D468" s="35"/>
      <c r="E468" s="35"/>
      <c r="F468" s="35"/>
      <c r="G468" s="35"/>
      <c r="H468" s="35"/>
      <c r="I468" s="35"/>
      <c r="J468" s="161"/>
      <c r="K468" s="161"/>
      <c r="L468" s="161"/>
      <c r="M468" s="499"/>
      <c r="N468" s="161"/>
      <c r="O468" s="35"/>
      <c r="R468" s="161"/>
      <c r="S468" s="161"/>
      <c r="T468" s="161"/>
      <c r="U468" s="35"/>
      <c r="V468" s="35"/>
      <c r="W468" s="35"/>
      <c r="AJ468" s="29"/>
      <c r="AK468" s="27"/>
    </row>
    <row r="469" spans="1:37" ht="15">
      <c r="A469" s="35"/>
      <c r="B469" s="35"/>
      <c r="C469" s="35"/>
      <c r="D469" s="35"/>
      <c r="E469" s="35"/>
      <c r="F469" s="35"/>
      <c r="G469" s="35"/>
      <c r="H469" s="35"/>
      <c r="I469" s="35"/>
      <c r="J469" s="161"/>
      <c r="K469" s="161"/>
      <c r="L469" s="161"/>
      <c r="M469" s="499"/>
      <c r="N469" s="161"/>
      <c r="O469" s="35"/>
      <c r="R469" s="161"/>
      <c r="S469" s="161"/>
      <c r="T469" s="161"/>
      <c r="U469" s="35"/>
      <c r="V469" s="35"/>
      <c r="W469" s="35"/>
      <c r="AJ469" s="29"/>
      <c r="AK469" s="27"/>
    </row>
    <row r="470" spans="1:37" ht="15">
      <c r="A470" s="35"/>
      <c r="B470" s="35"/>
      <c r="C470" s="35"/>
      <c r="D470" s="35"/>
      <c r="E470" s="35"/>
      <c r="F470" s="35"/>
      <c r="G470" s="35"/>
      <c r="H470" s="35"/>
      <c r="I470" s="35"/>
      <c r="J470" s="161"/>
      <c r="K470" s="161"/>
      <c r="L470" s="161"/>
      <c r="M470" s="499"/>
      <c r="N470" s="161"/>
      <c r="O470" s="35"/>
      <c r="R470" s="161"/>
      <c r="S470" s="161"/>
      <c r="T470" s="161"/>
      <c r="U470" s="35"/>
      <c r="V470" s="35"/>
      <c r="W470" s="35"/>
      <c r="AJ470" s="29"/>
      <c r="AK470" s="27"/>
    </row>
    <row r="471" spans="1:37" ht="15">
      <c r="A471" s="35"/>
      <c r="B471" s="35"/>
      <c r="C471" s="35"/>
      <c r="D471" s="35"/>
      <c r="E471" s="35"/>
      <c r="F471" s="35"/>
      <c r="G471" s="35"/>
      <c r="H471" s="35"/>
      <c r="I471" s="35"/>
      <c r="J471" s="161"/>
      <c r="K471" s="161"/>
      <c r="L471" s="161"/>
      <c r="M471" s="499"/>
      <c r="N471" s="161"/>
      <c r="O471" s="35"/>
      <c r="R471" s="161"/>
      <c r="S471" s="161"/>
      <c r="T471" s="161"/>
      <c r="U471" s="35"/>
      <c r="V471" s="35"/>
      <c r="W471" s="35"/>
      <c r="AJ471" s="29"/>
      <c r="AK471" s="27"/>
    </row>
    <row r="472" spans="1:37" ht="15">
      <c r="A472" s="35"/>
      <c r="B472" s="35"/>
      <c r="C472" s="35"/>
      <c r="D472" s="35"/>
      <c r="E472" s="35"/>
      <c r="F472" s="35"/>
      <c r="G472" s="35"/>
      <c r="H472" s="35"/>
      <c r="I472" s="35"/>
      <c r="J472" s="161"/>
      <c r="K472" s="161"/>
      <c r="L472" s="161"/>
      <c r="M472" s="499"/>
      <c r="N472" s="161"/>
      <c r="O472" s="35"/>
      <c r="R472" s="161"/>
      <c r="S472" s="161"/>
      <c r="T472" s="161"/>
      <c r="U472" s="35"/>
      <c r="V472" s="35"/>
      <c r="W472" s="35"/>
      <c r="AJ472" s="29"/>
      <c r="AK472" s="27"/>
    </row>
    <row r="473" spans="1:37" ht="15">
      <c r="A473" s="35"/>
      <c r="B473" s="35"/>
      <c r="C473" s="35"/>
      <c r="D473" s="35"/>
      <c r="E473" s="35"/>
      <c r="F473" s="35"/>
      <c r="G473" s="35"/>
      <c r="H473" s="35"/>
      <c r="I473" s="35"/>
      <c r="J473" s="161"/>
      <c r="K473" s="161"/>
      <c r="L473" s="161"/>
      <c r="M473" s="499"/>
      <c r="N473" s="161"/>
      <c r="O473" s="35"/>
      <c r="R473" s="161"/>
      <c r="S473" s="161"/>
      <c r="T473" s="161"/>
      <c r="U473" s="35"/>
      <c r="V473" s="35"/>
      <c r="W473" s="35"/>
      <c r="AJ473" s="29"/>
      <c r="AK473" s="27"/>
    </row>
    <row r="474" spans="1:37" ht="15">
      <c r="A474" s="35"/>
      <c r="B474" s="35"/>
      <c r="C474" s="35"/>
      <c r="D474" s="35"/>
      <c r="E474" s="35"/>
      <c r="F474" s="35"/>
      <c r="G474" s="35"/>
      <c r="H474" s="35"/>
      <c r="I474" s="35"/>
      <c r="J474" s="161"/>
      <c r="K474" s="161"/>
      <c r="L474" s="161"/>
      <c r="M474" s="499"/>
      <c r="N474" s="161"/>
      <c r="O474" s="35"/>
      <c r="R474" s="161"/>
      <c r="S474" s="161"/>
      <c r="T474" s="161"/>
      <c r="U474" s="35"/>
      <c r="V474" s="35"/>
      <c r="W474" s="35"/>
      <c r="AJ474" s="29"/>
      <c r="AK474" s="27"/>
    </row>
    <row r="475" spans="1:37" ht="15">
      <c r="A475" s="35"/>
      <c r="B475" s="35"/>
      <c r="C475" s="35"/>
      <c r="D475" s="35"/>
      <c r="E475" s="35"/>
      <c r="F475" s="35"/>
      <c r="G475" s="35"/>
      <c r="H475" s="35"/>
      <c r="I475" s="35"/>
      <c r="J475" s="161"/>
      <c r="K475" s="161"/>
      <c r="L475" s="161"/>
      <c r="M475" s="499"/>
      <c r="N475" s="161"/>
      <c r="O475" s="35"/>
      <c r="R475" s="161"/>
      <c r="S475" s="161"/>
      <c r="T475" s="161"/>
      <c r="U475" s="35"/>
      <c r="V475" s="35"/>
      <c r="W475" s="35"/>
      <c r="AJ475" s="29"/>
      <c r="AK475" s="27"/>
    </row>
    <row r="476" spans="1:37" ht="15">
      <c r="A476" s="35"/>
      <c r="B476" s="35"/>
      <c r="C476" s="35"/>
      <c r="D476" s="35"/>
      <c r="E476" s="35"/>
      <c r="F476" s="35"/>
      <c r="G476" s="35"/>
      <c r="H476" s="35"/>
      <c r="I476" s="35"/>
      <c r="J476" s="161"/>
      <c r="K476" s="161"/>
      <c r="L476" s="161"/>
      <c r="M476" s="499"/>
      <c r="N476" s="161"/>
      <c r="O476" s="35"/>
      <c r="R476" s="161"/>
      <c r="S476" s="161"/>
      <c r="T476" s="161"/>
      <c r="U476" s="35"/>
      <c r="V476" s="35"/>
      <c r="W476" s="35"/>
      <c r="AJ476" s="29"/>
      <c r="AK476" s="27"/>
    </row>
    <row r="477" spans="1:37" ht="15">
      <c r="A477" s="35"/>
      <c r="B477" s="35"/>
      <c r="C477" s="35"/>
      <c r="D477" s="35"/>
      <c r="E477" s="35"/>
      <c r="F477" s="35"/>
      <c r="G477" s="35"/>
      <c r="H477" s="35"/>
      <c r="I477" s="35"/>
      <c r="J477" s="161"/>
      <c r="K477" s="161"/>
      <c r="L477" s="161"/>
      <c r="M477" s="499"/>
      <c r="N477" s="161"/>
      <c r="O477" s="35"/>
      <c r="R477" s="161"/>
      <c r="S477" s="161"/>
      <c r="T477" s="161"/>
      <c r="U477" s="35"/>
      <c r="V477" s="35"/>
      <c r="W477" s="35"/>
      <c r="AJ477" s="29"/>
      <c r="AK477" s="27"/>
    </row>
    <row r="478" spans="1:37" ht="15">
      <c r="A478" s="35"/>
      <c r="B478" s="35"/>
      <c r="C478" s="35"/>
      <c r="D478" s="35"/>
      <c r="E478" s="35"/>
      <c r="F478" s="35"/>
      <c r="G478" s="35"/>
      <c r="H478" s="35"/>
      <c r="I478" s="35"/>
      <c r="J478" s="161"/>
      <c r="K478" s="161"/>
      <c r="L478" s="161"/>
      <c r="M478" s="499"/>
      <c r="N478" s="161"/>
      <c r="O478" s="35"/>
      <c r="R478" s="161"/>
      <c r="S478" s="161"/>
      <c r="T478" s="161"/>
      <c r="U478" s="35"/>
      <c r="V478" s="35"/>
      <c r="W478" s="35"/>
      <c r="AJ478" s="29"/>
      <c r="AK478" s="27"/>
    </row>
    <row r="479" spans="1:37" ht="15">
      <c r="A479" s="35"/>
      <c r="B479" s="35"/>
      <c r="C479" s="35"/>
      <c r="D479" s="35"/>
      <c r="E479" s="35"/>
      <c r="F479" s="35"/>
      <c r="G479" s="35"/>
      <c r="H479" s="35"/>
      <c r="I479" s="35"/>
      <c r="J479" s="161"/>
      <c r="K479" s="161"/>
      <c r="L479" s="161"/>
      <c r="M479" s="499"/>
      <c r="N479" s="161"/>
      <c r="O479" s="35"/>
      <c r="R479" s="161"/>
      <c r="S479" s="161"/>
      <c r="T479" s="161"/>
      <c r="U479" s="35"/>
      <c r="V479" s="35"/>
      <c r="W479" s="35"/>
      <c r="AJ479" s="29"/>
      <c r="AK479" s="27"/>
    </row>
    <row r="480" spans="1:37" ht="15">
      <c r="A480" s="35"/>
      <c r="B480" s="35"/>
      <c r="C480" s="35"/>
      <c r="D480" s="35"/>
      <c r="E480" s="35"/>
      <c r="F480" s="35"/>
      <c r="G480" s="35"/>
      <c r="H480" s="35"/>
      <c r="I480" s="35"/>
      <c r="J480" s="161"/>
      <c r="K480" s="161"/>
      <c r="L480" s="161"/>
      <c r="M480" s="499"/>
      <c r="N480" s="161"/>
      <c r="O480" s="35"/>
      <c r="R480" s="161"/>
      <c r="S480" s="161"/>
      <c r="T480" s="161"/>
      <c r="U480" s="35"/>
      <c r="V480" s="35"/>
      <c r="W480" s="35"/>
    </row>
    <row r="481" spans="1:23" ht="15">
      <c r="A481" s="35"/>
      <c r="B481" s="35"/>
      <c r="C481" s="35"/>
      <c r="D481" s="35"/>
      <c r="E481" s="35"/>
      <c r="F481" s="35"/>
      <c r="G481" s="35"/>
      <c r="H481" s="35"/>
      <c r="I481" s="35"/>
      <c r="J481" s="161"/>
      <c r="K481" s="161"/>
      <c r="L481" s="161"/>
      <c r="M481" s="499"/>
      <c r="N481" s="161"/>
      <c r="O481" s="35"/>
      <c r="R481" s="161"/>
      <c r="S481" s="161"/>
      <c r="T481" s="161"/>
      <c r="U481" s="35"/>
      <c r="V481" s="35"/>
      <c r="W481" s="35"/>
    </row>
    <row r="482" spans="1:23" ht="15">
      <c r="A482" s="35"/>
      <c r="B482" s="35"/>
      <c r="C482" s="35"/>
      <c r="D482" s="35"/>
      <c r="E482" s="35"/>
      <c r="F482" s="35"/>
      <c r="G482" s="35"/>
      <c r="H482" s="35"/>
      <c r="I482" s="35"/>
      <c r="J482" s="161"/>
      <c r="K482" s="161"/>
      <c r="L482" s="161"/>
      <c r="M482" s="499"/>
      <c r="N482" s="161"/>
      <c r="O482" s="35"/>
      <c r="R482" s="161"/>
      <c r="S482" s="161"/>
      <c r="T482" s="161"/>
      <c r="U482" s="35"/>
      <c r="V482" s="35"/>
      <c r="W482" s="35"/>
    </row>
    <row r="483" spans="1:23" ht="15">
      <c r="A483" s="35"/>
      <c r="B483" s="35"/>
      <c r="C483" s="35"/>
      <c r="D483" s="35"/>
      <c r="E483" s="35"/>
      <c r="F483" s="35"/>
      <c r="G483" s="35"/>
      <c r="H483" s="35"/>
      <c r="I483" s="35"/>
      <c r="J483" s="161"/>
      <c r="K483" s="161"/>
      <c r="L483" s="161"/>
      <c r="M483" s="499"/>
      <c r="N483" s="161"/>
      <c r="O483" s="35"/>
      <c r="R483" s="161"/>
      <c r="S483" s="161"/>
      <c r="T483" s="161"/>
      <c r="U483" s="35"/>
      <c r="V483" s="35"/>
      <c r="W483" s="35"/>
    </row>
    <row r="484" spans="1:23" ht="15">
      <c r="A484" s="35"/>
      <c r="B484" s="35"/>
      <c r="C484" s="35"/>
      <c r="D484" s="35"/>
      <c r="E484" s="35"/>
      <c r="F484" s="35"/>
      <c r="G484" s="35"/>
      <c r="H484" s="35"/>
      <c r="I484" s="35"/>
      <c r="J484" s="161"/>
      <c r="K484" s="161"/>
      <c r="L484" s="161"/>
      <c r="M484" s="499"/>
      <c r="N484" s="161"/>
      <c r="O484" s="35"/>
      <c r="R484" s="161"/>
      <c r="S484" s="161"/>
      <c r="T484" s="161"/>
      <c r="U484" s="35"/>
      <c r="V484" s="35"/>
      <c r="W484" s="35"/>
    </row>
    <row r="485" spans="1:23" ht="15">
      <c r="A485" s="35"/>
      <c r="B485" s="35"/>
      <c r="C485" s="35"/>
      <c r="D485" s="35"/>
      <c r="E485" s="35"/>
      <c r="F485" s="35"/>
      <c r="G485" s="35"/>
      <c r="H485" s="35"/>
      <c r="I485" s="35"/>
      <c r="J485" s="161"/>
      <c r="K485" s="161"/>
      <c r="L485" s="161"/>
      <c r="M485" s="499"/>
      <c r="N485" s="161"/>
      <c r="O485" s="35"/>
      <c r="R485" s="161"/>
      <c r="S485" s="161"/>
      <c r="T485" s="161"/>
      <c r="U485" s="35"/>
      <c r="V485" s="35"/>
      <c r="W485" s="35"/>
    </row>
    <row r="486" spans="1:23" ht="15">
      <c r="A486" s="35"/>
      <c r="B486" s="35"/>
      <c r="C486" s="35"/>
      <c r="D486" s="35"/>
      <c r="E486" s="35"/>
      <c r="F486" s="35"/>
      <c r="G486" s="35"/>
      <c r="H486" s="35"/>
      <c r="I486" s="35"/>
      <c r="J486" s="161"/>
      <c r="K486" s="161"/>
      <c r="L486" s="161"/>
      <c r="M486" s="499"/>
      <c r="N486" s="161"/>
      <c r="O486" s="35"/>
      <c r="R486" s="161"/>
      <c r="S486" s="161"/>
      <c r="T486" s="161"/>
      <c r="U486" s="35"/>
      <c r="V486" s="35"/>
      <c r="W486" s="35"/>
    </row>
    <row r="487" spans="1:23" ht="15">
      <c r="A487" s="35"/>
      <c r="B487" s="35"/>
      <c r="C487" s="35"/>
      <c r="D487" s="35"/>
      <c r="E487" s="35"/>
      <c r="F487" s="35"/>
      <c r="G487" s="35"/>
      <c r="H487" s="35"/>
      <c r="I487" s="35"/>
      <c r="J487" s="161"/>
      <c r="K487" s="161"/>
      <c r="L487" s="161"/>
      <c r="M487" s="499"/>
      <c r="N487" s="161"/>
      <c r="O487" s="35"/>
      <c r="R487" s="161"/>
      <c r="S487" s="161"/>
      <c r="T487" s="161"/>
      <c r="U487" s="35"/>
      <c r="V487" s="35"/>
      <c r="W487" s="35"/>
    </row>
    <row r="488" spans="1:23" ht="15">
      <c r="A488" s="35"/>
      <c r="B488" s="35"/>
      <c r="C488" s="35"/>
      <c r="D488" s="35"/>
      <c r="E488" s="35"/>
      <c r="F488" s="35"/>
      <c r="G488" s="35"/>
      <c r="H488" s="35"/>
      <c r="I488" s="35"/>
      <c r="J488" s="161"/>
      <c r="K488" s="161"/>
      <c r="L488" s="161"/>
      <c r="M488" s="499"/>
      <c r="N488" s="161"/>
      <c r="O488" s="35"/>
      <c r="R488" s="161"/>
      <c r="S488" s="161"/>
      <c r="T488" s="161"/>
      <c r="U488" s="35"/>
      <c r="V488" s="35"/>
      <c r="W488" s="35"/>
    </row>
    <row r="489" spans="1:23" ht="15">
      <c r="A489" s="35"/>
      <c r="B489" s="35"/>
      <c r="C489" s="35"/>
      <c r="D489" s="35"/>
      <c r="E489" s="35"/>
      <c r="F489" s="35"/>
      <c r="G489" s="35"/>
      <c r="H489" s="35"/>
      <c r="I489" s="35"/>
      <c r="J489" s="161"/>
      <c r="K489" s="161"/>
      <c r="L489" s="161"/>
      <c r="M489" s="499"/>
      <c r="N489" s="161"/>
      <c r="O489" s="35"/>
      <c r="R489" s="161"/>
      <c r="S489" s="161"/>
      <c r="T489" s="161"/>
      <c r="U489" s="35"/>
      <c r="V489" s="35"/>
      <c r="W489" s="35"/>
    </row>
    <row r="490" spans="1:23" ht="15">
      <c r="A490" s="35"/>
      <c r="B490" s="35"/>
      <c r="C490" s="35"/>
      <c r="D490" s="35"/>
      <c r="E490" s="35"/>
      <c r="F490" s="35"/>
      <c r="G490" s="35"/>
      <c r="H490" s="35"/>
      <c r="I490" s="35"/>
      <c r="J490" s="161"/>
      <c r="K490" s="161"/>
      <c r="L490" s="161"/>
      <c r="M490" s="499"/>
      <c r="N490" s="161"/>
      <c r="O490" s="35"/>
      <c r="R490" s="161"/>
      <c r="S490" s="161"/>
      <c r="T490" s="161"/>
      <c r="U490" s="35"/>
      <c r="V490" s="35"/>
      <c r="W490" s="35"/>
    </row>
    <row r="491" spans="1:23" ht="15">
      <c r="A491" s="35"/>
      <c r="B491" s="35"/>
      <c r="C491" s="35"/>
      <c r="D491" s="35"/>
      <c r="E491" s="35"/>
      <c r="F491" s="35"/>
      <c r="G491" s="35"/>
      <c r="H491" s="35"/>
      <c r="I491" s="35"/>
      <c r="J491" s="161"/>
      <c r="K491" s="161"/>
      <c r="L491" s="161"/>
      <c r="M491" s="499"/>
      <c r="N491" s="161"/>
      <c r="O491" s="35"/>
      <c r="R491" s="161"/>
      <c r="S491" s="161"/>
      <c r="T491" s="161"/>
      <c r="U491" s="35"/>
      <c r="V491" s="35"/>
      <c r="W491" s="35"/>
    </row>
    <row r="492" spans="1:23" ht="15">
      <c r="A492" s="35"/>
      <c r="B492" s="35"/>
      <c r="C492" s="35"/>
      <c r="D492" s="35"/>
      <c r="E492" s="35"/>
      <c r="F492" s="35"/>
      <c r="G492" s="35"/>
      <c r="H492" s="35"/>
      <c r="I492" s="35"/>
      <c r="J492" s="161"/>
      <c r="K492" s="161"/>
      <c r="L492" s="161"/>
      <c r="M492" s="499"/>
      <c r="N492" s="161"/>
      <c r="O492" s="35"/>
      <c r="R492" s="161"/>
      <c r="S492" s="161"/>
      <c r="T492" s="161"/>
      <c r="U492" s="35"/>
      <c r="V492" s="35"/>
      <c r="W492" s="35"/>
    </row>
    <row r="493" spans="1:23" ht="15">
      <c r="A493" s="35"/>
      <c r="B493" s="35"/>
      <c r="C493" s="35"/>
      <c r="D493" s="35"/>
      <c r="E493" s="35"/>
      <c r="F493" s="35"/>
      <c r="G493" s="35"/>
      <c r="H493" s="35"/>
      <c r="I493" s="35"/>
      <c r="J493" s="161"/>
      <c r="K493" s="161"/>
      <c r="L493" s="161"/>
      <c r="M493" s="499"/>
      <c r="N493" s="161"/>
      <c r="O493" s="35"/>
      <c r="R493" s="161"/>
      <c r="S493" s="161"/>
      <c r="T493" s="161"/>
      <c r="U493" s="35"/>
      <c r="V493" s="35"/>
      <c r="W493" s="35"/>
    </row>
    <row r="494" spans="1:23" ht="15">
      <c r="A494" s="35"/>
      <c r="B494" s="35"/>
      <c r="C494" s="35"/>
      <c r="D494" s="35"/>
      <c r="E494" s="35"/>
      <c r="F494" s="35"/>
      <c r="G494" s="35"/>
      <c r="H494" s="35"/>
      <c r="I494" s="35"/>
      <c r="J494" s="161"/>
      <c r="K494" s="161"/>
      <c r="L494" s="161"/>
      <c r="M494" s="499"/>
      <c r="N494" s="161"/>
      <c r="O494" s="35"/>
      <c r="R494" s="161"/>
      <c r="S494" s="161"/>
      <c r="T494" s="161"/>
      <c r="U494" s="35"/>
      <c r="V494" s="35"/>
      <c r="W494" s="35"/>
    </row>
    <row r="495" spans="1:23" ht="15">
      <c r="A495" s="35"/>
      <c r="B495" s="35"/>
      <c r="C495" s="35"/>
      <c r="D495" s="35"/>
      <c r="E495" s="35"/>
      <c r="F495" s="35"/>
      <c r="G495" s="35"/>
      <c r="H495" s="35"/>
      <c r="I495" s="35"/>
      <c r="J495" s="161"/>
      <c r="K495" s="161"/>
      <c r="L495" s="161"/>
      <c r="M495" s="499"/>
      <c r="N495" s="161"/>
      <c r="O495" s="35"/>
      <c r="R495" s="161"/>
      <c r="S495" s="161"/>
      <c r="T495" s="161"/>
      <c r="U495" s="35"/>
      <c r="V495" s="35"/>
      <c r="W495" s="35"/>
    </row>
    <row r="496" spans="1:23" ht="15">
      <c r="A496" s="35"/>
      <c r="B496" s="35"/>
      <c r="C496" s="35"/>
      <c r="D496" s="35"/>
      <c r="E496" s="35"/>
      <c r="F496" s="35"/>
      <c r="G496" s="35"/>
      <c r="H496" s="35"/>
      <c r="I496" s="35"/>
      <c r="J496" s="161"/>
      <c r="K496" s="161"/>
      <c r="L496" s="161"/>
      <c r="M496" s="499"/>
      <c r="N496" s="161"/>
      <c r="O496" s="35"/>
      <c r="R496" s="161"/>
      <c r="S496" s="161"/>
      <c r="T496" s="161"/>
      <c r="U496" s="35"/>
      <c r="V496" s="35"/>
      <c r="W496" s="35"/>
    </row>
    <row r="497" spans="1:23" ht="15">
      <c r="A497" s="35"/>
      <c r="B497" s="35"/>
      <c r="C497" s="35"/>
      <c r="D497" s="35"/>
      <c r="E497" s="35"/>
      <c r="F497" s="35"/>
      <c r="G497" s="35"/>
      <c r="H497" s="35"/>
      <c r="I497" s="35"/>
      <c r="J497" s="161"/>
      <c r="K497" s="161"/>
      <c r="L497" s="161"/>
      <c r="M497" s="499"/>
      <c r="N497" s="161"/>
      <c r="O497" s="35"/>
      <c r="R497" s="161"/>
      <c r="S497" s="161"/>
      <c r="T497" s="161"/>
      <c r="U497" s="35"/>
      <c r="V497" s="35"/>
      <c r="W497" s="35"/>
    </row>
    <row r="498" spans="1:23" ht="15">
      <c r="A498" s="35"/>
      <c r="B498" s="35"/>
      <c r="C498" s="35"/>
      <c r="D498" s="35"/>
      <c r="E498" s="35"/>
      <c r="F498" s="35"/>
      <c r="G498" s="35"/>
      <c r="H498" s="35"/>
      <c r="I498" s="35"/>
      <c r="J498" s="161"/>
      <c r="K498" s="161"/>
      <c r="L498" s="161"/>
      <c r="M498" s="499"/>
      <c r="N498" s="161"/>
      <c r="O498" s="35"/>
      <c r="R498" s="161"/>
      <c r="S498" s="161"/>
      <c r="T498" s="161"/>
      <c r="U498" s="35"/>
      <c r="V498" s="35"/>
      <c r="W498" s="35"/>
    </row>
    <row r="499" spans="1:23" ht="15">
      <c r="A499" s="35"/>
      <c r="B499" s="35"/>
      <c r="C499" s="35"/>
      <c r="D499" s="35"/>
      <c r="E499" s="35"/>
      <c r="F499" s="35"/>
      <c r="G499" s="35"/>
      <c r="H499" s="35"/>
      <c r="I499" s="35"/>
      <c r="J499" s="161"/>
      <c r="K499" s="161"/>
      <c r="L499" s="161"/>
      <c r="M499" s="499"/>
      <c r="N499" s="161"/>
      <c r="O499" s="35"/>
      <c r="R499" s="161"/>
      <c r="S499" s="161"/>
      <c r="T499" s="161"/>
      <c r="U499" s="35"/>
      <c r="V499" s="35"/>
      <c r="W499" s="35"/>
    </row>
    <row r="500" spans="1:23" ht="15">
      <c r="A500" s="35"/>
      <c r="B500" s="35"/>
      <c r="C500" s="35"/>
      <c r="D500" s="35"/>
      <c r="E500" s="35"/>
      <c r="F500" s="35"/>
      <c r="G500" s="35"/>
      <c r="H500" s="35"/>
      <c r="I500" s="35"/>
      <c r="J500" s="161"/>
      <c r="K500" s="161"/>
      <c r="L500" s="161"/>
      <c r="M500" s="499"/>
      <c r="N500" s="161"/>
      <c r="O500" s="35"/>
      <c r="R500" s="161"/>
      <c r="S500" s="161"/>
      <c r="T500" s="161"/>
      <c r="U500" s="35"/>
      <c r="V500" s="35"/>
      <c r="W500" s="35"/>
    </row>
  </sheetData>
  <mergeCells count="1">
    <mergeCell ref="AB5:AD5"/>
  </mergeCells>
  <phoneticPr fontId="11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6A23FC-4C15-4E97-AEBE-10DCFE7FA33A}">
  <dimension ref="A1"/>
  <sheetViews>
    <sheetView topLeftCell="A33" workbookViewId="0">
      <selection activeCell="M47" sqref="M47"/>
    </sheetView>
  </sheetViews>
  <sheetFormatPr baseColWidth="10" defaultRowHeight="1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408"/>
  <sheetViews>
    <sheetView zoomScale="89" zoomScaleNormal="89" workbookViewId="0">
      <selection activeCell="A4" sqref="A4"/>
    </sheetView>
  </sheetViews>
  <sheetFormatPr baseColWidth="10" defaultRowHeight="15"/>
  <cols>
    <col min="1" max="1" width="5" customWidth="1"/>
    <col min="2" max="3" width="7" customWidth="1"/>
    <col min="4" max="4" width="5.54296875" customWidth="1"/>
    <col min="5" max="5" width="7.1796875" customWidth="1"/>
    <col min="6" max="6" width="5.453125" customWidth="1"/>
    <col min="7" max="7" width="7.6328125" customWidth="1"/>
    <col min="8" max="8" width="5.08984375" customWidth="1"/>
    <col min="9" max="9" width="7.90625" customWidth="1"/>
    <col min="10" max="10" width="8.36328125" customWidth="1"/>
    <col min="11" max="11" width="6.08984375" customWidth="1"/>
    <col min="12" max="12" width="5.54296875" customWidth="1"/>
    <col min="13" max="13" width="5.81640625" customWidth="1"/>
    <col min="14" max="14" width="7.54296875" customWidth="1"/>
    <col min="15" max="15" width="6.6328125" customWidth="1"/>
    <col min="16" max="16" width="6" style="11" customWidth="1"/>
    <col min="17" max="17" width="8.6328125" customWidth="1"/>
    <col min="18" max="18" width="10" customWidth="1"/>
    <col min="19" max="19" width="8.08984375" customWidth="1"/>
    <col min="20" max="20" width="6" customWidth="1"/>
    <col min="21" max="21" width="11.08984375" customWidth="1"/>
    <col min="22" max="22" width="9.90625" customWidth="1"/>
    <col min="23" max="23" width="10.36328125" customWidth="1"/>
    <col min="24" max="24" width="6.6328125" customWidth="1"/>
    <col min="25" max="25" width="9.08984375" customWidth="1"/>
    <col min="26" max="26" width="9" customWidth="1"/>
    <col min="27" max="27" width="7.6328125" customWidth="1"/>
    <col min="28" max="28" width="10.08984375" customWidth="1"/>
    <col min="29" max="29" width="10.6328125" customWidth="1"/>
    <col min="30" max="30" width="8.54296875" customWidth="1"/>
    <col min="31" max="31" width="8.36328125" customWidth="1"/>
    <col min="32" max="32" width="9" customWidth="1"/>
    <col min="33" max="33" width="8.90625" customWidth="1"/>
    <col min="34" max="34" width="9.08984375" customWidth="1"/>
    <col min="35" max="35" width="8.453125" customWidth="1"/>
    <col min="36" max="36" width="9.08984375" customWidth="1"/>
    <col min="37" max="37" width="10" customWidth="1"/>
    <col min="38" max="38" width="10.54296875" customWidth="1"/>
    <col min="39" max="39" width="8.08984375" customWidth="1"/>
    <col min="40" max="40" width="8.36328125" customWidth="1"/>
    <col min="41" max="41" width="7.54296875" customWidth="1"/>
    <col min="42" max="42" width="8.08984375" customWidth="1"/>
  </cols>
  <sheetData>
    <row r="1" spans="16:25">
      <c r="P1"/>
    </row>
    <row r="2" spans="16:25">
      <c r="P2"/>
    </row>
    <row r="3" spans="16:25">
      <c r="P3"/>
    </row>
    <row r="12" spans="16:25">
      <c r="Y12" s="3" t="s">
        <v>641</v>
      </c>
    </row>
    <row r="19" spans="25:26" ht="15.6">
      <c r="Y19" s="305">
        <f>+År!B36</f>
        <v>43028</v>
      </c>
      <c r="Z19" s="3" t="s">
        <v>8</v>
      </c>
    </row>
    <row r="32" spans="25:26">
      <c r="Y32" s="3" t="s">
        <v>642</v>
      </c>
    </row>
    <row r="33" spans="25:26">
      <c r="Y33" s="3" t="s">
        <v>643</v>
      </c>
    </row>
    <row r="47" spans="25:26">
      <c r="Y47" s="3" t="s">
        <v>651</v>
      </c>
    </row>
    <row r="48" spans="25:26" ht="15.6">
      <c r="Y48" s="5">
        <f>+År!I36</f>
        <v>25.910581481825876</v>
      </c>
      <c r="Z48" s="3" t="s">
        <v>646</v>
      </c>
    </row>
    <row r="63" spans="16:16">
      <c r="P63"/>
    </row>
    <row r="64" spans="16:16">
      <c r="P64"/>
    </row>
    <row r="65" spans="16:16">
      <c r="P65"/>
    </row>
    <row r="66" spans="16:16">
      <c r="P66"/>
    </row>
    <row r="67" spans="16:16">
      <c r="P67"/>
    </row>
    <row r="68" spans="16:16">
      <c r="P68"/>
    </row>
    <row r="69" spans="16:16">
      <c r="P69"/>
    </row>
    <row r="70" spans="16:16">
      <c r="P70"/>
    </row>
    <row r="71" spans="16:16">
      <c r="P71"/>
    </row>
    <row r="72" spans="16:16">
      <c r="P72"/>
    </row>
    <row r="73" spans="16:16">
      <c r="P73"/>
    </row>
    <row r="74" spans="16:16">
      <c r="P74"/>
    </row>
    <row r="75" spans="16:16">
      <c r="P75"/>
    </row>
    <row r="76" spans="16:16">
      <c r="P76"/>
    </row>
    <row r="77" spans="16:16">
      <c r="P77"/>
    </row>
    <row r="78" spans="16:16">
      <c r="P78"/>
    </row>
    <row r="79" spans="16:16">
      <c r="P79"/>
    </row>
    <row r="80" spans="16:16">
      <c r="P80"/>
    </row>
    <row r="81" spans="16:25">
      <c r="P81"/>
    </row>
    <row r="82" spans="16:25">
      <c r="P82"/>
    </row>
    <row r="83" spans="16:25" ht="15.6">
      <c r="P83"/>
      <c r="X83" s="5">
        <f>+År!P36</f>
        <v>7.2549735056242435</v>
      </c>
      <c r="Y83" s="3" t="s">
        <v>647</v>
      </c>
    </row>
    <row r="84" spans="16:25">
      <c r="P84"/>
    </row>
    <row r="85" spans="16:25">
      <c r="P85"/>
    </row>
    <row r="86" spans="16:25">
      <c r="P86"/>
    </row>
    <row r="87" spans="16:25">
      <c r="P87"/>
      <c r="Y87" s="3"/>
    </row>
    <row r="88" spans="16:25">
      <c r="P88"/>
    </row>
    <row r="89" spans="16:25">
      <c r="P89"/>
    </row>
    <row r="90" spans="16:25">
      <c r="P90"/>
    </row>
    <row r="91" spans="16:25">
      <c r="P91"/>
      <c r="X91" s="3" t="s">
        <v>581</v>
      </c>
      <c r="Y91" s="3" t="s">
        <v>0</v>
      </c>
    </row>
    <row r="92" spans="16:25">
      <c r="P92"/>
      <c r="X92">
        <f t="shared" ref="X92:X95" si="0">1+X93</f>
        <v>9</v>
      </c>
      <c r="Y92" s="3" t="s">
        <v>35</v>
      </c>
    </row>
    <row r="93" spans="16:25">
      <c r="P93"/>
      <c r="X93">
        <f t="shared" si="0"/>
        <v>8</v>
      </c>
      <c r="Y93" s="3" t="s">
        <v>34</v>
      </c>
    </row>
    <row r="94" spans="16:25">
      <c r="P94"/>
      <c r="X94">
        <f t="shared" si="0"/>
        <v>7</v>
      </c>
      <c r="Y94" s="3" t="s">
        <v>33</v>
      </c>
    </row>
    <row r="95" spans="16:25">
      <c r="P95"/>
      <c r="X95">
        <f t="shared" si="0"/>
        <v>6</v>
      </c>
      <c r="Y95" s="3" t="s">
        <v>32</v>
      </c>
    </row>
    <row r="96" spans="16:25">
      <c r="P96"/>
      <c r="X96">
        <f>1+X97</f>
        <v>5</v>
      </c>
      <c r="Y96" s="284" t="s">
        <v>401</v>
      </c>
    </row>
    <row r="97" spans="16:25">
      <c r="P97"/>
      <c r="X97">
        <v>4</v>
      </c>
      <c r="Y97" s="3" t="s">
        <v>31</v>
      </c>
    </row>
    <row r="98" spans="16:25">
      <c r="P98"/>
    </row>
    <row r="99" spans="16:25">
      <c r="P99"/>
    </row>
    <row r="100" spans="16:25">
      <c r="P100"/>
    </row>
    <row r="101" spans="16:25">
      <c r="P101"/>
    </row>
    <row r="102" spans="16:25">
      <c r="P102"/>
    </row>
    <row r="103" spans="16:25">
      <c r="P103"/>
    </row>
    <row r="104" spans="16:25">
      <c r="P104"/>
    </row>
    <row r="105" spans="16:25">
      <c r="P105"/>
    </row>
    <row r="106" spans="16:25">
      <c r="P106"/>
    </row>
    <row r="107" spans="16:25">
      <c r="P107"/>
    </row>
    <row r="108" spans="16:25">
      <c r="P108"/>
    </row>
    <row r="109" spans="16:25">
      <c r="P109"/>
    </row>
    <row r="110" spans="16:25">
      <c r="P110"/>
    </row>
    <row r="111" spans="16:25">
      <c r="P111"/>
    </row>
    <row r="112" spans="16:25" s="547" customFormat="1"/>
    <row r="113" s="547" customFormat="1"/>
    <row r="114" s="547" customFormat="1"/>
    <row r="115" s="547" customFormat="1"/>
    <row r="116" s="547" customFormat="1"/>
    <row r="117" s="547" customFormat="1"/>
    <row r="118" s="547" customFormat="1"/>
    <row r="119" s="547" customFormat="1"/>
    <row r="120" s="547" customFormat="1"/>
    <row r="121" s="547" customFormat="1"/>
    <row r="122" s="547" customFormat="1"/>
    <row r="123" s="547" customFormat="1"/>
    <row r="124" s="547" customFormat="1"/>
    <row r="125" s="547" customFormat="1"/>
    <row r="126" s="547" customFormat="1"/>
    <row r="127" s="547" customFormat="1"/>
    <row r="128" s="547" customFormat="1"/>
    <row r="129" s="547" customFormat="1"/>
    <row r="130" s="547" customFormat="1"/>
    <row r="131" s="547" customFormat="1"/>
    <row r="132" s="547" customFormat="1"/>
    <row r="133" s="547" customFormat="1"/>
    <row r="134" s="547" customFormat="1"/>
    <row r="135" s="547" customFormat="1"/>
    <row r="136" s="547" customFormat="1"/>
    <row r="137" s="547" customFormat="1"/>
    <row r="138" s="547" customFormat="1"/>
    <row r="139" s="547" customFormat="1"/>
    <row r="140" s="547" customFormat="1"/>
    <row r="141" s="547" customFormat="1"/>
    <row r="142" s="547" customFormat="1"/>
    <row r="143" s="547" customFormat="1"/>
    <row r="144" s="547" customFormat="1"/>
    <row r="145" spans="16:25" s="547" customFormat="1"/>
    <row r="146" spans="16:25" s="547" customFormat="1"/>
    <row r="147" spans="16:25" s="547" customFormat="1"/>
    <row r="148" spans="16:25">
      <c r="P148"/>
      <c r="X148" s="3" t="s">
        <v>581</v>
      </c>
      <c r="Y148" s="3" t="s">
        <v>564</v>
      </c>
    </row>
    <row r="149" spans="16:25" s="547" customFormat="1">
      <c r="X149" s="3"/>
      <c r="Y149" s="3"/>
    </row>
    <row r="150" spans="16:25" s="547" customFormat="1">
      <c r="X150" s="3"/>
      <c r="Y150" s="3"/>
    </row>
    <row r="151" spans="16:25" s="547" customFormat="1">
      <c r="X151" s="3"/>
      <c r="Y151" s="3"/>
    </row>
    <row r="152" spans="16:25" s="547" customFormat="1">
      <c r="X152" s="3"/>
      <c r="Y152" s="3"/>
    </row>
    <row r="153" spans="16:25" s="547" customFormat="1">
      <c r="X153" s="3"/>
      <c r="Y153" s="3"/>
    </row>
    <row r="154" spans="16:25" s="547" customFormat="1">
      <c r="X154" s="3"/>
      <c r="Y154" s="3"/>
    </row>
    <row r="155" spans="16:25" s="547" customFormat="1">
      <c r="X155" s="3"/>
      <c r="Y155" s="3"/>
    </row>
    <row r="156" spans="16:25" s="547" customFormat="1">
      <c r="X156" s="3"/>
      <c r="Y156" s="3"/>
    </row>
    <row r="157" spans="16:25" s="547" customFormat="1">
      <c r="X157" s="3"/>
      <c r="Y157" s="3"/>
    </row>
    <row r="158" spans="16:25" s="547" customFormat="1">
      <c r="X158" s="3"/>
      <c r="Y158" s="3"/>
    </row>
    <row r="159" spans="16:25" s="547" customFormat="1">
      <c r="X159" s="3"/>
      <c r="Y159" s="3"/>
    </row>
    <row r="160" spans="16:25" s="547" customFormat="1">
      <c r="X160" s="3"/>
      <c r="Y160" s="3"/>
    </row>
    <row r="161" spans="24:25" s="547" customFormat="1">
      <c r="X161" s="3"/>
      <c r="Y161" s="3"/>
    </row>
    <row r="162" spans="24:25" s="547" customFormat="1">
      <c r="X162" s="3"/>
      <c r="Y162" s="3"/>
    </row>
    <row r="163" spans="24:25" s="547" customFormat="1">
      <c r="X163" s="3"/>
      <c r="Y163" s="3"/>
    </row>
    <row r="164" spans="24:25" s="547" customFormat="1">
      <c r="X164" s="3"/>
      <c r="Y164" s="3"/>
    </row>
    <row r="165" spans="24:25" s="547" customFormat="1">
      <c r="X165" s="3"/>
      <c r="Y165" s="3"/>
    </row>
    <row r="166" spans="24:25" s="547" customFormat="1">
      <c r="X166" s="3"/>
      <c r="Y166" s="3"/>
    </row>
    <row r="167" spans="24:25" s="547" customFormat="1">
      <c r="X167" s="3"/>
      <c r="Y167" s="3"/>
    </row>
    <row r="168" spans="24:25" s="547" customFormat="1">
      <c r="X168" s="3"/>
      <c r="Y168" s="3"/>
    </row>
    <row r="169" spans="24:25" s="547" customFormat="1">
      <c r="X169" s="3"/>
      <c r="Y169" s="3"/>
    </row>
    <row r="170" spans="24:25" s="547" customFormat="1">
      <c r="X170" s="3"/>
      <c r="Y170" s="3"/>
    </row>
    <row r="171" spans="24:25" s="547" customFormat="1">
      <c r="X171" s="3"/>
      <c r="Y171" s="3"/>
    </row>
    <row r="172" spans="24:25" s="547" customFormat="1">
      <c r="X172" s="3"/>
      <c r="Y172" s="3"/>
    </row>
    <row r="173" spans="24:25" s="547" customFormat="1">
      <c r="X173" s="3"/>
      <c r="Y173" s="3"/>
    </row>
    <row r="174" spans="24:25" s="547" customFormat="1">
      <c r="X174" s="3"/>
      <c r="Y174" s="3"/>
    </row>
    <row r="175" spans="24:25" s="547" customFormat="1">
      <c r="X175" s="3"/>
      <c r="Y175" s="3"/>
    </row>
    <row r="176" spans="24:25" s="547" customFormat="1">
      <c r="X176" s="3"/>
      <c r="Y176" s="3"/>
    </row>
    <row r="177" spans="16:25" s="547" customFormat="1">
      <c r="X177" s="3"/>
      <c r="Y177" s="3"/>
    </row>
    <row r="178" spans="16:25" s="547" customFormat="1">
      <c r="X178" s="3"/>
      <c r="Y178" s="3"/>
    </row>
    <row r="179" spans="16:25" s="547" customFormat="1">
      <c r="X179" s="3"/>
      <c r="Y179" s="3"/>
    </row>
    <row r="180" spans="16:25" s="547" customFormat="1">
      <c r="X180" s="3"/>
      <c r="Y180" s="3"/>
    </row>
    <row r="181" spans="16:25" s="547" customFormat="1">
      <c r="X181" s="3"/>
      <c r="Y181" s="3"/>
    </row>
    <row r="182" spans="16:25" s="547" customFormat="1">
      <c r="X182" s="3"/>
      <c r="Y182" s="3"/>
    </row>
    <row r="183" spans="16:25" s="547" customFormat="1">
      <c r="X183" s="3"/>
      <c r="Y183" s="3"/>
    </row>
    <row r="184" spans="16:25" s="547" customFormat="1">
      <c r="X184" s="3"/>
      <c r="Y184" s="3"/>
    </row>
    <row r="185" spans="16:25" s="547" customFormat="1">
      <c r="X185" s="3"/>
      <c r="Y185" s="3"/>
    </row>
    <row r="186" spans="16:25">
      <c r="P186"/>
    </row>
    <row r="187" spans="16:25">
      <c r="P187"/>
    </row>
    <row r="188" spans="16:25">
      <c r="P188"/>
    </row>
    <row r="189" spans="16:25">
      <c r="P189"/>
    </row>
    <row r="190" spans="16:25">
      <c r="P190"/>
    </row>
    <row r="191" spans="16:25">
      <c r="P191"/>
    </row>
    <row r="192" spans="16:25">
      <c r="P192"/>
    </row>
    <row r="193" spans="16:25">
      <c r="P193"/>
      <c r="X193">
        <v>5</v>
      </c>
      <c r="Y193" s="284" t="s">
        <v>96</v>
      </c>
    </row>
    <row r="194" spans="16:25">
      <c r="P194"/>
      <c r="X194">
        <v>6</v>
      </c>
      <c r="Y194" s="3" t="s">
        <v>97</v>
      </c>
    </row>
    <row r="195" spans="16:25">
      <c r="P195"/>
      <c r="X195">
        <v>7</v>
      </c>
      <c r="Y195" s="3" t="s">
        <v>98</v>
      </c>
    </row>
    <row r="196" spans="16:25">
      <c r="P196"/>
      <c r="X196">
        <v>8</v>
      </c>
      <c r="Y196" s="284" t="s">
        <v>99</v>
      </c>
    </row>
    <row r="197" spans="16:25">
      <c r="P197"/>
    </row>
    <row r="198" spans="16:25">
      <c r="P198"/>
    </row>
    <row r="199" spans="16:25">
      <c r="P199"/>
    </row>
    <row r="200" spans="16:25">
      <c r="P200"/>
    </row>
    <row r="201" spans="16:25">
      <c r="P201"/>
    </row>
    <row r="202" spans="16:25">
      <c r="P202"/>
    </row>
    <row r="203" spans="16:25">
      <c r="P203"/>
    </row>
    <row r="204" spans="16:25">
      <c r="P204"/>
    </row>
    <row r="205" spans="16:25">
      <c r="P205"/>
    </row>
    <row r="206" spans="16:25">
      <c r="P206"/>
    </row>
    <row r="207" spans="16:25" ht="15.6">
      <c r="P207"/>
      <c r="X207" s="5">
        <f>+År!S36</f>
        <v>6.0571023519568641</v>
      </c>
      <c r="Y207" s="3" t="s">
        <v>648</v>
      </c>
    </row>
    <row r="208" spans="16:25">
      <c r="P208"/>
    </row>
    <row r="209" spans="16:16">
      <c r="P209"/>
    </row>
    <row r="210" spans="16:16">
      <c r="P210"/>
    </row>
    <row r="211" spans="16:16">
      <c r="P211"/>
    </row>
    <row r="212" spans="16:16">
      <c r="P212"/>
    </row>
    <row r="213" spans="16:16">
      <c r="P213"/>
    </row>
    <row r="214" spans="16:16">
      <c r="P214"/>
    </row>
    <row r="215" spans="16:16">
      <c r="P215"/>
    </row>
    <row r="216" spans="16:16">
      <c r="P216"/>
    </row>
    <row r="217" spans="16:16">
      <c r="P217"/>
    </row>
    <row r="218" spans="16:16">
      <c r="P218"/>
    </row>
    <row r="219" spans="16:16">
      <c r="P219"/>
    </row>
    <row r="220" spans="16:16">
      <c r="P220"/>
    </row>
    <row r="221" spans="16:16">
      <c r="P221"/>
    </row>
    <row r="222" spans="16:16">
      <c r="P222"/>
    </row>
    <row r="223" spans="16:16">
      <c r="P223"/>
    </row>
    <row r="224" spans="16:16">
      <c r="P224"/>
    </row>
    <row r="225" spans="16:16">
      <c r="P225"/>
    </row>
    <row r="226" spans="16:16">
      <c r="P226"/>
    </row>
    <row r="227" spans="16:16">
      <c r="P227"/>
    </row>
    <row r="228" spans="16:16">
      <c r="P228"/>
    </row>
    <row r="229" spans="16:16">
      <c r="P229"/>
    </row>
    <row r="230" spans="16:16">
      <c r="P230"/>
    </row>
    <row r="231" spans="16:16">
      <c r="P231"/>
    </row>
    <row r="232" spans="16:16">
      <c r="P232"/>
    </row>
    <row r="233" spans="16:16">
      <c r="P233"/>
    </row>
    <row r="234" spans="16:16">
      <c r="P234"/>
    </row>
    <row r="235" spans="16:16">
      <c r="P235"/>
    </row>
    <row r="236" spans="16:16">
      <c r="P236"/>
    </row>
    <row r="237" spans="16:16">
      <c r="P237"/>
    </row>
    <row r="238" spans="16:16">
      <c r="P238"/>
    </row>
    <row r="239" spans="16:16">
      <c r="P239"/>
    </row>
    <row r="240" spans="16:16">
      <c r="P240"/>
    </row>
    <row r="241" spans="16:16">
      <c r="P241"/>
    </row>
    <row r="242" spans="16:16">
      <c r="P242"/>
    </row>
    <row r="243" spans="16:16">
      <c r="P243"/>
    </row>
    <row r="244" spans="16:16">
      <c r="P244"/>
    </row>
    <row r="245" spans="16:16">
      <c r="P245"/>
    </row>
    <row r="246" spans="16:16">
      <c r="P246"/>
    </row>
    <row r="247" spans="16:16">
      <c r="P247"/>
    </row>
    <row r="248" spans="16:16">
      <c r="P248"/>
    </row>
    <row r="249" spans="16:16">
      <c r="P249"/>
    </row>
    <row r="250" spans="16:16">
      <c r="P250"/>
    </row>
    <row r="251" spans="16:16">
      <c r="P251"/>
    </row>
    <row r="252" spans="16:16">
      <c r="P252"/>
    </row>
    <row r="253" spans="16:16">
      <c r="P253"/>
    </row>
    <row r="254" spans="16:16">
      <c r="P254"/>
    </row>
    <row r="255" spans="16:16">
      <c r="P255"/>
    </row>
    <row r="256" spans="16:16">
      <c r="P256"/>
    </row>
    <row r="257" spans="16:21">
      <c r="P257"/>
    </row>
    <row r="258" spans="16:21">
      <c r="P258"/>
    </row>
    <row r="259" spans="16:21">
      <c r="P259"/>
    </row>
    <row r="260" spans="16:21">
      <c r="P260"/>
    </row>
    <row r="261" spans="16:21">
      <c r="P261"/>
    </row>
    <row r="262" spans="16:21">
      <c r="P262"/>
    </row>
    <row r="263" spans="16:21">
      <c r="P263"/>
      <c r="T263" s="4"/>
      <c r="U263" s="4"/>
    </row>
    <row r="264" spans="16:21">
      <c r="P264"/>
      <c r="T264" s="4"/>
      <c r="U264" s="4"/>
    </row>
    <row r="265" spans="16:21">
      <c r="P265"/>
      <c r="T265" s="4"/>
      <c r="U265" s="4"/>
    </row>
    <row r="266" spans="16:21">
      <c r="P266"/>
      <c r="T266" s="22"/>
      <c r="U266" s="22"/>
    </row>
    <row r="267" spans="16:21">
      <c r="P267"/>
      <c r="T267" s="22"/>
      <c r="U267" s="22"/>
    </row>
    <row r="268" spans="16:21">
      <c r="P268"/>
      <c r="T268" s="22"/>
      <c r="U268" s="22"/>
    </row>
    <row r="269" spans="16:21">
      <c r="P269"/>
      <c r="T269" s="22"/>
      <c r="U269" s="22"/>
    </row>
    <row r="270" spans="16:21">
      <c r="P270"/>
      <c r="T270" s="22"/>
      <c r="U270" s="22"/>
    </row>
    <row r="271" spans="16:21">
      <c r="P271"/>
      <c r="T271" s="22"/>
      <c r="U271" s="22"/>
    </row>
    <row r="272" spans="16:21">
      <c r="P272"/>
      <c r="T272" s="22"/>
      <c r="U272" s="22"/>
    </row>
    <row r="273" spans="4:26">
      <c r="P273"/>
      <c r="T273" s="22"/>
      <c r="U273" s="22"/>
    </row>
    <row r="274" spans="4:26">
      <c r="P274"/>
      <c r="T274" s="22"/>
      <c r="U274" s="22"/>
    </row>
    <row r="275" spans="4:26">
      <c r="P275"/>
      <c r="T275" s="22"/>
      <c r="U275" s="22"/>
    </row>
    <row r="276" spans="4:26">
      <c r="P276"/>
      <c r="T276" s="22"/>
      <c r="U276" s="22"/>
    </row>
    <row r="277" spans="4:26"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22"/>
      <c r="U277" s="22"/>
      <c r="V277" s="21"/>
      <c r="Y277" t="s">
        <v>645</v>
      </c>
    </row>
    <row r="278" spans="4:26"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22"/>
      <c r="U278" s="22"/>
      <c r="V278" s="4"/>
    </row>
    <row r="279" spans="4:26"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22"/>
      <c r="U279" s="22"/>
      <c r="V279" s="4"/>
    </row>
    <row r="280" spans="4:26"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</row>
    <row r="281" spans="4:26"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</row>
    <row r="282" spans="4:26"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</row>
    <row r="283" spans="4:26"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</row>
    <row r="284" spans="4:26"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V284" s="22"/>
    </row>
    <row r="285" spans="4:26"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V285" s="22"/>
    </row>
    <row r="286" spans="4:26" ht="15.6"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V286" s="22"/>
      <c r="Y286" s="305">
        <f>+År!AB36</f>
        <v>8116</v>
      </c>
      <c r="Z286" s="3" t="s">
        <v>655</v>
      </c>
    </row>
    <row r="287" spans="4:26"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V287" s="22"/>
    </row>
    <row r="288" spans="4:26"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V288" s="22"/>
    </row>
    <row r="289" spans="10:22"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V289" s="22"/>
    </row>
    <row r="290" spans="10:22"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V290" s="22"/>
    </row>
    <row r="291" spans="10:22"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V291" s="22"/>
    </row>
    <row r="292" spans="10:22"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V292" s="22"/>
    </row>
    <row r="293" spans="10:22"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V293" s="22"/>
    </row>
    <row r="294" spans="10:22"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V294" s="22"/>
    </row>
    <row r="295" spans="10:22"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V295" s="22"/>
    </row>
    <row r="296" spans="10:22"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V296" s="22"/>
    </row>
    <row r="297" spans="10:22"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V297" s="22"/>
    </row>
    <row r="298" spans="10:22">
      <c r="P298"/>
    </row>
    <row r="299" spans="10:22">
      <c r="P299"/>
    </row>
    <row r="300" spans="10:22">
      <c r="P300"/>
    </row>
    <row r="301" spans="10:22">
      <c r="P301"/>
    </row>
    <row r="302" spans="10:22">
      <c r="P302"/>
    </row>
    <row r="308" spans="25:25">
      <c r="Y308" s="3"/>
    </row>
    <row r="311" spans="25:25">
      <c r="Y311" s="3"/>
    </row>
    <row r="390" spans="1:18">
      <c r="A390" s="30"/>
      <c r="B390" s="30"/>
      <c r="C390" s="30"/>
      <c r="D390" s="30"/>
      <c r="E390" s="30"/>
      <c r="F390" s="30"/>
      <c r="G390" s="30"/>
      <c r="H390" s="30"/>
    </row>
    <row r="391" spans="1:18">
      <c r="A391" s="38"/>
      <c r="B391" s="38"/>
      <c r="C391" s="38"/>
      <c r="D391" s="38"/>
      <c r="E391" s="38"/>
      <c r="F391" s="38"/>
      <c r="G391" s="38"/>
      <c r="H391" s="38"/>
      <c r="I391" s="30"/>
      <c r="J391" s="30"/>
      <c r="K391" s="30"/>
      <c r="L391" s="30"/>
      <c r="M391" s="30"/>
      <c r="N391" s="30"/>
      <c r="O391" s="30"/>
      <c r="P391" s="270"/>
      <c r="Q391" s="30"/>
      <c r="R391" s="30"/>
    </row>
    <row r="392" spans="1:18">
      <c r="A392" s="38"/>
      <c r="B392" s="38"/>
      <c r="C392" s="38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271"/>
      <c r="Q392" s="38"/>
      <c r="R392" s="38"/>
    </row>
    <row r="393" spans="1:18">
      <c r="A393" s="38"/>
      <c r="B393" s="38"/>
      <c r="C393" s="38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271"/>
      <c r="Q393" s="38"/>
      <c r="R393" s="38"/>
    </row>
    <row r="394" spans="1:18">
      <c r="A394" s="38"/>
      <c r="B394" s="38"/>
      <c r="C394" s="38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271"/>
      <c r="Q394" s="38"/>
      <c r="R394" s="38"/>
    </row>
    <row r="395" spans="1:18">
      <c r="A395" s="38"/>
      <c r="B395" s="38"/>
      <c r="C395" s="38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271"/>
      <c r="Q395" s="38"/>
      <c r="R395" s="38"/>
    </row>
    <row r="396" spans="1:18">
      <c r="A396" s="38"/>
      <c r="B396" s="38"/>
      <c r="C396" s="38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271"/>
      <c r="Q396" s="38"/>
      <c r="R396" s="38"/>
    </row>
    <row r="397" spans="1:18">
      <c r="A397" s="38"/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271"/>
      <c r="Q397" s="38"/>
      <c r="R397" s="38"/>
    </row>
    <row r="398" spans="1:18">
      <c r="A398" s="38"/>
      <c r="B398" s="38"/>
      <c r="C398" s="38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271"/>
      <c r="Q398" s="38"/>
      <c r="R398" s="38"/>
    </row>
    <row r="399" spans="1:18">
      <c r="A399" s="38"/>
      <c r="B399" s="38"/>
      <c r="C399" s="38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271"/>
      <c r="Q399" s="38"/>
      <c r="R399" s="38"/>
    </row>
    <row r="400" spans="1:18">
      <c r="A400" s="38"/>
      <c r="B400" s="38"/>
      <c r="C400" s="38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271"/>
      <c r="Q400" s="38"/>
      <c r="R400" s="38"/>
    </row>
    <row r="401" spans="1:18">
      <c r="A401" s="38"/>
      <c r="B401" s="38"/>
      <c r="C401" s="38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271"/>
      <c r="Q401" s="38"/>
      <c r="R401" s="38"/>
    </row>
    <row r="402" spans="1:18">
      <c r="A402" s="38"/>
      <c r="B402" s="38"/>
      <c r="C402" s="38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271"/>
      <c r="Q402" s="38"/>
      <c r="R402" s="38"/>
    </row>
    <row r="403" spans="1:18">
      <c r="A403" s="38"/>
      <c r="B403" s="38"/>
      <c r="C403" s="38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271"/>
      <c r="Q403" s="38"/>
      <c r="R403" s="38"/>
    </row>
    <row r="404" spans="1:18">
      <c r="A404" s="38"/>
      <c r="B404" s="38"/>
      <c r="C404" s="38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271"/>
      <c r="Q404" s="38"/>
      <c r="R404" s="38"/>
    </row>
    <row r="405" spans="1:18">
      <c r="A405" s="38"/>
      <c r="B405" s="38"/>
      <c r="C405" s="38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271"/>
      <c r="Q405" s="38"/>
      <c r="R405" s="38"/>
    </row>
    <row r="406" spans="1:18">
      <c r="A406" s="38"/>
      <c r="B406" s="38"/>
      <c r="C406" s="38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271"/>
      <c r="Q406" s="38"/>
      <c r="R406" s="38"/>
    </row>
    <row r="407" spans="1:18">
      <c r="A407" s="38"/>
      <c r="B407" s="38"/>
      <c r="C407" s="38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271"/>
      <c r="Q407" s="38"/>
      <c r="R407" s="38"/>
    </row>
    <row r="408" spans="1:18">
      <c r="I408" s="38"/>
      <c r="J408" s="38"/>
      <c r="K408" s="38"/>
      <c r="L408" s="38"/>
      <c r="M408" s="38"/>
      <c r="N408" s="38"/>
      <c r="O408" s="38"/>
      <c r="P408" s="271"/>
      <c r="Q408" s="38"/>
      <c r="R408" s="38"/>
    </row>
  </sheetData>
  <pageMargins left="0.75" right="0.75" top="1" bottom="1" header="0.5" footer="0.5"/>
  <pageSetup paperSize="9" orientation="landscape" r:id="rId1"/>
  <headerFooter alignWithMargins="0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Y61"/>
  <sheetViews>
    <sheetView zoomScale="91" zoomScaleNormal="91" workbookViewId="0">
      <pane xSplit="7" ySplit="9" topLeftCell="H10" activePane="bottomRight" state="frozen"/>
      <selection pane="topRight" activeCell="G1" sqref="G1"/>
      <selection pane="bottomLeft" activeCell="A11" sqref="A11"/>
      <selection pane="bottomRight"/>
    </sheetView>
  </sheetViews>
  <sheetFormatPr baseColWidth="10" defaultRowHeight="15"/>
  <cols>
    <col min="1" max="1" width="3.90625" customWidth="1"/>
    <col min="2" max="2" width="5.6328125" customWidth="1"/>
    <col min="3" max="3" width="0.1796875" customWidth="1"/>
    <col min="4" max="4" width="11.1796875" customWidth="1"/>
    <col min="5" max="5" width="7.6328125" style="316" customWidth="1"/>
    <col min="6" max="6" width="0.90625" style="316" customWidth="1"/>
    <col min="7" max="7" width="7.08984375" style="316" customWidth="1"/>
    <col min="8" max="8" width="5.36328125" style="92" customWidth="1"/>
    <col min="9" max="9" width="5.36328125" customWidth="1"/>
    <col min="10" max="10" width="6.08984375" style="92" customWidth="1"/>
    <col min="11" max="11" width="1.453125" style="92" customWidth="1"/>
    <col min="12" max="12" width="7" style="92" customWidth="1"/>
    <col min="13" max="13" width="1.1796875" style="92" customWidth="1"/>
    <col min="14" max="14" width="6.08984375" style="92" customWidth="1"/>
    <col min="15" max="15" width="1.36328125" style="92" customWidth="1"/>
    <col min="16" max="16" width="7.54296875" customWidth="1"/>
    <col min="17" max="17" width="7.54296875" style="92" customWidth="1"/>
    <col min="18" max="18" width="2.08984375" style="92" customWidth="1"/>
    <col min="19" max="19" width="7.54296875" customWidth="1"/>
    <col min="20" max="20" width="0.81640625" style="554" customWidth="1"/>
    <col min="21" max="21" width="8.36328125" customWidth="1"/>
    <col min="22" max="22" width="8.6328125" style="11" customWidth="1"/>
    <col min="23" max="23" width="2.453125" style="555" customWidth="1"/>
    <col min="24" max="24" width="7.81640625" style="11" customWidth="1"/>
    <col min="25" max="25" width="6.81640625" style="11" customWidth="1"/>
    <col min="26" max="26" width="7.54296875" style="11" customWidth="1"/>
    <col min="27" max="27" width="7.453125" customWidth="1"/>
    <col min="28" max="28" width="5.6328125" customWidth="1"/>
    <col min="29" max="29" width="7.1796875" customWidth="1"/>
    <col min="30" max="30" width="2.54296875" customWidth="1"/>
    <col min="31" max="31" width="9.6328125" customWidth="1"/>
    <col min="32" max="32" width="8.54296875" customWidth="1"/>
    <col min="43" max="43" width="14" customWidth="1"/>
    <col min="44" max="44" width="12.54296875" customWidth="1"/>
    <col min="45" max="45" width="10.90625" customWidth="1"/>
  </cols>
  <sheetData>
    <row r="1" spans="1:51">
      <c r="A1" s="47"/>
      <c r="B1" s="47"/>
      <c r="C1" s="47"/>
      <c r="D1" s="47"/>
      <c r="E1" s="319"/>
      <c r="F1" s="319"/>
      <c r="G1" s="319"/>
      <c r="H1" s="89"/>
      <c r="I1" s="47"/>
      <c r="J1" s="89"/>
      <c r="K1" s="89"/>
      <c r="L1" s="89"/>
      <c r="M1" s="89"/>
      <c r="N1" s="89"/>
      <c r="O1" s="89"/>
      <c r="P1" s="47"/>
      <c r="Q1" s="89"/>
      <c r="R1" s="89"/>
      <c r="S1" s="47"/>
      <c r="T1" s="47"/>
      <c r="U1" s="47"/>
      <c r="V1" s="71"/>
      <c r="W1" s="71"/>
      <c r="X1" s="71"/>
      <c r="Y1" s="71"/>
      <c r="Z1" s="71"/>
      <c r="AA1" s="47"/>
      <c r="AB1" s="47"/>
      <c r="AC1" s="47"/>
      <c r="AD1" s="47"/>
      <c r="AE1" s="47"/>
      <c r="AF1" s="47"/>
    </row>
    <row r="2" spans="1:51" s="183" customFormat="1" ht="31.8">
      <c r="A2" s="182"/>
      <c r="B2" s="182"/>
      <c r="C2" s="140" t="s">
        <v>440</v>
      </c>
      <c r="D2" s="182"/>
      <c r="E2" s="324"/>
      <c r="F2" s="324"/>
      <c r="G2" s="324"/>
      <c r="H2" s="193"/>
      <c r="I2" s="182"/>
      <c r="J2" s="193"/>
      <c r="K2" s="193"/>
      <c r="L2" s="193"/>
      <c r="M2" s="193"/>
      <c r="N2" s="193"/>
      <c r="O2" s="193"/>
      <c r="P2" s="182"/>
      <c r="Q2" s="193"/>
      <c r="R2" s="193"/>
      <c r="S2" s="182"/>
      <c r="T2" s="182"/>
      <c r="U2" s="140" t="str">
        <f>+År!B2</f>
        <v>UNG SAU :</v>
      </c>
      <c r="V2" s="198"/>
      <c r="W2" s="198"/>
      <c r="X2" s="198"/>
      <c r="Y2" s="198"/>
      <c r="Z2" s="198"/>
      <c r="AA2" s="182"/>
      <c r="AB2" s="182"/>
      <c r="AC2" s="182"/>
      <c r="AD2" s="182"/>
      <c r="AE2" s="182"/>
      <c r="AF2" s="182"/>
    </row>
    <row r="3" spans="1:51">
      <c r="A3" s="47"/>
      <c r="B3" s="47"/>
      <c r="C3" s="47"/>
      <c r="D3" s="47"/>
      <c r="E3" s="319"/>
      <c r="F3" s="319"/>
      <c r="G3" s="319"/>
      <c r="H3" s="89"/>
      <c r="I3" s="47"/>
      <c r="J3" s="89"/>
      <c r="K3" s="89"/>
      <c r="L3" s="89"/>
      <c r="M3" s="89"/>
      <c r="N3" s="89"/>
      <c r="O3" s="89"/>
      <c r="P3" s="47"/>
      <c r="Q3" s="89"/>
      <c r="R3" s="89"/>
      <c r="S3" s="47"/>
      <c r="T3" s="47"/>
      <c r="U3" s="47"/>
      <c r="V3" s="71"/>
      <c r="W3" s="71"/>
      <c r="X3" s="71"/>
      <c r="Y3" s="71"/>
      <c r="Z3" s="71"/>
      <c r="AA3" s="47"/>
      <c r="AB3" s="47"/>
      <c r="AC3" s="47"/>
      <c r="AD3" s="47"/>
      <c r="AE3" s="47"/>
      <c r="AF3" s="47"/>
    </row>
    <row r="4" spans="1:51">
      <c r="A4" s="47"/>
      <c r="B4" s="47"/>
      <c r="C4" s="47"/>
      <c r="D4" s="47"/>
      <c r="E4" s="319"/>
      <c r="F4" s="319"/>
      <c r="G4" s="319"/>
      <c r="H4" s="89"/>
      <c r="I4" s="47"/>
      <c r="J4" s="89"/>
      <c r="K4" s="89"/>
      <c r="L4" s="89"/>
      <c r="M4" s="89"/>
      <c r="N4" s="89"/>
      <c r="O4" s="89"/>
      <c r="P4" s="47"/>
      <c r="Q4" s="89"/>
      <c r="R4" s="89"/>
      <c r="S4" s="47"/>
      <c r="T4" s="47"/>
      <c r="U4" s="47"/>
      <c r="V4" s="71"/>
      <c r="W4" s="71"/>
      <c r="X4" s="71"/>
      <c r="Y4" s="71"/>
      <c r="Z4" s="71"/>
      <c r="AA4" s="47"/>
      <c r="AB4" s="47"/>
      <c r="AC4" s="47"/>
      <c r="AD4" s="47"/>
      <c r="AE4" s="47"/>
      <c r="AF4" s="47"/>
    </row>
    <row r="5" spans="1:51" s="187" customFormat="1" ht="19.8">
      <c r="A5" s="185"/>
      <c r="B5" s="185"/>
      <c r="C5" s="185"/>
      <c r="D5" s="181" t="s">
        <v>5</v>
      </c>
      <c r="E5" s="348">
        <f>+År!Q2</f>
        <v>49</v>
      </c>
      <c r="F5" s="319"/>
      <c r="G5" s="346"/>
      <c r="H5" s="206"/>
      <c r="I5" s="185"/>
      <c r="J5" s="202"/>
      <c r="K5" s="202"/>
      <c r="L5" s="202"/>
      <c r="M5" s="202"/>
      <c r="N5" s="202"/>
      <c r="O5" s="202"/>
      <c r="P5" s="185"/>
      <c r="Q5" s="202"/>
      <c r="R5" s="202"/>
      <c r="S5" s="185"/>
      <c r="T5" s="185"/>
      <c r="U5" s="181" t="s">
        <v>425</v>
      </c>
      <c r="V5" s="204"/>
      <c r="W5" s="204"/>
      <c r="X5" s="202"/>
      <c r="Y5" s="566">
        <f>SUM(G10:G25)</f>
        <v>43028</v>
      </c>
      <c r="Z5" s="561"/>
      <c r="AA5" s="47"/>
      <c r="AB5" s="207"/>
      <c r="AC5" s="204"/>
      <c r="AD5" s="204"/>
      <c r="AE5" s="185"/>
      <c r="AF5" s="185"/>
      <c r="AG5"/>
      <c r="AH5"/>
      <c r="AY5" s="186"/>
    </row>
    <row r="6" spans="1:51" ht="18.75" customHeight="1">
      <c r="A6" s="47"/>
      <c r="B6" s="52"/>
      <c r="C6" s="52"/>
      <c r="D6" s="52"/>
      <c r="E6" s="326"/>
      <c r="F6" s="326"/>
      <c r="G6" s="326"/>
      <c r="H6" s="94"/>
      <c r="I6" s="52"/>
      <c r="J6" s="94"/>
      <c r="K6" s="94"/>
      <c r="L6" s="89"/>
      <c r="M6" s="89"/>
      <c r="N6" s="94"/>
      <c r="O6" s="94"/>
      <c r="P6" s="52"/>
      <c r="Q6" s="94"/>
      <c r="R6" s="94"/>
      <c r="S6" s="52"/>
      <c r="T6" s="52"/>
      <c r="U6" s="52"/>
      <c r="V6" s="200"/>
      <c r="W6" s="200"/>
      <c r="X6" s="71"/>
      <c r="Y6" s="71"/>
      <c r="Z6" s="71"/>
      <c r="AA6" s="47"/>
      <c r="AB6" s="47"/>
      <c r="AC6" s="47"/>
      <c r="AD6" s="47"/>
      <c r="AE6" s="47"/>
      <c r="AF6" s="47"/>
      <c r="AT6" s="5"/>
    </row>
    <row r="7" spans="1:51" ht="17.399999999999999">
      <c r="A7" s="48"/>
      <c r="B7" s="48"/>
      <c r="C7" s="48"/>
      <c r="D7" s="48"/>
      <c r="E7" s="326" t="s">
        <v>2</v>
      </c>
      <c r="F7" s="326"/>
      <c r="G7" s="347"/>
      <c r="H7" s="146"/>
      <c r="I7" s="47"/>
      <c r="J7" s="89"/>
      <c r="K7" s="89"/>
      <c r="L7" s="89"/>
      <c r="M7" s="89"/>
      <c r="N7" s="89"/>
      <c r="O7" s="89"/>
      <c r="P7" s="47"/>
      <c r="Q7" s="89"/>
      <c r="R7" s="89"/>
      <c r="S7" s="47"/>
      <c r="T7" s="47"/>
      <c r="U7" s="52" t="s">
        <v>22</v>
      </c>
      <c r="V7" s="200"/>
      <c r="W7" s="200"/>
      <c r="X7" s="71"/>
      <c r="Y7" s="71"/>
      <c r="Z7" s="71"/>
      <c r="AA7" s="52" t="s">
        <v>426</v>
      </c>
      <c r="AB7" s="47"/>
      <c r="AC7" s="47"/>
      <c r="AD7" s="47"/>
      <c r="AE7" s="52" t="s">
        <v>2</v>
      </c>
      <c r="AF7" s="47"/>
      <c r="AT7" s="4"/>
      <c r="AU7" s="4"/>
    </row>
    <row r="8" spans="1:51" ht="15.6">
      <c r="A8" s="47"/>
      <c r="B8" s="47"/>
      <c r="C8" s="47"/>
      <c r="D8" s="47"/>
      <c r="E8" s="326" t="s">
        <v>484</v>
      </c>
      <c r="F8" s="326"/>
      <c r="G8" s="326" t="s">
        <v>2</v>
      </c>
      <c r="H8" s="94" t="s">
        <v>2</v>
      </c>
      <c r="I8" s="110"/>
      <c r="J8" s="94" t="s">
        <v>1</v>
      </c>
      <c r="K8" s="94"/>
      <c r="L8" s="94" t="s">
        <v>22</v>
      </c>
      <c r="M8" s="94"/>
      <c r="N8" s="94" t="s">
        <v>2</v>
      </c>
      <c r="O8" s="94"/>
      <c r="P8" s="52" t="s">
        <v>22</v>
      </c>
      <c r="Q8" s="94" t="s">
        <v>22</v>
      </c>
      <c r="R8" s="94"/>
      <c r="S8" s="52" t="s">
        <v>22</v>
      </c>
      <c r="T8" s="47"/>
      <c r="U8" s="52" t="s">
        <v>486</v>
      </c>
      <c r="V8" s="72" t="s">
        <v>45</v>
      </c>
      <c r="W8" s="72"/>
      <c r="X8" s="72" t="s">
        <v>508</v>
      </c>
      <c r="Y8" s="72"/>
      <c r="Z8" s="72"/>
      <c r="AA8" s="52" t="s">
        <v>415</v>
      </c>
      <c r="AB8" s="52" t="s">
        <v>482</v>
      </c>
      <c r="AC8" s="52" t="s">
        <v>413</v>
      </c>
      <c r="AD8" s="47"/>
      <c r="AE8" s="52" t="s">
        <v>430</v>
      </c>
      <c r="AF8" s="47"/>
    </row>
    <row r="9" spans="1:51" ht="20.100000000000001" customHeight="1">
      <c r="A9" s="47"/>
      <c r="B9" s="52" t="s">
        <v>89</v>
      </c>
      <c r="C9" s="52" t="s">
        <v>441</v>
      </c>
      <c r="D9" s="48"/>
      <c r="E9" s="327" t="s">
        <v>485</v>
      </c>
      <c r="F9" s="327"/>
      <c r="G9" s="327" t="s">
        <v>8</v>
      </c>
      <c r="H9" s="95" t="s">
        <v>403</v>
      </c>
      <c r="I9" s="110" t="s">
        <v>487</v>
      </c>
      <c r="J9" s="95" t="s">
        <v>403</v>
      </c>
      <c r="K9" s="95"/>
      <c r="L9" s="95" t="s">
        <v>44</v>
      </c>
      <c r="M9" s="94"/>
      <c r="N9" s="95" t="s">
        <v>658</v>
      </c>
      <c r="O9" s="95"/>
      <c r="P9" s="53" t="s">
        <v>0</v>
      </c>
      <c r="Q9" s="95" t="s">
        <v>658</v>
      </c>
      <c r="R9" s="95"/>
      <c r="S9" s="53" t="s">
        <v>662</v>
      </c>
      <c r="T9" s="47"/>
      <c r="U9" s="53" t="s">
        <v>414</v>
      </c>
      <c r="V9" s="73" t="s">
        <v>4</v>
      </c>
      <c r="W9" s="73"/>
      <c r="X9" s="73" t="s">
        <v>531</v>
      </c>
      <c r="Y9" s="73" t="s">
        <v>539</v>
      </c>
      <c r="Z9" s="73" t="s">
        <v>536</v>
      </c>
      <c r="AA9" s="53" t="s">
        <v>44</v>
      </c>
      <c r="AB9" s="53" t="s">
        <v>483</v>
      </c>
      <c r="AC9" s="53" t="s">
        <v>414</v>
      </c>
      <c r="AD9" s="47"/>
      <c r="AE9" s="53" t="s">
        <v>68</v>
      </c>
      <c r="AF9" s="47"/>
      <c r="AG9" s="4"/>
      <c r="AH9" s="59"/>
      <c r="AI9" s="1"/>
      <c r="AJ9" s="5"/>
    </row>
    <row r="10" spans="1:51" ht="15.6">
      <c r="A10" s="47"/>
      <c r="B10" s="65">
        <f>+'Ark1'!C923</f>
        <v>2024</v>
      </c>
      <c r="C10" s="65">
        <f>+'Ark1'!N923</f>
        <v>409</v>
      </c>
      <c r="D10" s="65" t="s">
        <v>458</v>
      </c>
      <c r="E10" s="328">
        <f>+'Ark1'!Q923</f>
        <v>273</v>
      </c>
      <c r="F10" s="327"/>
      <c r="G10" s="328">
        <f>+'Ark1'!R923</f>
        <v>945</v>
      </c>
      <c r="H10" s="196">
        <f>+'Ark1'!AG923</f>
        <v>0.72261556283386241</v>
      </c>
      <c r="I10" s="111">
        <f t="shared" ref="I10:I25" si="0">+H10-H27</f>
        <v>0.22538048623024304</v>
      </c>
      <c r="J10" s="196">
        <f>+'Ark1'!AH923</f>
        <v>13.756613756613753</v>
      </c>
      <c r="K10" s="95"/>
      <c r="L10" s="250">
        <f>+'Ark1'!U923</f>
        <v>8.5251851851851814</v>
      </c>
      <c r="M10" s="94"/>
      <c r="N10" s="434">
        <f>+'Ark1'!AI923</f>
        <v>932</v>
      </c>
      <c r="O10" s="95"/>
      <c r="P10" s="66">
        <f>+'Ark1'!S923</f>
        <v>3.1746031746031735</v>
      </c>
      <c r="Q10" s="121">
        <f>+IF(N10=0,"",'Ark1'!AJ923)</f>
        <v>87.848390557939979</v>
      </c>
      <c r="R10" s="95"/>
      <c r="S10" s="109">
        <f>+IF(N10=0,"",'Ark1'!AK923)</f>
        <v>12.619178087206398</v>
      </c>
      <c r="T10" s="47"/>
      <c r="U10" s="66">
        <f>+'Ark1'!T923</f>
        <v>3.790476190476189</v>
      </c>
      <c r="V10" s="139">
        <f>+'Ark1'!W923</f>
        <v>0.21164021164021163</v>
      </c>
      <c r="W10" s="73"/>
      <c r="X10" s="139">
        <f>+'Ark1'!X923</f>
        <v>0</v>
      </c>
      <c r="Y10" s="139">
        <f>+'Ark1'!Y923</f>
        <v>0</v>
      </c>
      <c r="Z10" s="139">
        <f>+'Ark1'!Z923</f>
        <v>1.2011901472869979</v>
      </c>
      <c r="AA10" s="66">
        <f>+'Ark1'!Z923</f>
        <v>1.2011901472869979</v>
      </c>
      <c r="AB10" s="66">
        <f>+'Ark1'!AB923</f>
        <v>1.9102935550235003</v>
      </c>
      <c r="AC10" s="66">
        <f>+'Ark1'!AC923</f>
        <v>43.755473912206881</v>
      </c>
      <c r="AD10" s="47"/>
      <c r="AE10" s="66">
        <f t="shared" ref="AE10:AE59" si="1">+G10/E10</f>
        <v>3.4615384615384617</v>
      </c>
      <c r="AF10" s="47"/>
      <c r="AG10" s="4"/>
      <c r="AH10" s="59"/>
      <c r="AI10" s="1"/>
      <c r="AJ10" s="5"/>
    </row>
    <row r="11" spans="1:51" ht="15.6">
      <c r="A11" s="47"/>
      <c r="B11" s="65">
        <f>+'Ark1'!C924</f>
        <v>2024</v>
      </c>
      <c r="C11" s="65">
        <f>+'Ark1'!N924</f>
        <v>410</v>
      </c>
      <c r="D11" s="65" t="s">
        <v>459</v>
      </c>
      <c r="E11" s="328">
        <f>+'Ark1'!Q924</f>
        <v>1164</v>
      </c>
      <c r="F11" s="327"/>
      <c r="G11" s="328">
        <f>+'Ark1'!R924</f>
        <v>4536</v>
      </c>
      <c r="H11" s="196">
        <f>+'Ark1'!AG924</f>
        <v>5.208298109079859</v>
      </c>
      <c r="I11" s="111">
        <f t="shared" si="0"/>
        <v>0.50705896098516323</v>
      </c>
      <c r="J11" s="196">
        <f>+'Ark1'!AH924</f>
        <v>14.660493827160501</v>
      </c>
      <c r="K11" s="95"/>
      <c r="L11" s="250">
        <f>+'Ark1'!U924</f>
        <v>12.801212522045898</v>
      </c>
      <c r="M11" s="94"/>
      <c r="N11" s="434">
        <f>+'Ark1'!AI924</f>
        <v>4438</v>
      </c>
      <c r="O11" s="95"/>
      <c r="P11" s="66">
        <f>+'Ark1'!S924</f>
        <v>5.0279982363315687</v>
      </c>
      <c r="Q11" s="121">
        <f>+IF(N11=0,"",'Ark1'!AJ924)</f>
        <v>94.32131590806739</v>
      </c>
      <c r="R11" s="95"/>
      <c r="S11" s="109">
        <f>+IF(N11=0,"",'Ark1'!AK924)</f>
        <v>15.311327407496812</v>
      </c>
      <c r="T11" s="47"/>
      <c r="U11" s="66">
        <f>+'Ark1'!T924</f>
        <v>5.3046737213403876</v>
      </c>
      <c r="V11" s="139">
        <f>+'Ark1'!W924</f>
        <v>1.0141093474426806</v>
      </c>
      <c r="W11" s="73"/>
      <c r="X11" s="139">
        <f>+'Ark1'!X924</f>
        <v>0</v>
      </c>
      <c r="Y11" s="139">
        <f>+'Ark1'!Y924</f>
        <v>0</v>
      </c>
      <c r="Z11" s="139">
        <f>+'Ark1'!Z924</f>
        <v>1.362966287630786</v>
      </c>
      <c r="AA11" s="66">
        <f>+'Ark1'!Z924</f>
        <v>1.362966287630786</v>
      </c>
      <c r="AB11" s="66">
        <f>+'Ark1'!AB924</f>
        <v>1.754368502954702</v>
      </c>
      <c r="AC11" s="66">
        <f>+'Ark1'!AC924</f>
        <v>41.37812564246321</v>
      </c>
      <c r="AD11" s="47"/>
      <c r="AE11" s="66">
        <f t="shared" si="1"/>
        <v>3.8969072164948453</v>
      </c>
      <c r="AF11" s="47"/>
      <c r="AG11" s="4"/>
      <c r="AH11" s="59"/>
      <c r="AI11" s="1"/>
      <c r="AJ11" s="5"/>
    </row>
    <row r="12" spans="1:51" ht="15.6">
      <c r="A12" s="47"/>
      <c r="B12" s="65">
        <f>+'Ark1'!C925</f>
        <v>2024</v>
      </c>
      <c r="C12" s="65">
        <f>+'Ark1'!N925</f>
        <v>415</v>
      </c>
      <c r="D12" s="65" t="s">
        <v>460</v>
      </c>
      <c r="E12" s="328">
        <f>+'Ark1'!Q925</f>
        <v>2386</v>
      </c>
      <c r="F12" s="327"/>
      <c r="G12" s="328">
        <f>+'Ark1'!R925</f>
        <v>5855</v>
      </c>
      <c r="H12" s="196">
        <f>+'Ark1'!AG925</f>
        <v>9.2534850147616385</v>
      </c>
      <c r="I12" s="111">
        <f t="shared" si="0"/>
        <v>-0.29430409603608965</v>
      </c>
      <c r="J12" s="196">
        <f>+'Ark1'!AH925</f>
        <v>8.1298035866780509</v>
      </c>
      <c r="K12" s="95"/>
      <c r="L12" s="250">
        <f>+'Ark1'!U925</f>
        <v>17.620034158838564</v>
      </c>
      <c r="M12" s="94"/>
      <c r="N12" s="434">
        <f>+'Ark1'!AI925</f>
        <v>5771</v>
      </c>
      <c r="O12" s="95"/>
      <c r="P12" s="66">
        <f>+'Ark1'!S925</f>
        <v>6.0242527754056363</v>
      </c>
      <c r="Q12" s="121">
        <f>+IF(N12=0,"",'Ark1'!AJ925)</f>
        <v>101.18431814243603</v>
      </c>
      <c r="R12" s="95"/>
      <c r="S12" s="109">
        <f>+IF(N12=0,"",'Ark1'!AK925)</f>
        <v>17.129749607034569</v>
      </c>
      <c r="T12" s="47"/>
      <c r="U12" s="66">
        <f>+'Ark1'!T925</f>
        <v>5.7214346712211777</v>
      </c>
      <c r="V12" s="139">
        <f>+'Ark1'!W925</f>
        <v>4.6456020495303161</v>
      </c>
      <c r="W12" s="73"/>
      <c r="X12" s="139">
        <f>+'Ark1'!X925</f>
        <v>81.28095644748079</v>
      </c>
      <c r="Y12" s="139">
        <f>+'Ark1'!Y925</f>
        <v>0</v>
      </c>
      <c r="Z12" s="139">
        <f>+'Ark1'!Z925</f>
        <v>1.4543306742946804</v>
      </c>
      <c r="AA12" s="66">
        <f>+'Ark1'!Z925</f>
        <v>1.4543306742946804</v>
      </c>
      <c r="AB12" s="66">
        <f>+'Ark1'!AB925</f>
        <v>1.9366861371011872</v>
      </c>
      <c r="AC12" s="66">
        <f>+'Ark1'!AC925</f>
        <v>16.066354571812894</v>
      </c>
      <c r="AD12" s="47"/>
      <c r="AE12" s="66">
        <f t="shared" si="1"/>
        <v>2.4538977367979884</v>
      </c>
      <c r="AF12" s="47"/>
      <c r="AG12" s="4"/>
      <c r="AH12" s="59"/>
      <c r="AI12" s="1"/>
      <c r="AJ12" s="5"/>
    </row>
    <row r="13" spans="1:51" ht="15.6">
      <c r="A13" s="47"/>
      <c r="B13" s="65">
        <f>+'Ark1'!C926</f>
        <v>2024</v>
      </c>
      <c r="C13" s="65">
        <f>+'Ark1'!N926</f>
        <v>420</v>
      </c>
      <c r="D13" s="65" t="s">
        <v>461</v>
      </c>
      <c r="E13" s="328">
        <f>+'Ark1'!Q926</f>
        <v>3708</v>
      </c>
      <c r="F13" s="327"/>
      <c r="G13" s="328">
        <f>+'Ark1'!R926</f>
        <v>8217</v>
      </c>
      <c r="H13" s="196">
        <f>+'Ark1'!AG926</f>
        <v>16.679626202090848</v>
      </c>
      <c r="I13" s="111">
        <f t="shared" si="0"/>
        <v>0.13793273624493807</v>
      </c>
      <c r="J13" s="196">
        <f>+'Ark1'!AH926</f>
        <v>3.8456857733966174</v>
      </c>
      <c r="K13" s="95"/>
      <c r="L13" s="250">
        <f>+'Ark1'!U926</f>
        <v>22.630875015212592</v>
      </c>
      <c r="M13" s="94"/>
      <c r="N13" s="434">
        <f>+'Ark1'!AI926</f>
        <v>8073</v>
      </c>
      <c r="O13" s="95"/>
      <c r="P13" s="66">
        <f>+'Ark1'!S926</f>
        <v>6.7148594377509996</v>
      </c>
      <c r="Q13" s="121">
        <f>+IF(N13=0,"",'Ark1'!AJ926)</f>
        <v>107.16405301622711</v>
      </c>
      <c r="R13" s="95"/>
      <c r="S13" s="109">
        <f>+IF(N13=0,"",'Ark1'!AK926)</f>
        <v>18.517980894948096</v>
      </c>
      <c r="T13" s="47"/>
      <c r="U13" s="66">
        <f>+'Ark1'!T926</f>
        <v>5.5145430205671184</v>
      </c>
      <c r="V13" s="139">
        <f>+'Ark1'!W926</f>
        <v>5.9023974686625298</v>
      </c>
      <c r="W13" s="73"/>
      <c r="X13" s="139">
        <f>+'Ark1'!X926</f>
        <v>100</v>
      </c>
      <c r="Y13" s="139">
        <f>+'Ark1'!Y926</f>
        <v>42.728489716441509</v>
      </c>
      <c r="Z13" s="139">
        <f>+'Ark1'!Z926</f>
        <v>1.8007610323292436</v>
      </c>
      <c r="AA13" s="66">
        <f>+'Ark1'!Z926</f>
        <v>1.8007610323292436</v>
      </c>
      <c r="AB13" s="66">
        <f>+'Ark1'!AB926</f>
        <v>1.9876860820301561</v>
      </c>
      <c r="AC13" s="66">
        <f>+'Ark1'!AC926</f>
        <v>11.378048498477639</v>
      </c>
      <c r="AD13" s="47"/>
      <c r="AE13" s="66">
        <f t="shared" si="1"/>
        <v>2.2160194174757279</v>
      </c>
      <c r="AF13" s="47"/>
      <c r="AG13" s="4"/>
      <c r="AH13" s="59"/>
      <c r="AI13" s="1"/>
      <c r="AJ13" s="5"/>
      <c r="AL13" s="2"/>
      <c r="AM13" s="2"/>
      <c r="AN13" s="2"/>
    </row>
    <row r="14" spans="1:51" ht="15.6">
      <c r="A14" s="47"/>
      <c r="B14" s="65">
        <f>+'Ark1'!C927</f>
        <v>2024</v>
      </c>
      <c r="C14" s="65">
        <f>+'Ark1'!N927</f>
        <v>425</v>
      </c>
      <c r="D14" s="65" t="s">
        <v>462</v>
      </c>
      <c r="E14" s="328">
        <f>+'Ark1'!Q927</f>
        <v>3154</v>
      </c>
      <c r="F14" s="327"/>
      <c r="G14" s="328">
        <f>+'Ark1'!R927</f>
        <v>5993</v>
      </c>
      <c r="H14" s="196">
        <f>+'Ark1'!AG927</f>
        <v>14.275063560623751</v>
      </c>
      <c r="I14" s="111">
        <f t="shared" si="0"/>
        <v>0.32212380684931041</v>
      </c>
      <c r="J14" s="196">
        <f>+'Ark1'!AH927</f>
        <v>2.2192557984315036</v>
      </c>
      <c r="K14" s="95"/>
      <c r="L14" s="250">
        <f>+'Ark1'!U927</f>
        <v>26.555965292841673</v>
      </c>
      <c r="M14" s="94"/>
      <c r="N14" s="434">
        <f>+'Ark1'!AI927</f>
        <v>5872</v>
      </c>
      <c r="O14" s="95"/>
      <c r="P14" s="66">
        <f>+'Ark1'!S927</f>
        <v>7.3832804939095604</v>
      </c>
      <c r="Q14" s="121">
        <f>+IF(N14=0,"",'Ark1'!AJ927)</f>
        <v>110.27867847411444</v>
      </c>
      <c r="R14" s="95"/>
      <c r="S14" s="109">
        <f>+IF(N14=0,"",'Ark1'!AK927)</f>
        <v>19.935850911401211</v>
      </c>
      <c r="T14" s="47"/>
      <c r="U14" s="66">
        <f>+'Ark1'!T927</f>
        <v>5.6694476889704681</v>
      </c>
      <c r="V14" s="139">
        <f>+'Ark1'!W927</f>
        <v>6.3240447188386444</v>
      </c>
      <c r="W14" s="73"/>
      <c r="X14" s="139">
        <f>+'Ark1'!X927</f>
        <v>100</v>
      </c>
      <c r="Y14" s="139">
        <f>+'Ark1'!Y927</f>
        <v>100</v>
      </c>
      <c r="Z14" s="139">
        <f>+'Ark1'!Z927</f>
        <v>0.85420302821222527</v>
      </c>
      <c r="AA14" s="66">
        <f>+'Ark1'!Z927</f>
        <v>0.85420302821222527</v>
      </c>
      <c r="AB14" s="66">
        <f>+'Ark1'!AB927</f>
        <v>1.7570708085064577</v>
      </c>
      <c r="AC14" s="66">
        <f>+'Ark1'!AC927</f>
        <v>14.546306502501878</v>
      </c>
      <c r="AD14" s="47"/>
      <c r="AE14" s="66">
        <f t="shared" si="1"/>
        <v>1.9001268230818009</v>
      </c>
      <c r="AF14" s="47"/>
      <c r="AG14" s="4"/>
      <c r="AH14" s="59"/>
      <c r="AI14" s="13"/>
      <c r="AJ14" s="5"/>
      <c r="AL14" s="2"/>
      <c r="AM14" s="2"/>
      <c r="AN14" s="4"/>
      <c r="AO14" s="4"/>
      <c r="AP14" s="4"/>
    </row>
    <row r="15" spans="1:51" ht="15.6">
      <c r="A15" s="47"/>
      <c r="B15" s="65">
        <f>+'Ark1'!C928</f>
        <v>2024</v>
      </c>
      <c r="C15" s="65">
        <f>+'Ark1'!N928</f>
        <v>428</v>
      </c>
      <c r="D15" s="65" t="s">
        <v>463</v>
      </c>
      <c r="E15" s="328">
        <f>+'Ark1'!Q928</f>
        <v>2397</v>
      </c>
      <c r="F15" s="327"/>
      <c r="G15" s="328">
        <f>+'Ark1'!R928</f>
        <v>3757</v>
      </c>
      <c r="H15" s="196">
        <f>+'Ark1'!AG928</f>
        <v>9.7936684694009735</v>
      </c>
      <c r="I15" s="111">
        <f t="shared" si="0"/>
        <v>-0.1866147492323833</v>
      </c>
      <c r="J15" s="196">
        <f>+'Ark1'!AH928</f>
        <v>1.7567207878626561</v>
      </c>
      <c r="K15" s="95"/>
      <c r="L15" s="250">
        <f>+'Ark1'!U928</f>
        <v>29.062470055895673</v>
      </c>
      <c r="M15" s="94"/>
      <c r="N15" s="434">
        <f>+'Ark1'!AI928</f>
        <v>3669</v>
      </c>
      <c r="O15" s="95"/>
      <c r="P15" s="66">
        <f>+'Ark1'!S928</f>
        <v>7.8171413361724751</v>
      </c>
      <c r="Q15" s="121">
        <f>+IF(N15=0,"",'Ark1'!AJ928)</f>
        <v>111.92504769692012</v>
      </c>
      <c r="R15" s="95"/>
      <c r="S15" s="109">
        <f>+IF(N15=0,"",'Ark1'!AK928)</f>
        <v>20.854670043791064</v>
      </c>
      <c r="T15" s="47"/>
      <c r="U15" s="66">
        <f>+'Ark1'!T928</f>
        <v>5.9869576789992012</v>
      </c>
      <c r="V15" s="139">
        <f>+'Ark1'!W928</f>
        <v>8.0117114719190869</v>
      </c>
      <c r="W15" s="73"/>
      <c r="X15" s="139">
        <f>+'Ark1'!X928</f>
        <v>100</v>
      </c>
      <c r="Y15" s="139">
        <f>+'Ark1'!Y928</f>
        <v>100</v>
      </c>
      <c r="Z15" s="139">
        <f>+'Ark1'!Z928</f>
        <v>0.57648173363608046</v>
      </c>
      <c r="AA15" s="66">
        <f>+'Ark1'!Z928</f>
        <v>0.57648173363608046</v>
      </c>
      <c r="AB15" s="66">
        <f>+'Ark1'!AB928</f>
        <v>1.7255351730086876</v>
      </c>
      <c r="AC15" s="66">
        <f>+'Ark1'!AC928</f>
        <v>9.4388054653148767</v>
      </c>
      <c r="AD15" s="47"/>
      <c r="AE15" s="66">
        <f t="shared" si="1"/>
        <v>1.5673758865248226</v>
      </c>
      <c r="AF15" s="47"/>
      <c r="AG15" s="4"/>
      <c r="AH15" s="59"/>
      <c r="AI15" s="1"/>
      <c r="AJ15" s="5"/>
    </row>
    <row r="16" spans="1:51" ht="15.6">
      <c r="A16" s="47"/>
      <c r="B16" s="65">
        <f>+'Ark1'!C929</f>
        <v>2024</v>
      </c>
      <c r="C16" s="65">
        <f>+'Ark1'!N929</f>
        <v>430</v>
      </c>
      <c r="D16" s="65" t="s">
        <v>464</v>
      </c>
      <c r="E16" s="328">
        <f>+'Ark1'!Q929</f>
        <v>2691</v>
      </c>
      <c r="F16" s="327"/>
      <c r="G16" s="328">
        <f>+'Ark1'!R929</f>
        <v>4909</v>
      </c>
      <c r="H16" s="196">
        <f>+'Ark1'!AG929</f>
        <v>13.872042788442284</v>
      </c>
      <c r="I16" s="111">
        <f t="shared" si="0"/>
        <v>-0.77047522013611491</v>
      </c>
      <c r="J16" s="196">
        <f>+'Ark1'!AH929</f>
        <v>1.6092890609085351</v>
      </c>
      <c r="K16" s="95"/>
      <c r="L16" s="250">
        <f>+'Ark1'!U929</f>
        <v>31.504726013444596</v>
      </c>
      <c r="M16" s="94"/>
      <c r="N16" s="434">
        <f>+'Ark1'!AI929</f>
        <v>4797</v>
      </c>
      <c r="O16" s="95"/>
      <c r="P16" s="66">
        <f>+'Ark1'!S929</f>
        <v>8.2145039722957858</v>
      </c>
      <c r="Q16" s="121">
        <f>+IF(N16=0,"",'Ark1'!AJ929)</f>
        <v>113.2848655409632</v>
      </c>
      <c r="R16" s="95"/>
      <c r="S16" s="109">
        <f>+IF(N16=0,"",'Ark1'!AK929)</f>
        <v>21.750248650906713</v>
      </c>
      <c r="T16" s="47"/>
      <c r="U16" s="66">
        <f>+'Ark1'!T929</f>
        <v>6.2629863515991024</v>
      </c>
      <c r="V16" s="139">
        <f>+'Ark1'!W929</f>
        <v>9.2483194133224647</v>
      </c>
      <c r="W16" s="73"/>
      <c r="X16" s="139">
        <f>+'Ark1'!X929</f>
        <v>100</v>
      </c>
      <c r="Y16" s="139">
        <f>+'Ark1'!Y929</f>
        <v>100</v>
      </c>
      <c r="Z16" s="139">
        <f>+'Ark1'!Z929</f>
        <v>0.84949152065107691</v>
      </c>
      <c r="AA16" s="66">
        <f>+'Ark1'!Z929</f>
        <v>0.84949152065107691</v>
      </c>
      <c r="AB16" s="66">
        <f>+'Ark1'!AB929</f>
        <v>1.6597695380844235</v>
      </c>
      <c r="AC16" s="66">
        <f>+'Ark1'!AC929</f>
        <v>17.86330766192355</v>
      </c>
      <c r="AD16" s="47"/>
      <c r="AE16" s="66">
        <f t="shared" si="1"/>
        <v>1.8242289111854328</v>
      </c>
      <c r="AF16" s="47"/>
      <c r="AG16" s="4"/>
      <c r="AH16" s="59"/>
      <c r="AI16" s="1"/>
      <c r="AJ16" s="5"/>
    </row>
    <row r="17" spans="1:42" ht="15.6">
      <c r="A17" s="47"/>
      <c r="B17" s="65">
        <f>+'Ark1'!C930</f>
        <v>2024</v>
      </c>
      <c r="C17" s="65">
        <f>+'Ark1'!N930</f>
        <v>433</v>
      </c>
      <c r="D17" s="65" t="s">
        <v>465</v>
      </c>
      <c r="E17" s="328">
        <f>+'Ark1'!Q930</f>
        <v>1721</v>
      </c>
      <c r="F17" s="327"/>
      <c r="G17" s="328">
        <f>+'Ark1'!R930</f>
        <v>2499</v>
      </c>
      <c r="H17" s="196">
        <f>+'Ark1'!AG930</f>
        <v>7.620484886048315</v>
      </c>
      <c r="I17" s="111">
        <f t="shared" si="0"/>
        <v>-0.16446388039577009</v>
      </c>
      <c r="J17" s="196">
        <f>+'Ark1'!AH930</f>
        <v>1.2004801920768311</v>
      </c>
      <c r="K17" s="95"/>
      <c r="L17" s="250">
        <f>+'Ark1'!U930</f>
        <v>33.997318927571037</v>
      </c>
      <c r="M17" s="94"/>
      <c r="N17" s="434">
        <f>+'Ark1'!AI930</f>
        <v>2429</v>
      </c>
      <c r="O17" s="95"/>
      <c r="P17" s="66">
        <f>+'Ark1'!S930</f>
        <v>8.6522609043617429</v>
      </c>
      <c r="Q17" s="121">
        <f>+IF(N17=0,"",'Ark1'!AJ930)</f>
        <v>114.37752161383264</v>
      </c>
      <c r="R17" s="95"/>
      <c r="S17" s="109">
        <f>+IF(N17=0,"",'Ark1'!AK930)</f>
        <v>22.838562363132567</v>
      </c>
      <c r="T17" s="47"/>
      <c r="U17" s="66">
        <f>+'Ark1'!T930</f>
        <v>6.7583033213285324</v>
      </c>
      <c r="V17" s="139">
        <f>+'Ark1'!W930</f>
        <v>14.085634253701476</v>
      </c>
      <c r="W17" s="73"/>
      <c r="X17" s="139">
        <f>+'Ark1'!X930</f>
        <v>100</v>
      </c>
      <c r="Y17" s="139">
        <f>+'Ark1'!Y930</f>
        <v>100</v>
      </c>
      <c r="Z17" s="139">
        <f>+'Ark1'!Z930</f>
        <v>0.58103688030234069</v>
      </c>
      <c r="AA17" s="66">
        <f>+'Ark1'!Z930</f>
        <v>0.58103688030234069</v>
      </c>
      <c r="AB17" s="66">
        <f>+'Ark1'!AB930</f>
        <v>1.6973975803715831</v>
      </c>
      <c r="AC17" s="66">
        <f>+'Ark1'!AC930</f>
        <v>11.212027315741064</v>
      </c>
      <c r="AD17" s="47"/>
      <c r="AE17" s="66">
        <f t="shared" si="1"/>
        <v>1.452062754212667</v>
      </c>
      <c r="AF17" s="47"/>
      <c r="AG17" s="4"/>
      <c r="AH17" s="59"/>
      <c r="AI17" s="1"/>
      <c r="AJ17" s="5"/>
      <c r="AL17" s="2"/>
      <c r="AM17" s="2"/>
      <c r="AN17" s="2"/>
    </row>
    <row r="18" spans="1:42" ht="15.6">
      <c r="A18" s="47"/>
      <c r="B18" s="65">
        <f>+'Ark1'!C931</f>
        <v>2024</v>
      </c>
      <c r="C18" s="65">
        <f>+'Ark1'!N931</f>
        <v>435</v>
      </c>
      <c r="D18" s="65" t="s">
        <v>466</v>
      </c>
      <c r="E18" s="328">
        <f>+'Ark1'!Q931</f>
        <v>1817</v>
      </c>
      <c r="F18" s="327"/>
      <c r="G18" s="328">
        <f>+'Ark1'!R931</f>
        <v>2760</v>
      </c>
      <c r="H18" s="196">
        <f>+'Ark1'!AG931</f>
        <v>9.0155492001160624</v>
      </c>
      <c r="I18" s="111">
        <f t="shared" si="0"/>
        <v>-5.6786183478498842E-2</v>
      </c>
      <c r="J18" s="196">
        <f>+'Ark1'!AH931</f>
        <v>0.86956521739130432</v>
      </c>
      <c r="K18" s="95"/>
      <c r="L18" s="250">
        <f>+'Ark1'!U931</f>
        <v>36.417608695652227</v>
      </c>
      <c r="M18" s="94"/>
      <c r="N18" s="434">
        <f>+'Ark1'!AI931</f>
        <v>2656</v>
      </c>
      <c r="O18" s="95"/>
      <c r="P18" s="66">
        <f>+'Ark1'!S931</f>
        <v>9.0326086956521738</v>
      </c>
      <c r="Q18" s="121">
        <f>+IF(N18=0,"",'Ark1'!AJ931)</f>
        <v>115.53072289156621</v>
      </c>
      <c r="R18" s="95"/>
      <c r="S18" s="109">
        <f>+IF(N18=0,"",'Ark1'!AK931)</f>
        <v>23.737548576810223</v>
      </c>
      <c r="T18" s="47"/>
      <c r="U18" s="66">
        <f>+'Ark1'!T931</f>
        <v>7.2119565217391308</v>
      </c>
      <c r="V18" s="139">
        <f>+'Ark1'!W931</f>
        <v>19.60144927536232</v>
      </c>
      <c r="W18" s="73"/>
      <c r="X18" s="139">
        <f>+'Ark1'!X931</f>
        <v>100</v>
      </c>
      <c r="Y18" s="139">
        <f>+'Ark1'!Y931</f>
        <v>100</v>
      </c>
      <c r="Z18" s="139">
        <f>+'Ark1'!Z931</f>
        <v>0.84035107772471618</v>
      </c>
      <c r="AA18" s="66">
        <f>+'Ark1'!Z931</f>
        <v>0.84035107772471618</v>
      </c>
      <c r="AB18" s="66">
        <f>+'Ark1'!AB931</f>
        <v>1.8040820696552755</v>
      </c>
      <c r="AC18" s="66">
        <f>+'Ark1'!AC931</f>
        <v>16.836935384830021</v>
      </c>
      <c r="AD18" s="47"/>
      <c r="AE18" s="66">
        <f t="shared" si="1"/>
        <v>1.518987341772152</v>
      </c>
      <c r="AF18" s="47"/>
      <c r="AG18" s="4"/>
      <c r="AH18" s="59"/>
      <c r="AI18" s="1"/>
      <c r="AJ18" s="5"/>
      <c r="AL18" s="2"/>
      <c r="AM18" s="2"/>
      <c r="AN18" s="2"/>
    </row>
    <row r="19" spans="1:42" ht="15.6">
      <c r="A19" s="47"/>
      <c r="B19" s="65">
        <f>+'Ark1'!C932</f>
        <v>2024</v>
      </c>
      <c r="C19" s="65">
        <f>+'Ark1'!N932</f>
        <v>438</v>
      </c>
      <c r="D19" s="65" t="s">
        <v>467</v>
      </c>
      <c r="E19" s="328">
        <f>+'Ark1'!Q932</f>
        <v>927</v>
      </c>
      <c r="F19" s="327"/>
      <c r="G19" s="328">
        <f>+'Ark1'!R932</f>
        <v>1140</v>
      </c>
      <c r="H19" s="196">
        <f>+'Ark1'!AG932</f>
        <v>3.9902841604997055</v>
      </c>
      <c r="I19" s="111">
        <f t="shared" si="0"/>
        <v>-9.0253527102337472E-3</v>
      </c>
      <c r="J19" s="196">
        <f>+'Ark1'!AH932</f>
        <v>1.0526315789473681</v>
      </c>
      <c r="K19" s="95"/>
      <c r="L19" s="250">
        <f>+'Ark1'!U932</f>
        <v>39.023596491228055</v>
      </c>
      <c r="M19" s="94"/>
      <c r="N19" s="434">
        <f>+'Ark1'!AI932</f>
        <v>1099</v>
      </c>
      <c r="O19" s="95"/>
      <c r="P19" s="66">
        <f>+'Ark1'!S932</f>
        <v>9.4605263157894726</v>
      </c>
      <c r="Q19" s="121">
        <f>+IF(N19=0,"",'Ark1'!AJ932)</f>
        <v>116.50928116469503</v>
      </c>
      <c r="R19" s="95"/>
      <c r="S19" s="109">
        <f>+IF(N19=0,"",'Ark1'!AK932)</f>
        <v>24.791304026266086</v>
      </c>
      <c r="T19" s="47"/>
      <c r="U19" s="66">
        <f>+'Ark1'!T932</f>
        <v>7.7412280701754383</v>
      </c>
      <c r="V19" s="139">
        <f>+'Ark1'!W932</f>
        <v>29.649122807017555</v>
      </c>
      <c r="W19" s="73"/>
      <c r="X19" s="139">
        <f>+'Ark1'!X932</f>
        <v>100</v>
      </c>
      <c r="Y19" s="139">
        <f>+'Ark1'!Y932</f>
        <v>100</v>
      </c>
      <c r="Z19" s="139">
        <f>+'Ark1'!Z932</f>
        <v>0.58528389751320709</v>
      </c>
      <c r="AA19" s="66">
        <f>+'Ark1'!Z932</f>
        <v>0.58528389751320709</v>
      </c>
      <c r="AB19" s="66">
        <f>+'Ark1'!AB932</f>
        <v>1.6470766981954372</v>
      </c>
      <c r="AC19" s="66">
        <f>+'Ark1'!AC932</f>
        <v>14.294821603311252</v>
      </c>
      <c r="AD19" s="47"/>
      <c r="AE19" s="66">
        <f t="shared" si="1"/>
        <v>1.2297734627831716</v>
      </c>
      <c r="AF19" s="47"/>
      <c r="AG19" s="4"/>
      <c r="AH19" s="59"/>
      <c r="AI19" s="1"/>
      <c r="AJ19" s="5"/>
      <c r="AL19" s="2"/>
      <c r="AM19" s="2"/>
      <c r="AN19" s="2"/>
    </row>
    <row r="20" spans="1:42" ht="15.6">
      <c r="A20" s="47"/>
      <c r="B20" s="65">
        <f>+'Ark1'!C933</f>
        <v>2024</v>
      </c>
      <c r="C20" s="65">
        <f>+'Ark1'!N933</f>
        <v>440</v>
      </c>
      <c r="D20" s="65" t="s">
        <v>468</v>
      </c>
      <c r="E20" s="328">
        <f>+'Ark1'!Q933</f>
        <v>905</v>
      </c>
      <c r="F20" s="327"/>
      <c r="G20" s="328">
        <f>+'Ark1'!R933</f>
        <v>1189</v>
      </c>
      <c r="H20" s="196">
        <f>+'Ark1'!AG933</f>
        <v>4.4187964539697271</v>
      </c>
      <c r="I20" s="111">
        <f t="shared" si="0"/>
        <v>0.20699934304917722</v>
      </c>
      <c r="J20" s="196">
        <f>+'Ark1'!AH933</f>
        <v>1.429772918418839</v>
      </c>
      <c r="K20" s="95"/>
      <c r="L20" s="250">
        <f>+'Ark1'!U933</f>
        <v>41.433389402859618</v>
      </c>
      <c r="M20" s="94"/>
      <c r="N20" s="434">
        <f>+'Ark1'!AI933</f>
        <v>1150</v>
      </c>
      <c r="O20" s="95"/>
      <c r="P20" s="66">
        <f>+'Ark1'!S933</f>
        <v>9.8444070647603041</v>
      </c>
      <c r="Q20" s="121">
        <f>+IF(N20=0,"",'Ark1'!AJ933)</f>
        <v>117.281739130435</v>
      </c>
      <c r="R20" s="95"/>
      <c r="S20" s="109">
        <f>+IF(N20=0,"",'Ark1'!AK933)</f>
        <v>25.839004497508661</v>
      </c>
      <c r="T20" s="47"/>
      <c r="U20" s="66">
        <f>+'Ark1'!T933</f>
        <v>8.3380992430613947</v>
      </c>
      <c r="V20" s="139">
        <f>+'Ark1'!W933</f>
        <v>41.968040370058873</v>
      </c>
      <c r="W20" s="73"/>
      <c r="X20" s="139">
        <f>+'Ark1'!X933</f>
        <v>100</v>
      </c>
      <c r="Y20" s="139">
        <f>+'Ark1'!Y933</f>
        <v>100</v>
      </c>
      <c r="Z20" s="139">
        <f>+'Ark1'!Z933</f>
        <v>0.84780647095628991</v>
      </c>
      <c r="AA20" s="66">
        <f>+'Ark1'!Z933</f>
        <v>0.84780647095628991</v>
      </c>
      <c r="AB20" s="66">
        <f>+'Ark1'!AB933</f>
        <v>1.9712150825927888</v>
      </c>
      <c r="AC20" s="66">
        <f>+'Ark1'!AC933</f>
        <v>8.3612534194660295</v>
      </c>
      <c r="AD20" s="47"/>
      <c r="AE20" s="66">
        <f t="shared" si="1"/>
        <v>1.3138121546961326</v>
      </c>
      <c r="AF20" s="47"/>
      <c r="AG20" s="4"/>
      <c r="AH20" s="59"/>
      <c r="AI20" s="1"/>
      <c r="AJ20" s="5"/>
      <c r="AL20" s="2"/>
      <c r="AM20" s="2"/>
      <c r="AN20" s="2"/>
    </row>
    <row r="21" spans="1:42" ht="15.6">
      <c r="A21" s="47"/>
      <c r="B21" s="65">
        <f>+'Ark1'!C934</f>
        <v>2024</v>
      </c>
      <c r="C21" s="65">
        <f>+'Ark1'!N934</f>
        <v>443</v>
      </c>
      <c r="D21" s="65" t="s">
        <v>469</v>
      </c>
      <c r="E21" s="328">
        <f>+'Ark1'!Q934</f>
        <v>419</v>
      </c>
      <c r="F21" s="327"/>
      <c r="G21" s="328">
        <f>+'Ark1'!R934</f>
        <v>477</v>
      </c>
      <c r="H21" s="196">
        <f>+'Ark1'!AG934</f>
        <v>1.8788381355669923</v>
      </c>
      <c r="I21" s="111">
        <f t="shared" si="0"/>
        <v>5.0974863229792611E-2</v>
      </c>
      <c r="J21" s="196">
        <f>+'Ark1'!AH934</f>
        <v>0.20964360587002101</v>
      </c>
      <c r="K21" s="95"/>
      <c r="L21" s="250">
        <f>+'Ark1'!U934</f>
        <v>43.913626834381553</v>
      </c>
      <c r="M21" s="94"/>
      <c r="N21" s="434">
        <f>+'Ark1'!AI934</f>
        <v>463</v>
      </c>
      <c r="O21" s="95"/>
      <c r="P21" s="66">
        <f>+'Ark1'!S934</f>
        <v>10.109014675052412</v>
      </c>
      <c r="Q21" s="121">
        <f>+IF(N21=0,"",'Ark1'!AJ934)</f>
        <v>118.38444924406063</v>
      </c>
      <c r="R21" s="95"/>
      <c r="S21" s="109">
        <f>+IF(N21=0,"",'Ark1'!AK934)</f>
        <v>26.607779811056737</v>
      </c>
      <c r="T21" s="47"/>
      <c r="U21" s="66">
        <f>+'Ark1'!T934</f>
        <v>8.7085953878406723</v>
      </c>
      <c r="V21" s="139">
        <f>+'Ark1'!W934</f>
        <v>51.991614255765192</v>
      </c>
      <c r="W21" s="73"/>
      <c r="X21" s="139">
        <f>+'Ark1'!X934</f>
        <v>100</v>
      </c>
      <c r="Y21" s="139">
        <f>+'Ark1'!Y934</f>
        <v>100</v>
      </c>
      <c r="Z21" s="139">
        <f>+'Ark1'!Z934</f>
        <v>0.58345717567101651</v>
      </c>
      <c r="AA21" s="66">
        <f>+'Ark1'!Z934</f>
        <v>0.58345717567101651</v>
      </c>
      <c r="AB21" s="66">
        <f>+'Ark1'!AB934</f>
        <v>1.7747913090238785</v>
      </c>
      <c r="AC21" s="66">
        <f>+'Ark1'!AC934</f>
        <v>10.382009222232224</v>
      </c>
      <c r="AD21" s="47"/>
      <c r="AE21" s="66">
        <f t="shared" si="1"/>
        <v>1.1384248210023866</v>
      </c>
      <c r="AF21" s="47"/>
      <c r="AG21" s="4"/>
      <c r="AH21" s="59"/>
      <c r="AI21" s="1"/>
      <c r="AJ21" s="5"/>
      <c r="AL21" s="2"/>
      <c r="AM21" s="2"/>
      <c r="AN21" s="2"/>
    </row>
    <row r="22" spans="1:42" ht="15.6">
      <c r="A22" s="47"/>
      <c r="B22" s="65">
        <f>+'Ark1'!C935</f>
        <v>2024</v>
      </c>
      <c r="C22" s="65">
        <f>+'Ark1'!N935</f>
        <v>445</v>
      </c>
      <c r="D22" s="65" t="s">
        <v>470</v>
      </c>
      <c r="E22" s="328">
        <f>+'Ark1'!Q935</f>
        <v>473</v>
      </c>
      <c r="F22" s="327"/>
      <c r="G22" s="328">
        <f>+'Ark1'!R935</f>
        <v>562</v>
      </c>
      <c r="H22" s="196">
        <f>+'Ark1'!AG935</f>
        <v>2.3693122267364033</v>
      </c>
      <c r="I22" s="111">
        <f t="shared" si="0"/>
        <v>5.2878416502952774E-3</v>
      </c>
      <c r="J22" s="196">
        <f>+'Ark1'!AH935</f>
        <v>1.4234875444839861</v>
      </c>
      <c r="K22" s="95"/>
      <c r="L22" s="250">
        <f>+'Ark1'!U935</f>
        <v>47.001779359430579</v>
      </c>
      <c r="M22" s="94"/>
      <c r="N22" s="434">
        <f>+'Ark1'!AI935</f>
        <v>544</v>
      </c>
      <c r="O22" s="95"/>
      <c r="P22" s="66">
        <f>+'Ark1'!S935</f>
        <v>10.596085409252671</v>
      </c>
      <c r="Q22" s="121">
        <f>+IF(N22=0,"",'Ark1'!AJ935)</f>
        <v>119.24191176470596</v>
      </c>
      <c r="R22" s="95"/>
      <c r="S22" s="109">
        <f>+IF(N22=0,"",'Ark1'!AK935)</f>
        <v>27.865682874502237</v>
      </c>
      <c r="T22" s="47"/>
      <c r="U22" s="66">
        <f>+'Ark1'!T935</f>
        <v>9.3540925266903923</v>
      </c>
      <c r="V22" s="139">
        <f>+'Ark1'!W935</f>
        <v>69.395017793594306</v>
      </c>
      <c r="W22" s="73"/>
      <c r="X22" s="139">
        <f>+'Ark1'!X935</f>
        <v>100</v>
      </c>
      <c r="Y22" s="139">
        <f>+'Ark1'!Y935</f>
        <v>100</v>
      </c>
      <c r="Z22" s="139">
        <f>+'Ark1'!Z935</f>
        <v>1.3506543956611017</v>
      </c>
      <c r="AA22" s="66">
        <f>+'Ark1'!Z935</f>
        <v>1.3506543956611017</v>
      </c>
      <c r="AB22" s="66">
        <f>+'Ark1'!AB935</f>
        <v>1.75274852141976</v>
      </c>
      <c r="AC22" s="66">
        <f>+'Ark1'!AC935</f>
        <v>18.35821282078312</v>
      </c>
      <c r="AD22" s="47"/>
      <c r="AE22" s="66">
        <f t="shared" si="1"/>
        <v>1.1881606765327695</v>
      </c>
      <c r="AF22" s="47"/>
      <c r="AG22" s="4"/>
      <c r="AH22" s="59"/>
      <c r="AI22" s="13"/>
      <c r="AJ22" s="5"/>
      <c r="AL22" s="2"/>
      <c r="AM22" s="2"/>
      <c r="AN22" s="4"/>
      <c r="AO22" s="4"/>
      <c r="AP22" s="4"/>
    </row>
    <row r="23" spans="1:42" ht="15.6">
      <c r="A23" s="47"/>
      <c r="B23" s="65">
        <f>+'Ark1'!C936</f>
        <v>2024</v>
      </c>
      <c r="C23" s="65">
        <f>+'Ark1'!N936</f>
        <v>450</v>
      </c>
      <c r="D23" s="65" t="s">
        <v>471</v>
      </c>
      <c r="E23" s="328">
        <f>+'Ark1'!Q936</f>
        <v>126</v>
      </c>
      <c r="F23" s="327"/>
      <c r="G23" s="328">
        <f>+'Ark1'!R936</f>
        <v>149</v>
      </c>
      <c r="H23" s="196">
        <f>+'Ark1'!AG936</f>
        <v>0.69453183547474251</v>
      </c>
      <c r="I23" s="111">
        <f t="shared" si="0"/>
        <v>4.0245475815713583E-2</v>
      </c>
      <c r="J23" s="196">
        <f>+'Ark1'!AH936</f>
        <v>3.3557046979865781</v>
      </c>
      <c r="K23" s="95"/>
      <c r="L23" s="250">
        <f>+'Ark1'!U936</f>
        <v>51.967785234899345</v>
      </c>
      <c r="M23" s="94"/>
      <c r="N23" s="434">
        <f>+'Ark1'!AI936</f>
        <v>143</v>
      </c>
      <c r="O23" s="95"/>
      <c r="P23" s="66">
        <f>+'Ark1'!S936</f>
        <v>11.295302013422816</v>
      </c>
      <c r="Q23" s="121">
        <f>+IF(N23=0,"",'Ark1'!AJ936)</f>
        <v>120.74125874125878</v>
      </c>
      <c r="R23" s="95"/>
      <c r="S23" s="109">
        <f>+IF(N23=0,"",'Ark1'!AK936)</f>
        <v>29.686904340643991</v>
      </c>
      <c r="T23" s="47"/>
      <c r="U23" s="66">
        <f>+'Ark1'!T936</f>
        <v>10.449664429530202</v>
      </c>
      <c r="V23" s="139">
        <f>+'Ark1'!W936</f>
        <v>86.577181208053702</v>
      </c>
      <c r="W23" s="73"/>
      <c r="X23" s="139">
        <f>+'Ark1'!X936</f>
        <v>100</v>
      </c>
      <c r="Y23" s="139">
        <f>+'Ark1'!Y936</f>
        <v>100</v>
      </c>
      <c r="Z23" s="139">
        <f>+'Ark1'!Z936</f>
        <v>1.3029274450360739</v>
      </c>
      <c r="AA23" s="66">
        <f>+'Ark1'!Z936</f>
        <v>1.3029274450360739</v>
      </c>
      <c r="AB23" s="66">
        <f>+'Ark1'!AB936</f>
        <v>2.0544149271171026</v>
      </c>
      <c r="AC23" s="66">
        <f>+'Ark1'!AC936</f>
        <v>12.438127835100538</v>
      </c>
      <c r="AD23" s="47"/>
      <c r="AE23" s="66">
        <f t="shared" si="1"/>
        <v>1.1825396825396826</v>
      </c>
      <c r="AF23" s="47"/>
      <c r="AG23" s="4"/>
      <c r="AH23" s="59"/>
      <c r="AI23" s="13"/>
      <c r="AJ23" s="5"/>
      <c r="AL23" s="1"/>
      <c r="AM23" s="1"/>
      <c r="AN23" s="11"/>
      <c r="AO23" s="11"/>
      <c r="AP23" s="11"/>
    </row>
    <row r="24" spans="1:42" ht="15.6">
      <c r="A24" s="47"/>
      <c r="B24" s="65">
        <f>+'Ark1'!C937</f>
        <v>2024</v>
      </c>
      <c r="C24" s="65">
        <f>+'Ark1'!N937</f>
        <v>455</v>
      </c>
      <c r="D24" s="65" t="s">
        <v>472</v>
      </c>
      <c r="E24" s="328">
        <f>+'Ark1'!Q937</f>
        <v>33</v>
      </c>
      <c r="F24" s="327"/>
      <c r="G24" s="328">
        <f>+'Ark1'!R937</f>
        <v>33</v>
      </c>
      <c r="H24" s="196">
        <f>+'Ark1'!AG937</f>
        <v>0.16847545544118822</v>
      </c>
      <c r="I24" s="111">
        <f t="shared" si="0"/>
        <v>1.1463333387936314E-2</v>
      </c>
      <c r="J24" s="196">
        <f>+'Ark1'!AH937</f>
        <v>0</v>
      </c>
      <c r="K24" s="95"/>
      <c r="L24" s="250">
        <f>+'Ark1'!U937</f>
        <v>56.9181818181818</v>
      </c>
      <c r="M24" s="94"/>
      <c r="N24" s="434">
        <f>+'Ark1'!AI937</f>
        <v>31</v>
      </c>
      <c r="O24" s="95"/>
      <c r="P24" s="66">
        <f>+'Ark1'!S937</f>
        <v>11.575757575757578</v>
      </c>
      <c r="Q24" s="121">
        <f>+IF(N24=0,"",'Ark1'!AJ937)</f>
        <v>121.9806451612903</v>
      </c>
      <c r="R24" s="95"/>
      <c r="S24" s="109">
        <f>+IF(N24=0,"",'Ark1'!AK937)</f>
        <v>30.096364931965631</v>
      </c>
      <c r="T24" s="47"/>
      <c r="U24" s="66">
        <f>+'Ark1'!T937</f>
        <v>11.454545454545457</v>
      </c>
      <c r="V24" s="139">
        <f>+'Ark1'!W937</f>
        <v>100</v>
      </c>
      <c r="W24" s="73"/>
      <c r="X24" s="139">
        <f>+'Ark1'!X937</f>
        <v>100</v>
      </c>
      <c r="Y24" s="139">
        <f>+'Ark1'!Y937</f>
        <v>100</v>
      </c>
      <c r="Z24" s="139">
        <f>+'Ark1'!Z937</f>
        <v>1.1595334865097795</v>
      </c>
      <c r="AA24" s="66">
        <f>+'Ark1'!Z937</f>
        <v>1.1595334865097795</v>
      </c>
      <c r="AB24" s="66">
        <f>+'Ark1'!AB937</f>
        <v>1.793775586296809</v>
      </c>
      <c r="AC24" s="66">
        <f>+'Ark1'!AC937</f>
        <v>27.11244302630455</v>
      </c>
      <c r="AD24" s="47"/>
      <c r="AE24" s="66">
        <f t="shared" si="1"/>
        <v>1</v>
      </c>
      <c r="AF24" s="47"/>
      <c r="AG24" s="4"/>
      <c r="AH24" s="59"/>
      <c r="AI24" s="13"/>
      <c r="AJ24" s="5"/>
      <c r="AL24" s="1"/>
      <c r="AM24" s="1"/>
      <c r="AN24" s="11"/>
      <c r="AO24" s="11"/>
      <c r="AP24" s="11"/>
    </row>
    <row r="25" spans="1:42" ht="15.6">
      <c r="A25" s="47"/>
      <c r="B25" s="65">
        <f>+'Ark1'!C938</f>
        <v>2024</v>
      </c>
      <c r="C25" s="65">
        <f>+'Ark1'!N938</f>
        <v>460</v>
      </c>
      <c r="D25" s="65" t="s">
        <v>473</v>
      </c>
      <c r="E25" s="328">
        <f>+'Ark1'!Q938</f>
        <v>6</v>
      </c>
      <c r="F25" s="327"/>
      <c r="G25" s="328">
        <f>+'Ark1'!R938</f>
        <v>7</v>
      </c>
      <c r="H25" s="196">
        <f>+'Ark1'!AG938</f>
        <v>3.8927938913632387E-2</v>
      </c>
      <c r="I25" s="111">
        <f t="shared" si="0"/>
        <v>-2.5797365453508525E-2</v>
      </c>
      <c r="J25" s="196">
        <f>+'Ark1'!AH938</f>
        <v>0</v>
      </c>
      <c r="K25" s="95"/>
      <c r="L25" s="250">
        <f>+'Ark1'!U938</f>
        <v>62</v>
      </c>
      <c r="M25" s="94"/>
      <c r="N25" s="434">
        <f>+'Ark1'!AI938</f>
        <v>6</v>
      </c>
      <c r="O25" s="95"/>
      <c r="P25" s="66">
        <f>+'Ark1'!S938</f>
        <v>12.285714285714288</v>
      </c>
      <c r="Q25" s="121">
        <f>+IF(N25=0,"",'Ark1'!AJ938)</f>
        <v>124.81666666666663</v>
      </c>
      <c r="R25" s="95"/>
      <c r="S25" s="109">
        <f>+IF(N25=0,"",'Ark1'!AK938)</f>
        <v>31.874097596656856</v>
      </c>
      <c r="T25" s="47"/>
      <c r="U25" s="66">
        <f>+'Ark1'!T938</f>
        <v>10.714285714285712</v>
      </c>
      <c r="V25" s="139">
        <f>+'Ark1'!W938</f>
        <v>85.714285714285694</v>
      </c>
      <c r="W25" s="73"/>
      <c r="X25" s="139">
        <f>+'Ark1'!X938</f>
        <v>100</v>
      </c>
      <c r="Y25" s="139">
        <f>+'Ark1'!Y938</f>
        <v>100</v>
      </c>
      <c r="Z25" s="139">
        <f>+'Ark1'!Z938</f>
        <v>1.1464230084422671</v>
      </c>
      <c r="AA25" s="66">
        <f>+'Ark1'!Z938</f>
        <v>1.1464230084422671</v>
      </c>
      <c r="AB25" s="66">
        <f>+'Ark1'!AB938</f>
        <v>2.185294077254055</v>
      </c>
      <c r="AC25" s="66">
        <f>+'Ark1'!AC938</f>
        <v>42.450671332352279</v>
      </c>
      <c r="AD25" s="47"/>
      <c r="AE25" s="66">
        <f t="shared" si="1"/>
        <v>1.1666666666666667</v>
      </c>
      <c r="AF25" s="47"/>
      <c r="AG25" s="4"/>
      <c r="AH25" s="59"/>
      <c r="AI25" s="13"/>
      <c r="AJ25" s="5"/>
      <c r="AL25" s="1"/>
      <c r="AM25" s="1"/>
      <c r="AN25" s="11"/>
      <c r="AO25" s="11"/>
      <c r="AP25" s="11"/>
    </row>
    <row r="26" spans="1:42" ht="15.6">
      <c r="A26" s="47"/>
      <c r="B26" s="47"/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94"/>
      <c r="N26" s="47"/>
      <c r="O26" s="47"/>
      <c r="P26" s="47"/>
      <c r="Q26" s="47"/>
      <c r="R26" s="95"/>
      <c r="S26" s="47"/>
      <c r="T26" s="47"/>
      <c r="U26" s="47"/>
      <c r="V26" s="47"/>
      <c r="W26" s="73"/>
      <c r="X26" s="47"/>
      <c r="Y26" s="47"/>
      <c r="Z26" s="47"/>
      <c r="AA26" s="47"/>
      <c r="AB26" s="47"/>
      <c r="AC26" s="47"/>
      <c r="AD26" s="47"/>
      <c r="AE26" s="47"/>
      <c r="AF26" s="47"/>
      <c r="AG26" s="4"/>
      <c r="AH26" s="59"/>
      <c r="AI26" s="13"/>
      <c r="AJ26" s="5"/>
      <c r="AL26" s="1"/>
      <c r="AM26" s="1"/>
      <c r="AN26" s="11"/>
      <c r="AO26" s="11"/>
      <c r="AP26" s="11"/>
    </row>
    <row r="27" spans="1:42" ht="15.6">
      <c r="A27" s="47"/>
      <c r="B27">
        <f>+'Ark1'!C939</f>
        <v>2023</v>
      </c>
      <c r="C27">
        <f>+'Ark1'!N939</f>
        <v>409</v>
      </c>
      <c r="D27" s="3" t="s">
        <v>458</v>
      </c>
      <c r="E27" s="316">
        <f>+'Ark1'!Q939</f>
        <v>269</v>
      </c>
      <c r="F27" s="327"/>
      <c r="G27" s="316">
        <f>+'Ark1'!R939</f>
        <v>709</v>
      </c>
      <c r="H27" s="197">
        <f>+'Ark1'!AG939</f>
        <v>0.49723507660361937</v>
      </c>
      <c r="I27" s="60">
        <f t="shared" ref="I27:I42" si="2">+H27-H44</f>
        <v>2.4944393730334913E-2</v>
      </c>
      <c r="J27" s="197">
        <f>+'Ark1'!AH939</f>
        <v>11.142454160789844</v>
      </c>
      <c r="K27" s="95"/>
      <c r="L27" s="92">
        <f>+'Ark1'!U939</f>
        <v>8.9543018335684064</v>
      </c>
      <c r="M27" s="94"/>
      <c r="N27" s="434">
        <f>+'Ark1'!AI939</f>
        <v>83</v>
      </c>
      <c r="O27" s="95"/>
      <c r="P27" s="1">
        <f>+'Ark1'!S939</f>
        <v>4.1184767277856125</v>
      </c>
      <c r="Q27" s="121">
        <f>+IF(N27=0,"",'Ark1'!AJ939)</f>
        <v>89.501204819277106</v>
      </c>
      <c r="R27" s="95"/>
      <c r="S27" s="109">
        <f>+IF(N27=0,"",'Ark1'!AK939)</f>
        <v>12.737569021630049</v>
      </c>
      <c r="T27" s="47"/>
      <c r="U27" s="1">
        <f>+'Ark1'!T939</f>
        <v>4.0014104372355428</v>
      </c>
      <c r="V27" s="11">
        <f>+'Ark1'!W939</f>
        <v>0</v>
      </c>
      <c r="W27" s="73"/>
      <c r="X27" s="11">
        <f>+'Ark1'!X939</f>
        <v>0</v>
      </c>
      <c r="Y27" s="11">
        <f>+'Ark1'!Y939</f>
        <v>0</v>
      </c>
      <c r="Z27" s="11">
        <f>+'Ark1'!Z939</f>
        <v>0.94409259679470114</v>
      </c>
      <c r="AA27" s="1">
        <f>+'Ark1'!Z939</f>
        <v>0.94409259679470114</v>
      </c>
      <c r="AB27" s="1">
        <f>+'Ark1'!AB939</f>
        <v>1.4384399310393239</v>
      </c>
      <c r="AC27" s="1">
        <f>+'Ark1'!AC939</f>
        <v>35.429513195421407</v>
      </c>
      <c r="AD27" s="47"/>
      <c r="AE27" s="1">
        <f t="shared" si="1"/>
        <v>2.6356877323420074</v>
      </c>
      <c r="AF27" s="47"/>
      <c r="AG27" s="4"/>
      <c r="AH27" s="59"/>
      <c r="AI27" s="5"/>
      <c r="AJ27" s="5"/>
      <c r="AL27" s="1"/>
      <c r="AM27" s="1"/>
      <c r="AN27" s="11"/>
      <c r="AO27" s="11"/>
      <c r="AP27" s="11"/>
    </row>
    <row r="28" spans="1:42" ht="15.6">
      <c r="A28" s="47"/>
      <c r="B28">
        <f>+'Ark1'!C940</f>
        <v>2023</v>
      </c>
      <c r="C28">
        <f>+'Ark1'!N940</f>
        <v>410</v>
      </c>
      <c r="D28" s="3" t="s">
        <v>459</v>
      </c>
      <c r="E28" s="316">
        <f>+'Ark1'!Q940</f>
        <v>1317</v>
      </c>
      <c r="F28" s="327"/>
      <c r="G28" s="316">
        <f>+'Ark1'!R940</f>
        <v>4669</v>
      </c>
      <c r="H28" s="197">
        <f>+'Ark1'!AG940</f>
        <v>4.7012391480946958</v>
      </c>
      <c r="I28" s="60">
        <f t="shared" si="2"/>
        <v>0.43036448731328392</v>
      </c>
      <c r="J28" s="197">
        <f>+'Ark1'!AH940</f>
        <v>9.873634611265798</v>
      </c>
      <c r="K28" s="95"/>
      <c r="L28" s="92">
        <f>+'Ark1'!U940</f>
        <v>12.85596487470553</v>
      </c>
      <c r="M28" s="94"/>
      <c r="N28" s="434">
        <f>+'Ark1'!AI940</f>
        <v>883</v>
      </c>
      <c r="O28" s="95"/>
      <c r="P28" s="1">
        <f>+'Ark1'!S940</f>
        <v>5.3270507603341182</v>
      </c>
      <c r="Q28" s="121">
        <f>+IF(N28=0,"",'Ark1'!AJ940)</f>
        <v>96.006908267270745</v>
      </c>
      <c r="R28" s="95"/>
      <c r="S28" s="109">
        <f>+IF(N28=0,"",'Ark1'!AK940)</f>
        <v>14.977832964933754</v>
      </c>
      <c r="T28" s="47"/>
      <c r="U28" s="1">
        <f>+'Ark1'!T940</f>
        <v>5.3426857999571649</v>
      </c>
      <c r="V28" s="11">
        <f>+'Ark1'!W940</f>
        <v>1.0923109873634611</v>
      </c>
      <c r="W28" s="73"/>
      <c r="X28" s="11">
        <f>+'Ark1'!X940</f>
        <v>0</v>
      </c>
      <c r="Y28" s="11">
        <f>+'Ark1'!Y940</f>
        <v>0</v>
      </c>
      <c r="Z28" s="11">
        <f>+'Ark1'!Z940</f>
        <v>1.4272616039343224</v>
      </c>
      <c r="AA28" s="1">
        <f>+'Ark1'!Z940</f>
        <v>1.4272616039343224</v>
      </c>
      <c r="AB28" s="1">
        <f>+'Ark1'!AB940</f>
        <v>1.7646794428744788</v>
      </c>
      <c r="AC28" s="1">
        <f>+'Ark1'!AC940</f>
        <v>25.805488421588876</v>
      </c>
      <c r="AD28" s="47"/>
      <c r="AE28" s="1">
        <f t="shared" si="1"/>
        <v>3.5451784358390279</v>
      </c>
      <c r="AF28" s="47"/>
      <c r="AG28" s="4"/>
      <c r="AH28" s="59"/>
      <c r="AI28" s="5"/>
      <c r="AJ28" s="5"/>
      <c r="AL28" s="1"/>
      <c r="AM28" s="1"/>
      <c r="AN28" s="11"/>
      <c r="AO28" s="11"/>
      <c r="AP28" s="11"/>
    </row>
    <row r="29" spans="1:42" ht="15.6">
      <c r="A29" s="47"/>
      <c r="B29">
        <f>+'Ark1'!C941</f>
        <v>2023</v>
      </c>
      <c r="C29">
        <f>+'Ark1'!N941</f>
        <v>415</v>
      </c>
      <c r="D29" s="3" t="s">
        <v>460</v>
      </c>
      <c r="E29" s="316">
        <f>+'Ark1'!Q941</f>
        <v>2705</v>
      </c>
      <c r="F29" s="327"/>
      <c r="G29" s="316">
        <f>+'Ark1'!R941</f>
        <v>6928</v>
      </c>
      <c r="H29" s="197">
        <f>+'Ark1'!AG941</f>
        <v>9.5477891107977282</v>
      </c>
      <c r="I29" s="60">
        <f t="shared" si="2"/>
        <v>0.9301513152012717</v>
      </c>
      <c r="J29" s="197">
        <f>+'Ark1'!AH941</f>
        <v>5.412817551963049</v>
      </c>
      <c r="K29" s="95"/>
      <c r="L29" s="92">
        <f>+'Ark1'!U941</f>
        <v>17.595886258660475</v>
      </c>
      <c r="M29" s="94"/>
      <c r="N29" s="434">
        <f>+'Ark1'!AI941</f>
        <v>1832</v>
      </c>
      <c r="O29" s="95"/>
      <c r="P29" s="1">
        <f>+'Ark1'!S941</f>
        <v>5.9805138568129292</v>
      </c>
      <c r="Q29" s="121">
        <f>+IF(N29=0,"",'Ark1'!AJ941)</f>
        <v>102.67516375545844</v>
      </c>
      <c r="R29" s="95"/>
      <c r="S29" s="109">
        <f>+IF(N29=0,"",'Ark1'!AK941)</f>
        <v>16.492491514467687</v>
      </c>
      <c r="T29" s="47"/>
      <c r="U29" s="1">
        <f>+'Ark1'!T941</f>
        <v>5.7393187066974596</v>
      </c>
      <c r="V29" s="11">
        <f>+'Ark1'!W941</f>
        <v>5.0952655889145504</v>
      </c>
      <c r="W29" s="73"/>
      <c r="X29" s="11">
        <f>+'Ark1'!X941</f>
        <v>81.726327944572759</v>
      </c>
      <c r="Y29" s="11">
        <f>+'Ark1'!Y941</f>
        <v>0</v>
      </c>
      <c r="Z29" s="11">
        <f>+'Ark1'!Z941</f>
        <v>1.482797468022943</v>
      </c>
      <c r="AA29" s="1">
        <f>+'Ark1'!Z941</f>
        <v>1.482797468022943</v>
      </c>
      <c r="AB29" s="1">
        <f>+'Ark1'!AB941</f>
        <v>2.0190779450805181</v>
      </c>
      <c r="AC29" s="1">
        <f>+'Ark1'!AC941</f>
        <v>10.783870310102722</v>
      </c>
      <c r="AD29" s="47"/>
      <c r="AE29" s="1">
        <f t="shared" si="1"/>
        <v>2.5611829944547133</v>
      </c>
      <c r="AF29" s="47"/>
      <c r="AG29" s="4"/>
      <c r="AH29" s="59"/>
      <c r="AI29" s="5"/>
      <c r="AJ29" s="5"/>
      <c r="AL29" s="1"/>
      <c r="AM29" s="1"/>
      <c r="AN29" s="11"/>
      <c r="AO29" s="11"/>
      <c r="AP29" s="11"/>
    </row>
    <row r="30" spans="1:42" ht="15.6">
      <c r="A30" s="47"/>
      <c r="B30">
        <f>+'Ark1'!C942</f>
        <v>2023</v>
      </c>
      <c r="C30">
        <f>+'Ark1'!N942</f>
        <v>420</v>
      </c>
      <c r="D30" s="3" t="s">
        <v>461</v>
      </c>
      <c r="E30" s="316">
        <f>+'Ark1'!Q942</f>
        <v>4086</v>
      </c>
      <c r="F30" s="327"/>
      <c r="G30" s="316">
        <f>+'Ark1'!R942</f>
        <v>9305</v>
      </c>
      <c r="H30" s="197">
        <f>+'Ark1'!AG942</f>
        <v>16.54169346584591</v>
      </c>
      <c r="I30" s="60">
        <f t="shared" si="2"/>
        <v>0.56575684700277939</v>
      </c>
      <c r="J30" s="197">
        <f>+'Ark1'!AH942</f>
        <v>3.7506716818914554</v>
      </c>
      <c r="K30" s="95"/>
      <c r="L30" s="92">
        <f>+'Ark1'!U942</f>
        <v>22.697592692101178</v>
      </c>
      <c r="M30" s="94"/>
      <c r="N30" s="434">
        <f>+'Ark1'!AI942</f>
        <v>3120</v>
      </c>
      <c r="O30" s="95"/>
      <c r="P30" s="1">
        <f>+'Ark1'!S942</f>
        <v>6.6547017732401947</v>
      </c>
      <c r="Q30" s="121">
        <f>+IF(N30=0,"",'Ark1'!AJ942)</f>
        <v>108.22586538461536</v>
      </c>
      <c r="R30" s="95"/>
      <c r="S30" s="109">
        <f>+IF(N30=0,"",'Ark1'!AK942)</f>
        <v>18.0955758808248</v>
      </c>
      <c r="T30" s="47"/>
      <c r="U30" s="1">
        <f>+'Ark1'!T942</f>
        <v>5.657603439011285</v>
      </c>
      <c r="V30" s="11">
        <f>+'Ark1'!W942</f>
        <v>6.5233745298226795</v>
      </c>
      <c r="W30" s="73"/>
      <c r="X30" s="11">
        <f>+'Ark1'!X942</f>
        <v>100</v>
      </c>
      <c r="Y30" s="11">
        <f>+'Ark1'!Y942</f>
        <v>43.922622246104247</v>
      </c>
      <c r="Z30" s="11">
        <f>+'Ark1'!Z942</f>
        <v>1.4153668835200759</v>
      </c>
      <c r="AA30" s="1">
        <f>+'Ark1'!Z942</f>
        <v>1.4153668835200759</v>
      </c>
      <c r="AB30" s="1">
        <f>+'Ark1'!AB942</f>
        <v>1.8617194780665405</v>
      </c>
      <c r="AC30" s="1">
        <f>+'Ark1'!AC942</f>
        <v>15.0311952587648</v>
      </c>
      <c r="AD30" s="47"/>
      <c r="AE30" s="1">
        <f t="shared" si="1"/>
        <v>2.2772883015173764</v>
      </c>
      <c r="AF30" s="47"/>
      <c r="AG30" s="4"/>
      <c r="AH30" s="59"/>
      <c r="AI30" s="5"/>
      <c r="AJ30" s="5"/>
      <c r="AL30" s="1"/>
      <c r="AM30" s="1"/>
      <c r="AN30" s="11"/>
      <c r="AO30" s="11"/>
      <c r="AP30" s="11"/>
    </row>
    <row r="31" spans="1:42" ht="15.6">
      <c r="A31" s="47"/>
      <c r="B31">
        <f>+'Ark1'!C943</f>
        <v>2023</v>
      </c>
      <c r="C31">
        <f>+'Ark1'!N943</f>
        <v>425</v>
      </c>
      <c r="D31" s="3" t="s">
        <v>462</v>
      </c>
      <c r="E31" s="316">
        <f>+'Ark1'!Q943</f>
        <v>3495</v>
      </c>
      <c r="F31" s="327"/>
      <c r="G31" s="316">
        <f>+'Ark1'!R943</f>
        <v>6711</v>
      </c>
      <c r="H31" s="197">
        <f>+'Ark1'!AG943</f>
        <v>13.952939753774441</v>
      </c>
      <c r="I31" s="60">
        <f t="shared" si="2"/>
        <v>2.724212704574569E-2</v>
      </c>
      <c r="J31" s="197">
        <f>+'Ark1'!AH943</f>
        <v>2.7119654298912232</v>
      </c>
      <c r="K31" s="95"/>
      <c r="L31" s="92">
        <f>+'Ark1'!U943</f>
        <v>26.545730889584345</v>
      </c>
      <c r="M31" s="94"/>
      <c r="N31" s="434">
        <f>+'Ark1'!AI943</f>
        <v>2240</v>
      </c>
      <c r="O31" s="95"/>
      <c r="P31" s="1">
        <f>+'Ark1'!S943</f>
        <v>7.3205185516316496</v>
      </c>
      <c r="Q31" s="121">
        <f>+IF(N31=0,"",'Ark1'!AJ943)</f>
        <v>111.03718750000002</v>
      </c>
      <c r="R31" s="95"/>
      <c r="S31" s="109">
        <f>+IF(N31=0,"",'Ark1'!AK943)</f>
        <v>19.550337361014112</v>
      </c>
      <c r="T31" s="47"/>
      <c r="U31" s="1">
        <f>+'Ark1'!T943</f>
        <v>5.8456265832215788</v>
      </c>
      <c r="V31" s="11">
        <f>+'Ark1'!W943</f>
        <v>7.778274474742962</v>
      </c>
      <c r="W31" s="73"/>
      <c r="X31" s="11">
        <f>+'Ark1'!X943</f>
        <v>100</v>
      </c>
      <c r="Y31" s="11">
        <f>+'Ark1'!Y943</f>
        <v>100</v>
      </c>
      <c r="Z31" s="11">
        <f>+'Ark1'!Z943</f>
        <v>1.2648448098774787</v>
      </c>
      <c r="AA31" s="1">
        <f>+'Ark1'!Z943</f>
        <v>1.2648448098774787</v>
      </c>
      <c r="AB31" s="1">
        <f>+'Ark1'!AB943</f>
        <v>1.8210048274142197</v>
      </c>
      <c r="AC31" s="1">
        <f>+'Ark1'!AC943</f>
        <v>9.8207949386658822</v>
      </c>
      <c r="AD31" s="47"/>
      <c r="AE31" s="1">
        <f t="shared" si="1"/>
        <v>1.9201716738197425</v>
      </c>
      <c r="AF31" s="47"/>
      <c r="AG31" s="4"/>
      <c r="AH31" s="59"/>
      <c r="AI31" s="5"/>
      <c r="AJ31" s="5"/>
      <c r="AL31" s="1"/>
      <c r="AM31" s="1"/>
      <c r="AN31" s="11"/>
      <c r="AO31" s="11"/>
      <c r="AP31" s="11"/>
    </row>
    <row r="32" spans="1:42" ht="15.6">
      <c r="A32" s="47"/>
      <c r="B32">
        <f>+'Ark1'!C944</f>
        <v>2023</v>
      </c>
      <c r="C32">
        <f>+'Ark1'!N944</f>
        <v>428</v>
      </c>
      <c r="D32" s="3" t="s">
        <v>463</v>
      </c>
      <c r="E32" s="316">
        <f>+'Ark1'!Q944</f>
        <v>2663</v>
      </c>
      <c r="F32" s="327"/>
      <c r="G32" s="316">
        <f>+'Ark1'!R944</f>
        <v>4389</v>
      </c>
      <c r="H32" s="197">
        <f>+'Ark1'!AG944</f>
        <v>9.9802832186333568</v>
      </c>
      <c r="I32" s="60">
        <f t="shared" si="2"/>
        <v>0.33691065436338619</v>
      </c>
      <c r="J32" s="197">
        <f>+'Ark1'!AH944</f>
        <v>2.3239917976760078</v>
      </c>
      <c r="K32" s="95"/>
      <c r="L32" s="92">
        <f>+'Ark1'!U944</f>
        <v>29.0331054910002</v>
      </c>
      <c r="M32" s="94"/>
      <c r="N32" s="434">
        <f>+'Ark1'!AI944</f>
        <v>1467</v>
      </c>
      <c r="O32" s="95"/>
      <c r="P32" s="1">
        <f>+'Ark1'!S944</f>
        <v>7.7407154249259502</v>
      </c>
      <c r="Q32" s="121">
        <f>+IF(N32=0,"",'Ark1'!AJ944)</f>
        <v>112.63326516700742</v>
      </c>
      <c r="R32" s="95"/>
      <c r="S32" s="109">
        <f>+IF(N32=0,"",'Ark1'!AK944)</f>
        <v>20.454398520211726</v>
      </c>
      <c r="T32" s="47"/>
      <c r="U32" s="1">
        <f>+'Ark1'!T944</f>
        <v>6.1537935748462065</v>
      </c>
      <c r="V32" s="11">
        <f>+'Ark1'!W944</f>
        <v>8.498519024834815</v>
      </c>
      <c r="W32" s="73"/>
      <c r="X32" s="11">
        <f>+'Ark1'!X944</f>
        <v>100</v>
      </c>
      <c r="Y32" s="11">
        <f>+'Ark1'!Y944</f>
        <v>100</v>
      </c>
      <c r="Z32" s="11">
        <f>+'Ark1'!Z944</f>
        <v>1.3710062671604122</v>
      </c>
      <c r="AA32" s="1">
        <f>+'Ark1'!Z944</f>
        <v>1.3710062671604122</v>
      </c>
      <c r="AB32" s="1">
        <f>+'Ark1'!AB944</f>
        <v>1.8839169731607672</v>
      </c>
      <c r="AC32" s="1">
        <f>+'Ark1'!AC944</f>
        <v>9.1105368011414392</v>
      </c>
      <c r="AD32" s="47"/>
      <c r="AE32" s="1">
        <f t="shared" si="1"/>
        <v>1.6481411941419453</v>
      </c>
      <c r="AF32" s="47"/>
      <c r="AG32" s="4"/>
      <c r="AH32" s="59"/>
      <c r="AI32" s="5"/>
      <c r="AJ32" s="5"/>
      <c r="AL32" s="1"/>
      <c r="AM32" s="1"/>
      <c r="AN32" s="11"/>
      <c r="AO32" s="11"/>
      <c r="AP32" s="11"/>
    </row>
    <row r="33" spans="1:42" ht="15.6">
      <c r="A33" s="47"/>
      <c r="B33">
        <f>+'Ark1'!C945</f>
        <v>2023</v>
      </c>
      <c r="C33">
        <f>+'Ark1'!N945</f>
        <v>430</v>
      </c>
      <c r="D33" s="3" t="s">
        <v>464</v>
      </c>
      <c r="E33" s="316">
        <f>+'Ark1'!Q945</f>
        <v>3105</v>
      </c>
      <c r="F33" s="327"/>
      <c r="G33" s="316">
        <f>+'Ark1'!R945</f>
        <v>5936</v>
      </c>
      <c r="H33" s="197">
        <f>+'Ark1'!AG945</f>
        <v>14.642518008578399</v>
      </c>
      <c r="I33" s="60">
        <f t="shared" si="2"/>
        <v>0.33506537256285185</v>
      </c>
      <c r="J33" s="197">
        <f>+'Ark1'!AH945</f>
        <v>1.9204851752021563</v>
      </c>
      <c r="K33" s="95"/>
      <c r="L33" s="92">
        <f>+'Ark1'!U945</f>
        <v>31.494743935309888</v>
      </c>
      <c r="M33" s="94"/>
      <c r="N33" s="434">
        <f>+'Ark1'!AI945</f>
        <v>1939</v>
      </c>
      <c r="O33" s="95"/>
      <c r="P33" s="1">
        <f>+'Ark1'!S945</f>
        <v>8.0961927223719687</v>
      </c>
      <c r="Q33" s="121">
        <f>+IF(N33=0,"",'Ark1'!AJ945)</f>
        <v>114.05745229499745</v>
      </c>
      <c r="R33" s="95"/>
      <c r="S33" s="109">
        <f>+IF(N33=0,"",'Ark1'!AK945)</f>
        <v>21.328234028035887</v>
      </c>
      <c r="T33" s="47"/>
      <c r="U33" s="1">
        <f>+'Ark1'!T945</f>
        <v>6.4774258760107797</v>
      </c>
      <c r="V33" s="11">
        <f>+'Ark1'!W945</f>
        <v>11.337601078167118</v>
      </c>
      <c r="W33" s="73"/>
      <c r="X33" s="11">
        <f>+'Ark1'!X945</f>
        <v>100</v>
      </c>
      <c r="Y33" s="11">
        <f>+'Ark1'!Y945</f>
        <v>100</v>
      </c>
      <c r="Z33" s="11">
        <f>+'Ark1'!Z945</f>
        <v>0.85141550233563923</v>
      </c>
      <c r="AA33" s="1">
        <f>+'Ark1'!Z945</f>
        <v>0.85141550233563923</v>
      </c>
      <c r="AB33" s="1">
        <f>+'Ark1'!AB945</f>
        <v>1.7741866833461413</v>
      </c>
      <c r="AC33" s="1">
        <f>+'Ark1'!AC945</f>
        <v>12.006574894264537</v>
      </c>
      <c r="AD33" s="47"/>
      <c r="AE33" s="1">
        <f t="shared" si="1"/>
        <v>1.9117552334943639</v>
      </c>
      <c r="AF33" s="47"/>
      <c r="AG33" s="4"/>
      <c r="AH33" s="59"/>
      <c r="AI33" s="5"/>
      <c r="AJ33" s="5"/>
      <c r="AL33" s="1"/>
      <c r="AM33" s="1"/>
      <c r="AN33" s="11"/>
      <c r="AO33" s="11"/>
      <c r="AP33" s="11"/>
    </row>
    <row r="34" spans="1:42" ht="15.6">
      <c r="A34" s="47"/>
      <c r="B34">
        <f>+'Ark1'!C946</f>
        <v>2023</v>
      </c>
      <c r="C34">
        <f>+'Ark1'!N946</f>
        <v>433</v>
      </c>
      <c r="D34" s="3" t="s">
        <v>465</v>
      </c>
      <c r="E34" s="316">
        <f>+'Ark1'!Q946</f>
        <v>1910</v>
      </c>
      <c r="F34" s="327"/>
      <c r="G34" s="316">
        <f>+'Ark1'!R946</f>
        <v>2922</v>
      </c>
      <c r="H34" s="197">
        <f>+'Ark1'!AG946</f>
        <v>7.7849487664440851</v>
      </c>
      <c r="I34" s="60">
        <f t="shared" si="2"/>
        <v>-0.16249887462034973</v>
      </c>
      <c r="J34" s="197">
        <f>+'Ark1'!AH946</f>
        <v>1.6769336071184122</v>
      </c>
      <c r="K34" s="95"/>
      <c r="L34" s="92">
        <f>+'Ark1'!U946</f>
        <v>34.016666666666637</v>
      </c>
      <c r="M34" s="94"/>
      <c r="N34" s="434">
        <f>+'Ark1'!AI946</f>
        <v>932</v>
      </c>
      <c r="O34" s="95"/>
      <c r="P34" s="1">
        <f>+'Ark1'!S946</f>
        <v>8.4931553730321703</v>
      </c>
      <c r="Q34" s="121">
        <f>+IF(N34=0,"",'Ark1'!AJ946)</f>
        <v>115.25858369098722</v>
      </c>
      <c r="R34" s="95"/>
      <c r="S34" s="109">
        <f>+IF(N34=0,"",'Ark1'!AK946)</f>
        <v>22.324518119657036</v>
      </c>
      <c r="T34" s="47"/>
      <c r="U34" s="1">
        <f>+'Ark1'!T946</f>
        <v>6.9339493497604394</v>
      </c>
      <c r="V34" s="11">
        <f>+'Ark1'!W946</f>
        <v>15.708418891170435</v>
      </c>
      <c r="W34" s="73"/>
      <c r="X34" s="11">
        <f>+'Ark1'!X946</f>
        <v>100</v>
      </c>
      <c r="Y34" s="11">
        <f>+'Ark1'!Y946</f>
        <v>100</v>
      </c>
      <c r="Z34" s="11">
        <f>+'Ark1'!Z946</f>
        <v>0.57268366085468381</v>
      </c>
      <c r="AA34" s="1">
        <f>+'Ark1'!Z946</f>
        <v>0.57268366085468381</v>
      </c>
      <c r="AB34" s="1">
        <f>+'Ark1'!AB946</f>
        <v>1.7149992790694373</v>
      </c>
      <c r="AC34" s="1">
        <f>+'Ark1'!AC946</f>
        <v>6.1760943220558699</v>
      </c>
      <c r="AD34" s="47"/>
      <c r="AE34" s="1">
        <f t="shared" si="1"/>
        <v>1.5298429319371727</v>
      </c>
      <c r="AF34" s="47"/>
      <c r="AG34" s="4"/>
      <c r="AH34" s="59"/>
      <c r="AI34" s="5"/>
      <c r="AJ34" s="5"/>
      <c r="AL34" s="13"/>
      <c r="AM34" s="13"/>
      <c r="AN34" s="11"/>
      <c r="AO34" s="11"/>
      <c r="AP34" s="11"/>
    </row>
    <row r="35" spans="1:42" ht="16.5" customHeight="1">
      <c r="A35" s="47"/>
      <c r="B35">
        <f>+'Ark1'!C947</f>
        <v>2023</v>
      </c>
      <c r="C35">
        <f>+'Ark1'!N947</f>
        <v>435</v>
      </c>
      <c r="D35" s="3" t="s">
        <v>466</v>
      </c>
      <c r="E35" s="316">
        <f>+'Ark1'!Q947</f>
        <v>2036</v>
      </c>
      <c r="F35" s="327"/>
      <c r="G35" s="316">
        <f>+'Ark1'!R947</f>
        <v>3180</v>
      </c>
      <c r="H35" s="197">
        <f>+'Ark1'!AG947</f>
        <v>9.0723353835945613</v>
      </c>
      <c r="I35" s="60">
        <f t="shared" si="2"/>
        <v>-0.51220096355337219</v>
      </c>
      <c r="J35" s="197">
        <f>+'Ark1'!AH947</f>
        <v>1.8238993710691829</v>
      </c>
      <c r="K35" s="95"/>
      <c r="L35" s="92">
        <f>+'Ark1'!U947</f>
        <v>36.425723270440336</v>
      </c>
      <c r="M35" s="94"/>
      <c r="N35" s="434">
        <f>+'Ark1'!AI947</f>
        <v>1094</v>
      </c>
      <c r="O35" s="95"/>
      <c r="P35" s="1">
        <f>+'Ark1'!S947</f>
        <v>8.7833333333333314</v>
      </c>
      <c r="Q35" s="121">
        <f>+IF(N35=0,"",'Ark1'!AJ947)</f>
        <v>116.08628884826338</v>
      </c>
      <c r="R35" s="95"/>
      <c r="S35" s="109">
        <f>+IF(N35=0,"",'Ark1'!AK947)</f>
        <v>23.452976979925957</v>
      </c>
      <c r="T35" s="47"/>
      <c r="U35" s="1">
        <f>+'Ark1'!T947</f>
        <v>7.4245283018867951</v>
      </c>
      <c r="V35" s="11">
        <f>+'Ark1'!W947</f>
        <v>23.742138364779876</v>
      </c>
      <c r="W35" s="73"/>
      <c r="X35" s="11">
        <f>+'Ark1'!X947</f>
        <v>100</v>
      </c>
      <c r="Y35" s="11">
        <f>+'Ark1'!Y947</f>
        <v>100</v>
      </c>
      <c r="Z35" s="11">
        <f>+'Ark1'!Z947</f>
        <v>0.85470503876624626</v>
      </c>
      <c r="AA35" s="1">
        <f>+'Ark1'!Z947</f>
        <v>0.85470503876624626</v>
      </c>
      <c r="AB35" s="1">
        <f>+'Ark1'!AB947</f>
        <v>1.8697262767121643</v>
      </c>
      <c r="AC35" s="1">
        <f>+'Ark1'!AC947</f>
        <v>12.652329002594502</v>
      </c>
      <c r="AD35" s="47"/>
      <c r="AE35" s="1">
        <f t="shared" si="1"/>
        <v>1.5618860510805501</v>
      </c>
      <c r="AF35" s="47"/>
      <c r="AG35" s="4"/>
      <c r="AH35" s="59"/>
      <c r="AI35" s="5"/>
      <c r="AJ35" s="5"/>
      <c r="AL35" s="13"/>
      <c r="AM35" s="13"/>
      <c r="AN35" s="11"/>
      <c r="AO35" s="11"/>
      <c r="AP35" s="11"/>
    </row>
    <row r="36" spans="1:42" ht="16.5" customHeight="1">
      <c r="A36" s="47"/>
      <c r="B36">
        <f>+'Ark1'!C948</f>
        <v>2023</v>
      </c>
      <c r="C36">
        <f>+'Ark1'!N948</f>
        <v>438</v>
      </c>
      <c r="D36" s="3" t="s">
        <v>467</v>
      </c>
      <c r="E36" s="316">
        <f>+'Ark1'!Q948</f>
        <v>1031</v>
      </c>
      <c r="F36" s="327"/>
      <c r="G36" s="316">
        <f>+'Ark1'!R948</f>
        <v>1310</v>
      </c>
      <c r="H36" s="197">
        <f>+'Ark1'!AG948</f>
        <v>3.9993095132099392</v>
      </c>
      <c r="I36" s="60">
        <f t="shared" si="2"/>
        <v>-0.49784356836349497</v>
      </c>
      <c r="J36" s="197">
        <f>+'Ark1'!AH948</f>
        <v>2.4427480916030544</v>
      </c>
      <c r="K36" s="95"/>
      <c r="L36" s="92">
        <f>+'Ark1'!U948</f>
        <v>38.978931297709885</v>
      </c>
      <c r="M36" s="94"/>
      <c r="N36" s="434">
        <f>+'Ark1'!AI948</f>
        <v>390</v>
      </c>
      <c r="O36" s="95"/>
      <c r="P36" s="1">
        <f>+'Ark1'!S948</f>
        <v>9.0900763358778622</v>
      </c>
      <c r="Q36" s="121">
        <f>+IF(N36=0,"",'Ark1'!AJ948)</f>
        <v>117.2782051282052</v>
      </c>
      <c r="R36" s="95"/>
      <c r="S36" s="109">
        <f>+IF(N36=0,"",'Ark1'!AK948)</f>
        <v>24.309979680817495</v>
      </c>
      <c r="T36" s="47"/>
      <c r="U36" s="1">
        <f>+'Ark1'!T948</f>
        <v>7.9595419847328239</v>
      </c>
      <c r="V36" s="11">
        <f>+'Ark1'!W948</f>
        <v>35.038167938931288</v>
      </c>
      <c r="W36" s="73"/>
      <c r="X36" s="11">
        <f>+'Ark1'!X948</f>
        <v>100</v>
      </c>
      <c r="Y36" s="11">
        <f>+'Ark1'!Y948</f>
        <v>100</v>
      </c>
      <c r="Z36" s="11">
        <f>+'Ark1'!Z948</f>
        <v>0.57086950141546333</v>
      </c>
      <c r="AA36" s="1">
        <f>+'Ark1'!Z948</f>
        <v>0.57086950141546333</v>
      </c>
      <c r="AB36" s="1">
        <f>+'Ark1'!AB948</f>
        <v>1.602206428359646</v>
      </c>
      <c r="AC36" s="1">
        <f>+'Ark1'!AC948</f>
        <v>4.0610048437692408</v>
      </c>
      <c r="AD36" s="47"/>
      <c r="AE36" s="1">
        <f t="shared" si="1"/>
        <v>1.2706110572259941</v>
      </c>
      <c r="AF36" s="47"/>
      <c r="AG36" s="4"/>
      <c r="AH36" s="58"/>
      <c r="AI36" s="5"/>
      <c r="AJ36" s="5"/>
      <c r="AL36" s="13"/>
      <c r="AM36" s="13"/>
      <c r="AN36" s="11"/>
      <c r="AO36" s="11"/>
      <c r="AP36" s="11"/>
    </row>
    <row r="37" spans="1:42" ht="15.6">
      <c r="A37" s="47"/>
      <c r="B37">
        <f>+'Ark1'!C949</f>
        <v>2023</v>
      </c>
      <c r="C37">
        <f>+'Ark1'!N949</f>
        <v>440</v>
      </c>
      <c r="D37" s="3" t="s">
        <v>468</v>
      </c>
      <c r="E37" s="316">
        <f>+'Ark1'!Q949</f>
        <v>996</v>
      </c>
      <c r="F37" s="327"/>
      <c r="G37" s="316">
        <f>+'Ark1'!R949</f>
        <v>1298</v>
      </c>
      <c r="H37" s="197">
        <f>+'Ark1'!AG949</f>
        <v>4.2117971109205499</v>
      </c>
      <c r="I37" s="60">
        <f t="shared" si="2"/>
        <v>-0.66987261161223266</v>
      </c>
      <c r="J37" s="197">
        <f>+'Ark1'!AH949</f>
        <v>2.1571648690292755</v>
      </c>
      <c r="K37" s="95"/>
      <c r="L37" s="92">
        <f>+'Ark1'!U949</f>
        <v>41.429429892141698</v>
      </c>
      <c r="M37" s="94"/>
      <c r="N37" s="434">
        <f>+'Ark1'!AI949</f>
        <v>415</v>
      </c>
      <c r="O37" s="95"/>
      <c r="P37" s="1">
        <f>+'Ark1'!S949</f>
        <v>9.2796610169491505</v>
      </c>
      <c r="Q37" s="121">
        <f>+IF(N37=0,"",'Ark1'!AJ949)</f>
        <v>118.32481927710842</v>
      </c>
      <c r="R37" s="95"/>
      <c r="S37" s="109">
        <f>+IF(N37=0,"",'Ark1'!AK949)</f>
        <v>25.16049290392213</v>
      </c>
      <c r="T37" s="47"/>
      <c r="U37" s="1">
        <f>+'Ark1'!T949</f>
        <v>8.4244992295839776</v>
      </c>
      <c r="V37" s="11">
        <f>+'Ark1'!W949</f>
        <v>44.915254237288131</v>
      </c>
      <c r="W37" s="73"/>
      <c r="X37" s="11">
        <f>+'Ark1'!X949</f>
        <v>100</v>
      </c>
      <c r="Y37" s="11">
        <f>+'Ark1'!Y949</f>
        <v>100</v>
      </c>
      <c r="Z37" s="11">
        <f>+'Ark1'!Z949</f>
        <v>0.85177046564091741</v>
      </c>
      <c r="AA37" s="1">
        <f>+'Ark1'!Z949</f>
        <v>0.85177046564091741</v>
      </c>
      <c r="AB37" s="1">
        <f>+'Ark1'!AB949</f>
        <v>1.7744768374395781</v>
      </c>
      <c r="AC37" s="1">
        <f>+'Ark1'!AC949</f>
        <v>4.6508791766765585</v>
      </c>
      <c r="AD37" s="47"/>
      <c r="AE37" s="1">
        <f t="shared" si="1"/>
        <v>1.3032128514056225</v>
      </c>
      <c r="AF37" s="47"/>
      <c r="AL37" s="13"/>
      <c r="AM37" s="13"/>
      <c r="AN37" s="11"/>
      <c r="AO37" s="11"/>
      <c r="AP37" s="11"/>
    </row>
    <row r="38" spans="1:42" ht="17.25" customHeight="1">
      <c r="A38" s="47"/>
      <c r="B38">
        <f>+'Ark1'!C950</f>
        <v>2023</v>
      </c>
      <c r="C38">
        <f>+'Ark1'!N950</f>
        <v>443</v>
      </c>
      <c r="D38" s="3" t="s">
        <v>469</v>
      </c>
      <c r="E38" s="316">
        <f>+'Ark1'!Q950</f>
        <v>450</v>
      </c>
      <c r="F38" s="327"/>
      <c r="G38" s="316">
        <f>+'Ark1'!R950</f>
        <v>531</v>
      </c>
      <c r="H38" s="197">
        <f>+'Ark1'!AG950</f>
        <v>1.8278632723371997</v>
      </c>
      <c r="I38" s="60">
        <f t="shared" si="2"/>
        <v>-0.18145481494578641</v>
      </c>
      <c r="J38" s="197">
        <f>+'Ark1'!AH950</f>
        <v>1.6949152542372876</v>
      </c>
      <c r="K38" s="95"/>
      <c r="L38" s="92">
        <f>+'Ark1'!U950</f>
        <v>43.950659133709991</v>
      </c>
      <c r="M38" s="94"/>
      <c r="N38" s="434">
        <f>+'Ark1'!AI950</f>
        <v>185</v>
      </c>
      <c r="O38" s="95"/>
      <c r="P38" s="1">
        <f>+'Ark1'!S950</f>
        <v>9.4821092278719394</v>
      </c>
      <c r="Q38" s="121">
        <f>+IF(N38=0,"",'Ark1'!AJ950)</f>
        <v>118.45189189189196</v>
      </c>
      <c r="R38" s="95"/>
      <c r="S38" s="109">
        <f>+IF(N38=0,"",'Ark1'!AK950)</f>
        <v>26.450099001266601</v>
      </c>
      <c r="T38" s="47"/>
      <c r="U38" s="1">
        <f>+'Ark1'!T950</f>
        <v>9.0527306967984931</v>
      </c>
      <c r="V38" s="11">
        <f>+'Ark1'!W950</f>
        <v>59.322033898305072</v>
      </c>
      <c r="W38" s="73"/>
      <c r="X38" s="11">
        <f>+'Ark1'!X950</f>
        <v>100</v>
      </c>
      <c r="Y38" s="11">
        <f>+'Ark1'!Y950</f>
        <v>100</v>
      </c>
      <c r="Z38" s="11">
        <f>+'Ark1'!Z950</f>
        <v>0.55835929495739756</v>
      </c>
      <c r="AA38" s="1">
        <f>+'Ark1'!Z950</f>
        <v>0.55835929495739756</v>
      </c>
      <c r="AB38" s="1">
        <f>+'Ark1'!AB950</f>
        <v>1.7758176496586739</v>
      </c>
      <c r="AC38" s="1">
        <f>+'Ark1'!AC950</f>
        <v>0.75247664383550172</v>
      </c>
      <c r="AD38" s="47"/>
      <c r="AE38" s="1">
        <f t="shared" si="1"/>
        <v>1.18</v>
      </c>
      <c r="AF38" s="47"/>
      <c r="AG38" s="2"/>
      <c r="AH38" s="58"/>
      <c r="AJ38" s="5"/>
      <c r="AL38" s="13"/>
      <c r="AM38" s="13"/>
      <c r="AN38" s="11"/>
      <c r="AO38" s="11"/>
      <c r="AP38" s="11"/>
    </row>
    <row r="39" spans="1:42" ht="15.6">
      <c r="A39" s="47"/>
      <c r="B39">
        <f>+'Ark1'!C951</f>
        <v>2023</v>
      </c>
      <c r="C39">
        <f>+'Ark1'!N951</f>
        <v>445</v>
      </c>
      <c r="D39" s="3" t="s">
        <v>470</v>
      </c>
      <c r="E39" s="316">
        <f>+'Ark1'!Q951</f>
        <v>533</v>
      </c>
      <c r="F39" s="327"/>
      <c r="G39" s="316">
        <f>+'Ark1'!R951</f>
        <v>641</v>
      </c>
      <c r="H39" s="197">
        <f>+'Ark1'!AG951</f>
        <v>2.364024385086108</v>
      </c>
      <c r="I39" s="60">
        <f t="shared" si="2"/>
        <v>-0.34413642207006001</v>
      </c>
      <c r="J39" s="197">
        <f>+'Ark1'!AH951</f>
        <v>2.0280811232449296</v>
      </c>
      <c r="K39" s="95"/>
      <c r="L39" s="92">
        <f>+'Ark1'!U951</f>
        <v>47.087987519500757</v>
      </c>
      <c r="M39" s="94"/>
      <c r="N39" s="434">
        <f>+'Ark1'!AI951</f>
        <v>214</v>
      </c>
      <c r="O39" s="95"/>
      <c r="P39" s="1">
        <f>+'Ark1'!S951</f>
        <v>9.8237129485179384</v>
      </c>
      <c r="Q39" s="121">
        <f>+IF(N39=0,"",'Ark1'!AJ951)</f>
        <v>119.90280373831771</v>
      </c>
      <c r="R39" s="95"/>
      <c r="S39" s="109">
        <f>+IF(N39=0,"",'Ark1'!AK951)</f>
        <v>27.479802990502591</v>
      </c>
      <c r="T39" s="47"/>
      <c r="U39" s="1">
        <f>+'Ark1'!T951</f>
        <v>9.5959438377535111</v>
      </c>
      <c r="V39" s="11">
        <f>+'Ark1'!W951</f>
        <v>72.074882995319811</v>
      </c>
      <c r="W39" s="73"/>
      <c r="X39" s="11">
        <f>+'Ark1'!X951</f>
        <v>100</v>
      </c>
      <c r="Y39" s="11">
        <f>+'Ark1'!Y951</f>
        <v>100</v>
      </c>
      <c r="Z39" s="11">
        <f>+'Ark1'!Z951</f>
        <v>1.3929270317983982</v>
      </c>
      <c r="AA39" s="1">
        <f>+'Ark1'!Z951</f>
        <v>1.3929270317983982</v>
      </c>
      <c r="AB39" s="1">
        <f>+'Ark1'!AB951</f>
        <v>1.7656584749605315</v>
      </c>
      <c r="AC39" s="1">
        <f>+'Ark1'!AC951</f>
        <v>13.64542968449331</v>
      </c>
      <c r="AD39" s="47"/>
      <c r="AE39" s="1">
        <f t="shared" si="1"/>
        <v>1.2026266416510318</v>
      </c>
      <c r="AF39" s="47"/>
      <c r="AG39" s="2"/>
      <c r="AH39" s="58"/>
      <c r="AL39" s="13"/>
      <c r="AM39" s="13"/>
      <c r="AN39" s="11"/>
      <c r="AO39" s="11"/>
      <c r="AP39" s="11"/>
    </row>
    <row r="40" spans="1:42" ht="15.6">
      <c r="A40" s="47"/>
      <c r="B40">
        <f>+'Ark1'!C952</f>
        <v>2023</v>
      </c>
      <c r="C40">
        <f>+'Ark1'!N952</f>
        <v>450</v>
      </c>
      <c r="D40" s="3" t="s">
        <v>471</v>
      </c>
      <c r="E40" s="316">
        <f>+'Ark1'!Q952</f>
        <v>140</v>
      </c>
      <c r="F40" s="327"/>
      <c r="G40" s="316">
        <f>+'Ark1'!R952</f>
        <v>160</v>
      </c>
      <c r="H40" s="197">
        <f>+'Ark1'!AG952</f>
        <v>0.65428635965902893</v>
      </c>
      <c r="I40" s="60">
        <f t="shared" si="2"/>
        <v>-0.18019941215262136</v>
      </c>
      <c r="J40" s="197">
        <f>+'Ark1'!AH952</f>
        <v>1.25</v>
      </c>
      <c r="K40" s="95"/>
      <c r="L40" s="92">
        <f>+'Ark1'!U952</f>
        <v>52.211249999999993</v>
      </c>
      <c r="M40" s="94"/>
      <c r="N40" s="434">
        <f>+'Ark1'!AI952</f>
        <v>48</v>
      </c>
      <c r="O40" s="95"/>
      <c r="P40" s="1">
        <f>+'Ark1'!S952</f>
        <v>10.175000000000001</v>
      </c>
      <c r="Q40" s="121">
        <f>+IF(N40=0,"",'Ark1'!AJ952)</f>
        <v>120.42291666666669</v>
      </c>
      <c r="R40" s="95"/>
      <c r="S40" s="109">
        <f>+IF(N40=0,"",'Ark1'!AK952)</f>
        <v>30.028040681066329</v>
      </c>
      <c r="T40" s="47"/>
      <c r="U40" s="1">
        <f>+'Ark1'!T952</f>
        <v>10.49375</v>
      </c>
      <c r="V40" s="11">
        <f>+'Ark1'!W952</f>
        <v>84.375</v>
      </c>
      <c r="W40" s="73"/>
      <c r="X40" s="11">
        <f>+'Ark1'!X952</f>
        <v>100</v>
      </c>
      <c r="Y40" s="11">
        <f>+'Ark1'!Y952</f>
        <v>100</v>
      </c>
      <c r="Z40" s="11">
        <f>+'Ark1'!Z952</f>
        <v>1.4690127424563717</v>
      </c>
      <c r="AA40" s="1">
        <f>+'Ark1'!Z952</f>
        <v>1.4690127424563717</v>
      </c>
      <c r="AB40" s="1">
        <f>+'Ark1'!AB952</f>
        <v>1.9332513901456236</v>
      </c>
      <c r="AC40" s="1">
        <f>+'Ark1'!AC952</f>
        <v>8.7017360547211151</v>
      </c>
      <c r="AD40" s="47"/>
      <c r="AE40" s="1">
        <f t="shared" si="1"/>
        <v>1.1428571428571428</v>
      </c>
      <c r="AF40" s="47"/>
      <c r="AG40" s="14"/>
      <c r="AH40" s="13"/>
      <c r="AL40" s="13"/>
      <c r="AM40" s="13"/>
      <c r="AN40" s="11"/>
      <c r="AO40" s="11"/>
      <c r="AP40" s="11"/>
    </row>
    <row r="41" spans="1:42" ht="21">
      <c r="A41" s="47"/>
      <c r="B41">
        <f>+'Ark1'!C953</f>
        <v>2023</v>
      </c>
      <c r="C41">
        <f>+'Ark1'!N953</f>
        <v>455</v>
      </c>
      <c r="D41" s="3" t="s">
        <v>472</v>
      </c>
      <c r="E41" s="316">
        <f>+'Ark1'!Q953</f>
        <v>26</v>
      </c>
      <c r="F41" s="327"/>
      <c r="G41" s="316">
        <f>+'Ark1'!R953</f>
        <v>35</v>
      </c>
      <c r="H41" s="197">
        <f>+'Ark1'!AG953</f>
        <v>0.15701212205325191</v>
      </c>
      <c r="I41" s="60">
        <f t="shared" si="2"/>
        <v>-9.8120437722429316E-2</v>
      </c>
      <c r="J41" s="197">
        <f>+'Ark1'!AH953</f>
        <v>5.7142857142857153</v>
      </c>
      <c r="K41" s="95"/>
      <c r="L41" s="92">
        <f>+'Ark1'!U953</f>
        <v>57.277142857142813</v>
      </c>
      <c r="M41" s="94"/>
      <c r="N41" s="434">
        <f>+'Ark1'!AI953</f>
        <v>10</v>
      </c>
      <c r="O41" s="95"/>
      <c r="P41" s="1">
        <f>+'Ark1'!S953</f>
        <v>10.685714285714282</v>
      </c>
      <c r="Q41" s="121">
        <f>+IF(N41=0,"",'Ark1'!AJ953)</f>
        <v>122.48000000000002</v>
      </c>
      <c r="R41" s="95"/>
      <c r="S41" s="109">
        <f>+IF(N41=0,"",'Ark1'!AK953)</f>
        <v>31.880644647490424</v>
      </c>
      <c r="T41" s="47"/>
      <c r="U41" s="1">
        <f>+'Ark1'!T953</f>
        <v>10.685714285714282</v>
      </c>
      <c r="V41" s="11">
        <f>+'Ark1'!W953</f>
        <v>85.714285714285694</v>
      </c>
      <c r="W41" s="73"/>
      <c r="X41" s="11">
        <f>+'Ark1'!X953</f>
        <v>100</v>
      </c>
      <c r="Y41" s="11">
        <f>+'Ark1'!Y953</f>
        <v>100</v>
      </c>
      <c r="Z41" s="11">
        <f>+'Ark1'!Z953</f>
        <v>1.3556412745661961</v>
      </c>
      <c r="AA41" s="1">
        <f>+'Ark1'!Z953</f>
        <v>1.3556412745661961</v>
      </c>
      <c r="AB41" s="1">
        <f>+'Ark1'!AB953</f>
        <v>1.9089477815417235</v>
      </c>
      <c r="AC41" s="1">
        <f>+'Ark1'!AC953</f>
        <v>8.0835033391139692</v>
      </c>
      <c r="AD41" s="47"/>
      <c r="AE41" s="1">
        <f t="shared" si="1"/>
        <v>1.3461538461538463</v>
      </c>
      <c r="AF41" s="47"/>
      <c r="AG41" s="2"/>
      <c r="AH41" s="5"/>
      <c r="AL41" s="57"/>
      <c r="AM41" s="57"/>
      <c r="AN41" s="11"/>
      <c r="AO41" s="11"/>
      <c r="AP41" s="11"/>
    </row>
    <row r="42" spans="1:42" ht="15.6">
      <c r="A42" s="47"/>
      <c r="B42">
        <f>+'Ark1'!C954</f>
        <v>2023</v>
      </c>
      <c r="C42">
        <f>+'Ark1'!N954</f>
        <v>460</v>
      </c>
      <c r="D42" s="3" t="s">
        <v>473</v>
      </c>
      <c r="E42" s="316">
        <f>+'Ark1'!Q954</f>
        <v>13</v>
      </c>
      <c r="F42" s="327"/>
      <c r="G42" s="316">
        <f>+'Ark1'!R954</f>
        <v>13</v>
      </c>
      <c r="H42" s="197">
        <f>+'Ark1'!AG954</f>
        <v>6.4725304367140912E-2</v>
      </c>
      <c r="I42" s="60">
        <f t="shared" si="2"/>
        <v>-4.108092179298542E-3</v>
      </c>
      <c r="J42" s="197">
        <f>+'Ark1'!AH954</f>
        <v>0</v>
      </c>
      <c r="K42" s="95"/>
      <c r="L42" s="92">
        <f>+'Ark1'!U954</f>
        <v>63.569230769230785</v>
      </c>
      <c r="M42" s="94"/>
      <c r="N42" s="434">
        <f>+'Ark1'!AI954</f>
        <v>6</v>
      </c>
      <c r="O42" s="95"/>
      <c r="P42" s="1">
        <f>+'Ark1'!S954</f>
        <v>12.307692307692305</v>
      </c>
      <c r="Q42" s="121">
        <f>+IF(N42=0,"",'Ark1'!AJ954)</f>
        <v>124.55</v>
      </c>
      <c r="R42" s="95"/>
      <c r="S42" s="109">
        <f>+IF(N42=0,"",'Ark1'!AK954)</f>
        <v>33.024527790126655</v>
      </c>
      <c r="T42" s="47"/>
      <c r="U42" s="1">
        <f>+'Ark1'!T954</f>
        <v>12.846153846153843</v>
      </c>
      <c r="V42" s="11">
        <f>+'Ark1'!W954</f>
        <v>92.307692307692321</v>
      </c>
      <c r="W42" s="73"/>
      <c r="X42" s="11">
        <f>+'Ark1'!X954</f>
        <v>100</v>
      </c>
      <c r="Y42" s="11">
        <f>+'Ark1'!Y954</f>
        <v>100</v>
      </c>
      <c r="Z42" s="11">
        <f>+'Ark1'!Z954</f>
        <v>3.9522894271517592</v>
      </c>
      <c r="AA42" s="1">
        <f>+'Ark1'!Z954</f>
        <v>3.9522894271517592</v>
      </c>
      <c r="AB42" s="1">
        <f>+'Ark1'!AB954</f>
        <v>2.3153718374296002</v>
      </c>
      <c r="AC42" s="1">
        <f>+'Ark1'!AC954</f>
        <v>-20.407912558727435</v>
      </c>
      <c r="AD42" s="47"/>
      <c r="AE42" s="1">
        <f t="shared" si="1"/>
        <v>1</v>
      </c>
      <c r="AF42" s="47"/>
      <c r="AG42" s="4"/>
      <c r="AH42" s="4"/>
      <c r="AI42" s="4"/>
      <c r="AJ42" s="4"/>
    </row>
    <row r="43" spans="1:42" s="552" customFormat="1" ht="15.6">
      <c r="A43" s="47"/>
      <c r="B43" s="47"/>
      <c r="C43" s="47"/>
      <c r="D43" s="47"/>
      <c r="E43" s="319"/>
      <c r="F43" s="327"/>
      <c r="G43" s="319"/>
      <c r="H43" s="47"/>
      <c r="I43" s="47"/>
      <c r="J43" s="47"/>
      <c r="K43" s="47"/>
      <c r="L43" s="47"/>
      <c r="M43" s="94"/>
      <c r="N43" s="47"/>
      <c r="O43" s="47"/>
      <c r="P43" s="47"/>
      <c r="Q43" s="89"/>
      <c r="R43" s="89"/>
      <c r="S43" s="47"/>
      <c r="T43" s="47"/>
      <c r="U43" s="47"/>
      <c r="V43" s="71"/>
      <c r="W43" s="73"/>
      <c r="X43" s="47"/>
      <c r="Y43" s="47"/>
      <c r="Z43" s="47"/>
      <c r="AA43" s="47"/>
      <c r="AB43" s="47"/>
      <c r="AC43" s="47"/>
      <c r="AD43" s="47"/>
      <c r="AE43" s="47"/>
      <c r="AF43" s="47"/>
    </row>
    <row r="44" spans="1:42" ht="15.6">
      <c r="A44" s="47"/>
      <c r="B44" s="54">
        <f>+'Ark1'!C955</f>
        <v>2022</v>
      </c>
      <c r="C44" s="54">
        <f>+'Ark1'!N955</f>
        <v>409</v>
      </c>
      <c r="D44" s="55" t="s">
        <v>458</v>
      </c>
      <c r="E44" s="329">
        <f>+'Ark1'!Q955</f>
        <v>270</v>
      </c>
      <c r="F44" s="327"/>
      <c r="G44" s="329">
        <f>+'Ark1'!R955</f>
        <v>738</v>
      </c>
      <c r="H44" s="179">
        <f>+'Ark1'!AG955</f>
        <v>0.47229068287328446</v>
      </c>
      <c r="I44" s="47"/>
      <c r="J44" s="179">
        <f>+'Ark1'!AH955</f>
        <v>11.517615176151759</v>
      </c>
      <c r="K44" s="95"/>
      <c r="L44" s="157">
        <f>+'Ark1'!U955</f>
        <v>8.7942547425474249</v>
      </c>
      <c r="M44" s="94"/>
      <c r="N44" s="434">
        <f>+'Ark1'!AI955</f>
        <v>63</v>
      </c>
      <c r="O44" s="95"/>
      <c r="P44" s="1">
        <f>+'Ark1'!S955</f>
        <v>3.9173441734417342</v>
      </c>
      <c r="Q44" s="121">
        <f>+IF(N44=0,"",'Ark1'!AJ955)</f>
        <v>89.339682539682556</v>
      </c>
      <c r="R44" s="95"/>
      <c r="S44" s="109">
        <f>+IF(N44=0,"",'Ark1'!AK955)</f>
        <v>12.640674699533657</v>
      </c>
      <c r="T44" s="47"/>
      <c r="U44" s="56">
        <f>+'Ark1'!T955</f>
        <v>3.8726287262872625</v>
      </c>
      <c r="V44" s="74">
        <f>+'Ark1'!W955</f>
        <v>0.13550135501355018</v>
      </c>
      <c r="W44" s="73"/>
      <c r="X44" s="74">
        <f>+'Ark1'!X955</f>
        <v>0</v>
      </c>
      <c r="Y44" s="74">
        <f>+'Ark1'!Y955</f>
        <v>0</v>
      </c>
      <c r="Z44" s="74">
        <f>+'Ark1'!Z955</f>
        <v>1.0220102408470595</v>
      </c>
      <c r="AA44" s="56">
        <f>+'Ark1'!Z955</f>
        <v>1.0220102408470595</v>
      </c>
      <c r="AB44" s="56">
        <f>+'Ark1'!AB955</f>
        <v>1.4113492267803911</v>
      </c>
      <c r="AC44" s="56">
        <f>+'Ark1'!AC955</f>
        <v>30.863798668166119</v>
      </c>
      <c r="AD44" s="47"/>
      <c r="AE44" s="56">
        <f t="shared" si="1"/>
        <v>2.7333333333333334</v>
      </c>
      <c r="AF44" s="47"/>
      <c r="AG44" s="4"/>
      <c r="AH44" s="16"/>
      <c r="AI44" s="1"/>
      <c r="AJ44" s="18"/>
      <c r="AL44" s="1"/>
      <c r="AM44" s="5"/>
    </row>
    <row r="45" spans="1:42" ht="15.6">
      <c r="A45" s="47"/>
      <c r="B45" s="54">
        <f>+'Ark1'!C956</f>
        <v>2022</v>
      </c>
      <c r="C45" s="54">
        <f>+'Ark1'!N956</f>
        <v>410</v>
      </c>
      <c r="D45" s="55" t="s">
        <v>459</v>
      </c>
      <c r="E45" s="329">
        <f>+'Ark1'!Q956</f>
        <v>1241</v>
      </c>
      <c r="F45" s="327"/>
      <c r="G45" s="329">
        <f>+'Ark1'!R956</f>
        <v>4564</v>
      </c>
      <c r="H45" s="179">
        <f>+'Ark1'!AG956</f>
        <v>4.2708746607814119</v>
      </c>
      <c r="I45" s="47"/>
      <c r="J45" s="179">
        <f>+'Ark1'!AH956</f>
        <v>10.714285714285712</v>
      </c>
      <c r="K45" s="95"/>
      <c r="L45" s="157">
        <f>+'Ark1'!U956</f>
        <v>12.859296669588137</v>
      </c>
      <c r="M45" s="94"/>
      <c r="N45" s="434">
        <f>+'Ark1'!AI956</f>
        <v>308</v>
      </c>
      <c r="O45" s="95"/>
      <c r="P45" s="1">
        <f>+'Ark1'!S956</f>
        <v>5.1016652059596863</v>
      </c>
      <c r="Q45" s="121">
        <f>+IF(N45=0,"",'Ark1'!AJ956)</f>
        <v>96.375649350649354</v>
      </c>
      <c r="R45" s="95"/>
      <c r="S45" s="109">
        <f>+IF(N45=0,"",'Ark1'!AK956)</f>
        <v>14.466718193141078</v>
      </c>
      <c r="T45" s="47"/>
      <c r="U45" s="56">
        <f>+'Ark1'!T956</f>
        <v>5.2857142857142847</v>
      </c>
      <c r="V45" s="74">
        <f>+'Ark1'!W956</f>
        <v>1.2927256792287471</v>
      </c>
      <c r="W45" s="73"/>
      <c r="X45" s="74">
        <f>+'Ark1'!X956</f>
        <v>0</v>
      </c>
      <c r="Y45" s="74">
        <f>+'Ark1'!Y956</f>
        <v>0</v>
      </c>
      <c r="Z45" s="74">
        <f>+'Ark1'!Z956</f>
        <v>1.4157904611126964</v>
      </c>
      <c r="AA45" s="56">
        <f>+'Ark1'!Z956</f>
        <v>1.4157904611126964</v>
      </c>
      <c r="AB45" s="56">
        <f>+'Ark1'!AB956</f>
        <v>1.6874172535578922</v>
      </c>
      <c r="AC45" s="56">
        <f>+'Ark1'!AC956</f>
        <v>21.372511417584381</v>
      </c>
      <c r="AD45" s="47"/>
      <c r="AE45" s="56">
        <f t="shared" si="1"/>
        <v>3.67767929089444</v>
      </c>
      <c r="AF45" s="47"/>
      <c r="AG45" s="4"/>
      <c r="AH45" s="16"/>
      <c r="AI45" s="1"/>
      <c r="AJ45" s="18"/>
    </row>
    <row r="46" spans="1:42" ht="15.6">
      <c r="A46" s="47"/>
      <c r="B46" s="54">
        <f>+'Ark1'!C957</f>
        <v>2022</v>
      </c>
      <c r="C46" s="54">
        <f>+'Ark1'!N957</f>
        <v>415</v>
      </c>
      <c r="D46" s="55" t="s">
        <v>460</v>
      </c>
      <c r="E46" s="329">
        <f>+'Ark1'!Q957</f>
        <v>2672</v>
      </c>
      <c r="F46" s="327"/>
      <c r="G46" s="329">
        <f>+'Ark1'!R957</f>
        <v>6721</v>
      </c>
      <c r="H46" s="179">
        <f>+'Ark1'!AG957</f>
        <v>8.6176377955964565</v>
      </c>
      <c r="I46" s="47"/>
      <c r="J46" s="179">
        <f>+'Ark1'!AH957</f>
        <v>6.7698259187620886</v>
      </c>
      <c r="K46" s="95"/>
      <c r="L46" s="157">
        <f>+'Ark1'!U957</f>
        <v>17.619775331051908</v>
      </c>
      <c r="M46" s="94"/>
      <c r="N46" s="434">
        <f>+'Ark1'!AI957</f>
        <v>429</v>
      </c>
      <c r="O46" s="95"/>
      <c r="P46" s="1">
        <f>+'Ark1'!S957</f>
        <v>5.7012349352774896</v>
      </c>
      <c r="Q46" s="121">
        <f>+IF(N46=0,"",'Ark1'!AJ957)</f>
        <v>102.24055944055939</v>
      </c>
      <c r="R46" s="95"/>
      <c r="S46" s="109">
        <f>+IF(N46=0,"",'Ark1'!AK957)</f>
        <v>16.799332800927402</v>
      </c>
      <c r="T46" s="47"/>
      <c r="U46" s="56">
        <f>+'Ark1'!T957</f>
        <v>5.6638893021871723</v>
      </c>
      <c r="V46" s="74">
        <f>+'Ark1'!W957</f>
        <v>5.6985567623865512</v>
      </c>
      <c r="W46" s="73"/>
      <c r="X46" s="74">
        <f>+'Ark1'!X957</f>
        <v>82.562118732331527</v>
      </c>
      <c r="Y46" s="74">
        <f>+'Ark1'!Y957</f>
        <v>0</v>
      </c>
      <c r="Z46" s="74">
        <f>+'Ark1'!Z957</f>
        <v>1.7973975698816127</v>
      </c>
      <c r="AA46" s="56">
        <f>+'Ark1'!Z957</f>
        <v>1.7973975698816127</v>
      </c>
      <c r="AB46" s="56">
        <f>+'Ark1'!AB957</f>
        <v>1.9512632700386081</v>
      </c>
      <c r="AC46" s="56">
        <f>+'Ark1'!AC957</f>
        <v>3.3406089913495487</v>
      </c>
      <c r="AD46" s="47"/>
      <c r="AE46" s="56">
        <f t="shared" si="1"/>
        <v>2.5153443113772456</v>
      </c>
      <c r="AF46" s="47"/>
      <c r="AG46" s="4"/>
      <c r="AH46" s="16"/>
      <c r="AI46" s="1"/>
      <c r="AJ46" s="18"/>
    </row>
    <row r="47" spans="1:42" ht="15.6">
      <c r="A47" s="47"/>
      <c r="B47" s="54">
        <f>+'Ark1'!C958</f>
        <v>2022</v>
      </c>
      <c r="C47" s="54">
        <f>+'Ark1'!N958</f>
        <v>420</v>
      </c>
      <c r="D47" s="55" t="s">
        <v>461</v>
      </c>
      <c r="E47" s="329">
        <f>+'Ark1'!Q958</f>
        <v>4155</v>
      </c>
      <c r="F47" s="327"/>
      <c r="G47" s="329">
        <f>+'Ark1'!R958</f>
        <v>9675</v>
      </c>
      <c r="H47" s="179">
        <f>+'Ark1'!AG958</f>
        <v>15.97593661884313</v>
      </c>
      <c r="I47" s="47"/>
      <c r="J47" s="179">
        <f>+'Ark1'!AH958</f>
        <v>3.4211886304909558</v>
      </c>
      <c r="K47" s="95"/>
      <c r="L47" s="157">
        <f>+'Ark1'!U958</f>
        <v>22.691404651162951</v>
      </c>
      <c r="M47" s="94"/>
      <c r="N47" s="434">
        <f>+'Ark1'!AI958</f>
        <v>652</v>
      </c>
      <c r="O47" s="95"/>
      <c r="P47" s="1">
        <f>+'Ark1'!S958</f>
        <v>6.3395348837209324</v>
      </c>
      <c r="Q47" s="121">
        <f>+IF(N47=0,"",'Ark1'!AJ958)</f>
        <v>107.78113496932514</v>
      </c>
      <c r="R47" s="95"/>
      <c r="S47" s="109">
        <f>+IF(N47=0,"",'Ark1'!AK958)</f>
        <v>18.200377635696778</v>
      </c>
      <c r="T47" s="47"/>
      <c r="U47" s="56">
        <f>+'Ark1'!T958</f>
        <v>5.5957622739018076</v>
      </c>
      <c r="V47" s="74">
        <f>+'Ark1'!W958</f>
        <v>6.6046511627906996</v>
      </c>
      <c r="W47" s="73"/>
      <c r="X47" s="74">
        <f>+'Ark1'!X958</f>
        <v>100</v>
      </c>
      <c r="Y47" s="74">
        <f>+'Ark1'!Y958</f>
        <v>43.648578811369504</v>
      </c>
      <c r="Z47" s="74">
        <f>+'Ark1'!Z958</f>
        <v>1.489571792543311</v>
      </c>
      <c r="AA47" s="56">
        <f>+'Ark1'!Z958</f>
        <v>1.489571792543311</v>
      </c>
      <c r="AB47" s="56">
        <f>+'Ark1'!AB958</f>
        <v>1.8642849216436048</v>
      </c>
      <c r="AC47" s="56">
        <f>+'Ark1'!AC958</f>
        <v>16.433655402704421</v>
      </c>
      <c r="AD47" s="47"/>
      <c r="AE47" s="56">
        <f t="shared" si="1"/>
        <v>2.3285198555956677</v>
      </c>
      <c r="AF47" s="47"/>
      <c r="AG47" s="4"/>
      <c r="AH47" s="16"/>
      <c r="AI47" s="1"/>
      <c r="AJ47" s="18"/>
    </row>
    <row r="48" spans="1:42" ht="15.6">
      <c r="A48" s="47"/>
      <c r="B48" s="54">
        <f>+'Ark1'!C959</f>
        <v>2022</v>
      </c>
      <c r="C48" s="54">
        <f>+'Ark1'!N959</f>
        <v>425</v>
      </c>
      <c r="D48" s="55" t="s">
        <v>462</v>
      </c>
      <c r="E48" s="329">
        <f>+'Ark1'!Q959</f>
        <v>3643</v>
      </c>
      <c r="F48" s="327"/>
      <c r="G48" s="329">
        <f>+'Ark1'!R959</f>
        <v>7208</v>
      </c>
      <c r="H48" s="179">
        <f>+'Ark1'!AG959</f>
        <v>13.925697626728695</v>
      </c>
      <c r="I48" s="47"/>
      <c r="J48" s="179">
        <f>+'Ark1'!AH959</f>
        <v>2.2613762486126525</v>
      </c>
      <c r="K48" s="95"/>
      <c r="L48" s="157">
        <f>+'Ark1'!U959</f>
        <v>26.549002497225313</v>
      </c>
      <c r="M48" s="94"/>
      <c r="N48" s="434">
        <f>+'Ark1'!AI959</f>
        <v>407</v>
      </c>
      <c r="O48" s="95"/>
      <c r="P48" s="1">
        <f>+'Ark1'!S959</f>
        <v>7.0188679245283012</v>
      </c>
      <c r="Q48" s="121">
        <f>+IF(N48=0,"",'Ark1'!AJ959)</f>
        <v>111.47764127764128</v>
      </c>
      <c r="R48" s="95"/>
      <c r="S48" s="109">
        <f>+IF(N48=0,"",'Ark1'!AK959)</f>
        <v>19.351148235140204</v>
      </c>
      <c r="T48" s="47"/>
      <c r="U48" s="56">
        <f>+'Ark1'!T959</f>
        <v>5.8591842397336293</v>
      </c>
      <c r="V48" s="74">
        <f>+'Ark1'!W959</f>
        <v>7.4778024417314093</v>
      </c>
      <c r="W48" s="73"/>
      <c r="X48" s="74">
        <f>+'Ark1'!X959</f>
        <v>100</v>
      </c>
      <c r="Y48" s="74">
        <f>+'Ark1'!Y959</f>
        <v>100</v>
      </c>
      <c r="Z48" s="74">
        <f>+'Ark1'!Z959</f>
        <v>1.2241050167812471</v>
      </c>
      <c r="AA48" s="56">
        <f>+'Ark1'!Z959</f>
        <v>1.2241050167812471</v>
      </c>
      <c r="AB48" s="56">
        <f>+'Ark1'!AB959</f>
        <v>1.8550435196920281</v>
      </c>
      <c r="AC48" s="56">
        <f>+'Ark1'!AC959</f>
        <v>5.6428995045343404</v>
      </c>
      <c r="AD48" s="47"/>
      <c r="AE48" s="56">
        <f t="shared" si="1"/>
        <v>1.9785890749382378</v>
      </c>
      <c r="AF48" s="47"/>
      <c r="AG48" s="4"/>
      <c r="AH48" s="16"/>
      <c r="AI48" s="13"/>
      <c r="AJ48" s="18"/>
    </row>
    <row r="49" spans="1:36" ht="15.6">
      <c r="A49" s="47"/>
      <c r="B49" s="54">
        <f>+'Ark1'!C960</f>
        <v>2022</v>
      </c>
      <c r="C49" s="54">
        <f>+'Ark1'!N960</f>
        <v>428</v>
      </c>
      <c r="D49" s="55" t="s">
        <v>463</v>
      </c>
      <c r="E49" s="329">
        <f>+'Ark1'!Q960</f>
        <v>2780</v>
      </c>
      <c r="F49" s="327"/>
      <c r="G49" s="329">
        <f>+'Ark1'!R960</f>
        <v>4563</v>
      </c>
      <c r="H49" s="179">
        <f>+'Ark1'!AG960</f>
        <v>9.6433725642699706</v>
      </c>
      <c r="I49" s="47"/>
      <c r="J49" s="179">
        <f>+'Ark1'!AH960</f>
        <v>1.994301994301994</v>
      </c>
      <c r="K49" s="95"/>
      <c r="L49" s="157">
        <f>+'Ark1'!U960</f>
        <v>29.041865001095776</v>
      </c>
      <c r="M49" s="94"/>
      <c r="N49" s="434">
        <f>+'Ark1'!AI960</f>
        <v>269</v>
      </c>
      <c r="O49" s="95"/>
      <c r="P49" s="1">
        <f>+'Ark1'!S960</f>
        <v>7.5064650449265855</v>
      </c>
      <c r="Q49" s="121">
        <f>+IF(N49=0,"",'Ark1'!AJ960)</f>
        <v>113.66765799256515</v>
      </c>
      <c r="R49" s="95"/>
      <c r="S49" s="109">
        <f>+IF(N49=0,"",'Ark1'!AK960)</f>
        <v>20.071349329155527</v>
      </c>
      <c r="T49" s="47"/>
      <c r="U49" s="56">
        <f>+'Ark1'!T960</f>
        <v>6.1481481481481488</v>
      </c>
      <c r="V49" s="74">
        <f>+'Ark1'!W960</f>
        <v>8.9853166776243718</v>
      </c>
      <c r="W49" s="73"/>
      <c r="X49" s="74">
        <f>+'Ark1'!X960</f>
        <v>100</v>
      </c>
      <c r="Y49" s="74">
        <f>+'Ark1'!Y960</f>
        <v>100</v>
      </c>
      <c r="Z49" s="74">
        <f>+'Ark1'!Z960</f>
        <v>1.0236323523730688</v>
      </c>
      <c r="AA49" s="56">
        <f>+'Ark1'!Z960</f>
        <v>1.0236323523730688</v>
      </c>
      <c r="AB49" s="56">
        <f>+'Ark1'!AB960</f>
        <v>1.7336223303718039</v>
      </c>
      <c r="AC49" s="56">
        <f>+'Ark1'!AC960</f>
        <v>5.0787014560782957</v>
      </c>
      <c r="AD49" s="47"/>
      <c r="AE49" s="56">
        <f t="shared" si="1"/>
        <v>1.6413669064748202</v>
      </c>
      <c r="AF49" s="47"/>
      <c r="AG49" s="4"/>
      <c r="AH49" s="16"/>
      <c r="AI49" s="13"/>
      <c r="AJ49" s="18"/>
    </row>
    <row r="50" spans="1:36" ht="15.6">
      <c r="A50" s="47"/>
      <c r="B50" s="54">
        <f>+'Ark1'!C961</f>
        <v>2022</v>
      </c>
      <c r="C50" s="54">
        <f>+'Ark1'!N961</f>
        <v>430</v>
      </c>
      <c r="D50" s="55" t="s">
        <v>464</v>
      </c>
      <c r="E50" s="329">
        <f>+'Ark1'!Q961</f>
        <v>3326</v>
      </c>
      <c r="F50" s="327"/>
      <c r="G50" s="329">
        <f>+'Ark1'!R961</f>
        <v>6244</v>
      </c>
      <c r="H50" s="179">
        <f>+'Ark1'!AG961</f>
        <v>14.307452636015547</v>
      </c>
      <c r="I50" s="47"/>
      <c r="J50" s="179">
        <f>+'Ark1'!AH961</f>
        <v>1.6655989750160156</v>
      </c>
      <c r="K50" s="95"/>
      <c r="L50" s="157">
        <f>+'Ark1'!U961</f>
        <v>31.4880269058294</v>
      </c>
      <c r="M50" s="94"/>
      <c r="N50" s="434">
        <f>+'Ark1'!AI961</f>
        <v>359</v>
      </c>
      <c r="O50" s="95"/>
      <c r="P50" s="1">
        <f>+'Ark1'!S961</f>
        <v>7.8686739269698913</v>
      </c>
      <c r="Q50" s="121">
        <f>+IF(N50=0,"",'Ark1'!AJ961)</f>
        <v>114.83426183844016</v>
      </c>
      <c r="R50" s="95"/>
      <c r="S50" s="109">
        <f>+IF(N50=0,"",'Ark1'!AK961)</f>
        <v>20.989889929556099</v>
      </c>
      <c r="T50" s="47"/>
      <c r="U50" s="56">
        <f>+'Ark1'!T961</f>
        <v>6.4678090967328625</v>
      </c>
      <c r="V50" s="74">
        <f>+'Ark1'!W961</f>
        <v>10.922485586162718</v>
      </c>
      <c r="W50" s="73"/>
      <c r="X50" s="74">
        <f>+'Ark1'!X961</f>
        <v>100</v>
      </c>
      <c r="Y50" s="74">
        <f>+'Ark1'!Y961</f>
        <v>100</v>
      </c>
      <c r="Z50" s="74">
        <f>+'Ark1'!Z961</f>
        <v>0.84137390040814752</v>
      </c>
      <c r="AA50" s="56">
        <f>+'Ark1'!Z961</f>
        <v>0.84137390040814752</v>
      </c>
      <c r="AB50" s="56">
        <f>+'Ark1'!AB961</f>
        <v>1.722618198403262</v>
      </c>
      <c r="AC50" s="56">
        <f>+'Ark1'!AC961</f>
        <v>10.248737912748345</v>
      </c>
      <c r="AD50" s="47"/>
      <c r="AE50" s="56">
        <f t="shared" si="1"/>
        <v>1.8773301262778113</v>
      </c>
      <c r="AF50" s="47"/>
      <c r="AG50" s="4"/>
      <c r="AH50" s="16"/>
      <c r="AI50" s="13"/>
      <c r="AJ50" s="18"/>
    </row>
    <row r="51" spans="1:36" ht="15.6">
      <c r="A51" s="47"/>
      <c r="B51" s="54">
        <f>+'Ark1'!C962</f>
        <v>2022</v>
      </c>
      <c r="C51" s="54">
        <f>+'Ark1'!N962</f>
        <v>433</v>
      </c>
      <c r="D51" s="55" t="s">
        <v>465</v>
      </c>
      <c r="E51" s="329">
        <f>+'Ark1'!Q962</f>
        <v>2126</v>
      </c>
      <c r="F51" s="327"/>
      <c r="G51" s="329">
        <f>+'Ark1'!R962</f>
        <v>3210</v>
      </c>
      <c r="H51" s="179">
        <f>+'Ark1'!AG962</f>
        <v>7.9474476410644348</v>
      </c>
      <c r="I51" s="47"/>
      <c r="J51" s="179">
        <f>+'Ark1'!AH962</f>
        <v>1.8691588785046724</v>
      </c>
      <c r="K51" s="95"/>
      <c r="L51" s="157">
        <f>+'Ark1'!U962</f>
        <v>34.022691588785051</v>
      </c>
      <c r="M51" s="94"/>
      <c r="N51" s="434">
        <f>+'Ark1'!AI962</f>
        <v>184</v>
      </c>
      <c r="O51" s="95"/>
      <c r="P51" s="1">
        <f>+'Ark1'!S962</f>
        <v>8.2635514018691598</v>
      </c>
      <c r="Q51" s="121">
        <f>+IF(N51=0,"",'Ark1'!AJ962)</f>
        <v>115.97282608695652</v>
      </c>
      <c r="R51" s="95"/>
      <c r="S51" s="109">
        <f>+IF(N51=0,"",'Ark1'!AK962)</f>
        <v>21.920049695593264</v>
      </c>
      <c r="T51" s="47"/>
      <c r="U51" s="56">
        <f>+'Ark1'!T962</f>
        <v>7.0286604361370708</v>
      </c>
      <c r="V51" s="74">
        <f>+'Ark1'!W962</f>
        <v>17.819314641744544</v>
      </c>
      <c r="W51" s="73"/>
      <c r="X51" s="74">
        <f>+'Ark1'!X962</f>
        <v>100</v>
      </c>
      <c r="Y51" s="74">
        <f>+'Ark1'!Y962</f>
        <v>100</v>
      </c>
      <c r="Z51" s="74">
        <f>+'Ark1'!Z962</f>
        <v>0.57489317568780784</v>
      </c>
      <c r="AA51" s="56">
        <f>+'Ark1'!Z962</f>
        <v>0.57489317568780784</v>
      </c>
      <c r="AB51" s="56">
        <f>+'Ark1'!AB962</f>
        <v>1.7249645117912922</v>
      </c>
      <c r="AC51" s="56">
        <f>+'Ark1'!AC962</f>
        <v>4.922863764601165</v>
      </c>
      <c r="AD51" s="47"/>
      <c r="AE51" s="56">
        <f t="shared" si="1"/>
        <v>1.5098777046095955</v>
      </c>
      <c r="AF51" s="47"/>
      <c r="AG51" s="4"/>
      <c r="AH51" s="16"/>
      <c r="AI51" s="13"/>
      <c r="AJ51" s="18"/>
    </row>
    <row r="52" spans="1:36" ht="15.6">
      <c r="A52" s="47"/>
      <c r="B52" s="54">
        <f>+'Ark1'!C963</f>
        <v>2022</v>
      </c>
      <c r="C52" s="54">
        <f>+'Ark1'!N963</f>
        <v>435</v>
      </c>
      <c r="D52" s="55" t="s">
        <v>466</v>
      </c>
      <c r="E52" s="329">
        <f>+'Ark1'!Q963</f>
        <v>2192</v>
      </c>
      <c r="F52" s="327"/>
      <c r="G52" s="329">
        <f>+'Ark1'!R963</f>
        <v>3613</v>
      </c>
      <c r="H52" s="179">
        <f>+'Ark1'!AG963</f>
        <v>9.5845363471479335</v>
      </c>
      <c r="I52" s="47"/>
      <c r="J52" s="179">
        <f>+'Ark1'!AH963</f>
        <v>1.6883476335455301</v>
      </c>
      <c r="K52" s="95"/>
      <c r="L52" s="157">
        <f>+'Ark1'!U963</f>
        <v>36.454334348187054</v>
      </c>
      <c r="M52" s="94"/>
      <c r="N52" s="434">
        <f>+'Ark1'!AI963</f>
        <v>216</v>
      </c>
      <c r="O52" s="95"/>
      <c r="P52" s="1">
        <f>+'Ark1'!S963</f>
        <v>8.5887074453362846</v>
      </c>
      <c r="Q52" s="121">
        <f>+IF(N52=0,"",'Ark1'!AJ963)</f>
        <v>117.36620370370362</v>
      </c>
      <c r="R52" s="95"/>
      <c r="S52" s="109">
        <f>+IF(N52=0,"",'Ark1'!AK963)</f>
        <v>22.785495867687089</v>
      </c>
      <c r="T52" s="47"/>
      <c r="U52" s="56">
        <f>+'Ark1'!T963</f>
        <v>7.4386936064212579</v>
      </c>
      <c r="V52" s="74">
        <f>+'Ark1'!W963</f>
        <v>22.806531967893719</v>
      </c>
      <c r="W52" s="73"/>
      <c r="X52" s="74">
        <f>+'Ark1'!X963</f>
        <v>100</v>
      </c>
      <c r="Y52" s="74">
        <f>+'Ark1'!Y963</f>
        <v>100</v>
      </c>
      <c r="Z52" s="74">
        <f>+'Ark1'!Z963</f>
        <v>0.85192027179350693</v>
      </c>
      <c r="AA52" s="56">
        <f>+'Ark1'!Z963</f>
        <v>0.85192027179350693</v>
      </c>
      <c r="AB52" s="56">
        <f>+'Ark1'!AB963</f>
        <v>1.6939735118989627</v>
      </c>
      <c r="AC52" s="56">
        <f>+'Ark1'!AC963</f>
        <v>12.323149653561613</v>
      </c>
      <c r="AD52" s="47"/>
      <c r="AE52" s="56">
        <f t="shared" si="1"/>
        <v>1.6482664233576643</v>
      </c>
      <c r="AF52" s="47"/>
      <c r="AG52" s="4"/>
      <c r="AH52" s="16"/>
      <c r="AI52" s="13"/>
      <c r="AJ52" s="18"/>
    </row>
    <row r="53" spans="1:36" ht="15.6">
      <c r="A53" s="47"/>
      <c r="B53" s="54">
        <f>+'Ark1'!C964</f>
        <v>2022</v>
      </c>
      <c r="C53" s="54">
        <f>+'Ark1'!N964</f>
        <v>438</v>
      </c>
      <c r="D53" s="55" t="s">
        <v>467</v>
      </c>
      <c r="E53" s="329">
        <f>+'Ark1'!Q964</f>
        <v>1176</v>
      </c>
      <c r="F53" s="327"/>
      <c r="G53" s="329">
        <f>+'Ark1'!R964</f>
        <v>1584</v>
      </c>
      <c r="H53" s="179">
        <f>+'Ark1'!AG964</f>
        <v>4.4971530815734342</v>
      </c>
      <c r="I53" s="47"/>
      <c r="J53" s="179">
        <f>+'Ark1'!AH964</f>
        <v>1.5782828282828285</v>
      </c>
      <c r="K53" s="95"/>
      <c r="L53" s="157">
        <f>+'Ark1'!U964</f>
        <v>39.014722222222247</v>
      </c>
      <c r="M53" s="94"/>
      <c r="N53" s="434">
        <f>+'Ark1'!AI964</f>
        <v>98</v>
      </c>
      <c r="O53" s="95"/>
      <c r="P53" s="1">
        <f>+'Ark1'!S964</f>
        <v>8.9135101010101003</v>
      </c>
      <c r="Q53" s="121">
        <f>+IF(N53=0,"",'Ark1'!AJ964)</f>
        <v>117.3795918367347</v>
      </c>
      <c r="R53" s="95"/>
      <c r="S53" s="109">
        <f>+IF(N53=0,"",'Ark1'!AK964)</f>
        <v>24.24432923723424</v>
      </c>
      <c r="T53" s="47"/>
      <c r="U53" s="56">
        <f>+'Ark1'!T964</f>
        <v>8.0479797979797976</v>
      </c>
      <c r="V53" s="74">
        <f>+'Ark1'!W964</f>
        <v>34.659090909090907</v>
      </c>
      <c r="W53" s="73"/>
      <c r="X53" s="74">
        <f>+'Ark1'!X964</f>
        <v>100</v>
      </c>
      <c r="Y53" s="74">
        <f>+'Ark1'!Y964</f>
        <v>100</v>
      </c>
      <c r="Z53" s="74">
        <f>+'Ark1'!Z964</f>
        <v>0.57270395653140782</v>
      </c>
      <c r="AA53" s="56">
        <f>+'Ark1'!Z964</f>
        <v>0.57270395653140782</v>
      </c>
      <c r="AB53" s="56">
        <f>+'Ark1'!AB964</f>
        <v>1.694903519078838</v>
      </c>
      <c r="AC53" s="56">
        <f>+'Ark1'!AC964</f>
        <v>5.1579927861604489</v>
      </c>
      <c r="AD53" s="47"/>
      <c r="AE53" s="56">
        <f t="shared" si="1"/>
        <v>1.346938775510204</v>
      </c>
      <c r="AF53" s="47"/>
      <c r="AG53" s="4"/>
      <c r="AH53" s="16"/>
      <c r="AI53" s="5"/>
      <c r="AJ53" s="18"/>
    </row>
    <row r="54" spans="1:36" ht="15.6">
      <c r="A54" s="47"/>
      <c r="B54" s="54">
        <f>+'Ark1'!C965</f>
        <v>2022</v>
      </c>
      <c r="C54" s="54">
        <f>+'Ark1'!N965</f>
        <v>440</v>
      </c>
      <c r="D54" s="55" t="s">
        <v>468</v>
      </c>
      <c r="E54" s="329">
        <f>+'Ark1'!Q965</f>
        <v>1174</v>
      </c>
      <c r="F54" s="327"/>
      <c r="G54" s="329">
        <f>+'Ark1'!R965</f>
        <v>1620</v>
      </c>
      <c r="H54" s="179">
        <f>+'Ark1'!AG965</f>
        <v>4.8816697225327825</v>
      </c>
      <c r="I54" s="47"/>
      <c r="J54" s="179">
        <f>+'Ark1'!AH965</f>
        <v>1.6049382716049383</v>
      </c>
      <c r="K54" s="95"/>
      <c r="L54" s="157">
        <f>+'Ark1'!U965</f>
        <v>41.409444444444411</v>
      </c>
      <c r="M54" s="94"/>
      <c r="N54" s="434">
        <f>+'Ark1'!AI965</f>
        <v>105</v>
      </c>
      <c r="O54" s="95"/>
      <c r="P54" s="1">
        <f>+'Ark1'!S965</f>
        <v>9.1530864197530875</v>
      </c>
      <c r="Q54" s="121">
        <f>+IF(N54=0,"",'Ark1'!AJ965)</f>
        <v>118.74095238095242</v>
      </c>
      <c r="R54" s="95"/>
      <c r="S54" s="109">
        <f>+IF(N54=0,"",'Ark1'!AK965)</f>
        <v>24.831948751589579</v>
      </c>
      <c r="T54" s="47"/>
      <c r="U54" s="56">
        <f>+'Ark1'!T965</f>
        <v>8.4709876543209859</v>
      </c>
      <c r="V54" s="74">
        <f>+'Ark1'!W965</f>
        <v>43.703703703703695</v>
      </c>
      <c r="W54" s="73"/>
      <c r="X54" s="74">
        <f>+'Ark1'!X965</f>
        <v>100</v>
      </c>
      <c r="Y54" s="74">
        <f>+'Ark1'!Y965</f>
        <v>100</v>
      </c>
      <c r="Z54" s="74">
        <f>+'Ark1'!Z965</f>
        <v>0.86055734882689106</v>
      </c>
      <c r="AA54" s="56">
        <f>+'Ark1'!Z965</f>
        <v>0.86055734882689106</v>
      </c>
      <c r="AB54" s="56">
        <f>+'Ark1'!AB965</f>
        <v>1.7287754211110564</v>
      </c>
      <c r="AC54" s="56">
        <f>+'Ark1'!AC965</f>
        <v>9.2760535534376807</v>
      </c>
      <c r="AD54" s="47"/>
      <c r="AE54" s="56">
        <f t="shared" si="1"/>
        <v>1.3798977853492334</v>
      </c>
      <c r="AF54" s="47"/>
      <c r="AG54" s="4"/>
      <c r="AH54" s="16"/>
      <c r="AI54" s="5"/>
      <c r="AJ54" s="18"/>
    </row>
    <row r="55" spans="1:36" ht="15.6">
      <c r="A55" s="47"/>
      <c r="B55" s="54">
        <f>+'Ark1'!C966</f>
        <v>2022</v>
      </c>
      <c r="C55" s="54">
        <f>+'Ark1'!N966</f>
        <v>443</v>
      </c>
      <c r="D55" s="55" t="s">
        <v>469</v>
      </c>
      <c r="E55" s="329">
        <f>+'Ark1'!Q966</f>
        <v>555</v>
      </c>
      <c r="F55" s="327"/>
      <c r="G55" s="329">
        <f>+'Ark1'!R966</f>
        <v>628</v>
      </c>
      <c r="H55" s="179">
        <f>+'Ark1'!AG966</f>
        <v>2.0093180872829861</v>
      </c>
      <c r="I55" s="47"/>
      <c r="J55" s="179">
        <f>+'Ark1'!AH966</f>
        <v>0.47770700636942687</v>
      </c>
      <c r="K55" s="95"/>
      <c r="L55" s="157">
        <f>+'Ark1'!U966</f>
        <v>43.967834394904443</v>
      </c>
      <c r="M55" s="94"/>
      <c r="N55" s="434">
        <f>+'Ark1'!AI966</f>
        <v>43</v>
      </c>
      <c r="O55" s="95"/>
      <c r="P55" s="1">
        <f>+'Ark1'!S966</f>
        <v>9.3598726114649686</v>
      </c>
      <c r="Q55" s="121">
        <f>+IF(N55=0,"",'Ark1'!AJ966)</f>
        <v>119.23488372093024</v>
      </c>
      <c r="R55" s="95"/>
      <c r="S55" s="109">
        <f>+IF(N55=0,"",'Ark1'!AK966)</f>
        <v>26.114270031201421</v>
      </c>
      <c r="T55" s="47"/>
      <c r="U55" s="56">
        <f>+'Ark1'!T966</f>
        <v>9.1990445859872576</v>
      </c>
      <c r="V55" s="74">
        <f>+'Ark1'!W966</f>
        <v>62.101910828025488</v>
      </c>
      <c r="W55" s="73"/>
      <c r="X55" s="74">
        <f>+'Ark1'!X966</f>
        <v>100</v>
      </c>
      <c r="Y55" s="74">
        <f>+'Ark1'!Y966</f>
        <v>100</v>
      </c>
      <c r="Z55" s="74">
        <f>+'Ark1'!Z966</f>
        <v>0.58808532947280867</v>
      </c>
      <c r="AA55" s="56">
        <f>+'Ark1'!Z966</f>
        <v>0.58808532947280867</v>
      </c>
      <c r="AB55" s="56">
        <f>+'Ark1'!AB966</f>
        <v>2.0941682092081231</v>
      </c>
      <c r="AC55" s="56">
        <f>+'Ark1'!AC966</f>
        <v>1.6643184955905579</v>
      </c>
      <c r="AD55" s="47"/>
      <c r="AE55" s="56">
        <f t="shared" si="1"/>
        <v>1.1315315315315315</v>
      </c>
      <c r="AF55" s="47"/>
      <c r="AG55" s="4"/>
      <c r="AH55" s="16"/>
      <c r="AI55" s="5"/>
      <c r="AJ55" s="18"/>
    </row>
    <row r="56" spans="1:36" ht="15.6">
      <c r="A56" s="47"/>
      <c r="B56" s="54">
        <f>+'Ark1'!C967</f>
        <v>2022</v>
      </c>
      <c r="C56" s="54">
        <f>+'Ark1'!N967</f>
        <v>445</v>
      </c>
      <c r="D56" s="55" t="s">
        <v>470</v>
      </c>
      <c r="E56" s="329">
        <f>+'Ark1'!Q967</f>
        <v>654</v>
      </c>
      <c r="F56" s="327"/>
      <c r="G56" s="329">
        <f>+'Ark1'!R967</f>
        <v>792</v>
      </c>
      <c r="H56" s="179">
        <f>+'Ark1'!AG967</f>
        <v>2.708160807156168</v>
      </c>
      <c r="I56" s="47"/>
      <c r="J56" s="179">
        <f>+'Ark1'!AH967</f>
        <v>1.0101010101010102</v>
      </c>
      <c r="K56" s="95"/>
      <c r="L56" s="157">
        <f>+'Ark1'!U967</f>
        <v>46.988901515151504</v>
      </c>
      <c r="M56" s="94"/>
      <c r="N56" s="434">
        <f>+'Ark1'!AI967</f>
        <v>37</v>
      </c>
      <c r="O56" s="95"/>
      <c r="P56" s="1">
        <f>+'Ark1'!S967</f>
        <v>9.5719696969696972</v>
      </c>
      <c r="Q56" s="121">
        <f>+IF(N56=0,"",'Ark1'!AJ967)</f>
        <v>119.89999999999998</v>
      </c>
      <c r="R56" s="95"/>
      <c r="S56" s="109">
        <f>+IF(N56=0,"",'Ark1'!AK967)</f>
        <v>27.89388313838306</v>
      </c>
      <c r="T56" s="47"/>
      <c r="U56" s="56">
        <f>+'Ark1'!T967</f>
        <v>9.4936868686868667</v>
      </c>
      <c r="V56" s="74">
        <f>+'Ark1'!W967</f>
        <v>69.823232323232304</v>
      </c>
      <c r="W56" s="73"/>
      <c r="X56" s="74">
        <f>+'Ark1'!X967</f>
        <v>100</v>
      </c>
      <c r="Y56" s="74">
        <f>+'Ark1'!Y967</f>
        <v>100</v>
      </c>
      <c r="Z56" s="74">
        <f>+'Ark1'!Z967</f>
        <v>3.582612743670516</v>
      </c>
      <c r="AA56" s="56">
        <f>+'Ark1'!Z967</f>
        <v>3.582612743670516</v>
      </c>
      <c r="AB56" s="56">
        <f>+'Ark1'!AB967</f>
        <v>1.9220833979870564</v>
      </c>
      <c r="AC56" s="56">
        <f>+'Ark1'!AC967</f>
        <v>32.971815242062569</v>
      </c>
      <c r="AD56" s="47"/>
      <c r="AE56" s="56">
        <f t="shared" si="1"/>
        <v>1.2110091743119267</v>
      </c>
      <c r="AF56" s="47"/>
      <c r="AG56" s="4"/>
      <c r="AH56" s="16"/>
      <c r="AI56" s="5"/>
      <c r="AJ56" s="18"/>
    </row>
    <row r="57" spans="1:36" ht="15.6">
      <c r="A57" s="47"/>
      <c r="B57" s="54">
        <f>+'Ark1'!C968</f>
        <v>2022</v>
      </c>
      <c r="C57" s="54">
        <f>+'Ark1'!N968</f>
        <v>450</v>
      </c>
      <c r="D57" s="55" t="s">
        <v>471</v>
      </c>
      <c r="E57" s="329">
        <f>+'Ark1'!Q968</f>
        <v>208</v>
      </c>
      <c r="F57" s="327"/>
      <c r="G57" s="329">
        <f>+'Ark1'!R968</f>
        <v>221</v>
      </c>
      <c r="H57" s="179">
        <f>+'Ark1'!AG968</f>
        <v>0.83448577181165029</v>
      </c>
      <c r="I57" s="47"/>
      <c r="J57" s="179">
        <f>+'Ark1'!AH968</f>
        <v>0.45248868778280527</v>
      </c>
      <c r="K57" s="95"/>
      <c r="L57" s="157">
        <f>+'Ark1'!U968</f>
        <v>51.888687782805427</v>
      </c>
      <c r="M57" s="94"/>
      <c r="N57" s="434">
        <f>+'Ark1'!AI968</f>
        <v>9</v>
      </c>
      <c r="O57" s="95"/>
      <c r="P57" s="1">
        <f>+'Ark1'!S968</f>
        <v>10.027149321266968</v>
      </c>
      <c r="Q57" s="121">
        <f>+IF(N57=0,"",'Ark1'!AJ968)</f>
        <v>121.97777777777777</v>
      </c>
      <c r="R57" s="95"/>
      <c r="S57" s="109">
        <f>+IF(N57=0,"",'Ark1'!AK968)</f>
        <v>28.967605045761495</v>
      </c>
      <c r="T57" s="47"/>
      <c r="U57" s="56">
        <f>+'Ark1'!T968</f>
        <v>10.610859728506789</v>
      </c>
      <c r="V57" s="74">
        <f>+'Ark1'!W968</f>
        <v>85.972850678733025</v>
      </c>
      <c r="W57" s="73"/>
      <c r="X57" s="74">
        <f>+'Ark1'!X968</f>
        <v>100</v>
      </c>
      <c r="Y57" s="74">
        <f>+'Ark1'!Y968</f>
        <v>100</v>
      </c>
      <c r="Z57" s="74">
        <f>+'Ark1'!Z968</f>
        <v>1.3892634844462359</v>
      </c>
      <c r="AA57" s="56">
        <f>+'Ark1'!Z968</f>
        <v>1.3892634844462359</v>
      </c>
      <c r="AB57" s="56">
        <f>+'Ark1'!AB968</f>
        <v>1.9824272528653124</v>
      </c>
      <c r="AC57" s="56">
        <f>+'Ark1'!AC968</f>
        <v>5.2329999035953128</v>
      </c>
      <c r="AD57" s="47"/>
      <c r="AE57" s="56">
        <f t="shared" si="1"/>
        <v>1.0625</v>
      </c>
      <c r="AF57" s="47"/>
      <c r="AG57" s="4"/>
      <c r="AH57" s="16"/>
      <c r="AI57" s="5"/>
      <c r="AJ57" s="18"/>
    </row>
    <row r="58" spans="1:36" ht="15.6">
      <c r="A58" s="47"/>
      <c r="B58" s="54">
        <f>+'Ark1'!C969</f>
        <v>2022</v>
      </c>
      <c r="C58" s="54">
        <f>+'Ark1'!N969</f>
        <v>455</v>
      </c>
      <c r="D58" s="55" t="s">
        <v>472</v>
      </c>
      <c r="E58" s="329">
        <f>+'Ark1'!Q969</f>
        <v>58</v>
      </c>
      <c r="F58" s="327"/>
      <c r="G58" s="329">
        <f>+'Ark1'!R969</f>
        <v>61</v>
      </c>
      <c r="H58" s="179">
        <f>+'Ark1'!AG969</f>
        <v>0.25513255977568122</v>
      </c>
      <c r="I58" s="47"/>
      <c r="J58" s="179">
        <f>+'Ark1'!AH969</f>
        <v>1.6393442622950822</v>
      </c>
      <c r="K58" s="95"/>
      <c r="L58" s="157">
        <f>+'Ark1'!U969</f>
        <v>57.475409836065587</v>
      </c>
      <c r="M58" s="94"/>
      <c r="N58" s="434">
        <f>+'Ark1'!AI969</f>
        <v>3</v>
      </c>
      <c r="O58" s="95"/>
      <c r="P58" s="1">
        <f>+'Ark1'!S969</f>
        <v>10.213114754098358</v>
      </c>
      <c r="Q58" s="121">
        <f>+IF(N58=0,"",'Ark1'!AJ969)</f>
        <v>124.1666666666667</v>
      </c>
      <c r="R58" s="95"/>
      <c r="S58" s="109">
        <f>+IF(N58=0,"",'Ark1'!AK969)</f>
        <v>30.572905086585383</v>
      </c>
      <c r="T58" s="47"/>
      <c r="U58" s="56">
        <f>+'Ark1'!T969</f>
        <v>11.081967213114751</v>
      </c>
      <c r="V58" s="74">
        <f>+'Ark1'!W969</f>
        <v>86.885245901639351</v>
      </c>
      <c r="W58" s="73"/>
      <c r="X58" s="74">
        <f>+'Ark1'!X969</f>
        <v>100</v>
      </c>
      <c r="Y58" s="74">
        <f>+'Ark1'!Y969</f>
        <v>100</v>
      </c>
      <c r="Z58" s="74">
        <f>+'Ark1'!Z969</f>
        <v>1.6022172892187283</v>
      </c>
      <c r="AA58" s="56">
        <f>+'Ark1'!Z969</f>
        <v>1.6022172892187283</v>
      </c>
      <c r="AB58" s="56">
        <f>+'Ark1'!AB969</f>
        <v>2.0187244955884718</v>
      </c>
      <c r="AC58" s="56">
        <f>+'Ark1'!AC969</f>
        <v>18.945297821601471</v>
      </c>
      <c r="AD58" s="47"/>
      <c r="AE58" s="56">
        <f t="shared" si="1"/>
        <v>1.0517241379310345</v>
      </c>
      <c r="AF58" s="47"/>
      <c r="AG58" s="4"/>
      <c r="AH58" s="16"/>
      <c r="AI58" s="5"/>
      <c r="AJ58" s="18"/>
    </row>
    <row r="59" spans="1:36" ht="15.6">
      <c r="A59" s="47"/>
      <c r="B59" s="54">
        <f>+'Ark1'!C970</f>
        <v>2022</v>
      </c>
      <c r="C59" s="54">
        <f>+'Ark1'!N970</f>
        <v>460</v>
      </c>
      <c r="D59" s="55" t="s">
        <v>473</v>
      </c>
      <c r="E59" s="329">
        <f>+'Ark1'!Q970</f>
        <v>14</v>
      </c>
      <c r="F59" s="327"/>
      <c r="G59" s="329">
        <f>+'Ark1'!R970</f>
        <v>15</v>
      </c>
      <c r="H59" s="179">
        <f>+'Ark1'!AG970</f>
        <v>6.8833396546439454E-2</v>
      </c>
      <c r="I59" s="47"/>
      <c r="J59" s="179">
        <f>+'Ark1'!AH970</f>
        <v>0</v>
      </c>
      <c r="K59" s="95"/>
      <c r="L59" s="157">
        <f>+'Ark1'!U970</f>
        <v>63.059999999999981</v>
      </c>
      <c r="M59" s="94"/>
      <c r="N59" s="434">
        <f>+'Ark1'!AI970</f>
        <v>0</v>
      </c>
      <c r="O59" s="95"/>
      <c r="P59" s="1">
        <f>+'Ark1'!S970</f>
        <v>10.933333333333335</v>
      </c>
      <c r="Q59" s="121" t="str">
        <f>+IF(N59=0,"",'Ark1'!AJ970)</f>
        <v/>
      </c>
      <c r="R59" s="95"/>
      <c r="S59" s="109" t="str">
        <f>+IF(N59=0,"",'Ark1'!AK970)</f>
        <v/>
      </c>
      <c r="T59" s="47"/>
      <c r="U59" s="56">
        <f>+'Ark1'!T970</f>
        <v>11.733333333333331</v>
      </c>
      <c r="V59" s="74">
        <f>+'Ark1'!W970</f>
        <v>93.333333333333314</v>
      </c>
      <c r="W59" s="73"/>
      <c r="X59" s="74">
        <f>+'Ark1'!X970</f>
        <v>100</v>
      </c>
      <c r="Y59" s="74">
        <f>+'Ark1'!Y970</f>
        <v>100</v>
      </c>
      <c r="Z59" s="74">
        <f>+'Ark1'!Z970</f>
        <v>2.1777052142109055</v>
      </c>
      <c r="AA59" s="56">
        <f>+'Ark1'!Z970</f>
        <v>2.1777052142109055</v>
      </c>
      <c r="AB59" s="56">
        <f>+'Ark1'!AB970</f>
        <v>2.0805982045769724</v>
      </c>
      <c r="AC59" s="56">
        <f>+'Ark1'!AC970</f>
        <v>41.932987741973825</v>
      </c>
      <c r="AD59" s="47"/>
      <c r="AE59" s="56">
        <f t="shared" si="1"/>
        <v>1.0714285714285714</v>
      </c>
      <c r="AF59" s="47"/>
      <c r="AG59" s="4"/>
      <c r="AH59" s="16"/>
      <c r="AI59" s="5"/>
      <c r="AJ59" s="18"/>
    </row>
    <row r="60" spans="1:36" ht="15.6">
      <c r="A60" s="47"/>
      <c r="B60" s="47"/>
      <c r="C60" s="47"/>
      <c r="D60" s="47"/>
      <c r="E60" s="319"/>
      <c r="F60" s="327"/>
      <c r="G60" s="319"/>
      <c r="H60" s="47"/>
      <c r="I60" s="47"/>
      <c r="J60" s="47"/>
      <c r="K60" s="47"/>
      <c r="L60" s="47"/>
      <c r="M60" s="47"/>
      <c r="N60" s="47"/>
      <c r="O60" s="47"/>
      <c r="P60" s="47"/>
      <c r="Q60" s="89"/>
      <c r="R60" s="89"/>
      <c r="S60" s="47"/>
      <c r="T60" s="47"/>
      <c r="U60" s="47"/>
      <c r="V60" s="71"/>
      <c r="W60" s="73"/>
      <c r="X60" s="47"/>
      <c r="Y60" s="47"/>
      <c r="Z60" s="47"/>
      <c r="AA60" s="47"/>
      <c r="AB60" s="47"/>
      <c r="AC60" s="47"/>
      <c r="AD60" s="47"/>
      <c r="AE60" s="47"/>
      <c r="AF60" s="47"/>
    </row>
    <row r="61" spans="1:36">
      <c r="A61" s="47"/>
      <c r="B61" s="47"/>
      <c r="C61" s="47"/>
      <c r="D61" s="47"/>
      <c r="E61" s="319"/>
      <c r="F61" s="319"/>
      <c r="G61" s="319"/>
      <c r="H61" s="47"/>
      <c r="I61" s="47"/>
      <c r="J61" s="47"/>
      <c r="K61" s="47"/>
      <c r="L61" s="47"/>
      <c r="M61" s="47"/>
      <c r="N61" s="47"/>
      <c r="O61" s="47"/>
      <c r="P61" s="47"/>
      <c r="Q61" s="89"/>
      <c r="R61" s="89"/>
      <c r="S61" s="47"/>
      <c r="T61" s="47"/>
      <c r="U61" s="47"/>
      <c r="V61" s="71"/>
      <c r="W61" s="71"/>
      <c r="X61" s="47"/>
      <c r="Y61" s="47"/>
      <c r="Z61" s="47"/>
      <c r="AA61" s="47"/>
      <c r="AB61" s="47"/>
      <c r="AC61" s="47"/>
      <c r="AD61" s="47"/>
      <c r="AE61" s="47"/>
      <c r="AF61" s="47"/>
    </row>
  </sheetData>
  <mergeCells count="1">
    <mergeCell ref="Y5:Z5"/>
  </mergeCells>
  <conditionalFormatting sqref="AH38:AH39">
    <cfRule type="cellIs" dxfId="27" priority="4" stopIfTrue="1" operator="lessThan">
      <formula>0</formula>
    </cfRule>
  </conditionalFormatting>
  <conditionalFormatting sqref="I10:I25">
    <cfRule type="cellIs" dxfId="26" priority="1" operator="lessThan">
      <formula>0</formula>
    </cfRule>
    <cfRule type="cellIs" dxfId="25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C9F9C-F67F-4EA3-9197-7F617FFAC5D4}">
  <dimension ref="P2:AL327"/>
  <sheetViews>
    <sheetView zoomScale="91" zoomScaleNormal="91" workbookViewId="0"/>
  </sheetViews>
  <sheetFormatPr baseColWidth="10" defaultRowHeight="15"/>
  <cols>
    <col min="30" max="30" width="14" customWidth="1"/>
    <col min="31" max="31" width="12.54296875" customWidth="1"/>
    <col min="32" max="32" width="10.90625" customWidth="1"/>
  </cols>
  <sheetData>
    <row r="2" spans="25:38" s="183" customFormat="1" ht="31.8"/>
    <row r="5" spans="25:38" s="187" customFormat="1" ht="19.8">
      <c r="AL5" s="186"/>
    </row>
    <row r="6" spans="25:38" ht="18.75" customHeight="1">
      <c r="AG6" s="5"/>
    </row>
    <row r="7" spans="25:38">
      <c r="AG7" s="4"/>
      <c r="AH7" s="4"/>
    </row>
    <row r="8" spans="25:38">
      <c r="AG8" s="4"/>
      <c r="AH8" s="4"/>
    </row>
    <row r="10" spans="25:38" ht="20.100000000000001" customHeight="1"/>
    <row r="14" spans="25:38" ht="15.6">
      <c r="Y14" s="2"/>
      <c r="Z14" s="2"/>
      <c r="AA14" s="2"/>
    </row>
    <row r="15" spans="25:38" ht="15.6">
      <c r="Y15" s="2"/>
      <c r="Z15" s="2"/>
      <c r="AA15" s="4"/>
      <c r="AB15" s="4"/>
      <c r="AC15" s="4"/>
    </row>
    <row r="18" spans="25:29" ht="15.6">
      <c r="Y18" s="2"/>
      <c r="Z18" s="2"/>
      <c r="AA18" s="2"/>
    </row>
    <row r="19" spans="25:29" ht="15.6">
      <c r="Y19" s="2"/>
      <c r="Z19" s="2"/>
      <c r="AA19" s="2"/>
    </row>
    <row r="20" spans="25:29" ht="15.6">
      <c r="Y20" s="2"/>
      <c r="Z20" s="2"/>
      <c r="AA20" s="2"/>
    </row>
    <row r="21" spans="25:29" ht="15.6">
      <c r="Y21" s="2"/>
      <c r="Z21" s="2"/>
      <c r="AA21" s="2"/>
    </row>
    <row r="22" spans="25:29" ht="15.6">
      <c r="Y22" s="2"/>
      <c r="Z22" s="2"/>
      <c r="AA22" s="2"/>
    </row>
    <row r="23" spans="25:29" ht="15.6">
      <c r="Y23" s="2"/>
      <c r="Z23" s="2"/>
      <c r="AA23" s="4"/>
      <c r="AB23" s="4"/>
      <c r="AC23" s="4"/>
    </row>
    <row r="24" spans="25:29">
      <c r="Y24" s="1"/>
      <c r="Z24" s="1"/>
      <c r="AA24" s="11"/>
      <c r="AB24" s="11"/>
      <c r="AC24" s="11"/>
    </row>
    <row r="25" spans="25:29">
      <c r="Y25" s="1"/>
      <c r="Z25" s="1"/>
      <c r="AA25" s="11"/>
      <c r="AB25" s="11"/>
      <c r="AC25" s="11"/>
    </row>
    <row r="26" spans="25:29">
      <c r="Y26" s="1"/>
      <c r="Z26" s="1"/>
      <c r="AA26" s="11"/>
      <c r="AB26" s="11"/>
      <c r="AC26" s="11"/>
    </row>
    <row r="27" spans="25:29">
      <c r="Y27" s="1"/>
      <c r="Z27" s="1"/>
      <c r="AA27" s="11"/>
      <c r="AB27" s="11"/>
      <c r="AC27" s="11"/>
    </row>
    <row r="28" spans="25:29">
      <c r="Y28" s="1"/>
      <c r="Z28" s="1"/>
      <c r="AA28" s="11"/>
      <c r="AB28" s="11"/>
      <c r="AC28" s="11"/>
    </row>
    <row r="29" spans="25:29">
      <c r="Y29" s="1"/>
      <c r="Z29" s="1"/>
      <c r="AA29" s="11"/>
      <c r="AB29" s="11"/>
      <c r="AC29" s="11"/>
    </row>
    <row r="30" spans="25:29">
      <c r="Y30" s="1"/>
      <c r="Z30" s="1"/>
      <c r="AA30" s="11"/>
      <c r="AB30" s="11"/>
      <c r="AC30" s="11"/>
    </row>
    <row r="31" spans="25:29">
      <c r="Y31" s="1"/>
      <c r="Z31" s="1"/>
      <c r="AA31" s="11"/>
      <c r="AB31" s="11"/>
      <c r="AC31" s="11"/>
    </row>
    <row r="32" spans="25:29">
      <c r="Y32" s="1"/>
      <c r="Z32" s="1"/>
      <c r="AA32" s="11"/>
      <c r="AB32" s="11"/>
      <c r="AC32" s="11"/>
    </row>
    <row r="33" spans="25:29">
      <c r="Y33" s="1"/>
      <c r="Z33" s="1"/>
      <c r="AA33" s="11"/>
      <c r="AB33" s="11"/>
      <c r="AC33" s="11"/>
    </row>
    <row r="34" spans="25:29">
      <c r="Y34" s="1"/>
      <c r="Z34" s="1"/>
      <c r="AA34" s="11"/>
      <c r="AB34" s="11"/>
      <c r="AC34" s="11"/>
    </row>
    <row r="35" spans="25:29">
      <c r="Y35" s="13"/>
      <c r="Z35" s="13"/>
      <c r="AA35" s="11"/>
      <c r="AB35" s="11"/>
      <c r="AC35" s="11"/>
    </row>
    <row r="36" spans="25:29" ht="16.5" customHeight="1">
      <c r="Y36" s="13"/>
      <c r="Z36" s="13"/>
      <c r="AA36" s="11"/>
      <c r="AB36" s="11"/>
      <c r="AC36" s="11"/>
    </row>
    <row r="37" spans="25:29" ht="16.5" customHeight="1">
      <c r="Y37" s="13"/>
      <c r="Z37" s="13"/>
      <c r="AA37" s="11"/>
      <c r="AB37" s="11"/>
      <c r="AC37" s="11"/>
    </row>
    <row r="38" spans="25:29">
      <c r="Y38" s="13"/>
      <c r="Z38" s="13"/>
      <c r="AA38" s="11"/>
      <c r="AB38" s="11"/>
      <c r="AC38" s="11"/>
    </row>
    <row r="39" spans="25:29" ht="17.25" customHeight="1">
      <c r="Y39" s="13"/>
      <c r="Z39" s="13"/>
      <c r="AA39" s="11"/>
      <c r="AB39" s="11"/>
      <c r="AC39" s="11"/>
    </row>
    <row r="40" spans="25:29">
      <c r="Y40" s="13"/>
      <c r="Z40" s="13"/>
      <c r="AA40" s="11"/>
      <c r="AB40" s="11"/>
      <c r="AC40" s="11"/>
    </row>
    <row r="41" spans="25:29">
      <c r="Y41" s="13"/>
      <c r="Z41" s="13"/>
      <c r="AA41" s="11"/>
      <c r="AB41" s="11"/>
      <c r="AC41" s="11"/>
    </row>
    <row r="42" spans="25:29" ht="21">
      <c r="Y42" s="57"/>
      <c r="Z42" s="57"/>
      <c r="AA42" s="11"/>
      <c r="AB42" s="11"/>
      <c r="AC42" s="11"/>
    </row>
    <row r="44" spans="25:29" ht="15.6">
      <c r="Y44" s="1"/>
      <c r="Z44" s="5"/>
    </row>
    <row r="73" spans="16:17">
      <c r="P73">
        <v>1</v>
      </c>
      <c r="Q73" s="3" t="s">
        <v>28</v>
      </c>
    </row>
    <row r="74" spans="16:17">
      <c r="P74">
        <v>2</v>
      </c>
      <c r="Q74" s="3" t="s">
        <v>29</v>
      </c>
    </row>
    <row r="75" spans="16:17">
      <c r="P75">
        <v>3</v>
      </c>
      <c r="Q75" s="3" t="s">
        <v>30</v>
      </c>
    </row>
    <row r="76" spans="16:17">
      <c r="P76">
        <v>4</v>
      </c>
      <c r="Q76" s="3" t="s">
        <v>31</v>
      </c>
    </row>
    <row r="77" spans="16:17">
      <c r="P77">
        <v>5</v>
      </c>
      <c r="Q77" s="3" t="s">
        <v>401</v>
      </c>
    </row>
    <row r="78" spans="16:17">
      <c r="P78">
        <v>6</v>
      </c>
      <c r="Q78" s="3" t="s">
        <v>32</v>
      </c>
    </row>
    <row r="79" spans="16:17">
      <c r="P79">
        <v>7</v>
      </c>
      <c r="Q79" s="3" t="s">
        <v>33</v>
      </c>
    </row>
    <row r="80" spans="16:17">
      <c r="P80">
        <v>8</v>
      </c>
      <c r="Q80" s="3" t="s">
        <v>34</v>
      </c>
    </row>
    <row r="81" spans="16:17">
      <c r="P81">
        <v>9</v>
      </c>
      <c r="Q81" s="3" t="s">
        <v>35</v>
      </c>
    </row>
    <row r="82" spans="16:17">
      <c r="P82">
        <v>10</v>
      </c>
      <c r="Q82" s="3" t="s">
        <v>36</v>
      </c>
    </row>
    <row r="83" spans="16:17">
      <c r="P83">
        <v>11</v>
      </c>
      <c r="Q83" s="3" t="s">
        <v>37</v>
      </c>
    </row>
    <row r="84" spans="16:17">
      <c r="P84">
        <v>12</v>
      </c>
      <c r="Q84" s="3" t="s">
        <v>38</v>
      </c>
    </row>
    <row r="85" spans="16:17">
      <c r="P85">
        <v>13</v>
      </c>
      <c r="Q85" s="3" t="s">
        <v>39</v>
      </c>
    </row>
    <row r="86" spans="16:17">
      <c r="P86">
        <v>14</v>
      </c>
      <c r="Q86" s="3" t="s">
        <v>402</v>
      </c>
    </row>
    <row r="87" spans="16:17">
      <c r="P87">
        <v>15</v>
      </c>
      <c r="Q87" s="3" t="s">
        <v>40</v>
      </c>
    </row>
    <row r="108" spans="16:17">
      <c r="P108">
        <v>1</v>
      </c>
      <c r="Q108" s="3" t="s">
        <v>92</v>
      </c>
    </row>
    <row r="109" spans="16:17">
      <c r="P109">
        <v>2</v>
      </c>
      <c r="Q109" s="284" t="s">
        <v>93</v>
      </c>
    </row>
    <row r="110" spans="16:17">
      <c r="P110">
        <v>3</v>
      </c>
      <c r="Q110" s="3" t="s">
        <v>94</v>
      </c>
    </row>
    <row r="111" spans="16:17">
      <c r="P111">
        <v>4</v>
      </c>
      <c r="Q111" s="3" t="s">
        <v>95</v>
      </c>
    </row>
    <row r="112" spans="16:17">
      <c r="P112">
        <v>5</v>
      </c>
      <c r="Q112" s="284" t="s">
        <v>96</v>
      </c>
    </row>
    <row r="113" spans="16:17">
      <c r="P113">
        <v>6</v>
      </c>
      <c r="Q113" s="3" t="s">
        <v>97</v>
      </c>
    </row>
    <row r="114" spans="16:17">
      <c r="P114">
        <v>7</v>
      </c>
      <c r="Q114" s="3" t="s">
        <v>98</v>
      </c>
    </row>
    <row r="115" spans="16:17">
      <c r="P115">
        <v>8</v>
      </c>
      <c r="Q115" s="284" t="s">
        <v>99</v>
      </c>
    </row>
    <row r="116" spans="16:17">
      <c r="P116">
        <v>9</v>
      </c>
      <c r="Q116" s="3" t="s">
        <v>100</v>
      </c>
    </row>
    <row r="117" spans="16:17">
      <c r="P117">
        <v>10</v>
      </c>
      <c r="Q117" s="3" t="s">
        <v>101</v>
      </c>
    </row>
    <row r="118" spans="16:17">
      <c r="P118">
        <v>11</v>
      </c>
      <c r="Q118" s="284" t="s">
        <v>102</v>
      </c>
    </row>
    <row r="119" spans="16:17">
      <c r="P119">
        <v>12</v>
      </c>
      <c r="Q119" s="3" t="s">
        <v>103</v>
      </c>
    </row>
    <row r="120" spans="16:17">
      <c r="P120">
        <v>13</v>
      </c>
      <c r="Q120" s="3" t="s">
        <v>104</v>
      </c>
    </row>
    <row r="121" spans="16:17">
      <c r="P121">
        <v>14</v>
      </c>
      <c r="Q121" s="284" t="s">
        <v>105</v>
      </c>
    </row>
    <row r="122" spans="16:17">
      <c r="P122">
        <v>15</v>
      </c>
      <c r="Q122" s="3" t="s">
        <v>106</v>
      </c>
    </row>
    <row r="299" spans="24:28">
      <c r="X299" s="1"/>
      <c r="Y299" s="1"/>
      <c r="Z299" s="1"/>
      <c r="AA299" s="1"/>
      <c r="AB299" s="1"/>
    </row>
    <row r="300" spans="24:28">
      <c r="X300" s="1"/>
      <c r="Y300" s="1"/>
      <c r="Z300" s="1"/>
      <c r="AA300" s="1"/>
      <c r="AB300" s="1"/>
    </row>
    <row r="301" spans="24:28">
      <c r="X301" s="1"/>
      <c r="Y301" s="1"/>
      <c r="Z301" s="1"/>
      <c r="AA301" s="1"/>
      <c r="AB301" s="1"/>
    </row>
    <row r="302" spans="24:28">
      <c r="X302" s="1"/>
      <c r="Y302" s="1"/>
      <c r="Z302" s="1"/>
      <c r="AA302" s="1"/>
      <c r="AB302" s="1"/>
    </row>
    <row r="303" spans="24:28">
      <c r="X303" s="1"/>
      <c r="Y303" s="1"/>
      <c r="Z303" s="1"/>
      <c r="AA303" s="1"/>
      <c r="AB303" s="1"/>
    </row>
    <row r="304" spans="24:28">
      <c r="X304" s="1"/>
      <c r="Y304" s="1"/>
      <c r="Z304" s="1"/>
      <c r="AA304" s="1"/>
      <c r="AB304" s="1"/>
    </row>
    <row r="305" spans="24:28">
      <c r="X305" s="1"/>
      <c r="Y305" s="1"/>
      <c r="Z305" s="1"/>
      <c r="AA305" s="1"/>
      <c r="AB305" s="1"/>
    </row>
    <row r="306" spans="24:28">
      <c r="X306" s="1"/>
      <c r="Y306" s="1"/>
      <c r="Z306" s="1"/>
      <c r="AA306" s="1"/>
      <c r="AB306" s="1"/>
    </row>
    <row r="307" spans="24:28">
      <c r="X307" s="1"/>
      <c r="Y307" s="1"/>
      <c r="Z307" s="1"/>
      <c r="AA307" s="1"/>
      <c r="AB307" s="1"/>
    </row>
    <row r="308" spans="24:28">
      <c r="X308" s="1"/>
      <c r="Y308" s="1"/>
      <c r="Z308" s="1"/>
      <c r="AA308" s="1"/>
      <c r="AB308" s="1"/>
    </row>
    <row r="309" spans="24:28">
      <c r="X309" s="1"/>
      <c r="Y309" s="1"/>
      <c r="Z309" s="1"/>
      <c r="AA309" s="1"/>
      <c r="AB309" s="1"/>
    </row>
    <row r="310" spans="24:28">
      <c r="X310" s="1"/>
      <c r="Y310" s="1"/>
      <c r="Z310" s="1"/>
      <c r="AA310" s="1"/>
      <c r="AB310" s="1"/>
    </row>
    <row r="311" spans="24:28">
      <c r="X311" s="1"/>
      <c r="Y311" s="1"/>
      <c r="Z311" s="1"/>
      <c r="AA311" s="1"/>
      <c r="AB311" s="1"/>
    </row>
    <row r="312" spans="24:28">
      <c r="X312" s="1"/>
      <c r="Y312" s="1"/>
      <c r="Z312" s="1"/>
      <c r="AA312" s="1"/>
      <c r="AB312" s="1"/>
    </row>
    <row r="313" spans="24:28">
      <c r="X313" s="1"/>
      <c r="Y313" s="1"/>
      <c r="Z313" s="1"/>
      <c r="AA313" s="1"/>
      <c r="AB313" s="1"/>
    </row>
    <row r="314" spans="24:28">
      <c r="X314" s="1"/>
      <c r="Y314" s="1"/>
      <c r="Z314" s="1"/>
      <c r="AA314" s="1"/>
      <c r="AB314" s="1"/>
    </row>
    <row r="315" spans="24:28">
      <c r="X315" s="1"/>
      <c r="Y315" s="1"/>
      <c r="Z315" s="1"/>
      <c r="AA315" s="1"/>
      <c r="AB315" s="1"/>
    </row>
    <row r="316" spans="24:28">
      <c r="X316" s="1"/>
      <c r="Y316" s="1"/>
      <c r="Z316" s="1"/>
      <c r="AA316" s="1"/>
      <c r="AB316" s="1"/>
    </row>
    <row r="317" spans="24:28">
      <c r="X317" s="1"/>
      <c r="Y317" s="1"/>
      <c r="Z317" s="1"/>
      <c r="AA317" s="1"/>
      <c r="AB317" s="1"/>
    </row>
    <row r="318" spans="24:28">
      <c r="X318" s="1"/>
      <c r="Y318" s="1"/>
      <c r="Z318" s="1"/>
      <c r="AA318" s="1"/>
      <c r="AB318" s="1"/>
    </row>
    <row r="319" spans="24:28">
      <c r="X319" s="1"/>
      <c r="Y319" s="1"/>
      <c r="Z319" s="1"/>
      <c r="AA319" s="1"/>
      <c r="AB319" s="1"/>
    </row>
    <row r="320" spans="24:28">
      <c r="X320" s="1"/>
      <c r="Y320" s="1"/>
      <c r="Z320" s="1"/>
      <c r="AA320" s="1"/>
      <c r="AB320" s="1"/>
    </row>
    <row r="321" spans="23:28">
      <c r="X321" s="1"/>
      <c r="Y321" s="1"/>
      <c r="Z321" s="1"/>
      <c r="AA321" s="1"/>
      <c r="AB321" s="1"/>
    </row>
    <row r="322" spans="23:28">
      <c r="X322" s="1"/>
      <c r="Y322" s="1"/>
      <c r="Z322" s="1"/>
      <c r="AA322" s="1"/>
      <c r="AB322" s="1"/>
    </row>
    <row r="323" spans="23:28">
      <c r="X323" s="1"/>
      <c r="Y323" s="1"/>
      <c r="Z323" s="1"/>
      <c r="AA323" s="1"/>
      <c r="AB323" s="1"/>
    </row>
    <row r="324" spans="23:28">
      <c r="X324" s="1"/>
      <c r="Y324" s="1"/>
      <c r="Z324" s="1"/>
      <c r="AA324" s="1"/>
      <c r="AB324" s="1"/>
    </row>
    <row r="325" spans="23:28">
      <c r="X325" s="1"/>
      <c r="Y325" s="1"/>
      <c r="Z325" s="1"/>
      <c r="AA325" s="1"/>
      <c r="AB325" s="1"/>
    </row>
    <row r="326" spans="23:28">
      <c r="W326" s="1"/>
      <c r="X326" s="1"/>
      <c r="Y326" s="1"/>
      <c r="Z326" s="1"/>
      <c r="AA326" s="1"/>
      <c r="AB326" s="1"/>
    </row>
    <row r="327" spans="23:28">
      <c r="W327" s="1"/>
      <c r="X327" s="1"/>
      <c r="Y327" s="1"/>
      <c r="Z327" s="1"/>
      <c r="AA327" s="1"/>
      <c r="AB327" s="1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E220"/>
  <sheetViews>
    <sheetView zoomScale="90" zoomScaleNormal="90" workbookViewId="0">
      <pane ySplit="10" topLeftCell="A11" activePane="bottomLeft" state="frozen"/>
      <selection pane="bottomLeft" activeCell="P32" sqref="P32"/>
    </sheetView>
  </sheetViews>
  <sheetFormatPr baseColWidth="10" defaultRowHeight="15"/>
  <cols>
    <col min="1" max="1" width="1.54296875" customWidth="1"/>
    <col min="2" max="2" width="6.36328125" customWidth="1"/>
    <col min="3" max="3" width="3.36328125" customWidth="1"/>
    <col min="4" max="4" width="15.453125" style="471" customWidth="1"/>
    <col min="5" max="5" width="7" customWidth="1"/>
    <col min="6" max="6" width="6.54296875" style="316" customWidth="1"/>
    <col min="7" max="7" width="6.453125" style="92" customWidth="1"/>
    <col min="8" max="8" width="5" style="398" customWidth="1"/>
    <col min="9" max="9" width="5.36328125" style="92" customWidth="1"/>
    <col min="10" max="10" width="1" style="92" customWidth="1"/>
    <col min="11" max="11" width="6.81640625" style="92" customWidth="1"/>
    <col min="12" max="12" width="1.90625" style="92" customWidth="1"/>
    <col min="13" max="13" width="5.26953125" style="398" customWidth="1"/>
    <col min="14" max="14" width="1.453125" style="92" customWidth="1"/>
    <col min="15" max="15" width="6.81640625" customWidth="1"/>
    <col min="16" max="16" width="5" style="474" customWidth="1"/>
    <col min="17" max="17" width="7.08984375" customWidth="1"/>
    <col min="18" max="18" width="1" customWidth="1"/>
    <col min="19" max="19" width="7.08984375" style="398" customWidth="1"/>
    <col min="20" max="20" width="1.36328125" style="33" customWidth="1"/>
    <col min="21" max="21" width="7.08984375" style="33" customWidth="1"/>
    <col min="22" max="22" width="1.6328125" style="33" customWidth="1"/>
    <col min="23" max="23" width="6.08984375" style="11" customWidth="1"/>
    <col min="24" max="24" width="5.81640625" style="11" customWidth="1"/>
    <col min="25" max="25" width="6.08984375" style="11" customWidth="1"/>
    <col min="26" max="26" width="5.54296875" style="11" customWidth="1"/>
    <col min="27" max="27" width="6.90625" style="92" customWidth="1"/>
    <col min="28" max="28" width="5.81640625" customWidth="1"/>
    <col min="29" max="29" width="7" customWidth="1"/>
    <col min="30" max="30" width="6.36328125" style="11" customWidth="1"/>
    <col min="31" max="31" width="4.90625" style="11" customWidth="1"/>
    <col min="32" max="32" width="7.1796875" style="11" customWidth="1"/>
    <col min="33" max="33" width="6.1796875" style="11" customWidth="1"/>
    <col min="46" max="46" width="14" customWidth="1"/>
    <col min="47" max="47" width="12.54296875" customWidth="1"/>
    <col min="48" max="48" width="10.90625" customWidth="1"/>
  </cols>
  <sheetData>
    <row r="1" spans="1:57" ht="15.6">
      <c r="A1" s="47"/>
      <c r="B1" s="47"/>
      <c r="C1" s="47"/>
      <c r="D1" s="433"/>
      <c r="E1" s="47"/>
      <c r="F1" s="319"/>
      <c r="G1" s="89"/>
      <c r="H1" s="400"/>
      <c r="I1" s="89"/>
      <c r="J1" s="89"/>
      <c r="K1" s="89"/>
      <c r="L1" s="89"/>
      <c r="M1" s="400"/>
      <c r="N1" s="89"/>
      <c r="O1" s="47"/>
      <c r="P1" s="481"/>
      <c r="Q1" s="47"/>
      <c r="R1" s="47"/>
      <c r="S1" s="400"/>
      <c r="T1" s="402"/>
      <c r="U1" s="402"/>
      <c r="V1" s="402"/>
      <c r="W1" s="71"/>
      <c r="X1" s="71"/>
      <c r="Y1" s="71"/>
      <c r="Z1" s="71"/>
      <c r="AA1" s="89"/>
      <c r="AB1" s="47"/>
      <c r="AC1" s="47"/>
      <c r="AD1" s="71"/>
      <c r="AE1" s="71"/>
      <c r="AF1" s="71"/>
      <c r="AG1" s="71"/>
      <c r="AH1" s="47"/>
      <c r="AI1" s="4"/>
      <c r="AJ1" s="59"/>
      <c r="AK1" s="59"/>
      <c r="AL1" s="1"/>
      <c r="AM1" s="5"/>
    </row>
    <row r="2" spans="1:57" s="183" customFormat="1" ht="31.8">
      <c r="A2" s="182"/>
      <c r="B2" s="182"/>
      <c r="C2" s="140" t="s">
        <v>447</v>
      </c>
      <c r="D2" s="477"/>
      <c r="E2" s="182"/>
      <c r="F2" s="324"/>
      <c r="G2" s="193"/>
      <c r="H2" s="418"/>
      <c r="I2" s="193"/>
      <c r="J2" s="193"/>
      <c r="K2" s="193"/>
      <c r="L2" s="193"/>
      <c r="M2" s="418"/>
      <c r="N2" s="193"/>
      <c r="O2" s="140" t="str">
        <f>+År!B2</f>
        <v>UNG SAU :</v>
      </c>
      <c r="P2" s="482"/>
      <c r="Q2" s="182"/>
      <c r="R2" s="182"/>
      <c r="S2" s="418"/>
      <c r="T2" s="404"/>
      <c r="U2" s="404"/>
      <c r="V2" s="404"/>
      <c r="W2" s="198"/>
      <c r="X2" s="198"/>
      <c r="Y2" s="198"/>
      <c r="Z2" s="198"/>
      <c r="AA2" s="193"/>
      <c r="AB2" s="182"/>
      <c r="AC2" s="182"/>
      <c r="AD2" s="198"/>
      <c r="AE2" s="198"/>
      <c r="AF2" s="198"/>
      <c r="AG2" s="198"/>
      <c r="AH2" s="182"/>
      <c r="AI2" s="4"/>
      <c r="AJ2" s="59"/>
      <c r="AK2"/>
      <c r="AL2" s="1"/>
      <c r="AM2" s="5"/>
      <c r="AN2"/>
      <c r="AO2"/>
      <c r="AP2"/>
      <c r="AQ2"/>
      <c r="AR2"/>
      <c r="AS2"/>
      <c r="AT2"/>
    </row>
    <row r="3" spans="1:57" ht="15.6">
      <c r="A3" s="47"/>
      <c r="B3" s="47"/>
      <c r="C3" s="47"/>
      <c r="D3" s="433"/>
      <c r="E3" s="47"/>
      <c r="F3" s="319"/>
      <c r="G3" s="89"/>
      <c r="H3" s="400"/>
      <c r="I3" s="89"/>
      <c r="J3" s="89"/>
      <c r="K3" s="89"/>
      <c r="L3" s="89"/>
      <c r="M3" s="400"/>
      <c r="N3" s="89"/>
      <c r="O3" s="47"/>
      <c r="P3" s="481"/>
      <c r="Q3" s="47"/>
      <c r="R3" s="47"/>
      <c r="S3" s="400"/>
      <c r="T3" s="402"/>
      <c r="U3" s="402"/>
      <c r="V3" s="402"/>
      <c r="W3" s="71"/>
      <c r="X3" s="71"/>
      <c r="Y3" s="71"/>
      <c r="Z3" s="71"/>
      <c r="AA3" s="89"/>
      <c r="AB3" s="47"/>
      <c r="AC3" s="47"/>
      <c r="AD3" s="71"/>
      <c r="AE3" s="71"/>
      <c r="AF3" s="71"/>
      <c r="AG3" s="71"/>
      <c r="AH3" s="47"/>
      <c r="AI3" s="4"/>
      <c r="AJ3" s="59"/>
      <c r="AL3" s="1"/>
      <c r="AM3" s="5"/>
    </row>
    <row r="4" spans="1:57" ht="15.6">
      <c r="A4" s="47"/>
      <c r="B4" s="47"/>
      <c r="C4" s="47"/>
      <c r="D4" s="433"/>
      <c r="E4" s="47"/>
      <c r="F4" s="319"/>
      <c r="G4" s="89"/>
      <c r="H4" s="400"/>
      <c r="I4" s="89"/>
      <c r="J4" s="89"/>
      <c r="K4" s="89"/>
      <c r="L4" s="89"/>
      <c r="M4" s="400"/>
      <c r="N4" s="89"/>
      <c r="O4" s="47"/>
      <c r="P4" s="481"/>
      <c r="Q4" s="47"/>
      <c r="R4" s="47"/>
      <c r="S4" s="400"/>
      <c r="T4" s="402"/>
      <c r="U4" s="402"/>
      <c r="V4" s="402"/>
      <c r="W4" s="71"/>
      <c r="X4" s="71"/>
      <c r="Y4" s="71"/>
      <c r="Z4" s="71"/>
      <c r="AA4" s="89"/>
      <c r="AB4" s="47"/>
      <c r="AC4" s="47"/>
      <c r="AD4" s="71"/>
      <c r="AE4" s="71"/>
      <c r="AF4" s="71"/>
      <c r="AG4" s="71"/>
      <c r="AH4" s="47"/>
      <c r="AI4" s="4"/>
      <c r="AJ4" s="59"/>
      <c r="AL4" s="1"/>
      <c r="AM4" s="5"/>
      <c r="AU4" s="4"/>
      <c r="AV4" s="4"/>
      <c r="AW4" s="4"/>
      <c r="AX4" s="4"/>
    </row>
    <row r="5" spans="1:57" s="192" customFormat="1" ht="22.2">
      <c r="A5" s="188"/>
      <c r="B5" s="188"/>
      <c r="C5" s="188"/>
      <c r="D5" s="477"/>
      <c r="E5" s="189" t="s">
        <v>5</v>
      </c>
      <c r="F5" s="493"/>
      <c r="G5" s="190">
        <f>+År!Q2</f>
        <v>49</v>
      </c>
      <c r="H5" s="400"/>
      <c r="I5" s="188"/>
      <c r="J5" s="188"/>
      <c r="K5" s="188"/>
      <c r="L5" s="188"/>
      <c r="M5" s="404"/>
      <c r="N5" s="188"/>
      <c r="O5" s="194"/>
      <c r="P5" s="481"/>
      <c r="Q5" s="195"/>
      <c r="R5" s="195"/>
      <c r="S5" s="418"/>
      <c r="T5" s="418"/>
      <c r="U5" s="418"/>
      <c r="V5" s="418"/>
      <c r="W5" s="189" t="s">
        <v>425</v>
      </c>
      <c r="X5" s="195"/>
      <c r="Y5" s="199"/>
      <c r="Z5" s="199"/>
      <c r="AA5" s="199"/>
      <c r="AB5" s="584">
        <f>SUM(F11:F20)</f>
        <v>43028</v>
      </c>
      <c r="AC5" s="561"/>
      <c r="AD5" s="71"/>
      <c r="AE5" s="199"/>
      <c r="AF5" s="199"/>
      <c r="AG5" s="188"/>
      <c r="AH5" s="199"/>
      <c r="AI5" s="4"/>
      <c r="AJ5" s="4"/>
      <c r="AK5" s="59"/>
      <c r="AL5"/>
      <c r="AM5" s="1"/>
      <c r="AN5" s="5"/>
      <c r="AO5"/>
      <c r="AP5"/>
      <c r="AQ5"/>
      <c r="AR5"/>
      <c r="AS5"/>
      <c r="AT5"/>
      <c r="AU5"/>
      <c r="AV5" s="4"/>
      <c r="AW5" s="4"/>
      <c r="AX5" s="4"/>
      <c r="AY5" s="4"/>
      <c r="AZ5"/>
      <c r="BA5"/>
      <c r="BB5"/>
      <c r="BC5"/>
      <c r="BD5"/>
      <c r="BE5" s="191"/>
    </row>
    <row r="6" spans="1:57" ht="15.6">
      <c r="A6" s="48"/>
      <c r="B6" s="48"/>
      <c r="C6" s="48"/>
      <c r="D6" s="433"/>
      <c r="E6" s="48"/>
      <c r="F6" s="347"/>
      <c r="G6" s="146"/>
      <c r="H6" s="400"/>
      <c r="I6" s="89"/>
      <c r="J6" s="89"/>
      <c r="K6" s="89"/>
      <c r="L6" s="89"/>
      <c r="M6" s="400"/>
      <c r="N6" s="89"/>
      <c r="O6" s="47"/>
      <c r="P6" s="481"/>
      <c r="Q6" s="48"/>
      <c r="R6" s="48"/>
      <c r="S6" s="400"/>
      <c r="T6" s="402"/>
      <c r="U6" s="402"/>
      <c r="V6" s="402"/>
      <c r="W6" s="71"/>
      <c r="X6" s="71"/>
      <c r="Y6" s="71"/>
      <c r="Z6" s="71"/>
      <c r="AA6" s="89"/>
      <c r="AB6" s="47"/>
      <c r="AC6" s="47"/>
      <c r="AD6" s="71"/>
      <c r="AE6" s="71"/>
      <c r="AF6" s="71"/>
      <c r="AG6" s="71"/>
      <c r="AH6" s="47"/>
      <c r="AI6" s="4"/>
      <c r="AJ6" s="59"/>
      <c r="AL6" s="1"/>
      <c r="AM6" s="5"/>
      <c r="AU6" s="4"/>
      <c r="AV6" s="4"/>
      <c r="AW6" s="4"/>
      <c r="AX6" s="4"/>
    </row>
    <row r="7" spans="1:57" ht="15.6">
      <c r="A7" s="48"/>
      <c r="B7" s="48"/>
      <c r="C7" s="48"/>
      <c r="D7" s="433"/>
      <c r="E7" s="48"/>
      <c r="F7" s="347"/>
      <c r="G7" s="146"/>
      <c r="H7" s="400"/>
      <c r="I7" s="89"/>
      <c r="J7" s="89"/>
      <c r="K7" s="89"/>
      <c r="L7" s="89"/>
      <c r="M7" s="400"/>
      <c r="N7" s="89"/>
      <c r="O7" s="47"/>
      <c r="P7" s="481"/>
      <c r="Q7" s="48"/>
      <c r="R7" s="48"/>
      <c r="S7" s="400"/>
      <c r="T7" s="402"/>
      <c r="U7" s="402"/>
      <c r="V7" s="402"/>
      <c r="W7" s="71"/>
      <c r="X7" s="71"/>
      <c r="Y7" s="71"/>
      <c r="Z7" s="71"/>
      <c r="AA7" s="89"/>
      <c r="AB7" s="47"/>
      <c r="AC7" s="47"/>
      <c r="AD7" s="71"/>
      <c r="AE7" s="71"/>
      <c r="AF7" s="71"/>
      <c r="AG7" s="72" t="s">
        <v>2</v>
      </c>
      <c r="AH7" s="47"/>
      <c r="AI7" s="4"/>
      <c r="AJ7" s="59"/>
      <c r="AL7" s="1"/>
      <c r="AM7" s="5"/>
      <c r="AU7" s="4"/>
      <c r="AV7" s="4"/>
      <c r="AW7" s="4"/>
      <c r="AX7" s="4"/>
    </row>
    <row r="8" spans="1:57" ht="15.6">
      <c r="A8" s="47"/>
      <c r="B8" s="47"/>
      <c r="C8" s="47"/>
      <c r="D8" s="433"/>
      <c r="E8" s="52" t="s">
        <v>2</v>
      </c>
      <c r="F8" s="319"/>
      <c r="G8" s="89"/>
      <c r="H8" s="400"/>
      <c r="I8" s="89"/>
      <c r="J8" s="89"/>
      <c r="K8" s="89"/>
      <c r="L8" s="89"/>
      <c r="M8" s="400"/>
      <c r="N8" s="89"/>
      <c r="O8" s="47"/>
      <c r="P8" s="481"/>
      <c r="Q8" s="52" t="s">
        <v>22</v>
      </c>
      <c r="R8" s="52"/>
      <c r="S8" s="403"/>
      <c r="T8" s="405"/>
      <c r="U8" s="405"/>
      <c r="V8" s="405"/>
      <c r="W8" s="72" t="s">
        <v>532</v>
      </c>
      <c r="X8" s="72" t="s">
        <v>508</v>
      </c>
      <c r="Y8" s="71"/>
      <c r="Z8" s="71"/>
      <c r="AA8" s="94" t="s">
        <v>426</v>
      </c>
      <c r="AB8" s="47"/>
      <c r="AC8" s="47"/>
      <c r="AD8" s="72" t="s">
        <v>422</v>
      </c>
      <c r="AE8" s="201"/>
      <c r="AF8" s="201"/>
      <c r="AG8" s="72" t="s">
        <v>8</v>
      </c>
      <c r="AH8" s="47"/>
      <c r="AI8" s="4"/>
      <c r="AJ8" s="59"/>
      <c r="AL8" s="1"/>
      <c r="AM8" s="5"/>
    </row>
    <row r="9" spans="1:57" ht="15.6">
      <c r="A9" s="47"/>
      <c r="B9" s="47"/>
      <c r="C9" s="47"/>
      <c r="D9" s="433"/>
      <c r="E9" s="52" t="s">
        <v>484</v>
      </c>
      <c r="F9" s="326" t="s">
        <v>2</v>
      </c>
      <c r="G9" s="94" t="s">
        <v>2</v>
      </c>
      <c r="H9" s="403"/>
      <c r="I9" s="94" t="s">
        <v>1</v>
      </c>
      <c r="J9" s="94"/>
      <c r="K9" s="94" t="s">
        <v>22</v>
      </c>
      <c r="L9" s="94"/>
      <c r="M9" s="403" t="s">
        <v>2</v>
      </c>
      <c r="N9" s="94"/>
      <c r="O9" s="52" t="s">
        <v>22</v>
      </c>
      <c r="P9" s="483"/>
      <c r="Q9" s="52" t="s">
        <v>486</v>
      </c>
      <c r="R9" s="52"/>
      <c r="S9" s="403" t="s">
        <v>22</v>
      </c>
      <c r="T9" s="405"/>
      <c r="U9" s="405" t="s">
        <v>22</v>
      </c>
      <c r="V9" s="405"/>
      <c r="W9" s="72" t="s">
        <v>522</v>
      </c>
      <c r="X9" s="72" t="s">
        <v>533</v>
      </c>
      <c r="Y9" s="72" t="s">
        <v>533</v>
      </c>
      <c r="Z9" s="72" t="s">
        <v>533</v>
      </c>
      <c r="AA9" s="94" t="s">
        <v>415</v>
      </c>
      <c r="AB9" s="52" t="s">
        <v>482</v>
      </c>
      <c r="AC9" s="52" t="s">
        <v>413</v>
      </c>
      <c r="AD9" s="72" t="s">
        <v>1</v>
      </c>
      <c r="AE9" s="72" t="s">
        <v>1</v>
      </c>
      <c r="AF9" s="72" t="s">
        <v>0</v>
      </c>
      <c r="AG9" s="72" t="s">
        <v>69</v>
      </c>
      <c r="AH9" s="47"/>
      <c r="AI9" s="4"/>
      <c r="AJ9" s="59"/>
      <c r="AL9" s="1"/>
      <c r="AM9" s="5"/>
    </row>
    <row r="10" spans="1:57" ht="15.6">
      <c r="A10" s="47"/>
      <c r="B10" s="52" t="s">
        <v>89</v>
      </c>
      <c r="C10" s="52" t="s">
        <v>438</v>
      </c>
      <c r="D10" s="433"/>
      <c r="E10" s="53" t="s">
        <v>485</v>
      </c>
      <c r="F10" s="327" t="s">
        <v>8</v>
      </c>
      <c r="G10" s="95" t="s">
        <v>403</v>
      </c>
      <c r="H10" s="416" t="s">
        <v>487</v>
      </c>
      <c r="I10" s="95" t="s">
        <v>403</v>
      </c>
      <c r="J10" s="95"/>
      <c r="K10" s="95" t="s">
        <v>44</v>
      </c>
      <c r="L10" s="95"/>
      <c r="M10" s="472" t="s">
        <v>658</v>
      </c>
      <c r="N10" s="95"/>
      <c r="O10" s="53" t="s">
        <v>0</v>
      </c>
      <c r="P10" s="484" t="s">
        <v>487</v>
      </c>
      <c r="Q10" s="53" t="s">
        <v>414</v>
      </c>
      <c r="R10" s="53"/>
      <c r="S10" s="472" t="s">
        <v>658</v>
      </c>
      <c r="T10" s="473"/>
      <c r="U10" s="473" t="s">
        <v>662</v>
      </c>
      <c r="V10" s="473"/>
      <c r="W10" s="73" t="s">
        <v>489</v>
      </c>
      <c r="X10" s="73" t="s">
        <v>476</v>
      </c>
      <c r="Y10" s="73" t="s">
        <v>72</v>
      </c>
      <c r="Z10" s="73" t="s">
        <v>474</v>
      </c>
      <c r="AA10" s="95" t="s">
        <v>44</v>
      </c>
      <c r="AB10" s="53" t="s">
        <v>483</v>
      </c>
      <c r="AC10" s="53" t="s">
        <v>414</v>
      </c>
      <c r="AD10" s="73" t="s">
        <v>43</v>
      </c>
      <c r="AE10" s="73" t="s">
        <v>512</v>
      </c>
      <c r="AF10" s="73" t="s">
        <v>512</v>
      </c>
      <c r="AG10" s="73" t="s">
        <v>540</v>
      </c>
      <c r="AH10" s="47"/>
      <c r="AI10" s="4"/>
      <c r="AJ10" s="59"/>
      <c r="AL10" s="1"/>
      <c r="AM10" s="5"/>
    </row>
    <row r="11" spans="1:57" ht="15.6">
      <c r="A11" s="47"/>
      <c r="B11" s="65">
        <f>+'Ark1'!C410</f>
        <v>2024</v>
      </c>
      <c r="C11" s="65">
        <f>+'Ark1'!K410</f>
        <v>0</v>
      </c>
      <c r="D11" s="470" t="str">
        <f>VLOOKUP(C11,RNR!$H$7:$I$16,2)</f>
        <v>Ordinær</v>
      </c>
      <c r="E11" s="65">
        <f>+IF(F11=0,"",'Ark1'!Q410)</f>
        <v>7633</v>
      </c>
      <c r="F11" s="494">
        <f>+'Ark1'!R410</f>
        <v>39111</v>
      </c>
      <c r="G11" s="196">
        <f>+IF(F11=0,"",'Ark1'!AG410)</f>
        <v>94.132877918306022</v>
      </c>
      <c r="H11" s="480">
        <f t="shared" ref="H11:H20" si="0">+IF(F11=0,"",IF(F22=0,"",G11-G22))</f>
        <v>2.6187131992116974E-3</v>
      </c>
      <c r="I11" s="196">
        <f>+IF(F11=0,"",'Ark1'!AH410)</f>
        <v>0</v>
      </c>
      <c r="J11" s="95"/>
      <c r="K11" s="274">
        <f>+IF(F11=0,"",'Ark1'!U410)</f>
        <v>26.833092991741523</v>
      </c>
      <c r="L11" s="274"/>
      <c r="M11" s="431">
        <f>+'Ark1'!AJ410</f>
        <v>108.87419835748294</v>
      </c>
      <c r="N11" s="95"/>
      <c r="O11" s="66">
        <f>+IF(F11=0,"",'Ark1'!S410)</f>
        <v>7.3967681726368513</v>
      </c>
      <c r="P11" s="485">
        <f t="shared" ref="P11:P20" si="1">+IF(F11=0,"",IF(F22=0,"",O11-O22))</f>
        <v>5.7216184834980588E-2</v>
      </c>
      <c r="Q11" s="66">
        <f>+IF(F11=0,"",'Ark1'!T410)</f>
        <v>6.0483495691749116</v>
      </c>
      <c r="R11" s="53"/>
      <c r="S11" s="121">
        <f>+IF(M11=0,"",'Ark1'!AJ410)</f>
        <v>108.87419835748294</v>
      </c>
      <c r="T11" s="473"/>
      <c r="U11" s="109">
        <f>+IF(M11=0,"",'Ark1'!AK410)</f>
        <v>20.132447193831577</v>
      </c>
      <c r="V11" s="473"/>
      <c r="W11" s="139">
        <f>+IF(F11=0,"",'Ark1'!W410)</f>
        <v>10.623609726163998</v>
      </c>
      <c r="X11" s="139">
        <f>+IF(F11=0,"",'Ark1'!X410)</f>
        <v>88.849684232057484</v>
      </c>
      <c r="Y11" s="139">
        <f>+IF(F11=0,"",'Ark1'!Y410)</f>
        <v>67.533430492700276</v>
      </c>
      <c r="Z11" s="139">
        <f>+IF(F11=0,"",'Ark1'!Z410)</f>
        <v>8.4181274748803112</v>
      </c>
      <c r="AA11" s="138">
        <f>+IF(F11=0,"",'Ark1'!AA410)</f>
        <v>1.7531932207271363</v>
      </c>
      <c r="AB11" s="66">
        <f>+IF(F11=0,"",'Ark1'!AB410)</f>
        <v>1.9848288784637769</v>
      </c>
      <c r="AC11" s="66">
        <f>+IF(F11=0,"",'Ark1'!AC410)</f>
        <v>81.945753835901769</v>
      </c>
      <c r="AD11" s="139">
        <f>+IF(F11=0,"",'Ark1'!AD410)</f>
        <v>46.822101071474762</v>
      </c>
      <c r="AE11" s="139">
        <f>+IF(F11=0,"",'Ark1'!AE410)</f>
        <v>65.286562093818574</v>
      </c>
      <c r="AF11" s="139">
        <f>+IF(F11=0,"",'Ark1'!AF410)</f>
        <v>90.896625453193266</v>
      </c>
      <c r="AG11" s="139">
        <f t="shared" ref="AG11:AG20" si="2">+IF(F11=0,"",F11/E11)</f>
        <v>5.1239355430368141</v>
      </c>
      <c r="AH11" s="47"/>
      <c r="AI11" s="4"/>
      <c r="AJ11" s="59"/>
      <c r="AL11" s="1"/>
      <c r="AM11" s="5"/>
      <c r="AO11" s="2"/>
      <c r="AP11" s="2"/>
      <c r="AQ11" s="2"/>
    </row>
    <row r="12" spans="1:57" ht="15.6">
      <c r="A12" s="47"/>
      <c r="B12" s="65">
        <f>+'Ark1'!C411</f>
        <v>2024</v>
      </c>
      <c r="C12" s="65">
        <f>+'Ark1'!K411</f>
        <v>2</v>
      </c>
      <c r="D12" s="470" t="str">
        <f>VLOOKUP(C12,RNR!$H$7:$I$16,2)</f>
        <v>Villsau</v>
      </c>
      <c r="E12" s="65">
        <f>+IF(F12=0,"",'Ark1'!Q411)</f>
        <v>375</v>
      </c>
      <c r="F12" s="494">
        <f>+'Ark1'!R411</f>
        <v>1820</v>
      </c>
      <c r="G12" s="196">
        <f>+IF(F12=0,"",'Ark1'!AG411)</f>
        <v>2.4024368530977025</v>
      </c>
      <c r="H12" s="480">
        <f t="shared" si="0"/>
        <v>-0.1858390947473616</v>
      </c>
      <c r="I12" s="196">
        <f>+IF(F12=0,"",'Ark1'!AH411)</f>
        <v>0</v>
      </c>
      <c r="J12" s="95"/>
      <c r="K12" s="274">
        <f>+IF(F12=0,"",'Ark1'!U411)</f>
        <v>14.716648351648358</v>
      </c>
      <c r="L12" s="274"/>
      <c r="M12" s="431">
        <f>+'Ark1'!AJ411</f>
        <v>96.205123873873902</v>
      </c>
      <c r="N12" s="95"/>
      <c r="O12" s="66">
        <f>+IF(F12=0,"",'Ark1'!S411)</f>
        <v>5.4637362637362639</v>
      </c>
      <c r="P12" s="485">
        <f t="shared" si="1"/>
        <v>-0.37420284633399348</v>
      </c>
      <c r="Q12" s="66">
        <f>+IF(F12=0,"",'Ark1'!T411)</f>
        <v>5.8846153846153859</v>
      </c>
      <c r="R12" s="53"/>
      <c r="S12" s="121">
        <f>+IF(M12=0,"",'Ark1'!AJ411)</f>
        <v>96.205123873873902</v>
      </c>
      <c r="T12" s="473"/>
      <c r="U12" s="109">
        <f>+IF(M12=0,"",'Ark1'!AK411)</f>
        <v>16.126991347126197</v>
      </c>
      <c r="V12" s="473"/>
      <c r="W12" s="139">
        <f>+IF(F12=0,"",'Ark1'!W411)</f>
        <v>7.6923076923076898</v>
      </c>
      <c r="X12" s="139">
        <f>+IF(F12=0,"",'Ark1'!X411)</f>
        <v>33.461538461538446</v>
      </c>
      <c r="Y12" s="139">
        <f>+IF(F12=0,"",'Ark1'!Y411)</f>
        <v>4.780219780219781</v>
      </c>
      <c r="Z12" s="139">
        <f>+IF(F12=0,"",'Ark1'!Z411)</f>
        <v>4.606572320790514</v>
      </c>
      <c r="AA12" s="138">
        <f>+IF(F12=0,"",'Ark1'!AA411)</f>
        <v>1.649609776268214</v>
      </c>
      <c r="AB12" s="66">
        <f>+IF(F12=0,"",'Ark1'!AB411)</f>
        <v>1.9034048772650236</v>
      </c>
      <c r="AC12" s="66">
        <f>+IF(F12=0,"",'Ark1'!AC411)</f>
        <v>79.437008218605413</v>
      </c>
      <c r="AD12" s="139">
        <f>+IF(F12=0,"",'Ark1'!AD411)</f>
        <v>64.067860000067114</v>
      </c>
      <c r="AE12" s="139">
        <f>+IF(F12=0,"",'Ark1'!AE411)</f>
        <v>82.567579184326817</v>
      </c>
      <c r="AF12" s="139">
        <f>+IF(F12=0,"",'Ark1'!AF411)</f>
        <v>4.2298038486566876</v>
      </c>
      <c r="AG12" s="139">
        <f t="shared" si="2"/>
        <v>4.8533333333333335</v>
      </c>
      <c r="AH12" s="47"/>
      <c r="AI12" s="4"/>
      <c r="AJ12" s="59"/>
      <c r="AL12" s="13"/>
      <c r="AM12" s="5"/>
      <c r="AO12" s="2"/>
      <c r="AP12" s="2"/>
      <c r="AQ12" s="4"/>
      <c r="AR12" s="4"/>
      <c r="AS12" s="4"/>
    </row>
    <row r="13" spans="1:57" ht="15.6">
      <c r="A13" s="47"/>
      <c r="B13" s="65">
        <f>+'Ark1'!C412</f>
        <v>2024</v>
      </c>
      <c r="C13" s="65">
        <f>+'Ark1'!K412</f>
        <v>4</v>
      </c>
      <c r="D13" s="470" t="str">
        <f>VLOOKUP(C13,RNR!$H$7:$I$16,2)</f>
        <v>Økologisk</v>
      </c>
      <c r="E13" s="65">
        <f>+IF(F13=0,"",'Ark1'!Q412)</f>
        <v>286</v>
      </c>
      <c r="F13" s="494">
        <f>+'Ark1'!R412</f>
        <v>2064</v>
      </c>
      <c r="G13" s="196">
        <f>+IF(F13=0,"",'Ark1'!AG412)</f>
        <v>3.3991535415678924</v>
      </c>
      <c r="H13" s="480">
        <f t="shared" si="0"/>
        <v>0.13987731834265826</v>
      </c>
      <c r="I13" s="196">
        <f>+IF(F13=0,"",'Ark1'!AH412)</f>
        <v>95.009689922480618</v>
      </c>
      <c r="J13" s="95"/>
      <c r="K13" s="274">
        <f>+IF(F13=0,"",'Ark1'!U412)</f>
        <v>18.360707364341064</v>
      </c>
      <c r="L13" s="274"/>
      <c r="M13" s="431">
        <f>+'Ark1'!AJ412</f>
        <v>100.14640394088661</v>
      </c>
      <c r="N13" s="95"/>
      <c r="O13" s="66">
        <f>+IF(F13=0,"",'Ark1'!S412)</f>
        <v>6.1516472868217074</v>
      </c>
      <c r="P13" s="485">
        <f t="shared" si="1"/>
        <v>-0.19189866998391825</v>
      </c>
      <c r="Q13" s="66">
        <f>+IF(F13=0,"",'Ark1'!T412)</f>
        <v>6.1303294573643416</v>
      </c>
      <c r="R13" s="53"/>
      <c r="S13" s="121">
        <f>+IF(M13=0,"",'Ark1'!AJ412)</f>
        <v>100.14640394088661</v>
      </c>
      <c r="T13" s="473"/>
      <c r="U13" s="109">
        <f>+IF(M13=0,"",'Ark1'!AK412)</f>
        <v>17.383370196405654</v>
      </c>
      <c r="V13" s="473"/>
      <c r="W13" s="139">
        <f>+IF(F13=0,"",'Ark1'!W412)</f>
        <v>7.7519379844961245</v>
      </c>
      <c r="X13" s="139">
        <f>+IF(F13=0,"",'Ark1'!X412)</f>
        <v>51.841085271317823</v>
      </c>
      <c r="Y13" s="139">
        <f>+IF(F13=0,"",'Ark1'!Y412)</f>
        <v>22.965116279069779</v>
      </c>
      <c r="Z13" s="139">
        <f>+IF(F13=0,"",'Ark1'!Z412)</f>
        <v>7.5487775387206595</v>
      </c>
      <c r="AA13" s="138">
        <f>+IF(F13=0,"",'Ark1'!AA412)</f>
        <v>1.6719201697114581</v>
      </c>
      <c r="AB13" s="66">
        <f>+IF(F13=0,"",'Ark1'!AB412)</f>
        <v>1.7356752277165837</v>
      </c>
      <c r="AC13" s="66">
        <f>+IF(F13=0,"",'Ark1'!AC412)</f>
        <v>74.232092096303219</v>
      </c>
      <c r="AD13" s="139">
        <f>+IF(F13=0,"",'Ark1'!AD412)</f>
        <v>35.645718169913359</v>
      </c>
      <c r="AE13" s="139">
        <f>+IF(F13=0,"",'Ark1'!AE412)</f>
        <v>60.141597012776174</v>
      </c>
      <c r="AF13" s="139">
        <f>+IF(F13=0,"",'Ark1'!AF412)</f>
        <v>4.7968764525425316</v>
      </c>
      <c r="AG13" s="139">
        <f t="shared" si="2"/>
        <v>7.2167832167832167</v>
      </c>
      <c r="AH13" s="47"/>
      <c r="AI13" s="4"/>
      <c r="AJ13" s="59"/>
      <c r="AL13" s="13"/>
      <c r="AM13" s="5"/>
      <c r="AO13" s="1"/>
      <c r="AP13" s="1"/>
      <c r="AQ13" s="11"/>
      <c r="AR13" s="11"/>
      <c r="AS13" s="11"/>
    </row>
    <row r="14" spans="1:57" ht="15.6">
      <c r="A14" s="47"/>
      <c r="B14" s="65">
        <f>+'Ark1'!C413</f>
        <v>2024</v>
      </c>
      <c r="C14" s="65">
        <f>+'Ark1'!K413</f>
        <v>7</v>
      </c>
      <c r="D14" s="470" t="str">
        <f>VLOOKUP(C14,RNR!$H$7:$I$16,2)</f>
        <v>Nødslakt</v>
      </c>
      <c r="E14" s="65" t="str">
        <f>+IF(F14=0,"",'Ark1'!Q413)</f>
        <v/>
      </c>
      <c r="F14" s="494">
        <f>+'Ark1'!R413</f>
        <v>0</v>
      </c>
      <c r="G14" s="196" t="str">
        <f>+IF(F14=0,"",'Ark1'!AG413)</f>
        <v/>
      </c>
      <c r="H14" s="480" t="str">
        <f t="shared" si="0"/>
        <v/>
      </c>
      <c r="I14" s="196" t="str">
        <f>+IF(F14=0,"",'Ark1'!AH413)</f>
        <v/>
      </c>
      <c r="J14" s="95"/>
      <c r="K14" s="274" t="str">
        <f>+IF(F14=0,"",'Ark1'!U413)</f>
        <v/>
      </c>
      <c r="L14" s="274"/>
      <c r="M14" s="431">
        <f>+'Ark1'!AJ413</f>
        <v>0</v>
      </c>
      <c r="N14" s="95"/>
      <c r="O14" s="66" t="str">
        <f>+IF(F14=0,"",'Ark1'!S413)</f>
        <v/>
      </c>
      <c r="P14" s="485" t="str">
        <f t="shared" si="1"/>
        <v/>
      </c>
      <c r="Q14" s="66" t="str">
        <f>+IF(F14=0,"",'Ark1'!T413)</f>
        <v/>
      </c>
      <c r="R14" s="53"/>
      <c r="S14" s="121" t="str">
        <f>+IF(M14=0,"",'Ark1'!AJ413)</f>
        <v/>
      </c>
      <c r="T14" s="473"/>
      <c r="U14" s="109" t="str">
        <f>+IF(M14=0,"",'Ark1'!AK413)</f>
        <v/>
      </c>
      <c r="V14" s="473"/>
      <c r="W14" s="139" t="str">
        <f>+IF(F14=0,"",'Ark1'!W413)</f>
        <v/>
      </c>
      <c r="X14" s="139" t="str">
        <f>+IF(F14=0,"",'Ark1'!X413)</f>
        <v/>
      </c>
      <c r="Y14" s="139" t="str">
        <f>+IF(F14=0,"",'Ark1'!Y413)</f>
        <v/>
      </c>
      <c r="Z14" s="139" t="str">
        <f>+IF(F14=0,"",'Ark1'!Z413)</f>
        <v/>
      </c>
      <c r="AA14" s="138" t="str">
        <f>+IF(F14=0,"",'Ark1'!AA413)</f>
        <v/>
      </c>
      <c r="AB14" s="66" t="str">
        <f>+IF(F14=0,"",'Ark1'!AB413)</f>
        <v/>
      </c>
      <c r="AC14" s="66" t="str">
        <f>+IF(F14=0,"",'Ark1'!AC413)</f>
        <v/>
      </c>
      <c r="AD14" s="139" t="str">
        <f>+IF(F14=0,"",'Ark1'!AD413)</f>
        <v/>
      </c>
      <c r="AE14" s="139" t="str">
        <f>+IF(F14=0,"",'Ark1'!AE413)</f>
        <v/>
      </c>
      <c r="AF14" s="139" t="str">
        <f>+IF(F14=0,"",'Ark1'!AF413)</f>
        <v/>
      </c>
      <c r="AG14" s="139" t="str">
        <f t="shared" si="2"/>
        <v/>
      </c>
      <c r="AH14" s="47"/>
      <c r="AI14" s="4"/>
      <c r="AJ14" s="59"/>
      <c r="AL14" s="13"/>
      <c r="AM14" s="5"/>
      <c r="AO14" s="1"/>
      <c r="AP14" s="1"/>
      <c r="AQ14" s="11"/>
      <c r="AR14" s="11"/>
      <c r="AS14" s="11"/>
    </row>
    <row r="15" spans="1:57" ht="15.6">
      <c r="A15" s="47"/>
      <c r="B15" s="65">
        <f>+'Ark1'!C414</f>
        <v>2024</v>
      </c>
      <c r="C15" s="65">
        <f>+'Ark1'!K414</f>
        <v>9</v>
      </c>
      <c r="D15" s="470" t="str">
        <f>VLOOKUP(C15,RNR!$H$7:$I$16,2)</f>
        <v>Spesial</v>
      </c>
      <c r="E15" s="65">
        <f>+IF(F15=0,"",'Ark1'!Q414)</f>
        <v>3</v>
      </c>
      <c r="F15" s="494">
        <f>+'Ark1'!R414</f>
        <v>8</v>
      </c>
      <c r="G15" s="196">
        <f>+IF(F15=0,"",'Ark1'!AG414)</f>
        <v>2.2522593228601569E-2</v>
      </c>
      <c r="H15" s="480" t="str">
        <f t="shared" si="0"/>
        <v/>
      </c>
      <c r="I15" s="196">
        <f>+IF(F15=0,"",'Ark1'!AH414)</f>
        <v>0</v>
      </c>
      <c r="J15" s="95"/>
      <c r="K15" s="274">
        <f>+IF(F15=0,"",'Ark1'!U414)</f>
        <v>31.387499999999999</v>
      </c>
      <c r="L15" s="274"/>
      <c r="M15" s="431">
        <f>+'Ark1'!AJ414</f>
        <v>111</v>
      </c>
      <c r="N15" s="95"/>
      <c r="O15" s="66">
        <f>+IF(F15=0,"",'Ark1'!S414)</f>
        <v>8.625</v>
      </c>
      <c r="P15" s="485" t="str">
        <f t="shared" si="1"/>
        <v/>
      </c>
      <c r="Q15" s="66">
        <f>+IF(F15=0,"",'Ark1'!T414)</f>
        <v>7.375</v>
      </c>
      <c r="R15" s="53"/>
      <c r="S15" s="121">
        <f>+IF(M15=0,"",'Ark1'!AJ414)</f>
        <v>111</v>
      </c>
      <c r="T15" s="473"/>
      <c r="U15" s="109">
        <f>+IF(M15=0,"",'Ark1'!AK414)</f>
        <v>22.855465086348016</v>
      </c>
      <c r="V15" s="473"/>
      <c r="W15" s="139">
        <f>+IF(F15=0,"",'Ark1'!W414)</f>
        <v>37.5</v>
      </c>
      <c r="X15" s="139">
        <f>+IF(F15=0,"",'Ark1'!X414)</f>
        <v>100</v>
      </c>
      <c r="Y15" s="139">
        <f>+IF(F15=0,"",'Ark1'!Y414)</f>
        <v>87.5</v>
      </c>
      <c r="Z15" s="139">
        <f>+IF(F15=0,"",'Ark1'!Z414)</f>
        <v>6.5146829354927052</v>
      </c>
      <c r="AA15" s="138">
        <f>+IF(F15=0,"",'Ark1'!AA414)</f>
        <v>1.2183492931011202</v>
      </c>
      <c r="AB15" s="66">
        <f>+IF(F15=0,"",'Ark1'!AB414)</f>
        <v>1.7984368212422699</v>
      </c>
      <c r="AC15" s="66">
        <f>+IF(F15=0,"",'Ark1'!AC414)</f>
        <v>69.550228956052422</v>
      </c>
      <c r="AD15" s="139">
        <f>+IF(F15=0,"",'Ark1'!AD414)</f>
        <v>3.7741398777227264</v>
      </c>
      <c r="AE15" s="139">
        <f>+IF(F15=0,"",'Ark1'!AE414)</f>
        <v>46.351776232727133</v>
      </c>
      <c r="AF15" s="139">
        <f>+IF(F15=0,"",'Ark1'!AF414)</f>
        <v>1.8592544389699723E-2</v>
      </c>
      <c r="AG15" s="139">
        <f t="shared" si="2"/>
        <v>2.6666666666666665</v>
      </c>
      <c r="AH15" s="47"/>
      <c r="AI15" s="4"/>
      <c r="AJ15" s="59"/>
      <c r="AL15" s="13"/>
      <c r="AM15" s="5"/>
      <c r="AO15" s="1"/>
      <c r="AP15" s="1"/>
      <c r="AQ15" s="11"/>
      <c r="AR15" s="11"/>
      <c r="AS15" s="11"/>
    </row>
    <row r="16" spans="1:57" ht="15.6">
      <c r="A16" s="47"/>
      <c r="B16" s="65">
        <f>+'Ark1'!C415</f>
        <v>2024</v>
      </c>
      <c r="C16" s="65">
        <f>+'Ark1'!K415</f>
        <v>10</v>
      </c>
      <c r="D16" s="470" t="str">
        <f>VLOOKUP(C16,RNR!$H$7:$I$16,2)</f>
        <v>Gult fett Ordinær</v>
      </c>
      <c r="E16" s="65">
        <f>+IF(F16=0,"",'Ark1'!Q415)</f>
        <v>14</v>
      </c>
      <c r="F16" s="494">
        <f>+'Ark1'!R415</f>
        <v>15</v>
      </c>
      <c r="G16" s="196">
        <f>+IF(F16=0,"",'Ark1'!AG415)</f>
        <v>2.9608554459424053E-2</v>
      </c>
      <c r="H16" s="480">
        <f t="shared" si="0"/>
        <v>1.3951985796559249E-2</v>
      </c>
      <c r="I16" s="196">
        <f>+IF(F16=0,"",'Ark1'!AH415)</f>
        <v>0</v>
      </c>
      <c r="J16" s="95"/>
      <c r="K16" s="274">
        <f>+IF(F16=0,"",'Ark1'!U415)</f>
        <v>22.006666666666661</v>
      </c>
      <c r="L16" s="274"/>
      <c r="M16" s="431">
        <f>+'Ark1'!AJ415</f>
        <v>103.20666666666668</v>
      </c>
      <c r="N16" s="95"/>
      <c r="O16" s="66">
        <f>+IF(F16=0,"",'Ark1'!S415)</f>
        <v>6.8</v>
      </c>
      <c r="P16" s="485">
        <f t="shared" si="1"/>
        <v>2.2222222222222143E-2</v>
      </c>
      <c r="Q16" s="66">
        <f>+IF(F16=0,"",'Ark1'!T415)</f>
        <v>20.733333333333334</v>
      </c>
      <c r="R16" s="53"/>
      <c r="S16" s="121">
        <f>+IF(M16=0,"",'Ark1'!AJ415)</f>
        <v>103.20666666666668</v>
      </c>
      <c r="T16" s="473"/>
      <c r="U16" s="109">
        <f>+IF(M16=0,"",'Ark1'!AK415)</f>
        <v>19.026482400416754</v>
      </c>
      <c r="V16" s="473"/>
      <c r="W16" s="139">
        <f>+IF(F16=0,"",'Ark1'!W415)</f>
        <v>53.33333333333335</v>
      </c>
      <c r="X16" s="139">
        <f>+IF(F16=0,"",'Ark1'!X415)</f>
        <v>66.666666666666686</v>
      </c>
      <c r="Y16" s="139">
        <f>+IF(F16=0,"",'Ark1'!Y415)</f>
        <v>33.333333333333343</v>
      </c>
      <c r="Z16" s="139">
        <f>+IF(F16=0,"",'Ark1'!Z415)</f>
        <v>9.0546096302135286</v>
      </c>
      <c r="AA16" s="138">
        <f>+IF(F16=0,"",'Ark1'!AA415)</f>
        <v>2.5871477215909686</v>
      </c>
      <c r="AB16" s="66">
        <f>+IF(F16=0,"",'Ark1'!AB415)</f>
        <v>16.006109944504178</v>
      </c>
      <c r="AC16" s="66">
        <f>+IF(F16=0,"",'Ark1'!AC415)</f>
        <v>81.597296651748636</v>
      </c>
      <c r="AD16" s="139">
        <f>+IF(F16=0,"",'Ark1'!AD415)</f>
        <v>47.964916655910677</v>
      </c>
      <c r="AE16" s="139">
        <f>+IF(F16=0,"",'Ark1'!AE415)</f>
        <v>56.701045912568951</v>
      </c>
      <c r="AF16" s="139">
        <f>+IF(F16=0,"",'Ark1'!AF415)</f>
        <v>3.4861020730687003E-2</v>
      </c>
      <c r="AG16" s="139">
        <f t="shared" si="2"/>
        <v>1.0714285714285714</v>
      </c>
      <c r="AH16" s="47"/>
      <c r="AI16" s="4"/>
      <c r="AJ16" s="59"/>
      <c r="AL16" s="13"/>
      <c r="AM16" s="5"/>
      <c r="AO16" s="1"/>
      <c r="AP16" s="1"/>
      <c r="AQ16" s="11"/>
      <c r="AR16" s="11"/>
      <c r="AS16" s="11"/>
    </row>
    <row r="17" spans="1:47" ht="15.6">
      <c r="A17" s="47"/>
      <c r="B17" s="65">
        <f>+'Ark1'!C416</f>
        <v>2024</v>
      </c>
      <c r="C17" s="65">
        <f>+'Ark1'!K416</f>
        <v>12</v>
      </c>
      <c r="D17" s="470" t="str">
        <f>VLOOKUP(C17,RNR!$H$7:$I$16,2)</f>
        <v>Gult fett Villsau</v>
      </c>
      <c r="E17" s="65">
        <f>+IF(F17=0,"",'Ark1'!Q416)</f>
        <v>6</v>
      </c>
      <c r="F17" s="494">
        <f>+'Ark1'!R416</f>
        <v>9</v>
      </c>
      <c r="G17" s="196">
        <f>+IF(F17=0,"",'Ark1'!AG416)</f>
        <v>1.2234495087141596E-2</v>
      </c>
      <c r="H17" s="480">
        <f t="shared" si="0"/>
        <v>7.3941952203829897E-3</v>
      </c>
      <c r="I17" s="196">
        <f>+IF(F17=0,"",'Ark1'!AH416)</f>
        <v>0</v>
      </c>
      <c r="J17" s="95"/>
      <c r="K17" s="274">
        <f>+IF(F17=0,"",'Ark1'!U416)</f>
        <v>15.155555555555557</v>
      </c>
      <c r="L17" s="274"/>
      <c r="M17" s="431">
        <f>+'Ark1'!AJ416</f>
        <v>95.733333333333306</v>
      </c>
      <c r="N17" s="95"/>
      <c r="O17" s="66">
        <f>+IF(F17=0,"",'Ark1'!S416)</f>
        <v>6.1111111111111116</v>
      </c>
      <c r="P17" s="485">
        <f t="shared" si="1"/>
        <v>1.1111111111111116</v>
      </c>
      <c r="Q17" s="66">
        <f>+IF(F17=0,"",'Ark1'!T416)</f>
        <v>33.333333333333343</v>
      </c>
      <c r="R17" s="53"/>
      <c r="S17" s="121">
        <f>+IF(M17=0,"",'Ark1'!AJ416)</f>
        <v>95.733333333333306</v>
      </c>
      <c r="T17" s="473"/>
      <c r="U17" s="109">
        <f>+IF(M17=0,"",'Ark1'!AK416)</f>
        <v>16.884524871310887</v>
      </c>
      <c r="V17" s="473"/>
      <c r="W17" s="139">
        <f>+IF(F17=0,"",'Ark1'!W416)</f>
        <v>88.8888888888889</v>
      </c>
      <c r="X17" s="139">
        <f>+IF(F17=0,"",'Ark1'!X416)</f>
        <v>44.44444444444445</v>
      </c>
      <c r="Y17" s="139">
        <f>+IF(F17=0,"",'Ark1'!Y416)</f>
        <v>0</v>
      </c>
      <c r="Z17" s="139">
        <f>+IF(F17=0,"",'Ark1'!Z416)</f>
        <v>3.8597959390825278</v>
      </c>
      <c r="AA17" s="138">
        <f>+IF(F17=0,"",'Ark1'!AA416)</f>
        <v>0.87488976377909189</v>
      </c>
      <c r="AB17" s="66">
        <f>+IF(F17=0,"",'Ark1'!AB416)</f>
        <v>9.0798923145841446</v>
      </c>
      <c r="AC17" s="66">
        <f>+IF(F17=0,"",'Ark1'!AC416)</f>
        <v>92.275551928292245</v>
      </c>
      <c r="AD17" s="139">
        <f>+IF(F17=0,"",'Ark1'!AD416)</f>
        <v>21.886246786106796</v>
      </c>
      <c r="AE17" s="139">
        <f>+IF(F17=0,"",'Ark1'!AE416)</f>
        <v>19.115517477537797</v>
      </c>
      <c r="AF17" s="139">
        <f>+IF(F17=0,"",'Ark1'!AF416)</f>
        <v>2.0916612438412197E-2</v>
      </c>
      <c r="AG17" s="139">
        <f t="shared" si="2"/>
        <v>1.5</v>
      </c>
      <c r="AH17" s="47"/>
      <c r="AI17" s="4"/>
      <c r="AJ17" s="59"/>
      <c r="AL17" s="13"/>
      <c r="AM17" s="5"/>
      <c r="AO17" s="1"/>
      <c r="AP17" s="1"/>
      <c r="AQ17" s="11"/>
      <c r="AR17" s="11"/>
      <c r="AS17" s="11"/>
    </row>
    <row r="18" spans="1:47" ht="15.6">
      <c r="A18" s="47"/>
      <c r="B18" s="65">
        <f>+'Ark1'!C417</f>
        <v>2024</v>
      </c>
      <c r="C18" s="65">
        <f>+'Ark1'!K417</f>
        <v>14</v>
      </c>
      <c r="D18" s="470" t="str">
        <f>VLOOKUP(C18,RNR!$H$7:$I$16,2)</f>
        <v>Gult fett Økologisk</v>
      </c>
      <c r="E18" s="65">
        <f>+IF(F18=0,"",'Ark1'!Q417)</f>
        <v>1</v>
      </c>
      <c r="F18" s="494">
        <f>+'Ark1'!R417</f>
        <v>1</v>
      </c>
      <c r="G18" s="196">
        <f>+IF(F18=0,"",'Ark1'!AG417)</f>
        <v>1.1660442531733189E-3</v>
      </c>
      <c r="H18" s="480" t="str">
        <f t="shared" si="0"/>
        <v/>
      </c>
      <c r="I18" s="196">
        <f>+IF(F18=0,"",'Ark1'!AH417)</f>
        <v>100</v>
      </c>
      <c r="J18" s="95"/>
      <c r="K18" s="274">
        <f>+IF(F18=0,"",'Ark1'!U417)</f>
        <v>13</v>
      </c>
      <c r="L18" s="274"/>
      <c r="M18" s="431">
        <f>+'Ark1'!AJ417</f>
        <v>94.6</v>
      </c>
      <c r="N18" s="95"/>
      <c r="O18" s="66">
        <f>+IF(F18=0,"",'Ark1'!S417)</f>
        <v>5</v>
      </c>
      <c r="P18" s="485" t="str">
        <f t="shared" si="1"/>
        <v/>
      </c>
      <c r="Q18" s="66">
        <f>+IF(F18=0,"",'Ark1'!T417)</f>
        <v>35</v>
      </c>
      <c r="R18" s="53"/>
      <c r="S18" s="121">
        <f>+IF(M18=0,"",'Ark1'!AJ417)</f>
        <v>94.6</v>
      </c>
      <c r="T18" s="473"/>
      <c r="U18" s="109">
        <f>+IF(M18=0,"",'Ark1'!AK417)</f>
        <v>15.355711465217702</v>
      </c>
      <c r="V18" s="473"/>
      <c r="W18" s="139">
        <f>+IF(F18=0,"",'Ark1'!W417)</f>
        <v>100</v>
      </c>
      <c r="X18" s="139">
        <f>+IF(F18=0,"",'Ark1'!X417)</f>
        <v>0</v>
      </c>
      <c r="Y18" s="139">
        <f>+IF(F18=0,"",'Ark1'!Y417)</f>
        <v>0</v>
      </c>
      <c r="Z18" s="139">
        <f>+IF(F18=0,"",'Ark1'!Z417)</f>
        <v>0</v>
      </c>
      <c r="AA18" s="138">
        <f>+IF(F18=0,"",'Ark1'!AA417)</f>
        <v>0</v>
      </c>
      <c r="AB18" s="66">
        <f>+IF(F18=0,"",'Ark1'!AB417)</f>
        <v>0</v>
      </c>
      <c r="AC18" s="66">
        <f>+IF(F18=0,"",'Ark1'!AC417)</f>
        <v>0</v>
      </c>
      <c r="AD18" s="139">
        <f>+IF(F18=0,"",'Ark1'!AD417)</f>
        <v>0</v>
      </c>
      <c r="AE18" s="139">
        <f>+IF(F18=0,"",'Ark1'!AE417)</f>
        <v>0</v>
      </c>
      <c r="AF18" s="139">
        <f>+IF(F18=0,"",'Ark1'!AF417)</f>
        <v>2.3240680487124658E-3</v>
      </c>
      <c r="AG18" s="139">
        <f t="shared" si="2"/>
        <v>1</v>
      </c>
      <c r="AH18" s="47"/>
      <c r="AI18" s="4"/>
      <c r="AJ18" s="59"/>
      <c r="AL18" s="13"/>
      <c r="AM18" s="5"/>
      <c r="AO18" s="1"/>
      <c r="AP18" s="1"/>
      <c r="AQ18" s="11"/>
      <c r="AR18" s="11"/>
      <c r="AS18" s="11"/>
    </row>
    <row r="19" spans="1:47" ht="15.6">
      <c r="A19" s="47"/>
      <c r="B19" s="65">
        <f>+'Ark1'!C418</f>
        <v>2024</v>
      </c>
      <c r="C19" s="65">
        <f>+'Ark1'!K418</f>
        <v>19</v>
      </c>
      <c r="D19" s="470" t="str">
        <f>VLOOKUP(C19,RNR!$H$7:$I$16,2)</f>
        <v>Gult fett Spesial</v>
      </c>
      <c r="E19" s="65" t="str">
        <f>+IF(F19=0,"",'Ark1'!Q418)</f>
        <v/>
      </c>
      <c r="F19" s="494">
        <f>+'Ark1'!R418</f>
        <v>0</v>
      </c>
      <c r="G19" s="196" t="str">
        <f>+IF(F19=0,"",'Ark1'!AG418)</f>
        <v/>
      </c>
      <c r="H19" s="480" t="str">
        <f t="shared" si="0"/>
        <v/>
      </c>
      <c r="I19" s="196" t="str">
        <f>+IF(F19=0,"",'Ark1'!AH418)</f>
        <v/>
      </c>
      <c r="J19" s="95"/>
      <c r="K19" s="274" t="str">
        <f>+IF(F19=0,"",'Ark1'!U418)</f>
        <v/>
      </c>
      <c r="L19" s="274"/>
      <c r="M19" s="431">
        <f>+'Ark1'!AJ418</f>
        <v>0</v>
      </c>
      <c r="N19" s="95"/>
      <c r="O19" s="66" t="str">
        <f>+IF(F19=0,"",'Ark1'!S418)</f>
        <v/>
      </c>
      <c r="P19" s="485" t="str">
        <f t="shared" si="1"/>
        <v/>
      </c>
      <c r="Q19" s="66" t="str">
        <f>+IF(F19=0,"",'Ark1'!T418)</f>
        <v/>
      </c>
      <c r="R19" s="53"/>
      <c r="S19" s="121" t="str">
        <f>+IF(M19=0,"",'Ark1'!AJ418)</f>
        <v/>
      </c>
      <c r="T19" s="473"/>
      <c r="U19" s="109" t="str">
        <f>+IF(M19=0,"",'Ark1'!AK418)</f>
        <v/>
      </c>
      <c r="V19" s="473"/>
      <c r="W19" s="139" t="str">
        <f>+IF(F19=0,"",'Ark1'!W418)</f>
        <v/>
      </c>
      <c r="X19" s="139" t="str">
        <f>+IF(F19=0,"",'Ark1'!X418)</f>
        <v/>
      </c>
      <c r="Y19" s="139" t="str">
        <f>+IF(F19=0,"",'Ark1'!Y418)</f>
        <v/>
      </c>
      <c r="Z19" s="139" t="str">
        <f>+IF(F19=0,"",'Ark1'!Z418)</f>
        <v/>
      </c>
      <c r="AA19" s="138" t="str">
        <f>+IF(F19=0,"",'Ark1'!AA418)</f>
        <v/>
      </c>
      <c r="AB19" s="66" t="str">
        <f>+IF(F19=0,"",'Ark1'!AB418)</f>
        <v/>
      </c>
      <c r="AC19" s="66" t="str">
        <f>+IF(F19=0,"",'Ark1'!AC418)</f>
        <v/>
      </c>
      <c r="AD19" s="139" t="str">
        <f>+IF(F19=0,"",'Ark1'!AD418)</f>
        <v/>
      </c>
      <c r="AE19" s="139" t="str">
        <f>+IF(F19=0,"",'Ark1'!AE418)</f>
        <v/>
      </c>
      <c r="AF19" s="139" t="str">
        <f>+IF(F19=0,"",'Ark1'!AF418)</f>
        <v/>
      </c>
      <c r="AG19" s="139" t="str">
        <f t="shared" si="2"/>
        <v/>
      </c>
      <c r="AH19" s="47"/>
      <c r="AI19" s="4"/>
      <c r="AJ19" s="59"/>
      <c r="AL19" s="13"/>
      <c r="AM19" s="5"/>
      <c r="AO19" s="1"/>
      <c r="AP19" s="1"/>
      <c r="AQ19" s="11"/>
      <c r="AR19" s="11"/>
      <c r="AS19" s="11"/>
    </row>
    <row r="20" spans="1:47" ht="15.6">
      <c r="A20" s="47"/>
      <c r="B20" s="65">
        <f>+'Ark1'!C419</f>
        <v>2024</v>
      </c>
      <c r="C20" s="65">
        <f>+'Ark1'!K419</f>
        <v>25</v>
      </c>
      <c r="D20" s="470" t="str">
        <f>VLOOKUP(C20,RNR!$H$7:$I$16,2)</f>
        <v>Lyngenlam</v>
      </c>
      <c r="E20" s="65" t="str">
        <f>+IF(F20=0,"",'Ark1'!Q419)</f>
        <v/>
      </c>
      <c r="F20" s="494">
        <f>+'Ark1'!R419</f>
        <v>0</v>
      </c>
      <c r="G20" s="196" t="str">
        <f>+IF(F20=0,"",'Ark1'!AG419)</f>
        <v/>
      </c>
      <c r="H20" s="480" t="str">
        <f t="shared" si="0"/>
        <v/>
      </c>
      <c r="I20" s="196" t="str">
        <f>+IF(F20=0,"",'Ark1'!AH419)</f>
        <v/>
      </c>
      <c r="J20" s="95"/>
      <c r="K20" s="274" t="str">
        <f>+IF(F20=0,"",'Ark1'!U419)</f>
        <v/>
      </c>
      <c r="L20" s="274"/>
      <c r="M20" s="431">
        <f>+'Ark1'!AJ419</f>
        <v>0</v>
      </c>
      <c r="N20" s="95"/>
      <c r="O20" s="66" t="str">
        <f>+IF(F20=0,"",'Ark1'!S419)</f>
        <v/>
      </c>
      <c r="P20" s="485" t="str">
        <f t="shared" si="1"/>
        <v/>
      </c>
      <c r="Q20" s="66" t="str">
        <f>+IF(F20=0,"",'Ark1'!T419)</f>
        <v/>
      </c>
      <c r="R20" s="53"/>
      <c r="S20" s="121" t="str">
        <f>+IF(M20=0,"",'Ark1'!AJ419)</f>
        <v/>
      </c>
      <c r="T20" s="473"/>
      <c r="U20" s="109" t="str">
        <f>+IF(M20=0,"",'Ark1'!AK419)</f>
        <v/>
      </c>
      <c r="V20" s="473"/>
      <c r="W20" s="139" t="str">
        <f>+IF(F20=0,"",'Ark1'!W419)</f>
        <v/>
      </c>
      <c r="X20" s="139" t="str">
        <f>+IF(F20=0,"",'Ark1'!X419)</f>
        <v/>
      </c>
      <c r="Y20" s="139" t="str">
        <f>+IF(F20=0,"",'Ark1'!Y419)</f>
        <v/>
      </c>
      <c r="Z20" s="139" t="str">
        <f>+IF(F20=0,"",'Ark1'!Z419)</f>
        <v/>
      </c>
      <c r="AA20" s="138" t="str">
        <f>+IF(F20=0,"",'Ark1'!AA419)</f>
        <v/>
      </c>
      <c r="AB20" s="66" t="str">
        <f>+IF(F20=0,"",'Ark1'!AB419)</f>
        <v/>
      </c>
      <c r="AC20" s="66" t="str">
        <f>+IF(F20=0,"",'Ark1'!AC419)</f>
        <v/>
      </c>
      <c r="AD20" s="139" t="str">
        <f>+IF(F20=0,"",'Ark1'!AD419)</f>
        <v/>
      </c>
      <c r="AE20" s="139" t="str">
        <f>+IF(F20=0,"",'Ark1'!AE419)</f>
        <v/>
      </c>
      <c r="AF20" s="139" t="str">
        <f>+IF(F20=0,"",'Ark1'!AF419)</f>
        <v/>
      </c>
      <c r="AG20" s="139" t="str">
        <f t="shared" si="2"/>
        <v/>
      </c>
      <c r="AH20" s="47"/>
      <c r="AI20" s="4"/>
      <c r="AJ20" s="59"/>
      <c r="AL20" s="13"/>
      <c r="AM20" s="5"/>
      <c r="AO20" s="1"/>
      <c r="AP20" s="1"/>
      <c r="AQ20" s="11"/>
      <c r="AR20" s="11"/>
      <c r="AS20" s="11"/>
    </row>
    <row r="21" spans="1:47" ht="15.6">
      <c r="A21" s="47"/>
      <c r="B21" s="47"/>
      <c r="C21" s="47"/>
      <c r="D21" s="47"/>
      <c r="E21" s="47"/>
      <c r="F21" s="319"/>
      <c r="G21" s="47"/>
      <c r="H21" s="402"/>
      <c r="I21" s="47"/>
      <c r="J21" s="47"/>
      <c r="K21" s="47"/>
      <c r="L21" s="47"/>
      <c r="M21" s="47"/>
      <c r="N21" s="47"/>
      <c r="O21" s="47"/>
      <c r="P21" s="402"/>
      <c r="Q21" s="47"/>
      <c r="R21" s="47"/>
      <c r="S21" s="47"/>
      <c r="T21" s="473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"/>
      <c r="AJ21" s="59"/>
      <c r="AL21" s="13"/>
      <c r="AM21" s="5"/>
      <c r="AO21" s="1"/>
      <c r="AP21" s="1"/>
      <c r="AQ21" s="11"/>
      <c r="AR21" s="11"/>
      <c r="AS21" s="11"/>
    </row>
    <row r="22" spans="1:47" ht="14.7" customHeight="1">
      <c r="A22" s="47"/>
      <c r="B22">
        <f>+'Ark1'!C420</f>
        <v>2023</v>
      </c>
      <c r="C22">
        <f>+'Ark1'!K420</f>
        <v>0</v>
      </c>
      <c r="D22" s="470" t="str">
        <f>VLOOKUP(C22,RNR!$H$7:$I$16,2)</f>
        <v>Ordinær</v>
      </c>
      <c r="E22">
        <f>+IF(F22=0,"",'Ark1'!Q420)</f>
        <v>8102</v>
      </c>
      <c r="F22" s="316">
        <f>+'Ark1'!R420</f>
        <v>44597</v>
      </c>
      <c r="G22" s="197">
        <f>+IF(F22=0,"",'Ark1'!AG420)</f>
        <v>94.13025920510681</v>
      </c>
      <c r="H22" s="402"/>
      <c r="I22" s="197">
        <f>+IF(F22=0,"",'Ark1'!AH420)</f>
        <v>0</v>
      </c>
      <c r="J22" s="95"/>
      <c r="K22" s="92">
        <f>+IF(F22=0,"",'Ark1'!U420)</f>
        <v>26.948823911922339</v>
      </c>
      <c r="L22" s="47"/>
      <c r="M22" s="431">
        <f>+'Ark1'!AJ420</f>
        <v>110.68320737061872</v>
      </c>
      <c r="N22" s="95"/>
      <c r="O22" s="1">
        <f>+IF(F22=0,"",'Ark1'!S420)</f>
        <v>7.3395519878018707</v>
      </c>
      <c r="P22" s="402"/>
      <c r="Q22" s="1">
        <f>+IF(F22=0,"",'Ark1'!T420)</f>
        <v>6.2014036818620077</v>
      </c>
      <c r="R22" s="53"/>
      <c r="S22" s="121">
        <f>+IF(M22=0,"",'Ark1'!AJ420)</f>
        <v>110.68320737061872</v>
      </c>
      <c r="T22" s="473"/>
      <c r="U22" s="109">
        <f>+IF(M22=0,"",'Ark1'!AK420)</f>
        <v>19.992601209159847</v>
      </c>
      <c r="V22" s="473"/>
      <c r="W22" s="11">
        <f>+IF(F22=0,"",'Ark1'!W420)</f>
        <v>11.904388187546248</v>
      </c>
      <c r="X22" s="11">
        <f>+IF(F22=0,"",'Ark1'!X420)</f>
        <v>89.631589568805083</v>
      </c>
      <c r="Y22" s="11">
        <f>+IF(F22=0,"",'Ark1'!Y420)</f>
        <v>68.047178061304578</v>
      </c>
      <c r="Z22" s="11">
        <f>+IF(F22=0,"",'Ark1'!Z420)</f>
        <v>8.2795435731031226</v>
      </c>
      <c r="AA22" s="92">
        <f>+IF(F22=0,"",'Ark1'!AA420)</f>
        <v>1.7269306549286303</v>
      </c>
      <c r="AB22" s="1">
        <f>+IF(F22=0,"",'Ark1'!AB420)</f>
        <v>2.0343210297101284</v>
      </c>
      <c r="AC22" s="1">
        <f>+IF(F22=0,"",'Ark1'!AC420)</f>
        <v>70.094589528270831</v>
      </c>
      <c r="AD22" s="11">
        <f>+IF(F22=0,"",'Ark1'!AD420)</f>
        <v>46.690160470564095</v>
      </c>
      <c r="AE22" s="11">
        <f>+IF(F22=0,"",'Ark1'!AE420)</f>
        <v>51.866655472780238</v>
      </c>
      <c r="AF22" s="11">
        <f>+IF(F22=0,"",'Ark1'!AF420)</f>
        <v>91.505427088249206</v>
      </c>
      <c r="AG22" s="11">
        <f>+IF(F22=0,"",F22/E22)</f>
        <v>5.504443347321649</v>
      </c>
      <c r="AH22" s="47"/>
      <c r="AI22" s="4"/>
      <c r="AJ22" s="59"/>
      <c r="AL22" s="5"/>
      <c r="AM22" s="5"/>
      <c r="AO22" s="1"/>
      <c r="AP22" s="1"/>
      <c r="AQ22" s="11"/>
      <c r="AR22" s="11"/>
      <c r="AS22" s="11"/>
    </row>
    <row r="23" spans="1:47" ht="15.6">
      <c r="A23" s="47"/>
      <c r="B23">
        <f>+'Ark1'!C421</f>
        <v>2023</v>
      </c>
      <c r="C23">
        <f>+'Ark1'!K421</f>
        <v>2</v>
      </c>
      <c r="D23" s="470" t="str">
        <f>VLOOKUP(C23,RNR!$H$7:$I$16,2)</f>
        <v>Villsau</v>
      </c>
      <c r="E23">
        <f>+IF(F23=0,"",'Ark1'!Q421)</f>
        <v>455</v>
      </c>
      <c r="F23" s="316">
        <f>+'Ark1'!R421</f>
        <v>2135</v>
      </c>
      <c r="G23" s="197">
        <f>+IF(F23=0,"",'Ark1'!AG421)</f>
        <v>2.5882759478450641</v>
      </c>
      <c r="H23" s="402"/>
      <c r="I23" s="197">
        <f>+IF(F23=0,"",'Ark1'!AH421)</f>
        <v>0</v>
      </c>
      <c r="J23" s="95"/>
      <c r="K23" s="92">
        <f>+IF(F23=0,"",'Ark1'!U421)</f>
        <v>15.478501170960199</v>
      </c>
      <c r="L23" s="47"/>
      <c r="M23" s="431">
        <f>+'Ark1'!AJ421</f>
        <v>97.891280653951057</v>
      </c>
      <c r="N23" s="95"/>
      <c r="O23" s="1">
        <f>+IF(F23=0,"",'Ark1'!S421)</f>
        <v>5.8379391100702573</v>
      </c>
      <c r="P23" s="402"/>
      <c r="Q23" s="1">
        <f>+IF(F23=0,"",'Ark1'!T421)</f>
        <v>6.3864168618266959</v>
      </c>
      <c r="R23" s="53"/>
      <c r="S23" s="121">
        <f>+IF(M23=0,"",'Ark1'!AJ421)</f>
        <v>97.891280653951057</v>
      </c>
      <c r="T23" s="473"/>
      <c r="U23" s="109">
        <f>+IF(M23=0,"",'Ark1'!AK421)</f>
        <v>16.448377652490009</v>
      </c>
      <c r="V23" s="473"/>
      <c r="W23" s="11">
        <f>+IF(F23=0,"",'Ark1'!W421)</f>
        <v>10.304449648711945</v>
      </c>
      <c r="X23" s="11">
        <f>+IF(F23=0,"",'Ark1'!X421)</f>
        <v>39.531615925058553</v>
      </c>
      <c r="Y23" s="11">
        <f>+IF(F23=0,"",'Ark1'!Y421)</f>
        <v>5.5737704918032804</v>
      </c>
      <c r="Z23" s="11">
        <f>+IF(F23=0,"",'Ark1'!Z421)</f>
        <v>4.4982642087458871</v>
      </c>
      <c r="AA23" s="92">
        <f>+IF(F23=0,"",'Ark1'!AA421)</f>
        <v>1.3738826726347328</v>
      </c>
      <c r="AB23" s="1">
        <f>+IF(F23=0,"",'Ark1'!AB421)</f>
        <v>1.8468539093620775</v>
      </c>
      <c r="AC23" s="1">
        <f>+IF(F23=0,"",'Ark1'!AC421)</f>
        <v>58.070175974679373</v>
      </c>
      <c r="AD23" s="11">
        <f>+IF(F23=0,"",'Ark1'!AD421)</f>
        <v>59.195197444275479</v>
      </c>
      <c r="AE23" s="11">
        <f>+IF(F23=0,"",'Ark1'!AE421)</f>
        <v>65.285717660944613</v>
      </c>
      <c r="AF23" s="11">
        <f>+IF(F23=0,"",'Ark1'!AF421)</f>
        <v>4.3806553542483124</v>
      </c>
      <c r="AG23" s="11">
        <f t="shared" ref="AG23:AG33" si="3">+IF(F23=0,"",F23/E23)</f>
        <v>4.6923076923076925</v>
      </c>
      <c r="AH23" s="47"/>
      <c r="AI23" s="4"/>
      <c r="AJ23" s="59"/>
      <c r="AL23" s="5"/>
      <c r="AM23" s="5"/>
      <c r="AO23" s="1"/>
      <c r="AP23" s="1"/>
      <c r="AQ23" s="11"/>
      <c r="AR23" s="11"/>
      <c r="AS23" s="11"/>
    </row>
    <row r="24" spans="1:47" ht="15.6">
      <c r="A24" s="47"/>
      <c r="B24">
        <f>+'Ark1'!C422</f>
        <v>2023</v>
      </c>
      <c r="C24">
        <f>+'Ark1'!K422</f>
        <v>4</v>
      </c>
      <c r="D24" s="470" t="str">
        <f>VLOOKUP(C24,RNR!$H$7:$I$16,2)</f>
        <v>Økologisk</v>
      </c>
      <c r="E24">
        <f>+IF(F24=0,"",'Ark1'!Q422)</f>
        <v>308</v>
      </c>
      <c r="F24" s="316">
        <f>+'Ark1'!R422</f>
        <v>1991</v>
      </c>
      <c r="G24" s="197">
        <f>+IF(F24=0,"",'Ark1'!AG422)</f>
        <v>3.2592762232252341</v>
      </c>
      <c r="H24" s="402"/>
      <c r="I24" s="197">
        <f>+IF(F24=0,"",'Ark1'!AH422)</f>
        <v>93.169261677548988</v>
      </c>
      <c r="J24" s="95"/>
      <c r="K24" s="92">
        <f>+IF(F24=0,"",'Ark1'!U422)</f>
        <v>20.900954294324475</v>
      </c>
      <c r="L24" s="47"/>
      <c r="M24" s="431">
        <f>+'Ark1'!AJ422</f>
        <v>107.06020066889648</v>
      </c>
      <c r="N24" s="95"/>
      <c r="O24" s="1">
        <f>+IF(F24=0,"",'Ark1'!S422)</f>
        <v>6.3435459568056256</v>
      </c>
      <c r="P24" s="402"/>
      <c r="Q24" s="1">
        <f>+IF(F24=0,"",'Ark1'!T422)</f>
        <v>6.3701657458563519</v>
      </c>
      <c r="R24" s="53"/>
      <c r="S24" s="121">
        <f>+IF(M24=0,"",'Ark1'!AJ422)</f>
        <v>107.06020066889648</v>
      </c>
      <c r="T24" s="473"/>
      <c r="U24" s="109">
        <f>+IF(M24=0,"",'Ark1'!AK422)</f>
        <v>19.121867718540223</v>
      </c>
      <c r="V24" s="473"/>
      <c r="W24" s="11">
        <f>+IF(F24=0,"",'Ark1'!W422)</f>
        <v>12.506278252134608</v>
      </c>
      <c r="X24" s="11">
        <f>+IF(F24=0,"",'Ark1'!X422)</f>
        <v>63.636363636363633</v>
      </c>
      <c r="Y24" s="11">
        <f>+IF(F24=0,"",'Ark1'!Y422)</f>
        <v>37.317930688096439</v>
      </c>
      <c r="Z24" s="11">
        <f>+IF(F24=0,"",'Ark1'!Z422)</f>
        <v>8.7027954135129697</v>
      </c>
      <c r="AA24" s="92">
        <f>+IF(F24=0,"",'Ark1'!AA422)</f>
        <v>1.8541785740869696</v>
      </c>
      <c r="AB24" s="1">
        <f>+IF(F24=0,"",'Ark1'!AB422)</f>
        <v>1.9866692651553599</v>
      </c>
      <c r="AC24" s="1">
        <f>+IF(F24=0,"",'Ark1'!AC422)</f>
        <v>60.494089828025452</v>
      </c>
      <c r="AD24" s="11">
        <f>+IF(F24=0,"",'Ark1'!AD422)</f>
        <v>40.902807115646738</v>
      </c>
      <c r="AE24" s="11">
        <f>+IF(F24=0,"",'Ark1'!AE422)</f>
        <v>50.091945820658403</v>
      </c>
      <c r="AF24" s="11">
        <f>+IF(F24=0,"",'Ark1'!AF422)</f>
        <v>4.0851919486221968</v>
      </c>
      <c r="AG24" s="11">
        <f t="shared" si="3"/>
        <v>6.4642857142857144</v>
      </c>
      <c r="AH24" s="47"/>
      <c r="AI24" s="4"/>
      <c r="AJ24" s="59"/>
      <c r="AL24" s="5"/>
      <c r="AM24" s="5"/>
      <c r="AO24" s="1"/>
      <c r="AP24" s="1"/>
      <c r="AQ24" s="11"/>
      <c r="AR24" s="11"/>
      <c r="AS24" s="11"/>
    </row>
    <row r="25" spans="1:47" ht="15.6">
      <c r="A25" s="47"/>
      <c r="B25">
        <f>+'Ark1'!C423</f>
        <v>2023</v>
      </c>
      <c r="C25">
        <f>+'Ark1'!K423</f>
        <v>7</v>
      </c>
      <c r="D25" s="470" t="str">
        <f>VLOOKUP(C25,RNR!$H$7:$I$16,2)</f>
        <v>Nødslakt</v>
      </c>
      <c r="E25">
        <f>+IF(F25=0,"",'Ark1'!Q423)</f>
        <v>1</v>
      </c>
      <c r="F25" s="316">
        <f>+'Ark1'!R423</f>
        <v>1</v>
      </c>
      <c r="G25" s="197">
        <f>+IF(F25=0,"",'Ark1'!AG423)</f>
        <v>1.6917552932360171E-3</v>
      </c>
      <c r="H25" s="402"/>
      <c r="I25" s="197">
        <f>+IF(F25=0,"",'Ark1'!AH423)</f>
        <v>0</v>
      </c>
      <c r="J25" s="95"/>
      <c r="K25" s="92">
        <f>+IF(F25=0,"",'Ark1'!U423)</f>
        <v>21.6</v>
      </c>
      <c r="L25" s="47"/>
      <c r="M25" s="431">
        <f>+'Ark1'!AJ423</f>
        <v>0</v>
      </c>
      <c r="N25" s="95"/>
      <c r="O25" s="1">
        <f>+IF(F25=0,"",'Ark1'!S423)</f>
        <v>6</v>
      </c>
      <c r="P25" s="402"/>
      <c r="Q25" s="1">
        <f>+IF(F25=0,"",'Ark1'!T423)</f>
        <v>9</v>
      </c>
      <c r="R25" s="53"/>
      <c r="S25" s="121" t="str">
        <f>+IF(M25=0,"",'Ark1'!AJ423)</f>
        <v/>
      </c>
      <c r="T25" s="473"/>
      <c r="U25" s="109" t="str">
        <f>+IF(M25=0,"",'Ark1'!AK423)</f>
        <v/>
      </c>
      <c r="V25" s="473"/>
      <c r="W25" s="11">
        <f>+IF(F25=0,"",'Ark1'!W423)</f>
        <v>100</v>
      </c>
      <c r="X25" s="11">
        <f>+IF(F25=0,"",'Ark1'!X423)</f>
        <v>100</v>
      </c>
      <c r="Y25" s="11">
        <f>+IF(F25=0,"",'Ark1'!Y423)</f>
        <v>0</v>
      </c>
      <c r="Z25" s="11">
        <f>+IF(F25=0,"",'Ark1'!Z423)</f>
        <v>0</v>
      </c>
      <c r="AA25" s="92">
        <f>+IF(F25=0,"",'Ark1'!AA423)</f>
        <v>0</v>
      </c>
      <c r="AB25" s="1">
        <f>+IF(F25=0,"",'Ark1'!AB423)</f>
        <v>0</v>
      </c>
      <c r="AC25" s="1">
        <f>+IF(F25=0,"",'Ark1'!AC423)</f>
        <v>0</v>
      </c>
      <c r="AD25" s="11">
        <f>+IF(F25=0,"",'Ark1'!AD423)</f>
        <v>0</v>
      </c>
      <c r="AE25" s="11">
        <f>+IF(F25=0,"",'Ark1'!AE423)</f>
        <v>0</v>
      </c>
      <c r="AF25" s="11">
        <f>+IF(F25=0,"",'Ark1'!AF423)</f>
        <v>2.0518292057369139E-3</v>
      </c>
      <c r="AG25" s="11">
        <f t="shared" si="3"/>
        <v>1</v>
      </c>
      <c r="AH25" s="47"/>
      <c r="AI25" s="4"/>
      <c r="AJ25" s="59"/>
      <c r="AL25" s="5"/>
      <c r="AM25" s="5"/>
      <c r="AO25" s="1"/>
      <c r="AP25" s="1"/>
      <c r="AQ25" s="11"/>
      <c r="AR25" s="11"/>
      <c r="AS25" s="11"/>
    </row>
    <row r="26" spans="1:47" ht="15.6">
      <c r="A26" s="47"/>
      <c r="B26">
        <f>+'Ark1'!C424</f>
        <v>2023</v>
      </c>
      <c r="C26">
        <f>+'Ark1'!K424</f>
        <v>9</v>
      </c>
      <c r="D26" s="470" t="str">
        <f>VLOOKUP(C26,RNR!$H$7:$I$16,2)</f>
        <v>Spesial</v>
      </c>
      <c r="E26" t="str">
        <f>+IF(F26=0,"",'Ark1'!Q424)</f>
        <v/>
      </c>
      <c r="F26" s="316">
        <f>+'Ark1'!R424</f>
        <v>0</v>
      </c>
      <c r="G26" s="197" t="str">
        <f>+IF(F26=0,"",'Ark1'!AG424)</f>
        <v/>
      </c>
      <c r="H26" s="402"/>
      <c r="I26" s="197" t="str">
        <f>+IF(F26=0,"",'Ark1'!AH424)</f>
        <v/>
      </c>
      <c r="J26" s="95"/>
      <c r="K26" s="92" t="str">
        <f>+IF(F26=0,"",'Ark1'!U424)</f>
        <v/>
      </c>
      <c r="L26" s="47"/>
      <c r="M26" s="431">
        <f>+'Ark1'!AJ424</f>
        <v>0</v>
      </c>
      <c r="N26" s="95"/>
      <c r="O26" s="1" t="str">
        <f>+IF(F26=0,"",'Ark1'!S424)</f>
        <v/>
      </c>
      <c r="P26" s="402"/>
      <c r="Q26" s="1" t="str">
        <f>+IF(F26=0,"",'Ark1'!T424)</f>
        <v/>
      </c>
      <c r="R26" s="53"/>
      <c r="S26" s="121" t="str">
        <f>+IF(M26=0,"",'Ark1'!AJ424)</f>
        <v/>
      </c>
      <c r="T26" s="473"/>
      <c r="U26" s="109" t="str">
        <f>+IF(M26=0,"",'Ark1'!AK424)</f>
        <v/>
      </c>
      <c r="V26" s="473"/>
      <c r="W26" s="11" t="str">
        <f>+IF(F26=0,"",'Ark1'!W424)</f>
        <v/>
      </c>
      <c r="X26" s="11" t="str">
        <f>+IF(F26=0,"",'Ark1'!X424)</f>
        <v/>
      </c>
      <c r="Y26" s="11" t="str">
        <f>+IF(F26=0,"",'Ark1'!Y424)</f>
        <v/>
      </c>
      <c r="Z26" s="11" t="str">
        <f>+IF(F26=0,"",'Ark1'!Z424)</f>
        <v/>
      </c>
      <c r="AA26" s="92" t="str">
        <f>+IF(F26=0,"",'Ark1'!AA424)</f>
        <v/>
      </c>
      <c r="AB26" s="1" t="str">
        <f>+IF(F26=0,"",'Ark1'!AB424)</f>
        <v/>
      </c>
      <c r="AC26" s="1" t="str">
        <f>+IF(F26=0,"",'Ark1'!AC424)</f>
        <v/>
      </c>
      <c r="AD26" s="11" t="str">
        <f>+IF(F26=0,"",'Ark1'!AD424)</f>
        <v/>
      </c>
      <c r="AE26" s="11" t="str">
        <f>+IF(F26=0,"",'Ark1'!AE424)</f>
        <v/>
      </c>
      <c r="AF26" s="11" t="str">
        <f>+IF(F26=0,"",'Ark1'!AF424)</f>
        <v/>
      </c>
      <c r="AG26" s="11" t="str">
        <f t="shared" si="3"/>
        <v/>
      </c>
      <c r="AH26" s="47"/>
      <c r="AI26" s="4"/>
      <c r="AJ26" s="59"/>
      <c r="AL26" s="5"/>
      <c r="AM26" s="5"/>
      <c r="AO26" s="1"/>
      <c r="AP26" s="1"/>
      <c r="AQ26" s="11"/>
      <c r="AR26" s="11"/>
      <c r="AS26" s="11"/>
    </row>
    <row r="27" spans="1:47" ht="15.6">
      <c r="A27" s="47"/>
      <c r="B27">
        <f>+'Ark1'!C425</f>
        <v>2023</v>
      </c>
      <c r="C27">
        <f>+'Ark1'!K425</f>
        <v>10</v>
      </c>
      <c r="D27" s="470" t="str">
        <f>VLOOKUP(C27,RNR!$H$7:$I$16,2)</f>
        <v>Gult fett Ordinær</v>
      </c>
      <c r="E27">
        <f>+IF(F27=0,"",'Ark1'!Q425)</f>
        <v>8</v>
      </c>
      <c r="F27" s="316">
        <f>+'Ark1'!R425</f>
        <v>9</v>
      </c>
      <c r="G27" s="197">
        <f>+IF(F27=0,"",'Ark1'!AG425)</f>
        <v>1.5656568662864804E-2</v>
      </c>
      <c r="H27" s="402"/>
      <c r="I27" s="197">
        <f>+IF(F27=0,"",'Ark1'!AH425)</f>
        <v>0</v>
      </c>
      <c r="J27" s="95"/>
      <c r="K27" s="92">
        <f>+IF(F27=0,"",'Ark1'!U425)</f>
        <v>22.211111111111112</v>
      </c>
      <c r="L27" s="47"/>
      <c r="M27" s="431">
        <f>+'Ark1'!AJ425</f>
        <v>0</v>
      </c>
      <c r="N27" s="95"/>
      <c r="O27" s="1">
        <f>+IF(F27=0,"",'Ark1'!S425)</f>
        <v>6.7777777777777777</v>
      </c>
      <c r="P27" s="402"/>
      <c r="Q27" s="1">
        <f>+IF(F27=0,"",'Ark1'!T425)</f>
        <v>27.111111111111111</v>
      </c>
      <c r="R27" s="53"/>
      <c r="S27" s="121" t="str">
        <f>+IF(M27=0,"",'Ark1'!AJ425)</f>
        <v/>
      </c>
      <c r="T27" s="473"/>
      <c r="U27" s="109" t="str">
        <f>+IF(M27=0,"",'Ark1'!AK425)</f>
        <v/>
      </c>
      <c r="V27" s="473"/>
      <c r="W27" s="11">
        <f>+IF(F27=0,"",'Ark1'!W425)</f>
        <v>66.666666666666686</v>
      </c>
      <c r="X27" s="11">
        <f>+IF(F27=0,"",'Ark1'!X425)</f>
        <v>77.777777777777771</v>
      </c>
      <c r="Y27" s="11">
        <f>+IF(F27=0,"",'Ark1'!Y425)</f>
        <v>44.44444444444445</v>
      </c>
      <c r="Z27" s="11">
        <f>+IF(F27=0,"",'Ark1'!Z425)</f>
        <v>9.3621512775221625</v>
      </c>
      <c r="AA27" s="92">
        <f>+IF(F27=0,"",'Ark1'!AA425)</f>
        <v>1.1331154474650622</v>
      </c>
      <c r="AB27" s="1">
        <f>+IF(F27=0,"",'Ark1'!AB425)</f>
        <v>14.502447643564201</v>
      </c>
      <c r="AC27" s="1">
        <f>+IF(F27=0,"",'Ark1'!AC425)</f>
        <v>62.657089539707343</v>
      </c>
      <c r="AD27" s="11">
        <f>+IF(F27=0,"",'Ark1'!AD425)</f>
        <v>80.549548893387595</v>
      </c>
      <c r="AE27" s="11">
        <f>+IF(F27=0,"",'Ark1'!AE425)</f>
        <v>67.765095107600317</v>
      </c>
      <c r="AF27" s="11">
        <f>+IF(F27=0,"",'Ark1'!AF425)</f>
        <v>1.8466462851632233E-2</v>
      </c>
      <c r="AG27" s="11">
        <f t="shared" si="3"/>
        <v>1.125</v>
      </c>
      <c r="AH27" s="47"/>
      <c r="AI27" s="4"/>
      <c r="AJ27" s="59"/>
      <c r="AL27" s="13"/>
      <c r="AM27" s="5"/>
      <c r="AO27" s="1"/>
      <c r="AP27" s="1"/>
      <c r="AQ27" s="11"/>
      <c r="AR27" s="11"/>
      <c r="AS27" s="11"/>
    </row>
    <row r="28" spans="1:47" ht="15.6">
      <c r="A28" s="47"/>
      <c r="B28">
        <f>+'Ark1'!C426</f>
        <v>2023</v>
      </c>
      <c r="C28">
        <f>+'Ark1'!K426</f>
        <v>12</v>
      </c>
      <c r="D28" s="470" t="str">
        <f>VLOOKUP(C28,RNR!$H$7:$I$16,2)</f>
        <v>Gult fett Villsau</v>
      </c>
      <c r="E28">
        <f>+IF(F28=0,"",'Ark1'!Q426)</f>
        <v>2</v>
      </c>
      <c r="F28" s="316">
        <f>+'Ark1'!R426</f>
        <v>4</v>
      </c>
      <c r="G28" s="197">
        <f>+IF(F28=0,"",'Ark1'!AG426)</f>
        <v>4.840299866758606E-3</v>
      </c>
      <c r="H28" s="402"/>
      <c r="I28" s="197">
        <f>+IF(F28=0,"",'Ark1'!AH426)</f>
        <v>0</v>
      </c>
      <c r="J28" s="95"/>
      <c r="K28" s="92">
        <f>+IF(F28=0,"",'Ark1'!U426)</f>
        <v>15.45</v>
      </c>
      <c r="L28" s="47"/>
      <c r="M28" s="431">
        <f>+'Ark1'!AJ426</f>
        <v>0</v>
      </c>
      <c r="N28" s="95"/>
      <c r="O28" s="1">
        <f>+IF(F28=0,"",'Ark1'!S426)</f>
        <v>5</v>
      </c>
      <c r="P28" s="402"/>
      <c r="Q28" s="1">
        <f>+IF(F28=0,"",'Ark1'!T426)</f>
        <v>38.25</v>
      </c>
      <c r="R28" s="53"/>
      <c r="S28" s="121" t="str">
        <f>+IF(M28=0,"",'Ark1'!AJ426)</f>
        <v/>
      </c>
      <c r="T28" s="473"/>
      <c r="U28" s="109" t="str">
        <f>+IF(M28=0,"",'Ark1'!AK426)</f>
        <v/>
      </c>
      <c r="V28" s="473"/>
      <c r="W28" s="11">
        <f>+IF(F28=0,"",'Ark1'!W426)</f>
        <v>100</v>
      </c>
      <c r="X28" s="11">
        <f>+IF(F28=0,"",'Ark1'!X426)</f>
        <v>25</v>
      </c>
      <c r="Y28" s="11">
        <f>+IF(F28=0,"",'Ark1'!Y426)</f>
        <v>0</v>
      </c>
      <c r="Z28" s="11">
        <f>+IF(F28=0,"",'Ark1'!Z426)</f>
        <v>1.4671400751121222</v>
      </c>
      <c r="AA28" s="92">
        <f>+IF(F28=0,"",'Ark1'!AA426)</f>
        <v>0.70710678118654757</v>
      </c>
      <c r="AB28" s="1">
        <f>+IF(F28=0,"",'Ark1'!AB426)</f>
        <v>1.0897247358851685</v>
      </c>
      <c r="AC28" s="1">
        <f>+IF(F28=0,"",'Ark1'!AC426)</f>
        <v>81.933657761018978</v>
      </c>
      <c r="AD28" s="11">
        <f>+IF(F28=0,"",'Ark1'!AD426)</f>
        <v>64.893278543297413</v>
      </c>
      <c r="AE28" s="11">
        <f>+IF(F28=0,"",'Ark1'!AE426)</f>
        <v>64.888568452305023</v>
      </c>
      <c r="AF28" s="11">
        <f>+IF(F28=0,"",'Ark1'!AF426)</f>
        <v>8.2073168229476554E-3</v>
      </c>
      <c r="AG28" s="11">
        <f t="shared" si="3"/>
        <v>2</v>
      </c>
      <c r="AH28" s="47"/>
      <c r="AI28" s="4"/>
      <c r="AJ28" s="59"/>
      <c r="AL28" s="13"/>
      <c r="AM28" s="5"/>
      <c r="AO28" s="1"/>
      <c r="AP28" s="1"/>
      <c r="AQ28" s="11"/>
      <c r="AR28" s="11"/>
      <c r="AS28" s="11"/>
    </row>
    <row r="29" spans="1:47" ht="15.6">
      <c r="A29" s="47"/>
      <c r="B29">
        <f>+'Ark1'!C427</f>
        <v>2023</v>
      </c>
      <c r="C29">
        <f>+'Ark1'!K427</f>
        <v>14</v>
      </c>
      <c r="D29" s="470" t="str">
        <f>VLOOKUP(C29,RNR!$H$7:$I$16,2)</f>
        <v>Gult fett Økologisk</v>
      </c>
      <c r="E29" t="str">
        <f>+IF(F29=0,"",'Ark1'!Q427)</f>
        <v/>
      </c>
      <c r="F29" s="316">
        <f>+'Ark1'!R427</f>
        <v>0</v>
      </c>
      <c r="G29" s="197" t="str">
        <f>+IF(F29=0,"",'Ark1'!AG427)</f>
        <v/>
      </c>
      <c r="H29" s="402"/>
      <c r="I29" s="197" t="str">
        <f>+IF(F29=0,"",'Ark1'!AH427)</f>
        <v/>
      </c>
      <c r="J29" s="95"/>
      <c r="K29" s="92" t="str">
        <f>+IF(F29=0,"",'Ark1'!U427)</f>
        <v/>
      </c>
      <c r="L29" s="47"/>
      <c r="M29" s="431">
        <f>+'Ark1'!AJ427</f>
        <v>0</v>
      </c>
      <c r="N29" s="95"/>
      <c r="O29" s="1" t="str">
        <f>+IF(F29=0,"",'Ark1'!S427)</f>
        <v/>
      </c>
      <c r="P29" s="402"/>
      <c r="Q29" s="1" t="str">
        <f>+IF(F29=0,"",'Ark1'!T427)</f>
        <v/>
      </c>
      <c r="R29" s="53"/>
      <c r="S29" s="121" t="str">
        <f>+IF(M29=0,"",'Ark1'!AJ427)</f>
        <v/>
      </c>
      <c r="T29" s="473"/>
      <c r="U29" s="109" t="str">
        <f>+IF(M29=0,"",'Ark1'!AK427)</f>
        <v/>
      </c>
      <c r="V29" s="473"/>
      <c r="W29" s="11" t="str">
        <f>+IF(F29=0,"",'Ark1'!W427)</f>
        <v/>
      </c>
      <c r="X29" s="11" t="str">
        <f>+IF(F29=0,"",'Ark1'!X427)</f>
        <v/>
      </c>
      <c r="Y29" s="11" t="str">
        <f>+IF(F29=0,"",'Ark1'!Y427)</f>
        <v/>
      </c>
      <c r="Z29" s="11" t="str">
        <f>+IF(F29=0,"",'Ark1'!Z427)</f>
        <v/>
      </c>
      <c r="AA29" s="92" t="str">
        <f>+IF(F29=0,"",'Ark1'!AA427)</f>
        <v/>
      </c>
      <c r="AB29" s="1" t="str">
        <f>+IF(F29=0,"",'Ark1'!AB427)</f>
        <v/>
      </c>
      <c r="AC29" s="1" t="str">
        <f>+IF(F29=0,"",'Ark1'!AC427)</f>
        <v/>
      </c>
      <c r="AD29" s="11" t="str">
        <f>+IF(F29=0,"",'Ark1'!AD427)</f>
        <v/>
      </c>
      <c r="AE29" s="11" t="str">
        <f>+IF(F29=0,"",'Ark1'!AE427)</f>
        <v/>
      </c>
      <c r="AF29" s="11" t="str">
        <f>+IF(F29=0,"",'Ark1'!AF427)</f>
        <v/>
      </c>
      <c r="AG29" s="11" t="str">
        <f t="shared" si="3"/>
        <v/>
      </c>
      <c r="AH29" s="47"/>
      <c r="AI29" s="4"/>
      <c r="AJ29" s="59"/>
      <c r="AL29" s="13"/>
      <c r="AM29" s="5"/>
      <c r="AO29" s="1"/>
      <c r="AP29" s="1"/>
      <c r="AQ29" s="11"/>
      <c r="AR29" s="11"/>
      <c r="AS29" s="11"/>
    </row>
    <row r="30" spans="1:47" ht="15.6">
      <c r="A30" s="47"/>
      <c r="B30">
        <f>+'Ark1'!C428</f>
        <v>2023</v>
      </c>
      <c r="C30">
        <f>+'Ark1'!K428</f>
        <v>19</v>
      </c>
      <c r="D30" s="470" t="str">
        <f>VLOOKUP(C30,RNR!$H$7:$I$16,2)</f>
        <v>Gult fett Spesial</v>
      </c>
      <c r="E30" t="str">
        <f>+IF(F30=0,"",'Ark1'!Q428)</f>
        <v/>
      </c>
      <c r="F30" s="316">
        <f>+'Ark1'!R428</f>
        <v>0</v>
      </c>
      <c r="G30" s="197" t="str">
        <f>+IF(F30=0,"",'Ark1'!AG428)</f>
        <v/>
      </c>
      <c r="H30" s="402"/>
      <c r="I30" s="197" t="str">
        <f>+IF(F30=0,"",'Ark1'!AH428)</f>
        <v/>
      </c>
      <c r="J30" s="95"/>
      <c r="K30" s="92" t="str">
        <f>+IF(F30=0,"",'Ark1'!U428)</f>
        <v/>
      </c>
      <c r="L30" s="47"/>
      <c r="M30" s="431">
        <f>+'Ark1'!AJ428</f>
        <v>0</v>
      </c>
      <c r="N30" s="95"/>
      <c r="O30" s="1" t="str">
        <f>+IF(F30=0,"",'Ark1'!S428)</f>
        <v/>
      </c>
      <c r="P30" s="402"/>
      <c r="Q30" s="1" t="str">
        <f>+IF(F30=0,"",'Ark1'!T428)</f>
        <v/>
      </c>
      <c r="R30" s="53"/>
      <c r="S30" s="121" t="str">
        <f>+IF(M30=0,"",'Ark1'!AJ428)</f>
        <v/>
      </c>
      <c r="T30" s="473"/>
      <c r="U30" s="109" t="str">
        <f>+IF(M30=0,"",'Ark1'!AK428)</f>
        <v/>
      </c>
      <c r="V30" s="473"/>
      <c r="W30" s="11" t="str">
        <f>+IF(F30=0,"",'Ark1'!W428)</f>
        <v/>
      </c>
      <c r="X30" s="11" t="str">
        <f>+IF(F30=0,"",'Ark1'!X428)</f>
        <v/>
      </c>
      <c r="Y30" s="11" t="str">
        <f>+IF(F30=0,"",'Ark1'!Y428)</f>
        <v/>
      </c>
      <c r="Z30" s="11" t="str">
        <f>+IF(F30=0,"",'Ark1'!Z428)</f>
        <v/>
      </c>
      <c r="AA30" s="92" t="str">
        <f>+IF(F30=0,"",'Ark1'!AA428)</f>
        <v/>
      </c>
      <c r="AB30" s="1" t="str">
        <f>+IF(F30=0,"",'Ark1'!AB428)</f>
        <v/>
      </c>
      <c r="AC30" s="1" t="str">
        <f>+IF(F30=0,"",'Ark1'!AC428)</f>
        <v/>
      </c>
      <c r="AD30" s="11" t="str">
        <f>+IF(F30=0,"",'Ark1'!AD428)</f>
        <v/>
      </c>
      <c r="AE30" s="11" t="str">
        <f>+IF(F30=0,"",'Ark1'!AE428)</f>
        <v/>
      </c>
      <c r="AF30" s="11" t="str">
        <f>+IF(F30=0,"",'Ark1'!AF428)</f>
        <v/>
      </c>
      <c r="AG30" s="11" t="str">
        <f t="shared" si="3"/>
        <v/>
      </c>
      <c r="AH30" s="47"/>
      <c r="AI30" s="4"/>
      <c r="AJ30" s="59"/>
      <c r="AL30" s="13"/>
      <c r="AM30" s="5"/>
      <c r="AO30" s="1"/>
      <c r="AP30" s="1"/>
      <c r="AQ30" s="11"/>
      <c r="AR30" s="11"/>
      <c r="AS30" s="11"/>
    </row>
    <row r="31" spans="1:47" ht="15.6">
      <c r="A31" s="47"/>
      <c r="B31">
        <f>+'Ark1'!C429</f>
        <v>2023</v>
      </c>
      <c r="C31">
        <f>+'Ark1'!K429</f>
        <v>25</v>
      </c>
      <c r="D31" s="470" t="str">
        <f>VLOOKUP(C31,RNR!$H$7:$I$16,2)</f>
        <v>Lyngenlam</v>
      </c>
      <c r="E31" t="str">
        <f>+IF(F31=0,"",'Ark1'!Q429)</f>
        <v/>
      </c>
      <c r="F31" s="316">
        <f>+'Ark1'!R429</f>
        <v>0</v>
      </c>
      <c r="G31" s="197" t="str">
        <f>+IF(F31=0,"",'Ark1'!AG429)</f>
        <v/>
      </c>
      <c r="H31" s="402"/>
      <c r="I31" s="197" t="str">
        <f>+IF(F31=0,"",'Ark1'!AH429)</f>
        <v/>
      </c>
      <c r="J31" s="95"/>
      <c r="K31" s="92" t="str">
        <f>+IF(F31=0,"",'Ark1'!U429)</f>
        <v/>
      </c>
      <c r="L31" s="47"/>
      <c r="M31" s="431">
        <f>+'Ark1'!AJ429</f>
        <v>0</v>
      </c>
      <c r="N31" s="95"/>
      <c r="O31" s="1" t="str">
        <f>+IF(F31=0,"",'Ark1'!S429)</f>
        <v/>
      </c>
      <c r="P31" s="402"/>
      <c r="Q31" s="1" t="str">
        <f>+IF(F31=0,"",'Ark1'!T429)</f>
        <v/>
      </c>
      <c r="R31" s="53"/>
      <c r="S31" s="121" t="str">
        <f>+IF(M31=0,"",'Ark1'!AJ429)</f>
        <v/>
      </c>
      <c r="T31" s="473"/>
      <c r="U31" s="109" t="str">
        <f>+IF(M31=0,"",'Ark1'!AK429)</f>
        <v/>
      </c>
      <c r="V31" s="473"/>
      <c r="W31" s="11" t="str">
        <f>+IF(F31=0,"",'Ark1'!W429)</f>
        <v/>
      </c>
      <c r="X31" s="11" t="str">
        <f>+IF(F31=0,"",'Ark1'!X429)</f>
        <v/>
      </c>
      <c r="Y31" s="11" t="str">
        <f>+IF(F31=0,"",'Ark1'!Y429)</f>
        <v/>
      </c>
      <c r="Z31" s="11" t="str">
        <f>+IF(F31=0,"",'Ark1'!Z429)</f>
        <v/>
      </c>
      <c r="AA31" s="92" t="str">
        <f>+IF(F31=0,"",'Ark1'!AA429)</f>
        <v/>
      </c>
      <c r="AB31" s="1" t="str">
        <f>+IF(F31=0,"",'Ark1'!AB429)</f>
        <v/>
      </c>
      <c r="AC31" s="1" t="str">
        <f>+IF(F31=0,"",'Ark1'!AC429)</f>
        <v/>
      </c>
      <c r="AD31" s="11" t="str">
        <f>+IF(F31=0,"",'Ark1'!AD429)</f>
        <v/>
      </c>
      <c r="AE31" s="11" t="str">
        <f>+IF(F31=0,"",'Ark1'!AE429)</f>
        <v/>
      </c>
      <c r="AF31" s="11" t="str">
        <f>+IF(F31=0,"",'Ark1'!AF429)</f>
        <v/>
      </c>
      <c r="AG31" s="11" t="str">
        <f t="shared" si="3"/>
        <v/>
      </c>
      <c r="AH31" s="47"/>
      <c r="AI31" s="4"/>
      <c r="AJ31" s="59"/>
      <c r="AL31" s="13"/>
      <c r="AM31" s="5"/>
      <c r="AO31" s="1"/>
      <c r="AP31" s="1"/>
      <c r="AQ31" s="11"/>
      <c r="AR31" s="11"/>
      <c r="AS31" s="11"/>
    </row>
    <row r="32" spans="1:47" s="552" customFormat="1">
      <c r="A32" s="47"/>
      <c r="B32" s="47"/>
      <c r="C32" s="47"/>
      <c r="D32" s="433"/>
      <c r="E32" s="47"/>
      <c r="F32" s="319"/>
      <c r="G32" s="47"/>
      <c r="H32" s="402"/>
      <c r="I32" s="47"/>
      <c r="J32" s="47"/>
      <c r="K32" s="47"/>
      <c r="L32" s="47"/>
      <c r="M32" s="402"/>
      <c r="N32" s="47"/>
      <c r="O32" s="47"/>
      <c r="P32" s="402"/>
      <c r="Q32" s="47"/>
      <c r="R32" s="47"/>
      <c r="S32" s="400"/>
      <c r="T32" s="402"/>
      <c r="U32" s="402"/>
      <c r="V32" s="402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1"/>
      <c r="AJ32" s="1"/>
      <c r="AK32" s="1"/>
      <c r="AL32" s="1"/>
      <c r="AM32" s="1"/>
      <c r="AN32" s="1"/>
      <c r="AO32" s="1"/>
      <c r="AP32" s="1"/>
      <c r="AQ32" s="1"/>
      <c r="AR32" s="1"/>
      <c r="AT32" s="13"/>
      <c r="AU32" s="13"/>
    </row>
    <row r="33" spans="1:47" ht="15.6">
      <c r="A33" s="47"/>
      <c r="B33" s="54">
        <f>+'Ark1'!C430</f>
        <v>2022</v>
      </c>
      <c r="C33" s="54">
        <f>+'Ark1'!K430</f>
        <v>0</v>
      </c>
      <c r="D33" s="470" t="str">
        <f>VLOOKUP(C33,RNR!$H$7:$I$16,2)</f>
        <v>Ordinær</v>
      </c>
      <c r="E33" s="54">
        <f>+IF(F33=0,"",'Ark1'!Q430)</f>
        <v>8446</v>
      </c>
      <c r="F33" s="329">
        <f>+'Ark1'!R430</f>
        <v>47140</v>
      </c>
      <c r="G33" s="179">
        <f>+IF(F33=0,"",'Ark1'!AG430)</f>
        <v>94.441208754903613</v>
      </c>
      <c r="H33" s="402"/>
      <c r="I33" s="179">
        <f>+IF(F33=0,"",'Ark1'!AH430)</f>
        <v>0</v>
      </c>
      <c r="J33" s="95"/>
      <c r="K33" s="157">
        <f>+IF(F33=0,"",'Ark1'!U430)</f>
        <v>27.530746287653848</v>
      </c>
      <c r="L33" s="47"/>
      <c r="M33" s="431">
        <f>+'Ark1'!AJ430</f>
        <v>110.49971880492112</v>
      </c>
      <c r="N33" s="95"/>
      <c r="O33" s="1">
        <f>+IF(F33=0,"",'Ark1'!S430)</f>
        <v>7.1610946117946517</v>
      </c>
      <c r="P33" s="402"/>
      <c r="Q33" s="1">
        <f>+IF(F33=0,"",'Ark1'!T430)</f>
        <v>6.245990666100977</v>
      </c>
      <c r="R33" s="53"/>
      <c r="S33" s="121">
        <f>+IF(M33=0,"",'Ark1'!AJ430)</f>
        <v>110.49971880492112</v>
      </c>
      <c r="T33" s="473"/>
      <c r="U33" s="109">
        <f>+IF(M33=0,"",'Ark1'!AK430)</f>
        <v>19.747487060719703</v>
      </c>
      <c r="V33" s="473"/>
      <c r="W33" s="74">
        <f>+IF(F33=0,"",'Ark1'!W430)</f>
        <v>12.827747136190069</v>
      </c>
      <c r="X33" s="74">
        <f>+IF(F33=0,"",'Ark1'!X430)</f>
        <v>90.969452694102642</v>
      </c>
      <c r="Y33" s="74">
        <f>+IF(F33=0,"",'Ark1'!Y430)</f>
        <v>70.377598642341994</v>
      </c>
      <c r="Z33" s="74">
        <f>+IF(F33=0,"",'Ark1'!Z430)</f>
        <v>8.3906959450199814</v>
      </c>
      <c r="AA33" s="157">
        <f>+IF(F33=0,"",'Ark1'!AA430)</f>
        <v>1.7791910342871344</v>
      </c>
      <c r="AB33" s="56">
        <f>+IF(F33=0,"",'Ark1'!AB430)</f>
        <v>2.0770351298803704</v>
      </c>
      <c r="AC33" s="56">
        <f>+IF(F33=0,"",'Ark1'!AC430)</f>
        <v>69.707346061331691</v>
      </c>
      <c r="AD33" s="74">
        <f>+IF(F33=0,"",'Ark1'!AD430)</f>
        <v>51.297998318735779</v>
      </c>
      <c r="AE33" s="74">
        <f>+IF(F33=0,"",'Ark1'!AE430)</f>
        <v>53.847446129714143</v>
      </c>
      <c r="AF33" s="74">
        <f>+IF(F33=0,"",'Ark1'!AF430)</f>
        <v>91.610470878597681</v>
      </c>
      <c r="AG33" s="74">
        <f t="shared" si="3"/>
        <v>5.5813402794222116</v>
      </c>
      <c r="AH33" s="47"/>
      <c r="AI33" s="4"/>
      <c r="AJ33" s="59"/>
      <c r="AL33" s="5"/>
      <c r="AM33" s="5"/>
      <c r="AO33" s="1"/>
      <c r="AP33" s="1"/>
      <c r="AQ33" s="11"/>
      <c r="AR33" s="11"/>
      <c r="AS33" s="11"/>
    </row>
    <row r="34" spans="1:47" ht="15.6">
      <c r="A34" s="47"/>
      <c r="B34" s="54">
        <f>+'Ark1'!C431</f>
        <v>2022</v>
      </c>
      <c r="C34" s="54">
        <f>+'Ark1'!K431</f>
        <v>2</v>
      </c>
      <c r="D34" s="470" t="str">
        <f>VLOOKUP(C34,RNR!$H$7:$I$16,2)</f>
        <v>Villsau</v>
      </c>
      <c r="E34" s="54">
        <f>+IF(F34=0,"",'Ark1'!Q431)</f>
        <v>451</v>
      </c>
      <c r="F34" s="329">
        <f>+'Ark1'!R431</f>
        <v>2234</v>
      </c>
      <c r="G34" s="179">
        <f>+IF(F34=0,"",'Ark1'!AG431)</f>
        <v>2.4723705846275918</v>
      </c>
      <c r="H34" s="402"/>
      <c r="I34" s="179">
        <f>+IF(F34=0,"",'Ark1'!AH431)</f>
        <v>0</v>
      </c>
      <c r="J34" s="95"/>
      <c r="K34" s="157">
        <f>+IF(F34=0,"",'Ark1'!U431)</f>
        <v>15.20815129811994</v>
      </c>
      <c r="L34" s="47"/>
      <c r="M34" s="431">
        <f>+'Ark1'!AJ431</f>
        <v>99.132524271844645</v>
      </c>
      <c r="N34" s="95"/>
      <c r="O34" s="1">
        <f>+IF(F34=0,"",'Ark1'!S431)</f>
        <v>5.518352730528199</v>
      </c>
      <c r="P34" s="402"/>
      <c r="Q34" s="1">
        <f>+IF(F34=0,"",'Ark1'!T431)</f>
        <v>6.3097582811101161</v>
      </c>
      <c r="R34" s="53"/>
      <c r="S34" s="121">
        <f>+IF(M34=0,"",'Ark1'!AJ431)</f>
        <v>99.132524271844645</v>
      </c>
      <c r="T34" s="473"/>
      <c r="U34" s="109">
        <f>+IF(M34=0,"",'Ark1'!AK431)</f>
        <v>14.389419528831199</v>
      </c>
      <c r="V34" s="473"/>
      <c r="W34" s="74">
        <f>+IF(F34=0,"",'Ark1'!W431)</f>
        <v>10.295434198746644</v>
      </c>
      <c r="X34" s="74">
        <f>+IF(F34=0,"",'Ark1'!X431)</f>
        <v>36.481647269471807</v>
      </c>
      <c r="Y34" s="74">
        <f>+IF(F34=0,"",'Ark1'!Y431)</f>
        <v>4.2972247090420774</v>
      </c>
      <c r="Z34" s="74">
        <f>+IF(F34=0,"",'Ark1'!Z431)</f>
        <v>4.4268261063089511</v>
      </c>
      <c r="AA34" s="157">
        <f>+IF(F34=0,"",'Ark1'!AA431)</f>
        <v>1.3899092056111388</v>
      </c>
      <c r="AB34" s="56">
        <f>+IF(F34=0,"",'Ark1'!AB431)</f>
        <v>1.7929593814533402</v>
      </c>
      <c r="AC34" s="56">
        <f>+IF(F34=0,"",'Ark1'!AC431)</f>
        <v>55.602881234340195</v>
      </c>
      <c r="AD34" s="74">
        <f>+IF(F34=0,"",'Ark1'!AD431)</f>
        <v>58.204973665196498</v>
      </c>
      <c r="AE34" s="74">
        <f>+IF(F34=0,"",'Ark1'!AE431)</f>
        <v>62.585752549023823</v>
      </c>
      <c r="AF34" s="74">
        <f>+IF(F34=0,"",'Ark1'!AF431)</f>
        <v>4.3414890102415615</v>
      </c>
      <c r="AG34" s="74">
        <f t="shared" ref="AG34:AG42" si="4">+IF(F34=0,"",F34/E34)</f>
        <v>4.9534368070953434</v>
      </c>
      <c r="AH34" s="47"/>
      <c r="AI34" s="4"/>
      <c r="AJ34" s="59"/>
      <c r="AL34" s="5"/>
      <c r="AM34" s="5"/>
      <c r="AO34" s="13"/>
      <c r="AP34" s="13"/>
      <c r="AQ34" s="11"/>
      <c r="AR34" s="11"/>
      <c r="AS34" s="11"/>
    </row>
    <row r="35" spans="1:47" ht="16.5" customHeight="1">
      <c r="A35" s="47"/>
      <c r="B35" s="54">
        <f>+'Ark1'!C432</f>
        <v>2022</v>
      </c>
      <c r="C35" s="54">
        <f>+'Ark1'!K432</f>
        <v>4</v>
      </c>
      <c r="D35" s="470" t="str">
        <f>VLOOKUP(C35,RNR!$H$7:$I$16,2)</f>
        <v>Økologisk</v>
      </c>
      <c r="E35" s="54">
        <f>+IF(F35=0,"",'Ark1'!Q432)</f>
        <v>308</v>
      </c>
      <c r="F35" s="329">
        <f>+'Ark1'!R432</f>
        <v>2077</v>
      </c>
      <c r="G35" s="179">
        <f>+IF(F35=0,"",'Ark1'!AG432)</f>
        <v>3.0743917351604679</v>
      </c>
      <c r="H35" s="402"/>
      <c r="I35" s="179">
        <f>+IF(F35=0,"",'Ark1'!AH432)</f>
        <v>91.622532498796389</v>
      </c>
      <c r="J35" s="95"/>
      <c r="K35" s="157">
        <f>+IF(F35=0,"",'Ark1'!U432)</f>
        <v>20.34083293211366</v>
      </c>
      <c r="L35" s="47"/>
      <c r="M35" s="431">
        <f>+'Ark1'!AJ432</f>
        <v>102.98217054263571</v>
      </c>
      <c r="N35" s="95"/>
      <c r="O35" s="1">
        <f>+IF(F35=0,"",'Ark1'!S432)</f>
        <v>6.1766971593644699</v>
      </c>
      <c r="P35" s="402"/>
      <c r="Q35" s="1">
        <f>+IF(F35=0,"",'Ark1'!T432)</f>
        <v>6.5291285507944155</v>
      </c>
      <c r="R35" s="53"/>
      <c r="S35" s="121">
        <f>+IF(M35=0,"",'Ark1'!AJ432)</f>
        <v>102.98217054263571</v>
      </c>
      <c r="T35" s="473"/>
      <c r="U35" s="109">
        <f>+IF(M35=0,"",'Ark1'!AK432)</f>
        <v>18.579787292733471</v>
      </c>
      <c r="V35" s="473"/>
      <c r="W35" s="74">
        <f>+IF(F35=0,"",'Ark1'!W432)</f>
        <v>13.673567645642752</v>
      </c>
      <c r="X35" s="74">
        <f>+IF(F35=0,"",'Ark1'!X432)</f>
        <v>61.675493500240741</v>
      </c>
      <c r="Y35" s="74">
        <f>+IF(F35=0,"",'Ark1'!Y432)</f>
        <v>33.991333654309102</v>
      </c>
      <c r="Z35" s="74">
        <f>+IF(F35=0,"",'Ark1'!Z432)</f>
        <v>8.2465374318170532</v>
      </c>
      <c r="AA35" s="157">
        <f>+IF(F35=0,"",'Ark1'!AA432)</f>
        <v>1.8051645993837224</v>
      </c>
      <c r="AB35" s="56">
        <f>+IF(F35=0,"",'Ark1'!AB432)</f>
        <v>2.0047473414548422</v>
      </c>
      <c r="AC35" s="56">
        <f>+IF(F35=0,"",'Ark1'!AC432)</f>
        <v>61.730897794538031</v>
      </c>
      <c r="AD35" s="74">
        <f>+IF(F35=0,"",'Ark1'!AD432)</f>
        <v>38.17558536128179</v>
      </c>
      <c r="AE35" s="74">
        <f>+IF(F35=0,"",'Ark1'!AE432)</f>
        <v>52.429114896768418</v>
      </c>
      <c r="AF35" s="74">
        <f>+IF(F35=0,"",'Ark1'!AF432)</f>
        <v>4.0363798900052466</v>
      </c>
      <c r="AG35" s="74">
        <f t="shared" si="4"/>
        <v>6.7435064935064934</v>
      </c>
      <c r="AH35" s="47"/>
      <c r="AI35" s="4"/>
      <c r="AJ35" s="59"/>
      <c r="AL35" s="5"/>
      <c r="AM35" s="5"/>
      <c r="AO35" s="13"/>
      <c r="AP35" s="13"/>
      <c r="AQ35" s="11"/>
      <c r="AR35" s="11"/>
      <c r="AS35" s="11"/>
    </row>
    <row r="36" spans="1:47" ht="16.5" customHeight="1">
      <c r="A36" s="47"/>
      <c r="B36" s="54">
        <f>+'Ark1'!C433</f>
        <v>2022</v>
      </c>
      <c r="C36" s="54">
        <f>+'Ark1'!K433</f>
        <v>7</v>
      </c>
      <c r="D36" s="470" t="str">
        <f>VLOOKUP(C36,RNR!$H$7:$I$16,2)</f>
        <v>Nødslakt</v>
      </c>
      <c r="E36" s="54" t="str">
        <f>+IF(F36=0,"",'Ark1'!Q433)</f>
        <v/>
      </c>
      <c r="F36" s="329">
        <f>+'Ark1'!R433</f>
        <v>0</v>
      </c>
      <c r="G36" s="179" t="str">
        <f>+IF(F36=0,"",'Ark1'!AG433)</f>
        <v/>
      </c>
      <c r="H36" s="402"/>
      <c r="I36" s="179" t="str">
        <f>+IF(F36=0,"",'Ark1'!AH433)</f>
        <v/>
      </c>
      <c r="J36" s="95"/>
      <c r="K36" s="157" t="str">
        <f>+IF(F36=0,"",'Ark1'!U433)</f>
        <v/>
      </c>
      <c r="L36" s="47"/>
      <c r="M36" s="431">
        <f>+'Ark1'!AJ433</f>
        <v>0</v>
      </c>
      <c r="N36" s="95"/>
      <c r="O36" s="1" t="str">
        <f>+IF(F36=0,"",'Ark1'!S433)</f>
        <v/>
      </c>
      <c r="P36" s="402"/>
      <c r="Q36" s="1" t="str">
        <f>+IF(F36=0,"",'Ark1'!T433)</f>
        <v/>
      </c>
      <c r="R36" s="53"/>
      <c r="S36" s="121" t="str">
        <f>+IF(M36=0,"",'Ark1'!AJ433)</f>
        <v/>
      </c>
      <c r="T36" s="473"/>
      <c r="U36" s="109" t="str">
        <f>+IF(M36=0,"",'Ark1'!AK433)</f>
        <v/>
      </c>
      <c r="V36" s="473"/>
      <c r="W36" s="74" t="str">
        <f>+IF(F36=0,"",'Ark1'!W433)</f>
        <v/>
      </c>
      <c r="X36" s="74" t="str">
        <f>+IF(F36=0,"",'Ark1'!X433)</f>
        <v/>
      </c>
      <c r="Y36" s="74" t="str">
        <f>+IF(F36=0,"",'Ark1'!Y433)</f>
        <v/>
      </c>
      <c r="Z36" s="74" t="str">
        <f>+IF(F36=0,"",'Ark1'!Z433)</f>
        <v/>
      </c>
      <c r="AA36" s="157" t="str">
        <f>+IF(F36=0,"",'Ark1'!AA433)</f>
        <v/>
      </c>
      <c r="AB36" s="56" t="str">
        <f>+IF(F36=0,"",'Ark1'!AB433)</f>
        <v/>
      </c>
      <c r="AC36" s="56" t="str">
        <f>+IF(F36=0,"",'Ark1'!AC433)</f>
        <v/>
      </c>
      <c r="AD36" s="74" t="str">
        <f>+IF(F36=0,"",'Ark1'!AD433)</f>
        <v/>
      </c>
      <c r="AE36" s="74" t="str">
        <f>+IF(F36=0,"",'Ark1'!AE433)</f>
        <v/>
      </c>
      <c r="AF36" s="74" t="str">
        <f>+IF(F36=0,"",'Ark1'!AF433)</f>
        <v/>
      </c>
      <c r="AG36" s="74" t="str">
        <f t="shared" si="4"/>
        <v/>
      </c>
      <c r="AH36" s="47"/>
      <c r="AI36" s="4"/>
      <c r="AJ36" s="58"/>
      <c r="AL36" s="5"/>
      <c r="AM36" s="5"/>
      <c r="AO36" s="13"/>
      <c r="AP36" s="13"/>
      <c r="AQ36" s="11"/>
      <c r="AR36" s="11"/>
      <c r="AS36" s="11"/>
    </row>
    <row r="37" spans="1:47" ht="17.25" customHeight="1">
      <c r="A37" s="47"/>
      <c r="B37" s="54">
        <f>+'Ark1'!C434</f>
        <v>2022</v>
      </c>
      <c r="C37" s="54">
        <f>+'Ark1'!K434</f>
        <v>9</v>
      </c>
      <c r="D37" s="470" t="str">
        <f>VLOOKUP(C37,RNR!$H$7:$I$16,2)</f>
        <v>Spesial</v>
      </c>
      <c r="E37" s="54" t="str">
        <f>+IF(F37=0,"",'Ark1'!Q434)</f>
        <v/>
      </c>
      <c r="F37" s="329">
        <f>+'Ark1'!R434</f>
        <v>0</v>
      </c>
      <c r="G37" s="179" t="str">
        <f>+IF(F37=0,"",'Ark1'!AG434)</f>
        <v/>
      </c>
      <c r="H37" s="402"/>
      <c r="I37" s="179" t="str">
        <f>+IF(F37=0,"",'Ark1'!AH434)</f>
        <v/>
      </c>
      <c r="J37" s="95"/>
      <c r="K37" s="157" t="str">
        <f>+IF(F37=0,"",'Ark1'!U434)</f>
        <v/>
      </c>
      <c r="L37" s="47"/>
      <c r="M37" s="431">
        <f>+'Ark1'!AJ434</f>
        <v>0</v>
      </c>
      <c r="N37" s="95"/>
      <c r="O37" s="1" t="str">
        <f>+IF(F37=0,"",'Ark1'!S434)</f>
        <v/>
      </c>
      <c r="P37" s="402"/>
      <c r="Q37" s="1" t="str">
        <f>+IF(F37=0,"",'Ark1'!T434)</f>
        <v/>
      </c>
      <c r="R37" s="53"/>
      <c r="S37" s="121" t="str">
        <f>+IF(M37=0,"",'Ark1'!AJ434)</f>
        <v/>
      </c>
      <c r="T37" s="473"/>
      <c r="U37" s="109" t="str">
        <f>+IF(M37=0,"",'Ark1'!AK434)</f>
        <v/>
      </c>
      <c r="V37" s="473"/>
      <c r="W37" s="74" t="str">
        <f>+IF(F37=0,"",'Ark1'!W434)</f>
        <v/>
      </c>
      <c r="X37" s="74" t="str">
        <f>+IF(F37=0,"",'Ark1'!X434)</f>
        <v/>
      </c>
      <c r="Y37" s="74" t="str">
        <f>+IF(F37=0,"",'Ark1'!Y434)</f>
        <v/>
      </c>
      <c r="Z37" s="74" t="str">
        <f>+IF(F37=0,"",'Ark1'!Z434)</f>
        <v/>
      </c>
      <c r="AA37" s="157" t="str">
        <f>+IF(F37=0,"",'Ark1'!AA434)</f>
        <v/>
      </c>
      <c r="AB37" s="56" t="str">
        <f>+IF(F37=0,"",'Ark1'!AB434)</f>
        <v/>
      </c>
      <c r="AC37" s="56" t="str">
        <f>+IF(F37=0,"",'Ark1'!AC434)</f>
        <v/>
      </c>
      <c r="AD37" s="74" t="str">
        <f>+IF(F37=0,"",'Ark1'!AD434)</f>
        <v/>
      </c>
      <c r="AE37" s="74" t="str">
        <f>+IF(F37=0,"",'Ark1'!AE434)</f>
        <v/>
      </c>
      <c r="AF37" s="74" t="str">
        <f>+IF(F37=0,"",'Ark1'!AF434)</f>
        <v/>
      </c>
      <c r="AG37" s="74" t="str">
        <f t="shared" si="4"/>
        <v/>
      </c>
      <c r="AH37" s="47"/>
      <c r="AI37" s="2"/>
      <c r="AJ37" s="58"/>
      <c r="AM37" s="5"/>
      <c r="AO37" s="13"/>
      <c r="AP37" s="13"/>
      <c r="AQ37" s="11"/>
      <c r="AR37" s="11"/>
      <c r="AS37" s="11"/>
    </row>
    <row r="38" spans="1:47" ht="15.6">
      <c r="A38" s="47"/>
      <c r="B38" s="55">
        <f>+'Ark1'!C435</f>
        <v>2022</v>
      </c>
      <c r="C38" s="55">
        <f>+'Ark1'!K435</f>
        <v>10</v>
      </c>
      <c r="D38" s="470" t="str">
        <f>VLOOKUP(C38,RNR!$H$7:$I$16,2)</f>
        <v>Gult fett Ordinær</v>
      </c>
      <c r="E38" s="55">
        <f>+IF(F38=0,"",'Ark1'!Q435)</f>
        <v>5</v>
      </c>
      <c r="F38" s="344">
        <f>+'Ark1'!R435</f>
        <v>5</v>
      </c>
      <c r="G38" s="179">
        <f>+IF(F38=0,"",'Ark1'!AG435)</f>
        <v>1.0886432099954891E-2</v>
      </c>
      <c r="H38" s="402"/>
      <c r="I38" s="179">
        <f>+IF(F38=0,"",'Ark1'!AH435)</f>
        <v>0</v>
      </c>
      <c r="J38" s="95"/>
      <c r="K38" s="173">
        <f>+IF(F38=0,"",'Ark1'!U435)</f>
        <v>29.92</v>
      </c>
      <c r="L38" s="47"/>
      <c r="M38" s="431">
        <f>+'Ark1'!AJ435</f>
        <v>118.6</v>
      </c>
      <c r="N38" s="95"/>
      <c r="O38" s="1">
        <f>+IF(F38=0,"",'Ark1'!S435)</f>
        <v>6.8</v>
      </c>
      <c r="P38" s="402"/>
      <c r="Q38" s="1">
        <f>+IF(F38=0,"",'Ark1'!T435)</f>
        <v>26.4</v>
      </c>
      <c r="R38" s="53"/>
      <c r="S38" s="121">
        <f>+IF(M38=0,"",'Ark1'!AJ435)</f>
        <v>118.6</v>
      </c>
      <c r="T38" s="473"/>
      <c r="U38" s="109">
        <f>+IF(M38=0,"",'Ark1'!AK435)</f>
        <v>19.604198922651641</v>
      </c>
      <c r="V38" s="473"/>
      <c r="W38" s="171">
        <f>+IF(F38=0,"",'Ark1'!W435)</f>
        <v>80</v>
      </c>
      <c r="X38" s="171">
        <f>+IF(F38=0,"",'Ark1'!X435)</f>
        <v>80</v>
      </c>
      <c r="Y38" s="171">
        <f>+IF(F38=0,"",'Ark1'!Y435)</f>
        <v>80</v>
      </c>
      <c r="Z38" s="171">
        <f>+IF(F38=0,"",'Ark1'!Z435)</f>
        <v>10.440574696825845</v>
      </c>
      <c r="AA38" s="173">
        <f>+IF(F38=0,"",'Ark1'!AA435)</f>
        <v>2.4000000000000004</v>
      </c>
      <c r="AB38" s="86">
        <f>+IF(F38=0,"",'Ark1'!AB435)</f>
        <v>15.525462956060277</v>
      </c>
      <c r="AC38" s="86">
        <f>+IF(F38=0,"",'Ark1'!AC435)</f>
        <v>91.565840747314823</v>
      </c>
      <c r="AD38" s="171">
        <f>+IF(F38=0,"",'Ark1'!AD435)</f>
        <v>-0.60952002781361048</v>
      </c>
      <c r="AE38" s="171">
        <f>+IF(F38=0,"",'Ark1'!AE435)</f>
        <v>-0.85880423476376766</v>
      </c>
      <c r="AF38" s="171">
        <f>+IF(F38=0,"",'Ark1'!AF435)</f>
        <v>9.7168509629399335E-3</v>
      </c>
      <c r="AG38" s="171">
        <f t="shared" si="4"/>
        <v>1</v>
      </c>
      <c r="AH38" s="47"/>
      <c r="AI38" s="4"/>
      <c r="AJ38" s="59"/>
      <c r="AL38" s="13"/>
      <c r="AM38" s="5"/>
      <c r="AO38" s="1"/>
      <c r="AP38" s="1"/>
      <c r="AQ38" s="11"/>
      <c r="AR38" s="11"/>
      <c r="AS38" s="11"/>
    </row>
    <row r="39" spans="1:47" ht="15.6">
      <c r="A39" s="47"/>
      <c r="B39" s="55">
        <f>+'Ark1'!C436</f>
        <v>2022</v>
      </c>
      <c r="C39" s="55">
        <f>+'Ark1'!K436</f>
        <v>12</v>
      </c>
      <c r="D39" s="470" t="str">
        <f>VLOOKUP(C39,RNR!$H$7:$I$16,2)</f>
        <v>Gult fett Villsau</v>
      </c>
      <c r="E39" s="55">
        <f>+IF(F39=0,"",'Ark1'!Q436)</f>
        <v>1</v>
      </c>
      <c r="F39" s="344">
        <f>+'Ark1'!R436</f>
        <v>1</v>
      </c>
      <c r="G39" s="179">
        <f>+IF(F39=0,"",'Ark1'!AG436)</f>
        <v>1.1424932083508811E-3</v>
      </c>
      <c r="H39" s="402"/>
      <c r="I39" s="179">
        <f>+IF(F39=0,"",'Ark1'!AH436)</f>
        <v>0</v>
      </c>
      <c r="J39" s="95"/>
      <c r="K39" s="173">
        <f>+IF(F39=0,"",'Ark1'!U436)</f>
        <v>15.7</v>
      </c>
      <c r="L39" s="47"/>
      <c r="M39" s="431">
        <f>+'Ark1'!AJ436</f>
        <v>0</v>
      </c>
      <c r="N39" s="95"/>
      <c r="O39" s="1">
        <f>+IF(F39=0,"",'Ark1'!S436)</f>
        <v>5</v>
      </c>
      <c r="P39" s="402"/>
      <c r="Q39" s="1">
        <f>+IF(F39=0,"",'Ark1'!T436)</f>
        <v>37</v>
      </c>
      <c r="R39" s="53"/>
      <c r="S39" s="121" t="str">
        <f>+IF(M39=0,"",'Ark1'!AJ436)</f>
        <v/>
      </c>
      <c r="T39" s="473"/>
      <c r="U39" s="109" t="str">
        <f>+IF(M39=0,"",'Ark1'!AK436)</f>
        <v/>
      </c>
      <c r="V39" s="473"/>
      <c r="W39" s="171">
        <f>+IF(F39=0,"",'Ark1'!W436)</f>
        <v>100</v>
      </c>
      <c r="X39" s="171">
        <f>+IF(F39=0,"",'Ark1'!X436)</f>
        <v>0</v>
      </c>
      <c r="Y39" s="171">
        <f>+IF(F39=0,"",'Ark1'!Y436)</f>
        <v>0</v>
      </c>
      <c r="Z39" s="171">
        <f>+IF(F39=0,"",'Ark1'!Z436)</f>
        <v>0</v>
      </c>
      <c r="AA39" s="173">
        <f>+IF(F39=0,"",'Ark1'!AA436)</f>
        <v>0</v>
      </c>
      <c r="AB39" s="86">
        <f>+IF(F39=0,"",'Ark1'!AB436)</f>
        <v>0</v>
      </c>
      <c r="AC39" s="86">
        <f>+IF(F39=0,"",'Ark1'!AC436)</f>
        <v>0</v>
      </c>
      <c r="AD39" s="171">
        <f>+IF(F39=0,"",'Ark1'!AD436)</f>
        <v>0</v>
      </c>
      <c r="AE39" s="171">
        <f>+IF(F39=0,"",'Ark1'!AE436)</f>
        <v>0</v>
      </c>
      <c r="AF39" s="171">
        <f>+IF(F39=0,"",'Ark1'!AF436)</f>
        <v>1.9433701925879864E-3</v>
      </c>
      <c r="AG39" s="171">
        <f t="shared" si="4"/>
        <v>1</v>
      </c>
      <c r="AH39" s="47"/>
      <c r="AI39" s="4"/>
      <c r="AJ39" s="59"/>
      <c r="AL39" s="13"/>
      <c r="AM39" s="5"/>
      <c r="AO39" s="1"/>
      <c r="AP39" s="1"/>
      <c r="AQ39" s="11"/>
      <c r="AR39" s="11"/>
      <c r="AS39" s="11"/>
    </row>
    <row r="40" spans="1:47" ht="15.6">
      <c r="A40" s="47"/>
      <c r="B40" s="55">
        <f>+'Ark1'!C437</f>
        <v>2022</v>
      </c>
      <c r="C40" s="55">
        <f>+'Ark1'!K437</f>
        <v>14</v>
      </c>
      <c r="D40" s="470" t="str">
        <f>VLOOKUP(C40,RNR!$H$7:$I$16,2)</f>
        <v>Gult fett Økologisk</v>
      </c>
      <c r="E40" s="55" t="str">
        <f>+IF(F40=0,"",'Ark1'!Q437)</f>
        <v/>
      </c>
      <c r="F40" s="344">
        <f>+'Ark1'!R437</f>
        <v>0</v>
      </c>
      <c r="G40" s="179" t="str">
        <f>+IF(F40=0,"",'Ark1'!AG437)</f>
        <v/>
      </c>
      <c r="H40" s="402"/>
      <c r="I40" s="179" t="str">
        <f>+IF(F40=0,"",'Ark1'!AH437)</f>
        <v/>
      </c>
      <c r="J40" s="95"/>
      <c r="K40" s="173" t="str">
        <f>+IF(F40=0,"",'Ark1'!U437)</f>
        <v/>
      </c>
      <c r="L40" s="47"/>
      <c r="M40" s="431">
        <f>+'Ark1'!AJ437</f>
        <v>0</v>
      </c>
      <c r="N40" s="95"/>
      <c r="O40" s="1" t="str">
        <f>+IF(F40=0,"",'Ark1'!S437)</f>
        <v/>
      </c>
      <c r="P40" s="402"/>
      <c r="Q40" s="1" t="str">
        <f>+IF(F40=0,"",'Ark1'!T437)</f>
        <v/>
      </c>
      <c r="R40" s="53"/>
      <c r="S40" s="121" t="str">
        <f>+IF(M40=0,"",'Ark1'!AJ437)</f>
        <v/>
      </c>
      <c r="T40" s="473"/>
      <c r="U40" s="109" t="str">
        <f>+IF(M40=0,"",'Ark1'!AK437)</f>
        <v/>
      </c>
      <c r="V40" s="473"/>
      <c r="W40" s="171" t="str">
        <f>+IF(F40=0,"",'Ark1'!W437)</f>
        <v/>
      </c>
      <c r="X40" s="171" t="str">
        <f>+IF(F40=0,"",'Ark1'!X437)</f>
        <v/>
      </c>
      <c r="Y40" s="171" t="str">
        <f>+IF(F40=0,"",'Ark1'!Y437)</f>
        <v/>
      </c>
      <c r="Z40" s="171" t="str">
        <f>+IF(F40=0,"",'Ark1'!Z437)</f>
        <v/>
      </c>
      <c r="AA40" s="173" t="str">
        <f>+IF(F40=0,"",'Ark1'!AA437)</f>
        <v/>
      </c>
      <c r="AB40" s="86" t="str">
        <f>+IF(F40=0,"",'Ark1'!AB437)</f>
        <v/>
      </c>
      <c r="AC40" s="86" t="str">
        <f>+IF(F40=0,"",'Ark1'!AC437)</f>
        <v/>
      </c>
      <c r="AD40" s="171" t="str">
        <f>+IF(F40=0,"",'Ark1'!AD437)</f>
        <v/>
      </c>
      <c r="AE40" s="171" t="str">
        <f>+IF(F40=0,"",'Ark1'!AE437)</f>
        <v/>
      </c>
      <c r="AF40" s="171" t="str">
        <f>+IF(F40=0,"",'Ark1'!AF437)</f>
        <v/>
      </c>
      <c r="AG40" s="171" t="str">
        <f t="shared" si="4"/>
        <v/>
      </c>
      <c r="AH40" s="47"/>
      <c r="AI40" s="4"/>
      <c r="AJ40" s="59"/>
      <c r="AL40" s="13"/>
      <c r="AM40" s="5"/>
      <c r="AO40" s="1"/>
      <c r="AP40" s="1"/>
      <c r="AQ40" s="11"/>
      <c r="AR40" s="11"/>
      <c r="AS40" s="11"/>
    </row>
    <row r="41" spans="1:47" ht="15.6">
      <c r="A41" s="47"/>
      <c r="B41" s="55">
        <f>+'Ark1'!C438</f>
        <v>2022</v>
      </c>
      <c r="C41" s="55">
        <f>+'Ark1'!K438</f>
        <v>19</v>
      </c>
      <c r="D41" s="470" t="str">
        <f>VLOOKUP(C41,RNR!$H$7:$I$16,2)</f>
        <v>Gult fett Spesial</v>
      </c>
      <c r="E41" s="55" t="str">
        <f>+IF(F41=0,"",'Ark1'!Q438)</f>
        <v/>
      </c>
      <c r="F41" s="344">
        <f>+'Ark1'!R438</f>
        <v>0</v>
      </c>
      <c r="G41" s="179" t="str">
        <f>+IF(F41=0,"",'Ark1'!AG438)</f>
        <v/>
      </c>
      <c r="H41" s="402"/>
      <c r="I41" s="179" t="str">
        <f>+IF(F41=0,"",'Ark1'!AH438)</f>
        <v/>
      </c>
      <c r="J41" s="95"/>
      <c r="K41" s="173" t="str">
        <f>+IF(F41=0,"",'Ark1'!U438)</f>
        <v/>
      </c>
      <c r="L41" s="47"/>
      <c r="M41" s="431">
        <f>+'Ark1'!AJ438</f>
        <v>0</v>
      </c>
      <c r="N41" s="95"/>
      <c r="O41" s="1" t="str">
        <f>+IF(F41=0,"",'Ark1'!S438)</f>
        <v/>
      </c>
      <c r="P41" s="402"/>
      <c r="Q41" s="1" t="str">
        <f>+IF(F41=0,"",'Ark1'!T438)</f>
        <v/>
      </c>
      <c r="R41" s="53"/>
      <c r="S41" s="121" t="str">
        <f>+IF(M41=0,"",'Ark1'!AJ438)</f>
        <v/>
      </c>
      <c r="T41" s="473"/>
      <c r="U41" s="109" t="str">
        <f>+IF(M41=0,"",'Ark1'!AK438)</f>
        <v/>
      </c>
      <c r="V41" s="473"/>
      <c r="W41" s="171" t="str">
        <f>+IF(F41=0,"",'Ark1'!W438)</f>
        <v/>
      </c>
      <c r="X41" s="171" t="str">
        <f>+IF(F41=0,"",'Ark1'!X438)</f>
        <v/>
      </c>
      <c r="Y41" s="171" t="str">
        <f>+IF(F41=0,"",'Ark1'!Y438)</f>
        <v/>
      </c>
      <c r="Z41" s="171" t="str">
        <f>+IF(F41=0,"",'Ark1'!Z438)</f>
        <v/>
      </c>
      <c r="AA41" s="173" t="str">
        <f>+IF(F41=0,"",'Ark1'!AA438)</f>
        <v/>
      </c>
      <c r="AB41" s="86" t="str">
        <f>+IF(F41=0,"",'Ark1'!AB438)</f>
        <v/>
      </c>
      <c r="AC41" s="86" t="str">
        <f>+IF(F41=0,"",'Ark1'!AC438)</f>
        <v/>
      </c>
      <c r="AD41" s="171" t="str">
        <f>+IF(F41=0,"",'Ark1'!AD438)</f>
        <v/>
      </c>
      <c r="AE41" s="171" t="str">
        <f>+IF(F41=0,"",'Ark1'!AE438)</f>
        <v/>
      </c>
      <c r="AF41" s="171" t="str">
        <f>+IF(F41=0,"",'Ark1'!AF438)</f>
        <v/>
      </c>
      <c r="AG41" s="171" t="str">
        <f t="shared" si="4"/>
        <v/>
      </c>
      <c r="AH41" s="47"/>
      <c r="AI41" s="4"/>
      <c r="AJ41" s="59"/>
      <c r="AL41" s="13"/>
      <c r="AM41" s="5"/>
      <c r="AO41" s="1"/>
      <c r="AP41" s="1"/>
      <c r="AQ41" s="11"/>
      <c r="AR41" s="11"/>
      <c r="AS41" s="11"/>
    </row>
    <row r="42" spans="1:47" ht="15.6">
      <c r="A42" s="47"/>
      <c r="B42" s="55">
        <f>+'Ark1'!C439</f>
        <v>2022</v>
      </c>
      <c r="C42" s="55">
        <f>+'Ark1'!K439</f>
        <v>25</v>
      </c>
      <c r="D42" s="470" t="str">
        <f>VLOOKUP(C42,RNR!$H$7:$I$16,2)</f>
        <v>Lyngenlam</v>
      </c>
      <c r="E42" s="55" t="str">
        <f>+IF(F42=0,"",'Ark1'!Q439)</f>
        <v/>
      </c>
      <c r="F42" s="344">
        <f>+'Ark1'!R439</f>
        <v>0</v>
      </c>
      <c r="G42" s="179" t="str">
        <f>+IF(F42=0,"",'Ark1'!AG439)</f>
        <v/>
      </c>
      <c r="H42" s="402"/>
      <c r="I42" s="179" t="str">
        <f>+IF(F42=0,"",'Ark1'!AH439)</f>
        <v/>
      </c>
      <c r="J42" s="95"/>
      <c r="K42" s="173" t="str">
        <f>+IF(F42=0,"",'Ark1'!U439)</f>
        <v/>
      </c>
      <c r="L42" s="47"/>
      <c r="M42" s="431">
        <f>+'Ark1'!AJ439</f>
        <v>0</v>
      </c>
      <c r="N42" s="95"/>
      <c r="O42" s="1" t="str">
        <f>+IF(F42=0,"",'Ark1'!S439)</f>
        <v/>
      </c>
      <c r="P42" s="402"/>
      <c r="Q42" s="1" t="str">
        <f>+IF(F42=0,"",'Ark1'!T439)</f>
        <v/>
      </c>
      <c r="R42" s="53"/>
      <c r="S42" s="121" t="str">
        <f>+IF(M42=0,"",'Ark1'!AJ439)</f>
        <v/>
      </c>
      <c r="T42" s="473"/>
      <c r="U42" s="109" t="str">
        <f>+IF(M42=0,"",'Ark1'!AK439)</f>
        <v/>
      </c>
      <c r="V42" s="473"/>
      <c r="W42" s="171" t="str">
        <f>+IF(F42=0,"",'Ark1'!W439)</f>
        <v/>
      </c>
      <c r="X42" s="171" t="str">
        <f>+IF(F42=0,"",'Ark1'!X439)</f>
        <v/>
      </c>
      <c r="Y42" s="171" t="str">
        <f>+IF(F42=0,"",'Ark1'!Y439)</f>
        <v/>
      </c>
      <c r="Z42" s="171" t="str">
        <f>+IF(F42=0,"",'Ark1'!Z439)</f>
        <v/>
      </c>
      <c r="AA42" s="173" t="str">
        <f>+IF(F42=0,"",'Ark1'!AA439)</f>
        <v/>
      </c>
      <c r="AB42" s="86" t="str">
        <f>+IF(F42=0,"",'Ark1'!AB439)</f>
        <v/>
      </c>
      <c r="AC42" s="86" t="str">
        <f>+IF(F42=0,"",'Ark1'!AC439)</f>
        <v/>
      </c>
      <c r="AD42" s="171" t="str">
        <f>+IF(F42=0,"",'Ark1'!AD439)</f>
        <v/>
      </c>
      <c r="AE42" s="171" t="str">
        <f>+IF(F42=0,"",'Ark1'!AE439)</f>
        <v/>
      </c>
      <c r="AF42" s="171" t="str">
        <f>+IF(F42=0,"",'Ark1'!AF439)</f>
        <v/>
      </c>
      <c r="AG42" s="171" t="str">
        <f t="shared" si="4"/>
        <v/>
      </c>
      <c r="AH42" s="47"/>
      <c r="AI42" s="4"/>
      <c r="AJ42" s="59"/>
      <c r="AL42" s="13"/>
      <c r="AM42" s="5"/>
      <c r="AO42" s="1"/>
      <c r="AP42" s="1"/>
      <c r="AQ42" s="11"/>
      <c r="AR42" s="11"/>
      <c r="AS42" s="11"/>
    </row>
    <row r="43" spans="1:47" ht="15.6">
      <c r="A43" s="47"/>
      <c r="B43" s="47"/>
      <c r="C43" s="47"/>
      <c r="D43" s="47"/>
      <c r="E43" s="47"/>
      <c r="F43" s="319"/>
      <c r="G43" s="47"/>
      <c r="H43" s="402"/>
      <c r="I43" s="47"/>
      <c r="J43" s="47"/>
      <c r="K43" s="47"/>
      <c r="L43" s="47"/>
      <c r="M43" s="402"/>
      <c r="N43" s="47"/>
      <c r="O43" s="47"/>
      <c r="P43" s="402"/>
      <c r="Q43" s="47"/>
      <c r="R43" s="47"/>
      <c r="S43" s="400"/>
      <c r="T43" s="402"/>
      <c r="U43" s="402"/>
      <c r="V43" s="402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"/>
      <c r="AJ43" s="59"/>
      <c r="AL43" s="13"/>
      <c r="AM43" s="5"/>
      <c r="AO43" s="1"/>
      <c r="AP43" s="1"/>
      <c r="AQ43" s="11"/>
      <c r="AR43" s="11"/>
      <c r="AS43" s="11"/>
    </row>
    <row r="44" spans="1:47">
      <c r="A44" s="47"/>
      <c r="B44" s="47"/>
      <c r="C44" s="47"/>
      <c r="D44" s="433"/>
      <c r="E44" s="47"/>
      <c r="F44" s="319"/>
      <c r="G44" s="47"/>
      <c r="H44" s="402"/>
      <c r="I44" s="47"/>
      <c r="J44" s="47"/>
      <c r="K44" s="47"/>
      <c r="L44" s="47"/>
      <c r="M44" s="402"/>
      <c r="N44" s="47"/>
      <c r="O44" s="47"/>
      <c r="P44" s="402"/>
      <c r="Q44" s="47"/>
      <c r="R44" s="47"/>
      <c r="S44" s="400"/>
      <c r="T44" s="402"/>
      <c r="U44" s="402"/>
      <c r="V44" s="402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1"/>
      <c r="AJ44" s="1"/>
      <c r="AK44" s="1"/>
      <c r="AL44" s="1"/>
      <c r="AM44" s="1"/>
      <c r="AN44" s="1"/>
      <c r="AO44" s="1"/>
      <c r="AP44" s="1"/>
      <c r="AQ44" s="1"/>
      <c r="AR44" s="1"/>
      <c r="AT44" s="13"/>
      <c r="AU44" s="13"/>
    </row>
    <row r="45" spans="1:47">
      <c r="A45" s="47"/>
      <c r="B45" s="47"/>
      <c r="C45" s="47"/>
      <c r="D45" s="433"/>
      <c r="E45" s="47"/>
      <c r="F45" s="319"/>
      <c r="G45" s="47"/>
      <c r="H45" s="402"/>
      <c r="I45" s="47"/>
      <c r="J45" s="47"/>
      <c r="K45" s="47"/>
      <c r="L45" s="47"/>
      <c r="M45" s="402"/>
      <c r="N45" s="47"/>
      <c r="O45" s="47"/>
      <c r="P45" s="402"/>
      <c r="Q45" s="47"/>
      <c r="R45" s="47"/>
      <c r="S45" s="400"/>
      <c r="T45" s="402"/>
      <c r="U45" s="402"/>
      <c r="V45" s="402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1"/>
      <c r="AJ45" s="1"/>
      <c r="AK45" s="1"/>
      <c r="AL45" s="1"/>
      <c r="AM45" s="1"/>
      <c r="AN45" s="1"/>
      <c r="AO45" s="1"/>
      <c r="AP45" s="1"/>
      <c r="AQ45" s="1"/>
      <c r="AR45" s="1"/>
      <c r="AT45" s="13"/>
      <c r="AU45" s="13"/>
    </row>
    <row r="46" spans="1:47">
      <c r="Y46" s="16"/>
      <c r="AB46" s="60"/>
      <c r="AC46" s="60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7">
      <c r="Y47" s="16"/>
      <c r="AB47" s="60"/>
      <c r="AC47" s="60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</row>
    <row r="48" spans="1:47">
      <c r="Y48" s="16"/>
      <c r="AB48" s="60"/>
      <c r="AC48" s="60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</row>
    <row r="49" spans="25:45">
      <c r="Y49" s="16"/>
      <c r="AB49" s="60"/>
      <c r="AC49" s="60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</row>
    <row r="50" spans="25:45">
      <c r="Y50" s="16"/>
      <c r="AB50" s="60"/>
      <c r="AC50" s="60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</row>
    <row r="51" spans="25:45">
      <c r="Y51" s="16"/>
      <c r="AB51" s="60"/>
      <c r="AC51" s="60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</row>
    <row r="52" spans="25:45">
      <c r="Y52" s="16"/>
      <c r="AB52" s="60"/>
      <c r="AC52" s="60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</row>
    <row r="53" spans="25:45">
      <c r="Y53" s="16"/>
      <c r="AB53" s="60"/>
      <c r="AC53" s="60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</row>
    <row r="54" spans="25:45">
      <c r="Y54" s="16"/>
      <c r="AB54" s="60"/>
      <c r="AC54" s="60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</row>
    <row r="55" spans="25:45">
      <c r="Y55" s="16"/>
      <c r="AB55" s="60"/>
      <c r="AC55" s="60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</row>
    <row r="56" spans="25:45">
      <c r="Y56" s="16"/>
      <c r="AB56" s="60"/>
      <c r="AC56" s="60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</row>
    <row r="57" spans="25:45">
      <c r="Y57" s="16"/>
      <c r="AB57" s="60"/>
      <c r="AC57" s="60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4"/>
    </row>
    <row r="58" spans="25:45">
      <c r="Y58" s="16"/>
      <c r="AB58" s="60"/>
      <c r="AC58" s="60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4"/>
    </row>
    <row r="59" spans="25:45">
      <c r="Y59" s="16"/>
      <c r="AB59" s="60"/>
      <c r="AC59" s="60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4"/>
    </row>
    <row r="60" spans="25:45">
      <c r="Y60" s="16"/>
      <c r="AB60" s="60"/>
      <c r="AC60" s="60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4"/>
    </row>
    <row r="61" spans="25:45">
      <c r="Y61" s="16"/>
      <c r="AB61" s="60"/>
      <c r="AC61" s="60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4"/>
    </row>
    <row r="62" spans="25:45">
      <c r="Y62" s="16"/>
      <c r="AB62" s="60"/>
      <c r="AC62" s="60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4"/>
    </row>
    <row r="63" spans="25:45">
      <c r="Y63" s="16"/>
      <c r="AB63" s="60"/>
      <c r="AC63" s="60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4"/>
    </row>
    <row r="64" spans="25:45">
      <c r="Y64" s="16"/>
      <c r="AB64" s="60"/>
      <c r="AC64" s="60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4"/>
    </row>
    <row r="65" spans="7:45">
      <c r="Y65" s="16"/>
      <c r="AB65" s="60"/>
      <c r="AC65" s="60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4"/>
    </row>
    <row r="66" spans="7:45">
      <c r="Y66" s="16"/>
      <c r="AB66" s="60"/>
      <c r="AC66" s="60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4"/>
    </row>
    <row r="67" spans="7:45">
      <c r="G67" s="159"/>
      <c r="I67" s="159"/>
      <c r="J67" s="159"/>
      <c r="K67" s="159"/>
      <c r="L67" s="159"/>
      <c r="N67" s="159"/>
      <c r="O67" s="14"/>
      <c r="Q67" s="14"/>
      <c r="R67" s="14"/>
      <c r="Y67" s="16"/>
      <c r="AB67" s="60"/>
      <c r="AC67" s="60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4"/>
    </row>
    <row r="68" spans="7:45">
      <c r="G68" s="159"/>
      <c r="I68" s="159"/>
      <c r="J68" s="159"/>
      <c r="K68" s="159"/>
      <c r="L68" s="159"/>
      <c r="N68" s="159"/>
      <c r="O68" s="14"/>
      <c r="Q68" s="14"/>
      <c r="R68" s="14"/>
      <c r="Y68" s="16"/>
      <c r="AB68" s="60"/>
      <c r="AC68" s="60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4"/>
    </row>
    <row r="69" spans="7:45">
      <c r="G69" s="159"/>
      <c r="I69" s="159"/>
      <c r="J69" s="159"/>
      <c r="K69" s="159"/>
      <c r="L69" s="159"/>
      <c r="N69" s="159"/>
      <c r="O69" s="14"/>
      <c r="Q69" s="14"/>
      <c r="R69" s="14"/>
      <c r="Y69" s="16"/>
      <c r="AB69" s="60"/>
      <c r="AC69" s="60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4"/>
    </row>
    <row r="70" spans="7:45">
      <c r="G70" s="159"/>
      <c r="I70" s="159"/>
      <c r="J70" s="159"/>
      <c r="K70" s="159"/>
      <c r="L70" s="159"/>
      <c r="N70" s="159"/>
      <c r="O70" s="14"/>
      <c r="Q70" s="14"/>
      <c r="R70" s="14"/>
      <c r="Y70" s="16"/>
      <c r="AB70" s="60"/>
      <c r="AC70" s="60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4"/>
    </row>
    <row r="71" spans="7:45">
      <c r="G71" s="159"/>
      <c r="I71" s="159"/>
      <c r="J71" s="159"/>
      <c r="K71" s="159"/>
      <c r="L71" s="159"/>
      <c r="N71" s="159"/>
      <c r="O71" s="14"/>
      <c r="Q71" s="14"/>
      <c r="R71" s="14"/>
      <c r="Y71" s="16"/>
      <c r="AB71" s="60"/>
      <c r="AC71" s="60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4"/>
    </row>
    <row r="72" spans="7:45">
      <c r="G72" s="159"/>
      <c r="I72" s="159"/>
      <c r="J72" s="159"/>
      <c r="K72" s="159"/>
      <c r="L72" s="159"/>
      <c r="N72" s="159"/>
      <c r="O72" s="14"/>
      <c r="Q72" s="14"/>
      <c r="R72" s="14"/>
      <c r="Y72" s="16"/>
      <c r="AB72" s="60"/>
      <c r="AC72" s="60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4"/>
    </row>
    <row r="73" spans="7:45">
      <c r="G73" s="159"/>
      <c r="I73" s="159"/>
      <c r="J73" s="159"/>
      <c r="K73" s="159"/>
      <c r="L73" s="159"/>
      <c r="N73" s="159"/>
      <c r="O73" s="14"/>
      <c r="Q73" s="14"/>
      <c r="R73" s="14"/>
      <c r="Y73" s="16"/>
      <c r="AB73" s="60"/>
      <c r="AC73" s="60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4"/>
    </row>
    <row r="74" spans="7:45">
      <c r="G74" s="159"/>
      <c r="I74" s="159"/>
      <c r="J74" s="159"/>
      <c r="K74" s="159"/>
      <c r="L74" s="159"/>
      <c r="N74" s="159"/>
      <c r="O74" s="14"/>
      <c r="Q74" s="14"/>
      <c r="R74" s="14"/>
      <c r="Y74" s="16"/>
      <c r="AB74" s="60"/>
      <c r="AC74" s="60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4"/>
    </row>
    <row r="75" spans="7:45">
      <c r="G75" s="159"/>
      <c r="I75" s="159"/>
      <c r="J75" s="159"/>
      <c r="K75" s="159"/>
      <c r="L75" s="159"/>
      <c r="N75" s="159"/>
      <c r="O75" s="14"/>
      <c r="Q75" s="14"/>
      <c r="R75" s="14"/>
      <c r="Y75" s="16"/>
      <c r="AB75" s="60"/>
      <c r="AC75" s="60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4"/>
    </row>
    <row r="76" spans="7:45">
      <c r="G76" s="159"/>
      <c r="I76" s="159"/>
      <c r="J76" s="159"/>
      <c r="K76" s="159"/>
      <c r="L76" s="159"/>
      <c r="N76" s="159"/>
      <c r="O76" s="14"/>
      <c r="Q76" s="14"/>
      <c r="R76" s="14"/>
      <c r="Y76" s="16"/>
      <c r="AB76" s="60"/>
      <c r="AC76" s="60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4"/>
    </row>
    <row r="77" spans="7:45">
      <c r="G77" s="159"/>
      <c r="I77" s="159"/>
      <c r="J77" s="159"/>
      <c r="K77" s="159"/>
      <c r="L77" s="159"/>
      <c r="N77" s="159"/>
      <c r="O77" s="14"/>
      <c r="Q77" s="14"/>
      <c r="R77" s="14"/>
      <c r="Y77" s="16"/>
      <c r="AB77" s="60"/>
      <c r="AC77" s="60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4"/>
    </row>
    <row r="78" spans="7:45">
      <c r="G78" s="159"/>
      <c r="I78" s="159"/>
      <c r="J78" s="159"/>
      <c r="K78" s="159"/>
      <c r="L78" s="159"/>
      <c r="N78" s="159"/>
      <c r="O78" s="14"/>
      <c r="Q78" s="14"/>
      <c r="R78" s="14"/>
      <c r="Y78" s="16"/>
      <c r="AB78" s="60"/>
      <c r="AC78" s="60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4"/>
    </row>
    <row r="79" spans="7:45">
      <c r="G79" s="159"/>
      <c r="I79" s="159"/>
      <c r="J79" s="159"/>
      <c r="K79" s="159"/>
      <c r="L79" s="159"/>
      <c r="N79" s="159"/>
      <c r="O79" s="14"/>
      <c r="Q79" s="14"/>
      <c r="R79" s="14"/>
      <c r="Y79" s="16"/>
      <c r="AB79" s="60"/>
      <c r="AC79" s="60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4"/>
    </row>
    <row r="80" spans="7:45">
      <c r="G80" s="159"/>
      <c r="I80" s="159"/>
      <c r="J80" s="159"/>
      <c r="K80" s="159"/>
      <c r="L80" s="159"/>
      <c r="N80" s="159"/>
      <c r="O80" s="14"/>
      <c r="Q80" s="14"/>
      <c r="R80" s="14"/>
      <c r="Y80" s="16"/>
      <c r="AB80" s="60"/>
      <c r="AC80" s="60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4"/>
    </row>
    <row r="81" spans="7:45">
      <c r="G81" s="159"/>
      <c r="I81" s="159"/>
      <c r="J81" s="159"/>
      <c r="K81" s="159"/>
      <c r="L81" s="159"/>
      <c r="N81" s="159"/>
      <c r="O81" s="14"/>
      <c r="Q81" s="14"/>
      <c r="R81" s="14"/>
      <c r="Y81" s="16"/>
      <c r="AB81" s="60"/>
      <c r="AC81" s="60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4"/>
    </row>
    <row r="82" spans="7:45">
      <c r="G82" s="159"/>
      <c r="I82" s="159"/>
      <c r="J82" s="159"/>
      <c r="K82" s="159"/>
      <c r="L82" s="159"/>
      <c r="N82" s="159"/>
      <c r="O82" s="14"/>
      <c r="Q82" s="14"/>
      <c r="R82" s="14"/>
      <c r="Y82" s="16"/>
      <c r="AB82" s="60"/>
      <c r="AC82" s="60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4"/>
    </row>
    <row r="83" spans="7:45">
      <c r="G83" s="159"/>
      <c r="I83" s="159"/>
      <c r="J83" s="159"/>
      <c r="K83" s="159"/>
      <c r="L83" s="159"/>
      <c r="N83" s="159"/>
      <c r="O83" s="14"/>
      <c r="Q83" s="14"/>
      <c r="R83" s="14"/>
      <c r="Y83" s="16"/>
      <c r="AB83" s="60"/>
      <c r="AC83" s="60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4"/>
    </row>
    <row r="84" spans="7:45">
      <c r="G84" s="159"/>
      <c r="I84" s="159"/>
      <c r="J84" s="159"/>
      <c r="K84" s="159"/>
      <c r="L84" s="159"/>
      <c r="N84" s="159"/>
      <c r="O84" s="14"/>
      <c r="Q84" s="14"/>
      <c r="R84" s="14"/>
      <c r="Y84" s="16"/>
      <c r="AB84" s="60"/>
      <c r="AC84" s="60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4"/>
    </row>
    <row r="85" spans="7:45">
      <c r="G85" s="159"/>
      <c r="I85" s="159"/>
      <c r="J85" s="159"/>
      <c r="K85" s="159"/>
      <c r="L85" s="159"/>
      <c r="N85" s="159"/>
      <c r="O85" s="14"/>
      <c r="Q85" s="14"/>
      <c r="R85" s="14"/>
      <c r="Y85" s="16"/>
      <c r="AB85" s="60"/>
      <c r="AC85" s="60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4"/>
    </row>
    <row r="86" spans="7:45">
      <c r="G86" s="159"/>
      <c r="I86" s="159"/>
      <c r="J86" s="159"/>
      <c r="K86" s="159"/>
      <c r="L86" s="159"/>
      <c r="N86" s="159"/>
      <c r="O86" s="14"/>
      <c r="Q86" s="14"/>
      <c r="R86" s="14"/>
      <c r="Y86" s="16"/>
      <c r="AB86" s="60"/>
      <c r="AC86" s="60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4"/>
    </row>
    <row r="87" spans="7:45">
      <c r="G87" s="159"/>
      <c r="I87" s="159"/>
      <c r="J87" s="159"/>
      <c r="K87" s="159"/>
      <c r="L87" s="159"/>
      <c r="N87" s="159"/>
      <c r="O87" s="14"/>
      <c r="Q87" s="14"/>
      <c r="R87" s="14"/>
      <c r="Y87" s="16"/>
      <c r="AB87" s="60"/>
      <c r="AC87" s="60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4"/>
    </row>
    <row r="88" spans="7:45">
      <c r="G88" s="159"/>
      <c r="I88" s="159"/>
      <c r="J88" s="159"/>
      <c r="K88" s="159"/>
      <c r="L88" s="159"/>
      <c r="N88" s="159"/>
      <c r="O88" s="14"/>
      <c r="Q88" s="14"/>
      <c r="R88" s="14"/>
      <c r="Y88" s="16"/>
      <c r="AB88" s="60"/>
      <c r="AC88" s="60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4"/>
    </row>
    <row r="89" spans="7:45">
      <c r="G89" s="159"/>
      <c r="I89" s="159"/>
      <c r="J89" s="159"/>
      <c r="K89" s="159"/>
      <c r="L89" s="159"/>
      <c r="N89" s="159"/>
      <c r="O89" s="14"/>
      <c r="Q89" s="14"/>
      <c r="R89" s="14"/>
      <c r="Y89" s="16"/>
      <c r="AB89" s="60"/>
      <c r="AC89" s="60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4"/>
    </row>
    <row r="90" spans="7:45">
      <c r="G90" s="159"/>
      <c r="I90" s="159"/>
      <c r="J90" s="159"/>
      <c r="K90" s="159"/>
      <c r="L90" s="159"/>
      <c r="N90" s="159"/>
      <c r="O90" s="14"/>
      <c r="Q90" s="14"/>
      <c r="R90" s="14"/>
      <c r="Y90" s="16"/>
      <c r="AB90" s="60"/>
      <c r="AC90" s="60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4"/>
    </row>
    <row r="91" spans="7:45">
      <c r="G91" s="159"/>
      <c r="I91" s="159"/>
      <c r="J91" s="159"/>
      <c r="K91" s="159"/>
      <c r="L91" s="159"/>
      <c r="N91" s="159"/>
      <c r="O91" s="14"/>
      <c r="Q91" s="14"/>
      <c r="R91" s="14"/>
      <c r="Y91" s="16"/>
      <c r="AB91" s="60"/>
      <c r="AC91" s="60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4"/>
    </row>
    <row r="92" spans="7:45">
      <c r="G92" s="159"/>
      <c r="I92" s="159"/>
      <c r="J92" s="159"/>
      <c r="K92" s="159"/>
      <c r="L92" s="159"/>
      <c r="N92" s="159"/>
      <c r="O92" s="14"/>
      <c r="Q92" s="14"/>
      <c r="R92" s="14"/>
      <c r="Y92" s="16"/>
      <c r="AB92" s="60"/>
      <c r="AC92" s="60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4"/>
    </row>
    <row r="93" spans="7:45">
      <c r="G93" s="159"/>
      <c r="I93" s="159"/>
      <c r="J93" s="159"/>
      <c r="K93" s="159"/>
      <c r="L93" s="159"/>
      <c r="N93" s="159"/>
      <c r="O93" s="14"/>
      <c r="Q93" s="14"/>
      <c r="R93" s="14"/>
      <c r="W93" s="75"/>
      <c r="X93" s="75"/>
      <c r="Y93" s="75"/>
      <c r="Z93" s="75"/>
      <c r="AA93" s="159"/>
      <c r="AB93" s="14"/>
      <c r="AC93" s="14"/>
      <c r="AD93" s="75"/>
      <c r="AE93" s="75"/>
      <c r="AF93" s="75"/>
      <c r="AG93" s="75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</row>
    <row r="94" spans="7:45">
      <c r="G94" s="159"/>
      <c r="I94" s="159"/>
      <c r="J94" s="159"/>
      <c r="K94" s="159"/>
      <c r="L94" s="159"/>
      <c r="N94" s="159"/>
      <c r="O94" s="14"/>
      <c r="Q94" s="14"/>
      <c r="R94" s="14"/>
      <c r="W94" s="75"/>
      <c r="X94" s="75"/>
      <c r="Y94" s="75"/>
      <c r="Z94" s="75"/>
      <c r="AA94" s="159"/>
      <c r="AB94" s="14"/>
      <c r="AC94" s="14"/>
      <c r="AD94" s="75"/>
      <c r="AE94" s="75"/>
      <c r="AF94" s="75"/>
      <c r="AG94" s="75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</row>
    <row r="95" spans="7:45">
      <c r="G95" s="159"/>
      <c r="I95" s="159"/>
      <c r="J95" s="159"/>
      <c r="K95" s="159"/>
      <c r="L95" s="159"/>
      <c r="N95" s="159"/>
      <c r="O95" s="14"/>
      <c r="Q95" s="14"/>
      <c r="R95" s="14"/>
      <c r="W95" s="75"/>
      <c r="X95" s="75"/>
      <c r="Y95" s="75"/>
      <c r="Z95" s="75"/>
      <c r="AA95" s="159"/>
      <c r="AB95" s="14"/>
      <c r="AC95" s="14"/>
      <c r="AD95" s="75"/>
      <c r="AE95" s="75"/>
      <c r="AF95" s="75"/>
      <c r="AG95" s="75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</row>
    <row r="96" spans="7:45">
      <c r="G96" s="159"/>
      <c r="I96" s="159"/>
      <c r="J96" s="159"/>
      <c r="K96" s="159"/>
      <c r="L96" s="159"/>
      <c r="N96" s="159"/>
      <c r="O96" s="14"/>
      <c r="Q96" s="14"/>
      <c r="R96" s="14"/>
      <c r="W96" s="75"/>
      <c r="X96" s="75"/>
      <c r="Y96" s="75"/>
      <c r="Z96" s="75"/>
      <c r="AA96" s="159"/>
      <c r="AB96" s="14"/>
      <c r="AC96" s="14"/>
      <c r="AD96" s="75"/>
      <c r="AE96" s="75"/>
      <c r="AF96" s="75"/>
      <c r="AG96" s="75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</row>
    <row r="97" spans="7:45">
      <c r="G97" s="159"/>
      <c r="I97" s="159"/>
      <c r="J97" s="159"/>
      <c r="K97" s="159"/>
      <c r="L97" s="159"/>
      <c r="N97" s="159"/>
      <c r="O97" s="14"/>
      <c r="Q97" s="14"/>
      <c r="R97" s="14"/>
      <c r="W97" s="75"/>
      <c r="X97" s="75"/>
      <c r="Y97" s="75"/>
      <c r="Z97" s="75"/>
      <c r="AA97" s="159"/>
      <c r="AB97" s="14"/>
      <c r="AC97" s="14"/>
      <c r="AD97" s="75"/>
      <c r="AE97" s="75"/>
      <c r="AF97" s="75"/>
      <c r="AG97" s="75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</row>
    <row r="98" spans="7:45">
      <c r="G98" s="159"/>
      <c r="I98" s="159"/>
      <c r="J98" s="159"/>
      <c r="K98" s="159"/>
      <c r="L98" s="159"/>
      <c r="N98" s="159"/>
      <c r="O98" s="14"/>
      <c r="Q98" s="14"/>
      <c r="R98" s="14"/>
      <c r="W98" s="75"/>
      <c r="X98" s="75"/>
      <c r="Y98" s="75"/>
      <c r="Z98" s="75"/>
      <c r="AA98" s="159"/>
      <c r="AB98" s="14"/>
      <c r="AC98" s="14"/>
      <c r="AD98" s="75"/>
      <c r="AE98" s="75"/>
      <c r="AF98" s="75"/>
      <c r="AG98" s="75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</row>
    <row r="99" spans="7:45">
      <c r="G99" s="159"/>
      <c r="I99" s="159"/>
      <c r="J99" s="159"/>
      <c r="K99" s="159"/>
      <c r="L99" s="159"/>
      <c r="N99" s="159"/>
      <c r="O99" s="14"/>
      <c r="Q99" s="14"/>
      <c r="R99" s="14"/>
      <c r="W99" s="75"/>
      <c r="X99" s="75"/>
      <c r="Y99" s="75"/>
      <c r="Z99" s="75"/>
      <c r="AA99" s="159"/>
      <c r="AB99" s="14"/>
      <c r="AC99" s="14"/>
      <c r="AD99" s="75"/>
      <c r="AE99" s="75"/>
      <c r="AF99" s="75"/>
      <c r="AG99" s="75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</row>
    <row r="100" spans="7:45">
      <c r="G100" s="159"/>
      <c r="I100" s="159"/>
      <c r="J100" s="159"/>
      <c r="K100" s="159"/>
      <c r="L100" s="159"/>
      <c r="N100" s="159"/>
      <c r="O100" s="14"/>
      <c r="Q100" s="14"/>
      <c r="R100" s="14"/>
      <c r="W100" s="75"/>
      <c r="X100" s="75"/>
      <c r="Y100" s="75"/>
      <c r="Z100" s="75"/>
      <c r="AA100" s="159"/>
      <c r="AB100" s="14"/>
      <c r="AC100" s="14"/>
      <c r="AD100" s="75"/>
      <c r="AE100" s="75"/>
      <c r="AF100" s="75"/>
      <c r="AG100" s="75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</row>
    <row r="101" spans="7:45">
      <c r="G101" s="159"/>
      <c r="I101" s="159"/>
      <c r="J101" s="159"/>
      <c r="K101" s="159"/>
      <c r="L101" s="159"/>
      <c r="N101" s="159"/>
      <c r="O101" s="14"/>
      <c r="Q101" s="14"/>
      <c r="R101" s="14"/>
      <c r="W101" s="75"/>
      <c r="X101" s="75"/>
      <c r="Y101" s="75"/>
      <c r="Z101" s="75"/>
      <c r="AA101" s="159"/>
      <c r="AB101" s="14"/>
      <c r="AC101" s="14"/>
      <c r="AD101" s="75"/>
      <c r="AE101" s="75"/>
      <c r="AF101" s="75"/>
      <c r="AG101" s="75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</row>
    <row r="102" spans="7:45">
      <c r="G102" s="159"/>
      <c r="I102" s="159"/>
      <c r="J102" s="159"/>
      <c r="K102" s="159"/>
      <c r="L102" s="159"/>
      <c r="N102" s="159"/>
      <c r="O102" s="14"/>
      <c r="Q102" s="14"/>
      <c r="R102" s="14"/>
      <c r="W102" s="75"/>
      <c r="X102" s="75"/>
      <c r="Y102" s="75"/>
      <c r="Z102" s="75"/>
      <c r="AA102" s="159"/>
      <c r="AB102" s="14"/>
      <c r="AC102" s="14"/>
      <c r="AD102" s="75"/>
      <c r="AE102" s="75"/>
      <c r="AF102" s="75"/>
      <c r="AG102" s="75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</row>
    <row r="103" spans="7:45">
      <c r="G103" s="159"/>
      <c r="I103" s="159"/>
      <c r="J103" s="159"/>
      <c r="K103" s="159"/>
      <c r="L103" s="159"/>
      <c r="N103" s="159"/>
      <c r="O103" s="14"/>
      <c r="Q103" s="14"/>
      <c r="R103" s="14"/>
      <c r="W103" s="75"/>
      <c r="X103" s="75"/>
      <c r="Y103" s="75"/>
      <c r="Z103" s="75"/>
      <c r="AA103" s="159"/>
      <c r="AB103" s="14"/>
      <c r="AC103" s="14"/>
      <c r="AD103" s="75"/>
      <c r="AE103" s="75"/>
      <c r="AF103" s="75"/>
      <c r="AG103" s="75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</row>
    <row r="104" spans="7:45">
      <c r="G104" s="159"/>
      <c r="I104" s="159"/>
      <c r="J104" s="159"/>
      <c r="K104" s="159"/>
      <c r="L104" s="159"/>
      <c r="N104" s="159"/>
      <c r="O104" s="14"/>
      <c r="Q104" s="14"/>
      <c r="R104" s="14"/>
      <c r="W104" s="75"/>
      <c r="X104" s="75"/>
      <c r="Y104" s="75"/>
      <c r="Z104" s="75"/>
      <c r="AA104" s="159"/>
      <c r="AB104" s="14"/>
      <c r="AC104" s="14"/>
      <c r="AD104" s="75"/>
      <c r="AE104" s="75"/>
      <c r="AF104" s="75"/>
      <c r="AG104" s="75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</row>
    <row r="105" spans="7:45">
      <c r="G105" s="159"/>
      <c r="I105" s="159"/>
      <c r="J105" s="159"/>
      <c r="K105" s="159"/>
      <c r="L105" s="159"/>
      <c r="N105" s="159"/>
      <c r="O105" s="14"/>
      <c r="Q105" s="14"/>
      <c r="R105" s="14"/>
      <c r="W105" s="75"/>
      <c r="X105" s="75"/>
      <c r="Y105" s="75"/>
      <c r="Z105" s="75"/>
      <c r="AA105" s="159"/>
      <c r="AB105" s="14"/>
      <c r="AC105" s="14"/>
      <c r="AD105" s="75"/>
      <c r="AE105" s="75"/>
      <c r="AF105" s="75"/>
      <c r="AG105" s="75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</row>
    <row r="106" spans="7:45">
      <c r="G106" s="159"/>
      <c r="I106" s="159"/>
      <c r="J106" s="159"/>
      <c r="K106" s="159"/>
      <c r="L106" s="159"/>
      <c r="N106" s="159"/>
      <c r="O106" s="14"/>
      <c r="Q106" s="14"/>
      <c r="R106" s="14"/>
      <c r="W106" s="75"/>
      <c r="X106" s="75"/>
      <c r="Y106" s="75"/>
      <c r="Z106" s="75"/>
      <c r="AA106" s="159"/>
      <c r="AB106" s="14"/>
      <c r="AC106" s="14"/>
      <c r="AD106" s="75"/>
      <c r="AE106" s="75"/>
      <c r="AF106" s="75"/>
      <c r="AG106" s="75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</row>
    <row r="107" spans="7:45">
      <c r="G107" s="159"/>
      <c r="I107" s="159"/>
      <c r="J107" s="159"/>
      <c r="K107" s="159"/>
      <c r="L107" s="159"/>
      <c r="N107" s="159"/>
      <c r="O107" s="14"/>
      <c r="Q107" s="14"/>
      <c r="R107" s="14"/>
      <c r="W107" s="75"/>
      <c r="X107" s="75"/>
      <c r="Y107" s="75"/>
      <c r="Z107" s="75"/>
      <c r="AA107" s="159"/>
      <c r="AB107" s="14"/>
      <c r="AC107" s="14"/>
      <c r="AD107" s="75"/>
      <c r="AE107" s="75"/>
      <c r="AF107" s="75"/>
      <c r="AG107" s="75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</row>
    <row r="108" spans="7:45">
      <c r="G108" s="159"/>
      <c r="I108" s="159"/>
      <c r="J108" s="159"/>
      <c r="K108" s="159"/>
      <c r="L108" s="159"/>
      <c r="N108" s="159"/>
      <c r="O108" s="14"/>
      <c r="Q108" s="14"/>
      <c r="R108" s="14"/>
      <c r="W108" s="75"/>
      <c r="X108" s="75"/>
      <c r="Y108" s="75"/>
      <c r="Z108" s="75"/>
      <c r="AA108" s="159"/>
      <c r="AB108" s="14"/>
      <c r="AC108" s="14"/>
      <c r="AD108" s="75"/>
      <c r="AE108" s="75"/>
      <c r="AF108" s="75"/>
      <c r="AG108" s="75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</row>
    <row r="109" spans="7:45">
      <c r="G109" s="159"/>
      <c r="I109" s="159"/>
      <c r="J109" s="159"/>
      <c r="K109" s="159"/>
      <c r="L109" s="159"/>
      <c r="N109" s="159"/>
      <c r="O109" s="14"/>
      <c r="Q109" s="14"/>
      <c r="R109" s="14"/>
      <c r="W109" s="75"/>
      <c r="X109" s="75"/>
      <c r="Y109" s="75"/>
      <c r="Z109" s="75"/>
      <c r="AA109" s="159"/>
      <c r="AB109" s="14"/>
      <c r="AC109" s="14"/>
      <c r="AD109" s="75"/>
      <c r="AE109" s="75"/>
      <c r="AF109" s="75"/>
      <c r="AG109" s="75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</row>
    <row r="110" spans="7:45">
      <c r="G110" s="159"/>
      <c r="I110" s="159"/>
      <c r="J110" s="159"/>
      <c r="K110" s="159"/>
      <c r="L110" s="159"/>
      <c r="N110" s="159"/>
      <c r="O110" s="14"/>
      <c r="Q110" s="14"/>
      <c r="R110" s="14"/>
      <c r="W110" s="75"/>
      <c r="X110" s="75"/>
      <c r="Y110" s="75"/>
      <c r="Z110" s="75"/>
      <c r="AA110" s="159"/>
      <c r="AB110" s="14"/>
      <c r="AC110" s="14"/>
      <c r="AD110" s="75"/>
      <c r="AE110" s="75"/>
      <c r="AF110" s="75"/>
      <c r="AG110" s="75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</row>
    <row r="111" spans="7:45">
      <c r="G111" s="159"/>
      <c r="I111" s="159"/>
      <c r="J111" s="159"/>
      <c r="K111" s="159"/>
      <c r="L111" s="159"/>
      <c r="N111" s="159"/>
      <c r="O111" s="14"/>
      <c r="Q111" s="14"/>
      <c r="R111" s="14"/>
      <c r="W111" s="75"/>
      <c r="X111" s="75"/>
      <c r="Y111" s="75"/>
      <c r="Z111" s="75"/>
      <c r="AA111" s="159"/>
      <c r="AB111" s="14"/>
      <c r="AC111" s="14"/>
      <c r="AD111" s="75"/>
      <c r="AE111" s="75"/>
      <c r="AF111" s="75"/>
      <c r="AG111" s="75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</row>
    <row r="112" spans="7:45">
      <c r="G112" s="159"/>
      <c r="I112" s="159"/>
      <c r="J112" s="159"/>
      <c r="K112" s="159"/>
      <c r="L112" s="159"/>
      <c r="N112" s="159"/>
      <c r="O112" s="14"/>
      <c r="Q112" s="14"/>
      <c r="R112" s="14"/>
      <c r="W112" s="75"/>
      <c r="X112" s="75"/>
      <c r="Y112" s="75"/>
      <c r="Z112" s="75"/>
      <c r="AA112" s="159"/>
      <c r="AB112" s="14"/>
      <c r="AC112" s="14"/>
      <c r="AD112" s="75"/>
      <c r="AE112" s="75"/>
      <c r="AF112" s="75"/>
      <c r="AG112" s="75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</row>
    <row r="113" spans="7:45">
      <c r="G113" s="159"/>
      <c r="I113" s="159"/>
      <c r="J113" s="159"/>
      <c r="K113" s="159"/>
      <c r="L113" s="159"/>
      <c r="N113" s="159"/>
      <c r="O113" s="14"/>
      <c r="Q113" s="14"/>
      <c r="R113" s="14"/>
      <c r="W113" s="75"/>
      <c r="X113" s="75"/>
      <c r="Y113" s="75"/>
      <c r="Z113" s="75"/>
      <c r="AA113" s="159"/>
      <c r="AB113" s="14"/>
      <c r="AC113" s="14"/>
      <c r="AD113" s="75"/>
      <c r="AE113" s="75"/>
      <c r="AF113" s="75"/>
      <c r="AG113" s="75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</row>
    <row r="114" spans="7:45">
      <c r="G114" s="159"/>
      <c r="I114" s="159"/>
      <c r="J114" s="159"/>
      <c r="K114" s="159"/>
      <c r="L114" s="159"/>
      <c r="N114" s="159"/>
      <c r="O114" s="14"/>
      <c r="Q114" s="14"/>
      <c r="R114" s="14"/>
      <c r="W114" s="75"/>
      <c r="X114" s="75"/>
      <c r="Y114" s="75"/>
      <c r="Z114" s="75"/>
      <c r="AA114" s="159"/>
      <c r="AB114" s="14"/>
      <c r="AC114" s="14"/>
      <c r="AD114" s="75"/>
      <c r="AE114" s="75"/>
      <c r="AF114" s="75"/>
      <c r="AG114" s="75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</row>
    <row r="115" spans="7:45">
      <c r="G115" s="159"/>
      <c r="I115" s="159"/>
      <c r="J115" s="159"/>
      <c r="K115" s="159"/>
      <c r="L115" s="159"/>
      <c r="N115" s="159"/>
      <c r="O115" s="14"/>
      <c r="Q115" s="14"/>
      <c r="R115" s="14"/>
      <c r="W115" s="75"/>
      <c r="X115" s="75"/>
      <c r="Y115" s="75"/>
      <c r="Z115" s="75"/>
      <c r="AA115" s="159"/>
      <c r="AB115" s="14"/>
      <c r="AC115" s="14"/>
      <c r="AD115" s="75"/>
      <c r="AE115" s="75"/>
      <c r="AF115" s="75"/>
      <c r="AG115" s="75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</row>
    <row r="116" spans="7:45">
      <c r="G116" s="159"/>
      <c r="I116" s="159"/>
      <c r="J116" s="159"/>
      <c r="K116" s="159"/>
      <c r="L116" s="159"/>
      <c r="N116" s="159"/>
      <c r="O116" s="14"/>
      <c r="Q116" s="14"/>
      <c r="R116" s="14"/>
      <c r="W116" s="75"/>
      <c r="X116" s="75"/>
      <c r="Y116" s="75"/>
      <c r="Z116" s="75"/>
      <c r="AA116" s="159"/>
      <c r="AB116" s="14"/>
      <c r="AC116" s="14"/>
      <c r="AD116" s="75"/>
      <c r="AE116" s="75"/>
      <c r="AF116" s="75"/>
      <c r="AG116" s="75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</row>
    <row r="117" spans="7:45">
      <c r="G117" s="159"/>
      <c r="I117" s="159"/>
      <c r="J117" s="159"/>
      <c r="K117" s="159"/>
      <c r="L117" s="159"/>
      <c r="N117" s="159"/>
      <c r="O117" s="14"/>
      <c r="Q117" s="14"/>
      <c r="R117" s="14"/>
      <c r="W117" s="75"/>
      <c r="X117" s="75"/>
      <c r="Y117" s="75"/>
      <c r="Z117" s="75"/>
      <c r="AA117" s="159"/>
      <c r="AB117" s="14"/>
      <c r="AC117" s="14"/>
      <c r="AD117" s="75"/>
      <c r="AE117" s="75"/>
      <c r="AF117" s="75"/>
      <c r="AG117" s="75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</row>
    <row r="118" spans="7:45">
      <c r="G118" s="159"/>
      <c r="I118" s="159"/>
      <c r="J118" s="159"/>
      <c r="K118" s="159"/>
      <c r="L118" s="159"/>
      <c r="N118" s="159"/>
      <c r="O118" s="14"/>
      <c r="Q118" s="14"/>
      <c r="R118" s="14"/>
      <c r="W118" s="75"/>
      <c r="X118" s="75"/>
      <c r="Y118" s="75"/>
      <c r="Z118" s="75"/>
      <c r="AA118" s="159"/>
      <c r="AB118" s="14"/>
      <c r="AC118" s="14"/>
      <c r="AD118" s="75"/>
      <c r="AE118" s="75"/>
      <c r="AF118" s="75"/>
      <c r="AG118" s="75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</row>
    <row r="119" spans="7:45">
      <c r="G119" s="159"/>
      <c r="I119" s="159"/>
      <c r="J119" s="159"/>
      <c r="K119" s="159"/>
      <c r="L119" s="159"/>
      <c r="N119" s="159"/>
      <c r="O119" s="14"/>
      <c r="Q119" s="14"/>
      <c r="R119" s="14"/>
      <c r="W119" s="75"/>
      <c r="X119" s="75"/>
      <c r="Y119" s="75"/>
      <c r="Z119" s="75"/>
      <c r="AA119" s="159"/>
      <c r="AB119" s="14"/>
      <c r="AC119" s="14"/>
      <c r="AD119" s="75"/>
      <c r="AE119" s="75"/>
      <c r="AF119" s="75"/>
      <c r="AG119" s="75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</row>
    <row r="120" spans="7:45">
      <c r="G120" s="159"/>
      <c r="I120" s="159"/>
      <c r="J120" s="159"/>
      <c r="K120" s="159"/>
      <c r="L120" s="159"/>
      <c r="N120" s="159"/>
      <c r="O120" s="14"/>
      <c r="Q120" s="14"/>
      <c r="R120" s="14"/>
      <c r="W120" s="75"/>
      <c r="X120" s="75"/>
      <c r="Y120" s="75"/>
      <c r="Z120" s="75"/>
      <c r="AA120" s="159"/>
      <c r="AB120" s="14"/>
      <c r="AC120" s="14"/>
      <c r="AD120" s="75"/>
      <c r="AE120" s="75"/>
      <c r="AF120" s="75"/>
      <c r="AG120" s="75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</row>
    <row r="121" spans="7:45">
      <c r="G121" s="159"/>
      <c r="I121" s="159"/>
      <c r="J121" s="159"/>
      <c r="K121" s="159"/>
      <c r="L121" s="159"/>
      <c r="N121" s="159"/>
      <c r="O121" s="14"/>
      <c r="Q121" s="14"/>
      <c r="R121" s="14"/>
      <c r="W121" s="75"/>
      <c r="X121" s="75"/>
      <c r="Y121" s="75"/>
      <c r="Z121" s="75"/>
      <c r="AA121" s="159"/>
      <c r="AB121" s="14"/>
      <c r="AC121" s="14"/>
      <c r="AD121" s="75"/>
      <c r="AE121" s="75"/>
      <c r="AF121" s="75"/>
      <c r="AG121" s="75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</row>
    <row r="122" spans="7:45">
      <c r="G122" s="159"/>
      <c r="I122" s="159"/>
      <c r="J122" s="159"/>
      <c r="K122" s="159"/>
      <c r="L122" s="159"/>
      <c r="N122" s="159"/>
      <c r="O122" s="14"/>
      <c r="Q122" s="14"/>
      <c r="R122" s="14"/>
      <c r="W122" s="75"/>
      <c r="X122" s="75"/>
      <c r="Y122" s="75"/>
      <c r="Z122" s="75"/>
      <c r="AA122" s="159"/>
      <c r="AB122" s="14"/>
      <c r="AC122" s="14"/>
      <c r="AD122" s="75"/>
      <c r="AE122" s="75"/>
      <c r="AF122" s="75"/>
      <c r="AG122" s="75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</row>
    <row r="123" spans="7:45">
      <c r="G123" s="159"/>
      <c r="I123" s="159"/>
      <c r="J123" s="159"/>
      <c r="K123" s="159"/>
      <c r="L123" s="159"/>
      <c r="N123" s="159"/>
      <c r="O123" s="14"/>
      <c r="Q123" s="14"/>
      <c r="R123" s="14"/>
      <c r="W123" s="75"/>
      <c r="X123" s="75"/>
      <c r="Y123" s="75"/>
      <c r="Z123" s="75"/>
      <c r="AA123" s="159"/>
      <c r="AB123" s="14"/>
      <c r="AC123" s="14"/>
      <c r="AD123" s="75"/>
      <c r="AE123" s="75"/>
      <c r="AF123" s="75"/>
      <c r="AG123" s="75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</row>
    <row r="124" spans="7:45">
      <c r="G124" s="159"/>
      <c r="I124" s="159"/>
      <c r="J124" s="159"/>
      <c r="K124" s="159"/>
      <c r="L124" s="159"/>
      <c r="N124" s="159"/>
      <c r="O124" s="14"/>
      <c r="Q124" s="14"/>
      <c r="R124" s="14"/>
      <c r="W124" s="75"/>
      <c r="X124" s="75"/>
      <c r="Y124" s="75"/>
      <c r="Z124" s="75"/>
      <c r="AA124" s="159"/>
      <c r="AB124" s="14"/>
      <c r="AC124" s="14"/>
      <c r="AD124" s="75"/>
      <c r="AE124" s="75"/>
      <c r="AF124" s="75"/>
      <c r="AG124" s="75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</row>
    <row r="125" spans="7:45">
      <c r="G125" s="159"/>
      <c r="I125" s="159"/>
      <c r="J125" s="159"/>
      <c r="K125" s="159"/>
      <c r="L125" s="159"/>
      <c r="N125" s="159"/>
      <c r="O125" s="14"/>
      <c r="Q125" s="14"/>
      <c r="R125" s="14"/>
      <c r="W125" s="75"/>
      <c r="X125" s="75"/>
      <c r="Y125" s="75"/>
      <c r="Z125" s="75"/>
      <c r="AA125" s="159"/>
      <c r="AB125" s="14"/>
      <c r="AC125" s="14"/>
      <c r="AD125" s="75"/>
      <c r="AE125" s="75"/>
      <c r="AF125" s="75"/>
      <c r="AG125" s="75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</row>
    <row r="126" spans="7:45">
      <c r="G126" s="159"/>
      <c r="I126" s="159"/>
      <c r="J126" s="159"/>
      <c r="K126" s="159"/>
      <c r="L126" s="159"/>
      <c r="N126" s="159"/>
      <c r="O126" s="14"/>
      <c r="Q126" s="14"/>
      <c r="R126" s="14"/>
      <c r="W126" s="75"/>
      <c r="X126" s="75"/>
      <c r="Y126" s="75"/>
      <c r="Z126" s="75"/>
      <c r="AA126" s="159"/>
      <c r="AB126" s="14"/>
      <c r="AC126" s="14"/>
      <c r="AD126" s="75"/>
      <c r="AE126" s="75"/>
      <c r="AF126" s="75"/>
      <c r="AG126" s="75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</row>
    <row r="127" spans="7:45">
      <c r="G127" s="159"/>
      <c r="I127" s="159"/>
      <c r="J127" s="159"/>
      <c r="K127" s="159"/>
      <c r="L127" s="159"/>
      <c r="N127" s="159"/>
      <c r="O127" s="14"/>
      <c r="Q127" s="14"/>
      <c r="R127" s="14"/>
      <c r="W127" s="75"/>
      <c r="X127" s="75"/>
      <c r="Y127" s="75"/>
      <c r="Z127" s="75"/>
      <c r="AA127" s="159"/>
      <c r="AB127" s="14"/>
      <c r="AC127" s="14"/>
      <c r="AD127" s="75"/>
      <c r="AE127" s="75"/>
      <c r="AF127" s="75"/>
      <c r="AG127" s="75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</row>
    <row r="128" spans="7:45">
      <c r="G128" s="159"/>
      <c r="I128" s="159"/>
      <c r="J128" s="159"/>
      <c r="K128" s="159"/>
      <c r="L128" s="159"/>
      <c r="N128" s="159"/>
      <c r="O128" s="14"/>
      <c r="Q128" s="14"/>
      <c r="R128" s="14"/>
      <c r="W128" s="75"/>
      <c r="X128" s="75"/>
      <c r="Y128" s="75"/>
      <c r="Z128" s="75"/>
      <c r="AA128" s="159"/>
      <c r="AB128" s="14"/>
      <c r="AC128" s="14"/>
      <c r="AD128" s="75"/>
      <c r="AE128" s="75"/>
      <c r="AF128" s="75"/>
      <c r="AG128" s="75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</row>
    <row r="129" spans="7:45">
      <c r="G129" s="159"/>
      <c r="I129" s="159"/>
      <c r="J129" s="159"/>
      <c r="K129" s="159"/>
      <c r="L129" s="159"/>
      <c r="N129" s="159"/>
      <c r="O129" s="14"/>
      <c r="Q129" s="14"/>
      <c r="R129" s="14"/>
      <c r="W129" s="75"/>
      <c r="X129" s="75"/>
      <c r="Y129" s="75"/>
      <c r="Z129" s="75"/>
      <c r="AA129" s="159"/>
      <c r="AB129" s="14"/>
      <c r="AC129" s="14"/>
      <c r="AD129" s="75"/>
      <c r="AE129" s="75"/>
      <c r="AF129" s="75"/>
      <c r="AG129" s="75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</row>
    <row r="130" spans="7:45">
      <c r="G130" s="159"/>
      <c r="I130" s="159"/>
      <c r="J130" s="159"/>
      <c r="K130" s="159"/>
      <c r="L130" s="159"/>
      <c r="N130" s="159"/>
      <c r="O130" s="14"/>
      <c r="Q130" s="14"/>
      <c r="R130" s="14"/>
      <c r="W130" s="75"/>
      <c r="X130" s="75"/>
      <c r="Y130" s="75"/>
      <c r="Z130" s="75"/>
      <c r="AA130" s="159"/>
      <c r="AB130" s="14"/>
      <c r="AC130" s="14"/>
      <c r="AD130" s="75"/>
      <c r="AE130" s="75"/>
      <c r="AF130" s="75"/>
      <c r="AG130" s="75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</row>
    <row r="131" spans="7:45">
      <c r="G131" s="159"/>
      <c r="I131" s="159"/>
      <c r="J131" s="159"/>
      <c r="K131" s="159"/>
      <c r="L131" s="159"/>
      <c r="N131" s="159"/>
      <c r="O131" s="14"/>
      <c r="Q131" s="14"/>
      <c r="R131" s="14"/>
      <c r="W131" s="75"/>
      <c r="X131" s="75"/>
      <c r="Y131" s="75"/>
      <c r="Z131" s="75"/>
      <c r="AA131" s="159"/>
      <c r="AB131" s="14"/>
      <c r="AC131" s="14"/>
      <c r="AD131" s="75"/>
      <c r="AE131" s="75"/>
      <c r="AF131" s="75"/>
      <c r="AG131" s="75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</row>
    <row r="132" spans="7:45">
      <c r="G132" s="159"/>
      <c r="I132" s="159"/>
      <c r="J132" s="159"/>
      <c r="K132" s="159"/>
      <c r="L132" s="159"/>
      <c r="N132" s="159"/>
      <c r="O132" s="14"/>
      <c r="Q132" s="14"/>
      <c r="R132" s="14"/>
      <c r="W132" s="75"/>
      <c r="X132" s="75"/>
      <c r="Y132" s="75"/>
      <c r="Z132" s="75"/>
      <c r="AA132" s="159"/>
      <c r="AB132" s="14"/>
      <c r="AC132" s="14"/>
      <c r="AD132" s="75"/>
      <c r="AE132" s="75"/>
      <c r="AF132" s="75"/>
      <c r="AG132" s="75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</row>
    <row r="133" spans="7:45">
      <c r="G133" s="159"/>
      <c r="I133" s="159"/>
      <c r="J133" s="159"/>
      <c r="K133" s="159"/>
      <c r="L133" s="159"/>
      <c r="N133" s="159"/>
      <c r="O133" s="14"/>
      <c r="Q133" s="14"/>
      <c r="R133" s="14"/>
      <c r="W133" s="75"/>
      <c r="X133" s="75"/>
      <c r="Y133" s="75"/>
      <c r="Z133" s="75"/>
      <c r="AA133" s="159"/>
      <c r="AB133" s="14"/>
      <c r="AC133" s="14"/>
      <c r="AD133" s="75"/>
      <c r="AE133" s="75"/>
      <c r="AF133" s="75"/>
      <c r="AG133" s="75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</row>
    <row r="134" spans="7:45">
      <c r="G134" s="159"/>
      <c r="I134" s="159"/>
      <c r="J134" s="159"/>
      <c r="K134" s="159"/>
      <c r="L134" s="159"/>
      <c r="N134" s="159"/>
      <c r="O134" s="14"/>
      <c r="Q134" s="14"/>
      <c r="R134" s="14"/>
      <c r="W134" s="75"/>
      <c r="X134" s="75"/>
      <c r="Y134" s="75"/>
      <c r="Z134" s="75"/>
      <c r="AA134" s="159"/>
      <c r="AB134" s="14"/>
      <c r="AC134" s="14"/>
      <c r="AD134" s="75"/>
      <c r="AE134" s="75"/>
      <c r="AF134" s="75"/>
      <c r="AG134" s="75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</row>
    <row r="135" spans="7:45">
      <c r="G135" s="159"/>
      <c r="I135" s="159"/>
      <c r="J135" s="159"/>
      <c r="K135" s="159"/>
      <c r="L135" s="159"/>
      <c r="N135" s="159"/>
      <c r="O135" s="14"/>
      <c r="Q135" s="14"/>
      <c r="R135" s="14"/>
      <c r="W135" s="75"/>
      <c r="X135" s="75"/>
      <c r="Y135" s="75"/>
      <c r="Z135" s="75"/>
      <c r="AA135" s="159"/>
      <c r="AB135" s="14"/>
      <c r="AC135" s="14"/>
      <c r="AD135" s="75"/>
      <c r="AE135" s="75"/>
      <c r="AF135" s="75"/>
      <c r="AG135" s="75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</row>
    <row r="136" spans="7:45">
      <c r="G136" s="159"/>
      <c r="I136" s="159"/>
      <c r="J136" s="159"/>
      <c r="K136" s="159"/>
      <c r="L136" s="159"/>
      <c r="N136" s="159"/>
      <c r="O136" s="14"/>
      <c r="Q136" s="14"/>
      <c r="R136" s="14"/>
      <c r="W136" s="75"/>
      <c r="X136" s="75"/>
      <c r="Y136" s="75"/>
      <c r="Z136" s="75"/>
      <c r="AA136" s="159"/>
      <c r="AB136" s="14"/>
      <c r="AC136" s="14"/>
      <c r="AD136" s="75"/>
      <c r="AE136" s="75"/>
      <c r="AF136" s="75"/>
      <c r="AG136" s="75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</row>
    <row r="137" spans="7:45">
      <c r="G137" s="159"/>
      <c r="I137" s="159"/>
      <c r="J137" s="159"/>
      <c r="K137" s="159"/>
      <c r="L137" s="159"/>
      <c r="N137" s="159"/>
      <c r="O137" s="14"/>
      <c r="Q137" s="14"/>
      <c r="R137" s="14"/>
      <c r="W137" s="75"/>
      <c r="X137" s="75"/>
      <c r="Y137" s="75"/>
      <c r="Z137" s="75"/>
      <c r="AA137" s="159"/>
      <c r="AB137" s="14"/>
      <c r="AC137" s="14"/>
      <c r="AD137" s="75"/>
      <c r="AE137" s="75"/>
      <c r="AF137" s="75"/>
      <c r="AG137" s="75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</row>
    <row r="138" spans="7:45">
      <c r="G138" s="159"/>
      <c r="I138" s="159"/>
      <c r="J138" s="159"/>
      <c r="K138" s="159"/>
      <c r="L138" s="159"/>
      <c r="N138" s="159"/>
      <c r="O138" s="14"/>
      <c r="Q138" s="14"/>
      <c r="R138" s="14"/>
      <c r="W138" s="75"/>
      <c r="X138" s="75"/>
      <c r="Y138" s="75"/>
      <c r="Z138" s="75"/>
      <c r="AA138" s="159"/>
      <c r="AB138" s="14"/>
      <c r="AC138" s="14"/>
      <c r="AD138" s="75"/>
      <c r="AE138" s="75"/>
      <c r="AF138" s="75"/>
      <c r="AG138" s="75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</row>
    <row r="139" spans="7:45">
      <c r="G139" s="159"/>
      <c r="I139" s="159"/>
      <c r="J139" s="159"/>
      <c r="K139" s="159"/>
      <c r="L139" s="159"/>
      <c r="N139" s="159"/>
      <c r="O139" s="14"/>
      <c r="Q139" s="14"/>
      <c r="R139" s="14"/>
      <c r="W139" s="75"/>
      <c r="X139" s="75"/>
      <c r="Y139" s="75"/>
      <c r="Z139" s="75"/>
      <c r="AA139" s="159"/>
      <c r="AB139" s="14"/>
      <c r="AC139" s="14"/>
      <c r="AD139" s="75"/>
      <c r="AE139" s="75"/>
      <c r="AF139" s="75"/>
      <c r="AG139" s="75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</row>
    <row r="140" spans="7:45">
      <c r="G140" s="159"/>
      <c r="I140" s="159"/>
      <c r="J140" s="159"/>
      <c r="K140" s="159"/>
      <c r="L140" s="159"/>
      <c r="N140" s="159"/>
      <c r="O140" s="14"/>
      <c r="Q140" s="14"/>
      <c r="R140" s="14"/>
      <c r="W140" s="75"/>
      <c r="X140" s="75"/>
      <c r="Y140" s="75"/>
      <c r="Z140" s="75"/>
      <c r="AA140" s="159"/>
      <c r="AB140" s="14"/>
      <c r="AC140" s="14"/>
      <c r="AD140" s="75"/>
      <c r="AE140" s="75"/>
      <c r="AF140" s="75"/>
      <c r="AG140" s="75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</row>
    <row r="141" spans="7:45">
      <c r="G141" s="159"/>
      <c r="I141" s="159"/>
      <c r="J141" s="159"/>
      <c r="K141" s="159"/>
      <c r="L141" s="159"/>
      <c r="N141" s="159"/>
      <c r="O141" s="14"/>
      <c r="Q141" s="14"/>
      <c r="R141" s="14"/>
      <c r="W141" s="75"/>
      <c r="X141" s="75"/>
      <c r="Y141" s="75"/>
      <c r="Z141" s="75"/>
      <c r="AA141" s="159"/>
      <c r="AB141" s="14"/>
      <c r="AC141" s="14"/>
      <c r="AD141" s="75"/>
      <c r="AE141" s="75"/>
      <c r="AF141" s="75"/>
      <c r="AG141" s="75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</row>
    <row r="142" spans="7:45">
      <c r="G142" s="159"/>
      <c r="I142" s="159"/>
      <c r="J142" s="159"/>
      <c r="K142" s="159"/>
      <c r="L142" s="159"/>
      <c r="N142" s="159"/>
      <c r="O142" s="14"/>
      <c r="Q142" s="14"/>
      <c r="R142" s="14"/>
      <c r="W142" s="75"/>
      <c r="X142" s="75"/>
      <c r="Y142" s="75"/>
      <c r="Z142" s="75"/>
      <c r="AA142" s="159"/>
      <c r="AB142" s="14"/>
      <c r="AC142" s="14"/>
      <c r="AD142" s="75"/>
      <c r="AE142" s="75"/>
      <c r="AF142" s="75"/>
      <c r="AG142" s="75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</row>
    <row r="143" spans="7:45">
      <c r="G143" s="159"/>
      <c r="I143" s="159"/>
      <c r="J143" s="159"/>
      <c r="K143" s="159"/>
      <c r="L143" s="159"/>
      <c r="N143" s="159"/>
      <c r="O143" s="14"/>
      <c r="Q143" s="14"/>
      <c r="R143" s="14"/>
      <c r="W143" s="75"/>
      <c r="X143" s="75"/>
      <c r="Y143" s="75"/>
      <c r="Z143" s="75"/>
      <c r="AA143" s="159"/>
      <c r="AB143" s="14"/>
      <c r="AC143" s="14"/>
      <c r="AD143" s="75"/>
      <c r="AE143" s="75"/>
      <c r="AF143" s="75"/>
      <c r="AG143" s="75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</row>
    <row r="144" spans="7:45">
      <c r="G144" s="159"/>
      <c r="I144" s="159"/>
      <c r="J144" s="159"/>
      <c r="K144" s="159"/>
      <c r="L144" s="159"/>
      <c r="N144" s="159"/>
      <c r="O144" s="14"/>
      <c r="Q144" s="14"/>
      <c r="R144" s="14"/>
      <c r="W144" s="75"/>
      <c r="X144" s="75"/>
      <c r="Y144" s="75"/>
      <c r="Z144" s="75"/>
      <c r="AA144" s="159"/>
      <c r="AB144" s="14"/>
      <c r="AC144" s="14"/>
      <c r="AD144" s="75"/>
      <c r="AE144" s="75"/>
      <c r="AF144" s="75"/>
      <c r="AG144" s="75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</row>
    <row r="145" spans="7:45">
      <c r="G145" s="159"/>
      <c r="I145" s="159"/>
      <c r="J145" s="159"/>
      <c r="K145" s="159"/>
      <c r="L145" s="159"/>
      <c r="N145" s="159"/>
      <c r="O145" s="14"/>
      <c r="Q145" s="14"/>
      <c r="R145" s="14"/>
      <c r="W145" s="75"/>
      <c r="X145" s="75"/>
      <c r="Y145" s="75"/>
      <c r="Z145" s="75"/>
      <c r="AA145" s="159"/>
      <c r="AB145" s="14"/>
      <c r="AC145" s="14"/>
      <c r="AD145" s="75"/>
      <c r="AE145" s="75"/>
      <c r="AF145" s="75"/>
      <c r="AG145" s="75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</row>
    <row r="146" spans="7:45">
      <c r="G146" s="159"/>
      <c r="I146" s="159"/>
      <c r="J146" s="159"/>
      <c r="K146" s="159"/>
      <c r="L146" s="159"/>
      <c r="N146" s="159"/>
      <c r="O146" s="14"/>
      <c r="Q146" s="14"/>
      <c r="R146" s="14"/>
      <c r="W146" s="75"/>
      <c r="X146" s="75"/>
      <c r="Y146" s="75"/>
      <c r="Z146" s="75"/>
      <c r="AA146" s="159"/>
      <c r="AB146" s="14"/>
      <c r="AC146" s="14"/>
      <c r="AD146" s="75"/>
      <c r="AE146" s="75"/>
      <c r="AF146" s="75"/>
      <c r="AG146" s="75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</row>
    <row r="147" spans="7:45">
      <c r="G147" s="159"/>
      <c r="I147" s="159"/>
      <c r="J147" s="159"/>
      <c r="K147" s="159"/>
      <c r="L147" s="159"/>
      <c r="N147" s="159"/>
      <c r="O147" s="14"/>
      <c r="Q147" s="14"/>
      <c r="R147" s="14"/>
      <c r="W147" s="75"/>
      <c r="X147" s="75"/>
      <c r="Y147" s="75"/>
      <c r="Z147" s="75"/>
      <c r="AA147" s="159"/>
      <c r="AB147" s="14"/>
      <c r="AC147" s="14"/>
      <c r="AD147" s="75"/>
      <c r="AE147" s="75"/>
      <c r="AF147" s="75"/>
      <c r="AG147" s="75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</row>
    <row r="148" spans="7:45">
      <c r="G148" s="159"/>
      <c r="I148" s="159"/>
      <c r="J148" s="159"/>
      <c r="K148" s="159"/>
      <c r="L148" s="159"/>
      <c r="N148" s="159"/>
      <c r="O148" s="14"/>
      <c r="Q148" s="14"/>
      <c r="R148" s="14"/>
      <c r="W148" s="75"/>
      <c r="X148" s="75"/>
      <c r="Y148" s="75"/>
      <c r="Z148" s="75"/>
      <c r="AA148" s="159"/>
      <c r="AB148" s="14"/>
      <c r="AC148" s="14"/>
      <c r="AD148" s="75"/>
      <c r="AE148" s="75"/>
      <c r="AF148" s="75"/>
      <c r="AG148" s="75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</row>
    <row r="149" spans="7:45">
      <c r="G149" s="159"/>
      <c r="I149" s="159"/>
      <c r="J149" s="159"/>
      <c r="K149" s="159"/>
      <c r="L149" s="159"/>
      <c r="N149" s="159"/>
      <c r="O149" s="14"/>
      <c r="Q149" s="14"/>
      <c r="R149" s="14"/>
      <c r="W149" s="75"/>
      <c r="X149" s="75"/>
      <c r="Y149" s="75"/>
      <c r="Z149" s="75"/>
      <c r="AA149" s="159"/>
      <c r="AB149" s="14"/>
      <c r="AC149" s="14"/>
      <c r="AD149" s="75"/>
      <c r="AE149" s="75"/>
      <c r="AF149" s="75"/>
      <c r="AG149" s="75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</row>
    <row r="150" spans="7:45">
      <c r="G150" s="159"/>
      <c r="I150" s="159"/>
      <c r="J150" s="159"/>
      <c r="K150" s="159"/>
      <c r="L150" s="159"/>
      <c r="N150" s="159"/>
      <c r="O150" s="14"/>
      <c r="Q150" s="14"/>
      <c r="R150" s="14"/>
      <c r="W150" s="75"/>
      <c r="X150" s="75"/>
      <c r="Y150" s="75"/>
      <c r="Z150" s="75"/>
      <c r="AA150" s="159"/>
      <c r="AB150" s="14"/>
      <c r="AC150" s="14"/>
      <c r="AD150" s="75"/>
      <c r="AE150" s="75"/>
      <c r="AF150" s="75"/>
      <c r="AG150" s="75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</row>
    <row r="151" spans="7:45">
      <c r="G151" s="159"/>
      <c r="I151" s="159"/>
      <c r="J151" s="159"/>
      <c r="K151" s="159"/>
      <c r="L151" s="159"/>
      <c r="N151" s="159"/>
      <c r="O151" s="14"/>
      <c r="Q151" s="14"/>
      <c r="R151" s="14"/>
      <c r="W151" s="75"/>
      <c r="X151" s="75"/>
      <c r="Y151" s="75"/>
      <c r="Z151" s="75"/>
      <c r="AA151" s="159"/>
      <c r="AB151" s="14"/>
      <c r="AC151" s="14"/>
      <c r="AD151" s="75"/>
      <c r="AE151" s="75"/>
      <c r="AF151" s="75"/>
      <c r="AG151" s="75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</row>
    <row r="152" spans="7:45">
      <c r="G152" s="159"/>
      <c r="I152" s="159"/>
      <c r="J152" s="159"/>
      <c r="K152" s="159"/>
      <c r="L152" s="159"/>
      <c r="N152" s="159"/>
      <c r="O152" s="14"/>
      <c r="Q152" s="14"/>
      <c r="R152" s="14"/>
      <c r="W152" s="75"/>
      <c r="X152" s="75"/>
      <c r="Y152" s="75"/>
      <c r="Z152" s="75"/>
      <c r="AA152" s="159"/>
      <c r="AB152" s="14"/>
      <c r="AC152" s="14"/>
      <c r="AD152" s="75"/>
      <c r="AE152" s="75"/>
      <c r="AF152" s="75"/>
      <c r="AG152" s="75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</row>
    <row r="153" spans="7:45">
      <c r="G153" s="159"/>
      <c r="I153" s="159"/>
      <c r="J153" s="159"/>
      <c r="K153" s="159"/>
      <c r="L153" s="159"/>
      <c r="N153" s="159"/>
      <c r="O153" s="14"/>
      <c r="Q153" s="14"/>
      <c r="R153" s="14"/>
      <c r="W153" s="75"/>
      <c r="X153" s="75"/>
      <c r="Y153" s="75"/>
      <c r="Z153" s="75"/>
      <c r="AA153" s="159"/>
      <c r="AB153" s="14"/>
      <c r="AC153" s="14"/>
      <c r="AD153" s="75"/>
      <c r="AE153" s="75"/>
      <c r="AF153" s="75"/>
      <c r="AG153" s="75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</row>
    <row r="154" spans="7:45">
      <c r="G154" s="159"/>
      <c r="I154" s="159"/>
      <c r="J154" s="159"/>
      <c r="K154" s="159"/>
      <c r="L154" s="159"/>
      <c r="N154" s="159"/>
      <c r="O154" s="14"/>
      <c r="Q154" s="14"/>
      <c r="R154" s="14"/>
      <c r="W154" s="75"/>
      <c r="X154" s="75"/>
      <c r="Y154" s="75"/>
      <c r="Z154" s="75"/>
      <c r="AA154" s="159"/>
      <c r="AB154" s="14"/>
      <c r="AC154" s="14"/>
      <c r="AD154" s="75"/>
      <c r="AE154" s="75"/>
      <c r="AF154" s="75"/>
      <c r="AG154" s="75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</row>
    <row r="155" spans="7:45">
      <c r="G155" s="159"/>
      <c r="I155" s="159"/>
      <c r="J155" s="159"/>
      <c r="K155" s="159"/>
      <c r="L155" s="159"/>
      <c r="N155" s="159"/>
      <c r="O155" s="14"/>
      <c r="Q155" s="14"/>
      <c r="R155" s="14"/>
      <c r="W155" s="75"/>
      <c r="X155" s="75"/>
      <c r="Y155" s="75"/>
      <c r="Z155" s="75"/>
      <c r="AA155" s="159"/>
      <c r="AB155" s="14"/>
      <c r="AC155" s="14"/>
      <c r="AD155" s="75"/>
      <c r="AE155" s="75"/>
      <c r="AF155" s="75"/>
      <c r="AG155" s="75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</row>
    <row r="156" spans="7:45">
      <c r="G156" s="159"/>
      <c r="I156" s="159"/>
      <c r="J156" s="159"/>
      <c r="K156" s="159"/>
      <c r="L156" s="159"/>
      <c r="N156" s="159"/>
      <c r="O156" s="14"/>
      <c r="Q156" s="14"/>
      <c r="R156" s="14"/>
      <c r="W156" s="75"/>
      <c r="X156" s="75"/>
      <c r="Y156" s="75"/>
      <c r="Z156" s="75"/>
      <c r="AA156" s="159"/>
      <c r="AB156" s="14"/>
      <c r="AC156" s="14"/>
      <c r="AD156" s="75"/>
      <c r="AE156" s="75"/>
      <c r="AF156" s="75"/>
      <c r="AG156" s="75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</row>
    <row r="157" spans="7:45">
      <c r="G157" s="159"/>
      <c r="I157" s="159"/>
      <c r="J157" s="159"/>
      <c r="K157" s="159"/>
      <c r="L157" s="159"/>
      <c r="N157" s="159"/>
      <c r="O157" s="14"/>
      <c r="Q157" s="14"/>
      <c r="R157" s="14"/>
      <c r="W157" s="75"/>
      <c r="X157" s="75"/>
      <c r="Y157" s="75"/>
      <c r="Z157" s="75"/>
      <c r="AA157" s="159"/>
      <c r="AB157" s="14"/>
      <c r="AC157" s="14"/>
      <c r="AD157" s="75"/>
      <c r="AE157" s="75"/>
      <c r="AF157" s="75"/>
      <c r="AG157" s="75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</row>
    <row r="158" spans="7:45">
      <c r="G158" s="159"/>
      <c r="I158" s="159"/>
      <c r="J158" s="159"/>
      <c r="K158" s="159"/>
      <c r="L158" s="159"/>
      <c r="N158" s="159"/>
      <c r="O158" s="14"/>
      <c r="Q158" s="14"/>
      <c r="R158" s="14"/>
      <c r="W158" s="75"/>
      <c r="X158" s="75"/>
      <c r="Y158" s="75"/>
      <c r="Z158" s="75"/>
      <c r="AA158" s="159"/>
      <c r="AB158" s="14"/>
      <c r="AC158" s="14"/>
      <c r="AD158" s="75"/>
      <c r="AE158" s="75"/>
      <c r="AF158" s="75"/>
      <c r="AG158" s="75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</row>
    <row r="159" spans="7:45">
      <c r="G159" s="159"/>
      <c r="I159" s="159"/>
      <c r="J159" s="159"/>
      <c r="K159" s="159"/>
      <c r="L159" s="159"/>
      <c r="N159" s="159"/>
      <c r="O159" s="14"/>
      <c r="Q159" s="14"/>
      <c r="R159" s="14"/>
      <c r="W159" s="75"/>
      <c r="X159" s="75"/>
      <c r="Y159" s="75"/>
      <c r="Z159" s="75"/>
      <c r="AA159" s="159"/>
      <c r="AB159" s="14"/>
      <c r="AC159" s="14"/>
      <c r="AD159" s="75"/>
      <c r="AE159" s="75"/>
      <c r="AF159" s="75"/>
      <c r="AG159" s="75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</row>
    <row r="160" spans="7:45">
      <c r="G160" s="159"/>
      <c r="I160" s="159"/>
      <c r="J160" s="159"/>
      <c r="K160" s="159"/>
      <c r="L160" s="159"/>
      <c r="N160" s="159"/>
      <c r="O160" s="14"/>
      <c r="Q160" s="14"/>
      <c r="R160" s="14"/>
      <c r="W160" s="75"/>
      <c r="X160" s="75"/>
      <c r="Y160" s="75"/>
      <c r="Z160" s="75"/>
      <c r="AA160" s="159"/>
      <c r="AB160" s="14"/>
      <c r="AC160" s="14"/>
      <c r="AD160" s="75"/>
      <c r="AE160" s="75"/>
      <c r="AF160" s="75"/>
      <c r="AG160" s="75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</row>
    <row r="161" spans="1:45">
      <c r="G161" s="159"/>
      <c r="I161" s="159"/>
      <c r="J161" s="159"/>
      <c r="K161" s="159"/>
      <c r="L161" s="159"/>
      <c r="N161" s="159"/>
      <c r="O161" s="14"/>
      <c r="Q161" s="14"/>
      <c r="R161" s="14"/>
      <c r="W161" s="75"/>
      <c r="X161" s="75"/>
      <c r="Y161" s="75"/>
      <c r="Z161" s="75"/>
      <c r="AA161" s="159"/>
      <c r="AB161" s="14"/>
      <c r="AC161" s="14"/>
      <c r="AD161" s="75"/>
      <c r="AE161" s="75"/>
      <c r="AF161" s="75"/>
      <c r="AG161" s="75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</row>
    <row r="162" spans="1:45">
      <c r="G162" s="159"/>
      <c r="I162" s="159"/>
      <c r="J162" s="159"/>
      <c r="K162" s="159"/>
      <c r="L162" s="159"/>
      <c r="N162" s="159"/>
      <c r="O162" s="14"/>
      <c r="Q162" s="14"/>
      <c r="R162" s="14"/>
      <c r="W162" s="75"/>
      <c r="X162" s="75"/>
      <c r="Y162" s="75"/>
      <c r="Z162" s="75"/>
      <c r="AA162" s="159"/>
      <c r="AB162" s="14"/>
      <c r="AC162" s="14"/>
      <c r="AD162" s="75"/>
      <c r="AE162" s="75"/>
      <c r="AF162" s="75"/>
      <c r="AG162" s="75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</row>
    <row r="163" spans="1:45">
      <c r="G163" s="159"/>
      <c r="I163" s="159"/>
      <c r="J163" s="159"/>
      <c r="K163" s="159"/>
      <c r="L163" s="159"/>
      <c r="N163" s="159"/>
      <c r="O163" s="14"/>
      <c r="Q163" s="14"/>
      <c r="R163" s="14"/>
      <c r="W163" s="76"/>
      <c r="X163" s="76"/>
      <c r="Y163" s="76"/>
      <c r="Z163" s="76"/>
      <c r="AA163" s="160"/>
      <c r="AB163" s="31"/>
      <c r="AC163" s="31"/>
      <c r="AD163" s="76"/>
      <c r="AE163" s="76"/>
    </row>
    <row r="164" spans="1:45">
      <c r="G164" s="159"/>
      <c r="I164" s="159"/>
      <c r="J164" s="159"/>
      <c r="K164" s="159"/>
      <c r="L164" s="159"/>
      <c r="N164" s="159"/>
      <c r="O164" s="14"/>
      <c r="Q164" s="14"/>
      <c r="R164" s="14"/>
      <c r="W164" s="77"/>
      <c r="X164" s="77"/>
      <c r="Y164" s="77"/>
      <c r="Z164" s="77"/>
      <c r="AA164" s="161"/>
      <c r="AB164" s="35"/>
      <c r="AC164" s="35"/>
      <c r="AD164" s="77"/>
      <c r="AE164" s="77"/>
    </row>
    <row r="165" spans="1:45">
      <c r="G165" s="159"/>
      <c r="I165" s="159"/>
      <c r="J165" s="159"/>
      <c r="K165" s="159"/>
      <c r="L165" s="159"/>
      <c r="N165" s="159"/>
      <c r="O165" s="14"/>
      <c r="Q165" s="14"/>
      <c r="R165" s="14"/>
      <c r="W165" s="77"/>
      <c r="X165" s="77"/>
      <c r="Y165" s="77"/>
      <c r="Z165" s="77"/>
      <c r="AA165" s="161"/>
      <c r="AB165" s="35"/>
      <c r="AC165" s="35"/>
      <c r="AD165" s="77"/>
      <c r="AE165" s="77"/>
    </row>
    <row r="166" spans="1:45">
      <c r="G166" s="159"/>
      <c r="I166" s="159"/>
      <c r="J166" s="159"/>
      <c r="K166" s="159"/>
      <c r="L166" s="159"/>
      <c r="N166" s="159"/>
      <c r="O166" s="14"/>
      <c r="Q166" s="14"/>
      <c r="R166" s="14"/>
      <c r="W166" s="77"/>
      <c r="X166" s="77"/>
      <c r="Y166" s="77"/>
      <c r="Z166" s="77"/>
      <c r="AA166" s="161"/>
      <c r="AB166" s="35"/>
      <c r="AC166" s="35"/>
      <c r="AD166" s="77"/>
      <c r="AE166" s="77"/>
    </row>
    <row r="167" spans="1:45">
      <c r="G167" s="159"/>
      <c r="I167" s="159"/>
      <c r="J167" s="159"/>
      <c r="K167" s="159"/>
      <c r="L167" s="159"/>
      <c r="N167" s="159"/>
      <c r="O167" s="14"/>
      <c r="Q167" s="14"/>
      <c r="R167" s="14"/>
      <c r="W167" s="77"/>
      <c r="X167" s="77"/>
      <c r="Y167" s="77"/>
      <c r="Z167" s="77"/>
      <c r="AA167" s="161"/>
      <c r="AB167" s="35"/>
      <c r="AC167" s="35"/>
      <c r="AD167" s="77"/>
      <c r="AE167" s="77"/>
    </row>
    <row r="168" spans="1:45">
      <c r="G168" s="159"/>
      <c r="I168" s="159"/>
      <c r="J168" s="159"/>
      <c r="K168" s="159"/>
      <c r="L168" s="159"/>
      <c r="N168" s="159"/>
      <c r="O168" s="14"/>
      <c r="Q168" s="14"/>
      <c r="R168" s="14"/>
      <c r="W168" s="77"/>
      <c r="X168" s="77"/>
      <c r="Y168" s="77"/>
      <c r="Z168" s="77"/>
      <c r="AA168" s="161"/>
      <c r="AB168" s="35"/>
      <c r="AC168" s="35"/>
      <c r="AD168" s="77"/>
      <c r="AE168" s="77"/>
    </row>
    <row r="169" spans="1:45">
      <c r="G169" s="159"/>
      <c r="I169" s="159"/>
      <c r="J169" s="159"/>
      <c r="K169" s="159"/>
      <c r="L169" s="159"/>
      <c r="N169" s="159"/>
      <c r="O169" s="14"/>
      <c r="Q169" s="14"/>
      <c r="R169" s="14"/>
      <c r="W169" s="77"/>
      <c r="X169" s="77"/>
      <c r="Y169" s="77"/>
      <c r="Z169" s="77"/>
      <c r="AA169" s="161"/>
      <c r="AB169" s="35"/>
      <c r="AC169" s="35"/>
      <c r="AD169" s="77"/>
      <c r="AE169" s="77"/>
    </row>
    <row r="170" spans="1:45">
      <c r="G170" s="159"/>
      <c r="I170" s="159"/>
      <c r="J170" s="159"/>
      <c r="K170" s="159"/>
      <c r="L170" s="159"/>
      <c r="N170" s="159"/>
      <c r="O170" s="14"/>
      <c r="Q170" s="14"/>
      <c r="R170" s="14"/>
      <c r="W170" s="77"/>
      <c r="X170" s="77"/>
      <c r="Y170" s="77"/>
      <c r="Z170" s="77"/>
      <c r="AA170" s="161"/>
      <c r="AB170" s="35"/>
      <c r="AC170" s="35"/>
      <c r="AD170" s="77"/>
      <c r="AE170" s="77"/>
    </row>
    <row r="171" spans="1:45">
      <c r="G171" s="159"/>
      <c r="I171" s="159"/>
      <c r="J171" s="159"/>
      <c r="K171" s="159"/>
      <c r="L171" s="159"/>
      <c r="N171" s="159"/>
      <c r="O171" s="14"/>
      <c r="Q171" s="14"/>
      <c r="R171" s="14"/>
      <c r="W171" s="77"/>
      <c r="X171" s="77"/>
      <c r="Y171" s="77"/>
      <c r="Z171" s="77"/>
      <c r="AA171" s="161"/>
      <c r="AB171" s="35"/>
      <c r="AC171" s="35"/>
      <c r="AD171" s="77"/>
      <c r="AE171" s="77"/>
    </row>
    <row r="172" spans="1:45">
      <c r="G172" s="159"/>
      <c r="I172" s="159"/>
      <c r="J172" s="159"/>
      <c r="K172" s="159"/>
      <c r="L172" s="159"/>
      <c r="N172" s="159"/>
      <c r="O172" s="14"/>
      <c r="Q172" s="14"/>
      <c r="R172" s="14"/>
      <c r="W172" s="77"/>
      <c r="X172" s="77"/>
      <c r="Y172" s="77"/>
      <c r="Z172" s="77"/>
      <c r="AA172" s="161"/>
      <c r="AB172" s="35"/>
      <c r="AC172" s="35"/>
      <c r="AD172" s="77"/>
      <c r="AE172" s="77"/>
    </row>
    <row r="173" spans="1:45">
      <c r="A173" s="31"/>
      <c r="B173" s="31"/>
      <c r="C173" s="31"/>
      <c r="D173" s="478"/>
      <c r="E173" s="31"/>
      <c r="F173" s="342"/>
      <c r="G173" s="160"/>
      <c r="H173" s="160"/>
      <c r="I173" s="160"/>
      <c r="J173" s="160"/>
      <c r="K173" s="160"/>
      <c r="L173" s="160"/>
      <c r="M173" s="160"/>
      <c r="N173" s="160"/>
      <c r="O173" s="31"/>
      <c r="P173" s="281"/>
      <c r="Q173" s="31"/>
      <c r="R173" s="31"/>
      <c r="S173" s="160"/>
      <c r="T173" s="31"/>
      <c r="U173" s="31"/>
      <c r="V173" s="31"/>
      <c r="W173" s="77"/>
      <c r="X173" s="77"/>
      <c r="Y173" s="77"/>
      <c r="Z173" s="77"/>
      <c r="AA173" s="161"/>
      <c r="AB173" s="35"/>
      <c r="AC173" s="35"/>
      <c r="AD173" s="77"/>
      <c r="AE173" s="77"/>
    </row>
    <row r="174" spans="1:45">
      <c r="A174" s="35"/>
      <c r="B174" s="35"/>
      <c r="C174" s="35"/>
      <c r="D174" s="479"/>
      <c r="E174" s="35"/>
      <c r="F174" s="343"/>
      <c r="G174" s="161"/>
      <c r="H174" s="161"/>
      <c r="I174" s="161"/>
      <c r="J174" s="161"/>
      <c r="K174" s="161"/>
      <c r="L174" s="161"/>
      <c r="M174" s="161"/>
      <c r="N174" s="161"/>
      <c r="O174" s="35"/>
      <c r="P174" s="282"/>
      <c r="Q174" s="35"/>
      <c r="R174" s="35"/>
      <c r="S174" s="161"/>
      <c r="T174" s="35"/>
      <c r="U174" s="35"/>
      <c r="V174" s="35"/>
      <c r="W174" s="77"/>
      <c r="X174" s="77"/>
      <c r="Y174" s="77"/>
      <c r="Z174" s="77"/>
      <c r="AA174" s="161"/>
      <c r="AB174" s="35"/>
      <c r="AC174" s="35"/>
      <c r="AD174" s="77"/>
      <c r="AE174" s="77"/>
    </row>
    <row r="175" spans="1:45">
      <c r="A175" s="35"/>
      <c r="B175" s="35"/>
      <c r="C175" s="35"/>
      <c r="D175" s="479"/>
      <c r="E175" s="35"/>
      <c r="F175" s="343"/>
      <c r="G175" s="161"/>
      <c r="H175" s="161"/>
      <c r="I175" s="161"/>
      <c r="J175" s="161"/>
      <c r="K175" s="161"/>
      <c r="L175" s="161"/>
      <c r="M175" s="161"/>
      <c r="N175" s="161"/>
      <c r="O175" s="35"/>
      <c r="P175" s="282"/>
      <c r="Q175" s="35"/>
      <c r="R175" s="35"/>
      <c r="S175" s="161"/>
      <c r="T175" s="35"/>
      <c r="U175" s="35"/>
      <c r="V175" s="35"/>
      <c r="W175" s="77"/>
      <c r="X175" s="77"/>
      <c r="Y175" s="77"/>
      <c r="Z175" s="77"/>
      <c r="AA175" s="161"/>
      <c r="AB175" s="35"/>
      <c r="AC175" s="35"/>
      <c r="AD175" s="77"/>
      <c r="AE175" s="77"/>
    </row>
    <row r="176" spans="1:45">
      <c r="A176" s="35"/>
      <c r="B176" s="35"/>
      <c r="C176" s="35"/>
      <c r="D176" s="479"/>
      <c r="E176" s="35"/>
      <c r="F176" s="343"/>
      <c r="G176" s="161"/>
      <c r="H176" s="161"/>
      <c r="I176" s="161"/>
      <c r="J176" s="161"/>
      <c r="K176" s="161"/>
      <c r="L176" s="161"/>
      <c r="M176" s="161"/>
      <c r="N176" s="161"/>
      <c r="O176" s="35"/>
      <c r="P176" s="282"/>
      <c r="Q176" s="35"/>
      <c r="R176" s="35"/>
      <c r="S176" s="161"/>
      <c r="T176" s="35"/>
      <c r="U176" s="35"/>
      <c r="V176" s="35"/>
      <c r="W176" s="77"/>
      <c r="X176" s="77"/>
      <c r="Y176" s="77"/>
      <c r="Z176" s="77"/>
      <c r="AA176" s="161"/>
      <c r="AB176" s="35"/>
      <c r="AC176" s="35"/>
      <c r="AD176" s="77"/>
      <c r="AE176" s="77"/>
    </row>
    <row r="177" spans="1:31">
      <c r="A177" s="35"/>
      <c r="B177" s="35"/>
      <c r="C177" s="35"/>
      <c r="D177" s="479"/>
      <c r="E177" s="35"/>
      <c r="F177" s="343"/>
      <c r="G177" s="161"/>
      <c r="H177" s="161"/>
      <c r="I177" s="161"/>
      <c r="J177" s="161"/>
      <c r="K177" s="161"/>
      <c r="L177" s="161"/>
      <c r="M177" s="161"/>
      <c r="N177" s="161"/>
      <c r="O177" s="35"/>
      <c r="P177" s="282"/>
      <c r="Q177" s="35"/>
      <c r="R177" s="35"/>
      <c r="S177" s="161"/>
      <c r="T177" s="35"/>
      <c r="U177" s="35"/>
      <c r="V177" s="35"/>
      <c r="W177" s="77"/>
      <c r="X177" s="77"/>
      <c r="Y177" s="77"/>
      <c r="Z177" s="77"/>
      <c r="AA177" s="161"/>
      <c r="AB177" s="35"/>
      <c r="AC177" s="35"/>
      <c r="AD177" s="77"/>
      <c r="AE177" s="77"/>
    </row>
    <row r="178" spans="1:31">
      <c r="A178" s="35"/>
      <c r="B178" s="35"/>
      <c r="C178" s="35"/>
      <c r="D178" s="479"/>
      <c r="E178" s="35"/>
      <c r="F178" s="343"/>
      <c r="G178" s="161"/>
      <c r="H178" s="161"/>
      <c r="I178" s="161"/>
      <c r="J178" s="161"/>
      <c r="K178" s="161"/>
      <c r="L178" s="161"/>
      <c r="M178" s="161"/>
      <c r="N178" s="161"/>
      <c r="O178" s="35"/>
      <c r="P178" s="282"/>
      <c r="Q178" s="35"/>
      <c r="R178" s="35"/>
      <c r="S178" s="161"/>
      <c r="T178" s="35"/>
      <c r="U178" s="35"/>
      <c r="V178" s="35"/>
      <c r="W178" s="77"/>
      <c r="X178" s="77"/>
      <c r="Y178" s="77"/>
      <c r="Z178" s="77"/>
      <c r="AA178" s="161"/>
      <c r="AB178" s="35"/>
      <c r="AC178" s="35"/>
      <c r="AD178" s="77"/>
      <c r="AE178" s="77"/>
    </row>
    <row r="179" spans="1:31">
      <c r="A179" s="35"/>
      <c r="B179" s="35"/>
      <c r="C179" s="35"/>
      <c r="D179" s="479"/>
      <c r="E179" s="35"/>
      <c r="F179" s="343"/>
      <c r="G179" s="161"/>
      <c r="H179" s="161"/>
      <c r="I179" s="161"/>
      <c r="J179" s="161"/>
      <c r="K179" s="161"/>
      <c r="L179" s="161"/>
      <c r="M179" s="161"/>
      <c r="N179" s="161"/>
      <c r="O179" s="35"/>
      <c r="P179" s="282"/>
      <c r="Q179" s="35"/>
      <c r="R179" s="35"/>
      <c r="S179" s="161"/>
      <c r="T179" s="35"/>
      <c r="U179" s="35"/>
      <c r="V179" s="35"/>
      <c r="W179" s="77"/>
      <c r="X179" s="77"/>
      <c r="Y179" s="77"/>
      <c r="Z179" s="77"/>
      <c r="AA179" s="161"/>
      <c r="AB179" s="35"/>
      <c r="AC179" s="35"/>
      <c r="AD179" s="77"/>
      <c r="AE179" s="77"/>
    </row>
    <row r="180" spans="1:31">
      <c r="A180" s="35"/>
      <c r="B180" s="35"/>
      <c r="C180" s="35"/>
      <c r="D180" s="479"/>
      <c r="E180" s="35"/>
      <c r="F180" s="343"/>
      <c r="G180" s="161"/>
      <c r="H180" s="161"/>
      <c r="I180" s="161"/>
      <c r="J180" s="161"/>
      <c r="K180" s="161"/>
      <c r="L180" s="161"/>
      <c r="M180" s="161"/>
      <c r="N180" s="161"/>
      <c r="O180" s="35"/>
      <c r="P180" s="282"/>
      <c r="Q180" s="35"/>
      <c r="R180" s="35"/>
      <c r="S180" s="161"/>
      <c r="T180" s="35"/>
      <c r="U180" s="35"/>
      <c r="V180" s="35"/>
      <c r="W180" s="77"/>
      <c r="X180" s="77"/>
      <c r="Y180" s="77"/>
      <c r="Z180" s="77"/>
      <c r="AA180" s="161"/>
      <c r="AB180" s="35"/>
      <c r="AC180" s="35"/>
      <c r="AD180" s="77"/>
      <c r="AE180" s="77"/>
    </row>
    <row r="181" spans="1:31">
      <c r="A181" s="35"/>
      <c r="B181" s="35"/>
      <c r="C181" s="35"/>
      <c r="D181" s="479"/>
      <c r="E181" s="35"/>
      <c r="F181" s="343"/>
      <c r="G181" s="161"/>
      <c r="H181" s="161"/>
      <c r="I181" s="161"/>
      <c r="J181" s="161"/>
      <c r="K181" s="161"/>
      <c r="L181" s="161"/>
      <c r="M181" s="161"/>
      <c r="N181" s="161"/>
      <c r="O181" s="35"/>
      <c r="P181" s="282"/>
      <c r="Q181" s="35"/>
      <c r="R181" s="35"/>
      <c r="S181" s="161"/>
      <c r="T181" s="35"/>
      <c r="U181" s="35"/>
      <c r="V181" s="35"/>
      <c r="W181" s="77"/>
      <c r="X181" s="77"/>
      <c r="Y181" s="77"/>
      <c r="Z181" s="77"/>
      <c r="AA181" s="161"/>
      <c r="AB181" s="35"/>
      <c r="AC181" s="35"/>
      <c r="AD181" s="77"/>
      <c r="AE181" s="77"/>
    </row>
    <row r="182" spans="1:31">
      <c r="A182" s="35"/>
      <c r="B182" s="35"/>
      <c r="C182" s="35"/>
      <c r="D182" s="479"/>
      <c r="E182" s="35"/>
      <c r="F182" s="343"/>
      <c r="G182" s="161"/>
      <c r="H182" s="161"/>
      <c r="I182" s="161"/>
      <c r="J182" s="161"/>
      <c r="K182" s="161"/>
      <c r="L182" s="161"/>
      <c r="M182" s="161"/>
      <c r="N182" s="161"/>
      <c r="O182" s="35"/>
      <c r="P182" s="282"/>
      <c r="Q182" s="35"/>
      <c r="R182" s="35"/>
      <c r="S182" s="161"/>
      <c r="T182" s="35"/>
      <c r="U182" s="35"/>
      <c r="V182" s="35"/>
      <c r="W182" s="77"/>
      <c r="X182" s="77"/>
      <c r="Y182" s="77"/>
      <c r="Z182" s="77"/>
      <c r="AA182" s="161"/>
      <c r="AB182" s="35"/>
      <c r="AC182" s="35"/>
      <c r="AD182" s="77"/>
      <c r="AE182" s="77"/>
    </row>
    <row r="183" spans="1:31">
      <c r="A183" s="35"/>
      <c r="B183" s="35"/>
      <c r="C183" s="35"/>
      <c r="D183" s="479"/>
      <c r="E183" s="35"/>
      <c r="F183" s="343"/>
      <c r="G183" s="161"/>
      <c r="H183" s="161"/>
      <c r="I183" s="161"/>
      <c r="J183" s="161"/>
      <c r="K183" s="161"/>
      <c r="L183" s="161"/>
      <c r="M183" s="161"/>
      <c r="N183" s="161"/>
      <c r="O183" s="35"/>
      <c r="P183" s="282"/>
      <c r="Q183" s="35"/>
      <c r="R183" s="35"/>
      <c r="S183" s="161"/>
      <c r="T183" s="35"/>
      <c r="U183" s="35"/>
      <c r="V183" s="35"/>
      <c r="W183" s="77"/>
      <c r="X183" s="77"/>
      <c r="Y183" s="77"/>
      <c r="Z183" s="77"/>
      <c r="AA183" s="161"/>
      <c r="AB183" s="35"/>
      <c r="AC183" s="35"/>
      <c r="AD183" s="77"/>
      <c r="AE183" s="77"/>
    </row>
    <row r="184" spans="1:31">
      <c r="A184" s="35"/>
      <c r="B184" s="35"/>
      <c r="C184" s="35"/>
      <c r="D184" s="479"/>
      <c r="E184" s="35"/>
      <c r="F184" s="343"/>
      <c r="G184" s="161"/>
      <c r="H184" s="161"/>
      <c r="I184" s="161"/>
      <c r="J184" s="161"/>
      <c r="K184" s="161"/>
      <c r="L184" s="161"/>
      <c r="M184" s="161"/>
      <c r="N184" s="161"/>
      <c r="O184" s="35"/>
      <c r="P184" s="282"/>
      <c r="Q184" s="35"/>
      <c r="R184" s="35"/>
      <c r="S184" s="161"/>
      <c r="T184" s="35"/>
      <c r="U184" s="35"/>
      <c r="V184" s="35"/>
      <c r="W184" s="77"/>
      <c r="X184" s="77"/>
      <c r="Y184" s="77"/>
      <c r="Z184" s="77"/>
      <c r="AA184" s="161"/>
      <c r="AB184" s="35"/>
      <c r="AC184" s="35"/>
      <c r="AD184" s="77"/>
      <c r="AE184" s="77"/>
    </row>
    <row r="185" spans="1:31">
      <c r="A185" s="35"/>
      <c r="B185" s="35"/>
      <c r="C185" s="35"/>
      <c r="D185" s="479"/>
      <c r="E185" s="35"/>
      <c r="F185" s="343"/>
      <c r="G185" s="161"/>
      <c r="H185" s="161"/>
      <c r="I185" s="161"/>
      <c r="J185" s="161"/>
      <c r="K185" s="161"/>
      <c r="L185" s="161"/>
      <c r="M185" s="161"/>
      <c r="N185" s="161"/>
      <c r="O185" s="35"/>
      <c r="P185" s="282"/>
      <c r="Q185" s="35"/>
      <c r="R185" s="35"/>
      <c r="S185" s="161"/>
      <c r="T185" s="35"/>
      <c r="U185" s="35"/>
      <c r="V185" s="35"/>
      <c r="W185" s="77"/>
      <c r="X185" s="77"/>
      <c r="Y185" s="77"/>
      <c r="Z185" s="77"/>
      <c r="AA185" s="161"/>
      <c r="AB185" s="35"/>
      <c r="AC185" s="35"/>
      <c r="AD185" s="77"/>
      <c r="AE185" s="77"/>
    </row>
    <row r="186" spans="1:31">
      <c r="A186" s="35"/>
      <c r="B186" s="35"/>
      <c r="C186" s="35"/>
      <c r="D186" s="479"/>
      <c r="E186" s="35"/>
      <c r="F186" s="343"/>
      <c r="G186" s="161"/>
      <c r="H186" s="161"/>
      <c r="I186" s="161"/>
      <c r="J186" s="161"/>
      <c r="K186" s="161"/>
      <c r="L186" s="161"/>
      <c r="M186" s="161"/>
      <c r="N186" s="161"/>
      <c r="O186" s="35"/>
      <c r="P186" s="282"/>
      <c r="Q186" s="35"/>
      <c r="R186" s="35"/>
      <c r="S186" s="161"/>
      <c r="T186" s="35"/>
      <c r="U186" s="35"/>
      <c r="V186" s="35"/>
      <c r="W186" s="77"/>
      <c r="X186" s="77"/>
      <c r="Y186" s="77"/>
      <c r="Z186" s="77"/>
      <c r="AA186" s="161"/>
      <c r="AB186" s="35"/>
      <c r="AC186" s="35"/>
      <c r="AD186" s="77"/>
      <c r="AE186" s="77"/>
    </row>
    <row r="187" spans="1:31">
      <c r="A187" s="35"/>
      <c r="B187" s="35"/>
      <c r="C187" s="35"/>
      <c r="D187" s="479"/>
      <c r="E187" s="35"/>
      <c r="F187" s="343"/>
      <c r="G187" s="161"/>
      <c r="H187" s="161"/>
      <c r="I187" s="161"/>
      <c r="J187" s="161"/>
      <c r="K187" s="161"/>
      <c r="L187" s="161"/>
      <c r="M187" s="161"/>
      <c r="N187" s="161"/>
      <c r="O187" s="35"/>
      <c r="P187" s="282"/>
      <c r="Q187" s="35"/>
      <c r="R187" s="35"/>
      <c r="S187" s="161"/>
      <c r="T187" s="35"/>
      <c r="U187" s="35"/>
      <c r="V187" s="35"/>
      <c r="W187" s="77"/>
      <c r="X187" s="77"/>
      <c r="Y187" s="77"/>
      <c r="Z187" s="77"/>
      <c r="AA187" s="161"/>
      <c r="AB187" s="35"/>
      <c r="AC187" s="35"/>
      <c r="AD187" s="77"/>
      <c r="AE187" s="77"/>
    </row>
    <row r="188" spans="1:31">
      <c r="A188" s="35"/>
      <c r="B188" s="35"/>
      <c r="C188" s="35"/>
      <c r="D188" s="479"/>
      <c r="E188" s="35"/>
      <c r="F188" s="343"/>
      <c r="G188" s="161"/>
      <c r="H188" s="161"/>
      <c r="I188" s="161"/>
      <c r="J188" s="161"/>
      <c r="K188" s="161"/>
      <c r="L188" s="161"/>
      <c r="M188" s="161"/>
      <c r="N188" s="161"/>
      <c r="O188" s="35"/>
      <c r="P188" s="282"/>
      <c r="Q188" s="35"/>
      <c r="R188" s="35"/>
      <c r="S188" s="161"/>
      <c r="T188" s="35"/>
      <c r="U188" s="35"/>
      <c r="V188" s="35"/>
      <c r="W188" s="77"/>
      <c r="X188" s="77"/>
      <c r="Y188" s="77"/>
      <c r="Z188" s="77"/>
      <c r="AA188" s="161"/>
      <c r="AB188" s="35"/>
      <c r="AC188" s="35"/>
      <c r="AD188" s="77"/>
      <c r="AE188" s="77"/>
    </row>
    <row r="189" spans="1:31">
      <c r="A189" s="35"/>
      <c r="B189" s="35"/>
      <c r="C189" s="35"/>
      <c r="D189" s="479"/>
      <c r="E189" s="35"/>
      <c r="F189" s="343"/>
      <c r="G189" s="161"/>
      <c r="H189" s="161"/>
      <c r="I189" s="161"/>
      <c r="J189" s="161"/>
      <c r="K189" s="161"/>
      <c r="L189" s="161"/>
      <c r="M189" s="161"/>
      <c r="N189" s="161"/>
      <c r="O189" s="35"/>
      <c r="P189" s="282"/>
      <c r="Q189" s="35"/>
      <c r="R189" s="35"/>
      <c r="S189" s="161"/>
      <c r="T189" s="35"/>
      <c r="U189" s="35"/>
      <c r="V189" s="35"/>
      <c r="W189" s="77"/>
      <c r="X189" s="77"/>
      <c r="Y189" s="77"/>
      <c r="Z189" s="77"/>
      <c r="AA189" s="161"/>
      <c r="AB189" s="35"/>
      <c r="AC189" s="35"/>
      <c r="AD189" s="77"/>
      <c r="AE189" s="77"/>
    </row>
    <row r="190" spans="1:31">
      <c r="A190" s="35"/>
      <c r="B190" s="35"/>
      <c r="C190" s="35"/>
      <c r="D190" s="479"/>
      <c r="E190" s="35"/>
      <c r="F190" s="343"/>
      <c r="G190" s="161"/>
      <c r="H190" s="161"/>
      <c r="I190" s="161"/>
      <c r="J190" s="161"/>
      <c r="K190" s="161"/>
      <c r="L190" s="161"/>
      <c r="M190" s="161"/>
      <c r="N190" s="161"/>
      <c r="O190" s="35"/>
      <c r="P190" s="282"/>
      <c r="Q190" s="35"/>
      <c r="R190" s="35"/>
      <c r="S190" s="161"/>
      <c r="T190" s="35"/>
      <c r="U190" s="35"/>
      <c r="V190" s="35"/>
      <c r="W190" s="77"/>
      <c r="X190" s="77"/>
      <c r="Y190" s="77"/>
      <c r="Z190" s="77"/>
      <c r="AA190" s="161"/>
      <c r="AB190" s="35"/>
      <c r="AC190" s="35"/>
      <c r="AD190" s="77"/>
      <c r="AE190" s="77"/>
    </row>
    <row r="191" spans="1:31">
      <c r="A191" s="35"/>
      <c r="B191" s="35"/>
      <c r="C191" s="35"/>
      <c r="D191" s="479"/>
      <c r="E191" s="35"/>
      <c r="F191" s="343"/>
      <c r="G191" s="161"/>
      <c r="H191" s="161"/>
      <c r="I191" s="161"/>
      <c r="J191" s="161"/>
      <c r="K191" s="161"/>
      <c r="L191" s="161"/>
      <c r="M191" s="161"/>
      <c r="N191" s="161"/>
      <c r="O191" s="35"/>
      <c r="P191" s="282"/>
      <c r="Q191" s="35"/>
      <c r="R191" s="35"/>
      <c r="S191" s="161"/>
      <c r="T191" s="35"/>
      <c r="U191" s="35"/>
      <c r="V191" s="35"/>
      <c r="W191" s="77"/>
      <c r="X191" s="77"/>
      <c r="Y191" s="77"/>
      <c r="Z191" s="77"/>
      <c r="AA191" s="161"/>
      <c r="AB191" s="35"/>
      <c r="AC191" s="35"/>
      <c r="AD191" s="77"/>
      <c r="AE191" s="77"/>
    </row>
    <row r="192" spans="1:31">
      <c r="A192" s="35"/>
      <c r="B192" s="35"/>
      <c r="C192" s="35"/>
      <c r="D192" s="479"/>
      <c r="E192" s="35"/>
      <c r="F192" s="343"/>
      <c r="G192" s="161"/>
      <c r="H192" s="161"/>
      <c r="I192" s="161"/>
      <c r="J192" s="161"/>
      <c r="K192" s="161"/>
      <c r="L192" s="161"/>
      <c r="M192" s="161"/>
      <c r="N192" s="161"/>
      <c r="O192" s="35"/>
      <c r="P192" s="282"/>
      <c r="Q192" s="35"/>
      <c r="R192" s="35"/>
      <c r="S192" s="161"/>
      <c r="T192" s="35"/>
      <c r="U192" s="35"/>
      <c r="V192" s="35"/>
      <c r="W192" s="77"/>
      <c r="X192" s="77"/>
      <c r="Y192" s="77"/>
      <c r="Z192" s="77"/>
      <c r="AA192" s="161"/>
      <c r="AB192" s="35"/>
      <c r="AC192" s="35"/>
      <c r="AD192" s="77"/>
      <c r="AE192" s="77"/>
    </row>
    <row r="193" spans="1:31">
      <c r="A193" s="35"/>
      <c r="B193" s="35"/>
      <c r="C193" s="35"/>
      <c r="D193" s="479"/>
      <c r="E193" s="35"/>
      <c r="F193" s="343"/>
      <c r="G193" s="161"/>
      <c r="H193" s="161"/>
      <c r="I193" s="161"/>
      <c r="J193" s="161"/>
      <c r="K193" s="161"/>
      <c r="L193" s="161"/>
      <c r="M193" s="161"/>
      <c r="N193" s="161"/>
      <c r="O193" s="35"/>
      <c r="P193" s="282"/>
      <c r="Q193" s="35"/>
      <c r="R193" s="35"/>
      <c r="S193" s="161"/>
      <c r="T193" s="35"/>
      <c r="U193" s="35"/>
      <c r="V193" s="35"/>
      <c r="W193" s="77"/>
      <c r="X193" s="77"/>
      <c r="Y193" s="77"/>
      <c r="Z193" s="77"/>
      <c r="AA193" s="161"/>
      <c r="AB193" s="35"/>
      <c r="AC193" s="35"/>
      <c r="AD193" s="77"/>
      <c r="AE193" s="77"/>
    </row>
    <row r="194" spans="1:31">
      <c r="A194" s="35"/>
      <c r="B194" s="35"/>
      <c r="C194" s="35"/>
      <c r="D194" s="479"/>
      <c r="E194" s="35"/>
      <c r="F194" s="343"/>
      <c r="G194" s="161"/>
      <c r="H194" s="161"/>
      <c r="I194" s="161"/>
      <c r="J194" s="161"/>
      <c r="K194" s="161"/>
      <c r="L194" s="161"/>
      <c r="M194" s="161"/>
      <c r="N194" s="161"/>
      <c r="O194" s="35"/>
      <c r="P194" s="282"/>
      <c r="Q194" s="35"/>
      <c r="R194" s="35"/>
      <c r="S194" s="161"/>
      <c r="T194" s="35"/>
      <c r="U194" s="35"/>
      <c r="V194" s="35"/>
      <c r="W194" s="77"/>
      <c r="X194" s="77"/>
      <c r="Y194" s="77"/>
      <c r="Z194" s="77"/>
      <c r="AA194" s="161"/>
      <c r="AB194" s="35"/>
      <c r="AC194" s="35"/>
      <c r="AD194" s="77"/>
      <c r="AE194" s="77"/>
    </row>
    <row r="195" spans="1:31">
      <c r="A195" s="35"/>
      <c r="B195" s="35"/>
      <c r="C195" s="35"/>
      <c r="D195" s="479"/>
      <c r="E195" s="35"/>
      <c r="F195" s="343"/>
      <c r="G195" s="161"/>
      <c r="H195" s="161"/>
      <c r="I195" s="161"/>
      <c r="J195" s="161"/>
      <c r="K195" s="161"/>
      <c r="L195" s="161"/>
      <c r="M195" s="161"/>
      <c r="N195" s="161"/>
      <c r="O195" s="35"/>
      <c r="P195" s="282"/>
      <c r="Q195" s="35"/>
      <c r="R195" s="35"/>
      <c r="S195" s="161"/>
      <c r="T195" s="35"/>
      <c r="U195" s="35"/>
      <c r="V195" s="35"/>
      <c r="W195" s="77"/>
      <c r="X195" s="77"/>
      <c r="Y195" s="77"/>
      <c r="Z195" s="77"/>
      <c r="AA195" s="161"/>
      <c r="AB195" s="35"/>
      <c r="AC195" s="35"/>
      <c r="AD195" s="77"/>
      <c r="AE195" s="77"/>
    </row>
    <row r="196" spans="1:31">
      <c r="A196" s="35"/>
      <c r="B196" s="35"/>
      <c r="C196" s="35"/>
      <c r="D196" s="479"/>
      <c r="E196" s="35"/>
      <c r="F196" s="343"/>
      <c r="G196" s="161"/>
      <c r="H196" s="161"/>
      <c r="I196" s="161"/>
      <c r="J196" s="161"/>
      <c r="K196" s="161"/>
      <c r="L196" s="161"/>
      <c r="M196" s="161"/>
      <c r="N196" s="161"/>
      <c r="O196" s="35"/>
      <c r="P196" s="282"/>
      <c r="Q196" s="35"/>
      <c r="R196" s="35"/>
      <c r="S196" s="161"/>
      <c r="T196" s="35"/>
      <c r="U196" s="35"/>
      <c r="V196" s="35"/>
      <c r="W196" s="77"/>
      <c r="X196" s="77"/>
      <c r="Y196" s="77"/>
      <c r="Z196" s="77"/>
      <c r="AA196" s="161"/>
      <c r="AB196" s="35"/>
      <c r="AC196" s="35"/>
      <c r="AD196" s="77"/>
      <c r="AE196" s="77"/>
    </row>
    <row r="197" spans="1:31">
      <c r="A197" s="35"/>
      <c r="B197" s="35"/>
      <c r="C197" s="35"/>
      <c r="D197" s="479"/>
      <c r="E197" s="35"/>
      <c r="F197" s="343"/>
      <c r="G197" s="161"/>
      <c r="H197" s="161"/>
      <c r="I197" s="161"/>
      <c r="J197" s="161"/>
      <c r="K197" s="161"/>
      <c r="L197" s="161"/>
      <c r="M197" s="161"/>
      <c r="N197" s="161"/>
      <c r="O197" s="35"/>
      <c r="P197" s="282"/>
      <c r="Q197" s="35"/>
      <c r="R197" s="35"/>
      <c r="S197" s="161"/>
      <c r="T197" s="35"/>
      <c r="U197" s="35"/>
      <c r="V197" s="35"/>
      <c r="W197" s="77"/>
      <c r="X197" s="77"/>
      <c r="Y197" s="77"/>
      <c r="Z197" s="77"/>
      <c r="AA197" s="161"/>
      <c r="AB197" s="35"/>
      <c r="AC197" s="35"/>
      <c r="AD197" s="77"/>
      <c r="AE197" s="77"/>
    </row>
    <row r="198" spans="1:31">
      <c r="A198" s="35"/>
      <c r="B198" s="35"/>
      <c r="C198" s="35"/>
      <c r="D198" s="479"/>
      <c r="E198" s="35"/>
      <c r="F198" s="343"/>
      <c r="G198" s="161"/>
      <c r="H198" s="161"/>
      <c r="I198" s="161"/>
      <c r="J198" s="161"/>
      <c r="K198" s="161"/>
      <c r="L198" s="161"/>
      <c r="M198" s="161"/>
      <c r="N198" s="161"/>
      <c r="O198" s="35"/>
      <c r="P198" s="282"/>
      <c r="Q198" s="35"/>
      <c r="R198" s="35"/>
      <c r="S198" s="161"/>
      <c r="T198" s="35"/>
      <c r="U198" s="35"/>
      <c r="V198" s="35"/>
      <c r="W198" s="77"/>
      <c r="X198" s="77"/>
      <c r="Y198" s="77"/>
      <c r="Z198" s="77"/>
      <c r="AA198" s="161"/>
    </row>
    <row r="199" spans="1:31">
      <c r="A199" s="35"/>
      <c r="B199" s="35"/>
      <c r="C199" s="35"/>
      <c r="D199" s="479"/>
      <c r="E199" s="35"/>
      <c r="F199" s="343"/>
      <c r="G199" s="161"/>
      <c r="H199" s="161"/>
      <c r="I199" s="161"/>
      <c r="J199" s="161"/>
      <c r="K199" s="161"/>
      <c r="L199" s="161"/>
      <c r="M199" s="161"/>
      <c r="N199" s="161"/>
      <c r="O199" s="35"/>
      <c r="P199" s="282"/>
      <c r="Q199" s="35"/>
      <c r="R199" s="35"/>
      <c r="S199" s="161"/>
      <c r="T199" s="35"/>
      <c r="U199" s="35"/>
      <c r="V199" s="35"/>
      <c r="W199" s="77"/>
      <c r="X199" s="77"/>
      <c r="Y199" s="77"/>
      <c r="Z199" s="77"/>
      <c r="AA199" s="161"/>
    </row>
    <row r="200" spans="1:31">
      <c r="A200" s="35"/>
      <c r="B200" s="35"/>
      <c r="C200" s="35"/>
      <c r="D200" s="479"/>
      <c r="E200" s="35"/>
      <c r="F200" s="343"/>
      <c r="G200" s="161"/>
      <c r="H200" s="161"/>
      <c r="I200" s="161"/>
      <c r="J200" s="161"/>
      <c r="K200" s="161"/>
      <c r="L200" s="161"/>
      <c r="M200" s="161"/>
      <c r="N200" s="161"/>
      <c r="O200" s="35"/>
      <c r="P200" s="282"/>
      <c r="Q200" s="35"/>
      <c r="R200" s="35"/>
      <c r="S200" s="161"/>
      <c r="T200" s="35"/>
      <c r="U200" s="35"/>
      <c r="V200" s="35"/>
      <c r="W200" s="77"/>
      <c r="X200" s="77"/>
      <c r="Y200" s="77"/>
      <c r="Z200" s="77"/>
      <c r="AA200" s="161"/>
    </row>
    <row r="201" spans="1:31">
      <c r="A201" s="35"/>
      <c r="B201" s="35"/>
      <c r="C201" s="35"/>
      <c r="D201" s="479"/>
      <c r="E201" s="35"/>
      <c r="F201" s="343"/>
      <c r="G201" s="161"/>
      <c r="H201" s="161"/>
      <c r="I201" s="161"/>
      <c r="J201" s="161"/>
      <c r="K201" s="161"/>
      <c r="L201" s="161"/>
      <c r="M201" s="161"/>
      <c r="N201" s="161"/>
      <c r="O201" s="35"/>
      <c r="P201" s="282"/>
      <c r="Q201" s="35"/>
      <c r="R201" s="35"/>
      <c r="S201" s="161"/>
      <c r="T201" s="35"/>
      <c r="U201" s="35"/>
      <c r="V201" s="35"/>
      <c r="W201" s="77"/>
      <c r="X201" s="77"/>
      <c r="Y201" s="77"/>
      <c r="Z201" s="77"/>
      <c r="AA201" s="161"/>
    </row>
    <row r="202" spans="1:31">
      <c r="A202" s="35"/>
      <c r="B202" s="35"/>
      <c r="C202" s="35"/>
      <c r="D202" s="479"/>
      <c r="E202" s="35"/>
      <c r="F202" s="343"/>
      <c r="G202" s="161"/>
      <c r="H202" s="161"/>
      <c r="I202" s="161"/>
      <c r="J202" s="161"/>
      <c r="K202" s="161"/>
      <c r="L202" s="161"/>
      <c r="M202" s="161"/>
      <c r="N202" s="161"/>
      <c r="O202" s="35"/>
      <c r="P202" s="282"/>
      <c r="Q202" s="35"/>
      <c r="R202" s="35"/>
      <c r="S202" s="161"/>
      <c r="T202" s="35"/>
      <c r="U202" s="35"/>
      <c r="V202" s="35"/>
      <c r="W202" s="77"/>
      <c r="X202" s="77"/>
      <c r="Y202" s="77"/>
      <c r="Z202" s="77"/>
      <c r="AA202" s="161"/>
    </row>
    <row r="203" spans="1:31">
      <c r="A203" s="35"/>
      <c r="B203" s="35"/>
      <c r="C203" s="35"/>
      <c r="D203" s="479"/>
      <c r="E203" s="35"/>
      <c r="F203" s="343"/>
      <c r="G203" s="161"/>
      <c r="H203" s="161"/>
      <c r="I203" s="161"/>
      <c r="J203" s="161"/>
      <c r="K203" s="161"/>
      <c r="L203" s="161"/>
      <c r="M203" s="161"/>
      <c r="N203" s="161"/>
      <c r="O203" s="35"/>
      <c r="P203" s="282"/>
      <c r="Q203" s="35"/>
      <c r="R203" s="35"/>
      <c r="S203" s="161"/>
      <c r="T203" s="35"/>
      <c r="U203" s="35"/>
      <c r="V203" s="35"/>
      <c r="W203" s="77"/>
      <c r="X203" s="77"/>
      <c r="Y203" s="77"/>
      <c r="Z203" s="77"/>
      <c r="AA203" s="161"/>
    </row>
    <row r="204" spans="1:31">
      <c r="A204" s="35"/>
      <c r="B204" s="35"/>
      <c r="C204" s="35"/>
      <c r="D204" s="479"/>
      <c r="E204" s="35"/>
      <c r="F204" s="343"/>
      <c r="G204" s="161"/>
      <c r="H204" s="161"/>
      <c r="I204" s="161"/>
      <c r="J204" s="161"/>
      <c r="K204" s="161"/>
      <c r="L204" s="161"/>
      <c r="M204" s="161"/>
      <c r="N204" s="161"/>
      <c r="O204" s="35"/>
      <c r="P204" s="282"/>
      <c r="Q204" s="35"/>
      <c r="R204" s="35"/>
      <c r="S204" s="161"/>
      <c r="T204" s="35"/>
      <c r="U204" s="35"/>
      <c r="V204" s="35"/>
      <c r="W204" s="77"/>
      <c r="X204" s="77"/>
      <c r="Y204" s="77"/>
      <c r="Z204" s="77"/>
      <c r="AA204" s="161"/>
    </row>
    <row r="205" spans="1:31">
      <c r="A205" s="35"/>
      <c r="B205" s="35"/>
      <c r="C205" s="35"/>
      <c r="D205" s="479"/>
      <c r="E205" s="35"/>
      <c r="F205" s="343"/>
      <c r="G205" s="161"/>
      <c r="H205" s="161"/>
      <c r="I205" s="161"/>
      <c r="J205" s="161"/>
      <c r="K205" s="161"/>
      <c r="L205" s="161"/>
      <c r="M205" s="161"/>
      <c r="N205" s="161"/>
      <c r="O205" s="35"/>
      <c r="P205" s="282"/>
      <c r="Q205" s="35"/>
      <c r="R205" s="35"/>
      <c r="S205" s="161"/>
      <c r="T205" s="35"/>
      <c r="U205" s="35"/>
      <c r="V205" s="35"/>
      <c r="W205" s="77"/>
      <c r="X205" s="77"/>
      <c r="Y205" s="77"/>
      <c r="Z205" s="77"/>
      <c r="AA205" s="161"/>
    </row>
    <row r="206" spans="1:31">
      <c r="A206" s="35"/>
      <c r="B206" s="35"/>
      <c r="C206" s="35"/>
      <c r="D206" s="479"/>
      <c r="E206" s="35"/>
      <c r="F206" s="343"/>
      <c r="G206" s="161"/>
      <c r="H206" s="161"/>
      <c r="I206" s="161"/>
      <c r="J206" s="161"/>
      <c r="K206" s="161"/>
      <c r="L206" s="161"/>
      <c r="M206" s="161"/>
      <c r="N206" s="161"/>
      <c r="O206" s="35"/>
      <c r="P206" s="282"/>
      <c r="Q206" s="35"/>
      <c r="R206" s="35"/>
      <c r="S206" s="161"/>
      <c r="T206" s="35"/>
      <c r="U206" s="35"/>
      <c r="V206" s="35"/>
      <c r="W206" s="77"/>
      <c r="X206" s="77"/>
      <c r="Y206" s="77"/>
      <c r="Z206" s="77"/>
      <c r="AA206" s="161"/>
    </row>
    <row r="207" spans="1:31">
      <c r="A207" s="35"/>
      <c r="B207" s="35"/>
      <c r="C207" s="35"/>
      <c r="D207" s="479"/>
      <c r="E207" s="35"/>
      <c r="F207" s="343"/>
      <c r="G207" s="161"/>
      <c r="H207" s="161"/>
      <c r="I207" s="161"/>
      <c r="J207" s="161"/>
      <c r="K207" s="161"/>
      <c r="L207" s="161"/>
      <c r="M207" s="161"/>
      <c r="N207" s="161"/>
      <c r="O207" s="35"/>
      <c r="P207" s="282"/>
      <c r="Q207" s="35"/>
      <c r="R207" s="35"/>
      <c r="S207" s="161"/>
      <c r="T207" s="35"/>
      <c r="U207" s="35"/>
      <c r="V207" s="35"/>
      <c r="W207" s="77"/>
      <c r="X207" s="77"/>
      <c r="Y207" s="77"/>
      <c r="Z207" s="77"/>
      <c r="AA207" s="161"/>
    </row>
    <row r="208" spans="1:31">
      <c r="W208" s="77"/>
      <c r="X208" s="77"/>
      <c r="Y208" s="77"/>
      <c r="Z208" s="77"/>
      <c r="AA208" s="161"/>
    </row>
    <row r="209" spans="23:27">
      <c r="W209" s="77"/>
      <c r="X209" s="77"/>
      <c r="Y209" s="77"/>
      <c r="Z209" s="77"/>
      <c r="AA209" s="161"/>
    </row>
    <row r="210" spans="23:27">
      <c r="W210" s="77"/>
      <c r="X210" s="77"/>
      <c r="Y210" s="77"/>
      <c r="Z210" s="77"/>
      <c r="AA210" s="161"/>
    </row>
    <row r="211" spans="23:27">
      <c r="W211" s="77"/>
      <c r="X211" s="77"/>
      <c r="Y211" s="77"/>
      <c r="Z211" s="77"/>
      <c r="AA211" s="161"/>
    </row>
    <row r="212" spans="23:27">
      <c r="W212" s="77"/>
      <c r="X212" s="77"/>
      <c r="Y212" s="77"/>
      <c r="Z212" s="77"/>
      <c r="AA212" s="161"/>
    </row>
    <row r="213" spans="23:27">
      <c r="W213" s="77"/>
      <c r="X213" s="77"/>
      <c r="Y213" s="77"/>
      <c r="Z213" s="77"/>
      <c r="AA213" s="161"/>
    </row>
    <row r="214" spans="23:27">
      <c r="W214" s="77"/>
      <c r="X214" s="77"/>
      <c r="Y214" s="77"/>
      <c r="Z214" s="77"/>
      <c r="AA214" s="161"/>
    </row>
    <row r="215" spans="23:27">
      <c r="W215" s="77"/>
      <c r="X215" s="77"/>
      <c r="Y215" s="77"/>
      <c r="Z215" s="77"/>
      <c r="AA215" s="161"/>
    </row>
    <row r="216" spans="23:27">
      <c r="W216" s="77"/>
      <c r="X216" s="77"/>
      <c r="Y216" s="77"/>
      <c r="Z216" s="77"/>
      <c r="AA216" s="161"/>
    </row>
    <row r="217" spans="23:27">
      <c r="W217" s="77"/>
      <c r="X217" s="77"/>
      <c r="Y217" s="77"/>
      <c r="Z217" s="77"/>
      <c r="AA217" s="161"/>
    </row>
    <row r="218" spans="23:27">
      <c r="W218" s="77"/>
      <c r="X218" s="77"/>
      <c r="Y218" s="77"/>
      <c r="Z218" s="77"/>
      <c r="AA218" s="161"/>
    </row>
    <row r="219" spans="23:27">
      <c r="W219" s="77"/>
      <c r="X219" s="77"/>
      <c r="Y219" s="77"/>
      <c r="Z219" s="77"/>
      <c r="AA219" s="161"/>
    </row>
    <row r="220" spans="23:27">
      <c r="W220" s="77"/>
      <c r="X220" s="77"/>
      <c r="Y220" s="77"/>
      <c r="Z220" s="77"/>
      <c r="AA220" s="161"/>
    </row>
  </sheetData>
  <mergeCells count="1">
    <mergeCell ref="AB5:AC5"/>
  </mergeCells>
  <conditionalFormatting sqref="AJ37">
    <cfRule type="cellIs" dxfId="24" priority="6" stopIfTrue="1" operator="lessThan">
      <formula>0</formula>
    </cfRule>
  </conditionalFormatting>
  <conditionalFormatting sqref="H11:H20">
    <cfRule type="cellIs" dxfId="23" priority="3" operator="lessThan">
      <formula>0</formula>
    </cfRule>
    <cfRule type="cellIs" dxfId="22" priority="4" operator="greaterThan">
      <formula>0</formula>
    </cfRule>
  </conditionalFormatting>
  <conditionalFormatting sqref="P11:P20">
    <cfRule type="cellIs" dxfId="21" priority="1" operator="lessThan">
      <formula>0</formula>
    </cfRule>
    <cfRule type="cellIs" dxfId="20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912FD6-3AFF-4807-8FD4-4D39E0B7EE85}">
  <dimension ref="A1:AZ334"/>
  <sheetViews>
    <sheetView zoomScale="94" zoomScaleNormal="94" workbookViewId="0">
      <selection activeCell="Z15" sqref="Z15"/>
    </sheetView>
  </sheetViews>
  <sheetFormatPr baseColWidth="10" defaultRowHeight="15"/>
  <cols>
    <col min="1" max="1" width="6.36328125" customWidth="1"/>
    <col min="2" max="2" width="2.6328125" customWidth="1"/>
    <col min="3" max="3" width="17.36328125" customWidth="1"/>
    <col min="4" max="4" width="7" customWidth="1"/>
    <col min="5" max="5" width="8" style="11" customWidth="1"/>
    <col min="6" max="6" width="6.453125" style="92" customWidth="1"/>
    <col min="7" max="7" width="5" style="92" customWidth="1"/>
    <col min="8" max="8" width="5.36328125" style="92" customWidth="1"/>
    <col min="9" max="9" width="6.81640625" customWidth="1"/>
    <col min="10" max="10" width="5" style="1" customWidth="1"/>
    <col min="11" max="11" width="7.08984375" customWidth="1"/>
    <col min="12" max="12" width="6.81640625" style="92" customWidth="1"/>
    <col min="13" max="13" width="7" style="11" customWidth="1"/>
    <col min="14" max="14" width="6.08984375" style="11" customWidth="1"/>
    <col min="15" max="15" width="5.81640625" style="11" customWidth="1"/>
    <col min="16" max="16" width="6.08984375" style="11" customWidth="1"/>
    <col min="17" max="17" width="5.54296875" style="11" customWidth="1"/>
    <col min="18" max="18" width="6.90625" style="92" customWidth="1"/>
    <col min="19" max="19" width="5.81640625" customWidth="1"/>
    <col min="20" max="20" width="7" customWidth="1"/>
    <col min="21" max="21" width="6.36328125" style="11" customWidth="1"/>
    <col min="22" max="22" width="4.90625" style="11" customWidth="1"/>
    <col min="23" max="23" width="7.1796875" style="11" customWidth="1"/>
    <col min="24" max="24" width="8" customWidth="1"/>
    <col min="25" max="25" width="8.36328125" style="11" customWidth="1"/>
    <col min="38" max="38" width="14" customWidth="1"/>
    <col min="39" max="39" width="12.54296875" customWidth="1"/>
    <col min="40" max="40" width="10.90625" customWidth="1"/>
  </cols>
  <sheetData>
    <row r="1" spans="1:48" ht="15.6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59"/>
      <c r="AD1" s="1"/>
      <c r="AE1" s="5"/>
    </row>
    <row r="2" spans="1:48" s="183" customFormat="1" ht="31.8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59"/>
      <c r="AC2"/>
      <c r="AD2" s="1"/>
      <c r="AE2" s="5"/>
      <c r="AF2"/>
      <c r="AG2"/>
      <c r="AH2"/>
      <c r="AI2"/>
      <c r="AJ2"/>
      <c r="AK2"/>
      <c r="AL2"/>
    </row>
    <row r="3" spans="1:48" ht="15.6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59"/>
      <c r="AD3" s="1"/>
      <c r="AE3" s="5"/>
    </row>
    <row r="4" spans="1:48" ht="15.6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59"/>
      <c r="AD4" s="1"/>
      <c r="AE4" s="5"/>
      <c r="AM4" s="4"/>
      <c r="AN4" s="4"/>
      <c r="AO4" s="4"/>
      <c r="AP4" s="4"/>
    </row>
    <row r="5" spans="1:48" s="192" customFormat="1" ht="22.2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59"/>
      <c r="AC5"/>
      <c r="AD5" s="1"/>
      <c r="AE5" s="5"/>
      <c r="AF5"/>
      <c r="AG5"/>
      <c r="AH5"/>
      <c r="AI5"/>
      <c r="AJ5"/>
      <c r="AK5"/>
      <c r="AL5"/>
      <c r="AM5" s="4"/>
      <c r="AN5" s="4"/>
      <c r="AO5" s="4"/>
      <c r="AP5" s="4"/>
      <c r="AQ5"/>
      <c r="AR5"/>
      <c r="AS5"/>
      <c r="AT5"/>
      <c r="AU5"/>
      <c r="AV5" s="191"/>
    </row>
    <row r="6" spans="1:48" ht="15.6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59"/>
      <c r="AD6" s="1"/>
      <c r="AE6" s="5"/>
      <c r="AM6" s="4"/>
      <c r="AN6" s="4"/>
      <c r="AO6" s="4"/>
      <c r="AP6" s="4"/>
    </row>
    <row r="7" spans="1:48" ht="15.6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59"/>
      <c r="AD7" s="1"/>
      <c r="AE7" s="5"/>
      <c r="AM7" s="4"/>
      <c r="AN7" s="4"/>
      <c r="AO7" s="4"/>
      <c r="AP7" s="4"/>
    </row>
    <row r="8" spans="1:48" ht="15.6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59"/>
      <c r="AD8" s="1"/>
      <c r="AE8" s="5"/>
    </row>
    <row r="9" spans="1:48" ht="15.6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59"/>
      <c r="AD9" s="1"/>
      <c r="AE9" s="5"/>
    </row>
    <row r="10" spans="1:48" ht="15.6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59"/>
      <c r="AD10" s="1"/>
      <c r="AE10" s="5"/>
    </row>
    <row r="11" spans="1:48" ht="15.6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59"/>
      <c r="AD11" s="1"/>
      <c r="AE11" s="5"/>
      <c r="AG11" s="2"/>
      <c r="AH11" s="2"/>
      <c r="AI11" s="2"/>
    </row>
    <row r="12" spans="1:48" ht="15.6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59"/>
      <c r="AD12" s="13"/>
      <c r="AE12" s="5"/>
      <c r="AG12" s="2"/>
      <c r="AH12" s="2"/>
      <c r="AI12" s="4"/>
      <c r="AJ12" s="4"/>
      <c r="AK12" s="4"/>
    </row>
    <row r="13" spans="1:48" ht="15.6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59"/>
      <c r="AD13" s="13"/>
      <c r="AE13" s="5"/>
      <c r="AG13" s="1"/>
      <c r="AH13" s="1"/>
      <c r="AI13" s="11"/>
      <c r="AJ13" s="11"/>
      <c r="AK13" s="11"/>
    </row>
    <row r="14" spans="1:48" ht="15.6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59"/>
      <c r="AD14" s="13"/>
      <c r="AE14" s="5"/>
      <c r="AG14" s="1"/>
      <c r="AH14" s="1"/>
      <c r="AI14" s="11"/>
      <c r="AJ14" s="11"/>
      <c r="AK14" s="11"/>
    </row>
    <row r="15" spans="1:48" ht="15.6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59"/>
      <c r="AD15" s="13"/>
      <c r="AE15" s="5"/>
      <c r="AG15" s="1"/>
      <c r="AH15" s="1"/>
      <c r="AI15" s="11"/>
      <c r="AJ15" s="11"/>
      <c r="AK15" s="11"/>
    </row>
    <row r="16" spans="1:48" ht="15.6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59"/>
      <c r="AD16" s="13"/>
      <c r="AE16" s="5"/>
      <c r="AG16" s="1"/>
      <c r="AH16" s="1"/>
      <c r="AI16" s="11"/>
      <c r="AJ16" s="11"/>
      <c r="AK16" s="11"/>
    </row>
    <row r="17" spans="1:37" ht="15.6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59"/>
      <c r="AD17" s="13"/>
      <c r="AE17" s="5"/>
      <c r="AG17" s="1"/>
      <c r="AH17" s="1"/>
      <c r="AI17" s="11"/>
      <c r="AJ17" s="11"/>
      <c r="AK17" s="11"/>
    </row>
    <row r="18" spans="1:37" ht="15.6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59"/>
      <c r="AD18" s="13"/>
      <c r="AE18" s="5"/>
      <c r="AG18" s="1"/>
      <c r="AH18" s="1"/>
      <c r="AI18" s="11"/>
      <c r="AJ18" s="11"/>
      <c r="AK18" s="11"/>
    </row>
    <row r="19" spans="1:37" ht="15.6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59"/>
      <c r="AD19" s="13"/>
      <c r="AE19" s="5"/>
      <c r="AG19" s="1"/>
      <c r="AH19" s="1"/>
      <c r="AI19" s="11"/>
      <c r="AJ19" s="11"/>
      <c r="AK19" s="11"/>
    </row>
    <row r="20" spans="1:37" ht="15.6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59"/>
      <c r="AD20" s="13"/>
      <c r="AE20" s="5"/>
      <c r="AG20" s="1"/>
      <c r="AH20" s="1"/>
      <c r="AI20" s="11"/>
      <c r="AJ20" s="11"/>
      <c r="AK20" s="11"/>
    </row>
    <row r="21" spans="1:37" ht="15.6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59"/>
      <c r="AD21" s="5"/>
      <c r="AE21" s="5"/>
      <c r="AG21" s="1"/>
      <c r="AH21" s="1"/>
      <c r="AI21" s="11"/>
      <c r="AJ21" s="11"/>
      <c r="AK21" s="11"/>
    </row>
    <row r="22" spans="1:37" ht="15.6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59"/>
      <c r="AD22" s="5"/>
      <c r="AE22" s="5"/>
      <c r="AG22" s="1"/>
      <c r="AH22" s="1"/>
      <c r="AI22" s="11"/>
      <c r="AJ22" s="11"/>
      <c r="AK22" s="11"/>
    </row>
    <row r="23" spans="1:37" ht="15.6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59"/>
      <c r="AD23" s="5"/>
      <c r="AE23" s="5"/>
      <c r="AG23" s="1"/>
      <c r="AH23" s="1"/>
      <c r="AI23" s="11"/>
      <c r="AJ23" s="11"/>
      <c r="AK23" s="11"/>
    </row>
    <row r="24" spans="1:37" ht="15.6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59"/>
      <c r="AD24" s="5"/>
      <c r="AE24" s="5"/>
      <c r="AG24" s="1"/>
      <c r="AH24" s="1"/>
      <c r="AI24" s="11"/>
      <c r="AJ24" s="11"/>
      <c r="AK24" s="11"/>
    </row>
    <row r="25" spans="1:37" ht="15.6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59"/>
      <c r="AD25" s="5"/>
      <c r="AE25" s="5"/>
      <c r="AG25" s="1"/>
      <c r="AH25" s="1"/>
      <c r="AI25" s="11"/>
      <c r="AJ25" s="11"/>
      <c r="AK25" s="11"/>
    </row>
    <row r="26" spans="1:37" ht="15.6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59"/>
      <c r="AD26" s="13"/>
      <c r="AE26" s="5"/>
      <c r="AG26" s="1"/>
      <c r="AH26" s="1"/>
      <c r="AI26" s="11"/>
      <c r="AJ26" s="11"/>
      <c r="AK26" s="11"/>
    </row>
    <row r="27" spans="1:37" ht="15.6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59"/>
      <c r="AD27" s="13"/>
      <c r="AE27" s="5"/>
      <c r="AG27" s="1"/>
      <c r="AH27" s="1"/>
      <c r="AI27" s="11"/>
      <c r="AJ27" s="11"/>
      <c r="AK27" s="11"/>
    </row>
    <row r="28" spans="1:37" ht="15.6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59"/>
      <c r="AD28" s="13"/>
      <c r="AE28" s="5"/>
      <c r="AG28" s="1"/>
      <c r="AH28" s="1"/>
      <c r="AI28" s="11"/>
      <c r="AJ28" s="11"/>
      <c r="AK28" s="11"/>
    </row>
    <row r="29" spans="1:37" ht="15.6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59"/>
      <c r="AD29" s="13"/>
      <c r="AE29" s="5"/>
      <c r="AG29" s="1"/>
      <c r="AH29" s="1"/>
      <c r="AI29" s="11"/>
      <c r="AJ29" s="11"/>
      <c r="AK29" s="11"/>
    </row>
    <row r="30" spans="1:37" ht="15.6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59"/>
      <c r="AD30" s="13"/>
      <c r="AE30" s="5"/>
      <c r="AG30" s="1"/>
      <c r="AH30" s="1"/>
      <c r="AI30" s="11"/>
      <c r="AJ30" s="11"/>
      <c r="AK30" s="11"/>
    </row>
    <row r="31" spans="1:37" ht="15.6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59"/>
      <c r="AD31" s="5"/>
      <c r="AE31" s="5"/>
      <c r="AG31" s="1"/>
      <c r="AH31" s="1"/>
      <c r="AI31" s="11"/>
      <c r="AJ31" s="11"/>
      <c r="AK31" s="11"/>
    </row>
    <row r="32" spans="1:37" ht="15.6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59"/>
      <c r="AD32" s="5"/>
      <c r="AE32" s="5"/>
      <c r="AG32" s="13"/>
      <c r="AH32" s="13"/>
      <c r="AI32" s="11"/>
      <c r="AJ32" s="11"/>
      <c r="AK32" s="11"/>
    </row>
    <row r="33" spans="1:37" ht="16.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59"/>
      <c r="AD33" s="5"/>
      <c r="AE33" s="5"/>
      <c r="AG33" s="13"/>
      <c r="AH33" s="13"/>
      <c r="AI33" s="11"/>
      <c r="AJ33" s="11"/>
      <c r="AK33" s="11"/>
    </row>
    <row r="34" spans="1:37" ht="16.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58"/>
      <c r="AD34" s="5"/>
      <c r="AE34" s="5"/>
      <c r="AG34" s="13"/>
      <c r="AH34" s="13"/>
      <c r="AI34" s="11"/>
      <c r="AJ34" s="11"/>
      <c r="AK34" s="11"/>
    </row>
    <row r="35" spans="1:37" ht="17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2"/>
      <c r="AB35" s="58"/>
      <c r="AE35" s="5"/>
      <c r="AG35" s="13"/>
      <c r="AH35" s="13"/>
      <c r="AI35" s="11"/>
      <c r="AJ35" s="11"/>
      <c r="AK35" s="11"/>
    </row>
    <row r="36" spans="1:37" ht="15.6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2"/>
      <c r="AB36" s="58"/>
      <c r="AG36" s="13"/>
      <c r="AH36" s="13"/>
      <c r="AI36" s="11"/>
      <c r="AJ36" s="11"/>
      <c r="AK36" s="11"/>
    </row>
    <row r="37" spans="1:37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14"/>
      <c r="AB37" s="13"/>
      <c r="AG37" s="13"/>
      <c r="AH37" s="13"/>
      <c r="AI37" s="11"/>
      <c r="AJ37" s="11"/>
      <c r="AK37" s="11"/>
    </row>
    <row r="38" spans="1:37" ht="2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2"/>
      <c r="AB38" s="5"/>
      <c r="AG38" s="57"/>
      <c r="AH38" s="57"/>
      <c r="AI38" s="11"/>
      <c r="AJ38" s="11"/>
      <c r="AK38" s="11"/>
    </row>
    <row r="39" spans="1:37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D39" s="4"/>
      <c r="AE39" s="4"/>
    </row>
    <row r="40" spans="1:37" ht="15.6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16"/>
      <c r="AD40" s="1"/>
      <c r="AE40" s="18"/>
      <c r="AG40" s="1"/>
      <c r="AH40" s="5"/>
    </row>
    <row r="41" spans="1:37" ht="15.6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16"/>
      <c r="AD41" s="1"/>
      <c r="AE41" s="18"/>
    </row>
    <row r="42" spans="1:37" ht="15.6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16"/>
      <c r="AD42" s="1"/>
      <c r="AE42" s="18"/>
    </row>
    <row r="43" spans="1:37" ht="15.6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16"/>
      <c r="AD43" s="1"/>
      <c r="AE43" s="18"/>
    </row>
    <row r="44" spans="1:37" ht="15.6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16"/>
      <c r="AD44" s="13"/>
      <c r="AE44" s="18"/>
    </row>
    <row r="45" spans="1:37" ht="15.6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16"/>
      <c r="AD45" s="13"/>
      <c r="AE45" s="18"/>
    </row>
    <row r="46" spans="1:37" ht="15.6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16"/>
      <c r="AD46" s="13"/>
      <c r="AE46" s="18"/>
    </row>
    <row r="47" spans="1:37" ht="15.6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16"/>
      <c r="AD47" s="13"/>
      <c r="AE47" s="18"/>
    </row>
    <row r="48" spans="1:37" ht="15.6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16"/>
      <c r="AD48" s="5"/>
      <c r="AE48" s="18"/>
    </row>
    <row r="49" spans="1:31" ht="15.6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16"/>
      <c r="AD49" s="5"/>
      <c r="AE49" s="18"/>
    </row>
    <row r="50" spans="1:31" ht="15.6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16"/>
      <c r="AD50" s="5"/>
      <c r="AE50" s="18"/>
    </row>
    <row r="51" spans="1:31" ht="15.6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16"/>
      <c r="AD51" s="5"/>
      <c r="AE51" s="18"/>
    </row>
    <row r="52" spans="1:31" ht="15.6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16"/>
      <c r="AD52" s="5"/>
      <c r="AE52" s="18"/>
    </row>
    <row r="53" spans="1:31" ht="15.6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16"/>
      <c r="AD53" s="5"/>
      <c r="AE53" s="18"/>
    </row>
    <row r="54" spans="1:31" ht="15.6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16"/>
      <c r="AD54" s="5"/>
      <c r="AE54" s="18"/>
    </row>
    <row r="55" spans="1:31" ht="15.6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16"/>
      <c r="AD55" s="5"/>
      <c r="AE55" s="18"/>
    </row>
    <row r="56" spans="1:31" ht="15.6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18"/>
      <c r="AD56" s="5"/>
      <c r="AE56" s="18"/>
    </row>
    <row r="57" spans="1:3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13"/>
      <c r="AB57" s="13"/>
    </row>
    <row r="58" spans="1:31" ht="15.6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5"/>
      <c r="AB58" s="18"/>
      <c r="AE58" s="18"/>
    </row>
    <row r="59" spans="1:3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13"/>
      <c r="AB59" s="13"/>
    </row>
    <row r="60" spans="1:3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13"/>
      <c r="AB60" s="13"/>
    </row>
    <row r="61" spans="1:31" ht="15.6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2"/>
      <c r="AB61" s="5"/>
    </row>
    <row r="62" spans="1:3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D62" s="4"/>
      <c r="AE62" s="4"/>
    </row>
    <row r="63" spans="1:31" ht="15.6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13"/>
      <c r="AD63" s="1"/>
      <c r="AE63" s="5"/>
    </row>
    <row r="64" spans="1:31" ht="15.6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13"/>
      <c r="AD64" s="1"/>
      <c r="AE64" s="5"/>
    </row>
    <row r="65" spans="1:31" ht="15.6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13"/>
      <c r="AD65" s="1"/>
      <c r="AE65" s="5"/>
    </row>
    <row r="66" spans="1:31" ht="15.6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13"/>
      <c r="AD66" s="1"/>
      <c r="AE66" s="5"/>
    </row>
    <row r="67" spans="1:31" ht="15.6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13"/>
      <c r="AD67" s="13"/>
      <c r="AE67" s="5"/>
    </row>
    <row r="68" spans="1:31" ht="15.6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13"/>
      <c r="AD68" s="13"/>
      <c r="AE68" s="5"/>
    </row>
    <row r="69" spans="1:31" ht="15.6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13"/>
      <c r="AD69" s="13"/>
      <c r="AE69" s="5"/>
    </row>
    <row r="70" spans="1:31" ht="15.6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13"/>
      <c r="AD70" s="13"/>
      <c r="AE70" s="5"/>
    </row>
    <row r="71" spans="1:31" ht="15.6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13"/>
      <c r="AD71" s="5"/>
      <c r="AE71" s="5"/>
    </row>
    <row r="72" spans="1:31" ht="15.6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13"/>
      <c r="AD72" s="5"/>
      <c r="AE72" s="5"/>
    </row>
    <row r="73" spans="1:31" ht="15.6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13"/>
      <c r="AD73" s="5"/>
      <c r="AE73" s="5"/>
    </row>
    <row r="74" spans="1:31" ht="15.6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13"/>
      <c r="AD74" s="5"/>
      <c r="AE74" s="5"/>
    </row>
    <row r="75" spans="1:31" ht="15.6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13"/>
      <c r="AD75" s="5"/>
      <c r="AE75" s="5"/>
    </row>
    <row r="76" spans="1:31" ht="15.6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13"/>
      <c r="AD76" s="5"/>
      <c r="AE76" s="5"/>
    </row>
    <row r="77" spans="1:31" ht="15.6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13"/>
      <c r="AD77" s="5"/>
      <c r="AE77" s="5"/>
    </row>
    <row r="78" spans="1:31" ht="15.6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13"/>
      <c r="AD78" s="5"/>
      <c r="AE78" s="5"/>
    </row>
    <row r="79" spans="1:31" ht="15.6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5"/>
      <c r="AD79" s="5"/>
      <c r="AE79" s="5"/>
    </row>
    <row r="80" spans="1:3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13"/>
      <c r="AB80" s="13"/>
    </row>
    <row r="81" spans="1:31" ht="15.6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5"/>
      <c r="AB81" s="5"/>
      <c r="AE81" s="5"/>
    </row>
    <row r="82" spans="1:3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13"/>
      <c r="AB82" s="13"/>
    </row>
    <row r="83" spans="1:3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13"/>
      <c r="AB83" s="13"/>
    </row>
    <row r="84" spans="1:31" ht="15.6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2"/>
      <c r="AB84" s="5"/>
      <c r="AE84" s="2"/>
    </row>
    <row r="85" spans="1:3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D85" s="4"/>
      <c r="AE85" s="4"/>
    </row>
    <row r="86" spans="1:31" ht="15.6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13"/>
      <c r="AD86" s="1"/>
      <c r="AE86" s="5"/>
    </row>
    <row r="87" spans="1:31" ht="15.6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13"/>
      <c r="AD87" s="1"/>
      <c r="AE87" s="5"/>
    </row>
    <row r="88" spans="1:31" ht="15.6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13"/>
      <c r="AD88" s="1"/>
      <c r="AE88" s="5"/>
    </row>
    <row r="89" spans="1:31" ht="15.6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13"/>
      <c r="AD89" s="1"/>
      <c r="AE89" s="5"/>
    </row>
    <row r="90" spans="1:31" ht="15.6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13"/>
      <c r="AD90" s="13"/>
      <c r="AE90" s="5"/>
    </row>
    <row r="91" spans="1:31" ht="15.6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13"/>
      <c r="AD91" s="13"/>
      <c r="AE91" s="5"/>
    </row>
    <row r="92" spans="1:31" ht="15.6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13"/>
      <c r="AD92" s="13"/>
      <c r="AE92" s="5"/>
    </row>
    <row r="93" spans="1:31" ht="15.6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13"/>
      <c r="AD93" s="13"/>
      <c r="AE93" s="5"/>
    </row>
    <row r="94" spans="1:31" ht="15.6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13"/>
      <c r="AD94" s="5"/>
      <c r="AE94" s="5"/>
    </row>
    <row r="95" spans="1:31" ht="15.6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13"/>
      <c r="AD95" s="5"/>
      <c r="AE95" s="5"/>
    </row>
    <row r="96" spans="1:31" ht="15.6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13"/>
      <c r="AD96" s="5"/>
      <c r="AE96" s="5"/>
    </row>
    <row r="97" spans="1:31" ht="15.6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13"/>
      <c r="AD97" s="5"/>
      <c r="AE97" s="5"/>
    </row>
    <row r="98" spans="1:31" ht="15.6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13"/>
      <c r="AD98" s="5"/>
      <c r="AE98" s="5"/>
    </row>
    <row r="99" spans="1:31" ht="15.6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13"/>
      <c r="AD99" s="5"/>
      <c r="AE99" s="5"/>
    </row>
    <row r="100" spans="1:31" ht="15.6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13"/>
      <c r="AD100" s="5"/>
      <c r="AE100" s="5"/>
    </row>
    <row r="101" spans="1:31" ht="15.6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13"/>
      <c r="AD101" s="5"/>
      <c r="AE101" s="5"/>
    </row>
    <row r="102" spans="1:31" ht="15.6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5"/>
      <c r="AD102" s="5"/>
      <c r="AE102" s="5"/>
    </row>
    <row r="103" spans="1:3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13"/>
      <c r="AB103" s="13"/>
    </row>
    <row r="104" spans="1:31" ht="15.6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5"/>
      <c r="AB104" s="5"/>
      <c r="AE104" s="5"/>
    </row>
    <row r="105" spans="1:3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13"/>
      <c r="AB105" s="13"/>
    </row>
    <row r="106" spans="1:3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13"/>
      <c r="AB106" s="13"/>
    </row>
    <row r="107" spans="1:3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13"/>
      <c r="AB107" s="13"/>
    </row>
    <row r="108" spans="1:3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>
        <v>3</v>
      </c>
      <c r="Z108" s="4" t="s">
        <v>30</v>
      </c>
      <c r="AA108" s="13"/>
      <c r="AB108" s="13"/>
    </row>
    <row r="109" spans="1:3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>
        <f>1+Y108</f>
        <v>4</v>
      </c>
      <c r="Z109" s="4" t="s">
        <v>31</v>
      </c>
      <c r="AA109" s="13"/>
      <c r="AB109" s="13"/>
    </row>
    <row r="110" spans="1:3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>
        <f t="shared" ref="Y110:Y115" si="0">1+Y109</f>
        <v>5</v>
      </c>
      <c r="Z110" s="21" t="s">
        <v>401</v>
      </c>
      <c r="AA110" s="13"/>
      <c r="AB110" s="13"/>
    </row>
    <row r="111" spans="1:3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>
        <f t="shared" si="0"/>
        <v>6</v>
      </c>
      <c r="Z111" s="4" t="s">
        <v>32</v>
      </c>
      <c r="AA111" s="13"/>
      <c r="AB111" s="13"/>
    </row>
    <row r="112" spans="1:3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>
        <f t="shared" si="0"/>
        <v>7</v>
      </c>
      <c r="Z112" s="4" t="s">
        <v>33</v>
      </c>
      <c r="AA112" s="13"/>
      <c r="AB112" s="13"/>
    </row>
    <row r="113" spans="1:28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>
        <f t="shared" si="0"/>
        <v>8</v>
      </c>
      <c r="Z113" s="21" t="s">
        <v>34</v>
      </c>
      <c r="AA113" s="13"/>
      <c r="AB113" s="13"/>
    </row>
    <row r="114" spans="1:28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>
        <f t="shared" si="0"/>
        <v>9</v>
      </c>
      <c r="Z114" s="4" t="s">
        <v>35</v>
      </c>
      <c r="AA114" s="13"/>
      <c r="AB114" s="13"/>
    </row>
    <row r="115" spans="1:28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>
        <f t="shared" si="0"/>
        <v>10</v>
      </c>
      <c r="Z115" s="4" t="s">
        <v>36</v>
      </c>
      <c r="AA115" s="13"/>
      <c r="AB115" s="13"/>
    </row>
    <row r="116" spans="1:28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13"/>
      <c r="AB116" s="13"/>
    </row>
    <row r="117" spans="1:28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13"/>
      <c r="AB117" s="13"/>
    </row>
    <row r="118" spans="1:28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13"/>
      <c r="AB118" s="13"/>
    </row>
    <row r="119" spans="1:28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13"/>
      <c r="AB119" s="13"/>
    </row>
    <row r="120" spans="1:28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13"/>
      <c r="AB120" s="13"/>
    </row>
    <row r="121" spans="1:28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13"/>
      <c r="AB121" s="13"/>
    </row>
    <row r="122" spans="1:28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13"/>
      <c r="AB122" s="13"/>
    </row>
    <row r="123" spans="1:28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13"/>
      <c r="AB123" s="13"/>
    </row>
    <row r="124" spans="1:28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13"/>
      <c r="AB124" s="13"/>
    </row>
    <row r="125" spans="1:28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13"/>
      <c r="AB125" s="13"/>
    </row>
    <row r="126" spans="1:28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13"/>
      <c r="AB126" s="13"/>
    </row>
    <row r="127" spans="1:28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13"/>
      <c r="AB127" s="13"/>
    </row>
    <row r="128" spans="1:28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13"/>
      <c r="AB128" s="13"/>
    </row>
    <row r="129" spans="1:39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13"/>
      <c r="AB129" s="13"/>
    </row>
    <row r="130" spans="1:39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13"/>
      <c r="AB130" s="13"/>
    </row>
    <row r="131" spans="1:39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13"/>
      <c r="AB131" s="13"/>
    </row>
    <row r="132" spans="1:39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13"/>
      <c r="AB132" s="13"/>
    </row>
    <row r="133" spans="1:39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13"/>
      <c r="AB133" s="13"/>
    </row>
    <row r="134" spans="1:39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13"/>
      <c r="AB134" s="13"/>
    </row>
    <row r="135" spans="1:39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13"/>
      <c r="AB135" s="13"/>
    </row>
    <row r="136" spans="1:39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13"/>
      <c r="AB136" s="13"/>
    </row>
    <row r="137" spans="1:39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13"/>
      <c r="AB137" s="13"/>
    </row>
    <row r="138" spans="1:39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13"/>
      <c r="AB138" s="13"/>
    </row>
    <row r="139" spans="1:39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13"/>
      <c r="AB139" s="13"/>
    </row>
    <row r="140" spans="1:39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L140" s="13"/>
      <c r="AM140" s="13"/>
    </row>
    <row r="141" spans="1:39">
      <c r="P141" s="16"/>
      <c r="S141" s="60"/>
      <c r="T141" s="60"/>
      <c r="V141" s="4"/>
      <c r="W141" s="4"/>
      <c r="X141" s="4"/>
      <c r="Y141" s="4"/>
      <c r="Z141" s="4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L141" s="13"/>
      <c r="AM141" s="13"/>
    </row>
    <row r="142" spans="1:39">
      <c r="P142" s="16"/>
      <c r="S142" s="60"/>
      <c r="T142" s="60"/>
      <c r="V142" s="4"/>
      <c r="W142" s="4"/>
      <c r="X142" s="4"/>
      <c r="Y142" s="4"/>
      <c r="Z142" s="4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L142" s="13"/>
      <c r="AM142" s="13"/>
    </row>
    <row r="143" spans="1:39">
      <c r="P143" s="16"/>
      <c r="S143" s="60"/>
      <c r="T143" s="60"/>
      <c r="V143" s="4"/>
      <c r="W143" s="4"/>
      <c r="X143" s="4"/>
      <c r="Y143" s="4"/>
      <c r="Z143" s="4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L143" s="13"/>
      <c r="AM143" s="13"/>
    </row>
    <row r="144" spans="1:39">
      <c r="V144" s="4"/>
      <c r="W144" s="4"/>
      <c r="X144" s="4"/>
      <c r="Y144" s="4"/>
      <c r="Z144" s="4"/>
      <c r="AL144" s="13"/>
      <c r="AM144" s="13"/>
    </row>
    <row r="145" spans="16:39">
      <c r="V145" s="4"/>
      <c r="W145" s="4"/>
      <c r="X145" s="4"/>
      <c r="Y145" s="4"/>
      <c r="Z145" s="4"/>
      <c r="AL145" s="13"/>
      <c r="AM145" s="13"/>
    </row>
    <row r="146" spans="16:39">
      <c r="P146" s="16"/>
      <c r="S146" s="60"/>
      <c r="T146" s="60"/>
      <c r="V146" s="4"/>
      <c r="W146" s="4"/>
      <c r="X146" s="4"/>
      <c r="Y146" s="4"/>
      <c r="Z146" s="4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L146" s="13"/>
      <c r="AM146" s="13"/>
    </row>
    <row r="147" spans="16:39">
      <c r="P147" s="16"/>
      <c r="S147" s="60"/>
      <c r="T147" s="60"/>
      <c r="V147" s="4"/>
      <c r="W147" s="4"/>
      <c r="X147" s="4"/>
      <c r="Y147" s="4"/>
      <c r="Z147" s="4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L147" s="13"/>
      <c r="AM147" s="13"/>
    </row>
    <row r="148" spans="16:39">
      <c r="P148" s="16"/>
      <c r="S148" s="60"/>
      <c r="T148" s="60"/>
      <c r="V148" s="4"/>
      <c r="W148" s="4"/>
      <c r="X148" s="4"/>
      <c r="Y148" s="4"/>
      <c r="Z148" s="4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L148" s="13"/>
      <c r="AM148" s="13"/>
    </row>
    <row r="149" spans="16:39">
      <c r="P149" s="16"/>
      <c r="S149" s="60"/>
      <c r="T149" s="60"/>
      <c r="V149" s="4"/>
      <c r="W149" s="4"/>
      <c r="X149" s="4"/>
      <c r="Y149" s="4"/>
      <c r="Z149" s="4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L149" s="13"/>
      <c r="AM149" s="13"/>
    </row>
    <row r="150" spans="16:39">
      <c r="P150" s="16"/>
      <c r="S150" s="60"/>
      <c r="T150" s="60"/>
      <c r="V150" s="4"/>
      <c r="W150" s="4"/>
      <c r="X150" s="4"/>
      <c r="Y150" s="4"/>
      <c r="Z150" s="4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L150" s="13"/>
      <c r="AM150" s="13"/>
    </row>
    <row r="151" spans="16:39">
      <c r="P151" s="16"/>
      <c r="S151" s="60"/>
      <c r="T151" s="60"/>
      <c r="V151" s="4"/>
      <c r="W151" s="4"/>
      <c r="X151" s="4"/>
      <c r="Y151" s="4"/>
      <c r="Z151" s="4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L151" s="13"/>
      <c r="AM151" s="13"/>
    </row>
    <row r="152" spans="16:39">
      <c r="P152" s="16"/>
      <c r="S152" s="60"/>
      <c r="T152" s="60"/>
      <c r="V152" s="4"/>
      <c r="W152" s="4"/>
      <c r="X152" s="4"/>
      <c r="Y152" s="4"/>
      <c r="Z152" s="4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L152" s="13"/>
      <c r="AM152" s="13"/>
    </row>
    <row r="153" spans="16:39">
      <c r="P153" s="16"/>
      <c r="S153" s="60"/>
      <c r="T153" s="60"/>
      <c r="V153" s="4"/>
      <c r="W153" s="4"/>
      <c r="X153" s="4"/>
      <c r="Y153" s="4"/>
      <c r="Z153" s="4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L153" s="13"/>
      <c r="AM153" s="13"/>
    </row>
    <row r="154" spans="16:39">
      <c r="P154" s="16"/>
      <c r="S154" s="60"/>
      <c r="T154" s="60"/>
      <c r="V154" s="4"/>
      <c r="W154" s="4"/>
      <c r="X154" s="4"/>
      <c r="Y154" s="4"/>
      <c r="Z154" s="4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L154" s="13"/>
      <c r="AM154" s="13"/>
    </row>
    <row r="155" spans="16:39">
      <c r="P155" s="16"/>
      <c r="S155" s="60"/>
      <c r="T155" s="60"/>
      <c r="X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L155" s="13"/>
      <c r="AM155" s="13"/>
    </row>
    <row r="156" spans="16:39">
      <c r="P156" s="16"/>
      <c r="S156" s="60"/>
      <c r="T156" s="60"/>
      <c r="X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L156" s="13"/>
      <c r="AM156" s="13"/>
    </row>
    <row r="157" spans="16:39">
      <c r="P157" s="16"/>
      <c r="S157" s="60"/>
      <c r="T157" s="60"/>
      <c r="X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L157" s="13"/>
      <c r="AM157" s="13"/>
    </row>
    <row r="158" spans="16:39">
      <c r="P158" s="16"/>
      <c r="S158" s="60"/>
      <c r="T158" s="60"/>
      <c r="X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L158" s="13"/>
      <c r="AM158" s="13"/>
    </row>
    <row r="159" spans="16:39">
      <c r="P159" s="16"/>
      <c r="S159" s="60"/>
      <c r="T159" s="60"/>
      <c r="X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L159" s="13"/>
      <c r="AM159" s="13"/>
    </row>
    <row r="160" spans="16:39">
      <c r="P160" s="16"/>
      <c r="S160" s="60"/>
      <c r="T160" s="60"/>
      <c r="X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</row>
    <row r="161" spans="13:37">
      <c r="P161" s="16"/>
      <c r="S161" s="60"/>
      <c r="T161" s="60"/>
      <c r="X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</row>
    <row r="162" spans="13:37">
      <c r="P162" s="16"/>
      <c r="S162" s="60"/>
      <c r="T162" s="60"/>
      <c r="X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</row>
    <row r="163" spans="13:37">
      <c r="P163" s="16"/>
      <c r="S163" s="60"/>
      <c r="T163" s="60"/>
      <c r="X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</row>
    <row r="164" spans="13:37">
      <c r="P164" s="16"/>
      <c r="S164" s="60"/>
      <c r="T164" s="60"/>
      <c r="X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</row>
    <row r="165" spans="13:37">
      <c r="P165" s="16"/>
      <c r="S165" s="60"/>
      <c r="T165" s="60"/>
      <c r="X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</row>
    <row r="166" spans="13:37">
      <c r="P166" s="16"/>
      <c r="S166" s="60"/>
      <c r="T166" s="60"/>
      <c r="X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</row>
    <row r="167" spans="13:37">
      <c r="P167" s="16"/>
      <c r="S167" s="60"/>
      <c r="T167" s="60"/>
      <c r="X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</row>
    <row r="168" spans="13:37">
      <c r="P168" s="16"/>
      <c r="S168" s="60"/>
      <c r="T168" s="60"/>
      <c r="X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</row>
    <row r="169" spans="13:37">
      <c r="P169" s="16"/>
      <c r="S169" s="60"/>
      <c r="T169" s="60"/>
      <c r="X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</row>
    <row r="170" spans="13:37">
      <c r="M170" s="75"/>
      <c r="P170" s="16"/>
      <c r="S170" s="60"/>
      <c r="T170" s="60"/>
      <c r="X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</row>
    <row r="171" spans="13:37">
      <c r="M171" s="75"/>
      <c r="P171" s="16"/>
      <c r="S171" s="60"/>
      <c r="T171" s="60"/>
      <c r="X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4"/>
    </row>
    <row r="172" spans="13:37">
      <c r="M172" s="75"/>
      <c r="P172" s="16"/>
      <c r="S172" s="60"/>
      <c r="T172" s="60"/>
      <c r="X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4"/>
    </row>
    <row r="173" spans="13:37">
      <c r="M173" s="75"/>
      <c r="P173" s="16"/>
      <c r="S173" s="60"/>
      <c r="T173" s="60"/>
      <c r="X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4"/>
    </row>
    <row r="174" spans="13:37">
      <c r="M174" s="75"/>
      <c r="P174" s="16"/>
      <c r="S174" s="60"/>
      <c r="T174" s="60"/>
      <c r="X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4"/>
    </row>
    <row r="175" spans="13:37">
      <c r="M175" s="75"/>
      <c r="P175" s="16"/>
      <c r="S175" s="60"/>
      <c r="T175" s="60"/>
      <c r="X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4"/>
    </row>
    <row r="176" spans="13:37">
      <c r="M176" s="75"/>
      <c r="P176" s="16"/>
      <c r="S176" s="60"/>
      <c r="T176" s="60"/>
      <c r="X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4"/>
    </row>
    <row r="177" spans="6:37">
      <c r="M177" s="75"/>
      <c r="P177" s="16"/>
      <c r="S177" s="60"/>
      <c r="T177" s="60"/>
      <c r="X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4"/>
    </row>
    <row r="178" spans="6:37">
      <c r="M178" s="75"/>
      <c r="P178" s="16"/>
      <c r="S178" s="60"/>
      <c r="T178" s="60"/>
      <c r="X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4"/>
    </row>
    <row r="179" spans="6:37">
      <c r="M179" s="75"/>
      <c r="P179" s="16"/>
      <c r="S179" s="60"/>
      <c r="T179" s="60"/>
      <c r="X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4"/>
    </row>
    <row r="180" spans="6:37">
      <c r="M180" s="75"/>
      <c r="P180" s="16"/>
      <c r="S180" s="60"/>
      <c r="T180" s="60"/>
      <c r="X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4"/>
    </row>
    <row r="181" spans="6:37">
      <c r="F181" s="159"/>
      <c r="G181" s="159"/>
      <c r="H181" s="159"/>
      <c r="I181" s="14"/>
      <c r="J181" s="280"/>
      <c r="K181" s="14"/>
      <c r="L181" s="159"/>
      <c r="M181" s="75"/>
      <c r="P181" s="16"/>
      <c r="S181" s="60"/>
      <c r="T181" s="60"/>
      <c r="X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4"/>
    </row>
    <row r="182" spans="6:37">
      <c r="F182" s="159"/>
      <c r="G182" s="159"/>
      <c r="H182" s="159"/>
      <c r="I182" s="14"/>
      <c r="J182" s="280"/>
      <c r="K182" s="14"/>
      <c r="L182" s="159"/>
      <c r="M182" s="75"/>
      <c r="P182" s="16"/>
      <c r="S182" s="60"/>
      <c r="T182" s="60"/>
      <c r="X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4"/>
    </row>
    <row r="183" spans="6:37">
      <c r="F183" s="159"/>
      <c r="G183" s="159"/>
      <c r="H183" s="159"/>
      <c r="I183" s="14"/>
      <c r="J183" s="280"/>
      <c r="K183" s="14"/>
      <c r="L183" s="159"/>
      <c r="M183" s="75"/>
      <c r="P183" s="16"/>
      <c r="S183" s="60"/>
      <c r="T183" s="60"/>
      <c r="X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4"/>
    </row>
    <row r="184" spans="6:37">
      <c r="F184" s="159"/>
      <c r="G184" s="159"/>
      <c r="H184" s="159"/>
      <c r="I184" s="14"/>
      <c r="J184" s="280"/>
      <c r="K184" s="14"/>
      <c r="L184" s="159"/>
      <c r="M184" s="75"/>
      <c r="P184" s="16"/>
      <c r="S184" s="60"/>
      <c r="T184" s="60"/>
      <c r="X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4"/>
    </row>
    <row r="185" spans="6:37">
      <c r="F185" s="159"/>
      <c r="G185" s="159"/>
      <c r="H185" s="159"/>
      <c r="I185" s="14"/>
      <c r="J185" s="280"/>
      <c r="K185" s="14"/>
      <c r="L185" s="159"/>
      <c r="M185" s="75"/>
      <c r="P185" s="16"/>
      <c r="S185" s="60"/>
      <c r="T185" s="60"/>
      <c r="X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4"/>
    </row>
    <row r="186" spans="6:37">
      <c r="F186" s="159"/>
      <c r="G186" s="159"/>
      <c r="H186" s="159"/>
      <c r="I186" s="14"/>
      <c r="J186" s="280"/>
      <c r="K186" s="14"/>
      <c r="L186" s="159"/>
      <c r="M186" s="75"/>
      <c r="P186" s="16"/>
      <c r="S186" s="60"/>
      <c r="T186" s="60"/>
      <c r="X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4"/>
    </row>
    <row r="187" spans="6:37">
      <c r="F187" s="159"/>
      <c r="G187" s="159"/>
      <c r="H187" s="159"/>
      <c r="I187" s="14"/>
      <c r="J187" s="280"/>
      <c r="K187" s="14"/>
      <c r="L187" s="159"/>
      <c r="M187" s="75"/>
      <c r="P187" s="16"/>
      <c r="S187" s="60"/>
      <c r="T187" s="60"/>
      <c r="X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4"/>
    </row>
    <row r="188" spans="6:37">
      <c r="F188" s="159"/>
      <c r="G188" s="159"/>
      <c r="H188" s="159"/>
      <c r="I188" s="14"/>
      <c r="J188" s="280"/>
      <c r="K188" s="14"/>
      <c r="L188" s="159"/>
      <c r="M188" s="75"/>
      <c r="P188" s="16"/>
      <c r="S188" s="60"/>
      <c r="T188" s="60"/>
      <c r="X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4"/>
    </row>
    <row r="189" spans="6:37">
      <c r="F189" s="159"/>
      <c r="G189" s="159"/>
      <c r="H189" s="159"/>
      <c r="I189" s="14"/>
      <c r="J189" s="280"/>
      <c r="K189" s="14"/>
      <c r="L189" s="159"/>
      <c r="M189" s="75"/>
      <c r="P189" s="16"/>
      <c r="S189" s="60"/>
      <c r="T189" s="60"/>
      <c r="X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4"/>
    </row>
    <row r="190" spans="6:37">
      <c r="F190" s="159"/>
      <c r="G190" s="159"/>
      <c r="H190" s="159"/>
      <c r="I190" s="14"/>
      <c r="J190" s="280"/>
      <c r="K190" s="14"/>
      <c r="L190" s="159"/>
      <c r="M190" s="75"/>
      <c r="P190" s="16"/>
      <c r="S190" s="60"/>
      <c r="T190" s="60"/>
      <c r="X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4"/>
    </row>
    <row r="191" spans="6:37">
      <c r="F191" s="159"/>
      <c r="G191" s="159"/>
      <c r="H191" s="159"/>
      <c r="I191" s="14"/>
      <c r="J191" s="280"/>
      <c r="K191" s="14"/>
      <c r="L191" s="159"/>
      <c r="M191" s="75"/>
      <c r="P191" s="16"/>
      <c r="S191" s="60"/>
      <c r="T191" s="60"/>
      <c r="X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4"/>
    </row>
    <row r="192" spans="6:37">
      <c r="F192" s="159"/>
      <c r="G192" s="159"/>
      <c r="H192" s="159"/>
      <c r="I192" s="14"/>
      <c r="J192" s="280"/>
      <c r="K192" s="14"/>
      <c r="L192" s="159"/>
      <c r="M192" s="75"/>
      <c r="P192" s="16"/>
      <c r="S192" s="60"/>
      <c r="T192" s="60"/>
      <c r="X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4"/>
    </row>
    <row r="193" spans="6:37">
      <c r="F193" s="159"/>
      <c r="G193" s="159"/>
      <c r="H193" s="159"/>
      <c r="I193" s="14"/>
      <c r="J193" s="280"/>
      <c r="K193" s="14"/>
      <c r="L193" s="159"/>
      <c r="M193" s="75"/>
      <c r="P193" s="16"/>
      <c r="S193" s="60"/>
      <c r="T193" s="60"/>
      <c r="X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4"/>
    </row>
    <row r="194" spans="6:37">
      <c r="F194" s="159"/>
      <c r="G194" s="159"/>
      <c r="H194" s="159"/>
      <c r="I194" s="14"/>
      <c r="J194" s="280"/>
      <c r="K194" s="14"/>
      <c r="L194" s="159"/>
      <c r="M194" s="75"/>
      <c r="P194" s="16"/>
      <c r="S194" s="60"/>
      <c r="T194" s="60"/>
      <c r="X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4"/>
    </row>
    <row r="195" spans="6:37">
      <c r="F195" s="159"/>
      <c r="G195" s="159"/>
      <c r="H195" s="159"/>
      <c r="I195" s="14"/>
      <c r="J195" s="280"/>
      <c r="K195" s="14"/>
      <c r="L195" s="159"/>
      <c r="M195" s="75"/>
      <c r="P195" s="16"/>
      <c r="S195" s="60"/>
      <c r="T195" s="60"/>
      <c r="X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4"/>
    </row>
    <row r="196" spans="6:37">
      <c r="F196" s="159"/>
      <c r="G196" s="159"/>
      <c r="H196" s="159"/>
      <c r="I196" s="14"/>
      <c r="J196" s="280"/>
      <c r="K196" s="14"/>
      <c r="L196" s="159"/>
      <c r="M196" s="75"/>
      <c r="P196" s="16"/>
      <c r="S196" s="60"/>
      <c r="T196" s="60"/>
      <c r="X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4"/>
    </row>
    <row r="197" spans="6:37">
      <c r="F197" s="159"/>
      <c r="G197" s="159"/>
      <c r="H197" s="159"/>
      <c r="I197" s="14"/>
      <c r="J197" s="280"/>
      <c r="K197" s="14"/>
      <c r="L197" s="159"/>
      <c r="M197" s="75"/>
      <c r="P197" s="16"/>
      <c r="S197" s="60"/>
      <c r="T197" s="60"/>
      <c r="X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4"/>
    </row>
    <row r="198" spans="6:37">
      <c r="F198" s="159"/>
      <c r="G198" s="159"/>
      <c r="H198" s="159"/>
      <c r="I198" s="14"/>
      <c r="J198" s="280"/>
      <c r="K198" s="14"/>
      <c r="L198" s="159"/>
      <c r="M198" s="75"/>
      <c r="P198" s="16"/>
      <c r="S198" s="60"/>
      <c r="T198" s="60"/>
      <c r="X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4"/>
    </row>
    <row r="199" spans="6:37">
      <c r="F199" s="159"/>
      <c r="G199" s="159"/>
      <c r="H199" s="159"/>
      <c r="I199" s="14"/>
      <c r="J199" s="280"/>
      <c r="K199" s="14"/>
      <c r="L199" s="159"/>
      <c r="M199" s="75"/>
      <c r="P199" s="16"/>
      <c r="S199" s="60"/>
      <c r="T199" s="60"/>
      <c r="X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4"/>
    </row>
    <row r="200" spans="6:37">
      <c r="F200" s="159"/>
      <c r="G200" s="159"/>
      <c r="H200" s="159"/>
      <c r="I200" s="14"/>
      <c r="J200" s="280"/>
      <c r="K200" s="14"/>
      <c r="L200" s="159"/>
      <c r="M200" s="75"/>
      <c r="P200" s="16"/>
      <c r="S200" s="60"/>
      <c r="T200" s="60"/>
      <c r="X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4"/>
    </row>
    <row r="201" spans="6:37">
      <c r="F201" s="159"/>
      <c r="G201" s="159"/>
      <c r="H201" s="159"/>
      <c r="I201" s="14"/>
      <c r="J201" s="280"/>
      <c r="K201" s="14"/>
      <c r="L201" s="159"/>
      <c r="M201" s="75"/>
      <c r="P201" s="16"/>
      <c r="S201" s="60"/>
      <c r="T201" s="60"/>
      <c r="X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4"/>
    </row>
    <row r="202" spans="6:37">
      <c r="F202" s="159"/>
      <c r="G202" s="159"/>
      <c r="H202" s="159"/>
      <c r="I202" s="14"/>
      <c r="J202" s="280"/>
      <c r="K202" s="14"/>
      <c r="L202" s="159"/>
      <c r="M202" s="75"/>
      <c r="P202" s="16"/>
      <c r="S202" s="60"/>
      <c r="T202" s="60"/>
      <c r="X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4"/>
    </row>
    <row r="203" spans="6:37">
      <c r="F203" s="159"/>
      <c r="G203" s="159"/>
      <c r="H203" s="159"/>
      <c r="I203" s="14"/>
      <c r="J203" s="280"/>
      <c r="K203" s="14"/>
      <c r="L203" s="159"/>
      <c r="M203" s="75"/>
      <c r="P203" s="16"/>
      <c r="S203" s="60"/>
      <c r="T203" s="60"/>
      <c r="X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4"/>
    </row>
    <row r="204" spans="6:37">
      <c r="F204" s="159"/>
      <c r="G204" s="159"/>
      <c r="H204" s="159"/>
      <c r="I204" s="14"/>
      <c r="J204" s="280"/>
      <c r="K204" s="14"/>
      <c r="L204" s="159"/>
      <c r="M204" s="75"/>
      <c r="P204" s="16"/>
      <c r="S204" s="60"/>
      <c r="T204" s="60"/>
      <c r="X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4"/>
    </row>
    <row r="205" spans="6:37">
      <c r="F205" s="159"/>
      <c r="G205" s="159"/>
      <c r="H205" s="159"/>
      <c r="I205" s="14"/>
      <c r="J205" s="280"/>
      <c r="K205" s="14"/>
      <c r="L205" s="159"/>
      <c r="M205" s="75"/>
      <c r="P205" s="16"/>
      <c r="S205" s="60"/>
      <c r="T205" s="60"/>
      <c r="X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4"/>
    </row>
    <row r="206" spans="6:37">
      <c r="F206" s="159"/>
      <c r="G206" s="159"/>
      <c r="H206" s="159"/>
      <c r="I206" s="14"/>
      <c r="J206" s="280"/>
      <c r="K206" s="14"/>
      <c r="L206" s="159"/>
      <c r="M206" s="75"/>
      <c r="P206" s="16"/>
      <c r="S206" s="60"/>
      <c r="T206" s="60"/>
      <c r="X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4"/>
    </row>
    <row r="207" spans="6:37">
      <c r="F207" s="159"/>
      <c r="G207" s="159"/>
      <c r="H207" s="159"/>
      <c r="I207" s="14"/>
      <c r="J207" s="280"/>
      <c r="K207" s="14"/>
      <c r="L207" s="159"/>
      <c r="M207" s="75"/>
      <c r="N207" s="75"/>
      <c r="O207" s="75"/>
      <c r="P207" s="75"/>
      <c r="Q207" s="75"/>
      <c r="R207" s="159"/>
      <c r="S207" s="14"/>
      <c r="T207" s="14"/>
      <c r="U207" s="75"/>
      <c r="V207" s="75"/>
      <c r="W207" s="75"/>
      <c r="X207" s="14"/>
      <c r="Y207" s="75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</row>
    <row r="208" spans="6:37">
      <c r="F208" s="159"/>
      <c r="G208" s="159"/>
      <c r="H208" s="159"/>
      <c r="I208" s="14"/>
      <c r="J208" s="280"/>
      <c r="K208" s="14"/>
      <c r="L208" s="159"/>
      <c r="M208" s="75"/>
      <c r="N208" s="75"/>
      <c r="O208" s="75"/>
      <c r="P208" s="75"/>
      <c r="Q208" s="75"/>
      <c r="R208" s="159"/>
      <c r="S208" s="14"/>
      <c r="T208" s="14"/>
      <c r="U208" s="75"/>
      <c r="V208" s="75"/>
      <c r="W208" s="75"/>
      <c r="X208" s="14"/>
      <c r="Y208" s="75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</row>
    <row r="209" spans="6:37">
      <c r="F209" s="159"/>
      <c r="G209" s="159"/>
      <c r="H209" s="159"/>
      <c r="I209" s="14"/>
      <c r="J209" s="280"/>
      <c r="K209" s="14"/>
      <c r="L209" s="159"/>
      <c r="M209" s="75"/>
      <c r="N209" s="75"/>
      <c r="O209" s="75"/>
      <c r="P209" s="75"/>
      <c r="Q209" s="75"/>
      <c r="R209" s="159"/>
      <c r="S209" s="14"/>
      <c r="T209" s="14"/>
      <c r="U209" s="75"/>
      <c r="V209" s="75"/>
      <c r="W209" s="75"/>
      <c r="X209" s="14"/>
      <c r="Y209" s="75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</row>
    <row r="210" spans="6:37">
      <c r="F210" s="159"/>
      <c r="G210" s="159"/>
      <c r="H210" s="159"/>
      <c r="I210" s="14"/>
      <c r="J210" s="280"/>
      <c r="K210" s="14"/>
      <c r="L210" s="159"/>
      <c r="M210" s="75"/>
      <c r="N210" s="75"/>
      <c r="O210" s="75"/>
      <c r="P210" s="75"/>
      <c r="Q210" s="75"/>
      <c r="R210" s="159"/>
      <c r="S210" s="14"/>
      <c r="T210" s="14"/>
      <c r="U210" s="75"/>
      <c r="V210" s="75"/>
      <c r="W210" s="75"/>
      <c r="X210" s="14"/>
      <c r="Y210" s="75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</row>
    <row r="211" spans="6:37">
      <c r="F211" s="159"/>
      <c r="G211" s="159"/>
      <c r="H211" s="159"/>
      <c r="I211" s="14"/>
      <c r="J211" s="280"/>
      <c r="K211" s="14"/>
      <c r="L211" s="159"/>
      <c r="M211" s="75"/>
      <c r="N211" s="75"/>
      <c r="O211" s="75"/>
      <c r="P211" s="75"/>
      <c r="Q211" s="75"/>
      <c r="R211" s="159"/>
      <c r="S211" s="14"/>
      <c r="T211" s="14"/>
      <c r="U211" s="75"/>
      <c r="V211" s="75"/>
      <c r="W211" s="75"/>
      <c r="X211" s="14"/>
      <c r="Y211" s="75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</row>
    <row r="212" spans="6:37">
      <c r="F212" s="159"/>
      <c r="G212" s="159"/>
      <c r="H212" s="159"/>
      <c r="I212" s="14"/>
      <c r="J212" s="280"/>
      <c r="K212" s="14"/>
      <c r="L212" s="159"/>
      <c r="M212" s="75"/>
      <c r="N212" s="75"/>
      <c r="O212" s="75"/>
      <c r="P212" s="75"/>
      <c r="Q212" s="75"/>
      <c r="R212" s="159"/>
      <c r="S212" s="14"/>
      <c r="T212" s="14"/>
      <c r="U212" s="75"/>
      <c r="V212" s="75"/>
      <c r="W212" s="75"/>
      <c r="X212" s="14"/>
      <c r="Y212" s="75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</row>
    <row r="213" spans="6:37">
      <c r="F213" s="159"/>
      <c r="G213" s="159"/>
      <c r="H213" s="159"/>
      <c r="I213" s="14"/>
      <c r="J213" s="280"/>
      <c r="K213" s="14"/>
      <c r="L213" s="159"/>
      <c r="M213" s="75"/>
      <c r="N213" s="75"/>
      <c r="O213" s="75"/>
      <c r="P213" s="75"/>
      <c r="Q213" s="75"/>
      <c r="R213" s="159"/>
      <c r="S213" s="14"/>
      <c r="T213" s="14"/>
      <c r="U213" s="75"/>
      <c r="V213" s="75"/>
      <c r="W213" s="75"/>
      <c r="X213" s="14"/>
      <c r="Y213" s="75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</row>
    <row r="214" spans="6:37">
      <c r="F214" s="159"/>
      <c r="G214" s="159"/>
      <c r="H214" s="159"/>
      <c r="I214" s="14"/>
      <c r="J214" s="280"/>
      <c r="K214" s="14"/>
      <c r="L214" s="159"/>
      <c r="M214" s="75"/>
      <c r="N214" s="75"/>
      <c r="O214" s="75"/>
      <c r="P214" s="75"/>
      <c r="Q214" s="75"/>
      <c r="R214" s="159"/>
      <c r="S214" s="14"/>
      <c r="T214" s="14"/>
      <c r="U214" s="75"/>
      <c r="V214" s="75"/>
      <c r="W214" s="75"/>
      <c r="X214" s="14"/>
      <c r="Y214" s="75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</row>
    <row r="215" spans="6:37">
      <c r="F215" s="159"/>
      <c r="G215" s="159"/>
      <c r="H215" s="159"/>
      <c r="I215" s="14"/>
      <c r="J215" s="280"/>
      <c r="K215" s="14"/>
      <c r="L215" s="159"/>
      <c r="M215" s="75"/>
      <c r="N215" s="75"/>
      <c r="O215" s="75"/>
      <c r="P215" s="75"/>
      <c r="Q215" s="75"/>
      <c r="R215" s="159"/>
      <c r="S215" s="14"/>
      <c r="T215" s="14"/>
      <c r="U215" s="75"/>
      <c r="V215" s="75"/>
      <c r="W215" s="75"/>
      <c r="X215" s="14"/>
      <c r="Y215" s="75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</row>
    <row r="216" spans="6:37">
      <c r="F216" s="159"/>
      <c r="G216" s="159"/>
      <c r="H216" s="159"/>
      <c r="I216" s="14"/>
      <c r="J216" s="280"/>
      <c r="K216" s="14"/>
      <c r="L216" s="159"/>
      <c r="M216" s="75"/>
      <c r="N216" s="75"/>
      <c r="O216" s="75"/>
      <c r="P216" s="75"/>
      <c r="Q216" s="75"/>
      <c r="R216" s="159"/>
      <c r="S216" s="14"/>
      <c r="T216" s="14"/>
      <c r="U216" s="75"/>
      <c r="V216" s="75"/>
      <c r="W216" s="75"/>
      <c r="X216" s="14"/>
      <c r="Y216" s="75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</row>
    <row r="217" spans="6:37">
      <c r="F217" s="159"/>
      <c r="G217" s="159"/>
      <c r="H217" s="159"/>
      <c r="I217" s="14"/>
      <c r="J217" s="280"/>
      <c r="K217" s="14"/>
      <c r="L217" s="159"/>
      <c r="M217" s="75"/>
      <c r="N217" s="75"/>
      <c r="O217" s="75"/>
      <c r="P217" s="75"/>
      <c r="Q217" s="75"/>
      <c r="R217" s="159"/>
      <c r="S217" s="14"/>
      <c r="T217" s="14"/>
      <c r="U217" s="75"/>
      <c r="V217" s="75"/>
      <c r="W217" s="75"/>
      <c r="X217" s="14"/>
      <c r="Y217" s="75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</row>
    <row r="218" spans="6:37">
      <c r="F218" s="159"/>
      <c r="G218" s="159"/>
      <c r="H218" s="159"/>
      <c r="I218" s="14"/>
      <c r="J218" s="280"/>
      <c r="K218" s="14"/>
      <c r="L218" s="159"/>
      <c r="M218" s="75"/>
      <c r="N218" s="75"/>
      <c r="O218" s="75"/>
      <c r="P218" s="75"/>
      <c r="Q218" s="75"/>
      <c r="R218" s="159"/>
      <c r="S218" s="14"/>
      <c r="T218" s="14"/>
      <c r="U218" s="75"/>
      <c r="V218" s="75"/>
      <c r="W218" s="75"/>
      <c r="X218" s="14"/>
      <c r="Y218" s="75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</row>
    <row r="219" spans="6:37">
      <c r="F219" s="159"/>
      <c r="G219" s="159"/>
      <c r="H219" s="159"/>
      <c r="I219" s="14"/>
      <c r="J219" s="280"/>
      <c r="K219" s="14"/>
      <c r="L219" s="159"/>
      <c r="M219" s="75"/>
      <c r="N219" s="75"/>
      <c r="O219" s="75"/>
      <c r="P219" s="75"/>
      <c r="Q219" s="75"/>
      <c r="R219" s="159"/>
      <c r="S219" s="14"/>
      <c r="T219" s="14"/>
      <c r="U219" s="75"/>
      <c r="V219" s="75"/>
      <c r="W219" s="75"/>
      <c r="X219" s="14"/>
      <c r="Y219" s="75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</row>
    <row r="220" spans="6:37">
      <c r="F220" s="159"/>
      <c r="G220" s="159"/>
      <c r="H220" s="159"/>
      <c r="I220" s="14"/>
      <c r="J220" s="280"/>
      <c r="K220" s="14"/>
      <c r="L220" s="159"/>
      <c r="M220" s="75"/>
      <c r="N220" s="75"/>
      <c r="O220" s="75"/>
      <c r="P220" s="75"/>
      <c r="Q220" s="75"/>
      <c r="R220" s="159"/>
      <c r="S220" s="14"/>
      <c r="T220" s="14"/>
      <c r="U220" s="75"/>
      <c r="V220" s="75"/>
      <c r="W220" s="75"/>
      <c r="X220" s="14"/>
      <c r="Y220" s="75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</row>
    <row r="221" spans="6:37">
      <c r="F221" s="159"/>
      <c r="G221" s="159"/>
      <c r="H221" s="159"/>
      <c r="I221" s="14"/>
      <c r="J221" s="280"/>
      <c r="K221" s="14"/>
      <c r="L221" s="159"/>
      <c r="M221" s="75"/>
      <c r="N221" s="75"/>
      <c r="O221" s="75"/>
      <c r="P221" s="75"/>
      <c r="Q221" s="75"/>
      <c r="R221" s="159"/>
      <c r="S221" s="14"/>
      <c r="T221" s="14"/>
      <c r="U221" s="75"/>
      <c r="V221" s="75"/>
      <c r="W221" s="75"/>
      <c r="X221" s="14"/>
      <c r="Y221" s="75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</row>
    <row r="222" spans="6:37">
      <c r="F222" s="159"/>
      <c r="G222" s="159"/>
      <c r="H222" s="159"/>
      <c r="I222" s="14"/>
      <c r="J222" s="280"/>
      <c r="K222" s="14"/>
      <c r="L222" s="159"/>
      <c r="M222" s="75"/>
      <c r="N222" s="75"/>
      <c r="O222" s="75"/>
      <c r="P222" s="75"/>
      <c r="Q222" s="75"/>
      <c r="R222" s="159"/>
      <c r="S222" s="14"/>
      <c r="T222" s="14"/>
      <c r="U222" s="75"/>
      <c r="V222" s="75"/>
      <c r="W222" s="75"/>
      <c r="X222" s="14"/>
      <c r="Y222" s="75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</row>
    <row r="223" spans="6:37">
      <c r="F223" s="159"/>
      <c r="G223" s="159"/>
      <c r="H223" s="159"/>
      <c r="I223" s="14"/>
      <c r="J223" s="280"/>
      <c r="K223" s="14"/>
      <c r="L223" s="159"/>
      <c r="M223" s="75"/>
      <c r="N223" s="75"/>
      <c r="O223" s="75"/>
      <c r="P223" s="75"/>
      <c r="Q223" s="75"/>
      <c r="R223" s="159"/>
      <c r="S223" s="14"/>
      <c r="T223" s="14"/>
      <c r="U223" s="75"/>
      <c r="V223" s="75"/>
      <c r="W223" s="75"/>
      <c r="X223" s="14"/>
      <c r="Y223" s="75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</row>
    <row r="224" spans="6:37">
      <c r="F224" s="159"/>
      <c r="G224" s="159"/>
      <c r="H224" s="159"/>
      <c r="I224" s="14"/>
      <c r="J224" s="280"/>
      <c r="K224" s="14"/>
      <c r="L224" s="159"/>
      <c r="M224" s="75"/>
      <c r="N224" s="75"/>
      <c r="O224" s="75"/>
      <c r="P224" s="75"/>
      <c r="Q224" s="75"/>
      <c r="R224" s="159"/>
      <c r="S224" s="14"/>
      <c r="T224" s="14"/>
      <c r="U224" s="75"/>
      <c r="V224" s="75"/>
      <c r="W224" s="75"/>
      <c r="X224" s="14"/>
      <c r="Y224" s="75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</row>
    <row r="225" spans="6:37">
      <c r="F225" s="159"/>
      <c r="G225" s="159"/>
      <c r="H225" s="159"/>
      <c r="I225" s="14"/>
      <c r="J225" s="280"/>
      <c r="K225" s="14"/>
      <c r="L225" s="159"/>
      <c r="M225" s="75"/>
      <c r="N225" s="75"/>
      <c r="O225" s="75"/>
      <c r="P225" s="75"/>
      <c r="Q225" s="75"/>
      <c r="R225" s="159"/>
      <c r="S225" s="14"/>
      <c r="T225" s="14"/>
      <c r="U225" s="75"/>
      <c r="V225" s="75"/>
      <c r="W225" s="75"/>
      <c r="X225" s="14"/>
      <c r="Y225" s="75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</row>
    <row r="226" spans="6:37">
      <c r="F226" s="159"/>
      <c r="G226" s="159"/>
      <c r="H226" s="159"/>
      <c r="I226" s="14"/>
      <c r="J226" s="280"/>
      <c r="K226" s="14"/>
      <c r="L226" s="159"/>
      <c r="M226" s="75"/>
      <c r="N226" s="75"/>
      <c r="O226" s="75"/>
      <c r="P226" s="75"/>
      <c r="Q226" s="75"/>
      <c r="R226" s="159"/>
      <c r="S226" s="14"/>
      <c r="T226" s="14"/>
      <c r="U226" s="75"/>
      <c r="V226" s="75"/>
      <c r="W226" s="75"/>
      <c r="X226" s="14"/>
      <c r="Y226" s="75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</row>
    <row r="227" spans="6:37">
      <c r="F227" s="159"/>
      <c r="G227" s="159"/>
      <c r="H227" s="159"/>
      <c r="I227" s="14"/>
      <c r="J227" s="280"/>
      <c r="K227" s="14"/>
      <c r="L227" s="159"/>
      <c r="M227" s="75"/>
      <c r="N227" s="75"/>
      <c r="O227" s="75"/>
      <c r="P227" s="75"/>
      <c r="Q227" s="75"/>
      <c r="R227" s="159"/>
      <c r="S227" s="14"/>
      <c r="T227" s="14"/>
      <c r="U227" s="75"/>
      <c r="V227" s="75"/>
      <c r="W227" s="75"/>
      <c r="X227" s="14"/>
      <c r="Y227" s="75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</row>
    <row r="228" spans="6:37">
      <c r="F228" s="159"/>
      <c r="G228" s="159"/>
      <c r="H228" s="159"/>
      <c r="I228" s="14"/>
      <c r="J228" s="280"/>
      <c r="K228" s="14"/>
      <c r="L228" s="159"/>
      <c r="M228" s="75"/>
      <c r="N228" s="75"/>
      <c r="O228" s="75"/>
      <c r="P228" s="75"/>
      <c r="Q228" s="75"/>
      <c r="R228" s="159"/>
      <c r="S228" s="14"/>
      <c r="T228" s="14"/>
      <c r="U228" s="75"/>
      <c r="V228" s="75"/>
      <c r="W228" s="75"/>
      <c r="X228" s="14"/>
      <c r="Y228" s="75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</row>
    <row r="229" spans="6:37">
      <c r="F229" s="159"/>
      <c r="G229" s="159"/>
      <c r="H229" s="159"/>
      <c r="I229" s="14"/>
      <c r="J229" s="280"/>
      <c r="K229" s="14"/>
      <c r="L229" s="159"/>
      <c r="M229" s="75"/>
      <c r="N229" s="75"/>
      <c r="O229" s="75"/>
      <c r="P229" s="75"/>
      <c r="Q229" s="75"/>
      <c r="R229" s="159"/>
      <c r="S229" s="14"/>
      <c r="T229" s="14"/>
      <c r="U229" s="75"/>
      <c r="V229" s="75"/>
      <c r="W229" s="75"/>
      <c r="X229" s="14"/>
      <c r="Y229" s="75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</row>
    <row r="230" spans="6:37">
      <c r="F230" s="159"/>
      <c r="G230" s="159"/>
      <c r="H230" s="159"/>
      <c r="I230" s="14"/>
      <c r="J230" s="280"/>
      <c r="K230" s="14"/>
      <c r="L230" s="159"/>
      <c r="M230" s="75"/>
      <c r="N230" s="75"/>
      <c r="O230" s="75"/>
      <c r="P230" s="75"/>
      <c r="Q230" s="75"/>
      <c r="R230" s="159"/>
      <c r="S230" s="14"/>
      <c r="T230" s="14"/>
      <c r="U230" s="75"/>
      <c r="V230" s="75"/>
      <c r="W230" s="75"/>
      <c r="X230" s="14"/>
      <c r="Y230" s="75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</row>
    <row r="231" spans="6:37">
      <c r="F231" s="159"/>
      <c r="G231" s="159"/>
      <c r="H231" s="159"/>
      <c r="I231" s="14"/>
      <c r="J231" s="280"/>
      <c r="K231" s="14"/>
      <c r="L231" s="159"/>
      <c r="M231" s="75"/>
      <c r="N231" s="75"/>
      <c r="O231" s="75"/>
      <c r="P231" s="75"/>
      <c r="Q231" s="75"/>
      <c r="R231" s="159"/>
      <c r="S231" s="14"/>
      <c r="T231" s="14"/>
      <c r="U231" s="75"/>
      <c r="V231" s="75"/>
      <c r="W231" s="75"/>
      <c r="X231" s="14"/>
      <c r="Y231" s="75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</row>
    <row r="232" spans="6:37">
      <c r="F232" s="159"/>
      <c r="G232" s="159"/>
      <c r="H232" s="159"/>
      <c r="I232" s="14"/>
      <c r="J232" s="280"/>
      <c r="K232" s="14"/>
      <c r="L232" s="159"/>
      <c r="M232" s="75"/>
      <c r="N232" s="75"/>
      <c r="O232" s="75"/>
      <c r="P232" s="75"/>
      <c r="Q232" s="75"/>
      <c r="R232" s="159"/>
      <c r="S232" s="14"/>
      <c r="T232" s="14"/>
      <c r="U232" s="75"/>
      <c r="V232" s="75"/>
      <c r="W232" s="75"/>
      <c r="X232" s="14"/>
      <c r="Y232" s="75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</row>
    <row r="233" spans="6:37">
      <c r="F233" s="159"/>
      <c r="G233" s="159"/>
      <c r="H233" s="159"/>
      <c r="I233" s="14"/>
      <c r="J233" s="280"/>
      <c r="K233" s="14"/>
      <c r="L233" s="159"/>
      <c r="M233" s="75"/>
      <c r="N233" s="75"/>
      <c r="O233" s="75"/>
      <c r="P233" s="75"/>
      <c r="Q233" s="75"/>
      <c r="R233" s="159"/>
      <c r="S233" s="14"/>
      <c r="T233" s="14"/>
      <c r="U233" s="75"/>
      <c r="V233" s="75"/>
      <c r="W233" s="75"/>
      <c r="X233" s="14"/>
      <c r="Y233" s="75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</row>
    <row r="234" spans="6:37">
      <c r="F234" s="159"/>
      <c r="G234" s="159"/>
      <c r="H234" s="159"/>
      <c r="I234" s="14"/>
      <c r="J234" s="280"/>
      <c r="K234" s="14"/>
      <c r="L234" s="159"/>
      <c r="M234" s="75"/>
      <c r="N234" s="75"/>
      <c r="O234" s="75"/>
      <c r="P234" s="75"/>
      <c r="Q234" s="75"/>
      <c r="R234" s="159"/>
      <c r="S234" s="14"/>
      <c r="T234" s="14"/>
      <c r="U234" s="75"/>
      <c r="V234" s="75"/>
      <c r="W234" s="75"/>
      <c r="X234" s="14"/>
      <c r="Y234" s="75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</row>
    <row r="235" spans="6:37">
      <c r="F235" s="159"/>
      <c r="G235" s="159"/>
      <c r="H235" s="159"/>
      <c r="I235" s="14"/>
      <c r="J235" s="280"/>
      <c r="K235" s="14"/>
      <c r="L235" s="159"/>
      <c r="M235" s="75"/>
      <c r="N235" s="75"/>
      <c r="O235" s="75"/>
      <c r="P235" s="75"/>
      <c r="Q235" s="75"/>
      <c r="R235" s="159"/>
      <c r="S235" s="14"/>
      <c r="T235" s="14"/>
      <c r="U235" s="75"/>
      <c r="V235" s="75"/>
      <c r="W235" s="75"/>
      <c r="X235" s="14"/>
      <c r="Y235" s="75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</row>
    <row r="236" spans="6:37">
      <c r="F236" s="159"/>
      <c r="G236" s="159"/>
      <c r="H236" s="159"/>
      <c r="I236" s="14"/>
      <c r="J236" s="280"/>
      <c r="K236" s="14"/>
      <c r="L236" s="159"/>
      <c r="M236" s="75"/>
      <c r="N236" s="75"/>
      <c r="O236" s="75"/>
      <c r="P236" s="75"/>
      <c r="Q236" s="75"/>
      <c r="R236" s="159"/>
      <c r="S236" s="14"/>
      <c r="T236" s="14"/>
      <c r="U236" s="75"/>
      <c r="V236" s="75"/>
      <c r="W236" s="75"/>
      <c r="X236" s="14"/>
      <c r="Y236" s="75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</row>
    <row r="237" spans="6:37">
      <c r="F237" s="159"/>
      <c r="G237" s="159"/>
      <c r="H237" s="159"/>
      <c r="I237" s="14"/>
      <c r="J237" s="280"/>
      <c r="K237" s="14"/>
      <c r="L237" s="159"/>
      <c r="M237" s="75"/>
      <c r="N237" s="75"/>
      <c r="O237" s="75"/>
      <c r="P237" s="75"/>
      <c r="Q237" s="75"/>
      <c r="R237" s="159"/>
      <c r="S237" s="14"/>
      <c r="T237" s="14"/>
      <c r="U237" s="75"/>
      <c r="V237" s="75"/>
      <c r="W237" s="75"/>
      <c r="X237" s="14"/>
      <c r="Y237" s="75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</row>
    <row r="238" spans="6:37">
      <c r="F238" s="159"/>
      <c r="G238" s="159"/>
      <c r="H238" s="159"/>
      <c r="I238" s="14"/>
      <c r="J238" s="280"/>
      <c r="K238" s="14"/>
      <c r="L238" s="159"/>
      <c r="M238" s="75"/>
      <c r="N238" s="75"/>
      <c r="O238" s="75"/>
      <c r="P238" s="75"/>
      <c r="Q238" s="75"/>
      <c r="R238" s="159"/>
      <c r="S238" s="14"/>
      <c r="T238" s="14"/>
      <c r="U238" s="75"/>
      <c r="V238" s="75"/>
      <c r="W238" s="75"/>
      <c r="X238" s="14"/>
      <c r="Y238" s="75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</row>
    <row r="239" spans="6:37">
      <c r="F239" s="159"/>
      <c r="G239" s="159"/>
      <c r="H239" s="159"/>
      <c r="I239" s="14"/>
      <c r="J239" s="280"/>
      <c r="K239" s="14"/>
      <c r="L239" s="159"/>
      <c r="M239" s="75"/>
      <c r="N239" s="75"/>
      <c r="O239" s="75"/>
      <c r="P239" s="75"/>
      <c r="Q239" s="75"/>
      <c r="R239" s="159"/>
      <c r="S239" s="14"/>
      <c r="T239" s="14"/>
      <c r="U239" s="75"/>
      <c r="V239" s="75"/>
      <c r="W239" s="75"/>
      <c r="X239" s="14"/>
      <c r="Y239" s="75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</row>
    <row r="240" spans="6:37">
      <c r="F240" s="159"/>
      <c r="G240" s="159"/>
      <c r="H240" s="159"/>
      <c r="I240" s="14"/>
      <c r="J240" s="280"/>
      <c r="K240" s="14"/>
      <c r="L240" s="159"/>
      <c r="M240" s="75"/>
      <c r="N240" s="75"/>
      <c r="O240" s="75"/>
      <c r="P240" s="75"/>
      <c r="Q240" s="75"/>
      <c r="R240" s="159"/>
      <c r="S240" s="14"/>
      <c r="T240" s="14"/>
      <c r="U240" s="75"/>
      <c r="V240" s="75"/>
      <c r="W240" s="75"/>
      <c r="X240" s="14"/>
      <c r="Y240" s="75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</row>
    <row r="241" spans="6:37">
      <c r="F241" s="159"/>
      <c r="G241" s="159"/>
      <c r="H241" s="159"/>
      <c r="I241" s="14"/>
      <c r="J241" s="280"/>
      <c r="K241" s="14"/>
      <c r="L241" s="159"/>
      <c r="M241" s="75"/>
      <c r="N241" s="75"/>
      <c r="O241" s="75"/>
      <c r="P241" s="75"/>
      <c r="Q241" s="75"/>
      <c r="R241" s="159"/>
      <c r="S241" s="14"/>
      <c r="T241" s="14"/>
      <c r="U241" s="75"/>
      <c r="V241" s="75"/>
      <c r="W241" s="75"/>
      <c r="X241" s="14"/>
      <c r="Y241" s="75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</row>
    <row r="242" spans="6:37">
      <c r="F242" s="159"/>
      <c r="G242" s="159"/>
      <c r="H242" s="159"/>
      <c r="I242" s="14"/>
      <c r="J242" s="280"/>
      <c r="K242" s="14"/>
      <c r="L242" s="159"/>
      <c r="M242" s="75"/>
      <c r="N242" s="75"/>
      <c r="O242" s="75"/>
      <c r="P242" s="75"/>
      <c r="Q242" s="75"/>
      <c r="R242" s="159"/>
      <c r="S242" s="14"/>
      <c r="T242" s="14"/>
      <c r="U242" s="75"/>
      <c r="V242" s="75"/>
      <c r="W242" s="75"/>
      <c r="X242" s="14"/>
      <c r="Y242" s="75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</row>
    <row r="243" spans="6:37">
      <c r="F243" s="159"/>
      <c r="G243" s="159"/>
      <c r="H243" s="159"/>
      <c r="I243" s="14"/>
      <c r="J243" s="280"/>
      <c r="K243" s="14"/>
      <c r="L243" s="159"/>
      <c r="M243" s="75"/>
      <c r="N243" s="75"/>
      <c r="O243" s="75"/>
      <c r="P243" s="75"/>
      <c r="Q243" s="75"/>
      <c r="R243" s="159"/>
      <c r="S243" s="14"/>
      <c r="T243" s="14"/>
      <c r="U243" s="75"/>
      <c r="V243" s="75"/>
      <c r="W243" s="75"/>
      <c r="X243" s="14"/>
      <c r="Y243" s="75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</row>
    <row r="244" spans="6:37">
      <c r="F244" s="159"/>
      <c r="G244" s="159"/>
      <c r="H244" s="159"/>
      <c r="I244" s="14"/>
      <c r="J244" s="280"/>
      <c r="K244" s="14"/>
      <c r="L244" s="159"/>
      <c r="M244" s="75"/>
      <c r="N244" s="75"/>
      <c r="O244" s="75"/>
      <c r="P244" s="75"/>
      <c r="Q244" s="75"/>
      <c r="R244" s="159"/>
      <c r="S244" s="14"/>
      <c r="T244" s="14"/>
      <c r="U244" s="75"/>
      <c r="V244" s="75"/>
      <c r="W244" s="75"/>
      <c r="X244" s="14"/>
      <c r="Y244" s="75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</row>
    <row r="245" spans="6:37">
      <c r="F245" s="159"/>
      <c r="G245" s="159"/>
      <c r="H245" s="159"/>
      <c r="I245" s="14"/>
      <c r="J245" s="280"/>
      <c r="K245" s="14"/>
      <c r="L245" s="159"/>
      <c r="M245" s="75"/>
      <c r="N245" s="75"/>
      <c r="O245" s="75"/>
      <c r="P245" s="75"/>
      <c r="Q245" s="75"/>
      <c r="R245" s="159"/>
      <c r="S245" s="14"/>
      <c r="T245" s="14"/>
      <c r="U245" s="75"/>
      <c r="V245" s="75"/>
      <c r="W245" s="75"/>
      <c r="X245" s="14"/>
      <c r="Y245" s="75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</row>
    <row r="246" spans="6:37">
      <c r="F246" s="159"/>
      <c r="G246" s="159"/>
      <c r="H246" s="159"/>
      <c r="I246" s="14"/>
      <c r="J246" s="280"/>
      <c r="K246" s="14"/>
      <c r="L246" s="159"/>
      <c r="M246" s="75"/>
      <c r="N246" s="75"/>
      <c r="O246" s="75"/>
      <c r="P246" s="75"/>
      <c r="Q246" s="75"/>
      <c r="R246" s="159"/>
      <c r="S246" s="14"/>
      <c r="T246" s="14"/>
      <c r="U246" s="75"/>
      <c r="V246" s="75"/>
      <c r="W246" s="75"/>
      <c r="X246" s="14"/>
      <c r="Y246" s="75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</row>
    <row r="247" spans="6:37">
      <c r="F247" s="159"/>
      <c r="G247" s="159"/>
      <c r="H247" s="159"/>
      <c r="I247" s="14"/>
      <c r="J247" s="280"/>
      <c r="K247" s="14"/>
      <c r="L247" s="159"/>
      <c r="M247" s="75"/>
      <c r="N247" s="75"/>
      <c r="O247" s="75"/>
      <c r="P247" s="75"/>
      <c r="Q247" s="75"/>
      <c r="R247" s="159"/>
      <c r="S247" s="14"/>
      <c r="T247" s="14"/>
      <c r="U247" s="75"/>
      <c r="V247" s="75"/>
      <c r="W247" s="75"/>
      <c r="X247" s="14"/>
      <c r="Y247" s="75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</row>
    <row r="248" spans="6:37">
      <c r="F248" s="159"/>
      <c r="G248" s="159"/>
      <c r="H248" s="159"/>
      <c r="I248" s="14"/>
      <c r="J248" s="280"/>
      <c r="K248" s="14"/>
      <c r="L248" s="159"/>
      <c r="M248" s="75"/>
      <c r="N248" s="75"/>
      <c r="O248" s="75"/>
      <c r="P248" s="75"/>
      <c r="Q248" s="75"/>
      <c r="R248" s="159"/>
      <c r="S248" s="14"/>
      <c r="T248" s="14"/>
      <c r="U248" s="75"/>
      <c r="V248" s="75"/>
      <c r="W248" s="75"/>
      <c r="X248" s="14"/>
      <c r="Y248" s="75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</row>
    <row r="249" spans="6:37">
      <c r="F249" s="159"/>
      <c r="G249" s="159"/>
      <c r="H249" s="159"/>
      <c r="I249" s="14"/>
      <c r="J249" s="280"/>
      <c r="K249" s="14"/>
      <c r="L249" s="159"/>
      <c r="M249" s="75"/>
      <c r="N249" s="75"/>
      <c r="O249" s="75"/>
      <c r="P249" s="75"/>
      <c r="Q249" s="75"/>
      <c r="R249" s="159"/>
      <c r="S249" s="14"/>
      <c r="T249" s="14"/>
      <c r="U249" s="75"/>
      <c r="V249" s="75"/>
      <c r="W249" s="75"/>
      <c r="X249" s="14"/>
      <c r="Y249" s="75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</row>
    <row r="250" spans="6:37">
      <c r="F250" s="159"/>
      <c r="G250" s="159"/>
      <c r="H250" s="159"/>
      <c r="I250" s="14"/>
      <c r="J250" s="280"/>
      <c r="K250" s="14"/>
      <c r="L250" s="159"/>
      <c r="M250" s="75"/>
      <c r="N250" s="75"/>
      <c r="O250" s="75"/>
      <c r="P250" s="75"/>
      <c r="Q250" s="75"/>
      <c r="R250" s="159"/>
      <c r="S250" s="14"/>
      <c r="T250" s="14"/>
      <c r="U250" s="75"/>
      <c r="V250" s="75"/>
      <c r="W250" s="75"/>
      <c r="X250" s="14"/>
      <c r="Y250" s="75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</row>
    <row r="251" spans="6:37">
      <c r="F251" s="159"/>
      <c r="G251" s="159"/>
      <c r="H251" s="159"/>
      <c r="I251" s="14"/>
      <c r="J251" s="280"/>
      <c r="K251" s="14"/>
      <c r="L251" s="159"/>
      <c r="M251" s="75"/>
      <c r="N251" s="75"/>
      <c r="O251" s="75"/>
      <c r="P251" s="75"/>
      <c r="Q251" s="75"/>
      <c r="R251" s="159"/>
      <c r="S251" s="14"/>
      <c r="T251" s="14"/>
      <c r="U251" s="75"/>
      <c r="V251" s="75"/>
      <c r="W251" s="75"/>
      <c r="X251" s="14"/>
      <c r="Y251" s="75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</row>
    <row r="252" spans="6:37">
      <c r="F252" s="159"/>
      <c r="G252" s="159"/>
      <c r="H252" s="159"/>
      <c r="I252" s="14"/>
      <c r="J252" s="280"/>
      <c r="K252" s="14"/>
      <c r="L252" s="159"/>
      <c r="M252" s="75"/>
      <c r="N252" s="75"/>
      <c r="O252" s="75"/>
      <c r="P252" s="75"/>
      <c r="Q252" s="75"/>
      <c r="R252" s="159"/>
      <c r="S252" s="14"/>
      <c r="T252" s="14"/>
      <c r="U252" s="75"/>
      <c r="V252" s="75"/>
      <c r="W252" s="75"/>
      <c r="X252" s="14"/>
      <c r="Y252" s="75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</row>
    <row r="253" spans="6:37">
      <c r="F253" s="159"/>
      <c r="G253" s="159"/>
      <c r="H253" s="159"/>
      <c r="I253" s="14"/>
      <c r="J253" s="280"/>
      <c r="K253" s="14"/>
      <c r="L253" s="159"/>
      <c r="M253" s="75"/>
      <c r="N253" s="75"/>
      <c r="O253" s="75"/>
      <c r="P253" s="75"/>
      <c r="Q253" s="75"/>
      <c r="R253" s="159"/>
      <c r="S253" s="14"/>
      <c r="T253" s="14"/>
      <c r="U253" s="75"/>
      <c r="V253" s="75"/>
      <c r="W253" s="75"/>
      <c r="X253" s="14"/>
      <c r="Y253" s="75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</row>
    <row r="254" spans="6:37">
      <c r="F254" s="159"/>
      <c r="G254" s="159"/>
      <c r="H254" s="159"/>
      <c r="I254" s="14"/>
      <c r="J254" s="280"/>
      <c r="K254" s="14"/>
      <c r="L254" s="159"/>
      <c r="M254" s="75"/>
      <c r="N254" s="75"/>
      <c r="O254" s="75"/>
      <c r="P254" s="75"/>
      <c r="Q254" s="75"/>
      <c r="R254" s="159"/>
      <c r="S254" s="14"/>
      <c r="T254" s="14"/>
      <c r="U254" s="75"/>
      <c r="V254" s="75"/>
      <c r="W254" s="75"/>
      <c r="X254" s="14"/>
      <c r="Y254" s="75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</row>
    <row r="255" spans="6:37">
      <c r="F255" s="159"/>
      <c r="G255" s="159"/>
      <c r="H255" s="159"/>
      <c r="I255" s="14"/>
      <c r="J255" s="280"/>
      <c r="K255" s="14"/>
      <c r="L255" s="159"/>
      <c r="M255" s="75"/>
      <c r="N255" s="75"/>
      <c r="O255" s="75"/>
      <c r="P255" s="75"/>
      <c r="Q255" s="75"/>
      <c r="R255" s="159"/>
      <c r="S255" s="14"/>
      <c r="T255" s="14"/>
      <c r="U255" s="75"/>
      <c r="V255" s="75"/>
      <c r="W255" s="75"/>
      <c r="X255" s="14"/>
      <c r="Y255" s="75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</row>
    <row r="256" spans="6:37">
      <c r="F256" s="159"/>
      <c r="G256" s="159"/>
      <c r="H256" s="159"/>
      <c r="I256" s="14"/>
      <c r="J256" s="280"/>
      <c r="K256" s="14"/>
      <c r="L256" s="159"/>
      <c r="M256" s="75"/>
      <c r="N256" s="75"/>
      <c r="O256" s="75"/>
      <c r="P256" s="75"/>
      <c r="Q256" s="75"/>
      <c r="R256" s="159"/>
      <c r="S256" s="14"/>
      <c r="T256" s="14"/>
      <c r="U256" s="75"/>
      <c r="V256" s="75"/>
      <c r="W256" s="75"/>
      <c r="X256" s="14"/>
      <c r="Y256" s="75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</row>
    <row r="257" spans="6:37">
      <c r="F257" s="159"/>
      <c r="G257" s="159"/>
      <c r="H257" s="159"/>
      <c r="I257" s="14"/>
      <c r="J257" s="280"/>
      <c r="K257" s="14"/>
      <c r="L257" s="159"/>
      <c r="M257" s="75"/>
      <c r="N257" s="75"/>
      <c r="O257" s="75"/>
      <c r="P257" s="75"/>
      <c r="Q257" s="75"/>
      <c r="R257" s="159"/>
      <c r="S257" s="14"/>
      <c r="T257" s="14"/>
      <c r="U257" s="75"/>
      <c r="V257" s="75"/>
      <c r="W257" s="75"/>
      <c r="X257" s="14"/>
      <c r="Y257" s="75"/>
      <c r="Z257" s="14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</row>
    <row r="258" spans="6:37">
      <c r="F258" s="159"/>
      <c r="G258" s="159"/>
      <c r="H258" s="159"/>
      <c r="I258" s="14"/>
      <c r="J258" s="280"/>
      <c r="K258" s="14"/>
      <c r="L258" s="159"/>
      <c r="M258" s="75"/>
      <c r="N258" s="75"/>
      <c r="O258" s="75"/>
      <c r="P258" s="75"/>
      <c r="Q258" s="75"/>
      <c r="R258" s="159"/>
      <c r="S258" s="14"/>
      <c r="T258" s="14"/>
      <c r="U258" s="75"/>
      <c r="V258" s="75"/>
      <c r="W258" s="75"/>
      <c r="X258" s="14"/>
      <c r="Y258" s="75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</row>
    <row r="259" spans="6:37">
      <c r="F259" s="159"/>
      <c r="G259" s="159"/>
      <c r="H259" s="159"/>
      <c r="I259" s="14"/>
      <c r="J259" s="280"/>
      <c r="K259" s="14"/>
      <c r="L259" s="159"/>
      <c r="M259" s="75"/>
      <c r="N259" s="75"/>
      <c r="O259" s="75"/>
      <c r="P259" s="75"/>
      <c r="Q259" s="75"/>
      <c r="R259" s="159"/>
      <c r="S259" s="14"/>
      <c r="T259" s="14"/>
      <c r="U259" s="75"/>
      <c r="V259" s="75"/>
      <c r="W259" s="75"/>
      <c r="X259" s="14"/>
      <c r="Y259" s="75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</row>
    <row r="260" spans="6:37">
      <c r="F260" s="159"/>
      <c r="G260" s="159"/>
      <c r="H260" s="159"/>
      <c r="I260" s="14"/>
      <c r="J260" s="280"/>
      <c r="K260" s="14"/>
      <c r="L260" s="159"/>
      <c r="M260" s="75"/>
      <c r="N260" s="75"/>
      <c r="O260" s="75"/>
      <c r="P260" s="75"/>
      <c r="Q260" s="75"/>
      <c r="R260" s="159"/>
      <c r="S260" s="14"/>
      <c r="T260" s="14"/>
      <c r="U260" s="75"/>
      <c r="V260" s="75"/>
      <c r="W260" s="75"/>
      <c r="X260" s="14"/>
      <c r="Y260" s="75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</row>
    <row r="261" spans="6:37">
      <c r="F261" s="159"/>
      <c r="G261" s="159"/>
      <c r="H261" s="159"/>
      <c r="I261" s="14"/>
      <c r="J261" s="280"/>
      <c r="K261" s="14"/>
      <c r="L261" s="159"/>
      <c r="M261" s="75"/>
      <c r="N261" s="75"/>
      <c r="O261" s="75"/>
      <c r="P261" s="75"/>
      <c r="Q261" s="75"/>
      <c r="R261" s="159"/>
      <c r="S261" s="14"/>
      <c r="T261" s="14"/>
      <c r="U261" s="75"/>
      <c r="V261" s="75"/>
      <c r="W261" s="75"/>
      <c r="X261" s="14"/>
      <c r="Y261" s="75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</row>
    <row r="262" spans="6:37">
      <c r="F262" s="159"/>
      <c r="G262" s="159"/>
      <c r="H262" s="159"/>
      <c r="I262" s="14"/>
      <c r="J262" s="280"/>
      <c r="K262" s="14"/>
      <c r="L262" s="159"/>
      <c r="M262" s="75"/>
      <c r="N262" s="75"/>
      <c r="O262" s="75"/>
      <c r="P262" s="75"/>
      <c r="Q262" s="75"/>
      <c r="R262" s="159"/>
      <c r="S262" s="14"/>
      <c r="T262" s="14"/>
      <c r="U262" s="75"/>
      <c r="V262" s="75"/>
      <c r="W262" s="75"/>
      <c r="X262" s="14"/>
      <c r="Y262" s="75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</row>
    <row r="263" spans="6:37">
      <c r="F263" s="159"/>
      <c r="G263" s="159"/>
      <c r="H263" s="159"/>
      <c r="I263" s="14"/>
      <c r="J263" s="280"/>
      <c r="K263" s="14"/>
      <c r="L263" s="159"/>
      <c r="M263" s="75"/>
      <c r="N263" s="75"/>
      <c r="O263" s="75"/>
      <c r="P263" s="75"/>
      <c r="Q263" s="75"/>
      <c r="R263" s="159"/>
      <c r="S263" s="14"/>
      <c r="T263" s="14"/>
      <c r="U263" s="75"/>
      <c r="V263" s="75"/>
      <c r="W263" s="75"/>
      <c r="X263" s="14"/>
      <c r="Y263" s="75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</row>
    <row r="264" spans="6:37">
      <c r="F264" s="159"/>
      <c r="G264" s="159"/>
      <c r="H264" s="159"/>
      <c r="I264" s="14"/>
      <c r="J264" s="280"/>
      <c r="K264" s="14"/>
      <c r="L264" s="159"/>
      <c r="M264" s="75"/>
      <c r="N264" s="75"/>
      <c r="O264" s="75"/>
      <c r="P264" s="75"/>
      <c r="Q264" s="75"/>
      <c r="R264" s="159"/>
      <c r="S264" s="14"/>
      <c r="T264" s="14"/>
      <c r="U264" s="75"/>
      <c r="V264" s="75"/>
      <c r="W264" s="75"/>
      <c r="X264" s="14"/>
      <c r="Y264" s="75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</row>
    <row r="265" spans="6:37">
      <c r="F265" s="159"/>
      <c r="G265" s="159"/>
      <c r="H265" s="159"/>
      <c r="I265" s="14"/>
      <c r="J265" s="280"/>
      <c r="K265" s="14"/>
      <c r="L265" s="159"/>
      <c r="M265" s="75"/>
      <c r="N265" s="75"/>
      <c r="O265" s="75"/>
      <c r="P265" s="75"/>
      <c r="Q265" s="75"/>
      <c r="R265" s="159"/>
      <c r="S265" s="14"/>
      <c r="T265" s="14"/>
      <c r="U265" s="75"/>
      <c r="V265" s="75"/>
      <c r="W265" s="75"/>
      <c r="X265" s="14"/>
      <c r="Y265" s="75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</row>
    <row r="266" spans="6:37">
      <c r="F266" s="159"/>
      <c r="G266" s="159"/>
      <c r="H266" s="159"/>
      <c r="I266" s="14"/>
      <c r="J266" s="280"/>
      <c r="K266" s="14"/>
      <c r="L266" s="159"/>
      <c r="M266" s="75"/>
      <c r="N266" s="75"/>
      <c r="O266" s="75"/>
      <c r="P266" s="75"/>
      <c r="Q266" s="75"/>
      <c r="R266" s="159"/>
      <c r="S266" s="14"/>
      <c r="T266" s="14"/>
      <c r="U266" s="75"/>
      <c r="V266" s="75"/>
      <c r="W266" s="75"/>
      <c r="X266" s="14"/>
      <c r="Y266" s="75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</row>
    <row r="267" spans="6:37">
      <c r="F267" s="159"/>
      <c r="G267" s="159"/>
      <c r="H267" s="159"/>
      <c r="I267" s="14"/>
      <c r="J267" s="280"/>
      <c r="K267" s="14"/>
      <c r="L267" s="159"/>
      <c r="M267" s="75"/>
      <c r="N267" s="75"/>
      <c r="O267" s="75"/>
      <c r="P267" s="75"/>
      <c r="Q267" s="75"/>
      <c r="R267" s="159"/>
      <c r="S267" s="14"/>
      <c r="T267" s="14"/>
      <c r="U267" s="75"/>
      <c r="V267" s="75"/>
      <c r="W267" s="75"/>
      <c r="X267" s="14"/>
      <c r="Y267" s="75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</row>
    <row r="268" spans="6:37">
      <c r="F268" s="159"/>
      <c r="G268" s="159"/>
      <c r="H268" s="159"/>
      <c r="I268" s="14"/>
      <c r="J268" s="280"/>
      <c r="K268" s="14"/>
      <c r="L268" s="159"/>
      <c r="M268" s="75"/>
      <c r="N268" s="75"/>
      <c r="O268" s="75"/>
      <c r="P268" s="75"/>
      <c r="Q268" s="75"/>
      <c r="R268" s="159"/>
      <c r="S268" s="14"/>
      <c r="T268" s="14"/>
      <c r="U268" s="75"/>
      <c r="V268" s="75"/>
      <c r="W268" s="75"/>
      <c r="X268" s="14"/>
      <c r="Y268" s="75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</row>
    <row r="269" spans="6:37">
      <c r="F269" s="159"/>
      <c r="G269" s="159"/>
      <c r="H269" s="159"/>
      <c r="I269" s="14"/>
      <c r="J269" s="280"/>
      <c r="K269" s="14"/>
      <c r="L269" s="159"/>
      <c r="M269" s="75"/>
      <c r="N269" s="75"/>
      <c r="O269" s="75"/>
      <c r="P269" s="75"/>
      <c r="Q269" s="75"/>
      <c r="R269" s="159"/>
      <c r="S269" s="14"/>
      <c r="T269" s="14"/>
      <c r="U269" s="75"/>
      <c r="V269" s="75"/>
      <c r="W269" s="75"/>
      <c r="X269" s="14"/>
      <c r="Y269" s="75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</row>
    <row r="270" spans="6:37">
      <c r="F270" s="159"/>
      <c r="G270" s="159"/>
      <c r="H270" s="159"/>
      <c r="I270" s="14"/>
      <c r="J270" s="280"/>
      <c r="K270" s="14"/>
      <c r="L270" s="159"/>
      <c r="M270" s="75"/>
      <c r="N270" s="75"/>
      <c r="O270" s="75"/>
      <c r="P270" s="75"/>
      <c r="Q270" s="75"/>
      <c r="R270" s="159"/>
      <c r="S270" s="14"/>
      <c r="T270" s="14"/>
      <c r="U270" s="75"/>
      <c r="V270" s="75"/>
      <c r="W270" s="75"/>
      <c r="X270" s="14"/>
      <c r="Y270" s="75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</row>
    <row r="271" spans="6:37">
      <c r="F271" s="159"/>
      <c r="G271" s="159"/>
      <c r="H271" s="159"/>
      <c r="I271" s="14"/>
      <c r="J271" s="280"/>
      <c r="K271" s="14"/>
      <c r="L271" s="159"/>
      <c r="M271" s="75"/>
      <c r="N271" s="75"/>
      <c r="O271" s="75"/>
      <c r="P271" s="75"/>
      <c r="Q271" s="75"/>
      <c r="R271" s="159"/>
      <c r="S271" s="14"/>
      <c r="T271" s="14"/>
      <c r="U271" s="75"/>
      <c r="V271" s="75"/>
      <c r="W271" s="75"/>
      <c r="X271" s="14"/>
      <c r="Y271" s="75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</row>
    <row r="272" spans="6:37">
      <c r="F272" s="159"/>
      <c r="G272" s="159"/>
      <c r="H272" s="159"/>
      <c r="I272" s="14"/>
      <c r="J272" s="280"/>
      <c r="K272" s="14"/>
      <c r="L272" s="159"/>
      <c r="M272" s="75"/>
      <c r="N272" s="75"/>
      <c r="O272" s="75"/>
      <c r="P272" s="75"/>
      <c r="Q272" s="75"/>
      <c r="R272" s="159"/>
      <c r="S272" s="14"/>
      <c r="T272" s="14"/>
      <c r="U272" s="75"/>
      <c r="V272" s="75"/>
      <c r="W272" s="75"/>
      <c r="X272" s="14"/>
      <c r="Y272" s="75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</row>
    <row r="273" spans="1:52">
      <c r="F273" s="159"/>
      <c r="G273" s="159"/>
      <c r="H273" s="159"/>
      <c r="I273" s="14"/>
      <c r="J273" s="280"/>
      <c r="K273" s="14"/>
      <c r="L273" s="159"/>
      <c r="M273" s="75"/>
      <c r="N273" s="75"/>
      <c r="O273" s="75"/>
      <c r="P273" s="75"/>
      <c r="Q273" s="75"/>
      <c r="R273" s="159"/>
      <c r="S273" s="14"/>
      <c r="T273" s="14"/>
      <c r="U273" s="75"/>
      <c r="V273" s="75"/>
      <c r="W273" s="75"/>
      <c r="X273" s="14"/>
      <c r="Y273" s="75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</row>
    <row r="274" spans="1:52">
      <c r="F274" s="159"/>
      <c r="G274" s="159"/>
      <c r="H274" s="159"/>
      <c r="I274" s="14"/>
      <c r="J274" s="280"/>
      <c r="K274" s="14"/>
      <c r="L274" s="159"/>
      <c r="M274" s="75"/>
      <c r="N274" s="75"/>
      <c r="O274" s="75"/>
      <c r="P274" s="75"/>
      <c r="Q274" s="75"/>
      <c r="R274" s="159"/>
      <c r="S274" s="14"/>
      <c r="T274" s="14"/>
      <c r="U274" s="75"/>
      <c r="V274" s="75"/>
      <c r="W274" s="75"/>
      <c r="X274" s="14"/>
      <c r="Y274" s="75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</row>
    <row r="275" spans="1:52">
      <c r="F275" s="159"/>
      <c r="G275" s="159"/>
      <c r="H275" s="159"/>
      <c r="I275" s="14"/>
      <c r="J275" s="280"/>
      <c r="K275" s="14"/>
      <c r="L275" s="159"/>
      <c r="M275" s="75"/>
      <c r="N275" s="75"/>
      <c r="O275" s="75"/>
      <c r="P275" s="75"/>
      <c r="Q275" s="75"/>
      <c r="R275" s="159"/>
      <c r="S275" s="14"/>
      <c r="T275" s="14"/>
      <c r="U275" s="75"/>
      <c r="V275" s="75"/>
      <c r="W275" s="75"/>
      <c r="X275" s="14"/>
      <c r="Y275" s="75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</row>
    <row r="276" spans="1:52">
      <c r="F276" s="159"/>
      <c r="G276" s="159"/>
      <c r="H276" s="159"/>
      <c r="I276" s="14"/>
      <c r="J276" s="280"/>
      <c r="K276" s="14"/>
      <c r="L276" s="159"/>
      <c r="M276" s="76"/>
      <c r="N276" s="75"/>
      <c r="O276" s="75"/>
      <c r="P276" s="75"/>
      <c r="Q276" s="75"/>
      <c r="R276" s="159"/>
      <c r="S276" s="14"/>
      <c r="T276" s="14"/>
      <c r="U276" s="75"/>
      <c r="V276" s="75"/>
      <c r="W276" s="75"/>
      <c r="X276" s="14"/>
      <c r="Y276" s="75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</row>
    <row r="277" spans="1:52">
      <c r="F277" s="159"/>
      <c r="G277" s="159"/>
      <c r="H277" s="159"/>
      <c r="I277" s="14"/>
      <c r="J277" s="280"/>
      <c r="K277" s="14"/>
      <c r="L277" s="159"/>
      <c r="M277" s="77"/>
      <c r="N277" s="76"/>
      <c r="O277" s="76"/>
      <c r="P277" s="76"/>
      <c r="Q277" s="76"/>
      <c r="R277" s="160"/>
      <c r="S277" s="31"/>
      <c r="T277" s="31"/>
      <c r="U277" s="76"/>
      <c r="V277" s="76"/>
    </row>
    <row r="278" spans="1:52">
      <c r="F278" s="159"/>
      <c r="G278" s="159"/>
      <c r="H278" s="159"/>
      <c r="I278" s="14"/>
      <c r="J278" s="280"/>
      <c r="K278" s="14"/>
      <c r="L278" s="159"/>
      <c r="M278" s="77"/>
      <c r="N278" s="77"/>
      <c r="O278" s="77"/>
      <c r="P278" s="77"/>
      <c r="Q278" s="77"/>
      <c r="R278" s="161"/>
      <c r="S278" s="35"/>
      <c r="T278" s="35"/>
      <c r="U278" s="77"/>
      <c r="V278" s="77"/>
    </row>
    <row r="279" spans="1:52">
      <c r="F279" s="159"/>
      <c r="G279" s="159"/>
      <c r="H279" s="159"/>
      <c r="I279" s="14"/>
      <c r="J279" s="280"/>
      <c r="K279" s="14"/>
      <c r="L279" s="159"/>
      <c r="M279" s="77"/>
      <c r="N279" s="77"/>
      <c r="O279" s="77"/>
      <c r="P279" s="77"/>
      <c r="Q279" s="77"/>
      <c r="R279" s="161"/>
      <c r="S279" s="35"/>
      <c r="T279" s="35"/>
      <c r="U279" s="77"/>
      <c r="V279" s="77"/>
    </row>
    <row r="280" spans="1:52">
      <c r="F280" s="159"/>
      <c r="G280" s="159"/>
      <c r="H280" s="159"/>
      <c r="I280" s="14"/>
      <c r="J280" s="280"/>
      <c r="K280" s="14"/>
      <c r="L280" s="159"/>
      <c r="M280" s="77"/>
      <c r="N280" s="77"/>
      <c r="O280" s="77"/>
      <c r="P280" s="77"/>
      <c r="Q280" s="77"/>
      <c r="R280" s="161"/>
      <c r="S280" s="35"/>
      <c r="T280" s="35"/>
      <c r="U280" s="77"/>
      <c r="V280" s="77"/>
    </row>
    <row r="281" spans="1:52">
      <c r="F281" s="159"/>
      <c r="G281" s="159"/>
      <c r="H281" s="159"/>
      <c r="I281" s="14"/>
      <c r="J281" s="280"/>
      <c r="K281" s="14"/>
      <c r="L281" s="159"/>
      <c r="M281" s="77"/>
      <c r="N281" s="77"/>
      <c r="O281" s="77"/>
      <c r="P281" s="77"/>
      <c r="Q281" s="77"/>
      <c r="R281" s="161"/>
      <c r="S281" s="35"/>
      <c r="T281" s="35"/>
      <c r="U281" s="77"/>
      <c r="V281" s="77"/>
    </row>
    <row r="282" spans="1:52">
      <c r="F282" s="159"/>
      <c r="G282" s="159"/>
      <c r="H282" s="159"/>
      <c r="I282" s="14"/>
      <c r="J282" s="280"/>
      <c r="K282" s="14"/>
      <c r="L282" s="159"/>
      <c r="M282" s="77"/>
      <c r="N282" s="77"/>
      <c r="O282" s="77"/>
      <c r="P282" s="77"/>
      <c r="Q282" s="77"/>
      <c r="R282" s="161"/>
      <c r="S282" s="35"/>
      <c r="T282" s="35"/>
      <c r="U282" s="77"/>
      <c r="V282" s="77"/>
    </row>
    <row r="283" spans="1:52">
      <c r="F283" s="159"/>
      <c r="G283" s="159"/>
      <c r="H283" s="159"/>
      <c r="I283" s="14"/>
      <c r="J283" s="280"/>
      <c r="K283" s="14"/>
      <c r="L283" s="159"/>
      <c r="M283" s="77"/>
      <c r="N283" s="77"/>
      <c r="O283" s="77"/>
      <c r="P283" s="77"/>
      <c r="Q283" s="77"/>
      <c r="R283" s="161"/>
      <c r="S283" s="35"/>
      <c r="T283" s="35"/>
      <c r="U283" s="77"/>
      <c r="V283" s="77"/>
    </row>
    <row r="284" spans="1:52" s="11" customFormat="1">
      <c r="A284"/>
      <c r="B284"/>
      <c r="C284"/>
      <c r="D284"/>
      <c r="F284" s="159"/>
      <c r="G284" s="159"/>
      <c r="H284" s="159"/>
      <c r="I284" s="14"/>
      <c r="J284" s="280"/>
      <c r="K284" s="14"/>
      <c r="L284" s="159"/>
      <c r="M284" s="77"/>
      <c r="N284" s="77"/>
      <c r="O284" s="77"/>
      <c r="P284" s="77"/>
      <c r="Q284" s="77"/>
      <c r="R284" s="161"/>
      <c r="S284" s="35"/>
      <c r="T284" s="35"/>
      <c r="U284" s="77"/>
      <c r="V284" s="77"/>
      <c r="X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</row>
    <row r="285" spans="1:52" s="11" customFormat="1">
      <c r="A285"/>
      <c r="B285"/>
      <c r="C285"/>
      <c r="D285"/>
      <c r="F285" s="159"/>
      <c r="G285" s="159"/>
      <c r="H285" s="159"/>
      <c r="I285" s="14"/>
      <c r="J285" s="280"/>
      <c r="K285" s="14"/>
      <c r="L285" s="159"/>
      <c r="M285" s="77"/>
      <c r="N285" s="77"/>
      <c r="O285" s="77"/>
      <c r="P285" s="77"/>
      <c r="Q285" s="77"/>
      <c r="R285" s="161"/>
      <c r="S285" s="35"/>
      <c r="T285" s="35"/>
      <c r="U285" s="77"/>
      <c r="V285" s="77"/>
      <c r="X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</row>
    <row r="286" spans="1:52" s="11" customFormat="1">
      <c r="A286"/>
      <c r="B286"/>
      <c r="C286"/>
      <c r="D286"/>
      <c r="F286" s="159"/>
      <c r="G286" s="159"/>
      <c r="H286" s="159"/>
      <c r="I286" s="14"/>
      <c r="J286" s="280"/>
      <c r="K286" s="14"/>
      <c r="L286" s="159"/>
      <c r="M286" s="77"/>
      <c r="N286" s="77"/>
      <c r="O286" s="77"/>
      <c r="P286" s="77"/>
      <c r="Q286" s="77"/>
      <c r="R286" s="161"/>
      <c r="S286" s="35"/>
      <c r="T286" s="35"/>
      <c r="U286" s="77"/>
      <c r="V286" s="77"/>
      <c r="X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</row>
    <row r="287" spans="1:52" s="11" customFormat="1">
      <c r="A287" s="31"/>
      <c r="B287" s="31"/>
      <c r="C287" s="31"/>
      <c r="D287" s="31"/>
      <c r="E287" s="76"/>
      <c r="F287" s="160"/>
      <c r="G287" s="160"/>
      <c r="H287" s="160"/>
      <c r="I287" s="31"/>
      <c r="J287" s="281"/>
      <c r="K287" s="31"/>
      <c r="L287" s="160"/>
      <c r="M287" s="77"/>
      <c r="N287" s="77"/>
      <c r="O287" s="77"/>
      <c r="P287" s="77"/>
      <c r="Q287" s="77"/>
      <c r="R287" s="161"/>
      <c r="S287" s="35"/>
      <c r="T287" s="35"/>
      <c r="U287" s="77"/>
      <c r="V287" s="77"/>
      <c r="X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</row>
    <row r="288" spans="1:52" s="11" customFormat="1">
      <c r="A288" s="35"/>
      <c r="B288" s="35"/>
      <c r="C288" s="35"/>
      <c r="D288" s="35"/>
      <c r="E288" s="77"/>
      <c r="F288" s="161"/>
      <c r="G288" s="161"/>
      <c r="H288" s="161"/>
      <c r="I288" s="35"/>
      <c r="J288" s="282"/>
      <c r="K288" s="35"/>
      <c r="L288" s="161"/>
      <c r="M288" s="77"/>
      <c r="N288" s="77"/>
      <c r="O288" s="77"/>
      <c r="P288" s="77"/>
      <c r="Q288" s="77"/>
      <c r="R288" s="161"/>
      <c r="S288" s="35"/>
      <c r="T288" s="35"/>
      <c r="U288" s="77"/>
      <c r="V288" s="77"/>
      <c r="X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</row>
    <row r="289" spans="1:52" s="11" customFormat="1">
      <c r="A289" s="35"/>
      <c r="B289" s="35"/>
      <c r="C289" s="35"/>
      <c r="D289" s="35"/>
      <c r="E289" s="77"/>
      <c r="F289" s="161"/>
      <c r="G289" s="161"/>
      <c r="H289" s="161"/>
      <c r="I289" s="35"/>
      <c r="J289" s="282"/>
      <c r="K289" s="35"/>
      <c r="L289" s="161"/>
      <c r="M289" s="77"/>
      <c r="N289" s="77"/>
      <c r="O289" s="77"/>
      <c r="P289" s="77"/>
      <c r="Q289" s="77"/>
      <c r="R289" s="161"/>
      <c r="S289" s="35"/>
      <c r="T289" s="35"/>
      <c r="U289" s="77"/>
      <c r="V289" s="77"/>
      <c r="X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</row>
    <row r="290" spans="1:52" s="11" customFormat="1">
      <c r="A290" s="35"/>
      <c r="B290" s="35"/>
      <c r="C290" s="35"/>
      <c r="D290" s="35"/>
      <c r="E290" s="77"/>
      <c r="F290" s="161"/>
      <c r="G290" s="161"/>
      <c r="H290" s="161"/>
      <c r="I290" s="35"/>
      <c r="J290" s="282"/>
      <c r="K290" s="35"/>
      <c r="L290" s="161"/>
      <c r="M290" s="77"/>
      <c r="N290" s="77"/>
      <c r="O290" s="77"/>
      <c r="P290" s="77"/>
      <c r="Q290" s="77"/>
      <c r="R290" s="161"/>
      <c r="S290" s="35"/>
      <c r="T290" s="35"/>
      <c r="U290" s="77"/>
      <c r="V290" s="77"/>
      <c r="X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</row>
    <row r="291" spans="1:52" s="11" customFormat="1">
      <c r="A291" s="35"/>
      <c r="B291" s="35"/>
      <c r="C291" s="35"/>
      <c r="D291" s="35"/>
      <c r="E291" s="77"/>
      <c r="F291" s="161"/>
      <c r="G291" s="161"/>
      <c r="H291" s="161"/>
      <c r="I291" s="35"/>
      <c r="J291" s="282"/>
      <c r="K291" s="35"/>
      <c r="L291" s="161"/>
      <c r="M291" s="77"/>
      <c r="N291" s="77"/>
      <c r="O291" s="77"/>
      <c r="P291" s="77"/>
      <c r="Q291" s="77"/>
      <c r="R291" s="161"/>
      <c r="S291" s="35"/>
      <c r="T291" s="35"/>
      <c r="U291" s="77"/>
      <c r="V291" s="77"/>
      <c r="X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</row>
    <row r="292" spans="1:52" s="11" customFormat="1">
      <c r="A292" s="35"/>
      <c r="B292" s="35"/>
      <c r="C292" s="35"/>
      <c r="D292" s="35"/>
      <c r="E292" s="77"/>
      <c r="F292" s="161"/>
      <c r="G292" s="161"/>
      <c r="H292" s="161"/>
      <c r="I292" s="35"/>
      <c r="J292" s="282"/>
      <c r="K292" s="35"/>
      <c r="L292" s="161"/>
      <c r="M292" s="77"/>
      <c r="N292" s="77"/>
      <c r="O292" s="77"/>
      <c r="P292" s="77"/>
      <c r="Q292" s="77"/>
      <c r="R292" s="161"/>
      <c r="S292" s="35"/>
      <c r="T292" s="35"/>
      <c r="U292" s="77"/>
      <c r="V292" s="77"/>
      <c r="X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</row>
    <row r="293" spans="1:52" s="11" customFormat="1">
      <c r="A293" s="35"/>
      <c r="B293" s="35"/>
      <c r="C293" s="35"/>
      <c r="D293" s="35"/>
      <c r="E293" s="77"/>
      <c r="F293" s="161"/>
      <c r="G293" s="161"/>
      <c r="H293" s="161"/>
      <c r="I293" s="35"/>
      <c r="J293" s="282"/>
      <c r="K293" s="35"/>
      <c r="L293" s="161"/>
      <c r="M293" s="77"/>
      <c r="N293" s="77"/>
      <c r="O293" s="77"/>
      <c r="P293" s="77"/>
      <c r="Q293" s="77"/>
      <c r="R293" s="161"/>
      <c r="S293" s="35"/>
      <c r="T293" s="35"/>
      <c r="U293" s="77"/>
      <c r="V293" s="77"/>
      <c r="X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</row>
    <row r="294" spans="1:52" s="11" customFormat="1">
      <c r="A294" s="35"/>
      <c r="B294" s="35"/>
      <c r="C294" s="35"/>
      <c r="D294" s="35"/>
      <c r="E294" s="77"/>
      <c r="F294" s="161"/>
      <c r="G294" s="161"/>
      <c r="H294" s="161"/>
      <c r="I294" s="35"/>
      <c r="J294" s="282"/>
      <c r="K294" s="35"/>
      <c r="L294" s="161"/>
      <c r="M294" s="77"/>
      <c r="N294" s="77"/>
      <c r="O294" s="77"/>
      <c r="P294" s="77"/>
      <c r="Q294" s="77"/>
      <c r="R294" s="161"/>
      <c r="S294" s="35"/>
      <c r="T294" s="35"/>
      <c r="U294" s="77"/>
      <c r="V294" s="77"/>
      <c r="X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</row>
    <row r="295" spans="1:52" s="11" customFormat="1">
      <c r="A295" s="35"/>
      <c r="B295" s="35"/>
      <c r="C295" s="35"/>
      <c r="D295" s="35"/>
      <c r="E295" s="77"/>
      <c r="F295" s="161"/>
      <c r="G295" s="161"/>
      <c r="H295" s="161"/>
      <c r="I295" s="35"/>
      <c r="J295" s="282"/>
      <c r="K295" s="35"/>
      <c r="L295" s="161"/>
      <c r="M295" s="77"/>
      <c r="N295" s="77"/>
      <c r="O295" s="77"/>
      <c r="P295" s="77"/>
      <c r="Q295" s="77"/>
      <c r="R295" s="161"/>
      <c r="S295" s="35"/>
      <c r="T295" s="35"/>
      <c r="U295" s="77"/>
      <c r="V295" s="77"/>
      <c r="X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</row>
    <row r="296" spans="1:52" s="11" customFormat="1">
      <c r="A296" s="35"/>
      <c r="B296" s="35"/>
      <c r="C296" s="35"/>
      <c r="D296" s="35"/>
      <c r="E296" s="77"/>
      <c r="F296" s="161"/>
      <c r="G296" s="161"/>
      <c r="H296" s="161"/>
      <c r="I296" s="35"/>
      <c r="J296" s="282"/>
      <c r="K296" s="35"/>
      <c r="L296" s="161"/>
      <c r="M296" s="77"/>
      <c r="N296" s="77"/>
      <c r="O296" s="77"/>
      <c r="P296" s="77"/>
      <c r="Q296" s="77"/>
      <c r="R296" s="161"/>
      <c r="S296" s="35"/>
      <c r="T296" s="35"/>
      <c r="U296" s="77"/>
      <c r="V296" s="77"/>
      <c r="X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</row>
    <row r="297" spans="1:52" s="11" customFormat="1">
      <c r="A297" s="35"/>
      <c r="B297" s="35"/>
      <c r="C297" s="35"/>
      <c r="D297" s="35"/>
      <c r="E297" s="77"/>
      <c r="F297" s="161"/>
      <c r="G297" s="161"/>
      <c r="H297" s="161"/>
      <c r="I297" s="35"/>
      <c r="J297" s="282"/>
      <c r="K297" s="35"/>
      <c r="L297" s="161"/>
      <c r="M297" s="77"/>
      <c r="N297" s="77"/>
      <c r="O297" s="77"/>
      <c r="P297" s="77"/>
      <c r="Q297" s="77"/>
      <c r="R297" s="161"/>
      <c r="S297" s="35"/>
      <c r="T297" s="35"/>
      <c r="U297" s="77"/>
      <c r="V297" s="77"/>
      <c r="X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</row>
    <row r="298" spans="1:52" s="11" customFormat="1">
      <c r="A298" s="35"/>
      <c r="B298" s="35"/>
      <c r="C298" s="35"/>
      <c r="D298" s="35"/>
      <c r="E298" s="77"/>
      <c r="F298" s="161"/>
      <c r="G298" s="161"/>
      <c r="H298" s="161"/>
      <c r="I298" s="35"/>
      <c r="J298" s="282"/>
      <c r="K298" s="35"/>
      <c r="L298" s="161"/>
      <c r="M298" s="77"/>
      <c r="N298" s="77"/>
      <c r="O298" s="77"/>
      <c r="P298" s="77"/>
      <c r="Q298" s="77"/>
      <c r="R298" s="161"/>
      <c r="S298" s="35"/>
      <c r="T298" s="35"/>
      <c r="U298" s="77"/>
      <c r="V298" s="77"/>
      <c r="X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</row>
    <row r="299" spans="1:52" s="11" customFormat="1">
      <c r="A299" s="35"/>
      <c r="B299" s="35"/>
      <c r="C299" s="35"/>
      <c r="D299" s="35"/>
      <c r="E299" s="77"/>
      <c r="F299" s="161"/>
      <c r="G299" s="161"/>
      <c r="H299" s="161"/>
      <c r="I299" s="35"/>
      <c r="J299" s="282"/>
      <c r="K299" s="35"/>
      <c r="L299" s="161"/>
      <c r="M299" s="77"/>
      <c r="N299" s="77"/>
      <c r="O299" s="77"/>
      <c r="P299" s="77"/>
      <c r="Q299" s="77"/>
      <c r="R299" s="161"/>
      <c r="S299" s="35"/>
      <c r="T299" s="35"/>
      <c r="U299" s="77"/>
      <c r="V299" s="77"/>
      <c r="X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</row>
    <row r="300" spans="1:52" s="11" customFormat="1">
      <c r="A300" s="35"/>
      <c r="B300" s="35"/>
      <c r="C300" s="35"/>
      <c r="D300" s="35"/>
      <c r="E300" s="77"/>
      <c r="F300" s="161"/>
      <c r="G300" s="161"/>
      <c r="H300" s="161"/>
      <c r="I300" s="35"/>
      <c r="J300" s="282"/>
      <c r="K300" s="35"/>
      <c r="L300" s="161"/>
      <c r="M300" s="77"/>
      <c r="N300" s="77"/>
      <c r="O300" s="77"/>
      <c r="P300" s="77"/>
      <c r="Q300" s="77"/>
      <c r="R300" s="161"/>
      <c r="S300" s="35"/>
      <c r="T300" s="35"/>
      <c r="U300" s="77"/>
      <c r="V300" s="77"/>
      <c r="X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</row>
    <row r="301" spans="1:52" s="11" customFormat="1">
      <c r="A301" s="35"/>
      <c r="B301" s="35"/>
      <c r="C301" s="35"/>
      <c r="D301" s="35"/>
      <c r="E301" s="77"/>
      <c r="F301" s="161"/>
      <c r="G301" s="161"/>
      <c r="H301" s="161"/>
      <c r="I301" s="35"/>
      <c r="J301" s="282"/>
      <c r="K301" s="35"/>
      <c r="L301" s="161"/>
      <c r="M301" s="77"/>
      <c r="N301" s="77"/>
      <c r="O301" s="77"/>
      <c r="P301" s="77"/>
      <c r="Q301" s="77"/>
      <c r="R301" s="161"/>
      <c r="S301" s="35"/>
      <c r="T301" s="35"/>
      <c r="U301" s="77"/>
      <c r="V301" s="77"/>
      <c r="X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</row>
    <row r="302" spans="1:52" s="11" customFormat="1">
      <c r="A302" s="35"/>
      <c r="B302" s="35"/>
      <c r="C302" s="35"/>
      <c r="D302" s="35"/>
      <c r="E302" s="77"/>
      <c r="F302" s="161"/>
      <c r="G302" s="161"/>
      <c r="H302" s="161"/>
      <c r="I302" s="35"/>
      <c r="J302" s="282"/>
      <c r="K302" s="35"/>
      <c r="L302" s="161"/>
      <c r="M302" s="77"/>
      <c r="N302" s="77"/>
      <c r="O302" s="77"/>
      <c r="P302" s="77"/>
      <c r="Q302" s="77"/>
      <c r="R302" s="161"/>
      <c r="S302" s="35"/>
      <c r="T302" s="35"/>
      <c r="U302" s="77"/>
      <c r="V302" s="77"/>
      <c r="X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</row>
    <row r="303" spans="1:52" s="11" customFormat="1">
      <c r="A303" s="35"/>
      <c r="B303" s="35"/>
      <c r="C303" s="35"/>
      <c r="D303" s="35"/>
      <c r="E303" s="77"/>
      <c r="F303" s="161"/>
      <c r="G303" s="161"/>
      <c r="H303" s="161"/>
      <c r="I303" s="35"/>
      <c r="J303" s="282"/>
      <c r="K303" s="35"/>
      <c r="L303" s="161"/>
      <c r="M303" s="77"/>
      <c r="N303" s="77"/>
      <c r="O303" s="77"/>
      <c r="P303" s="77"/>
      <c r="Q303" s="77"/>
      <c r="R303" s="161"/>
      <c r="S303" s="35"/>
      <c r="T303" s="35"/>
      <c r="U303" s="77"/>
      <c r="V303" s="77"/>
      <c r="X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</row>
    <row r="304" spans="1:52" s="11" customFormat="1">
      <c r="A304" s="35"/>
      <c r="B304" s="35"/>
      <c r="C304" s="35"/>
      <c r="D304" s="35"/>
      <c r="E304" s="77"/>
      <c r="F304" s="161"/>
      <c r="G304" s="161"/>
      <c r="H304" s="161"/>
      <c r="I304" s="35"/>
      <c r="J304" s="282"/>
      <c r="K304" s="35"/>
      <c r="L304" s="161"/>
      <c r="M304" s="77"/>
      <c r="N304" s="77"/>
      <c r="O304" s="77"/>
      <c r="P304" s="77"/>
      <c r="Q304" s="77"/>
      <c r="R304" s="161"/>
      <c r="S304" s="35"/>
      <c r="T304" s="35"/>
      <c r="U304" s="77"/>
      <c r="V304" s="77"/>
      <c r="X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</row>
    <row r="305" spans="1:52" s="11" customFormat="1">
      <c r="A305" s="35"/>
      <c r="B305" s="35"/>
      <c r="C305" s="35"/>
      <c r="D305" s="35"/>
      <c r="E305" s="77"/>
      <c r="F305" s="161"/>
      <c r="G305" s="161"/>
      <c r="H305" s="161"/>
      <c r="I305" s="35"/>
      <c r="J305" s="282"/>
      <c r="K305" s="35"/>
      <c r="L305" s="161"/>
      <c r="M305" s="77"/>
      <c r="N305" s="77"/>
      <c r="O305" s="77"/>
      <c r="P305" s="77"/>
      <c r="Q305" s="77"/>
      <c r="R305" s="161"/>
      <c r="S305" s="35"/>
      <c r="T305" s="35"/>
      <c r="U305" s="77"/>
      <c r="V305" s="77"/>
      <c r="X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</row>
    <row r="306" spans="1:52" s="11" customFormat="1">
      <c r="A306" s="35"/>
      <c r="B306" s="35"/>
      <c r="C306" s="35"/>
      <c r="D306" s="35"/>
      <c r="E306" s="77"/>
      <c r="F306" s="161"/>
      <c r="G306" s="161"/>
      <c r="H306" s="161"/>
      <c r="I306" s="35"/>
      <c r="J306" s="282"/>
      <c r="K306" s="35"/>
      <c r="L306" s="161"/>
      <c r="M306" s="77"/>
      <c r="N306" s="77"/>
      <c r="O306" s="77"/>
      <c r="P306" s="77"/>
      <c r="Q306" s="77"/>
      <c r="R306" s="161"/>
      <c r="S306" s="35"/>
      <c r="T306" s="35"/>
      <c r="U306" s="77"/>
      <c r="V306" s="77"/>
      <c r="X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</row>
    <row r="307" spans="1:52" s="11" customFormat="1">
      <c r="A307" s="35"/>
      <c r="B307" s="35"/>
      <c r="C307" s="35"/>
      <c r="D307" s="35"/>
      <c r="E307" s="77"/>
      <c r="F307" s="161"/>
      <c r="G307" s="161"/>
      <c r="H307" s="161"/>
      <c r="I307" s="35"/>
      <c r="J307" s="282"/>
      <c r="K307" s="35"/>
      <c r="L307" s="161"/>
      <c r="M307" s="77"/>
      <c r="N307" s="77"/>
      <c r="O307" s="77"/>
      <c r="P307" s="77"/>
      <c r="Q307" s="77"/>
      <c r="R307" s="161"/>
      <c r="S307" s="35"/>
      <c r="T307" s="35"/>
      <c r="U307" s="77"/>
      <c r="V307" s="77"/>
      <c r="X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</row>
    <row r="308" spans="1:52" s="11" customFormat="1">
      <c r="A308" s="35"/>
      <c r="B308" s="35"/>
      <c r="C308" s="35"/>
      <c r="D308" s="35"/>
      <c r="E308" s="77"/>
      <c r="F308" s="161"/>
      <c r="G308" s="161"/>
      <c r="H308" s="161"/>
      <c r="I308" s="35"/>
      <c r="J308" s="282"/>
      <c r="K308" s="35"/>
      <c r="L308" s="161"/>
      <c r="M308" s="77"/>
      <c r="N308" s="77"/>
      <c r="O308" s="77"/>
      <c r="P308" s="77"/>
      <c r="Q308" s="77"/>
      <c r="R308" s="161"/>
      <c r="S308" s="35"/>
      <c r="T308" s="35"/>
      <c r="U308" s="77"/>
      <c r="V308" s="77"/>
      <c r="X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</row>
    <row r="309" spans="1:52" s="11" customFormat="1">
      <c r="A309" s="35"/>
      <c r="B309" s="35"/>
      <c r="C309" s="35"/>
      <c r="D309" s="35"/>
      <c r="E309" s="77"/>
      <c r="F309" s="161"/>
      <c r="G309" s="161"/>
      <c r="H309" s="161"/>
      <c r="I309" s="35"/>
      <c r="J309" s="282"/>
      <c r="K309" s="35"/>
      <c r="L309" s="161"/>
      <c r="M309" s="77"/>
      <c r="N309" s="77"/>
      <c r="O309" s="77"/>
      <c r="P309" s="77"/>
      <c r="Q309" s="77"/>
      <c r="R309" s="161"/>
      <c r="S309" s="35"/>
      <c r="T309" s="35"/>
      <c r="U309" s="77"/>
      <c r="V309" s="77"/>
      <c r="X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</row>
    <row r="310" spans="1:52" s="11" customFormat="1">
      <c r="A310" s="35"/>
      <c r="B310" s="35"/>
      <c r="C310" s="35"/>
      <c r="D310" s="35"/>
      <c r="E310" s="77"/>
      <c r="F310" s="161"/>
      <c r="G310" s="161"/>
      <c r="H310" s="161"/>
      <c r="I310" s="35"/>
      <c r="J310" s="282"/>
      <c r="K310" s="35"/>
      <c r="L310" s="161"/>
      <c r="M310" s="77"/>
      <c r="N310" s="77"/>
      <c r="O310" s="77"/>
      <c r="P310" s="77"/>
      <c r="Q310" s="77"/>
      <c r="R310" s="161"/>
      <c r="S310" s="35"/>
      <c r="T310" s="35"/>
      <c r="U310" s="77"/>
      <c r="V310" s="77"/>
      <c r="X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</row>
    <row r="311" spans="1:52" s="11" customFormat="1">
      <c r="A311" s="35"/>
      <c r="B311" s="35"/>
      <c r="C311" s="35"/>
      <c r="D311" s="35"/>
      <c r="E311" s="77"/>
      <c r="F311" s="161"/>
      <c r="G311" s="161"/>
      <c r="H311" s="161"/>
      <c r="I311" s="35"/>
      <c r="J311" s="282"/>
      <c r="K311" s="35"/>
      <c r="L311" s="161"/>
      <c r="M311" s="77"/>
      <c r="N311" s="77"/>
      <c r="O311" s="77"/>
      <c r="P311" s="77"/>
      <c r="Q311" s="77"/>
      <c r="R311" s="161"/>
      <c r="S311" s="35"/>
      <c r="T311" s="35"/>
      <c r="U311" s="77"/>
      <c r="V311" s="77"/>
      <c r="X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</row>
    <row r="312" spans="1:52" s="11" customFormat="1">
      <c r="A312" s="35"/>
      <c r="B312" s="35"/>
      <c r="C312" s="35"/>
      <c r="D312" s="35"/>
      <c r="E312" s="77"/>
      <c r="F312" s="161"/>
      <c r="G312" s="161"/>
      <c r="H312" s="161"/>
      <c r="I312" s="35"/>
      <c r="J312" s="282"/>
      <c r="K312" s="35"/>
      <c r="L312" s="161"/>
      <c r="M312" s="77"/>
      <c r="N312" s="77"/>
      <c r="O312" s="77"/>
      <c r="P312" s="77"/>
      <c r="Q312" s="77"/>
      <c r="R312" s="161"/>
      <c r="S312"/>
      <c r="T312"/>
      <c r="X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</row>
    <row r="313" spans="1:52" s="11" customFormat="1">
      <c r="A313" s="35"/>
      <c r="B313" s="35"/>
      <c r="C313" s="35"/>
      <c r="D313" s="35"/>
      <c r="E313" s="77"/>
      <c r="F313" s="161"/>
      <c r="G313" s="161"/>
      <c r="H313" s="161"/>
      <c r="I313" s="35"/>
      <c r="J313" s="282"/>
      <c r="K313" s="35"/>
      <c r="L313" s="161"/>
      <c r="M313" s="77"/>
      <c r="N313" s="77"/>
      <c r="O313" s="77"/>
      <c r="P313" s="77"/>
      <c r="Q313" s="77"/>
      <c r="R313" s="161"/>
      <c r="S313"/>
      <c r="T313"/>
      <c r="X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</row>
    <row r="314" spans="1:52" s="11" customFormat="1">
      <c r="A314" s="35"/>
      <c r="B314" s="35"/>
      <c r="C314" s="35"/>
      <c r="D314" s="35"/>
      <c r="E314" s="77"/>
      <c r="F314" s="161"/>
      <c r="G314" s="161"/>
      <c r="H314" s="161"/>
      <c r="I314" s="35"/>
      <c r="J314" s="282"/>
      <c r="K314" s="35"/>
      <c r="L314" s="161"/>
      <c r="M314" s="77"/>
      <c r="N314" s="77"/>
      <c r="O314" s="77"/>
      <c r="P314" s="77"/>
      <c r="Q314" s="77"/>
      <c r="R314" s="161"/>
      <c r="S314"/>
      <c r="T314"/>
      <c r="X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</row>
    <row r="315" spans="1:52" s="11" customFormat="1">
      <c r="A315" s="35"/>
      <c r="B315" s="35"/>
      <c r="C315" s="35"/>
      <c r="D315" s="35"/>
      <c r="E315" s="77"/>
      <c r="F315" s="161"/>
      <c r="G315" s="161"/>
      <c r="H315" s="161"/>
      <c r="I315" s="35"/>
      <c r="J315" s="282"/>
      <c r="K315" s="35"/>
      <c r="L315" s="161"/>
      <c r="M315" s="77"/>
      <c r="N315" s="77"/>
      <c r="O315" s="77"/>
      <c r="P315" s="77"/>
      <c r="Q315" s="77"/>
      <c r="R315" s="161"/>
      <c r="S315"/>
      <c r="T315"/>
      <c r="X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</row>
    <row r="316" spans="1:52">
      <c r="A316" s="35"/>
      <c r="B316" s="35"/>
      <c r="C316" s="35"/>
      <c r="D316" s="35"/>
      <c r="E316" s="77"/>
      <c r="F316" s="161"/>
      <c r="G316" s="161"/>
      <c r="H316" s="161"/>
      <c r="I316" s="35"/>
      <c r="J316" s="282"/>
      <c r="K316" s="35"/>
      <c r="L316" s="161"/>
      <c r="M316" s="77"/>
      <c r="N316" s="77"/>
      <c r="O316" s="77"/>
      <c r="P316" s="77"/>
      <c r="Q316" s="77"/>
      <c r="R316" s="161"/>
    </row>
    <row r="317" spans="1:52">
      <c r="A317" s="35"/>
      <c r="B317" s="35"/>
      <c r="C317" s="35"/>
      <c r="D317" s="35"/>
      <c r="E317" s="77"/>
      <c r="F317" s="161"/>
      <c r="G317" s="161"/>
      <c r="H317" s="161"/>
      <c r="I317" s="35"/>
      <c r="J317" s="282"/>
      <c r="K317" s="35"/>
      <c r="L317" s="161"/>
      <c r="M317" s="77"/>
      <c r="N317" s="77"/>
      <c r="O317" s="77"/>
      <c r="P317" s="77"/>
      <c r="Q317" s="77"/>
      <c r="R317" s="161"/>
    </row>
    <row r="318" spans="1:52">
      <c r="A318" s="35"/>
      <c r="B318" s="35"/>
      <c r="C318" s="35"/>
      <c r="D318" s="35"/>
      <c r="E318" s="77"/>
      <c r="F318" s="161"/>
      <c r="G318" s="161"/>
      <c r="H318" s="161"/>
      <c r="I318" s="35"/>
      <c r="J318" s="282"/>
      <c r="K318" s="35"/>
      <c r="L318" s="161"/>
      <c r="M318" s="77"/>
      <c r="N318" s="77"/>
      <c r="O318" s="77"/>
      <c r="P318" s="77"/>
      <c r="Q318" s="77"/>
      <c r="R318" s="161"/>
    </row>
    <row r="319" spans="1:52">
      <c r="A319" s="35"/>
      <c r="B319" s="35"/>
      <c r="C319" s="35"/>
      <c r="D319" s="35"/>
      <c r="E319" s="77"/>
      <c r="F319" s="161"/>
      <c r="G319" s="161"/>
      <c r="H319" s="161"/>
      <c r="I319" s="35"/>
      <c r="J319" s="282"/>
      <c r="K319" s="35"/>
      <c r="L319" s="161"/>
      <c r="M319" s="77"/>
      <c r="N319" s="77"/>
      <c r="O319" s="77"/>
      <c r="P319" s="77"/>
      <c r="Q319" s="77"/>
      <c r="R319" s="161"/>
    </row>
    <row r="320" spans="1:52">
      <c r="A320" s="35"/>
      <c r="B320" s="35"/>
      <c r="C320" s="35"/>
      <c r="D320" s="35"/>
      <c r="E320" s="77"/>
      <c r="F320" s="161"/>
      <c r="G320" s="161"/>
      <c r="H320" s="161"/>
      <c r="I320" s="35"/>
      <c r="J320" s="282"/>
      <c r="K320" s="35"/>
      <c r="L320" s="161"/>
      <c r="M320" s="77"/>
      <c r="N320" s="77"/>
      <c r="O320" s="77"/>
      <c r="P320" s="77"/>
      <c r="Q320" s="77"/>
      <c r="R320" s="161"/>
    </row>
    <row r="321" spans="1:18">
      <c r="A321" s="35"/>
      <c r="B321" s="35"/>
      <c r="C321" s="35"/>
      <c r="D321" s="35"/>
      <c r="E321" s="77"/>
      <c r="F321" s="161"/>
      <c r="G321" s="161"/>
      <c r="H321" s="161"/>
      <c r="I321" s="35"/>
      <c r="J321" s="282"/>
      <c r="K321" s="35"/>
      <c r="L321" s="161"/>
      <c r="M321" s="77"/>
      <c r="N321" s="77"/>
      <c r="O321" s="77"/>
      <c r="P321" s="77"/>
      <c r="Q321" s="77"/>
      <c r="R321" s="161"/>
    </row>
    <row r="322" spans="1:18">
      <c r="M322" s="77"/>
      <c r="N322" s="77"/>
      <c r="O322" s="77"/>
      <c r="P322" s="77"/>
      <c r="Q322" s="77"/>
      <c r="R322" s="161"/>
    </row>
    <row r="323" spans="1:18">
      <c r="M323" s="77"/>
      <c r="N323" s="77"/>
      <c r="O323" s="77"/>
      <c r="P323" s="77"/>
      <c r="Q323" s="77"/>
      <c r="R323" s="161"/>
    </row>
    <row r="324" spans="1:18">
      <c r="M324" s="77"/>
      <c r="N324" s="77"/>
      <c r="O324" s="77"/>
      <c r="P324" s="77"/>
      <c r="Q324" s="77"/>
      <c r="R324" s="161"/>
    </row>
    <row r="325" spans="1:18">
      <c r="M325" s="77"/>
      <c r="N325" s="77"/>
      <c r="O325" s="77"/>
      <c r="P325" s="77"/>
      <c r="Q325" s="77"/>
      <c r="R325" s="161"/>
    </row>
    <row r="326" spans="1:18">
      <c r="M326" s="77"/>
      <c r="N326" s="77"/>
      <c r="O326" s="77"/>
      <c r="P326" s="77"/>
      <c r="Q326" s="77"/>
      <c r="R326" s="161"/>
    </row>
    <row r="327" spans="1:18">
      <c r="M327" s="77"/>
      <c r="N327" s="77"/>
      <c r="O327" s="77"/>
      <c r="P327" s="77"/>
      <c r="Q327" s="77"/>
      <c r="R327" s="161"/>
    </row>
    <row r="328" spans="1:18">
      <c r="M328" s="77"/>
      <c r="N328" s="77"/>
      <c r="O328" s="77"/>
      <c r="P328" s="77"/>
      <c r="Q328" s="77"/>
      <c r="R328" s="161"/>
    </row>
    <row r="329" spans="1:18">
      <c r="M329" s="77"/>
      <c r="N329" s="77"/>
      <c r="O329" s="77"/>
      <c r="P329" s="77"/>
      <c r="Q329" s="77"/>
      <c r="R329" s="161"/>
    </row>
    <row r="330" spans="1:18">
      <c r="M330" s="77"/>
      <c r="N330" s="77"/>
      <c r="O330" s="77"/>
      <c r="P330" s="77"/>
      <c r="Q330" s="77"/>
      <c r="R330" s="161"/>
    </row>
    <row r="331" spans="1:18">
      <c r="M331" s="77"/>
      <c r="N331" s="77"/>
      <c r="O331" s="77"/>
      <c r="P331" s="77"/>
      <c r="Q331" s="77"/>
      <c r="R331" s="161"/>
    </row>
    <row r="332" spans="1:18">
      <c r="M332" s="77"/>
      <c r="N332" s="77"/>
      <c r="O332" s="77"/>
      <c r="P332" s="77"/>
      <c r="Q332" s="77"/>
      <c r="R332" s="161"/>
    </row>
    <row r="333" spans="1:18">
      <c r="M333" s="77"/>
      <c r="N333" s="77"/>
      <c r="O333" s="77"/>
      <c r="P333" s="77"/>
      <c r="Q333" s="77"/>
      <c r="R333" s="161"/>
    </row>
    <row r="334" spans="1:18">
      <c r="N334" s="77"/>
      <c r="O334" s="77"/>
      <c r="P334" s="77"/>
      <c r="Q334" s="77"/>
      <c r="R334" s="161"/>
    </row>
  </sheetData>
  <conditionalFormatting sqref="AB104 AB35:AB36">
    <cfRule type="cellIs" dxfId="19" priority="6" stopIfTrue="1" operator="lessThan">
      <formula>0</formula>
    </cfRule>
  </conditionalFormatting>
  <conditionalFormatting sqref="AB81">
    <cfRule type="cellIs" dxfId="18" priority="7" stopIfTrue="1" operator="greaterThan">
      <formula>0</formula>
    </cfRule>
  </conditionalFormatting>
  <conditionalFormatting sqref="AB58">
    <cfRule type="cellIs" dxfId="17" priority="8" stopIfTrue="1" operator="greaterThan">
      <formula>0</formula>
    </cfRule>
    <cfRule type="cellIs" dxfId="16" priority="9" stopIfTrue="1" operator="lessThan">
      <formula>0</formula>
    </cfRule>
  </conditionalFormatting>
  <conditionalFormatting sqref="AB81">
    <cfRule type="cellIs" dxfId="15" priority="5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G60"/>
  <sheetViews>
    <sheetView zoomScale="83" zoomScaleNormal="83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A40" sqref="A40:XFD40"/>
    </sheetView>
  </sheetViews>
  <sheetFormatPr baseColWidth="10" defaultRowHeight="15"/>
  <cols>
    <col min="1" max="1" width="2.90625" customWidth="1"/>
    <col min="2" max="2" width="6.54296875" customWidth="1"/>
    <col min="3" max="3" width="3.81640625" customWidth="1"/>
    <col min="4" max="4" width="13.81640625" style="33" customWidth="1"/>
    <col min="5" max="5" width="6.81640625" customWidth="1"/>
    <col min="6" max="6" width="5" style="11" customWidth="1"/>
    <col min="7" max="7" width="7.453125" style="316" customWidth="1"/>
    <col min="8" max="8" width="4.54296875" style="11" customWidth="1"/>
    <col min="9" max="9" width="6.08984375" style="92" customWidth="1"/>
    <col min="10" max="10" width="5.36328125" style="92" customWidth="1"/>
    <col min="11" max="11" width="6.08984375" style="92" customWidth="1"/>
    <col min="12" max="12" width="1.90625" style="92" customWidth="1"/>
    <col min="13" max="13" width="6.08984375" style="92" customWidth="1"/>
    <col min="14" max="14" width="1.26953125" style="92" customWidth="1"/>
    <col min="15" max="15" width="7" customWidth="1"/>
    <col min="16" max="16" width="6.08984375" style="92" customWidth="1"/>
    <col min="17" max="17" width="1.6328125" style="92" customWidth="1"/>
    <col min="18" max="18" width="6.08984375" style="92" customWidth="1"/>
    <col min="19" max="19" width="1.7265625" style="92" customWidth="1"/>
    <col min="20" max="20" width="7.6328125" style="92" customWidth="1"/>
    <col min="21" max="21" width="0.90625" style="92" customWidth="1"/>
    <col min="22" max="22" width="7.453125" customWidth="1"/>
    <col min="23" max="23" width="7.1796875" style="92" customWidth="1"/>
    <col min="24" max="24" width="4.26953125" style="92" customWidth="1"/>
    <col min="25" max="25" width="6.08984375" style="92" customWidth="1"/>
    <col min="26" max="26" width="5.6328125" style="11" customWidth="1"/>
    <col min="27" max="27" width="5.81640625" style="11" customWidth="1"/>
    <col min="28" max="28" width="6.6328125" style="11" customWidth="1"/>
    <col min="29" max="29" width="6.08984375" style="92" customWidth="1"/>
    <col min="30" max="30" width="5.6328125" customWidth="1"/>
    <col min="31" max="31" width="6.54296875" customWidth="1"/>
    <col min="32" max="32" width="6.1796875" style="11" customWidth="1"/>
    <col min="33" max="33" width="5.1796875" style="11" customWidth="1"/>
    <col min="34" max="34" width="7" style="11" customWidth="1"/>
    <col min="35" max="35" width="7.08984375" style="92" customWidth="1"/>
    <col min="36" max="36" width="7.08984375" style="11" customWidth="1"/>
    <col min="37" max="37" width="4.6328125" customWidth="1"/>
    <col min="50" max="50" width="14" customWidth="1"/>
    <col min="51" max="51" width="12.54296875" customWidth="1"/>
    <col min="52" max="52" width="10.90625" customWidth="1"/>
  </cols>
  <sheetData>
    <row r="1" spans="1:59">
      <c r="A1" s="47"/>
      <c r="B1" s="47"/>
      <c r="C1" s="47"/>
      <c r="D1" s="402"/>
      <c r="E1" s="47"/>
      <c r="F1" s="71"/>
      <c r="G1" s="319"/>
      <c r="H1" s="71"/>
      <c r="I1" s="89"/>
      <c r="J1" s="89"/>
      <c r="K1" s="89"/>
      <c r="L1" s="89"/>
      <c r="M1" s="89"/>
      <c r="N1" s="89"/>
      <c r="O1" s="47"/>
      <c r="P1" s="89"/>
      <c r="Q1" s="89"/>
      <c r="R1" s="89"/>
      <c r="S1" s="89"/>
      <c r="T1" s="89"/>
      <c r="U1" s="89"/>
      <c r="V1" s="47"/>
      <c r="W1" s="89"/>
      <c r="X1" s="89"/>
      <c r="Y1" s="89"/>
      <c r="Z1" s="71"/>
      <c r="AA1" s="71"/>
      <c r="AB1" s="71"/>
      <c r="AC1" s="89"/>
      <c r="AD1" s="47"/>
      <c r="AE1" s="47"/>
      <c r="AF1" s="71"/>
      <c r="AG1" s="71"/>
      <c r="AH1" s="71"/>
      <c r="AI1" s="89"/>
      <c r="AJ1" s="71"/>
      <c r="AK1" s="47"/>
      <c r="AL1" s="4"/>
      <c r="AM1" s="4"/>
      <c r="AN1" s="4"/>
      <c r="AO1" s="4"/>
      <c r="AP1" s="4"/>
    </row>
    <row r="2" spans="1:59" s="183" customFormat="1" ht="31.8">
      <c r="A2" s="182"/>
      <c r="B2" s="182"/>
      <c r="C2" s="182"/>
      <c r="D2" s="189" t="s">
        <v>442</v>
      </c>
      <c r="E2" s="182"/>
      <c r="F2" s="182"/>
      <c r="G2" s="324"/>
      <c r="H2" s="182"/>
      <c r="I2" s="198"/>
      <c r="J2" s="193"/>
      <c r="K2" s="193"/>
      <c r="L2" s="193"/>
      <c r="M2" s="193"/>
      <c r="N2" s="193"/>
      <c r="O2" s="172" t="str">
        <f>+År!B2</f>
        <v>UNG SAU :</v>
      </c>
      <c r="P2" s="193"/>
      <c r="Q2" s="193"/>
      <c r="R2" s="193"/>
      <c r="S2" s="193"/>
      <c r="T2" s="193"/>
      <c r="U2" s="193"/>
      <c r="V2" s="182"/>
      <c r="W2" s="193"/>
      <c r="X2" s="193"/>
      <c r="Y2" s="193"/>
      <c r="Z2" s="198"/>
      <c r="AA2" s="198"/>
      <c r="AB2" s="198"/>
      <c r="AC2" s="193"/>
      <c r="AD2" s="182"/>
      <c r="AE2" s="182"/>
      <c r="AF2" s="198"/>
      <c r="AG2" s="198"/>
      <c r="AH2" s="198"/>
      <c r="AI2" s="193"/>
      <c r="AJ2" s="198"/>
      <c r="AK2" s="182"/>
      <c r="AL2" s="4"/>
      <c r="AM2" s="4"/>
      <c r="AN2"/>
      <c r="AO2" s="4"/>
      <c r="AP2" s="4"/>
      <c r="AQ2"/>
      <c r="AR2"/>
      <c r="AS2"/>
      <c r="AT2"/>
      <c r="AU2"/>
      <c r="AV2"/>
      <c r="AW2"/>
      <c r="AX2"/>
      <c r="AY2"/>
      <c r="AZ2"/>
      <c r="BA2"/>
      <c r="BB2"/>
      <c r="BC2"/>
    </row>
    <row r="3" spans="1:59">
      <c r="A3" s="47"/>
      <c r="B3" s="47"/>
      <c r="C3" s="47"/>
      <c r="D3" s="402"/>
      <c r="E3" s="47"/>
      <c r="F3" s="71"/>
      <c r="G3" s="319"/>
      <c r="H3" s="71"/>
      <c r="I3" s="89"/>
      <c r="J3" s="89"/>
      <c r="K3" s="89"/>
      <c r="L3" s="89"/>
      <c r="M3" s="89"/>
      <c r="N3" s="89"/>
      <c r="O3" s="47"/>
      <c r="P3" s="89"/>
      <c r="Q3" s="89"/>
      <c r="R3" s="89"/>
      <c r="S3" s="89"/>
      <c r="T3" s="89"/>
      <c r="U3" s="89"/>
      <c r="V3" s="47"/>
      <c r="W3" s="89"/>
      <c r="X3" s="89"/>
      <c r="Y3" s="89"/>
      <c r="Z3" s="71"/>
      <c r="AA3" s="71"/>
      <c r="AB3" s="71"/>
      <c r="AC3" s="89"/>
      <c r="AD3" s="47"/>
      <c r="AE3" s="47"/>
      <c r="AF3" s="71"/>
      <c r="AG3" s="71"/>
      <c r="AH3" s="71"/>
      <c r="AI3" s="89"/>
      <c r="AJ3" s="71"/>
      <c r="AK3" s="47"/>
      <c r="AL3" s="4"/>
      <c r="AM3" s="4"/>
      <c r="AO3" s="4"/>
      <c r="AP3" s="4"/>
    </row>
    <row r="4" spans="1:59">
      <c r="A4" s="47"/>
      <c r="B4" s="47"/>
      <c r="C4" s="47"/>
      <c r="D4" s="402"/>
      <c r="E4" s="47"/>
      <c r="F4" s="71"/>
      <c r="G4" s="319"/>
      <c r="H4" s="71"/>
      <c r="I4" s="89"/>
      <c r="J4" s="89"/>
      <c r="K4" s="89"/>
      <c r="L4" s="89"/>
      <c r="M4" s="89"/>
      <c r="N4" s="89"/>
      <c r="O4" s="47"/>
      <c r="P4" s="89"/>
      <c r="Q4" s="89"/>
      <c r="R4" s="89"/>
      <c r="S4" s="89"/>
      <c r="T4" s="89"/>
      <c r="U4" s="89"/>
      <c r="V4" s="47"/>
      <c r="W4" s="89"/>
      <c r="X4" s="89"/>
      <c r="Y4" s="89"/>
      <c r="Z4" s="71"/>
      <c r="AA4" s="71"/>
      <c r="AB4" s="71"/>
      <c r="AC4" s="89"/>
      <c r="AD4" s="47"/>
      <c r="AE4" s="47"/>
      <c r="AF4" s="71"/>
      <c r="AG4" s="71"/>
      <c r="AH4" s="71"/>
      <c r="AI4" s="89"/>
      <c r="AJ4" s="71"/>
      <c r="AK4" s="47"/>
      <c r="AL4" s="4"/>
      <c r="AM4" s="4"/>
      <c r="AO4" s="4"/>
      <c r="AP4" s="4"/>
    </row>
    <row r="5" spans="1:59" s="184" customFormat="1" ht="19.8">
      <c r="A5" s="181"/>
      <c r="B5" s="181"/>
      <c r="C5" s="181"/>
      <c r="D5" s="412"/>
      <c r="E5" s="181" t="s">
        <v>5</v>
      </c>
      <c r="F5" s="181"/>
      <c r="G5" s="184">
        <f>+År!Q2</f>
        <v>49</v>
      </c>
      <c r="H5" s="325"/>
      <c r="I5" s="181"/>
      <c r="J5" s="207"/>
      <c r="K5" s="206"/>
      <c r="L5" s="206"/>
      <c r="M5" s="206"/>
      <c r="N5" s="206"/>
      <c r="O5" s="206"/>
      <c r="P5" s="206"/>
      <c r="Q5" s="206"/>
      <c r="R5" s="206"/>
      <c r="S5" s="206"/>
      <c r="T5" s="206"/>
      <c r="U5" s="206"/>
      <c r="V5" s="181" t="s">
        <v>425</v>
      </c>
      <c r="W5" s="206"/>
      <c r="X5" s="206"/>
      <c r="Y5" s="206"/>
      <c r="Z5" s="206"/>
      <c r="AA5" s="566">
        <f>SUM(G11:G24)</f>
        <v>43028</v>
      </c>
      <c r="AB5" s="568"/>
      <c r="AC5" s="561"/>
      <c r="AD5" s="206"/>
      <c r="AE5" s="181"/>
      <c r="AF5" s="181"/>
      <c r="AG5" s="207"/>
      <c r="AH5" s="207"/>
      <c r="AI5" s="207"/>
      <c r="AJ5" s="206"/>
      <c r="AK5" s="207"/>
      <c r="AL5" s="181"/>
      <c r="AM5" s="4"/>
      <c r="AN5" s="4"/>
      <c r="AO5"/>
      <c r="AP5" s="4"/>
      <c r="AQ5" s="4"/>
      <c r="AR5"/>
      <c r="AS5"/>
      <c r="AT5"/>
      <c r="AU5"/>
      <c r="AV5"/>
      <c r="AW5"/>
      <c r="AX5"/>
      <c r="AY5"/>
      <c r="AZ5"/>
      <c r="BA5"/>
      <c r="BB5"/>
      <c r="BC5"/>
      <c r="BD5"/>
      <c r="BF5" s="186"/>
      <c r="BG5" s="186"/>
    </row>
    <row r="6" spans="1:59" ht="18" customHeight="1">
      <c r="A6" s="52"/>
      <c r="B6" s="52"/>
      <c r="C6" s="52"/>
      <c r="D6" s="405"/>
      <c r="E6" s="52"/>
      <c r="F6" s="72"/>
      <c r="G6" s="326"/>
      <c r="H6" s="72"/>
      <c r="I6" s="94"/>
      <c r="J6" s="94"/>
      <c r="K6" s="94"/>
      <c r="L6" s="94"/>
      <c r="M6" s="94"/>
      <c r="N6" s="94"/>
      <c r="O6" s="52"/>
      <c r="P6" s="94"/>
      <c r="Q6" s="94"/>
      <c r="R6" s="94"/>
      <c r="S6" s="94"/>
      <c r="T6" s="94"/>
      <c r="U6" s="94"/>
      <c r="V6" s="85"/>
      <c r="W6" s="203"/>
      <c r="X6" s="94"/>
      <c r="Y6" s="89"/>
      <c r="Z6" s="71"/>
      <c r="AA6" s="71"/>
      <c r="AB6" s="71"/>
      <c r="AC6" s="89"/>
      <c r="AD6" s="47"/>
      <c r="AE6" s="47"/>
      <c r="AF6" s="71"/>
      <c r="AG6" s="71"/>
      <c r="AH6" s="71"/>
      <c r="AI6" s="89"/>
      <c r="AJ6" s="71"/>
      <c r="AK6" s="47"/>
      <c r="AL6" s="4"/>
      <c r="AM6" s="4"/>
      <c r="AO6" s="4"/>
      <c r="AP6" s="4"/>
    </row>
    <row r="7" spans="1:59" ht="18" customHeight="1">
      <c r="A7" s="52"/>
      <c r="B7" s="52"/>
      <c r="C7" s="52"/>
      <c r="D7" s="405"/>
      <c r="E7" s="52"/>
      <c r="F7" s="72"/>
      <c r="G7" s="326"/>
      <c r="H7" s="72"/>
      <c r="I7" s="94"/>
      <c r="J7" s="94"/>
      <c r="K7" s="94"/>
      <c r="L7" s="94"/>
      <c r="M7" s="94"/>
      <c r="N7" s="94"/>
      <c r="O7" s="52"/>
      <c r="P7" s="94"/>
      <c r="Q7" s="94"/>
      <c r="R7" s="94"/>
      <c r="S7" s="94"/>
      <c r="T7" s="94"/>
      <c r="U7" s="94"/>
      <c r="V7" s="85"/>
      <c r="W7" s="203"/>
      <c r="X7" s="94"/>
      <c r="Y7" s="89"/>
      <c r="Z7" s="71"/>
      <c r="AA7" s="71"/>
      <c r="AB7" s="71"/>
      <c r="AC7" s="89"/>
      <c r="AD7" s="47"/>
      <c r="AE7" s="47"/>
      <c r="AF7" s="71"/>
      <c r="AG7" s="71"/>
      <c r="AH7" s="71"/>
      <c r="AI7" s="94" t="s">
        <v>80</v>
      </c>
      <c r="AJ7" s="72" t="s">
        <v>2</v>
      </c>
      <c r="AK7" s="47"/>
      <c r="AL7" s="4"/>
      <c r="AM7" s="4"/>
      <c r="AO7" s="4"/>
      <c r="AP7" s="4"/>
    </row>
    <row r="8" spans="1:59" ht="15.6">
      <c r="A8" s="47"/>
      <c r="B8" s="47"/>
      <c r="C8" s="47"/>
      <c r="D8" s="402"/>
      <c r="E8" s="52" t="s">
        <v>2</v>
      </c>
      <c r="F8" s="71"/>
      <c r="G8" s="319"/>
      <c r="H8" s="71"/>
      <c r="I8" s="89"/>
      <c r="J8" s="89"/>
      <c r="K8" s="89"/>
      <c r="L8" s="89"/>
      <c r="M8" s="89"/>
      <c r="N8" s="89"/>
      <c r="O8" s="47"/>
      <c r="P8" s="89"/>
      <c r="Q8" s="89"/>
      <c r="R8" s="89"/>
      <c r="S8" s="89"/>
      <c r="T8" s="89"/>
      <c r="U8" s="89"/>
      <c r="V8" s="52" t="s">
        <v>22</v>
      </c>
      <c r="W8" s="89"/>
      <c r="X8" s="89"/>
      <c r="Y8" s="146" t="s">
        <v>403</v>
      </c>
      <c r="Z8" s="72" t="s">
        <v>508</v>
      </c>
      <c r="AA8" s="71"/>
      <c r="AB8" s="71"/>
      <c r="AC8" s="94" t="s">
        <v>426</v>
      </c>
      <c r="AD8" s="47"/>
      <c r="AE8" s="47"/>
      <c r="AF8" s="72" t="s">
        <v>422</v>
      </c>
      <c r="AG8" s="201"/>
      <c r="AH8" s="201"/>
      <c r="AI8" s="94" t="s">
        <v>43</v>
      </c>
      <c r="AJ8" s="72" t="s">
        <v>8</v>
      </c>
      <c r="AK8" s="47"/>
      <c r="AL8" s="4"/>
      <c r="AM8" s="4"/>
      <c r="AO8" s="4"/>
      <c r="AP8" s="4"/>
    </row>
    <row r="9" spans="1:59" ht="15.6">
      <c r="A9" s="47"/>
      <c r="B9" s="47"/>
      <c r="C9" s="47"/>
      <c r="D9" s="402"/>
      <c r="E9" s="52" t="s">
        <v>484</v>
      </c>
      <c r="F9" s="175"/>
      <c r="G9" s="326" t="s">
        <v>2</v>
      </c>
      <c r="H9" s="175"/>
      <c r="I9" s="94" t="s">
        <v>2</v>
      </c>
      <c r="J9" s="178"/>
      <c r="K9" s="94" t="s">
        <v>1</v>
      </c>
      <c r="L9" s="94"/>
      <c r="M9" s="94" t="s">
        <v>2</v>
      </c>
      <c r="N9" s="94"/>
      <c r="O9" s="52" t="s">
        <v>22</v>
      </c>
      <c r="P9" s="178"/>
      <c r="Q9" s="178"/>
      <c r="R9" s="178" t="s">
        <v>22</v>
      </c>
      <c r="S9" s="178"/>
      <c r="T9" s="178" t="s">
        <v>22</v>
      </c>
      <c r="U9" s="178"/>
      <c r="V9" s="52" t="s">
        <v>486</v>
      </c>
      <c r="W9" s="94" t="s">
        <v>22</v>
      </c>
      <c r="X9" s="178"/>
      <c r="Y9" s="94" t="s">
        <v>488</v>
      </c>
      <c r="Z9" s="72" t="s">
        <v>533</v>
      </c>
      <c r="AA9" s="72" t="s">
        <v>533</v>
      </c>
      <c r="AB9" s="72" t="s">
        <v>533</v>
      </c>
      <c r="AC9" s="94"/>
      <c r="AD9" s="52" t="s">
        <v>482</v>
      </c>
      <c r="AE9" s="52" t="s">
        <v>413</v>
      </c>
      <c r="AF9" s="72" t="s">
        <v>1</v>
      </c>
      <c r="AG9" s="72" t="s">
        <v>1</v>
      </c>
      <c r="AH9" s="72" t="s">
        <v>0</v>
      </c>
      <c r="AI9" s="94" t="s">
        <v>558</v>
      </c>
      <c r="AJ9" s="72" t="s">
        <v>69</v>
      </c>
      <c r="AK9" s="47"/>
      <c r="AL9" s="4"/>
      <c r="AM9" s="59"/>
      <c r="AO9" s="1"/>
      <c r="AP9" s="5"/>
    </row>
    <row r="10" spans="1:59" ht="15.6">
      <c r="A10" s="47"/>
      <c r="B10" s="52" t="s">
        <v>89</v>
      </c>
      <c r="C10" s="52" t="s">
        <v>113</v>
      </c>
      <c r="D10" s="402"/>
      <c r="E10" s="53" t="s">
        <v>485</v>
      </c>
      <c r="F10" s="175" t="s">
        <v>487</v>
      </c>
      <c r="G10" s="327" t="s">
        <v>8</v>
      </c>
      <c r="H10" s="175" t="s">
        <v>487</v>
      </c>
      <c r="I10" s="95" t="s">
        <v>403</v>
      </c>
      <c r="J10" s="178" t="s">
        <v>487</v>
      </c>
      <c r="K10" s="95" t="s">
        <v>403</v>
      </c>
      <c r="L10" s="95"/>
      <c r="M10" s="95" t="s">
        <v>658</v>
      </c>
      <c r="N10" s="94"/>
      <c r="O10" s="53" t="s">
        <v>0</v>
      </c>
      <c r="P10" s="178" t="s">
        <v>487</v>
      </c>
      <c r="Q10" s="178"/>
      <c r="R10" s="178" t="s">
        <v>658</v>
      </c>
      <c r="S10" s="178"/>
      <c r="T10" s="178" t="s">
        <v>662</v>
      </c>
      <c r="U10" s="178"/>
      <c r="V10" s="53" t="s">
        <v>414</v>
      </c>
      <c r="W10" s="95" t="s">
        <v>44</v>
      </c>
      <c r="X10" s="178" t="s">
        <v>487</v>
      </c>
      <c r="Y10" s="95" t="s">
        <v>489</v>
      </c>
      <c r="Z10" s="73" t="s">
        <v>476</v>
      </c>
      <c r="AA10" s="73" t="s">
        <v>666</v>
      </c>
      <c r="AB10" s="73" t="s">
        <v>667</v>
      </c>
      <c r="AC10" s="95" t="s">
        <v>1</v>
      </c>
      <c r="AD10" s="53" t="s">
        <v>483</v>
      </c>
      <c r="AE10" s="53" t="s">
        <v>517</v>
      </c>
      <c r="AF10" s="73" t="s">
        <v>43</v>
      </c>
      <c r="AG10" s="73" t="s">
        <v>509</v>
      </c>
      <c r="AH10" s="73" t="s">
        <v>509</v>
      </c>
      <c r="AI10" s="95" t="s">
        <v>44</v>
      </c>
      <c r="AJ10" s="73" t="s">
        <v>540</v>
      </c>
      <c r="AK10" s="47"/>
      <c r="AL10" s="4"/>
      <c r="AM10" s="59"/>
      <c r="AO10" s="1"/>
      <c r="AP10" s="5"/>
    </row>
    <row r="11" spans="1:59" ht="15.6">
      <c r="A11" s="47"/>
      <c r="B11" s="65">
        <f>+'Ark1'!C971</f>
        <v>2024</v>
      </c>
      <c r="C11" s="65">
        <f>+'Ark1'!O971</f>
        <v>1</v>
      </c>
      <c r="D11" s="64" t="str">
        <f>VLOOKUP(C11,RNR!$H$18:$I$31,2)</f>
        <v>Østfold</v>
      </c>
      <c r="E11" s="65">
        <f>+'Ark1'!Q971</f>
        <v>56</v>
      </c>
      <c r="F11" s="208">
        <f t="shared" ref="F11:F16" si="0">+E11-E26</f>
        <v>-13</v>
      </c>
      <c r="G11" s="328">
        <f>+'Ark1'!R971</f>
        <v>223</v>
      </c>
      <c r="H11" s="208">
        <f t="shared" ref="H11:H16" si="1">+G11-G26</f>
        <v>-66</v>
      </c>
      <c r="I11" s="196">
        <f>+'Ark1'!AG971</f>
        <v>0.53349215454033005</v>
      </c>
      <c r="J11" s="213">
        <f t="shared" ref="J11:J16" si="2">+I11-I26</f>
        <v>-6.0259127982490002E-2</v>
      </c>
      <c r="K11" s="196">
        <f>+'Ark1'!AH971</f>
        <v>13.452914798206278</v>
      </c>
      <c r="L11" s="95"/>
      <c r="M11" s="434">
        <f>+'Ark1'!AI971</f>
        <v>223</v>
      </c>
      <c r="N11" s="94"/>
      <c r="O11" s="98">
        <f>+'Ark1'!S971</f>
        <v>7.6053811659192796</v>
      </c>
      <c r="P11" s="111">
        <f t="shared" ref="P11:P16" si="3">+O11-O26</f>
        <v>0.84067528356634025</v>
      </c>
      <c r="Q11" s="178"/>
      <c r="R11" s="121">
        <f>+IF(M11=0,"",'Ark1'!AJ971)</f>
        <v>108.18161434977576</v>
      </c>
      <c r="S11" s="178"/>
      <c r="T11" s="109">
        <f>+IF(M11=0,"",'Ark1'!AK971)</f>
        <v>20.374592967744498</v>
      </c>
      <c r="U11" s="178"/>
      <c r="V11" s="66">
        <f>+'Ark1'!T971</f>
        <v>6.9147982062780269</v>
      </c>
      <c r="W11" s="138">
        <f>+'Ark1'!U971</f>
        <v>26.671748878923776</v>
      </c>
      <c r="X11" s="213">
        <f t="shared" ref="X11:X16" si="4">+W11-W26</f>
        <v>0.44026098965041527</v>
      </c>
      <c r="Y11" s="138">
        <f>+'Ark1'!W971</f>
        <v>23.766816143497753</v>
      </c>
      <c r="Z11" s="275">
        <f>+'Ark1'!X971</f>
        <v>87.443946188340803</v>
      </c>
      <c r="AA11" s="275">
        <f>+'Ark1'!Y971</f>
        <v>57.847533632287004</v>
      </c>
      <c r="AB11" s="275">
        <f>+'Ark1'!Z971</f>
        <v>9.5097759513806643</v>
      </c>
      <c r="AC11" s="138">
        <f>+'Ark1'!Z971</f>
        <v>9.5097759513806643</v>
      </c>
      <c r="AD11" s="66">
        <f>+'Ark1'!AB971</f>
        <v>2.3094475160164296</v>
      </c>
      <c r="AE11" s="66">
        <f>+'Ark1'!AC971</f>
        <v>83.432302314902941</v>
      </c>
      <c r="AF11" s="275">
        <f>+'Ark1'!AD971</f>
        <v>57.521309692802141</v>
      </c>
      <c r="AG11" s="275">
        <f>+'Ark1'!AE971</f>
        <v>76.098506506645506</v>
      </c>
      <c r="AH11" s="275">
        <f>+'Ark1'!AF971</f>
        <v>0.51826717486287999</v>
      </c>
      <c r="AI11" s="66">
        <f t="shared" ref="AI11:AI26" si="5">+W11/O11</f>
        <v>3.5069575471698138</v>
      </c>
      <c r="AJ11" s="139">
        <f t="shared" ref="AJ11:AJ26" si="6">+G11/E11</f>
        <v>3.9821428571428572</v>
      </c>
      <c r="AK11" s="47"/>
      <c r="AL11" s="4"/>
      <c r="AM11" s="59"/>
      <c r="AO11" s="1"/>
      <c r="AP11">
        <v>1</v>
      </c>
      <c r="AQ11" t="s">
        <v>614</v>
      </c>
    </row>
    <row r="12" spans="1:59" ht="15.6">
      <c r="A12" s="47"/>
      <c r="B12" s="65">
        <f>+'Ark1'!C972</f>
        <v>2024</v>
      </c>
      <c r="C12" s="65">
        <f>+'Ark1'!O972</f>
        <v>2</v>
      </c>
      <c r="D12" s="64" t="str">
        <f>VLOOKUP(C12,RNR!$H$18:$I$31,2)</f>
        <v>Akershus</v>
      </c>
      <c r="E12" s="65">
        <f>+'Ark1'!Q972</f>
        <v>151</v>
      </c>
      <c r="F12" s="208">
        <f t="shared" si="0"/>
        <v>-12</v>
      </c>
      <c r="G12" s="328">
        <f>+'Ark1'!R972</f>
        <v>811</v>
      </c>
      <c r="H12" s="208">
        <f t="shared" si="1"/>
        <v>-72</v>
      </c>
      <c r="I12" s="196">
        <f>+'Ark1'!AG972</f>
        <v>1.8295234332289432</v>
      </c>
      <c r="J12" s="213">
        <f t="shared" si="2"/>
        <v>2.7890200137334453E-2</v>
      </c>
      <c r="K12" s="196">
        <f>+'Ark1'!AH972</f>
        <v>3.5758323057953154</v>
      </c>
      <c r="L12" s="95"/>
      <c r="M12" s="434">
        <f>+'Ark1'!AI972</f>
        <v>811</v>
      </c>
      <c r="N12" s="94"/>
      <c r="O12" s="98">
        <f>+'Ark1'!S972</f>
        <v>7.1159062885326758</v>
      </c>
      <c r="P12" s="111">
        <f t="shared" si="3"/>
        <v>0.29144422737752418</v>
      </c>
      <c r="Q12" s="178"/>
      <c r="R12" s="121">
        <f>+IF(M12=0,"",'Ark1'!AJ972)</f>
        <v>107.5503082614055</v>
      </c>
      <c r="S12" s="178"/>
      <c r="T12" s="109">
        <f>+IF(M12=0,"",'Ark1'!AK972)</f>
        <v>19.546864659014226</v>
      </c>
      <c r="U12" s="178"/>
      <c r="V12" s="66">
        <f>+'Ark1'!T972</f>
        <v>6.2774352651048089</v>
      </c>
      <c r="W12" s="138">
        <f>+'Ark1'!U972</f>
        <v>25.150431565967946</v>
      </c>
      <c r="X12" s="213">
        <f t="shared" si="4"/>
        <v>-0.90041781115549213</v>
      </c>
      <c r="Y12" s="138">
        <f>+'Ark1'!W972</f>
        <v>13.810110974106044</v>
      </c>
      <c r="Z12" s="275">
        <f>+'Ark1'!X972</f>
        <v>86.06658446362519</v>
      </c>
      <c r="AA12" s="275">
        <f>+'Ark1'!Y972</f>
        <v>55.733662145499373</v>
      </c>
      <c r="AB12" s="275">
        <f>+'Ark1'!Z972</f>
        <v>8.4778719258323214</v>
      </c>
      <c r="AC12" s="138">
        <f>+'Ark1'!Z972</f>
        <v>8.4778719258323214</v>
      </c>
      <c r="AD12" s="66">
        <f>+'Ark1'!AB972</f>
        <v>2.0603044874963996</v>
      </c>
      <c r="AE12" s="66">
        <f>+'Ark1'!AC972</f>
        <v>84.128146944531551</v>
      </c>
      <c r="AF12" s="275">
        <f>+'Ark1'!AD972</f>
        <v>50.885837419924705</v>
      </c>
      <c r="AG12" s="275">
        <f>+'Ark1'!AE972</f>
        <v>72.067433122937203</v>
      </c>
      <c r="AH12" s="275">
        <f>+'Ark1'!AF972</f>
        <v>1.8848191875058105</v>
      </c>
      <c r="AI12" s="66">
        <f t="shared" si="5"/>
        <v>3.5343961185236532</v>
      </c>
      <c r="AJ12" s="139">
        <f t="shared" si="6"/>
        <v>5.370860927152318</v>
      </c>
      <c r="AK12" s="47"/>
      <c r="AL12" s="4"/>
      <c r="AM12" s="59"/>
      <c r="AO12" s="1"/>
      <c r="AP12">
        <v>4</v>
      </c>
      <c r="AQ12" t="s">
        <v>615</v>
      </c>
    </row>
    <row r="13" spans="1:59" ht="15.6">
      <c r="A13" s="47"/>
      <c r="B13" s="65">
        <f>+'Ark1'!C973</f>
        <v>2024</v>
      </c>
      <c r="C13" s="65">
        <f>+'Ark1'!O973</f>
        <v>3</v>
      </c>
      <c r="D13" s="64" t="str">
        <f>VLOOKUP(C13,RNR!$H$18:$I$31,2)</f>
        <v>Buskerud</v>
      </c>
      <c r="E13" s="65">
        <f>+'Ark1'!Q973</f>
        <v>326</v>
      </c>
      <c r="F13" s="208">
        <f t="shared" si="0"/>
        <v>-29</v>
      </c>
      <c r="G13" s="328">
        <f>+'Ark1'!R973</f>
        <v>2062</v>
      </c>
      <c r="H13" s="208">
        <f t="shared" si="1"/>
        <v>-342</v>
      </c>
      <c r="I13" s="196">
        <f>+'Ark1'!AG973</f>
        <v>5.2924416563030805</v>
      </c>
      <c r="J13" s="213">
        <f t="shared" si="2"/>
        <v>-7.3054242600128383E-2</v>
      </c>
      <c r="K13" s="196">
        <f>+'Ark1'!AH973</f>
        <v>6.7895247332686717</v>
      </c>
      <c r="L13" s="95"/>
      <c r="M13" s="434">
        <f>+'Ark1'!AI973</f>
        <v>2060</v>
      </c>
      <c r="N13" s="94"/>
      <c r="O13" s="98">
        <f>+'Ark1'!S973</f>
        <v>7.5087293889427746</v>
      </c>
      <c r="P13" s="111">
        <f t="shared" si="3"/>
        <v>0.29325517929218936</v>
      </c>
      <c r="Q13" s="178"/>
      <c r="R13" s="121">
        <f>+IF(M13=0,"",'Ark1'!AJ973)</f>
        <v>111.20014563106764</v>
      </c>
      <c r="S13" s="178"/>
      <c r="T13" s="109">
        <f>+IF(M13=0,"",'Ark1'!AK973)</f>
        <v>20.453660630849587</v>
      </c>
      <c r="U13" s="178"/>
      <c r="V13" s="66">
        <f>+'Ark1'!T973</f>
        <v>5.6440349175557722</v>
      </c>
      <c r="W13" s="138">
        <f>+'Ark1'!U973</f>
        <v>28.61513094083416</v>
      </c>
      <c r="X13" s="213">
        <f t="shared" si="4"/>
        <v>0.11862511720686086</v>
      </c>
      <c r="Y13" s="138">
        <f>+'Ark1'!W973</f>
        <v>7.7594568380213396</v>
      </c>
      <c r="Z13" s="275">
        <f>+'Ark1'!X973</f>
        <v>96.653734238603278</v>
      </c>
      <c r="AA13" s="275">
        <f>+'Ark1'!Y973</f>
        <v>77.497575169738113</v>
      </c>
      <c r="AB13" s="275">
        <f>+'Ark1'!Z973</f>
        <v>7.3148894800970368</v>
      </c>
      <c r="AC13" s="138">
        <f>+'Ark1'!Z973</f>
        <v>7.3148894800970368</v>
      </c>
      <c r="AD13" s="66">
        <f>+'Ark1'!AB973</f>
        <v>1.9347656080372164</v>
      </c>
      <c r="AE13" s="66">
        <f>+'Ark1'!AC973</f>
        <v>80.042743245543221</v>
      </c>
      <c r="AF13" s="275">
        <f>+'Ark1'!AD973</f>
        <v>54.976514524171805</v>
      </c>
      <c r="AG13" s="275">
        <f>+'Ark1'!AE973</f>
        <v>68.780972886197389</v>
      </c>
      <c r="AH13" s="275">
        <f>+'Ark1'!AF973</f>
        <v>4.7922283164451054</v>
      </c>
      <c r="AI13" s="66">
        <f t="shared" si="5"/>
        <v>3.8109151973131841</v>
      </c>
      <c r="AJ13" s="139">
        <f t="shared" si="6"/>
        <v>6.3251533742331292</v>
      </c>
      <c r="AK13" s="47"/>
      <c r="AL13" s="4"/>
      <c r="AM13" s="59"/>
      <c r="AO13" s="1"/>
      <c r="AP13">
        <v>8</v>
      </c>
      <c r="AQ13" t="s">
        <v>616</v>
      </c>
    </row>
    <row r="14" spans="1:59" ht="15.6">
      <c r="A14" s="47"/>
      <c r="B14" s="65">
        <f>+'Ark1'!C974</f>
        <v>2024</v>
      </c>
      <c r="C14" s="65">
        <f>+'Ark1'!O974</f>
        <v>4</v>
      </c>
      <c r="D14" s="64" t="str">
        <f>VLOOKUP(C14,RNR!$H$18:$I$31,2)</f>
        <v>Innlandet</v>
      </c>
      <c r="E14" s="65">
        <f>+'Ark1'!Q974</f>
        <v>1194</v>
      </c>
      <c r="F14" s="208">
        <f t="shared" si="0"/>
        <v>-103</v>
      </c>
      <c r="G14" s="328">
        <f>+'Ark1'!R974</f>
        <v>7140</v>
      </c>
      <c r="H14" s="208">
        <f t="shared" si="1"/>
        <v>-1526</v>
      </c>
      <c r="I14" s="196">
        <f>+'Ark1'!AG974</f>
        <v>18.158170315114475</v>
      </c>
      <c r="J14" s="213">
        <f t="shared" si="2"/>
        <v>-0.89583458658985293</v>
      </c>
      <c r="K14" s="196">
        <f>+'Ark1'!AH974</f>
        <v>2.801120448179272</v>
      </c>
      <c r="L14" s="95"/>
      <c r="M14" s="434">
        <f>+'Ark1'!AI974</f>
        <v>7122</v>
      </c>
      <c r="N14" s="94"/>
      <c r="O14" s="98">
        <f>+'Ark1'!S974</f>
        <v>7.5837535014005617</v>
      </c>
      <c r="P14" s="111">
        <f t="shared" si="3"/>
        <v>0.34754302367150292</v>
      </c>
      <c r="Q14" s="178"/>
      <c r="R14" s="121">
        <f>+IF(M14=0,"",'Ark1'!AJ974)</f>
        <v>110.982617242348</v>
      </c>
      <c r="S14" s="178"/>
      <c r="T14" s="109">
        <f>+IF(M14=0,"",'Ark1'!AK974)</f>
        <v>20.414287538754788</v>
      </c>
      <c r="U14" s="178"/>
      <c r="V14" s="66">
        <f>+'Ark1'!T974</f>
        <v>6.0648459383753499</v>
      </c>
      <c r="W14" s="138">
        <f>+'Ark1'!U974</f>
        <v>28.353207282913125</v>
      </c>
      <c r="X14" s="213">
        <f t="shared" si="4"/>
        <v>0.2805324617730065</v>
      </c>
      <c r="Y14" s="138">
        <f>+'Ark1'!W974</f>
        <v>10.504201680672264</v>
      </c>
      <c r="Z14" s="275">
        <f>+'Ark1'!X974</f>
        <v>96.344537815126017</v>
      </c>
      <c r="AA14" s="275">
        <f>+'Ark1'!Y974</f>
        <v>76.372549019607817</v>
      </c>
      <c r="AB14" s="275">
        <f>+'Ark1'!Z974</f>
        <v>7.2237892528726881</v>
      </c>
      <c r="AC14" s="138">
        <f>+'Ark1'!Z974</f>
        <v>7.2237892528726881</v>
      </c>
      <c r="AD14" s="66">
        <f>+'Ark1'!AB974</f>
        <v>1.9556345489047944</v>
      </c>
      <c r="AE14" s="66">
        <f>+'Ark1'!AC974</f>
        <v>79.681416274341885</v>
      </c>
      <c r="AF14" s="275">
        <f>+'Ark1'!AD974</f>
        <v>50.360718171935297</v>
      </c>
      <c r="AG14" s="275">
        <f>+'Ark1'!AE974</f>
        <v>66.347384847177509</v>
      </c>
      <c r="AH14" s="275">
        <f>+'Ark1'!AF974</f>
        <v>16.593845867807012</v>
      </c>
      <c r="AI14" s="66">
        <f t="shared" si="5"/>
        <v>3.738677328802535</v>
      </c>
      <c r="AJ14" s="139">
        <f t="shared" si="6"/>
        <v>5.9798994974874375</v>
      </c>
      <c r="AK14" s="47"/>
      <c r="AL14" s="4"/>
      <c r="AM14" s="59"/>
      <c r="AO14" s="1"/>
      <c r="AP14">
        <v>9</v>
      </c>
      <c r="AQ14" t="s">
        <v>617</v>
      </c>
    </row>
    <row r="15" spans="1:59" ht="15.6">
      <c r="A15" s="47"/>
      <c r="B15" s="65">
        <f>+'Ark1'!C975</f>
        <v>2024</v>
      </c>
      <c r="C15" s="65">
        <f>+'Ark1'!O975</f>
        <v>7</v>
      </c>
      <c r="D15" s="64" t="str">
        <f>VLOOKUP(C15,RNR!$H$18:$I$31,2)</f>
        <v>Vestfold</v>
      </c>
      <c r="E15" s="65">
        <f>+'Ark1'!Q975</f>
        <v>60</v>
      </c>
      <c r="F15" s="208">
        <f t="shared" si="0"/>
        <v>-8</v>
      </c>
      <c r="G15" s="328">
        <f>+'Ark1'!R975</f>
        <v>258</v>
      </c>
      <c r="H15" s="208">
        <f t="shared" si="1"/>
        <v>-27</v>
      </c>
      <c r="I15" s="196">
        <f>+'Ark1'!AG975</f>
        <v>0.60140974750208753</v>
      </c>
      <c r="J15" s="213">
        <f t="shared" si="2"/>
        <v>1.5435840007893886E-2</v>
      </c>
      <c r="K15" s="196">
        <f>+'Ark1'!AH975</f>
        <v>17.829457364341089</v>
      </c>
      <c r="L15" s="95"/>
      <c r="M15" s="434">
        <f>+'Ark1'!AI975</f>
        <v>257</v>
      </c>
      <c r="N15" s="94"/>
      <c r="O15" s="98">
        <f>+'Ark1'!S975</f>
        <v>7.5310077519379854</v>
      </c>
      <c r="P15" s="111">
        <f t="shared" si="3"/>
        <v>0.56258669930640792</v>
      </c>
      <c r="Q15" s="178"/>
      <c r="R15" s="121">
        <f>+IF(M15=0,"",'Ark1'!AJ975)</f>
        <v>107.69377431906607</v>
      </c>
      <c r="S15" s="178"/>
      <c r="T15" s="109">
        <f>+IF(M15=0,"",'Ark1'!AK975)</f>
        <v>20.218472346359842</v>
      </c>
      <c r="U15" s="178"/>
      <c r="V15" s="66">
        <f>+'Ark1'!T975</f>
        <v>6.713178294573642</v>
      </c>
      <c r="W15" s="138">
        <f>+'Ark1'!U975</f>
        <v>25.98837209302328</v>
      </c>
      <c r="X15" s="213">
        <f t="shared" si="4"/>
        <v>-0.26285597715216724</v>
      </c>
      <c r="Y15" s="138">
        <f>+'Ark1'!W975</f>
        <v>22.868217054263567</v>
      </c>
      <c r="Z15" s="275">
        <f>+'Ark1'!X975</f>
        <v>89.534883720930196</v>
      </c>
      <c r="AA15" s="275">
        <f>+'Ark1'!Y975</f>
        <v>58.13953488372092</v>
      </c>
      <c r="AB15" s="275">
        <f>+'Ark1'!Z975</f>
        <v>8.528898689384981</v>
      </c>
      <c r="AC15" s="138">
        <f>+'Ark1'!Z975</f>
        <v>8.528898689384981</v>
      </c>
      <c r="AD15" s="66">
        <f>+'Ark1'!AB975</f>
        <v>2.137497625728269</v>
      </c>
      <c r="AE15" s="66">
        <f>+'Ark1'!AC975</f>
        <v>81.025346455077184</v>
      </c>
      <c r="AF15" s="275">
        <f>+'Ark1'!AD975</f>
        <v>28.430919468957299</v>
      </c>
      <c r="AG15" s="275">
        <f>+'Ark1'!AE975</f>
        <v>58.784754102304923</v>
      </c>
      <c r="AH15" s="275">
        <f>+'Ark1'!AF975</f>
        <v>0.59960955656781645</v>
      </c>
      <c r="AI15" s="66">
        <f t="shared" si="5"/>
        <v>3.4508492022645423</v>
      </c>
      <c r="AJ15" s="139">
        <f t="shared" si="6"/>
        <v>4.3</v>
      </c>
      <c r="AK15" s="47"/>
      <c r="AL15" s="4"/>
      <c r="AM15" s="59"/>
      <c r="AO15" s="1"/>
      <c r="AP15" s="2">
        <v>11</v>
      </c>
      <c r="AQ15" s="2" t="s">
        <v>111</v>
      </c>
    </row>
    <row r="16" spans="1:59" ht="15.6">
      <c r="A16" s="47"/>
      <c r="B16" s="65">
        <f>+'Ark1'!C976</f>
        <v>2024</v>
      </c>
      <c r="C16" s="65">
        <f>+'Ark1'!O976</f>
        <v>8</v>
      </c>
      <c r="D16" s="64" t="str">
        <f>VLOOKUP(C16,RNR!$H$18:$I$31,2)</f>
        <v>Telemark</v>
      </c>
      <c r="E16" s="65">
        <f>+'Ark1'!Q976</f>
        <v>184</v>
      </c>
      <c r="F16" s="208">
        <f t="shared" si="0"/>
        <v>-26</v>
      </c>
      <c r="G16" s="328">
        <f>+'Ark1'!R976</f>
        <v>826</v>
      </c>
      <c r="H16" s="208">
        <f t="shared" si="1"/>
        <v>-410</v>
      </c>
      <c r="I16" s="196">
        <f>+'Ark1'!AG976</f>
        <v>2.0661855687672377</v>
      </c>
      <c r="J16" s="213">
        <f t="shared" si="2"/>
        <v>-0.68892408047236842</v>
      </c>
      <c r="K16" s="196">
        <f>+'Ark1'!AH976</f>
        <v>5.2058111380145284</v>
      </c>
      <c r="L16" s="95"/>
      <c r="M16" s="434">
        <f>+'Ark1'!AI976</f>
        <v>799</v>
      </c>
      <c r="N16" s="94"/>
      <c r="O16" s="98">
        <f>+'Ark1'!S976</f>
        <v>7.5665859564164659</v>
      </c>
      <c r="P16" s="111">
        <f t="shared" si="3"/>
        <v>5.9063447659841728E-3</v>
      </c>
      <c r="Q16" s="178"/>
      <c r="R16" s="121">
        <f>+IF(M16=0,"",'Ark1'!AJ976)</f>
        <v>109.89524405506876</v>
      </c>
      <c r="S16" s="178"/>
      <c r="T16" s="109">
        <f>+IF(M16=0,"",'Ark1'!AK976)</f>
        <v>20.397592963206264</v>
      </c>
      <c r="U16" s="178"/>
      <c r="V16" s="66">
        <f>+'Ark1'!T976</f>
        <v>5.9588377723970964</v>
      </c>
      <c r="W16" s="138">
        <f>+'Ark1'!U976</f>
        <v>27.888014527845044</v>
      </c>
      <c r="X16" s="213">
        <f t="shared" si="4"/>
        <v>-0.57209874076340483</v>
      </c>
      <c r="Y16" s="138">
        <f>+'Ark1'!W976</f>
        <v>8.9588377723970947</v>
      </c>
      <c r="Z16" s="275">
        <f>+'Ark1'!X976</f>
        <v>93.341404358353515</v>
      </c>
      <c r="AA16" s="275">
        <f>+'Ark1'!Y976</f>
        <v>72.760290556900742</v>
      </c>
      <c r="AB16" s="275">
        <f>+'Ark1'!Z976</f>
        <v>7.7483694562025276</v>
      </c>
      <c r="AC16" s="138">
        <f>+'Ark1'!Z976</f>
        <v>7.7483694562025276</v>
      </c>
      <c r="AD16" s="66">
        <f>+'Ark1'!AB976</f>
        <v>1.9486757421429413</v>
      </c>
      <c r="AE16" s="66">
        <f>+'Ark1'!AC976</f>
        <v>77.681050863996219</v>
      </c>
      <c r="AF16" s="275">
        <f>+'Ark1'!AD976</f>
        <v>38.193232906760791</v>
      </c>
      <c r="AG16" s="275">
        <f>+'Ark1'!AE976</f>
        <v>63.140355682951999</v>
      </c>
      <c r="AH16" s="275">
        <f>+'Ark1'!AF976</f>
        <v>1.9196802082364977</v>
      </c>
      <c r="AI16" s="66">
        <f t="shared" si="5"/>
        <v>3.6856800000000005</v>
      </c>
      <c r="AJ16" s="139">
        <f t="shared" si="6"/>
        <v>4.4891304347826084</v>
      </c>
      <c r="AK16" s="47"/>
      <c r="AL16" s="4"/>
      <c r="AM16" s="59"/>
      <c r="AO16" s="1"/>
      <c r="AP16" s="2">
        <v>14</v>
      </c>
      <c r="AQ16" s="4" t="s">
        <v>618</v>
      </c>
      <c r="AR16" s="4"/>
    </row>
    <row r="17" spans="1:48" s="520" customFormat="1" ht="15.6">
      <c r="A17" s="47"/>
      <c r="B17" s="65">
        <f>+'Ark1'!C977</f>
        <v>2024</v>
      </c>
      <c r="C17" s="65">
        <f>+'Ark1'!O977</f>
        <v>9</v>
      </c>
      <c r="D17" s="64" t="str">
        <f>VLOOKUP(C17,RNR!$H$18:$I$31,2)</f>
        <v>Agder</v>
      </c>
      <c r="E17" s="65">
        <f>+'Ark1'!Q977</f>
        <v>426</v>
      </c>
      <c r="F17" s="208">
        <f t="shared" ref="F17:F20" si="7">+E17-E36</f>
        <v>-328</v>
      </c>
      <c r="G17" s="328">
        <f>+'Ark1'!R977</f>
        <v>1903</v>
      </c>
      <c r="H17" s="208">
        <f t="shared" ref="H17:H20" si="8">+G17-G36</f>
        <v>-2705</v>
      </c>
      <c r="I17" s="196">
        <f>+'Ark1'!AG977</f>
        <v>4.1502116146080246</v>
      </c>
      <c r="J17" s="213">
        <f t="shared" ref="J17:J20" si="9">+I17-I36</f>
        <v>-4.9360180925522732</v>
      </c>
      <c r="K17" s="196">
        <f>+'Ark1'!AH977</f>
        <v>10.404624277456648</v>
      </c>
      <c r="L17" s="95"/>
      <c r="M17" s="434">
        <f>+'Ark1'!AI977</f>
        <v>1891</v>
      </c>
      <c r="N17" s="94"/>
      <c r="O17" s="98">
        <f>+'Ark1'!S977</f>
        <v>6.9495533368365745</v>
      </c>
      <c r="P17" s="111">
        <f t="shared" ref="P17:P20" si="10">+O17-O36</f>
        <v>-0.17566367705231389</v>
      </c>
      <c r="Q17" s="178"/>
      <c r="R17" s="121">
        <f>+IF(M17=0,"",'Ark1'!AJ977)</f>
        <v>106.62829190904296</v>
      </c>
      <c r="S17" s="178"/>
      <c r="T17" s="109">
        <f>+IF(M17=0,"",'Ark1'!AK977)</f>
        <v>19.241154896142113</v>
      </c>
      <c r="U17" s="178"/>
      <c r="V17" s="66">
        <f>+'Ark1'!T977</f>
        <v>5.7903310562270098</v>
      </c>
      <c r="W17" s="138">
        <f>+'Ark1'!U977</f>
        <v>24.31418812401472</v>
      </c>
      <c r="X17" s="213">
        <f t="shared" ref="X17:X20" si="11">+W17-W36</f>
        <v>-0.86185354265198555</v>
      </c>
      <c r="Y17" s="138">
        <f>+'Ark1'!W977</f>
        <v>8.9332632685233833</v>
      </c>
      <c r="Z17" s="275">
        <f>+'Ark1'!X977</f>
        <v>80.66211245401999</v>
      </c>
      <c r="AA17" s="275">
        <f>+'Ark1'!Y977</f>
        <v>54.545454545454554</v>
      </c>
      <c r="AB17" s="275">
        <f>+'Ark1'!Z977</f>
        <v>8.5155990190353315</v>
      </c>
      <c r="AC17" s="138">
        <f>+'Ark1'!Z977</f>
        <v>8.5155990190353315</v>
      </c>
      <c r="AD17" s="66">
        <f>+'Ark1'!AB977</f>
        <v>1.9891114649741837</v>
      </c>
      <c r="AE17" s="66">
        <f>+'Ark1'!AC977</f>
        <v>83.329914274793794</v>
      </c>
      <c r="AF17" s="275">
        <f>+'Ark1'!AD977</f>
        <v>43.816766428412592</v>
      </c>
      <c r="AG17" s="275">
        <f>+'Ark1'!AE977</f>
        <v>66.134176226215615</v>
      </c>
      <c r="AH17" s="275">
        <f>+'Ark1'!AF977</f>
        <v>4.4227014966998244</v>
      </c>
      <c r="AI17" s="66">
        <f t="shared" ref="AI17:AI24" si="12">+W17/O17</f>
        <v>3.4986691871455582</v>
      </c>
      <c r="AJ17" s="139">
        <f t="shared" ref="AJ17:AJ24" si="13">+G17/E17</f>
        <v>4.467136150234742</v>
      </c>
      <c r="AK17" s="47"/>
      <c r="AL17" s="4"/>
      <c r="AM17" s="59"/>
      <c r="AO17" s="1"/>
      <c r="AP17" s="2"/>
      <c r="AQ17" s="4"/>
      <c r="AR17" s="4"/>
    </row>
    <row r="18" spans="1:48" s="520" customFormat="1" ht="15.6">
      <c r="A18" s="47"/>
      <c r="B18" s="65">
        <f>+'Ark1'!C978</f>
        <v>2024</v>
      </c>
      <c r="C18" s="65">
        <f>+'Ark1'!O978</f>
        <v>11</v>
      </c>
      <c r="D18" s="64" t="str">
        <f>VLOOKUP(C18,RNR!$H$18:$I$31,2)</f>
        <v>Rogaland</v>
      </c>
      <c r="E18" s="65">
        <f>+'Ark1'!Q978</f>
        <v>1629</v>
      </c>
      <c r="F18" s="208">
        <f t="shared" si="7"/>
        <v>1086</v>
      </c>
      <c r="G18" s="328">
        <f>+'Ark1'!R978</f>
        <v>8446</v>
      </c>
      <c r="H18" s="208">
        <f t="shared" si="8"/>
        <v>4222</v>
      </c>
      <c r="I18" s="196">
        <f>+'Ark1'!AG978</f>
        <v>20.210982253254919</v>
      </c>
      <c r="J18" s="213">
        <f t="shared" si="9"/>
        <v>11.706418743351399</v>
      </c>
      <c r="K18" s="196">
        <f>+'Ark1'!AH978</f>
        <v>1.9891072697134735</v>
      </c>
      <c r="L18" s="95"/>
      <c r="M18" s="434">
        <f>+'Ark1'!AI978</f>
        <v>8328</v>
      </c>
      <c r="N18" s="94"/>
      <c r="O18" s="98">
        <f>+'Ark1'!S978</f>
        <v>7.3292682926829276</v>
      </c>
      <c r="P18" s="111">
        <f t="shared" si="10"/>
        <v>0.28854859571323033</v>
      </c>
      <c r="Q18" s="178"/>
      <c r="R18" s="121">
        <f>+IF(M18=0,"",'Ark1'!AJ978)</f>
        <v>108.49433237271802</v>
      </c>
      <c r="S18" s="178"/>
      <c r="T18" s="109">
        <f>+IF(M18=0,"",'Ark1'!AK978)</f>
        <v>20.047712088796295</v>
      </c>
      <c r="U18" s="178"/>
      <c r="V18" s="66">
        <f>+'Ark1'!T978</f>
        <v>6.1887283921382892</v>
      </c>
      <c r="W18" s="138">
        <f>+'Ark1'!U978</f>
        <v>26.678699976320111</v>
      </c>
      <c r="X18" s="213">
        <f t="shared" si="11"/>
        <v>0.97211853692611072</v>
      </c>
      <c r="Y18" s="138">
        <f>+'Ark1'!W978</f>
        <v>14.29078853895335</v>
      </c>
      <c r="Z18" s="275">
        <f>+'Ark1'!X978</f>
        <v>84.158181387639132</v>
      </c>
      <c r="AA18" s="275">
        <f>+'Ark1'!Y978</f>
        <v>64.752545583708269</v>
      </c>
      <c r="AB18" s="275">
        <f>+'Ark1'!Z978</f>
        <v>9.3752716473440163</v>
      </c>
      <c r="AC18" s="138">
        <f>+'Ark1'!Z978</f>
        <v>9.3752716473440163</v>
      </c>
      <c r="AD18" s="66">
        <f>+'Ark1'!AB978</f>
        <v>2.3068319636703847</v>
      </c>
      <c r="AE18" s="66">
        <f>+'Ark1'!AC978</f>
        <v>83.190738862874881</v>
      </c>
      <c r="AF18" s="275">
        <f>+'Ark1'!AD978</f>
        <v>47.999753276140247</v>
      </c>
      <c r="AG18" s="275">
        <f>+'Ark1'!AE978</f>
        <v>66.027598608717611</v>
      </c>
      <c r="AH18" s="275">
        <f>+'Ark1'!AF978</f>
        <v>19.629078739425495</v>
      </c>
      <c r="AI18" s="66">
        <f t="shared" si="12"/>
        <v>3.6400222929421777</v>
      </c>
      <c r="AJ18" s="139">
        <f t="shared" si="13"/>
        <v>5.1847759361571519</v>
      </c>
      <c r="AK18" s="47"/>
      <c r="AL18" s="4"/>
      <c r="AM18" s="59"/>
      <c r="AO18" s="1"/>
      <c r="AP18" s="2"/>
      <c r="AQ18" s="4"/>
      <c r="AR18" s="4"/>
    </row>
    <row r="19" spans="1:48" s="520" customFormat="1" ht="15.6">
      <c r="A19" s="47"/>
      <c r="B19" s="65">
        <f>+'Ark1'!C979</f>
        <v>2024</v>
      </c>
      <c r="C19" s="65">
        <f>+'Ark1'!O979</f>
        <v>14</v>
      </c>
      <c r="D19" s="64" t="str">
        <f>VLOOKUP(C19,RNR!$H$18:$I$31,2)</f>
        <v>Vestland</v>
      </c>
      <c r="E19" s="65">
        <f>+'Ark1'!Q979</f>
        <v>2017</v>
      </c>
      <c r="F19" s="208">
        <f t="shared" si="7"/>
        <v>1721</v>
      </c>
      <c r="G19" s="328">
        <f>+'Ark1'!R979</f>
        <v>8891</v>
      </c>
      <c r="H19" s="208">
        <f t="shared" si="8"/>
        <v>6741</v>
      </c>
      <c r="I19" s="196">
        <f>+'Ark1'!AG979</f>
        <v>19.036641146741747</v>
      </c>
      <c r="J19" s="213">
        <f t="shared" si="9"/>
        <v>14.420827808755053</v>
      </c>
      <c r="K19" s="196">
        <f>+'Ark1'!AH979</f>
        <v>5.0837925992576762</v>
      </c>
      <c r="L19" s="95"/>
      <c r="M19" s="434">
        <f>+'Ark1'!AI979</f>
        <v>8706</v>
      </c>
      <c r="N19" s="94"/>
      <c r="O19" s="98">
        <f>+'Ark1'!S979</f>
        <v>7.0165335732763481</v>
      </c>
      <c r="P19" s="111">
        <f t="shared" si="10"/>
        <v>-0.54858270579341628</v>
      </c>
      <c r="Q19" s="178"/>
      <c r="R19" s="121">
        <f>+IF(M19=0,"",'Ark1'!AJ979)</f>
        <v>105.44344130484716</v>
      </c>
      <c r="S19" s="178"/>
      <c r="T19" s="109">
        <f>+IF(M19=0,"",'Ark1'!AK979)</f>
        <v>19.364200971996137</v>
      </c>
      <c r="U19" s="178"/>
      <c r="V19" s="66">
        <f>+'Ark1'!T979</f>
        <v>6.0950399280170959</v>
      </c>
      <c r="W19" s="138">
        <f>+'Ark1'!U979</f>
        <v>23.870858171184342</v>
      </c>
      <c r="X19" s="213">
        <f t="shared" si="11"/>
        <v>-3.5402115962574641</v>
      </c>
      <c r="Y19" s="138">
        <f>+'Ark1'!W979</f>
        <v>8.8853897199415144</v>
      </c>
      <c r="Z19" s="275">
        <f>+'Ark1'!X979</f>
        <v>76.931728714430321</v>
      </c>
      <c r="AA19" s="275">
        <f>+'Ark1'!Y979</f>
        <v>52.468788662692624</v>
      </c>
      <c r="AB19" s="275">
        <f>+'Ark1'!Z979</f>
        <v>8.8775899134552603</v>
      </c>
      <c r="AC19" s="138">
        <f>+'Ark1'!Z979</f>
        <v>8.8775899134552603</v>
      </c>
      <c r="AD19" s="66">
        <f>+'Ark1'!AB979</f>
        <v>2.0155924430003225</v>
      </c>
      <c r="AE19" s="66">
        <f>+'Ark1'!AC979</f>
        <v>83.567922319782653</v>
      </c>
      <c r="AF19" s="275">
        <f>+'Ark1'!AD979</f>
        <v>34.460950925718407</v>
      </c>
      <c r="AG19" s="275">
        <f>+'Ark1'!AE979</f>
        <v>56.266292506622314</v>
      </c>
      <c r="AH19" s="275">
        <f>+'Ark1'!AF979</f>
        <v>20.663289021102543</v>
      </c>
      <c r="AI19" s="66">
        <f t="shared" si="12"/>
        <v>3.4020870736086168</v>
      </c>
      <c r="AJ19" s="139">
        <f t="shared" si="13"/>
        <v>4.4080317302925138</v>
      </c>
      <c r="AK19" s="47"/>
      <c r="AL19" s="4"/>
      <c r="AM19" s="59"/>
      <c r="AO19" s="1"/>
      <c r="AP19" s="2"/>
      <c r="AQ19" s="4"/>
      <c r="AR19" s="4"/>
    </row>
    <row r="20" spans="1:48" s="520" customFormat="1" ht="15.6">
      <c r="A20" s="47"/>
      <c r="B20" s="65">
        <f>+'Ark1'!C980</f>
        <v>2024</v>
      </c>
      <c r="C20" s="65">
        <f>+'Ark1'!O980</f>
        <v>15</v>
      </c>
      <c r="D20" s="64" t="str">
        <f>VLOOKUP(C20,RNR!$H$18:$I$31,2)</f>
        <v>Møre og Romsdal</v>
      </c>
      <c r="E20" s="65">
        <f>+'Ark1'!Q980</f>
        <v>529</v>
      </c>
      <c r="F20" s="208">
        <f t="shared" si="7"/>
        <v>449</v>
      </c>
      <c r="G20" s="328">
        <f>+'Ark1'!R980</f>
        <v>2601</v>
      </c>
      <c r="H20" s="208">
        <f t="shared" si="8"/>
        <v>1986</v>
      </c>
      <c r="I20" s="196">
        <f>+'Ark1'!AG980</f>
        <v>5.5532229687397052</v>
      </c>
      <c r="J20" s="213">
        <f t="shared" si="9"/>
        <v>4.3209123850246058</v>
      </c>
      <c r="K20" s="196">
        <f>+'Ark1'!AH980</f>
        <v>2.9988465974625154</v>
      </c>
      <c r="L20" s="95"/>
      <c r="M20" s="434">
        <f>+'Ark1'!AI980</f>
        <v>2528</v>
      </c>
      <c r="N20" s="94"/>
      <c r="O20" s="98">
        <f>+'Ark1'!S980</f>
        <v>7.0569011918492901</v>
      </c>
      <c r="P20" s="111">
        <f t="shared" si="10"/>
        <v>-0.63740775124013993</v>
      </c>
      <c r="Q20" s="178"/>
      <c r="R20" s="121">
        <f>+IF(M20=0,"",'Ark1'!AJ980)</f>
        <v>105.4084651898734</v>
      </c>
      <c r="S20" s="178"/>
      <c r="T20" s="109">
        <f>+IF(M20=0,"",'Ark1'!AK980)</f>
        <v>19.460192561422232</v>
      </c>
      <c r="U20" s="178"/>
      <c r="V20" s="66">
        <f>+'Ark1'!T980</f>
        <v>6.1968473663975399</v>
      </c>
      <c r="W20" s="138">
        <f>+'Ark1'!U980</f>
        <v>23.803075740099981</v>
      </c>
      <c r="X20" s="213">
        <f t="shared" si="11"/>
        <v>-1.7805014956723788</v>
      </c>
      <c r="Y20" s="138">
        <f>+'Ark1'!W980</f>
        <v>9.5732410611303358</v>
      </c>
      <c r="Z20" s="275">
        <f>+'Ark1'!X980</f>
        <v>75.163398692810432</v>
      </c>
      <c r="AA20" s="275">
        <f>+'Ark1'!Y980</f>
        <v>49.673202614379079</v>
      </c>
      <c r="AB20" s="275">
        <f>+'Ark1'!Z980</f>
        <v>8.9952786837463616</v>
      </c>
      <c r="AC20" s="138">
        <f>+'Ark1'!Z980</f>
        <v>8.9952786837463616</v>
      </c>
      <c r="AD20" s="66">
        <f>+'Ark1'!AB980</f>
        <v>2.0976923067056017</v>
      </c>
      <c r="AE20" s="66">
        <f>+'Ark1'!AC980</f>
        <v>82.339624727340222</v>
      </c>
      <c r="AF20" s="275">
        <f>+'Ark1'!AD980</f>
        <v>28.987327890013241</v>
      </c>
      <c r="AG20" s="275">
        <f>+'Ark1'!AE980</f>
        <v>52.850070090470687</v>
      </c>
      <c r="AH20" s="275">
        <f>+'Ark1'!AF980</f>
        <v>6.0449009947011243</v>
      </c>
      <c r="AI20" s="66">
        <f t="shared" si="12"/>
        <v>3.3730209752111162</v>
      </c>
      <c r="AJ20" s="139">
        <f t="shared" si="13"/>
        <v>4.9168241965973536</v>
      </c>
      <c r="AK20" s="47"/>
      <c r="AL20" s="4"/>
      <c r="AM20" s="59"/>
      <c r="AO20" s="1"/>
      <c r="AP20" s="2"/>
      <c r="AQ20" s="4"/>
      <c r="AR20" s="4"/>
    </row>
    <row r="21" spans="1:48" ht="15.6">
      <c r="A21" s="47"/>
      <c r="B21" s="65">
        <f>+'Ark1'!C981</f>
        <v>2024</v>
      </c>
      <c r="C21" s="65">
        <f>+'Ark1'!O981</f>
        <v>16</v>
      </c>
      <c r="D21" s="64" t="str">
        <f>VLOOKUP(C21,RNR!$H$18:$I$31,2)</f>
        <v>Trøndelag</v>
      </c>
      <c r="E21" s="65">
        <f>+'Ark1'!Q981</f>
        <v>680</v>
      </c>
      <c r="F21" s="208" t="e">
        <f>+E21-#REF!</f>
        <v>#REF!</v>
      </c>
      <c r="G21" s="328">
        <f>+'Ark1'!R981</f>
        <v>4158</v>
      </c>
      <c r="H21" s="208" t="e">
        <f>+G21-#REF!</f>
        <v>#REF!</v>
      </c>
      <c r="I21" s="196">
        <f>+'Ark1'!AG981</f>
        <v>9.1178202506905528</v>
      </c>
      <c r="J21" s="213" t="e">
        <f>+I21-#REF!</f>
        <v>#REF!</v>
      </c>
      <c r="K21" s="196">
        <f>+'Ark1'!AH981</f>
        <v>8.8504088504088507</v>
      </c>
      <c r="L21" s="95"/>
      <c r="M21" s="434">
        <f>+'Ark1'!AI981</f>
        <v>4103</v>
      </c>
      <c r="N21" s="94"/>
      <c r="O21" s="98">
        <f>+'Ark1'!S981</f>
        <v>6.9884559884559891</v>
      </c>
      <c r="P21" s="111" t="e">
        <f>+O21-#REF!</f>
        <v>#REF!</v>
      </c>
      <c r="Q21" s="178"/>
      <c r="R21" s="121">
        <f>+IF(M21=0,"",'Ark1'!AJ981)</f>
        <v>106.78642456738999</v>
      </c>
      <c r="S21" s="178"/>
      <c r="T21" s="109">
        <f>+IF(M21=0,"",'Ark1'!AK981)</f>
        <v>19.180475144454164</v>
      </c>
      <c r="U21" s="178"/>
      <c r="V21" s="66">
        <f>+'Ark1'!T981</f>
        <v>5.9997594997594996</v>
      </c>
      <c r="W21" s="138">
        <f>+'Ark1'!U981</f>
        <v>24.447522847522848</v>
      </c>
      <c r="X21" s="213" t="e">
        <f>+W21-#REF!</f>
        <v>#REF!</v>
      </c>
      <c r="Y21" s="138">
        <f>+'Ark1'!W981</f>
        <v>7.6238576238576226</v>
      </c>
      <c r="Z21" s="275">
        <f>+'Ark1'!X981</f>
        <v>80.832130832130815</v>
      </c>
      <c r="AA21" s="275">
        <f>+'Ark1'!Y981</f>
        <v>57.72005772005771</v>
      </c>
      <c r="AB21" s="275">
        <f>+'Ark1'!Z981</f>
        <v>8.5588218707163488</v>
      </c>
      <c r="AC21" s="138">
        <f>+'Ark1'!Z981</f>
        <v>8.5588218707163488</v>
      </c>
      <c r="AD21" s="66">
        <f>+'Ark1'!AB981</f>
        <v>1.8676120930575024</v>
      </c>
      <c r="AE21" s="66">
        <f>+'Ark1'!AC981</f>
        <v>83.26257370913217</v>
      </c>
      <c r="AF21" s="275">
        <f>+'Ark1'!AD981</f>
        <v>44.401085605772998</v>
      </c>
      <c r="AG21" s="275">
        <f>+'Ark1'!AE981</f>
        <v>61.580295580061005</v>
      </c>
      <c r="AH21" s="275">
        <f>+'Ark1'!AF981</f>
        <v>9.6634749465464349</v>
      </c>
      <c r="AI21" s="66">
        <f t="shared" si="12"/>
        <v>3.4982724206758893</v>
      </c>
      <c r="AJ21" s="139">
        <f t="shared" si="13"/>
        <v>6.1147058823529408</v>
      </c>
      <c r="AK21" s="47"/>
      <c r="AL21" s="4"/>
      <c r="AM21" s="59"/>
      <c r="AO21" s="1"/>
      <c r="AP21">
        <v>15</v>
      </c>
      <c r="AQ21" t="s">
        <v>609</v>
      </c>
      <c r="AS21" s="2"/>
      <c r="AT21" s="2"/>
    </row>
    <row r="22" spans="1:48" ht="15.6">
      <c r="A22" s="47"/>
      <c r="B22" s="65">
        <f>+'Ark1'!C982</f>
        <v>2024</v>
      </c>
      <c r="C22" s="65">
        <f>+'Ark1'!O982</f>
        <v>18</v>
      </c>
      <c r="D22" s="64" t="str">
        <f>VLOOKUP(C22,RNR!$H$18:$I$31,2)</f>
        <v>Nordland</v>
      </c>
      <c r="E22" s="65">
        <f>+'Ark1'!Q982</f>
        <v>512</v>
      </c>
      <c r="F22" s="208">
        <f>+E22-E41</f>
        <v>434</v>
      </c>
      <c r="G22" s="328">
        <f>+'Ark1'!R982</f>
        <v>3192</v>
      </c>
      <c r="H22" s="208">
        <f>+G22-G41</f>
        <v>2884</v>
      </c>
      <c r="I22" s="196">
        <f>+'Ark1'!AG982</f>
        <v>7.4170908900101811</v>
      </c>
      <c r="J22" s="213">
        <f>+I22-I41</f>
        <v>6.8148295975927553</v>
      </c>
      <c r="K22" s="196">
        <f>+'Ark1'!AH982</f>
        <v>2.725563909774436</v>
      </c>
      <c r="L22" s="95"/>
      <c r="M22" s="434">
        <f>+'Ark1'!AI982</f>
        <v>2908</v>
      </c>
      <c r="N22" s="94"/>
      <c r="O22" s="98">
        <f>+'Ark1'!S982</f>
        <v>7.262844611528819</v>
      </c>
      <c r="P22" s="111">
        <f>+O22-O41</f>
        <v>0.77583162451583298</v>
      </c>
      <c r="Q22" s="178"/>
      <c r="R22" s="121">
        <f>+IF(M22=0,"",'Ark1'!AJ982)</f>
        <v>107.84793672627248</v>
      </c>
      <c r="S22" s="178"/>
      <c r="T22" s="109">
        <f>+IF(M22=0,"",'Ark1'!AK982)</f>
        <v>19.853397567119057</v>
      </c>
      <c r="U22" s="178"/>
      <c r="V22" s="66">
        <f>+'Ark1'!T982</f>
        <v>5.893483709273184</v>
      </c>
      <c r="W22" s="138">
        <f>+'Ark1'!U982</f>
        <v>25.905921052631559</v>
      </c>
      <c r="X22" s="213">
        <f>+W22-W41</f>
        <v>-0.96485816814766068</v>
      </c>
      <c r="Y22" s="138">
        <f>+'Ark1'!W982</f>
        <v>9.022556390977444</v>
      </c>
      <c r="Z22" s="275">
        <f>+'Ark1'!X982</f>
        <v>84.743107769423517</v>
      </c>
      <c r="AA22" s="275">
        <f>+'Ark1'!Y982</f>
        <v>63.377192982456144</v>
      </c>
      <c r="AB22" s="275">
        <f>+'Ark1'!Z982</f>
        <v>8.8806705223254401</v>
      </c>
      <c r="AC22" s="138">
        <f>+'Ark1'!Z982</f>
        <v>8.8806705223254401</v>
      </c>
      <c r="AD22" s="66">
        <f>+'Ark1'!AB982</f>
        <v>1.985835214174356</v>
      </c>
      <c r="AE22" s="66">
        <f>+'Ark1'!AC982</f>
        <v>80.525812871240745</v>
      </c>
      <c r="AF22" s="275">
        <f>+'Ark1'!AD982</f>
        <v>43.088937074101445</v>
      </c>
      <c r="AG22" s="275">
        <f>+'Ark1'!AE982</f>
        <v>55.564570347629591</v>
      </c>
      <c r="AH22" s="275">
        <f>+'Ark1'!AF982</f>
        <v>7.4184252114901907</v>
      </c>
      <c r="AI22" s="66">
        <f t="shared" si="12"/>
        <v>3.5669110986498715</v>
      </c>
      <c r="AJ22" s="139">
        <f t="shared" si="13"/>
        <v>6.234375</v>
      </c>
      <c r="AK22" s="47"/>
      <c r="AL22" s="4"/>
      <c r="AM22" s="59"/>
      <c r="AO22" s="13"/>
      <c r="AP22">
        <v>16</v>
      </c>
      <c r="AQ22" t="s">
        <v>582</v>
      </c>
      <c r="AS22" s="2"/>
      <c r="AT22" s="4"/>
      <c r="AU22" s="4"/>
      <c r="AV22" s="4"/>
    </row>
    <row r="23" spans="1:48" ht="15.6">
      <c r="A23" s="47"/>
      <c r="B23" s="65">
        <f>+'Ark1'!C983</f>
        <v>2024</v>
      </c>
      <c r="C23" s="65">
        <f>+'Ark1'!O983</f>
        <v>55</v>
      </c>
      <c r="D23" s="64" t="str">
        <f>VLOOKUP(C23,RNR!$H$18:$I$31,2)</f>
        <v>Troms</v>
      </c>
      <c r="E23" s="65">
        <f>+'Ark1'!Q983</f>
        <v>273</v>
      </c>
      <c r="F23" s="208">
        <f>+E23-E52</f>
        <v>-304</v>
      </c>
      <c r="G23" s="328">
        <f>+'Ark1'!R983</f>
        <v>1861</v>
      </c>
      <c r="H23" s="208">
        <f>+G23-G52</f>
        <v>-2583</v>
      </c>
      <c r="I23" s="196">
        <f>+'Ark1'!AG983</f>
        <v>4.6341558579596764</v>
      </c>
      <c r="J23" s="213">
        <f>+I23-I52</f>
        <v>-3.8529306213536429</v>
      </c>
      <c r="K23" s="196">
        <f>+'Ark1'!AH983</f>
        <v>5.427189682966147</v>
      </c>
      <c r="L23" s="95"/>
      <c r="M23" s="434">
        <f>+'Ark1'!AI983</f>
        <v>1682</v>
      </c>
      <c r="N23" s="94"/>
      <c r="O23" s="98">
        <f>+'Ark1'!S983</f>
        <v>7.6663084363245604</v>
      </c>
      <c r="P23" s="111">
        <f>+O23-O52</f>
        <v>0.75991779726065456</v>
      </c>
      <c r="Q23" s="178"/>
      <c r="R23" s="121">
        <f>+IF(M23=0,"",'Ark1'!AJ983)</f>
        <v>108.65101070154606</v>
      </c>
      <c r="S23" s="178"/>
      <c r="T23" s="109">
        <f>+IF(M23=0,"",'Ark1'!AK983)</f>
        <v>20.866550659765782</v>
      </c>
      <c r="U23" s="178"/>
      <c r="V23" s="66">
        <f>+'Ark1'!T983</f>
        <v>5.8812466415905424</v>
      </c>
      <c r="W23" s="138">
        <f>+'Ark1'!U983</f>
        <v>27.762117141321937</v>
      </c>
      <c r="X23" s="213">
        <f>+W23-W52</f>
        <v>1.5180824878565815</v>
      </c>
      <c r="Y23" s="138">
        <f>+'Ark1'!W983</f>
        <v>8.0601826974744739</v>
      </c>
      <c r="Z23" s="275">
        <f>+'Ark1'!X983</f>
        <v>90.005373455131647</v>
      </c>
      <c r="AA23" s="275">
        <f>+'Ark1'!Y983</f>
        <v>72.917786136485759</v>
      </c>
      <c r="AB23" s="275">
        <f>+'Ark1'!Z983</f>
        <v>8.5998825098025371</v>
      </c>
      <c r="AC23" s="138">
        <f>+'Ark1'!Z983</f>
        <v>8.5998825098025371</v>
      </c>
      <c r="AD23" s="66">
        <f>+'Ark1'!AB983</f>
        <v>1.9113557406242736</v>
      </c>
      <c r="AE23" s="66">
        <f>+'Ark1'!AC983</f>
        <v>82.095503766526562</v>
      </c>
      <c r="AF23" s="275">
        <f>+'Ark1'!AD983</f>
        <v>45.221961310601344</v>
      </c>
      <c r="AG23" s="275">
        <f>+'Ark1'!AE983</f>
        <v>59.238398656710245</v>
      </c>
      <c r="AH23" s="275">
        <f>+'Ark1'!AF983</f>
        <v>4.325090638653899</v>
      </c>
      <c r="AI23" s="66">
        <f t="shared" si="12"/>
        <v>3.6213149225485455</v>
      </c>
      <c r="AJ23" s="139">
        <f t="shared" si="13"/>
        <v>6.8168498168498166</v>
      </c>
      <c r="AK23" s="47"/>
      <c r="AL23" s="4"/>
      <c r="AM23" s="59"/>
      <c r="AO23" s="1"/>
      <c r="AP23">
        <v>18</v>
      </c>
      <c r="AQ23" t="s">
        <v>112</v>
      </c>
    </row>
    <row r="24" spans="1:48" ht="15.6">
      <c r="A24" s="47"/>
      <c r="B24" s="65">
        <f>+'Ark1'!C984</f>
        <v>2024</v>
      </c>
      <c r="C24" s="65">
        <f>+'Ark1'!O984</f>
        <v>56</v>
      </c>
      <c r="D24" s="64" t="str">
        <f>VLOOKUP(C24,RNR!$H$18:$I$31,2)</f>
        <v>Finnmark</v>
      </c>
      <c r="E24" s="65">
        <f>+'Ark1'!Q984</f>
        <v>79</v>
      </c>
      <c r="F24" s="208">
        <f>+E24-E53</f>
        <v>-222</v>
      </c>
      <c r="G24" s="328">
        <f>+'Ark1'!R984</f>
        <v>656</v>
      </c>
      <c r="H24" s="208">
        <f>+G24-G53</f>
        <v>-1918</v>
      </c>
      <c r="I24" s="196">
        <f>+'Ark1'!AG984</f>
        <v>1.398652142539043</v>
      </c>
      <c r="J24" s="213">
        <f>+I24-I53</f>
        <v>-3.8160005002296762</v>
      </c>
      <c r="K24" s="196">
        <f>+'Ark1'!AH984</f>
        <v>3.3536585365853644</v>
      </c>
      <c r="L24" s="95"/>
      <c r="M24" s="434">
        <f>+'Ark1'!AI984</f>
        <v>655</v>
      </c>
      <c r="N24" s="94"/>
      <c r="O24" s="98">
        <f>+'Ark1'!S984</f>
        <v>6.8612804878048781</v>
      </c>
      <c r="P24" s="111">
        <f>+O24-O53</f>
        <v>-0.5326589061345155</v>
      </c>
      <c r="Q24" s="178"/>
      <c r="R24" s="121">
        <f>+IF(M24=0,"",'Ark1'!AJ984)</f>
        <v>106.51664122137409</v>
      </c>
      <c r="S24" s="178"/>
      <c r="T24" s="109">
        <f>+IF(M24=0,"",'Ark1'!AK984)</f>
        <v>18.691878849682279</v>
      </c>
      <c r="U24" s="178"/>
      <c r="V24" s="66">
        <f>+'Ark1'!T984</f>
        <v>6.2423780487804885</v>
      </c>
      <c r="W24" s="138">
        <f>+'Ark1'!U984</f>
        <v>23.77027439024388</v>
      </c>
      <c r="X24" s="213">
        <f>+W24-W53</f>
        <v>-4.069317684348178</v>
      </c>
      <c r="Y24" s="138">
        <f>+'Ark1'!W984</f>
        <v>14.634146341463419</v>
      </c>
      <c r="Z24" s="275">
        <f>+'Ark1'!X984</f>
        <v>76.981707317073187</v>
      </c>
      <c r="AA24" s="275">
        <f>+'Ark1'!Y984</f>
        <v>54.725609756097569</v>
      </c>
      <c r="AB24" s="275">
        <f>+'Ark1'!Z984</f>
        <v>9.3040568084810378</v>
      </c>
      <c r="AC24" s="138">
        <f>+'Ark1'!Z984</f>
        <v>9.3040568084810378</v>
      </c>
      <c r="AD24" s="66">
        <f>+'Ark1'!AB984</f>
        <v>2.2246066692089355</v>
      </c>
      <c r="AE24" s="66">
        <f>+'Ark1'!AC984</f>
        <v>87.294550890830507</v>
      </c>
      <c r="AF24" s="275">
        <f>+'Ark1'!AD984</f>
        <v>47.043895709305055</v>
      </c>
      <c r="AG24" s="275">
        <f>+'Ark1'!AE984</f>
        <v>67.937694136909727</v>
      </c>
      <c r="AH24" s="275">
        <f>+'Ark1'!AF984</f>
        <v>1.5245886399553781</v>
      </c>
      <c r="AI24" s="66">
        <f t="shared" si="12"/>
        <v>3.4644079093534739</v>
      </c>
      <c r="AJ24" s="139">
        <f t="shared" si="13"/>
        <v>8.3037974683544302</v>
      </c>
      <c r="AK24" s="47"/>
      <c r="AL24" s="4"/>
      <c r="AM24" s="59"/>
      <c r="AO24" s="1"/>
      <c r="AP24" s="2">
        <v>54</v>
      </c>
      <c r="AQ24" s="2" t="s">
        <v>619</v>
      </c>
    </row>
    <row r="25" spans="1:48" ht="15.6">
      <c r="A25" s="47"/>
      <c r="B25" s="47"/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"/>
      <c r="AM25" s="59"/>
      <c r="AO25" s="1"/>
      <c r="AP25" s="2"/>
      <c r="AQ25" s="2"/>
    </row>
    <row r="26" spans="1:48" ht="15.6">
      <c r="A26" s="47"/>
      <c r="B26" s="2">
        <f>+'Ark1'!C985</f>
        <v>2023</v>
      </c>
      <c r="C26" s="2">
        <f>+'Ark1'!O985</f>
        <v>1</v>
      </c>
      <c r="D26" s="64" t="str">
        <f>VLOOKUP(C26,RNR!$H$18:$I$31,2)</f>
        <v>Østfold</v>
      </c>
      <c r="E26" s="2">
        <f>+'Ark1'!Q985</f>
        <v>69</v>
      </c>
      <c r="F26" s="294">
        <f t="shared" ref="F26:F39" si="14">+E26-E41</f>
        <v>-9</v>
      </c>
      <c r="G26" s="305">
        <f>+'Ark1'!R985</f>
        <v>289</v>
      </c>
      <c r="H26" s="294">
        <f t="shared" ref="H26:H39" si="15">+G26-G41</f>
        <v>-19</v>
      </c>
      <c r="I26" s="147">
        <f>+'Ark1'!AG985</f>
        <v>0.59375128252282006</v>
      </c>
      <c r="J26" s="295">
        <f t="shared" ref="J26:J39" si="16">+I26-I41</f>
        <v>-8.510009894606041E-3</v>
      </c>
      <c r="K26" s="147">
        <f>+'Ark1'!AH985</f>
        <v>13.148788927335643</v>
      </c>
      <c r="L26" s="95"/>
      <c r="M26" s="434">
        <f>+'Ark1'!AI985</f>
        <v>267</v>
      </c>
      <c r="N26" s="94"/>
      <c r="O26" s="5">
        <f>+'Ark1'!S985</f>
        <v>6.7647058823529393</v>
      </c>
      <c r="P26" s="296">
        <f t="shared" ref="P26:P39" si="17">+O26-O41</f>
        <v>0.27769289533995334</v>
      </c>
      <c r="Q26" s="178"/>
      <c r="R26" s="121">
        <f>+IF(M26=0,"",'Ark1'!AJ985)</f>
        <v>108.86067415730332</v>
      </c>
      <c r="S26" s="178"/>
      <c r="T26" s="109">
        <f>+IF(M26=0,"",'Ark1'!AK985)</f>
        <v>20.131752068385065</v>
      </c>
      <c r="U26" s="178"/>
      <c r="V26" s="5">
        <f>+'Ark1'!T985</f>
        <v>6.9688581314878899</v>
      </c>
      <c r="W26" s="58">
        <f>+'Ark1'!U985</f>
        <v>26.23148788927336</v>
      </c>
      <c r="X26" s="295">
        <f t="shared" ref="X26:X39" si="18">+W26-W41</f>
        <v>-0.63929133150585926</v>
      </c>
      <c r="Y26" s="58">
        <f>+'Ark1'!W985</f>
        <v>22.837370242214529</v>
      </c>
      <c r="Z26" s="18">
        <f>+'Ark1'!X985</f>
        <v>88.235294117647058</v>
      </c>
      <c r="AA26" s="18">
        <f>+'Ark1'!Y985</f>
        <v>60.553633217993088</v>
      </c>
      <c r="AB26" s="18">
        <f>+'Ark1'!Z985</f>
        <v>9.107387673912525</v>
      </c>
      <c r="AC26" s="58">
        <f>+'Ark1'!Z985</f>
        <v>9.107387673912525</v>
      </c>
      <c r="AD26" s="5">
        <f>+'Ark1'!AB985</f>
        <v>2.3870467363966377</v>
      </c>
      <c r="AE26" s="5">
        <f>+'Ark1'!AC985</f>
        <v>70.575166462315352</v>
      </c>
      <c r="AF26" s="18">
        <f>+'Ark1'!AD985</f>
        <v>53.345457127729802</v>
      </c>
      <c r="AG26" s="18">
        <f>+'Ark1'!AE985</f>
        <v>64.983179791459349</v>
      </c>
      <c r="AH26" s="18">
        <f>+'Ark1'!AF985</f>
        <v>0.59297864045796811</v>
      </c>
      <c r="AI26" s="58">
        <f t="shared" si="5"/>
        <v>3.8776982097186719</v>
      </c>
      <c r="AJ26" s="18">
        <f t="shared" si="6"/>
        <v>4.1884057971014492</v>
      </c>
      <c r="AK26" s="47"/>
      <c r="AL26" s="4"/>
      <c r="AM26" s="59"/>
      <c r="AO26" s="1"/>
      <c r="AP26" s="5"/>
      <c r="AR26" s="2"/>
      <c r="AS26" s="2"/>
      <c r="AT26" s="2"/>
    </row>
    <row r="27" spans="1:48" ht="15.6">
      <c r="A27" s="47"/>
      <c r="B27" s="2">
        <f>+'Ark1'!C986</f>
        <v>2023</v>
      </c>
      <c r="C27" s="2">
        <f>+'Ark1'!O986</f>
        <v>2</v>
      </c>
      <c r="D27" s="64" t="str">
        <f>VLOOKUP(C27,RNR!$H$18:$I$31,2)</f>
        <v>Akershus</v>
      </c>
      <c r="E27" s="2">
        <f>+'Ark1'!Q986</f>
        <v>163</v>
      </c>
      <c r="F27" s="294">
        <f t="shared" si="14"/>
        <v>0</v>
      </c>
      <c r="G27" s="526">
        <f>+'Ark1'!R986</f>
        <v>883</v>
      </c>
      <c r="H27" s="294">
        <f t="shared" si="15"/>
        <v>-130</v>
      </c>
      <c r="I27" s="147">
        <f>+'Ark1'!AG986</f>
        <v>1.8016332330916087</v>
      </c>
      <c r="J27" s="295">
        <f t="shared" si="16"/>
        <v>-0.10778583021532651</v>
      </c>
      <c r="K27" s="147">
        <f>+'Ark1'!AH986</f>
        <v>10.30577576443941</v>
      </c>
      <c r="L27" s="95"/>
      <c r="M27" s="434">
        <f>+'Ark1'!AI986</f>
        <v>494</v>
      </c>
      <c r="N27" s="94"/>
      <c r="O27" s="5">
        <f>+'Ark1'!S986</f>
        <v>6.8244620611551516</v>
      </c>
      <c r="P27" s="296">
        <f t="shared" si="17"/>
        <v>0.32001981041477556</v>
      </c>
      <c r="Q27" s="178"/>
      <c r="R27" s="121">
        <f>+IF(M27=0,"",'Ark1'!AJ986)</f>
        <v>108.31578947368423</v>
      </c>
      <c r="S27" s="178"/>
      <c r="T27" s="109">
        <f>+IF(M27=0,"",'Ark1'!AK986)</f>
        <v>19.167716754674679</v>
      </c>
      <c r="U27" s="178"/>
      <c r="V27" s="5">
        <f>+'Ark1'!T986</f>
        <v>6.727066817667045</v>
      </c>
      <c r="W27" s="58">
        <f>+'Ark1'!U986</f>
        <v>26.050849377123438</v>
      </c>
      <c r="X27" s="295">
        <f t="shared" si="18"/>
        <v>0.14857889341167763</v>
      </c>
      <c r="Y27" s="58">
        <f>+'Ark1'!W986</f>
        <v>20.385050962627403</v>
      </c>
      <c r="Z27" s="528">
        <f>+'Ark1'!X986</f>
        <v>88.108720271800692</v>
      </c>
      <c r="AA27" s="528">
        <f>+'Ark1'!Y986</f>
        <v>57.757644394110976</v>
      </c>
      <c r="AB27" s="528">
        <f>+'Ark1'!Z986</f>
        <v>8.8756354541279396</v>
      </c>
      <c r="AC27" s="58">
        <f>+'Ark1'!Z986</f>
        <v>8.8756354541279396</v>
      </c>
      <c r="AD27" s="5">
        <f>+'Ark1'!AB986</f>
        <v>2.4937573481149262</v>
      </c>
      <c r="AE27" s="5">
        <f>+'Ark1'!AC986</f>
        <v>74.041999879581695</v>
      </c>
      <c r="AF27" s="528">
        <f>+'Ark1'!AD986</f>
        <v>48.521464785240781</v>
      </c>
      <c r="AG27" s="528">
        <f>+'Ark1'!AE986</f>
        <v>47.558307087278081</v>
      </c>
      <c r="AH27" s="528">
        <f>+'Ark1'!AF986</f>
        <v>1.8117651886656951</v>
      </c>
      <c r="AI27" s="58">
        <f t="shared" ref="AI27:AI39" si="19">+W27/O27</f>
        <v>3.8172751410554264</v>
      </c>
      <c r="AJ27" s="528">
        <f t="shared" ref="AJ27:AJ39" si="20">+G27/E27</f>
        <v>5.4171779141104297</v>
      </c>
      <c r="AK27" s="47"/>
      <c r="AL27" s="4"/>
      <c r="AM27" s="59"/>
      <c r="AO27" s="1"/>
      <c r="AP27" s="5"/>
      <c r="AR27" s="2"/>
      <c r="AS27" s="2"/>
      <c r="AT27" s="2"/>
    </row>
    <row r="28" spans="1:48" ht="15.6">
      <c r="A28" s="47"/>
      <c r="B28" s="2">
        <f>+'Ark1'!C987</f>
        <v>2023</v>
      </c>
      <c r="C28" s="2">
        <f>+'Ark1'!O987</f>
        <v>3</v>
      </c>
      <c r="D28" s="64" t="str">
        <f>VLOOKUP(C28,RNR!$H$18:$I$31,2)</f>
        <v>Buskerud</v>
      </c>
      <c r="E28" s="2">
        <f>+'Ark1'!Q987</f>
        <v>355</v>
      </c>
      <c r="F28" s="294">
        <f t="shared" si="14"/>
        <v>-26</v>
      </c>
      <c r="G28" s="526">
        <f>+'Ark1'!R987</f>
        <v>2404</v>
      </c>
      <c r="H28" s="294">
        <f t="shared" si="15"/>
        <v>-173</v>
      </c>
      <c r="I28" s="147">
        <f>+'Ark1'!AG987</f>
        <v>5.3654958989032089</v>
      </c>
      <c r="J28" s="295">
        <f t="shared" si="16"/>
        <v>1.0604761768804316E-2</v>
      </c>
      <c r="K28" s="147">
        <f>+'Ark1'!AH987</f>
        <v>4.9084858569051582</v>
      </c>
      <c r="L28" s="95"/>
      <c r="M28" s="434">
        <f>+'Ark1'!AI987</f>
        <v>2101</v>
      </c>
      <c r="N28" s="94"/>
      <c r="O28" s="5">
        <f>+'Ark1'!S987</f>
        <v>7.2154742096505853</v>
      </c>
      <c r="P28" s="296">
        <f t="shared" si="17"/>
        <v>0.31481452785004294</v>
      </c>
      <c r="Q28" s="178"/>
      <c r="R28" s="121">
        <f>+IF(M28=0,"",'Ark1'!AJ987)</f>
        <v>111.69942884340819</v>
      </c>
      <c r="S28" s="178"/>
      <c r="T28" s="109">
        <f>+IF(M28=0,"",'Ark1'!AK987)</f>
        <v>20.117350881391527</v>
      </c>
      <c r="U28" s="178"/>
      <c r="V28" s="5">
        <f>+'Ark1'!T987</f>
        <v>5.8419301164725459</v>
      </c>
      <c r="W28" s="58">
        <f>+'Ark1'!U987</f>
        <v>28.496505823627299</v>
      </c>
      <c r="X28" s="295">
        <f t="shared" si="18"/>
        <v>-5.8499997094425993E-2</v>
      </c>
      <c r="Y28" s="58">
        <f>+'Ark1'!W987</f>
        <v>10.440931780366055</v>
      </c>
      <c r="Z28" s="528">
        <f>+'Ark1'!X987</f>
        <v>94.966722129783719</v>
      </c>
      <c r="AA28" s="528">
        <f>+'Ark1'!Y987</f>
        <v>77.870216306156379</v>
      </c>
      <c r="AB28" s="528">
        <f>+'Ark1'!Z987</f>
        <v>7.3445665862468816</v>
      </c>
      <c r="AC28" s="58">
        <f>+'Ark1'!Z987</f>
        <v>7.3445665862468816</v>
      </c>
      <c r="AD28" s="5">
        <f>+'Ark1'!AB987</f>
        <v>2.1026025237357913</v>
      </c>
      <c r="AE28" s="5">
        <f>+'Ark1'!AC987</f>
        <v>65.660883985026274</v>
      </c>
      <c r="AF28" s="528">
        <f>+'Ark1'!AD987</f>
        <v>49.52091091181093</v>
      </c>
      <c r="AG28" s="528">
        <f>+'Ark1'!AE987</f>
        <v>50.358991238814333</v>
      </c>
      <c r="AH28" s="528">
        <f>+'Ark1'!AF987</f>
        <v>4.9325974105915424</v>
      </c>
      <c r="AI28" s="58">
        <f t="shared" si="19"/>
        <v>3.9493600830162574</v>
      </c>
      <c r="AJ28" s="528">
        <f t="shared" si="20"/>
        <v>6.7718309859154928</v>
      </c>
      <c r="AK28" s="47"/>
      <c r="AL28" s="4"/>
      <c r="AM28" s="59"/>
      <c r="AO28" s="1"/>
      <c r="AP28" s="5"/>
      <c r="AR28" s="2"/>
      <c r="AS28" s="2"/>
      <c r="AT28" s="2"/>
    </row>
    <row r="29" spans="1:48" ht="15.6">
      <c r="A29" s="47"/>
      <c r="B29" s="2">
        <f>+'Ark1'!C988</f>
        <v>2023</v>
      </c>
      <c r="C29" s="2">
        <f>+'Ark1'!O988</f>
        <v>4</v>
      </c>
      <c r="D29" s="64" t="str">
        <f>VLOOKUP(C29,RNR!$H$18:$I$31,2)</f>
        <v>Innlandet</v>
      </c>
      <c r="E29" s="2">
        <f>+'Ark1'!Q988</f>
        <v>1297</v>
      </c>
      <c r="F29" s="294">
        <f t="shared" si="14"/>
        <v>-26</v>
      </c>
      <c r="G29" s="526">
        <f>+'Ark1'!R988</f>
        <v>8666</v>
      </c>
      <c r="H29" s="294">
        <f t="shared" si="15"/>
        <v>-396</v>
      </c>
      <c r="I29" s="147">
        <f>+'Ark1'!AG988</f>
        <v>19.054004901704328</v>
      </c>
      <c r="J29" s="295">
        <f t="shared" si="16"/>
        <v>0.1697557642503007</v>
      </c>
      <c r="K29" s="147">
        <f>+'Ark1'!AH988</f>
        <v>3.0579275328871449</v>
      </c>
      <c r="L29" s="95"/>
      <c r="M29" s="434">
        <f>+'Ark1'!AI988</f>
        <v>4065</v>
      </c>
      <c r="N29" s="94"/>
      <c r="O29" s="5">
        <f>+'Ark1'!S988</f>
        <v>7.2362104777290588</v>
      </c>
      <c r="P29" s="296">
        <f t="shared" si="17"/>
        <v>0.13766710981910446</v>
      </c>
      <c r="Q29" s="178"/>
      <c r="R29" s="121">
        <f>+IF(M29=0,"",'Ark1'!AJ988)</f>
        <v>110.40740467404656</v>
      </c>
      <c r="S29" s="178"/>
      <c r="T29" s="109">
        <f>+IF(M29=0,"",'Ark1'!AK988)</f>
        <v>19.859934953350034</v>
      </c>
      <c r="U29" s="178"/>
      <c r="V29" s="5">
        <f>+'Ark1'!T988</f>
        <v>6.1189706900530814</v>
      </c>
      <c r="W29" s="58">
        <f>+'Ark1'!U988</f>
        <v>28.072674821140119</v>
      </c>
      <c r="X29" s="295">
        <f t="shared" si="18"/>
        <v>-0.56394071626882436</v>
      </c>
      <c r="Y29" s="58">
        <f>+'Ark1'!W988</f>
        <v>12.277867528271408</v>
      </c>
      <c r="Z29" s="528">
        <f>+'Ark1'!X988</f>
        <v>95.176552042464778</v>
      </c>
      <c r="AA29" s="528">
        <f>+'Ark1'!Y988</f>
        <v>75.455804292637907</v>
      </c>
      <c r="AB29" s="528">
        <f>+'Ark1'!Z988</f>
        <v>7.4273795465124621</v>
      </c>
      <c r="AC29" s="58">
        <f>+'Ark1'!Z988</f>
        <v>7.4273795465124621</v>
      </c>
      <c r="AD29" s="5">
        <f>+'Ark1'!AB988</f>
        <v>2.0897898136728075</v>
      </c>
      <c r="AE29" s="5">
        <f>+'Ark1'!AC988</f>
        <v>70.495598323328622</v>
      </c>
      <c r="AF29" s="528">
        <f>+'Ark1'!AD988</f>
        <v>54.778883134566193</v>
      </c>
      <c r="AG29" s="528">
        <f>+'Ark1'!AE988</f>
        <v>52.840245746660813</v>
      </c>
      <c r="AH29" s="528">
        <f>+'Ark1'!AF988</f>
        <v>17.7811518969161</v>
      </c>
      <c r="AI29" s="58">
        <f t="shared" si="19"/>
        <v>3.879471846146489</v>
      </c>
      <c r="AJ29" s="528">
        <f t="shared" si="20"/>
        <v>6.6815728604471856</v>
      </c>
      <c r="AK29" s="47"/>
      <c r="AL29" s="4"/>
      <c r="AM29" s="59"/>
      <c r="AO29" s="1"/>
      <c r="AP29" s="5"/>
      <c r="AR29" s="2"/>
      <c r="AS29" s="2"/>
      <c r="AT29" s="2"/>
    </row>
    <row r="30" spans="1:48" ht="15.6">
      <c r="A30" s="47"/>
      <c r="B30" s="2">
        <f>+'Ark1'!C989</f>
        <v>2023</v>
      </c>
      <c r="C30" s="2">
        <f>+'Ark1'!O989</f>
        <v>7</v>
      </c>
      <c r="D30" s="64" t="str">
        <f>VLOOKUP(C30,RNR!$H$18:$I$31,2)</f>
        <v>Vestfold</v>
      </c>
      <c r="E30" s="2">
        <f>+'Ark1'!Q989</f>
        <v>68</v>
      </c>
      <c r="F30" s="294">
        <f t="shared" si="14"/>
        <v>1</v>
      </c>
      <c r="G30" s="526">
        <f>+'Ark1'!R989</f>
        <v>285</v>
      </c>
      <c r="H30" s="294">
        <f t="shared" si="15"/>
        <v>-14</v>
      </c>
      <c r="I30" s="147">
        <f>+'Ark1'!AG989</f>
        <v>0.58597390749419365</v>
      </c>
      <c r="J30" s="295">
        <f t="shared" si="16"/>
        <v>2.2353627410163446E-2</v>
      </c>
      <c r="K30" s="147">
        <f>+'Ark1'!AH989</f>
        <v>9.1228070175438596</v>
      </c>
      <c r="L30" s="95"/>
      <c r="M30" s="434">
        <f>+'Ark1'!AI989</f>
        <v>251</v>
      </c>
      <c r="N30" s="94"/>
      <c r="O30" s="5">
        <f>+'Ark1'!S989</f>
        <v>6.9684210526315775</v>
      </c>
      <c r="P30" s="296">
        <f t="shared" si="17"/>
        <v>0.32293610279880269</v>
      </c>
      <c r="Q30" s="178"/>
      <c r="R30" s="121">
        <f>+IF(M30=0,"",'Ark1'!AJ989)</f>
        <v>108.40358565737056</v>
      </c>
      <c r="S30" s="178"/>
      <c r="T30" s="109">
        <f>+IF(M30=0,"",'Ark1'!AK989)</f>
        <v>19.968938455773145</v>
      </c>
      <c r="U30" s="178"/>
      <c r="V30" s="5">
        <f>+'Ark1'!T989</f>
        <v>7.0035087719298241</v>
      </c>
      <c r="W30" s="58">
        <f>+'Ark1'!U989</f>
        <v>26.251228070175447</v>
      </c>
      <c r="X30" s="295">
        <f t="shared" si="18"/>
        <v>0.34754914040954787</v>
      </c>
      <c r="Y30" s="58">
        <f>+'Ark1'!W989</f>
        <v>24.210526315789473</v>
      </c>
      <c r="Z30" s="528">
        <f>+'Ark1'!X989</f>
        <v>89.824561403508767</v>
      </c>
      <c r="AA30" s="528">
        <f>+'Ark1'!Y989</f>
        <v>57.192982456140349</v>
      </c>
      <c r="AB30" s="528">
        <f>+'Ark1'!Z989</f>
        <v>8.9544092971152498</v>
      </c>
      <c r="AC30" s="58">
        <f>+'Ark1'!Z989</f>
        <v>8.9544092971152498</v>
      </c>
      <c r="AD30" s="5">
        <f>+'Ark1'!AB989</f>
        <v>2.4257366334446404</v>
      </c>
      <c r="AE30" s="5">
        <f>+'Ark1'!AC989</f>
        <v>65.655227127178222</v>
      </c>
      <c r="AF30" s="528">
        <f>+'Ark1'!AD989</f>
        <v>27.142393223338313</v>
      </c>
      <c r="AG30" s="528">
        <f>+'Ark1'!AE989</f>
        <v>50.633723022827489</v>
      </c>
      <c r="AH30" s="528">
        <f>+'Ark1'!AF989</f>
        <v>0.58477132363502082</v>
      </c>
      <c r="AI30" s="58">
        <f t="shared" si="19"/>
        <v>3.7671701913393778</v>
      </c>
      <c r="AJ30" s="528">
        <f t="shared" si="20"/>
        <v>4.1911764705882355</v>
      </c>
      <c r="AK30" s="47"/>
      <c r="AL30" s="4"/>
      <c r="AM30" s="59"/>
      <c r="AO30" s="1"/>
      <c r="AP30" s="5"/>
      <c r="AR30" s="2"/>
      <c r="AS30" s="2"/>
      <c r="AT30" s="2"/>
    </row>
    <row r="31" spans="1:48" ht="15.6">
      <c r="A31" s="47"/>
      <c r="B31" s="2">
        <f>+'Ark1'!C990</f>
        <v>2023</v>
      </c>
      <c r="C31" s="2">
        <f>+'Ark1'!O990</f>
        <v>8</v>
      </c>
      <c r="D31" s="64" t="str">
        <f>VLOOKUP(C31,RNR!$H$18:$I$31,2)</f>
        <v>Telemark</v>
      </c>
      <c r="E31" s="2">
        <f>+'Ark1'!Q990</f>
        <v>210</v>
      </c>
      <c r="F31" s="294">
        <f t="shared" si="14"/>
        <v>-5</v>
      </c>
      <c r="G31" s="526">
        <f>+'Ark1'!R990</f>
        <v>1236</v>
      </c>
      <c r="H31" s="294">
        <f t="shared" si="15"/>
        <v>-7</v>
      </c>
      <c r="I31" s="147">
        <f>+'Ark1'!AG990</f>
        <v>2.7551096492396061</v>
      </c>
      <c r="J31" s="295">
        <f t="shared" si="16"/>
        <v>0.25577113097615856</v>
      </c>
      <c r="K31" s="147">
        <f>+'Ark1'!AH990</f>
        <v>8.0097087378640772</v>
      </c>
      <c r="L31" s="95"/>
      <c r="M31" s="434">
        <f>+'Ark1'!AI990</f>
        <v>258</v>
      </c>
      <c r="N31" s="94"/>
      <c r="O31" s="5">
        <f>+'Ark1'!S990</f>
        <v>7.5606796116504817</v>
      </c>
      <c r="P31" s="296">
        <f t="shared" si="17"/>
        <v>0.65480672347670765</v>
      </c>
      <c r="Q31" s="178"/>
      <c r="R31" s="121">
        <f>+IF(M31=0,"",'Ark1'!AJ990)</f>
        <v>108.43875968992248</v>
      </c>
      <c r="S31" s="178"/>
      <c r="T31" s="109">
        <f>+IF(M31=0,"",'Ark1'!AK990)</f>
        <v>20.274719032578886</v>
      </c>
      <c r="U31" s="178"/>
      <c r="V31" s="5">
        <f>+'Ark1'!T990</f>
        <v>6.5663430420711988</v>
      </c>
      <c r="W31" s="58">
        <f>+'Ark1'!U990</f>
        <v>28.460113268608449</v>
      </c>
      <c r="X31" s="295">
        <f t="shared" si="18"/>
        <v>0.82889846571223202</v>
      </c>
      <c r="Y31" s="58">
        <f>+'Ark1'!W990</f>
        <v>14.724919093851137</v>
      </c>
      <c r="Z31" s="528">
        <f>+'Ark1'!X990</f>
        <v>94.741100323624607</v>
      </c>
      <c r="AA31" s="528">
        <f>+'Ark1'!Y990</f>
        <v>75.728155339805852</v>
      </c>
      <c r="AB31" s="528">
        <f>+'Ark1'!Z990</f>
        <v>7.8908576192800064</v>
      </c>
      <c r="AC31" s="58">
        <f>+'Ark1'!Z990</f>
        <v>7.8908576192800064</v>
      </c>
      <c r="AD31" s="5">
        <f>+'Ark1'!AB990</f>
        <v>2.0051632120397613</v>
      </c>
      <c r="AE31" s="5">
        <f>+'Ark1'!AC990</f>
        <v>67.222364264222733</v>
      </c>
      <c r="AF31" s="528">
        <f>+'Ark1'!AD990</f>
        <v>37.082297150310325</v>
      </c>
      <c r="AG31" s="528">
        <f>+'Ark1'!AE990</f>
        <v>41.556736803627857</v>
      </c>
      <c r="AH31" s="528">
        <f>+'Ark1'!AF990</f>
        <v>2.5360608982908261</v>
      </c>
      <c r="AI31" s="58">
        <f t="shared" si="19"/>
        <v>3.7642268592830455</v>
      </c>
      <c r="AJ31" s="528">
        <f t="shared" si="20"/>
        <v>5.8857142857142861</v>
      </c>
      <c r="AK31" s="47"/>
      <c r="AL31" s="4"/>
      <c r="AM31" s="59"/>
      <c r="AO31" s="13"/>
      <c r="AP31" s="5"/>
      <c r="AR31" s="2"/>
      <c r="AS31" s="2"/>
      <c r="AT31" s="4"/>
      <c r="AU31" s="4"/>
      <c r="AV31" s="4"/>
    </row>
    <row r="32" spans="1:48" s="523" customFormat="1" ht="15.6">
      <c r="A32" s="47"/>
      <c r="B32" s="2">
        <f>+'Ark1'!C991</f>
        <v>2023</v>
      </c>
      <c r="C32" s="2">
        <f>+'Ark1'!O991</f>
        <v>9</v>
      </c>
      <c r="D32" s="64" t="str">
        <f>VLOOKUP(C32,RNR!$H$18:$I$31,2)</f>
        <v>Agder</v>
      </c>
      <c r="E32" s="2">
        <f>+'Ark1'!Q991</f>
        <v>444</v>
      </c>
      <c r="F32" s="294">
        <f t="shared" si="14"/>
        <v>23</v>
      </c>
      <c r="G32" s="526">
        <f>+'Ark1'!R991</f>
        <v>2021</v>
      </c>
      <c r="H32" s="294">
        <f t="shared" si="15"/>
        <v>108</v>
      </c>
      <c r="I32" s="147">
        <f>+'Ark1'!AG991</f>
        <v>3.9097561334744801</v>
      </c>
      <c r="J32" s="295">
        <f t="shared" si="16"/>
        <v>0.32753853814760525</v>
      </c>
      <c r="K32" s="147">
        <f>+'Ark1'!AH991</f>
        <v>11.083621969322119</v>
      </c>
      <c r="L32" s="95"/>
      <c r="M32" s="434">
        <f>+'Ark1'!AI991</f>
        <v>1264</v>
      </c>
      <c r="N32" s="94"/>
      <c r="O32" s="5">
        <f>+'Ark1'!S991</f>
        <v>7.2746165264720446</v>
      </c>
      <c r="P32" s="296">
        <f t="shared" si="17"/>
        <v>0.10733999746002265</v>
      </c>
      <c r="Q32" s="178"/>
      <c r="R32" s="121">
        <f>+IF(M32=0,"",'Ark1'!AJ991)</f>
        <v>108.14295886075941</v>
      </c>
      <c r="S32" s="178"/>
      <c r="T32" s="109">
        <f>+IF(M32=0,"",'Ark1'!AK991)</f>
        <v>19.285293218698076</v>
      </c>
      <c r="U32" s="178"/>
      <c r="V32" s="5">
        <f>+'Ark1'!T991</f>
        <v>6.1182582879762499</v>
      </c>
      <c r="W32" s="58">
        <f>+'Ark1'!U991</f>
        <v>24.700148441365659</v>
      </c>
      <c r="X32" s="295">
        <f t="shared" si="18"/>
        <v>-1.0324129804848461</v>
      </c>
      <c r="Y32" s="58">
        <f>+'Ark1'!W991</f>
        <v>11.380504700643241</v>
      </c>
      <c r="Z32" s="528">
        <f>+'Ark1'!X991</f>
        <v>83.720930232558146</v>
      </c>
      <c r="AA32" s="528">
        <f>+'Ark1'!Y991</f>
        <v>57.100445324096974</v>
      </c>
      <c r="AB32" s="528">
        <f>+'Ark1'!Z991</f>
        <v>8.1829510420319824</v>
      </c>
      <c r="AC32" s="58">
        <f>+'Ark1'!Z991</f>
        <v>8.1829510420319824</v>
      </c>
      <c r="AD32" s="5">
        <f>+'Ark1'!AB991</f>
        <v>2.0463138640177099</v>
      </c>
      <c r="AE32" s="5">
        <f>+'Ark1'!AC991</f>
        <v>66.310203468319884</v>
      </c>
      <c r="AF32" s="528">
        <f>+'Ark1'!AD991</f>
        <v>46.397777840458119</v>
      </c>
      <c r="AG32" s="528">
        <f>+'Ark1'!AE991</f>
        <v>57.808395942744689</v>
      </c>
      <c r="AH32" s="528">
        <f>+'Ark1'!AF991</f>
        <v>4.1467468247943051</v>
      </c>
      <c r="AI32" s="58">
        <f t="shared" si="19"/>
        <v>3.395388382532988</v>
      </c>
      <c r="AJ32" s="528">
        <f t="shared" si="20"/>
        <v>4.551801801801802</v>
      </c>
      <c r="AK32" s="47"/>
      <c r="AL32" s="4"/>
      <c r="AM32" s="59"/>
      <c r="AO32" s="13"/>
      <c r="AP32" s="5"/>
      <c r="AR32" s="2"/>
      <c r="AS32" s="2"/>
      <c r="AT32" s="4"/>
      <c r="AU32" s="4"/>
      <c r="AV32" s="4"/>
    </row>
    <row r="33" spans="1:48" s="523" customFormat="1" ht="15.6">
      <c r="A33" s="47"/>
      <c r="B33" s="2">
        <f>+'Ark1'!C992</f>
        <v>2023</v>
      </c>
      <c r="C33" s="2">
        <f>+'Ark1'!O992</f>
        <v>11</v>
      </c>
      <c r="D33" s="64" t="str">
        <f>VLOOKUP(C33,RNR!$H$18:$I$31,2)</f>
        <v>Rogaland</v>
      </c>
      <c r="E33" s="2">
        <f>+'Ark1'!Q992</f>
        <v>1692</v>
      </c>
      <c r="F33" s="294">
        <f t="shared" si="14"/>
        <v>-37</v>
      </c>
      <c r="G33" s="526">
        <f>+'Ark1'!R992</f>
        <v>9300</v>
      </c>
      <c r="H33" s="294">
        <f t="shared" si="15"/>
        <v>142</v>
      </c>
      <c r="I33" s="147">
        <f>+'Ark1'!AG992</f>
        <v>19.512078976149624</v>
      </c>
      <c r="J33" s="295">
        <f t="shared" si="16"/>
        <v>1.0619015767901523</v>
      </c>
      <c r="K33" s="147">
        <f>+'Ark1'!AH992</f>
        <v>1.0752688172043012</v>
      </c>
      <c r="L33" s="95"/>
      <c r="M33" s="434">
        <f>+'Ark1'!AI992</f>
        <v>4583</v>
      </c>
      <c r="N33" s="94"/>
      <c r="O33" s="5">
        <f>+'Ark1'!S992</f>
        <v>7.5296774193548401</v>
      </c>
      <c r="P33" s="296">
        <f t="shared" si="17"/>
        <v>0.17446885853370109</v>
      </c>
      <c r="Q33" s="178"/>
      <c r="R33" s="121">
        <f>+IF(M33=0,"",'Ark1'!AJ992)</f>
        <v>111.01926685577143</v>
      </c>
      <c r="S33" s="178"/>
      <c r="T33" s="109">
        <f>+IF(M33=0,"",'Ark1'!AK992)</f>
        <v>20.168746125749564</v>
      </c>
      <c r="U33" s="178"/>
      <c r="V33" s="5">
        <f>+'Ark1'!T992</f>
        <v>6.2864516129032237</v>
      </c>
      <c r="W33" s="58">
        <f>+'Ark1'!U992</f>
        <v>26.787784946236464</v>
      </c>
      <c r="X33" s="295">
        <f t="shared" si="18"/>
        <v>-0.89730459296423248</v>
      </c>
      <c r="Y33" s="58">
        <f>+'Ark1'!W992</f>
        <v>13.591397849462364</v>
      </c>
      <c r="Z33" s="528">
        <f>+'Ark1'!X992</f>
        <v>85.204301075268816</v>
      </c>
      <c r="AA33" s="528">
        <f>+'Ark1'!Y992</f>
        <v>65.365591397849457</v>
      </c>
      <c r="AB33" s="528">
        <f>+'Ark1'!Z992</f>
        <v>9.1210637252811058</v>
      </c>
      <c r="AC33" s="58">
        <f>+'Ark1'!Z992</f>
        <v>9.1210637252811058</v>
      </c>
      <c r="AD33" s="5">
        <f>+'Ark1'!AB992</f>
        <v>2.1772255429474905</v>
      </c>
      <c r="AE33" s="5">
        <f>+'Ark1'!AC992</f>
        <v>70.906813573135764</v>
      </c>
      <c r="AF33" s="528">
        <f>+'Ark1'!AD992</f>
        <v>50.460671065134441</v>
      </c>
      <c r="AG33" s="528">
        <f>+'Ark1'!AE992</f>
        <v>56.491031818907025</v>
      </c>
      <c r="AH33" s="528">
        <f>+'Ark1'!AF992</f>
        <v>19.082011613353306</v>
      </c>
      <c r="AI33" s="58">
        <f t="shared" si="19"/>
        <v>3.5576271670522246</v>
      </c>
      <c r="AJ33" s="528">
        <f t="shared" si="20"/>
        <v>5.4964539007092199</v>
      </c>
      <c r="AK33" s="47"/>
      <c r="AL33" s="4"/>
      <c r="AM33" s="59"/>
      <c r="AO33" s="13"/>
      <c r="AP33" s="5"/>
      <c r="AR33" s="2"/>
      <c r="AS33" s="2"/>
      <c r="AT33" s="4"/>
      <c r="AU33" s="4"/>
      <c r="AV33" s="4"/>
    </row>
    <row r="34" spans="1:48" s="523" customFormat="1" ht="15.6">
      <c r="A34" s="47"/>
      <c r="B34" s="2">
        <f>+'Ark1'!C993</f>
        <v>2023</v>
      </c>
      <c r="C34" s="2">
        <f>+'Ark1'!O993</f>
        <v>14</v>
      </c>
      <c r="D34" s="64" t="str">
        <f>VLOOKUP(C34,RNR!$H$18:$I$31,2)</f>
        <v>Vestland</v>
      </c>
      <c r="E34" s="2">
        <f>+'Ark1'!Q993</f>
        <v>2102</v>
      </c>
      <c r="F34" s="294">
        <f t="shared" si="14"/>
        <v>-106</v>
      </c>
      <c r="G34" s="526">
        <f>+'Ark1'!R993</f>
        <v>9171</v>
      </c>
      <c r="H34" s="294">
        <f t="shared" si="15"/>
        <v>-655</v>
      </c>
      <c r="I34" s="147">
        <f>+'Ark1'!AG993</f>
        <v>17.693167908905941</v>
      </c>
      <c r="J34" s="295">
        <f t="shared" si="16"/>
        <v>-0.21533308469926027</v>
      </c>
      <c r="K34" s="147">
        <f>+'Ark1'!AH993</f>
        <v>3.7945698397121359</v>
      </c>
      <c r="L34" s="95"/>
      <c r="M34" s="434">
        <f>+'Ark1'!AI993</f>
        <v>35</v>
      </c>
      <c r="N34" s="94"/>
      <c r="O34" s="5">
        <f>+'Ark1'!S993</f>
        <v>7.0555010358739505</v>
      </c>
      <c r="P34" s="296">
        <f t="shared" si="17"/>
        <v>8.0129572409670224E-2</v>
      </c>
      <c r="Q34" s="178"/>
      <c r="R34" s="121">
        <f>+IF(M34=0,"",'Ark1'!AJ993)</f>
        <v>106.45142857142859</v>
      </c>
      <c r="S34" s="178"/>
      <c r="T34" s="109">
        <f>+IF(M34=0,"",'Ark1'!AK993)</f>
        <v>19.686110218538548</v>
      </c>
      <c r="U34" s="178"/>
      <c r="V34" s="5">
        <f>+'Ark1'!T993</f>
        <v>6.3012757605495597</v>
      </c>
      <c r="W34" s="58">
        <f>+'Ark1'!U993</f>
        <v>24.632308363319257</v>
      </c>
      <c r="X34" s="295">
        <f t="shared" si="18"/>
        <v>-0.41312212721595998</v>
      </c>
      <c r="Y34" s="58">
        <f>+'Ark1'!W993</f>
        <v>10.936648129974918</v>
      </c>
      <c r="Z34" s="528">
        <f>+'Ark1'!X993</f>
        <v>80.492857921709742</v>
      </c>
      <c r="AA34" s="528">
        <f>+'Ark1'!Y993</f>
        <v>55.239341402246197</v>
      </c>
      <c r="AB34" s="528">
        <f>+'Ark1'!Z993</f>
        <v>8.8669815862175643</v>
      </c>
      <c r="AC34" s="58">
        <f>+'Ark1'!Z993</f>
        <v>8.8669815862175643</v>
      </c>
      <c r="AD34" s="5">
        <f>+'Ark1'!AB993</f>
        <v>2.1108361293930895</v>
      </c>
      <c r="AE34" s="5">
        <f>+'Ark1'!AC993</f>
        <v>72.857353587507077</v>
      </c>
      <c r="AF34" s="528">
        <f>+'Ark1'!AD993</f>
        <v>32.770763796310646</v>
      </c>
      <c r="AG34" s="528">
        <f>+'Ark1'!AE993</f>
        <v>43.078147566848386</v>
      </c>
      <c r="AH34" s="528">
        <f>+'Ark1'!AF993</f>
        <v>18.817325645813234</v>
      </c>
      <c r="AI34" s="58">
        <f t="shared" si="19"/>
        <v>3.4912202886903985</v>
      </c>
      <c r="AJ34" s="528">
        <f t="shared" si="20"/>
        <v>4.3629876308277833</v>
      </c>
      <c r="AK34" s="47"/>
      <c r="AL34" s="4"/>
      <c r="AM34" s="59"/>
      <c r="AO34" s="13"/>
      <c r="AP34" s="5"/>
      <c r="AR34" s="2"/>
      <c r="AS34" s="2"/>
      <c r="AT34" s="4"/>
      <c r="AU34" s="4"/>
      <c r="AV34" s="4"/>
    </row>
    <row r="35" spans="1:48" s="523" customFormat="1" ht="15.6">
      <c r="A35" s="47"/>
      <c r="B35" s="2">
        <f>+'Ark1'!C994</f>
        <v>2023</v>
      </c>
      <c r="C35" s="2">
        <f>+'Ark1'!O994</f>
        <v>15</v>
      </c>
      <c r="D35" s="64" t="str">
        <f>VLOOKUP(C35,RNR!$H$18:$I$31,2)</f>
        <v>Møre og Romsdal</v>
      </c>
      <c r="E35" s="2">
        <f>+'Ark1'!Q994</f>
        <v>566</v>
      </c>
      <c r="F35" s="294">
        <f t="shared" si="14"/>
        <v>-29</v>
      </c>
      <c r="G35" s="526">
        <f>+'Ark1'!R994</f>
        <v>2885</v>
      </c>
      <c r="H35" s="294">
        <f t="shared" si="15"/>
        <v>-257</v>
      </c>
      <c r="I35" s="147">
        <f>+'Ark1'!AG994</f>
        <v>5.2901109697485982</v>
      </c>
      <c r="J35" s="295">
        <f t="shared" si="16"/>
        <v>-8.016016353772315E-2</v>
      </c>
      <c r="K35" s="147">
        <f>+'Ark1'!AH994</f>
        <v>4.3674176776429805</v>
      </c>
      <c r="L35" s="95"/>
      <c r="M35" s="434">
        <f>+'Ark1'!AI994</f>
        <v>162</v>
      </c>
      <c r="N35" s="94"/>
      <c r="O35" s="5">
        <f>+'Ark1'!S994</f>
        <v>6.9781629116117845</v>
      </c>
      <c r="P35" s="296">
        <f t="shared" si="17"/>
        <v>0.21559130117257563</v>
      </c>
      <c r="Q35" s="178"/>
      <c r="R35" s="121">
        <f>+IF(M35=0,"",'Ark1'!AJ994)</f>
        <v>101.25185185185184</v>
      </c>
      <c r="S35" s="178"/>
      <c r="T35" s="109">
        <f>+IF(M35=0,"",'Ark1'!AK994)</f>
        <v>17.804264345963343</v>
      </c>
      <c r="U35" s="178"/>
      <c r="V35" s="5">
        <f>+'Ark1'!T994</f>
        <v>6.3844020797227028</v>
      </c>
      <c r="W35" s="58">
        <f>+'Ark1'!U994</f>
        <v>23.411819757365706</v>
      </c>
      <c r="X35" s="295">
        <f t="shared" si="18"/>
        <v>-7.5640459056948828E-2</v>
      </c>
      <c r="Y35" s="58">
        <f>+'Ark1'!W994</f>
        <v>11.750433275563262</v>
      </c>
      <c r="Z35" s="528">
        <f>+'Ark1'!X994</f>
        <v>75.355285961871743</v>
      </c>
      <c r="AA35" s="528">
        <f>+'Ark1'!Y994</f>
        <v>49.150779896013859</v>
      </c>
      <c r="AB35" s="528">
        <f>+'Ark1'!Z994</f>
        <v>9.1048612331525565</v>
      </c>
      <c r="AC35" s="58">
        <f>+'Ark1'!Z994</f>
        <v>9.1048612331525565</v>
      </c>
      <c r="AD35" s="5">
        <f>+'Ark1'!AB994</f>
        <v>2.0142213700120828</v>
      </c>
      <c r="AE35" s="5">
        <f>+'Ark1'!AC994</f>
        <v>74.68509857637369</v>
      </c>
      <c r="AF35" s="528">
        <f>+'Ark1'!AD994</f>
        <v>37.297884171491773</v>
      </c>
      <c r="AG35" s="528">
        <f>+'Ark1'!AE994</f>
        <v>47.949231349661915</v>
      </c>
      <c r="AH35" s="528">
        <f>+'Ark1'!AF994</f>
        <v>5.9195272585509988</v>
      </c>
      <c r="AI35" s="58">
        <f t="shared" si="19"/>
        <v>3.3550119213192962</v>
      </c>
      <c r="AJ35" s="528">
        <f t="shared" si="20"/>
        <v>5.0971731448763249</v>
      </c>
      <c r="AK35" s="47"/>
      <c r="AL35" s="4"/>
      <c r="AM35" s="59"/>
      <c r="AO35" s="13"/>
      <c r="AP35" s="5"/>
      <c r="AR35" s="2"/>
      <c r="AS35" s="2"/>
      <c r="AT35" s="4"/>
      <c r="AU35" s="4"/>
      <c r="AV35" s="4"/>
    </row>
    <row r="36" spans="1:48" ht="15.6">
      <c r="A36" s="47"/>
      <c r="B36" s="2">
        <f>+'Ark1'!C995</f>
        <v>2023</v>
      </c>
      <c r="C36" s="2">
        <f>+'Ark1'!O995</f>
        <v>16</v>
      </c>
      <c r="D36" s="64" t="str">
        <f>VLOOKUP(C36,RNR!$H$18:$I$31,2)</f>
        <v>Trøndelag</v>
      </c>
      <c r="E36" s="2">
        <f>+'Ark1'!Q995</f>
        <v>754</v>
      </c>
      <c r="F36" s="294">
        <f t="shared" si="14"/>
        <v>-16</v>
      </c>
      <c r="G36" s="526">
        <f>+'Ark1'!R995</f>
        <v>4608</v>
      </c>
      <c r="H36" s="294">
        <f t="shared" si="15"/>
        <v>-481</v>
      </c>
      <c r="I36" s="147">
        <f>+'Ark1'!AG995</f>
        <v>9.0862297071602978</v>
      </c>
      <c r="J36" s="295">
        <f t="shared" si="16"/>
        <v>-0.60919324673623265</v>
      </c>
      <c r="K36" s="147">
        <f>+'Ark1'!AH995</f>
        <v>4.5789930555555562</v>
      </c>
      <c r="L36" s="95"/>
      <c r="M36" s="434">
        <f>+'Ark1'!AI995</f>
        <v>781</v>
      </c>
      <c r="N36" s="94"/>
      <c r="O36" s="5">
        <f>+'Ark1'!S995</f>
        <v>7.1252170138888884</v>
      </c>
      <c r="P36" s="296">
        <f t="shared" si="17"/>
        <v>0.23270374998635024</v>
      </c>
      <c r="Q36" s="178"/>
      <c r="R36" s="121">
        <f>+IF(M36=0,"",'Ark1'!AJ995)</f>
        <v>110.23905249679918</v>
      </c>
      <c r="S36" s="178"/>
      <c r="T36" s="109">
        <f>+IF(M36=0,"",'Ark1'!AK995)</f>
        <v>19.215806757155967</v>
      </c>
      <c r="U36" s="178"/>
      <c r="V36" s="5">
        <f>+'Ark1'!T995</f>
        <v>6.1130642361111116</v>
      </c>
      <c r="W36" s="58">
        <f>+'Ark1'!U995</f>
        <v>25.176041666666706</v>
      </c>
      <c r="X36" s="295">
        <f t="shared" si="18"/>
        <v>-1.0046028607452939</v>
      </c>
      <c r="Y36" s="58">
        <f>+'Ark1'!W995</f>
        <v>10.3515625</v>
      </c>
      <c r="Z36" s="528">
        <f>+'Ark1'!X995</f>
        <v>85.5251736111111</v>
      </c>
      <c r="AA36" s="528">
        <f>+'Ark1'!Y995</f>
        <v>60.308159722222221</v>
      </c>
      <c r="AB36" s="528">
        <f>+'Ark1'!Z995</f>
        <v>7.86263020725508</v>
      </c>
      <c r="AC36" s="58">
        <f>+'Ark1'!Z995</f>
        <v>7.86263020725508</v>
      </c>
      <c r="AD36" s="5">
        <f>+'Ark1'!AB995</f>
        <v>1.8772031924474353</v>
      </c>
      <c r="AE36" s="5">
        <f>+'Ark1'!AC995</f>
        <v>71.996348577278127</v>
      </c>
      <c r="AF36" s="528">
        <f>+'Ark1'!AD995</f>
        <v>45.073302668386518</v>
      </c>
      <c r="AG36" s="528">
        <f>+'Ark1'!AE995</f>
        <v>50.875677049670145</v>
      </c>
      <c r="AH36" s="528">
        <f>+'Ark1'!AF995</f>
        <v>9.4548289800357033</v>
      </c>
      <c r="AI36" s="58">
        <f t="shared" si="19"/>
        <v>3.5333719124052076</v>
      </c>
      <c r="AJ36" s="528">
        <f t="shared" si="20"/>
        <v>6.1114058355437662</v>
      </c>
      <c r="AK36" s="47"/>
      <c r="AL36" s="4"/>
      <c r="AM36" s="59"/>
      <c r="AO36" s="13"/>
      <c r="AP36" s="5"/>
      <c r="AR36" s="1"/>
      <c r="AS36" s="1"/>
      <c r="AT36" s="11"/>
      <c r="AU36" s="11"/>
      <c r="AV36" s="11"/>
    </row>
    <row r="37" spans="1:48" ht="15.6">
      <c r="A37" s="47"/>
      <c r="B37" s="2">
        <f>+'Ark1'!C996</f>
        <v>2023</v>
      </c>
      <c r="C37" s="2">
        <f>+'Ark1'!O996</f>
        <v>18</v>
      </c>
      <c r="D37" s="64" t="str">
        <f>VLOOKUP(C37,RNR!$H$18:$I$31,2)</f>
        <v>Nordland</v>
      </c>
      <c r="E37" s="2">
        <f>+'Ark1'!Q996</f>
        <v>543</v>
      </c>
      <c r="F37" s="294">
        <f t="shared" si="14"/>
        <v>-34</v>
      </c>
      <c r="G37" s="526">
        <f>+'Ark1'!R996</f>
        <v>4224</v>
      </c>
      <c r="H37" s="294">
        <f t="shared" si="15"/>
        <v>-220</v>
      </c>
      <c r="I37" s="147">
        <f>+'Ark1'!AG996</f>
        <v>8.5045635099035195</v>
      </c>
      <c r="J37" s="295">
        <f t="shared" si="16"/>
        <v>1.7477030590200116E-2</v>
      </c>
      <c r="K37" s="147">
        <f>+'Ark1'!AH996</f>
        <v>3.0776515151515147</v>
      </c>
      <c r="L37" s="95"/>
      <c r="M37" s="434">
        <f>+'Ark1'!AI996</f>
        <v>0</v>
      </c>
      <c r="N37" s="94"/>
      <c r="O37" s="5">
        <f>+'Ark1'!S996</f>
        <v>7.0407196969696972</v>
      </c>
      <c r="P37" s="296">
        <f t="shared" si="17"/>
        <v>0.13432905790579142</v>
      </c>
      <c r="Q37" s="178"/>
      <c r="R37" s="121" t="str">
        <f>+IF(M37=0,"",'Ark1'!AJ996)</f>
        <v/>
      </c>
      <c r="S37" s="178"/>
      <c r="T37" s="109" t="str">
        <f>+IF(M37=0,"",'Ark1'!AK996)</f>
        <v/>
      </c>
      <c r="U37" s="178"/>
      <c r="V37" s="5">
        <f>+'Ark1'!T996</f>
        <v>6.1299715909090899</v>
      </c>
      <c r="W37" s="58">
        <f>+'Ark1'!U996</f>
        <v>25.706581439394</v>
      </c>
      <c r="X37" s="295">
        <f t="shared" si="18"/>
        <v>-0.53745321407135549</v>
      </c>
      <c r="Y37" s="58">
        <f>+'Ark1'!W996</f>
        <v>8.5700757575757578</v>
      </c>
      <c r="Z37" s="528">
        <f>+'Ark1'!X996</f>
        <v>83.972537878787875</v>
      </c>
      <c r="AA37" s="528">
        <f>+'Ark1'!Y996</f>
        <v>61.600378787878803</v>
      </c>
      <c r="AB37" s="528">
        <f>+'Ark1'!Z996</f>
        <v>8.7238466969697939</v>
      </c>
      <c r="AC37" s="58">
        <f>+'Ark1'!Z996</f>
        <v>8.7238466969697939</v>
      </c>
      <c r="AD37" s="5">
        <f>+'Ark1'!AB996</f>
        <v>1.806687754741344</v>
      </c>
      <c r="AE37" s="5">
        <f>+'Ark1'!AC996</f>
        <v>75.005949772105097</v>
      </c>
      <c r="AF37" s="528">
        <f>+'Ark1'!AD996</f>
        <v>36.40446315088176</v>
      </c>
      <c r="AG37" s="528">
        <f>+'Ark1'!AE996</f>
        <v>43.437568597103059</v>
      </c>
      <c r="AH37" s="528">
        <f>+'Ark1'!AF996</f>
        <v>8.6669265650327265</v>
      </c>
      <c r="AI37" s="58">
        <f t="shared" si="19"/>
        <v>3.6511297915265719</v>
      </c>
      <c r="AJ37" s="528">
        <f t="shared" si="20"/>
        <v>7.7790055248618781</v>
      </c>
      <c r="AK37" s="47"/>
      <c r="AL37" s="4"/>
      <c r="AM37" s="59"/>
      <c r="AO37" s="5"/>
      <c r="AP37" s="5"/>
      <c r="AR37" s="1"/>
      <c r="AS37" s="1"/>
      <c r="AT37" s="11"/>
      <c r="AU37" s="11"/>
      <c r="AV37" s="11"/>
    </row>
    <row r="38" spans="1:48" ht="15.6">
      <c r="A38" s="47"/>
      <c r="B38" s="2">
        <f>+'Ark1'!C997</f>
        <v>2023</v>
      </c>
      <c r="C38" s="2">
        <f>+'Ark1'!O997</f>
        <v>55</v>
      </c>
      <c r="D38" s="64" t="str">
        <f>VLOOKUP(C38,RNR!$H$18:$I$31,2)</f>
        <v>Troms</v>
      </c>
      <c r="E38" s="2">
        <f>+'Ark1'!Q997</f>
        <v>296</v>
      </c>
      <c r="F38" s="294">
        <f t="shared" si="14"/>
        <v>-5</v>
      </c>
      <c r="G38" s="526">
        <f>+'Ark1'!R997</f>
        <v>2150</v>
      </c>
      <c r="H38" s="294">
        <f t="shared" si="15"/>
        <v>-424</v>
      </c>
      <c r="I38" s="147">
        <f>+'Ark1'!AG997</f>
        <v>4.6158133379866948</v>
      </c>
      <c r="J38" s="295">
        <f t="shared" si="16"/>
        <v>-0.59883930478202441</v>
      </c>
      <c r="K38" s="147">
        <f>+'Ark1'!AH997</f>
        <v>2.5581395348837219</v>
      </c>
      <c r="L38" s="95"/>
      <c r="M38" s="434">
        <f>+'Ark1'!AI997</f>
        <v>0</v>
      </c>
      <c r="N38" s="94"/>
      <c r="O38" s="5">
        <f>+'Ark1'!S997</f>
        <v>7.5651162790697644</v>
      </c>
      <c r="P38" s="296">
        <f t="shared" si="17"/>
        <v>0.17117688513037077</v>
      </c>
      <c r="Q38" s="178"/>
      <c r="R38" s="121" t="str">
        <f>+IF(M38=0,"",'Ark1'!AJ997)</f>
        <v/>
      </c>
      <c r="S38" s="178"/>
      <c r="T38" s="109" t="str">
        <f>+IF(M38=0,"",'Ark1'!AK997)</f>
        <v/>
      </c>
      <c r="U38" s="178"/>
      <c r="V38" s="5">
        <f>+'Ark1'!T997</f>
        <v>5.9618604651162803</v>
      </c>
      <c r="W38" s="58">
        <f>+'Ark1'!U997</f>
        <v>27.411069767441806</v>
      </c>
      <c r="X38" s="295">
        <f t="shared" si="18"/>
        <v>-0.42852230715025286</v>
      </c>
      <c r="Y38" s="58">
        <f>+'Ark1'!W997</f>
        <v>8.8372093023255864</v>
      </c>
      <c r="Z38" s="528">
        <f>+'Ark1'!X997</f>
        <v>88.837209302325562</v>
      </c>
      <c r="AA38" s="528">
        <f>+'Ark1'!Y997</f>
        <v>71.860465116279116</v>
      </c>
      <c r="AB38" s="528">
        <f>+'Ark1'!Z997</f>
        <v>8.3781525559607513</v>
      </c>
      <c r="AC38" s="58">
        <f>+'Ark1'!Z997</f>
        <v>8.3781525559607513</v>
      </c>
      <c r="AD38" s="5">
        <f>+'Ark1'!AB997</f>
        <v>1.8955115353196903</v>
      </c>
      <c r="AE38" s="5">
        <f>+'Ark1'!AC997</f>
        <v>71.714184020086023</v>
      </c>
      <c r="AF38" s="528">
        <f>+'Ark1'!AD997</f>
        <v>44.441339964225591</v>
      </c>
      <c r="AG38" s="528">
        <f>+'Ark1'!AE997</f>
        <v>43.280906650304871</v>
      </c>
      <c r="AH38" s="528">
        <f>+'Ark1'!AF997</f>
        <v>4.4114327923343666</v>
      </c>
      <c r="AI38" s="58">
        <f t="shared" si="19"/>
        <v>3.6233507531509317</v>
      </c>
      <c r="AJ38" s="528">
        <f t="shared" si="20"/>
        <v>7.2635135135135132</v>
      </c>
      <c r="AK38" s="47"/>
      <c r="AL38" s="4"/>
      <c r="AM38" s="59"/>
      <c r="AO38" s="5"/>
      <c r="AP38" s="5"/>
      <c r="AR38" s="1"/>
      <c r="AS38" s="1"/>
      <c r="AT38" s="11"/>
      <c r="AU38" s="11"/>
      <c r="AV38" s="11"/>
    </row>
    <row r="39" spans="1:48" ht="15.6">
      <c r="A39" s="47"/>
      <c r="B39" s="2">
        <f>+'Ark1'!C998</f>
        <v>2023</v>
      </c>
      <c r="C39" s="2">
        <f>+'Ark1'!O998</f>
        <v>56</v>
      </c>
      <c r="D39" s="64" t="str">
        <f>VLOOKUP(C39,RNR!$H$18:$I$31,2)</f>
        <v>Finnmark</v>
      </c>
      <c r="E39" s="2">
        <f>+'Ark1'!Q998</f>
        <v>80</v>
      </c>
      <c r="F39" s="294">
        <f t="shared" si="14"/>
        <v>-8</v>
      </c>
      <c r="G39" s="526">
        <f>+'Ark1'!R998</f>
        <v>615</v>
      </c>
      <c r="H39" s="294">
        <f t="shared" si="15"/>
        <v>88</v>
      </c>
      <c r="I39" s="147">
        <f>+'Ark1'!AG998</f>
        <v>1.2323105837150998</v>
      </c>
      <c r="J39" s="295">
        <f t="shared" si="16"/>
        <v>0.20589322992730219</v>
      </c>
      <c r="K39" s="147">
        <f>+'Ark1'!AH998</f>
        <v>3.9024390243902438</v>
      </c>
      <c r="L39" s="95"/>
      <c r="M39" s="434">
        <f>+'Ark1'!AI998</f>
        <v>597</v>
      </c>
      <c r="N39" s="94"/>
      <c r="O39" s="5">
        <f>+'Ark1'!S998</f>
        <v>7.69430894308943</v>
      </c>
      <c r="P39" s="296">
        <f t="shared" si="17"/>
        <v>0.18577004365868799</v>
      </c>
      <c r="Q39" s="178"/>
      <c r="R39" s="121">
        <f>+IF(M39=0,"",'Ark1'!AJ998)</f>
        <v>108.38140703517594</v>
      </c>
      <c r="S39" s="178"/>
      <c r="T39" s="109">
        <f>+IF(M39=0,"",'Ark1'!AK998)</f>
        <v>19.687630623427076</v>
      </c>
      <c r="U39" s="178"/>
      <c r="V39" s="5">
        <f>+'Ark1'!T998</f>
        <v>6.8845528455284564</v>
      </c>
      <c r="W39" s="58">
        <f>+'Ark1'!U998</f>
        <v>25.58357723577236</v>
      </c>
      <c r="X39" s="295">
        <f t="shared" si="18"/>
        <v>-1.1809388932599347</v>
      </c>
      <c r="Y39" s="58">
        <f>+'Ark1'!W998</f>
        <v>18.211382113821134</v>
      </c>
      <c r="Z39" s="528">
        <f>+'Ark1'!X998</f>
        <v>86.504065040650389</v>
      </c>
      <c r="AA39" s="528">
        <f>+'Ark1'!Y998</f>
        <v>60.975609756097562</v>
      </c>
      <c r="AB39" s="528">
        <f>+'Ark1'!Z998</f>
        <v>8.0593049923353899</v>
      </c>
      <c r="AC39" s="58">
        <f>+'Ark1'!Z998</f>
        <v>8.0593049923353899</v>
      </c>
      <c r="AD39" s="5">
        <f>+'Ark1'!AB998</f>
        <v>2.1294692846339003</v>
      </c>
      <c r="AE39" s="5">
        <f>+'Ark1'!AC998</f>
        <v>71.559620848852347</v>
      </c>
      <c r="AF39" s="528">
        <f>+'Ark1'!AD998</f>
        <v>39.87087731182428</v>
      </c>
      <c r="AG39" s="528">
        <f>+'Ark1'!AE998</f>
        <v>54.616794861557409</v>
      </c>
      <c r="AH39" s="528">
        <f>+'Ark1'!AF998</f>
        <v>1.2618749615282028</v>
      </c>
      <c r="AI39" s="58">
        <f t="shared" si="19"/>
        <v>3.3250000000000006</v>
      </c>
      <c r="AJ39" s="528">
        <f t="shared" si="20"/>
        <v>7.6875</v>
      </c>
      <c r="AK39" s="47"/>
      <c r="AL39" s="4"/>
      <c r="AM39" s="59"/>
      <c r="AO39" s="5"/>
      <c r="AP39" s="5"/>
      <c r="AR39" s="1"/>
      <c r="AS39" s="1"/>
      <c r="AT39" s="11"/>
      <c r="AU39" s="11"/>
      <c r="AV39" s="11"/>
    </row>
    <row r="40" spans="1:48" s="552" customFormat="1">
      <c r="A40" s="47"/>
      <c r="B40" s="47"/>
      <c r="C40" s="47"/>
      <c r="D40" s="402"/>
      <c r="E40" s="47"/>
      <c r="F40" s="47"/>
      <c r="G40" s="319"/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89"/>
      <c r="S40" s="89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</row>
    <row r="41" spans="1:48" ht="15.6">
      <c r="A41" s="47"/>
      <c r="B41" s="65">
        <f>+'Ark1'!C999</f>
        <v>2022</v>
      </c>
      <c r="C41" s="65">
        <f>+'Ark1'!O999</f>
        <v>1</v>
      </c>
      <c r="D41" s="64" t="str">
        <f>VLOOKUP(C41,RNR!$H$18:$I$31,2)</f>
        <v>Østfold</v>
      </c>
      <c r="E41" s="54">
        <f>+'Ark1'!Q999</f>
        <v>78</v>
      </c>
      <c r="F41" s="74"/>
      <c r="G41" s="329">
        <f>+'Ark1'!R999</f>
        <v>308</v>
      </c>
      <c r="H41" s="74"/>
      <c r="I41" s="179">
        <f>+'Ark1'!AG999</f>
        <v>0.6022612924174261</v>
      </c>
      <c r="J41" s="157"/>
      <c r="K41" s="179">
        <f>+'Ark1'!AH999</f>
        <v>11.363636363636362</v>
      </c>
      <c r="L41" s="95"/>
      <c r="M41" s="434">
        <f>+'Ark1'!AI999</f>
        <v>0</v>
      </c>
      <c r="N41" s="94"/>
      <c r="O41" s="5">
        <f>+'Ark1'!S999</f>
        <v>6.487012987012986</v>
      </c>
      <c r="P41" s="296">
        <f t="shared" ref="P41:P54" si="21">+O41-O55</f>
        <v>6.487012987012986</v>
      </c>
      <c r="Q41" s="178"/>
      <c r="R41" s="121" t="str">
        <f>+IF(M41=0,"",'Ark1'!AJ999)</f>
        <v/>
      </c>
      <c r="S41" s="178"/>
      <c r="T41" s="109" t="str">
        <f>+IF(M41=0,"",'Ark1'!AK999)</f>
        <v/>
      </c>
      <c r="U41" s="178"/>
      <c r="V41" s="56">
        <f>+'Ark1'!T999</f>
        <v>6.9123376623376602</v>
      </c>
      <c r="W41" s="157">
        <f>+'Ark1'!U999</f>
        <v>26.87077922077922</v>
      </c>
      <c r="X41" s="157"/>
      <c r="Y41" s="157">
        <f>+'Ark1'!W999</f>
        <v>23.701298701298704</v>
      </c>
      <c r="Z41" s="74">
        <f>+'Ark1'!X999</f>
        <v>92.207792207792224</v>
      </c>
      <c r="AA41" s="74">
        <f>+'Ark1'!Y999</f>
        <v>63.636363636363633</v>
      </c>
      <c r="AB41" s="74">
        <f>+'Ark1'!Z999</f>
        <v>8.5207418837773616</v>
      </c>
      <c r="AC41" s="157">
        <f>+'Ark1'!Z999</f>
        <v>8.5207418837773616</v>
      </c>
      <c r="AD41" s="56">
        <f>+'Ark1'!AB999</f>
        <v>2.5473650231776426</v>
      </c>
      <c r="AE41" s="56">
        <f>+'Ark1'!AC999</f>
        <v>74.503527590986252</v>
      </c>
      <c r="AF41" s="74">
        <f>+'Ark1'!AD999</f>
        <v>61.909356703318402</v>
      </c>
      <c r="AG41" s="74">
        <f>+'Ark1'!AE999</f>
        <v>63.923026054941992</v>
      </c>
      <c r="AH41" s="74">
        <f>+'Ark1'!AF999</f>
        <v>0.59855801931709973</v>
      </c>
      <c r="AI41" s="157">
        <f t="shared" ref="AI41" si="22">+W41/O41</f>
        <v>4.1422422422422427</v>
      </c>
      <c r="AJ41" s="74">
        <f t="shared" ref="AJ41" si="23">+G41/E41</f>
        <v>3.9487179487179489</v>
      </c>
      <c r="AK41" s="47"/>
      <c r="AL41" s="4"/>
      <c r="AM41" s="59"/>
      <c r="AO41" s="5"/>
      <c r="AP41" s="5"/>
      <c r="AR41" s="1"/>
      <c r="AS41" s="1"/>
      <c r="AT41" s="11"/>
      <c r="AU41" s="11"/>
      <c r="AV41" s="11"/>
    </row>
    <row r="42" spans="1:48" s="525" customFormat="1" ht="15.6">
      <c r="A42" s="47"/>
      <c r="B42" s="65">
        <f>+'Ark1'!C1000</f>
        <v>2022</v>
      </c>
      <c r="C42" s="65">
        <f>+'Ark1'!O1000</f>
        <v>2</v>
      </c>
      <c r="D42" s="64" t="str">
        <f>VLOOKUP(C42,RNR!$H$18:$I$31,2)</f>
        <v>Akershus</v>
      </c>
      <c r="E42" s="54">
        <f>+'Ark1'!Q1000</f>
        <v>163</v>
      </c>
      <c r="F42" s="74"/>
      <c r="G42" s="329">
        <f>+'Ark1'!R1000</f>
        <v>1013</v>
      </c>
      <c r="H42" s="74"/>
      <c r="I42" s="179">
        <f>+'Ark1'!AG1000</f>
        <v>1.9094190633069352</v>
      </c>
      <c r="J42" s="157"/>
      <c r="K42" s="179">
        <f>+'Ark1'!AH1000</f>
        <v>4.4422507403751244</v>
      </c>
      <c r="L42" s="95"/>
      <c r="M42" s="434">
        <f>+'Ark1'!AI1000</f>
        <v>0</v>
      </c>
      <c r="N42" s="94"/>
      <c r="O42" s="5">
        <f>+'Ark1'!S1000</f>
        <v>6.5044422507403761</v>
      </c>
      <c r="P42" s="296">
        <f t="shared" si="21"/>
        <v>6.5044422507403761</v>
      </c>
      <c r="Q42" s="178"/>
      <c r="R42" s="121" t="str">
        <f>+IF(M42=0,"",'Ark1'!AJ1000)</f>
        <v/>
      </c>
      <c r="S42" s="178"/>
      <c r="T42" s="109" t="str">
        <f>+IF(M42=0,"",'Ark1'!AK1000)</f>
        <v/>
      </c>
      <c r="U42" s="178"/>
      <c r="V42" s="56">
        <f>+'Ark1'!T1000</f>
        <v>6.6238894373149044</v>
      </c>
      <c r="W42" s="157">
        <f>+'Ark1'!U1000</f>
        <v>25.90227048371176</v>
      </c>
      <c r="X42" s="157"/>
      <c r="Y42" s="157">
        <f>+'Ark1'!W1000</f>
        <v>20.434353405725563</v>
      </c>
      <c r="Z42" s="74">
        <f>+'Ark1'!X1000</f>
        <v>89.042448173741377</v>
      </c>
      <c r="AA42" s="74">
        <f>+'Ark1'!Y1000</f>
        <v>61.697926949654502</v>
      </c>
      <c r="AB42" s="74">
        <f>+'Ark1'!Z1000</f>
        <v>8.4067819645153499</v>
      </c>
      <c r="AC42" s="157">
        <f>+'Ark1'!Z1000</f>
        <v>8.4067819645153499</v>
      </c>
      <c r="AD42" s="56">
        <f>+'Ark1'!AB1000</f>
        <v>2.4218693219195502</v>
      </c>
      <c r="AE42" s="56">
        <f>+'Ark1'!AC1000</f>
        <v>65.77343438169045</v>
      </c>
      <c r="AF42" s="74">
        <f>+'Ark1'!AD1000</f>
        <v>50.44102497475631</v>
      </c>
      <c r="AG42" s="74">
        <f>+'Ark1'!AE1000</f>
        <v>47.671980271863475</v>
      </c>
      <c r="AH42" s="74">
        <f>+'Ark1'!AF1000</f>
        <v>1.9686340050916304</v>
      </c>
      <c r="AI42" s="157">
        <f t="shared" ref="AI42:AI54" si="24">+W42/O42</f>
        <v>3.9822431324935512</v>
      </c>
      <c r="AJ42" s="74">
        <f t="shared" ref="AJ42:AJ54" si="25">+G42/E42</f>
        <v>6.2147239263803682</v>
      </c>
      <c r="AK42" s="47"/>
      <c r="AL42" s="4"/>
      <c r="AM42" s="59"/>
      <c r="AO42" s="5"/>
      <c r="AP42" s="5"/>
      <c r="AR42" s="1"/>
      <c r="AS42" s="1"/>
      <c r="AT42" s="527"/>
      <c r="AU42" s="527"/>
      <c r="AV42" s="527"/>
    </row>
    <row r="43" spans="1:48" s="525" customFormat="1" ht="15.6">
      <c r="A43" s="47"/>
      <c r="B43" s="65">
        <f>+'Ark1'!C1001</f>
        <v>2022</v>
      </c>
      <c r="C43" s="65">
        <f>+'Ark1'!O1001</f>
        <v>3</v>
      </c>
      <c r="D43" s="64" t="str">
        <f>VLOOKUP(C43,RNR!$H$18:$I$31,2)</f>
        <v>Buskerud</v>
      </c>
      <c r="E43" s="54">
        <f>+'Ark1'!Q1001</f>
        <v>381</v>
      </c>
      <c r="F43" s="74"/>
      <c r="G43" s="329">
        <f>+'Ark1'!R1001</f>
        <v>2577</v>
      </c>
      <c r="H43" s="74"/>
      <c r="I43" s="179">
        <f>+'Ark1'!AG1001</f>
        <v>5.3548911371344046</v>
      </c>
      <c r="J43" s="157"/>
      <c r="K43" s="179">
        <f>+'Ark1'!AH1001</f>
        <v>5.5490880869227803</v>
      </c>
      <c r="L43" s="95"/>
      <c r="M43" s="434">
        <f>+'Ark1'!AI1001</f>
        <v>0</v>
      </c>
      <c r="N43" s="94"/>
      <c r="O43" s="5">
        <f>+'Ark1'!S1001</f>
        <v>6.9006596818005423</v>
      </c>
      <c r="P43" s="296">
        <f t="shared" si="21"/>
        <v>6.9006596818005423</v>
      </c>
      <c r="Q43" s="178"/>
      <c r="R43" s="121" t="str">
        <f>+IF(M43=0,"",'Ark1'!AJ1001)</f>
        <v/>
      </c>
      <c r="S43" s="178"/>
      <c r="T43" s="109" t="str">
        <f>+IF(M43=0,"",'Ark1'!AK1001)</f>
        <v/>
      </c>
      <c r="U43" s="178"/>
      <c r="V43" s="56">
        <f>+'Ark1'!T1001</f>
        <v>5.9472254559565396</v>
      </c>
      <c r="W43" s="157">
        <f>+'Ark1'!U1001</f>
        <v>28.555005820721725</v>
      </c>
      <c r="X43" s="157"/>
      <c r="Y43" s="157">
        <f>+'Ark1'!W1001</f>
        <v>9.8952270081490106</v>
      </c>
      <c r="Z43" s="74">
        <f>+'Ark1'!X1001</f>
        <v>97.244858362436958</v>
      </c>
      <c r="AA43" s="74">
        <f>+'Ark1'!Y1001</f>
        <v>78.114086146682141</v>
      </c>
      <c r="AB43" s="74">
        <f>+'Ark1'!Z1001</f>
        <v>7.0683972214455437</v>
      </c>
      <c r="AC43" s="157">
        <f>+'Ark1'!Z1001</f>
        <v>7.0683972214455437</v>
      </c>
      <c r="AD43" s="56">
        <f>+'Ark1'!AB1001</f>
        <v>2.0180426611909179</v>
      </c>
      <c r="AE43" s="56">
        <f>+'Ark1'!AC1001</f>
        <v>66.290858366214934</v>
      </c>
      <c r="AF43" s="74">
        <f>+'Ark1'!AD1001</f>
        <v>47.501018926132438</v>
      </c>
      <c r="AG43" s="74">
        <f>+'Ark1'!AE1001</f>
        <v>47.021348555644593</v>
      </c>
      <c r="AH43" s="74">
        <f>+'Ark1'!AF1001</f>
        <v>5.0080649862992406</v>
      </c>
      <c r="AI43" s="157">
        <f t="shared" si="24"/>
        <v>4.1380110217623516</v>
      </c>
      <c r="AJ43" s="74">
        <f t="shared" si="25"/>
        <v>6.7637795275590555</v>
      </c>
      <c r="AK43" s="47"/>
      <c r="AL43" s="4"/>
      <c r="AM43" s="59"/>
      <c r="AO43" s="5"/>
      <c r="AP43" s="5"/>
      <c r="AR43" s="1"/>
      <c r="AS43" s="1"/>
      <c r="AT43" s="527"/>
      <c r="AU43" s="527"/>
      <c r="AV43" s="527"/>
    </row>
    <row r="44" spans="1:48" s="525" customFormat="1" ht="15.6">
      <c r="A44" s="47"/>
      <c r="B44" s="65">
        <f>+'Ark1'!C1002</f>
        <v>2022</v>
      </c>
      <c r="C44" s="65">
        <f>+'Ark1'!O1002</f>
        <v>4</v>
      </c>
      <c r="D44" s="64" t="str">
        <f>VLOOKUP(C44,RNR!$H$18:$I$31,2)</f>
        <v>Innlandet</v>
      </c>
      <c r="E44" s="54">
        <f>+'Ark1'!Q1002</f>
        <v>1323</v>
      </c>
      <c r="F44" s="74"/>
      <c r="G44" s="329">
        <f>+'Ark1'!R1002</f>
        <v>9062</v>
      </c>
      <c r="H44" s="74"/>
      <c r="I44" s="179">
        <f>+'Ark1'!AG1002</f>
        <v>18.884249137454027</v>
      </c>
      <c r="J44" s="157"/>
      <c r="K44" s="179">
        <f>+'Ark1'!AH1002</f>
        <v>2.2621937762083419</v>
      </c>
      <c r="L44" s="95"/>
      <c r="M44" s="434">
        <f>+'Ark1'!AI1002</f>
        <v>45</v>
      </c>
      <c r="N44" s="94"/>
      <c r="O44" s="5">
        <f>+'Ark1'!S1002</f>
        <v>7.0985433679099543</v>
      </c>
      <c r="P44" s="296">
        <f t="shared" si="21"/>
        <v>7.0985433679099543</v>
      </c>
      <c r="Q44" s="178"/>
      <c r="R44" s="121">
        <f>+IF(M44=0,"",'Ark1'!AJ1002)</f>
        <v>112.27777777777779</v>
      </c>
      <c r="S44" s="178"/>
      <c r="T44" s="109">
        <f>+IF(M44=0,"",'Ark1'!AK1002)</f>
        <v>19.211553796021704</v>
      </c>
      <c r="U44" s="178"/>
      <c r="V44" s="56">
        <f>+'Ark1'!T1002</f>
        <v>6.3417567865813274</v>
      </c>
      <c r="W44" s="157">
        <f>+'Ark1'!U1002</f>
        <v>28.636615537408943</v>
      </c>
      <c r="X44" s="157"/>
      <c r="Y44" s="157">
        <f>+'Ark1'!W1002</f>
        <v>13.727653939527698</v>
      </c>
      <c r="Z44" s="74">
        <f>+'Ark1'!X1002</f>
        <v>96.082542485102636</v>
      </c>
      <c r="AA44" s="74">
        <f>+'Ark1'!Y1002</f>
        <v>77.63186934451555</v>
      </c>
      <c r="AB44" s="74">
        <f>+'Ark1'!Z1002</f>
        <v>7.4357040956593616</v>
      </c>
      <c r="AC44" s="157">
        <f>+'Ark1'!Z1002</f>
        <v>7.4357040956593616</v>
      </c>
      <c r="AD44" s="56">
        <f>+'Ark1'!AB1002</f>
        <v>2.1229733927865282</v>
      </c>
      <c r="AE44" s="56">
        <f>+'Ark1'!AC1002</f>
        <v>68.84670514587782</v>
      </c>
      <c r="AF44" s="74">
        <f>+'Ark1'!AD1002</f>
        <v>57.459918291927394</v>
      </c>
      <c r="AG44" s="74">
        <f>+'Ark1'!AE1002</f>
        <v>54.324514582154912</v>
      </c>
      <c r="AH44" s="74">
        <f>+'Ark1'!AF1002</f>
        <v>17.610820685232326</v>
      </c>
      <c r="AI44" s="157">
        <f t="shared" si="24"/>
        <v>4.0341537767966766</v>
      </c>
      <c r="AJ44" s="74">
        <f t="shared" si="25"/>
        <v>6.8495842781557066</v>
      </c>
      <c r="AK44" s="47"/>
      <c r="AL44" s="4"/>
      <c r="AM44" s="59"/>
      <c r="AO44" s="5"/>
      <c r="AP44" s="5"/>
      <c r="AR44" s="1"/>
      <c r="AS44" s="1"/>
      <c r="AT44" s="527"/>
      <c r="AU44" s="527"/>
      <c r="AV44" s="527"/>
    </row>
    <row r="45" spans="1:48" s="525" customFormat="1" ht="15.6">
      <c r="A45" s="47"/>
      <c r="B45" s="65">
        <f>+'Ark1'!C1003</f>
        <v>2022</v>
      </c>
      <c r="C45" s="65">
        <f>+'Ark1'!O1003</f>
        <v>7</v>
      </c>
      <c r="D45" s="64" t="str">
        <f>VLOOKUP(C45,RNR!$H$18:$I$31,2)</f>
        <v>Vestfold</v>
      </c>
      <c r="E45" s="54">
        <f>+'Ark1'!Q1003</f>
        <v>67</v>
      </c>
      <c r="F45" s="74"/>
      <c r="G45" s="329">
        <f>+'Ark1'!R1003</f>
        <v>299</v>
      </c>
      <c r="H45" s="74"/>
      <c r="I45" s="179">
        <f>+'Ark1'!AG1003</f>
        <v>0.5636202800840302</v>
      </c>
      <c r="J45" s="157"/>
      <c r="K45" s="179">
        <f>+'Ark1'!AH1003</f>
        <v>16.053511705685615</v>
      </c>
      <c r="L45" s="95"/>
      <c r="M45" s="434">
        <f>+'Ark1'!AI1003</f>
        <v>0</v>
      </c>
      <c r="N45" s="94"/>
      <c r="O45" s="5">
        <f>+'Ark1'!S1003</f>
        <v>6.6454849498327748</v>
      </c>
      <c r="P45" s="296">
        <f t="shared" si="21"/>
        <v>6.6454849498327748</v>
      </c>
      <c r="Q45" s="178"/>
      <c r="R45" s="121" t="str">
        <f>+IF(M45=0,"",'Ark1'!AJ1003)</f>
        <v/>
      </c>
      <c r="S45" s="178"/>
      <c r="T45" s="109" t="str">
        <f>+IF(M45=0,"",'Ark1'!AK1003)</f>
        <v/>
      </c>
      <c r="U45" s="178"/>
      <c r="V45" s="56">
        <f>+'Ark1'!T1003</f>
        <v>7.0401337792642114</v>
      </c>
      <c r="W45" s="157">
        <f>+'Ark1'!U1003</f>
        <v>25.903678929765899</v>
      </c>
      <c r="X45" s="157"/>
      <c r="Y45" s="157">
        <f>+'Ark1'!W1003</f>
        <v>29.431438127090303</v>
      </c>
      <c r="Z45" s="74">
        <f>+'Ark1'!X1003</f>
        <v>85.284280936454863</v>
      </c>
      <c r="AA45" s="74">
        <f>+'Ark1'!Y1003</f>
        <v>56.856187290969906</v>
      </c>
      <c r="AB45" s="74">
        <f>+'Ark1'!Z1003</f>
        <v>8.8507063666061931</v>
      </c>
      <c r="AC45" s="157">
        <f>+'Ark1'!Z1003</f>
        <v>8.8507063666061931</v>
      </c>
      <c r="AD45" s="56">
        <f>+'Ark1'!AB1003</f>
        <v>2.6649705832387443</v>
      </c>
      <c r="AE45" s="56">
        <f>+'Ark1'!AC1003</f>
        <v>72.009792443959981</v>
      </c>
      <c r="AF45" s="74">
        <f>+'Ark1'!AD1003</f>
        <v>32.366735513973573</v>
      </c>
      <c r="AG45" s="74">
        <f>+'Ark1'!AE1003</f>
        <v>50.817816886542431</v>
      </c>
      <c r="AH45" s="74">
        <f>+'Ark1'!AF1003</f>
        <v>0.58106768758380789</v>
      </c>
      <c r="AI45" s="157">
        <f t="shared" si="24"/>
        <v>3.8979365878208379</v>
      </c>
      <c r="AJ45" s="74">
        <f t="shared" si="25"/>
        <v>4.4626865671641793</v>
      </c>
      <c r="AK45" s="47"/>
      <c r="AL45" s="4"/>
      <c r="AM45" s="59"/>
      <c r="AO45" s="5"/>
      <c r="AP45" s="5"/>
      <c r="AR45" s="1"/>
      <c r="AS45" s="1"/>
      <c r="AT45" s="527"/>
      <c r="AU45" s="527"/>
      <c r="AV45" s="527"/>
    </row>
    <row r="46" spans="1:48" s="525" customFormat="1" ht="15.6">
      <c r="A46" s="47"/>
      <c r="B46" s="65">
        <f>+'Ark1'!C1004</f>
        <v>2022</v>
      </c>
      <c r="C46" s="65">
        <f>+'Ark1'!O1004</f>
        <v>8</v>
      </c>
      <c r="D46" s="64" t="str">
        <f>VLOOKUP(C46,RNR!$H$18:$I$31,2)</f>
        <v>Telemark</v>
      </c>
      <c r="E46" s="54">
        <f>+'Ark1'!Q1004</f>
        <v>215</v>
      </c>
      <c r="F46" s="74"/>
      <c r="G46" s="329">
        <f>+'Ark1'!R1004</f>
        <v>1243</v>
      </c>
      <c r="H46" s="74"/>
      <c r="I46" s="179">
        <f>+'Ark1'!AG1004</f>
        <v>2.4993385182634476</v>
      </c>
      <c r="J46" s="157"/>
      <c r="K46" s="179">
        <f>+'Ark1'!AH1004</f>
        <v>3.8616251005631534</v>
      </c>
      <c r="L46" s="95"/>
      <c r="M46" s="434">
        <f>+'Ark1'!AI1004</f>
        <v>0</v>
      </c>
      <c r="N46" s="94"/>
      <c r="O46" s="5">
        <f>+'Ark1'!S1004</f>
        <v>6.9058728881737741</v>
      </c>
      <c r="P46" s="296">
        <f t="shared" si="21"/>
        <v>6.9058728881737741</v>
      </c>
      <c r="Q46" s="178"/>
      <c r="R46" s="121" t="str">
        <f>+IF(M46=0,"",'Ark1'!AJ1004)</f>
        <v/>
      </c>
      <c r="S46" s="178"/>
      <c r="T46" s="109" t="str">
        <f>+IF(M46=0,"",'Ark1'!AK1004)</f>
        <v/>
      </c>
      <c r="U46" s="178"/>
      <c r="V46" s="56">
        <f>+'Ark1'!T1004</f>
        <v>6.315366049879322</v>
      </c>
      <c r="W46" s="157">
        <f>+'Ark1'!U1004</f>
        <v>27.631214802896217</v>
      </c>
      <c r="X46" s="157"/>
      <c r="Y46" s="157">
        <f>+'Ark1'!W1004</f>
        <v>12.228479485116653</v>
      </c>
      <c r="Z46" s="74">
        <f>+'Ark1'!X1004</f>
        <v>94.851166532582482</v>
      </c>
      <c r="AA46" s="74">
        <f>+'Ark1'!Y1004</f>
        <v>71.118262268704697</v>
      </c>
      <c r="AB46" s="74">
        <f>+'Ark1'!Z1004</f>
        <v>7.8994958374340012</v>
      </c>
      <c r="AC46" s="157">
        <f>+'Ark1'!Z1004</f>
        <v>7.8994958374340012</v>
      </c>
      <c r="AD46" s="56">
        <f>+'Ark1'!AB1004</f>
        <v>2.0406915420485938</v>
      </c>
      <c r="AE46" s="56">
        <f>+'Ark1'!AC1004</f>
        <v>66.122321839677284</v>
      </c>
      <c r="AF46" s="74">
        <f>+'Ark1'!AD1004</f>
        <v>47.388491946792946</v>
      </c>
      <c r="AG46" s="74">
        <f>+'Ark1'!AE1004</f>
        <v>56.308970469079249</v>
      </c>
      <c r="AH46" s="74">
        <f>+'Ark1'!AF1004</f>
        <v>2.4156091493868677</v>
      </c>
      <c r="AI46" s="157">
        <f t="shared" si="24"/>
        <v>4.0011183597390483</v>
      </c>
      <c r="AJ46" s="74">
        <f t="shared" si="25"/>
        <v>5.7813953488372096</v>
      </c>
      <c r="AK46" s="47"/>
      <c r="AL46" s="4"/>
      <c r="AM46" s="59"/>
      <c r="AO46" s="5"/>
      <c r="AP46" s="5"/>
      <c r="AR46" s="1"/>
      <c r="AS46" s="1"/>
      <c r="AT46" s="527"/>
      <c r="AU46" s="527"/>
      <c r="AV46" s="527"/>
    </row>
    <row r="47" spans="1:48" s="525" customFormat="1" ht="15.6">
      <c r="A47" s="47"/>
      <c r="B47" s="65">
        <f>+'Ark1'!C1005</f>
        <v>2022</v>
      </c>
      <c r="C47" s="65">
        <f>+'Ark1'!O1005</f>
        <v>9</v>
      </c>
      <c r="D47" s="64" t="str">
        <f>VLOOKUP(C47,RNR!$H$18:$I$31,2)</f>
        <v>Agder</v>
      </c>
      <c r="E47" s="54">
        <f>+'Ark1'!Q1005</f>
        <v>421</v>
      </c>
      <c r="F47" s="74"/>
      <c r="G47" s="329">
        <f>+'Ark1'!R1005</f>
        <v>1913</v>
      </c>
      <c r="H47" s="74"/>
      <c r="I47" s="179">
        <f>+'Ark1'!AG1005</f>
        <v>3.5822175953268749</v>
      </c>
      <c r="J47" s="157"/>
      <c r="K47" s="179">
        <f>+'Ark1'!AH1005</f>
        <v>8.9911134343962384</v>
      </c>
      <c r="L47" s="95"/>
      <c r="M47" s="434">
        <f>+'Ark1'!AI1005</f>
        <v>422</v>
      </c>
      <c r="N47" s="94"/>
      <c r="O47" s="5">
        <f>+'Ark1'!S1005</f>
        <v>7.1672765290120219</v>
      </c>
      <c r="P47" s="296">
        <f t="shared" si="21"/>
        <v>7.1672765290120219</v>
      </c>
      <c r="Q47" s="178"/>
      <c r="R47" s="121">
        <f>+IF(M47=0,"",'Ark1'!AJ1005)</f>
        <v>104.69810426540285</v>
      </c>
      <c r="S47" s="178"/>
      <c r="T47" s="109">
        <f>+IF(M47=0,"",'Ark1'!AK1005)</f>
        <v>18.335463474492101</v>
      </c>
      <c r="U47" s="178"/>
      <c r="V47" s="56">
        <f>+'Ark1'!T1005</f>
        <v>6.1170935703084179</v>
      </c>
      <c r="W47" s="157">
        <f>+'Ark1'!U1005</f>
        <v>25.732561421850505</v>
      </c>
      <c r="X47" s="157"/>
      <c r="Y47" s="157">
        <f>+'Ark1'!W1005</f>
        <v>11.238891792995299</v>
      </c>
      <c r="Z47" s="74">
        <f>+'Ark1'!X1005</f>
        <v>87.872451646628349</v>
      </c>
      <c r="AA47" s="74">
        <f>+'Ark1'!Y1005</f>
        <v>62.415054887611085</v>
      </c>
      <c r="AB47" s="74">
        <f>+'Ark1'!Z1005</f>
        <v>8.3414931656529685</v>
      </c>
      <c r="AC47" s="157">
        <f>+'Ark1'!Z1005</f>
        <v>8.3414931656529685</v>
      </c>
      <c r="AD47" s="56">
        <f>+'Ark1'!AB1005</f>
        <v>2.0321219510056405</v>
      </c>
      <c r="AE47" s="56">
        <f>+'Ark1'!AC1005</f>
        <v>68.924957515191281</v>
      </c>
      <c r="AF47" s="74">
        <f>+'Ark1'!AD1005</f>
        <v>50.896349367261642</v>
      </c>
      <c r="AG47" s="74">
        <f>+'Ark1'!AE1005</f>
        <v>56.735799250749203</v>
      </c>
      <c r="AH47" s="74">
        <f>+'Ark1'!AF1005</f>
        <v>3.7176671784208151</v>
      </c>
      <c r="AI47" s="157">
        <f t="shared" si="24"/>
        <v>3.5902844431478393</v>
      </c>
      <c r="AJ47" s="74">
        <f t="shared" si="25"/>
        <v>4.5439429928741095</v>
      </c>
      <c r="AK47" s="47"/>
      <c r="AL47" s="4"/>
      <c r="AM47" s="59"/>
      <c r="AO47" s="5"/>
      <c r="AP47" s="5"/>
      <c r="AR47" s="1"/>
      <c r="AS47" s="1"/>
      <c r="AT47" s="527"/>
      <c r="AU47" s="527"/>
      <c r="AV47" s="527"/>
    </row>
    <row r="48" spans="1:48" s="525" customFormat="1" ht="15.6">
      <c r="A48" s="47"/>
      <c r="B48" s="65">
        <f>+'Ark1'!C1006</f>
        <v>2022</v>
      </c>
      <c r="C48" s="65">
        <f>+'Ark1'!O1006</f>
        <v>11</v>
      </c>
      <c r="D48" s="64" t="str">
        <f>VLOOKUP(C48,RNR!$H$18:$I$31,2)</f>
        <v>Rogaland</v>
      </c>
      <c r="E48" s="54">
        <f>+'Ark1'!Q1006</f>
        <v>1729</v>
      </c>
      <c r="F48" s="74"/>
      <c r="G48" s="329">
        <f>+'Ark1'!R1006</f>
        <v>9158</v>
      </c>
      <c r="H48" s="74"/>
      <c r="I48" s="179">
        <f>+'Ark1'!AG1006</f>
        <v>18.450177399359472</v>
      </c>
      <c r="J48" s="157"/>
      <c r="K48" s="179">
        <f>+'Ark1'!AH1006</f>
        <v>1.3321685957632672</v>
      </c>
      <c r="L48" s="95"/>
      <c r="M48" s="434">
        <f>+'Ark1'!AI1006</f>
        <v>1660</v>
      </c>
      <c r="N48" s="94"/>
      <c r="O48" s="5">
        <f>+'Ark1'!S1006</f>
        <v>7.3552085608211391</v>
      </c>
      <c r="P48" s="296">
        <f t="shared" si="21"/>
        <v>7.3552085608211391</v>
      </c>
      <c r="Q48" s="178"/>
      <c r="R48" s="121">
        <f>+IF(M48=0,"",'Ark1'!AJ1006)</f>
        <v>111.11722891566298</v>
      </c>
      <c r="S48" s="178"/>
      <c r="T48" s="109">
        <f>+IF(M48=0,"",'Ark1'!AK1006)</f>
        <v>19.828877947699379</v>
      </c>
      <c r="U48" s="178"/>
      <c r="V48" s="56">
        <f>+'Ark1'!T1006</f>
        <v>6.3205940161607348</v>
      </c>
      <c r="W48" s="157">
        <f>+'Ark1'!U1006</f>
        <v>27.685089539200696</v>
      </c>
      <c r="X48" s="157"/>
      <c r="Y48" s="157">
        <f>+'Ark1'!W1006</f>
        <v>14.686612797554051</v>
      </c>
      <c r="Z48" s="74">
        <f>+'Ark1'!X1006</f>
        <v>87.224284778335914</v>
      </c>
      <c r="AA48" s="74">
        <f>+'Ark1'!Y1006</f>
        <v>68.355536143262725</v>
      </c>
      <c r="AB48" s="74">
        <f>+'Ark1'!Z1006</f>
        <v>9.4426719605056952</v>
      </c>
      <c r="AC48" s="157">
        <f>+'Ark1'!Z1006</f>
        <v>9.4426719605056952</v>
      </c>
      <c r="AD48" s="56">
        <f>+'Ark1'!AB1006</f>
        <v>2.155627078865813</v>
      </c>
      <c r="AE48" s="56">
        <f>+'Ark1'!AC1006</f>
        <v>71.887121023382036</v>
      </c>
      <c r="AF48" s="74">
        <f>+'Ark1'!AD1006</f>
        <v>58.783228230759271</v>
      </c>
      <c r="AG48" s="74">
        <f>+'Ark1'!AE1006</f>
        <v>60.214180965110955</v>
      </c>
      <c r="AH48" s="74">
        <f>+'Ark1'!AF1006</f>
        <v>17.797384223720773</v>
      </c>
      <c r="AI48" s="157">
        <f t="shared" si="24"/>
        <v>3.7640114906693984</v>
      </c>
      <c r="AJ48" s="74">
        <f t="shared" si="25"/>
        <v>5.2967032967032965</v>
      </c>
      <c r="AK48" s="47"/>
      <c r="AL48" s="4"/>
      <c r="AM48" s="59"/>
      <c r="AO48" s="5"/>
      <c r="AP48" s="5"/>
      <c r="AR48" s="1"/>
      <c r="AS48" s="1"/>
      <c r="AT48" s="527"/>
      <c r="AU48" s="527"/>
      <c r="AV48" s="527"/>
    </row>
    <row r="49" spans="1:48" s="525" customFormat="1" ht="15.6">
      <c r="A49" s="47"/>
      <c r="B49" s="65">
        <f>+'Ark1'!C1007</f>
        <v>2022</v>
      </c>
      <c r="C49" s="65">
        <f>+'Ark1'!O1007</f>
        <v>14</v>
      </c>
      <c r="D49" s="64" t="str">
        <f>VLOOKUP(C49,RNR!$H$18:$I$31,2)</f>
        <v>Vestland</v>
      </c>
      <c r="E49" s="54">
        <f>+'Ark1'!Q1007</f>
        <v>2208</v>
      </c>
      <c r="F49" s="74"/>
      <c r="G49" s="329">
        <f>+'Ark1'!R1007</f>
        <v>9826</v>
      </c>
      <c r="H49" s="74"/>
      <c r="I49" s="179">
        <f>+'Ark1'!AG1007</f>
        <v>17.908500993605202</v>
      </c>
      <c r="J49" s="157"/>
      <c r="K49" s="179">
        <f>+'Ark1'!AH1007</f>
        <v>3.999592916751475</v>
      </c>
      <c r="L49" s="95"/>
      <c r="M49" s="434">
        <f>+'Ark1'!AI1007</f>
        <v>74</v>
      </c>
      <c r="N49" s="94"/>
      <c r="O49" s="5">
        <f>+'Ark1'!S1007</f>
        <v>6.9753714634642803</v>
      </c>
      <c r="P49" s="296">
        <f t="shared" si="21"/>
        <v>6.9753714634642803</v>
      </c>
      <c r="Q49" s="178"/>
      <c r="R49" s="121">
        <f>+IF(M49=0,"",'Ark1'!AJ1007)</f>
        <v>105.89324324324326</v>
      </c>
      <c r="S49" s="178"/>
      <c r="T49" s="109">
        <f>+IF(M49=0,"",'Ark1'!AK1007)</f>
        <v>13.453662655532717</v>
      </c>
      <c r="U49" s="178"/>
      <c r="V49" s="56">
        <f>+'Ark1'!T1007</f>
        <v>6.231223285161815</v>
      </c>
      <c r="W49" s="157">
        <f>+'Ark1'!U1007</f>
        <v>25.045430490535217</v>
      </c>
      <c r="X49" s="157"/>
      <c r="Y49" s="157">
        <f>+'Ark1'!W1007</f>
        <v>10.76735192346835</v>
      </c>
      <c r="Z49" s="74">
        <f>+'Ark1'!X1007</f>
        <v>80.22593120293098</v>
      </c>
      <c r="AA49" s="74">
        <f>+'Ark1'!Y1007</f>
        <v>57.205373498880519</v>
      </c>
      <c r="AB49" s="74">
        <f>+'Ark1'!Z1007</f>
        <v>9.1791390274952231</v>
      </c>
      <c r="AC49" s="157">
        <f>+'Ark1'!Z1007</f>
        <v>9.1791390274952231</v>
      </c>
      <c r="AD49" s="56">
        <f>+'Ark1'!AB1007</f>
        <v>1.9472135518056224</v>
      </c>
      <c r="AE49" s="56">
        <f>+'Ark1'!AC1007</f>
        <v>74.201300970610816</v>
      </c>
      <c r="AF49" s="74">
        <f>+'Ark1'!AD1007</f>
        <v>43.84646619751387</v>
      </c>
      <c r="AG49" s="74">
        <f>+'Ark1'!AE1007</f>
        <v>54.155791074013912</v>
      </c>
      <c r="AH49" s="74">
        <f>+'Ark1'!AF1007</f>
        <v>19.09555551236955</v>
      </c>
      <c r="AI49" s="157">
        <f t="shared" si="24"/>
        <v>3.5905515027720889</v>
      </c>
      <c r="AJ49" s="74">
        <f t="shared" si="25"/>
        <v>4.45018115942029</v>
      </c>
      <c r="AK49" s="47"/>
      <c r="AL49" s="4"/>
      <c r="AM49" s="59"/>
      <c r="AO49" s="5"/>
      <c r="AP49" s="5"/>
      <c r="AR49" s="1"/>
      <c r="AS49" s="1"/>
      <c r="AT49" s="527"/>
      <c r="AU49" s="527"/>
      <c r="AV49" s="527"/>
    </row>
    <row r="50" spans="1:48" s="525" customFormat="1" ht="15.6">
      <c r="A50" s="47"/>
      <c r="B50" s="65">
        <f>+'Ark1'!C1008</f>
        <v>2022</v>
      </c>
      <c r="C50" s="65">
        <f>+'Ark1'!O1008</f>
        <v>15</v>
      </c>
      <c r="D50" s="64" t="str">
        <f>VLOOKUP(C50,RNR!$H$18:$I$31,2)</f>
        <v>Møre og Romsdal</v>
      </c>
      <c r="E50" s="54">
        <f>+'Ark1'!Q1008</f>
        <v>595</v>
      </c>
      <c r="F50" s="74"/>
      <c r="G50" s="329">
        <f>+'Ark1'!R1008</f>
        <v>3142</v>
      </c>
      <c r="H50" s="74"/>
      <c r="I50" s="179">
        <f>+'Ark1'!AG1008</f>
        <v>5.3702711332863213</v>
      </c>
      <c r="J50" s="157"/>
      <c r="K50" s="179">
        <f>+'Ark1'!AH1008</f>
        <v>2.3870146403564605</v>
      </c>
      <c r="L50" s="95"/>
      <c r="M50" s="434">
        <f>+'Ark1'!AI1008</f>
        <v>69</v>
      </c>
      <c r="N50" s="94"/>
      <c r="O50" s="5">
        <f>+'Ark1'!S1008</f>
        <v>6.7625716104392088</v>
      </c>
      <c r="P50" s="296">
        <f t="shared" si="21"/>
        <v>6.7625716104392088</v>
      </c>
      <c r="Q50" s="178"/>
      <c r="R50" s="121">
        <f>+IF(M50=0,"",'Ark1'!AJ1008)</f>
        <v>99.531884057971027</v>
      </c>
      <c r="S50" s="178"/>
      <c r="T50" s="109">
        <f>+IF(M50=0,"",'Ark1'!AK1008)</f>
        <v>18.22020457085257</v>
      </c>
      <c r="U50" s="178"/>
      <c r="V50" s="56">
        <f>+'Ark1'!T1008</f>
        <v>6.4150222788033089</v>
      </c>
      <c r="W50" s="157">
        <f>+'Ark1'!U1008</f>
        <v>23.487460216422654</v>
      </c>
      <c r="X50" s="157"/>
      <c r="Y50" s="157">
        <f>+'Ark1'!W1008</f>
        <v>13.176320814767664</v>
      </c>
      <c r="Z50" s="74">
        <f>+'Ark1'!X1008</f>
        <v>74.315722469764481</v>
      </c>
      <c r="AA50" s="74">
        <f>+'Ark1'!Y1008</f>
        <v>48.663271801400391</v>
      </c>
      <c r="AB50" s="74">
        <f>+'Ark1'!Z1008</f>
        <v>9.0819447553196877</v>
      </c>
      <c r="AC50" s="157">
        <f>+'Ark1'!Z1008</f>
        <v>9.0819447553196877</v>
      </c>
      <c r="AD50" s="56">
        <f>+'Ark1'!AB1008</f>
        <v>1.9314156235182447</v>
      </c>
      <c r="AE50" s="56">
        <f>+'Ark1'!AC1008</f>
        <v>73.05265695863794</v>
      </c>
      <c r="AF50" s="74">
        <f>+'Ark1'!AD1008</f>
        <v>35.152236114921976</v>
      </c>
      <c r="AG50" s="74">
        <f>+'Ark1'!AE1008</f>
        <v>51.249244880766227</v>
      </c>
      <c r="AH50" s="74">
        <f>+'Ark1'!AF1008</f>
        <v>6.1060691451114515</v>
      </c>
      <c r="AI50" s="157">
        <f t="shared" si="24"/>
        <v>3.4731551204819278</v>
      </c>
      <c r="AJ50" s="74">
        <f t="shared" si="25"/>
        <v>5.2806722689075629</v>
      </c>
      <c r="AK50" s="47"/>
      <c r="AL50" s="4"/>
      <c r="AM50" s="59"/>
      <c r="AO50" s="5"/>
      <c r="AP50" s="5"/>
      <c r="AR50" s="1"/>
      <c r="AS50" s="1"/>
      <c r="AT50" s="527"/>
      <c r="AU50" s="527"/>
      <c r="AV50" s="527"/>
    </row>
    <row r="51" spans="1:48" s="525" customFormat="1" ht="15.6">
      <c r="A51" s="47"/>
      <c r="B51" s="65">
        <f>+'Ark1'!C1009</f>
        <v>2022</v>
      </c>
      <c r="C51" s="65">
        <f>+'Ark1'!O1009</f>
        <v>16</v>
      </c>
      <c r="D51" s="64" t="str">
        <f>VLOOKUP(C51,RNR!$H$18:$I$31,2)</f>
        <v>Trøndelag</v>
      </c>
      <c r="E51" s="54">
        <f>+'Ark1'!Q1009</f>
        <v>770</v>
      </c>
      <c r="F51" s="74"/>
      <c r="G51" s="329">
        <f>+'Ark1'!R1009</f>
        <v>5089</v>
      </c>
      <c r="H51" s="74"/>
      <c r="I51" s="179">
        <f>+'Ark1'!AG1009</f>
        <v>9.6954229538965304</v>
      </c>
      <c r="J51" s="157"/>
      <c r="K51" s="179">
        <f>+'Ark1'!AH1009</f>
        <v>6.2487718608764009</v>
      </c>
      <c r="L51" s="95"/>
      <c r="M51" s="434">
        <f>+'Ark1'!AI1009</f>
        <v>488</v>
      </c>
      <c r="N51" s="94"/>
      <c r="O51" s="5">
        <f>+'Ark1'!S1009</f>
        <v>6.8925132639025382</v>
      </c>
      <c r="P51" s="296">
        <f t="shared" si="21"/>
        <v>6.8925132639025382</v>
      </c>
      <c r="Q51" s="178"/>
      <c r="R51" s="121">
        <f>+IF(M51=0,"",'Ark1'!AJ1009)</f>
        <v>109.77827868852459</v>
      </c>
      <c r="S51" s="178"/>
      <c r="T51" s="109">
        <f>+IF(M51=0,"",'Ark1'!AK1009)</f>
        <v>18.973676145858523</v>
      </c>
      <c r="U51" s="178"/>
      <c r="V51" s="56">
        <f>+'Ark1'!T1009</f>
        <v>6.1145608174494015</v>
      </c>
      <c r="W51" s="157">
        <f>+'Ark1'!U1009</f>
        <v>26.180644527411999</v>
      </c>
      <c r="X51" s="157"/>
      <c r="Y51" s="157">
        <f>+'Ark1'!W1009</f>
        <v>10.552171349970521</v>
      </c>
      <c r="Z51" s="74">
        <f>+'Ark1'!X1009</f>
        <v>88.249164865395983</v>
      </c>
      <c r="AA51" s="74">
        <f>+'Ark1'!Y1009</f>
        <v>63.509530359599125</v>
      </c>
      <c r="AB51" s="74">
        <f>+'Ark1'!Z1009</f>
        <v>8.2778166608625448</v>
      </c>
      <c r="AC51" s="157">
        <f>+'Ark1'!Z1009</f>
        <v>8.2778166608625448</v>
      </c>
      <c r="AD51" s="56">
        <f>+'Ark1'!AB1009</f>
        <v>2.0900446658697311</v>
      </c>
      <c r="AE51" s="56">
        <f>+'Ark1'!AC1009</f>
        <v>71.435705301830893</v>
      </c>
      <c r="AF51" s="74">
        <f>+'Ark1'!AD1009</f>
        <v>45.590965102179858</v>
      </c>
      <c r="AG51" s="74">
        <f>+'Ark1'!AE1009</f>
        <v>49.329869813996957</v>
      </c>
      <c r="AH51" s="74">
        <f>+'Ark1'!AF1009</f>
        <v>9.8898109100802589</v>
      </c>
      <c r="AI51" s="157">
        <f t="shared" si="24"/>
        <v>3.7984177215189758</v>
      </c>
      <c r="AJ51" s="74">
        <f t="shared" si="25"/>
        <v>6.6090909090909093</v>
      </c>
      <c r="AK51" s="47"/>
      <c r="AL51" s="4"/>
      <c r="AM51" s="59"/>
      <c r="AO51" s="5"/>
      <c r="AP51" s="5"/>
      <c r="AR51" s="1"/>
      <c r="AS51" s="1"/>
      <c r="AT51" s="527"/>
      <c r="AU51" s="527"/>
      <c r="AV51" s="527"/>
    </row>
    <row r="52" spans="1:48" ht="15.6">
      <c r="A52" s="47"/>
      <c r="B52" s="65">
        <f>+'Ark1'!C1010</f>
        <v>2022</v>
      </c>
      <c r="C52" s="65">
        <f>+'Ark1'!O1010</f>
        <v>18</v>
      </c>
      <c r="D52" s="64" t="str">
        <f>VLOOKUP(C52,RNR!$H$18:$I$31,2)</f>
        <v>Nordland</v>
      </c>
      <c r="E52" s="54">
        <f>+'Ark1'!Q1010</f>
        <v>577</v>
      </c>
      <c r="F52" s="74"/>
      <c r="G52" s="329">
        <f>+'Ark1'!R1010</f>
        <v>4444</v>
      </c>
      <c r="H52" s="74"/>
      <c r="I52" s="179">
        <f>+'Ark1'!AG1010</f>
        <v>8.4870864793133194</v>
      </c>
      <c r="J52" s="157"/>
      <c r="K52" s="179">
        <f>+'Ark1'!AH1010</f>
        <v>4.0279027902790308</v>
      </c>
      <c r="L52" s="95"/>
      <c r="M52" s="434">
        <f>+'Ark1'!AI1010</f>
        <v>0</v>
      </c>
      <c r="N52" s="94"/>
      <c r="O52" s="5">
        <f>+'Ark1'!S1010</f>
        <v>6.9063906390639058</v>
      </c>
      <c r="P52" s="296">
        <f t="shared" si="21"/>
        <v>6.9063906390639058</v>
      </c>
      <c r="Q52" s="178"/>
      <c r="R52" s="121" t="str">
        <f>+IF(M52=0,"",'Ark1'!AJ1010)</f>
        <v/>
      </c>
      <c r="S52" s="178"/>
      <c r="T52" s="109" t="str">
        <f>+IF(M52=0,"",'Ark1'!AK1010)</f>
        <v/>
      </c>
      <c r="U52" s="178"/>
      <c r="V52" s="56">
        <f>+'Ark1'!T1010</f>
        <v>6.3202070207020693</v>
      </c>
      <c r="W52" s="157">
        <f>+'Ark1'!U1010</f>
        <v>26.244034653465356</v>
      </c>
      <c r="X52" s="157"/>
      <c r="Y52" s="157">
        <f>+'Ark1'!W1010</f>
        <v>13.073807380738071</v>
      </c>
      <c r="Z52" s="74">
        <f>+'Ark1'!X1010</f>
        <v>85.688568856885652</v>
      </c>
      <c r="AA52" s="74">
        <f>+'Ark1'!Y1010</f>
        <v>64.356435643564353</v>
      </c>
      <c r="AB52" s="74">
        <f>+'Ark1'!Z1010</f>
        <v>8.6855584790679448</v>
      </c>
      <c r="AC52" s="157">
        <f>+'Ark1'!Z1010</f>
        <v>8.6855584790679448</v>
      </c>
      <c r="AD52" s="56">
        <f>+'Ark1'!AB1010</f>
        <v>1.9789250444571849</v>
      </c>
      <c r="AE52" s="56">
        <f>+'Ark1'!AC1010</f>
        <v>73.456864451941058</v>
      </c>
      <c r="AF52" s="74">
        <f>+'Ark1'!AD1010</f>
        <v>33.187515525965722</v>
      </c>
      <c r="AG52" s="74">
        <f>+'Ark1'!AE1010</f>
        <v>40.158134908049192</v>
      </c>
      <c r="AH52" s="74">
        <f>+'Ark1'!AF1010</f>
        <v>8.6363371358610106</v>
      </c>
      <c r="AI52" s="157">
        <f t="shared" si="24"/>
        <v>3.7999638342239037</v>
      </c>
      <c r="AJ52" s="74">
        <f t="shared" si="25"/>
        <v>7.7019064124783361</v>
      </c>
      <c r="AK52" s="47"/>
      <c r="AL52" s="4"/>
      <c r="AM52" s="59"/>
      <c r="AO52" s="5"/>
      <c r="AP52" s="5"/>
      <c r="AR52" s="1"/>
      <c r="AS52" s="1"/>
      <c r="AT52" s="11"/>
      <c r="AU52" s="11"/>
      <c r="AV52" s="11"/>
    </row>
    <row r="53" spans="1:48" ht="15.6">
      <c r="A53" s="47"/>
      <c r="B53" s="65">
        <f>+'Ark1'!C1011</f>
        <v>2022</v>
      </c>
      <c r="C53" s="65">
        <f>+'Ark1'!O1011</f>
        <v>55</v>
      </c>
      <c r="D53" s="64" t="str">
        <f>VLOOKUP(C53,RNR!$H$18:$I$31,2)</f>
        <v>Troms</v>
      </c>
      <c r="E53" s="54">
        <f>+'Ark1'!Q1011</f>
        <v>301</v>
      </c>
      <c r="F53" s="74"/>
      <c r="G53" s="329">
        <f>+'Ark1'!R1011</f>
        <v>2574</v>
      </c>
      <c r="H53" s="74"/>
      <c r="I53" s="179">
        <f>+'Ark1'!AG1011</f>
        <v>5.2146526427687192</v>
      </c>
      <c r="J53" s="157"/>
      <c r="K53" s="179">
        <f>+'Ark1'!AH1011</f>
        <v>2.7583527583527578</v>
      </c>
      <c r="L53" s="95"/>
      <c r="M53" s="434">
        <f>+'Ark1'!AI1011</f>
        <v>0</v>
      </c>
      <c r="N53" s="94"/>
      <c r="O53" s="5">
        <f>+'Ark1'!S1011</f>
        <v>7.3939393939393936</v>
      </c>
      <c r="P53" s="296">
        <f t="shared" si="21"/>
        <v>7.3939393939393936</v>
      </c>
      <c r="Q53" s="178"/>
      <c r="R53" s="121" t="str">
        <f>+IF(M53=0,"",'Ark1'!AJ1011)</f>
        <v/>
      </c>
      <c r="S53" s="178"/>
      <c r="T53" s="109" t="str">
        <f>+IF(M53=0,"",'Ark1'!AK1011)</f>
        <v/>
      </c>
      <c r="U53" s="178"/>
      <c r="V53" s="56">
        <f>+'Ark1'!T1011</f>
        <v>5.7727272727272716</v>
      </c>
      <c r="W53" s="157">
        <f>+'Ark1'!U1011</f>
        <v>27.839592074592058</v>
      </c>
      <c r="X53" s="157"/>
      <c r="Y53" s="157">
        <f>+'Ark1'!W1011</f>
        <v>8.8189588189588193</v>
      </c>
      <c r="Z53" s="74">
        <f>+'Ark1'!X1011</f>
        <v>89.471639471639492</v>
      </c>
      <c r="AA53" s="74">
        <f>+'Ark1'!Y1011</f>
        <v>73.387723387723398</v>
      </c>
      <c r="AB53" s="74">
        <f>+'Ark1'!Z1011</f>
        <v>8.4637027985872635</v>
      </c>
      <c r="AC53" s="157">
        <f>+'Ark1'!Z1011</f>
        <v>8.4637027985872635</v>
      </c>
      <c r="AD53" s="56">
        <f>+'Ark1'!AB1011</f>
        <v>2.0602846657352503</v>
      </c>
      <c r="AE53" s="56">
        <f>+'Ark1'!AC1011</f>
        <v>72.390433780051339</v>
      </c>
      <c r="AF53" s="74">
        <f>+'Ark1'!AD1011</f>
        <v>49.125605128037797</v>
      </c>
      <c r="AG53" s="74">
        <f>+'Ark1'!AE1011</f>
        <v>48.226078259889562</v>
      </c>
      <c r="AH53" s="74">
        <f>+'Ark1'!AF1011</f>
        <v>5.0022348757214781</v>
      </c>
      <c r="AI53" s="157">
        <f t="shared" si="24"/>
        <v>3.7651907313997457</v>
      </c>
      <c r="AJ53" s="74">
        <f t="shared" si="25"/>
        <v>8.5514950166112964</v>
      </c>
      <c r="AK53" s="47"/>
      <c r="AL53" s="4"/>
      <c r="AM53" s="59"/>
      <c r="AO53" s="5"/>
      <c r="AP53" s="5"/>
      <c r="AR53" s="1"/>
      <c r="AS53" s="1"/>
      <c r="AT53" s="11"/>
      <c r="AU53" s="11"/>
      <c r="AV53" s="11"/>
    </row>
    <row r="54" spans="1:48" ht="15.6">
      <c r="A54" s="47"/>
      <c r="B54" s="65">
        <f>+'Ark1'!C1012</f>
        <v>2022</v>
      </c>
      <c r="C54" s="65">
        <f>+'Ark1'!O1012</f>
        <v>56</v>
      </c>
      <c r="D54" s="64" t="str">
        <f>VLOOKUP(C54,RNR!$H$18:$I$31,2)</f>
        <v>Finnmark</v>
      </c>
      <c r="E54" s="54">
        <f>+'Ark1'!Q1012</f>
        <v>88</v>
      </c>
      <c r="F54" s="74"/>
      <c r="G54" s="329">
        <f>+'Ark1'!R1012</f>
        <v>527</v>
      </c>
      <c r="H54" s="74"/>
      <c r="I54" s="179">
        <f>+'Ark1'!AG1012</f>
        <v>1.0264173537877976</v>
      </c>
      <c r="J54" s="157"/>
      <c r="K54" s="179">
        <f>+'Ark1'!AH1012</f>
        <v>0.94876660341555985</v>
      </c>
      <c r="L54" s="95"/>
      <c r="M54" s="434">
        <f>+'Ark1'!AI1012</f>
        <v>424</v>
      </c>
      <c r="N54" s="94"/>
      <c r="O54" s="5">
        <f>+'Ark1'!S1012</f>
        <v>7.508538899430742</v>
      </c>
      <c r="P54" s="296">
        <f t="shared" si="21"/>
        <v>7.508538899430742</v>
      </c>
      <c r="Q54" s="178"/>
      <c r="R54" s="121">
        <f>+IF(M54=0,"",'Ark1'!AJ1012)</f>
        <v>109.31509433962265</v>
      </c>
      <c r="S54" s="178"/>
      <c r="T54" s="109">
        <f>+IF(M54=0,"",'Ark1'!AK1012)</f>
        <v>20.169528438631623</v>
      </c>
      <c r="U54" s="178"/>
      <c r="V54" s="56">
        <f>+'Ark1'!T1012</f>
        <v>7.1214421252371922</v>
      </c>
      <c r="W54" s="157">
        <f>+'Ark1'!U1012</f>
        <v>26.764516129032295</v>
      </c>
      <c r="X54" s="157"/>
      <c r="Y54" s="157">
        <f>+'Ark1'!W1012</f>
        <v>24.667931688804551</v>
      </c>
      <c r="Z54" s="74">
        <f>+'Ark1'!X1012</f>
        <v>94.117647058823522</v>
      </c>
      <c r="AA54" s="74">
        <f>+'Ark1'!Y1012</f>
        <v>64.895635673624284</v>
      </c>
      <c r="AB54" s="74">
        <f>+'Ark1'!Z1012</f>
        <v>7.5353243335245796</v>
      </c>
      <c r="AC54" s="157">
        <f>+'Ark1'!Z1012</f>
        <v>7.5353243335245796</v>
      </c>
      <c r="AD54" s="56">
        <f>+'Ark1'!AB1012</f>
        <v>2.6238678606697845</v>
      </c>
      <c r="AE54" s="56">
        <f>+'Ark1'!AC1012</f>
        <v>67.966838721370991</v>
      </c>
      <c r="AF54" s="74">
        <f>+'Ark1'!AD1012</f>
        <v>38.178424415321821</v>
      </c>
      <c r="AG54" s="74">
        <f>+'Ark1'!AE1012</f>
        <v>48.487045934637194</v>
      </c>
      <c r="AH54" s="74">
        <f>+'Ark1'!AF1012</f>
        <v>1.0241560914938688</v>
      </c>
      <c r="AI54" s="157">
        <f t="shared" si="24"/>
        <v>3.5645438463482475</v>
      </c>
      <c r="AJ54" s="74">
        <f t="shared" si="25"/>
        <v>5.9886363636363633</v>
      </c>
      <c r="AK54" s="47"/>
      <c r="AL54" s="4"/>
      <c r="AM54" s="59"/>
      <c r="AO54" s="5"/>
      <c r="AP54" s="5"/>
      <c r="AR54" s="1"/>
      <c r="AS54" s="1"/>
      <c r="AT54" s="11"/>
      <c r="AU54" s="11"/>
      <c r="AV54" s="11"/>
    </row>
    <row r="55" spans="1:48" s="525" customFormat="1" ht="16.5" customHeight="1">
      <c r="A55" s="47"/>
      <c r="B55" s="47"/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"/>
      <c r="AM55" s="58"/>
      <c r="AO55" s="5"/>
      <c r="AP55" s="5"/>
      <c r="AR55" s="13"/>
      <c r="AS55" s="13"/>
      <c r="AT55" s="527"/>
      <c r="AU55" s="527"/>
      <c r="AV55" s="527"/>
    </row>
    <row r="56" spans="1:48">
      <c r="A56" s="47"/>
      <c r="B56" s="47"/>
      <c r="C56" s="47"/>
      <c r="D56" s="402"/>
      <c r="E56" s="47"/>
      <c r="F56" s="47"/>
      <c r="G56" s="319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89"/>
      <c r="S56" s="89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</row>
    <row r="57" spans="1:48">
      <c r="A57" s="47"/>
      <c r="B57" s="47"/>
      <c r="C57" s="47"/>
      <c r="D57" s="402"/>
      <c r="E57" s="47"/>
      <c r="F57" s="47"/>
      <c r="G57" s="319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89"/>
      <c r="S57" s="89"/>
      <c r="T57" s="47"/>
      <c r="U57" s="47"/>
      <c r="V57" s="47"/>
      <c r="W57" s="47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</row>
    <row r="58" spans="1:48">
      <c r="F58"/>
      <c r="H58"/>
      <c r="I58"/>
      <c r="J58"/>
      <c r="K58"/>
      <c r="L58"/>
      <c r="M58"/>
      <c r="N58"/>
      <c r="P58"/>
      <c r="Q58"/>
      <c r="T58"/>
      <c r="U58"/>
      <c r="W58"/>
      <c r="X58"/>
      <c r="Y58"/>
      <c r="Z58"/>
      <c r="AA58"/>
      <c r="AB58"/>
      <c r="AC58"/>
      <c r="AF58"/>
      <c r="AG58"/>
      <c r="AH58"/>
      <c r="AI58"/>
      <c r="AJ58"/>
    </row>
    <row r="59" spans="1:48">
      <c r="F59"/>
      <c r="H59"/>
      <c r="I59"/>
      <c r="J59"/>
      <c r="K59"/>
      <c r="L59"/>
      <c r="M59"/>
      <c r="N59"/>
      <c r="P59"/>
      <c r="Q59"/>
      <c r="T59"/>
      <c r="U59"/>
      <c r="W59"/>
      <c r="X59"/>
      <c r="Y59"/>
      <c r="Z59"/>
      <c r="AA59"/>
      <c r="AB59"/>
      <c r="AC59"/>
      <c r="AF59"/>
      <c r="AG59"/>
      <c r="AH59"/>
      <c r="AI59"/>
      <c r="AJ59"/>
    </row>
    <row r="60" spans="1:48">
      <c r="F60"/>
      <c r="H60"/>
      <c r="I60"/>
      <c r="J60"/>
      <c r="K60"/>
      <c r="L60"/>
      <c r="M60"/>
      <c r="N60"/>
      <c r="P60"/>
      <c r="Q60"/>
      <c r="T60"/>
      <c r="U60"/>
      <c r="W60"/>
      <c r="X60"/>
      <c r="Y60"/>
      <c r="Z60"/>
      <c r="AA60"/>
      <c r="AB60"/>
      <c r="AC60"/>
      <c r="AF60"/>
      <c r="AG60"/>
      <c r="AH60"/>
      <c r="AI60"/>
      <c r="AJ60"/>
    </row>
  </sheetData>
  <mergeCells count="1">
    <mergeCell ref="AA5:AC5"/>
  </mergeCells>
  <conditionalFormatting sqref="F11:F24 F26:F39">
    <cfRule type="cellIs" dxfId="14" priority="9" operator="lessThan">
      <formula>0</formula>
    </cfRule>
    <cfRule type="cellIs" dxfId="13" priority="10" operator="greaterThan">
      <formula>0</formula>
    </cfRule>
  </conditionalFormatting>
  <conditionalFormatting sqref="H11:H24 H26:H39">
    <cfRule type="cellIs" dxfId="12" priority="7" operator="lessThan">
      <formula>0</formula>
    </cfRule>
    <cfRule type="cellIs" dxfId="11" priority="8" operator="greaterThan">
      <formula>0</formula>
    </cfRule>
  </conditionalFormatting>
  <conditionalFormatting sqref="J11:J24 J26:J39">
    <cfRule type="cellIs" dxfId="10" priority="5" operator="lessThan">
      <formula>0</formula>
    </cfRule>
    <cfRule type="cellIs" dxfId="9" priority="6" operator="greaterThan">
      <formula>0</formula>
    </cfRule>
  </conditionalFormatting>
  <conditionalFormatting sqref="P11:P24 P26:P39 P41:P54">
    <cfRule type="cellIs" dxfId="8" priority="3" operator="lessThan">
      <formula>0</formula>
    </cfRule>
    <cfRule type="cellIs" dxfId="7" priority="4" operator="greaterThan">
      <formula>0</formula>
    </cfRule>
  </conditionalFormatting>
  <conditionalFormatting sqref="X11:X24 X26:X39">
    <cfRule type="cellIs" dxfId="6" priority="1" operator="lessThan">
      <formula>0</formula>
    </cfRule>
    <cfRule type="cellIs" dxfId="5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3EBE13-4BE6-4677-B8C9-5AB907A2153A}">
  <dimension ref="Q1:CB470"/>
  <sheetViews>
    <sheetView zoomScale="85" zoomScaleNormal="85" workbookViewId="0"/>
  </sheetViews>
  <sheetFormatPr baseColWidth="10" defaultRowHeight="15"/>
  <cols>
    <col min="31" max="31" width="2.90625" customWidth="1"/>
    <col min="32" max="32" width="6.54296875" customWidth="1"/>
    <col min="33" max="33" width="3.81640625" customWidth="1"/>
    <col min="34" max="34" width="14.453125" customWidth="1"/>
    <col min="35" max="35" width="6.81640625" customWidth="1"/>
    <col min="36" max="36" width="5" style="11" customWidth="1"/>
    <col min="37" max="37" width="7.90625" customWidth="1"/>
    <col min="38" max="38" width="6.08984375" style="11" customWidth="1"/>
    <col min="39" max="41" width="6.08984375" style="92" customWidth="1"/>
    <col min="42" max="42" width="7" customWidth="1"/>
    <col min="43" max="43" width="6.08984375" style="92" customWidth="1"/>
    <col min="44" max="44" width="7.453125" customWidth="1"/>
    <col min="45" max="45" width="7.1796875" style="92" customWidth="1"/>
    <col min="46" max="46" width="6.08984375" style="92" customWidth="1"/>
    <col min="47" max="47" width="8.81640625" style="92" customWidth="1"/>
    <col min="48" max="48" width="7.36328125" style="11" customWidth="1"/>
    <col min="49" max="49" width="6.90625" style="11" customWidth="1"/>
    <col min="50" max="50" width="7.08984375" style="11" customWidth="1"/>
    <col min="51" max="51" width="6.08984375" style="92" customWidth="1"/>
    <col min="52" max="52" width="5.6328125" customWidth="1"/>
    <col min="53" max="53" width="6.54296875" customWidth="1"/>
    <col min="54" max="54" width="6.1796875" style="11" customWidth="1"/>
    <col min="55" max="55" width="5.1796875" style="11" customWidth="1"/>
    <col min="56" max="56" width="7" style="11" customWidth="1"/>
    <col min="57" max="57" width="9.1796875" style="92" customWidth="1"/>
    <col min="58" max="58" width="10.36328125" style="11" customWidth="1"/>
    <col min="59" max="59" width="4.6328125" customWidth="1"/>
    <col min="72" max="72" width="14" customWidth="1"/>
    <col min="73" max="73" width="12.54296875" customWidth="1"/>
    <col min="74" max="74" width="10.90625" customWidth="1"/>
  </cols>
  <sheetData>
    <row r="1" spans="29:80"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</row>
    <row r="2" spans="29:80" s="183" customFormat="1" ht="31.8"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/>
      <c r="BN2"/>
      <c r="BO2"/>
      <c r="BP2"/>
      <c r="BQ2"/>
      <c r="BR2"/>
      <c r="BS2"/>
      <c r="BT2"/>
      <c r="BU2"/>
      <c r="BV2"/>
      <c r="BW2"/>
      <c r="BX2"/>
      <c r="BY2"/>
    </row>
    <row r="3" spans="29:80"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</row>
    <row r="4" spans="29:80"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</row>
    <row r="5" spans="29:80" s="184" customFormat="1" ht="19.8"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/>
      <c r="BN5"/>
      <c r="BO5"/>
      <c r="BP5"/>
      <c r="BQ5"/>
      <c r="BR5"/>
      <c r="BS5"/>
      <c r="BT5"/>
      <c r="BU5"/>
      <c r="BV5"/>
      <c r="BW5"/>
      <c r="BX5"/>
      <c r="BY5"/>
      <c r="CA5" s="186"/>
      <c r="CB5" s="186"/>
    </row>
    <row r="6" spans="29:80" ht="18" customHeight="1"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</row>
    <row r="7" spans="29:80" ht="18" customHeight="1"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</row>
    <row r="8" spans="29:80"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</row>
    <row r="9" spans="29:80" ht="15.6"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1"/>
      <c r="BL9" s="5"/>
    </row>
    <row r="10" spans="29:80" ht="15.6"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59"/>
      <c r="BJ10" s="4"/>
      <c r="BK10" s="1"/>
      <c r="BL10" s="5"/>
    </row>
    <row r="11" spans="29:80" ht="15.6"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59"/>
      <c r="BJ11" s="4"/>
      <c r="BK11" s="1"/>
      <c r="BL11" s="5"/>
    </row>
    <row r="12" spans="29:80" ht="15.6"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59"/>
      <c r="BJ12" s="4"/>
      <c r="BK12" s="1"/>
      <c r="BL12" s="5"/>
    </row>
    <row r="13" spans="29:80" ht="15.6"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59"/>
      <c r="BJ13" s="4"/>
      <c r="BK13" s="1"/>
      <c r="BL13" s="5"/>
    </row>
    <row r="14" spans="29:80" ht="15.6"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59"/>
      <c r="BJ14" s="4"/>
      <c r="BK14" s="1"/>
      <c r="BL14" s="5"/>
    </row>
    <row r="15" spans="29:80" ht="15.6"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59"/>
      <c r="BJ15" s="4"/>
      <c r="BK15" s="1"/>
      <c r="BL15" s="5"/>
    </row>
    <row r="16" spans="29:80" ht="15.6"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59"/>
      <c r="BJ16" s="4"/>
      <c r="BK16" s="1"/>
      <c r="BL16" s="5"/>
    </row>
    <row r="17" spans="29:70" ht="15.6"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59"/>
      <c r="BJ17" s="4"/>
      <c r="BK17" s="1"/>
      <c r="BL17" s="5"/>
      <c r="BN17" s="2"/>
      <c r="BO17" s="2"/>
      <c r="BP17" s="2"/>
    </row>
    <row r="18" spans="29:70" ht="15.6"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59"/>
      <c r="BJ18" s="4"/>
      <c r="BK18" s="13"/>
      <c r="BL18" s="5"/>
      <c r="BN18" s="2"/>
      <c r="BO18" s="2"/>
      <c r="BP18" s="4"/>
      <c r="BQ18" s="4"/>
      <c r="BR18" s="4"/>
    </row>
    <row r="19" spans="29:70" ht="15.6"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59"/>
      <c r="BJ19" s="4"/>
      <c r="BK19" s="1"/>
      <c r="BL19" s="5"/>
    </row>
    <row r="20" spans="29:70" ht="15.6"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59"/>
      <c r="BJ20" s="4"/>
      <c r="BK20" s="1"/>
      <c r="BL20" s="5"/>
    </row>
    <row r="21" spans="29:70" ht="15.6"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59"/>
      <c r="BJ21" s="4"/>
      <c r="BK21" s="1"/>
      <c r="BL21" s="5"/>
      <c r="BN21" s="2"/>
      <c r="BO21" s="2"/>
      <c r="BP21" s="2"/>
    </row>
    <row r="22" spans="29:70" ht="15.6"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59"/>
      <c r="BJ22" s="4"/>
      <c r="BK22" s="1"/>
      <c r="BL22" s="5"/>
      <c r="BN22" s="2"/>
      <c r="BO22" s="2"/>
      <c r="BP22" s="2"/>
    </row>
    <row r="23" spans="29:70" ht="15.6"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59"/>
      <c r="BJ23" s="4"/>
      <c r="BK23" s="1"/>
      <c r="BL23" s="5"/>
      <c r="BN23" s="2"/>
      <c r="BO23" s="2"/>
      <c r="BP23" s="2"/>
    </row>
    <row r="24" spans="29:70" ht="15.6"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59"/>
      <c r="BJ24" s="4"/>
      <c r="BK24" s="1"/>
      <c r="BL24" s="5"/>
      <c r="BN24" s="2"/>
      <c r="BO24" s="2"/>
      <c r="BP24" s="2"/>
    </row>
    <row r="25" spans="29:70" ht="15.6"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59"/>
      <c r="BJ25" s="4"/>
      <c r="BK25" s="1"/>
      <c r="BL25" s="5"/>
      <c r="BN25" s="2"/>
      <c r="BO25" s="2"/>
      <c r="BP25" s="2"/>
    </row>
    <row r="26" spans="29:70" ht="15.6"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59"/>
      <c r="BJ26" s="4"/>
      <c r="BK26" s="13"/>
      <c r="BL26" s="5"/>
      <c r="BN26" s="2"/>
      <c r="BO26" s="2"/>
      <c r="BP26" s="4"/>
      <c r="BQ26" s="4"/>
      <c r="BR26" s="4"/>
    </row>
    <row r="27" spans="29:70" ht="15.6"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59"/>
      <c r="BJ27" s="4"/>
      <c r="BK27" s="13"/>
      <c r="BL27" s="5"/>
      <c r="BN27" s="1"/>
      <c r="BO27" s="1"/>
      <c r="BP27" s="11"/>
      <c r="BQ27" s="11"/>
      <c r="BR27" s="11"/>
    </row>
    <row r="28" spans="29:70" ht="15.6"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59"/>
      <c r="BJ28" s="4"/>
      <c r="BK28" s="13"/>
      <c r="BL28" s="5"/>
      <c r="BN28" s="1"/>
      <c r="BO28" s="1"/>
      <c r="BP28" s="11"/>
      <c r="BQ28" s="11"/>
      <c r="BR28" s="11"/>
    </row>
    <row r="29" spans="29:70" ht="15.6"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59"/>
      <c r="BJ29" s="4"/>
      <c r="BK29" s="5"/>
      <c r="BL29" s="5"/>
      <c r="BN29" s="1"/>
      <c r="BO29" s="1"/>
      <c r="BP29" s="11"/>
      <c r="BQ29" s="11"/>
      <c r="BR29" s="11"/>
    </row>
    <row r="30" spans="29:70" ht="15.6"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59"/>
      <c r="BJ30" s="4"/>
      <c r="BK30" s="5"/>
      <c r="BL30" s="5"/>
      <c r="BN30" s="1"/>
      <c r="BO30" s="1"/>
      <c r="BP30" s="11"/>
      <c r="BQ30" s="11"/>
      <c r="BR30" s="11"/>
    </row>
    <row r="31" spans="29:70" ht="15.6"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59"/>
      <c r="BJ31" s="4"/>
      <c r="BK31" s="5"/>
      <c r="BL31" s="5"/>
      <c r="BN31" s="1"/>
      <c r="BO31" s="1"/>
      <c r="BP31" s="11"/>
      <c r="BQ31" s="11"/>
      <c r="BR31" s="11"/>
    </row>
    <row r="32" spans="29:70" ht="15.6"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59"/>
      <c r="BJ32" s="4"/>
      <c r="BK32" s="5"/>
      <c r="BL32" s="5"/>
      <c r="BN32" s="1"/>
      <c r="BO32" s="1"/>
      <c r="BP32" s="11"/>
      <c r="BQ32" s="11"/>
      <c r="BR32" s="11"/>
    </row>
    <row r="33" spans="30:70" ht="15.6"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59"/>
      <c r="BJ33" s="4"/>
      <c r="BK33" s="5"/>
      <c r="BL33" s="5"/>
      <c r="BN33" s="1"/>
      <c r="BO33" s="1"/>
      <c r="BP33" s="11"/>
      <c r="BQ33" s="11"/>
      <c r="BR33" s="11"/>
    </row>
    <row r="34" spans="30:70" ht="15.6"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59"/>
      <c r="BJ34" s="4"/>
      <c r="BK34" s="5"/>
      <c r="BL34" s="5"/>
      <c r="BN34" s="1"/>
      <c r="BO34" s="1"/>
      <c r="BP34" s="11"/>
      <c r="BQ34" s="11"/>
      <c r="BR34" s="11"/>
    </row>
    <row r="35" spans="30:70" ht="15.6"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59"/>
      <c r="BJ35" s="4"/>
      <c r="BK35" s="5"/>
      <c r="BL35" s="5"/>
      <c r="BN35" s="1"/>
      <c r="BO35" s="1"/>
      <c r="BP35" s="11"/>
      <c r="BQ35" s="11"/>
      <c r="BR35" s="11"/>
    </row>
    <row r="36" spans="30:70" ht="15.6"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59"/>
      <c r="BJ36" s="4"/>
      <c r="BK36" s="5"/>
      <c r="BL36" s="5"/>
      <c r="BN36" s="13"/>
      <c r="BO36" s="13"/>
      <c r="BP36" s="11"/>
      <c r="BQ36" s="11"/>
      <c r="BR36" s="11"/>
    </row>
    <row r="37" spans="30:70" ht="16.5" customHeight="1"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59"/>
      <c r="BJ37" s="4"/>
      <c r="BK37" s="5"/>
      <c r="BL37" s="5"/>
      <c r="BN37" s="13"/>
      <c r="BO37" s="13"/>
      <c r="BP37" s="11"/>
      <c r="BQ37" s="11"/>
      <c r="BR37" s="11"/>
    </row>
    <row r="38" spans="30:70" ht="16.5" customHeight="1"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58"/>
      <c r="BJ38" s="4"/>
      <c r="BK38" s="5"/>
      <c r="BL38" s="5"/>
      <c r="BN38" s="13"/>
      <c r="BO38" s="13"/>
      <c r="BP38" s="11"/>
      <c r="BQ38" s="11"/>
      <c r="BR38" s="11"/>
    </row>
    <row r="39" spans="30:70">
      <c r="AJ39"/>
      <c r="AL39"/>
      <c r="AM39"/>
      <c r="AN39"/>
      <c r="AO39"/>
      <c r="AQ39"/>
      <c r="AS39"/>
      <c r="AT39"/>
      <c r="AU39"/>
      <c r="AV39"/>
      <c r="AW39"/>
      <c r="AX39"/>
      <c r="AY39"/>
      <c r="BB39"/>
      <c r="BC39"/>
      <c r="BD39"/>
      <c r="BE39"/>
      <c r="BF39"/>
      <c r="BJ39" s="4"/>
      <c r="BN39" s="13"/>
      <c r="BO39" s="13"/>
      <c r="BP39" s="11"/>
      <c r="BQ39" s="11"/>
      <c r="BR39" s="11"/>
    </row>
    <row r="40" spans="30:70" ht="17.25" customHeight="1"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58"/>
      <c r="BJ40" s="4"/>
      <c r="BL40" s="5"/>
      <c r="BN40" s="13"/>
      <c r="BO40" s="13"/>
      <c r="BP40" s="11"/>
      <c r="BQ40" s="11"/>
      <c r="BR40" s="11"/>
    </row>
    <row r="41" spans="30:70" ht="15.6"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58"/>
      <c r="BJ41" s="4"/>
      <c r="BN41" s="13"/>
      <c r="BO41" s="13"/>
      <c r="BP41" s="11"/>
      <c r="BQ41" s="11"/>
      <c r="BR41" s="11"/>
    </row>
    <row r="42" spans="30:70"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3"/>
      <c r="BJ42" s="4"/>
      <c r="BN42" s="13"/>
      <c r="BO42" s="13"/>
      <c r="BP42" s="11"/>
      <c r="BQ42" s="11"/>
      <c r="BR42" s="11"/>
    </row>
    <row r="43" spans="30:70" ht="21"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5"/>
      <c r="BJ43" s="4"/>
      <c r="BN43" s="57"/>
      <c r="BO43" s="57"/>
      <c r="BP43" s="11"/>
      <c r="BQ43" s="11"/>
      <c r="BR43" s="11"/>
    </row>
    <row r="44" spans="30:70"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</row>
    <row r="45" spans="30:70" ht="15.6"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16"/>
      <c r="BJ45" s="4"/>
      <c r="BK45" s="1"/>
      <c r="BL45" s="18"/>
      <c r="BN45" s="1"/>
      <c r="BO45" s="5"/>
    </row>
    <row r="46" spans="30:70" ht="15.6"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16"/>
      <c r="BJ46" s="4"/>
      <c r="BK46" s="1"/>
      <c r="BL46" s="18"/>
    </row>
    <row r="47" spans="30:70" ht="15.6"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16"/>
      <c r="BJ47" s="4"/>
      <c r="BK47" s="1"/>
      <c r="BL47" s="18"/>
    </row>
    <row r="48" spans="30:70" ht="15.6"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16"/>
      <c r="BJ48" s="4"/>
      <c r="BK48" s="1"/>
      <c r="BL48" s="18"/>
    </row>
    <row r="49" spans="30:64" ht="15.6"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16"/>
      <c r="BJ49" s="4"/>
      <c r="BK49" s="1"/>
      <c r="BL49" s="18"/>
    </row>
    <row r="50" spans="30:64" ht="15.6"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16"/>
      <c r="BJ50" s="4"/>
      <c r="BK50" s="1"/>
      <c r="BL50" s="18"/>
    </row>
    <row r="51" spans="30:64" ht="15.6"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16"/>
      <c r="BJ51" s="4"/>
      <c r="BK51" s="1"/>
      <c r="BL51" s="18"/>
    </row>
    <row r="52" spans="30:64" ht="15.6"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16"/>
      <c r="BJ52" s="4"/>
      <c r="BK52" s="1"/>
      <c r="BL52" s="18"/>
    </row>
    <row r="53" spans="30:64" ht="15.6"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16"/>
      <c r="BJ53" s="4"/>
      <c r="BK53" s="13"/>
      <c r="BL53" s="18"/>
    </row>
    <row r="54" spans="30:64" ht="15.6"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16"/>
      <c r="BJ54" s="4"/>
      <c r="BK54" s="13"/>
      <c r="BL54" s="18"/>
    </row>
    <row r="55" spans="30:64" ht="15.6"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16"/>
      <c r="BJ55" s="4"/>
      <c r="BK55" s="13"/>
      <c r="BL55" s="18"/>
    </row>
    <row r="56" spans="30:64" ht="15.6"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16"/>
      <c r="BJ56" s="4"/>
      <c r="BK56" s="13"/>
      <c r="BL56" s="18"/>
    </row>
    <row r="57" spans="30:64" ht="15.6"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16"/>
      <c r="BJ57" s="4"/>
      <c r="BK57" s="13"/>
      <c r="BL57" s="18"/>
    </row>
    <row r="58" spans="30:64" ht="15.6">
      <c r="AJ58"/>
      <c r="AL58"/>
      <c r="AM58"/>
      <c r="AN58"/>
      <c r="AO58"/>
      <c r="AQ58"/>
      <c r="AS58"/>
      <c r="AT58"/>
      <c r="AU58"/>
      <c r="AV58"/>
      <c r="AW58"/>
      <c r="AX58"/>
      <c r="AY58"/>
      <c r="BB58"/>
      <c r="BC58"/>
      <c r="BD58"/>
      <c r="BE58"/>
      <c r="BF58"/>
      <c r="BI58" s="16"/>
      <c r="BJ58" s="4"/>
      <c r="BK58" s="5"/>
      <c r="BL58" s="18"/>
    </row>
    <row r="59" spans="30:64" ht="15.6"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16"/>
      <c r="BJ59" s="4"/>
      <c r="BK59" s="5"/>
      <c r="BL59" s="18"/>
    </row>
    <row r="60" spans="30:64" ht="15.6"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16"/>
      <c r="BJ60" s="4"/>
      <c r="BK60" s="5"/>
      <c r="BL60" s="18"/>
    </row>
    <row r="61" spans="30:64" ht="15.6"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6"/>
      <c r="BJ61" s="4"/>
      <c r="BK61" s="5"/>
      <c r="BL61" s="18"/>
    </row>
    <row r="62" spans="30:64" ht="15.6"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16"/>
      <c r="BJ62" s="4"/>
      <c r="BK62" s="5"/>
      <c r="BL62" s="18"/>
    </row>
    <row r="63" spans="30:64" ht="15.6"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16"/>
      <c r="BJ63" s="4"/>
      <c r="BK63" s="5"/>
      <c r="BL63" s="18"/>
    </row>
    <row r="64" spans="30:64" ht="15.6"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16"/>
      <c r="BJ64" s="4"/>
      <c r="BK64" s="5"/>
      <c r="BL64" s="18"/>
    </row>
    <row r="65" spans="30:64" ht="15.6"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16"/>
      <c r="BJ65" s="4"/>
      <c r="BK65" s="5"/>
      <c r="BL65" s="18"/>
    </row>
    <row r="66" spans="30:64" ht="15.6"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18"/>
      <c r="BJ66" s="4"/>
      <c r="BK66" s="5"/>
      <c r="BL66" s="18"/>
    </row>
    <row r="67" spans="30:64"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13"/>
      <c r="BJ67" s="4"/>
    </row>
    <row r="68" spans="30:64" ht="15.6"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18"/>
      <c r="BJ68" s="4"/>
      <c r="BL68" s="18"/>
    </row>
    <row r="69" spans="30:64"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13"/>
      <c r="BJ69" s="4"/>
    </row>
    <row r="70" spans="30:64"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13"/>
      <c r="BJ70" s="4"/>
    </row>
    <row r="71" spans="30:64"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13"/>
      <c r="BJ71" s="4"/>
    </row>
    <row r="72" spans="30:64"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13"/>
      <c r="BJ72" s="4"/>
    </row>
    <row r="73" spans="30:64"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13"/>
      <c r="BJ73" s="4"/>
    </row>
    <row r="74" spans="30:64" ht="15.6"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5"/>
      <c r="BJ74" s="4"/>
    </row>
    <row r="75" spans="30:64"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</row>
    <row r="76" spans="30:64" ht="15.6"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13"/>
      <c r="BJ76" s="4"/>
      <c r="BK76" s="1"/>
      <c r="BL76" s="5"/>
    </row>
    <row r="77" spans="30:64" ht="15.6">
      <c r="AJ77"/>
      <c r="AL77"/>
      <c r="AM77"/>
      <c r="AN77"/>
      <c r="AO77"/>
      <c r="AQ77"/>
      <c r="AS77"/>
      <c r="AT77"/>
      <c r="AU77"/>
      <c r="AV77"/>
      <c r="AW77"/>
      <c r="AX77"/>
      <c r="AY77"/>
      <c r="BB77"/>
      <c r="BC77"/>
      <c r="BD77"/>
      <c r="BE77"/>
      <c r="BF77"/>
      <c r="BI77" s="13"/>
      <c r="BJ77" s="4"/>
      <c r="BK77" s="1"/>
      <c r="BL77" s="5"/>
    </row>
    <row r="78" spans="30:64" ht="15.6"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13"/>
      <c r="BJ78" s="4"/>
      <c r="BK78" s="1"/>
      <c r="BL78" s="5"/>
    </row>
    <row r="79" spans="30:64" ht="15.6"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13"/>
      <c r="BJ79" s="4"/>
      <c r="BK79" s="1"/>
      <c r="BL79" s="5"/>
    </row>
    <row r="80" spans="30:64" ht="15.6"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3"/>
      <c r="BJ80" s="4"/>
      <c r="BK80" s="13"/>
      <c r="BL80" s="5"/>
    </row>
    <row r="81" spans="30:64" ht="15.6"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13"/>
      <c r="BJ81" s="4"/>
      <c r="BK81" s="13"/>
      <c r="BL81" s="5"/>
    </row>
    <row r="82" spans="30:64" ht="15.6"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13"/>
      <c r="BJ82" s="4"/>
      <c r="BK82" s="13"/>
      <c r="BL82" s="5"/>
    </row>
    <row r="83" spans="30:64" ht="15.6"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13"/>
      <c r="BJ83" s="4"/>
      <c r="BK83" s="13"/>
      <c r="BL83" s="5"/>
    </row>
    <row r="84" spans="30:64" ht="15.6"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13"/>
      <c r="BJ84" s="4"/>
      <c r="BK84" s="5"/>
      <c r="BL84" s="5"/>
    </row>
    <row r="85" spans="30:64" ht="15.6"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13"/>
      <c r="BJ85" s="4"/>
      <c r="BK85" s="5"/>
      <c r="BL85" s="5"/>
    </row>
    <row r="86" spans="30:64" ht="15.6"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13"/>
      <c r="BJ86" s="4"/>
      <c r="BK86" s="5"/>
      <c r="BL86" s="5"/>
    </row>
    <row r="87" spans="30:64" ht="15.6"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13"/>
      <c r="BJ87" s="4"/>
      <c r="BK87" s="5"/>
      <c r="BL87" s="5"/>
    </row>
    <row r="88" spans="30:64" ht="15.6"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13"/>
      <c r="BJ88" s="4"/>
      <c r="BK88" s="5"/>
      <c r="BL88" s="5"/>
    </row>
    <row r="89" spans="30:64" ht="15.6"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13"/>
      <c r="BJ89" s="4"/>
      <c r="BK89" s="5"/>
      <c r="BL89" s="5"/>
    </row>
    <row r="90" spans="30:64" ht="15.6"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13"/>
      <c r="BJ90" s="4"/>
      <c r="BK90" s="5"/>
      <c r="BL90" s="5"/>
    </row>
    <row r="91" spans="30:64" ht="15.6"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13"/>
      <c r="BJ91" s="4"/>
      <c r="BK91" s="5"/>
      <c r="BL91" s="5"/>
    </row>
    <row r="92" spans="30:64" ht="15.6"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13"/>
      <c r="BJ92" s="4"/>
      <c r="BK92" s="5"/>
      <c r="BL92" s="5"/>
    </row>
    <row r="93" spans="30:64" ht="15.6"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13"/>
      <c r="BJ93" s="4"/>
      <c r="BK93" s="5"/>
      <c r="BL93" s="5"/>
    </row>
    <row r="94" spans="30:64" ht="15.6"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13"/>
      <c r="BJ94" s="4"/>
      <c r="BK94" s="5"/>
      <c r="BL94" s="5"/>
    </row>
    <row r="95" spans="30:64" ht="15.6"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5"/>
      <c r="BJ95" s="4"/>
      <c r="BK95" s="5"/>
      <c r="BL95" s="5"/>
    </row>
    <row r="96" spans="30:64">
      <c r="AJ96"/>
      <c r="AL96"/>
      <c r="AM96"/>
      <c r="AN96"/>
      <c r="AO96"/>
      <c r="AQ96"/>
      <c r="AS96"/>
      <c r="AT96"/>
      <c r="AU96"/>
      <c r="AV96"/>
      <c r="AW96"/>
      <c r="AX96"/>
      <c r="AY96"/>
      <c r="BB96"/>
      <c r="BC96"/>
      <c r="BD96"/>
      <c r="BE96"/>
      <c r="BF96"/>
      <c r="BI96" s="13"/>
      <c r="BJ96" s="4"/>
    </row>
    <row r="97" spans="30:64" ht="15.6"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5"/>
      <c r="BJ97" s="4"/>
      <c r="BL97" s="5"/>
    </row>
    <row r="98" spans="30:64" ht="15.6"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13"/>
      <c r="BJ98" s="4"/>
    </row>
    <row r="99" spans="30:64"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3"/>
      <c r="BJ99" s="4"/>
    </row>
    <row r="100" spans="30:64" ht="15.6"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5"/>
      <c r="BJ100" s="4"/>
      <c r="BL100" s="2"/>
    </row>
    <row r="101" spans="30:64"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</row>
    <row r="102" spans="30:64" ht="15.6"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13"/>
      <c r="BJ102" s="4"/>
      <c r="BK102" s="1"/>
      <c r="BL102" s="5"/>
    </row>
    <row r="103" spans="30:64" ht="15.6"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13"/>
      <c r="BJ103" s="4"/>
      <c r="BK103" s="1"/>
      <c r="BL103" s="5"/>
    </row>
    <row r="104" spans="30:64" ht="15.6"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13"/>
      <c r="BJ104" s="4"/>
      <c r="BK104" s="1"/>
      <c r="BL104" s="5"/>
    </row>
    <row r="105" spans="30:64" ht="15.6"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13"/>
      <c r="BJ105" s="4"/>
      <c r="BK105" s="1"/>
      <c r="BL105" s="5"/>
    </row>
    <row r="106" spans="30:64" ht="15.6"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13"/>
      <c r="BJ106" s="4"/>
      <c r="BK106" s="1"/>
      <c r="BL106" s="5"/>
    </row>
    <row r="107" spans="30:64" ht="15.6"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13"/>
      <c r="BJ107" s="4"/>
      <c r="BK107" s="1"/>
      <c r="BL107" s="5"/>
    </row>
    <row r="108" spans="30:64" ht="15.6"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13"/>
      <c r="BJ108" s="4"/>
      <c r="BK108" s="1"/>
      <c r="BL108" s="5"/>
    </row>
    <row r="109" spans="30:64" ht="15.6"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13"/>
      <c r="BJ109" s="4"/>
      <c r="BK109" s="13"/>
      <c r="BL109" s="5"/>
    </row>
    <row r="110" spans="30:64" ht="15.6"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13"/>
      <c r="BJ110" s="4"/>
      <c r="BK110" s="13"/>
      <c r="BL110" s="5"/>
    </row>
    <row r="111" spans="30:64" ht="15.6"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13"/>
      <c r="BJ111" s="4"/>
      <c r="BK111" s="13"/>
      <c r="BL111" s="5"/>
    </row>
    <row r="112" spans="30:64" ht="15.6"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13"/>
      <c r="BJ112" s="4"/>
      <c r="BK112" s="13"/>
      <c r="BL112" s="5"/>
    </row>
    <row r="113" spans="30:64" ht="15.6"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13"/>
      <c r="BJ113" s="4"/>
      <c r="BK113" s="5"/>
      <c r="BL113" s="5"/>
    </row>
    <row r="114" spans="30:64" ht="15.6"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13"/>
      <c r="BJ114" s="4"/>
      <c r="BK114" s="5"/>
      <c r="BL114" s="5"/>
    </row>
    <row r="115" spans="30:64" ht="15.6">
      <c r="AJ115"/>
      <c r="AL115"/>
      <c r="AM115"/>
      <c r="AN115"/>
      <c r="AO115"/>
      <c r="AQ115"/>
      <c r="AS115"/>
      <c r="AT115"/>
      <c r="AU115"/>
      <c r="AV115"/>
      <c r="AW115"/>
      <c r="AX115"/>
      <c r="AY115"/>
      <c r="BB115"/>
      <c r="BC115"/>
      <c r="BD115"/>
      <c r="BE115"/>
      <c r="BF115"/>
      <c r="BI115" s="13"/>
      <c r="BJ115" s="4"/>
      <c r="BK115" s="5"/>
      <c r="BL115" s="5"/>
    </row>
    <row r="116" spans="30:64" ht="15.6"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13"/>
      <c r="BJ116" s="4"/>
      <c r="BK116" s="5"/>
      <c r="BL116" s="5"/>
    </row>
    <row r="117" spans="30:64" ht="15.6"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13"/>
      <c r="BJ117" s="4"/>
      <c r="BK117" s="5"/>
      <c r="BL117" s="5"/>
    </row>
    <row r="118" spans="30:64" ht="15.6"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  <c r="BF118" s="14"/>
      <c r="BG118" s="14"/>
      <c r="BH118" s="14"/>
      <c r="BI118" s="13"/>
      <c r="BJ118" s="4"/>
      <c r="BK118" s="5"/>
      <c r="BL118" s="5"/>
    </row>
    <row r="119" spans="30:64" ht="15.6"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13"/>
      <c r="BJ119" s="4"/>
      <c r="BK119" s="5"/>
      <c r="BL119" s="5"/>
    </row>
    <row r="120" spans="30:64" ht="15.6"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13"/>
      <c r="BJ120" s="4"/>
      <c r="BK120" s="5"/>
      <c r="BL120" s="5"/>
    </row>
    <row r="121" spans="30:64" ht="15.6"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5"/>
      <c r="BJ121" s="4"/>
      <c r="BK121" s="5"/>
      <c r="BL121" s="5"/>
    </row>
    <row r="122" spans="30:64"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13"/>
      <c r="BJ122" s="4"/>
    </row>
    <row r="123" spans="30:64"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13"/>
      <c r="BJ123" s="4"/>
    </row>
    <row r="124" spans="30:64"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13"/>
      <c r="BJ124" s="4"/>
    </row>
    <row r="125" spans="30:64" ht="15.6"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5"/>
      <c r="BJ125" s="4"/>
      <c r="BL125" s="5"/>
    </row>
    <row r="126" spans="30:64" ht="15.6"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5"/>
      <c r="BJ126" s="4"/>
      <c r="BL126" s="5"/>
    </row>
    <row r="127" spans="30:64"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13"/>
      <c r="BJ127" s="4"/>
    </row>
    <row r="128" spans="30:64"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13"/>
      <c r="BJ128" s="4"/>
    </row>
    <row r="129" spans="30:62"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13"/>
      <c r="BJ129" s="4"/>
    </row>
    <row r="130" spans="30:62"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13"/>
      <c r="BJ130" s="4"/>
    </row>
    <row r="131" spans="30:62"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13"/>
      <c r="BJ131" s="4"/>
    </row>
    <row r="132" spans="30:62"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13"/>
      <c r="BJ132" s="4"/>
    </row>
    <row r="133" spans="30:62"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13"/>
      <c r="BJ133" s="4"/>
    </row>
    <row r="134" spans="30:62">
      <c r="AJ134"/>
      <c r="AL134"/>
      <c r="AM134"/>
      <c r="AN134"/>
      <c r="AO134"/>
      <c r="AQ134"/>
      <c r="AS134"/>
      <c r="AT134"/>
      <c r="AU134"/>
      <c r="AV134"/>
      <c r="AW134"/>
      <c r="AX134"/>
      <c r="AY134"/>
      <c r="BB134"/>
      <c r="BC134"/>
      <c r="BD134"/>
      <c r="BE134"/>
      <c r="BF134"/>
      <c r="BI134" s="13"/>
      <c r="BJ134" s="4"/>
    </row>
    <row r="135" spans="30:62" ht="15.6"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13"/>
      <c r="BJ135" s="4"/>
    </row>
    <row r="136" spans="30:62" ht="15.6"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13"/>
      <c r="BJ136" s="4"/>
    </row>
    <row r="137" spans="30:62"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3"/>
      <c r="BJ137" s="4"/>
    </row>
    <row r="138" spans="30:62" ht="15.6"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13"/>
      <c r="BJ138" s="4"/>
    </row>
    <row r="139" spans="30:62"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13"/>
      <c r="BJ139" s="4"/>
    </row>
    <row r="140" spans="30:62"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13"/>
      <c r="BJ140" s="4"/>
    </row>
    <row r="141" spans="30:62"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13"/>
      <c r="BJ141" s="4"/>
    </row>
    <row r="142" spans="30:62"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13"/>
      <c r="BJ142" s="4"/>
    </row>
    <row r="143" spans="30:62"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13"/>
      <c r="BJ143" s="4"/>
    </row>
    <row r="144" spans="30:62"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13"/>
      <c r="BJ144" s="4"/>
    </row>
    <row r="145" spans="30:62"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13"/>
      <c r="BJ145" s="4"/>
    </row>
    <row r="146" spans="30:62"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13"/>
      <c r="BJ146" s="4"/>
    </row>
    <row r="147" spans="30:62"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13"/>
      <c r="BJ147" s="4"/>
    </row>
    <row r="148" spans="30:62"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13"/>
      <c r="BJ148" s="4"/>
    </row>
    <row r="149" spans="30:62"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13"/>
      <c r="BJ149" s="4"/>
    </row>
    <row r="150" spans="30:62"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13"/>
      <c r="BJ150" s="4"/>
    </row>
    <row r="151" spans="30:62"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13"/>
      <c r="BJ151" s="4"/>
    </row>
    <row r="152" spans="30:62"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13"/>
      <c r="BJ152" s="4"/>
    </row>
    <row r="153" spans="30:62">
      <c r="AJ153"/>
      <c r="AL153"/>
      <c r="AM153"/>
      <c r="AN153"/>
      <c r="AO153"/>
      <c r="AQ153"/>
      <c r="AS153"/>
      <c r="AT153"/>
      <c r="AU153"/>
      <c r="AV153"/>
      <c r="AW153"/>
      <c r="AX153"/>
      <c r="AY153"/>
      <c r="BB153"/>
      <c r="BC153"/>
      <c r="BD153"/>
      <c r="BE153"/>
      <c r="BF153"/>
      <c r="BI153" s="13"/>
      <c r="BJ153" s="4"/>
    </row>
    <row r="154" spans="30:62" ht="15.6"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13"/>
      <c r="BJ154" s="4"/>
    </row>
    <row r="155" spans="30:62" ht="15.6"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13"/>
      <c r="BJ155" s="4"/>
    </row>
    <row r="156" spans="30:62"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3"/>
      <c r="BJ156" s="4"/>
    </row>
    <row r="157" spans="30:62" ht="15.6"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13"/>
      <c r="BJ157" s="4"/>
    </row>
    <row r="158" spans="30:62"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13"/>
      <c r="BJ158" s="4"/>
    </row>
    <row r="159" spans="30:62"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13"/>
      <c r="BJ159" s="4"/>
    </row>
    <row r="160" spans="30:62"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13"/>
      <c r="BJ160" s="4"/>
    </row>
    <row r="161" spans="30:62"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13"/>
      <c r="BJ161" s="4"/>
    </row>
    <row r="162" spans="30:62"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13"/>
      <c r="BJ162" s="4"/>
    </row>
    <row r="163" spans="30:62"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13"/>
      <c r="BJ163" s="4"/>
    </row>
    <row r="164" spans="30:62"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13"/>
      <c r="BJ164" s="4"/>
    </row>
    <row r="165" spans="30:62"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13"/>
      <c r="BJ165" s="4"/>
    </row>
    <row r="166" spans="30:62"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13"/>
      <c r="BJ166" s="4"/>
    </row>
    <row r="167" spans="30:62"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13"/>
      <c r="BJ167" s="4"/>
    </row>
    <row r="168" spans="30:62"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13"/>
      <c r="BJ168" s="4"/>
    </row>
    <row r="169" spans="30:62"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13"/>
      <c r="BJ169" s="4"/>
    </row>
    <row r="170" spans="30:62"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13"/>
      <c r="BJ170" s="4"/>
    </row>
    <row r="171" spans="30:62"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13"/>
      <c r="BJ171" s="4"/>
    </row>
    <row r="172" spans="30:62">
      <c r="AJ172"/>
      <c r="AL172"/>
      <c r="AM172"/>
      <c r="AN172"/>
      <c r="AO172"/>
      <c r="AQ172"/>
      <c r="AS172"/>
      <c r="AT172"/>
      <c r="AU172"/>
      <c r="AV172"/>
      <c r="AW172"/>
      <c r="AX172"/>
      <c r="AY172"/>
      <c r="BB172"/>
      <c r="BC172"/>
      <c r="BD172"/>
      <c r="BE172"/>
      <c r="BF172"/>
      <c r="BI172" s="13"/>
      <c r="BJ172" s="4"/>
    </row>
    <row r="173" spans="30:62" ht="15.6"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13"/>
      <c r="BJ173" s="4"/>
    </row>
    <row r="174" spans="30:62" ht="15.6"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13"/>
      <c r="BJ174" s="4"/>
    </row>
    <row r="175" spans="30:62"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  <c r="BG175" s="14"/>
      <c r="BH175" s="14"/>
      <c r="BI175" s="13"/>
      <c r="BJ175" s="4"/>
    </row>
    <row r="176" spans="30:62" ht="15.6"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13"/>
      <c r="BJ176" s="4"/>
    </row>
    <row r="177" spans="30:62"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13"/>
      <c r="BJ177" s="4"/>
    </row>
    <row r="178" spans="30:62"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13"/>
      <c r="BJ178" s="4"/>
    </row>
    <row r="179" spans="30:62"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13"/>
      <c r="BJ179" s="4"/>
    </row>
    <row r="180" spans="30:62"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13"/>
      <c r="BJ180" s="4"/>
    </row>
    <row r="181" spans="30:62"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13"/>
      <c r="BJ181" s="4"/>
    </row>
    <row r="182" spans="30:62"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13"/>
      <c r="BJ182" s="4"/>
    </row>
    <row r="183" spans="30:62"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13"/>
      <c r="BJ183" s="4"/>
    </row>
    <row r="184" spans="30:62"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13"/>
      <c r="BJ184" s="4"/>
    </row>
    <row r="185" spans="30:62"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13"/>
      <c r="BJ185" s="4"/>
    </row>
    <row r="186" spans="30:62"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13"/>
      <c r="BJ186" s="4"/>
    </row>
    <row r="187" spans="30:62"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13"/>
      <c r="BJ187" s="4"/>
    </row>
    <row r="188" spans="30:62"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13"/>
      <c r="BJ188" s="4"/>
    </row>
    <row r="189" spans="30:62"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13"/>
      <c r="BJ189" s="4"/>
    </row>
    <row r="190" spans="30:62"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13"/>
      <c r="BJ190" s="4"/>
    </row>
    <row r="191" spans="30:62">
      <c r="AJ191"/>
      <c r="AL191"/>
      <c r="AM191"/>
      <c r="AN191"/>
      <c r="AO191"/>
      <c r="AQ191"/>
      <c r="AS191"/>
      <c r="AT191"/>
      <c r="AU191"/>
      <c r="AV191"/>
      <c r="AW191"/>
      <c r="AX191"/>
      <c r="AY191"/>
      <c r="BB191"/>
      <c r="BC191"/>
      <c r="BD191"/>
      <c r="BE191"/>
      <c r="BF191"/>
      <c r="BJ191" s="4"/>
    </row>
    <row r="192" spans="30:62" ht="15.6"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J192" s="4"/>
    </row>
    <row r="193" spans="30:62" ht="15.6"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J193" s="4"/>
    </row>
    <row r="194" spans="30:62"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14"/>
      <c r="AY194" s="14"/>
      <c r="AZ194" s="14"/>
      <c r="BA194" s="14"/>
      <c r="BB194" s="14"/>
      <c r="BC194" s="14"/>
      <c r="BD194" s="14"/>
      <c r="BE194" s="14"/>
      <c r="BF194" s="14"/>
      <c r="BG194" s="14"/>
      <c r="BH194" s="14"/>
      <c r="BJ194" s="4"/>
    </row>
    <row r="195" spans="30:62" ht="15.6"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J195" s="4"/>
    </row>
    <row r="196" spans="30:62"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J196" s="4"/>
    </row>
    <row r="197" spans="30:62"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J197" s="4"/>
    </row>
    <row r="198" spans="30:62"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J198" s="4"/>
    </row>
    <row r="199" spans="30:62"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J199" s="4"/>
    </row>
    <row r="200" spans="30:62"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J200" s="4"/>
    </row>
    <row r="201" spans="30:62"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J201" s="4"/>
    </row>
    <row r="202" spans="30:62"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J202" s="4"/>
    </row>
    <row r="203" spans="30:62"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J203" s="4"/>
    </row>
    <row r="204" spans="30:62"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J204" s="4"/>
    </row>
    <row r="205" spans="30:62"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J205" s="4"/>
    </row>
    <row r="206" spans="30:62"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J206" s="4"/>
    </row>
    <row r="207" spans="30:62"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J207" s="4"/>
    </row>
    <row r="208" spans="30:62"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J208" s="4"/>
    </row>
    <row r="209" spans="30:62"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J209" s="4"/>
    </row>
    <row r="210" spans="30:62">
      <c r="AJ210"/>
      <c r="AL210"/>
      <c r="AM210"/>
      <c r="AN210"/>
      <c r="AO210"/>
      <c r="AQ210"/>
      <c r="AS210"/>
      <c r="AT210"/>
      <c r="AU210"/>
      <c r="AV210"/>
      <c r="AW210"/>
      <c r="AX210"/>
      <c r="AY210"/>
      <c r="BB210"/>
      <c r="BC210"/>
      <c r="BD210"/>
      <c r="BE210"/>
      <c r="BF210"/>
      <c r="BJ210" s="4"/>
    </row>
    <row r="211" spans="30:62" ht="15.6"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J211" s="4"/>
    </row>
    <row r="212" spans="30:62" ht="15.6"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J212" s="4"/>
    </row>
    <row r="213" spans="30:62"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  <c r="AX213" s="14"/>
      <c r="AY213" s="14"/>
      <c r="AZ213" s="14"/>
      <c r="BA213" s="14"/>
      <c r="BB213" s="14"/>
      <c r="BC213" s="14"/>
      <c r="BD213" s="14"/>
      <c r="BE213" s="14"/>
      <c r="BF213" s="14"/>
      <c r="BG213" s="14"/>
      <c r="BH213" s="14"/>
      <c r="BJ213" s="4"/>
    </row>
    <row r="214" spans="30:62" ht="15.6"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J214" s="4"/>
    </row>
    <row r="215" spans="30:62"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J215" s="4"/>
    </row>
    <row r="216" spans="30:62"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J216" s="4"/>
    </row>
    <row r="217" spans="30:62"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J217" s="4"/>
    </row>
    <row r="218" spans="30:62"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J218" s="4"/>
    </row>
    <row r="219" spans="30:62"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J219" s="4"/>
    </row>
    <row r="220" spans="30:62"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J220" s="4"/>
    </row>
    <row r="221" spans="30:62"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J221" s="4"/>
    </row>
    <row r="222" spans="30:62"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J222" s="4"/>
    </row>
    <row r="223" spans="30:62"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J223" s="4"/>
    </row>
    <row r="224" spans="30:62"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J224" s="4"/>
    </row>
    <row r="225" spans="17:62"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J225" s="4"/>
    </row>
    <row r="226" spans="17:62"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J226" s="4"/>
    </row>
    <row r="227" spans="17:62"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J227" s="4"/>
    </row>
    <row r="228" spans="17:62"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J228" s="4"/>
    </row>
    <row r="229" spans="17:62">
      <c r="AJ229"/>
      <c r="AL229"/>
      <c r="AM229"/>
      <c r="AN229"/>
      <c r="AO229"/>
      <c r="AQ229"/>
      <c r="AS229"/>
      <c r="AT229"/>
      <c r="AU229"/>
      <c r="AV229"/>
      <c r="AW229"/>
      <c r="AX229"/>
      <c r="AY229"/>
      <c r="BB229"/>
      <c r="BC229"/>
      <c r="BD229"/>
      <c r="BE229"/>
      <c r="BF229"/>
      <c r="BJ229" s="4"/>
    </row>
    <row r="230" spans="17:62" ht="15.6"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J230" s="4"/>
    </row>
    <row r="231" spans="17:62" ht="15.6"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J231" s="4"/>
    </row>
    <row r="232" spans="17:62"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  <c r="BH232" s="14"/>
      <c r="BJ232" s="4"/>
    </row>
    <row r="233" spans="17:62" ht="15.6"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J233" s="4"/>
    </row>
    <row r="234" spans="17:62"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J234" s="4"/>
    </row>
    <row r="235" spans="17:62"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J235" s="4"/>
    </row>
    <row r="236" spans="17:62">
      <c r="Q236">
        <v>8</v>
      </c>
      <c r="R236" s="3" t="s">
        <v>34</v>
      </c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J236" s="4"/>
    </row>
    <row r="237" spans="17:62"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J237" s="4"/>
    </row>
    <row r="238" spans="17:62"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J238" s="4"/>
    </row>
    <row r="239" spans="17:62"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J239" s="4"/>
    </row>
    <row r="240" spans="17:62"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J240" s="4"/>
    </row>
    <row r="241" spans="17:62"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J241" s="4"/>
    </row>
    <row r="242" spans="17:62"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J242" s="4"/>
    </row>
    <row r="243" spans="17:62"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J243" s="4"/>
    </row>
    <row r="244" spans="17:62"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J244" s="4"/>
    </row>
    <row r="245" spans="17:62"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J245" s="4"/>
    </row>
    <row r="246" spans="17:62"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J246" s="4"/>
    </row>
    <row r="247" spans="17:62"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J247" s="4"/>
    </row>
    <row r="248" spans="17:62">
      <c r="AJ248"/>
      <c r="AL248"/>
      <c r="AM248"/>
      <c r="AN248"/>
      <c r="AO248"/>
      <c r="AQ248"/>
      <c r="AS248"/>
      <c r="AT248"/>
      <c r="AU248"/>
      <c r="AV248"/>
      <c r="AW248"/>
      <c r="AX248"/>
      <c r="AY248"/>
      <c r="BB248"/>
      <c r="BC248"/>
      <c r="BD248"/>
      <c r="BE248"/>
      <c r="BF248"/>
      <c r="BJ248" s="4"/>
    </row>
    <row r="249" spans="17:62" ht="15.6"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J249" s="4"/>
    </row>
    <row r="250" spans="17:62" ht="15.6">
      <c r="Q250">
        <v>7</v>
      </c>
      <c r="R250" s="3" t="s">
        <v>33</v>
      </c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J250" s="4"/>
    </row>
    <row r="251" spans="17:62"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  <c r="BD251" s="14"/>
      <c r="BE251" s="14"/>
      <c r="BF251" s="14"/>
      <c r="BG251" s="14"/>
      <c r="BH251" s="14"/>
      <c r="BJ251" s="4"/>
    </row>
    <row r="252" spans="17:62" ht="15.6"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J252" s="4"/>
    </row>
    <row r="253" spans="17:62"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J253" s="4"/>
    </row>
    <row r="254" spans="17:62"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J254" s="4"/>
    </row>
    <row r="255" spans="17:62"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J255" s="4"/>
    </row>
    <row r="256" spans="17:62"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J256" s="4"/>
    </row>
    <row r="257" spans="30:62"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J257" s="4"/>
    </row>
    <row r="258" spans="30:62"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J258" s="4"/>
    </row>
    <row r="259" spans="30:62"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J259" s="4"/>
    </row>
    <row r="260" spans="30:62"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J260" s="4"/>
    </row>
    <row r="261" spans="30:62"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J261" s="4"/>
    </row>
    <row r="262" spans="30:62"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J262" s="4"/>
    </row>
    <row r="263" spans="30:62"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J263" s="4"/>
    </row>
    <row r="264" spans="30:62"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J264" s="4"/>
    </row>
    <row r="265" spans="30:62"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J265" s="4"/>
    </row>
    <row r="266" spans="30:62"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J266" s="4"/>
    </row>
    <row r="267" spans="30:62">
      <c r="AJ267"/>
      <c r="AL267"/>
      <c r="AM267"/>
      <c r="AN267"/>
      <c r="AO267"/>
      <c r="AQ267"/>
      <c r="AS267"/>
      <c r="AT267"/>
      <c r="AU267"/>
      <c r="AV267"/>
      <c r="AW267"/>
      <c r="AX267"/>
      <c r="AY267"/>
      <c r="BB267"/>
      <c r="BC267"/>
      <c r="BD267"/>
      <c r="BE267"/>
      <c r="BF267"/>
      <c r="BJ267" s="4"/>
    </row>
    <row r="268" spans="30:62" ht="15.6"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J268" s="4"/>
    </row>
    <row r="269" spans="30:62" ht="15.6"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J269" s="4"/>
    </row>
    <row r="270" spans="30:62"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/>
      <c r="AZ270" s="14"/>
      <c r="BA270" s="14"/>
      <c r="BB270" s="14"/>
      <c r="BC270" s="14"/>
      <c r="BD270" s="14"/>
      <c r="BE270" s="14"/>
      <c r="BF270" s="14"/>
      <c r="BG270" s="14"/>
      <c r="BH270" s="14"/>
      <c r="BJ270" s="4"/>
    </row>
    <row r="271" spans="30:62" ht="15.6"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J271" s="4"/>
    </row>
    <row r="272" spans="30:62"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J272" s="4"/>
    </row>
    <row r="273" spans="30:62"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J273" s="4"/>
    </row>
    <row r="274" spans="30:62"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J274" s="4"/>
    </row>
    <row r="275" spans="30:62"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J275" s="4"/>
    </row>
    <row r="276" spans="30:62"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J276" s="4"/>
    </row>
    <row r="277" spans="30:62"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J277" s="4"/>
    </row>
    <row r="278" spans="30:62"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J278" s="4"/>
    </row>
    <row r="279" spans="30:62"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J279" s="4"/>
    </row>
    <row r="280" spans="30:62"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J280" s="4"/>
    </row>
    <row r="281" spans="30:62"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J281" s="4"/>
    </row>
    <row r="282" spans="30:62"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J282" s="4"/>
    </row>
    <row r="283" spans="30:62"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J283" s="4"/>
    </row>
    <row r="284" spans="30:62"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J284" s="4"/>
    </row>
    <row r="285" spans="30:62"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J285" s="4"/>
    </row>
    <row r="286" spans="30:62">
      <c r="AJ286"/>
      <c r="AL286"/>
      <c r="AM286"/>
      <c r="AN286"/>
      <c r="AO286"/>
      <c r="AQ286"/>
      <c r="AS286"/>
      <c r="AT286"/>
      <c r="AU286"/>
      <c r="AV286"/>
      <c r="AW286"/>
      <c r="AX286"/>
      <c r="AY286"/>
      <c r="BB286"/>
      <c r="BC286"/>
      <c r="BD286"/>
      <c r="BE286"/>
      <c r="BF286"/>
      <c r="BJ286" s="4"/>
    </row>
    <row r="287" spans="30:62" ht="15.6"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J287" s="4"/>
    </row>
    <row r="288" spans="30:62" ht="15.6"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J288" s="4"/>
    </row>
    <row r="289" spans="30:62"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  <c r="AV289" s="14"/>
      <c r="AW289" s="14"/>
      <c r="AX289" s="14"/>
      <c r="AY289" s="14"/>
      <c r="AZ289" s="14"/>
      <c r="BA289" s="14"/>
      <c r="BB289" s="14"/>
      <c r="BC289" s="14"/>
      <c r="BD289" s="14"/>
      <c r="BE289" s="14"/>
      <c r="BF289" s="14"/>
      <c r="BG289" s="14"/>
      <c r="BH289" s="14"/>
      <c r="BJ289" s="4"/>
    </row>
    <row r="290" spans="30:62" ht="15.6"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J290" s="4"/>
    </row>
    <row r="291" spans="30:62"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J291" s="4"/>
    </row>
    <row r="292" spans="30:62"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J292" s="4"/>
    </row>
    <row r="293" spans="30:62"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J293" s="4"/>
    </row>
    <row r="294" spans="30:62"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J294" s="4"/>
    </row>
    <row r="295" spans="30:62"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J295" s="4"/>
    </row>
    <row r="296" spans="30:62"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J296" s="4"/>
    </row>
    <row r="297" spans="30:62"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J297" s="4"/>
    </row>
    <row r="298" spans="30:62"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J298" s="4"/>
    </row>
    <row r="299" spans="30:62" s="552" customFormat="1"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J299" s="4"/>
    </row>
    <row r="300" spans="30:62" s="552" customFormat="1"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J300" s="4"/>
    </row>
    <row r="301" spans="30:62" s="552" customFormat="1"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J301" s="4"/>
    </row>
    <row r="302" spans="30:62" s="552" customFormat="1"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J302" s="4"/>
    </row>
    <row r="303" spans="30:62" s="552" customFormat="1"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J303" s="4"/>
    </row>
    <row r="304" spans="30:62" s="552" customFormat="1"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J304" s="4"/>
    </row>
    <row r="305" spans="30:62" s="552" customFormat="1"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J305" s="4"/>
    </row>
    <row r="306" spans="30:62" s="552" customFormat="1"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J306" s="4"/>
    </row>
    <row r="307" spans="30:62" s="552" customFormat="1"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J307" s="4"/>
    </row>
    <row r="308" spans="30:62" s="552" customFormat="1"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J308" s="4"/>
    </row>
    <row r="309" spans="30:62" s="552" customFormat="1"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J309" s="4"/>
    </row>
    <row r="310" spans="30:62" s="552" customFormat="1"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J310" s="4"/>
    </row>
    <row r="311" spans="30:62" s="552" customFormat="1"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J311" s="4"/>
    </row>
    <row r="312" spans="30:62" s="552" customFormat="1"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J312" s="4"/>
    </row>
    <row r="313" spans="30:62" s="552" customFormat="1"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J313" s="4"/>
    </row>
    <row r="314" spans="30:62" s="552" customFormat="1"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J314" s="4"/>
    </row>
    <row r="315" spans="30:62" s="552" customFormat="1"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J315" s="4"/>
    </row>
    <row r="316" spans="30:62" s="552" customFormat="1"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J316" s="4"/>
    </row>
    <row r="317" spans="30:62" s="552" customFormat="1"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J317" s="4"/>
    </row>
    <row r="318" spans="30:62" s="552" customFormat="1"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J318" s="4"/>
    </row>
    <row r="319" spans="30:62" s="552" customFormat="1"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J319" s="4"/>
    </row>
    <row r="320" spans="30:62" s="552" customFormat="1"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J320" s="4"/>
    </row>
    <row r="321" spans="30:62" s="552" customFormat="1"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J321" s="4"/>
    </row>
    <row r="322" spans="30:62" s="552" customFormat="1"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J322" s="4"/>
    </row>
    <row r="323" spans="30:62" s="552" customFormat="1"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J323" s="4"/>
    </row>
    <row r="324" spans="30:62" s="552" customFormat="1"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J324" s="4"/>
    </row>
    <row r="325" spans="30:62" s="552" customFormat="1"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J325" s="4"/>
    </row>
    <row r="326" spans="30:62" s="552" customFormat="1"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J326" s="4"/>
    </row>
    <row r="327" spans="30:62" s="552" customFormat="1"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J327" s="4"/>
    </row>
    <row r="328" spans="30:62" s="552" customFormat="1"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J328" s="4"/>
    </row>
    <row r="329" spans="30:62" s="552" customFormat="1"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J329" s="4"/>
    </row>
    <row r="330" spans="30:62" s="552" customFormat="1"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J330" s="4"/>
    </row>
    <row r="331" spans="30:62" s="552" customFormat="1"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J331" s="4"/>
    </row>
    <row r="332" spans="30:62" s="552" customFormat="1"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J332" s="4"/>
    </row>
    <row r="333" spans="30:62" s="552" customFormat="1"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J333" s="4"/>
    </row>
    <row r="334" spans="30:62" s="552" customFormat="1"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J334" s="4"/>
    </row>
    <row r="335" spans="30:62" s="552" customFormat="1"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J335" s="4"/>
    </row>
    <row r="336" spans="30:62" s="552" customFormat="1"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J336" s="4"/>
    </row>
    <row r="337" spans="30:62" s="552" customFormat="1"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J337" s="4"/>
    </row>
    <row r="338" spans="30:62" s="552" customFormat="1"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J338" s="4"/>
    </row>
    <row r="339" spans="30:62" s="552" customFormat="1"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J339" s="4"/>
    </row>
    <row r="340" spans="30:62" s="552" customFormat="1"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J340" s="4"/>
    </row>
    <row r="341" spans="30:62" s="552" customFormat="1"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J341" s="4"/>
    </row>
    <row r="342" spans="30:62" s="552" customFormat="1"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J342" s="4"/>
    </row>
    <row r="343" spans="30:62" s="552" customFormat="1"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J343" s="4"/>
    </row>
    <row r="344" spans="30:62" s="552" customFormat="1"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J344" s="4"/>
    </row>
    <row r="345" spans="30:62" s="552" customFormat="1"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J345" s="4"/>
    </row>
    <row r="346" spans="30:62" s="552" customFormat="1"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J346" s="4"/>
    </row>
    <row r="347" spans="30:62" s="552" customFormat="1"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J347" s="4"/>
    </row>
    <row r="348" spans="30:62" s="552" customFormat="1"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J348" s="4"/>
    </row>
    <row r="349" spans="30:62" s="552" customFormat="1"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J349" s="4"/>
    </row>
    <row r="350" spans="30:62" s="552" customFormat="1"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J350" s="4"/>
    </row>
    <row r="351" spans="30:62" s="552" customFormat="1"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J351" s="4"/>
    </row>
    <row r="352" spans="30:62" s="552" customFormat="1"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J352" s="4"/>
    </row>
    <row r="353" spans="30:62" s="552" customFormat="1"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J353" s="4"/>
    </row>
    <row r="354" spans="30:62" s="552" customFormat="1"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J354" s="4"/>
    </row>
    <row r="355" spans="30:62" s="552" customFormat="1"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J355" s="4"/>
    </row>
    <row r="356" spans="30:62" s="552" customFormat="1"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J356" s="4"/>
    </row>
    <row r="357" spans="30:62" s="552" customFormat="1"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J357" s="4"/>
    </row>
    <row r="358" spans="30:62" s="552" customFormat="1"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J358" s="4"/>
    </row>
    <row r="359" spans="30:62" s="552" customFormat="1"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J359" s="4"/>
    </row>
    <row r="360" spans="30:62" s="552" customFormat="1"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J360" s="4"/>
    </row>
    <row r="361" spans="30:62" s="552" customFormat="1"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J361" s="4"/>
    </row>
    <row r="362" spans="30:62" s="552" customFormat="1"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J362" s="4"/>
    </row>
    <row r="363" spans="30:62" s="552" customFormat="1"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J363" s="4"/>
    </row>
    <row r="364" spans="30:62" s="552" customFormat="1"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J364" s="4"/>
    </row>
    <row r="365" spans="30:62" s="552" customFormat="1"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J365" s="4"/>
    </row>
    <row r="366" spans="30:62" s="552" customFormat="1"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J366" s="4"/>
    </row>
    <row r="367" spans="30:62" s="552" customFormat="1"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J367" s="4"/>
    </row>
    <row r="368" spans="30:62" s="552" customFormat="1"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J368" s="4"/>
    </row>
    <row r="369" spans="30:62" s="552" customFormat="1"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J369" s="4"/>
    </row>
    <row r="370" spans="30:62" s="552" customFormat="1"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J370" s="4"/>
    </row>
    <row r="371" spans="30:62" s="552" customFormat="1"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J371" s="4"/>
    </row>
    <row r="372" spans="30:62" s="552" customFormat="1"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J372" s="4"/>
    </row>
    <row r="373" spans="30:62" s="552" customFormat="1"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J373" s="4"/>
    </row>
    <row r="374" spans="30:62"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J374" s="4"/>
    </row>
    <row r="375" spans="30:62"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J375" s="4"/>
    </row>
    <row r="376" spans="30:62"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J376" s="4"/>
    </row>
    <row r="377" spans="30:62"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J377" s="4"/>
    </row>
    <row r="378" spans="30:62"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J378" s="4"/>
    </row>
    <row r="379" spans="30:62"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J379" s="4"/>
    </row>
    <row r="380" spans="30:62">
      <c r="AJ380"/>
      <c r="AL380"/>
      <c r="AM380"/>
      <c r="AN380"/>
      <c r="AO380"/>
      <c r="AQ380"/>
      <c r="AS380"/>
      <c r="AT380"/>
      <c r="AU380"/>
      <c r="AV380"/>
      <c r="AW380"/>
      <c r="AX380"/>
      <c r="AY380"/>
      <c r="BB380"/>
      <c r="BC380"/>
      <c r="BD380"/>
      <c r="BE380"/>
      <c r="BF380"/>
      <c r="BJ380" s="4"/>
    </row>
    <row r="381" spans="30:62" ht="15.6"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J381" s="4"/>
    </row>
    <row r="382" spans="30:62" ht="15.6"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J382" s="4"/>
    </row>
    <row r="383" spans="30:62"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AQ383" s="14"/>
      <c r="AR383" s="14"/>
      <c r="AS383" s="14"/>
      <c r="AT383" s="14"/>
      <c r="AU383" s="14"/>
      <c r="AV383" s="14"/>
      <c r="AW383" s="14"/>
      <c r="AX383" s="14"/>
      <c r="AY383" s="14"/>
      <c r="AZ383" s="14"/>
      <c r="BA383" s="14"/>
      <c r="BB383" s="14"/>
      <c r="BC383" s="14"/>
      <c r="BD383" s="14"/>
      <c r="BE383" s="14"/>
      <c r="BF383" s="14"/>
      <c r="BG383" s="14"/>
      <c r="BH383" s="14"/>
      <c r="BJ383" s="4"/>
    </row>
    <row r="384" spans="30:62" ht="15.6"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J384" s="4"/>
    </row>
    <row r="385" spans="30:62"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J385" s="4"/>
    </row>
    <row r="386" spans="30:62"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J386" s="4"/>
    </row>
    <row r="387" spans="30:62"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J387" s="4"/>
    </row>
    <row r="388" spans="30:62"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J388" s="4"/>
    </row>
    <row r="389" spans="30:62"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J389" s="4"/>
    </row>
    <row r="390" spans="30:62"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J390" s="4"/>
    </row>
    <row r="391" spans="30:62"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J391" s="4"/>
    </row>
    <row r="392" spans="30:62"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J392" s="4"/>
    </row>
    <row r="393" spans="30:62"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J393" s="4"/>
    </row>
    <row r="394" spans="30:62"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J394" s="4"/>
    </row>
    <row r="395" spans="30:62"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J395" s="4"/>
    </row>
    <row r="396" spans="30:62"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J396" s="4"/>
    </row>
    <row r="397" spans="30:62"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J397" s="4"/>
    </row>
    <row r="398" spans="30:62"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J398" s="4"/>
    </row>
    <row r="399" spans="30:62">
      <c r="AJ399"/>
      <c r="AL399"/>
      <c r="AM399"/>
      <c r="AN399"/>
      <c r="AO399"/>
      <c r="AQ399"/>
      <c r="AS399"/>
      <c r="AT399"/>
      <c r="AU399"/>
      <c r="AV399"/>
      <c r="AW399"/>
      <c r="AX399"/>
      <c r="AY399"/>
      <c r="BB399"/>
      <c r="BC399"/>
      <c r="BD399"/>
      <c r="BE399"/>
      <c r="BF399"/>
      <c r="BJ399" s="4"/>
    </row>
    <row r="400" spans="30:62" ht="15.6"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J400" s="4"/>
    </row>
    <row r="401" spans="30:62" ht="15.6"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J401" s="4"/>
    </row>
    <row r="402" spans="30:62"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  <c r="AU402" s="14"/>
      <c r="AV402" s="14"/>
      <c r="AW402" s="14"/>
      <c r="AX402" s="14"/>
      <c r="AY402" s="14"/>
      <c r="AZ402" s="14"/>
      <c r="BA402" s="14"/>
      <c r="BB402" s="14"/>
      <c r="BC402" s="14"/>
      <c r="BD402" s="14"/>
      <c r="BE402" s="14"/>
      <c r="BF402" s="14"/>
      <c r="BG402" s="14"/>
      <c r="BH402" s="14"/>
      <c r="BJ402" s="4"/>
    </row>
    <row r="403" spans="30:62" ht="15.6"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J403" s="4"/>
    </row>
    <row r="404" spans="30:62"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J404" s="4"/>
    </row>
    <row r="405" spans="30:62"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J405" s="4"/>
    </row>
    <row r="406" spans="30:62"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J406" s="4"/>
    </row>
    <row r="407" spans="30:62"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J407" s="4"/>
    </row>
    <row r="408" spans="30:62"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J408" s="4"/>
    </row>
    <row r="409" spans="30:62"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J409" s="4"/>
    </row>
    <row r="410" spans="30:62"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J410" s="4"/>
    </row>
    <row r="411" spans="30:62"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J411" s="4"/>
    </row>
    <row r="412" spans="30:62"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J412" s="4"/>
    </row>
    <row r="413" spans="30:62"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J413" s="4"/>
    </row>
    <row r="414" spans="30:62"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J414" s="4"/>
    </row>
    <row r="415" spans="30:62"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J415" s="4"/>
    </row>
    <row r="416" spans="30:62"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J416" s="4"/>
    </row>
    <row r="417" spans="30:62"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J417" s="4"/>
    </row>
    <row r="418" spans="30:62">
      <c r="AJ418"/>
      <c r="AL418"/>
      <c r="AM418"/>
      <c r="AN418"/>
      <c r="AO418"/>
      <c r="AQ418"/>
      <c r="AS418"/>
      <c r="AT418"/>
      <c r="AU418"/>
      <c r="AV418"/>
      <c r="AW418"/>
      <c r="AX418"/>
      <c r="AY418"/>
      <c r="BB418"/>
      <c r="BC418"/>
      <c r="BD418"/>
      <c r="BE418"/>
      <c r="BF418"/>
      <c r="BJ418" s="4"/>
    </row>
    <row r="419" spans="30:62" ht="15.6"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J419" s="4"/>
    </row>
    <row r="420" spans="30:62" ht="15.6"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J420" s="4"/>
    </row>
    <row r="421" spans="30:62"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  <c r="AU421" s="14"/>
      <c r="AV421" s="14"/>
      <c r="AW421" s="14"/>
      <c r="AX421" s="14"/>
      <c r="AY421" s="14"/>
      <c r="AZ421" s="14"/>
      <c r="BA421" s="14"/>
      <c r="BB421" s="14"/>
      <c r="BC421" s="14"/>
      <c r="BD421" s="14"/>
      <c r="BE421" s="14"/>
      <c r="BF421" s="14"/>
      <c r="BG421" s="14"/>
      <c r="BH421" s="14"/>
      <c r="BJ421" s="4"/>
    </row>
    <row r="422" spans="30:62" ht="15.6"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J422" s="4"/>
    </row>
    <row r="423" spans="30:62"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J423" s="4"/>
    </row>
    <row r="424" spans="30:62"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J424" s="4"/>
    </row>
    <row r="425" spans="30:62"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J425" s="4"/>
    </row>
    <row r="426" spans="30:62"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J426" s="4"/>
    </row>
    <row r="427" spans="30:62"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J427" s="4"/>
    </row>
    <row r="428" spans="30:62"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J428" s="4"/>
    </row>
    <row r="429" spans="30:62"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J429" s="4"/>
    </row>
    <row r="430" spans="30:62"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J430" s="4"/>
    </row>
    <row r="431" spans="30:62"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J431" s="4"/>
    </row>
    <row r="432" spans="30:62"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J432" s="4"/>
    </row>
    <row r="433" spans="30:70"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J433" s="4"/>
    </row>
    <row r="434" spans="30:70"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J434" s="4"/>
    </row>
    <row r="435" spans="30:70"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J435" s="4"/>
    </row>
    <row r="436" spans="30:70"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J436" s="4"/>
    </row>
    <row r="437" spans="30:70">
      <c r="AJ437"/>
      <c r="AL437"/>
      <c r="AM437"/>
      <c r="AN437"/>
      <c r="AO437"/>
      <c r="AQ437"/>
      <c r="AS437"/>
      <c r="AT437"/>
      <c r="AU437"/>
      <c r="AV437"/>
      <c r="AW437"/>
      <c r="AX437"/>
      <c r="AY437"/>
      <c r="BB437"/>
      <c r="BC437"/>
      <c r="BD437"/>
      <c r="BE437"/>
      <c r="BF437"/>
      <c r="BJ437" s="4"/>
    </row>
    <row r="438" spans="30:70" ht="15.6"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J438" s="4"/>
    </row>
    <row r="439" spans="30:70" ht="15.6"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J439" s="4"/>
    </row>
    <row r="440" spans="30:70"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  <c r="AU440" s="14"/>
      <c r="AV440" s="14"/>
      <c r="AW440" s="14"/>
      <c r="AX440" s="14"/>
      <c r="AY440" s="14"/>
      <c r="AZ440" s="14"/>
      <c r="BA440" s="14"/>
      <c r="BB440" s="14"/>
      <c r="BC440" s="14"/>
      <c r="BD440" s="14"/>
      <c r="BE440" s="14"/>
      <c r="BF440" s="14"/>
      <c r="BG440" s="14"/>
      <c r="BH440" s="14"/>
      <c r="BJ440" s="4"/>
    </row>
    <row r="441" spans="30:70" ht="15.6"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J441" s="4"/>
    </row>
    <row r="442" spans="30:70"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J442" s="4"/>
    </row>
    <row r="443" spans="30:70"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J443" s="4"/>
    </row>
    <row r="444" spans="30:70"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J444" s="4"/>
    </row>
    <row r="445" spans="30:70"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J445" s="4"/>
    </row>
    <row r="446" spans="30:70"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J446" s="4"/>
    </row>
    <row r="447" spans="30:70"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J447" s="4"/>
    </row>
    <row r="448" spans="30:70"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1"/>
      <c r="BJ448" s="4"/>
      <c r="BK448" s="1"/>
      <c r="BL448" s="1"/>
      <c r="BM448" s="1"/>
      <c r="BN448" s="1"/>
      <c r="BO448" s="1"/>
      <c r="BP448" s="1"/>
      <c r="BQ448" s="1"/>
      <c r="BR448" s="1"/>
    </row>
    <row r="449" spans="30:70"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1"/>
      <c r="BJ449" s="4"/>
      <c r="BK449" s="1"/>
      <c r="BL449" s="1"/>
      <c r="BM449" s="1"/>
      <c r="BN449" s="1"/>
      <c r="BO449" s="1"/>
      <c r="BP449" s="1"/>
      <c r="BQ449" s="1"/>
      <c r="BR449" s="1"/>
    </row>
    <row r="450" spans="30:70"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1"/>
      <c r="BJ450" s="4"/>
      <c r="BK450" s="1"/>
      <c r="BL450" s="1"/>
      <c r="BM450" s="1"/>
      <c r="BN450" s="1"/>
      <c r="BO450" s="1"/>
      <c r="BP450" s="1"/>
      <c r="BQ450" s="1"/>
      <c r="BR450" s="1"/>
    </row>
    <row r="451" spans="30:70"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1"/>
      <c r="BJ451" s="4"/>
      <c r="BK451" s="1"/>
      <c r="BL451" s="1"/>
      <c r="BM451" s="1"/>
      <c r="BN451" s="1"/>
      <c r="BO451" s="1"/>
      <c r="BP451" s="1"/>
      <c r="BQ451" s="1"/>
      <c r="BR451" s="1"/>
    </row>
    <row r="452" spans="30:70"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1"/>
      <c r="BJ452" s="4"/>
      <c r="BK452" s="1"/>
      <c r="BL452" s="1"/>
      <c r="BM452" s="1"/>
      <c r="BN452" s="1"/>
      <c r="BO452" s="1"/>
      <c r="BP452" s="1"/>
      <c r="BQ452" s="1"/>
      <c r="BR452" s="1"/>
    </row>
    <row r="453" spans="30:70"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1"/>
      <c r="BJ453" s="4"/>
      <c r="BK453" s="1"/>
      <c r="BL453" s="1"/>
      <c r="BM453" s="1"/>
      <c r="BN453" s="1"/>
      <c r="BO453" s="1"/>
      <c r="BP453" s="1"/>
      <c r="BQ453" s="1"/>
      <c r="BR453" s="1"/>
    </row>
    <row r="454" spans="30:70"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1"/>
      <c r="BJ454" s="4"/>
      <c r="BK454" s="1"/>
      <c r="BL454" s="1"/>
      <c r="BM454" s="1"/>
      <c r="BN454" s="1"/>
      <c r="BO454" s="1"/>
      <c r="BP454" s="1"/>
      <c r="BQ454" s="1"/>
      <c r="BR454" s="1"/>
    </row>
    <row r="455" spans="30:70"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1"/>
      <c r="BJ455" s="4"/>
      <c r="BK455" s="1"/>
      <c r="BL455" s="1"/>
      <c r="BM455" s="1"/>
      <c r="BN455" s="1"/>
      <c r="BO455" s="1"/>
      <c r="BP455" s="1"/>
      <c r="BQ455" s="1"/>
      <c r="BR455" s="1"/>
    </row>
    <row r="456" spans="30:70">
      <c r="AJ456"/>
      <c r="AL456"/>
      <c r="AM456"/>
      <c r="AN456"/>
      <c r="AO456"/>
      <c r="AQ456"/>
      <c r="AS456"/>
      <c r="AT456"/>
      <c r="AU456"/>
      <c r="AV456"/>
      <c r="AW456"/>
      <c r="AX456"/>
      <c r="AY456"/>
      <c r="BB456"/>
      <c r="BC456"/>
      <c r="BD456"/>
      <c r="BE456"/>
      <c r="BF456"/>
      <c r="BI456" s="1"/>
      <c r="BJ456" s="4"/>
      <c r="BK456" s="1"/>
      <c r="BL456" s="1"/>
      <c r="BM456" s="1"/>
      <c r="BN456" s="1"/>
      <c r="BO456" s="1"/>
      <c r="BP456" s="1"/>
      <c r="BQ456" s="1"/>
      <c r="BR456" s="1"/>
    </row>
    <row r="457" spans="30:70" ht="15.6"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1"/>
      <c r="BJ457" s="1"/>
      <c r="BK457" s="1"/>
      <c r="BL457" s="1"/>
      <c r="BM457" s="1"/>
      <c r="BN457" s="1"/>
      <c r="BO457" s="1"/>
      <c r="BP457" s="1"/>
      <c r="BQ457" s="1"/>
      <c r="BR457" s="1"/>
    </row>
    <row r="458" spans="30:70" ht="15.6"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1"/>
      <c r="BJ458" s="1"/>
      <c r="BK458" s="1"/>
      <c r="BL458" s="1"/>
      <c r="BM458" s="1"/>
      <c r="BN458" s="1"/>
      <c r="BO458" s="1"/>
      <c r="BP458" s="1"/>
      <c r="BQ458" s="1"/>
      <c r="BR458" s="1"/>
    </row>
    <row r="459" spans="30:70">
      <c r="AD459" s="14"/>
      <c r="AE459" s="14"/>
      <c r="AF459" s="14"/>
      <c r="AG459" s="14"/>
      <c r="AH459" s="14"/>
      <c r="AI459" s="14"/>
      <c r="AJ459" s="14"/>
      <c r="AK459" s="14"/>
      <c r="AL459" s="14"/>
      <c r="AM459" s="14"/>
      <c r="AN459" s="14"/>
      <c r="AO459" s="14"/>
      <c r="AP459" s="14"/>
      <c r="AQ459" s="14"/>
      <c r="AR459" s="14"/>
      <c r="AS459" s="14"/>
      <c r="AT459" s="14"/>
      <c r="AU459" s="14"/>
      <c r="AV459" s="14"/>
      <c r="AW459" s="14"/>
      <c r="AX459" s="14"/>
      <c r="AY459" s="14"/>
      <c r="AZ459" s="14"/>
      <c r="BA459" s="14"/>
      <c r="BB459" s="14"/>
      <c r="BC459" s="14"/>
      <c r="BD459" s="14"/>
      <c r="BE459" s="14"/>
      <c r="BF459" s="14"/>
      <c r="BG459" s="14"/>
      <c r="BH459" s="14"/>
      <c r="BI459" s="1"/>
      <c r="BJ459" s="1"/>
      <c r="BK459" s="1"/>
      <c r="BL459" s="1"/>
      <c r="BM459" s="1"/>
      <c r="BN459" s="1"/>
      <c r="BO459" s="1"/>
      <c r="BP459" s="1"/>
      <c r="BQ459" s="1"/>
      <c r="BR459" s="1"/>
    </row>
    <row r="460" spans="30:70" ht="15.6"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1"/>
      <c r="BJ460" s="1"/>
      <c r="BK460" s="1"/>
      <c r="BL460" s="1"/>
      <c r="BM460" s="1"/>
      <c r="BN460" s="1"/>
      <c r="BO460" s="1"/>
      <c r="BP460" s="1"/>
      <c r="BQ460" s="1"/>
      <c r="BR460" s="1"/>
    </row>
    <row r="461" spans="30:70">
      <c r="AW461" s="16"/>
      <c r="BA461" s="60"/>
      <c r="BB461" s="205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</row>
    <row r="462" spans="30:70">
      <c r="AW462" s="16"/>
      <c r="BA462" s="60"/>
      <c r="BB462" s="205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</row>
    <row r="463" spans="30:70">
      <c r="AW463" s="16"/>
      <c r="BA463" s="60"/>
      <c r="BB463" s="205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</row>
    <row r="464" spans="30:70">
      <c r="AW464" s="16"/>
      <c r="BA464" s="60"/>
      <c r="BB464" s="205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</row>
    <row r="465" spans="47:70">
      <c r="AW465" s="16"/>
      <c r="BA465" s="60"/>
      <c r="BB465" s="205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</row>
    <row r="466" spans="47:70">
      <c r="AW466" s="16"/>
      <c r="BA466" s="60"/>
      <c r="BB466" s="205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</row>
    <row r="467" spans="47:70">
      <c r="AW467" s="16"/>
      <c r="BA467" s="60"/>
      <c r="BB467" s="205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</row>
    <row r="468" spans="47:70">
      <c r="AW468" s="16"/>
      <c r="BA468" s="60"/>
      <c r="BB468" s="205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</row>
    <row r="469" spans="47:70">
      <c r="AU469" s="161"/>
      <c r="AV469" s="77"/>
      <c r="AW469" s="77"/>
      <c r="AX469" s="77"/>
      <c r="AY469" s="161"/>
      <c r="AZ469" s="35"/>
    </row>
    <row r="470" spans="47:70">
      <c r="AU470" s="161"/>
      <c r="AV470" s="77"/>
      <c r="AW470" s="77"/>
      <c r="AX470" s="77"/>
      <c r="AY470" s="161"/>
      <c r="AZ470" s="35"/>
    </row>
  </sheetData>
  <conditionalFormatting sqref="BI40:BI41 BI125:BI126">
    <cfRule type="cellIs" dxfId="4" priority="12" stopIfTrue="1" operator="lessThan">
      <formula>0</formula>
    </cfRule>
  </conditionalFormatting>
  <conditionalFormatting sqref="BI97">
    <cfRule type="cellIs" dxfId="3" priority="13" stopIfTrue="1" operator="greaterThan">
      <formula>0</formula>
    </cfRule>
  </conditionalFormatting>
  <conditionalFormatting sqref="BI68">
    <cfRule type="cellIs" dxfId="2" priority="14" stopIfTrue="1" operator="greaterThan">
      <formula>0</formula>
    </cfRule>
    <cfRule type="cellIs" dxfId="1" priority="15" stopIfTrue="1" operator="lessThan">
      <formula>0</formula>
    </cfRule>
  </conditionalFormatting>
  <conditionalFormatting sqref="BI97">
    <cfRule type="cellIs" dxfId="0" priority="1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B67809-AD90-4672-8A85-1865F26959A9}">
  <dimension ref="A1:D359"/>
  <sheetViews>
    <sheetView workbookViewId="0">
      <selection activeCell="A360" sqref="A1:D360"/>
    </sheetView>
  </sheetViews>
  <sheetFormatPr baseColWidth="10" defaultRowHeight="15"/>
  <sheetData>
    <row r="1" spans="1:4">
      <c r="A1">
        <v>1101</v>
      </c>
      <c r="B1" t="s">
        <v>230</v>
      </c>
      <c r="C1" t="s">
        <v>111</v>
      </c>
      <c r="D1">
        <v>11</v>
      </c>
    </row>
    <row r="2" spans="1:4">
      <c r="A2">
        <v>1103</v>
      </c>
      <c r="B2" t="s">
        <v>232</v>
      </c>
      <c r="C2" t="s">
        <v>111</v>
      </c>
      <c r="D2">
        <v>11</v>
      </c>
    </row>
    <row r="3" spans="1:4">
      <c r="A3">
        <v>1106</v>
      </c>
      <c r="B3" t="s">
        <v>233</v>
      </c>
      <c r="C3" t="s">
        <v>111</v>
      </c>
      <c r="D3">
        <v>11</v>
      </c>
    </row>
    <row r="4" spans="1:4">
      <c r="A4">
        <v>1108</v>
      </c>
      <c r="B4" t="s">
        <v>231</v>
      </c>
      <c r="C4" t="s">
        <v>111</v>
      </c>
      <c r="D4">
        <v>11</v>
      </c>
    </row>
    <row r="5" spans="1:4">
      <c r="A5">
        <v>1111</v>
      </c>
      <c r="B5" t="s">
        <v>234</v>
      </c>
      <c r="C5" t="s">
        <v>111</v>
      </c>
      <c r="D5">
        <v>11</v>
      </c>
    </row>
    <row r="6" spans="1:4">
      <c r="A6">
        <v>1112</v>
      </c>
      <c r="B6" t="s">
        <v>235</v>
      </c>
      <c r="C6" t="s">
        <v>111</v>
      </c>
      <c r="D6">
        <v>11</v>
      </c>
    </row>
    <row r="7" spans="1:4">
      <c r="A7">
        <v>1114</v>
      </c>
      <c r="B7" t="s">
        <v>605</v>
      </c>
      <c r="C7" t="s">
        <v>111</v>
      </c>
      <c r="D7">
        <v>11</v>
      </c>
    </row>
    <row r="8" spans="1:4">
      <c r="A8">
        <v>1119</v>
      </c>
      <c r="B8" t="s">
        <v>606</v>
      </c>
      <c r="C8" t="s">
        <v>111</v>
      </c>
      <c r="D8">
        <v>11</v>
      </c>
    </row>
    <row r="9" spans="1:4">
      <c r="A9">
        <v>1120</v>
      </c>
      <c r="B9" t="s">
        <v>236</v>
      </c>
      <c r="C9" t="s">
        <v>111</v>
      </c>
      <c r="D9">
        <v>11</v>
      </c>
    </row>
    <row r="10" spans="1:4">
      <c r="A10">
        <v>1121</v>
      </c>
      <c r="B10" t="s">
        <v>237</v>
      </c>
      <c r="C10" t="s">
        <v>111</v>
      </c>
      <c r="D10">
        <v>11</v>
      </c>
    </row>
    <row r="11" spans="1:4">
      <c r="A11">
        <v>1122</v>
      </c>
      <c r="B11" t="s">
        <v>238</v>
      </c>
      <c r="C11" t="s">
        <v>111</v>
      </c>
      <c r="D11">
        <v>11</v>
      </c>
    </row>
    <row r="12" spans="1:4">
      <c r="A12">
        <v>1124</v>
      </c>
      <c r="B12" t="s">
        <v>239</v>
      </c>
      <c r="C12" t="s">
        <v>111</v>
      </c>
      <c r="D12">
        <v>11</v>
      </c>
    </row>
    <row r="13" spans="1:4">
      <c r="A13">
        <v>1127</v>
      </c>
      <c r="B13" t="s">
        <v>240</v>
      </c>
      <c r="C13" t="s">
        <v>111</v>
      </c>
      <c r="D13">
        <v>11</v>
      </c>
    </row>
    <row r="14" spans="1:4">
      <c r="A14">
        <v>1130</v>
      </c>
      <c r="B14" t="s">
        <v>241</v>
      </c>
      <c r="C14" t="s">
        <v>111</v>
      </c>
      <c r="D14">
        <v>11</v>
      </c>
    </row>
    <row r="15" spans="1:4">
      <c r="A15">
        <v>1133</v>
      </c>
      <c r="B15" t="s">
        <v>242</v>
      </c>
      <c r="C15" t="s">
        <v>111</v>
      </c>
      <c r="D15">
        <v>11</v>
      </c>
    </row>
    <row r="16" spans="1:4">
      <c r="A16">
        <v>1134</v>
      </c>
      <c r="B16" t="s">
        <v>480</v>
      </c>
      <c r="C16" t="s">
        <v>111</v>
      </c>
      <c r="D16">
        <v>11</v>
      </c>
    </row>
    <row r="17" spans="1:4">
      <c r="A17">
        <v>1135</v>
      </c>
      <c r="B17" t="s">
        <v>243</v>
      </c>
      <c r="C17" t="s">
        <v>111</v>
      </c>
      <c r="D17">
        <v>11</v>
      </c>
    </row>
    <row r="18" spans="1:4">
      <c r="A18">
        <v>1144</v>
      </c>
      <c r="B18" t="s">
        <v>244</v>
      </c>
      <c r="C18" t="s">
        <v>111</v>
      </c>
      <c r="D18">
        <v>11</v>
      </c>
    </row>
    <row r="19" spans="1:4">
      <c r="A19">
        <v>1145</v>
      </c>
      <c r="B19" t="s">
        <v>245</v>
      </c>
      <c r="C19" t="s">
        <v>111</v>
      </c>
      <c r="D19">
        <v>11</v>
      </c>
    </row>
    <row r="20" spans="1:4">
      <c r="A20">
        <v>1146</v>
      </c>
      <c r="B20" t="s">
        <v>246</v>
      </c>
      <c r="C20" t="s">
        <v>111</v>
      </c>
      <c r="D20">
        <v>11</v>
      </c>
    </row>
    <row r="21" spans="1:4">
      <c r="A21">
        <v>1149</v>
      </c>
      <c r="B21" t="s">
        <v>247</v>
      </c>
      <c r="C21" t="s">
        <v>111</v>
      </c>
      <c r="D21">
        <v>11</v>
      </c>
    </row>
    <row r="22" spans="1:4">
      <c r="A22">
        <v>1151</v>
      </c>
      <c r="B22" t="s">
        <v>248</v>
      </c>
      <c r="C22" t="s">
        <v>111</v>
      </c>
      <c r="D22">
        <v>11</v>
      </c>
    </row>
    <row r="23" spans="1:4">
      <c r="A23">
        <v>1160</v>
      </c>
      <c r="B23" t="s">
        <v>249</v>
      </c>
      <c r="C23" t="s">
        <v>111</v>
      </c>
      <c r="D23">
        <v>11</v>
      </c>
    </row>
    <row r="24" spans="1:4">
      <c r="A24">
        <v>1503</v>
      </c>
      <c r="B24" t="s">
        <v>287</v>
      </c>
      <c r="C24" t="s">
        <v>609</v>
      </c>
      <c r="D24">
        <v>15</v>
      </c>
    </row>
    <row r="25" spans="1:4">
      <c r="A25">
        <v>1504</v>
      </c>
      <c r="B25" t="s">
        <v>286</v>
      </c>
      <c r="C25" t="s">
        <v>609</v>
      </c>
      <c r="D25">
        <v>15</v>
      </c>
    </row>
    <row r="26" spans="1:4">
      <c r="A26">
        <v>1506</v>
      </c>
      <c r="B26" t="s">
        <v>285</v>
      </c>
      <c r="C26" t="s">
        <v>609</v>
      </c>
      <c r="D26">
        <v>15</v>
      </c>
    </row>
    <row r="27" spans="1:4">
      <c r="A27">
        <v>1511</v>
      </c>
      <c r="B27" t="s">
        <v>288</v>
      </c>
      <c r="C27" t="s">
        <v>609</v>
      </c>
      <c r="D27">
        <v>15</v>
      </c>
    </row>
    <row r="28" spans="1:4">
      <c r="A28">
        <v>1514</v>
      </c>
      <c r="B28" t="s">
        <v>192</v>
      </c>
      <c r="C28" t="s">
        <v>609</v>
      </c>
      <c r="D28">
        <v>15</v>
      </c>
    </row>
    <row r="29" spans="1:4">
      <c r="A29">
        <v>1515</v>
      </c>
      <c r="B29" t="s">
        <v>289</v>
      </c>
      <c r="C29" t="s">
        <v>609</v>
      </c>
      <c r="D29">
        <v>15</v>
      </c>
    </row>
    <row r="30" spans="1:4">
      <c r="A30">
        <v>1516</v>
      </c>
      <c r="B30" t="s">
        <v>290</v>
      </c>
      <c r="C30" t="s">
        <v>609</v>
      </c>
      <c r="D30">
        <v>15</v>
      </c>
    </row>
    <row r="31" spans="1:4">
      <c r="A31">
        <v>1517</v>
      </c>
      <c r="B31" t="s">
        <v>291</v>
      </c>
      <c r="C31" t="s">
        <v>609</v>
      </c>
      <c r="D31">
        <v>15</v>
      </c>
    </row>
    <row r="32" spans="1:4">
      <c r="A32">
        <v>1520</v>
      </c>
      <c r="B32" t="s">
        <v>293</v>
      </c>
      <c r="C32" t="s">
        <v>609</v>
      </c>
      <c r="D32">
        <v>15</v>
      </c>
    </row>
    <row r="33" spans="1:4">
      <c r="A33">
        <v>1525</v>
      </c>
      <c r="B33" t="s">
        <v>294</v>
      </c>
      <c r="C33" t="s">
        <v>609</v>
      </c>
      <c r="D33">
        <v>15</v>
      </c>
    </row>
    <row r="34" spans="1:4">
      <c r="A34">
        <v>1528</v>
      </c>
      <c r="B34" t="s">
        <v>295</v>
      </c>
      <c r="C34" t="s">
        <v>609</v>
      </c>
      <c r="D34">
        <v>15</v>
      </c>
    </row>
    <row r="35" spans="1:4">
      <c r="A35">
        <v>1531</v>
      </c>
      <c r="B35" t="s">
        <v>296</v>
      </c>
      <c r="C35" t="s">
        <v>609</v>
      </c>
      <c r="D35">
        <v>15</v>
      </c>
    </row>
    <row r="36" spans="1:4">
      <c r="A36">
        <v>1532</v>
      </c>
      <c r="B36" t="s">
        <v>297</v>
      </c>
      <c r="C36" t="s">
        <v>609</v>
      </c>
      <c r="D36">
        <v>15</v>
      </c>
    </row>
    <row r="37" spans="1:4">
      <c r="A37">
        <v>1535</v>
      </c>
      <c r="B37" t="s">
        <v>298</v>
      </c>
      <c r="C37" t="s">
        <v>609</v>
      </c>
      <c r="D37">
        <v>15</v>
      </c>
    </row>
    <row r="38" spans="1:4">
      <c r="A38">
        <v>1539</v>
      </c>
      <c r="B38" t="s">
        <v>299</v>
      </c>
      <c r="C38" t="s">
        <v>609</v>
      </c>
      <c r="D38">
        <v>15</v>
      </c>
    </row>
    <row r="39" spans="1:4">
      <c r="A39">
        <v>1547</v>
      </c>
      <c r="B39" t="s">
        <v>300</v>
      </c>
      <c r="C39" t="s">
        <v>609</v>
      </c>
      <c r="D39">
        <v>15</v>
      </c>
    </row>
    <row r="40" spans="1:4">
      <c r="A40">
        <v>1554</v>
      </c>
      <c r="B40" t="s">
        <v>301</v>
      </c>
      <c r="C40" t="s">
        <v>609</v>
      </c>
      <c r="D40">
        <v>15</v>
      </c>
    </row>
    <row r="41" spans="1:4">
      <c r="A41">
        <v>1557</v>
      </c>
      <c r="B41" t="s">
        <v>302</v>
      </c>
      <c r="C41" t="s">
        <v>609</v>
      </c>
      <c r="D41">
        <v>15</v>
      </c>
    </row>
    <row r="42" spans="1:4">
      <c r="A42">
        <v>1560</v>
      </c>
      <c r="B42" t="s">
        <v>303</v>
      </c>
      <c r="C42" t="s">
        <v>609</v>
      </c>
      <c r="D42">
        <v>15</v>
      </c>
    </row>
    <row r="43" spans="1:4">
      <c r="A43">
        <v>1563</v>
      </c>
      <c r="B43" t="s">
        <v>304</v>
      </c>
      <c r="C43" t="s">
        <v>609</v>
      </c>
      <c r="D43">
        <v>15</v>
      </c>
    </row>
    <row r="44" spans="1:4">
      <c r="A44">
        <v>1566</v>
      </c>
      <c r="B44" t="s">
        <v>305</v>
      </c>
      <c r="C44" t="s">
        <v>609</v>
      </c>
      <c r="D44">
        <v>15</v>
      </c>
    </row>
    <row r="45" spans="1:4">
      <c r="A45">
        <v>1573</v>
      </c>
      <c r="B45" t="s">
        <v>308</v>
      </c>
      <c r="C45" t="s">
        <v>609</v>
      </c>
      <c r="D45">
        <v>15</v>
      </c>
    </row>
    <row r="46" spans="1:4">
      <c r="A46">
        <v>1576</v>
      </c>
      <c r="B46" t="s">
        <v>307</v>
      </c>
      <c r="C46" t="s">
        <v>609</v>
      </c>
      <c r="D46">
        <v>15</v>
      </c>
    </row>
    <row r="47" spans="1:4">
      <c r="A47">
        <v>1577</v>
      </c>
      <c r="B47" t="s">
        <v>292</v>
      </c>
      <c r="C47" t="s">
        <v>609</v>
      </c>
      <c r="D47">
        <v>15</v>
      </c>
    </row>
    <row r="48" spans="1:4">
      <c r="A48">
        <v>1578</v>
      </c>
      <c r="B48" t="s">
        <v>620</v>
      </c>
      <c r="C48" t="s">
        <v>609</v>
      </c>
      <c r="D48">
        <v>15</v>
      </c>
    </row>
    <row r="49" spans="1:4">
      <c r="A49">
        <v>1579</v>
      </c>
      <c r="B49" t="s">
        <v>621</v>
      </c>
      <c r="C49" t="s">
        <v>609</v>
      </c>
      <c r="D49">
        <v>15</v>
      </c>
    </row>
    <row r="50" spans="1:4">
      <c r="A50">
        <v>1804</v>
      </c>
      <c r="B50" t="s">
        <v>338</v>
      </c>
      <c r="C50" t="s">
        <v>112</v>
      </c>
      <c r="D50">
        <v>18</v>
      </c>
    </row>
    <row r="51" spans="1:4">
      <c r="A51">
        <v>1806</v>
      </c>
      <c r="B51" t="s">
        <v>339</v>
      </c>
      <c r="C51" t="s">
        <v>112</v>
      </c>
      <c r="D51">
        <v>18</v>
      </c>
    </row>
    <row r="52" spans="1:4">
      <c r="A52">
        <v>1811</v>
      </c>
      <c r="B52" t="s">
        <v>340</v>
      </c>
      <c r="C52" t="s">
        <v>112</v>
      </c>
      <c r="D52">
        <v>18</v>
      </c>
    </row>
    <row r="53" spans="1:4">
      <c r="A53">
        <v>1812</v>
      </c>
      <c r="B53" t="s">
        <v>341</v>
      </c>
      <c r="C53" t="s">
        <v>112</v>
      </c>
      <c r="D53">
        <v>18</v>
      </c>
    </row>
    <row r="54" spans="1:4">
      <c r="A54">
        <v>1813</v>
      </c>
      <c r="B54" t="s">
        <v>342</v>
      </c>
      <c r="C54" t="s">
        <v>112</v>
      </c>
      <c r="D54">
        <v>18</v>
      </c>
    </row>
    <row r="55" spans="1:4">
      <c r="A55">
        <v>1815</v>
      </c>
      <c r="B55" t="s">
        <v>343</v>
      </c>
      <c r="C55" t="s">
        <v>112</v>
      </c>
      <c r="D55">
        <v>18</v>
      </c>
    </row>
    <row r="56" spans="1:4">
      <c r="A56">
        <v>1816</v>
      </c>
      <c r="B56" t="s">
        <v>344</v>
      </c>
      <c r="C56" t="s">
        <v>112</v>
      </c>
      <c r="D56">
        <v>18</v>
      </c>
    </row>
    <row r="57" spans="1:4">
      <c r="A57">
        <v>1818</v>
      </c>
      <c r="B57" t="s">
        <v>289</v>
      </c>
      <c r="C57" t="s">
        <v>112</v>
      </c>
      <c r="D57">
        <v>18</v>
      </c>
    </row>
    <row r="58" spans="1:4">
      <c r="A58">
        <v>1820</v>
      </c>
      <c r="B58" t="s">
        <v>610</v>
      </c>
      <c r="C58" t="s">
        <v>112</v>
      </c>
      <c r="D58">
        <v>18</v>
      </c>
    </row>
    <row r="59" spans="1:4">
      <c r="A59">
        <v>1822</v>
      </c>
      <c r="B59" t="s">
        <v>345</v>
      </c>
      <c r="C59" t="s">
        <v>112</v>
      </c>
      <c r="D59">
        <v>18</v>
      </c>
    </row>
    <row r="60" spans="1:4">
      <c r="A60">
        <v>1824</v>
      </c>
      <c r="B60" t="s">
        <v>346</v>
      </c>
      <c r="C60" t="s">
        <v>112</v>
      </c>
      <c r="D60">
        <v>18</v>
      </c>
    </row>
    <row r="61" spans="1:4">
      <c r="A61">
        <v>1825</v>
      </c>
      <c r="B61" t="s">
        <v>347</v>
      </c>
      <c r="C61" t="s">
        <v>112</v>
      </c>
      <c r="D61">
        <v>18</v>
      </c>
    </row>
    <row r="62" spans="1:4">
      <c r="A62">
        <v>1826</v>
      </c>
      <c r="B62" t="s">
        <v>348</v>
      </c>
      <c r="C62" t="s">
        <v>112</v>
      </c>
      <c r="D62">
        <v>18</v>
      </c>
    </row>
    <row r="63" spans="1:4">
      <c r="A63">
        <v>1827</v>
      </c>
      <c r="B63" t="s">
        <v>349</v>
      </c>
      <c r="C63" t="s">
        <v>112</v>
      </c>
      <c r="D63">
        <v>18</v>
      </c>
    </row>
    <row r="64" spans="1:4">
      <c r="A64">
        <v>1828</v>
      </c>
      <c r="B64" t="s">
        <v>350</v>
      </c>
      <c r="C64" t="s">
        <v>112</v>
      </c>
      <c r="D64">
        <v>18</v>
      </c>
    </row>
    <row r="65" spans="1:4">
      <c r="A65">
        <v>1832</v>
      </c>
      <c r="B65" t="s">
        <v>351</v>
      </c>
      <c r="C65" t="s">
        <v>112</v>
      </c>
      <c r="D65">
        <v>18</v>
      </c>
    </row>
    <row r="66" spans="1:4">
      <c r="A66">
        <v>1833</v>
      </c>
      <c r="B66" t="s">
        <v>352</v>
      </c>
      <c r="C66" t="s">
        <v>112</v>
      </c>
      <c r="D66">
        <v>18</v>
      </c>
    </row>
    <row r="67" spans="1:4">
      <c r="A67">
        <v>1834</v>
      </c>
      <c r="B67" t="s">
        <v>353</v>
      </c>
      <c r="C67" t="s">
        <v>112</v>
      </c>
      <c r="D67">
        <v>18</v>
      </c>
    </row>
    <row r="68" spans="1:4">
      <c r="A68">
        <v>1835</v>
      </c>
      <c r="B68" t="s">
        <v>406</v>
      </c>
      <c r="C68" t="s">
        <v>112</v>
      </c>
      <c r="D68">
        <v>18</v>
      </c>
    </row>
    <row r="69" spans="1:4">
      <c r="A69">
        <v>1836</v>
      </c>
      <c r="B69" t="s">
        <v>354</v>
      </c>
      <c r="C69" t="s">
        <v>112</v>
      </c>
      <c r="D69">
        <v>18</v>
      </c>
    </row>
    <row r="70" spans="1:4">
      <c r="A70">
        <v>1837</v>
      </c>
      <c r="B70" t="s">
        <v>355</v>
      </c>
      <c r="C70" t="s">
        <v>112</v>
      </c>
      <c r="D70">
        <v>18</v>
      </c>
    </row>
    <row r="71" spans="1:4">
      <c r="A71">
        <v>1838</v>
      </c>
      <c r="B71" t="s">
        <v>356</v>
      </c>
      <c r="C71" t="s">
        <v>112</v>
      </c>
      <c r="D71">
        <v>18</v>
      </c>
    </row>
    <row r="72" spans="1:4">
      <c r="A72">
        <v>1839</v>
      </c>
      <c r="B72" t="s">
        <v>357</v>
      </c>
      <c r="C72" t="s">
        <v>112</v>
      </c>
      <c r="D72">
        <v>18</v>
      </c>
    </row>
    <row r="73" spans="1:4">
      <c r="A73">
        <v>1840</v>
      </c>
      <c r="B73" t="s">
        <v>358</v>
      </c>
      <c r="C73" t="s">
        <v>112</v>
      </c>
      <c r="D73">
        <v>18</v>
      </c>
    </row>
    <row r="74" spans="1:4">
      <c r="A74">
        <v>1841</v>
      </c>
      <c r="B74" t="s">
        <v>359</v>
      </c>
      <c r="C74" t="s">
        <v>112</v>
      </c>
      <c r="D74">
        <v>18</v>
      </c>
    </row>
    <row r="75" spans="1:4">
      <c r="A75">
        <v>1845</v>
      </c>
      <c r="B75" t="s">
        <v>360</v>
      </c>
      <c r="C75" t="s">
        <v>112</v>
      </c>
      <c r="D75">
        <v>18</v>
      </c>
    </row>
    <row r="76" spans="1:4">
      <c r="A76">
        <v>1848</v>
      </c>
      <c r="B76" t="s">
        <v>361</v>
      </c>
      <c r="C76" t="s">
        <v>112</v>
      </c>
      <c r="D76">
        <v>18</v>
      </c>
    </row>
    <row r="77" spans="1:4">
      <c r="A77">
        <v>1851</v>
      </c>
      <c r="B77" t="s">
        <v>363</v>
      </c>
      <c r="C77" t="s">
        <v>112</v>
      </c>
      <c r="D77">
        <v>18</v>
      </c>
    </row>
    <row r="78" spans="1:4">
      <c r="A78">
        <v>1853</v>
      </c>
      <c r="B78" t="s">
        <v>364</v>
      </c>
      <c r="C78" t="s">
        <v>112</v>
      </c>
      <c r="D78">
        <v>18</v>
      </c>
    </row>
    <row r="79" spans="1:4">
      <c r="A79">
        <v>1854</v>
      </c>
      <c r="B79" t="s">
        <v>365</v>
      </c>
      <c r="C79" t="s">
        <v>112</v>
      </c>
      <c r="D79">
        <v>18</v>
      </c>
    </row>
    <row r="80" spans="1:4">
      <c r="A80">
        <v>1856</v>
      </c>
      <c r="B80" t="s">
        <v>404</v>
      </c>
      <c r="C80" t="s">
        <v>112</v>
      </c>
      <c r="D80">
        <v>18</v>
      </c>
    </row>
    <row r="81" spans="1:4">
      <c r="A81">
        <v>1857</v>
      </c>
      <c r="B81" t="s">
        <v>449</v>
      </c>
      <c r="C81" t="s">
        <v>112</v>
      </c>
      <c r="D81">
        <v>18</v>
      </c>
    </row>
    <row r="82" spans="1:4">
      <c r="A82">
        <v>1859</v>
      </c>
      <c r="B82" t="s">
        <v>366</v>
      </c>
      <c r="C82" t="s">
        <v>112</v>
      </c>
      <c r="D82">
        <v>18</v>
      </c>
    </row>
    <row r="83" spans="1:4">
      <c r="A83">
        <v>1860</v>
      </c>
      <c r="B83" t="s">
        <v>367</v>
      </c>
      <c r="C83" t="s">
        <v>112</v>
      </c>
      <c r="D83">
        <v>18</v>
      </c>
    </row>
    <row r="84" spans="1:4">
      <c r="A84">
        <v>1865</v>
      </c>
      <c r="B84" t="s">
        <v>368</v>
      </c>
      <c r="C84" t="s">
        <v>112</v>
      </c>
      <c r="D84">
        <v>18</v>
      </c>
    </row>
    <row r="85" spans="1:4">
      <c r="A85">
        <v>1866</v>
      </c>
      <c r="B85" t="s">
        <v>369</v>
      </c>
      <c r="C85" t="s">
        <v>112</v>
      </c>
      <c r="D85">
        <v>18</v>
      </c>
    </row>
    <row r="86" spans="1:4">
      <c r="A86">
        <v>1867</v>
      </c>
      <c r="B86" t="s">
        <v>201</v>
      </c>
      <c r="C86" t="s">
        <v>112</v>
      </c>
      <c r="D86">
        <v>18</v>
      </c>
    </row>
    <row r="87" spans="1:4">
      <c r="A87">
        <v>1868</v>
      </c>
      <c r="B87" t="s">
        <v>370</v>
      </c>
      <c r="C87" t="s">
        <v>112</v>
      </c>
      <c r="D87">
        <v>18</v>
      </c>
    </row>
    <row r="88" spans="1:4">
      <c r="A88">
        <v>1870</v>
      </c>
      <c r="B88" t="s">
        <v>91</v>
      </c>
      <c r="C88" t="s">
        <v>112</v>
      </c>
      <c r="D88">
        <v>18</v>
      </c>
    </row>
    <row r="89" spans="1:4">
      <c r="A89">
        <v>1871</v>
      </c>
      <c r="B89" t="s">
        <v>371</v>
      </c>
      <c r="C89" t="s">
        <v>112</v>
      </c>
      <c r="D89">
        <v>18</v>
      </c>
    </row>
    <row r="90" spans="1:4">
      <c r="A90">
        <v>1874</v>
      </c>
      <c r="B90" t="s">
        <v>372</v>
      </c>
      <c r="C90" t="s">
        <v>112</v>
      </c>
      <c r="D90">
        <v>18</v>
      </c>
    </row>
    <row r="91" spans="1:4">
      <c r="A91">
        <v>1875</v>
      </c>
      <c r="B91" t="s">
        <v>362</v>
      </c>
      <c r="C91" t="s">
        <v>112</v>
      </c>
      <c r="D91">
        <v>18</v>
      </c>
    </row>
    <row r="92" spans="1:4">
      <c r="A92">
        <v>3001</v>
      </c>
      <c r="B92" t="s">
        <v>114</v>
      </c>
      <c r="C92" t="s">
        <v>614</v>
      </c>
      <c r="D92">
        <v>1</v>
      </c>
    </row>
    <row r="93" spans="1:4">
      <c r="A93">
        <v>3002</v>
      </c>
      <c r="B93" t="s">
        <v>115</v>
      </c>
      <c r="C93" t="s">
        <v>614</v>
      </c>
      <c r="D93">
        <v>1</v>
      </c>
    </row>
    <row r="94" spans="1:4">
      <c r="A94">
        <v>3003</v>
      </c>
      <c r="B94" t="s">
        <v>83</v>
      </c>
      <c r="C94" t="s">
        <v>614</v>
      </c>
      <c r="D94">
        <v>1</v>
      </c>
    </row>
    <row r="95" spans="1:4">
      <c r="A95">
        <v>3004</v>
      </c>
      <c r="B95" t="s">
        <v>588</v>
      </c>
      <c r="C95" t="s">
        <v>614</v>
      </c>
      <c r="D95">
        <v>1</v>
      </c>
    </row>
    <row r="96" spans="1:4">
      <c r="A96">
        <v>3005</v>
      </c>
      <c r="B96" t="s">
        <v>174</v>
      </c>
      <c r="C96" t="s">
        <v>614</v>
      </c>
      <c r="D96">
        <v>1</v>
      </c>
    </row>
    <row r="97" spans="1:4">
      <c r="A97">
        <v>3006</v>
      </c>
      <c r="B97" t="s">
        <v>175</v>
      </c>
      <c r="C97" t="s">
        <v>614</v>
      </c>
      <c r="D97">
        <v>1</v>
      </c>
    </row>
    <row r="98" spans="1:4">
      <c r="A98">
        <v>3007</v>
      </c>
      <c r="B98" t="s">
        <v>176</v>
      </c>
      <c r="C98" t="s">
        <v>614</v>
      </c>
      <c r="D98">
        <v>1</v>
      </c>
    </row>
    <row r="99" spans="1:4">
      <c r="A99">
        <v>3007</v>
      </c>
      <c r="B99" t="s">
        <v>176</v>
      </c>
      <c r="C99" t="s">
        <v>614</v>
      </c>
      <c r="D99">
        <v>1</v>
      </c>
    </row>
    <row r="100" spans="1:4">
      <c r="A100">
        <v>3011</v>
      </c>
      <c r="B100" t="s">
        <v>116</v>
      </c>
      <c r="C100" t="s">
        <v>614</v>
      </c>
      <c r="D100">
        <v>1</v>
      </c>
    </row>
    <row r="101" spans="1:4">
      <c r="A101">
        <v>3012</v>
      </c>
      <c r="B101" t="s">
        <v>117</v>
      </c>
      <c r="C101" t="s">
        <v>614</v>
      </c>
      <c r="D101">
        <v>1</v>
      </c>
    </row>
    <row r="102" spans="1:4">
      <c r="A102">
        <v>3013</v>
      </c>
      <c r="B102" t="s">
        <v>118</v>
      </c>
      <c r="C102" t="s">
        <v>614</v>
      </c>
      <c r="D102">
        <v>1</v>
      </c>
    </row>
    <row r="103" spans="1:4">
      <c r="A103">
        <v>3014</v>
      </c>
      <c r="B103" t="s">
        <v>622</v>
      </c>
      <c r="C103" t="s">
        <v>614</v>
      </c>
      <c r="D103">
        <v>1</v>
      </c>
    </row>
    <row r="104" spans="1:4">
      <c r="A104">
        <v>3015</v>
      </c>
      <c r="B104" t="s">
        <v>589</v>
      </c>
      <c r="C104" t="s">
        <v>614</v>
      </c>
      <c r="D104">
        <v>1</v>
      </c>
    </row>
    <row r="105" spans="1:4">
      <c r="A105">
        <v>3016</v>
      </c>
      <c r="B105" t="s">
        <v>119</v>
      </c>
      <c r="C105" t="s">
        <v>614</v>
      </c>
      <c r="D105">
        <v>1</v>
      </c>
    </row>
    <row r="106" spans="1:4">
      <c r="A106">
        <v>3017</v>
      </c>
      <c r="B106" t="s">
        <v>120</v>
      </c>
      <c r="C106" t="s">
        <v>614</v>
      </c>
      <c r="D106">
        <v>1</v>
      </c>
    </row>
    <row r="107" spans="1:4">
      <c r="A107">
        <v>3018</v>
      </c>
      <c r="B107" t="s">
        <v>121</v>
      </c>
      <c r="C107" t="s">
        <v>614</v>
      </c>
      <c r="D107">
        <v>1</v>
      </c>
    </row>
    <row r="108" spans="1:4">
      <c r="A108">
        <v>3019</v>
      </c>
      <c r="B108" t="s">
        <v>122</v>
      </c>
      <c r="C108" t="s">
        <v>614</v>
      </c>
      <c r="D108">
        <v>1</v>
      </c>
    </row>
    <row r="109" spans="1:4">
      <c r="A109">
        <v>3020</v>
      </c>
      <c r="B109" t="s">
        <v>623</v>
      </c>
      <c r="C109" t="s">
        <v>614</v>
      </c>
      <c r="D109">
        <v>1</v>
      </c>
    </row>
    <row r="110" spans="1:4">
      <c r="A110">
        <v>3021</v>
      </c>
      <c r="B110" t="s">
        <v>123</v>
      </c>
      <c r="C110" t="s">
        <v>614</v>
      </c>
      <c r="D110">
        <v>1</v>
      </c>
    </row>
    <row r="111" spans="1:4">
      <c r="A111">
        <v>3022</v>
      </c>
      <c r="B111" t="s">
        <v>408</v>
      </c>
      <c r="C111" t="s">
        <v>614</v>
      </c>
      <c r="D111">
        <v>1</v>
      </c>
    </row>
    <row r="112" spans="1:4">
      <c r="A112">
        <v>3023</v>
      </c>
      <c r="B112" t="s">
        <v>124</v>
      </c>
      <c r="C112" t="s">
        <v>614</v>
      </c>
      <c r="D112">
        <v>1</v>
      </c>
    </row>
    <row r="113" spans="1:4">
      <c r="A113">
        <v>3024</v>
      </c>
      <c r="B113" t="s">
        <v>125</v>
      </c>
      <c r="C113" t="s">
        <v>614</v>
      </c>
      <c r="D113">
        <v>1</v>
      </c>
    </row>
    <row r="114" spans="1:4">
      <c r="A114">
        <v>3025</v>
      </c>
      <c r="B114" t="s">
        <v>126</v>
      </c>
      <c r="C114" t="s">
        <v>614</v>
      </c>
      <c r="D114">
        <v>1</v>
      </c>
    </row>
    <row r="115" spans="1:4">
      <c r="A115">
        <v>3026</v>
      </c>
      <c r="B115" t="s">
        <v>590</v>
      </c>
      <c r="C115" t="s">
        <v>614</v>
      </c>
      <c r="D115">
        <v>1</v>
      </c>
    </row>
    <row r="116" spans="1:4">
      <c r="A116">
        <v>3027</v>
      </c>
      <c r="B116" t="s">
        <v>127</v>
      </c>
      <c r="C116" t="s">
        <v>614</v>
      </c>
      <c r="D116">
        <v>1</v>
      </c>
    </row>
    <row r="117" spans="1:4">
      <c r="A117">
        <v>3028</v>
      </c>
      <c r="B117" t="s">
        <v>128</v>
      </c>
      <c r="C117" t="s">
        <v>614</v>
      </c>
      <c r="D117">
        <v>1</v>
      </c>
    </row>
    <row r="118" spans="1:4">
      <c r="A118">
        <v>3029</v>
      </c>
      <c r="B118" t="s">
        <v>409</v>
      </c>
      <c r="C118" t="s">
        <v>614</v>
      </c>
      <c r="D118">
        <v>1</v>
      </c>
    </row>
    <row r="119" spans="1:4">
      <c r="A119">
        <v>3030</v>
      </c>
      <c r="B119" t="s">
        <v>624</v>
      </c>
      <c r="C119" t="s">
        <v>614</v>
      </c>
      <c r="D119">
        <v>1</v>
      </c>
    </row>
    <row r="120" spans="1:4">
      <c r="A120">
        <v>3031</v>
      </c>
      <c r="B120" t="s">
        <v>129</v>
      </c>
      <c r="C120" t="s">
        <v>614</v>
      </c>
      <c r="D120">
        <v>1</v>
      </c>
    </row>
    <row r="121" spans="1:4">
      <c r="A121">
        <v>3032</v>
      </c>
      <c r="B121" t="s">
        <v>130</v>
      </c>
      <c r="C121" t="s">
        <v>614</v>
      </c>
      <c r="D121">
        <v>1</v>
      </c>
    </row>
    <row r="122" spans="1:4">
      <c r="A122">
        <v>3033</v>
      </c>
      <c r="B122" t="s">
        <v>131</v>
      </c>
      <c r="C122" t="s">
        <v>614</v>
      </c>
      <c r="D122">
        <v>1</v>
      </c>
    </row>
    <row r="123" spans="1:4">
      <c r="A123">
        <v>3034</v>
      </c>
      <c r="B123" t="s">
        <v>132</v>
      </c>
      <c r="C123" t="s">
        <v>614</v>
      </c>
      <c r="D123">
        <v>1</v>
      </c>
    </row>
    <row r="124" spans="1:4">
      <c r="A124">
        <v>3035</v>
      </c>
      <c r="B124" t="s">
        <v>133</v>
      </c>
      <c r="C124" t="s">
        <v>614</v>
      </c>
      <c r="D124">
        <v>1</v>
      </c>
    </row>
    <row r="125" spans="1:4">
      <c r="A125">
        <v>3036</v>
      </c>
      <c r="B125" t="s">
        <v>134</v>
      </c>
      <c r="C125" t="s">
        <v>614</v>
      </c>
      <c r="D125">
        <v>1</v>
      </c>
    </row>
    <row r="126" spans="1:4">
      <c r="A126">
        <v>3037</v>
      </c>
      <c r="B126" t="s">
        <v>135</v>
      </c>
      <c r="C126" t="s">
        <v>614</v>
      </c>
      <c r="D126">
        <v>1</v>
      </c>
    </row>
    <row r="127" spans="1:4">
      <c r="A127">
        <v>3038</v>
      </c>
      <c r="B127" t="s">
        <v>177</v>
      </c>
      <c r="C127" t="s">
        <v>614</v>
      </c>
      <c r="D127">
        <v>1</v>
      </c>
    </row>
    <row r="128" spans="1:4">
      <c r="A128">
        <v>3039</v>
      </c>
      <c r="B128" t="s">
        <v>178</v>
      </c>
      <c r="C128" t="s">
        <v>614</v>
      </c>
      <c r="D128">
        <v>1</v>
      </c>
    </row>
    <row r="129" spans="1:4">
      <c r="A129">
        <v>3040</v>
      </c>
      <c r="B129" t="s">
        <v>625</v>
      </c>
      <c r="C129" t="s">
        <v>614</v>
      </c>
      <c r="D129">
        <v>1</v>
      </c>
    </row>
    <row r="130" spans="1:4">
      <c r="A130">
        <v>3041</v>
      </c>
      <c r="B130" t="s">
        <v>47</v>
      </c>
      <c r="C130" t="s">
        <v>614</v>
      </c>
      <c r="D130">
        <v>1</v>
      </c>
    </row>
    <row r="131" spans="1:4">
      <c r="A131">
        <v>3042</v>
      </c>
      <c r="B131" t="s">
        <v>179</v>
      </c>
      <c r="C131" t="s">
        <v>614</v>
      </c>
      <c r="D131">
        <v>1</v>
      </c>
    </row>
    <row r="132" spans="1:4">
      <c r="A132">
        <v>3043</v>
      </c>
      <c r="B132" t="s">
        <v>180</v>
      </c>
      <c r="C132" t="s">
        <v>614</v>
      </c>
      <c r="D132">
        <v>1</v>
      </c>
    </row>
    <row r="133" spans="1:4">
      <c r="A133">
        <v>3044</v>
      </c>
      <c r="B133" t="s">
        <v>181</v>
      </c>
      <c r="C133" t="s">
        <v>614</v>
      </c>
      <c r="D133">
        <v>1</v>
      </c>
    </row>
    <row r="134" spans="1:4">
      <c r="A134">
        <v>3045</v>
      </c>
      <c r="B134" t="s">
        <v>182</v>
      </c>
      <c r="C134" t="s">
        <v>614</v>
      </c>
      <c r="D134">
        <v>1</v>
      </c>
    </row>
    <row r="135" spans="1:4">
      <c r="A135">
        <v>3046</v>
      </c>
      <c r="B135" t="s">
        <v>183</v>
      </c>
      <c r="C135" t="s">
        <v>614</v>
      </c>
      <c r="D135">
        <v>1</v>
      </c>
    </row>
    <row r="136" spans="1:4">
      <c r="A136">
        <v>3047</v>
      </c>
      <c r="B136" t="s">
        <v>184</v>
      </c>
      <c r="C136" t="s">
        <v>614</v>
      </c>
      <c r="D136">
        <v>1</v>
      </c>
    </row>
    <row r="137" spans="1:4">
      <c r="A137">
        <v>3048</v>
      </c>
      <c r="B137" t="s">
        <v>185</v>
      </c>
      <c r="C137" t="s">
        <v>614</v>
      </c>
      <c r="D137">
        <v>1</v>
      </c>
    </row>
    <row r="138" spans="1:4">
      <c r="A138">
        <v>3049</v>
      </c>
      <c r="B138" t="s">
        <v>186</v>
      </c>
      <c r="C138" t="s">
        <v>614</v>
      </c>
      <c r="D138">
        <v>1</v>
      </c>
    </row>
    <row r="139" spans="1:4">
      <c r="A139">
        <v>3050</v>
      </c>
      <c r="B139" t="s">
        <v>187</v>
      </c>
      <c r="C139" t="s">
        <v>614</v>
      </c>
      <c r="D139">
        <v>1</v>
      </c>
    </row>
    <row r="140" spans="1:4">
      <c r="A140">
        <v>3051</v>
      </c>
      <c r="B140" t="s">
        <v>188</v>
      </c>
      <c r="C140" t="s">
        <v>614</v>
      </c>
      <c r="D140">
        <v>1</v>
      </c>
    </row>
    <row r="141" spans="1:4">
      <c r="A141">
        <v>3052</v>
      </c>
      <c r="B141" t="s">
        <v>600</v>
      </c>
      <c r="C141" t="s">
        <v>614</v>
      </c>
      <c r="D141">
        <v>1</v>
      </c>
    </row>
    <row r="142" spans="1:4">
      <c r="A142">
        <v>3053</v>
      </c>
      <c r="B142" t="s">
        <v>165</v>
      </c>
      <c r="C142" t="s">
        <v>614</v>
      </c>
      <c r="D142">
        <v>1</v>
      </c>
    </row>
    <row r="143" spans="1:4">
      <c r="A143">
        <v>3054</v>
      </c>
      <c r="B143" t="s">
        <v>166</v>
      </c>
      <c r="C143" t="s">
        <v>614</v>
      </c>
      <c r="D143">
        <v>1</v>
      </c>
    </row>
    <row r="144" spans="1:4">
      <c r="A144">
        <v>3099</v>
      </c>
      <c r="B144" t="s">
        <v>46</v>
      </c>
      <c r="C144" t="s">
        <v>614</v>
      </c>
      <c r="D144">
        <v>1</v>
      </c>
    </row>
    <row r="145" spans="1:4">
      <c r="A145">
        <v>3099</v>
      </c>
      <c r="B145" t="s">
        <v>46</v>
      </c>
      <c r="C145" t="s">
        <v>614</v>
      </c>
      <c r="D145">
        <v>1</v>
      </c>
    </row>
    <row r="146" spans="1:4">
      <c r="A146">
        <v>3401</v>
      </c>
      <c r="B146" t="s">
        <v>136</v>
      </c>
      <c r="C146" t="s">
        <v>615</v>
      </c>
      <c r="D146">
        <v>4</v>
      </c>
    </row>
    <row r="147" spans="1:4">
      <c r="A147">
        <v>3402</v>
      </c>
      <c r="B147" t="s">
        <v>137</v>
      </c>
      <c r="C147" t="s">
        <v>615</v>
      </c>
      <c r="D147">
        <v>4</v>
      </c>
    </row>
    <row r="148" spans="1:4">
      <c r="A148">
        <v>3405</v>
      </c>
      <c r="B148" t="s">
        <v>153</v>
      </c>
      <c r="C148" t="s">
        <v>615</v>
      </c>
      <c r="D148">
        <v>4</v>
      </c>
    </row>
    <row r="149" spans="1:4">
      <c r="A149">
        <v>3407</v>
      </c>
      <c r="B149" t="s">
        <v>154</v>
      </c>
      <c r="C149" t="s">
        <v>615</v>
      </c>
      <c r="D149">
        <v>4</v>
      </c>
    </row>
    <row r="150" spans="1:4">
      <c r="A150">
        <v>3411</v>
      </c>
      <c r="B150" t="s">
        <v>138</v>
      </c>
      <c r="C150" t="s">
        <v>615</v>
      </c>
      <c r="D150">
        <v>4</v>
      </c>
    </row>
    <row r="151" spans="1:4">
      <c r="A151">
        <v>3412</v>
      </c>
      <c r="B151" t="s">
        <v>139</v>
      </c>
      <c r="C151" t="s">
        <v>615</v>
      </c>
      <c r="D151">
        <v>4</v>
      </c>
    </row>
    <row r="152" spans="1:4">
      <c r="A152">
        <v>3413</v>
      </c>
      <c r="B152" t="s">
        <v>140</v>
      </c>
      <c r="C152" t="s">
        <v>615</v>
      </c>
      <c r="D152">
        <v>4</v>
      </c>
    </row>
    <row r="153" spans="1:4">
      <c r="A153">
        <v>3414</v>
      </c>
      <c r="B153" t="s">
        <v>591</v>
      </c>
      <c r="C153" t="s">
        <v>615</v>
      </c>
      <c r="D153">
        <v>4</v>
      </c>
    </row>
    <row r="154" spans="1:4">
      <c r="A154">
        <v>3415</v>
      </c>
      <c r="B154" t="s">
        <v>592</v>
      </c>
      <c r="C154" t="s">
        <v>615</v>
      </c>
      <c r="D154">
        <v>4</v>
      </c>
    </row>
    <row r="155" spans="1:4">
      <c r="A155">
        <v>3416</v>
      </c>
      <c r="B155" t="s">
        <v>593</v>
      </c>
      <c r="C155" t="s">
        <v>615</v>
      </c>
      <c r="D155">
        <v>4</v>
      </c>
    </row>
    <row r="156" spans="1:4">
      <c r="A156">
        <v>3417</v>
      </c>
      <c r="B156" t="s">
        <v>141</v>
      </c>
      <c r="C156" t="s">
        <v>615</v>
      </c>
      <c r="D156">
        <v>4</v>
      </c>
    </row>
    <row r="157" spans="1:4">
      <c r="A157">
        <v>3418</v>
      </c>
      <c r="B157" t="s">
        <v>142</v>
      </c>
      <c r="C157" t="s">
        <v>615</v>
      </c>
      <c r="D157">
        <v>4</v>
      </c>
    </row>
    <row r="158" spans="1:4">
      <c r="A158">
        <v>3419</v>
      </c>
      <c r="B158" t="s">
        <v>121</v>
      </c>
      <c r="C158" t="s">
        <v>615</v>
      </c>
      <c r="D158">
        <v>4</v>
      </c>
    </row>
    <row r="159" spans="1:4">
      <c r="A159">
        <v>3420</v>
      </c>
      <c r="B159" t="s">
        <v>143</v>
      </c>
      <c r="C159" t="s">
        <v>615</v>
      </c>
      <c r="D159">
        <v>4</v>
      </c>
    </row>
    <row r="160" spans="1:4">
      <c r="A160">
        <v>3421</v>
      </c>
      <c r="B160" t="s">
        <v>144</v>
      </c>
      <c r="C160" t="s">
        <v>615</v>
      </c>
      <c r="D160">
        <v>4</v>
      </c>
    </row>
    <row r="161" spans="1:4">
      <c r="A161">
        <v>3422</v>
      </c>
      <c r="B161" t="s">
        <v>145</v>
      </c>
      <c r="C161" t="s">
        <v>615</v>
      </c>
      <c r="D161">
        <v>4</v>
      </c>
    </row>
    <row r="162" spans="1:4">
      <c r="A162">
        <v>3423</v>
      </c>
      <c r="B162" t="s">
        <v>594</v>
      </c>
      <c r="C162" t="s">
        <v>615</v>
      </c>
      <c r="D162">
        <v>4</v>
      </c>
    </row>
    <row r="163" spans="1:4">
      <c r="A163">
        <v>3424</v>
      </c>
      <c r="B163" t="s">
        <v>146</v>
      </c>
      <c r="C163" t="s">
        <v>615</v>
      </c>
      <c r="D163">
        <v>4</v>
      </c>
    </row>
    <row r="164" spans="1:4">
      <c r="A164">
        <v>3425</v>
      </c>
      <c r="B164" t="s">
        <v>147</v>
      </c>
      <c r="C164" t="s">
        <v>615</v>
      </c>
      <c r="D164">
        <v>4</v>
      </c>
    </row>
    <row r="165" spans="1:4">
      <c r="A165">
        <v>3426</v>
      </c>
      <c r="B165" t="s">
        <v>148</v>
      </c>
      <c r="C165" t="s">
        <v>615</v>
      </c>
      <c r="D165">
        <v>4</v>
      </c>
    </row>
    <row r="166" spans="1:4">
      <c r="A166">
        <v>3427</v>
      </c>
      <c r="B166" t="s">
        <v>149</v>
      </c>
      <c r="C166" t="s">
        <v>615</v>
      </c>
      <c r="D166">
        <v>4</v>
      </c>
    </row>
    <row r="167" spans="1:4">
      <c r="A167">
        <v>3428</v>
      </c>
      <c r="B167" t="s">
        <v>150</v>
      </c>
      <c r="C167" t="s">
        <v>615</v>
      </c>
      <c r="D167">
        <v>4</v>
      </c>
    </row>
    <row r="168" spans="1:4">
      <c r="A168">
        <v>3429</v>
      </c>
      <c r="B168" t="s">
        <v>151</v>
      </c>
      <c r="C168" t="s">
        <v>615</v>
      </c>
      <c r="D168">
        <v>4</v>
      </c>
    </row>
    <row r="169" spans="1:4">
      <c r="A169">
        <v>3430</v>
      </c>
      <c r="B169" t="s">
        <v>152</v>
      </c>
      <c r="C169" t="s">
        <v>615</v>
      </c>
      <c r="D169">
        <v>4</v>
      </c>
    </row>
    <row r="170" spans="1:4">
      <c r="A170">
        <v>3431</v>
      </c>
      <c r="B170" t="s">
        <v>155</v>
      </c>
      <c r="C170" t="s">
        <v>615</v>
      </c>
      <c r="D170">
        <v>4</v>
      </c>
    </row>
    <row r="171" spans="1:4">
      <c r="A171">
        <v>3432</v>
      </c>
      <c r="B171" t="s">
        <v>156</v>
      </c>
      <c r="C171" t="s">
        <v>615</v>
      </c>
      <c r="D171">
        <v>4</v>
      </c>
    </row>
    <row r="172" spans="1:4">
      <c r="A172">
        <v>3433</v>
      </c>
      <c r="B172" t="s">
        <v>595</v>
      </c>
      <c r="C172" t="s">
        <v>615</v>
      </c>
      <c r="D172">
        <v>4</v>
      </c>
    </row>
    <row r="173" spans="1:4">
      <c r="A173">
        <v>3434</v>
      </c>
      <c r="B173" t="s">
        <v>157</v>
      </c>
      <c r="C173" t="s">
        <v>615</v>
      </c>
      <c r="D173">
        <v>4</v>
      </c>
    </row>
    <row r="174" spans="1:4">
      <c r="A174">
        <v>3435</v>
      </c>
      <c r="B174" t="s">
        <v>158</v>
      </c>
      <c r="C174" t="s">
        <v>615</v>
      </c>
      <c r="D174">
        <v>4</v>
      </c>
    </row>
    <row r="175" spans="1:4">
      <c r="A175">
        <v>3436</v>
      </c>
      <c r="B175" t="s">
        <v>596</v>
      </c>
      <c r="C175" t="s">
        <v>615</v>
      </c>
      <c r="D175">
        <v>4</v>
      </c>
    </row>
    <row r="176" spans="1:4">
      <c r="A176">
        <v>3437</v>
      </c>
      <c r="B176" t="s">
        <v>159</v>
      </c>
      <c r="C176" t="s">
        <v>615</v>
      </c>
      <c r="D176">
        <v>4</v>
      </c>
    </row>
    <row r="177" spans="1:4">
      <c r="A177">
        <v>3438</v>
      </c>
      <c r="B177" t="s">
        <v>597</v>
      </c>
      <c r="C177" t="s">
        <v>615</v>
      </c>
      <c r="D177">
        <v>4</v>
      </c>
    </row>
    <row r="178" spans="1:4">
      <c r="A178">
        <v>3439</v>
      </c>
      <c r="B178" t="s">
        <v>160</v>
      </c>
      <c r="C178" t="s">
        <v>615</v>
      </c>
      <c r="D178">
        <v>4</v>
      </c>
    </row>
    <row r="179" spans="1:4">
      <c r="A179">
        <v>3440</v>
      </c>
      <c r="B179" t="s">
        <v>161</v>
      </c>
      <c r="C179" t="s">
        <v>615</v>
      </c>
      <c r="D179">
        <v>4</v>
      </c>
    </row>
    <row r="180" spans="1:4">
      <c r="A180">
        <v>3441</v>
      </c>
      <c r="B180" t="s">
        <v>162</v>
      </c>
      <c r="C180" t="s">
        <v>615</v>
      </c>
      <c r="D180">
        <v>4</v>
      </c>
    </row>
    <row r="181" spans="1:4">
      <c r="A181">
        <v>3442</v>
      </c>
      <c r="B181" t="s">
        <v>163</v>
      </c>
      <c r="C181" t="s">
        <v>615</v>
      </c>
      <c r="D181">
        <v>4</v>
      </c>
    </row>
    <row r="182" spans="1:4">
      <c r="A182">
        <v>3443</v>
      </c>
      <c r="B182" t="s">
        <v>164</v>
      </c>
      <c r="C182" t="s">
        <v>615</v>
      </c>
      <c r="D182">
        <v>4</v>
      </c>
    </row>
    <row r="183" spans="1:4">
      <c r="A183">
        <v>3446</v>
      </c>
      <c r="B183" t="s">
        <v>167</v>
      </c>
      <c r="C183" t="s">
        <v>615</v>
      </c>
      <c r="D183">
        <v>4</v>
      </c>
    </row>
    <row r="184" spans="1:4">
      <c r="A184">
        <v>3447</v>
      </c>
      <c r="B184" t="s">
        <v>168</v>
      </c>
      <c r="C184" t="s">
        <v>615</v>
      </c>
      <c r="D184">
        <v>4</v>
      </c>
    </row>
    <row r="185" spans="1:4">
      <c r="A185">
        <v>3448</v>
      </c>
      <c r="B185" t="s">
        <v>169</v>
      </c>
      <c r="C185" t="s">
        <v>615</v>
      </c>
      <c r="D185">
        <v>4</v>
      </c>
    </row>
    <row r="186" spans="1:4">
      <c r="A186">
        <v>3449</v>
      </c>
      <c r="B186" t="s">
        <v>598</v>
      </c>
      <c r="C186" t="s">
        <v>615</v>
      </c>
      <c r="D186">
        <v>4</v>
      </c>
    </row>
    <row r="187" spans="1:4">
      <c r="A187">
        <v>3450</v>
      </c>
      <c r="B187" t="s">
        <v>170</v>
      </c>
      <c r="C187" t="s">
        <v>615</v>
      </c>
      <c r="D187">
        <v>4</v>
      </c>
    </row>
    <row r="188" spans="1:4">
      <c r="A188">
        <v>3451</v>
      </c>
      <c r="B188" t="s">
        <v>599</v>
      </c>
      <c r="C188" t="s">
        <v>615</v>
      </c>
      <c r="D188">
        <v>4</v>
      </c>
    </row>
    <row r="189" spans="1:4">
      <c r="A189">
        <v>3452</v>
      </c>
      <c r="B189" t="s">
        <v>171</v>
      </c>
      <c r="C189" t="s">
        <v>615</v>
      </c>
      <c r="D189">
        <v>4</v>
      </c>
    </row>
    <row r="190" spans="1:4">
      <c r="A190">
        <v>3453</v>
      </c>
      <c r="B190" t="s">
        <v>172</v>
      </c>
      <c r="C190" t="s">
        <v>615</v>
      </c>
      <c r="D190">
        <v>4</v>
      </c>
    </row>
    <row r="191" spans="1:4">
      <c r="A191">
        <v>3454</v>
      </c>
      <c r="B191" t="s">
        <v>173</v>
      </c>
      <c r="C191" t="s">
        <v>615</v>
      </c>
      <c r="D191">
        <v>4</v>
      </c>
    </row>
    <row r="192" spans="1:4">
      <c r="A192">
        <v>3801</v>
      </c>
      <c r="B192" t="s">
        <v>479</v>
      </c>
      <c r="C192" t="s">
        <v>626</v>
      </c>
      <c r="D192">
        <v>8</v>
      </c>
    </row>
    <row r="193" spans="1:4">
      <c r="A193">
        <v>3802</v>
      </c>
      <c r="B193" t="s">
        <v>189</v>
      </c>
      <c r="C193" t="s">
        <v>626</v>
      </c>
      <c r="D193">
        <v>8</v>
      </c>
    </row>
    <row r="194" spans="1:4">
      <c r="A194">
        <v>3803</v>
      </c>
      <c r="B194" t="s">
        <v>88</v>
      </c>
      <c r="C194" t="s">
        <v>626</v>
      </c>
      <c r="D194">
        <v>8</v>
      </c>
    </row>
    <row r="195" spans="1:4">
      <c r="A195">
        <v>3804</v>
      </c>
      <c r="B195" t="s">
        <v>190</v>
      </c>
      <c r="C195" t="s">
        <v>626</v>
      </c>
      <c r="D195">
        <v>8</v>
      </c>
    </row>
    <row r="196" spans="1:4">
      <c r="A196">
        <v>3805</v>
      </c>
      <c r="B196" t="s">
        <v>191</v>
      </c>
      <c r="C196" t="s">
        <v>626</v>
      </c>
      <c r="D196">
        <v>8</v>
      </c>
    </row>
    <row r="197" spans="1:4">
      <c r="A197">
        <v>3806</v>
      </c>
      <c r="B197" t="s">
        <v>193</v>
      </c>
      <c r="C197" t="s">
        <v>626</v>
      </c>
      <c r="D197">
        <v>8</v>
      </c>
    </row>
    <row r="198" spans="1:4">
      <c r="A198">
        <v>3807</v>
      </c>
      <c r="B198" t="s">
        <v>194</v>
      </c>
      <c r="C198" t="s">
        <v>626</v>
      </c>
      <c r="D198">
        <v>8</v>
      </c>
    </row>
    <row r="199" spans="1:4">
      <c r="A199">
        <v>3808</v>
      </c>
      <c r="B199" t="s">
        <v>195</v>
      </c>
      <c r="C199" t="s">
        <v>626</v>
      </c>
      <c r="D199">
        <v>8</v>
      </c>
    </row>
    <row r="200" spans="1:4">
      <c r="A200">
        <v>3811</v>
      </c>
      <c r="B200" t="s">
        <v>583</v>
      </c>
      <c r="C200" t="s">
        <v>626</v>
      </c>
      <c r="D200">
        <v>8</v>
      </c>
    </row>
    <row r="201" spans="1:4">
      <c r="A201">
        <v>3812</v>
      </c>
      <c r="B201" t="s">
        <v>196</v>
      </c>
      <c r="C201" t="s">
        <v>626</v>
      </c>
      <c r="D201">
        <v>8</v>
      </c>
    </row>
    <row r="202" spans="1:4">
      <c r="A202">
        <v>3813</v>
      </c>
      <c r="B202" t="s">
        <v>197</v>
      </c>
      <c r="C202" t="s">
        <v>626</v>
      </c>
      <c r="D202">
        <v>8</v>
      </c>
    </row>
    <row r="203" spans="1:4">
      <c r="A203">
        <v>3814</v>
      </c>
      <c r="B203" t="s">
        <v>198</v>
      </c>
      <c r="C203" t="s">
        <v>626</v>
      </c>
      <c r="D203">
        <v>8</v>
      </c>
    </row>
    <row r="204" spans="1:4">
      <c r="A204">
        <v>3815</v>
      </c>
      <c r="B204" t="s">
        <v>199</v>
      </c>
      <c r="C204" t="s">
        <v>626</v>
      </c>
      <c r="D204">
        <v>8</v>
      </c>
    </row>
    <row r="205" spans="1:4">
      <c r="A205">
        <v>3816</v>
      </c>
      <c r="B205" t="s">
        <v>200</v>
      </c>
      <c r="C205" t="s">
        <v>626</v>
      </c>
      <c r="D205">
        <v>8</v>
      </c>
    </row>
    <row r="206" spans="1:4">
      <c r="A206">
        <v>3817</v>
      </c>
      <c r="B206" t="s">
        <v>627</v>
      </c>
      <c r="C206" t="s">
        <v>626</v>
      </c>
      <c r="D206">
        <v>8</v>
      </c>
    </row>
    <row r="207" spans="1:4">
      <c r="A207">
        <v>3818</v>
      </c>
      <c r="B207" t="s">
        <v>202</v>
      </c>
      <c r="C207" t="s">
        <v>626</v>
      </c>
      <c r="D207">
        <v>8</v>
      </c>
    </row>
    <row r="208" spans="1:4">
      <c r="A208">
        <v>3819</v>
      </c>
      <c r="B208" t="s">
        <v>203</v>
      </c>
      <c r="C208" t="s">
        <v>626</v>
      </c>
      <c r="D208">
        <v>8</v>
      </c>
    </row>
    <row r="209" spans="1:4">
      <c r="A209">
        <v>3820</v>
      </c>
      <c r="B209" t="s">
        <v>204</v>
      </c>
      <c r="C209" t="s">
        <v>626</v>
      </c>
      <c r="D209">
        <v>8</v>
      </c>
    </row>
    <row r="210" spans="1:4">
      <c r="A210">
        <v>3821</v>
      </c>
      <c r="B210" t="s">
        <v>601</v>
      </c>
      <c r="C210" t="s">
        <v>626</v>
      </c>
      <c r="D210">
        <v>8</v>
      </c>
    </row>
    <row r="211" spans="1:4">
      <c r="A211">
        <v>3822</v>
      </c>
      <c r="B211" t="s">
        <v>205</v>
      </c>
      <c r="C211" t="s">
        <v>626</v>
      </c>
      <c r="D211">
        <v>8</v>
      </c>
    </row>
    <row r="212" spans="1:4">
      <c r="A212">
        <v>3823</v>
      </c>
      <c r="B212" t="s">
        <v>206</v>
      </c>
      <c r="C212" t="s">
        <v>626</v>
      </c>
      <c r="D212">
        <v>8</v>
      </c>
    </row>
    <row r="213" spans="1:4">
      <c r="A213">
        <v>3824</v>
      </c>
      <c r="B213" t="s">
        <v>207</v>
      </c>
      <c r="C213" t="s">
        <v>626</v>
      </c>
      <c r="D213">
        <v>8</v>
      </c>
    </row>
    <row r="214" spans="1:4">
      <c r="A214">
        <v>3825</v>
      </c>
      <c r="B214" t="s">
        <v>208</v>
      </c>
      <c r="C214" t="s">
        <v>626</v>
      </c>
      <c r="D214">
        <v>8</v>
      </c>
    </row>
    <row r="215" spans="1:4">
      <c r="A215">
        <v>4201</v>
      </c>
      <c r="B215" t="s">
        <v>209</v>
      </c>
      <c r="C215" t="s">
        <v>628</v>
      </c>
      <c r="D215">
        <v>9</v>
      </c>
    </row>
    <row r="216" spans="1:4">
      <c r="A216">
        <v>4202</v>
      </c>
      <c r="B216" t="s">
        <v>210</v>
      </c>
      <c r="C216" t="s">
        <v>628</v>
      </c>
      <c r="D216">
        <v>9</v>
      </c>
    </row>
    <row r="217" spans="1:4">
      <c r="A217">
        <v>4203</v>
      </c>
      <c r="B217" t="s">
        <v>211</v>
      </c>
      <c r="C217" t="s">
        <v>628</v>
      </c>
      <c r="D217">
        <v>9</v>
      </c>
    </row>
    <row r="218" spans="1:4">
      <c r="A218">
        <v>4204</v>
      </c>
      <c r="B218" t="s">
        <v>221</v>
      </c>
      <c r="C218" t="s">
        <v>628</v>
      </c>
      <c r="D218">
        <v>9</v>
      </c>
    </row>
    <row r="219" spans="1:4">
      <c r="A219">
        <v>4205</v>
      </c>
      <c r="B219" t="s">
        <v>225</v>
      </c>
      <c r="C219" t="s">
        <v>628</v>
      </c>
      <c r="D219">
        <v>9</v>
      </c>
    </row>
    <row r="220" spans="1:4">
      <c r="A220">
        <v>4206</v>
      </c>
      <c r="B220" t="s">
        <v>222</v>
      </c>
      <c r="C220" t="s">
        <v>628</v>
      </c>
      <c r="D220">
        <v>9</v>
      </c>
    </row>
    <row r="221" spans="1:4">
      <c r="A221">
        <v>4207</v>
      </c>
      <c r="B221" t="s">
        <v>223</v>
      </c>
      <c r="C221" t="s">
        <v>628</v>
      </c>
      <c r="D221">
        <v>9</v>
      </c>
    </row>
    <row r="222" spans="1:4">
      <c r="A222">
        <v>4211</v>
      </c>
      <c r="B222" t="s">
        <v>212</v>
      </c>
      <c r="C222" t="s">
        <v>628</v>
      </c>
      <c r="D222">
        <v>9</v>
      </c>
    </row>
    <row r="223" spans="1:4">
      <c r="A223">
        <v>4212</v>
      </c>
      <c r="B223" t="s">
        <v>602</v>
      </c>
      <c r="C223" t="s">
        <v>628</v>
      </c>
      <c r="D223">
        <v>9</v>
      </c>
    </row>
    <row r="224" spans="1:4">
      <c r="A224">
        <v>4213</v>
      </c>
      <c r="B224" t="s">
        <v>584</v>
      </c>
      <c r="C224" t="s">
        <v>628</v>
      </c>
      <c r="D224">
        <v>9</v>
      </c>
    </row>
    <row r="225" spans="1:4">
      <c r="A225">
        <v>4214</v>
      </c>
      <c r="B225" t="s">
        <v>213</v>
      </c>
      <c r="C225" t="s">
        <v>628</v>
      </c>
      <c r="D225">
        <v>9</v>
      </c>
    </row>
    <row r="226" spans="1:4">
      <c r="A226">
        <v>4215</v>
      </c>
      <c r="B226" t="s">
        <v>214</v>
      </c>
      <c r="C226" t="s">
        <v>628</v>
      </c>
      <c r="D226">
        <v>9</v>
      </c>
    </row>
    <row r="227" spans="1:4">
      <c r="A227">
        <v>4216</v>
      </c>
      <c r="B227" t="s">
        <v>215</v>
      </c>
      <c r="C227" t="s">
        <v>628</v>
      </c>
      <c r="D227">
        <v>9</v>
      </c>
    </row>
    <row r="228" spans="1:4">
      <c r="A228">
        <v>4217</v>
      </c>
      <c r="B228" t="s">
        <v>216</v>
      </c>
      <c r="C228" t="s">
        <v>628</v>
      </c>
      <c r="D228">
        <v>9</v>
      </c>
    </row>
    <row r="229" spans="1:4">
      <c r="A229">
        <v>4218</v>
      </c>
      <c r="B229" t="s">
        <v>217</v>
      </c>
      <c r="C229" t="s">
        <v>628</v>
      </c>
      <c r="D229">
        <v>9</v>
      </c>
    </row>
    <row r="230" spans="1:4">
      <c r="A230">
        <v>4219</v>
      </c>
      <c r="B230" t="s">
        <v>603</v>
      </c>
      <c r="C230" t="s">
        <v>628</v>
      </c>
      <c r="D230">
        <v>9</v>
      </c>
    </row>
    <row r="231" spans="1:4">
      <c r="A231">
        <v>4220</v>
      </c>
      <c r="B231" t="s">
        <v>218</v>
      </c>
      <c r="C231" t="s">
        <v>628</v>
      </c>
      <c r="D231">
        <v>9</v>
      </c>
    </row>
    <row r="232" spans="1:4">
      <c r="A232">
        <v>4221</v>
      </c>
      <c r="B232" t="s">
        <v>219</v>
      </c>
      <c r="C232" t="s">
        <v>628</v>
      </c>
      <c r="D232">
        <v>9</v>
      </c>
    </row>
    <row r="233" spans="1:4">
      <c r="A233">
        <v>4222</v>
      </c>
      <c r="B233" t="s">
        <v>220</v>
      </c>
      <c r="C233" t="s">
        <v>628</v>
      </c>
      <c r="D233">
        <v>9</v>
      </c>
    </row>
    <row r="234" spans="1:4">
      <c r="A234">
        <v>4223</v>
      </c>
      <c r="B234" t="s">
        <v>224</v>
      </c>
      <c r="C234" t="s">
        <v>628</v>
      </c>
      <c r="D234">
        <v>9</v>
      </c>
    </row>
    <row r="235" spans="1:4">
      <c r="A235">
        <v>4224</v>
      </c>
      <c r="B235" t="s">
        <v>604</v>
      </c>
      <c r="C235" t="s">
        <v>628</v>
      </c>
      <c r="D235">
        <v>9</v>
      </c>
    </row>
    <row r="236" spans="1:4">
      <c r="A236">
        <v>4225</v>
      </c>
      <c r="B236" t="s">
        <v>226</v>
      </c>
      <c r="C236" t="s">
        <v>628</v>
      </c>
      <c r="D236">
        <v>9</v>
      </c>
    </row>
    <row r="237" spans="1:4">
      <c r="A237">
        <v>4226</v>
      </c>
      <c r="B237" t="s">
        <v>227</v>
      </c>
      <c r="C237" t="s">
        <v>628</v>
      </c>
      <c r="D237">
        <v>9</v>
      </c>
    </row>
    <row r="238" spans="1:4">
      <c r="A238">
        <v>4227</v>
      </c>
      <c r="B238" t="s">
        <v>228</v>
      </c>
      <c r="C238" t="s">
        <v>628</v>
      </c>
      <c r="D238">
        <v>9</v>
      </c>
    </row>
    <row r="239" spans="1:4">
      <c r="A239">
        <v>4228</v>
      </c>
      <c r="B239" t="s">
        <v>229</v>
      </c>
      <c r="C239" t="s">
        <v>628</v>
      </c>
      <c r="D239">
        <v>9</v>
      </c>
    </row>
    <row r="240" spans="1:4">
      <c r="A240">
        <v>4601</v>
      </c>
      <c r="B240" t="s">
        <v>250</v>
      </c>
      <c r="C240" t="s">
        <v>629</v>
      </c>
      <c r="D240">
        <v>14</v>
      </c>
    </row>
    <row r="241" spans="1:4">
      <c r="A241">
        <v>4602</v>
      </c>
      <c r="B241" t="s">
        <v>630</v>
      </c>
      <c r="C241" t="s">
        <v>629</v>
      </c>
      <c r="D241">
        <v>14</v>
      </c>
    </row>
    <row r="242" spans="1:4">
      <c r="A242">
        <v>4611</v>
      </c>
      <c r="B242" t="s">
        <v>251</v>
      </c>
      <c r="C242" t="s">
        <v>629</v>
      </c>
      <c r="D242">
        <v>14</v>
      </c>
    </row>
    <row r="243" spans="1:4">
      <c r="A243">
        <v>4612</v>
      </c>
      <c r="B243" t="s">
        <v>252</v>
      </c>
      <c r="C243" t="s">
        <v>629</v>
      </c>
      <c r="D243">
        <v>14</v>
      </c>
    </row>
    <row r="244" spans="1:4">
      <c r="A244">
        <v>4613</v>
      </c>
      <c r="B244" t="s">
        <v>253</v>
      </c>
      <c r="C244" t="s">
        <v>629</v>
      </c>
      <c r="D244">
        <v>14</v>
      </c>
    </row>
    <row r="245" spans="1:4">
      <c r="A245">
        <v>4614</v>
      </c>
      <c r="B245" t="s">
        <v>254</v>
      </c>
      <c r="C245" t="s">
        <v>629</v>
      </c>
      <c r="D245">
        <v>14</v>
      </c>
    </row>
    <row r="246" spans="1:4">
      <c r="A246">
        <v>4615</v>
      </c>
      <c r="B246" t="s">
        <v>255</v>
      </c>
      <c r="C246" t="s">
        <v>629</v>
      </c>
      <c r="D246">
        <v>14</v>
      </c>
    </row>
    <row r="247" spans="1:4">
      <c r="A247">
        <v>4616</v>
      </c>
      <c r="B247" t="s">
        <v>256</v>
      </c>
      <c r="C247" t="s">
        <v>629</v>
      </c>
      <c r="D247">
        <v>14</v>
      </c>
    </row>
    <row r="248" spans="1:4">
      <c r="A248">
        <v>4617</v>
      </c>
      <c r="B248" t="s">
        <v>257</v>
      </c>
      <c r="C248" t="s">
        <v>629</v>
      </c>
      <c r="D248">
        <v>14</v>
      </c>
    </row>
    <row r="249" spans="1:4">
      <c r="A249">
        <v>4618</v>
      </c>
      <c r="B249" t="s">
        <v>258</v>
      </c>
      <c r="C249" t="s">
        <v>629</v>
      </c>
      <c r="D249">
        <v>14</v>
      </c>
    </row>
    <row r="250" spans="1:4">
      <c r="A250">
        <v>4619</v>
      </c>
      <c r="B250" t="s">
        <v>607</v>
      </c>
      <c r="C250" t="s">
        <v>629</v>
      </c>
      <c r="D250">
        <v>14</v>
      </c>
    </row>
    <row r="251" spans="1:4">
      <c r="A251">
        <v>4620</v>
      </c>
      <c r="B251" t="s">
        <v>259</v>
      </c>
      <c r="C251" t="s">
        <v>629</v>
      </c>
      <c r="D251">
        <v>14</v>
      </c>
    </row>
    <row r="252" spans="1:4">
      <c r="A252">
        <v>4621</v>
      </c>
      <c r="B252" t="s">
        <v>260</v>
      </c>
      <c r="C252" t="s">
        <v>629</v>
      </c>
      <c r="D252">
        <v>14</v>
      </c>
    </row>
    <row r="253" spans="1:4">
      <c r="A253">
        <v>4622</v>
      </c>
      <c r="B253" t="s">
        <v>261</v>
      </c>
      <c r="C253" t="s">
        <v>629</v>
      </c>
      <c r="D253">
        <v>14</v>
      </c>
    </row>
    <row r="254" spans="1:4">
      <c r="A254">
        <v>4623</v>
      </c>
      <c r="B254" t="s">
        <v>262</v>
      </c>
      <c r="C254" t="s">
        <v>629</v>
      </c>
      <c r="D254">
        <v>14</v>
      </c>
    </row>
    <row r="255" spans="1:4">
      <c r="A255">
        <v>4624</v>
      </c>
      <c r="B255" t="s">
        <v>631</v>
      </c>
      <c r="C255" t="s">
        <v>629</v>
      </c>
      <c r="D255">
        <v>14</v>
      </c>
    </row>
    <row r="256" spans="1:4">
      <c r="A256">
        <v>4625</v>
      </c>
      <c r="B256" t="s">
        <v>263</v>
      </c>
      <c r="C256" t="s">
        <v>629</v>
      </c>
      <c r="D256">
        <v>14</v>
      </c>
    </row>
    <row r="257" spans="1:4">
      <c r="A257">
        <v>4626</v>
      </c>
      <c r="B257" t="s">
        <v>268</v>
      </c>
      <c r="C257" t="s">
        <v>629</v>
      </c>
      <c r="D257">
        <v>14</v>
      </c>
    </row>
    <row r="258" spans="1:4">
      <c r="A258">
        <v>4627</v>
      </c>
      <c r="B258" t="s">
        <v>264</v>
      </c>
      <c r="C258" t="s">
        <v>629</v>
      </c>
      <c r="D258">
        <v>14</v>
      </c>
    </row>
    <row r="259" spans="1:4">
      <c r="A259">
        <v>4628</v>
      </c>
      <c r="B259" t="s">
        <v>265</v>
      </c>
      <c r="C259" t="s">
        <v>629</v>
      </c>
      <c r="D259">
        <v>14</v>
      </c>
    </row>
    <row r="260" spans="1:4">
      <c r="A260">
        <v>4629</v>
      </c>
      <c r="B260" t="s">
        <v>266</v>
      </c>
      <c r="C260" t="s">
        <v>629</v>
      </c>
      <c r="D260">
        <v>14</v>
      </c>
    </row>
    <row r="261" spans="1:4">
      <c r="A261">
        <v>4630</v>
      </c>
      <c r="B261" t="s">
        <v>267</v>
      </c>
      <c r="C261" t="s">
        <v>629</v>
      </c>
      <c r="D261">
        <v>14</v>
      </c>
    </row>
    <row r="262" spans="1:4">
      <c r="A262">
        <v>4631</v>
      </c>
      <c r="B262" t="s">
        <v>632</v>
      </c>
      <c r="C262" t="s">
        <v>629</v>
      </c>
      <c r="D262">
        <v>14</v>
      </c>
    </row>
    <row r="263" spans="1:4">
      <c r="A263">
        <v>4632</v>
      </c>
      <c r="B263" t="s">
        <v>608</v>
      </c>
      <c r="C263" t="s">
        <v>629</v>
      </c>
      <c r="D263">
        <v>14</v>
      </c>
    </row>
    <row r="264" spans="1:4">
      <c r="A264">
        <v>4633</v>
      </c>
      <c r="B264" t="s">
        <v>269</v>
      </c>
      <c r="C264" t="s">
        <v>629</v>
      </c>
      <c r="D264">
        <v>14</v>
      </c>
    </row>
    <row r="265" spans="1:4">
      <c r="A265">
        <v>4634</v>
      </c>
      <c r="B265" t="s">
        <v>270</v>
      </c>
      <c r="C265" t="s">
        <v>629</v>
      </c>
      <c r="D265">
        <v>14</v>
      </c>
    </row>
    <row r="266" spans="1:4">
      <c r="A266">
        <v>4635</v>
      </c>
      <c r="B266" t="s">
        <v>271</v>
      </c>
      <c r="C266" t="s">
        <v>629</v>
      </c>
      <c r="D266">
        <v>14</v>
      </c>
    </row>
    <row r="267" spans="1:4">
      <c r="A267">
        <v>4636</v>
      </c>
      <c r="B267" t="s">
        <v>272</v>
      </c>
      <c r="C267" t="s">
        <v>629</v>
      </c>
      <c r="D267">
        <v>14</v>
      </c>
    </row>
    <row r="268" spans="1:4">
      <c r="A268">
        <v>4637</v>
      </c>
      <c r="B268" t="s">
        <v>273</v>
      </c>
      <c r="C268" t="s">
        <v>629</v>
      </c>
      <c r="D268">
        <v>14</v>
      </c>
    </row>
    <row r="269" spans="1:4">
      <c r="A269">
        <v>4638</v>
      </c>
      <c r="B269" t="s">
        <v>274</v>
      </c>
      <c r="C269" t="s">
        <v>629</v>
      </c>
      <c r="D269">
        <v>14</v>
      </c>
    </row>
    <row r="270" spans="1:4">
      <c r="A270">
        <v>4639</v>
      </c>
      <c r="B270" t="s">
        <v>275</v>
      </c>
      <c r="C270" t="s">
        <v>629</v>
      </c>
      <c r="D270">
        <v>14</v>
      </c>
    </row>
    <row r="271" spans="1:4">
      <c r="A271">
        <v>4640</v>
      </c>
      <c r="B271" t="s">
        <v>276</v>
      </c>
      <c r="C271" t="s">
        <v>629</v>
      </c>
      <c r="D271">
        <v>14</v>
      </c>
    </row>
    <row r="272" spans="1:4">
      <c r="A272">
        <v>4641</v>
      </c>
      <c r="B272" t="s">
        <v>277</v>
      </c>
      <c r="C272" t="s">
        <v>629</v>
      </c>
      <c r="D272">
        <v>14</v>
      </c>
    </row>
    <row r="273" spans="1:4">
      <c r="A273">
        <v>4642</v>
      </c>
      <c r="B273" t="s">
        <v>278</v>
      </c>
      <c r="C273" t="s">
        <v>629</v>
      </c>
      <c r="D273">
        <v>14</v>
      </c>
    </row>
    <row r="274" spans="1:4">
      <c r="A274">
        <v>4643</v>
      </c>
      <c r="B274" t="s">
        <v>279</v>
      </c>
      <c r="C274" t="s">
        <v>629</v>
      </c>
      <c r="D274">
        <v>14</v>
      </c>
    </row>
    <row r="275" spans="1:4">
      <c r="A275">
        <v>4644</v>
      </c>
      <c r="B275" t="s">
        <v>280</v>
      </c>
      <c r="C275" t="s">
        <v>629</v>
      </c>
      <c r="D275">
        <v>14</v>
      </c>
    </row>
    <row r="276" spans="1:4">
      <c r="A276">
        <v>4645</v>
      </c>
      <c r="B276" t="s">
        <v>281</v>
      </c>
      <c r="C276" t="s">
        <v>629</v>
      </c>
      <c r="D276">
        <v>14</v>
      </c>
    </row>
    <row r="277" spans="1:4">
      <c r="A277">
        <v>4646</v>
      </c>
      <c r="B277" t="s">
        <v>282</v>
      </c>
      <c r="C277" t="s">
        <v>629</v>
      </c>
      <c r="D277">
        <v>14</v>
      </c>
    </row>
    <row r="278" spans="1:4">
      <c r="A278">
        <v>4647</v>
      </c>
      <c r="B278" t="s">
        <v>633</v>
      </c>
      <c r="C278" t="s">
        <v>629</v>
      </c>
      <c r="D278">
        <v>14</v>
      </c>
    </row>
    <row r="279" spans="1:4">
      <c r="A279">
        <v>4648</v>
      </c>
      <c r="B279" t="s">
        <v>283</v>
      </c>
      <c r="C279" t="s">
        <v>629</v>
      </c>
      <c r="D279">
        <v>14</v>
      </c>
    </row>
    <row r="280" spans="1:4">
      <c r="A280">
        <v>4649</v>
      </c>
      <c r="B280" t="s">
        <v>634</v>
      </c>
      <c r="C280" t="s">
        <v>629</v>
      </c>
      <c r="D280">
        <v>14</v>
      </c>
    </row>
    <row r="281" spans="1:4">
      <c r="A281">
        <v>4650</v>
      </c>
      <c r="B281" t="s">
        <v>284</v>
      </c>
      <c r="C281" t="s">
        <v>629</v>
      </c>
      <c r="D281">
        <v>14</v>
      </c>
    </row>
    <row r="282" spans="1:4">
      <c r="A282">
        <v>4651</v>
      </c>
      <c r="B282" t="s">
        <v>635</v>
      </c>
      <c r="C282" t="s">
        <v>629</v>
      </c>
      <c r="D282">
        <v>14</v>
      </c>
    </row>
    <row r="283" spans="1:4">
      <c r="A283">
        <v>5001</v>
      </c>
      <c r="B283" t="s">
        <v>309</v>
      </c>
      <c r="C283" t="s">
        <v>582</v>
      </c>
      <c r="D283">
        <v>16</v>
      </c>
    </row>
    <row r="284" spans="1:4">
      <c r="A284">
        <v>5006</v>
      </c>
      <c r="B284" t="s">
        <v>321</v>
      </c>
      <c r="C284" t="s">
        <v>582</v>
      </c>
      <c r="D284">
        <v>16</v>
      </c>
    </row>
    <row r="285" spans="1:4">
      <c r="A285">
        <v>5007</v>
      </c>
      <c r="B285" t="s">
        <v>322</v>
      </c>
      <c r="C285" t="s">
        <v>582</v>
      </c>
      <c r="D285">
        <v>16</v>
      </c>
    </row>
    <row r="286" spans="1:4">
      <c r="A286">
        <v>5014</v>
      </c>
      <c r="B286" t="s">
        <v>311</v>
      </c>
      <c r="C286" t="s">
        <v>582</v>
      </c>
      <c r="D286">
        <v>16</v>
      </c>
    </row>
    <row r="287" spans="1:4">
      <c r="A287">
        <v>5020</v>
      </c>
      <c r="B287" t="s">
        <v>456</v>
      </c>
      <c r="C287" t="s">
        <v>582</v>
      </c>
      <c r="D287">
        <v>16</v>
      </c>
    </row>
    <row r="288" spans="1:4">
      <c r="A288">
        <v>5021</v>
      </c>
      <c r="B288" t="s">
        <v>78</v>
      </c>
      <c r="C288" t="s">
        <v>582</v>
      </c>
      <c r="D288">
        <v>16</v>
      </c>
    </row>
    <row r="289" spans="1:4">
      <c r="A289">
        <v>5022</v>
      </c>
      <c r="B289" t="s">
        <v>314</v>
      </c>
      <c r="C289" t="s">
        <v>582</v>
      </c>
      <c r="D289">
        <v>16</v>
      </c>
    </row>
    <row r="290" spans="1:4">
      <c r="A290">
        <v>5025</v>
      </c>
      <c r="B290" t="s">
        <v>50</v>
      </c>
      <c r="C290" t="s">
        <v>582</v>
      </c>
      <c r="D290">
        <v>16</v>
      </c>
    </row>
    <row r="291" spans="1:4">
      <c r="A291">
        <v>5026</v>
      </c>
      <c r="B291" t="s">
        <v>315</v>
      </c>
      <c r="C291" t="s">
        <v>582</v>
      </c>
      <c r="D291">
        <v>16</v>
      </c>
    </row>
    <row r="292" spans="1:4">
      <c r="A292">
        <v>5027</v>
      </c>
      <c r="B292" t="s">
        <v>316</v>
      </c>
      <c r="C292" t="s">
        <v>582</v>
      </c>
      <c r="D292">
        <v>16</v>
      </c>
    </row>
    <row r="293" spans="1:4">
      <c r="A293">
        <v>5028</v>
      </c>
      <c r="B293" t="s">
        <v>317</v>
      </c>
      <c r="C293" t="s">
        <v>582</v>
      </c>
      <c r="D293">
        <v>16</v>
      </c>
    </row>
    <row r="294" spans="1:4">
      <c r="A294">
        <v>5029</v>
      </c>
      <c r="B294" t="s">
        <v>318</v>
      </c>
      <c r="C294" t="s">
        <v>582</v>
      </c>
      <c r="D294">
        <v>16</v>
      </c>
    </row>
    <row r="295" spans="1:4">
      <c r="A295">
        <v>5031</v>
      </c>
      <c r="B295" t="s">
        <v>85</v>
      </c>
      <c r="C295" t="s">
        <v>582</v>
      </c>
      <c r="D295">
        <v>16</v>
      </c>
    </row>
    <row r="296" spans="1:4">
      <c r="A296">
        <v>5032</v>
      </c>
      <c r="B296" t="s">
        <v>319</v>
      </c>
      <c r="C296" t="s">
        <v>582</v>
      </c>
      <c r="D296">
        <v>16</v>
      </c>
    </row>
    <row r="297" spans="1:4">
      <c r="A297">
        <v>5033</v>
      </c>
      <c r="B297" t="s">
        <v>320</v>
      </c>
      <c r="C297" t="s">
        <v>582</v>
      </c>
      <c r="D297">
        <v>16</v>
      </c>
    </row>
    <row r="298" spans="1:4">
      <c r="A298">
        <v>5034</v>
      </c>
      <c r="B298" t="s">
        <v>323</v>
      </c>
      <c r="C298" t="s">
        <v>582</v>
      </c>
      <c r="D298">
        <v>16</v>
      </c>
    </row>
    <row r="299" spans="1:4">
      <c r="A299">
        <v>5035</v>
      </c>
      <c r="B299" t="s">
        <v>324</v>
      </c>
      <c r="C299" t="s">
        <v>582</v>
      </c>
      <c r="D299">
        <v>16</v>
      </c>
    </row>
    <row r="300" spans="1:4">
      <c r="A300">
        <v>5036</v>
      </c>
      <c r="B300" t="s">
        <v>325</v>
      </c>
      <c r="C300" t="s">
        <v>582</v>
      </c>
      <c r="D300">
        <v>16</v>
      </c>
    </row>
    <row r="301" spans="1:4">
      <c r="A301">
        <v>5037</v>
      </c>
      <c r="B301" t="s">
        <v>326</v>
      </c>
      <c r="C301" t="s">
        <v>582</v>
      </c>
      <c r="D301">
        <v>16</v>
      </c>
    </row>
    <row r="302" spans="1:4">
      <c r="A302">
        <v>5038</v>
      </c>
      <c r="B302" t="s">
        <v>327</v>
      </c>
      <c r="C302" t="s">
        <v>582</v>
      </c>
      <c r="D302">
        <v>16</v>
      </c>
    </row>
    <row r="303" spans="1:4">
      <c r="A303">
        <v>5041</v>
      </c>
      <c r="B303" t="s">
        <v>329</v>
      </c>
      <c r="C303" t="s">
        <v>582</v>
      </c>
      <c r="D303">
        <v>16</v>
      </c>
    </row>
    <row r="304" spans="1:4">
      <c r="A304">
        <v>5042</v>
      </c>
      <c r="B304" t="s">
        <v>330</v>
      </c>
      <c r="C304" t="s">
        <v>582</v>
      </c>
      <c r="D304">
        <v>16</v>
      </c>
    </row>
    <row r="305" spans="1:4">
      <c r="A305">
        <v>5043</v>
      </c>
      <c r="B305" t="s">
        <v>331</v>
      </c>
      <c r="C305" t="s">
        <v>582</v>
      </c>
      <c r="D305">
        <v>16</v>
      </c>
    </row>
    <row r="306" spans="1:4">
      <c r="A306">
        <v>5044</v>
      </c>
      <c r="B306" t="s">
        <v>332</v>
      </c>
      <c r="C306" t="s">
        <v>582</v>
      </c>
      <c r="D306">
        <v>16</v>
      </c>
    </row>
    <row r="307" spans="1:4">
      <c r="A307">
        <v>5045</v>
      </c>
      <c r="B307" t="s">
        <v>333</v>
      </c>
      <c r="C307" t="s">
        <v>582</v>
      </c>
      <c r="D307">
        <v>16</v>
      </c>
    </row>
    <row r="308" spans="1:4">
      <c r="A308">
        <v>5046</v>
      </c>
      <c r="B308" t="s">
        <v>334</v>
      </c>
      <c r="C308" t="s">
        <v>582</v>
      </c>
      <c r="D308">
        <v>16</v>
      </c>
    </row>
    <row r="309" spans="1:4">
      <c r="A309">
        <v>5047</v>
      </c>
      <c r="B309" t="s">
        <v>335</v>
      </c>
      <c r="C309" t="s">
        <v>582</v>
      </c>
      <c r="D309">
        <v>16</v>
      </c>
    </row>
    <row r="310" spans="1:4">
      <c r="A310">
        <v>5049</v>
      </c>
      <c r="B310" t="s">
        <v>336</v>
      </c>
      <c r="C310" t="s">
        <v>582</v>
      </c>
      <c r="D310">
        <v>16</v>
      </c>
    </row>
    <row r="311" spans="1:4">
      <c r="A311">
        <v>5052</v>
      </c>
      <c r="B311" t="s">
        <v>337</v>
      </c>
      <c r="C311" t="s">
        <v>582</v>
      </c>
      <c r="D311">
        <v>16</v>
      </c>
    </row>
    <row r="312" spans="1:4">
      <c r="A312">
        <v>5053</v>
      </c>
      <c r="B312" t="s">
        <v>328</v>
      </c>
      <c r="C312" t="s">
        <v>582</v>
      </c>
      <c r="D312">
        <v>16</v>
      </c>
    </row>
    <row r="313" spans="1:4">
      <c r="A313">
        <v>5054</v>
      </c>
      <c r="B313" t="s">
        <v>613</v>
      </c>
      <c r="C313" t="s">
        <v>582</v>
      </c>
      <c r="D313">
        <v>16</v>
      </c>
    </row>
    <row r="314" spans="1:4">
      <c r="A314">
        <v>5055</v>
      </c>
      <c r="B314" t="s">
        <v>636</v>
      </c>
      <c r="C314" t="s">
        <v>582</v>
      </c>
      <c r="D314">
        <v>16</v>
      </c>
    </row>
    <row r="315" spans="1:4">
      <c r="A315">
        <v>5056</v>
      </c>
      <c r="B315" t="s">
        <v>310</v>
      </c>
      <c r="C315" t="s">
        <v>582</v>
      </c>
      <c r="D315">
        <v>16</v>
      </c>
    </row>
    <row r="316" spans="1:4">
      <c r="A316">
        <v>5057</v>
      </c>
      <c r="B316" t="s">
        <v>312</v>
      </c>
      <c r="C316" t="s">
        <v>582</v>
      </c>
      <c r="D316">
        <v>16</v>
      </c>
    </row>
    <row r="317" spans="1:4">
      <c r="A317">
        <v>5058</v>
      </c>
      <c r="B317" t="s">
        <v>313</v>
      </c>
      <c r="C317" t="s">
        <v>582</v>
      </c>
      <c r="D317">
        <v>16</v>
      </c>
    </row>
    <row r="318" spans="1:4">
      <c r="A318">
        <v>5059</v>
      </c>
      <c r="B318" t="s">
        <v>637</v>
      </c>
      <c r="C318" t="s">
        <v>582</v>
      </c>
      <c r="D318">
        <v>16</v>
      </c>
    </row>
    <row r="319" spans="1:4">
      <c r="A319">
        <v>5060</v>
      </c>
      <c r="B319" t="s">
        <v>638</v>
      </c>
      <c r="C319" t="s">
        <v>582</v>
      </c>
      <c r="D319">
        <v>16</v>
      </c>
    </row>
    <row r="320" spans="1:4">
      <c r="A320">
        <v>5061</v>
      </c>
      <c r="B320" t="s">
        <v>306</v>
      </c>
      <c r="C320" t="s">
        <v>582</v>
      </c>
      <c r="D320">
        <v>16</v>
      </c>
    </row>
    <row r="321" spans="1:4">
      <c r="A321">
        <v>5401</v>
      </c>
      <c r="B321" t="s">
        <v>374</v>
      </c>
      <c r="C321" t="s">
        <v>639</v>
      </c>
      <c r="D321">
        <v>54</v>
      </c>
    </row>
    <row r="322" spans="1:4">
      <c r="A322">
        <v>5402</v>
      </c>
      <c r="B322" t="s">
        <v>373</v>
      </c>
      <c r="C322" t="s">
        <v>639</v>
      </c>
      <c r="D322">
        <v>54</v>
      </c>
    </row>
    <row r="323" spans="1:4">
      <c r="A323">
        <v>5403</v>
      </c>
      <c r="B323" t="s">
        <v>394</v>
      </c>
      <c r="C323" t="s">
        <v>639</v>
      </c>
      <c r="D323">
        <v>54</v>
      </c>
    </row>
    <row r="324" spans="1:4">
      <c r="A324">
        <v>5404</v>
      </c>
      <c r="B324" t="s">
        <v>391</v>
      </c>
      <c r="C324" t="s">
        <v>639</v>
      </c>
      <c r="D324">
        <v>54</v>
      </c>
    </row>
    <row r="325" spans="1:4">
      <c r="A325">
        <v>5405</v>
      </c>
      <c r="B325" t="s">
        <v>392</v>
      </c>
      <c r="C325" t="s">
        <v>639</v>
      </c>
      <c r="D325">
        <v>54</v>
      </c>
    </row>
    <row r="326" spans="1:4">
      <c r="A326">
        <v>5406</v>
      </c>
      <c r="B326" t="s">
        <v>393</v>
      </c>
      <c r="C326" t="s">
        <v>639</v>
      </c>
      <c r="D326">
        <v>54</v>
      </c>
    </row>
    <row r="327" spans="1:4">
      <c r="A327">
        <v>5411</v>
      </c>
      <c r="B327" t="s">
        <v>375</v>
      </c>
      <c r="C327" t="s">
        <v>639</v>
      </c>
      <c r="D327">
        <v>54</v>
      </c>
    </row>
    <row r="328" spans="1:4">
      <c r="A328">
        <v>5412</v>
      </c>
      <c r="B328" t="s">
        <v>611</v>
      </c>
      <c r="C328" t="s">
        <v>639</v>
      </c>
      <c r="D328">
        <v>54</v>
      </c>
    </row>
    <row r="329" spans="1:4">
      <c r="A329">
        <v>5413</v>
      </c>
      <c r="B329" t="s">
        <v>376</v>
      </c>
      <c r="C329" t="s">
        <v>639</v>
      </c>
      <c r="D329">
        <v>54</v>
      </c>
    </row>
    <row r="330" spans="1:4">
      <c r="A330">
        <v>5414</v>
      </c>
      <c r="B330" t="s">
        <v>377</v>
      </c>
      <c r="C330" t="s">
        <v>639</v>
      </c>
      <c r="D330">
        <v>54</v>
      </c>
    </row>
    <row r="331" spans="1:4">
      <c r="A331">
        <v>5415</v>
      </c>
      <c r="B331" t="s">
        <v>378</v>
      </c>
      <c r="C331" t="s">
        <v>639</v>
      </c>
      <c r="D331">
        <v>54</v>
      </c>
    </row>
    <row r="332" spans="1:4">
      <c r="A332">
        <v>5416</v>
      </c>
      <c r="B332" t="s">
        <v>379</v>
      </c>
      <c r="C332" t="s">
        <v>639</v>
      </c>
      <c r="D332">
        <v>54</v>
      </c>
    </row>
    <row r="333" spans="1:4">
      <c r="A333">
        <v>5417</v>
      </c>
      <c r="B333" t="s">
        <v>380</v>
      </c>
      <c r="C333" t="s">
        <v>639</v>
      </c>
      <c r="D333">
        <v>54</v>
      </c>
    </row>
    <row r="334" spans="1:4">
      <c r="A334">
        <v>5418</v>
      </c>
      <c r="B334" t="s">
        <v>51</v>
      </c>
      <c r="C334" t="s">
        <v>639</v>
      </c>
      <c r="D334">
        <v>54</v>
      </c>
    </row>
    <row r="335" spans="1:4">
      <c r="A335">
        <v>5419</v>
      </c>
      <c r="B335" t="s">
        <v>381</v>
      </c>
      <c r="C335" t="s">
        <v>639</v>
      </c>
      <c r="D335">
        <v>54</v>
      </c>
    </row>
    <row r="336" spans="1:4">
      <c r="A336">
        <v>5420</v>
      </c>
      <c r="B336" t="s">
        <v>382</v>
      </c>
      <c r="C336" t="s">
        <v>639</v>
      </c>
      <c r="D336">
        <v>54</v>
      </c>
    </row>
    <row r="337" spans="1:4">
      <c r="A337">
        <v>5421</v>
      </c>
      <c r="B337" t="s">
        <v>640</v>
      </c>
      <c r="C337" t="s">
        <v>639</v>
      </c>
      <c r="D337">
        <v>54</v>
      </c>
    </row>
    <row r="338" spans="1:4">
      <c r="A338">
        <v>5422</v>
      </c>
      <c r="B338" t="s">
        <v>383</v>
      </c>
      <c r="C338" t="s">
        <v>639</v>
      </c>
      <c r="D338">
        <v>54</v>
      </c>
    </row>
    <row r="339" spans="1:4">
      <c r="A339">
        <v>5423</v>
      </c>
      <c r="B339" t="s">
        <v>384</v>
      </c>
      <c r="C339" t="s">
        <v>639</v>
      </c>
      <c r="D339">
        <v>54</v>
      </c>
    </row>
    <row r="340" spans="1:4">
      <c r="A340">
        <v>5424</v>
      </c>
      <c r="B340" t="s">
        <v>385</v>
      </c>
      <c r="C340" t="s">
        <v>639</v>
      </c>
      <c r="D340">
        <v>54</v>
      </c>
    </row>
    <row r="341" spans="1:4">
      <c r="A341">
        <v>5425</v>
      </c>
      <c r="B341" t="s">
        <v>386</v>
      </c>
      <c r="C341" t="s">
        <v>639</v>
      </c>
      <c r="D341">
        <v>54</v>
      </c>
    </row>
    <row r="342" spans="1:4">
      <c r="A342">
        <v>5426</v>
      </c>
      <c r="B342" t="s">
        <v>387</v>
      </c>
      <c r="C342" t="s">
        <v>639</v>
      </c>
      <c r="D342">
        <v>54</v>
      </c>
    </row>
    <row r="343" spans="1:4">
      <c r="A343">
        <v>5427</v>
      </c>
      <c r="B343" t="s">
        <v>388</v>
      </c>
      <c r="C343" t="s">
        <v>639</v>
      </c>
      <c r="D343">
        <v>54</v>
      </c>
    </row>
    <row r="344" spans="1:4">
      <c r="A344">
        <v>5428</v>
      </c>
      <c r="B344" t="s">
        <v>389</v>
      </c>
      <c r="C344" t="s">
        <v>639</v>
      </c>
      <c r="D344">
        <v>54</v>
      </c>
    </row>
    <row r="345" spans="1:4">
      <c r="A345">
        <v>5429</v>
      </c>
      <c r="B345" t="s">
        <v>390</v>
      </c>
      <c r="C345" t="s">
        <v>639</v>
      </c>
      <c r="D345">
        <v>54</v>
      </c>
    </row>
    <row r="346" spans="1:4">
      <c r="A346">
        <v>5430</v>
      </c>
      <c r="B346" t="s">
        <v>405</v>
      </c>
      <c r="C346" t="s">
        <v>639</v>
      </c>
      <c r="D346">
        <v>54</v>
      </c>
    </row>
    <row r="347" spans="1:4">
      <c r="A347">
        <v>5432</v>
      </c>
      <c r="B347" t="s">
        <v>450</v>
      </c>
      <c r="C347" t="s">
        <v>639</v>
      </c>
      <c r="D347">
        <v>54</v>
      </c>
    </row>
    <row r="348" spans="1:4">
      <c r="A348">
        <v>5433</v>
      </c>
      <c r="B348" t="s">
        <v>395</v>
      </c>
      <c r="C348" t="s">
        <v>639</v>
      </c>
      <c r="D348">
        <v>54</v>
      </c>
    </row>
    <row r="349" spans="1:4">
      <c r="A349">
        <v>5434</v>
      </c>
      <c r="B349" t="s">
        <v>451</v>
      </c>
      <c r="C349" t="s">
        <v>639</v>
      </c>
      <c r="D349">
        <v>54</v>
      </c>
    </row>
    <row r="350" spans="1:4">
      <c r="A350">
        <v>5435</v>
      </c>
      <c r="B350" t="s">
        <v>452</v>
      </c>
      <c r="C350" t="s">
        <v>639</v>
      </c>
      <c r="D350">
        <v>54</v>
      </c>
    </row>
    <row r="351" spans="1:4">
      <c r="A351">
        <v>5436</v>
      </c>
      <c r="B351" t="s">
        <v>396</v>
      </c>
      <c r="C351" t="s">
        <v>639</v>
      </c>
      <c r="D351">
        <v>54</v>
      </c>
    </row>
    <row r="352" spans="1:4">
      <c r="A352">
        <v>5437</v>
      </c>
      <c r="B352" t="s">
        <v>79</v>
      </c>
      <c r="C352" t="s">
        <v>639</v>
      </c>
      <c r="D352">
        <v>54</v>
      </c>
    </row>
    <row r="353" spans="1:4">
      <c r="A353">
        <v>5438</v>
      </c>
      <c r="B353" t="s">
        <v>397</v>
      </c>
      <c r="C353" t="s">
        <v>639</v>
      </c>
      <c r="D353">
        <v>54</v>
      </c>
    </row>
    <row r="354" spans="1:4">
      <c r="A354">
        <v>5439</v>
      </c>
      <c r="B354" t="s">
        <v>407</v>
      </c>
      <c r="C354" t="s">
        <v>639</v>
      </c>
      <c r="D354">
        <v>54</v>
      </c>
    </row>
    <row r="355" spans="1:4">
      <c r="A355">
        <v>5440</v>
      </c>
      <c r="B355" t="s">
        <v>398</v>
      </c>
      <c r="C355" t="s">
        <v>639</v>
      </c>
      <c r="D355">
        <v>54</v>
      </c>
    </row>
    <row r="356" spans="1:4">
      <c r="A356">
        <v>5441</v>
      </c>
      <c r="B356" t="s">
        <v>399</v>
      </c>
      <c r="C356" t="s">
        <v>639</v>
      </c>
      <c r="D356">
        <v>54</v>
      </c>
    </row>
    <row r="357" spans="1:4">
      <c r="A357">
        <v>5442</v>
      </c>
      <c r="B357" t="s">
        <v>400</v>
      </c>
      <c r="C357" t="s">
        <v>639</v>
      </c>
      <c r="D357">
        <v>54</v>
      </c>
    </row>
    <row r="358" spans="1:4">
      <c r="A358">
        <v>5443</v>
      </c>
      <c r="B358" t="s">
        <v>453</v>
      </c>
      <c r="C358" t="s">
        <v>639</v>
      </c>
      <c r="D358">
        <v>54</v>
      </c>
    </row>
    <row r="359" spans="1:4">
      <c r="A359">
        <v>5444</v>
      </c>
      <c r="B359" t="s">
        <v>612</v>
      </c>
      <c r="C359" t="s">
        <v>639</v>
      </c>
      <c r="D359">
        <v>54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S28"/>
  <sheetViews>
    <sheetView workbookViewId="0">
      <selection sqref="A1:R28"/>
    </sheetView>
  </sheetViews>
  <sheetFormatPr baseColWidth="10" defaultColWidth="8.90625" defaultRowHeight="15"/>
  <cols>
    <col min="1" max="16" width="13" customWidth="1"/>
  </cols>
  <sheetData>
    <row r="1" spans="1:19">
      <c r="A1" s="3" t="s">
        <v>9</v>
      </c>
      <c r="B1" t="s">
        <v>41</v>
      </c>
      <c r="C1" t="s">
        <v>490</v>
      </c>
      <c r="D1" t="s">
        <v>491</v>
      </c>
      <c r="E1" t="s">
        <v>492</v>
      </c>
      <c r="F1" t="s">
        <v>493</v>
      </c>
      <c r="G1" t="s">
        <v>494</v>
      </c>
      <c r="H1" t="s">
        <v>495</v>
      </c>
      <c r="I1" t="s">
        <v>496</v>
      </c>
      <c r="J1" t="s">
        <v>497</v>
      </c>
      <c r="K1" t="s">
        <v>498</v>
      </c>
      <c r="L1" t="s">
        <v>499</v>
      </c>
      <c r="M1" t="s">
        <v>500</v>
      </c>
      <c r="N1" t="s">
        <v>501</v>
      </c>
      <c r="O1" t="s">
        <v>502</v>
      </c>
      <c r="P1" t="s">
        <v>503</v>
      </c>
      <c r="Q1" t="s">
        <v>25</v>
      </c>
      <c r="R1" t="s">
        <v>567</v>
      </c>
      <c r="S1" t="s">
        <v>567</v>
      </c>
    </row>
    <row r="2" spans="1:19">
      <c r="A2">
        <v>2022</v>
      </c>
      <c r="B2">
        <v>103</v>
      </c>
      <c r="C2">
        <v>72181</v>
      </c>
      <c r="D2">
        <v>3.4122553026419689</v>
      </c>
      <c r="E2">
        <v>6.2564940912428479</v>
      </c>
      <c r="F2">
        <v>90.228730552361441</v>
      </c>
      <c r="G2">
        <v>0.1025200537537579</v>
      </c>
      <c r="H2">
        <v>100.00000000000001</v>
      </c>
      <c r="I2">
        <v>28.702314250913499</v>
      </c>
      <c r="J2">
        <v>32.765256864481742</v>
      </c>
      <c r="K2">
        <v>19.54164568234868</v>
      </c>
      <c r="L2">
        <v>49.133783783783798</v>
      </c>
      <c r="M2">
        <v>20.170051960321217</v>
      </c>
      <c r="N2">
        <v>76.003778932451596</v>
      </c>
      <c r="O2">
        <v>0.75578649031648548</v>
      </c>
      <c r="P2">
        <v>3.0703826169107225</v>
      </c>
      <c r="Q2">
        <v>1</v>
      </c>
      <c r="R2">
        <v>1</v>
      </c>
      <c r="S2">
        <v>1</v>
      </c>
    </row>
    <row r="3" spans="1:19">
      <c r="A3">
        <v>2022</v>
      </c>
      <c r="B3">
        <v>106</v>
      </c>
      <c r="C3">
        <v>41998</v>
      </c>
      <c r="D3">
        <v>5.0502404876422684</v>
      </c>
      <c r="E3">
        <v>8.7718462783942091</v>
      </c>
      <c r="F3">
        <v>85.682651554835942</v>
      </c>
      <c r="G3">
        <v>0.37620839087575592</v>
      </c>
      <c r="H3">
        <v>99.88094671174818</v>
      </c>
      <c r="I3">
        <v>28.060396039603951</v>
      </c>
      <c r="J3">
        <v>31.934961997828442</v>
      </c>
      <c r="K3">
        <v>18.908439627622247</v>
      </c>
      <c r="L3">
        <v>43.629746835443044</v>
      </c>
      <c r="M3">
        <v>20.691785052501544</v>
      </c>
      <c r="N3">
        <v>71.402100061766518</v>
      </c>
      <c r="O3">
        <v>0.86473131562693006</v>
      </c>
      <c r="P3">
        <v>7.0413835701050012</v>
      </c>
      <c r="Q3">
        <v>2</v>
      </c>
      <c r="R3">
        <v>1</v>
      </c>
      <c r="S3">
        <v>1</v>
      </c>
    </row>
    <row r="4" spans="1:19">
      <c r="A4">
        <v>2022</v>
      </c>
      <c r="B4">
        <v>109</v>
      </c>
      <c r="Q4">
        <v>1</v>
      </c>
      <c r="R4">
        <v>1</v>
      </c>
      <c r="S4">
        <v>1</v>
      </c>
    </row>
    <row r="5" spans="1:19">
      <c r="A5">
        <v>2022</v>
      </c>
      <c r="B5">
        <v>110</v>
      </c>
      <c r="C5">
        <v>102283</v>
      </c>
      <c r="D5">
        <v>5.1787687103428723</v>
      </c>
      <c r="E5">
        <v>10.395666924122288</v>
      </c>
      <c r="F5">
        <v>83.73434490580054</v>
      </c>
      <c r="G5">
        <v>0.68926410058367493</v>
      </c>
      <c r="H5">
        <v>99.998044640849372</v>
      </c>
      <c r="I5">
        <v>28.569522371153472</v>
      </c>
      <c r="J5">
        <v>33.018667356343478</v>
      </c>
      <c r="K5">
        <v>18.725981948952651</v>
      </c>
      <c r="L5">
        <v>44.822907801418424</v>
      </c>
      <c r="M5">
        <v>17.571428571428577</v>
      </c>
      <c r="N5">
        <v>71.428571428571445</v>
      </c>
      <c r="O5">
        <v>1.1071428571428577</v>
      </c>
      <c r="P5">
        <v>9.8928571428571388</v>
      </c>
      <c r="Q5">
        <v>1</v>
      </c>
      <c r="R5">
        <v>1</v>
      </c>
      <c r="S5">
        <v>1</v>
      </c>
    </row>
    <row r="6" spans="1:19">
      <c r="A6">
        <v>2022</v>
      </c>
      <c r="B6">
        <v>111</v>
      </c>
      <c r="C6">
        <v>125115</v>
      </c>
      <c r="D6">
        <v>3.6606322183591087</v>
      </c>
      <c r="E6">
        <v>8.7775246772968902</v>
      </c>
      <c r="F6">
        <v>86.587539463693403</v>
      </c>
      <c r="G6">
        <v>0.49234704072253521</v>
      </c>
      <c r="H6">
        <v>99.518043400071903</v>
      </c>
      <c r="I6">
        <v>29.938748908296969</v>
      </c>
      <c r="J6">
        <v>34.07007284647613</v>
      </c>
      <c r="K6">
        <v>19.452671645097688</v>
      </c>
      <c r="L6">
        <v>45.580081168831157</v>
      </c>
      <c r="M6">
        <v>18.298261665141808</v>
      </c>
      <c r="N6">
        <v>72.735590118938688</v>
      </c>
      <c r="O6">
        <v>1.4486123818237271</v>
      </c>
      <c r="P6">
        <v>7.5175358340957619</v>
      </c>
      <c r="Q6">
        <v>1</v>
      </c>
      <c r="R6">
        <v>1</v>
      </c>
      <c r="S6">
        <v>1</v>
      </c>
    </row>
    <row r="7" spans="1:19">
      <c r="A7">
        <v>2022</v>
      </c>
      <c r="B7">
        <v>113</v>
      </c>
      <c r="Q7">
        <v>1</v>
      </c>
      <c r="R7">
        <v>1</v>
      </c>
      <c r="S7">
        <v>1</v>
      </c>
    </row>
    <row r="8" spans="1:19">
      <c r="A8">
        <v>2022</v>
      </c>
      <c r="B8">
        <v>116</v>
      </c>
      <c r="C8">
        <v>86775</v>
      </c>
      <c r="D8">
        <v>4.3261307980409125</v>
      </c>
      <c r="E8">
        <v>8.4828579660040297</v>
      </c>
      <c r="F8">
        <v>86.481129357533888</v>
      </c>
      <c r="G8">
        <v>0.49322961682512251</v>
      </c>
      <c r="H8">
        <v>99.783347738403918</v>
      </c>
      <c r="I8">
        <v>25.83936600958986</v>
      </c>
      <c r="J8">
        <v>31.476793913870303</v>
      </c>
      <c r="K8">
        <v>18.103600954106962</v>
      </c>
      <c r="L8">
        <v>42.358084112149562</v>
      </c>
      <c r="M8">
        <v>17.764120573602575</v>
      </c>
      <c r="N8">
        <v>69.973661106233521</v>
      </c>
      <c r="O8">
        <v>3.4533216271583242</v>
      </c>
      <c r="P8">
        <v>8.8088966930055612</v>
      </c>
      <c r="Q8">
        <v>1</v>
      </c>
      <c r="R8">
        <v>1</v>
      </c>
      <c r="S8">
        <v>1</v>
      </c>
    </row>
    <row r="9" spans="1:19">
      <c r="A9">
        <v>2022</v>
      </c>
      <c r="B9">
        <v>117</v>
      </c>
      <c r="C9">
        <v>59119</v>
      </c>
      <c r="D9">
        <v>3.5572320235457302</v>
      </c>
      <c r="E9">
        <v>9.0580016576735076</v>
      </c>
      <c r="F9">
        <v>85.535952908540352</v>
      </c>
      <c r="G9">
        <v>0.59033474855799317</v>
      </c>
      <c r="H9">
        <v>98.741521338317611</v>
      </c>
      <c r="I9">
        <v>26.940608654303286</v>
      </c>
      <c r="J9">
        <v>32.74464985994387</v>
      </c>
      <c r="K9">
        <v>18.639960053788876</v>
      </c>
      <c r="L9">
        <v>44.335530085959846</v>
      </c>
      <c r="M9">
        <v>15.101892285298399</v>
      </c>
      <c r="N9">
        <v>74.59970887918486</v>
      </c>
      <c r="O9">
        <v>1.0917030567685586</v>
      </c>
      <c r="P9">
        <v>9.2066957787481822</v>
      </c>
      <c r="Q9">
        <v>2</v>
      </c>
      <c r="R9">
        <v>1</v>
      </c>
      <c r="S9">
        <v>1</v>
      </c>
    </row>
    <row r="10" spans="1:19">
      <c r="A10">
        <v>2022</v>
      </c>
      <c r="B10">
        <v>134</v>
      </c>
      <c r="C10">
        <v>112702</v>
      </c>
      <c r="D10">
        <v>4.5953044311547284</v>
      </c>
      <c r="E10">
        <v>9.7008038899043481</v>
      </c>
      <c r="F10">
        <v>85.090770350126945</v>
      </c>
      <c r="G10">
        <v>0.5394757857003426</v>
      </c>
      <c r="H10">
        <v>99.926354456886315</v>
      </c>
      <c r="I10">
        <v>25.522861556284997</v>
      </c>
      <c r="J10">
        <v>31.053650416171255</v>
      </c>
      <c r="K10">
        <v>18.472706180460811</v>
      </c>
      <c r="L10">
        <v>42.659638157894705</v>
      </c>
      <c r="M10">
        <v>16.282928852935079</v>
      </c>
      <c r="N10">
        <v>71.582659199336234</v>
      </c>
      <c r="O10">
        <v>3.0491599253266943</v>
      </c>
      <c r="P10">
        <v>9.0852520224019901</v>
      </c>
      <c r="Q10">
        <v>1</v>
      </c>
      <c r="R10">
        <v>1</v>
      </c>
      <c r="S10">
        <v>1</v>
      </c>
    </row>
    <row r="11" spans="1:19">
      <c r="A11">
        <v>2022</v>
      </c>
      <c r="B11">
        <v>141</v>
      </c>
      <c r="C11">
        <v>110515</v>
      </c>
      <c r="D11">
        <v>5.0418495226892279</v>
      </c>
      <c r="E11">
        <v>9.0304483554268646</v>
      </c>
      <c r="F11">
        <v>85.0328009772429</v>
      </c>
      <c r="G11">
        <v>0.32846219970139801</v>
      </c>
      <c r="H11">
        <v>99.433561055060395</v>
      </c>
      <c r="I11">
        <v>23.163944723618105</v>
      </c>
      <c r="J11">
        <v>29.541342685370775</v>
      </c>
      <c r="K11">
        <v>17.346260667844149</v>
      </c>
      <c r="L11">
        <v>46.295867768595031</v>
      </c>
      <c r="M11">
        <v>15.566290928609764</v>
      </c>
      <c r="N11">
        <v>73.510466988727856</v>
      </c>
      <c r="O11">
        <v>3.3011272141706924</v>
      </c>
      <c r="P11">
        <v>7.6221148684916802</v>
      </c>
      <c r="Q11">
        <v>2</v>
      </c>
      <c r="R11">
        <v>1</v>
      </c>
      <c r="S11">
        <v>1</v>
      </c>
    </row>
    <row r="12" spans="1:19">
      <c r="A12">
        <v>2022</v>
      </c>
      <c r="B12">
        <v>143</v>
      </c>
      <c r="C12">
        <v>26521.080000000005</v>
      </c>
      <c r="D12">
        <v>4.0150702761727652</v>
      </c>
      <c r="E12">
        <v>9.1122608883197831</v>
      </c>
      <c r="F12">
        <v>86.397575061045757</v>
      </c>
      <c r="G12">
        <v>0.47509377446167361</v>
      </c>
      <c r="H12">
        <v>99.999999999999986</v>
      </c>
      <c r="I12">
        <v>28.721591976259369</v>
      </c>
      <c r="J12">
        <v>33.406298749932823</v>
      </c>
      <c r="K12">
        <v>19.803801851915527</v>
      </c>
      <c r="L12">
        <v>46.730952380952338</v>
      </c>
      <c r="M12">
        <v>15.463917525773196</v>
      </c>
      <c r="N12">
        <v>72.402854877081694</v>
      </c>
      <c r="O12">
        <v>3.2513877874702626</v>
      </c>
      <c r="P12">
        <v>8.8818398096748616</v>
      </c>
      <c r="Q12">
        <v>2</v>
      </c>
      <c r="R12">
        <v>1</v>
      </c>
      <c r="S12">
        <v>1</v>
      </c>
    </row>
    <row r="13" spans="1:19">
      <c r="A13">
        <v>2022</v>
      </c>
      <c r="B13">
        <v>147</v>
      </c>
      <c r="C13">
        <v>18445</v>
      </c>
      <c r="D13">
        <v>4.1528869612361072</v>
      </c>
      <c r="E13">
        <v>7.9425318514502576</v>
      </c>
      <c r="F13">
        <v>87.579289780428297</v>
      </c>
      <c r="G13">
        <v>0.32529140688533481</v>
      </c>
      <c r="H13">
        <v>100</v>
      </c>
      <c r="I13">
        <v>23.973237597911226</v>
      </c>
      <c r="J13">
        <v>28.416791808873676</v>
      </c>
      <c r="K13">
        <v>16.231063513680851</v>
      </c>
      <c r="L13">
        <v>38.616666666666674</v>
      </c>
      <c r="M13">
        <v>17.312072892938499</v>
      </c>
      <c r="N13">
        <v>72.665148063781317</v>
      </c>
      <c r="O13">
        <v>2.0501138952164002</v>
      </c>
      <c r="P13">
        <v>7.9726651480637809</v>
      </c>
      <c r="Q13">
        <v>2</v>
      </c>
      <c r="R13">
        <v>1</v>
      </c>
      <c r="S13">
        <v>1</v>
      </c>
    </row>
    <row r="14" spans="1:19">
      <c r="A14">
        <v>2022</v>
      </c>
      <c r="B14">
        <v>155</v>
      </c>
      <c r="C14">
        <v>60870</v>
      </c>
      <c r="D14">
        <v>4.7593231476918012</v>
      </c>
      <c r="E14">
        <v>9.6500739280433674</v>
      </c>
      <c r="F14">
        <v>85.168391654345314</v>
      </c>
      <c r="G14">
        <v>0.41892557910300637</v>
      </c>
      <c r="H14">
        <v>99.996714309183503</v>
      </c>
      <c r="I14">
        <v>28.438218847083153</v>
      </c>
      <c r="J14">
        <v>33.180553285665631</v>
      </c>
      <c r="K14">
        <v>19.775403340920438</v>
      </c>
      <c r="L14">
        <v>42.106196078431395</v>
      </c>
      <c r="M14">
        <v>18.702770780856422</v>
      </c>
      <c r="N14">
        <v>74.055415617128475</v>
      </c>
      <c r="O14">
        <v>1.5113350125944589</v>
      </c>
      <c r="P14">
        <v>5.7304785894206551</v>
      </c>
      <c r="Q14">
        <v>1</v>
      </c>
      <c r="R14">
        <v>1</v>
      </c>
      <c r="S14">
        <v>1</v>
      </c>
    </row>
    <row r="15" spans="1:19">
      <c r="A15">
        <v>2022</v>
      </c>
      <c r="B15">
        <v>160</v>
      </c>
      <c r="C15">
        <v>42552</v>
      </c>
      <c r="D15">
        <v>5.2664974619289344</v>
      </c>
      <c r="E15">
        <v>9.7198721564203776</v>
      </c>
      <c r="F15">
        <v>84.238108667042681</v>
      </c>
      <c r="G15">
        <v>0.44181237074638074</v>
      </c>
      <c r="H15">
        <v>99.666290656138386</v>
      </c>
      <c r="I15">
        <v>26.450200803212912</v>
      </c>
      <c r="J15">
        <v>31.223718568665397</v>
      </c>
      <c r="K15">
        <v>18.706003626726122</v>
      </c>
      <c r="L15">
        <v>42.114893617021266</v>
      </c>
      <c r="M15">
        <v>17.591499409681226</v>
      </c>
      <c r="N15">
        <v>73.55371900826448</v>
      </c>
      <c r="O15">
        <v>1.0625737898465173</v>
      </c>
      <c r="P15">
        <v>7.7922077922077904</v>
      </c>
      <c r="Q15">
        <v>2</v>
      </c>
      <c r="R15">
        <v>1</v>
      </c>
      <c r="S15">
        <v>1</v>
      </c>
    </row>
    <row r="16" spans="1:19">
      <c r="A16">
        <v>2022</v>
      </c>
      <c r="B16">
        <v>171</v>
      </c>
      <c r="C16">
        <v>23296</v>
      </c>
      <c r="D16">
        <v>3.0348557692307701</v>
      </c>
      <c r="E16">
        <v>8.2460508241758248</v>
      </c>
      <c r="F16">
        <v>88.418612637362656</v>
      </c>
      <c r="G16">
        <v>0.29189560439560447</v>
      </c>
      <c r="H16">
        <v>99.991414835164861</v>
      </c>
      <c r="I16">
        <v>31.623041018387553</v>
      </c>
      <c r="J16">
        <v>34.81793336803748</v>
      </c>
      <c r="K16">
        <v>20.071694339256283</v>
      </c>
      <c r="L16">
        <v>45.93838235294119</v>
      </c>
      <c r="M16">
        <v>19.451585261353902</v>
      </c>
      <c r="N16">
        <v>74.80719794344472</v>
      </c>
      <c r="O16">
        <v>0.94258783204798591</v>
      </c>
      <c r="P16">
        <v>4.7986289631533836</v>
      </c>
      <c r="Q16">
        <v>1</v>
      </c>
      <c r="R16">
        <v>1</v>
      </c>
      <c r="S16">
        <v>1</v>
      </c>
    </row>
    <row r="17" spans="1:19">
      <c r="A17">
        <v>2022</v>
      </c>
      <c r="B17">
        <v>175</v>
      </c>
      <c r="C17">
        <v>17042</v>
      </c>
      <c r="D17">
        <v>5.433634549935455</v>
      </c>
      <c r="E17">
        <v>9.9401478699683121</v>
      </c>
      <c r="F17">
        <v>83.851660603215578</v>
      </c>
      <c r="G17">
        <v>0.77455697688064817</v>
      </c>
      <c r="H17">
        <v>100</v>
      </c>
      <c r="I17">
        <v>22.670302375809939</v>
      </c>
      <c r="J17">
        <v>28.759740259740255</v>
      </c>
      <c r="K17">
        <v>16.540909727081903</v>
      </c>
      <c r="L17">
        <v>38.612878787878806</v>
      </c>
      <c r="M17">
        <v>11.111111111111112</v>
      </c>
      <c r="N17">
        <v>73.232323232323239</v>
      </c>
      <c r="O17">
        <v>3.0303030303030303</v>
      </c>
      <c r="P17">
        <v>12.626262626262628</v>
      </c>
      <c r="Q17">
        <v>2</v>
      </c>
      <c r="R17">
        <v>1</v>
      </c>
      <c r="S17">
        <v>1</v>
      </c>
    </row>
    <row r="18" spans="1:19">
      <c r="A18">
        <v>2022</v>
      </c>
      <c r="B18">
        <v>177</v>
      </c>
      <c r="C18">
        <v>38487.210000000006</v>
      </c>
      <c r="D18">
        <v>1.9850750418125911</v>
      </c>
      <c r="E18">
        <v>10.62591962368797</v>
      </c>
      <c r="F18">
        <v>86.965488015369246</v>
      </c>
      <c r="G18">
        <v>0.42351731913017343</v>
      </c>
      <c r="H18">
        <v>99.999999999999986</v>
      </c>
      <c r="I18">
        <v>25.528926701570672</v>
      </c>
      <c r="J18">
        <v>30.42686117536589</v>
      </c>
      <c r="K18">
        <v>18.998090861260607</v>
      </c>
      <c r="L18">
        <v>39.658895705521473</v>
      </c>
      <c r="M18">
        <v>5.5770720371804803</v>
      </c>
      <c r="N18">
        <v>84.043377226955869</v>
      </c>
      <c r="O18">
        <v>2.4012393493415956</v>
      </c>
      <c r="P18">
        <v>7.9783113865220781</v>
      </c>
      <c r="Q18">
        <v>2</v>
      </c>
      <c r="R18">
        <v>1</v>
      </c>
      <c r="S18">
        <v>1</v>
      </c>
    </row>
    <row r="19" spans="1:19">
      <c r="A19">
        <v>2022</v>
      </c>
      <c r="B19">
        <v>178</v>
      </c>
      <c r="C19">
        <v>12539.75</v>
      </c>
      <c r="D19">
        <v>3.0223888036045383</v>
      </c>
      <c r="E19">
        <v>8.6445104567475433</v>
      </c>
      <c r="F19">
        <v>87.224625690304862</v>
      </c>
      <c r="G19">
        <v>0.38278275085228974</v>
      </c>
      <c r="H19">
        <v>99.274307701509215</v>
      </c>
      <c r="I19">
        <v>28.925593667546167</v>
      </c>
      <c r="J19">
        <v>32.370202952029558</v>
      </c>
      <c r="K19">
        <v>18.302959932344471</v>
      </c>
      <c r="L19">
        <v>38.508333333333347</v>
      </c>
      <c r="M19">
        <v>15.746421267893657</v>
      </c>
      <c r="N19">
        <v>75.869120654396738</v>
      </c>
      <c r="O19">
        <v>2.0449897750511243</v>
      </c>
      <c r="P19">
        <v>6.3394683026584859</v>
      </c>
      <c r="Q19">
        <v>2</v>
      </c>
      <c r="R19">
        <v>1</v>
      </c>
      <c r="S19">
        <v>1</v>
      </c>
    </row>
    <row r="20" spans="1:19">
      <c r="A20">
        <v>2022</v>
      </c>
      <c r="B20">
        <v>181</v>
      </c>
      <c r="C20">
        <v>32098.38</v>
      </c>
      <c r="D20">
        <v>3.9441242829077359</v>
      </c>
      <c r="E20">
        <v>9.5596413276931766</v>
      </c>
      <c r="F20">
        <v>85.860688296418687</v>
      </c>
      <c r="G20">
        <v>0.63554609298039344</v>
      </c>
      <c r="H20">
        <v>100</v>
      </c>
      <c r="I20">
        <v>29.243364928909919</v>
      </c>
      <c r="J20">
        <v>30.064592030607947</v>
      </c>
      <c r="K20">
        <v>18.167166124393074</v>
      </c>
      <c r="L20">
        <v>39.681862745098023</v>
      </c>
      <c r="M20">
        <v>20.274914089347075</v>
      </c>
      <c r="N20">
        <v>67.096219931271477</v>
      </c>
      <c r="O20">
        <v>1.4604810996563578</v>
      </c>
      <c r="P20">
        <v>11.168384879725085</v>
      </c>
      <c r="Q20">
        <v>2</v>
      </c>
      <c r="R20">
        <v>1</v>
      </c>
      <c r="S20">
        <v>1</v>
      </c>
    </row>
    <row r="21" spans="1:19">
      <c r="A21">
        <v>2022</v>
      </c>
      <c r="B21">
        <v>262</v>
      </c>
      <c r="C21">
        <v>746</v>
      </c>
      <c r="D21">
        <v>9.9195710455764061</v>
      </c>
      <c r="E21">
        <v>6.3002680965147455</v>
      </c>
      <c r="F21">
        <v>83.512064343163559</v>
      </c>
      <c r="G21">
        <v>0.26809651474530832</v>
      </c>
      <c r="H21">
        <v>100</v>
      </c>
      <c r="I21">
        <v>15.444594594594598</v>
      </c>
      <c r="J21">
        <v>18.444680851063836</v>
      </c>
      <c r="K21">
        <v>11.891492776886032</v>
      </c>
      <c r="L21">
        <v>27.550000000000004</v>
      </c>
      <c r="M21">
        <v>0</v>
      </c>
      <c r="O21">
        <v>0</v>
      </c>
      <c r="P21">
        <v>0</v>
      </c>
      <c r="Q21">
        <v>2</v>
      </c>
      <c r="R21">
        <v>1</v>
      </c>
      <c r="S21">
        <v>1</v>
      </c>
    </row>
    <row r="22" spans="1:19">
      <c r="A22">
        <v>2022</v>
      </c>
      <c r="B22">
        <v>267</v>
      </c>
      <c r="C22">
        <v>1994</v>
      </c>
      <c r="D22">
        <v>0</v>
      </c>
      <c r="E22">
        <v>5.2657973921765295</v>
      </c>
      <c r="F22">
        <v>94.684052156469406</v>
      </c>
      <c r="G22">
        <v>5.0150451354062195E-2</v>
      </c>
      <c r="H22">
        <v>99.999999999999986</v>
      </c>
      <c r="I22">
        <v>0</v>
      </c>
      <c r="J22">
        <v>16.851428571428578</v>
      </c>
      <c r="K22">
        <v>11.470868644067782</v>
      </c>
      <c r="L22">
        <v>23.5</v>
      </c>
      <c r="M22">
        <v>0</v>
      </c>
      <c r="O22">
        <v>0</v>
      </c>
      <c r="P22">
        <v>0</v>
      </c>
      <c r="Q22">
        <v>2</v>
      </c>
      <c r="R22">
        <v>1</v>
      </c>
      <c r="S22">
        <v>1</v>
      </c>
    </row>
    <row r="23" spans="1:19">
      <c r="A23">
        <v>2022</v>
      </c>
      <c r="B23">
        <v>309</v>
      </c>
      <c r="C23">
        <v>96172</v>
      </c>
      <c r="D23">
        <v>5.4714469908081362</v>
      </c>
      <c r="E23">
        <v>9.7949507133053242</v>
      </c>
      <c r="F23">
        <v>84.251133386016704</v>
      </c>
      <c r="G23">
        <v>0.48246890986981666</v>
      </c>
      <c r="H23">
        <v>100</v>
      </c>
      <c r="I23">
        <v>27.068928164196087</v>
      </c>
      <c r="J23">
        <v>31.47864118895966</v>
      </c>
      <c r="K23">
        <v>17.859025497988405</v>
      </c>
      <c r="L23">
        <v>43.298060344827569</v>
      </c>
      <c r="M23">
        <v>20.52010489510489</v>
      </c>
      <c r="N23">
        <v>70.585664335664362</v>
      </c>
      <c r="O23">
        <v>1.354895104895105</v>
      </c>
      <c r="P23">
        <v>7.5393356643356659</v>
      </c>
      <c r="Q23">
        <v>1</v>
      </c>
      <c r="R23">
        <v>1</v>
      </c>
      <c r="S23">
        <v>1</v>
      </c>
    </row>
    <row r="24" spans="1:19">
      <c r="A24">
        <v>2022</v>
      </c>
      <c r="B24">
        <v>470</v>
      </c>
      <c r="C24">
        <v>11187</v>
      </c>
      <c r="D24">
        <v>3.2984714400643598</v>
      </c>
      <c r="E24">
        <v>10.449629033699829</v>
      </c>
      <c r="F24">
        <v>83.838383838383862</v>
      </c>
      <c r="G24">
        <v>0.35755787968177344</v>
      </c>
      <c r="H24">
        <v>97.944042191829823</v>
      </c>
      <c r="I24">
        <v>21.101084010840129</v>
      </c>
      <c r="J24">
        <v>25.84123182207011</v>
      </c>
      <c r="K24">
        <v>15.474464228595764</v>
      </c>
      <c r="L24">
        <v>35.065000000000005</v>
      </c>
      <c r="M24">
        <v>7.1038251366120218</v>
      </c>
      <c r="N24">
        <v>80.327868852459005</v>
      </c>
      <c r="O24">
        <v>3.8251366120218577</v>
      </c>
      <c r="P24">
        <v>8.7431693989071064</v>
      </c>
      <c r="Q24">
        <v>2</v>
      </c>
      <c r="R24">
        <v>1</v>
      </c>
      <c r="S24">
        <v>1</v>
      </c>
    </row>
    <row r="25" spans="1:19">
      <c r="A25">
        <v>2022</v>
      </c>
      <c r="B25">
        <v>629</v>
      </c>
      <c r="C25">
        <v>1823</v>
      </c>
      <c r="D25">
        <v>6.9665386725178244</v>
      </c>
      <c r="E25">
        <v>13.878222709818976</v>
      </c>
      <c r="F25">
        <v>78.38727372462975</v>
      </c>
      <c r="G25">
        <v>0.76796489303346149</v>
      </c>
      <c r="H25">
        <v>100.00000000000001</v>
      </c>
      <c r="I25">
        <v>25.902362204724405</v>
      </c>
      <c r="J25">
        <v>31.711462450592876</v>
      </c>
      <c r="K25">
        <v>16.348775367389795</v>
      </c>
      <c r="L25">
        <v>30.364285714285739</v>
      </c>
      <c r="M25">
        <v>20.143884892086326</v>
      </c>
      <c r="N25">
        <v>74.82014388489209</v>
      </c>
      <c r="O25">
        <v>2.1582733812949644</v>
      </c>
      <c r="P25">
        <v>2.8776978417266181</v>
      </c>
      <c r="Q25">
        <v>2</v>
      </c>
      <c r="R25">
        <v>1</v>
      </c>
      <c r="S25">
        <v>1</v>
      </c>
    </row>
    <row r="26" spans="1:19">
      <c r="A26">
        <v>2022</v>
      </c>
      <c r="B26">
        <v>643</v>
      </c>
      <c r="C26">
        <v>55534</v>
      </c>
      <c r="D26">
        <v>5.130190513919402</v>
      </c>
      <c r="E26">
        <v>9.6931609464472217</v>
      </c>
      <c r="F26">
        <v>84.776893434652649</v>
      </c>
      <c r="G26">
        <v>0.37814672092771978</v>
      </c>
      <c r="H26">
        <v>99.978391615946975</v>
      </c>
      <c r="I26">
        <v>24.156535626535625</v>
      </c>
      <c r="J26">
        <v>28.600143042912872</v>
      </c>
      <c r="K26">
        <v>17.128270815632817</v>
      </c>
      <c r="L26">
        <v>41.235428571428542</v>
      </c>
      <c r="M26">
        <v>18.2548794489093</v>
      </c>
      <c r="N26">
        <v>71.125143513203241</v>
      </c>
      <c r="O26">
        <v>2.2962112514351314</v>
      </c>
      <c r="P26">
        <v>8.323765786452352</v>
      </c>
      <c r="Q26">
        <v>1</v>
      </c>
      <c r="R26">
        <v>1</v>
      </c>
      <c r="S26">
        <v>1</v>
      </c>
    </row>
    <row r="27" spans="1:19">
      <c r="A27">
        <v>2022</v>
      </c>
      <c r="B27">
        <v>704</v>
      </c>
      <c r="C27">
        <v>500</v>
      </c>
      <c r="D27">
        <v>14.2</v>
      </c>
      <c r="E27">
        <v>21.4</v>
      </c>
      <c r="F27">
        <v>63.2</v>
      </c>
      <c r="G27">
        <v>1.2</v>
      </c>
      <c r="H27">
        <v>100</v>
      </c>
      <c r="I27">
        <v>16.125352112676051</v>
      </c>
      <c r="J27">
        <v>21.29252336448598</v>
      </c>
      <c r="K27">
        <v>14.074999999999998</v>
      </c>
      <c r="L27">
        <v>31.116666666666674</v>
      </c>
      <c r="M27">
        <v>0</v>
      </c>
      <c r="N27">
        <v>66.666666666666686</v>
      </c>
      <c r="O27">
        <v>0</v>
      </c>
      <c r="P27">
        <v>33.333333333333343</v>
      </c>
      <c r="Q27">
        <v>2</v>
      </c>
      <c r="R27">
        <v>1</v>
      </c>
      <c r="S27">
        <v>1</v>
      </c>
    </row>
    <row r="28" spans="1:19">
      <c r="A28">
        <v>2022</v>
      </c>
      <c r="B28">
        <v>802</v>
      </c>
      <c r="C28">
        <v>11452</v>
      </c>
      <c r="D28">
        <v>4.4533705902899055</v>
      </c>
      <c r="E28">
        <v>10.21655606007684</v>
      </c>
      <c r="F28">
        <v>85.068110373733802</v>
      </c>
      <c r="G28">
        <v>0.21830247991617183</v>
      </c>
      <c r="H28">
        <v>99.956339504016782</v>
      </c>
      <c r="I28">
        <v>26.644313725490232</v>
      </c>
      <c r="J28">
        <v>31.644017094017176</v>
      </c>
      <c r="K28">
        <v>18.868712789981601</v>
      </c>
      <c r="L28">
        <v>44.143999999999998</v>
      </c>
      <c r="M28">
        <v>14.618644067796613</v>
      </c>
      <c r="N28">
        <v>79.449152542372886</v>
      </c>
      <c r="O28">
        <v>1.6949152542372876</v>
      </c>
      <c r="P28">
        <v>4.2372881355932197</v>
      </c>
      <c r="Q28">
        <v>1</v>
      </c>
      <c r="R28">
        <v>1</v>
      </c>
    </row>
  </sheetData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transitionEvaluation="1">
    <pageSetUpPr fitToPage="1"/>
  </sheetPr>
  <dimension ref="A1:CV130"/>
  <sheetViews>
    <sheetView defaultGridColor="0" colorId="22" zoomScale="90" zoomScaleNormal="90" workbookViewId="0">
      <pane xSplit="2" ySplit="8" topLeftCell="C9" activePane="bottomRight" state="frozen"/>
      <selection pane="topRight" activeCell="C1" sqref="C1"/>
      <selection pane="bottomLeft" activeCell="A10" sqref="A10"/>
      <selection pane="bottomRight" activeCell="K4" sqref="K4"/>
    </sheetView>
  </sheetViews>
  <sheetFormatPr baseColWidth="10" defaultRowHeight="15"/>
  <cols>
    <col min="1" max="1" width="3" customWidth="1"/>
    <col min="2" max="2" width="5.90625" customWidth="1"/>
    <col min="3" max="3" width="6.1796875" customWidth="1"/>
    <col min="4" max="4" width="7" style="316" customWidth="1"/>
    <col min="5" max="5" width="4.54296875" customWidth="1"/>
    <col min="6" max="6" width="6.36328125" style="316" customWidth="1"/>
    <col min="7" max="7" width="5.6328125" style="316" customWidth="1"/>
    <col min="8" max="8" width="6.54296875" style="92" customWidth="1"/>
    <col min="9" max="10" width="5.54296875" style="92" customWidth="1"/>
    <col min="11" max="11" width="1" style="92" customWidth="1"/>
    <col min="12" max="12" width="7.08984375" style="316" customWidth="1"/>
    <col min="13" max="13" width="1.26953125" style="92" customWidth="1"/>
    <col min="14" max="14" width="4.54296875" style="92" customWidth="1"/>
    <col min="15" max="15" width="1.54296875" style="92" customWidth="1"/>
    <col min="16" max="16" width="6.90625" customWidth="1"/>
    <col min="17" max="17" width="4.54296875" style="33" customWidth="1"/>
    <col min="18" max="18" width="0.81640625" customWidth="1"/>
    <col min="19" max="19" width="4.7265625" customWidth="1"/>
    <col min="20" max="20" width="0.81640625" customWidth="1"/>
    <col min="21" max="21" width="6.36328125" customWidth="1"/>
    <col min="22" max="22" width="0.81640625" customWidth="1"/>
    <col min="23" max="23" width="5.90625" customWidth="1"/>
    <col min="24" max="24" width="4.1796875" style="33" customWidth="1"/>
    <col min="25" max="25" width="5.6328125" style="92" customWidth="1"/>
    <col min="26" max="26" width="4.08984375" style="398" customWidth="1"/>
    <col min="27" max="27" width="5.453125" style="11" customWidth="1"/>
    <col min="28" max="28" width="5.7265625" style="11" customWidth="1"/>
    <col min="29" max="29" width="5.54296875" style="11" customWidth="1"/>
    <col min="30" max="30" width="4.90625" style="11" customWidth="1"/>
    <col min="31" max="31" width="6.6328125" style="92" customWidth="1"/>
    <col min="32" max="32" width="5" customWidth="1"/>
    <col min="33" max="33" width="5.36328125" customWidth="1"/>
    <col min="34" max="34" width="5.81640625" style="11" customWidth="1"/>
    <col min="35" max="35" width="4.90625" style="11" customWidth="1"/>
    <col min="36" max="36" width="6.453125" style="11" customWidth="1"/>
    <col min="37" max="37" width="8.08984375" customWidth="1"/>
    <col min="38" max="38" width="7.453125" customWidth="1"/>
    <col min="39" max="39" width="10" customWidth="1"/>
    <col min="40" max="40" width="5.90625" customWidth="1"/>
    <col min="41" max="41" width="8.08984375" customWidth="1"/>
    <col min="42" max="42" width="5.90625" customWidth="1"/>
    <col min="43" max="43" width="8.08984375" customWidth="1"/>
    <col min="44" max="45" width="6.90625" customWidth="1"/>
    <col min="46" max="47" width="6.36328125" customWidth="1"/>
    <col min="48" max="48" width="7.90625" customWidth="1"/>
    <col min="49" max="49" width="5.6328125" customWidth="1"/>
    <col min="50" max="50" width="7.90625" customWidth="1"/>
    <col min="51" max="51" width="6.36328125" customWidth="1"/>
    <col min="52" max="52" width="7.90625" customWidth="1"/>
    <col min="53" max="53" width="6.36328125" customWidth="1"/>
    <col min="54" max="54" width="8" customWidth="1"/>
    <col min="55" max="55" width="9.1796875" customWidth="1"/>
    <col min="56" max="58" width="8" customWidth="1"/>
    <col min="59" max="59" width="7.36328125" customWidth="1"/>
    <col min="60" max="60" width="7.1796875" customWidth="1"/>
    <col min="61" max="61" width="7.08984375" customWidth="1"/>
    <col min="62" max="62" width="8" customWidth="1"/>
    <col min="63" max="63" width="10.08984375" customWidth="1"/>
    <col min="64" max="64" width="8" customWidth="1"/>
    <col min="65" max="65" width="9.6328125" customWidth="1"/>
    <col min="66" max="66" width="7.6328125" customWidth="1"/>
    <col min="67" max="67" width="9.6328125" customWidth="1"/>
    <col min="68" max="68" width="9.1796875" customWidth="1"/>
    <col min="69" max="71" width="7.90625" customWidth="1"/>
    <col min="72" max="72" width="8.08984375" customWidth="1"/>
    <col min="73" max="73" width="8.54296875" customWidth="1"/>
    <col min="74" max="74" width="8" customWidth="1"/>
    <col min="75" max="75" width="6.453125" customWidth="1"/>
    <col min="76" max="76" width="8.08984375" customWidth="1"/>
    <col min="77" max="77" width="7.54296875" customWidth="1"/>
    <col min="78" max="78" width="8.36328125" customWidth="1"/>
    <col min="79" max="79" width="9.453125" customWidth="1"/>
    <col min="80" max="81" width="8.36328125" customWidth="1"/>
    <col min="82" max="82" width="8.90625" customWidth="1"/>
    <col min="83" max="83" width="8.36328125" customWidth="1"/>
    <col min="84" max="84" width="7.90625" customWidth="1"/>
    <col min="85" max="85" width="8" customWidth="1"/>
    <col min="86" max="87" width="9.90625" customWidth="1"/>
    <col min="88" max="88" width="9.08984375" customWidth="1"/>
    <col min="89" max="89" width="8.36328125" customWidth="1"/>
    <col min="90" max="90" width="8.6328125" customWidth="1"/>
    <col min="91" max="91" width="8.90625" customWidth="1"/>
    <col min="92" max="92" width="8.08984375" customWidth="1"/>
    <col min="93" max="93" width="8.6328125" customWidth="1"/>
    <col min="94" max="95" width="9.90625" customWidth="1"/>
    <col min="96" max="96" width="8.08984375" customWidth="1"/>
    <col min="97" max="97" width="8" customWidth="1"/>
    <col min="98" max="98" width="8.08984375" customWidth="1"/>
    <col min="99" max="99" width="11.08984375" customWidth="1"/>
    <col min="100" max="100" width="7.6328125" customWidth="1"/>
    <col min="101" max="101" width="8.08984375" customWidth="1"/>
    <col min="102" max="102" width="7.90625" customWidth="1"/>
    <col min="103" max="103" width="8.90625" customWidth="1"/>
    <col min="104" max="104" width="6.90625" customWidth="1"/>
    <col min="105" max="105" width="6.6328125" customWidth="1"/>
    <col min="106" max="107" width="8.08984375" customWidth="1"/>
    <col min="108" max="108" width="9.36328125" customWidth="1"/>
    <col min="109" max="109" width="10.08984375" customWidth="1"/>
    <col min="110" max="110" width="10.90625" customWidth="1"/>
    <col min="111" max="114" width="8.08984375" customWidth="1"/>
    <col min="115" max="115" width="8.36328125" customWidth="1"/>
    <col min="116" max="116" width="11.08984375" customWidth="1"/>
    <col min="117" max="117" width="8.08984375" customWidth="1"/>
    <col min="118" max="118" width="6.36328125" customWidth="1"/>
    <col min="119" max="119" width="7.453125" customWidth="1"/>
    <col min="120" max="120" width="7.6328125" customWidth="1"/>
    <col min="121" max="122" width="7.90625" customWidth="1"/>
    <col min="123" max="123" width="8" customWidth="1"/>
    <col min="124" max="124" width="7.6328125" customWidth="1"/>
    <col min="125" max="125" width="7.90625" customWidth="1"/>
    <col min="126" max="126" width="8.08984375" customWidth="1"/>
    <col min="127" max="127" width="7.54296875" customWidth="1"/>
    <col min="128" max="128" width="7.90625" customWidth="1"/>
    <col min="129" max="129" width="7.6328125" customWidth="1"/>
    <col min="130" max="130" width="7.90625" customWidth="1"/>
    <col min="131" max="131" width="7.54296875" customWidth="1"/>
    <col min="132" max="132" width="7.90625" customWidth="1"/>
    <col min="133" max="133" width="9.90625" customWidth="1"/>
    <col min="134" max="134" width="7.08984375" customWidth="1"/>
    <col min="135" max="135" width="8.08984375" customWidth="1"/>
    <col min="136" max="136" width="8.54296875" customWidth="1"/>
    <col min="137" max="137" width="9.90625" customWidth="1"/>
    <col min="138" max="138" width="8.36328125" customWidth="1"/>
    <col min="139" max="139" width="10.54296875" customWidth="1"/>
    <col min="140" max="140" width="7.90625" customWidth="1"/>
    <col min="141" max="141" width="8.08984375" customWidth="1"/>
    <col min="142" max="144" width="9.90625" customWidth="1"/>
    <col min="145" max="145" width="8.36328125" customWidth="1"/>
    <col min="146" max="146" width="8.6328125" customWidth="1"/>
    <col min="147" max="147" width="8.54296875" customWidth="1"/>
    <col min="148" max="148" width="8.6328125" customWidth="1"/>
    <col min="149" max="149" width="8.36328125" customWidth="1"/>
    <col min="150" max="150" width="10.6328125" customWidth="1"/>
    <col min="151" max="151" width="9.90625" customWidth="1"/>
    <col min="152" max="152" width="7.54296875" customWidth="1"/>
    <col min="153" max="153" width="8.54296875" customWidth="1"/>
    <col min="154" max="155" width="7.90625" customWidth="1"/>
    <col min="156" max="158" width="8.36328125" customWidth="1"/>
    <col min="159" max="160" width="8.08984375" customWidth="1"/>
    <col min="161" max="162" width="8.36328125" customWidth="1"/>
    <col min="163" max="163" width="8.54296875" customWidth="1"/>
    <col min="164" max="164" width="8.36328125" customWidth="1"/>
    <col min="165" max="165" width="8.6328125" customWidth="1"/>
    <col min="166" max="167" width="9.90625" customWidth="1"/>
    <col min="168" max="168" width="8.08984375" customWidth="1"/>
    <col min="169" max="169" width="8.54296875" customWidth="1"/>
    <col min="170" max="170" width="7.54296875" customWidth="1"/>
    <col min="171" max="171" width="8.08984375" customWidth="1"/>
    <col min="172" max="172" width="7.90625" customWidth="1"/>
    <col min="173" max="173" width="8.36328125" customWidth="1"/>
    <col min="174" max="174" width="8.08984375" customWidth="1"/>
    <col min="175" max="175" width="9.90625" customWidth="1"/>
    <col min="176" max="176" width="8" customWidth="1"/>
    <col min="177" max="177" width="7.90625" customWidth="1"/>
    <col min="178" max="178" width="8.90625" customWidth="1"/>
    <col min="179" max="179" width="8" customWidth="1"/>
    <col min="180" max="180" width="8.90625" customWidth="1"/>
    <col min="181" max="181" width="7.08984375" customWidth="1"/>
    <col min="182" max="182" width="9" customWidth="1"/>
    <col min="183" max="183" width="8.08984375" customWidth="1"/>
    <col min="184" max="184" width="10.36328125" customWidth="1"/>
    <col min="185" max="186" width="7.90625" customWidth="1"/>
    <col min="187" max="187" width="8.6328125" customWidth="1"/>
    <col min="188" max="188" width="8.90625" customWidth="1"/>
    <col min="189" max="189" width="8.6328125" customWidth="1"/>
    <col min="190" max="191" width="8.08984375" customWidth="1"/>
    <col min="192" max="192" width="7.54296875" customWidth="1"/>
    <col min="193" max="195" width="8.08984375" customWidth="1"/>
    <col min="196" max="196" width="8.6328125" customWidth="1"/>
    <col min="197" max="197" width="7.90625" customWidth="1"/>
    <col min="198" max="199" width="8.08984375" customWidth="1"/>
    <col min="200" max="200" width="7.90625" customWidth="1"/>
    <col min="203" max="203" width="8" customWidth="1"/>
    <col min="204" max="204" width="8.08984375" customWidth="1"/>
    <col min="205" max="205" width="8" customWidth="1"/>
    <col min="206" max="207" width="8.08984375" customWidth="1"/>
    <col min="208" max="210" width="7.90625" customWidth="1"/>
    <col min="211" max="211" width="8.08984375" customWidth="1"/>
    <col min="212" max="214" width="7.90625" customWidth="1"/>
    <col min="215" max="215" width="6.6328125" customWidth="1"/>
    <col min="216" max="216" width="8.36328125" customWidth="1"/>
    <col min="217" max="217" width="8" customWidth="1"/>
  </cols>
  <sheetData>
    <row r="1" spans="1:59" ht="13.5" customHeight="1">
      <c r="A1" s="25"/>
      <c r="B1" s="25"/>
      <c r="C1" s="25"/>
      <c r="D1" s="311"/>
      <c r="E1" s="25"/>
      <c r="F1" s="311"/>
      <c r="G1" s="311"/>
      <c r="H1" s="100"/>
      <c r="I1" s="100"/>
      <c r="J1" s="100"/>
      <c r="K1" s="100"/>
      <c r="L1" s="311"/>
      <c r="M1" s="100"/>
      <c r="N1" s="100"/>
      <c r="O1" s="100"/>
      <c r="P1" s="25"/>
      <c r="Q1" s="390"/>
      <c r="R1" s="25"/>
      <c r="S1" s="25"/>
      <c r="T1" s="25"/>
      <c r="U1" s="25"/>
      <c r="V1" s="25"/>
      <c r="W1" s="25"/>
      <c r="X1" s="390"/>
      <c r="Y1" s="100"/>
      <c r="Z1" s="382"/>
      <c r="AA1" s="124"/>
      <c r="AB1" s="124"/>
      <c r="AC1" s="124"/>
      <c r="AD1" s="124"/>
      <c r="AE1" s="100"/>
      <c r="AF1" s="25"/>
      <c r="AG1" s="25"/>
      <c r="AH1" s="124"/>
      <c r="AI1" s="124"/>
      <c r="AJ1" s="124"/>
      <c r="AK1" s="25"/>
      <c r="AL1" s="25"/>
    </row>
    <row r="2" spans="1:59" ht="31.5" customHeight="1">
      <c r="A2" s="25"/>
      <c r="B2" s="25"/>
      <c r="C2" s="130" t="s">
        <v>86</v>
      </c>
      <c r="D2" s="371"/>
      <c r="E2" s="132"/>
      <c r="F2" s="371"/>
      <c r="G2" s="371"/>
      <c r="H2" s="132"/>
      <c r="I2" s="133"/>
      <c r="J2" s="132"/>
      <c r="K2" s="132"/>
      <c r="L2" s="371"/>
      <c r="M2" s="132"/>
      <c r="N2" s="132"/>
      <c r="O2" s="132"/>
      <c r="P2" s="133"/>
      <c r="Q2" s="390"/>
      <c r="R2" s="132"/>
      <c r="S2" s="132"/>
      <c r="T2" s="132"/>
      <c r="U2" s="132"/>
      <c r="V2" s="132"/>
      <c r="W2" s="130" t="str">
        <f>+År!B2</f>
        <v>UNG SAU :</v>
      </c>
      <c r="X2" s="390"/>
      <c r="Y2" s="100"/>
      <c r="Z2" s="382"/>
      <c r="AA2" s="124"/>
      <c r="AB2" s="100"/>
      <c r="AC2" s="124"/>
      <c r="AD2" s="124"/>
      <c r="AE2" s="100"/>
      <c r="AF2" s="25"/>
      <c r="AG2" s="25"/>
      <c r="AH2" s="124"/>
      <c r="AI2" s="124"/>
      <c r="AJ2" s="124"/>
      <c r="AK2" s="100"/>
      <c r="AL2" s="25"/>
    </row>
    <row r="3" spans="1:59" ht="22.5" customHeight="1">
      <c r="A3" s="25"/>
      <c r="B3" s="25"/>
      <c r="C3" s="25"/>
      <c r="D3" s="311"/>
      <c r="E3" s="25"/>
      <c r="F3" s="311"/>
      <c r="G3" s="311"/>
      <c r="H3" s="100"/>
      <c r="I3" s="100"/>
      <c r="J3" s="100"/>
      <c r="K3" s="100"/>
      <c r="L3" s="311"/>
      <c r="M3" s="100"/>
      <c r="N3" s="100"/>
      <c r="O3" s="100"/>
      <c r="P3" s="25"/>
      <c r="Q3" s="390"/>
      <c r="R3" s="25"/>
      <c r="S3" s="25"/>
      <c r="T3" s="25"/>
      <c r="U3" s="25"/>
      <c r="V3" s="25"/>
      <c r="W3" s="25"/>
      <c r="X3" s="390"/>
      <c r="Y3" s="100"/>
      <c r="Z3" s="382"/>
      <c r="AA3" s="124"/>
      <c r="AB3" s="124"/>
      <c r="AC3" s="124"/>
      <c r="AD3" s="124"/>
      <c r="AE3" s="100"/>
      <c r="AF3" s="25"/>
      <c r="AG3" s="25"/>
      <c r="AH3" s="124"/>
      <c r="AI3" s="124"/>
      <c r="AJ3" s="124"/>
      <c r="AK3" s="25"/>
      <c r="AL3" s="25"/>
    </row>
    <row r="4" spans="1:59" s="187" customFormat="1" ht="22.2">
      <c r="A4" s="209"/>
      <c r="B4" s="209"/>
      <c r="C4" s="209"/>
      <c r="D4" s="375"/>
      <c r="E4" s="131" t="s">
        <v>433</v>
      </c>
      <c r="F4" s="372"/>
      <c r="G4" s="376">
        <f>+År!Q2</f>
        <v>49</v>
      </c>
      <c r="H4" s="209"/>
      <c r="I4" s="210"/>
      <c r="J4" s="209"/>
      <c r="K4" s="209"/>
      <c r="L4" s="375"/>
      <c r="M4" s="209"/>
      <c r="N4" s="209"/>
      <c r="O4" s="209"/>
      <c r="P4" s="210"/>
      <c r="Q4" s="391"/>
      <c r="R4" s="209"/>
      <c r="S4" s="209"/>
      <c r="T4" s="209"/>
      <c r="U4" s="209"/>
      <c r="V4" s="209"/>
      <c r="W4" s="210"/>
      <c r="X4" s="391"/>
      <c r="Y4" s="210"/>
      <c r="Z4" s="393" t="s">
        <v>434</v>
      </c>
      <c r="AA4" s="211"/>
      <c r="AB4" s="209"/>
      <c r="AC4" s="566">
        <f>SUM(Måned!F9:F20)</f>
        <v>43028</v>
      </c>
      <c r="AD4" s="567"/>
      <c r="AE4" s="568"/>
      <c r="AF4" s="210"/>
      <c r="AG4" s="211"/>
      <c r="AH4" s="211"/>
      <c r="AI4" s="211"/>
      <c r="AJ4" s="211"/>
      <c r="AK4" s="209"/>
      <c r="AL4" s="209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</row>
    <row r="5" spans="1:59" ht="15" customHeight="1">
      <c r="A5" s="25"/>
      <c r="B5" s="25"/>
      <c r="C5" s="25"/>
      <c r="D5" s="311"/>
      <c r="E5" s="25"/>
      <c r="F5" s="311"/>
      <c r="G5" s="311"/>
      <c r="H5" s="100"/>
      <c r="I5" s="100"/>
      <c r="J5" s="100"/>
      <c r="K5" s="100"/>
      <c r="L5" s="311"/>
      <c r="M5" s="100"/>
      <c r="N5" s="100"/>
      <c r="O5" s="100"/>
      <c r="P5" s="25"/>
      <c r="Q5" s="390"/>
      <c r="R5" s="25"/>
      <c r="S5" s="25"/>
      <c r="T5" s="25"/>
      <c r="U5" s="25"/>
      <c r="V5" s="209"/>
      <c r="W5" s="25"/>
      <c r="X5" s="390"/>
      <c r="Y5" s="100"/>
      <c r="Z5" s="382"/>
      <c r="AA5" s="124"/>
      <c r="AB5" s="124"/>
      <c r="AC5" s="124"/>
      <c r="AD5" s="124"/>
      <c r="AE5" s="100"/>
      <c r="AF5" s="25"/>
      <c r="AG5" s="25"/>
      <c r="AH5" s="124"/>
      <c r="AI5" s="124"/>
      <c r="AJ5" s="124"/>
      <c r="AK5" s="25"/>
      <c r="AL5" s="25"/>
    </row>
    <row r="6" spans="1:59" ht="15" customHeight="1">
      <c r="A6" s="25"/>
      <c r="B6" s="25"/>
      <c r="C6" s="25"/>
      <c r="D6" s="321" t="s">
        <v>2</v>
      </c>
      <c r="E6" s="25"/>
      <c r="F6" s="311"/>
      <c r="G6" s="311"/>
      <c r="H6" s="100"/>
      <c r="I6" s="100"/>
      <c r="J6" s="100"/>
      <c r="K6" s="100"/>
      <c r="L6" s="311"/>
      <c r="M6" s="100"/>
      <c r="N6" s="382" t="s">
        <v>403</v>
      </c>
      <c r="O6" s="381"/>
      <c r="P6" s="41"/>
      <c r="Q6" s="389"/>
      <c r="R6" s="25"/>
      <c r="S6" s="41"/>
      <c r="T6" s="25"/>
      <c r="U6" s="41"/>
      <c r="V6" s="209"/>
      <c r="W6" s="389" t="s">
        <v>22</v>
      </c>
      <c r="X6" s="390"/>
      <c r="Y6" s="383" t="s">
        <v>22</v>
      </c>
      <c r="Z6" s="382"/>
      <c r="AA6" s="125" t="s">
        <v>403</v>
      </c>
      <c r="AB6" s="125" t="s">
        <v>508</v>
      </c>
      <c r="AC6" s="125"/>
      <c r="AD6" s="125"/>
      <c r="AE6" s="101" t="s">
        <v>412</v>
      </c>
      <c r="AF6" s="25"/>
      <c r="AG6" s="25"/>
      <c r="AH6" s="125" t="s">
        <v>75</v>
      </c>
      <c r="AI6" s="124"/>
      <c r="AJ6" s="124"/>
      <c r="AK6" s="41" t="s">
        <v>80</v>
      </c>
      <c r="AL6" s="25"/>
    </row>
    <row r="7" spans="1:59" ht="15" customHeight="1">
      <c r="A7" s="25"/>
      <c r="B7" s="41"/>
      <c r="C7" s="41"/>
      <c r="D7" s="321" t="s">
        <v>484</v>
      </c>
      <c r="E7" s="103"/>
      <c r="F7" s="321"/>
      <c r="G7" s="377"/>
      <c r="H7" s="101" t="s">
        <v>2</v>
      </c>
      <c r="I7" s="105"/>
      <c r="J7" s="101" t="s">
        <v>1</v>
      </c>
      <c r="K7" s="101"/>
      <c r="L7" s="506" t="s">
        <v>2</v>
      </c>
      <c r="M7" s="101"/>
      <c r="N7" s="383" t="s">
        <v>658</v>
      </c>
      <c r="O7" s="101"/>
      <c r="P7" s="41" t="s">
        <v>22</v>
      </c>
      <c r="Q7" s="386"/>
      <c r="R7" s="25"/>
      <c r="S7" s="386" t="s">
        <v>22</v>
      </c>
      <c r="T7" s="25"/>
      <c r="U7" s="386" t="s">
        <v>22</v>
      </c>
      <c r="V7" s="209"/>
      <c r="W7" s="389" t="s">
        <v>413</v>
      </c>
      <c r="X7" s="386"/>
      <c r="Y7" s="383" t="s">
        <v>415</v>
      </c>
      <c r="Z7" s="394"/>
      <c r="AA7" s="125" t="s">
        <v>488</v>
      </c>
      <c r="AB7" s="125" t="s">
        <v>533</v>
      </c>
      <c r="AC7" s="125" t="s">
        <v>533</v>
      </c>
      <c r="AD7" s="125" t="s">
        <v>533</v>
      </c>
      <c r="AE7" s="101" t="s">
        <v>415</v>
      </c>
      <c r="AF7" s="41" t="s">
        <v>482</v>
      </c>
      <c r="AG7" s="41" t="s">
        <v>413</v>
      </c>
      <c r="AH7" s="125" t="s">
        <v>416</v>
      </c>
      <c r="AI7" s="125" t="s">
        <v>416</v>
      </c>
      <c r="AJ7" s="125" t="s">
        <v>417</v>
      </c>
      <c r="AK7" s="41" t="s">
        <v>61</v>
      </c>
      <c r="AL7" s="25"/>
    </row>
    <row r="8" spans="1:59" ht="15" customHeight="1">
      <c r="A8" s="25"/>
      <c r="B8" s="41" t="s">
        <v>86</v>
      </c>
      <c r="C8" s="41" t="s">
        <v>89</v>
      </c>
      <c r="D8" s="321" t="s">
        <v>485</v>
      </c>
      <c r="E8" s="103" t="s">
        <v>487</v>
      </c>
      <c r="F8" s="321" t="s">
        <v>2</v>
      </c>
      <c r="G8" s="377" t="s">
        <v>487</v>
      </c>
      <c r="H8" s="101" t="s">
        <v>403</v>
      </c>
      <c r="I8" s="105" t="s">
        <v>487</v>
      </c>
      <c r="J8" s="101" t="s">
        <v>403</v>
      </c>
      <c r="K8" s="101"/>
      <c r="L8" s="506" t="s">
        <v>658</v>
      </c>
      <c r="M8" s="101"/>
      <c r="N8" s="383" t="s">
        <v>663</v>
      </c>
      <c r="O8" s="101"/>
      <c r="P8" s="41" t="s">
        <v>0</v>
      </c>
      <c r="Q8" s="386" t="s">
        <v>487</v>
      </c>
      <c r="R8" s="25"/>
      <c r="S8" s="386" t="s">
        <v>658</v>
      </c>
      <c r="T8" s="25"/>
      <c r="U8" s="386" t="s">
        <v>662</v>
      </c>
      <c r="V8" s="209"/>
      <c r="W8" s="389" t="s">
        <v>414</v>
      </c>
      <c r="X8" s="386" t="s">
        <v>487</v>
      </c>
      <c r="Y8" s="383" t="s">
        <v>44</v>
      </c>
      <c r="Z8" s="394" t="s">
        <v>487</v>
      </c>
      <c r="AA8" s="125" t="s">
        <v>489</v>
      </c>
      <c r="AB8" s="125" t="s">
        <v>476</v>
      </c>
      <c r="AC8" s="125" t="s">
        <v>72</v>
      </c>
      <c r="AD8" s="125" t="s">
        <v>474</v>
      </c>
      <c r="AE8" s="101" t="s">
        <v>44</v>
      </c>
      <c r="AF8" s="41" t="s">
        <v>483</v>
      </c>
      <c r="AG8" s="41" t="s">
        <v>510</v>
      </c>
      <c r="AH8" s="125" t="s">
        <v>43</v>
      </c>
      <c r="AI8" s="125" t="s">
        <v>509</v>
      </c>
      <c r="AJ8" s="125" t="s">
        <v>509</v>
      </c>
      <c r="AK8" s="41" t="s">
        <v>0</v>
      </c>
      <c r="AL8" s="25"/>
    </row>
    <row r="9" spans="1:59" ht="15" customHeight="1">
      <c r="A9" s="25">
        <v>1</v>
      </c>
      <c r="B9" s="97" t="s">
        <v>545</v>
      </c>
      <c r="C9" s="97">
        <f>+'Ark1'!C31</f>
        <v>2024</v>
      </c>
      <c r="D9" s="306">
        <f>+IF(F9=0,"",'Ark1'!Q31)</f>
        <v>133</v>
      </c>
      <c r="E9" s="123">
        <f t="shared" ref="E9:E20" si="0">+IF(F9=0,"",D9-D22)</f>
        <v>-6</v>
      </c>
      <c r="F9" s="306">
        <f>+'Ark1'!R31</f>
        <v>463</v>
      </c>
      <c r="G9" s="378">
        <f t="shared" ref="G9:G20" si="1">+IF(F9=0,"",F9-F22)</f>
        <v>115</v>
      </c>
      <c r="H9" s="99">
        <f>+IF(F9=0,"",'Ark1'!AF31)</f>
        <v>1.0760435065538718</v>
      </c>
      <c r="I9" s="99">
        <f>+IF(F9=0,"",H9-H22)</f>
        <v>0.36200694295742553</v>
      </c>
      <c r="J9" s="99">
        <f>+IF(F9=0,"",'Ark1'!AG31)</f>
        <v>1.1275737623897819</v>
      </c>
      <c r="K9" s="101"/>
      <c r="L9" s="488">
        <f>+'Ark1'!AI31</f>
        <v>296</v>
      </c>
      <c r="M9" s="101"/>
      <c r="N9" s="489">
        <f>IF(F9=0,"",100*L9/F9)</f>
        <v>63.930885529157671</v>
      </c>
      <c r="O9" s="101"/>
      <c r="P9" s="98">
        <f>+IF(F9=0,"",'Ark1'!S31)</f>
        <v>7.647948164146869</v>
      </c>
      <c r="Q9" s="387">
        <f t="shared" ref="Q9:Q20" si="2">+IF(F9=0,"",P9-P22)</f>
        <v>0.46116655495146652</v>
      </c>
      <c r="R9" s="25"/>
      <c r="S9" s="384">
        <f>+IF(L9=0,"",'Ark1'!AJ31)</f>
        <v>110.04189189189184</v>
      </c>
      <c r="T9" s="25"/>
      <c r="U9" s="388">
        <f>+IF(L9=0,"",'Ark1'!AK31)</f>
        <v>20.808014584912563</v>
      </c>
      <c r="V9" s="209"/>
      <c r="W9" s="98">
        <f>+IF(F9=0,"",'Ark1'!T31)</f>
        <v>6.6933045356371483</v>
      </c>
      <c r="X9" s="387">
        <f t="shared" ref="X9:X20" si="3">+IF(F9=0,"",W9-W22)</f>
        <v>0.13870683448772336</v>
      </c>
      <c r="Y9" s="99">
        <f>+IF(F9=0,"",'Ark1'!U31)</f>
        <v>27.151403887688979</v>
      </c>
      <c r="Z9" s="385">
        <f t="shared" ref="Z9:Z20" si="4">+IF(F9=0,"",Y9-Y22)</f>
        <v>0.3916337727464736</v>
      </c>
      <c r="AA9" s="104">
        <f>+IF(F9=0,"",'Ark1'!W31)</f>
        <v>14.038876889848812</v>
      </c>
      <c r="AB9" s="275">
        <f>+IF(F9=0,"",'Ark1'!X31)</f>
        <v>90.280777537796979</v>
      </c>
      <c r="AC9" s="275">
        <f>+IF(F9=0,"",'Ark1'!Y31)</f>
        <v>70.842332613390923</v>
      </c>
      <c r="AD9" s="275">
        <f>+IF(F9=0,"",'Ark1'!Z31)</f>
        <v>8.2181273304565252</v>
      </c>
      <c r="AE9" s="99">
        <f>+IF(F9=0,"",'Ark1'!AA31)</f>
        <v>1.6096466421695836</v>
      </c>
      <c r="AF9" s="98">
        <f>+IF(F9=0,"",'Ark1'!AB31)</f>
        <v>1.7478460944525498</v>
      </c>
      <c r="AG9" s="98">
        <f>+IF(F9=0,"",'Ark1'!AC31)</f>
        <v>72.613892839787781</v>
      </c>
      <c r="AH9" s="275">
        <f>+IF(F9=0,"",'Ark1'!AD31)</f>
        <v>56.019483984280512</v>
      </c>
      <c r="AI9" s="275">
        <f>+IF(F9=0,"",'Ark1'!AE31)</f>
        <v>58.805634512154576</v>
      </c>
      <c r="AJ9" s="275">
        <f>+IF(F9=0,"",'Ark1'!AF31)</f>
        <v>1.0760435065538718</v>
      </c>
      <c r="AK9" s="98">
        <f t="shared" ref="AK9:AK46" si="5">+IF(F9=0,"",Y9/P9)</f>
        <v>3.5501553233549834</v>
      </c>
      <c r="AL9" s="25"/>
      <c r="AS9">
        <f>+År!I36</f>
        <v>25.910581481825876</v>
      </c>
      <c r="AT9" s="1">
        <f>+År!P36</f>
        <v>7.2549735056242435</v>
      </c>
      <c r="AU9" s="1">
        <f>+År!S36</f>
        <v>6.0571023519568641</v>
      </c>
    </row>
    <row r="10" spans="1:59" ht="15" customHeight="1">
      <c r="A10" s="25">
        <f>1+A9</f>
        <v>2</v>
      </c>
      <c r="B10" s="97" t="s">
        <v>546</v>
      </c>
      <c r="C10" s="97">
        <f>+'Ark1'!C32</f>
        <v>2024</v>
      </c>
      <c r="D10" s="306">
        <f>+IF(F10=0,"",'Ark1'!Q32)</f>
        <v>218</v>
      </c>
      <c r="E10" s="123">
        <f t="shared" si="0"/>
        <v>-29</v>
      </c>
      <c r="F10" s="306">
        <f>+'Ark1'!R32</f>
        <v>488</v>
      </c>
      <c r="G10" s="378">
        <f t="shared" si="1"/>
        <v>-52</v>
      </c>
      <c r="H10" s="99">
        <f>+IF(F10=0,"",'Ark1'!AF32)</f>
        <v>1.1341452077716836</v>
      </c>
      <c r="I10" s="99">
        <f t="shared" ref="I10:I20" si="6">+IF(F10=0,"",H10-H23)</f>
        <v>2.6157436673749812E-2</v>
      </c>
      <c r="J10" s="99">
        <f>+IF(F10=0,"",'Ark1'!AG32)</f>
        <v>1.3032159052023988</v>
      </c>
      <c r="K10" s="101"/>
      <c r="L10" s="488">
        <f>+'Ark1'!AI32</f>
        <v>429</v>
      </c>
      <c r="M10" s="101"/>
      <c r="N10" s="489">
        <f t="shared" ref="N10:N33" si="7">IF(F10=0,"",100*L10/F10)</f>
        <v>87.909836065573771</v>
      </c>
      <c r="O10" s="101"/>
      <c r="P10" s="98">
        <f>+IF(F10=0,"",'Ark1'!S32)</f>
        <v>7.9303278688524612</v>
      </c>
      <c r="Q10" s="387">
        <f t="shared" si="2"/>
        <v>0.17292046144505324</v>
      </c>
      <c r="R10" s="25"/>
      <c r="S10" s="384">
        <f>+IF(L10=0,"",'Ark1'!AJ32)</f>
        <v>110.53123543123544</v>
      </c>
      <c r="T10" s="25"/>
      <c r="U10" s="388">
        <f>+IF(L10=0,"",'Ark1'!AK32)</f>
        <v>22.035276594090327</v>
      </c>
      <c r="V10" s="209"/>
      <c r="W10" s="98">
        <f>+IF(F10=0,"",'Ark1'!T32)</f>
        <v>6.7827868852458995</v>
      </c>
      <c r="X10" s="387">
        <f t="shared" si="3"/>
        <v>8.8342440801455702E-2</v>
      </c>
      <c r="Y10" s="99">
        <f>+IF(F10=0,"",'Ark1'!U32)</f>
        <v>29.773155737704947</v>
      </c>
      <c r="Z10" s="385">
        <f t="shared" si="4"/>
        <v>0.21426684881604174</v>
      </c>
      <c r="AA10" s="104">
        <f>+IF(F10=0,"",'Ark1'!W32)</f>
        <v>18.647540983606564</v>
      </c>
      <c r="AB10" s="275">
        <f>+IF(F10=0,"",'Ark1'!X32)</f>
        <v>93.852459016393439</v>
      </c>
      <c r="AC10" s="275">
        <f>+IF(F10=0,"",'Ark1'!Y32)</f>
        <v>79.098360655737693</v>
      </c>
      <c r="AD10" s="275">
        <f>+IF(F10=0,"",'Ark1'!Z32)</f>
        <v>8.1390727233153921</v>
      </c>
      <c r="AE10" s="99">
        <f>+IF(F10=0,"",'Ark1'!AA32)</f>
        <v>1.6268943230596278</v>
      </c>
      <c r="AF10" s="98">
        <f>+IF(F10=0,"",'Ark1'!AB32)</f>
        <v>1.9809416796535595</v>
      </c>
      <c r="AG10" s="98">
        <f>+IF(F10=0,"",'Ark1'!AC32)</f>
        <v>74.079681707092291</v>
      </c>
      <c r="AH10" s="275">
        <f>+IF(F10=0,"",'Ark1'!AD32)</f>
        <v>54.235307288172251</v>
      </c>
      <c r="AI10" s="275">
        <f>+IF(F10=0,"",'Ark1'!AE32)</f>
        <v>54.022066115766393</v>
      </c>
      <c r="AJ10" s="275">
        <f>+IF(F10=0,"",'Ark1'!AF32)</f>
        <v>1.1341452077716836</v>
      </c>
      <c r="AK10" s="98">
        <f t="shared" si="5"/>
        <v>3.7543410852713204</v>
      </c>
      <c r="AL10" s="25"/>
      <c r="AS10">
        <f>+AS9</f>
        <v>25.910581481825876</v>
      </c>
      <c r="AT10" s="1">
        <f>+AT9</f>
        <v>7.2549735056242435</v>
      </c>
      <c r="AU10" s="1">
        <f>+AU9</f>
        <v>6.0571023519568641</v>
      </c>
    </row>
    <row r="11" spans="1:59" ht="15" customHeight="1">
      <c r="A11" s="25">
        <f t="shared" ref="A11:A20" si="8">1+A10</f>
        <v>3</v>
      </c>
      <c r="B11" s="97" t="s">
        <v>547</v>
      </c>
      <c r="C11" s="97">
        <f>+'Ark1'!C33</f>
        <v>2024</v>
      </c>
      <c r="D11" s="306">
        <f>+IF(F11=0,"",'Ark1'!Q33)</f>
        <v>1390</v>
      </c>
      <c r="E11" s="123">
        <f t="shared" si="0"/>
        <v>-210</v>
      </c>
      <c r="F11" s="306">
        <f>+'Ark1'!R33</f>
        <v>2740</v>
      </c>
      <c r="G11" s="378">
        <f t="shared" si="1"/>
        <v>-532</v>
      </c>
      <c r="H11" s="99">
        <f>+IF(F11=0,"",'Ark1'!AF33)</f>
        <v>6.3679464534721584</v>
      </c>
      <c r="I11" s="99">
        <f t="shared" si="6"/>
        <v>-0.3456387076990266</v>
      </c>
      <c r="J11" s="99">
        <f>+IF(F11=0,"",'Ark1'!AG33)</f>
        <v>7.738856316887774</v>
      </c>
      <c r="K11" s="101"/>
      <c r="L11" s="488">
        <f>+'Ark1'!AI33</f>
        <v>2262</v>
      </c>
      <c r="M11" s="101"/>
      <c r="N11" s="489">
        <f t="shared" si="7"/>
        <v>82.554744525547449</v>
      </c>
      <c r="O11" s="101"/>
      <c r="P11" s="98">
        <f>+IF(F11=0,"",'Ark1'!S33)</f>
        <v>8.2496350364963504</v>
      </c>
      <c r="Q11" s="387">
        <f t="shared" si="2"/>
        <v>0.45562525654525299</v>
      </c>
      <c r="R11" s="25"/>
      <c r="S11" s="384">
        <f>+IF(L11=0,"",'Ark1'!AJ33)</f>
        <v>111.48320070733858</v>
      </c>
      <c r="T11" s="25"/>
      <c r="U11" s="388">
        <f>+IF(L11=0,"",'Ark1'!AK33)</f>
        <v>22.351863748681588</v>
      </c>
      <c r="V11" s="209"/>
      <c r="W11" s="98">
        <f>+IF(F11=0,"",'Ark1'!T33)</f>
        <v>7.0171532846715312</v>
      </c>
      <c r="X11" s="387">
        <f t="shared" si="3"/>
        <v>0.26654203772776608</v>
      </c>
      <c r="Y11" s="99">
        <f>+IF(F11=0,"",'Ark1'!U33)</f>
        <v>31.488686131386839</v>
      </c>
      <c r="Z11" s="385">
        <f t="shared" si="4"/>
        <v>1.3023475005800336</v>
      </c>
      <c r="AA11" s="104">
        <f>+IF(F11=0,"",'Ark1'!W33)</f>
        <v>22.627737226277375</v>
      </c>
      <c r="AB11" s="275">
        <f>+IF(F11=0,"",'Ark1'!X33)</f>
        <v>97.591240875912476</v>
      </c>
      <c r="AC11" s="275">
        <f>+IF(F11=0,"",'Ark1'!Y33)</f>
        <v>86.642335766423344</v>
      </c>
      <c r="AD11" s="275">
        <f>+IF(F11=0,"",'Ark1'!Z33)</f>
        <v>7.7109290452515458</v>
      </c>
      <c r="AE11" s="99">
        <f>+IF(F11=0,"",'Ark1'!AA33)</f>
        <v>1.5685375627570215</v>
      </c>
      <c r="AF11" s="98">
        <f>+IF(F11=0,"",'Ark1'!AB33)</f>
        <v>2.042986381762212</v>
      </c>
      <c r="AG11" s="98">
        <f>+IF(F11=0,"",'Ark1'!AC33)</f>
        <v>74.019481741694818</v>
      </c>
      <c r="AH11" s="275">
        <f>+IF(F11=0,"",'Ark1'!AD33)</f>
        <v>58.240363589172119</v>
      </c>
      <c r="AI11" s="275">
        <f>+IF(F11=0,"",'Ark1'!AE33)</f>
        <v>50.581993315268065</v>
      </c>
      <c r="AJ11" s="275">
        <f>+IF(F11=0,"",'Ark1'!AF33)</f>
        <v>6.3679464534721584</v>
      </c>
      <c r="AK11" s="98">
        <f t="shared" si="5"/>
        <v>3.8169792956998734</v>
      </c>
      <c r="AL11" s="25"/>
      <c r="AS11">
        <f t="shared" ref="AS11:AS20" si="9">+AS10</f>
        <v>25.910581481825876</v>
      </c>
      <c r="AT11" s="1">
        <f t="shared" ref="AT11:AU20" si="10">+AT10</f>
        <v>7.2549735056242435</v>
      </c>
      <c r="AU11" s="1">
        <f t="shared" si="10"/>
        <v>6.0571023519568641</v>
      </c>
    </row>
    <row r="12" spans="1:59" ht="15" customHeight="1">
      <c r="A12" s="25">
        <f t="shared" si="8"/>
        <v>4</v>
      </c>
      <c r="B12" s="97" t="s">
        <v>548</v>
      </c>
      <c r="C12" s="97">
        <f>+'Ark1'!C34</f>
        <v>2024</v>
      </c>
      <c r="D12" s="306">
        <f>+IF(F12=0,"",'Ark1'!Q34)</f>
        <v>313</v>
      </c>
      <c r="E12" s="123">
        <f t="shared" si="0"/>
        <v>109</v>
      </c>
      <c r="F12" s="306">
        <f>+'Ark1'!R34</f>
        <v>800</v>
      </c>
      <c r="G12" s="378">
        <f t="shared" si="1"/>
        <v>189</v>
      </c>
      <c r="H12" s="99">
        <f>+IF(F12=0,"",'Ark1'!AF34)</f>
        <v>1.8592544389699723</v>
      </c>
      <c r="I12" s="99">
        <f t="shared" si="6"/>
        <v>0.60558679426471729</v>
      </c>
      <c r="J12" s="99">
        <f>+IF(F12=0,"",'Ark1'!AG34)</f>
        <v>1.7882364970954343</v>
      </c>
      <c r="K12" s="101"/>
      <c r="L12" s="488">
        <f>+'Ark1'!AI34</f>
        <v>679</v>
      </c>
      <c r="M12" s="101"/>
      <c r="N12" s="489">
        <f t="shared" si="7"/>
        <v>84.875</v>
      </c>
      <c r="O12" s="101"/>
      <c r="P12" s="98">
        <f>+IF(F12=0,"",'Ark1'!S34)</f>
        <v>7.4225000000000012</v>
      </c>
      <c r="Q12" s="387">
        <f t="shared" si="2"/>
        <v>0.46505319148936586</v>
      </c>
      <c r="R12" s="25"/>
      <c r="S12" s="384">
        <f>+IF(L12=0,"",'Ark1'!AJ34)</f>
        <v>105.08335787923421</v>
      </c>
      <c r="T12" s="25"/>
      <c r="U12" s="388">
        <f>+IF(L12=0,"",'Ark1'!AK34)</f>
        <v>20.393665534517144</v>
      </c>
      <c r="V12" s="209"/>
      <c r="W12" s="98">
        <f>+IF(F12=0,"",'Ark1'!T34)</f>
        <v>6.3137499999999998</v>
      </c>
      <c r="X12" s="387">
        <f t="shared" si="3"/>
        <v>1.0535208674304437</v>
      </c>
      <c r="Y12" s="99">
        <f>+IF(F12=0,"",'Ark1'!U34)</f>
        <v>24.920875000000045</v>
      </c>
      <c r="Z12" s="385">
        <f t="shared" si="4"/>
        <v>3.5573725450082243</v>
      </c>
      <c r="AA12" s="104">
        <f>+IF(F12=0,"",'Ark1'!W34)</f>
        <v>14.25</v>
      </c>
      <c r="AB12" s="275">
        <f>+IF(F12=0,"",'Ark1'!X34)</f>
        <v>79.75</v>
      </c>
      <c r="AC12" s="275">
        <f>+IF(F12=0,"",'Ark1'!Y34)</f>
        <v>53.75</v>
      </c>
      <c r="AD12" s="275">
        <f>+IF(F12=0,"",'Ark1'!Z34)</f>
        <v>9.7663568813745982</v>
      </c>
      <c r="AE12" s="99">
        <f>+IF(F12=0,"",'Ark1'!AA34)</f>
        <v>1.8402428508215976</v>
      </c>
      <c r="AF12" s="98">
        <f>+IF(F12=0,"",'Ark1'!AB34)</f>
        <v>2.1812406876592045</v>
      </c>
      <c r="AG12" s="98">
        <f>+IF(F12=0,"",'Ark1'!AC34)</f>
        <v>74.63182013699938</v>
      </c>
      <c r="AH12" s="275">
        <f>+IF(F12=0,"",'Ark1'!AD34)</f>
        <v>66.029310589093356</v>
      </c>
      <c r="AI12" s="275">
        <f>+IF(F12=0,"",'Ark1'!AE34)</f>
        <v>59.633361292890086</v>
      </c>
      <c r="AJ12" s="275">
        <f>+IF(F12=0,"",'Ark1'!AF34)</f>
        <v>1.8592544389699723</v>
      </c>
      <c r="AK12" s="98">
        <f t="shared" si="5"/>
        <v>3.3574772650724203</v>
      </c>
      <c r="AL12" s="25"/>
      <c r="AS12">
        <f t="shared" si="9"/>
        <v>25.910581481825876</v>
      </c>
      <c r="AT12" s="1">
        <f t="shared" si="10"/>
        <v>7.2549735056242435</v>
      </c>
      <c r="AU12" s="1">
        <f t="shared" si="10"/>
        <v>6.0571023519568641</v>
      </c>
    </row>
    <row r="13" spans="1:59" ht="15" customHeight="1">
      <c r="A13" s="25">
        <f t="shared" si="8"/>
        <v>5</v>
      </c>
      <c r="B13" s="97" t="s">
        <v>446</v>
      </c>
      <c r="C13" s="97">
        <f>+'Ark1'!C35</f>
        <v>2024</v>
      </c>
      <c r="D13" s="306">
        <f>+IF(F13=0,"",'Ark1'!Q35)</f>
        <v>358</v>
      </c>
      <c r="E13" s="123">
        <f t="shared" si="0"/>
        <v>-62</v>
      </c>
      <c r="F13" s="306">
        <f>+'Ark1'!R35</f>
        <v>1191</v>
      </c>
      <c r="G13" s="378">
        <f t="shared" si="1"/>
        <v>-248</v>
      </c>
      <c r="H13" s="99">
        <f>+IF(F13=0,"",'Ark1'!AF35)</f>
        <v>2.7679650460165472</v>
      </c>
      <c r="I13" s="99">
        <f t="shared" si="6"/>
        <v>-0.18461718103887259</v>
      </c>
      <c r="J13" s="99">
        <f>+IF(F13=0,"",'Ark1'!AG35)</f>
        <v>2.489639024092722</v>
      </c>
      <c r="K13" s="101"/>
      <c r="L13" s="488">
        <f>+'Ark1'!AI35</f>
        <v>1143</v>
      </c>
      <c r="M13" s="101"/>
      <c r="N13" s="489">
        <f t="shared" si="7"/>
        <v>95.969773299748113</v>
      </c>
      <c r="O13" s="101"/>
      <c r="P13" s="98">
        <f>+IF(F13=0,"",'Ark1'!S35)</f>
        <v>7.0797649034424852</v>
      </c>
      <c r="Q13" s="387">
        <f t="shared" si="2"/>
        <v>-5.7111215748895106E-3</v>
      </c>
      <c r="R13" s="25"/>
      <c r="S13" s="384">
        <f>+IF(L13=0,"",'Ark1'!AJ35)</f>
        <v>103.45616797900259</v>
      </c>
      <c r="T13" s="25"/>
      <c r="U13" s="388">
        <f>+IF(L13=0,"",'Ark1'!AK35)</f>
        <v>20.028654045665601</v>
      </c>
      <c r="V13" s="209"/>
      <c r="W13" s="98">
        <f>+IF(F13=0,"",'Ark1'!T35)</f>
        <v>5.5549958018471886</v>
      </c>
      <c r="X13" s="387">
        <f t="shared" si="3"/>
        <v>0.22143082616963561</v>
      </c>
      <c r="Y13" s="99">
        <f>+IF(F13=0,"",'Ark1'!U35)</f>
        <v>23.305205709487844</v>
      </c>
      <c r="Z13" s="385">
        <f t="shared" si="4"/>
        <v>0.11972968447046384</v>
      </c>
      <c r="AA13" s="104">
        <f>+IF(F13=0,"",'Ark1'!W35)</f>
        <v>11.335012594458439</v>
      </c>
      <c r="AB13" s="275">
        <f>+IF(F13=0,"",'Ark1'!X35)</f>
        <v>75.314861460957189</v>
      </c>
      <c r="AC13" s="275">
        <f>+IF(F13=0,"",'Ark1'!Y35)</f>
        <v>45.927791771620491</v>
      </c>
      <c r="AD13" s="275">
        <f>+IF(F13=0,"",'Ark1'!Z35)</f>
        <v>10.319940986681964</v>
      </c>
      <c r="AE13" s="99">
        <f>+IF(F13=0,"",'Ark1'!AA35)</f>
        <v>2.1209091277734768</v>
      </c>
      <c r="AF13" s="98">
        <f>+IF(F13=0,"",'Ark1'!AB35)</f>
        <v>2.4491722714549198</v>
      </c>
      <c r="AG13" s="98">
        <f>+IF(F13=0,"",'Ark1'!AC35)</f>
        <v>72.52133172947066</v>
      </c>
      <c r="AH13" s="275">
        <f>+IF(F13=0,"",'Ark1'!AD35)</f>
        <v>77.047262728416186</v>
      </c>
      <c r="AI13" s="275">
        <f>+IF(F13=0,"",'Ark1'!AE35)</f>
        <v>59.261402866186394</v>
      </c>
      <c r="AJ13" s="275">
        <f>+IF(F13=0,"",'Ark1'!AF35)</f>
        <v>2.7679650460165472</v>
      </c>
      <c r="AK13" s="98">
        <f t="shared" si="5"/>
        <v>3.2918050284630005</v>
      </c>
      <c r="AL13" s="25"/>
      <c r="AS13">
        <f t="shared" si="9"/>
        <v>25.910581481825876</v>
      </c>
      <c r="AT13" s="1">
        <f t="shared" si="10"/>
        <v>7.2549735056242435</v>
      </c>
      <c r="AU13" s="1">
        <f t="shared" si="10"/>
        <v>6.0571023519568641</v>
      </c>
    </row>
    <row r="14" spans="1:59" ht="15" customHeight="1">
      <c r="A14" s="25">
        <f t="shared" si="8"/>
        <v>6</v>
      </c>
      <c r="B14" s="97" t="s">
        <v>549</v>
      </c>
      <c r="C14" s="97">
        <f>+'Ark1'!C36</f>
        <v>2024</v>
      </c>
      <c r="D14" s="306">
        <f>+IF(F14=0,"",'Ark1'!Q36)</f>
        <v>162</v>
      </c>
      <c r="E14" s="123">
        <f t="shared" si="0"/>
        <v>-182</v>
      </c>
      <c r="F14" s="306">
        <f>+'Ark1'!R36</f>
        <v>575</v>
      </c>
      <c r="G14" s="378">
        <f t="shared" si="1"/>
        <v>-570</v>
      </c>
      <c r="H14" s="99">
        <f>+IF(F14=0,"",'Ark1'!AF36)</f>
        <v>1.3363391280096679</v>
      </c>
      <c r="I14" s="99">
        <f t="shared" si="6"/>
        <v>-1.0130053125590979</v>
      </c>
      <c r="J14" s="99">
        <f>+IF(F14=0,"",'Ark1'!AG36)</f>
        <v>1.1549309544834641</v>
      </c>
      <c r="K14" s="101"/>
      <c r="L14" s="488">
        <f>+'Ark1'!AI36</f>
        <v>554</v>
      </c>
      <c r="M14" s="101"/>
      <c r="N14" s="489">
        <f t="shared" si="7"/>
        <v>96.347826086956516</v>
      </c>
      <c r="O14" s="101"/>
      <c r="P14" s="98">
        <f>+IF(F14=0,"",'Ark1'!S36)</f>
        <v>6.8104347826086977</v>
      </c>
      <c r="Q14" s="387">
        <f t="shared" si="2"/>
        <v>-0.17821150560090704</v>
      </c>
      <c r="R14" s="25"/>
      <c r="S14" s="384">
        <f>+IF(L14=0,"",'Ark1'!AJ36)</f>
        <v>104.22671480144398</v>
      </c>
      <c r="T14" s="25"/>
      <c r="U14" s="388">
        <f>+IF(L14=0,"",'Ark1'!AK36)</f>
        <v>18.871800285741763</v>
      </c>
      <c r="V14" s="209"/>
      <c r="W14" s="98">
        <f>+IF(F14=0,"",'Ark1'!T36)</f>
        <v>5.5234782608695667</v>
      </c>
      <c r="X14" s="387">
        <f t="shared" si="3"/>
        <v>-0.12106322384659141</v>
      </c>
      <c r="Y14" s="99">
        <f>+IF(F14=0,"",'Ark1'!U36)</f>
        <v>22.393217391304351</v>
      </c>
      <c r="Z14" s="385">
        <f t="shared" si="4"/>
        <v>-1.217262958040628</v>
      </c>
      <c r="AA14" s="104">
        <f>+IF(F14=0,"",'Ark1'!W36)</f>
        <v>7.8260869565217392</v>
      </c>
      <c r="AB14" s="275">
        <f>+IF(F14=0,"",'Ark1'!X36)</f>
        <v>70.260869565217391</v>
      </c>
      <c r="AC14" s="275">
        <f>+IF(F14=0,"",'Ark1'!Y36)</f>
        <v>41.043478260869563</v>
      </c>
      <c r="AD14" s="275">
        <f>+IF(F14=0,"",'Ark1'!Z36)</f>
        <v>9.2043433554444771</v>
      </c>
      <c r="AE14" s="99">
        <f>+IF(F14=0,"",'Ark1'!AA36)</f>
        <v>1.9103095088649205</v>
      </c>
      <c r="AF14" s="98">
        <f>+IF(F14=0,"",'Ark1'!AB36)</f>
        <v>2.0282496388150801</v>
      </c>
      <c r="AG14" s="98">
        <f>+IF(F14=0,"",'Ark1'!AC36)</f>
        <v>76.026967429836816</v>
      </c>
      <c r="AH14" s="275">
        <f>+IF(F14=0,"",'Ark1'!AD36)</f>
        <v>63.946506392486121</v>
      </c>
      <c r="AI14" s="275">
        <f>+IF(F14=0,"",'Ark1'!AE36)</f>
        <v>61.810121836655341</v>
      </c>
      <c r="AJ14" s="275">
        <f>+IF(F14=0,"",'Ark1'!AF36)</f>
        <v>1.3363391280096679</v>
      </c>
      <c r="AK14" s="98">
        <f t="shared" si="5"/>
        <v>3.2880745658835542</v>
      </c>
      <c r="AL14" s="25"/>
      <c r="AS14">
        <f t="shared" si="9"/>
        <v>25.910581481825876</v>
      </c>
      <c r="AT14" s="1">
        <f t="shared" si="10"/>
        <v>7.2549735056242435</v>
      </c>
      <c r="AU14" s="1">
        <f t="shared" si="10"/>
        <v>6.0571023519568641</v>
      </c>
    </row>
    <row r="15" spans="1:59" ht="15" customHeight="1">
      <c r="A15" s="25">
        <f t="shared" si="8"/>
        <v>7</v>
      </c>
      <c r="B15" s="97" t="s">
        <v>550</v>
      </c>
      <c r="C15" s="97">
        <f>+'Ark1'!C37</f>
        <v>2024</v>
      </c>
      <c r="D15" s="306">
        <f>+IF(F15=0,"",'Ark1'!Q37)</f>
        <v>63</v>
      </c>
      <c r="E15" s="123">
        <f t="shared" si="0"/>
        <v>-8</v>
      </c>
      <c r="F15" s="306">
        <f>+'Ark1'!R37</f>
        <v>239</v>
      </c>
      <c r="G15" s="378">
        <f t="shared" si="1"/>
        <v>-79</v>
      </c>
      <c r="H15" s="99">
        <f>+IF(F15=0,"",'Ark1'!AF37)</f>
        <v>0.5554522636422794</v>
      </c>
      <c r="I15" s="99">
        <f t="shared" si="6"/>
        <v>-9.7029423782059587E-2</v>
      </c>
      <c r="J15" s="99">
        <f>+IF(F15=0,"",'Ark1'!AG37)</f>
        <v>0.48346885607919454</v>
      </c>
      <c r="K15" s="101"/>
      <c r="L15" s="488">
        <f>+'Ark1'!AI37</f>
        <v>239</v>
      </c>
      <c r="M15" s="101"/>
      <c r="N15" s="489">
        <f t="shared" si="7"/>
        <v>100</v>
      </c>
      <c r="O15" s="101"/>
      <c r="P15" s="98">
        <f>+IF(F15=0,"",'Ark1'!S37)</f>
        <v>6.7656903765690393</v>
      </c>
      <c r="Q15" s="387">
        <f t="shared" si="2"/>
        <v>-0.18085050393410551</v>
      </c>
      <c r="R15" s="25"/>
      <c r="S15" s="384">
        <f>+IF(L15=0,"",'Ark1'!AJ37)</f>
        <v>104.8192468619247</v>
      </c>
      <c r="T15" s="25"/>
      <c r="U15" s="388">
        <f>+IF(L15=0,"",'Ark1'!AK37)</f>
        <v>18.794345658740355</v>
      </c>
      <c r="V15" s="209"/>
      <c r="W15" s="98">
        <f>+IF(F15=0,"",'Ark1'!T37)</f>
        <v>5.8535564853556457</v>
      </c>
      <c r="X15" s="387">
        <f t="shared" si="3"/>
        <v>8.3116233783319338E-2</v>
      </c>
      <c r="Y15" s="99">
        <f>+IF(F15=0,"",'Ark1'!U37)</f>
        <v>22.552719665271955</v>
      </c>
      <c r="Z15" s="385">
        <f t="shared" si="4"/>
        <v>-2.8557709007658012</v>
      </c>
      <c r="AA15" s="104">
        <f>+IF(F15=0,"",'Ark1'!W37)</f>
        <v>13.389121338912132</v>
      </c>
      <c r="AB15" s="275">
        <f>+IF(F15=0,"",'Ark1'!X37)</f>
        <v>78.661087866108787</v>
      </c>
      <c r="AC15" s="275">
        <f>+IF(F15=0,"",'Ark1'!Y37)</f>
        <v>41.004184100418406</v>
      </c>
      <c r="AD15" s="275">
        <f>+IF(F15=0,"",'Ark1'!Z37)</f>
        <v>8.0289423461352261</v>
      </c>
      <c r="AE15" s="99">
        <f>+IF(F15=0,"",'Ark1'!AA37)</f>
        <v>1.7936179993421946</v>
      </c>
      <c r="AF15" s="98">
        <f>+IF(F15=0,"",'Ark1'!AB37)</f>
        <v>2.0938987648891687</v>
      </c>
      <c r="AG15" s="98">
        <f>+IF(F15=0,"",'Ark1'!AC37)</f>
        <v>82.196775816891332</v>
      </c>
      <c r="AH15" s="275">
        <f>+IF(F15=0,"",'Ark1'!AD37)</f>
        <v>52.200985170152038</v>
      </c>
      <c r="AI15" s="275">
        <f>+IF(F15=0,"",'Ark1'!AE37)</f>
        <v>73.729735938352604</v>
      </c>
      <c r="AJ15" s="275">
        <f>+IF(F15=0,"",'Ark1'!AF37)</f>
        <v>0.5554522636422794</v>
      </c>
      <c r="AK15" s="98">
        <f t="shared" si="5"/>
        <v>3.3333951762523166</v>
      </c>
      <c r="AL15" s="25"/>
      <c r="AS15">
        <f t="shared" si="9"/>
        <v>25.910581481825876</v>
      </c>
      <c r="AT15" s="1">
        <f t="shared" si="10"/>
        <v>7.2549735056242435</v>
      </c>
      <c r="AU15" s="1">
        <f t="shared" si="10"/>
        <v>6.0571023519568641</v>
      </c>
    </row>
    <row r="16" spans="1:59" ht="15" customHeight="1">
      <c r="A16" s="25">
        <f t="shared" si="8"/>
        <v>8</v>
      </c>
      <c r="B16" s="97" t="s">
        <v>551</v>
      </c>
      <c r="C16" s="97">
        <f>+'Ark1'!C38</f>
        <v>2024</v>
      </c>
      <c r="D16" s="306">
        <f>+IF(F16=0,"",'Ark1'!Q38)</f>
        <v>1389</v>
      </c>
      <c r="E16" s="123">
        <f t="shared" si="0"/>
        <v>-168</v>
      </c>
      <c r="F16" s="306">
        <f>+'Ark1'!R38</f>
        <v>5932</v>
      </c>
      <c r="G16" s="378">
        <f t="shared" si="1"/>
        <v>-528</v>
      </c>
      <c r="H16" s="99">
        <f>+IF(F16=0,"",'Ark1'!AF38)</f>
        <v>13.786371664962347</v>
      </c>
      <c r="I16" s="99">
        <f t="shared" si="6"/>
        <v>0.53155499590187816</v>
      </c>
      <c r="J16" s="99">
        <f>+IF(F16=0,"",'Ark1'!AG38)</f>
        <v>13.059408609263528</v>
      </c>
      <c r="K16" s="101"/>
      <c r="L16" s="488">
        <f>+'Ark1'!AI38</f>
        <v>5918</v>
      </c>
      <c r="M16" s="101"/>
      <c r="N16" s="489">
        <f t="shared" si="7"/>
        <v>99.763991908294003</v>
      </c>
      <c r="O16" s="101"/>
      <c r="P16" s="98">
        <f>+IF(F16=0,"",'Ark1'!S38)</f>
        <v>6.9711732973701972</v>
      </c>
      <c r="Q16" s="387">
        <f t="shared" si="2"/>
        <v>-1.1177243016318172E-3</v>
      </c>
      <c r="R16" s="25"/>
      <c r="S16" s="384">
        <f>+IF(L16=0,"",'Ark1'!AJ38)</f>
        <v>106.76661034133171</v>
      </c>
      <c r="T16" s="25"/>
      <c r="U16" s="388">
        <f>+IF(L16=0,"",'Ark1'!AK38)</f>
        <v>19.29839954007058</v>
      </c>
      <c r="V16" s="209"/>
      <c r="W16" s="98">
        <f>+IF(F16=0,"",'Ark1'!T38)</f>
        <v>5.8047875927174637</v>
      </c>
      <c r="X16" s="387">
        <f t="shared" si="3"/>
        <v>1.1289140705081024E-2</v>
      </c>
      <c r="Y16" s="99">
        <f>+IF(F16=0,"",'Ark1'!U38)</f>
        <v>24.544302090357402</v>
      </c>
      <c r="Z16" s="385">
        <f t="shared" si="4"/>
        <v>-0.9224006960202189</v>
      </c>
      <c r="AA16" s="104">
        <f>+IF(F16=0,"",'Ark1'!W38)</f>
        <v>8.8840188806473304</v>
      </c>
      <c r="AB16" s="275">
        <f>+IF(F16=0,"",'Ark1'!X38)</f>
        <v>78.16925151719488</v>
      </c>
      <c r="AC16" s="275">
        <f>+IF(F16=0,"",'Ark1'!Y38)</f>
        <v>54.534726904922472</v>
      </c>
      <c r="AD16" s="275">
        <f>+IF(F16=0,"",'Ark1'!Z38)</f>
        <v>9.1591635005669563</v>
      </c>
      <c r="AE16" s="99">
        <f>+IF(F16=0,"",'Ark1'!AA38)</f>
        <v>1.8434183663528485</v>
      </c>
      <c r="AF16" s="98">
        <f>+IF(F16=0,"",'Ark1'!AB38)</f>
        <v>1.9900267194083965</v>
      </c>
      <c r="AG16" s="98">
        <f>+IF(F16=0,"",'Ark1'!AC38)</f>
        <v>81.737531326675594</v>
      </c>
      <c r="AH16" s="275">
        <f>+IF(F16=0,"",'Ark1'!AD38)</f>
        <v>35.56671465874016</v>
      </c>
      <c r="AI16" s="275">
        <f>+IF(F16=0,"",'Ark1'!AE38)</f>
        <v>65.104783529206358</v>
      </c>
      <c r="AJ16" s="275">
        <f>+IF(F16=0,"",'Ark1'!AF38)</f>
        <v>13.786371664962347</v>
      </c>
      <c r="AK16" s="98">
        <f t="shared" si="5"/>
        <v>3.5208279931323019</v>
      </c>
      <c r="AL16" s="25"/>
      <c r="AS16">
        <f t="shared" si="9"/>
        <v>25.910581481825876</v>
      </c>
      <c r="AT16" s="1">
        <f t="shared" si="10"/>
        <v>7.2549735056242435</v>
      </c>
      <c r="AU16" s="1">
        <f t="shared" si="10"/>
        <v>6.0571023519568641</v>
      </c>
    </row>
    <row r="17" spans="1:47" ht="15" customHeight="1">
      <c r="A17" s="25">
        <f t="shared" si="8"/>
        <v>9</v>
      </c>
      <c r="B17" s="97" t="s">
        <v>552</v>
      </c>
      <c r="C17" s="97">
        <f>+'Ark1'!C39</f>
        <v>2024</v>
      </c>
      <c r="D17" s="306">
        <f>+IF(F17=0,"",'Ark1'!Q39)</f>
        <v>2142</v>
      </c>
      <c r="E17" s="123">
        <f t="shared" si="0"/>
        <v>168</v>
      </c>
      <c r="F17" s="306">
        <f>+'Ark1'!R39</f>
        <v>7419</v>
      </c>
      <c r="G17" s="378">
        <f t="shared" si="1"/>
        <v>431</v>
      </c>
      <c r="H17" s="99">
        <f>+IF(F17=0,"",'Ark1'!AF39)</f>
        <v>17.242260853397784</v>
      </c>
      <c r="I17" s="99">
        <f t="shared" si="6"/>
        <v>2.9040783637082281</v>
      </c>
      <c r="J17" s="99">
        <f>+IF(F17=0,"",'Ark1'!AG39)</f>
        <v>16.519671839268899</v>
      </c>
      <c r="K17" s="101"/>
      <c r="L17" s="488">
        <f>+'Ark1'!AI39</f>
        <v>7403</v>
      </c>
      <c r="M17" s="101"/>
      <c r="N17" s="489">
        <f t="shared" si="7"/>
        <v>99.784337511794035</v>
      </c>
      <c r="O17" s="101"/>
      <c r="P17" s="98">
        <f>+IF(F17=0,"",'Ark1'!S39)</f>
        <v>7.085995417172124</v>
      </c>
      <c r="Q17" s="387">
        <f t="shared" si="2"/>
        <v>0.23668230898666298</v>
      </c>
      <c r="R17" s="25"/>
      <c r="S17" s="384">
        <f>+IF(L17=0,"",'Ark1'!AJ39)</f>
        <v>107.18026475753076</v>
      </c>
      <c r="T17" s="25"/>
      <c r="U17" s="388">
        <f>+IF(L17=0,"",'Ark1'!AK39)</f>
        <v>19.449638595509153</v>
      </c>
      <c r="V17" s="209"/>
      <c r="W17" s="98">
        <f>+IF(F17=0,"",'Ark1'!T39)</f>
        <v>5.980994743226848</v>
      </c>
      <c r="X17" s="387">
        <f t="shared" si="3"/>
        <v>-0.1862920341057217</v>
      </c>
      <c r="Y17" s="99">
        <f>+IF(F17=0,"",'Ark1'!U39)</f>
        <v>24.824720312710625</v>
      </c>
      <c r="Z17" s="385">
        <f t="shared" si="4"/>
        <v>-9.1149750254487572E-2</v>
      </c>
      <c r="AA17" s="104">
        <f>+IF(F17=0,"",'Ark1'!W39)</f>
        <v>10.270926000808732</v>
      </c>
      <c r="AB17" s="275">
        <f>+IF(F17=0,"",'Ark1'!X39)</f>
        <v>82.976142337242209</v>
      </c>
      <c r="AC17" s="275">
        <f>+IF(F17=0,"",'Ark1'!Y39)</f>
        <v>58.633238980994733</v>
      </c>
      <c r="AD17" s="275">
        <f>+IF(F17=0,"",'Ark1'!Z39)</f>
        <v>8.2831298085372023</v>
      </c>
      <c r="AE17" s="99">
        <f>+IF(F17=0,"",'Ark1'!AA39)</f>
        <v>1.7655070337184144</v>
      </c>
      <c r="AF17" s="98">
        <f>+IF(F17=0,"",'Ark1'!AB39)</f>
        <v>2.1947971249230975</v>
      </c>
      <c r="AG17" s="98">
        <f>+IF(F17=0,"",'Ark1'!AC39)</f>
        <v>81.96867801719911</v>
      </c>
      <c r="AH17" s="275">
        <f>+IF(F17=0,"",'Ark1'!AD39)</f>
        <v>31.423477947384352</v>
      </c>
      <c r="AI17" s="275">
        <f>+IF(F17=0,"",'Ark1'!AE39)</f>
        <v>58.157315039135121</v>
      </c>
      <c r="AJ17" s="275">
        <f>+IF(F17=0,"",'Ark1'!AF39)</f>
        <v>17.242260853397784</v>
      </c>
      <c r="AK17" s="98">
        <f t="shared" si="5"/>
        <v>3.5033497555686628</v>
      </c>
      <c r="AL17" s="25"/>
      <c r="AS17">
        <f t="shared" si="9"/>
        <v>25.910581481825876</v>
      </c>
      <c r="AT17" s="1">
        <f t="shared" si="10"/>
        <v>7.2549735056242435</v>
      </c>
      <c r="AU17" s="1">
        <f t="shared" si="10"/>
        <v>6.0571023519568641</v>
      </c>
    </row>
    <row r="18" spans="1:47" ht="15" customHeight="1">
      <c r="A18" s="25">
        <f t="shared" si="8"/>
        <v>10</v>
      </c>
      <c r="B18" s="97" t="s">
        <v>553</v>
      </c>
      <c r="C18" s="97">
        <f>+'Ark1'!C40</f>
        <v>2024</v>
      </c>
      <c r="D18" s="306">
        <f>+IF(F18=0,"",'Ark1'!Q40)</f>
        <v>4560</v>
      </c>
      <c r="E18" s="123">
        <f t="shared" si="0"/>
        <v>-40</v>
      </c>
      <c r="F18" s="306">
        <f>+'Ark1'!R40</f>
        <v>17075</v>
      </c>
      <c r="G18" s="378">
        <f t="shared" si="1"/>
        <v>-1420</v>
      </c>
      <c r="H18" s="99">
        <f>+IF(F18=0,"",'Ark1'!AF40)</f>
        <v>39.683461931765379</v>
      </c>
      <c r="I18" s="99">
        <f t="shared" si="6"/>
        <v>1.7348807716611532</v>
      </c>
      <c r="J18" s="99">
        <f>+IF(F18=0,"",'Ark1'!AG40)</f>
        <v>40.133180192854674</v>
      </c>
      <c r="K18" s="101"/>
      <c r="L18" s="488">
        <f>+'Ark1'!AI40</f>
        <v>17055</v>
      </c>
      <c r="M18" s="101"/>
      <c r="N18" s="489">
        <f t="shared" si="7"/>
        <v>99.88286969253295</v>
      </c>
      <c r="O18" s="101"/>
      <c r="P18" s="98">
        <f>+IF(F18=0,"",'Ark1'!S40)</f>
        <v>7.2719765739385052</v>
      </c>
      <c r="Q18" s="387">
        <f t="shared" si="2"/>
        <v>-7.3197797513241625E-2</v>
      </c>
      <c r="R18" s="25"/>
      <c r="S18" s="384">
        <f>+IF(L18=0,"",'Ark1'!AJ40)</f>
        <v>108.45409557314562</v>
      </c>
      <c r="T18" s="25"/>
      <c r="U18" s="388">
        <f>+IF(L18=0,"",'Ark1'!AK40)</f>
        <v>19.825814778344824</v>
      </c>
      <c r="V18" s="209"/>
      <c r="W18" s="98">
        <f>+IF(F18=0,"",'Ark1'!T40)</f>
        <v>6.0374231332357233</v>
      </c>
      <c r="X18" s="387">
        <f t="shared" si="3"/>
        <v>-0.35657524470426161</v>
      </c>
      <c r="Y18" s="99">
        <f>+IF(F18=0,"",'Ark1'!U40)</f>
        <v>26.204216691068723</v>
      </c>
      <c r="Z18" s="385">
        <f t="shared" si="4"/>
        <v>-0.45395578797977265</v>
      </c>
      <c r="AA18" s="104">
        <f>+IF(F18=0,"",'Ark1'!W40)</f>
        <v>9.5402635431917986</v>
      </c>
      <c r="AB18" s="275">
        <f>+IF(F18=0,"",'Ark1'!X40)</f>
        <v>85.868228404099554</v>
      </c>
      <c r="AC18" s="275">
        <f>+IF(F18=0,"",'Ark1'!Y40)</f>
        <v>65.253294289897539</v>
      </c>
      <c r="AD18" s="275">
        <f>+IF(F18=0,"",'Ark1'!Z40)</f>
        <v>8.5825307144240721</v>
      </c>
      <c r="AE18" s="99">
        <f>+IF(F18=0,"",'Ark1'!AA40)</f>
        <v>1.7896553369090531</v>
      </c>
      <c r="AF18" s="98">
        <f>+IF(F18=0,"",'Ark1'!AB40)</f>
        <v>2.0050461468072238</v>
      </c>
      <c r="AG18" s="98">
        <f>+IF(F18=0,"",'Ark1'!AC40)</f>
        <v>84.619255385047509</v>
      </c>
      <c r="AH18" s="275">
        <f>+IF(F18=0,"",'Ark1'!AD40)</f>
        <v>37.245079785356438</v>
      </c>
      <c r="AI18" s="275">
        <f>+IF(F18=0,"",'Ark1'!AE40)</f>
        <v>61.244714087050923</v>
      </c>
      <c r="AJ18" s="275">
        <f>+IF(F18=0,"",'Ark1'!AF40)</f>
        <v>39.683461931765379</v>
      </c>
      <c r="AK18" s="98">
        <f t="shared" si="5"/>
        <v>3.6034517472154768</v>
      </c>
      <c r="AL18" s="25"/>
      <c r="AS18">
        <f t="shared" si="9"/>
        <v>25.910581481825876</v>
      </c>
      <c r="AT18" s="1">
        <f t="shared" si="10"/>
        <v>7.2549735056242435</v>
      </c>
      <c r="AU18" s="1">
        <f t="shared" si="10"/>
        <v>6.0571023519568641</v>
      </c>
    </row>
    <row r="19" spans="1:47" ht="15" customHeight="1">
      <c r="A19" s="25">
        <f t="shared" si="8"/>
        <v>11</v>
      </c>
      <c r="B19" s="97" t="s">
        <v>554</v>
      </c>
      <c r="C19" s="97">
        <f>+'Ark1'!C41</f>
        <v>2024</v>
      </c>
      <c r="D19" s="306">
        <f>+IF(F19=0,"",'Ark1'!Q41)</f>
        <v>1877</v>
      </c>
      <c r="E19" s="123">
        <f t="shared" si="0"/>
        <v>-620</v>
      </c>
      <c r="F19" s="306">
        <f>+'Ark1'!R41</f>
        <v>5591</v>
      </c>
      <c r="G19" s="378">
        <f t="shared" si="1"/>
        <v>-3143</v>
      </c>
      <c r="H19" s="99">
        <f>+IF(F19=0,"",'Ark1'!AF41)</f>
        <v>12.993864460351402</v>
      </c>
      <c r="I19" s="99">
        <f t="shared" si="6"/>
        <v>-4.9268118225548019</v>
      </c>
      <c r="J19" s="99">
        <f>+IF(F19=0,"",'Ark1'!AG41)</f>
        <v>13.054215227551303</v>
      </c>
      <c r="K19" s="101"/>
      <c r="L19" s="488">
        <f>+'Ark1'!AI41</f>
        <v>5581</v>
      </c>
      <c r="M19" s="101"/>
      <c r="N19" s="489">
        <f t="shared" si="7"/>
        <v>99.821141119656588</v>
      </c>
      <c r="O19" s="101"/>
      <c r="P19" s="98">
        <f>+IF(F19=0,"",'Ark1'!S41)</f>
        <v>7.2500447147200884</v>
      </c>
      <c r="Q19" s="387">
        <f t="shared" si="2"/>
        <v>-8.6456315735601308E-2</v>
      </c>
      <c r="R19" s="25"/>
      <c r="S19" s="384">
        <f>+IF(L19=0,"",'Ark1'!AJ41)</f>
        <v>108.53149973123122</v>
      </c>
      <c r="T19" s="25"/>
      <c r="U19" s="388">
        <f>+IF(L19=0,"",'Ark1'!AK41)</f>
        <v>19.741061174178849</v>
      </c>
      <c r="V19" s="209"/>
      <c r="W19" s="98">
        <f>+IF(F19=0,"",'Ark1'!T41)</f>
        <v>6.0275442675728872</v>
      </c>
      <c r="X19" s="387">
        <f t="shared" si="3"/>
        <v>-0.26418918788852874</v>
      </c>
      <c r="Y19" s="99">
        <f>+IF(F19=0,"",'Ark1'!U41)</f>
        <v>26.030924700411362</v>
      </c>
      <c r="Z19" s="385">
        <f t="shared" si="4"/>
        <v>-0.2570762155492865</v>
      </c>
      <c r="AA19" s="104">
        <f>+IF(F19=0,"",'Ark1'!W41)</f>
        <v>7.3332140940797732</v>
      </c>
      <c r="AB19" s="275">
        <f>+IF(F19=0,"",'Ark1'!X41)</f>
        <v>87.766052584510817</v>
      </c>
      <c r="AC19" s="275">
        <f>+IF(F19=0,"",'Ark1'!Y41)</f>
        <v>63.834734394562702</v>
      </c>
      <c r="AD19" s="275">
        <f>+IF(F19=0,"",'Ark1'!Z41)</f>
        <v>8.1710221158706435</v>
      </c>
      <c r="AE19" s="99">
        <f>+IF(F19=0,"",'Ark1'!AA41)</f>
        <v>1.692220116609753</v>
      </c>
      <c r="AF19" s="98">
        <f>+IF(F19=0,"",'Ark1'!AB41)</f>
        <v>1.8781404598639464</v>
      </c>
      <c r="AG19" s="98">
        <f>+IF(F19=0,"",'Ark1'!AC41)</f>
        <v>84.225207069805791</v>
      </c>
      <c r="AH19" s="275">
        <f>+IF(F19=0,"",'Ark1'!AD41)</f>
        <v>37.553780362578173</v>
      </c>
      <c r="AI19" s="275">
        <f>+IF(F19=0,"",'Ark1'!AE41)</f>
        <v>57.939232519968115</v>
      </c>
      <c r="AJ19" s="275">
        <f>+IF(F19=0,"",'Ark1'!AF41)</f>
        <v>12.993864460351402</v>
      </c>
      <c r="AK19" s="98">
        <f t="shared" si="5"/>
        <v>3.5904502281978505</v>
      </c>
      <c r="AL19" s="25"/>
      <c r="AS19">
        <f t="shared" si="9"/>
        <v>25.910581481825876</v>
      </c>
      <c r="AT19" s="1">
        <f t="shared" si="10"/>
        <v>7.2549735056242435</v>
      </c>
      <c r="AU19" s="1">
        <f t="shared" si="10"/>
        <v>6.0571023519568641</v>
      </c>
    </row>
    <row r="20" spans="1:47" ht="15" customHeight="1">
      <c r="A20" s="25">
        <f t="shared" si="8"/>
        <v>12</v>
      </c>
      <c r="B20" s="97" t="s">
        <v>555</v>
      </c>
      <c r="C20" s="97">
        <f>+'Ark1'!C42</f>
        <v>2024</v>
      </c>
      <c r="D20" s="306">
        <f>+IF(F20=0,"",'Ark1'!Q42)</f>
        <v>206</v>
      </c>
      <c r="E20" s="123">
        <f t="shared" si="0"/>
        <v>44</v>
      </c>
      <c r="F20" s="306">
        <f>+'Ark1'!R42</f>
        <v>515</v>
      </c>
      <c r="G20" s="378">
        <f t="shared" si="1"/>
        <v>128</v>
      </c>
      <c r="H20" s="99">
        <f>+IF(F20=0,"",'Ark1'!AF42)</f>
        <v>1.1968950450869202</v>
      </c>
      <c r="I20" s="99">
        <f t="shared" si="6"/>
        <v>0.40283714246673452</v>
      </c>
      <c r="J20" s="99">
        <f>+IF(F20=0,"",'Ark1'!AG42)</f>
        <v>1.1476028148308279</v>
      </c>
      <c r="K20" s="101"/>
      <c r="L20" s="488">
        <f>+'Ark1'!AI42</f>
        <v>514</v>
      </c>
      <c r="M20" s="101"/>
      <c r="N20" s="489">
        <f t="shared" si="7"/>
        <v>99.805825242718441</v>
      </c>
      <c r="O20" s="101"/>
      <c r="P20" s="98">
        <f>+IF(F20=0,"",'Ark1'!S42)</f>
        <v>7.0310679611650482</v>
      </c>
      <c r="Q20" s="387">
        <f t="shared" si="2"/>
        <v>-0.26350568224580329</v>
      </c>
      <c r="R20" s="25"/>
      <c r="S20" s="384">
        <f>+IF(L20=0,"",'Ark1'!AJ42)</f>
        <v>106.9766536964981</v>
      </c>
      <c r="T20" s="25"/>
      <c r="U20" s="388">
        <f>+IF(L20=0,"",'Ark1'!AK42)</f>
        <v>19.362814893621575</v>
      </c>
      <c r="V20" s="209"/>
      <c r="W20" s="98">
        <f>+IF(F20=0,"",'Ark1'!T42)</f>
        <v>6.1184466019417485</v>
      </c>
      <c r="X20" s="387">
        <f t="shared" si="3"/>
        <v>-4.4344095732666844E-2</v>
      </c>
      <c r="Y20" s="99">
        <f>+IF(F20=0,"",'Ark1'!U42)</f>
        <v>24.84349514563106</v>
      </c>
      <c r="Z20" s="385">
        <f t="shared" si="4"/>
        <v>-0.83169865281853106</v>
      </c>
      <c r="AA20" s="104">
        <f>+IF(F20=0,"",'Ark1'!W42)</f>
        <v>8.7378640776699061</v>
      </c>
      <c r="AB20" s="275">
        <f>+IF(F20=0,"",'Ark1'!X42)</f>
        <v>80</v>
      </c>
      <c r="AC20" s="275">
        <f>+IF(F20=0,"",'Ark1'!Y42)</f>
        <v>56.504854368932016</v>
      </c>
      <c r="AD20" s="275">
        <f>+IF(F20=0,"",'Ark1'!Z42)</f>
        <v>9.3315942829522722</v>
      </c>
      <c r="AE20" s="99">
        <f>+IF(F20=0,"",'Ark1'!AA42)</f>
        <v>2.0315487002764367</v>
      </c>
      <c r="AF20" s="98">
        <f>+IF(F20=0,"",'Ark1'!AB42)</f>
        <v>1.8124567660228608</v>
      </c>
      <c r="AG20" s="98">
        <f>+IF(F20=0,"",'Ark1'!AC42)</f>
        <v>89.068558854244259</v>
      </c>
      <c r="AH20" s="275">
        <f>+IF(F20=0,"",'Ark1'!AD42)</f>
        <v>53.375570008679837</v>
      </c>
      <c r="AI20" s="275">
        <f>+IF(F20=0,"",'Ark1'!AE42)</f>
        <v>68.56086012328025</v>
      </c>
      <c r="AJ20" s="275">
        <f>+IF(F20=0,"",'Ark1'!AF42)</f>
        <v>1.1968950450869202</v>
      </c>
      <c r="AK20" s="98">
        <f t="shared" si="5"/>
        <v>3.5333885666942826</v>
      </c>
      <c r="AL20" s="25"/>
      <c r="AS20">
        <f t="shared" si="9"/>
        <v>25.910581481825876</v>
      </c>
      <c r="AT20" s="1">
        <f t="shared" si="10"/>
        <v>7.2549735056242435</v>
      </c>
      <c r="AU20" s="1">
        <f t="shared" si="10"/>
        <v>6.0571023519568641</v>
      </c>
    </row>
    <row r="21" spans="1:47">
      <c r="A21" s="25"/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311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T21" s="1"/>
    </row>
    <row r="22" spans="1:47" ht="15" customHeight="1">
      <c r="A22" s="25"/>
      <c r="B22" s="108" t="str">
        <f t="shared" ref="B22:B33" si="11">+B9</f>
        <v>Jan</v>
      </c>
      <c r="C22" s="108">
        <f>+'Ark1'!C43</f>
        <v>2023</v>
      </c>
      <c r="D22" s="373">
        <f>+IF(F22=0,"",'Ark1'!Q43)</f>
        <v>139</v>
      </c>
      <c r="E22" s="293">
        <f t="shared" ref="E22:E33" si="12">+IF(F22=0,"",D22-D35)</f>
        <v>-15</v>
      </c>
      <c r="F22" s="373">
        <f>+'Ark1'!R43</f>
        <v>348</v>
      </c>
      <c r="G22" s="311"/>
      <c r="H22" s="121">
        <f>+IF(F22=0,"",'Ark1'!AF43)</f>
        <v>0.71403656359644629</v>
      </c>
      <c r="I22" s="25"/>
      <c r="J22" s="121">
        <f>+IF(F22=0,"",'Ark1'!AG43)</f>
        <v>0.72936583299680813</v>
      </c>
      <c r="K22" s="101"/>
      <c r="L22" s="488">
        <f>+'Ark1'!AI43</f>
        <v>64</v>
      </c>
      <c r="M22" s="101"/>
      <c r="N22" s="489">
        <f t="shared" si="7"/>
        <v>18.390804597701148</v>
      </c>
      <c r="O22" s="101"/>
      <c r="P22" s="109">
        <f>+IF(F22=0,"",'Ark1'!S43)</f>
        <v>7.1867816091954024</v>
      </c>
      <c r="Q22" s="387"/>
      <c r="R22" s="25"/>
      <c r="S22" s="384">
        <f>+IF(L22=0,"",'Ark1'!AJ43)</f>
        <v>110.92187500000001</v>
      </c>
      <c r="T22" s="25"/>
      <c r="U22" s="388">
        <f>+IF(L22=0,"",'Ark1'!AK43)</f>
        <v>19.775361624545688</v>
      </c>
      <c r="V22" s="209"/>
      <c r="W22" s="109">
        <f>+IF(F22=0,"",'Ark1'!T43)</f>
        <v>6.554597701149425</v>
      </c>
      <c r="X22" s="388">
        <f t="shared" ref="X22:X33" si="13">+IF(F22=0,"",W22-W35)</f>
        <v>-0.40314877772381497</v>
      </c>
      <c r="Y22" s="121">
        <f>+IF(F22=0,"",'Ark1'!U43)</f>
        <v>26.759770114942505</v>
      </c>
      <c r="Z22" s="384">
        <f t="shared" ref="Z22:Z33" si="14">+IF(F22=0,"",Y22-Y35)</f>
        <v>-2.3441453780152415</v>
      </c>
      <c r="AA22" s="126">
        <f>+IF(F22=0,"",'Ark1'!W43)</f>
        <v>12.068965517241377</v>
      </c>
      <c r="AB22" s="126">
        <f>+IF(F22=0,"",'Ark1'!X43)</f>
        <v>85.34482758620689</v>
      </c>
      <c r="AC22" s="126">
        <f>+IF(F22=0,"",'Ark1'!Y43)</f>
        <v>60.919540229885058</v>
      </c>
      <c r="AD22" s="126">
        <f>+IF(F22=0,"",'Ark1'!Z43)</f>
        <v>9.8903814852696783</v>
      </c>
      <c r="AE22" s="121">
        <f>+IF(F22=0,"",'Ark1'!AA43)</f>
        <v>1.7393842180647077</v>
      </c>
      <c r="AF22" s="109">
        <f>+IF(F22=0,"",'Ark1'!AB43)</f>
        <v>1.9297747498819839</v>
      </c>
      <c r="AG22" s="109">
        <f>+IF(F22=0,"",'Ark1'!AC43)</f>
        <v>79.995848292764677</v>
      </c>
      <c r="AH22" s="126">
        <f>+IF(F22=0,"",'Ark1'!AD43)</f>
        <v>59.031376803069719</v>
      </c>
      <c r="AI22" s="126">
        <f>+IF(F22=0,"",'Ark1'!AE43)</f>
        <v>59.579570433705513</v>
      </c>
      <c r="AJ22" s="126">
        <f>+IF(F22=0,"",'Ark1'!AF43)</f>
        <v>0.71403656359644629</v>
      </c>
      <c r="AK22" s="109">
        <f t="shared" si="5"/>
        <v>3.7234706117552947</v>
      </c>
      <c r="AL22" s="25"/>
    </row>
    <row r="23" spans="1:47" ht="15" customHeight="1">
      <c r="A23" s="25"/>
      <c r="B23" s="108" t="str">
        <f t="shared" si="11"/>
        <v>Feb</v>
      </c>
      <c r="C23" s="108">
        <f>+'Ark1'!C44</f>
        <v>2023</v>
      </c>
      <c r="D23" s="373">
        <f>+IF(F23=0,"",'Ark1'!Q44)</f>
        <v>247</v>
      </c>
      <c r="E23" s="293">
        <f t="shared" si="12"/>
        <v>-41</v>
      </c>
      <c r="F23" s="373">
        <f>+'Ark1'!R44</f>
        <v>540</v>
      </c>
      <c r="G23" s="311"/>
      <c r="H23" s="121">
        <f>+IF(F23=0,"",'Ark1'!AF44)</f>
        <v>1.1079877710979338</v>
      </c>
      <c r="I23" s="25"/>
      <c r="J23" s="121">
        <f>+IF(F23=0,"",'Ark1'!AG44)</f>
        <v>1.2501601684988262</v>
      </c>
      <c r="K23" s="101"/>
      <c r="L23" s="488">
        <f>+'Ark1'!AI44</f>
        <v>71</v>
      </c>
      <c r="M23" s="101"/>
      <c r="N23" s="489">
        <f t="shared" si="7"/>
        <v>13.148148148148149</v>
      </c>
      <c r="O23" s="101"/>
      <c r="P23" s="109">
        <f>+IF(F23=0,"",'Ark1'!S44)</f>
        <v>7.757407407407408</v>
      </c>
      <c r="Q23" s="387"/>
      <c r="R23" s="25"/>
      <c r="S23" s="384">
        <f>+IF(L23=0,"",'Ark1'!AJ44)</f>
        <v>110.84507042253524</v>
      </c>
      <c r="T23" s="25"/>
      <c r="U23" s="388">
        <f>+IF(L23=0,"",'Ark1'!AK44)</f>
        <v>22.187955955536175</v>
      </c>
      <c r="V23" s="209"/>
      <c r="W23" s="109">
        <f>+IF(F23=0,"",'Ark1'!T44)</f>
        <v>6.6944444444444438</v>
      </c>
      <c r="X23" s="388">
        <f t="shared" si="13"/>
        <v>-0.20921004060539161</v>
      </c>
      <c r="Y23" s="121">
        <f>+IF(F23=0,"",'Ark1'!U44)</f>
        <v>29.558888888888905</v>
      </c>
      <c r="Z23" s="384">
        <f t="shared" si="14"/>
        <v>-1.2846327057954987</v>
      </c>
      <c r="AA23" s="126">
        <f>+IF(F23=0,"",'Ark1'!W44)</f>
        <v>17.037037037037035</v>
      </c>
      <c r="AB23" s="126">
        <f>+IF(F23=0,"",'Ark1'!X44)</f>
        <v>92.592592592592609</v>
      </c>
      <c r="AC23" s="126">
        <f>+IF(F23=0,"",'Ark1'!Y44)</f>
        <v>78.518518518518533</v>
      </c>
      <c r="AD23" s="126">
        <f>+IF(F23=0,"",'Ark1'!Z44)</f>
        <v>8.5805451062847098</v>
      </c>
      <c r="AE23" s="121">
        <f>+IF(F23=0,"",'Ark1'!AA44)</f>
        <v>1.676206238067895</v>
      </c>
      <c r="AF23" s="109">
        <f>+IF(F23=0,"",'Ark1'!AB44)</f>
        <v>2.0187011470219298</v>
      </c>
      <c r="AG23" s="109">
        <f>+IF(F23=0,"",'Ark1'!AC44)</f>
        <v>73.373765013218815</v>
      </c>
      <c r="AH23" s="126">
        <f>+IF(F23=0,"",'Ark1'!AD44)</f>
        <v>54.797025133862157</v>
      </c>
      <c r="AI23" s="126">
        <f>+IF(F23=0,"",'Ark1'!AE44)</f>
        <v>54.45248625179272</v>
      </c>
      <c r="AJ23" s="126">
        <f>+IF(F23=0,"",'Ark1'!AF44)</f>
        <v>1.1079877710979338</v>
      </c>
      <c r="AK23" s="109">
        <f t="shared" si="5"/>
        <v>3.810408211983769</v>
      </c>
      <c r="AL23" s="25"/>
    </row>
    <row r="24" spans="1:47" ht="15" customHeight="1">
      <c r="A24" s="25"/>
      <c r="B24" s="108" t="str">
        <f t="shared" si="11"/>
        <v>Mar</v>
      </c>
      <c r="C24" s="108">
        <f>+'Ark1'!C45</f>
        <v>2023</v>
      </c>
      <c r="D24" s="373">
        <f>+IF(F24=0,"",'Ark1'!Q45)</f>
        <v>1600</v>
      </c>
      <c r="E24" s="293">
        <f t="shared" si="12"/>
        <v>145</v>
      </c>
      <c r="F24" s="373">
        <f>+'Ark1'!R45</f>
        <v>3272</v>
      </c>
      <c r="G24" s="311"/>
      <c r="H24" s="121">
        <f>+IF(F24=0,"",'Ark1'!AF45)</f>
        <v>6.713585161171185</v>
      </c>
      <c r="I24" s="25"/>
      <c r="J24" s="121">
        <f>+IF(F24=0,"",'Ark1'!AG45)</f>
        <v>7.735840869737638</v>
      </c>
      <c r="K24" s="101"/>
      <c r="L24" s="488">
        <f>+'Ark1'!AI45</f>
        <v>439</v>
      </c>
      <c r="M24" s="101"/>
      <c r="N24" s="489">
        <f t="shared" si="7"/>
        <v>13.416870415647923</v>
      </c>
      <c r="O24" s="101"/>
      <c r="P24" s="109">
        <f>+IF(F24=0,"",'Ark1'!S45)</f>
        <v>7.7940097799510974</v>
      </c>
      <c r="Q24" s="387">
        <f t="shared" ref="Q24:Q33" si="15">+IF(F24=0,"",P24-P36)</f>
        <v>-3.9877263238270899E-2</v>
      </c>
      <c r="R24" s="25"/>
      <c r="S24" s="384">
        <f>+IF(L24=0,"",'Ark1'!AJ45)</f>
        <v>111.75102505694748</v>
      </c>
      <c r="T24" s="25"/>
      <c r="U24" s="388">
        <f>+IF(L24=0,"",'Ark1'!AK45)</f>
        <v>20.872446682852903</v>
      </c>
      <c r="V24" s="209"/>
      <c r="W24" s="109">
        <f>+IF(F24=0,"",'Ark1'!T45)</f>
        <v>6.7506112469437651</v>
      </c>
      <c r="X24" s="388">
        <f t="shared" si="13"/>
        <v>-0.17238941399476726</v>
      </c>
      <c r="Y24" s="121">
        <f>+IF(F24=0,"",'Ark1'!U45)</f>
        <v>30.186338630806805</v>
      </c>
      <c r="Z24" s="384">
        <f t="shared" si="14"/>
        <v>-1.6600262072632681</v>
      </c>
      <c r="AA24" s="126">
        <f>+IF(F24=0,"",'Ark1'!W45)</f>
        <v>17.726161369193154</v>
      </c>
      <c r="AB24" s="126">
        <f>+IF(F24=0,"",'Ark1'!X45)</f>
        <v>94.896088019559926</v>
      </c>
      <c r="AC24" s="126">
        <f>+IF(F24=0,"",'Ark1'!Y45)</f>
        <v>80.898533007334947</v>
      </c>
      <c r="AD24" s="126">
        <f>+IF(F24=0,"",'Ark1'!Z45)</f>
        <v>8.5262298322198884</v>
      </c>
      <c r="AE24" s="121">
        <f>+IF(F24=0,"",'Ark1'!AA45)</f>
        <v>1.7174463074504724</v>
      </c>
      <c r="AF24" s="109">
        <f>+IF(F24=0,"",'Ark1'!AB45)</f>
        <v>2.059661678005436</v>
      </c>
      <c r="AG24" s="109">
        <f>+IF(F24=0,"",'Ark1'!AC45)</f>
        <v>73.009165377354989</v>
      </c>
      <c r="AH24" s="126">
        <f>+IF(F24=0,"",'Ark1'!AD45)</f>
        <v>66.087365303938284</v>
      </c>
      <c r="AI24" s="126">
        <f>+IF(F24=0,"",'Ark1'!AE45)</f>
        <v>57.558111764023984</v>
      </c>
      <c r="AJ24" s="126">
        <f>+IF(F24=0,"",'Ark1'!AF45)</f>
        <v>6.713585161171185</v>
      </c>
      <c r="AK24" s="109">
        <f t="shared" si="5"/>
        <v>3.8730178025252884</v>
      </c>
      <c r="AL24" s="25"/>
    </row>
    <row r="25" spans="1:47" ht="15" customHeight="1">
      <c r="A25" s="25"/>
      <c r="B25" s="108" t="str">
        <f t="shared" si="11"/>
        <v>Apr</v>
      </c>
      <c r="C25" s="108">
        <f>+'Ark1'!C46</f>
        <v>2023</v>
      </c>
      <c r="D25" s="373">
        <f>+IF(F25=0,"",'Ark1'!Q46)</f>
        <v>204</v>
      </c>
      <c r="E25" s="293">
        <f t="shared" si="12"/>
        <v>-65</v>
      </c>
      <c r="F25" s="373">
        <f>+'Ark1'!R46</f>
        <v>611</v>
      </c>
      <c r="G25" s="311"/>
      <c r="H25" s="121">
        <f>+IF(F25=0,"",'Ark1'!AF46)</f>
        <v>1.253667644705255</v>
      </c>
      <c r="I25" s="25"/>
      <c r="J25" s="121">
        <f>+IF(F25=0,"",'Ark1'!AG46)</f>
        <v>1.0223449545434735</v>
      </c>
      <c r="K25" s="101"/>
      <c r="L25" s="488">
        <f>+'Ark1'!AI46</f>
        <v>98</v>
      </c>
      <c r="M25" s="101"/>
      <c r="N25" s="489">
        <f t="shared" si="7"/>
        <v>16.039279869067101</v>
      </c>
      <c r="O25" s="101"/>
      <c r="P25" s="109">
        <f>+IF(F25=0,"",'Ark1'!S46)</f>
        <v>6.9574468085106353</v>
      </c>
      <c r="Q25" s="387">
        <f t="shared" si="15"/>
        <v>-0.99827030979736264</v>
      </c>
      <c r="R25" s="25"/>
      <c r="S25" s="384">
        <f>+IF(L25=0,"",'Ark1'!AJ46)</f>
        <v>103.2724489795918</v>
      </c>
      <c r="T25" s="25"/>
      <c r="U25" s="388">
        <f>+IF(L25=0,"",'Ark1'!AK46)</f>
        <v>18.991574250598596</v>
      </c>
      <c r="V25" s="209"/>
      <c r="W25" s="109">
        <f>+IF(F25=0,"",'Ark1'!T46)</f>
        <v>5.260229132569556</v>
      </c>
      <c r="X25" s="388">
        <f t="shared" si="13"/>
        <v>-0.52933315699273376</v>
      </c>
      <c r="Y25" s="121">
        <f>+IF(F25=0,"",'Ark1'!U46)</f>
        <v>21.363502454991821</v>
      </c>
      <c r="Z25" s="384">
        <f t="shared" si="14"/>
        <v>-4.3444100029206503</v>
      </c>
      <c r="AA25" s="126">
        <f>+IF(F25=0,"",'Ark1'!W46)</f>
        <v>7.3649754500818352</v>
      </c>
      <c r="AB25" s="126">
        <f>+IF(F25=0,"",'Ark1'!X46)</f>
        <v>66.612111292962354</v>
      </c>
      <c r="AC25" s="126">
        <f>+IF(F25=0,"",'Ark1'!Y46)</f>
        <v>34.697217675941076</v>
      </c>
      <c r="AD25" s="126">
        <f>+IF(F25=0,"",'Ark1'!Z46)</f>
        <v>9.2456984384615009</v>
      </c>
      <c r="AE25" s="121">
        <f>+IF(F25=0,"",'Ark1'!AA46)</f>
        <v>1.6694489898341882</v>
      </c>
      <c r="AF25" s="109">
        <f>+IF(F25=0,"",'Ark1'!AB46)</f>
        <v>2.0918451153893161</v>
      </c>
      <c r="AG25" s="109">
        <f>+IF(F25=0,"",'Ark1'!AC46)</f>
        <v>60.898095872151281</v>
      </c>
      <c r="AH25" s="126">
        <f>+IF(F25=0,"",'Ark1'!AD46)</f>
        <v>72.863156355399127</v>
      </c>
      <c r="AI25" s="126">
        <f>+IF(F25=0,"",'Ark1'!AE46)</f>
        <v>51.822615268094808</v>
      </c>
      <c r="AJ25" s="126">
        <f>+IF(F25=0,"",'Ark1'!AF46)</f>
        <v>1.253667644705255</v>
      </c>
      <c r="AK25" s="109">
        <f t="shared" si="5"/>
        <v>3.0705951540813943</v>
      </c>
      <c r="AL25" s="25"/>
      <c r="AR25" t="s">
        <v>445</v>
      </c>
    </row>
    <row r="26" spans="1:47" ht="15" customHeight="1">
      <c r="A26" s="25"/>
      <c r="B26" s="108" t="str">
        <f t="shared" si="11"/>
        <v>Mai</v>
      </c>
      <c r="C26" s="108">
        <f>+'Ark1'!C47</f>
        <v>2023</v>
      </c>
      <c r="D26" s="373">
        <f>+IF(F26=0,"",'Ark1'!Q47)</f>
        <v>420</v>
      </c>
      <c r="E26" s="293">
        <f t="shared" si="12"/>
        <v>-37</v>
      </c>
      <c r="F26" s="373">
        <f>+'Ark1'!R47</f>
        <v>1439</v>
      </c>
      <c r="G26" s="311"/>
      <c r="H26" s="121">
        <f>+IF(F26=0,"",'Ark1'!AF47)</f>
        <v>2.9525822270554198</v>
      </c>
      <c r="I26" s="25"/>
      <c r="J26" s="121">
        <f>+IF(F26=0,"",'Ark1'!AG47)</f>
        <v>2.6131275198146806</v>
      </c>
      <c r="K26" s="101"/>
      <c r="L26" s="488">
        <f>+'Ark1'!AI47</f>
        <v>431</v>
      </c>
      <c r="M26" s="101"/>
      <c r="N26" s="489">
        <f t="shared" si="7"/>
        <v>29.951355107713692</v>
      </c>
      <c r="O26" s="101"/>
      <c r="P26" s="109">
        <f>+IF(F26=0,"",'Ark1'!S47)</f>
        <v>7.0854760250173747</v>
      </c>
      <c r="Q26" s="387">
        <f t="shared" si="15"/>
        <v>-7.4456634915286202E-2</v>
      </c>
      <c r="R26" s="25"/>
      <c r="S26" s="384">
        <f>+IF(L26=0,"",'Ark1'!AJ47)</f>
        <v>102.68143851508124</v>
      </c>
      <c r="T26" s="25"/>
      <c r="U26" s="388">
        <f>+IF(L26=0,"",'Ark1'!AK47)</f>
        <v>19.593051073783364</v>
      </c>
      <c r="V26" s="209"/>
      <c r="W26" s="109">
        <f>+IF(F26=0,"",'Ark1'!T47)</f>
        <v>5.3335649756775529</v>
      </c>
      <c r="X26" s="388">
        <f t="shared" si="13"/>
        <v>-0.18102388373889333</v>
      </c>
      <c r="Y26" s="121">
        <f>+IF(F26=0,"",'Ark1'!U47)</f>
        <v>23.18547602501738</v>
      </c>
      <c r="Z26" s="384">
        <f t="shared" si="14"/>
        <v>-0.6303064683513</v>
      </c>
      <c r="AA26" s="126">
        <f>+IF(F26=0,"",'Ark1'!W47)</f>
        <v>8.1306462821403738</v>
      </c>
      <c r="AB26" s="126">
        <f>+IF(F26=0,"",'Ark1'!X47)</f>
        <v>77.553856845031262</v>
      </c>
      <c r="AC26" s="126">
        <f>+IF(F26=0,"",'Ark1'!Y47)</f>
        <v>44.683808200138991</v>
      </c>
      <c r="AD26" s="126">
        <f>+IF(F26=0,"",'Ark1'!Z47)</f>
        <v>8.7023718719669247</v>
      </c>
      <c r="AE26" s="121">
        <f>+IF(F26=0,"",'Ark1'!AA47)</f>
        <v>1.8046512465179048</v>
      </c>
      <c r="AF26" s="109">
        <f>+IF(F26=0,"",'Ark1'!AB47)</f>
        <v>2.1903650302455446</v>
      </c>
      <c r="AG26" s="109">
        <f>+IF(F26=0,"",'Ark1'!AC47)</f>
        <v>68.819846397315516</v>
      </c>
      <c r="AH26" s="126">
        <f>+IF(F26=0,"",'Ark1'!AD47)</f>
        <v>72.688556120060511</v>
      </c>
      <c r="AI26" s="126">
        <f>+IF(F26=0,"",'Ark1'!AE47)</f>
        <v>58.4368389634378</v>
      </c>
      <c r="AJ26" s="126">
        <f>+IF(F26=0,"",'Ark1'!AF47)</f>
        <v>2.9525822270554198</v>
      </c>
      <c r="AK26" s="109">
        <f t="shared" si="5"/>
        <v>3.2722538250294235</v>
      </c>
      <c r="AL26" s="25"/>
      <c r="AR26" t="s">
        <v>446</v>
      </c>
    </row>
    <row r="27" spans="1:47" ht="15" customHeight="1">
      <c r="A27" s="25"/>
      <c r="B27" s="108" t="str">
        <f t="shared" si="11"/>
        <v>Jun</v>
      </c>
      <c r="C27" s="108">
        <f>+'Ark1'!C48</f>
        <v>2023</v>
      </c>
      <c r="D27" s="373">
        <f>+IF(F27=0,"",'Ark1'!Q48)</f>
        <v>344</v>
      </c>
      <c r="E27" s="293">
        <f t="shared" si="12"/>
        <v>-25</v>
      </c>
      <c r="F27" s="373">
        <f>+'Ark1'!R48</f>
        <v>1145</v>
      </c>
      <c r="G27" s="311"/>
      <c r="H27" s="121">
        <f>+IF(F27=0,"",'Ark1'!AF48)</f>
        <v>2.3493444405687658</v>
      </c>
      <c r="I27" s="25"/>
      <c r="J27" s="121">
        <f>+IF(F27=0,"",'Ark1'!AG48)</f>
        <v>2.1173570646917801</v>
      </c>
      <c r="K27" s="101"/>
      <c r="L27" s="488">
        <f>+'Ark1'!AI48</f>
        <v>367</v>
      </c>
      <c r="M27" s="101"/>
      <c r="N27" s="489">
        <f t="shared" si="7"/>
        <v>32.05240174672489</v>
      </c>
      <c r="O27" s="101"/>
      <c r="P27" s="109">
        <f>+IF(F27=0,"",'Ark1'!S48)</f>
        <v>6.9886462882096048</v>
      </c>
      <c r="Q27" s="387">
        <f t="shared" si="15"/>
        <v>0.11464098316981719</v>
      </c>
      <c r="R27" s="25"/>
      <c r="S27" s="384">
        <f>+IF(L27=0,"",'Ark1'!AJ48)</f>
        <v>107.33978201634868</v>
      </c>
      <c r="T27" s="25"/>
      <c r="U27" s="388">
        <f>+IF(L27=0,"",'Ark1'!AK48)</f>
        <v>20.566473144128665</v>
      </c>
      <c r="V27" s="209"/>
      <c r="W27" s="109">
        <f>+IF(F27=0,"",'Ark1'!T48)</f>
        <v>5.6445414847161581</v>
      </c>
      <c r="X27" s="388">
        <f t="shared" si="13"/>
        <v>-7.95046554790515E-2</v>
      </c>
      <c r="Y27" s="121">
        <f>+IF(F27=0,"",'Ark1'!U48)</f>
        <v>23.610480349344979</v>
      </c>
      <c r="Z27" s="384">
        <f t="shared" si="14"/>
        <v>-1.9214628627224286</v>
      </c>
      <c r="AA27" s="126">
        <f>+IF(F27=0,"",'Ark1'!W48)</f>
        <v>9.43231441048035</v>
      </c>
      <c r="AB27" s="126">
        <f>+IF(F27=0,"",'Ark1'!X48)</f>
        <v>78.515283842794787</v>
      </c>
      <c r="AC27" s="126">
        <f>+IF(F27=0,"",'Ark1'!Y48)</f>
        <v>46.462882096069883</v>
      </c>
      <c r="AD27" s="126">
        <f>+IF(F27=0,"",'Ark1'!Z48)</f>
        <v>8.7130216376107956</v>
      </c>
      <c r="AE27" s="121">
        <f>+IF(F27=0,"",'Ark1'!AA48)</f>
        <v>1.7575420514630331</v>
      </c>
      <c r="AF27" s="109">
        <f>+IF(F27=0,"",'Ark1'!AB48)</f>
        <v>2.0594501289013678</v>
      </c>
      <c r="AG27" s="109">
        <f>+IF(F27=0,"",'Ark1'!AC48)</f>
        <v>68.655548711912814</v>
      </c>
      <c r="AH27" s="126">
        <f>+IF(F27=0,"",'Ark1'!AD48)</f>
        <v>68.173469938789765</v>
      </c>
      <c r="AI27" s="126">
        <f>+IF(F27=0,"",'Ark1'!AE48)</f>
        <v>57.146379061772173</v>
      </c>
      <c r="AJ27" s="126">
        <f>+IF(F27=0,"",'Ark1'!AF48)</f>
        <v>2.3493444405687658</v>
      </c>
      <c r="AK27" s="109">
        <f t="shared" si="5"/>
        <v>3.3784053986503384</v>
      </c>
      <c r="AL27" s="25"/>
    </row>
    <row r="28" spans="1:47" ht="15" customHeight="1">
      <c r="A28" s="25"/>
      <c r="B28" s="108" t="str">
        <f t="shared" si="11"/>
        <v>Jul</v>
      </c>
      <c r="C28" s="108">
        <f>+'Ark1'!C49</f>
        <v>2023</v>
      </c>
      <c r="D28" s="373">
        <f>+IF(F28=0,"",'Ark1'!Q49)</f>
        <v>71</v>
      </c>
      <c r="E28" s="293">
        <f t="shared" si="12"/>
        <v>26</v>
      </c>
      <c r="F28" s="373">
        <f>+'Ark1'!R49</f>
        <v>318</v>
      </c>
      <c r="G28" s="311"/>
      <c r="H28" s="121">
        <f>+IF(F28=0,"",'Ark1'!AF49)</f>
        <v>0.65248168742433899</v>
      </c>
      <c r="I28" s="25"/>
      <c r="J28" s="121">
        <f>+IF(F28=0,"",'Ark1'!AG49)</f>
        <v>0.63283396267674497</v>
      </c>
      <c r="K28" s="101"/>
      <c r="L28" s="488">
        <f>+'Ark1'!AI49</f>
        <v>161</v>
      </c>
      <c r="M28" s="101"/>
      <c r="N28" s="489">
        <f t="shared" si="7"/>
        <v>50.628930817610062</v>
      </c>
      <c r="O28" s="101"/>
      <c r="P28" s="109">
        <f>+IF(F28=0,"",'Ark1'!S49)</f>
        <v>6.9465408805031448</v>
      </c>
      <c r="Q28" s="387">
        <f t="shared" si="15"/>
        <v>-0.15195069003811579</v>
      </c>
      <c r="R28" s="25"/>
      <c r="S28" s="384">
        <f>+IF(L28=0,"",'Ark1'!AJ49)</f>
        <v>115.8142857142856</v>
      </c>
      <c r="T28" s="25"/>
      <c r="U28" s="388">
        <f>+IF(L28=0,"",'Ark1'!AK49)</f>
        <v>16.347916510009373</v>
      </c>
      <c r="V28" s="209"/>
      <c r="W28" s="109">
        <f>+IF(F28=0,"",'Ark1'!T49)</f>
        <v>5.7704402515723263</v>
      </c>
      <c r="X28" s="388">
        <f t="shared" si="13"/>
        <v>9.6021646921162329E-2</v>
      </c>
      <c r="Y28" s="121">
        <f>+IF(F28=0,"",'Ark1'!U49)</f>
        <v>25.408490566037756</v>
      </c>
      <c r="Z28" s="384">
        <f t="shared" si="14"/>
        <v>2.5823277753400582</v>
      </c>
      <c r="AA28" s="126">
        <f>+IF(F28=0,"",'Ark1'!W49)</f>
        <v>11.006289308176102</v>
      </c>
      <c r="AB28" s="126">
        <f>+IF(F28=0,"",'Ark1'!X49)</f>
        <v>81.44654088050315</v>
      </c>
      <c r="AC28" s="126">
        <f>+IF(F28=0,"",'Ark1'!Y49)</f>
        <v>53.773584905660393</v>
      </c>
      <c r="AD28" s="126">
        <f>+IF(F28=0,"",'Ark1'!Z49)</f>
        <v>10.065253619557264</v>
      </c>
      <c r="AE28" s="121">
        <f>+IF(F28=0,"",'Ark1'!AA49)</f>
        <v>2.0497669716984643</v>
      </c>
      <c r="AF28" s="109">
        <f>+IF(F28=0,"",'Ark1'!AB49)</f>
        <v>2.2050842753791677</v>
      </c>
      <c r="AG28" s="109">
        <f>+IF(F28=0,"",'Ark1'!AC49)</f>
        <v>79.001796947913292</v>
      </c>
      <c r="AH28" s="126">
        <f>+IF(F28=0,"",'Ark1'!AD49)</f>
        <v>64.702017329883674</v>
      </c>
      <c r="AI28" s="126">
        <f>+IF(F28=0,"",'Ark1'!AE49)</f>
        <v>65.89278744517128</v>
      </c>
      <c r="AJ28" s="126">
        <f>+IF(F28=0,"",'Ark1'!AF49)</f>
        <v>0.65248168742433899</v>
      </c>
      <c r="AK28" s="109">
        <f t="shared" si="5"/>
        <v>3.6577184246265309</v>
      </c>
      <c r="AL28" s="25"/>
    </row>
    <row r="29" spans="1:47" ht="15" customHeight="1">
      <c r="A29" s="25"/>
      <c r="B29" s="108" t="str">
        <f t="shared" si="11"/>
        <v>Aug</v>
      </c>
      <c r="C29" s="108">
        <f>+'Ark1'!C50</f>
        <v>2023</v>
      </c>
      <c r="D29" s="373">
        <f>+IF(F29=0,"",'Ark1'!Q50)</f>
        <v>1557</v>
      </c>
      <c r="E29" s="293">
        <f t="shared" si="12"/>
        <v>-34</v>
      </c>
      <c r="F29" s="373">
        <f>+'Ark1'!R50</f>
        <v>6460</v>
      </c>
      <c r="G29" s="311"/>
      <c r="H29" s="121">
        <f>+IF(F29=0,"",'Ark1'!AF50)</f>
        <v>13.254816669060469</v>
      </c>
      <c r="I29" s="25"/>
      <c r="J29" s="121">
        <f>+IF(F29=0,"",'Ark1'!AG50)</f>
        <v>12.885136707925588</v>
      </c>
      <c r="K29" s="101"/>
      <c r="L29" s="488">
        <f>+'Ark1'!AI50</f>
        <v>2555</v>
      </c>
      <c r="M29" s="101"/>
      <c r="N29" s="489">
        <f t="shared" si="7"/>
        <v>39.55108359133127</v>
      </c>
      <c r="O29" s="101"/>
      <c r="P29" s="109">
        <f>+IF(F29=0,"",'Ark1'!S50)</f>
        <v>6.972291021671829</v>
      </c>
      <c r="Q29" s="387">
        <f t="shared" si="15"/>
        <v>0.19903520771833971</v>
      </c>
      <c r="R29" s="25"/>
      <c r="S29" s="384">
        <f>+IF(L29=0,"",'Ark1'!AJ50)</f>
        <v>110.53851272015665</v>
      </c>
      <c r="T29" s="25"/>
      <c r="U29" s="388">
        <f>+IF(L29=0,"",'Ark1'!AK50)</f>
        <v>19.973908968087976</v>
      </c>
      <c r="V29" s="209"/>
      <c r="W29" s="109">
        <f>+IF(F29=0,"",'Ark1'!T50)</f>
        <v>5.7934984520123827</v>
      </c>
      <c r="X29" s="388">
        <f t="shared" si="13"/>
        <v>-0.19608186636677694</v>
      </c>
      <c r="Y29" s="121">
        <f>+IF(F29=0,"",'Ark1'!U50)</f>
        <v>25.466702786377621</v>
      </c>
      <c r="Z29" s="384">
        <f t="shared" si="14"/>
        <v>-0.53404829900592077</v>
      </c>
      <c r="AA29" s="126">
        <f>+IF(F29=0,"",'Ark1'!W50)</f>
        <v>8.7461300309597547</v>
      </c>
      <c r="AB29" s="126">
        <f>+IF(F29=0,"",'Ark1'!X50)</f>
        <v>83.746130030959748</v>
      </c>
      <c r="AC29" s="126">
        <f>+IF(F29=0,"",'Ark1'!Y50)</f>
        <v>59.798761609907118</v>
      </c>
      <c r="AD29" s="126">
        <f>+IF(F29=0,"",'Ark1'!Z50)</f>
        <v>8.8026618526359215</v>
      </c>
      <c r="AE29" s="121">
        <f>+IF(F29=0,"",'Ark1'!AA50)</f>
        <v>1.7506319112483379</v>
      </c>
      <c r="AF29" s="109">
        <f>+IF(F29=0,"",'Ark1'!AB50)</f>
        <v>2.1304415643911789</v>
      </c>
      <c r="AG29" s="109">
        <f>+IF(F29=0,"",'Ark1'!AC50)</f>
        <v>65.99279019601299</v>
      </c>
      <c r="AH29" s="126">
        <f>+IF(F29=0,"",'Ark1'!AD50)</f>
        <v>38.263025903508961</v>
      </c>
      <c r="AI29" s="126">
        <f>+IF(F29=0,"",'Ark1'!AE50)</f>
        <v>54.127144464050751</v>
      </c>
      <c r="AJ29" s="126">
        <f>+IF(F29=0,"",'Ark1'!AF50)</f>
        <v>13.254816669060469</v>
      </c>
      <c r="AK29" s="109">
        <f t="shared" si="5"/>
        <v>3.6525587797784103</v>
      </c>
      <c r="AL29" s="25"/>
    </row>
    <row r="30" spans="1:47" ht="15" customHeight="1">
      <c r="A30" s="25"/>
      <c r="B30" s="108" t="str">
        <f t="shared" si="11"/>
        <v>Sep</v>
      </c>
      <c r="C30" s="108">
        <f>+'Ark1'!C51</f>
        <v>2023</v>
      </c>
      <c r="D30" s="373">
        <f>+IF(F30=0,"",'Ark1'!Q51)</f>
        <v>1974</v>
      </c>
      <c r="E30" s="293">
        <f t="shared" si="12"/>
        <v>-309</v>
      </c>
      <c r="F30" s="373">
        <f>+'Ark1'!R51</f>
        <v>6988</v>
      </c>
      <c r="G30" s="311"/>
      <c r="H30" s="121">
        <f>+IF(F30=0,"",'Ark1'!AF51)</f>
        <v>14.338182489689556</v>
      </c>
      <c r="I30" s="25"/>
      <c r="J30" s="121">
        <f>+IF(F30=0,"",'Ark1'!AG51)</f>
        <v>13.636808647751797</v>
      </c>
      <c r="K30" s="101"/>
      <c r="L30" s="488">
        <f>+'Ark1'!AI51</f>
        <v>1843</v>
      </c>
      <c r="M30" s="101"/>
      <c r="N30" s="489">
        <f t="shared" si="7"/>
        <v>26.373783629078421</v>
      </c>
      <c r="O30" s="101"/>
      <c r="P30" s="109">
        <f>+IF(F30=0,"",'Ark1'!S51)</f>
        <v>6.849313108185461</v>
      </c>
      <c r="Q30" s="387">
        <f t="shared" si="15"/>
        <v>1.8632934524100087E-2</v>
      </c>
      <c r="R30" s="25"/>
      <c r="S30" s="384">
        <f>+IF(L30=0,"",'Ark1'!AJ51)</f>
        <v>109.1240368963644</v>
      </c>
      <c r="T30" s="25"/>
      <c r="U30" s="388">
        <f>+IF(L30=0,"",'Ark1'!AK51)</f>
        <v>19.51459261951214</v>
      </c>
      <c r="V30" s="209"/>
      <c r="W30" s="109">
        <f>+IF(F30=0,"",'Ark1'!T51)</f>
        <v>6.1672867773325697</v>
      </c>
      <c r="X30" s="388">
        <f t="shared" si="13"/>
        <v>3.6718056953421119E-2</v>
      </c>
      <c r="Y30" s="121">
        <f>+IF(F30=0,"",'Ark1'!U51)</f>
        <v>24.915870062965112</v>
      </c>
      <c r="Z30" s="384">
        <f t="shared" si="14"/>
        <v>-0.56564652471269738</v>
      </c>
      <c r="AA30" s="126">
        <f>+IF(F30=0,"",'Ark1'!W51)</f>
        <v>12.30681167716085</v>
      </c>
      <c r="AB30" s="126">
        <f>+IF(F30=0,"",'Ark1'!X51)</f>
        <v>83.972524327418427</v>
      </c>
      <c r="AC30" s="126">
        <f>+IF(F30=0,"",'Ark1'!Y51)</f>
        <v>58.686319404693762</v>
      </c>
      <c r="AD30" s="126">
        <f>+IF(F30=0,"",'Ark1'!Z51)</f>
        <v>8.2556638726023124</v>
      </c>
      <c r="AE30" s="121">
        <f>+IF(F30=0,"",'Ark1'!AA51)</f>
        <v>1.8087717444878424</v>
      </c>
      <c r="AF30" s="109">
        <f>+IF(F30=0,"",'Ark1'!AB51)</f>
        <v>2.1029404604117912</v>
      </c>
      <c r="AG30" s="109">
        <f>+IF(F30=0,"",'Ark1'!AC51)</f>
        <v>66.551238277090022</v>
      </c>
      <c r="AH30" s="126">
        <f>+IF(F30=0,"",'Ark1'!AD51)</f>
        <v>35.724942622810929</v>
      </c>
      <c r="AI30" s="126">
        <f>+IF(F30=0,"",'Ark1'!AE51)</f>
        <v>47.238158598473987</v>
      </c>
      <c r="AJ30" s="126">
        <f>+IF(F30=0,"",'Ark1'!AF51)</f>
        <v>14.338182489689556</v>
      </c>
      <c r="AK30" s="109">
        <f t="shared" si="5"/>
        <v>3.6377180703257253</v>
      </c>
      <c r="AL30" s="25"/>
    </row>
    <row r="31" spans="1:47" ht="15" customHeight="1">
      <c r="A31" s="25"/>
      <c r="B31" s="108" t="str">
        <f t="shared" si="11"/>
        <v>Okt</v>
      </c>
      <c r="C31" s="2">
        <f>+'Ark1'!C52</f>
        <v>2023</v>
      </c>
      <c r="D31" s="305">
        <f>+IF(F31=0,"",'Ark1'!Q52)</f>
        <v>4600</v>
      </c>
      <c r="E31" s="4">
        <f t="shared" si="12"/>
        <v>-146</v>
      </c>
      <c r="F31" s="305">
        <f>+'Ark1'!R52</f>
        <v>18495</v>
      </c>
      <c r="G31" s="311"/>
      <c r="H31" s="121">
        <f>+IF(F31=0,"",'Ark1'!AF52)</f>
        <v>37.948581160104226</v>
      </c>
      <c r="I31" s="25"/>
      <c r="J31" s="121">
        <f>+IF(F31=0,"",'Ark1'!AG52)</f>
        <v>38.616108142011051</v>
      </c>
      <c r="K31" s="101"/>
      <c r="L31" s="488">
        <f>+'Ark1'!AI52</f>
        <v>5951</v>
      </c>
      <c r="M31" s="101"/>
      <c r="N31" s="489">
        <f t="shared" si="7"/>
        <v>32.176263855095975</v>
      </c>
      <c r="O31" s="101"/>
      <c r="P31" s="5">
        <f>+IF(F31=0,"",'Ark1'!S52)</f>
        <v>7.3451743714517468</v>
      </c>
      <c r="Q31" s="387">
        <f t="shared" si="15"/>
        <v>0.590790485195825</v>
      </c>
      <c r="R31" s="25"/>
      <c r="S31" s="384">
        <f>+IF(L31=0,"",'Ark1'!AJ52)</f>
        <v>111.29322802890262</v>
      </c>
      <c r="T31" s="25"/>
      <c r="U31" s="388">
        <f>+IF(L31=0,"",'Ark1'!AK52)</f>
        <v>19.973404568080312</v>
      </c>
      <c r="V31" s="209"/>
      <c r="W31" s="5">
        <f>+IF(F31=0,"",'Ark1'!T52)</f>
        <v>6.3939983779399849</v>
      </c>
      <c r="X31" s="22">
        <f t="shared" si="13"/>
        <v>-1.6633642350918798E-2</v>
      </c>
      <c r="Y31" s="58">
        <f>+IF(F31=0,"",'Ark1'!U52)</f>
        <v>26.658172479048496</v>
      </c>
      <c r="Z31" s="150">
        <f t="shared" si="14"/>
        <v>-0.3350580194244408</v>
      </c>
      <c r="AA31" s="18">
        <f>+IF(F31=0,"",'Ark1'!W52)</f>
        <v>12.808867261422002</v>
      </c>
      <c r="AB31" s="18">
        <f>+IF(F31=0,"",'Ark1'!X52)</f>
        <v>87.839956745066218</v>
      </c>
      <c r="AC31" s="18">
        <f>+IF(F31=0,"",'Ark1'!Y52)</f>
        <v>67.380373073803725</v>
      </c>
      <c r="AD31" s="18">
        <f>+IF(F31=0,"",'Ark1'!Z52)</f>
        <v>8.3378105157969422</v>
      </c>
      <c r="AE31" s="58">
        <f>+IF(F31=0,"",'Ark1'!AA52)</f>
        <v>1.7124831000072149</v>
      </c>
      <c r="AF31" s="5">
        <f>+IF(F31=0,"",'Ark1'!AB52)</f>
        <v>2.0681016107782142</v>
      </c>
      <c r="AG31" s="5">
        <f>+IF(F31=0,"",'Ark1'!AC52)</f>
        <v>72.443799925544624</v>
      </c>
      <c r="AH31" s="18">
        <f>+IF(F31=0,"",'Ark1'!AD52)</f>
        <v>34.916970140086796</v>
      </c>
      <c r="AI31" s="18">
        <f>+IF(F31=0,"",'Ark1'!AE52)</f>
        <v>44.203003805595451</v>
      </c>
      <c r="AJ31" s="18">
        <f>+IF(F31=0,"",'Ark1'!AF52)</f>
        <v>37.948581160104226</v>
      </c>
      <c r="AK31" s="5">
        <f t="shared" si="5"/>
        <v>3.6293450816715747</v>
      </c>
      <c r="AL31" s="25"/>
    </row>
    <row r="32" spans="1:47" ht="15" customHeight="1">
      <c r="A32" s="25"/>
      <c r="B32" s="2" t="str">
        <f t="shared" si="11"/>
        <v>Nov</v>
      </c>
      <c r="C32" s="2">
        <f>+'Ark1'!C53</f>
        <v>2023</v>
      </c>
      <c r="D32" s="305">
        <f>+IF(F32=0,"",'Ark1'!Q53)</f>
        <v>2497</v>
      </c>
      <c r="E32" s="4">
        <f t="shared" si="12"/>
        <v>15</v>
      </c>
      <c r="F32" s="305">
        <f>+'Ark1'!R53</f>
        <v>8734</v>
      </c>
      <c r="G32" s="311"/>
      <c r="H32" s="121">
        <f>+IF(F32=0,"",'Ark1'!AF53)</f>
        <v>17.920676282906204</v>
      </c>
      <c r="I32" s="25"/>
      <c r="J32" s="121">
        <f>+IF(F32=0,"",'Ark1'!AG53)</f>
        <v>17.982685197861745</v>
      </c>
      <c r="K32" s="101"/>
      <c r="L32" s="488">
        <f>+'Ark1'!AI53</f>
        <v>2727</v>
      </c>
      <c r="M32" s="101"/>
      <c r="N32" s="489">
        <f t="shared" si="7"/>
        <v>31.222807419280972</v>
      </c>
      <c r="O32" s="101"/>
      <c r="P32" s="5">
        <f>+IF(F32=0,"",'Ark1'!S53)</f>
        <v>7.3365010304556897</v>
      </c>
      <c r="Q32" s="387">
        <f t="shared" si="15"/>
        <v>0.22055300001933098</v>
      </c>
      <c r="R32" s="25"/>
      <c r="S32" s="384">
        <f>+IF(L32=0,"",'Ark1'!AJ53)</f>
        <v>109.62717271727188</v>
      </c>
      <c r="T32" s="25"/>
      <c r="U32" s="388">
        <f>+IF(L32=0,"",'Ark1'!AK53)</f>
        <v>19.764164209176755</v>
      </c>
      <c r="V32" s="209"/>
      <c r="W32" s="5">
        <f>+IF(F32=0,"",'Ark1'!T53)</f>
        <v>6.2917334554614159</v>
      </c>
      <c r="X32" s="22">
        <f t="shared" si="13"/>
        <v>9.4558787677388345E-2</v>
      </c>
      <c r="Y32" s="58">
        <f>+IF(F32=0,"",'Ark1'!U53)</f>
        <v>26.288000915960648</v>
      </c>
      <c r="Z32" s="150">
        <f t="shared" si="14"/>
        <v>-0.41407019621458829</v>
      </c>
      <c r="AA32" s="18">
        <f>+IF(F32=0,"",'Ark1'!W53)</f>
        <v>10.865582779940462</v>
      </c>
      <c r="AB32" s="18">
        <f>+IF(F32=0,"",'Ark1'!X53)</f>
        <v>87.588733684451554</v>
      </c>
      <c r="AC32" s="18">
        <f>+IF(F32=0,"",'Ark1'!Y53)</f>
        <v>65.296542248683309</v>
      </c>
      <c r="AD32" s="18">
        <f>+IF(F32=0,"",'Ark1'!Z53)</f>
        <v>8.1993810225087778</v>
      </c>
      <c r="AE32" s="58">
        <f>+IF(F32=0,"",'Ark1'!AA53)</f>
        <v>1.706546061086242</v>
      </c>
      <c r="AF32" s="5">
        <f>+IF(F32=0,"",'Ark1'!AB53)</f>
        <v>1.8730814367341335</v>
      </c>
      <c r="AG32" s="5">
        <f>+IF(F32=0,"",'Ark1'!AC53)</f>
        <v>72.428474676954821</v>
      </c>
      <c r="AH32" s="18">
        <f>+IF(F32=0,"",'Ark1'!AD53)</f>
        <v>37.557649090622554</v>
      </c>
      <c r="AI32" s="18">
        <f>+IF(F32=0,"",'Ark1'!AE53)</f>
        <v>47.111138279126209</v>
      </c>
      <c r="AJ32" s="18">
        <f>+IF(F32=0,"",'Ark1'!AF53)</f>
        <v>17.920676282906204</v>
      </c>
      <c r="AK32" s="5">
        <f t="shared" si="5"/>
        <v>3.5831796120292823</v>
      </c>
      <c r="AL32" s="25"/>
    </row>
    <row r="33" spans="1:100" ht="15" customHeight="1">
      <c r="A33" s="25"/>
      <c r="B33" s="108" t="str">
        <f t="shared" si="11"/>
        <v>Des</v>
      </c>
      <c r="C33" s="108">
        <f>+'Ark1'!C54</f>
        <v>2023</v>
      </c>
      <c r="D33" s="373">
        <f>+IF(F33=0,"",'Ark1'!Q54)</f>
        <v>162</v>
      </c>
      <c r="E33" s="293">
        <f t="shared" si="12"/>
        <v>-217</v>
      </c>
      <c r="F33" s="373">
        <f>+'Ark1'!R54</f>
        <v>387</v>
      </c>
      <c r="G33" s="311"/>
      <c r="H33" s="121">
        <f>+IF(F33=0,"",'Ark1'!AF54)</f>
        <v>0.79405790262018572</v>
      </c>
      <c r="I33" s="25"/>
      <c r="J33" s="121">
        <f>+IF(F33=0,"",'Ark1'!AG54)</f>
        <v>0.77823093148986144</v>
      </c>
      <c r="K33" s="101"/>
      <c r="L33" s="488">
        <f>+'Ark1'!AI54</f>
        <v>151</v>
      </c>
      <c r="M33" s="101"/>
      <c r="N33" s="489">
        <f t="shared" si="7"/>
        <v>39.018087855297161</v>
      </c>
      <c r="O33" s="101"/>
      <c r="P33" s="109">
        <f>+IF(F33=0,"",'Ark1'!S54)</f>
        <v>7.2945736434108515</v>
      </c>
      <c r="Q33" s="387">
        <f t="shared" si="15"/>
        <v>0.25710207630921111</v>
      </c>
      <c r="R33" s="25"/>
      <c r="S33" s="384">
        <f>+IF(L33=0,"",'Ark1'!AJ54)</f>
        <v>108.77615894039737</v>
      </c>
      <c r="T33" s="25"/>
      <c r="U33" s="388">
        <f>+IF(L33=0,"",'Ark1'!AK54)</f>
        <v>19.745963554696413</v>
      </c>
      <c r="V33" s="209"/>
      <c r="W33" s="109">
        <f>+IF(F33=0,"",'Ark1'!T54)</f>
        <v>6.1627906976744153</v>
      </c>
      <c r="X33" s="388">
        <f t="shared" si="13"/>
        <v>-0.27203327949019052</v>
      </c>
      <c r="Y33" s="121">
        <f>+IF(F33=0,"",'Ark1'!U54)</f>
        <v>25.675193798449591</v>
      </c>
      <c r="Z33" s="384">
        <f t="shared" si="14"/>
        <v>1.1445563103430487</v>
      </c>
      <c r="AA33" s="126">
        <f>+IF(F33=0,"",'Ark1'!W54)</f>
        <v>6.9767441860465107</v>
      </c>
      <c r="AB33" s="126">
        <f>+IF(F33=0,"",'Ark1'!X54)</f>
        <v>86.821705426356573</v>
      </c>
      <c r="AC33" s="126">
        <f>+IF(F33=0,"",'Ark1'!Y54)</f>
        <v>62.790697674418638</v>
      </c>
      <c r="AD33" s="126">
        <f>+IF(F33=0,"",'Ark1'!Z54)</f>
        <v>7.9774523758823852</v>
      </c>
      <c r="AE33" s="121">
        <f>+IF(F33=0,"",'Ark1'!AA54)</f>
        <v>1.7494322479916404</v>
      </c>
      <c r="AF33" s="109">
        <f>+IF(F33=0,"",'Ark1'!AB54)</f>
        <v>1.9106286328666808</v>
      </c>
      <c r="AG33" s="109">
        <f>+IF(F33=0,"",'Ark1'!AC54)</f>
        <v>73.318735522114551</v>
      </c>
      <c r="AH33" s="126">
        <f>+IF(F33=0,"",'Ark1'!AD54)</f>
        <v>36.865530293967808</v>
      </c>
      <c r="AI33" s="126">
        <f>+IF(F33=0,"",'Ark1'!AE54)</f>
        <v>47.11377531470832</v>
      </c>
      <c r="AJ33" s="126">
        <f>+IF(F33=0,"",'Ark1'!AF54)</f>
        <v>0.79405790262018572</v>
      </c>
      <c r="AK33" s="109">
        <f t="shared" si="5"/>
        <v>3.5197662061636534</v>
      </c>
      <c r="AL33" s="25"/>
    </row>
    <row r="34" spans="1:100" s="552" customFormat="1" ht="15.6" customHeight="1">
      <c r="A34" s="25"/>
      <c r="B34" s="25"/>
      <c r="C34" s="25"/>
      <c r="D34" s="311"/>
      <c r="E34" s="25"/>
      <c r="F34" s="311"/>
      <c r="G34" s="311"/>
      <c r="H34" s="100"/>
      <c r="I34" s="100"/>
      <c r="J34" s="100"/>
      <c r="K34" s="100"/>
      <c r="L34" s="311"/>
      <c r="M34" s="100"/>
      <c r="N34" s="100"/>
      <c r="O34" s="100"/>
      <c r="P34" s="25"/>
      <c r="Q34" s="390"/>
      <c r="R34" s="25"/>
      <c r="S34" s="25"/>
      <c r="T34" s="25"/>
      <c r="U34" s="25"/>
      <c r="V34" s="25"/>
      <c r="W34" s="25"/>
      <c r="X34" s="390"/>
      <c r="Y34" s="100"/>
      <c r="Z34" s="382"/>
      <c r="AA34" s="124"/>
      <c r="AB34" s="124"/>
      <c r="AC34" s="124"/>
      <c r="AD34" s="124"/>
      <c r="AE34" s="100"/>
      <c r="AF34" s="25"/>
      <c r="AG34" s="25"/>
      <c r="AH34" s="124"/>
      <c r="AI34" s="124"/>
      <c r="AJ34" s="124"/>
      <c r="AK34" s="25"/>
      <c r="AL34" s="25"/>
    </row>
    <row r="35" spans="1:100" ht="15" customHeight="1">
      <c r="A35" s="25"/>
      <c r="B35" s="46" t="str">
        <f t="shared" ref="B35:B46" si="16">+B22</f>
        <v>Jan</v>
      </c>
      <c r="C35" s="46">
        <f>+'Ark1'!C55</f>
        <v>2022</v>
      </c>
      <c r="D35" s="374">
        <f>+IF(F35=0,"",'Ark1'!Q55)</f>
        <v>154</v>
      </c>
      <c r="E35" s="25"/>
      <c r="F35" s="374">
        <f>+'Ark1'!R55</f>
        <v>355</v>
      </c>
      <c r="G35" s="374"/>
      <c r="H35" s="102">
        <f>+IF(F35=0,"",'Ark1'!AF55)</f>
        <v>0.68989641836873516</v>
      </c>
      <c r="I35" s="102"/>
      <c r="J35" s="102">
        <f>+IF(F35=0,"",'Ark1'!AG55)</f>
        <v>0.75185440474066301</v>
      </c>
      <c r="K35" s="101"/>
      <c r="L35" s="488">
        <f>+'Ark1'!AI55</f>
        <v>8</v>
      </c>
      <c r="M35" s="101"/>
      <c r="N35" s="489">
        <f t="shared" ref="N35:N46" si="17">IF(F35=0,"",100*L35/F35)</f>
        <v>2.2535211267605635</v>
      </c>
      <c r="O35" s="101"/>
      <c r="P35" s="39">
        <f>+IF(F35=0,"",'Ark1'!S55)</f>
        <v>7.5943661971831009</v>
      </c>
      <c r="Q35" s="390"/>
      <c r="R35" s="25"/>
      <c r="S35" s="384">
        <f>+IF(L35=0,"",'Ark1'!AJ55)</f>
        <v>117.175</v>
      </c>
      <c r="T35" s="25"/>
      <c r="U35" s="388">
        <f>+IF(L35=0,"",'Ark1'!AK55)</f>
        <v>20.274680684223078</v>
      </c>
      <c r="V35" s="209"/>
      <c r="W35" s="39">
        <f>+IF(F35=0,"",'Ark1'!T55)</f>
        <v>6.9577464788732399</v>
      </c>
      <c r="X35" s="392"/>
      <c r="Y35" s="102">
        <f>+IF(F35=0,"",'Ark1'!U55)</f>
        <v>29.103915492957746</v>
      </c>
      <c r="Z35" s="395"/>
      <c r="AA35" s="127">
        <f>+IF(F35=0,"",'Ark1'!W55)</f>
        <v>22.253521126760557</v>
      </c>
      <c r="AB35" s="127">
        <f>+IF(F35=0,"",'Ark1'!X55)</f>
        <v>90.1408450704225</v>
      </c>
      <c r="AC35" s="127">
        <f>+IF(F35=0,"",'Ark1'!Y55)</f>
        <v>72.112676056338017</v>
      </c>
      <c r="AD35" s="127">
        <f>+IF(F35=0,"",'Ark1'!Z55)</f>
        <v>9.4257118022340567</v>
      </c>
      <c r="AE35" s="102">
        <f>+IF(F35=0,"",'Ark1'!AA55)</f>
        <v>1.8367061242959877</v>
      </c>
      <c r="AF35" s="39">
        <f>+IF(F35=0,"",'Ark1'!AB55)</f>
        <v>2.1443448043522277</v>
      </c>
      <c r="AG35" s="39">
        <f>+IF(F35=0,"",'Ark1'!AC55)</f>
        <v>75.545472115806433</v>
      </c>
      <c r="AH35" s="127">
        <f>+IF(F35=0,"",'Ark1'!AD55)</f>
        <v>63.753287471844544</v>
      </c>
      <c r="AI35" s="127">
        <f>+IF(F35=0,"",'Ark1'!AE55)</f>
        <v>61.43102892016789</v>
      </c>
      <c r="AJ35" s="127">
        <f>+IF(F35=0,"",'Ark1'!AF55)</f>
        <v>0.68989641836873516</v>
      </c>
      <c r="AK35" s="39">
        <f t="shared" si="5"/>
        <v>3.832303412462907</v>
      </c>
      <c r="AL35" s="25"/>
    </row>
    <row r="36" spans="1:100" ht="15" customHeight="1">
      <c r="A36" s="25"/>
      <c r="B36" s="46" t="str">
        <f t="shared" si="16"/>
        <v>Feb</v>
      </c>
      <c r="C36" s="46">
        <f>+'Ark1'!C56</f>
        <v>2022</v>
      </c>
      <c r="D36" s="374">
        <f>+IF(F36=0,"",'Ark1'!Q56)</f>
        <v>288</v>
      </c>
      <c r="E36" s="25"/>
      <c r="F36" s="374">
        <f>+'Ark1'!R56</f>
        <v>602</v>
      </c>
      <c r="G36" s="374"/>
      <c r="H36" s="102">
        <f>+IF(F36=0,"",'Ark1'!AF56)</f>
        <v>1.1699088559379671</v>
      </c>
      <c r="I36" s="102"/>
      <c r="J36" s="102">
        <f>+IF(F36=0,"",'Ark1'!AG56)</f>
        <v>1.351183783058443</v>
      </c>
      <c r="K36" s="101"/>
      <c r="L36" s="488">
        <f>+'Ark1'!AI56</f>
        <v>24</v>
      </c>
      <c r="M36" s="101"/>
      <c r="N36" s="489">
        <f t="shared" si="17"/>
        <v>3.9867109634551494</v>
      </c>
      <c r="O36" s="101"/>
      <c r="P36" s="39">
        <f>+IF(F36=0,"",'Ark1'!S56)</f>
        <v>7.8338870431893683</v>
      </c>
      <c r="Q36" s="390"/>
      <c r="R36" s="25"/>
      <c r="S36" s="384">
        <f>+IF(L36=0,"",'Ark1'!AJ56)</f>
        <v>110.5333333333333</v>
      </c>
      <c r="T36" s="25"/>
      <c r="U36" s="388">
        <f>+IF(L36=0,"",'Ark1'!AK56)</f>
        <v>19.651782760040994</v>
      </c>
      <c r="V36" s="209"/>
      <c r="W36" s="39">
        <f>+IF(F36=0,"",'Ark1'!T56)</f>
        <v>6.9036544850498354</v>
      </c>
      <c r="X36" s="392"/>
      <c r="Y36" s="102">
        <f>+IF(F36=0,"",'Ark1'!U56)</f>
        <v>30.843521594684404</v>
      </c>
      <c r="Z36" s="395"/>
      <c r="AA36" s="127">
        <f>+IF(F36=0,"",'Ark1'!W56)</f>
        <v>18.770764119601324</v>
      </c>
      <c r="AB36" s="127">
        <f>+IF(F36=0,"",'Ark1'!X56)</f>
        <v>94.186046511627907</v>
      </c>
      <c r="AC36" s="127">
        <f>+IF(F36=0,"",'Ark1'!Y56)</f>
        <v>82.724252491694358</v>
      </c>
      <c r="AD36" s="127">
        <f>+IF(F36=0,"",'Ark1'!Z56)</f>
        <v>8.6294481268378362</v>
      </c>
      <c r="AE36" s="102">
        <f>+IF(F36=0,"",'Ark1'!AA56)</f>
        <v>1.7056622062974816</v>
      </c>
      <c r="AF36" s="39">
        <f>+IF(F36=0,"",'Ark1'!AB56)</f>
        <v>1.9420217400325257</v>
      </c>
      <c r="AG36" s="39">
        <f>+IF(F36=0,"",'Ark1'!AC56)</f>
        <v>70.187317155229678</v>
      </c>
      <c r="AH36" s="127">
        <f>+IF(F36=0,"",'Ark1'!AD56)</f>
        <v>63.587459122941453</v>
      </c>
      <c r="AI36" s="127">
        <f>+IF(F36=0,"",'Ark1'!AE56)</f>
        <v>58.892455175854082</v>
      </c>
      <c r="AJ36" s="127">
        <f>+IF(F36=0,"",'Ark1'!AF56)</f>
        <v>1.1699088559379671</v>
      </c>
      <c r="AK36" s="39">
        <f t="shared" si="5"/>
        <v>3.9371925360475006</v>
      </c>
      <c r="AL36" s="25"/>
    </row>
    <row r="37" spans="1:100" ht="15" customHeight="1">
      <c r="A37" s="25"/>
      <c r="B37" s="46" t="str">
        <f t="shared" si="16"/>
        <v>Mar</v>
      </c>
      <c r="C37" s="46">
        <f>+'Ark1'!C57</f>
        <v>2022</v>
      </c>
      <c r="D37" s="374">
        <f>+IF(F37=0,"",'Ark1'!Q57)</f>
        <v>1455</v>
      </c>
      <c r="E37" s="25"/>
      <c r="F37" s="374">
        <f>+'Ark1'!R57</f>
        <v>3026</v>
      </c>
      <c r="G37" s="374"/>
      <c r="H37" s="102">
        <f>+IF(F37=0,"",'Ark1'!AF57)</f>
        <v>5.8806382027712463</v>
      </c>
      <c r="I37" s="102"/>
      <c r="J37" s="102">
        <f>+IF(F37=0,"",'Ark1'!AG57)</f>
        <v>7.0126596979917544</v>
      </c>
      <c r="K37" s="101"/>
      <c r="L37" s="488">
        <f>+'Ark1'!AI57</f>
        <v>87</v>
      </c>
      <c r="M37" s="101"/>
      <c r="N37" s="489">
        <f t="shared" si="17"/>
        <v>2.8750826173165898</v>
      </c>
      <c r="O37" s="101"/>
      <c r="P37" s="39">
        <f>+IF(F37=0,"",'Ark1'!S57)</f>
        <v>7.955717118307998</v>
      </c>
      <c r="Q37" s="390"/>
      <c r="R37" s="25"/>
      <c r="S37" s="384">
        <f>+IF(L37=0,"",'Ark1'!AJ57)</f>
        <v>113.16551724137936</v>
      </c>
      <c r="T37" s="25"/>
      <c r="U37" s="388">
        <f>+IF(L37=0,"",'Ark1'!AK57)</f>
        <v>21.329958353728088</v>
      </c>
      <c r="V37" s="209"/>
      <c r="W37" s="39">
        <f>+IF(F37=0,"",'Ark1'!T57)</f>
        <v>6.9230006609385324</v>
      </c>
      <c r="X37" s="392"/>
      <c r="Y37" s="102">
        <f>+IF(F37=0,"",'Ark1'!U57)</f>
        <v>31.846364838070073</v>
      </c>
      <c r="Z37" s="395"/>
      <c r="AA37" s="127">
        <f>+IF(F37=0,"",'Ark1'!W57)</f>
        <v>20.753469927296756</v>
      </c>
      <c r="AB37" s="127">
        <f>+IF(F37=0,"",'Ark1'!X57)</f>
        <v>96.067415730337061</v>
      </c>
      <c r="AC37" s="127">
        <f>+IF(F37=0,"",'Ark1'!Y57)</f>
        <v>84.699272967613993</v>
      </c>
      <c r="AD37" s="127">
        <f>+IF(F37=0,"",'Ark1'!Z57)</f>
        <v>8.4725111476156645</v>
      </c>
      <c r="AE37" s="102">
        <f>+IF(F37=0,"",'Ark1'!AA57)</f>
        <v>1.6811290872157227</v>
      </c>
      <c r="AF37" s="39">
        <f>+IF(F37=0,"",'Ark1'!AB57)</f>
        <v>2.1477988820355298</v>
      </c>
      <c r="AG37" s="39">
        <f>+IF(F37=0,"",'Ark1'!AC57)</f>
        <v>74.995245494296398</v>
      </c>
      <c r="AH37" s="127">
        <f>+IF(F37=0,"",'Ark1'!AD57)</f>
        <v>62.575645313382118</v>
      </c>
      <c r="AI37" s="127">
        <f>+IF(F37=0,"",'Ark1'!AE57)</f>
        <v>58.060104370879387</v>
      </c>
      <c r="AJ37" s="127">
        <f>+IF(F37=0,"",'Ark1'!AF57)</f>
        <v>5.8806382027712463</v>
      </c>
      <c r="AK37" s="39">
        <f t="shared" si="5"/>
        <v>4.0029533937027511</v>
      </c>
      <c r="AL37" s="25"/>
    </row>
    <row r="38" spans="1:100" ht="15" customHeight="1">
      <c r="A38" s="25"/>
      <c r="B38" s="46" t="str">
        <f t="shared" si="16"/>
        <v>Apr</v>
      </c>
      <c r="C38" s="46">
        <f>+'Ark1'!C58</f>
        <v>2022</v>
      </c>
      <c r="D38" s="374">
        <f>+IF(F38=0,"",'Ark1'!Q58)</f>
        <v>269</v>
      </c>
      <c r="E38" s="25"/>
      <c r="F38" s="374">
        <f>+'Ark1'!R58</f>
        <v>594</v>
      </c>
      <c r="G38" s="374"/>
      <c r="H38" s="102">
        <f>+IF(F38=0,"",'Ark1'!AF58)</f>
        <v>1.1543618943972636</v>
      </c>
      <c r="I38" s="102"/>
      <c r="J38" s="102">
        <f>+IF(F38=0,"",'Ark1'!AG58)</f>
        <v>1.1112383782243429</v>
      </c>
      <c r="K38" s="101"/>
      <c r="L38" s="488">
        <f>+'Ark1'!AI58</f>
        <v>60</v>
      </c>
      <c r="M38" s="101"/>
      <c r="N38" s="489">
        <f t="shared" si="17"/>
        <v>10.1010101010101</v>
      </c>
      <c r="O38" s="101"/>
      <c r="P38" s="39">
        <f>+IF(F38=0,"",'Ark1'!S58)</f>
        <v>7.1599326599326609</v>
      </c>
      <c r="Q38" s="390"/>
      <c r="R38" s="25"/>
      <c r="S38" s="384">
        <f>+IF(L38=0,"",'Ark1'!AJ58)</f>
        <v>108.33999999999997</v>
      </c>
      <c r="T38" s="25"/>
      <c r="U38" s="388">
        <f>+IF(L38=0,"",'Ark1'!AK58)</f>
        <v>20.638281502579211</v>
      </c>
      <c r="V38" s="209"/>
      <c r="W38" s="39">
        <f>+IF(F38=0,"",'Ark1'!T58)</f>
        <v>5.7895622895622898</v>
      </c>
      <c r="X38" s="392"/>
      <c r="Y38" s="102">
        <f>+IF(F38=0,"",'Ark1'!U58)</f>
        <v>25.707912457912471</v>
      </c>
      <c r="Z38" s="395"/>
      <c r="AA38" s="127">
        <f>+IF(F38=0,"",'Ark1'!W58)</f>
        <v>13.973063973063971</v>
      </c>
      <c r="AB38" s="127">
        <f>+IF(F38=0,"",'Ark1'!X58)</f>
        <v>77.777777777777771</v>
      </c>
      <c r="AC38" s="127">
        <f>+IF(F38=0,"",'Ark1'!Y58)</f>
        <v>55.892255892255882</v>
      </c>
      <c r="AD38" s="127">
        <f>+IF(F38=0,"",'Ark1'!Z58)</f>
        <v>10.49747547103884</v>
      </c>
      <c r="AE38" s="102">
        <f>+IF(F38=0,"",'Ark1'!AA58)</f>
        <v>1.9897914536793433</v>
      </c>
      <c r="AF38" s="39">
        <f>+IF(F38=0,"",'Ark1'!AB58)</f>
        <v>2.4311029234837402</v>
      </c>
      <c r="AG38" s="39">
        <f>+IF(F38=0,"",'Ark1'!AC58)</f>
        <v>77.976778708090492</v>
      </c>
      <c r="AH38" s="127">
        <f>+IF(F38=0,"",'Ark1'!AD58)</f>
        <v>74.519310330405702</v>
      </c>
      <c r="AI38" s="127">
        <f>+IF(F38=0,"",'Ark1'!AE58)</f>
        <v>65.044412243737781</v>
      </c>
      <c r="AJ38" s="127">
        <f>+IF(F38=0,"",'Ark1'!AF58)</f>
        <v>1.1543618943972636</v>
      </c>
      <c r="AK38" s="39">
        <f t="shared" si="5"/>
        <v>3.5905243357629923</v>
      </c>
      <c r="AL38" s="25"/>
    </row>
    <row r="39" spans="1:100" ht="15" customHeight="1">
      <c r="A39" s="25"/>
      <c r="B39" s="46" t="str">
        <f t="shared" si="16"/>
        <v>Mai</v>
      </c>
      <c r="C39" s="46">
        <f>+'Ark1'!C59</f>
        <v>2022</v>
      </c>
      <c r="D39" s="374">
        <f>+IF(F39=0,"",'Ark1'!Q59)</f>
        <v>457</v>
      </c>
      <c r="E39" s="25"/>
      <c r="F39" s="374">
        <f>+'Ark1'!R59</f>
        <v>1508</v>
      </c>
      <c r="G39" s="374"/>
      <c r="H39" s="102">
        <f>+IF(F39=0,"",'Ark1'!AF59)</f>
        <v>2.930602250422683</v>
      </c>
      <c r="I39" s="102"/>
      <c r="J39" s="102">
        <f>+IF(F39=0,"",'Ark1'!AG59)</f>
        <v>2.6134859607232661</v>
      </c>
      <c r="K39" s="101"/>
      <c r="L39" s="488">
        <f>+'Ark1'!AI59</f>
        <v>109</v>
      </c>
      <c r="M39" s="101"/>
      <c r="N39" s="489">
        <f t="shared" si="17"/>
        <v>7.2281167108753319</v>
      </c>
      <c r="O39" s="101"/>
      <c r="P39" s="39">
        <f>+IF(F39=0,"",'Ark1'!S59)</f>
        <v>6.8740053050397876</v>
      </c>
      <c r="Q39" s="390"/>
      <c r="R39" s="25"/>
      <c r="S39" s="384">
        <f>+IF(L39=0,"",'Ark1'!AJ59)</f>
        <v>103.47981651376142</v>
      </c>
      <c r="T39" s="25"/>
      <c r="U39" s="388">
        <f>+IF(L39=0,"",'Ark1'!AK59)</f>
        <v>19.023716782231126</v>
      </c>
      <c r="V39" s="209"/>
      <c r="W39" s="39">
        <f>+IF(F39=0,"",'Ark1'!T59)</f>
        <v>5.5145888594164463</v>
      </c>
      <c r="X39" s="392"/>
      <c r="Y39" s="102">
        <f>+IF(F39=0,"",'Ark1'!U59)</f>
        <v>23.81578249336868</v>
      </c>
      <c r="Z39" s="395"/>
      <c r="AA39" s="127">
        <f>+IF(F39=0,"",'Ark1'!W59)</f>
        <v>11.14058355437666</v>
      </c>
      <c r="AB39" s="127">
        <f>+IF(F39=0,"",'Ark1'!X59)</f>
        <v>75.464190981432353</v>
      </c>
      <c r="AC39" s="127">
        <f>+IF(F39=0,"",'Ark1'!Y59)</f>
        <v>45.755968169761267</v>
      </c>
      <c r="AD39" s="127">
        <f>+IF(F39=0,"",'Ark1'!Z59)</f>
        <v>9.9041903751479623</v>
      </c>
      <c r="AE39" s="102">
        <f>+IF(F39=0,"",'Ark1'!AA59)</f>
        <v>1.8944391974014123</v>
      </c>
      <c r="AF39" s="39">
        <f>+IF(F39=0,"",'Ark1'!AB59)</f>
        <v>2.3853941954251914</v>
      </c>
      <c r="AG39" s="39">
        <f>+IF(F39=0,"",'Ark1'!AC59)</f>
        <v>73.815576474353009</v>
      </c>
      <c r="AH39" s="127">
        <f>+IF(F39=0,"",'Ark1'!AD59)</f>
        <v>75.725086750601506</v>
      </c>
      <c r="AI39" s="127">
        <f>+IF(F39=0,"",'Ark1'!AE59)</f>
        <v>63.242949012689394</v>
      </c>
      <c r="AJ39" s="127">
        <f>+IF(F39=0,"",'Ark1'!AF59)</f>
        <v>2.930602250422683</v>
      </c>
      <c r="AK39" s="39">
        <f t="shared" si="5"/>
        <v>3.464615087786993</v>
      </c>
      <c r="AL39" s="25"/>
    </row>
    <row r="40" spans="1:100" ht="15" customHeight="1">
      <c r="A40" s="25"/>
      <c r="B40" s="46" t="str">
        <f t="shared" si="16"/>
        <v>Jun</v>
      </c>
      <c r="C40" s="46">
        <f>+'Ark1'!C60</f>
        <v>2022</v>
      </c>
      <c r="D40" s="374">
        <f>+IF(F40=0,"",'Ark1'!Q60)</f>
        <v>369</v>
      </c>
      <c r="E40" s="25"/>
      <c r="F40" s="374">
        <f>+'Ark1'!R60</f>
        <v>1127</v>
      </c>
      <c r="G40" s="374"/>
      <c r="H40" s="102">
        <f>+IF(F40=0,"",'Ark1'!AF60)</f>
        <v>2.1901782070466602</v>
      </c>
      <c r="I40" s="102"/>
      <c r="J40" s="102">
        <f>+IF(F40=0,"",'Ark1'!AG60)</f>
        <v>2.0939280779421954</v>
      </c>
      <c r="K40" s="101"/>
      <c r="L40" s="488">
        <f>+'Ark1'!AI60</f>
        <v>66</v>
      </c>
      <c r="M40" s="101"/>
      <c r="N40" s="489">
        <f t="shared" si="17"/>
        <v>5.8562555456965395</v>
      </c>
      <c r="O40" s="101"/>
      <c r="P40" s="39">
        <f>+IF(F40=0,"",'Ark1'!S60)</f>
        <v>7.0984915705412606</v>
      </c>
      <c r="Q40" s="390"/>
      <c r="R40" s="25"/>
      <c r="S40" s="384">
        <f>+IF(L40=0,"",'Ark1'!AJ60)</f>
        <v>108.1257575757576</v>
      </c>
      <c r="T40" s="25"/>
      <c r="U40" s="388">
        <f>+IF(L40=0,"",'Ark1'!AK60)</f>
        <v>19.290512261836671</v>
      </c>
      <c r="V40" s="209"/>
      <c r="W40" s="39">
        <f>+IF(F40=0,"",'Ark1'!T60)</f>
        <v>5.7240461401952096</v>
      </c>
      <c r="X40" s="392"/>
      <c r="Y40" s="102">
        <f>+IF(F40=0,"",'Ark1'!U60)</f>
        <v>25.531943212067407</v>
      </c>
      <c r="Z40" s="395"/>
      <c r="AA40" s="127">
        <f>+IF(F40=0,"",'Ark1'!W60)</f>
        <v>9.8491570541259978</v>
      </c>
      <c r="AB40" s="127">
        <f>+IF(F40=0,"",'Ark1'!X60)</f>
        <v>83.85093167701865</v>
      </c>
      <c r="AC40" s="127">
        <f>+IF(F40=0,"",'Ark1'!Y60)</f>
        <v>56.16681455190772</v>
      </c>
      <c r="AD40" s="127">
        <f>+IF(F40=0,"",'Ark1'!Z60)</f>
        <v>9.3359496396347499</v>
      </c>
      <c r="AE40" s="102">
        <f>+IF(F40=0,"",'Ark1'!AA60)</f>
        <v>1.8265680591196716</v>
      </c>
      <c r="AF40" s="39">
        <f>+IF(F40=0,"",'Ark1'!AB60)</f>
        <v>2.1733193691657564</v>
      </c>
      <c r="AG40" s="39">
        <f>+IF(F40=0,"",'Ark1'!AC60)</f>
        <v>71.897353525622847</v>
      </c>
      <c r="AH40" s="127">
        <f>+IF(F40=0,"",'Ark1'!AD60)</f>
        <v>65.587727747511366</v>
      </c>
      <c r="AI40" s="127">
        <f>+IF(F40=0,"",'Ark1'!AE60)</f>
        <v>55.938842191163111</v>
      </c>
      <c r="AJ40" s="127">
        <f>+IF(F40=0,"",'Ark1'!AF60)</f>
        <v>2.1901782070466602</v>
      </c>
      <c r="AK40" s="39">
        <f t="shared" si="5"/>
        <v>3.5968124999999955</v>
      </c>
      <c r="AL40" s="25"/>
    </row>
    <row r="41" spans="1:100" ht="15" customHeight="1">
      <c r="A41" s="25"/>
      <c r="B41" s="46" t="str">
        <f t="shared" si="16"/>
        <v>Jul</v>
      </c>
      <c r="C41" s="46">
        <f>+'Ark1'!C61</f>
        <v>2022</v>
      </c>
      <c r="D41" s="374">
        <f>+IF(F41=0,"",'Ark1'!Q61)</f>
        <v>45</v>
      </c>
      <c r="E41" s="25"/>
      <c r="F41" s="374">
        <f>+'Ark1'!R61</f>
        <v>172</v>
      </c>
      <c r="G41" s="374"/>
      <c r="H41" s="102">
        <f>+IF(F41=0,"",'Ark1'!AF61)</f>
        <v>0.33425967312513377</v>
      </c>
      <c r="I41" s="102"/>
      <c r="J41" s="102">
        <f>+IF(F41=0,"",'Ark1'!AG61)</f>
        <v>0.28570334938257375</v>
      </c>
      <c r="K41" s="101"/>
      <c r="L41" s="488">
        <f>+'Ark1'!AI61</f>
        <v>0</v>
      </c>
      <c r="M41" s="101"/>
      <c r="N41" s="489">
        <f t="shared" si="17"/>
        <v>0</v>
      </c>
      <c r="O41" s="101"/>
      <c r="P41" s="39">
        <f>+IF(F41=0,"",'Ark1'!S61)</f>
        <v>6.7732558139534893</v>
      </c>
      <c r="Q41" s="390"/>
      <c r="R41" s="25"/>
      <c r="S41" s="384" t="str">
        <f>+IF(L41=0,"",'Ark1'!AJ61)</f>
        <v/>
      </c>
      <c r="T41" s="25"/>
      <c r="U41" s="388" t="str">
        <f>+IF(L41=0,"",'Ark1'!AK61)</f>
        <v/>
      </c>
      <c r="V41" s="209"/>
      <c r="W41" s="39">
        <f>+IF(F41=0,"",'Ark1'!T61)</f>
        <v>5.674418604651164</v>
      </c>
      <c r="X41" s="392"/>
      <c r="Y41" s="102">
        <f>+IF(F41=0,"",'Ark1'!U61)</f>
        <v>22.826162790697698</v>
      </c>
      <c r="Z41" s="395"/>
      <c r="AA41" s="127">
        <f>+IF(F41=0,"",'Ark1'!W61)</f>
        <v>10.465116279069768</v>
      </c>
      <c r="AB41" s="127">
        <f>+IF(F41=0,"",'Ark1'!X61)</f>
        <v>83.139534883720899</v>
      </c>
      <c r="AC41" s="127">
        <f>+IF(F41=0,"",'Ark1'!Y61)</f>
        <v>42.441860465116257</v>
      </c>
      <c r="AD41" s="127">
        <f>+IF(F41=0,"",'Ark1'!Z61)</f>
        <v>8.3417039512744626</v>
      </c>
      <c r="AE41" s="102">
        <f>+IF(F41=0,"",'Ark1'!AA61)</f>
        <v>1.5061057452763964</v>
      </c>
      <c r="AF41" s="39">
        <f>+IF(F41=0,"",'Ark1'!AB61)</f>
        <v>1.9938385350473875</v>
      </c>
      <c r="AG41" s="39">
        <f>+IF(F41=0,"",'Ark1'!AC61)</f>
        <v>68.94380003615106</v>
      </c>
      <c r="AH41" s="127">
        <f>+IF(F41=0,"",'Ark1'!AD61)</f>
        <v>63.413199682370305</v>
      </c>
      <c r="AI41" s="127">
        <f>+IF(F41=0,"",'Ark1'!AE61)</f>
        <v>57.560480265943049</v>
      </c>
      <c r="AJ41" s="127">
        <f>+IF(F41=0,"",'Ark1'!AF61)</f>
        <v>0.33425967312513377</v>
      </c>
      <c r="AK41" s="39">
        <f t="shared" si="5"/>
        <v>3.3700429184549385</v>
      </c>
      <c r="AL41" s="25"/>
    </row>
    <row r="42" spans="1:100" ht="15" customHeight="1">
      <c r="A42" s="25"/>
      <c r="B42" s="46" t="str">
        <f t="shared" si="16"/>
        <v>Aug</v>
      </c>
      <c r="C42" s="46">
        <f>+'Ark1'!C62</f>
        <v>2022</v>
      </c>
      <c r="D42" s="374">
        <f>+IF(F42=0,"",'Ark1'!Q62)</f>
        <v>1591</v>
      </c>
      <c r="E42" s="25"/>
      <c r="F42" s="374">
        <f>+'Ark1'!R62</f>
        <v>6910</v>
      </c>
      <c r="G42" s="374"/>
      <c r="H42" s="102">
        <f>+IF(F42=0,"",'Ark1'!AF62)</f>
        <v>13.428688030782984</v>
      </c>
      <c r="I42" s="102"/>
      <c r="J42" s="102">
        <f>+IF(F42=0,"",'Ark1'!AG62)</f>
        <v>13.074284035163789</v>
      </c>
      <c r="K42" s="101"/>
      <c r="L42" s="488">
        <f>+'Ark1'!AI62</f>
        <v>698</v>
      </c>
      <c r="M42" s="101"/>
      <c r="N42" s="489">
        <f t="shared" si="17"/>
        <v>10.101302460202605</v>
      </c>
      <c r="O42" s="101"/>
      <c r="P42" s="39">
        <f>+IF(F42=0,"",'Ark1'!S62)</f>
        <v>6.8306801736613609</v>
      </c>
      <c r="Q42" s="390"/>
      <c r="R42" s="25"/>
      <c r="S42" s="384">
        <f>+IF(L42=0,"",'Ark1'!AJ62)</f>
        <v>109.17507163323798</v>
      </c>
      <c r="T42" s="25"/>
      <c r="U42" s="388">
        <f>+IF(L42=0,"",'Ark1'!AK62)</f>
        <v>19.230005195642637</v>
      </c>
      <c r="V42" s="209"/>
      <c r="W42" s="39">
        <f>+IF(F42=0,"",'Ark1'!T62)</f>
        <v>5.9895803183791596</v>
      </c>
      <c r="X42" s="392"/>
      <c r="Y42" s="102">
        <f>+IF(F42=0,"",'Ark1'!U62)</f>
        <v>26.000751085383541</v>
      </c>
      <c r="Z42" s="395"/>
      <c r="AA42" s="127">
        <f>+IF(F42=0,"",'Ark1'!W62)</f>
        <v>11.273516642547037</v>
      </c>
      <c r="AB42" s="127">
        <f>+IF(F42=0,"",'Ark1'!X62)</f>
        <v>83.835021707670009</v>
      </c>
      <c r="AC42" s="127">
        <f>+IF(F42=0,"",'Ark1'!Y62)</f>
        <v>60.448625180897267</v>
      </c>
      <c r="AD42" s="127">
        <f>+IF(F42=0,"",'Ark1'!Z62)</f>
        <v>9.2564183560243389</v>
      </c>
      <c r="AE42" s="102">
        <f>+IF(F42=0,"",'Ark1'!AA62)</f>
        <v>1.7893355008129219</v>
      </c>
      <c r="AF42" s="39">
        <f>+IF(F42=0,"",'Ark1'!AB62)</f>
        <v>2.1218063524363528</v>
      </c>
      <c r="AG42" s="39">
        <f>+IF(F42=0,"",'Ark1'!AC62)</f>
        <v>67.703261992862977</v>
      </c>
      <c r="AH42" s="127">
        <f>+IF(F42=0,"",'Ark1'!AD62)</f>
        <v>48.25061890146003</v>
      </c>
      <c r="AI42" s="127">
        <f>+IF(F42=0,"",'Ark1'!AE62)</f>
        <v>59.794196832081489</v>
      </c>
      <c r="AJ42" s="127">
        <f>+IF(F42=0,"",'Ark1'!AF62)</f>
        <v>13.428688030782984</v>
      </c>
      <c r="AK42" s="39">
        <f t="shared" si="5"/>
        <v>3.8064658898305139</v>
      </c>
      <c r="AL42" s="25"/>
    </row>
    <row r="43" spans="1:100" ht="15" customHeight="1">
      <c r="A43" s="25"/>
      <c r="B43" s="46" t="str">
        <f t="shared" si="16"/>
        <v>Sep</v>
      </c>
      <c r="C43" s="46">
        <f>+'Ark1'!C63</f>
        <v>2022</v>
      </c>
      <c r="D43" s="374">
        <f>+IF(F43=0,"",'Ark1'!Q63)</f>
        <v>2283</v>
      </c>
      <c r="E43" s="25"/>
      <c r="F43" s="374">
        <f>+'Ark1'!R63</f>
        <v>8440</v>
      </c>
      <c r="G43" s="374"/>
      <c r="H43" s="102">
        <f>+IF(F43=0,"",'Ark1'!AF63)</f>
        <v>16.402044425442597</v>
      </c>
      <c r="I43" s="102"/>
      <c r="J43" s="102">
        <f>+IF(F43=0,"",'Ark1'!AG63)</f>
        <v>15.65026492743792</v>
      </c>
      <c r="K43" s="101"/>
      <c r="L43" s="488">
        <f>+'Ark1'!AI63</f>
        <v>529</v>
      </c>
      <c r="M43" s="101"/>
      <c r="N43" s="489">
        <f t="shared" si="17"/>
        <v>6.2677725118483414</v>
      </c>
      <c r="O43" s="101"/>
      <c r="P43" s="39">
        <f>+IF(F43=0,"",'Ark1'!S63)</f>
        <v>6.7543838862559218</v>
      </c>
      <c r="Q43" s="390"/>
      <c r="R43" s="25"/>
      <c r="S43" s="384">
        <f>+IF(L43=0,"",'Ark1'!AJ63)</f>
        <v>108.761247637051</v>
      </c>
      <c r="T43" s="25"/>
      <c r="U43" s="388">
        <f>+IF(L43=0,"",'Ark1'!AK63)</f>
        <v>19.017480643251805</v>
      </c>
      <c r="V43" s="209"/>
      <c r="W43" s="39">
        <f>+IF(F43=0,"",'Ark1'!T63)</f>
        <v>6.1305687203791486</v>
      </c>
      <c r="X43" s="392"/>
      <c r="Y43" s="102">
        <f>+IF(F43=0,"",'Ark1'!U63)</f>
        <v>25.48151658767781</v>
      </c>
      <c r="Z43" s="395"/>
      <c r="AA43" s="127">
        <f>+IF(F43=0,"",'Ark1'!W63)</f>
        <v>12.037914691943127</v>
      </c>
      <c r="AB43" s="127">
        <f>+IF(F43=0,"",'Ark1'!X63)</f>
        <v>86.007109004739362</v>
      </c>
      <c r="AC43" s="127">
        <f>+IF(F43=0,"",'Ark1'!Y63)</f>
        <v>61.658767772511858</v>
      </c>
      <c r="AD43" s="127">
        <f>+IF(F43=0,"",'Ark1'!Z63)</f>
        <v>8.466795169884108</v>
      </c>
      <c r="AE43" s="102">
        <f>+IF(F43=0,"",'Ark1'!AA63)</f>
        <v>1.8194524785840505</v>
      </c>
      <c r="AF43" s="39">
        <f>+IF(F43=0,"",'Ark1'!AB63)</f>
        <v>2.1144423617591657</v>
      </c>
      <c r="AG43" s="39">
        <f>+IF(F43=0,"",'Ark1'!AC63)</f>
        <v>63.90770952948683</v>
      </c>
      <c r="AH43" s="127">
        <f>+IF(F43=0,"",'Ark1'!AD63)</f>
        <v>44.263642733602609</v>
      </c>
      <c r="AI43" s="127">
        <f>+IF(F43=0,"",'Ark1'!AE63)</f>
        <v>50.756985523486144</v>
      </c>
      <c r="AJ43" s="127">
        <f>+IF(F43=0,"",'Ark1'!AF63)</f>
        <v>16.402044425442597</v>
      </c>
      <c r="AK43" s="39">
        <f t="shared" si="5"/>
        <v>3.7725893311347867</v>
      </c>
      <c r="AL43" s="25"/>
      <c r="AO43" s="42"/>
      <c r="AP43" s="42"/>
      <c r="AQ43" s="42"/>
      <c r="AS43" s="42"/>
      <c r="AT43" s="42"/>
      <c r="AU43" s="4"/>
      <c r="AV43" s="2"/>
      <c r="AW43" s="2"/>
      <c r="AX43" s="2"/>
      <c r="AY43" s="2"/>
      <c r="AZ43" s="2"/>
      <c r="BA43" s="2"/>
      <c r="BB43" s="2"/>
      <c r="BC43" s="2"/>
      <c r="BD43" s="2"/>
      <c r="BF43" s="2"/>
      <c r="BM43" s="4"/>
      <c r="BN43" s="2"/>
      <c r="BO43" s="2"/>
      <c r="BP43" s="2"/>
      <c r="BQ43" s="2"/>
      <c r="BR43" s="2"/>
      <c r="BS43" s="2"/>
      <c r="BT43" s="2"/>
      <c r="BU43" s="2"/>
      <c r="BV43" s="2"/>
      <c r="BX43" s="2"/>
      <c r="CE43" s="4"/>
      <c r="CF43" s="2"/>
      <c r="CG43" s="2"/>
      <c r="CH43" s="2"/>
      <c r="CI43" s="2"/>
      <c r="CJ43" s="2"/>
      <c r="CK43" s="2"/>
      <c r="CL43" s="2"/>
      <c r="CM43" s="2"/>
      <c r="CN43" s="2"/>
      <c r="CP43" s="2"/>
    </row>
    <row r="44" spans="1:100" ht="15" customHeight="1">
      <c r="A44" s="25"/>
      <c r="B44" s="46" t="str">
        <f t="shared" si="16"/>
        <v>Okt</v>
      </c>
      <c r="C44" s="46">
        <f>+'Ark1'!C64</f>
        <v>2022</v>
      </c>
      <c r="D44" s="374">
        <f>+IF(F44=0,"",'Ark1'!Q64)</f>
        <v>4746</v>
      </c>
      <c r="E44" s="25"/>
      <c r="F44" s="374">
        <f>+'Ark1'!R64</f>
        <v>19319</v>
      </c>
      <c r="G44" s="374"/>
      <c r="H44" s="102">
        <f>+IF(F44=0,"",'Ark1'!AF64)</f>
        <v>37.543968750607306</v>
      </c>
      <c r="I44" s="102"/>
      <c r="J44" s="102">
        <f>+IF(F44=0,"",'Ark1'!AG64)</f>
        <v>37.948400931575776</v>
      </c>
      <c r="K44" s="101"/>
      <c r="L44" s="488">
        <f>+'Ark1'!AI64</f>
        <v>1065</v>
      </c>
      <c r="M44" s="101"/>
      <c r="N44" s="489">
        <f t="shared" si="17"/>
        <v>5.5127076970857702</v>
      </c>
      <c r="O44" s="101"/>
      <c r="P44" s="39">
        <f>+IF(F44=0,"",'Ark1'!S64)</f>
        <v>7.1159480304363587</v>
      </c>
      <c r="Q44" s="390"/>
      <c r="R44" s="25"/>
      <c r="S44" s="384">
        <f>+IF(L44=0,"",'Ark1'!AJ64)</f>
        <v>110.64807511737088</v>
      </c>
      <c r="T44" s="25"/>
      <c r="U44" s="388">
        <f>+IF(L44=0,"",'Ark1'!AK64)</f>
        <v>19.3608053485111</v>
      </c>
      <c r="V44" s="209"/>
      <c r="W44" s="39">
        <f>+IF(F44=0,"",'Ark1'!T64)</f>
        <v>6.4106320202909037</v>
      </c>
      <c r="X44" s="392"/>
      <c r="Y44" s="102">
        <f>+IF(F44=0,"",'Ark1'!U64)</f>
        <v>26.993230498472936</v>
      </c>
      <c r="Z44" s="395"/>
      <c r="AA44" s="127">
        <f>+IF(F44=0,"",'Ark1'!W64)</f>
        <v>13.592836068119469</v>
      </c>
      <c r="AB44" s="127">
        <f>+IF(F44=0,"",'Ark1'!X64)</f>
        <v>89.207515916972895</v>
      </c>
      <c r="AC44" s="127">
        <f>+IF(F44=0,"",'Ark1'!Y64)</f>
        <v>68.740618044412244</v>
      </c>
      <c r="AD44" s="127">
        <f>+IF(F44=0,"",'Ark1'!Z64)</f>
        <v>8.2388225972492233</v>
      </c>
      <c r="AE44" s="102">
        <f>+IF(F44=0,"",'Ark1'!AA64)</f>
        <v>1.7904954130934949</v>
      </c>
      <c r="AF44" s="39">
        <f>+IF(F44=0,"",'Ark1'!AB64)</f>
        <v>2.0217700224449704</v>
      </c>
      <c r="AG44" s="39">
        <f>+IF(F44=0,"",'Ark1'!AC64)</f>
        <v>71.633121496740941</v>
      </c>
      <c r="AH44" s="127">
        <f>+IF(F44=0,"",'Ark1'!AD64)</f>
        <v>37.629967437383186</v>
      </c>
      <c r="AI44" s="127">
        <f>+IF(F44=0,"",'Ark1'!AE64)</f>
        <v>46.864316045621791</v>
      </c>
      <c r="AJ44" s="127">
        <f>+IF(F44=0,"",'Ark1'!AF64)</f>
        <v>37.543968750607306</v>
      </c>
      <c r="AK44" s="39">
        <f t="shared" si="5"/>
        <v>3.7933428382300423</v>
      </c>
      <c r="AL44" s="25"/>
      <c r="AO44" s="23"/>
      <c r="AP44" s="23"/>
      <c r="AQ44" s="23"/>
      <c r="AR44" s="42"/>
      <c r="AS44" s="23"/>
      <c r="AT44" s="23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</row>
    <row r="45" spans="1:100" s="2" customFormat="1" ht="15" customHeight="1">
      <c r="A45" s="25"/>
      <c r="B45" s="46" t="str">
        <f t="shared" si="16"/>
        <v>Nov</v>
      </c>
      <c r="C45" s="46">
        <f>+'Ark1'!C65</f>
        <v>2022</v>
      </c>
      <c r="D45" s="374">
        <f>+IF(F45=0,"",'Ark1'!Q65)</f>
        <v>2482</v>
      </c>
      <c r="E45" s="25"/>
      <c r="F45" s="374">
        <f>+'Ark1'!R65</f>
        <v>8353</v>
      </c>
      <c r="G45" s="374"/>
      <c r="H45" s="102">
        <f>+IF(F45=0,"",'Ark1'!AF65)</f>
        <v>16.23297121868745</v>
      </c>
      <c r="I45" s="102"/>
      <c r="J45" s="102">
        <f>+IF(F45=0,"",'Ark1'!AG65)</f>
        <v>16.230855234030628</v>
      </c>
      <c r="K45" s="101"/>
      <c r="L45" s="488">
        <f>+'Ark1'!AI65</f>
        <v>510</v>
      </c>
      <c r="M45" s="101"/>
      <c r="N45" s="489">
        <f t="shared" si="17"/>
        <v>6.1055908056985517</v>
      </c>
      <c r="O45" s="101"/>
      <c r="P45" s="39">
        <f>+IF(F45=0,"",'Ark1'!S65)</f>
        <v>7.0374715671016403</v>
      </c>
      <c r="Q45" s="390"/>
      <c r="R45" s="25"/>
      <c r="S45" s="384">
        <f>+IF(L45=0,"",'Ark1'!AJ65)</f>
        <v>109.02960784313721</v>
      </c>
      <c r="T45" s="25"/>
      <c r="U45" s="388">
        <f>+IF(L45=0,"",'Ark1'!AK65)</f>
        <v>19.375807635376113</v>
      </c>
      <c r="V45" s="209"/>
      <c r="W45" s="39">
        <f>+IF(F45=0,"",'Ark1'!T65)</f>
        <v>6.1971746677840276</v>
      </c>
      <c r="X45" s="392"/>
      <c r="Y45" s="102">
        <f>+IF(F45=0,"",'Ark1'!U65)</f>
        <v>26.702071112175236</v>
      </c>
      <c r="Z45" s="395"/>
      <c r="AA45" s="127">
        <f>+IF(F45=0,"",'Ark1'!W65)</f>
        <v>9.7450017957620023</v>
      </c>
      <c r="AB45" s="127">
        <f>+IF(F45=0,"",'Ark1'!X65)</f>
        <v>88.662755896085244</v>
      </c>
      <c r="AC45" s="127">
        <f>+IF(F45=0,"",'Ark1'!Y65)</f>
        <v>68.250927810367585</v>
      </c>
      <c r="AD45" s="127">
        <f>+IF(F45=0,"",'Ark1'!Z65)</f>
        <v>8.2456294571265936</v>
      </c>
      <c r="AE45" s="102">
        <f>+IF(F45=0,"",'Ark1'!AA65)</f>
        <v>1.7128772430033061</v>
      </c>
      <c r="AF45" s="39">
        <f>+IF(F45=0,"",'Ark1'!AB65)</f>
        <v>1.9440963847714496</v>
      </c>
      <c r="AG45" s="39">
        <f>+IF(F45=0,"",'Ark1'!AC65)</f>
        <v>70.492446331170953</v>
      </c>
      <c r="AH45" s="127">
        <f>+IF(F45=0,"",'Ark1'!AD65)</f>
        <v>42.906440879200126</v>
      </c>
      <c r="AI45" s="127">
        <f>+IF(F45=0,"",'Ark1'!AE65)</f>
        <v>47.787367734355776</v>
      </c>
      <c r="AJ45" s="127">
        <f>+IF(F45=0,"",'Ark1'!AF65)</f>
        <v>16.23297121868745</v>
      </c>
      <c r="AK45" s="39">
        <f t="shared" si="5"/>
        <v>3.7942705498094678</v>
      </c>
      <c r="AL45" s="25"/>
      <c r="AM45"/>
      <c r="AN45"/>
      <c r="AO45" s="43"/>
      <c r="AP45" s="43"/>
      <c r="AQ45" s="43"/>
      <c r="AR45" s="23"/>
      <c r="AS45" s="43"/>
      <c r="AT45" s="43"/>
      <c r="AU45" s="45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45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45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</row>
    <row r="46" spans="1:100" s="3" customFormat="1" ht="15" customHeight="1">
      <c r="A46" s="25"/>
      <c r="B46" s="46" t="str">
        <f t="shared" si="16"/>
        <v>Des</v>
      </c>
      <c r="C46" s="46">
        <f>+'Ark1'!C66</f>
        <v>2022</v>
      </c>
      <c r="D46" s="374">
        <f>+IF(F46=0,"",'Ark1'!Q66)</f>
        <v>379</v>
      </c>
      <c r="E46" s="25"/>
      <c r="F46" s="374">
        <f>+'Ark1'!R66</f>
        <v>1051</v>
      </c>
      <c r="G46" s="374"/>
      <c r="H46" s="102">
        <f>+IF(F46=0,"",'Ark1'!AF66)</f>
        <v>2.0424820724099728</v>
      </c>
      <c r="I46" s="102"/>
      <c r="J46" s="102">
        <f>+IF(F46=0,"",'Ark1'!AG66)</f>
        <v>1.87614121972866</v>
      </c>
      <c r="K46" s="101"/>
      <c r="L46" s="488">
        <f>+'Ark1'!AI66</f>
        <v>26</v>
      </c>
      <c r="M46" s="101"/>
      <c r="N46" s="489">
        <f t="shared" si="17"/>
        <v>2.4738344433872501</v>
      </c>
      <c r="O46" s="101"/>
      <c r="P46" s="39">
        <f>+IF(F46=0,"",'Ark1'!S66)</f>
        <v>6.6945765937202646</v>
      </c>
      <c r="Q46" s="390"/>
      <c r="R46" s="25"/>
      <c r="S46" s="384">
        <f>+IF(L46=0,"",'Ark1'!AJ66)</f>
        <v>106.88846153846151</v>
      </c>
      <c r="T46" s="25"/>
      <c r="U46" s="388">
        <f>+IF(L46=0,"",'Ark1'!AK66)</f>
        <v>20.134967502363757</v>
      </c>
      <c r="V46" s="209"/>
      <c r="W46" s="39">
        <f>+IF(F46=0,"",'Ark1'!T66)</f>
        <v>6.4348239771646059</v>
      </c>
      <c r="X46" s="392"/>
      <c r="Y46" s="102">
        <f>+IF(F46=0,"",'Ark1'!U66)</f>
        <v>24.530637488106542</v>
      </c>
      <c r="Z46" s="395"/>
      <c r="AA46" s="127">
        <f>+IF(F46=0,"",'Ark1'!W66)</f>
        <v>12.464319695528063</v>
      </c>
      <c r="AB46" s="127">
        <f>+IF(F46=0,"",'Ark1'!X66)</f>
        <v>76.974310180780222</v>
      </c>
      <c r="AC46" s="127">
        <f>+IF(F46=0,"",'Ark1'!Y66)</f>
        <v>54.709800190294949</v>
      </c>
      <c r="AD46" s="127">
        <f>+IF(F46=0,"",'Ark1'!Z66)</f>
        <v>9.269990535175836</v>
      </c>
      <c r="AE46" s="102">
        <f>+IF(F46=0,"",'Ark1'!AA66)</f>
        <v>1.8277278367621288</v>
      </c>
      <c r="AF46" s="39">
        <f>+IF(F46=0,"",'Ark1'!AB66)</f>
        <v>1.8615968311088369</v>
      </c>
      <c r="AG46" s="39">
        <f>+IF(F46=0,"",'Ark1'!AC66)</f>
        <v>73.329315539231587</v>
      </c>
      <c r="AH46" s="127">
        <f>+IF(F46=0,"",'Ark1'!AD66)</f>
        <v>42.957266768234589</v>
      </c>
      <c r="AI46" s="127">
        <f>+IF(F46=0,"",'Ark1'!AE66)</f>
        <v>42.801179196135749</v>
      </c>
      <c r="AJ46" s="127">
        <f>+IF(F46=0,"",'Ark1'!AF66)</f>
        <v>2.0424820724099728</v>
      </c>
      <c r="AK46" s="39">
        <f t="shared" si="5"/>
        <v>3.6642552586696961</v>
      </c>
      <c r="AL46" s="25"/>
      <c r="AM46"/>
      <c r="AN46"/>
      <c r="AO46" s="43"/>
      <c r="AP46" s="43"/>
      <c r="AQ46" s="43"/>
      <c r="AR46" s="43"/>
      <c r="AS46" s="43"/>
      <c r="AT46" s="43"/>
      <c r="AU46" s="3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3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3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</row>
    <row r="47" spans="1:100" ht="15.6" customHeight="1">
      <c r="A47" s="25"/>
      <c r="B47" s="25"/>
      <c r="C47" s="25"/>
      <c r="D47" s="311"/>
      <c r="E47" s="25"/>
      <c r="F47" s="311"/>
      <c r="G47" s="311"/>
      <c r="H47" s="100"/>
      <c r="I47" s="100"/>
      <c r="J47" s="100"/>
      <c r="K47" s="100"/>
      <c r="L47" s="311"/>
      <c r="M47" s="100"/>
      <c r="N47" s="100"/>
      <c r="O47" s="100"/>
      <c r="P47" s="25"/>
      <c r="Q47" s="390"/>
      <c r="R47" s="25"/>
      <c r="S47" s="25"/>
      <c r="T47" s="25"/>
      <c r="U47" s="25"/>
      <c r="V47" s="25"/>
      <c r="W47" s="25"/>
      <c r="X47" s="390"/>
      <c r="Y47" s="100"/>
      <c r="Z47" s="382"/>
      <c r="AA47" s="124"/>
      <c r="AB47" s="124"/>
      <c r="AC47" s="124"/>
      <c r="AD47" s="124"/>
      <c r="AE47" s="100"/>
      <c r="AF47" s="25"/>
      <c r="AG47" s="25"/>
      <c r="AH47" s="124"/>
      <c r="AI47" s="124"/>
      <c r="AJ47" s="124"/>
      <c r="AK47" s="25"/>
      <c r="AL47" s="25"/>
    </row>
    <row r="48" spans="1:100" s="552" customFormat="1" ht="15.6" customHeight="1">
      <c r="A48" s="25"/>
      <c r="B48" s="25"/>
      <c r="C48" s="25"/>
      <c r="D48" s="311"/>
      <c r="E48" s="25"/>
      <c r="F48" s="311"/>
      <c r="G48" s="311"/>
      <c r="H48" s="100"/>
      <c r="I48" s="100"/>
      <c r="J48" s="100"/>
      <c r="K48" s="100"/>
      <c r="L48" s="311"/>
      <c r="M48" s="100"/>
      <c r="N48" s="100"/>
      <c r="O48" s="100"/>
      <c r="P48" s="25"/>
      <c r="Q48" s="390"/>
      <c r="R48" s="25"/>
      <c r="S48" s="25"/>
      <c r="T48" s="25"/>
      <c r="U48" s="25"/>
      <c r="V48" s="25"/>
      <c r="W48" s="25"/>
      <c r="X48" s="390"/>
      <c r="Y48" s="100"/>
      <c r="Z48" s="382"/>
      <c r="AA48" s="124"/>
      <c r="AB48" s="124"/>
      <c r="AC48" s="124"/>
      <c r="AD48" s="124"/>
      <c r="AE48" s="100"/>
      <c r="AF48" s="25"/>
      <c r="AG48" s="25"/>
      <c r="AH48" s="124"/>
      <c r="AI48" s="124"/>
      <c r="AJ48" s="124"/>
      <c r="AK48" s="25"/>
      <c r="AL48" s="25"/>
    </row>
    <row r="49" spans="25:65">
      <c r="Y49" s="276"/>
      <c r="Z49" s="397"/>
      <c r="AA49" s="128"/>
      <c r="AB49" s="128"/>
      <c r="AC49" s="128"/>
      <c r="AD49" s="128"/>
      <c r="AE49" s="276"/>
      <c r="AF49" s="20"/>
      <c r="AG49" s="20"/>
      <c r="AH49" s="128"/>
      <c r="AI49" s="128"/>
      <c r="AJ49" s="128"/>
      <c r="AK49" s="20"/>
      <c r="AL49" s="20"/>
      <c r="AM49" s="69"/>
      <c r="AN49" s="69"/>
      <c r="AO49" s="69"/>
      <c r="AP49" s="69"/>
      <c r="AQ49" s="69"/>
      <c r="AR49" s="69"/>
      <c r="AS49" s="70"/>
      <c r="AT49" s="70"/>
      <c r="AU49" s="70"/>
      <c r="AV49" s="70"/>
      <c r="AW49" s="70"/>
      <c r="AX49" s="70"/>
      <c r="AY49" s="70"/>
      <c r="AZ49" s="70"/>
      <c r="BA49" s="70"/>
      <c r="BB49" s="70"/>
      <c r="BC49" s="70"/>
      <c r="BD49" s="70"/>
      <c r="BE49" s="70"/>
      <c r="BF49" s="70"/>
      <c r="BG49" s="70"/>
      <c r="BH49" s="70"/>
      <c r="BI49" s="70"/>
      <c r="BJ49" s="70"/>
      <c r="BK49" s="70"/>
      <c r="BL49" s="70"/>
      <c r="BM49" s="70"/>
    </row>
    <row r="50" spans="25:65">
      <c r="Y50" s="276"/>
      <c r="Z50" s="397"/>
      <c r="AA50" s="128"/>
      <c r="AB50" s="128"/>
      <c r="AC50" s="128"/>
      <c r="AD50" s="128"/>
      <c r="AE50" s="276"/>
      <c r="AF50" s="20"/>
      <c r="AG50" s="20"/>
      <c r="AH50" s="128"/>
      <c r="AI50" s="128"/>
      <c r="AJ50" s="128"/>
      <c r="AK50" s="20"/>
      <c r="AL50" s="20"/>
      <c r="AM50" s="69"/>
      <c r="AN50" s="69"/>
      <c r="AO50" s="69"/>
      <c r="AP50" s="69"/>
      <c r="AQ50" s="69"/>
      <c r="AR50" s="69"/>
      <c r="AS50" s="70"/>
      <c r="AT50" s="70"/>
      <c r="AU50" s="70"/>
      <c r="AV50" s="70"/>
      <c r="AW50" s="70"/>
      <c r="AX50" s="70"/>
      <c r="AY50" s="70"/>
      <c r="AZ50" s="70"/>
      <c r="BA50" s="70"/>
      <c r="BB50" s="70"/>
      <c r="BC50" s="70"/>
      <c r="BD50" s="70"/>
      <c r="BE50" s="70"/>
      <c r="BF50" s="70"/>
      <c r="BG50" s="70"/>
      <c r="BH50" s="70"/>
      <c r="BI50" s="70"/>
      <c r="BJ50" s="70"/>
      <c r="BK50" s="70"/>
      <c r="BL50" s="70"/>
      <c r="BM50" s="70"/>
    </row>
    <row r="51" spans="25:65">
      <c r="Y51" s="276"/>
      <c r="Z51" s="397"/>
      <c r="AA51" s="128"/>
      <c r="AB51" s="128"/>
      <c r="AC51" s="128"/>
      <c r="AD51" s="128"/>
      <c r="AE51" s="276"/>
      <c r="AF51" s="20"/>
      <c r="AG51" s="20"/>
      <c r="AH51" s="128"/>
      <c r="AI51" s="128"/>
      <c r="AJ51" s="128"/>
      <c r="AK51" s="20"/>
      <c r="AL51" s="20"/>
      <c r="AM51" s="69"/>
      <c r="AN51" s="69"/>
      <c r="AO51" s="69"/>
      <c r="AP51" s="69"/>
      <c r="AQ51" s="69"/>
      <c r="AR51" s="69"/>
      <c r="AS51" s="70"/>
      <c r="AT51" s="70"/>
      <c r="AU51" s="70"/>
      <c r="AV51" s="70"/>
      <c r="AW51" s="70"/>
      <c r="AX51" s="70"/>
      <c r="AY51" s="70"/>
      <c r="AZ51" s="70"/>
      <c r="BA51" s="70"/>
      <c r="BB51" s="70"/>
      <c r="BC51" s="70"/>
      <c r="BD51" s="70"/>
      <c r="BE51" s="70"/>
      <c r="BF51" s="70"/>
      <c r="BG51" s="70"/>
      <c r="BH51" s="70"/>
      <c r="BI51" s="70"/>
      <c r="BJ51" s="70"/>
      <c r="BK51" s="70"/>
      <c r="BL51" s="70"/>
      <c r="BM51" s="70"/>
    </row>
    <row r="52" spans="25:65">
      <c r="Y52" s="276"/>
      <c r="Z52" s="397"/>
      <c r="AA52" s="128"/>
      <c r="AB52" s="128"/>
      <c r="AC52" s="128"/>
      <c r="AD52" s="128"/>
      <c r="AE52" s="276"/>
      <c r="AF52" s="20"/>
      <c r="AG52" s="20"/>
      <c r="AH52" s="128"/>
      <c r="AI52" s="128"/>
      <c r="AJ52" s="128"/>
      <c r="AK52" s="20"/>
      <c r="AL52" s="20"/>
      <c r="AM52" s="69"/>
      <c r="AN52" s="69"/>
      <c r="AO52" s="69"/>
      <c r="AP52" s="69"/>
      <c r="AQ52" s="69"/>
      <c r="AR52" s="69"/>
      <c r="AS52" s="70"/>
      <c r="AT52" s="70"/>
      <c r="AU52" s="70"/>
      <c r="AV52" s="70"/>
      <c r="AW52" s="70"/>
      <c r="AX52" s="70"/>
      <c r="AY52" s="70"/>
      <c r="AZ52" s="70"/>
      <c r="BA52" s="70"/>
      <c r="BB52" s="70"/>
      <c r="BC52" s="70"/>
      <c r="BD52" s="70"/>
      <c r="BE52" s="70"/>
      <c r="BF52" s="70"/>
      <c r="BG52" s="70"/>
      <c r="BH52" s="70"/>
      <c r="BI52" s="70"/>
      <c r="BJ52" s="70"/>
      <c r="BK52" s="70"/>
      <c r="BL52" s="70"/>
      <c r="BM52" s="70"/>
    </row>
    <row r="53" spans="25:65">
      <c r="Y53" s="276"/>
      <c r="Z53" s="397"/>
      <c r="AA53" s="128"/>
      <c r="AB53" s="128"/>
      <c r="AC53" s="128"/>
      <c r="AD53" s="128"/>
      <c r="AE53" s="276"/>
      <c r="AF53" s="20"/>
      <c r="AG53" s="20"/>
      <c r="AH53" s="128"/>
      <c r="AI53" s="128"/>
      <c r="AJ53" s="128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Y53" s="20"/>
      <c r="BA53" s="20"/>
    </row>
    <row r="54" spans="25:65">
      <c r="Y54" s="276"/>
      <c r="Z54" s="397"/>
      <c r="AA54" s="128"/>
      <c r="AB54" s="128"/>
      <c r="AC54" s="128"/>
      <c r="AD54" s="128"/>
      <c r="AE54" s="276"/>
      <c r="AF54" s="20"/>
      <c r="AG54" s="20"/>
      <c r="AH54" s="128"/>
      <c r="AI54" s="128"/>
      <c r="AJ54" s="128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Y54" s="20"/>
      <c r="BA54" s="20"/>
    </row>
    <row r="55" spans="25:65">
      <c r="Y55" s="276"/>
      <c r="Z55" s="397"/>
      <c r="AA55" s="128"/>
      <c r="AB55" s="128"/>
      <c r="AC55" s="128"/>
      <c r="AD55" s="128"/>
      <c r="AE55" s="276"/>
      <c r="AF55" s="20"/>
      <c r="AG55" s="20"/>
      <c r="AH55" s="128"/>
      <c r="AI55" s="128"/>
      <c r="AJ55" s="128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Y55" s="20"/>
      <c r="BA55" s="20"/>
    </row>
    <row r="56" spans="25:65">
      <c r="Y56" s="276"/>
      <c r="Z56" s="397"/>
      <c r="AA56" s="128"/>
      <c r="AB56" s="128"/>
      <c r="AC56" s="128"/>
      <c r="AD56" s="128"/>
      <c r="AE56" s="276"/>
      <c r="AF56" s="20"/>
      <c r="AG56" s="20"/>
      <c r="AH56" s="128"/>
      <c r="AI56" s="128"/>
      <c r="AJ56" s="128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Y56" s="20"/>
      <c r="BA56" s="20"/>
    </row>
    <row r="57" spans="25:65">
      <c r="Y57" s="276"/>
      <c r="Z57" s="397"/>
      <c r="AA57" s="128"/>
      <c r="AB57" s="128"/>
      <c r="AC57" s="128"/>
      <c r="AD57" s="128"/>
      <c r="AE57" s="276"/>
      <c r="AF57" s="20"/>
      <c r="AG57" s="20"/>
      <c r="AH57" s="128"/>
      <c r="AI57" s="128"/>
      <c r="AJ57" s="128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Y57" s="20"/>
      <c r="BA57" s="20"/>
    </row>
    <row r="58" spans="25:65">
      <c r="Y58" s="276"/>
      <c r="Z58" s="397"/>
      <c r="AA58" s="128"/>
      <c r="AB58" s="128"/>
      <c r="AC58" s="128"/>
      <c r="AD58" s="128"/>
      <c r="AE58" s="276"/>
      <c r="AF58" s="20"/>
      <c r="AG58" s="20"/>
      <c r="AH58" s="128"/>
      <c r="AI58" s="128"/>
      <c r="AJ58" s="128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Y58" s="20"/>
      <c r="BA58" s="20"/>
    </row>
    <row r="59" spans="25:65">
      <c r="Y59" s="276"/>
      <c r="Z59" s="397"/>
      <c r="AA59" s="128"/>
      <c r="AB59" s="128"/>
      <c r="AC59" s="128"/>
      <c r="AD59" s="128"/>
      <c r="AE59" s="276"/>
      <c r="AF59" s="20"/>
      <c r="AG59" s="20"/>
      <c r="AH59" s="128"/>
      <c r="AI59" s="128"/>
      <c r="AJ59" s="128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Y59" s="20"/>
      <c r="BA59" s="20"/>
    </row>
    <row r="60" spans="25:65">
      <c r="Y60" s="276"/>
      <c r="Z60" s="397"/>
      <c r="AA60" s="128"/>
      <c r="AB60" s="128"/>
      <c r="AC60" s="128"/>
      <c r="AD60" s="128"/>
      <c r="AE60" s="276"/>
      <c r="AF60" s="20"/>
      <c r="AG60" s="20"/>
      <c r="AH60" s="128"/>
      <c r="AI60" s="128"/>
      <c r="AJ60" s="128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Y60" s="20"/>
      <c r="BA60" s="20"/>
    </row>
    <row r="61" spans="25:65">
      <c r="Y61" s="276"/>
      <c r="Z61" s="397"/>
      <c r="AA61" s="128"/>
      <c r="AB61" s="128"/>
      <c r="AC61" s="128"/>
      <c r="AD61" s="128"/>
      <c r="AE61" s="276"/>
      <c r="AF61" s="20"/>
      <c r="AG61" s="20"/>
      <c r="AH61" s="128"/>
      <c r="AI61" s="128"/>
      <c r="AJ61" s="128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Y61" s="20"/>
      <c r="BA61" s="20"/>
    </row>
    <row r="62" spans="25:65">
      <c r="Y62" s="276"/>
      <c r="Z62" s="397"/>
      <c r="AA62" s="128"/>
      <c r="AB62" s="128"/>
      <c r="AC62" s="128"/>
      <c r="AD62" s="128"/>
      <c r="AE62" s="276"/>
      <c r="AF62" s="20"/>
      <c r="AG62" s="20"/>
      <c r="AH62" s="128"/>
      <c r="AI62" s="128"/>
      <c r="AJ62" s="128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Y62" s="20"/>
      <c r="BA62" s="20"/>
    </row>
    <row r="63" spans="25:65">
      <c r="Y63" s="276"/>
      <c r="Z63" s="397"/>
      <c r="AA63" s="128"/>
      <c r="AB63" s="128"/>
      <c r="AC63" s="128"/>
      <c r="AD63" s="128"/>
      <c r="AE63" s="276"/>
      <c r="AF63" s="20"/>
      <c r="AG63" s="20"/>
      <c r="AH63" s="128"/>
      <c r="AI63" s="128"/>
      <c r="AJ63" s="128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Y63" s="20"/>
      <c r="BA63" s="20"/>
    </row>
    <row r="64" spans="25:65">
      <c r="Y64" s="276"/>
      <c r="Z64" s="397"/>
      <c r="AA64" s="128"/>
      <c r="AB64" s="128"/>
      <c r="AC64" s="128"/>
      <c r="AD64" s="128"/>
      <c r="AE64" s="276"/>
      <c r="AF64" s="20"/>
      <c r="AG64" s="20"/>
      <c r="AH64" s="128"/>
      <c r="AI64" s="128"/>
      <c r="AJ64" s="128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Y64" s="20"/>
      <c r="BA64" s="20"/>
    </row>
    <row r="69" spans="25:40">
      <c r="Y69" s="277"/>
      <c r="Z69" s="277"/>
      <c r="AA69" s="129"/>
      <c r="AB69" s="129"/>
      <c r="AC69" s="129"/>
      <c r="AD69" s="129"/>
      <c r="AE69" s="277"/>
      <c r="AF69" s="15"/>
      <c r="AG69" s="15"/>
      <c r="AH69" s="129"/>
      <c r="AI69" s="129"/>
      <c r="AJ69" s="129"/>
      <c r="AK69" s="15"/>
      <c r="AL69" s="15"/>
      <c r="AM69" s="15"/>
      <c r="AN69" s="15"/>
    </row>
    <row r="70" spans="25:40">
      <c r="Y70" s="277"/>
      <c r="Z70" s="277"/>
      <c r="AA70" s="129"/>
      <c r="AB70" s="129"/>
      <c r="AC70" s="129"/>
      <c r="AD70" s="129"/>
      <c r="AE70" s="277"/>
      <c r="AF70" s="15"/>
      <c r="AG70" s="15"/>
      <c r="AH70" s="129"/>
      <c r="AI70" s="129"/>
      <c r="AJ70" s="129"/>
      <c r="AK70" s="15"/>
      <c r="AL70" s="15"/>
      <c r="AM70" s="15"/>
      <c r="AN70" s="15"/>
    </row>
    <row r="71" spans="25:40">
      <c r="Y71" s="277"/>
      <c r="Z71" s="277"/>
      <c r="AA71" s="129"/>
      <c r="AB71" s="129"/>
      <c r="AC71" s="129"/>
      <c r="AD71" s="129"/>
      <c r="AE71" s="277"/>
      <c r="AF71" s="15"/>
      <c r="AG71" s="15"/>
      <c r="AH71" s="129"/>
      <c r="AI71" s="129"/>
      <c r="AJ71" s="129"/>
      <c r="AK71" s="15"/>
      <c r="AL71" s="15"/>
      <c r="AM71" s="15"/>
      <c r="AN71" s="15"/>
    </row>
    <row r="72" spans="25:40">
      <c r="Y72" s="277"/>
      <c r="Z72" s="277"/>
      <c r="AA72" s="129"/>
      <c r="AB72" s="129"/>
      <c r="AC72" s="129"/>
      <c r="AD72" s="129"/>
      <c r="AE72" s="277"/>
      <c r="AF72" s="15"/>
      <c r="AG72" s="15"/>
      <c r="AH72" s="129"/>
      <c r="AI72" s="129"/>
      <c r="AJ72" s="129"/>
      <c r="AK72" s="15"/>
      <c r="AL72" s="15"/>
      <c r="AM72" s="15"/>
      <c r="AN72" s="15"/>
    </row>
    <row r="73" spans="25:40">
      <c r="Y73" s="277"/>
      <c r="Z73" s="277"/>
      <c r="AA73" s="129"/>
      <c r="AB73" s="129"/>
      <c r="AC73" s="129"/>
      <c r="AD73" s="129"/>
      <c r="AE73" s="277"/>
      <c r="AF73" s="15"/>
      <c r="AG73" s="15"/>
      <c r="AH73" s="129"/>
      <c r="AI73" s="129"/>
      <c r="AJ73" s="129"/>
      <c r="AK73" s="15"/>
      <c r="AL73" s="15"/>
      <c r="AM73" s="15"/>
      <c r="AN73" s="15"/>
    </row>
    <row r="74" spans="25:40">
      <c r="Y74" s="277"/>
      <c r="Z74" s="277"/>
      <c r="AA74" s="129"/>
      <c r="AB74" s="129"/>
      <c r="AC74" s="129"/>
      <c r="AD74" s="129"/>
      <c r="AE74" s="277"/>
      <c r="AF74" s="15"/>
      <c r="AG74" s="15"/>
      <c r="AH74" s="129"/>
      <c r="AI74" s="129"/>
      <c r="AJ74" s="129"/>
      <c r="AK74" s="15"/>
      <c r="AL74" s="15"/>
      <c r="AM74" s="15"/>
      <c r="AN74" s="15"/>
    </row>
    <row r="75" spans="25:40">
      <c r="Y75" s="277"/>
      <c r="Z75" s="277"/>
      <c r="AA75" s="129"/>
      <c r="AB75" s="129"/>
      <c r="AC75" s="129"/>
      <c r="AD75" s="129"/>
      <c r="AE75" s="277"/>
      <c r="AF75" s="15"/>
      <c r="AG75" s="15"/>
      <c r="AH75" s="129"/>
      <c r="AI75" s="129"/>
      <c r="AJ75" s="129"/>
      <c r="AK75" s="15"/>
      <c r="AL75" s="15"/>
      <c r="AM75" s="15"/>
      <c r="AN75" s="15"/>
    </row>
    <row r="76" spans="25:40">
      <c r="Y76" s="277"/>
      <c r="Z76" s="277"/>
      <c r="AA76" s="129"/>
      <c r="AB76" s="129"/>
      <c r="AC76" s="129"/>
      <c r="AD76" s="129"/>
      <c r="AE76" s="277"/>
      <c r="AF76" s="15"/>
      <c r="AG76" s="15"/>
      <c r="AH76" s="129"/>
      <c r="AI76" s="129"/>
      <c r="AJ76" s="129"/>
      <c r="AK76" s="15"/>
      <c r="AL76" s="15"/>
      <c r="AM76" s="15"/>
      <c r="AN76" s="15"/>
    </row>
    <row r="87" spans="25:40">
      <c r="Y87" s="277"/>
      <c r="Z87" s="277"/>
      <c r="AA87" s="129"/>
      <c r="AB87" s="129"/>
      <c r="AC87" s="129"/>
      <c r="AD87" s="129"/>
      <c r="AE87" s="277"/>
      <c r="AF87" s="15"/>
      <c r="AG87" s="15"/>
      <c r="AH87" s="129"/>
      <c r="AI87" s="129"/>
      <c r="AJ87" s="129"/>
      <c r="AK87" s="15"/>
      <c r="AL87" s="15"/>
      <c r="AM87" s="15"/>
      <c r="AN87" s="15"/>
    </row>
    <row r="88" spans="25:40">
      <c r="Y88" s="277"/>
      <c r="Z88" s="277"/>
      <c r="AA88" s="129"/>
      <c r="AB88" s="129"/>
      <c r="AC88" s="129"/>
      <c r="AD88" s="129"/>
      <c r="AE88" s="277"/>
      <c r="AF88" s="15"/>
      <c r="AG88" s="15"/>
      <c r="AH88" s="129"/>
      <c r="AI88" s="129"/>
      <c r="AJ88" s="129"/>
      <c r="AK88" s="15"/>
      <c r="AL88" s="15"/>
      <c r="AM88" s="15"/>
      <c r="AN88" s="15"/>
    </row>
    <row r="89" spans="25:40">
      <c r="Y89" s="277"/>
      <c r="Z89" s="277"/>
      <c r="AA89" s="129"/>
      <c r="AB89" s="129"/>
      <c r="AC89" s="129"/>
      <c r="AD89" s="129"/>
      <c r="AE89" s="277"/>
      <c r="AF89" s="15"/>
      <c r="AG89" s="15"/>
      <c r="AH89" s="129"/>
      <c r="AI89" s="129"/>
      <c r="AJ89" s="129"/>
      <c r="AK89" s="15"/>
      <c r="AL89" s="15"/>
      <c r="AM89" s="15"/>
      <c r="AN89" s="15"/>
    </row>
    <row r="90" spans="25:40">
      <c r="Y90" s="277"/>
      <c r="Z90" s="277"/>
      <c r="AA90" s="129"/>
      <c r="AB90" s="129"/>
      <c r="AC90" s="129"/>
      <c r="AD90" s="129"/>
      <c r="AE90" s="277"/>
      <c r="AF90" s="15"/>
      <c r="AG90" s="15"/>
      <c r="AH90" s="129"/>
      <c r="AI90" s="129"/>
      <c r="AJ90" s="129"/>
      <c r="AK90" s="15"/>
      <c r="AL90" s="15"/>
      <c r="AM90" s="15"/>
      <c r="AN90" s="15"/>
    </row>
    <row r="91" spans="25:40">
      <c r="Y91" s="277"/>
      <c r="Z91" s="277"/>
      <c r="AA91" s="129"/>
      <c r="AB91" s="129"/>
      <c r="AC91" s="129"/>
      <c r="AD91" s="129"/>
      <c r="AE91" s="277"/>
      <c r="AF91" s="15"/>
      <c r="AG91" s="15"/>
      <c r="AH91" s="129"/>
      <c r="AI91" s="129"/>
      <c r="AJ91" s="129"/>
      <c r="AK91" s="15"/>
      <c r="AL91" s="15"/>
      <c r="AM91" s="15"/>
      <c r="AN91" s="15"/>
    </row>
    <row r="92" spans="25:40">
      <c r="Y92" s="277"/>
      <c r="Z92" s="277"/>
      <c r="AA92" s="129"/>
      <c r="AB92" s="129"/>
      <c r="AC92" s="129"/>
      <c r="AD92" s="129"/>
      <c r="AE92" s="277"/>
      <c r="AF92" s="15"/>
      <c r="AG92" s="15"/>
      <c r="AH92" s="129"/>
      <c r="AI92" s="129"/>
      <c r="AJ92" s="129"/>
      <c r="AK92" s="15"/>
      <c r="AL92" s="15"/>
      <c r="AM92" s="15"/>
      <c r="AN92" s="15"/>
    </row>
    <row r="93" spans="25:40">
      <c r="Y93" s="277"/>
      <c r="Z93" s="277"/>
      <c r="AA93" s="129"/>
      <c r="AB93" s="129"/>
      <c r="AC93" s="129"/>
      <c r="AD93" s="129"/>
      <c r="AE93" s="277"/>
      <c r="AF93" s="15"/>
      <c r="AG93" s="15"/>
      <c r="AH93" s="129"/>
      <c r="AI93" s="129"/>
      <c r="AJ93" s="129"/>
      <c r="AK93" s="15"/>
      <c r="AL93" s="15"/>
      <c r="AM93" s="15"/>
      <c r="AN93" s="15"/>
    </row>
    <row r="94" spans="25:40">
      <c r="Y94" s="277"/>
      <c r="Z94" s="277"/>
      <c r="AA94" s="129"/>
      <c r="AB94" s="129"/>
      <c r="AC94" s="129"/>
      <c r="AD94" s="129"/>
      <c r="AE94" s="277"/>
      <c r="AF94" s="15"/>
      <c r="AG94" s="15"/>
      <c r="AH94" s="129"/>
      <c r="AI94" s="129"/>
      <c r="AJ94" s="129"/>
      <c r="AK94" s="15"/>
      <c r="AL94" s="15"/>
      <c r="AM94" s="15"/>
      <c r="AN94" s="15"/>
    </row>
    <row r="105" spans="25:40">
      <c r="Y105" s="277"/>
      <c r="Z105" s="277"/>
      <c r="AA105" s="129"/>
      <c r="AB105" s="129"/>
      <c r="AC105" s="129"/>
      <c r="AD105" s="129"/>
      <c r="AE105" s="277"/>
      <c r="AF105" s="15"/>
      <c r="AG105" s="15"/>
      <c r="AH105" s="129"/>
      <c r="AI105" s="129"/>
      <c r="AJ105" s="129"/>
      <c r="AK105" s="15"/>
      <c r="AL105" s="15"/>
      <c r="AM105" s="15"/>
      <c r="AN105" s="15"/>
    </row>
    <row r="106" spans="25:40">
      <c r="Y106" s="277"/>
      <c r="Z106" s="277"/>
      <c r="AA106" s="129"/>
      <c r="AB106" s="129"/>
      <c r="AC106" s="129"/>
      <c r="AD106" s="129"/>
      <c r="AE106" s="277"/>
      <c r="AF106" s="15"/>
      <c r="AG106" s="15"/>
      <c r="AH106" s="129"/>
      <c r="AI106" s="129"/>
      <c r="AJ106" s="129"/>
      <c r="AK106" s="15"/>
      <c r="AL106" s="15"/>
      <c r="AM106" s="15"/>
      <c r="AN106" s="15"/>
    </row>
    <row r="107" spans="25:40">
      <c r="Y107" s="277"/>
      <c r="Z107" s="277"/>
      <c r="AA107" s="129"/>
      <c r="AB107" s="129"/>
      <c r="AC107" s="129"/>
      <c r="AD107" s="129"/>
      <c r="AE107" s="277"/>
      <c r="AF107" s="15"/>
      <c r="AG107" s="15"/>
      <c r="AH107" s="129"/>
      <c r="AI107" s="129"/>
      <c r="AJ107" s="129"/>
      <c r="AK107" s="15"/>
      <c r="AL107" s="15"/>
      <c r="AM107" s="15"/>
      <c r="AN107" s="15"/>
    </row>
    <row r="108" spans="25:40">
      <c r="Y108" s="277"/>
      <c r="Z108" s="277"/>
      <c r="AA108" s="129"/>
      <c r="AB108" s="129"/>
      <c r="AC108" s="129"/>
      <c r="AD108" s="129"/>
      <c r="AE108" s="277"/>
      <c r="AF108" s="15"/>
      <c r="AG108" s="15"/>
      <c r="AH108" s="129"/>
      <c r="AI108" s="129"/>
      <c r="AJ108" s="129"/>
      <c r="AK108" s="15"/>
      <c r="AL108" s="15"/>
      <c r="AM108" s="15"/>
      <c r="AN108" s="15"/>
    </row>
    <row r="109" spans="25:40">
      <c r="Y109" s="277"/>
      <c r="Z109" s="277"/>
      <c r="AA109" s="129"/>
      <c r="AB109" s="129"/>
      <c r="AC109" s="129"/>
      <c r="AD109" s="129"/>
      <c r="AE109" s="277"/>
      <c r="AF109" s="15"/>
      <c r="AG109" s="15"/>
      <c r="AH109" s="129"/>
      <c r="AI109" s="129"/>
      <c r="AJ109" s="129"/>
      <c r="AK109" s="15"/>
      <c r="AL109" s="15"/>
      <c r="AM109" s="15"/>
      <c r="AN109" s="15"/>
    </row>
    <row r="110" spans="25:40">
      <c r="Y110" s="277"/>
      <c r="Z110" s="277"/>
      <c r="AA110" s="129"/>
      <c r="AB110" s="129"/>
      <c r="AC110" s="129"/>
      <c r="AD110" s="129"/>
      <c r="AE110" s="277"/>
      <c r="AF110" s="15"/>
      <c r="AG110" s="15"/>
      <c r="AH110" s="129"/>
      <c r="AI110" s="129"/>
      <c r="AJ110" s="129"/>
      <c r="AK110" s="15"/>
      <c r="AL110" s="15"/>
      <c r="AM110" s="15"/>
      <c r="AN110" s="15"/>
    </row>
    <row r="111" spans="25:40">
      <c r="Y111" s="277"/>
      <c r="Z111" s="277"/>
      <c r="AA111" s="129"/>
      <c r="AB111" s="129"/>
      <c r="AC111" s="129"/>
      <c r="AD111" s="129"/>
      <c r="AE111" s="277"/>
      <c r="AF111" s="15"/>
      <c r="AG111" s="15"/>
      <c r="AH111" s="129"/>
      <c r="AI111" s="129"/>
      <c r="AJ111" s="129"/>
      <c r="AK111" s="15"/>
      <c r="AL111" s="15"/>
      <c r="AM111" s="15"/>
      <c r="AN111" s="15"/>
    </row>
    <row r="112" spans="25:40">
      <c r="Y112" s="277"/>
      <c r="Z112" s="277"/>
      <c r="AA112" s="129"/>
      <c r="AB112" s="129"/>
      <c r="AC112" s="129"/>
      <c r="AD112" s="129"/>
      <c r="AE112" s="277"/>
      <c r="AF112" s="15"/>
      <c r="AG112" s="15"/>
      <c r="AH112" s="129"/>
      <c r="AI112" s="129"/>
      <c r="AJ112" s="129"/>
      <c r="AK112" s="15"/>
      <c r="AL112" s="15"/>
      <c r="AM112" s="15"/>
      <c r="AN112" s="15"/>
    </row>
    <row r="123" spans="25:40">
      <c r="Y123" s="277"/>
      <c r="Z123" s="277"/>
      <c r="AA123" s="129"/>
      <c r="AB123" s="129"/>
      <c r="AC123" s="129"/>
      <c r="AD123" s="129"/>
      <c r="AE123" s="277"/>
      <c r="AF123" s="15"/>
      <c r="AG123" s="15"/>
      <c r="AH123" s="129"/>
      <c r="AI123" s="129"/>
      <c r="AJ123" s="129"/>
      <c r="AK123" s="15"/>
      <c r="AL123" s="15"/>
      <c r="AM123" s="15"/>
      <c r="AN123" s="15"/>
    </row>
    <row r="124" spans="25:40">
      <c r="Y124" s="277"/>
      <c r="Z124" s="277"/>
      <c r="AA124" s="129"/>
      <c r="AB124" s="129"/>
      <c r="AC124" s="129"/>
      <c r="AD124" s="129"/>
      <c r="AE124" s="277"/>
      <c r="AF124" s="15"/>
      <c r="AG124" s="15"/>
      <c r="AH124" s="129"/>
      <c r="AI124" s="129"/>
      <c r="AJ124" s="129"/>
      <c r="AK124" s="15"/>
      <c r="AL124" s="15"/>
      <c r="AM124" s="15"/>
      <c r="AN124" s="15"/>
    </row>
    <row r="125" spans="25:40">
      <c r="Y125" s="277"/>
      <c r="Z125" s="277"/>
      <c r="AA125" s="129"/>
      <c r="AB125" s="129"/>
      <c r="AC125" s="129"/>
      <c r="AD125" s="129"/>
      <c r="AE125" s="277"/>
      <c r="AF125" s="15"/>
      <c r="AG125" s="15"/>
      <c r="AH125" s="129"/>
      <c r="AI125" s="129"/>
      <c r="AJ125" s="129"/>
      <c r="AK125" s="15"/>
      <c r="AL125" s="15"/>
      <c r="AM125" s="15"/>
      <c r="AN125" s="15"/>
    </row>
    <row r="126" spans="25:40">
      <c r="Y126" s="277"/>
      <c r="Z126" s="277"/>
      <c r="AA126" s="129"/>
      <c r="AB126" s="129"/>
      <c r="AC126" s="129"/>
      <c r="AD126" s="129"/>
      <c r="AE126" s="277"/>
      <c r="AF126" s="15"/>
      <c r="AG126" s="15"/>
      <c r="AH126" s="129"/>
      <c r="AI126" s="129"/>
      <c r="AJ126" s="129"/>
      <c r="AK126" s="15"/>
      <c r="AL126" s="15"/>
      <c r="AM126" s="15"/>
      <c r="AN126" s="15"/>
    </row>
    <row r="127" spans="25:40">
      <c r="Y127" s="277"/>
      <c r="Z127" s="277"/>
      <c r="AA127" s="129"/>
      <c r="AB127" s="129"/>
      <c r="AC127" s="129"/>
      <c r="AD127" s="129"/>
      <c r="AE127" s="277"/>
      <c r="AF127" s="15"/>
      <c r="AG127" s="15"/>
      <c r="AH127" s="129"/>
      <c r="AI127" s="129"/>
      <c r="AJ127" s="129"/>
      <c r="AK127" s="15"/>
      <c r="AL127" s="15"/>
      <c r="AM127" s="15"/>
      <c r="AN127" s="15"/>
    </row>
    <row r="128" spans="25:40">
      <c r="Y128" s="277"/>
      <c r="Z128" s="277"/>
      <c r="AA128" s="129"/>
      <c r="AB128" s="129"/>
      <c r="AC128" s="129"/>
      <c r="AD128" s="129"/>
      <c r="AE128" s="277"/>
      <c r="AF128" s="15"/>
      <c r="AG128" s="15"/>
      <c r="AH128" s="129"/>
      <c r="AI128" s="129"/>
      <c r="AJ128" s="129"/>
      <c r="AK128" s="15"/>
      <c r="AL128" s="15"/>
      <c r="AM128" s="15"/>
      <c r="AN128" s="15"/>
    </row>
    <row r="129" spans="25:40">
      <c r="Y129" s="277"/>
      <c r="Z129" s="277"/>
      <c r="AA129" s="129"/>
      <c r="AB129" s="129"/>
      <c r="AC129" s="129"/>
      <c r="AD129" s="129"/>
      <c r="AE129" s="277"/>
      <c r="AF129" s="15"/>
      <c r="AG129" s="15"/>
      <c r="AH129" s="129"/>
      <c r="AI129" s="129"/>
      <c r="AJ129" s="129"/>
      <c r="AK129" s="15"/>
      <c r="AL129" s="15"/>
      <c r="AM129" s="15"/>
      <c r="AN129" s="15"/>
    </row>
    <row r="130" spans="25:40">
      <c r="Y130" s="277"/>
      <c r="Z130" s="277"/>
      <c r="AA130" s="129"/>
      <c r="AB130" s="129"/>
      <c r="AC130" s="129"/>
      <c r="AD130" s="129"/>
      <c r="AE130" s="277"/>
      <c r="AF130" s="15"/>
      <c r="AG130" s="15"/>
      <c r="AH130" s="129"/>
      <c r="AI130" s="129"/>
      <c r="AJ130" s="129"/>
      <c r="AK130" s="15"/>
      <c r="AL130" s="15"/>
      <c r="AM130" s="15"/>
      <c r="AN130" s="15"/>
    </row>
  </sheetData>
  <mergeCells count="1">
    <mergeCell ref="AC4:AE4"/>
  </mergeCells>
  <phoneticPr fontId="11" type="noConversion"/>
  <conditionalFormatting sqref="Q9:Q20 Q22:Q33">
    <cfRule type="cellIs" dxfId="196" priority="13" operator="lessThan">
      <formula>0</formula>
    </cfRule>
    <cfRule type="cellIs" dxfId="195" priority="14" operator="greaterThan">
      <formula>0</formula>
    </cfRule>
  </conditionalFormatting>
  <conditionalFormatting sqref="G9:G20">
    <cfRule type="cellIs" dxfId="194" priority="11" operator="lessThan">
      <formula>0</formula>
    </cfRule>
    <cfRule type="cellIs" dxfId="193" priority="12" operator="greaterThan">
      <formula>0</formula>
    </cfRule>
  </conditionalFormatting>
  <conditionalFormatting sqref="I9:I20">
    <cfRule type="cellIs" dxfId="192" priority="9" operator="lessThan">
      <formula>0</formula>
    </cfRule>
    <cfRule type="cellIs" dxfId="191" priority="10" operator="greaterThan">
      <formula>0</formula>
    </cfRule>
  </conditionalFormatting>
  <conditionalFormatting sqref="Z9:Z20">
    <cfRule type="cellIs" dxfId="190" priority="7" operator="lessThan">
      <formula>0</formula>
    </cfRule>
    <cfRule type="cellIs" dxfId="189" priority="8" operator="greaterThan">
      <formula>0</formula>
    </cfRule>
  </conditionalFormatting>
  <conditionalFormatting sqref="X9:X20">
    <cfRule type="cellIs" dxfId="188" priority="5" operator="lessThan">
      <formula>0</formula>
    </cfRule>
    <cfRule type="cellIs" dxfId="187" priority="6" operator="greaterThan">
      <formula>0</formula>
    </cfRule>
  </conditionalFormatting>
  <conditionalFormatting sqref="E9:E20">
    <cfRule type="cellIs" dxfId="186" priority="3" operator="lessThan">
      <formula>0</formula>
    </cfRule>
    <cfRule type="cellIs" dxfId="185" priority="4" operator="greaterThan">
      <formula>0</formula>
    </cfRule>
  </conditionalFormatting>
  <pageMargins left="0.5" right="0.5" top="0.5" bottom="0.55000000000000004" header="0.5" footer="0.5"/>
  <pageSetup paperSize="9" scale="67" fitToHeight="0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1ED6A-9EE6-4445-8DDB-1B707A0A2DA5}">
  <sheetPr transitionEvaluation="1"/>
  <dimension ref="J1:CP394"/>
  <sheetViews>
    <sheetView defaultGridColor="0" colorId="22" zoomScale="95" zoomScaleNormal="95" workbookViewId="0">
      <selection activeCell="P11" sqref="P11"/>
    </sheetView>
  </sheetViews>
  <sheetFormatPr baseColWidth="10" defaultRowHeight="15"/>
  <cols>
    <col min="15" max="15" width="7.6328125" customWidth="1"/>
    <col min="22" max="22" width="7.453125" customWidth="1"/>
    <col min="23" max="23" width="6.1796875" customWidth="1"/>
    <col min="24" max="24" width="7" customWidth="1"/>
    <col min="25" max="25" width="7.90625" customWidth="1"/>
    <col min="26" max="26" width="6.54296875" style="92" customWidth="1"/>
    <col min="27" max="27" width="6.90625" customWidth="1"/>
    <col min="28" max="28" width="7.54296875" customWidth="1"/>
    <col min="29" max="29" width="7.453125" customWidth="1"/>
    <col min="30" max="30" width="5.453125" style="11" customWidth="1"/>
    <col min="31" max="31" width="5.54296875" style="11" customWidth="1"/>
    <col min="32" max="32" width="8.08984375" customWidth="1"/>
    <col min="33" max="33" width="7.453125" customWidth="1"/>
    <col min="34" max="34" width="10" customWidth="1"/>
    <col min="35" max="35" width="5.90625" customWidth="1"/>
    <col min="36" max="36" width="8.08984375" customWidth="1"/>
    <col min="37" max="37" width="5.90625" customWidth="1"/>
    <col min="38" max="38" width="8.08984375" customWidth="1"/>
    <col min="39" max="39" width="6.90625" customWidth="1"/>
    <col min="40" max="41" width="6.36328125" customWidth="1"/>
    <col min="42" max="42" width="7.90625" customWidth="1"/>
    <col min="43" max="43" width="5.6328125" customWidth="1"/>
    <col min="44" max="44" width="7.90625" customWidth="1"/>
    <col min="45" max="45" width="6.36328125" customWidth="1"/>
    <col min="46" max="46" width="7.90625" customWidth="1"/>
    <col min="47" max="47" width="6.36328125" customWidth="1"/>
    <col min="48" max="48" width="8" customWidth="1"/>
    <col min="49" max="49" width="9.1796875" customWidth="1"/>
    <col min="50" max="52" width="8" customWidth="1"/>
    <col min="53" max="53" width="7.36328125" customWidth="1"/>
    <col min="54" max="54" width="7.1796875" customWidth="1"/>
    <col min="55" max="55" width="7.08984375" customWidth="1"/>
    <col min="56" max="56" width="8" customWidth="1"/>
    <col min="57" max="57" width="10.08984375" customWidth="1"/>
    <col min="58" max="58" width="8" customWidth="1"/>
    <col min="59" max="59" width="9.6328125" customWidth="1"/>
    <col min="60" max="60" width="7.6328125" customWidth="1"/>
    <col min="61" max="61" width="9.6328125" customWidth="1"/>
    <col min="62" max="62" width="9.1796875" customWidth="1"/>
    <col min="63" max="65" width="7.90625" customWidth="1"/>
    <col min="66" max="66" width="8.08984375" customWidth="1"/>
    <col min="67" max="67" width="8.54296875" customWidth="1"/>
    <col min="68" max="68" width="8" customWidth="1"/>
    <col min="69" max="69" width="6.453125" customWidth="1"/>
    <col min="70" max="70" width="8.08984375" customWidth="1"/>
    <col min="71" max="71" width="7.54296875" customWidth="1"/>
    <col min="72" max="72" width="8.36328125" customWidth="1"/>
    <col min="73" max="73" width="9.453125" customWidth="1"/>
    <col min="74" max="75" width="8.36328125" customWidth="1"/>
    <col min="76" max="76" width="8.90625" customWidth="1"/>
    <col min="77" max="77" width="8.36328125" customWidth="1"/>
    <col min="78" max="78" width="7.90625" customWidth="1"/>
    <col min="79" max="79" width="8" customWidth="1"/>
    <col min="80" max="81" width="9.90625" customWidth="1"/>
    <col min="82" max="82" width="9.08984375" customWidth="1"/>
    <col min="83" max="83" width="8.36328125" customWidth="1"/>
    <col min="84" max="84" width="8.6328125" customWidth="1"/>
    <col min="85" max="85" width="8.90625" customWidth="1"/>
    <col min="86" max="86" width="8.08984375" customWidth="1"/>
    <col min="87" max="87" width="8.6328125" customWidth="1"/>
    <col min="88" max="89" width="9.90625" customWidth="1"/>
    <col min="90" max="90" width="8.08984375" customWidth="1"/>
    <col min="91" max="91" width="8" customWidth="1"/>
    <col min="92" max="92" width="8.08984375" customWidth="1"/>
    <col min="93" max="93" width="11.08984375" customWidth="1"/>
    <col min="94" max="94" width="7.6328125" customWidth="1"/>
    <col min="95" max="95" width="8.08984375" customWidth="1"/>
    <col min="96" max="96" width="7.90625" customWidth="1"/>
    <col min="97" max="97" width="8.90625" customWidth="1"/>
    <col min="98" max="98" width="6.90625" customWidth="1"/>
    <col min="99" max="99" width="6.6328125" customWidth="1"/>
    <col min="100" max="101" width="8.08984375" customWidth="1"/>
    <col min="102" max="102" width="9.36328125" customWidth="1"/>
    <col min="103" max="103" width="10.08984375" customWidth="1"/>
    <col min="104" max="104" width="10.90625" customWidth="1"/>
    <col min="105" max="108" width="8.08984375" customWidth="1"/>
    <col min="109" max="109" width="8.36328125" customWidth="1"/>
    <col min="110" max="110" width="11.08984375" customWidth="1"/>
    <col min="111" max="111" width="8.08984375" customWidth="1"/>
    <col min="112" max="112" width="6.36328125" customWidth="1"/>
    <col min="113" max="113" width="7.453125" customWidth="1"/>
    <col min="114" max="114" width="7.6328125" customWidth="1"/>
    <col min="115" max="116" width="7.90625" customWidth="1"/>
    <col min="117" max="117" width="8" customWidth="1"/>
    <col min="118" max="118" width="7.6328125" customWidth="1"/>
    <col min="119" max="119" width="7.90625" customWidth="1"/>
    <col min="120" max="120" width="8.08984375" customWidth="1"/>
    <col min="121" max="121" width="7.54296875" customWidth="1"/>
    <col min="122" max="122" width="7.90625" customWidth="1"/>
    <col min="123" max="123" width="7.6328125" customWidth="1"/>
    <col min="124" max="124" width="7.90625" customWidth="1"/>
    <col min="125" max="125" width="7.54296875" customWidth="1"/>
    <col min="126" max="126" width="7.90625" customWidth="1"/>
    <col min="127" max="127" width="9.90625" customWidth="1"/>
    <col min="128" max="128" width="7.08984375" customWidth="1"/>
    <col min="129" max="129" width="8.08984375" customWidth="1"/>
    <col min="130" max="130" width="8.54296875" customWidth="1"/>
    <col min="131" max="131" width="9.90625" customWidth="1"/>
    <col min="132" max="132" width="8.36328125" customWidth="1"/>
    <col min="133" max="133" width="10.54296875" customWidth="1"/>
    <col min="134" max="134" width="7.90625" customWidth="1"/>
    <col min="135" max="135" width="8.08984375" customWidth="1"/>
    <col min="136" max="138" width="9.90625" customWidth="1"/>
    <col min="139" max="139" width="8.36328125" customWidth="1"/>
    <col min="140" max="140" width="8.6328125" customWidth="1"/>
    <col min="141" max="141" width="8.54296875" customWidth="1"/>
    <col min="142" max="142" width="8.6328125" customWidth="1"/>
    <col min="143" max="143" width="8.36328125" customWidth="1"/>
    <col min="144" max="144" width="10.6328125" customWidth="1"/>
    <col min="145" max="145" width="9.90625" customWidth="1"/>
    <col min="146" max="146" width="7.54296875" customWidth="1"/>
    <col min="147" max="147" width="8.54296875" customWidth="1"/>
    <col min="148" max="149" width="7.90625" customWidth="1"/>
    <col min="150" max="152" width="8.36328125" customWidth="1"/>
    <col min="153" max="154" width="8.08984375" customWidth="1"/>
    <col min="155" max="156" width="8.36328125" customWidth="1"/>
    <col min="157" max="157" width="8.54296875" customWidth="1"/>
    <col min="158" max="158" width="8.36328125" customWidth="1"/>
    <col min="159" max="159" width="8.6328125" customWidth="1"/>
    <col min="160" max="161" width="9.90625" customWidth="1"/>
    <col min="162" max="162" width="8.08984375" customWidth="1"/>
    <col min="163" max="163" width="8.54296875" customWidth="1"/>
    <col min="164" max="164" width="7.54296875" customWidth="1"/>
    <col min="165" max="165" width="8.08984375" customWidth="1"/>
    <col min="166" max="166" width="7.90625" customWidth="1"/>
    <col min="167" max="167" width="8.36328125" customWidth="1"/>
    <col min="168" max="168" width="8.08984375" customWidth="1"/>
    <col min="169" max="169" width="9.90625" customWidth="1"/>
    <col min="170" max="170" width="8" customWidth="1"/>
    <col min="171" max="171" width="7.90625" customWidth="1"/>
    <col min="172" max="172" width="8.90625" customWidth="1"/>
    <col min="173" max="173" width="8" customWidth="1"/>
    <col min="174" max="174" width="8.90625" customWidth="1"/>
    <col min="175" max="175" width="7.08984375" customWidth="1"/>
    <col min="176" max="176" width="9" customWidth="1"/>
    <col min="177" max="177" width="8.08984375" customWidth="1"/>
    <col min="178" max="178" width="10.36328125" customWidth="1"/>
    <col min="179" max="180" width="7.90625" customWidth="1"/>
    <col min="181" max="181" width="8.6328125" customWidth="1"/>
    <col min="182" max="182" width="8.90625" customWidth="1"/>
    <col min="183" max="183" width="8.6328125" customWidth="1"/>
    <col min="184" max="185" width="8.08984375" customWidth="1"/>
    <col min="186" max="186" width="7.54296875" customWidth="1"/>
    <col min="187" max="189" width="8.08984375" customWidth="1"/>
    <col min="190" max="190" width="8.6328125" customWidth="1"/>
    <col min="191" max="191" width="7.90625" customWidth="1"/>
    <col min="192" max="193" width="8.08984375" customWidth="1"/>
    <col min="194" max="194" width="7.90625" customWidth="1"/>
    <col min="197" max="197" width="8" customWidth="1"/>
    <col min="198" max="198" width="8.08984375" customWidth="1"/>
    <col min="199" max="199" width="8" customWidth="1"/>
    <col min="200" max="201" width="8.08984375" customWidth="1"/>
    <col min="202" max="204" width="7.90625" customWidth="1"/>
    <col min="205" max="205" width="8.08984375" customWidth="1"/>
    <col min="206" max="208" width="7.90625" customWidth="1"/>
    <col min="209" max="209" width="6.6328125" customWidth="1"/>
    <col min="210" max="210" width="8.36328125" customWidth="1"/>
    <col min="211" max="211" width="8" customWidth="1"/>
  </cols>
  <sheetData>
    <row r="1" spans="26:53" ht="13.5" customHeight="1">
      <c r="Z1"/>
      <c r="AD1"/>
      <c r="AE1"/>
    </row>
    <row r="2" spans="26:53" ht="15" customHeight="1">
      <c r="Z2"/>
      <c r="AD2"/>
      <c r="AE2"/>
    </row>
    <row r="3" spans="26:53" ht="22.5" customHeight="1">
      <c r="Z3"/>
      <c r="AD3"/>
      <c r="AE3"/>
    </row>
    <row r="4" spans="26:53" s="187" customFormat="1" ht="19.8">
      <c r="AP4"/>
      <c r="AQ4"/>
      <c r="AR4"/>
      <c r="AS4"/>
      <c r="AT4"/>
      <c r="AU4"/>
      <c r="AV4"/>
      <c r="AW4"/>
      <c r="AX4"/>
      <c r="AY4"/>
      <c r="AZ4"/>
      <c r="BA4"/>
    </row>
    <row r="5" spans="26:53" ht="20.25" customHeight="1">
      <c r="Z5"/>
      <c r="AD5"/>
      <c r="AE5"/>
    </row>
    <row r="6" spans="26:53">
      <c r="Z6"/>
      <c r="AD6"/>
      <c r="AE6"/>
    </row>
    <row r="7" spans="26:53">
      <c r="Z7"/>
      <c r="AD7"/>
      <c r="AE7"/>
    </row>
    <row r="8" spans="26:53">
      <c r="Z8"/>
      <c r="AD8"/>
      <c r="AE8"/>
    </row>
    <row r="9" spans="26:53">
      <c r="Z9"/>
      <c r="AD9"/>
      <c r="AE9"/>
    </row>
    <row r="10" spans="26:53">
      <c r="Z10"/>
      <c r="AD10"/>
      <c r="AE10"/>
    </row>
    <row r="11" spans="26:53">
      <c r="Z11"/>
      <c r="AD11"/>
      <c r="AE11"/>
    </row>
    <row r="12" spans="26:53">
      <c r="Z12"/>
      <c r="AD12"/>
      <c r="AE12"/>
    </row>
    <row r="13" spans="26:53">
      <c r="Z13"/>
      <c r="AD13"/>
      <c r="AE13"/>
    </row>
    <row r="14" spans="26:53">
      <c r="Z14"/>
      <c r="AD14"/>
      <c r="AE14"/>
    </row>
    <row r="15" spans="26:53">
      <c r="Z15"/>
      <c r="AD15"/>
      <c r="AE15"/>
    </row>
    <row r="16" spans="26:53">
      <c r="Z16"/>
      <c r="AD16"/>
      <c r="AE16"/>
    </row>
    <row r="17" customFormat="1"/>
    <row r="18" customFormat="1"/>
    <row r="19" customFormat="1"/>
    <row r="20" customFormat="1"/>
    <row r="21" customFormat="1"/>
    <row r="22" customFormat="1"/>
    <row r="23" customFormat="1"/>
    <row r="24" customFormat="1"/>
    <row r="25" customFormat="1"/>
    <row r="26" customFormat="1"/>
    <row r="27" customFormat="1"/>
    <row r="28" customFormat="1"/>
    <row r="29" customFormat="1"/>
    <row r="30" customFormat="1"/>
    <row r="31" customFormat="1"/>
    <row r="32" customFormat="1"/>
    <row r="33" spans="26:94">
      <c r="Z33"/>
      <c r="AD33"/>
      <c r="AE33"/>
    </row>
    <row r="34" spans="26:94">
      <c r="Z34"/>
      <c r="AD34"/>
      <c r="AE34"/>
    </row>
    <row r="35" spans="26:94">
      <c r="Z35"/>
      <c r="AD35"/>
      <c r="AE35"/>
    </row>
    <row r="36" spans="26:94">
      <c r="Z36"/>
      <c r="AD36"/>
      <c r="AE36"/>
    </row>
    <row r="37" spans="26:94">
      <c r="Z37"/>
      <c r="AD37"/>
      <c r="AE37"/>
    </row>
    <row r="38" spans="26:94">
      <c r="Z38"/>
      <c r="AD38"/>
      <c r="AE38"/>
    </row>
    <row r="39" spans="26:94">
      <c r="Z39"/>
      <c r="AD39"/>
      <c r="AE39"/>
    </row>
    <row r="40" spans="26:94">
      <c r="Z40"/>
      <c r="AD40"/>
      <c r="AE40"/>
    </row>
    <row r="41" spans="26:94">
      <c r="Z41"/>
      <c r="AD41"/>
      <c r="AE41"/>
    </row>
    <row r="42" spans="26:94" ht="15.6">
      <c r="Z42"/>
      <c r="AD42"/>
      <c r="AE42"/>
      <c r="AJ42" s="42"/>
      <c r="AK42" s="42"/>
      <c r="AL42" s="42"/>
      <c r="AM42" s="42"/>
      <c r="AN42" s="42"/>
      <c r="AO42" s="4"/>
      <c r="AP42" s="2"/>
      <c r="AQ42" s="2"/>
      <c r="AR42" s="2"/>
      <c r="AS42" s="2"/>
      <c r="AT42" s="2"/>
      <c r="AU42" s="2"/>
      <c r="AV42" s="2"/>
      <c r="AW42" s="2"/>
      <c r="AX42" s="2"/>
      <c r="AZ42" s="2"/>
      <c r="BG42" s="4"/>
      <c r="BH42" s="2"/>
      <c r="BI42" s="2"/>
      <c r="BJ42" s="2"/>
      <c r="BK42" s="2"/>
      <c r="BL42" s="2"/>
      <c r="BM42" s="2"/>
      <c r="BN42" s="2"/>
      <c r="BO42" s="2"/>
      <c r="BP42" s="2"/>
      <c r="BR42" s="2"/>
      <c r="BY42" s="4"/>
      <c r="BZ42" s="2"/>
      <c r="CA42" s="2"/>
      <c r="CB42" s="2"/>
      <c r="CC42" s="2"/>
      <c r="CD42" s="2"/>
      <c r="CE42" s="2"/>
      <c r="CF42" s="2"/>
      <c r="CG42" s="2"/>
      <c r="CH42" s="2"/>
      <c r="CJ42" s="2"/>
    </row>
    <row r="43" spans="26:94" ht="15.6">
      <c r="Z43"/>
      <c r="AD43"/>
      <c r="AE43"/>
      <c r="AJ43" s="23"/>
      <c r="AK43" s="23"/>
      <c r="AL43" s="23"/>
      <c r="AM43" s="23"/>
      <c r="AN43" s="23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</row>
    <row r="44" spans="26:94" s="2" customFormat="1" ht="15.6">
      <c r="AJ44" s="43"/>
      <c r="AK44" s="43"/>
      <c r="AL44" s="43"/>
      <c r="AM44" s="43"/>
      <c r="AN44" s="43"/>
      <c r="AO44" s="45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45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45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</row>
    <row r="45" spans="26:94" s="3" customFormat="1">
      <c r="AJ45" s="43"/>
      <c r="AK45" s="43"/>
      <c r="AL45" s="43"/>
      <c r="AM45" s="43"/>
      <c r="AN45" s="43"/>
      <c r="AO45" s="3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3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3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</row>
    <row r="46" spans="26:94" s="2" customFormat="1" ht="15.6">
      <c r="AJ46" s="44"/>
      <c r="AK46" s="44"/>
      <c r="AL46" s="44"/>
      <c r="AM46" s="44"/>
      <c r="AN46" s="44"/>
      <c r="AO46" s="4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4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4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</row>
    <row r="47" spans="26:94" s="3" customFormat="1">
      <c r="AJ47" s="43"/>
      <c r="AK47" s="43"/>
      <c r="AL47" s="43"/>
      <c r="AM47" s="43"/>
      <c r="AN47" s="43"/>
      <c r="AO47" s="4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4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4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</row>
    <row r="48" spans="26:94" s="3" customFormat="1">
      <c r="AJ48" s="43"/>
      <c r="AK48" s="43"/>
      <c r="AL48" s="43"/>
      <c r="AM48" s="43"/>
      <c r="AN48" s="43"/>
      <c r="AO48" s="4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4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4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</row>
    <row r="49" spans="10:94" s="3" customFormat="1" ht="15.6"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43"/>
      <c r="AK49" s="43"/>
      <c r="AL49" s="43"/>
      <c r="AM49" s="43"/>
      <c r="AN49" s="43"/>
      <c r="AO49" s="3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4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4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</row>
    <row r="50" spans="10:94"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</row>
    <row r="51" spans="10:94"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</row>
    <row r="52" spans="10:94" ht="15.6"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</row>
    <row r="53" spans="10:94"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</row>
    <row r="54" spans="10:94"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</row>
    <row r="55" spans="10:94" ht="15.6"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</row>
    <row r="56" spans="10:94"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</row>
    <row r="57" spans="10:94"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</row>
    <row r="58" spans="10:94" ht="15.6"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</row>
    <row r="59" spans="10:94"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</row>
    <row r="60" spans="10:94"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</row>
    <row r="61" spans="10:94" ht="15.6">
      <c r="K61" s="3" t="s">
        <v>641</v>
      </c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</row>
    <row r="62" spans="10:94"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</row>
    <row r="63" spans="10:94">
      <c r="J63" s="3" t="s">
        <v>644</v>
      </c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</row>
    <row r="64" spans="10:94" ht="15.6"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</row>
    <row r="65" spans="21:35"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</row>
    <row r="66" spans="21:35"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</row>
    <row r="67" spans="21:35" ht="15.6"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</row>
    <row r="68" spans="21:35" ht="15.6"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</row>
    <row r="69" spans="21:35"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</row>
    <row r="70" spans="21:35"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</row>
    <row r="71" spans="21:35" ht="15.6"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</row>
    <row r="72" spans="21:35"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</row>
    <row r="73" spans="21:35"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</row>
    <row r="74" spans="21:35" ht="15.6"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</row>
    <row r="75" spans="21:35"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</row>
    <row r="76" spans="21:35"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</row>
    <row r="77" spans="21:35" ht="15.6"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</row>
    <row r="78" spans="21:35"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</row>
    <row r="79" spans="21:35"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</row>
    <row r="80" spans="21:35" ht="15.6"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</row>
    <row r="81" spans="16:35"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</row>
    <row r="82" spans="16:35"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</row>
    <row r="83" spans="16:35" ht="15.6"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spans="16:35" ht="15.6">
      <c r="P84" s="5">
        <f>+År!I36</f>
        <v>25.910581481825876</v>
      </c>
      <c r="Q84" s="3" t="s">
        <v>646</v>
      </c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</row>
    <row r="85" spans="16:35"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</row>
    <row r="86" spans="16:35" ht="15.6"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spans="16:35"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</row>
    <row r="88" spans="16:35"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</row>
    <row r="89" spans="16:35" ht="15.6"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spans="16:35"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</row>
    <row r="91" spans="16:35"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</row>
    <row r="92" spans="16:35" ht="15.6"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spans="16:35"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</row>
    <row r="94" spans="16:35"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</row>
    <row r="95" spans="16:35" ht="15.6"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spans="16:35"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</row>
    <row r="97" spans="16:35"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</row>
    <row r="98" spans="16:35" ht="15.6"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spans="16:35"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</row>
    <row r="100" spans="16:35"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</row>
    <row r="101" spans="16:35"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</row>
    <row r="102" spans="16:35" ht="15.6"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spans="16:35"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</row>
    <row r="104" spans="16:35"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</row>
    <row r="105" spans="16:35" ht="15.6">
      <c r="P105" s="284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spans="16:35"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</row>
    <row r="107" spans="16:35"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</row>
    <row r="108" spans="16:35" ht="15.6"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spans="16:35"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</row>
    <row r="110" spans="16:35"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</row>
    <row r="111" spans="16:35" ht="15.6"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spans="16:35"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</row>
    <row r="113" spans="15:35"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</row>
    <row r="114" spans="15:35" ht="15.6"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spans="15:35"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</row>
    <row r="116" spans="15:35">
      <c r="O116">
        <v>5</v>
      </c>
      <c r="P116" s="284" t="s">
        <v>401</v>
      </c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</row>
    <row r="117" spans="15:35" ht="15.6">
      <c r="O117">
        <v>6</v>
      </c>
      <c r="P117" s="3" t="s">
        <v>32</v>
      </c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spans="15:35">
      <c r="O118">
        <v>7</v>
      </c>
      <c r="P118" s="3" t="s">
        <v>33</v>
      </c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</row>
    <row r="119" spans="15:35">
      <c r="O119">
        <v>8</v>
      </c>
      <c r="P119" s="284" t="s">
        <v>34</v>
      </c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</row>
    <row r="120" spans="15:35" ht="15.6">
      <c r="O120">
        <v>9</v>
      </c>
      <c r="P120" s="3" t="s">
        <v>35</v>
      </c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spans="15:35"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</row>
    <row r="122" spans="15:35"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</row>
    <row r="123" spans="15:35" ht="15.6"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spans="15:35"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</row>
    <row r="125" spans="15:35"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</row>
    <row r="126" spans="15:35" ht="15.6"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spans="15:35"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</row>
    <row r="128" spans="15:35"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</row>
    <row r="129" spans="21:35" ht="15.6"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spans="21:35"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</row>
    <row r="131" spans="21:35"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</row>
    <row r="132" spans="21:35" ht="15.6"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spans="21:35"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</row>
    <row r="134" spans="21:35"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</row>
    <row r="135" spans="21:35" s="547" customFormat="1"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</row>
    <row r="136" spans="21:35" s="547" customFormat="1"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</row>
    <row r="137" spans="21:35" s="547" customFormat="1"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</row>
    <row r="138" spans="21:35" s="547" customFormat="1"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</row>
    <row r="139" spans="21:35" s="547" customFormat="1"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</row>
    <row r="140" spans="21:35" s="547" customFormat="1"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</row>
    <row r="141" spans="21:35" s="547" customFormat="1"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</row>
    <row r="142" spans="21:35" s="547" customFormat="1"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</row>
    <row r="143" spans="21:35" s="547" customFormat="1"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</row>
    <row r="144" spans="21:35" s="547" customFormat="1"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</row>
    <row r="145" spans="21:35" s="547" customFormat="1"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</row>
    <row r="146" spans="21:35" s="547" customFormat="1"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</row>
    <row r="147" spans="21:35" s="547" customFormat="1"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</row>
    <row r="148" spans="21:35" s="547" customFormat="1"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</row>
    <row r="149" spans="21:35" s="547" customFormat="1"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</row>
    <row r="150" spans="21:35" s="547" customFormat="1"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</row>
    <row r="151" spans="21:35" s="547" customFormat="1"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</row>
    <row r="152" spans="21:35" s="547" customFormat="1"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</row>
    <row r="153" spans="21:35" s="547" customFormat="1"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</row>
    <row r="154" spans="21:35" s="547" customFormat="1"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</row>
    <row r="155" spans="21:35" s="547" customFormat="1"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</row>
    <row r="156" spans="21:35" s="547" customFormat="1"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</row>
    <row r="157" spans="21:35" s="547" customFormat="1"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</row>
    <row r="158" spans="21:35" s="547" customFormat="1"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</row>
    <row r="159" spans="21:35" s="547" customFormat="1"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</row>
    <row r="160" spans="21:35" s="547" customFormat="1"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</row>
    <row r="161" spans="21:35" s="547" customFormat="1"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</row>
    <row r="162" spans="21:35" s="547" customFormat="1"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</row>
    <row r="163" spans="21:35" s="547" customFormat="1"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</row>
    <row r="164" spans="21:35" s="547" customFormat="1"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</row>
    <row r="165" spans="21:35" s="547" customFormat="1"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</row>
    <row r="166" spans="21:35" s="547" customFormat="1"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</row>
    <row r="167" spans="21:35" s="547" customFormat="1"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</row>
    <row r="168" spans="21:35" s="547" customFormat="1"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</row>
    <row r="169" spans="21:35" s="547" customFormat="1"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</row>
    <row r="170" spans="21:35" s="547" customFormat="1"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</row>
    <row r="171" spans="21:35" s="547" customFormat="1"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</row>
    <row r="172" spans="21:35" s="547" customFormat="1"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</row>
    <row r="173" spans="21:35" s="547" customFormat="1"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</row>
    <row r="174" spans="21:35" s="547" customFormat="1"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</row>
    <row r="175" spans="21:35" s="547" customFormat="1"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</row>
    <row r="176" spans="21:35" s="547" customFormat="1"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</row>
    <row r="177" spans="21:35" s="547" customFormat="1"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</row>
    <row r="178" spans="21:35" s="547" customFormat="1"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</row>
    <row r="179" spans="21:35" s="547" customFormat="1"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</row>
    <row r="180" spans="21:35" s="547" customFormat="1"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</row>
    <row r="181" spans="21:35" s="547" customFormat="1"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</row>
    <row r="182" spans="21:35" s="547" customFormat="1"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</row>
    <row r="183" spans="21:35" s="547" customFormat="1"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</row>
    <row r="184" spans="21:35" s="547" customFormat="1"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</row>
    <row r="185" spans="21:35" s="547" customFormat="1"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</row>
    <row r="186" spans="21:35" s="547" customFormat="1"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</row>
    <row r="187" spans="21:35" s="547" customFormat="1"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</row>
    <row r="188" spans="21:35" s="547" customFormat="1"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</row>
    <row r="189" spans="21:35" s="547" customFormat="1"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</row>
    <row r="190" spans="21:35" s="547" customFormat="1"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</row>
    <row r="191" spans="21:35" s="547" customFormat="1"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</row>
    <row r="192" spans="21:35" s="547" customFormat="1"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</row>
    <row r="193" spans="21:35" s="547" customFormat="1"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</row>
    <row r="194" spans="21:35" s="547" customFormat="1"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</row>
    <row r="195" spans="21:35" s="547" customFormat="1"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</row>
    <row r="196" spans="21:35" s="547" customFormat="1"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</row>
    <row r="197" spans="21:35" s="547" customFormat="1"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</row>
    <row r="198" spans="21:35" s="547" customFormat="1"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</row>
    <row r="199" spans="21:35" s="547" customFormat="1"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</row>
    <row r="200" spans="21:35" s="547" customFormat="1"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</row>
    <row r="201" spans="21:35"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</row>
    <row r="202" spans="21:35"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</row>
    <row r="203" spans="21:35" ht="15.6"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spans="21:35"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</row>
    <row r="205" spans="21:35"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</row>
    <row r="206" spans="21:35" ht="15.6"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spans="21:35"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</row>
    <row r="208" spans="21:35"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</row>
    <row r="209" spans="15:59" ht="15.6"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spans="15:59"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</row>
    <row r="211" spans="15:59"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</row>
    <row r="212" spans="15:59" ht="15.6"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spans="15:59"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</row>
    <row r="214" spans="15:59"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</row>
    <row r="215" spans="15:59" ht="15.6">
      <c r="O215">
        <v>5</v>
      </c>
      <c r="P215" s="284" t="s">
        <v>96</v>
      </c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spans="15:59">
      <c r="O216">
        <v>6</v>
      </c>
      <c r="P216" s="3" t="s">
        <v>97</v>
      </c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</row>
    <row r="217" spans="15:59">
      <c r="O217">
        <v>7</v>
      </c>
      <c r="P217" s="3" t="s">
        <v>98</v>
      </c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</row>
    <row r="218" spans="15:59" ht="15.6"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spans="15:59"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</row>
    <row r="220" spans="15:59"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</row>
    <row r="221" spans="15:59" ht="15.6"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spans="15:59"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69"/>
      <c r="AK222" s="69"/>
      <c r="AL222" s="69"/>
      <c r="AM222" s="70"/>
      <c r="AN222" s="70"/>
      <c r="AO222" s="70"/>
      <c r="AP222" s="70"/>
      <c r="AQ222" s="70"/>
      <c r="AR222" s="70"/>
      <c r="AS222" s="70"/>
      <c r="AT222" s="70"/>
      <c r="AU222" s="70"/>
      <c r="AV222" s="70"/>
      <c r="AW222" s="70"/>
      <c r="AX222" s="70"/>
      <c r="AY222" s="70"/>
      <c r="AZ222" s="70"/>
      <c r="BA222" s="70"/>
      <c r="BB222" s="70"/>
      <c r="BC222" s="70"/>
      <c r="BD222" s="70"/>
      <c r="BE222" s="70"/>
      <c r="BF222" s="70"/>
      <c r="BG222" s="70"/>
    </row>
    <row r="223" spans="15:59" ht="15.6"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69"/>
      <c r="AK223" s="69"/>
      <c r="AL223" s="69"/>
      <c r="AM223" s="70"/>
      <c r="AN223" s="70"/>
      <c r="AO223" s="70"/>
      <c r="AP223" s="70"/>
      <c r="AQ223" s="70"/>
      <c r="AR223" s="70"/>
      <c r="AS223" s="70"/>
      <c r="AT223" s="70"/>
      <c r="AU223" s="70"/>
      <c r="AV223" s="70"/>
      <c r="AW223" s="70"/>
      <c r="AX223" s="70"/>
      <c r="AY223" s="70"/>
      <c r="AZ223" s="70"/>
      <c r="BA223" s="70"/>
      <c r="BB223" s="70"/>
      <c r="BC223" s="70"/>
      <c r="BD223" s="70"/>
      <c r="BE223" s="70"/>
      <c r="BF223" s="70"/>
      <c r="BG223" s="70"/>
    </row>
    <row r="224" spans="15:59"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69"/>
      <c r="AK224" s="69"/>
      <c r="AL224" s="69"/>
      <c r="AM224" s="70"/>
      <c r="AN224" s="70"/>
      <c r="AO224" s="70"/>
      <c r="AP224" s="70"/>
      <c r="AQ224" s="70"/>
      <c r="AR224" s="70"/>
      <c r="AS224" s="70"/>
      <c r="AT224" s="70"/>
      <c r="AU224" s="70"/>
      <c r="AV224" s="70"/>
      <c r="AW224" s="70"/>
      <c r="AX224" s="70"/>
      <c r="AY224" s="70"/>
      <c r="AZ224" s="70"/>
      <c r="BA224" s="70"/>
      <c r="BB224" s="70"/>
      <c r="BC224" s="70"/>
      <c r="BD224" s="70"/>
      <c r="BE224" s="70"/>
      <c r="BF224" s="70"/>
      <c r="BG224" s="70"/>
    </row>
    <row r="225" spans="21:59"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69"/>
      <c r="AK225" s="69"/>
      <c r="AL225" s="69"/>
      <c r="AM225" s="70"/>
      <c r="AN225" s="70"/>
      <c r="AO225" s="70"/>
      <c r="AP225" s="70"/>
      <c r="AQ225" s="70"/>
      <c r="AR225" s="70"/>
      <c r="AS225" s="70"/>
      <c r="AT225" s="70"/>
      <c r="AU225" s="70"/>
      <c r="AV225" s="70"/>
      <c r="AW225" s="70"/>
      <c r="AX225" s="70"/>
      <c r="AY225" s="70"/>
      <c r="AZ225" s="70"/>
      <c r="BA225" s="70"/>
      <c r="BB225" s="70"/>
      <c r="BC225" s="70"/>
      <c r="BD225" s="70"/>
      <c r="BE225" s="70"/>
      <c r="BF225" s="70"/>
      <c r="BG225" s="70"/>
    </row>
    <row r="226" spans="21:59" ht="15.6"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0"/>
      <c r="AK226" s="20"/>
      <c r="AL226" s="20"/>
      <c r="AM226" s="20"/>
      <c r="AN226" s="20"/>
      <c r="AO226" s="20"/>
      <c r="AS226" s="20"/>
      <c r="AU226" s="20"/>
    </row>
    <row r="227" spans="21:59"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20"/>
      <c r="AK227" s="20"/>
      <c r="AL227" s="20"/>
      <c r="AM227" s="20"/>
      <c r="AN227" s="20"/>
      <c r="AO227" s="20"/>
      <c r="AS227" s="20"/>
      <c r="AU227" s="20"/>
    </row>
    <row r="228" spans="21:59"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20"/>
      <c r="AK228" s="20"/>
      <c r="AL228" s="20"/>
      <c r="AM228" s="20"/>
      <c r="AN228" s="20"/>
      <c r="AO228" s="20"/>
      <c r="AS228" s="20"/>
      <c r="AU228" s="20"/>
    </row>
    <row r="229" spans="21:59" ht="15.6"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0"/>
      <c r="AK229" s="20"/>
      <c r="AL229" s="20"/>
      <c r="AM229" s="20"/>
      <c r="AN229" s="20"/>
      <c r="AO229" s="20"/>
      <c r="AS229" s="20"/>
      <c r="AU229" s="20"/>
    </row>
    <row r="230" spans="21:59"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20"/>
      <c r="AK230" s="20"/>
      <c r="AL230" s="20"/>
      <c r="AM230" s="20"/>
      <c r="AN230" s="20"/>
      <c r="AO230" s="20"/>
      <c r="AS230" s="20"/>
      <c r="AU230" s="20"/>
    </row>
    <row r="231" spans="21:59"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20"/>
      <c r="AK231" s="20"/>
      <c r="AL231" s="20"/>
      <c r="AM231" s="20"/>
      <c r="AN231" s="20"/>
      <c r="AO231" s="20"/>
      <c r="AS231" s="20"/>
      <c r="AU231" s="20"/>
    </row>
    <row r="232" spans="21:59" ht="15.6"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0"/>
      <c r="AK232" s="20"/>
      <c r="AL232" s="20"/>
      <c r="AM232" s="20"/>
      <c r="AN232" s="20"/>
      <c r="AO232" s="20"/>
      <c r="AS232" s="20"/>
      <c r="AU232" s="20"/>
    </row>
    <row r="233" spans="21:59">
      <c r="AC233" s="15"/>
      <c r="AD233" s="129"/>
      <c r="AE233" s="129"/>
      <c r="AF233" s="15"/>
      <c r="AG233" s="15"/>
      <c r="AH233" s="15"/>
      <c r="AI233" s="15"/>
    </row>
    <row r="234" spans="21:59">
      <c r="AC234" s="15"/>
      <c r="AD234" s="129"/>
      <c r="AE234" s="129"/>
      <c r="AF234" s="15"/>
      <c r="AG234" s="15"/>
      <c r="AH234" s="15"/>
      <c r="AI234" s="15"/>
    </row>
    <row r="235" spans="21:59">
      <c r="AC235" s="15"/>
      <c r="AD235" s="129"/>
      <c r="AE235" s="129"/>
      <c r="AF235" s="15"/>
      <c r="AG235" s="15"/>
      <c r="AH235" s="15"/>
      <c r="AI235" s="15"/>
    </row>
    <row r="246" spans="29:35">
      <c r="AC246" s="15"/>
      <c r="AD246" s="129"/>
      <c r="AE246" s="129"/>
      <c r="AF246" s="15"/>
      <c r="AG246" s="15"/>
      <c r="AH246" s="15"/>
      <c r="AI246" s="15"/>
    </row>
    <row r="247" spans="29:35">
      <c r="AC247" s="15"/>
      <c r="AD247" s="129"/>
      <c r="AE247" s="129"/>
      <c r="AF247" s="15"/>
      <c r="AG247" s="15"/>
      <c r="AH247" s="15"/>
      <c r="AI247" s="15"/>
    </row>
    <row r="248" spans="29:35">
      <c r="AC248" s="15"/>
      <c r="AD248" s="129"/>
      <c r="AE248" s="129"/>
      <c r="AF248" s="15"/>
      <c r="AG248" s="15"/>
      <c r="AH248" s="15"/>
      <c r="AI248" s="15"/>
    </row>
    <row r="249" spans="29:35">
      <c r="AC249" s="15"/>
      <c r="AD249" s="129"/>
      <c r="AE249" s="129"/>
      <c r="AF249" s="15"/>
      <c r="AG249" s="15"/>
      <c r="AH249" s="15"/>
      <c r="AI249" s="15"/>
    </row>
    <row r="250" spans="29:35">
      <c r="AC250" s="15"/>
      <c r="AD250" s="129"/>
      <c r="AE250" s="129"/>
      <c r="AF250" s="15"/>
      <c r="AG250" s="15"/>
      <c r="AH250" s="15"/>
      <c r="AI250" s="15"/>
    </row>
    <row r="251" spans="29:35">
      <c r="AC251" s="15"/>
      <c r="AD251" s="129"/>
      <c r="AE251" s="129"/>
      <c r="AF251" s="15"/>
      <c r="AG251" s="15"/>
      <c r="AH251" s="15"/>
      <c r="AI251" s="15"/>
    </row>
    <row r="252" spans="29:35">
      <c r="AC252" s="15"/>
      <c r="AD252" s="129"/>
      <c r="AE252" s="129"/>
      <c r="AF252" s="15"/>
      <c r="AG252" s="15"/>
      <c r="AH252" s="15"/>
      <c r="AI252" s="15"/>
    </row>
    <row r="253" spans="29:35">
      <c r="AC253" s="15"/>
      <c r="AD253" s="129"/>
      <c r="AE253" s="129"/>
      <c r="AF253" s="15"/>
      <c r="AG253" s="15"/>
      <c r="AH253" s="15"/>
      <c r="AI253" s="15"/>
    </row>
    <row r="264" spans="29:35">
      <c r="AC264" s="15"/>
      <c r="AD264" s="129"/>
      <c r="AE264" s="129"/>
      <c r="AF264" s="15"/>
      <c r="AG264" s="15"/>
      <c r="AH264" s="15"/>
      <c r="AI264" s="15"/>
    </row>
    <row r="265" spans="29:35">
      <c r="AC265" s="15"/>
      <c r="AD265" s="129"/>
      <c r="AE265" s="129"/>
      <c r="AF265" s="15"/>
      <c r="AG265" s="15"/>
      <c r="AH265" s="15"/>
      <c r="AI265" s="15"/>
    </row>
    <row r="266" spans="29:35">
      <c r="AC266" s="15"/>
      <c r="AD266" s="129"/>
      <c r="AE266" s="129"/>
      <c r="AF266" s="15"/>
      <c r="AG266" s="15"/>
      <c r="AH266" s="15"/>
      <c r="AI266" s="15"/>
    </row>
    <row r="267" spans="29:35">
      <c r="AC267" s="15"/>
      <c r="AD267" s="129"/>
      <c r="AE267" s="129"/>
      <c r="AF267" s="15"/>
      <c r="AG267" s="15"/>
      <c r="AH267" s="15"/>
      <c r="AI267" s="15"/>
    </row>
    <row r="268" spans="29:35">
      <c r="AC268" s="15"/>
      <c r="AD268" s="129"/>
      <c r="AE268" s="129"/>
      <c r="AF268" s="15"/>
      <c r="AG268" s="15"/>
      <c r="AH268" s="15"/>
      <c r="AI268" s="15"/>
    </row>
    <row r="269" spans="29:35">
      <c r="AC269" s="15"/>
      <c r="AD269" s="129"/>
      <c r="AE269" s="129"/>
      <c r="AF269" s="15"/>
      <c r="AG269" s="15"/>
      <c r="AH269" s="15"/>
      <c r="AI269" s="15"/>
    </row>
    <row r="270" spans="29:35">
      <c r="AC270" s="15"/>
      <c r="AD270" s="129"/>
      <c r="AE270" s="129"/>
      <c r="AF270" s="15"/>
      <c r="AG270" s="15"/>
      <c r="AH270" s="15"/>
      <c r="AI270" s="15"/>
    </row>
    <row r="345" spans="16:16">
      <c r="P345" t="s">
        <v>645</v>
      </c>
    </row>
    <row r="379" spans="15:16">
      <c r="O379" s="3"/>
    </row>
    <row r="382" spans="15:16">
      <c r="P382" s="3"/>
    </row>
    <row r="394" spans="16:16">
      <c r="P394" s="3"/>
    </row>
  </sheetData>
  <pageMargins left="0.5" right="0.5" top="0.5" bottom="0.55000000000000004" header="0.5" footer="0.5"/>
  <pageSetup paperSize="9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59FBB8-9662-4738-B4CD-EDF04FC2ECCA}">
  <dimension ref="A1:I31"/>
  <sheetViews>
    <sheetView workbookViewId="0">
      <selection activeCell="H5" sqref="H5"/>
    </sheetView>
  </sheetViews>
  <sheetFormatPr baseColWidth="10" defaultRowHeight="15"/>
  <sheetData>
    <row r="1" spans="1:9">
      <c r="A1" s="54">
        <v>103</v>
      </c>
      <c r="B1" s="64" t="s">
        <v>52</v>
      </c>
      <c r="D1" s="3" t="s">
        <v>86</v>
      </c>
    </row>
    <row r="2" spans="1:9">
      <c r="A2" s="54">
        <v>106</v>
      </c>
      <c r="B2" s="64" t="s">
        <v>53</v>
      </c>
      <c r="D2">
        <v>1</v>
      </c>
      <c r="E2" s="3" t="s">
        <v>545</v>
      </c>
      <c r="H2" s="3" t="s">
        <v>682</v>
      </c>
    </row>
    <row r="3" spans="1:9">
      <c r="A3" s="54">
        <v>110</v>
      </c>
      <c r="B3" s="64" t="s">
        <v>47</v>
      </c>
      <c r="D3">
        <v>2</v>
      </c>
      <c r="E3" s="3" t="s">
        <v>546</v>
      </c>
      <c r="H3" s="3" t="s">
        <v>683</v>
      </c>
    </row>
    <row r="4" spans="1:9">
      <c r="A4" s="54">
        <v>111</v>
      </c>
      <c r="B4" s="64" t="s">
        <v>54</v>
      </c>
      <c r="D4">
        <v>3</v>
      </c>
      <c r="E4" s="3" t="s">
        <v>547</v>
      </c>
      <c r="H4" s="3" t="s">
        <v>684</v>
      </c>
    </row>
    <row r="5" spans="1:9">
      <c r="A5" s="54">
        <v>116</v>
      </c>
      <c r="B5" s="64" t="s">
        <v>55</v>
      </c>
      <c r="D5">
        <v>4</v>
      </c>
      <c r="E5" s="3" t="s">
        <v>548</v>
      </c>
    </row>
    <row r="6" spans="1:9">
      <c r="A6" s="54">
        <v>117</v>
      </c>
      <c r="B6" s="64" t="s">
        <v>56</v>
      </c>
      <c r="D6">
        <v>5</v>
      </c>
      <c r="E6" s="3" t="s">
        <v>446</v>
      </c>
      <c r="H6" s="3" t="s">
        <v>671</v>
      </c>
    </row>
    <row r="7" spans="1:9" ht="15.6">
      <c r="A7" s="54">
        <v>134</v>
      </c>
      <c r="B7" s="64" t="s">
        <v>49</v>
      </c>
      <c r="D7">
        <v>6</v>
      </c>
      <c r="E7" s="3" t="s">
        <v>549</v>
      </c>
      <c r="H7" s="65">
        <v>0</v>
      </c>
      <c r="I7" s="470" t="s">
        <v>62</v>
      </c>
    </row>
    <row r="8" spans="1:9" ht="15.6">
      <c r="A8" s="54">
        <v>141</v>
      </c>
      <c r="B8" s="64" t="s">
        <v>48</v>
      </c>
      <c r="D8">
        <v>7</v>
      </c>
      <c r="E8" s="3" t="s">
        <v>550</v>
      </c>
      <c r="H8" s="65">
        <v>2</v>
      </c>
      <c r="I8" s="470" t="s">
        <v>457</v>
      </c>
    </row>
    <row r="9" spans="1:9" ht="15.6">
      <c r="A9" s="54">
        <v>143</v>
      </c>
      <c r="B9" s="64" t="s">
        <v>57</v>
      </c>
      <c r="D9">
        <v>8</v>
      </c>
      <c r="E9" s="3" t="s">
        <v>551</v>
      </c>
      <c r="H9" s="65">
        <v>4</v>
      </c>
      <c r="I9" s="470" t="s">
        <v>63</v>
      </c>
    </row>
    <row r="10" spans="1:9" ht="15.6">
      <c r="A10" s="54">
        <v>147</v>
      </c>
      <c r="B10" s="64" t="s">
        <v>3</v>
      </c>
      <c r="D10">
        <v>9</v>
      </c>
      <c r="E10" s="3" t="s">
        <v>552</v>
      </c>
      <c r="H10" s="65">
        <v>7</v>
      </c>
      <c r="I10" s="470" t="s">
        <v>64</v>
      </c>
    </row>
    <row r="11" spans="1:9" ht="15.6">
      <c r="A11" s="54">
        <v>155</v>
      </c>
      <c r="B11" s="64" t="s">
        <v>51</v>
      </c>
      <c r="D11">
        <v>10</v>
      </c>
      <c r="E11" s="3" t="s">
        <v>553</v>
      </c>
      <c r="H11" s="65">
        <v>9</v>
      </c>
      <c r="I11" s="470" t="s">
        <v>65</v>
      </c>
    </row>
    <row r="12" spans="1:9" ht="15.6">
      <c r="A12" s="54">
        <v>160</v>
      </c>
      <c r="B12" s="64" t="s">
        <v>46</v>
      </c>
      <c r="D12">
        <v>11</v>
      </c>
      <c r="E12" s="3" t="s">
        <v>554</v>
      </c>
      <c r="H12" s="65">
        <v>10</v>
      </c>
      <c r="I12" s="470" t="s">
        <v>573</v>
      </c>
    </row>
    <row r="13" spans="1:9" ht="15.6">
      <c r="A13" s="54">
        <v>171</v>
      </c>
      <c r="B13" s="64" t="s">
        <v>478</v>
      </c>
      <c r="D13">
        <v>12</v>
      </c>
      <c r="E13" s="3" t="s">
        <v>555</v>
      </c>
      <c r="H13" s="65">
        <v>12</v>
      </c>
      <c r="I13" s="470" t="s">
        <v>574</v>
      </c>
    </row>
    <row r="14" spans="1:9" ht="15.6">
      <c r="A14" s="54">
        <v>175</v>
      </c>
      <c r="B14" s="64" t="s">
        <v>58</v>
      </c>
      <c r="H14" s="65">
        <v>14</v>
      </c>
      <c r="I14" s="470" t="s">
        <v>575</v>
      </c>
    </row>
    <row r="15" spans="1:9" ht="15.6">
      <c r="A15" s="54">
        <v>177</v>
      </c>
      <c r="B15" s="64" t="s">
        <v>652</v>
      </c>
      <c r="D15" s="3" t="s">
        <v>564</v>
      </c>
      <c r="F15" s="3" t="s">
        <v>673</v>
      </c>
      <c r="G15" s="520"/>
      <c r="H15" s="65">
        <v>19</v>
      </c>
      <c r="I15" s="470" t="s">
        <v>576</v>
      </c>
    </row>
    <row r="16" spans="1:9" ht="15.6">
      <c r="A16" s="54">
        <v>178</v>
      </c>
      <c r="B16" s="64" t="s">
        <v>50</v>
      </c>
      <c r="D16" s="65">
        <v>1</v>
      </c>
      <c r="E16" s="65" t="s">
        <v>92</v>
      </c>
      <c r="F16" s="520">
        <v>1</v>
      </c>
      <c r="G16" s="3" t="s">
        <v>28</v>
      </c>
      <c r="H16" s="65">
        <v>25</v>
      </c>
      <c r="I16" s="470" t="s">
        <v>577</v>
      </c>
    </row>
    <row r="17" spans="1:9" ht="15.6">
      <c r="A17" s="54">
        <v>181</v>
      </c>
      <c r="B17" s="64" t="s">
        <v>59</v>
      </c>
      <c r="D17" s="65">
        <v>2</v>
      </c>
      <c r="E17" s="65" t="s">
        <v>93</v>
      </c>
      <c r="F17" s="520">
        <v>2</v>
      </c>
      <c r="G17" s="3" t="s">
        <v>29</v>
      </c>
    </row>
    <row r="18" spans="1:9" ht="15.6">
      <c r="A18" s="54">
        <v>262</v>
      </c>
      <c r="B18" s="64" t="s">
        <v>530</v>
      </c>
      <c r="D18" s="65">
        <v>3</v>
      </c>
      <c r="E18" s="65" t="s">
        <v>94</v>
      </c>
      <c r="F18" s="520">
        <v>3</v>
      </c>
      <c r="G18" s="3" t="s">
        <v>30</v>
      </c>
      <c r="H18" s="54">
        <v>1</v>
      </c>
      <c r="I18" s="64" t="s">
        <v>675</v>
      </c>
    </row>
    <row r="19" spans="1:9" ht="15.6">
      <c r="A19" s="54">
        <v>267</v>
      </c>
      <c r="B19" s="64" t="s">
        <v>653</v>
      </c>
      <c r="D19" s="65">
        <v>4</v>
      </c>
      <c r="E19" s="65" t="s">
        <v>95</v>
      </c>
      <c r="F19" s="520">
        <v>4</v>
      </c>
      <c r="G19" s="3" t="s">
        <v>31</v>
      </c>
      <c r="H19" s="54">
        <v>2</v>
      </c>
      <c r="I19" s="64" t="s">
        <v>676</v>
      </c>
    </row>
    <row r="20" spans="1:9" ht="15.6">
      <c r="A20" s="54">
        <v>309</v>
      </c>
      <c r="B20" s="64" t="s">
        <v>85</v>
      </c>
      <c r="D20" s="65">
        <v>5</v>
      </c>
      <c r="E20" s="65" t="s">
        <v>96</v>
      </c>
      <c r="F20" s="520">
        <v>5</v>
      </c>
      <c r="G20" s="3" t="s">
        <v>401</v>
      </c>
      <c r="H20" s="54">
        <v>3</v>
      </c>
      <c r="I20" s="64" t="s">
        <v>677</v>
      </c>
    </row>
    <row r="21" spans="1:9" ht="15.6">
      <c r="A21" s="54">
        <v>470</v>
      </c>
      <c r="B21" s="64" t="s">
        <v>60</v>
      </c>
      <c r="D21" s="65">
        <v>6</v>
      </c>
      <c r="E21" s="65" t="s">
        <v>97</v>
      </c>
      <c r="F21" s="520">
        <v>6</v>
      </c>
      <c r="G21" s="3" t="s">
        <v>32</v>
      </c>
      <c r="H21" s="54">
        <v>4</v>
      </c>
      <c r="I21" s="64" t="s">
        <v>615</v>
      </c>
    </row>
    <row r="22" spans="1:9" ht="15.6">
      <c r="A22" s="54">
        <v>629</v>
      </c>
      <c r="B22" s="64" t="s">
        <v>201</v>
      </c>
      <c r="D22" s="65">
        <v>7</v>
      </c>
      <c r="E22" s="65" t="s">
        <v>98</v>
      </c>
      <c r="F22" s="520">
        <v>7</v>
      </c>
      <c r="G22" s="3" t="s">
        <v>33</v>
      </c>
      <c r="H22" s="54">
        <v>7</v>
      </c>
      <c r="I22" s="64" t="s">
        <v>678</v>
      </c>
    </row>
    <row r="23" spans="1:9" ht="15.6">
      <c r="A23" s="54">
        <v>643</v>
      </c>
      <c r="B23" s="64" t="s">
        <v>81</v>
      </c>
      <c r="D23" s="65">
        <v>8</v>
      </c>
      <c r="E23" s="65" t="s">
        <v>99</v>
      </c>
      <c r="F23" s="520">
        <v>8</v>
      </c>
      <c r="G23" s="3" t="s">
        <v>34</v>
      </c>
      <c r="H23" s="54">
        <v>8</v>
      </c>
      <c r="I23" s="64" t="s">
        <v>679</v>
      </c>
    </row>
    <row r="24" spans="1:9" ht="15.6">
      <c r="A24" s="54">
        <v>704</v>
      </c>
      <c r="B24" s="64" t="s">
        <v>84</v>
      </c>
      <c r="D24" s="65">
        <v>9</v>
      </c>
      <c r="E24" s="65" t="s">
        <v>100</v>
      </c>
      <c r="F24" s="520">
        <v>9</v>
      </c>
      <c r="G24" s="3" t="s">
        <v>35</v>
      </c>
      <c r="H24" s="54">
        <v>9</v>
      </c>
      <c r="I24" s="64" t="s">
        <v>617</v>
      </c>
    </row>
    <row r="25" spans="1:9" ht="15.6">
      <c r="A25" s="54">
        <v>802</v>
      </c>
      <c r="B25" s="64" t="s">
        <v>79</v>
      </c>
      <c r="D25" s="65">
        <v>10</v>
      </c>
      <c r="E25" s="65" t="s">
        <v>101</v>
      </c>
      <c r="F25" s="520">
        <v>10</v>
      </c>
      <c r="G25" s="3" t="s">
        <v>36</v>
      </c>
      <c r="H25" s="54">
        <v>11</v>
      </c>
      <c r="I25" s="64" t="s">
        <v>111</v>
      </c>
    </row>
    <row r="26" spans="1:9" ht="15.6">
      <c r="D26" s="65">
        <v>11</v>
      </c>
      <c r="E26" s="65" t="s">
        <v>102</v>
      </c>
      <c r="F26" s="520">
        <v>11</v>
      </c>
      <c r="G26" s="3" t="s">
        <v>37</v>
      </c>
      <c r="H26" s="54">
        <v>14</v>
      </c>
      <c r="I26" s="64" t="s">
        <v>618</v>
      </c>
    </row>
    <row r="27" spans="1:9" ht="15.6">
      <c r="D27" s="65">
        <v>12</v>
      </c>
      <c r="E27" s="65" t="s">
        <v>103</v>
      </c>
      <c r="F27" s="520">
        <v>12</v>
      </c>
      <c r="G27" s="3" t="s">
        <v>38</v>
      </c>
      <c r="H27" s="54">
        <v>15</v>
      </c>
      <c r="I27" s="64" t="s">
        <v>609</v>
      </c>
    </row>
    <row r="28" spans="1:9" ht="15.6">
      <c r="D28" s="65">
        <v>13</v>
      </c>
      <c r="E28" s="65" t="s">
        <v>104</v>
      </c>
      <c r="F28" s="520">
        <v>13</v>
      </c>
      <c r="G28" s="3" t="s">
        <v>39</v>
      </c>
      <c r="H28" s="54">
        <v>16</v>
      </c>
      <c r="I28" s="64" t="s">
        <v>582</v>
      </c>
    </row>
    <row r="29" spans="1:9" ht="15.6">
      <c r="D29" s="65">
        <v>14</v>
      </c>
      <c r="E29" s="65" t="s">
        <v>105</v>
      </c>
      <c r="F29" s="520">
        <v>14</v>
      </c>
      <c r="G29" s="3" t="s">
        <v>402</v>
      </c>
      <c r="H29" s="54">
        <v>18</v>
      </c>
      <c r="I29" s="64" t="s">
        <v>112</v>
      </c>
    </row>
    <row r="30" spans="1:9" ht="15.6">
      <c r="D30" s="65">
        <v>15</v>
      </c>
      <c r="E30" s="65" t="s">
        <v>106</v>
      </c>
      <c r="F30" s="520">
        <v>15</v>
      </c>
      <c r="G30" s="3" t="s">
        <v>40</v>
      </c>
      <c r="H30" s="54">
        <v>55</v>
      </c>
      <c r="I30" s="64" t="s">
        <v>680</v>
      </c>
    </row>
    <row r="31" spans="1:9">
      <c r="F31" s="520">
        <v>99</v>
      </c>
      <c r="G31" s="3" t="s">
        <v>674</v>
      </c>
      <c r="H31" s="54">
        <v>56</v>
      </c>
      <c r="I31" s="64" t="s">
        <v>681</v>
      </c>
    </row>
  </sheetData>
  <phoneticPr fontId="1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transitionEvaluation="1"/>
  <dimension ref="A1:BK1044"/>
  <sheetViews>
    <sheetView defaultGridColor="0" colorId="22" zoomScale="102" zoomScaleNormal="102" workbookViewId="0">
      <pane xSplit="3" ySplit="9" topLeftCell="D45" activePane="bottomRight" state="frozen"/>
      <selection pane="topRight" activeCell="D1" sqref="D1"/>
      <selection pane="bottomLeft" activeCell="A11" sqref="A11"/>
      <selection pane="bottomRight" activeCell="D62" sqref="D62"/>
    </sheetView>
  </sheetViews>
  <sheetFormatPr baseColWidth="10" defaultColWidth="9.90625" defaultRowHeight="15"/>
  <cols>
    <col min="1" max="1" width="2.1796875" customWidth="1"/>
    <col min="2" max="2" width="5.08984375" customWidth="1"/>
    <col min="3" max="3" width="3.81640625" customWidth="1"/>
    <col min="4" max="4" width="6.6328125" customWidth="1"/>
    <col min="5" max="5" width="4.6328125" customWidth="1"/>
    <col min="6" max="6" width="6.26953125" style="11" customWidth="1"/>
    <col min="7" max="7" width="5.453125" customWidth="1"/>
    <col min="8" max="8" width="5.6328125" style="92" customWidth="1"/>
    <col min="9" max="9" width="4.81640625" customWidth="1"/>
    <col min="10" max="10" width="6.1796875" style="92" customWidth="1"/>
    <col min="11" max="11" width="0.81640625" style="92" customWidth="1"/>
    <col min="12" max="12" width="5.36328125" style="398" customWidth="1"/>
    <col min="13" max="13" width="1.453125" style="398" customWidth="1"/>
    <col min="14" max="14" width="6.453125" style="92" customWidth="1"/>
    <col min="15" max="15" width="4.6328125" customWidth="1"/>
    <col min="16" max="16" width="1.08984375" customWidth="1"/>
    <col min="17" max="17" width="5.08984375" customWidth="1"/>
    <col min="18" max="18" width="1.08984375" customWidth="1"/>
    <col min="19" max="19" width="5.90625" customWidth="1"/>
    <col min="20" max="20" width="0.90625" customWidth="1"/>
    <col min="21" max="21" width="6.81640625" customWidth="1"/>
    <col min="22" max="22" width="5.453125" customWidth="1"/>
    <col min="23" max="23" width="1.08984375" style="529" customWidth="1"/>
    <col min="24" max="24" width="6.90625" customWidth="1"/>
    <col min="25" max="25" width="5.90625" customWidth="1"/>
    <col min="26" max="26" width="6.453125" customWidth="1"/>
    <col min="27" max="27" width="6.81640625" customWidth="1"/>
    <col min="28" max="28" width="5.90625" customWidth="1"/>
    <col min="29" max="29" width="6" customWidth="1"/>
    <col min="30" max="30" width="6.453125" style="92" customWidth="1"/>
    <col min="31" max="31" width="5.453125" customWidth="1"/>
    <col min="32" max="32" width="7.54296875" customWidth="1"/>
    <col min="33" max="33" width="7" customWidth="1"/>
    <col min="34" max="34" width="1.54296875" customWidth="1"/>
    <col min="35" max="35" width="6.08984375" customWidth="1"/>
    <col min="36" max="36" width="4.90625" customWidth="1"/>
    <col min="37" max="37" width="7.90625" customWidth="1"/>
    <col min="38" max="38" width="6.81640625" customWidth="1"/>
    <col min="39" max="39" width="6.6328125" customWidth="1"/>
    <col min="40" max="40" width="7.90625" customWidth="1"/>
    <col min="41" max="41" width="5.6328125" customWidth="1"/>
    <col min="42" max="42" width="7.54296875" customWidth="1"/>
    <col min="43" max="43" width="5.81640625" customWidth="1"/>
    <col min="44" max="44" width="7.90625" customWidth="1"/>
    <col min="45" max="45" width="5.1796875" style="92" customWidth="1"/>
    <col min="46" max="46" width="7.90625" customWidth="1"/>
    <col min="47" max="47" width="6.6328125" customWidth="1"/>
    <col min="48" max="48" width="5.81640625" customWidth="1"/>
    <col min="49" max="49" width="8.6328125" style="92" customWidth="1"/>
    <col min="50" max="50" width="6.36328125" style="92" customWidth="1"/>
    <col min="51" max="51" width="8.81640625" style="92" customWidth="1"/>
    <col min="52" max="52" width="6.36328125" style="92" customWidth="1"/>
    <col min="53" max="53" width="8.54296875" style="92" customWidth="1"/>
    <col min="54" max="54" width="6.36328125" style="92" customWidth="1"/>
    <col min="55" max="55" width="7.6328125" customWidth="1"/>
    <col min="56" max="56" width="5.1796875" customWidth="1"/>
    <col min="57" max="57" width="6.90625" customWidth="1"/>
    <col min="58" max="58" width="7.90625" style="92" customWidth="1"/>
    <col min="59" max="59" width="10.1796875" style="92" customWidth="1"/>
    <col min="60" max="60" width="8.54296875" style="92" customWidth="1"/>
    <col min="61" max="61" width="8" customWidth="1"/>
    <col min="62" max="62" width="6.453125" customWidth="1"/>
    <col min="63" max="63" width="10.1796875" customWidth="1"/>
    <col min="64" max="64" width="5.54296875" customWidth="1"/>
  </cols>
  <sheetData>
    <row r="1" spans="1:60">
      <c r="A1" s="25"/>
      <c r="B1" s="25"/>
      <c r="C1" s="25"/>
      <c r="D1" s="25"/>
      <c r="E1" s="25"/>
      <c r="F1" s="124"/>
      <c r="G1" s="25"/>
      <c r="H1" s="100"/>
      <c r="I1" s="25"/>
      <c r="J1" s="100"/>
      <c r="K1" s="100"/>
      <c r="L1" s="382"/>
      <c r="M1" s="382"/>
      <c r="N1" s="100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100"/>
      <c r="AE1" s="25"/>
      <c r="AF1" s="25"/>
      <c r="AG1" s="25"/>
      <c r="AH1" s="25"/>
      <c r="AI1" s="25"/>
      <c r="AS1"/>
      <c r="AW1"/>
      <c r="AX1"/>
      <c r="AY1"/>
      <c r="AZ1"/>
      <c r="BA1"/>
      <c r="BB1"/>
      <c r="BF1"/>
      <c r="BG1"/>
      <c r="BH1"/>
    </row>
    <row r="2" spans="1:60" ht="31.8">
      <c r="A2" s="25"/>
      <c r="B2" s="25"/>
      <c r="C2" s="130" t="s">
        <v>511</v>
      </c>
      <c r="D2" s="130"/>
      <c r="E2" s="130"/>
      <c r="F2" s="302"/>
      <c r="G2" s="130"/>
      <c r="H2" s="100"/>
      <c r="I2" s="25"/>
      <c r="J2" s="100"/>
      <c r="K2" s="100"/>
      <c r="L2" s="382"/>
      <c r="M2" s="382"/>
      <c r="N2" s="100"/>
      <c r="O2" s="25"/>
      <c r="P2" s="130"/>
      <c r="Q2" s="130"/>
      <c r="R2" s="130"/>
      <c r="S2" s="130"/>
      <c r="T2" s="130"/>
      <c r="U2" s="130"/>
      <c r="V2" s="130"/>
      <c r="W2" s="130"/>
      <c r="X2" s="130"/>
      <c r="Y2" s="130" t="str">
        <f>+År!B2</f>
        <v>UNG SAU :</v>
      </c>
      <c r="Z2" s="25"/>
      <c r="AA2" s="25"/>
      <c r="AB2" s="25"/>
      <c r="AC2" s="25"/>
      <c r="AD2" s="100"/>
      <c r="AE2" s="25"/>
      <c r="AF2" s="25"/>
      <c r="AG2" s="25"/>
      <c r="AH2" s="25"/>
      <c r="AI2" s="25"/>
      <c r="AS2"/>
      <c r="AW2"/>
      <c r="AX2"/>
      <c r="AY2"/>
      <c r="AZ2"/>
      <c r="BA2"/>
      <c r="BB2"/>
      <c r="BF2"/>
      <c r="BG2"/>
      <c r="BH2"/>
    </row>
    <row r="3" spans="1:60">
      <c r="A3" s="25"/>
      <c r="B3" s="25"/>
      <c r="C3" s="25"/>
      <c r="D3" s="25"/>
      <c r="E3" s="25"/>
      <c r="F3" s="124"/>
      <c r="G3" s="25"/>
      <c r="H3" s="100"/>
      <c r="I3" s="25"/>
      <c r="J3" s="100"/>
      <c r="K3" s="100"/>
      <c r="L3" s="382"/>
      <c r="M3" s="382"/>
      <c r="N3" s="100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100"/>
      <c r="AE3" s="25"/>
      <c r="AF3" s="25"/>
      <c r="AG3" s="25"/>
      <c r="AH3" s="25"/>
      <c r="AI3" s="25"/>
      <c r="AS3"/>
      <c r="AW3"/>
      <c r="AX3"/>
      <c r="AY3"/>
      <c r="AZ3"/>
      <c r="BA3"/>
      <c r="BB3"/>
      <c r="BF3"/>
      <c r="BG3"/>
      <c r="BH3"/>
    </row>
    <row r="4" spans="1:60" ht="22.8">
      <c r="A4" s="25"/>
      <c r="B4" s="25"/>
      <c r="C4" s="25"/>
      <c r="D4" s="25"/>
      <c r="E4" s="62"/>
      <c r="F4" s="135" t="s">
        <v>433</v>
      </c>
      <c r="G4" s="136"/>
      <c r="H4" s="137">
        <f>+År!Q2</f>
        <v>49</v>
      </c>
      <c r="I4" s="100"/>
      <c r="J4" s="382"/>
      <c r="K4" s="382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292"/>
      <c r="Y4" s="131" t="s">
        <v>668</v>
      </c>
      <c r="Z4" s="131"/>
      <c r="AA4" s="131"/>
      <c r="AB4" s="569">
        <f>SUM(F10:F61)</f>
        <v>43028</v>
      </c>
      <c r="AC4" s="570"/>
      <c r="AD4" s="25"/>
      <c r="AE4" s="25"/>
      <c r="AF4" s="100"/>
      <c r="AG4" s="124"/>
      <c r="AH4" s="124"/>
      <c r="AI4" s="124"/>
      <c r="AJ4" s="25"/>
      <c r="AK4" s="25"/>
      <c r="AL4" s="25"/>
      <c r="AS4"/>
      <c r="AW4"/>
      <c r="AX4"/>
      <c r="AY4"/>
      <c r="AZ4"/>
      <c r="BA4"/>
      <c r="BB4"/>
      <c r="BF4"/>
      <c r="BG4"/>
      <c r="BH4"/>
    </row>
    <row r="5" spans="1:60" ht="14.25" customHeight="1">
      <c r="A5" s="25"/>
      <c r="B5" s="25"/>
      <c r="C5" s="25"/>
      <c r="D5" s="25"/>
      <c r="E5" s="62"/>
      <c r="F5" s="303"/>
      <c r="G5" s="62"/>
      <c r="H5" s="100"/>
      <c r="I5" s="25"/>
      <c r="J5" s="100"/>
      <c r="K5" s="100"/>
      <c r="L5" s="382"/>
      <c r="M5" s="382"/>
      <c r="N5" s="100"/>
      <c r="O5" s="25"/>
      <c r="P5" s="25"/>
      <c r="Q5" s="25"/>
      <c r="R5" s="25"/>
      <c r="S5" s="25"/>
      <c r="T5" s="25"/>
      <c r="U5" s="62"/>
      <c r="V5" s="25"/>
      <c r="W5" s="25"/>
      <c r="X5" s="25"/>
      <c r="Y5" s="25"/>
      <c r="Z5" s="25"/>
      <c r="AA5" s="25"/>
      <c r="AB5" s="25"/>
      <c r="AC5" s="25"/>
      <c r="AD5" s="100"/>
      <c r="AE5" s="25"/>
      <c r="AF5" s="25"/>
      <c r="AG5" s="25"/>
      <c r="AH5" s="25"/>
      <c r="AI5" s="25"/>
      <c r="AS5"/>
      <c r="AW5"/>
      <c r="AX5"/>
      <c r="AY5"/>
      <c r="AZ5"/>
      <c r="BA5"/>
      <c r="BB5"/>
      <c r="BF5"/>
      <c r="BG5"/>
      <c r="BH5"/>
    </row>
    <row r="6" spans="1:60" ht="15.6">
      <c r="A6" s="25"/>
      <c r="B6" s="25"/>
      <c r="C6" s="25"/>
      <c r="D6" s="25"/>
      <c r="E6" s="25"/>
      <c r="F6" s="124"/>
      <c r="G6" s="25"/>
      <c r="H6" s="100"/>
      <c r="I6" s="100"/>
      <c r="J6" s="100"/>
      <c r="K6" s="100"/>
      <c r="L6" s="382"/>
      <c r="M6" s="382"/>
      <c r="N6" s="100"/>
      <c r="O6" s="100"/>
      <c r="P6" s="25"/>
      <c r="Q6" s="25"/>
      <c r="R6" s="25"/>
      <c r="S6" s="25"/>
      <c r="T6" s="25"/>
      <c r="U6" s="25"/>
      <c r="V6" s="25"/>
      <c r="W6" s="25"/>
      <c r="X6" s="25"/>
      <c r="Y6" s="25"/>
      <c r="Z6" s="41" t="s">
        <v>419</v>
      </c>
      <c r="AA6" s="101" t="s">
        <v>508</v>
      </c>
      <c r="AB6" s="101"/>
      <c r="AC6" s="101"/>
      <c r="AD6" s="101" t="s">
        <v>421</v>
      </c>
      <c r="AE6" s="25"/>
      <c r="AF6" s="25"/>
      <c r="AG6" s="25"/>
      <c r="AH6" s="100"/>
      <c r="AI6" s="25"/>
      <c r="AS6"/>
      <c r="AW6"/>
      <c r="AX6"/>
      <c r="AY6"/>
      <c r="AZ6"/>
      <c r="BA6"/>
      <c r="BB6"/>
      <c r="BF6"/>
      <c r="BG6"/>
      <c r="BH6"/>
    </row>
    <row r="7" spans="1:60" ht="15.6">
      <c r="A7" s="25"/>
      <c r="B7" s="25"/>
      <c r="C7" s="25"/>
      <c r="D7" s="41" t="s">
        <v>2</v>
      </c>
      <c r="E7" s="25"/>
      <c r="F7" s="124"/>
      <c r="G7" s="25"/>
      <c r="H7" s="101" t="s">
        <v>2</v>
      </c>
      <c r="I7" s="100"/>
      <c r="J7" s="101" t="s">
        <v>1</v>
      </c>
      <c r="K7" s="100"/>
      <c r="L7" s="383"/>
      <c r="M7" s="382"/>
      <c r="N7" s="101"/>
      <c r="O7" s="100"/>
      <c r="P7" s="25"/>
      <c r="Q7" s="25"/>
      <c r="R7" s="25"/>
      <c r="S7" s="25"/>
      <c r="T7" s="25"/>
      <c r="U7" s="25"/>
      <c r="V7" s="25"/>
      <c r="W7" s="25"/>
      <c r="X7" s="41" t="s">
        <v>22</v>
      </c>
      <c r="Y7" s="25"/>
      <c r="Z7" s="41" t="s">
        <v>488</v>
      </c>
      <c r="AA7" s="101" t="s">
        <v>8</v>
      </c>
      <c r="AB7" s="101" t="s">
        <v>8</v>
      </c>
      <c r="AC7" s="101" t="s">
        <v>8</v>
      </c>
      <c r="AD7" s="101" t="s">
        <v>420</v>
      </c>
      <c r="AE7" s="41" t="s">
        <v>420</v>
      </c>
      <c r="AF7" s="41" t="s">
        <v>420</v>
      </c>
      <c r="AG7" s="41" t="s">
        <v>80</v>
      </c>
      <c r="AH7" s="100"/>
      <c r="AI7" s="25"/>
      <c r="AS7"/>
      <c r="AW7"/>
      <c r="AX7"/>
      <c r="AY7"/>
      <c r="AZ7"/>
      <c r="BA7"/>
      <c r="BB7"/>
      <c r="BF7"/>
      <c r="BG7"/>
      <c r="BH7"/>
    </row>
    <row r="8" spans="1:60" ht="15.6">
      <c r="A8" s="25"/>
      <c r="B8" s="41"/>
      <c r="C8" s="41" t="s">
        <v>506</v>
      </c>
      <c r="D8" s="41" t="s">
        <v>484</v>
      </c>
      <c r="E8" s="41"/>
      <c r="F8" s="125" t="s">
        <v>2</v>
      </c>
      <c r="G8" s="41"/>
      <c r="H8" s="101" t="s">
        <v>513</v>
      </c>
      <c r="I8" s="101"/>
      <c r="J8" s="101" t="s">
        <v>513</v>
      </c>
      <c r="K8" s="101"/>
      <c r="L8" s="383" t="s">
        <v>2</v>
      </c>
      <c r="M8" s="382"/>
      <c r="N8" s="101" t="s">
        <v>22</v>
      </c>
      <c r="O8" s="101"/>
      <c r="P8" s="41"/>
      <c r="Q8" s="389" t="s">
        <v>22</v>
      </c>
      <c r="R8" s="25"/>
      <c r="S8" s="389" t="s">
        <v>22</v>
      </c>
      <c r="T8" s="389"/>
      <c r="U8" s="41" t="s">
        <v>418</v>
      </c>
      <c r="V8" s="41"/>
      <c r="W8" s="41"/>
      <c r="X8" s="41" t="s">
        <v>486</v>
      </c>
      <c r="Y8" s="41"/>
      <c r="Z8" s="41" t="s">
        <v>489</v>
      </c>
      <c r="AA8" s="101" t="s">
        <v>533</v>
      </c>
      <c r="AB8" s="101" t="s">
        <v>533</v>
      </c>
      <c r="AC8" s="101" t="s">
        <v>533</v>
      </c>
      <c r="AD8" s="101" t="s">
        <v>415</v>
      </c>
      <c r="AE8" s="41" t="s">
        <v>482</v>
      </c>
      <c r="AF8" s="41" t="s">
        <v>486</v>
      </c>
      <c r="AG8" s="41" t="s">
        <v>61</v>
      </c>
      <c r="AH8" s="101"/>
      <c r="AI8" s="25"/>
      <c r="AS8"/>
      <c r="AW8"/>
      <c r="AX8"/>
      <c r="AY8"/>
      <c r="AZ8"/>
      <c r="BA8"/>
      <c r="BB8"/>
      <c r="BF8"/>
      <c r="BG8"/>
      <c r="BH8"/>
    </row>
    <row r="9" spans="1:60" ht="15.6">
      <c r="A9" s="25"/>
      <c r="B9" s="41" t="s">
        <v>89</v>
      </c>
      <c r="C9" s="41" t="s">
        <v>507</v>
      </c>
      <c r="D9" s="41" t="s">
        <v>485</v>
      </c>
      <c r="E9" s="103" t="s">
        <v>487</v>
      </c>
      <c r="F9" s="125" t="s">
        <v>8</v>
      </c>
      <c r="G9" s="103" t="s">
        <v>487</v>
      </c>
      <c r="H9" s="101" t="s">
        <v>514</v>
      </c>
      <c r="I9" s="105" t="s">
        <v>487</v>
      </c>
      <c r="J9" s="101" t="s">
        <v>514</v>
      </c>
      <c r="K9" s="101"/>
      <c r="L9" s="383" t="s">
        <v>658</v>
      </c>
      <c r="M9" s="382"/>
      <c r="N9" s="101" t="s">
        <v>44</v>
      </c>
      <c r="O9" s="105" t="s">
        <v>487</v>
      </c>
      <c r="P9" s="103"/>
      <c r="Q9" s="386" t="s">
        <v>658</v>
      </c>
      <c r="R9" s="25"/>
      <c r="S9" s="386" t="s">
        <v>662</v>
      </c>
      <c r="T9" s="386"/>
      <c r="U9" s="41" t="s">
        <v>43</v>
      </c>
      <c r="V9" s="103" t="s">
        <v>487</v>
      </c>
      <c r="W9" s="103"/>
      <c r="X9" s="41" t="s">
        <v>414</v>
      </c>
      <c r="Y9" s="103" t="s">
        <v>487</v>
      </c>
      <c r="Z9" s="41" t="s">
        <v>8</v>
      </c>
      <c r="AA9" s="300" t="s">
        <v>476</v>
      </c>
      <c r="AB9" s="300" t="s">
        <v>72</v>
      </c>
      <c r="AC9" s="300" t="s">
        <v>474</v>
      </c>
      <c r="AD9" s="101" t="s">
        <v>44</v>
      </c>
      <c r="AE9" s="41" t="s">
        <v>483</v>
      </c>
      <c r="AF9" s="41" t="s">
        <v>414</v>
      </c>
      <c r="AG9" s="41" t="s">
        <v>0</v>
      </c>
      <c r="AH9" s="105"/>
      <c r="AI9" s="25"/>
      <c r="AS9"/>
      <c r="AW9"/>
      <c r="AX9"/>
      <c r="AY9"/>
      <c r="AZ9"/>
      <c r="BA9"/>
      <c r="BB9"/>
      <c r="BF9"/>
      <c r="BG9"/>
      <c r="BH9"/>
    </row>
    <row r="10" spans="1:60" ht="15.6">
      <c r="A10" s="25"/>
      <c r="B10" s="97">
        <f>+'Ark1'!C67</f>
        <v>2024</v>
      </c>
      <c r="C10" s="97">
        <f>+'Ark1'!E67</f>
        <v>1</v>
      </c>
      <c r="D10" s="299">
        <f>+IF(F10=0,"",'Ark1'!Q67)</f>
        <v>2</v>
      </c>
      <c r="E10" s="104">
        <f t="shared" ref="E10:E41" si="0">+IF(F10=0,"",D10-D63)</f>
        <v>-3</v>
      </c>
      <c r="F10" s="305">
        <f>+'Ark1'!R67</f>
        <v>2</v>
      </c>
      <c r="G10" s="104">
        <f t="shared" ref="G10:G41" si="1">+IF(F10=0,"",F10-F63)</f>
        <v>-4</v>
      </c>
      <c r="H10" s="99">
        <f>+IF(F10=0,"",'Ark1'!AF67)</f>
        <v>4.6481360974249316E-3</v>
      </c>
      <c r="I10" s="99">
        <f t="shared" ref="I10:I41" si="2">+IF(F10=0,"",H10-H63)</f>
        <v>-7.6628391369965524E-3</v>
      </c>
      <c r="J10" s="99">
        <f>+IF(F10=0,"",'Ark1'!AG67)</f>
        <v>5.7764038387970711E-3</v>
      </c>
      <c r="K10" s="101"/>
      <c r="L10" s="357">
        <f>+IF(F10=0,"",'Ark1'!AI67)</f>
        <v>0</v>
      </c>
      <c r="M10" s="382"/>
      <c r="N10" s="58">
        <f>+IF(F10=0,"",'Ark1'!U67)</f>
        <v>32.200000000000003</v>
      </c>
      <c r="O10" s="99">
        <f t="shared" ref="O10:O41" si="3">+IF(F10=0,"",N10-N63)</f>
        <v>6.7166666666666615</v>
      </c>
      <c r="P10" s="103"/>
      <c r="Q10" s="150" t="str">
        <f>+IF(L10=0,"",'Ark1'!AJ67)</f>
        <v/>
      </c>
      <c r="R10" s="25"/>
      <c r="S10" s="150" t="str">
        <f>+IF(L10=0,"",'Ark1'!AK67)</f>
        <v/>
      </c>
      <c r="T10" s="386"/>
      <c r="U10" s="5">
        <f>+IF(F10=0,"",'Ark1'!S67)</f>
        <v>8</v>
      </c>
      <c r="V10" s="98">
        <f t="shared" ref="V10:V41" si="4">+IF(F10=0,"",U10-U63)</f>
        <v>0.66666666666666874</v>
      </c>
      <c r="W10" s="103"/>
      <c r="X10" s="98">
        <f>+IF(F10=0,"",'Ark1'!T67)</f>
        <v>6.5</v>
      </c>
      <c r="Y10" s="98">
        <f t="shared" ref="Y10:Y41" si="5">+IF(F10=0,"",X10-X63)</f>
        <v>0.16666666666666696</v>
      </c>
      <c r="Z10" s="297">
        <f>+IF(F10=0,"",'Ark1'!W67)</f>
        <v>0</v>
      </c>
      <c r="AA10" s="104">
        <f>+IF(F10=0,"",'Ark1'!X67)</f>
        <v>100</v>
      </c>
      <c r="AB10" s="104">
        <f>+IF(F10=0,"",'Ark1'!Y67)</f>
        <v>100</v>
      </c>
      <c r="AC10" s="99">
        <f>+IF(F10=0,"",'Ark1'!Z67)</f>
        <v>6.2999999999999847</v>
      </c>
      <c r="AD10" s="297">
        <f>+IF(F10=0,"",'Ark1'!AA67)</f>
        <v>1</v>
      </c>
      <c r="AE10" s="298">
        <f>+IF(F10=0,"",'Ark1'!AB67)</f>
        <v>1.5</v>
      </c>
      <c r="AF10" s="298">
        <f>+IF(F10=0,"",'Ark1'!AC67)</f>
        <v>99.999999999999446</v>
      </c>
      <c r="AG10" s="98">
        <f t="shared" ref="AG10:AG41" si="6">+IF(F10=0,"",N10/U10)</f>
        <v>4.0250000000000004</v>
      </c>
      <c r="AH10" s="99"/>
      <c r="AI10" s="25"/>
      <c r="AS10"/>
      <c r="AW10"/>
      <c r="AX10"/>
      <c r="AY10"/>
      <c r="AZ10"/>
      <c r="BA10"/>
      <c r="BB10"/>
      <c r="BF10"/>
      <c r="BG10"/>
      <c r="BH10"/>
    </row>
    <row r="11" spans="1:60" ht="15.6">
      <c r="A11" s="25"/>
      <c r="B11" s="97">
        <f>+'Ark1'!C68</f>
        <v>2024</v>
      </c>
      <c r="C11" s="97">
        <f>+'Ark1'!E68</f>
        <v>2</v>
      </c>
      <c r="D11" s="299">
        <f>+IF(F11=0,"",'Ark1'!Q68)</f>
        <v>56</v>
      </c>
      <c r="E11" s="104">
        <f t="shared" si="0"/>
        <v>-9</v>
      </c>
      <c r="F11" s="305">
        <f>+'Ark1'!R68</f>
        <v>294</v>
      </c>
      <c r="G11" s="104">
        <f t="shared" si="1"/>
        <v>114</v>
      </c>
      <c r="H11" s="99">
        <f>+IF(F11=0,"",'Ark1'!AF68)</f>
        <v>0.68327600632146479</v>
      </c>
      <c r="I11" s="99">
        <f t="shared" si="2"/>
        <v>0.31394674928882016</v>
      </c>
      <c r="J11" s="99">
        <f>+IF(F11=0,"",'Ark1'!AG68)</f>
        <v>0.67880817719926001</v>
      </c>
      <c r="K11" s="101"/>
      <c r="L11" s="357">
        <f>+IF(F11=0,"",'Ark1'!AI68)</f>
        <v>172</v>
      </c>
      <c r="M11" s="382"/>
      <c r="N11" s="58">
        <f>+IF(F11=0,"",'Ark1'!U68)</f>
        <v>25.741156462585035</v>
      </c>
      <c r="O11" s="99">
        <f t="shared" si="3"/>
        <v>1.4261564625850376</v>
      </c>
      <c r="P11" s="103"/>
      <c r="Q11" s="150">
        <f>+IF(L11=0,"",'Ark1'!AJ68)</f>
        <v>109.14593023255821</v>
      </c>
      <c r="R11" s="25"/>
      <c r="S11" s="150">
        <f>+IF(L11=0,"",'Ark1'!AK68)</f>
        <v>19.681778953396819</v>
      </c>
      <c r="T11" s="386"/>
      <c r="U11" s="5">
        <f>+IF(F11=0,"",'Ark1'!S68)</f>
        <v>7.4863945578231332</v>
      </c>
      <c r="V11" s="98">
        <f t="shared" si="4"/>
        <v>0.58639455782313288</v>
      </c>
      <c r="W11" s="103"/>
      <c r="X11" s="98">
        <f>+IF(F11=0,"",'Ark1'!T68)</f>
        <v>6.5374149659863949</v>
      </c>
      <c r="Y11" s="98">
        <f t="shared" si="5"/>
        <v>1.5192743764172789E-2</v>
      </c>
      <c r="Z11" s="297">
        <f>+IF(F11=0,"",'Ark1'!W68)</f>
        <v>10.884353741496598</v>
      </c>
      <c r="AA11" s="104">
        <f>+IF(F11=0,"",'Ark1'!X68)</f>
        <v>91.156462585034006</v>
      </c>
      <c r="AB11" s="104">
        <f>+IF(F11=0,"",'Ark1'!Y68)</f>
        <v>67.346938775510225</v>
      </c>
      <c r="AC11" s="99">
        <f>+IF(F11=0,"",'Ark1'!Z68)</f>
        <v>6.8565108852634893</v>
      </c>
      <c r="AD11" s="297">
        <f>+IF(F11=0,"",'Ark1'!AA68)</f>
        <v>1.4747830213188571</v>
      </c>
      <c r="AE11" s="298">
        <f>+IF(F11=0,"",'Ark1'!AB68)</f>
        <v>1.656864134374334</v>
      </c>
      <c r="AF11" s="298">
        <f>+IF(F11=0,"",'Ark1'!AC68)</f>
        <v>70.85077646492681</v>
      </c>
      <c r="AG11" s="98">
        <f t="shared" si="6"/>
        <v>3.4383916401635606</v>
      </c>
      <c r="AH11" s="99"/>
      <c r="AI11" s="25"/>
      <c r="AS11"/>
      <c r="AW11"/>
      <c r="AX11"/>
      <c r="AY11"/>
      <c r="AZ11"/>
      <c r="BA11"/>
      <c r="BB11"/>
      <c r="BF11"/>
      <c r="BG11"/>
      <c r="BH11"/>
    </row>
    <row r="12" spans="1:60" ht="15.6">
      <c r="A12" s="25"/>
      <c r="B12" s="97">
        <f>+'Ark1'!C69</f>
        <v>2024</v>
      </c>
      <c r="C12" s="97">
        <f>+'Ark1'!E69</f>
        <v>3</v>
      </c>
      <c r="D12" s="299">
        <f>+IF(F12=0,"",'Ark1'!Q69)</f>
        <v>11</v>
      </c>
      <c r="E12" s="104">
        <f t="shared" si="0"/>
        <v>0</v>
      </c>
      <c r="F12" s="305">
        <f>+'Ark1'!R69</f>
        <v>26</v>
      </c>
      <c r="G12" s="104">
        <f t="shared" si="1"/>
        <v>-6</v>
      </c>
      <c r="H12" s="99">
        <f>+IF(F12=0,"",'Ark1'!AF69)</f>
        <v>6.0425769266524113E-2</v>
      </c>
      <c r="I12" s="99">
        <f t="shared" si="2"/>
        <v>-5.2327653170571309E-3</v>
      </c>
      <c r="J12" s="99">
        <f>+IF(F12=0,"",'Ark1'!AG69)</f>
        <v>6.1163505864529809E-2</v>
      </c>
      <c r="K12" s="101"/>
      <c r="L12" s="357">
        <f>+IF(F12=0,"",'Ark1'!AI69)</f>
        <v>20</v>
      </c>
      <c r="M12" s="382"/>
      <c r="N12" s="58">
        <f>+IF(F12=0,"",'Ark1'!U69)</f>
        <v>26.226923076923072</v>
      </c>
      <c r="O12" s="99">
        <f t="shared" si="3"/>
        <v>3.233173076923066</v>
      </c>
      <c r="P12" s="103"/>
      <c r="Q12" s="150">
        <f>+IF(L12=0,"",'Ark1'!AJ69)</f>
        <v>105.96999999999998</v>
      </c>
      <c r="R12" s="25"/>
      <c r="S12" s="150">
        <f>+IF(L12=0,"",'Ark1'!AK69)</f>
        <v>19.395329884007065</v>
      </c>
      <c r="T12" s="386"/>
      <c r="U12" s="5">
        <f>+IF(F12=0,"",'Ark1'!S69)</f>
        <v>7.8076923076923102</v>
      </c>
      <c r="V12" s="98">
        <f t="shared" si="4"/>
        <v>0.93269230769231015</v>
      </c>
      <c r="W12" s="103"/>
      <c r="X12" s="98">
        <f>+IF(F12=0,"",'Ark1'!T69)</f>
        <v>6.923076923076926</v>
      </c>
      <c r="Y12" s="98">
        <f t="shared" si="5"/>
        <v>0.70432692307692601</v>
      </c>
      <c r="Z12" s="297">
        <f>+IF(F12=0,"",'Ark1'!W69)</f>
        <v>11.53846153846154</v>
      </c>
      <c r="AA12" s="104">
        <f>+IF(F12=0,"",'Ark1'!X69)</f>
        <v>88.461538461538439</v>
      </c>
      <c r="AB12" s="104">
        <f>+IF(F12=0,"",'Ark1'!Y69)</f>
        <v>61.538461538461519</v>
      </c>
      <c r="AC12" s="99">
        <f>+IF(F12=0,"",'Ark1'!Z69)</f>
        <v>9.7731011412529725</v>
      </c>
      <c r="AD12" s="297">
        <f>+IF(F12=0,"",'Ark1'!AA69)</f>
        <v>1.3306802993850939</v>
      </c>
      <c r="AE12" s="298">
        <f>+IF(F12=0,"",'Ark1'!AB69)</f>
        <v>1.4655814525582811</v>
      </c>
      <c r="AF12" s="298">
        <f>+IF(F12=0,"",'Ark1'!AC69)</f>
        <v>69.244639368266704</v>
      </c>
      <c r="AG12" s="98">
        <f t="shared" si="6"/>
        <v>3.3591133004926093</v>
      </c>
      <c r="AH12" s="99"/>
      <c r="AI12" s="25"/>
      <c r="AS12"/>
      <c r="AW12"/>
      <c r="AX12"/>
      <c r="AY12"/>
      <c r="AZ12"/>
      <c r="BA12"/>
      <c r="BB12"/>
      <c r="BF12"/>
      <c r="BG12"/>
      <c r="BH12"/>
    </row>
    <row r="13" spans="1:60" ht="15.6">
      <c r="A13" s="25"/>
      <c r="B13" s="97">
        <f>+'Ark1'!C70</f>
        <v>2024</v>
      </c>
      <c r="C13" s="97">
        <f>+'Ark1'!E70</f>
        <v>4</v>
      </c>
      <c r="D13" s="299">
        <f>+IF(F13=0,"",'Ark1'!Q70)</f>
        <v>57</v>
      </c>
      <c r="E13" s="104">
        <f t="shared" si="0"/>
        <v>-1</v>
      </c>
      <c r="F13" s="305">
        <f>+'Ark1'!R70</f>
        <v>123</v>
      </c>
      <c r="G13" s="104">
        <f t="shared" si="1"/>
        <v>-7</v>
      </c>
      <c r="H13" s="99">
        <f>+IF(F13=0,"",'Ark1'!AF70)</f>
        <v>0.28586036999163339</v>
      </c>
      <c r="I13" s="99">
        <f t="shared" si="2"/>
        <v>1.9122573245834495E-2</v>
      </c>
      <c r="J13" s="99">
        <f>+IF(F13=0,"",'Ark1'!AG70)</f>
        <v>0.3438485111184561</v>
      </c>
      <c r="K13" s="101"/>
      <c r="L13" s="357">
        <f>+IF(F13=0,"",'Ark1'!AI70)</f>
        <v>101</v>
      </c>
      <c r="M13" s="382"/>
      <c r="N13" s="58">
        <f>+IF(F13=0,"",'Ark1'!U70)</f>
        <v>31.166666666666675</v>
      </c>
      <c r="O13" s="99">
        <f t="shared" si="3"/>
        <v>3.589743589743577E-2</v>
      </c>
      <c r="P13" s="103"/>
      <c r="Q13" s="150">
        <f>+IF(L13=0,"",'Ark1'!AJ70)</f>
        <v>112.29603960396038</v>
      </c>
      <c r="R13" s="25"/>
      <c r="S13" s="150">
        <f>+IF(L13=0,"",'Ark1'!AK70)</f>
        <v>23.036990195040744</v>
      </c>
      <c r="T13" s="386"/>
      <c r="U13" s="5">
        <f>+IF(F13=0,"",'Ark1'!S70)</f>
        <v>8.1626016260162597</v>
      </c>
      <c r="V13" s="98">
        <f t="shared" si="4"/>
        <v>0.50875547217010464</v>
      </c>
      <c r="W13" s="103"/>
      <c r="X13" s="98">
        <f>+IF(F13=0,"",'Ark1'!T70)</f>
        <v>7.1707317073170715</v>
      </c>
      <c r="Y13" s="98">
        <f t="shared" si="5"/>
        <v>0.47842401500938259</v>
      </c>
      <c r="Z13" s="297">
        <f>+IF(F13=0,"",'Ark1'!W70)</f>
        <v>22.76422764227642</v>
      </c>
      <c r="AA13" s="104">
        <f>+IF(F13=0,"",'Ark1'!X70)</f>
        <v>91.056910569105682</v>
      </c>
      <c r="AB13" s="104">
        <f>+IF(F13=0,"",'Ark1'!Y70)</f>
        <v>82.926829268292678</v>
      </c>
      <c r="AC13" s="99">
        <f>+IF(F13=0,"",'Ark1'!Z70)</f>
        <v>9.2490444829851963</v>
      </c>
      <c r="AD13" s="297">
        <f>+IF(F13=0,"",'Ark1'!AA70)</f>
        <v>1.7777943022564677</v>
      </c>
      <c r="AE13" s="298">
        <f>+IF(F13=0,"",'Ark1'!AB70)</f>
        <v>1.8110200919778596</v>
      </c>
      <c r="AF13" s="298">
        <f>+IF(F13=0,"",'Ark1'!AC70)</f>
        <v>72.711185912832192</v>
      </c>
      <c r="AG13" s="98">
        <f t="shared" si="6"/>
        <v>3.8182270916334673</v>
      </c>
      <c r="AH13" s="99"/>
      <c r="AI13" s="25"/>
      <c r="AS13"/>
      <c r="AW13"/>
      <c r="AX13"/>
      <c r="AY13"/>
      <c r="AZ13"/>
      <c r="BA13"/>
      <c r="BB13"/>
      <c r="BF13"/>
      <c r="BG13"/>
      <c r="BH13"/>
    </row>
    <row r="14" spans="1:60" ht="15.6">
      <c r="A14" s="25"/>
      <c r="B14" s="97">
        <f>+'Ark1'!C71</f>
        <v>2024</v>
      </c>
      <c r="C14" s="97">
        <f>+'Ark1'!E71</f>
        <v>5</v>
      </c>
      <c r="D14" s="299">
        <f>+IF(F14=0,"",'Ark1'!Q71)</f>
        <v>23</v>
      </c>
      <c r="E14" s="104">
        <f t="shared" si="0"/>
        <v>-7</v>
      </c>
      <c r="F14" s="305">
        <f>+'Ark1'!R71</f>
        <v>49</v>
      </c>
      <c r="G14" s="104">
        <f t="shared" si="1"/>
        <v>-17</v>
      </c>
      <c r="H14" s="99">
        <f>+IF(F14=0,"",'Ark1'!AF71)</f>
        <v>0.11387933438691084</v>
      </c>
      <c r="I14" s="99">
        <f t="shared" si="2"/>
        <v>-2.1541393191725516E-2</v>
      </c>
      <c r="J14" s="99">
        <f>+IF(F14=0,"",'Ark1'!AG71)</f>
        <v>0.11648782089201484</v>
      </c>
      <c r="K14" s="101"/>
      <c r="L14" s="357">
        <f>+IF(F14=0,"",'Ark1'!AI71)</f>
        <v>34</v>
      </c>
      <c r="M14" s="382"/>
      <c r="N14" s="58">
        <f>+IF(F14=0,"",'Ark1'!U71)</f>
        <v>26.504081632653065</v>
      </c>
      <c r="O14" s="99">
        <f t="shared" si="3"/>
        <v>-2.8050092764378469</v>
      </c>
      <c r="P14" s="103"/>
      <c r="Q14" s="150">
        <f>+IF(L14=0,"",'Ark1'!AJ71)</f>
        <v>109.64117647058823</v>
      </c>
      <c r="R14" s="25"/>
      <c r="S14" s="150">
        <f>+IF(L14=0,"",'Ark1'!AK71)</f>
        <v>21.201980684360997</v>
      </c>
      <c r="T14" s="386"/>
      <c r="U14" s="5">
        <f>+IF(F14=0,"",'Ark1'!S71)</f>
        <v>7.1632653061224492</v>
      </c>
      <c r="V14" s="98">
        <f t="shared" si="4"/>
        <v>-0.77612863327149029</v>
      </c>
      <c r="W14" s="103"/>
      <c r="X14" s="98">
        <f>+IF(F14=0,"",'Ark1'!T71)</f>
        <v>6.7755102040816322</v>
      </c>
      <c r="Y14" s="98">
        <f t="shared" si="5"/>
        <v>4.8237476808903779E-2</v>
      </c>
      <c r="Z14" s="297">
        <f>+IF(F14=0,"",'Ark1'!W71)</f>
        <v>22.448979591836725</v>
      </c>
      <c r="AA14" s="104">
        <f>+IF(F14=0,"",'Ark1'!X71)</f>
        <v>89.7959183673469</v>
      </c>
      <c r="AB14" s="104">
        <f>+IF(F14=0,"",'Ark1'!Y71)</f>
        <v>65.306122448979593</v>
      </c>
      <c r="AC14" s="99">
        <f>+IF(F14=0,"",'Ark1'!Z71)</f>
        <v>7.7943977574601186</v>
      </c>
      <c r="AD14" s="297">
        <f>+IF(F14=0,"",'Ark1'!AA71)</f>
        <v>1.6456118367852612</v>
      </c>
      <c r="AE14" s="298">
        <f>+IF(F14=0,"",'Ark1'!AB71)</f>
        <v>2.2339249445894844</v>
      </c>
      <c r="AF14" s="298">
        <f>+IF(F14=0,"",'Ark1'!AC71)</f>
        <v>79.771911475113143</v>
      </c>
      <c r="AG14" s="98">
        <f t="shared" si="6"/>
        <v>3.7000000000000006</v>
      </c>
      <c r="AH14" s="99"/>
      <c r="AI14" s="25"/>
      <c r="AS14"/>
      <c r="AW14"/>
      <c r="AX14"/>
      <c r="AY14"/>
      <c r="AZ14"/>
      <c r="BA14"/>
      <c r="BB14"/>
      <c r="BF14"/>
      <c r="BG14"/>
      <c r="BH14"/>
    </row>
    <row r="15" spans="1:60" ht="15.6">
      <c r="A15" s="25"/>
      <c r="B15" s="97">
        <f>+'Ark1'!C72</f>
        <v>2024</v>
      </c>
      <c r="C15" s="97">
        <f>+'Ark1'!E72</f>
        <v>6</v>
      </c>
      <c r="D15" s="299">
        <f>+IF(F15=0,"",'Ark1'!Q72)</f>
        <v>80</v>
      </c>
      <c r="E15" s="104">
        <f t="shared" si="0"/>
        <v>12</v>
      </c>
      <c r="F15" s="305">
        <f>+'Ark1'!R72</f>
        <v>211</v>
      </c>
      <c r="G15" s="104">
        <f t="shared" si="1"/>
        <v>63</v>
      </c>
      <c r="H15" s="99">
        <f>+IF(F15=0,"",'Ark1'!AF72)</f>
        <v>0.49037835827833037</v>
      </c>
      <c r="I15" s="99">
        <f t="shared" si="2"/>
        <v>0.18670763582926692</v>
      </c>
      <c r="J15" s="99">
        <f>+IF(F15=0,"",'Ark1'!AG72)</f>
        <v>0.56071480306633759</v>
      </c>
      <c r="K15" s="101"/>
      <c r="L15" s="357">
        <f>+IF(F15=0,"",'Ark1'!AI72)</f>
        <v>188</v>
      </c>
      <c r="M15" s="382"/>
      <c r="N15" s="58">
        <f>+IF(F15=0,"",'Ark1'!U72)</f>
        <v>29.627014218009496</v>
      </c>
      <c r="O15" s="99">
        <f t="shared" si="3"/>
        <v>-1.1243371333418715</v>
      </c>
      <c r="P15" s="103"/>
      <c r="Q15" s="150">
        <f>+IF(L15=0,"",'Ark1'!AJ72)</f>
        <v>110.82446808510626</v>
      </c>
      <c r="R15" s="25"/>
      <c r="S15" s="150">
        <f>+IF(L15=0,"",'Ark1'!AK72)</f>
        <v>22.270368265161036</v>
      </c>
      <c r="T15" s="386"/>
      <c r="U15" s="5">
        <f>+IF(F15=0,"",'Ark1'!S72)</f>
        <v>7.8957345971563981</v>
      </c>
      <c r="V15" s="98">
        <f t="shared" si="4"/>
        <v>0.30789675931855953</v>
      </c>
      <c r="W15" s="103"/>
      <c r="X15" s="98">
        <f>+IF(F15=0,"",'Ark1'!T72)</f>
        <v>7.0331753554502381</v>
      </c>
      <c r="Y15" s="98">
        <f t="shared" si="5"/>
        <v>0.22236454463942668</v>
      </c>
      <c r="Z15" s="297">
        <f>+IF(F15=0,"",'Ark1'!W72)</f>
        <v>24.644549763033169</v>
      </c>
      <c r="AA15" s="104">
        <f>+IF(F15=0,"",'Ark1'!X72)</f>
        <v>90.047393364928894</v>
      </c>
      <c r="AB15" s="104">
        <f>+IF(F15=0,"",'Ark1'!Y72)</f>
        <v>75.82938388625594</v>
      </c>
      <c r="AC15" s="99">
        <f>+IF(F15=0,"",'Ark1'!Z72)</f>
        <v>9.5282558140310893</v>
      </c>
      <c r="AD15" s="297">
        <f>+IF(F15=0,"",'Ark1'!AA72)</f>
        <v>1.5993277040421652</v>
      </c>
      <c r="AE15" s="298">
        <f>+IF(F15=0,"",'Ark1'!AB72)</f>
        <v>2.1515648141167514</v>
      </c>
      <c r="AF15" s="298">
        <f>+IF(F15=0,"",'Ark1'!AC72)</f>
        <v>80.820563076905088</v>
      </c>
      <c r="AG15" s="98">
        <f t="shared" si="6"/>
        <v>3.7522809123649483</v>
      </c>
      <c r="AH15" s="99"/>
      <c r="AI15" s="25"/>
      <c r="AS15"/>
      <c r="AW15"/>
      <c r="AX15"/>
      <c r="AY15"/>
      <c r="AZ15"/>
      <c r="BA15"/>
      <c r="BB15"/>
      <c r="BF15"/>
      <c r="BG15"/>
      <c r="BH15"/>
    </row>
    <row r="16" spans="1:60" ht="15.6">
      <c r="A16" s="25"/>
      <c r="B16" s="97">
        <f>+'Ark1'!C73</f>
        <v>2024</v>
      </c>
      <c r="C16" s="97">
        <f>+'Ark1'!E73</f>
        <v>7</v>
      </c>
      <c r="D16" s="299">
        <f>+IF(F16=0,"",'Ark1'!Q73)</f>
        <v>22</v>
      </c>
      <c r="E16" s="104">
        <f t="shared" si="0"/>
        <v>-15</v>
      </c>
      <c r="F16" s="305">
        <f>+'Ark1'!R73</f>
        <v>33</v>
      </c>
      <c r="G16" s="104">
        <f t="shared" si="1"/>
        <v>-38</v>
      </c>
      <c r="H16" s="99">
        <f>+IF(F16=0,"",'Ark1'!AF73)</f>
        <v>7.6694245607511383E-2</v>
      </c>
      <c r="I16" s="99">
        <f t="shared" si="2"/>
        <v>-6.8985627999809521E-2</v>
      </c>
      <c r="J16" s="99">
        <f>+IF(F16=0,"",'Ark1'!AG73)</f>
        <v>8.8834632949450612E-2</v>
      </c>
      <c r="K16" s="101"/>
      <c r="L16" s="357">
        <f>+IF(F16=0,"",'Ark1'!AI73)</f>
        <v>30</v>
      </c>
      <c r="M16" s="382"/>
      <c r="N16" s="58">
        <f>+IF(F16=0,"",'Ark1'!U73)</f>
        <v>30.012121212121208</v>
      </c>
      <c r="O16" s="99">
        <f t="shared" si="3"/>
        <v>-0.8991463935125914</v>
      </c>
      <c r="P16" s="103"/>
      <c r="Q16" s="150">
        <f>+IF(L16=0,"",'Ark1'!AJ73)</f>
        <v>110.52333333333335</v>
      </c>
      <c r="R16" s="25"/>
      <c r="S16" s="150">
        <f>+IF(L16=0,"",'Ark1'!AK73)</f>
        <v>21.386174699989589</v>
      </c>
      <c r="T16" s="386"/>
      <c r="U16" s="5">
        <f>+IF(F16=0,"",'Ark1'!S73)</f>
        <v>7.9696969696969697</v>
      </c>
      <c r="V16" s="98">
        <f t="shared" si="4"/>
        <v>-3.0303030303030276E-2</v>
      </c>
      <c r="W16" s="103"/>
      <c r="X16" s="98">
        <f>+IF(F16=0,"",'Ark1'!T73)</f>
        <v>6.7272727272727284</v>
      </c>
      <c r="Y16" s="98">
        <f t="shared" si="5"/>
        <v>-0.89244558258642659</v>
      </c>
      <c r="Z16" s="297">
        <f>+IF(F16=0,"",'Ark1'!W73)</f>
        <v>15.151515151515152</v>
      </c>
      <c r="AA16" s="104">
        <f>+IF(F16=0,"",'Ark1'!X73)</f>
        <v>93.939393939393923</v>
      </c>
      <c r="AB16" s="104">
        <f>+IF(F16=0,"",'Ark1'!Y73)</f>
        <v>84.848484848484858</v>
      </c>
      <c r="AC16" s="99">
        <f>+IF(F16=0,"",'Ark1'!Z73)</f>
        <v>6.9670113402814886</v>
      </c>
      <c r="AD16" s="297">
        <f>+IF(F16=0,"",'Ark1'!AA73)</f>
        <v>1.6234054831489548</v>
      </c>
      <c r="AE16" s="298">
        <f>+IF(F16=0,"",'Ark1'!AB73)</f>
        <v>1.762792675424119</v>
      </c>
      <c r="AF16" s="298">
        <f>+IF(F16=0,"",'Ark1'!AC73)</f>
        <v>79.362503709514272</v>
      </c>
      <c r="AG16" s="98">
        <f t="shared" si="6"/>
        <v>3.7657794676806078</v>
      </c>
      <c r="AH16" s="99"/>
      <c r="AI16" s="25"/>
      <c r="AS16"/>
      <c r="AW16"/>
      <c r="AX16"/>
      <c r="AY16"/>
      <c r="AZ16"/>
      <c r="BA16"/>
      <c r="BB16"/>
      <c r="BF16"/>
      <c r="BG16"/>
      <c r="BH16"/>
    </row>
    <row r="17" spans="1:60" ht="15.6">
      <c r="A17" s="25"/>
      <c r="B17" s="97">
        <f>+'Ark1'!C74</f>
        <v>2024</v>
      </c>
      <c r="C17" s="97">
        <f>+'Ark1'!E74</f>
        <v>8</v>
      </c>
      <c r="D17" s="299">
        <f>+IF(F17=0,"",'Ark1'!Q74)</f>
        <v>66</v>
      </c>
      <c r="E17" s="104">
        <f t="shared" si="0"/>
        <v>-31</v>
      </c>
      <c r="F17" s="305">
        <f>+'Ark1'!R74</f>
        <v>139</v>
      </c>
      <c r="G17" s="104">
        <f t="shared" si="1"/>
        <v>-83</v>
      </c>
      <c r="H17" s="99">
        <f>+IF(F17=0,"",'Ark1'!AF74)</f>
        <v>0.32304545877103275</v>
      </c>
      <c r="I17" s="99">
        <f t="shared" si="2"/>
        <v>-0.13246062490256211</v>
      </c>
      <c r="J17" s="99">
        <f>+IF(F17=0,"",'Ark1'!AG74)</f>
        <v>0.37516128410174865</v>
      </c>
      <c r="K17" s="101"/>
      <c r="L17" s="357">
        <f>+IF(F17=0,"",'Ark1'!AI74)</f>
        <v>126</v>
      </c>
      <c r="M17" s="382"/>
      <c r="N17" s="58">
        <f>+IF(F17=0,"",'Ark1'!U74)</f>
        <v>30.090647482014376</v>
      </c>
      <c r="O17" s="99">
        <f t="shared" si="3"/>
        <v>0.7320889234558372</v>
      </c>
      <c r="P17" s="103"/>
      <c r="Q17" s="150">
        <f>+IF(L17=0,"",'Ark1'!AJ74)</f>
        <v>110.40555555555557</v>
      </c>
      <c r="R17" s="25"/>
      <c r="S17" s="150">
        <f>+IF(L17=0,"",'Ark1'!AK74)</f>
        <v>21.990791950683484</v>
      </c>
      <c r="T17" s="386"/>
      <c r="U17" s="5">
        <f>+IF(F17=0,"",'Ark1'!S74)</f>
        <v>8.1223021582733832</v>
      </c>
      <c r="V17" s="98">
        <f t="shared" si="4"/>
        <v>0.23941927539050134</v>
      </c>
      <c r="W17" s="103"/>
      <c r="X17" s="98">
        <f>+IF(F17=0,"",'Ark1'!T74)</f>
        <v>6.287769784172661</v>
      </c>
      <c r="Y17" s="98">
        <f t="shared" si="5"/>
        <v>-0.15817616177328286</v>
      </c>
      <c r="Z17" s="297">
        <f>+IF(F17=0,"",'Ark1'!W74)</f>
        <v>10.071942446043163</v>
      </c>
      <c r="AA17" s="104">
        <f>+IF(F17=0,"",'Ark1'!X74)</f>
        <v>96.402877697841774</v>
      </c>
      <c r="AB17" s="104">
        <f>+IF(F17=0,"",'Ark1'!Y74)</f>
        <v>81.294964028776974</v>
      </c>
      <c r="AC17" s="99">
        <f>+IF(F17=0,"",'Ark1'!Z74)</f>
        <v>7.0879560638805552</v>
      </c>
      <c r="AD17" s="297">
        <f>+IF(F17=0,"",'Ark1'!AA74)</f>
        <v>1.6467121445831494</v>
      </c>
      <c r="AE17" s="298">
        <f>+IF(F17=0,"",'Ark1'!AB74)</f>
        <v>1.8002581921800711</v>
      </c>
      <c r="AF17" s="298">
        <f>+IF(F17=0,"",'Ark1'!AC74)</f>
        <v>73.993543142542947</v>
      </c>
      <c r="AG17" s="98">
        <f t="shared" si="6"/>
        <v>3.7046944198405645</v>
      </c>
      <c r="AH17" s="99"/>
      <c r="AI17" s="25"/>
      <c r="AS17"/>
      <c r="AW17"/>
      <c r="AX17"/>
      <c r="AY17"/>
      <c r="AZ17"/>
      <c r="BA17"/>
      <c r="BB17"/>
      <c r="BF17"/>
      <c r="BG17"/>
      <c r="BH17"/>
    </row>
    <row r="18" spans="1:60" ht="15.6">
      <c r="A18" s="25"/>
      <c r="B18" s="97">
        <f>+'Ark1'!C75</f>
        <v>2024</v>
      </c>
      <c r="C18" s="97">
        <f>+'Ark1'!E75</f>
        <v>9</v>
      </c>
      <c r="D18" s="299">
        <f>+IF(F18=0,"",'Ark1'!Q75)</f>
        <v>34</v>
      </c>
      <c r="E18" s="104">
        <f t="shared" si="0"/>
        <v>-71</v>
      </c>
      <c r="F18" s="305">
        <f>+'Ark1'!R75</f>
        <v>74</v>
      </c>
      <c r="G18" s="104">
        <f t="shared" si="1"/>
        <v>-166</v>
      </c>
      <c r="H18" s="99">
        <f>+IF(F18=0,"",'Ark1'!AF75)</f>
        <v>0.17198103560472253</v>
      </c>
      <c r="I18" s="99">
        <f t="shared" si="2"/>
        <v>-0.32045797377213681</v>
      </c>
      <c r="J18" s="99">
        <f>+IF(F18=0,"",'Ark1'!AG75)</f>
        <v>0.19999452856158112</v>
      </c>
      <c r="K18" s="101"/>
      <c r="L18" s="357">
        <f>+IF(F18=0,"",'Ark1'!AI75)</f>
        <v>54</v>
      </c>
      <c r="M18" s="382"/>
      <c r="N18" s="58">
        <f>+IF(F18=0,"",'Ark1'!U75)</f>
        <v>30.131081081081089</v>
      </c>
      <c r="O18" s="99">
        <f t="shared" si="3"/>
        <v>2.4152477477477312</v>
      </c>
      <c r="P18" s="103"/>
      <c r="Q18" s="150">
        <f>+IF(L18=0,"",'Ark1'!AJ75)</f>
        <v>110.48703703703706</v>
      </c>
      <c r="R18" s="25"/>
      <c r="S18" s="150">
        <f>+IF(L18=0,"",'Ark1'!AK75)</f>
        <v>22.07918119872236</v>
      </c>
      <c r="T18" s="386"/>
      <c r="U18" s="5">
        <f>+IF(F18=0,"",'Ark1'!S75)</f>
        <v>7.8108108108108096</v>
      </c>
      <c r="V18" s="98">
        <f t="shared" si="4"/>
        <v>0.34831081081080928</v>
      </c>
      <c r="W18" s="103"/>
      <c r="X18" s="98">
        <f>+IF(F18=0,"",'Ark1'!T75)</f>
        <v>6.7567567567567588</v>
      </c>
      <c r="Y18" s="98">
        <f t="shared" si="5"/>
        <v>0.60675675675675844</v>
      </c>
      <c r="Z18" s="297">
        <f>+IF(F18=0,"",'Ark1'!W75)</f>
        <v>14.86486486486486</v>
      </c>
      <c r="AA18" s="104">
        <f>+IF(F18=0,"",'Ark1'!X75)</f>
        <v>97.297297297297305</v>
      </c>
      <c r="AB18" s="104">
        <f>+IF(F18=0,"",'Ark1'!Y75)</f>
        <v>85.13513513513513</v>
      </c>
      <c r="AC18" s="99">
        <f>+IF(F18=0,"",'Ark1'!Z75)</f>
        <v>6.6217276604857389</v>
      </c>
      <c r="AD18" s="297">
        <f>+IF(F18=0,"",'Ark1'!AA75)</f>
        <v>1.7059171716821098</v>
      </c>
      <c r="AE18" s="298">
        <f>+IF(F18=0,"",'Ark1'!AB75)</f>
        <v>1.6588078657359067</v>
      </c>
      <c r="AF18" s="298">
        <f>+IF(F18=0,"",'Ark1'!AC75)</f>
        <v>53.765791719375606</v>
      </c>
      <c r="AG18" s="98">
        <f t="shared" si="6"/>
        <v>3.8576124567474062</v>
      </c>
      <c r="AH18" s="99"/>
      <c r="AI18" s="25"/>
      <c r="AS18"/>
      <c r="AW18"/>
      <c r="AX18"/>
      <c r="AY18"/>
      <c r="AZ18"/>
      <c r="BA18"/>
      <c r="BB18"/>
      <c r="BF18"/>
      <c r="BG18"/>
      <c r="BH18"/>
    </row>
    <row r="19" spans="1:60" ht="15.6">
      <c r="A19" s="25"/>
      <c r="B19" s="97">
        <f>+'Ark1'!C76</f>
        <v>2024</v>
      </c>
      <c r="C19" s="97">
        <f>+'Ark1'!E76</f>
        <v>10</v>
      </c>
      <c r="D19" s="299">
        <f>+IF(F19=0,"",'Ark1'!Q76)</f>
        <v>702</v>
      </c>
      <c r="E19" s="104">
        <f t="shared" si="0"/>
        <v>-16</v>
      </c>
      <c r="F19" s="305">
        <f>+'Ark1'!R76</f>
        <v>1351</v>
      </c>
      <c r="G19" s="104">
        <f t="shared" si="1"/>
        <v>-66</v>
      </c>
      <c r="H19" s="99">
        <f>+IF(F19=0,"",'Ark1'!AF76)</f>
        <v>3.1398159338105409</v>
      </c>
      <c r="I19" s="99">
        <f t="shared" si="2"/>
        <v>0.23237394928133215</v>
      </c>
      <c r="J19" s="99">
        <f>+IF(F19=0,"",'Ark1'!AG76)</f>
        <v>3.8689976190273327</v>
      </c>
      <c r="K19" s="101"/>
      <c r="L19" s="357">
        <f>+IF(F19=0,"",'Ark1'!AI76)</f>
        <v>1229</v>
      </c>
      <c r="M19" s="382"/>
      <c r="N19" s="58">
        <f>+IF(F19=0,"",'Ark1'!U76)</f>
        <v>31.927979274611431</v>
      </c>
      <c r="O19" s="99">
        <f t="shared" si="3"/>
        <v>0.5296024221061586</v>
      </c>
      <c r="P19" s="103"/>
      <c r="Q19" s="150">
        <f>+IF(L19=0,"",'Ark1'!AJ76)</f>
        <v>111.78803905614316</v>
      </c>
      <c r="R19" s="25"/>
      <c r="S19" s="150">
        <f>+IF(L19=0,"",'Ark1'!AK76)</f>
        <v>22.428215389395859</v>
      </c>
      <c r="T19" s="386"/>
      <c r="U19" s="5">
        <f>+IF(F19=0,"",'Ark1'!S76)</f>
        <v>8.3264248704663206</v>
      </c>
      <c r="V19" s="98">
        <f t="shared" si="4"/>
        <v>0.38499932353618949</v>
      </c>
      <c r="W19" s="103"/>
      <c r="X19" s="98">
        <f>+IF(F19=0,"",'Ark1'!T76)</f>
        <v>7.1324944485566233</v>
      </c>
      <c r="Y19" s="98">
        <f t="shared" si="5"/>
        <v>0.18895175272034948</v>
      </c>
      <c r="Z19" s="297">
        <f>+IF(F19=0,"",'Ark1'!W76)</f>
        <v>24.722427831236125</v>
      </c>
      <c r="AA19" s="104">
        <f>+IF(F19=0,"",'Ark1'!X76)</f>
        <v>97.335307179866788</v>
      </c>
      <c r="AB19" s="104">
        <f>+IF(F19=0,"",'Ark1'!Y76)</f>
        <v>88.601036269430068</v>
      </c>
      <c r="AC19" s="99">
        <f>+IF(F19=0,"",'Ark1'!Z76)</f>
        <v>7.8766735034501405</v>
      </c>
      <c r="AD19" s="297">
        <f>+IF(F19=0,"",'Ark1'!AA76)</f>
        <v>1.6028856823943651</v>
      </c>
      <c r="AE19" s="298">
        <f>+IF(F19=0,"",'Ark1'!AB76)</f>
        <v>2.0850323975828076</v>
      </c>
      <c r="AF19" s="298">
        <f>+IF(F19=0,"",'Ark1'!AC76)</f>
        <v>72.040306586598518</v>
      </c>
      <c r="AG19" s="98">
        <f t="shared" si="6"/>
        <v>3.8345364032358473</v>
      </c>
      <c r="AH19" s="99"/>
      <c r="AI19" s="25"/>
      <c r="AS19"/>
      <c r="AW19"/>
      <c r="AX19"/>
      <c r="AY19"/>
      <c r="AZ19"/>
      <c r="BA19"/>
      <c r="BB19"/>
      <c r="BF19"/>
      <c r="BG19"/>
      <c r="BH19"/>
    </row>
    <row r="20" spans="1:60" ht="15.6">
      <c r="A20" s="25"/>
      <c r="B20" s="97">
        <f>+'Ark1'!C77</f>
        <v>2024</v>
      </c>
      <c r="C20" s="97">
        <f>+'Ark1'!E77</f>
        <v>11</v>
      </c>
      <c r="D20" s="299">
        <f>+IF(F20=0,"",'Ark1'!Q77)</f>
        <v>456</v>
      </c>
      <c r="E20" s="104">
        <f t="shared" si="0"/>
        <v>45</v>
      </c>
      <c r="F20" s="305">
        <f>+'Ark1'!R77</f>
        <v>941</v>
      </c>
      <c r="G20" s="104">
        <f t="shared" si="1"/>
        <v>58</v>
      </c>
      <c r="H20" s="99">
        <f>+IF(F20=0,"",'Ark1'!AF77)</f>
        <v>2.1869480338384304</v>
      </c>
      <c r="I20" s="99">
        <f t="shared" si="2"/>
        <v>0.37518284517273526</v>
      </c>
      <c r="J20" s="99">
        <f>+IF(F20=0,"",'Ark1'!AG77)</f>
        <v>2.652329106123926</v>
      </c>
      <c r="K20" s="101"/>
      <c r="L20" s="357">
        <f>+IF(F20=0,"",'Ark1'!AI77)</f>
        <v>691</v>
      </c>
      <c r="M20" s="382"/>
      <c r="N20" s="58">
        <f>+IF(F20=0,"",'Ark1'!U77)</f>
        <v>31.424335812964905</v>
      </c>
      <c r="O20" s="99">
        <f t="shared" si="3"/>
        <v>1.1904739783103047</v>
      </c>
      <c r="P20" s="103"/>
      <c r="Q20" s="150">
        <f>+IF(L20=0,"",'Ark1'!AJ77)</f>
        <v>111.22894356005781</v>
      </c>
      <c r="R20" s="25"/>
      <c r="S20" s="150">
        <f>+IF(L20=0,"",'Ark1'!AK77)</f>
        <v>22.290050414051567</v>
      </c>
      <c r="T20" s="386"/>
      <c r="U20" s="5">
        <f>+IF(F20=0,"",'Ark1'!S77)</f>
        <v>8.2104144527098821</v>
      </c>
      <c r="V20" s="98">
        <f t="shared" si="4"/>
        <v>0.45956507558644066</v>
      </c>
      <c r="W20" s="103"/>
      <c r="X20" s="98">
        <f>+IF(F20=0,"",'Ark1'!T77)</f>
        <v>6.9054197662061645</v>
      </c>
      <c r="Y20" s="98">
        <f t="shared" si="5"/>
        <v>4.9247625775813653E-2</v>
      </c>
      <c r="Z20" s="297">
        <f>+IF(F20=0,"",'Ark1'!W77)</f>
        <v>20.085015940488844</v>
      </c>
      <c r="AA20" s="104">
        <f>+IF(F20=0,"",'Ark1'!X77)</f>
        <v>98.618490967056289</v>
      </c>
      <c r="AB20" s="104">
        <f>+IF(F20=0,"",'Ark1'!Y77)</f>
        <v>85.547290116896903</v>
      </c>
      <c r="AC20" s="99">
        <f>+IF(F20=0,"",'Ark1'!Z77)</f>
        <v>7.4091000649511747</v>
      </c>
      <c r="AD20" s="297">
        <f>+IF(F20=0,"",'Ark1'!AA77)</f>
        <v>1.4528867297497472</v>
      </c>
      <c r="AE20" s="298">
        <f>+IF(F20=0,"",'Ark1'!AB77)</f>
        <v>1.9969643165583033</v>
      </c>
      <c r="AF20" s="298">
        <f>+IF(F20=0,"",'Ark1'!AC77)</f>
        <v>73.493277365495857</v>
      </c>
      <c r="AG20" s="98">
        <f t="shared" si="6"/>
        <v>3.8273750970748095</v>
      </c>
      <c r="AH20" s="99"/>
      <c r="AI20" s="25"/>
      <c r="AS20"/>
      <c r="AW20"/>
      <c r="AX20"/>
      <c r="AY20"/>
      <c r="AZ20"/>
      <c r="BA20"/>
      <c r="BB20"/>
      <c r="BF20"/>
      <c r="BG20"/>
      <c r="BH20"/>
    </row>
    <row r="21" spans="1:60" ht="15.6">
      <c r="A21" s="25"/>
      <c r="B21" s="97">
        <f>+'Ark1'!C78</f>
        <v>2024</v>
      </c>
      <c r="C21" s="97">
        <f>+'Ark1'!E78</f>
        <v>12</v>
      </c>
      <c r="D21" s="299">
        <f>+IF(F21=0,"",'Ark1'!Q78)</f>
        <v>235</v>
      </c>
      <c r="E21" s="104">
        <f t="shared" si="0"/>
        <v>10</v>
      </c>
      <c r="F21" s="305">
        <f>+'Ark1'!R78</f>
        <v>448</v>
      </c>
      <c r="G21" s="104">
        <f t="shared" si="1"/>
        <v>-42</v>
      </c>
      <c r="H21" s="99">
        <f>+IF(F21=0,"",'Ark1'!AF78)</f>
        <v>1.0411824858231851</v>
      </c>
      <c r="I21" s="99">
        <f t="shared" si="2"/>
        <v>3.578617501209691E-2</v>
      </c>
      <c r="J21" s="99">
        <f>+IF(F21=0,"",'Ark1'!AG78)</f>
        <v>1.2175295917365117</v>
      </c>
      <c r="K21" s="101"/>
      <c r="L21" s="357">
        <f>+IF(F21=0,"",'Ark1'!AI78)</f>
        <v>342</v>
      </c>
      <c r="M21" s="382"/>
      <c r="N21" s="58">
        <f>+IF(F21=0,"",'Ark1'!U78)</f>
        <v>30.29910714285711</v>
      </c>
      <c r="O21" s="99">
        <f t="shared" si="3"/>
        <v>2.642372448979593</v>
      </c>
      <c r="P21" s="103"/>
      <c r="Q21" s="150">
        <f>+IF(L21=0,"",'Ark1'!AJ78)</f>
        <v>110.90146198830398</v>
      </c>
      <c r="R21" s="25"/>
      <c r="S21" s="150">
        <f>+IF(L21=0,"",'Ark1'!AK78)</f>
        <v>22.202380847487358</v>
      </c>
      <c r="T21" s="386"/>
      <c r="U21" s="5">
        <f>+IF(F21=0,"",'Ark1'!S78)</f>
        <v>8.1004464285714306</v>
      </c>
      <c r="V21" s="98">
        <f t="shared" si="4"/>
        <v>0.48411989795918942</v>
      </c>
      <c r="W21" s="103"/>
      <c r="X21" s="98">
        <f>+IF(F21=0,"",'Ark1'!T78)</f>
        <v>6.9040178571428559</v>
      </c>
      <c r="Y21" s="98">
        <f t="shared" si="5"/>
        <v>0.52034438775510061</v>
      </c>
      <c r="Z21" s="297">
        <f>+IF(F21=0,"",'Ark1'!W78)</f>
        <v>21.651785714285719</v>
      </c>
      <c r="AA21" s="104">
        <f>+IF(F21=0,"",'Ark1'!X78)</f>
        <v>96.205357142857125</v>
      </c>
      <c r="AB21" s="104">
        <f>+IF(F21=0,"",'Ark1'!Y78)</f>
        <v>83.035714285714306</v>
      </c>
      <c r="AC21" s="99">
        <f>+IF(F21=0,"",'Ark1'!Z78)</f>
        <v>7.6972310134382864</v>
      </c>
      <c r="AD21" s="297">
        <f>+IF(F21=0,"",'Ark1'!AA78)</f>
        <v>1.6800297023271709</v>
      </c>
      <c r="AE21" s="298">
        <f>+IF(F21=0,"",'Ark1'!AB78)</f>
        <v>1.9904194460238012</v>
      </c>
      <c r="AF21" s="298">
        <f>+IF(F21=0,"",'Ark1'!AC78)</f>
        <v>80.613860744193616</v>
      </c>
      <c r="AG21" s="98">
        <f t="shared" si="6"/>
        <v>3.7404243593276334</v>
      </c>
      <c r="AH21" s="99"/>
      <c r="AI21" s="25"/>
      <c r="AS21"/>
      <c r="AW21"/>
      <c r="AX21"/>
      <c r="AY21"/>
      <c r="AZ21"/>
      <c r="BA21"/>
      <c r="BB21"/>
      <c r="BF21"/>
      <c r="BG21"/>
      <c r="BH21"/>
    </row>
    <row r="22" spans="1:60" ht="15.6">
      <c r="A22" s="25"/>
      <c r="B22" s="97">
        <f>+'Ark1'!C79</f>
        <v>2024</v>
      </c>
      <c r="C22" s="97">
        <f>+'Ark1'!E79</f>
        <v>13</v>
      </c>
      <c r="D22" s="299" t="str">
        <f>+IF(F22=0,"",'Ark1'!Q79)</f>
        <v/>
      </c>
      <c r="E22" s="104" t="str">
        <f t="shared" si="0"/>
        <v/>
      </c>
      <c r="F22" s="305">
        <f>+'Ark1'!R79</f>
        <v>0</v>
      </c>
      <c r="G22" s="104" t="str">
        <f t="shared" si="1"/>
        <v/>
      </c>
      <c r="H22" s="99" t="str">
        <f>+IF(F22=0,"",'Ark1'!AF79)</f>
        <v/>
      </c>
      <c r="I22" s="99" t="str">
        <f t="shared" si="2"/>
        <v/>
      </c>
      <c r="J22" s="99" t="str">
        <f>+IF(F22=0,"",'Ark1'!AG79)</f>
        <v/>
      </c>
      <c r="K22" s="101"/>
      <c r="L22" s="357" t="str">
        <f>+IF(F22=0,"",'Ark1'!AI79)</f>
        <v/>
      </c>
      <c r="M22" s="382"/>
      <c r="N22" s="58" t="str">
        <f>+IF(F22=0,"",'Ark1'!U79)</f>
        <v/>
      </c>
      <c r="O22" s="99" t="str">
        <f t="shared" si="3"/>
        <v/>
      </c>
      <c r="P22" s="103"/>
      <c r="Q22" s="150" t="str">
        <f>+IF(L22=0,"",'Ark1'!AJ79)</f>
        <v/>
      </c>
      <c r="R22" s="25"/>
      <c r="S22" s="150" t="str">
        <f>+IF(L22=0,"",'Ark1'!AK79)</f>
        <v/>
      </c>
      <c r="T22" s="386"/>
      <c r="U22" s="5" t="str">
        <f>+IF(F22=0,"",'Ark1'!S79)</f>
        <v/>
      </c>
      <c r="V22" s="98" t="str">
        <f t="shared" si="4"/>
        <v/>
      </c>
      <c r="W22" s="103"/>
      <c r="X22" s="98" t="str">
        <f>+IF(F22=0,"",'Ark1'!T79)</f>
        <v/>
      </c>
      <c r="Y22" s="98" t="str">
        <f t="shared" si="5"/>
        <v/>
      </c>
      <c r="Z22" s="297" t="str">
        <f>+IF(F22=0,"",'Ark1'!W79)</f>
        <v/>
      </c>
      <c r="AA22" s="104" t="str">
        <f>+IF(F22=0,"",'Ark1'!X79)</f>
        <v/>
      </c>
      <c r="AB22" s="104" t="str">
        <f>+IF(F22=0,"",'Ark1'!Y79)</f>
        <v/>
      </c>
      <c r="AC22" s="99" t="str">
        <f>+IF(F22=0,"",'Ark1'!Z79)</f>
        <v/>
      </c>
      <c r="AD22" s="297" t="str">
        <f>+IF(F22=0,"",'Ark1'!AA79)</f>
        <v/>
      </c>
      <c r="AE22" s="298" t="str">
        <f>+IF(F22=0,"",'Ark1'!AB79)</f>
        <v/>
      </c>
      <c r="AF22" s="298" t="str">
        <f>+IF(F22=0,"",'Ark1'!AC79)</f>
        <v/>
      </c>
      <c r="AG22" s="98" t="str">
        <f t="shared" si="6"/>
        <v/>
      </c>
      <c r="AH22" s="99"/>
      <c r="AI22" s="25"/>
      <c r="AS22"/>
      <c r="AW22"/>
      <c r="AX22"/>
      <c r="AY22"/>
      <c r="AZ22"/>
      <c r="BA22"/>
      <c r="BB22"/>
      <c r="BF22"/>
      <c r="BG22"/>
      <c r="BH22"/>
    </row>
    <row r="23" spans="1:60" ht="15.6">
      <c r="A23" s="25"/>
      <c r="B23" s="97">
        <f>+'Ark1'!C80</f>
        <v>2024</v>
      </c>
      <c r="C23" s="97">
        <f>+'Ark1'!E80</f>
        <v>14</v>
      </c>
      <c r="D23" s="299">
        <f>+IF(F23=0,"",'Ark1'!Q80)</f>
        <v>43</v>
      </c>
      <c r="E23" s="104">
        <f t="shared" si="0"/>
        <v>42</v>
      </c>
      <c r="F23" s="305">
        <f>+'Ark1'!R80</f>
        <v>92</v>
      </c>
      <c r="G23" s="104">
        <f t="shared" si="1"/>
        <v>91</v>
      </c>
      <c r="H23" s="99">
        <f>+IF(F23=0,"",'Ark1'!AF80)</f>
        <v>0.21381426048154689</v>
      </c>
      <c r="I23" s="99">
        <f t="shared" si="2"/>
        <v>0.21176243127580999</v>
      </c>
      <c r="J23" s="99">
        <f>+IF(F23=0,"",'Ark1'!AG80)</f>
        <v>0.23789993636089235</v>
      </c>
      <c r="K23" s="101"/>
      <c r="L23" s="357">
        <f>+IF(F23=0,"",'Ark1'!AI80)</f>
        <v>38</v>
      </c>
      <c r="M23" s="382"/>
      <c r="N23" s="58">
        <f>+IF(F23=0,"",'Ark1'!U80)</f>
        <v>28.829347826086963</v>
      </c>
      <c r="O23" s="99">
        <f t="shared" si="3"/>
        <v>-24.070652173913036</v>
      </c>
      <c r="P23" s="103"/>
      <c r="Q23" s="150">
        <f>+IF(L23=0,"",'Ark1'!AJ80)</f>
        <v>109.92631578947363</v>
      </c>
      <c r="R23" s="25"/>
      <c r="S23" s="150">
        <f>+IF(L23=0,"",'Ark1'!AK80)</f>
        <v>22.840639370478979</v>
      </c>
      <c r="T23" s="386"/>
      <c r="U23" s="5">
        <f>+IF(F23=0,"",'Ark1'!S80)</f>
        <v>7.9130434782608692</v>
      </c>
      <c r="V23" s="98">
        <f t="shared" si="4"/>
        <v>-2.0869565217391308</v>
      </c>
      <c r="W23" s="103"/>
      <c r="X23" s="98">
        <f>+IF(F23=0,"",'Ark1'!T80)</f>
        <v>6.9565217391304346</v>
      </c>
      <c r="Y23" s="98">
        <f t="shared" si="5"/>
        <v>-4.0434782608695654</v>
      </c>
      <c r="Z23" s="297">
        <f>+IF(F23=0,"",'Ark1'!W80)</f>
        <v>18.478260869565219</v>
      </c>
      <c r="AA23" s="104">
        <f>+IF(F23=0,"",'Ark1'!X80)</f>
        <v>92.391304347826093</v>
      </c>
      <c r="AB23" s="104">
        <f>+IF(F23=0,"",'Ark1'!Y80)</f>
        <v>75</v>
      </c>
      <c r="AC23" s="99">
        <f>+IF(F23=0,"",'Ark1'!Z80)</f>
        <v>8.5868521595199194</v>
      </c>
      <c r="AD23" s="297">
        <f>+IF(F23=0,"",'Ark1'!AA80)</f>
        <v>1.6917457789864139</v>
      </c>
      <c r="AE23" s="298">
        <f>+IF(F23=0,"",'Ark1'!AB80)</f>
        <v>1.8645027515123112</v>
      </c>
      <c r="AF23" s="298">
        <f>+IF(F23=0,"",'Ark1'!AC80)</f>
        <v>77.535617729530756</v>
      </c>
      <c r="AG23" s="98">
        <f t="shared" si="6"/>
        <v>3.6432692307692318</v>
      </c>
      <c r="AH23" s="99"/>
      <c r="AI23" s="25"/>
      <c r="AS23"/>
      <c r="AW23"/>
      <c r="AX23"/>
      <c r="AY23"/>
      <c r="AZ23"/>
      <c r="BA23"/>
      <c r="BB23"/>
      <c r="BF23"/>
      <c r="BG23"/>
      <c r="BH23"/>
    </row>
    <row r="24" spans="1:60" ht="15.6">
      <c r="A24" s="25"/>
      <c r="B24" s="97">
        <f>+'Ark1'!C81</f>
        <v>2024</v>
      </c>
      <c r="C24" s="97">
        <f>+'Ark1'!E81</f>
        <v>15</v>
      </c>
      <c r="D24" s="299">
        <f>+IF(F24=0,"",'Ark1'!Q81)</f>
        <v>130</v>
      </c>
      <c r="E24" s="104">
        <f t="shared" si="0"/>
        <v>80</v>
      </c>
      <c r="F24" s="305">
        <f>+'Ark1'!R81</f>
        <v>245</v>
      </c>
      <c r="G24" s="104">
        <f t="shared" si="1"/>
        <v>166</v>
      </c>
      <c r="H24" s="99">
        <f>+IF(F24=0,"",'Ark1'!AF81)</f>
        <v>0.56939667193455423</v>
      </c>
      <c r="I24" s="99">
        <f t="shared" si="2"/>
        <v>0.40730216468133795</v>
      </c>
      <c r="J24" s="99">
        <f>+IF(F24=0,"",'Ark1'!AG81)</f>
        <v>0.65063475412835692</v>
      </c>
      <c r="K24" s="101"/>
      <c r="L24" s="357">
        <f>+IF(F24=0,"",'Ark1'!AI81)</f>
        <v>220</v>
      </c>
      <c r="M24" s="382"/>
      <c r="N24" s="58">
        <f>+IF(F24=0,"",'Ark1'!U81)</f>
        <v>29.60734693877551</v>
      </c>
      <c r="O24" s="99">
        <f t="shared" si="3"/>
        <v>-0.85974166881943503</v>
      </c>
      <c r="P24" s="103"/>
      <c r="Q24" s="150">
        <f>+IF(L24=0,"",'Ark1'!AJ81)</f>
        <v>110.53818181818184</v>
      </c>
      <c r="R24" s="25"/>
      <c r="S24" s="150">
        <f>+IF(L24=0,"",'Ark1'!AK81)</f>
        <v>21.455229559370995</v>
      </c>
      <c r="T24" s="386"/>
      <c r="U24" s="5">
        <f>+IF(F24=0,"",'Ark1'!S81)</f>
        <v>7.7959183673469408</v>
      </c>
      <c r="V24" s="98">
        <f t="shared" si="4"/>
        <v>2.3766468612762992E-2</v>
      </c>
      <c r="W24" s="103"/>
      <c r="X24" s="98">
        <f>+IF(F24=0,"",'Ark1'!T81)</f>
        <v>6.9469387755102057</v>
      </c>
      <c r="Y24" s="98">
        <f t="shared" si="5"/>
        <v>0.28871092740894078</v>
      </c>
      <c r="Z24" s="297">
        <f>+IF(F24=0,"",'Ark1'!W81)</f>
        <v>20.816326530612244</v>
      </c>
      <c r="AA24" s="104">
        <f>+IF(F24=0,"",'Ark1'!X81)</f>
        <v>94.285714285714306</v>
      </c>
      <c r="AB24" s="104">
        <f>+IF(F24=0,"",'Ark1'!Y81)</f>
        <v>75.102040816326522</v>
      </c>
      <c r="AC24" s="99">
        <f>+IF(F24=0,"",'Ark1'!Z81)</f>
        <v>9.1487049993618257</v>
      </c>
      <c r="AD24" s="297">
        <f>+IF(F24=0,"",'Ark1'!AA81)</f>
        <v>1.8580172868501696</v>
      </c>
      <c r="AE24" s="298">
        <f>+IF(F24=0,"",'Ark1'!AB81)</f>
        <v>2.1517057344535124</v>
      </c>
      <c r="AF24" s="298">
        <f>+IF(F24=0,"",'Ark1'!AC81)</f>
        <v>81.929845517877055</v>
      </c>
      <c r="AG24" s="98">
        <f t="shared" si="6"/>
        <v>3.797801047120418</v>
      </c>
      <c r="AH24" s="99"/>
      <c r="AI24" s="25"/>
      <c r="AS24"/>
      <c r="AW24"/>
      <c r="AX24"/>
      <c r="AY24"/>
      <c r="AZ24"/>
      <c r="BA24"/>
      <c r="BB24"/>
      <c r="BF24"/>
      <c r="BG24"/>
      <c r="BH24"/>
    </row>
    <row r="25" spans="1:60" ht="15.6">
      <c r="A25" s="25"/>
      <c r="B25" s="97">
        <f>+'Ark1'!C82</f>
        <v>2024</v>
      </c>
      <c r="C25" s="97">
        <f>+'Ark1'!E82</f>
        <v>16</v>
      </c>
      <c r="D25" s="299">
        <f>+IF(F25=0,"",'Ark1'!Q82)</f>
        <v>21</v>
      </c>
      <c r="E25" s="104">
        <f t="shared" si="0"/>
        <v>-26</v>
      </c>
      <c r="F25" s="305">
        <f>+'Ark1'!R82</f>
        <v>71</v>
      </c>
      <c r="G25" s="104">
        <f t="shared" si="1"/>
        <v>-85</v>
      </c>
      <c r="H25" s="99">
        <f>+IF(F25=0,"",'Ark1'!AF82)</f>
        <v>0.16500883145858516</v>
      </c>
      <c r="I25" s="99">
        <f t="shared" si="2"/>
        <v>-0.15507652463637353</v>
      </c>
      <c r="J25" s="99">
        <f>+IF(F25=0,"",'Ark1'!AG82)</f>
        <v>0.14625782763264755</v>
      </c>
      <c r="K25" s="101"/>
      <c r="L25" s="357">
        <f>+IF(F25=0,"",'Ark1'!AI82)</f>
        <v>57</v>
      </c>
      <c r="M25" s="382"/>
      <c r="N25" s="58">
        <f>+IF(F25=0,"",'Ark1'!U82)</f>
        <v>22.9661971830986</v>
      </c>
      <c r="O25" s="99">
        <f t="shared" si="3"/>
        <v>1.5078638497652612</v>
      </c>
      <c r="P25" s="103"/>
      <c r="Q25" s="150">
        <f>+IF(L25=0,"",'Ark1'!AJ82)</f>
        <v>104.31578947368416</v>
      </c>
      <c r="R25" s="25"/>
      <c r="S25" s="150">
        <f>+IF(L25=0,"",'Ark1'!AK82)</f>
        <v>20.049173469562103</v>
      </c>
      <c r="T25" s="386"/>
      <c r="U25" s="5">
        <f>+IF(F25=0,"",'Ark1'!S82)</f>
        <v>7.3098591549295779</v>
      </c>
      <c r="V25" s="98">
        <f t="shared" si="4"/>
        <v>-0.19014084507042206</v>
      </c>
      <c r="W25" s="103"/>
      <c r="X25" s="98">
        <f>+IF(F25=0,"",'Ark1'!T82)</f>
        <v>5.7746478873239449</v>
      </c>
      <c r="Y25" s="98">
        <f t="shared" si="5"/>
        <v>0.10157096424702061</v>
      </c>
      <c r="Z25" s="297">
        <f>+IF(F25=0,"",'Ark1'!W82)</f>
        <v>4.2253521126760551</v>
      </c>
      <c r="AA25" s="104">
        <f>+IF(F25=0,"",'Ark1'!X82)</f>
        <v>77.464788732394368</v>
      </c>
      <c r="AB25" s="104">
        <f>+IF(F25=0,"",'Ark1'!Y82)</f>
        <v>47.887323943661968</v>
      </c>
      <c r="AC25" s="99">
        <f>+IF(F25=0,"",'Ark1'!Z82)</f>
        <v>8.2645679089521611</v>
      </c>
      <c r="AD25" s="297">
        <f>+IF(F25=0,"",'Ark1'!AA82)</f>
        <v>1.7489759522563839</v>
      </c>
      <c r="AE25" s="298">
        <f>+IF(F25=0,"",'Ark1'!AB82)</f>
        <v>1.8477026702656447</v>
      </c>
      <c r="AF25" s="298">
        <f>+IF(F25=0,"",'Ark1'!AC82)</f>
        <v>67.734858514316016</v>
      </c>
      <c r="AG25" s="98">
        <f t="shared" si="6"/>
        <v>3.141811175337188</v>
      </c>
      <c r="AH25" s="99"/>
      <c r="AI25" s="25"/>
      <c r="AS25"/>
      <c r="AW25"/>
      <c r="AX25"/>
      <c r="AY25"/>
      <c r="AZ25"/>
      <c r="BA25"/>
      <c r="BB25"/>
      <c r="BF25"/>
      <c r="BG25"/>
      <c r="BH25"/>
    </row>
    <row r="26" spans="1:60" ht="15.6">
      <c r="A26" s="25"/>
      <c r="B26" s="97">
        <f>+'Ark1'!C83</f>
        <v>2024</v>
      </c>
      <c r="C26" s="97">
        <f>+'Ark1'!E83</f>
        <v>17</v>
      </c>
      <c r="D26" s="299">
        <f>+IF(F26=0,"",'Ark1'!Q83)</f>
        <v>68</v>
      </c>
      <c r="E26" s="104">
        <f t="shared" si="0"/>
        <v>-38</v>
      </c>
      <c r="F26" s="305">
        <f>+'Ark1'!R83</f>
        <v>259</v>
      </c>
      <c r="G26" s="104">
        <f t="shared" si="1"/>
        <v>-116</v>
      </c>
      <c r="H26" s="99">
        <f>+IF(F26=0,"",'Ark1'!AF83)</f>
        <v>0.60193362461652888</v>
      </c>
      <c r="I26" s="99">
        <f t="shared" si="2"/>
        <v>-0.16750232753481431</v>
      </c>
      <c r="J26" s="99">
        <f>+IF(F26=0,"",'Ark1'!AG83)</f>
        <v>0.46134092398243581</v>
      </c>
      <c r="K26" s="101"/>
      <c r="L26" s="357">
        <f>+IF(F26=0,"",'Ark1'!AI83)</f>
        <v>245</v>
      </c>
      <c r="M26" s="382"/>
      <c r="N26" s="58">
        <f>+IF(F26=0,"",'Ark1'!U83)</f>
        <v>19.858687258687272</v>
      </c>
      <c r="O26" s="99">
        <f t="shared" si="3"/>
        <v>0.53655392535394597</v>
      </c>
      <c r="P26" s="103"/>
      <c r="Q26" s="150">
        <f>+IF(L26=0,"",'Ark1'!AJ83)</f>
        <v>99.657142857142958</v>
      </c>
      <c r="R26" s="25"/>
      <c r="S26" s="150">
        <f>+IF(L26=0,"",'Ark1'!AK83)</f>
        <v>19.124991376326296</v>
      </c>
      <c r="T26" s="386"/>
      <c r="U26" s="5">
        <f>+IF(F26=0,"",'Ark1'!S83)</f>
        <v>6.9961389961389955</v>
      </c>
      <c r="V26" s="98">
        <f t="shared" si="4"/>
        <v>0.44413899613899677</v>
      </c>
      <c r="W26" s="103"/>
      <c r="X26" s="98">
        <f>+IF(F26=0,"",'Ark1'!T83)</f>
        <v>5.5328185328185322</v>
      </c>
      <c r="Y26" s="98">
        <f t="shared" si="5"/>
        <v>0.75415186615186425</v>
      </c>
      <c r="Z26" s="297">
        <f>+IF(F26=0,"",'Ark1'!W83)</f>
        <v>5.019305019305019</v>
      </c>
      <c r="AA26" s="104">
        <f>+IF(F26=0,"",'Ark1'!X83)</f>
        <v>64.478764478764475</v>
      </c>
      <c r="AB26" s="104">
        <f>+IF(F26=0,"",'Ark1'!Y83)</f>
        <v>28.571428571428577</v>
      </c>
      <c r="AC26" s="99">
        <f>+IF(F26=0,"",'Ark1'!Z83)</f>
        <v>8.0324650033228018</v>
      </c>
      <c r="AD26" s="297">
        <f>+IF(F26=0,"",'Ark1'!AA83)</f>
        <v>1.7955287011316219</v>
      </c>
      <c r="AE26" s="298">
        <f>+IF(F26=0,"",'Ark1'!AB83)</f>
        <v>1.889281944117118</v>
      </c>
      <c r="AF26" s="298">
        <f>+IF(F26=0,"",'Ark1'!AC83)</f>
        <v>69.008295642185075</v>
      </c>
      <c r="AG26" s="98">
        <f t="shared" si="6"/>
        <v>2.8385209713024304</v>
      </c>
      <c r="AH26" s="99"/>
      <c r="AI26" s="25"/>
      <c r="AS26"/>
      <c r="AW26"/>
      <c r="AX26"/>
      <c r="AY26"/>
      <c r="AZ26"/>
      <c r="BA26"/>
      <c r="BB26"/>
      <c r="BF26"/>
      <c r="BG26"/>
      <c r="BH26"/>
    </row>
    <row r="27" spans="1:60" ht="15.6">
      <c r="A27" s="25"/>
      <c r="B27" s="97">
        <f>+'Ark1'!C84</f>
        <v>2024</v>
      </c>
      <c r="C27" s="97">
        <f>+'Ark1'!E84</f>
        <v>18</v>
      </c>
      <c r="D27" s="97">
        <f>+IF(F27=0,"",'Ark1'!Q84)</f>
        <v>59</v>
      </c>
      <c r="E27" s="104">
        <f t="shared" si="0"/>
        <v>-19</v>
      </c>
      <c r="F27" s="305">
        <f>+'Ark1'!R84</f>
        <v>155</v>
      </c>
      <c r="G27" s="104">
        <f t="shared" si="1"/>
        <v>-74</v>
      </c>
      <c r="H27" s="99">
        <f>+IF(F27=0,"",'Ark1'!AF84)</f>
        <v>0.36023054755043221</v>
      </c>
      <c r="I27" s="99">
        <f t="shared" si="2"/>
        <v>-0.109638340563321</v>
      </c>
      <c r="J27" s="99">
        <f>+IF(F27=0,"",'Ark1'!AG84)</f>
        <v>0.33449324837953459</v>
      </c>
      <c r="K27" s="101"/>
      <c r="L27" s="357">
        <f>+IF(F27=0,"",'Ark1'!AI84)</f>
        <v>141</v>
      </c>
      <c r="M27" s="382"/>
      <c r="N27" s="58">
        <f>+IF(F27=0,"",'Ark1'!U84)</f>
        <v>24.05935483870968</v>
      </c>
      <c r="O27" s="99">
        <f t="shared" si="3"/>
        <v>-0.84457529229468875</v>
      </c>
      <c r="P27" s="103"/>
      <c r="Q27" s="150">
        <f>+IF(L27=0,"",'Ark1'!AJ84)</f>
        <v>104.35106382978728</v>
      </c>
      <c r="R27" s="25"/>
      <c r="S27" s="150">
        <f>+IF(L27=0,"",'Ark1'!AK84)</f>
        <v>20.270492466679457</v>
      </c>
      <c r="T27" s="386"/>
      <c r="U27" s="5">
        <f>+IF(F27=0,"",'Ark1'!S84)</f>
        <v>7.2387096774193571</v>
      </c>
      <c r="V27" s="98">
        <f t="shared" si="4"/>
        <v>-0.33334272432736967</v>
      </c>
      <c r="W27" s="103"/>
      <c r="X27" s="98">
        <f>+IF(F27=0,"",'Ark1'!T84)</f>
        <v>6.5548387096774192</v>
      </c>
      <c r="Y27" s="98">
        <f t="shared" si="5"/>
        <v>0.71641076207916221</v>
      </c>
      <c r="Z27" s="99">
        <f>+IF(F27=0,"",'Ark1'!W84)</f>
        <v>23.2258064516129</v>
      </c>
      <c r="AA27" s="99">
        <f>+IF(F27=0,"",'Ark1'!X84)</f>
        <v>74.838709677419374</v>
      </c>
      <c r="AB27" s="99">
        <f>+IF(F27=0,"",'Ark1'!Y84)</f>
        <v>49.677419354838712</v>
      </c>
      <c r="AC27" s="99">
        <f>+IF(F27=0,"",'Ark1'!Z84)</f>
        <v>10.217693046704351</v>
      </c>
      <c r="AD27" s="99">
        <f>+IF(F27=0,"",'Ark1'!AA84)</f>
        <v>1.8668029284788796</v>
      </c>
      <c r="AE27" s="98">
        <f>+IF(F27=0,"",'Ark1'!AB84)</f>
        <v>2.5174024899817042</v>
      </c>
      <c r="AF27" s="98">
        <f>+IF(F27=0,"",'Ark1'!AC84)</f>
        <v>76.691257748084126</v>
      </c>
      <c r="AG27" s="98">
        <f t="shared" si="6"/>
        <v>3.3237076648841346</v>
      </c>
      <c r="AH27" s="99"/>
      <c r="AI27" s="25"/>
      <c r="AS27"/>
      <c r="AW27"/>
      <c r="AX27"/>
      <c r="AY27"/>
      <c r="AZ27"/>
      <c r="BA27"/>
      <c r="BB27"/>
      <c r="BF27"/>
      <c r="BG27"/>
      <c r="BH27"/>
    </row>
    <row r="28" spans="1:60" ht="15.6">
      <c r="A28" s="25"/>
      <c r="B28" s="97">
        <f>+'Ark1'!C85</f>
        <v>2024</v>
      </c>
      <c r="C28" s="97">
        <f>+'Ark1'!E85</f>
        <v>19</v>
      </c>
      <c r="D28" s="97">
        <f>+IF(F28=0,"",'Ark1'!Q85)</f>
        <v>52</v>
      </c>
      <c r="E28" s="104">
        <f t="shared" si="0"/>
        <v>-88</v>
      </c>
      <c r="F28" s="305">
        <f>+'Ark1'!R85</f>
        <v>271</v>
      </c>
      <c r="G28" s="104">
        <f t="shared" si="1"/>
        <v>-282</v>
      </c>
      <c r="H28" s="99">
        <f>+IF(F28=0,"",'Ark1'!AF85)</f>
        <v>0.629822441201078</v>
      </c>
      <c r="I28" s="99">
        <f t="shared" si="2"/>
        <v>-0.50483910957143596</v>
      </c>
      <c r="J28" s="99">
        <f>+IF(F28=0,"",'Ark1'!AG85)</f>
        <v>0.47577296400825042</v>
      </c>
      <c r="K28" s="101"/>
      <c r="L28" s="357">
        <f>+IF(F28=0,"",'Ark1'!AI85)</f>
        <v>263</v>
      </c>
      <c r="M28" s="382"/>
      <c r="N28" s="58">
        <f>+IF(F28=0,"",'Ark1'!U85)</f>
        <v>19.573062730627321</v>
      </c>
      <c r="O28" s="99">
        <f t="shared" si="3"/>
        <v>-2.551349565936885</v>
      </c>
      <c r="P28" s="103"/>
      <c r="Q28" s="150">
        <f>+IF(L28=0,"",'Ark1'!AJ85)</f>
        <v>99.084410646387838</v>
      </c>
      <c r="R28" s="25"/>
      <c r="S28" s="150">
        <f>+IF(L28=0,"",'Ark1'!AK85)</f>
        <v>18.350590381274547</v>
      </c>
      <c r="T28" s="386"/>
      <c r="U28" s="5">
        <f>+IF(F28=0,"",'Ark1'!S85)</f>
        <v>6.3210332103321027</v>
      </c>
      <c r="V28" s="98">
        <f t="shared" si="4"/>
        <v>-0.59216751299520176</v>
      </c>
      <c r="W28" s="103"/>
      <c r="X28" s="98">
        <f>+IF(F28=0,"",'Ark1'!T85)</f>
        <v>5.0590405904059033</v>
      </c>
      <c r="Y28" s="98">
        <f t="shared" si="5"/>
        <v>3.7340771237729165E-2</v>
      </c>
      <c r="Z28" s="99">
        <f>+IF(F28=0,"",'Ark1'!W85)</f>
        <v>9.5940959409594093</v>
      </c>
      <c r="AA28" s="99">
        <f>+IF(F28=0,"",'Ark1'!X85)</f>
        <v>63.837638376383765</v>
      </c>
      <c r="AB28" s="99">
        <f>+IF(F28=0,"",'Ark1'!Y85)</f>
        <v>28.413284132841319</v>
      </c>
      <c r="AC28" s="99">
        <f>+IF(F28=0,"",'Ark1'!Z85)</f>
        <v>10.021808941369764</v>
      </c>
      <c r="AD28" s="99">
        <f>+IF(F28=0,"",'Ark1'!AA85)</f>
        <v>2.6177580551035313</v>
      </c>
      <c r="AE28" s="98">
        <f>+IF(F28=0,"",'Ark1'!AB85)</f>
        <v>2.3566310234400802</v>
      </c>
      <c r="AF28" s="98">
        <f>+IF(F28=0,"",'Ark1'!AC85)</f>
        <v>78.010672461976455</v>
      </c>
      <c r="AG28" s="98">
        <f t="shared" si="6"/>
        <v>3.0964973730297749</v>
      </c>
      <c r="AH28" s="99"/>
      <c r="AI28" s="25"/>
      <c r="AS28"/>
      <c r="AW28"/>
      <c r="AX28"/>
      <c r="AY28"/>
      <c r="AZ28"/>
      <c r="BA28"/>
      <c r="BB28"/>
      <c r="BF28"/>
      <c r="BG28"/>
      <c r="BH28"/>
    </row>
    <row r="29" spans="1:60" ht="15.6">
      <c r="A29" s="25"/>
      <c r="B29" s="97">
        <f>+'Ark1'!C86</f>
        <v>2024</v>
      </c>
      <c r="C29" s="97">
        <f>+'Ark1'!E86</f>
        <v>20</v>
      </c>
      <c r="D29" s="97">
        <f>+IF(F29=0,"",'Ark1'!Q86)</f>
        <v>91</v>
      </c>
      <c r="E29" s="104">
        <f t="shared" si="0"/>
        <v>88</v>
      </c>
      <c r="F29" s="305">
        <f>+'Ark1'!R86</f>
        <v>264</v>
      </c>
      <c r="G29" s="104">
        <f t="shared" si="1"/>
        <v>260</v>
      </c>
      <c r="H29" s="99">
        <f>+IF(F29=0,"",'Ark1'!AF86)</f>
        <v>0.61355396486009106</v>
      </c>
      <c r="I29" s="99">
        <f t="shared" si="2"/>
        <v>0.60534664803714344</v>
      </c>
      <c r="J29" s="99">
        <f>+IF(F29=0,"",'Ark1'!AG86)</f>
        <v>0.58975827454153107</v>
      </c>
      <c r="K29" s="101"/>
      <c r="L29" s="357">
        <f>+IF(F29=0,"",'Ark1'!AI86)</f>
        <v>226</v>
      </c>
      <c r="M29" s="382"/>
      <c r="N29" s="58">
        <f>+IF(F29=0,"",'Ark1'!U86)</f>
        <v>24.905681818181804</v>
      </c>
      <c r="O29" s="99">
        <f t="shared" si="3"/>
        <v>-3.2443181818181941</v>
      </c>
      <c r="P29" s="103"/>
      <c r="Q29" s="150">
        <f>+IF(L29=0,"",'Ark1'!AJ86)</f>
        <v>105.06371681415932</v>
      </c>
      <c r="R29" s="25"/>
      <c r="S29" s="150">
        <f>+IF(L29=0,"",'Ark1'!AK86)</f>
        <v>20.182970705537951</v>
      </c>
      <c r="T29" s="386"/>
      <c r="U29" s="5">
        <f>+IF(F29=0,"",'Ark1'!S86)</f>
        <v>7.4053030303030303</v>
      </c>
      <c r="V29" s="98">
        <f t="shared" si="4"/>
        <v>-9.4696969696969724E-2</v>
      </c>
      <c r="W29" s="103"/>
      <c r="X29" s="98">
        <f>+IF(F29=0,"",'Ark1'!T86)</f>
        <v>5.912878787878789</v>
      </c>
      <c r="Y29" s="98">
        <f t="shared" si="5"/>
        <v>-0.83712121212121104</v>
      </c>
      <c r="Z29" s="99">
        <f>+IF(F29=0,"",'Ark1'!W86)</f>
        <v>12.878787878787877</v>
      </c>
      <c r="AA29" s="99">
        <f>+IF(F29=0,"",'Ark1'!X86)</f>
        <v>75.378787878787875</v>
      </c>
      <c r="AB29" s="99">
        <f>+IF(F29=0,"",'Ark1'!Y86)</f>
        <v>48.484848484848492</v>
      </c>
      <c r="AC29" s="99">
        <f>+IF(F29=0,"",'Ark1'!Z86)</f>
        <v>10.858068756039559</v>
      </c>
      <c r="AD29" s="99">
        <f>+IF(F29=0,"",'Ark1'!AA86)</f>
        <v>2.0740391858728882</v>
      </c>
      <c r="AE29" s="98">
        <f>+IF(F29=0,"",'Ark1'!AB86)</f>
        <v>2.366909034848407</v>
      </c>
      <c r="AF29" s="98">
        <f>+IF(F29=0,"",'Ark1'!AC86)</f>
        <v>81.989057545446983</v>
      </c>
      <c r="AG29" s="98">
        <f t="shared" si="6"/>
        <v>3.3632225063938601</v>
      </c>
      <c r="AH29" s="99"/>
      <c r="AI29" s="25"/>
      <c r="AS29"/>
      <c r="AW29"/>
      <c r="AX29"/>
      <c r="AY29"/>
      <c r="AZ29"/>
      <c r="BA29"/>
      <c r="BB29"/>
      <c r="BF29"/>
      <c r="BG29"/>
      <c r="BH29"/>
    </row>
    <row r="30" spans="1:60" ht="15.6">
      <c r="A30" s="25"/>
      <c r="B30" s="97">
        <f>+'Ark1'!C87</f>
        <v>2024</v>
      </c>
      <c r="C30" s="97">
        <f>+'Ark1'!E87</f>
        <v>21</v>
      </c>
      <c r="D30" s="97">
        <f>+IF(F30=0,"",'Ark1'!Q87)</f>
        <v>61</v>
      </c>
      <c r="E30" s="104">
        <f t="shared" si="0"/>
        <v>-98</v>
      </c>
      <c r="F30" s="305">
        <f>+'Ark1'!R87</f>
        <v>155</v>
      </c>
      <c r="G30" s="104">
        <f t="shared" si="1"/>
        <v>-373</v>
      </c>
      <c r="H30" s="99">
        <f>+IF(F30=0,"",'Ark1'!AF87)</f>
        <v>0.36023054755043221</v>
      </c>
      <c r="I30" s="99">
        <f t="shared" si="2"/>
        <v>-0.72313527307865866</v>
      </c>
      <c r="J30" s="99">
        <f>+IF(F30=0,"",'Ark1'!AG87)</f>
        <v>0.3708558899361859</v>
      </c>
      <c r="K30" s="101"/>
      <c r="L30" s="357">
        <f>+IF(F30=0,"",'Ark1'!AI87)</f>
        <v>155</v>
      </c>
      <c r="M30" s="382"/>
      <c r="N30" s="58">
        <f>+IF(F30=0,"",'Ark1'!U87)</f>
        <v>26.67483870967742</v>
      </c>
      <c r="O30" s="99">
        <f t="shared" si="3"/>
        <v>3.5500281036168175</v>
      </c>
      <c r="P30" s="103"/>
      <c r="Q30" s="150">
        <f>+IF(L30=0,"",'Ark1'!AJ87)</f>
        <v>106.4045161290322</v>
      </c>
      <c r="R30" s="25"/>
      <c r="S30" s="150">
        <f>+IF(L30=0,"",'Ark1'!AK87)</f>
        <v>21.420199579182928</v>
      </c>
      <c r="T30" s="386"/>
      <c r="U30" s="5">
        <f>+IF(F30=0,"",'Ark1'!S87)</f>
        <v>7.5741935483870977</v>
      </c>
      <c r="V30" s="98">
        <f t="shared" si="4"/>
        <v>0.59881476050830962</v>
      </c>
      <c r="W30" s="103"/>
      <c r="X30" s="98">
        <f>+IF(F30=0,"",'Ark1'!T87)</f>
        <v>5.5419354838709687</v>
      </c>
      <c r="Y30" s="98">
        <f t="shared" si="5"/>
        <v>0.280571847507332</v>
      </c>
      <c r="Z30" s="99">
        <f>+IF(F30=0,"",'Ark1'!W87)</f>
        <v>7.7419354838709697</v>
      </c>
      <c r="AA30" s="99">
        <f>+IF(F30=0,"",'Ark1'!X87)</f>
        <v>89.032258064516114</v>
      </c>
      <c r="AB30" s="99">
        <f>+IF(F30=0,"",'Ark1'!Y87)</f>
        <v>61.935483870967758</v>
      </c>
      <c r="AC30" s="99">
        <f>+IF(F30=0,"",'Ark1'!Z87)</f>
        <v>8.9270852342988718</v>
      </c>
      <c r="AD30" s="99">
        <f>+IF(F30=0,"",'Ark1'!AA87)</f>
        <v>1.7994565025236109</v>
      </c>
      <c r="AE30" s="98">
        <f>+IF(F30=0,"",'Ark1'!AB87)</f>
        <v>1.8254074566886265</v>
      </c>
      <c r="AF30" s="98">
        <f>+IF(F30=0,"",'Ark1'!AC87)</f>
        <v>75.691223106763005</v>
      </c>
      <c r="AG30" s="98">
        <f t="shared" si="6"/>
        <v>3.5218057921635433</v>
      </c>
      <c r="AH30" s="99"/>
      <c r="AI30" s="25"/>
      <c r="AS30"/>
      <c r="AW30"/>
      <c r="AX30"/>
      <c r="AY30"/>
      <c r="AZ30"/>
      <c r="BA30"/>
      <c r="BB30"/>
      <c r="BF30"/>
      <c r="BG30"/>
      <c r="BH30"/>
    </row>
    <row r="31" spans="1:60" ht="15.6">
      <c r="A31" s="25"/>
      <c r="B31" s="97">
        <f>+'Ark1'!C88</f>
        <v>2024</v>
      </c>
      <c r="C31" s="97">
        <f>+'Ark1'!E88</f>
        <v>22</v>
      </c>
      <c r="D31" s="97">
        <f>+IF(F31=0,"",'Ark1'!Q88)</f>
        <v>151</v>
      </c>
      <c r="E31" s="104">
        <f t="shared" si="0"/>
        <v>87</v>
      </c>
      <c r="F31" s="305">
        <f>+'Ark1'!R88</f>
        <v>479</v>
      </c>
      <c r="G31" s="104">
        <f t="shared" si="1"/>
        <v>276</v>
      </c>
      <c r="H31" s="99">
        <f>+IF(F31=0,"",'Ark1'!AF88)</f>
        <v>1.1132285953332717</v>
      </c>
      <c r="I31" s="99">
        <f t="shared" si="2"/>
        <v>0.69670726656867799</v>
      </c>
      <c r="J31" s="99">
        <f>+IF(F31=0,"",'Ark1'!AG88)</f>
        <v>1.0108617022183082</v>
      </c>
      <c r="K31" s="101"/>
      <c r="L31" s="357">
        <f>+IF(F31=0,"",'Ark1'!AI88)</f>
        <v>477</v>
      </c>
      <c r="M31" s="382"/>
      <c r="N31" s="58">
        <f>+IF(F31=0,"",'Ark1'!U88)</f>
        <v>23.527974947807905</v>
      </c>
      <c r="O31" s="99">
        <f t="shared" si="3"/>
        <v>-0.94148318027088962</v>
      </c>
      <c r="P31" s="103"/>
      <c r="Q31" s="150">
        <f>+IF(L31=0,"",'Ark1'!AJ88)</f>
        <v>104.26540880503148</v>
      </c>
      <c r="R31" s="25"/>
      <c r="S31" s="150">
        <f>+IF(L31=0,"",'Ark1'!AK88)</f>
        <v>20.456400158755233</v>
      </c>
      <c r="T31" s="386"/>
      <c r="U31" s="5">
        <f>+IF(F31=0,"",'Ark1'!S88)</f>
        <v>7.1753653444676404</v>
      </c>
      <c r="V31" s="98">
        <f t="shared" si="4"/>
        <v>-0.18916667523679198</v>
      </c>
      <c r="W31" s="103"/>
      <c r="X31" s="98">
        <f>+IF(F31=0,"",'Ark1'!T88)</f>
        <v>5.5845511482254686</v>
      </c>
      <c r="Y31" s="98">
        <f t="shared" si="5"/>
        <v>-0.43515328527206876</v>
      </c>
      <c r="Z31" s="99">
        <f>+IF(F31=0,"",'Ark1'!W88)</f>
        <v>11.899791231732777</v>
      </c>
      <c r="AA31" s="99">
        <f>+IF(F31=0,"",'Ark1'!X88)</f>
        <v>77.453027139874749</v>
      </c>
      <c r="AB31" s="99">
        <f>+IF(F31=0,"",'Ark1'!Y88)</f>
        <v>49.686847599164928</v>
      </c>
      <c r="AC31" s="99">
        <f>+IF(F31=0,"",'Ark1'!Z88)</f>
        <v>9.9647568035483047</v>
      </c>
      <c r="AD31" s="99">
        <f>+IF(F31=0,"",'Ark1'!AA88)</f>
        <v>1.7926254122406886</v>
      </c>
      <c r="AE31" s="98">
        <f>+IF(F31=0,"",'Ark1'!AB88)</f>
        <v>2.6612214371547047</v>
      </c>
      <c r="AF31" s="98">
        <f>+IF(F31=0,"",'Ark1'!AC88)</f>
        <v>58.368498485214488</v>
      </c>
      <c r="AG31" s="98">
        <f t="shared" si="6"/>
        <v>3.2789933081175406</v>
      </c>
      <c r="AH31" s="99"/>
      <c r="AI31" s="25"/>
      <c r="AS31"/>
      <c r="AW31"/>
      <c r="AX31"/>
      <c r="AY31"/>
      <c r="AZ31"/>
      <c r="BA31"/>
      <c r="BB31"/>
      <c r="BF31"/>
      <c r="BG31"/>
      <c r="BH31"/>
    </row>
    <row r="32" spans="1:60" ht="15.6">
      <c r="A32" s="25"/>
      <c r="B32" s="97">
        <f>+'Ark1'!C89</f>
        <v>2024</v>
      </c>
      <c r="C32" s="97">
        <f>+'Ark1'!E89</f>
        <v>23</v>
      </c>
      <c r="D32" s="97">
        <f>+IF(F32=0,"",'Ark1'!Q89)</f>
        <v>46</v>
      </c>
      <c r="E32" s="104">
        <f t="shared" si="0"/>
        <v>-92</v>
      </c>
      <c r="F32" s="305">
        <f>+'Ark1'!R89</f>
        <v>199</v>
      </c>
      <c r="G32" s="104">
        <f t="shared" si="1"/>
        <v>-205</v>
      </c>
      <c r="H32" s="99">
        <f>+IF(F32=0,"",'Ark1'!AF89)</f>
        <v>0.46248954169378065</v>
      </c>
      <c r="I32" s="99">
        <f t="shared" si="2"/>
        <v>-0.36644945742393242</v>
      </c>
      <c r="J32" s="99">
        <f>+IF(F32=0,"",'Ark1'!AG89)</f>
        <v>0.3694476672611996</v>
      </c>
      <c r="K32" s="101"/>
      <c r="L32" s="357">
        <f>+IF(F32=0,"",'Ark1'!AI89)</f>
        <v>178</v>
      </c>
      <c r="M32" s="382"/>
      <c r="N32" s="58">
        <f>+IF(F32=0,"",'Ark1'!U89)</f>
        <v>20.697989949748745</v>
      </c>
      <c r="O32" s="99">
        <f t="shared" si="3"/>
        <v>-4.1928516344096742</v>
      </c>
      <c r="P32" s="103"/>
      <c r="Q32" s="150">
        <f>+IF(L32=0,"",'Ark1'!AJ89)</f>
        <v>104.24550561797751</v>
      </c>
      <c r="R32" s="25"/>
      <c r="S32" s="150">
        <f>+IF(L32=0,"",'Ark1'!AK89)</f>
        <v>18.047030979717441</v>
      </c>
      <c r="T32" s="386"/>
      <c r="U32" s="5">
        <f>+IF(F32=0,"",'Ark1'!S89)</f>
        <v>6.5427135678391952</v>
      </c>
      <c r="V32" s="98">
        <f t="shared" si="4"/>
        <v>-0.32857356087367329</v>
      </c>
      <c r="W32" s="103"/>
      <c r="X32" s="98">
        <f>+IF(F32=0,"",'Ark1'!T89)</f>
        <v>5.2361809045226124</v>
      </c>
      <c r="Y32" s="98">
        <f t="shared" si="5"/>
        <v>-0.35787850141798128</v>
      </c>
      <c r="Z32" s="99">
        <f>+IF(F32=0,"",'Ark1'!W89)</f>
        <v>5.5276381909547743</v>
      </c>
      <c r="AA32" s="286">
        <f>+IF(F32=0,"",'Ark1'!X89)</f>
        <v>63.819095477386945</v>
      </c>
      <c r="AB32" s="286">
        <f>+IF(F32=0,"",'Ark1'!Y89)</f>
        <v>37.688442211055282</v>
      </c>
      <c r="AC32" s="286">
        <f>+IF(F32=0,"",'Ark1'!Z89)</f>
        <v>8.2797686455612691</v>
      </c>
      <c r="AD32" s="99">
        <f>+IF(F32=0,"",'Ark1'!AA89)</f>
        <v>2.0266899204206119</v>
      </c>
      <c r="AE32" s="98">
        <f>+IF(F32=0,"",'Ark1'!AB89)</f>
        <v>1.9592577528615072</v>
      </c>
      <c r="AF32" s="98">
        <f>+IF(F32=0,"",'Ark1'!AC89)</f>
        <v>78.094156875281243</v>
      </c>
      <c r="AG32" s="98">
        <f t="shared" si="6"/>
        <v>3.163517665130569</v>
      </c>
      <c r="AH32" s="99"/>
      <c r="AI32" s="25"/>
      <c r="AS32"/>
      <c r="AW32"/>
      <c r="AX32"/>
      <c r="AY32"/>
      <c r="AZ32"/>
      <c r="BA32"/>
      <c r="BB32"/>
      <c r="BF32"/>
      <c r="BG32"/>
      <c r="BH32"/>
    </row>
    <row r="33" spans="1:60" ht="15.6">
      <c r="A33" s="25"/>
      <c r="B33" s="97">
        <f>+'Ark1'!C90</f>
        <v>2024</v>
      </c>
      <c r="C33" s="97">
        <f>+'Ark1'!E90</f>
        <v>24</v>
      </c>
      <c r="D33" s="97">
        <f>+IF(F33=0,"",'Ark1'!Q90)</f>
        <v>60</v>
      </c>
      <c r="E33" s="104">
        <f t="shared" si="0"/>
        <v>-4</v>
      </c>
      <c r="F33" s="305">
        <f>+'Ark1'!R90</f>
        <v>196</v>
      </c>
      <c r="G33" s="104">
        <f t="shared" si="1"/>
        <v>-82</v>
      </c>
      <c r="H33" s="99">
        <f>+IF(F33=0,"",'Ark1'!AF90)</f>
        <v>0.45551733754764334</v>
      </c>
      <c r="I33" s="99">
        <f t="shared" si="2"/>
        <v>-0.11489118164721901</v>
      </c>
      <c r="J33" s="99">
        <f>+IF(F33=0,"",'Ark1'!AG90)</f>
        <v>0.43233333079195474</v>
      </c>
      <c r="K33" s="101"/>
      <c r="L33" s="357">
        <f>+IF(F33=0,"",'Ark1'!AI90)</f>
        <v>196</v>
      </c>
      <c r="M33" s="382"/>
      <c r="N33" s="58">
        <f>+IF(F33=0,"",'Ark1'!U90)</f>
        <v>24.591836734693871</v>
      </c>
      <c r="O33" s="99">
        <f t="shared" si="3"/>
        <v>3.2249302598737053</v>
      </c>
      <c r="P33" s="103"/>
      <c r="Q33" s="150">
        <f>+IF(L33=0,"",'Ark1'!AJ90)</f>
        <v>104.9423469387755</v>
      </c>
      <c r="R33" s="25"/>
      <c r="S33" s="150">
        <f>+IF(L33=0,"",'Ark1'!AK90)</f>
        <v>19.64895552712898</v>
      </c>
      <c r="T33" s="386"/>
      <c r="U33" s="5">
        <f>+IF(F33=0,"",'Ark1'!S90)</f>
        <v>7.2602040816326525</v>
      </c>
      <c r="V33" s="98">
        <f t="shared" si="4"/>
        <v>0.13430480105711329</v>
      </c>
      <c r="W33" s="103"/>
      <c r="X33" s="98">
        <f>+IF(F33=0,"",'Ark1'!T90)</f>
        <v>5.6734693877551026</v>
      </c>
      <c r="Y33" s="98">
        <f t="shared" si="5"/>
        <v>-0.10710615181324101</v>
      </c>
      <c r="Z33" s="99">
        <f>+IF(F33=0,"",'Ark1'!W90)</f>
        <v>10.204081632653063</v>
      </c>
      <c r="AA33" s="286">
        <f>+IF(F33=0,"",'Ark1'!X90)</f>
        <v>82.142857142857125</v>
      </c>
      <c r="AB33" s="286">
        <f>+IF(F33=0,"",'Ark1'!Y90)</f>
        <v>48.979591836734691</v>
      </c>
      <c r="AC33" s="286">
        <f>+IF(F33=0,"",'Ark1'!Z90)</f>
        <v>9.1503113972816319</v>
      </c>
      <c r="AD33" s="99">
        <f>+IF(F33=0,"",'Ark1'!AA90)</f>
        <v>1.6868785202331995</v>
      </c>
      <c r="AE33" s="98">
        <f>+IF(F33=0,"",'Ark1'!AB90)</f>
        <v>2.1009012167477734</v>
      </c>
      <c r="AF33" s="98">
        <f>+IF(F33=0,"",'Ark1'!AC90)</f>
        <v>69.671796751901525</v>
      </c>
      <c r="AG33" s="98">
        <f t="shared" si="6"/>
        <v>3.3872101194659163</v>
      </c>
      <c r="AH33" s="99"/>
      <c r="AI33" s="25"/>
      <c r="AS33"/>
      <c r="AW33"/>
      <c r="AX33"/>
      <c r="AY33"/>
      <c r="AZ33"/>
      <c r="BA33"/>
      <c r="BB33"/>
      <c r="BF33"/>
      <c r="BG33"/>
      <c r="BH33"/>
    </row>
    <row r="34" spans="1:60" ht="15.6">
      <c r="A34" s="25"/>
      <c r="B34" s="97">
        <f>+'Ark1'!C91</f>
        <v>2024</v>
      </c>
      <c r="C34" s="97">
        <f>+'Ark1'!E91</f>
        <v>25</v>
      </c>
      <c r="D34" s="97">
        <f>+IF(F34=0,"",'Ark1'!Q91)</f>
        <v>24</v>
      </c>
      <c r="E34" s="104">
        <f t="shared" si="0"/>
        <v>-37</v>
      </c>
      <c r="F34" s="305">
        <f>+'Ark1'!R91</f>
        <v>73</v>
      </c>
      <c r="G34" s="104">
        <f t="shared" si="1"/>
        <v>-128</v>
      </c>
      <c r="H34" s="99">
        <f>+IF(F34=0,"",'Ark1'!AF91)</f>
        <v>0.16965696755601001</v>
      </c>
      <c r="I34" s="99">
        <f t="shared" si="2"/>
        <v>-0.24276070279710965</v>
      </c>
      <c r="J34" s="99">
        <f>+IF(F34=0,"",'Ark1'!AG91)</f>
        <v>0.15818735729972838</v>
      </c>
      <c r="K34" s="101"/>
      <c r="L34" s="357">
        <f>+IF(F34=0,"",'Ark1'!AI91)</f>
        <v>73</v>
      </c>
      <c r="M34" s="382"/>
      <c r="N34" s="58">
        <f>+IF(F34=0,"",'Ark1'!U91)</f>
        <v>24.158904109589045</v>
      </c>
      <c r="O34" s="99">
        <f t="shared" si="3"/>
        <v>0.38626729366866641</v>
      </c>
      <c r="P34" s="103"/>
      <c r="Q34" s="150">
        <f>+IF(L34=0,"",'Ark1'!AJ91)</f>
        <v>105.38767123287678</v>
      </c>
      <c r="R34" s="25"/>
      <c r="S34" s="150">
        <f>+IF(L34=0,"",'Ark1'!AK91)</f>
        <v>19.271379445487096</v>
      </c>
      <c r="T34" s="386"/>
      <c r="U34" s="5">
        <f>+IF(F34=0,"",'Ark1'!S91)</f>
        <v>6.5068493150684947</v>
      </c>
      <c r="V34" s="98">
        <f t="shared" si="4"/>
        <v>-0.14489197846384272</v>
      </c>
      <c r="W34" s="103"/>
      <c r="X34" s="98">
        <f>+IF(F34=0,"",'Ark1'!T91)</f>
        <v>5.6027397260273988</v>
      </c>
      <c r="Y34" s="98">
        <f t="shared" si="5"/>
        <v>0.14005315886321945</v>
      </c>
      <c r="Z34" s="99">
        <f>+IF(F34=0,"",'Ark1'!W91)</f>
        <v>12.328767123287673</v>
      </c>
      <c r="AA34" s="286">
        <f>+IF(F34=0,"",'Ark1'!X91)</f>
        <v>71.232876712328746</v>
      </c>
      <c r="AB34" s="286">
        <f>+IF(F34=0,"",'Ark1'!Y91)</f>
        <v>43.835616438356162</v>
      </c>
      <c r="AC34" s="286">
        <f>+IF(F34=0,"",'Ark1'!Z91)</f>
        <v>11.764851711149001</v>
      </c>
      <c r="AD34" s="99">
        <f>+IF(F34=0,"",'Ark1'!AA91)</f>
        <v>2.3239272833696738</v>
      </c>
      <c r="AE34" s="98">
        <f>+IF(F34=0,"",'Ark1'!AB91)</f>
        <v>2.2129118363078004</v>
      </c>
      <c r="AF34" s="98">
        <f>+IF(F34=0,"",'Ark1'!AC91)</f>
        <v>88.153144257408229</v>
      </c>
      <c r="AG34" s="98">
        <f t="shared" si="6"/>
        <v>3.7128421052631575</v>
      </c>
      <c r="AH34" s="99"/>
      <c r="AI34" s="25"/>
      <c r="AS34"/>
      <c r="AW34"/>
      <c r="AX34"/>
      <c r="AY34"/>
      <c r="AZ34"/>
      <c r="BA34"/>
      <c r="BB34"/>
      <c r="BF34"/>
      <c r="BG34"/>
      <c r="BH34"/>
    </row>
    <row r="35" spans="1:60" ht="15.6">
      <c r="A35" s="25"/>
      <c r="B35" s="97">
        <f>+'Ark1'!C92</f>
        <v>2024</v>
      </c>
      <c r="C35" s="97">
        <f>+'Ark1'!E92</f>
        <v>26</v>
      </c>
      <c r="D35" s="97">
        <f>+IF(F35=0,"",'Ark1'!Q92)</f>
        <v>32</v>
      </c>
      <c r="E35" s="104">
        <f t="shared" si="0"/>
        <v>-30</v>
      </c>
      <c r="F35" s="305">
        <f>+'Ark1'!R92</f>
        <v>107</v>
      </c>
      <c r="G35" s="104">
        <f t="shared" si="1"/>
        <v>-77</v>
      </c>
      <c r="H35" s="99">
        <f>+IF(F35=0,"",'Ark1'!AF92)</f>
        <v>0.24867528121223381</v>
      </c>
      <c r="I35" s="99">
        <f t="shared" si="2"/>
        <v>-0.12886129264335844</v>
      </c>
      <c r="J35" s="99">
        <f>+IF(F35=0,"",'Ark1'!AG92)</f>
        <v>0.19496259913057928</v>
      </c>
      <c r="K35" s="101"/>
      <c r="L35" s="357">
        <f>+IF(F35=0,"",'Ark1'!AI92)</f>
        <v>107</v>
      </c>
      <c r="M35" s="382"/>
      <c r="N35" s="58">
        <f>+IF(F35=0,"",'Ark1'!U92)</f>
        <v>20.314018691588782</v>
      </c>
      <c r="O35" s="99">
        <f t="shared" si="3"/>
        <v>-3.5778291344981739</v>
      </c>
      <c r="P35" s="103"/>
      <c r="Q35" s="150">
        <f>+IF(L35=0,"",'Ark1'!AJ92)</f>
        <v>102.09252336448596</v>
      </c>
      <c r="R35" s="25"/>
      <c r="S35" s="150">
        <f>+IF(L35=0,"",'Ark1'!AK92)</f>
        <v>18.547662253022249</v>
      </c>
      <c r="T35" s="386"/>
      <c r="U35" s="5">
        <f>+IF(F35=0,"",'Ark1'!S92)</f>
        <v>6.6915887850467302</v>
      </c>
      <c r="V35" s="98">
        <f t="shared" si="4"/>
        <v>-0.58558512799674833</v>
      </c>
      <c r="W35" s="103"/>
      <c r="X35" s="98">
        <f>+IF(F35=0,"",'Ark1'!T92)</f>
        <v>5.7289719626168241</v>
      </c>
      <c r="Y35" s="98">
        <f t="shared" si="5"/>
        <v>0.12027631044291009</v>
      </c>
      <c r="Z35" s="99">
        <f>+IF(F35=0,"",'Ark1'!W92)</f>
        <v>4.6728971962616805</v>
      </c>
      <c r="AA35" s="286">
        <f>+IF(F35=0,"",'Ark1'!X92)</f>
        <v>59.813084112149518</v>
      </c>
      <c r="AB35" s="286">
        <f>+IF(F35=0,"",'Ark1'!Y92)</f>
        <v>30.841121495327094</v>
      </c>
      <c r="AC35" s="286">
        <f>+IF(F35=0,"",'Ark1'!Z92)</f>
        <v>7.7020017861377745</v>
      </c>
      <c r="AD35" s="99">
        <f>+IF(F35=0,"",'Ark1'!AA92)</f>
        <v>1.5791350699734403</v>
      </c>
      <c r="AE35" s="98">
        <f>+IF(F35=0,"",'Ark1'!AB92)</f>
        <v>1.8166935841393717</v>
      </c>
      <c r="AF35" s="98">
        <f>+IF(F35=0,"",'Ark1'!AC92)</f>
        <v>72.23540486766305</v>
      </c>
      <c r="AG35" s="98">
        <f t="shared" si="6"/>
        <v>3.0357541899441332</v>
      </c>
      <c r="AH35" s="99"/>
      <c r="AI35" s="25"/>
      <c r="AS35"/>
      <c r="AW35"/>
      <c r="AX35"/>
      <c r="AY35"/>
      <c r="AZ35"/>
      <c r="BA35"/>
      <c r="BB35"/>
      <c r="BF35"/>
      <c r="BG35"/>
      <c r="BH35"/>
    </row>
    <row r="36" spans="1:60" ht="15.6">
      <c r="A36" s="25"/>
      <c r="B36" s="97">
        <f>+'Ark1'!C93</f>
        <v>2024</v>
      </c>
      <c r="C36" s="97">
        <f>+'Ark1'!E93</f>
        <v>27</v>
      </c>
      <c r="D36" s="97">
        <f>+IF(F36=0,"",'Ark1'!Q93)</f>
        <v>14</v>
      </c>
      <c r="E36" s="104">
        <f t="shared" si="0"/>
        <v>-17</v>
      </c>
      <c r="F36" s="305">
        <f>+'Ark1'!R93</f>
        <v>43</v>
      </c>
      <c r="G36" s="104">
        <f t="shared" si="1"/>
        <v>-116</v>
      </c>
      <c r="H36" s="99">
        <f>+IF(F36=0,"",'Ark1'!AF93)</f>
        <v>9.9934926094636015E-2</v>
      </c>
      <c r="I36" s="99">
        <f t="shared" si="2"/>
        <v>-0.22630591761753349</v>
      </c>
      <c r="J36" s="99">
        <f>+IF(F36=0,"",'Ark1'!AG93)</f>
        <v>8.651151401428224E-2</v>
      </c>
      <c r="K36" s="101"/>
      <c r="L36" s="357">
        <f>+IF(F36=0,"",'Ark1'!AI93)</f>
        <v>43</v>
      </c>
      <c r="M36" s="382"/>
      <c r="N36" s="58">
        <f>+IF(F36=0,"",'Ark1'!U93)</f>
        <v>22.430232558139537</v>
      </c>
      <c r="O36" s="99">
        <f t="shared" si="3"/>
        <v>-0.73894983179758356</v>
      </c>
      <c r="P36" s="103"/>
      <c r="Q36" s="150">
        <f>+IF(L36=0,"",'Ark1'!AJ93)</f>
        <v>104.74186046511632</v>
      </c>
      <c r="R36" s="25"/>
      <c r="S36" s="150">
        <f>+IF(L36=0,"",'Ark1'!AK93)</f>
        <v>18.837596142177762</v>
      </c>
      <c r="T36" s="386"/>
      <c r="U36" s="5">
        <f>+IF(F36=0,"",'Ark1'!S93)</f>
        <v>6.9767441860465107</v>
      </c>
      <c r="V36" s="98">
        <f t="shared" si="4"/>
        <v>0.42957437472575766</v>
      </c>
      <c r="W36" s="103"/>
      <c r="X36" s="98">
        <f>+IF(F36=0,"",'Ark1'!T93)</f>
        <v>6.0465116279069759</v>
      </c>
      <c r="Y36" s="98">
        <f t="shared" si="5"/>
        <v>0.36097703671200687</v>
      </c>
      <c r="Z36" s="99">
        <f>+IF(F36=0,"",'Ark1'!W93)</f>
        <v>13.95348837209302</v>
      </c>
      <c r="AA36" s="286">
        <f>+IF(F36=0,"",'Ark1'!X93)</f>
        <v>83.720930232558146</v>
      </c>
      <c r="AB36" s="286">
        <f>+IF(F36=0,"",'Ark1'!Y93)</f>
        <v>37.209302325581397</v>
      </c>
      <c r="AC36" s="286">
        <f>+IF(F36=0,"",'Ark1'!Z93)</f>
        <v>7.6562646452437555</v>
      </c>
      <c r="AD36" s="99">
        <f>+IF(F36=0,"",'Ark1'!AA93)</f>
        <v>1.577286042587273</v>
      </c>
      <c r="AE36" s="98">
        <f>+IF(F36=0,"",'Ark1'!AB93)</f>
        <v>1.7908486798305541</v>
      </c>
      <c r="AF36" s="98">
        <f>+IF(F36=0,"",'Ark1'!AC93)</f>
        <v>76.266266763812126</v>
      </c>
      <c r="AG36" s="98">
        <f t="shared" si="6"/>
        <v>3.2150000000000007</v>
      </c>
      <c r="AH36" s="99"/>
      <c r="AI36" s="25"/>
      <c r="AS36"/>
      <c r="AW36"/>
      <c r="AX36"/>
      <c r="AY36"/>
      <c r="AZ36"/>
      <c r="BA36"/>
      <c r="BB36"/>
      <c r="BF36"/>
      <c r="BG36"/>
      <c r="BH36"/>
    </row>
    <row r="37" spans="1:60" ht="15.6">
      <c r="A37" s="25"/>
      <c r="B37" s="97">
        <f>+'Ark1'!C94</f>
        <v>2024</v>
      </c>
      <c r="C37" s="97">
        <f>+'Ark1'!E94</f>
        <v>28</v>
      </c>
      <c r="D37" s="97">
        <f>+IF(F37=0,"",'Ark1'!Q94)</f>
        <v>14</v>
      </c>
      <c r="E37" s="104">
        <f t="shared" si="0"/>
        <v>4</v>
      </c>
      <c r="F37" s="305">
        <f>+'Ark1'!R94</f>
        <v>78</v>
      </c>
      <c r="G37" s="104">
        <f t="shared" si="1"/>
        <v>51</v>
      </c>
      <c r="H37" s="99">
        <f>+IF(F37=0,"",'Ark1'!AF94)</f>
        <v>0.18127730779957232</v>
      </c>
      <c r="I37" s="99">
        <f t="shared" si="2"/>
        <v>0.12587791924467565</v>
      </c>
      <c r="J37" s="99">
        <f>+IF(F37=0,"",'Ark1'!AG94)</f>
        <v>0.13684874746665673</v>
      </c>
      <c r="K37" s="101"/>
      <c r="L37" s="357">
        <f>+IF(F37=0,"",'Ark1'!AI94)</f>
        <v>78</v>
      </c>
      <c r="M37" s="382"/>
      <c r="N37" s="58">
        <f>+IF(F37=0,"",'Ark1'!U94)</f>
        <v>19.560256410256407</v>
      </c>
      <c r="O37" s="99">
        <f t="shared" si="3"/>
        <v>-8.2101139601139614</v>
      </c>
      <c r="P37" s="103"/>
      <c r="Q37" s="150">
        <f>+IF(L37=0,"",'Ark1'!AJ94)</f>
        <v>103.19102564102562</v>
      </c>
      <c r="R37" s="25"/>
      <c r="S37" s="150">
        <f>+IF(L37=0,"",'Ark1'!AK94)</f>
        <v>17.184912584735503</v>
      </c>
      <c r="T37" s="386"/>
      <c r="U37" s="5">
        <f>+IF(F37=0,"",'Ark1'!S94)</f>
        <v>5.7948717948717965</v>
      </c>
      <c r="V37" s="98">
        <f t="shared" si="4"/>
        <v>-1.5014245014245011</v>
      </c>
      <c r="W37" s="103"/>
      <c r="X37" s="98">
        <f>+IF(F37=0,"",'Ark1'!T94)</f>
        <v>4.782051282051281</v>
      </c>
      <c r="Y37" s="98">
        <f t="shared" si="5"/>
        <v>-1.5883190883190892</v>
      </c>
      <c r="Z37" s="99">
        <f>+IF(F37=0,"",'Ark1'!W94)</f>
        <v>6.4102564102564097</v>
      </c>
      <c r="AA37" s="286">
        <f>+IF(F37=0,"",'Ark1'!X94)</f>
        <v>69.230769230769269</v>
      </c>
      <c r="AB37" s="286">
        <f>+IF(F37=0,"",'Ark1'!Y94)</f>
        <v>25.641025641025639</v>
      </c>
      <c r="AC37" s="286">
        <f>+IF(F37=0,"",'Ark1'!Z94)</f>
        <v>6.2916986362289746</v>
      </c>
      <c r="AD37" s="99">
        <f>+IF(F37=0,"",'Ark1'!AA94)</f>
        <v>1.5554616295490362</v>
      </c>
      <c r="AE37" s="98">
        <f>+IF(F37=0,"",'Ark1'!AB94)</f>
        <v>1.9522993406029912</v>
      </c>
      <c r="AF37" s="98">
        <f>+IF(F37=0,"",'Ark1'!AC94)</f>
        <v>71.522431623805545</v>
      </c>
      <c r="AG37" s="98">
        <f t="shared" si="6"/>
        <v>3.375442477876105</v>
      </c>
      <c r="AH37" s="99"/>
      <c r="AI37" s="25"/>
      <c r="AS37"/>
      <c r="AW37"/>
      <c r="AX37"/>
      <c r="AY37"/>
      <c r="AZ37"/>
      <c r="BA37"/>
      <c r="BB37"/>
      <c r="BF37"/>
      <c r="BG37"/>
      <c r="BH37"/>
    </row>
    <row r="38" spans="1:60" ht="15.6">
      <c r="A38" s="25"/>
      <c r="B38" s="97">
        <f>+'Ark1'!C95</f>
        <v>2024</v>
      </c>
      <c r="C38" s="97">
        <f>+'Ark1'!E95</f>
        <v>29</v>
      </c>
      <c r="D38" s="97">
        <f>+IF(F38=0,"",'Ark1'!Q95)</f>
        <v>13</v>
      </c>
      <c r="E38" s="104">
        <f t="shared" si="0"/>
        <v>3</v>
      </c>
      <c r="F38" s="305">
        <f>+'Ark1'!R95</f>
        <v>46</v>
      </c>
      <c r="G38" s="104">
        <f t="shared" si="1"/>
        <v>18</v>
      </c>
      <c r="H38" s="99">
        <f>+IF(F38=0,"",'Ark1'!AF95)</f>
        <v>0.10690713024077345</v>
      </c>
      <c r="I38" s="99">
        <f t="shared" si="2"/>
        <v>4.9455912480139849E-2</v>
      </c>
      <c r="J38" s="99">
        <f>+IF(F38=0,"",'Ark1'!AG95)</f>
        <v>0.10127542817369212</v>
      </c>
      <c r="K38" s="101"/>
      <c r="L38" s="357">
        <f>+IF(F38=0,"",'Ark1'!AI95)</f>
        <v>46</v>
      </c>
      <c r="M38" s="382"/>
      <c r="N38" s="58">
        <f>+IF(F38=0,"",'Ark1'!U95)</f>
        <v>24.545652173913044</v>
      </c>
      <c r="O38" s="99">
        <f t="shared" si="3"/>
        <v>1.3492236024844537</v>
      </c>
      <c r="P38" s="103"/>
      <c r="Q38" s="150">
        <f>+IF(L38=0,"",'Ark1'!AJ95)</f>
        <v>104.73260869565217</v>
      </c>
      <c r="R38" s="25"/>
      <c r="S38" s="150">
        <f>+IF(L38=0,"",'Ark1'!AK95)</f>
        <v>20.427610348280027</v>
      </c>
      <c r="T38" s="386"/>
      <c r="U38" s="5">
        <f>+IF(F38=0,"",'Ark1'!S95)</f>
        <v>7.5217391304347823</v>
      </c>
      <c r="V38" s="98">
        <f t="shared" si="4"/>
        <v>0.98602484472049312</v>
      </c>
      <c r="W38" s="103"/>
      <c r="X38" s="98">
        <f>+IF(F38=0,"",'Ark1'!T95)</f>
        <v>6.6086956521739122</v>
      </c>
      <c r="Y38" s="98">
        <f t="shared" si="5"/>
        <v>1.2158385093167681</v>
      </c>
      <c r="Z38" s="99">
        <f>+IF(F38=0,"",'Ark1'!W95)</f>
        <v>10.869565217391305</v>
      </c>
      <c r="AA38" s="286">
        <f>+IF(F38=0,"",'Ark1'!X95)</f>
        <v>82.608695652173907</v>
      </c>
      <c r="AB38" s="286">
        <f>+IF(F38=0,"",'Ark1'!Y95)</f>
        <v>50</v>
      </c>
      <c r="AC38" s="286">
        <f>+IF(F38=0,"",'Ark1'!Z95)</f>
        <v>8.7609485917247074</v>
      </c>
      <c r="AD38" s="99">
        <f>+IF(F38=0,"",'Ark1'!AA95)</f>
        <v>1.5844232311555322</v>
      </c>
      <c r="AE38" s="98">
        <f>+IF(F38=0,"",'Ark1'!AB95)</f>
        <v>1.9943208593356023</v>
      </c>
      <c r="AF38" s="98">
        <f>+IF(F38=0,"",'Ark1'!AC95)</f>
        <v>80.999437315790146</v>
      </c>
      <c r="AG38" s="98">
        <f t="shared" si="6"/>
        <v>3.2632947976878617</v>
      </c>
      <c r="AH38" s="99"/>
      <c r="AI38" s="25"/>
      <c r="AS38"/>
      <c r="AW38"/>
      <c r="AX38"/>
      <c r="AY38"/>
      <c r="AZ38"/>
      <c r="BA38"/>
      <c r="BB38"/>
      <c r="BF38"/>
      <c r="BG38"/>
      <c r="BH38"/>
    </row>
    <row r="39" spans="1:60" ht="15.6">
      <c r="A39" s="25"/>
      <c r="B39" s="97">
        <f>+'Ark1'!C96</f>
        <v>2024</v>
      </c>
      <c r="C39" s="97">
        <f>+'Ark1'!E96</f>
        <v>30</v>
      </c>
      <c r="D39" s="97">
        <f>+IF(F39=0,"",'Ark1'!Q96)</f>
        <v>3</v>
      </c>
      <c r="E39" s="104">
        <f t="shared" si="0"/>
        <v>-15</v>
      </c>
      <c r="F39" s="305">
        <f>+'Ark1'!R96</f>
        <v>21</v>
      </c>
      <c r="G39" s="104">
        <f t="shared" si="1"/>
        <v>-64</v>
      </c>
      <c r="H39" s="99">
        <f>+IF(F39=0,"",'Ark1'!AF96)</f>
        <v>4.8805429022961803E-2</v>
      </c>
      <c r="I39" s="99">
        <f t="shared" si="2"/>
        <v>-0.12560005346467595</v>
      </c>
      <c r="J39" s="99">
        <f>+IF(F39=0,"",'Ark1'!AG96)</f>
        <v>3.8084799222876317E-2</v>
      </c>
      <c r="K39" s="101"/>
      <c r="L39" s="357">
        <f>+IF(F39=0,"",'Ark1'!AI96)</f>
        <v>21</v>
      </c>
      <c r="M39" s="382"/>
      <c r="N39" s="58">
        <f>+IF(F39=0,"",'Ark1'!U96)</f>
        <v>20.219047619047625</v>
      </c>
      <c r="O39" s="99">
        <f t="shared" si="3"/>
        <v>-6.8750700280111836</v>
      </c>
      <c r="P39" s="103"/>
      <c r="Q39" s="150">
        <f>+IF(L39=0,"",'Ark1'!AJ96)</f>
        <v>103.60952380952378</v>
      </c>
      <c r="R39" s="25"/>
      <c r="S39" s="150">
        <f>+IF(L39=0,"",'Ark1'!AK96)</f>
        <v>17.964374473012651</v>
      </c>
      <c r="T39" s="386"/>
      <c r="U39" s="5">
        <f>+IF(F39=0,"",'Ark1'!S96)</f>
        <v>6.4761904761904754</v>
      </c>
      <c r="V39" s="98">
        <f t="shared" si="4"/>
        <v>-0.90028011204481917</v>
      </c>
      <c r="W39" s="103"/>
      <c r="X39" s="98">
        <f>+IF(F39=0,"",'Ark1'!T96)</f>
        <v>5.5714285714285694</v>
      </c>
      <c r="Y39" s="98">
        <f t="shared" si="5"/>
        <v>-0.33445378151260652</v>
      </c>
      <c r="Z39" s="99">
        <f>+IF(F39=0,"",'Ark1'!W96)</f>
        <v>0</v>
      </c>
      <c r="AA39" s="286">
        <f>+IF(F39=0,"",'Ark1'!X96)</f>
        <v>80.952380952380949</v>
      </c>
      <c r="AB39" s="286">
        <f>+IF(F39=0,"",'Ark1'!Y96)</f>
        <v>23.809523809523821</v>
      </c>
      <c r="AC39" s="286">
        <f>+IF(F39=0,"",'Ark1'!Z96)</f>
        <v>3.9807416212152353</v>
      </c>
      <c r="AD39" s="99">
        <f>+IF(F39=0,"",'Ark1'!AA96)</f>
        <v>0.95713101153532398</v>
      </c>
      <c r="AE39" s="98">
        <f>+IF(F39=0,"",'Ark1'!AB96)</f>
        <v>1.0942024088643885</v>
      </c>
      <c r="AF39" s="98">
        <f>+IF(F39=0,"",'Ark1'!AC96)</f>
        <v>82.749578854175283</v>
      </c>
      <c r="AG39" s="98">
        <f t="shared" si="6"/>
        <v>3.1220588235294131</v>
      </c>
      <c r="AH39" s="99"/>
      <c r="AI39" s="25"/>
      <c r="AS39"/>
      <c r="AW39"/>
      <c r="AX39"/>
      <c r="AY39"/>
      <c r="AZ39"/>
      <c r="BA39"/>
      <c r="BB39"/>
      <c r="BF39"/>
      <c r="BG39"/>
      <c r="BH39"/>
    </row>
    <row r="40" spans="1:60" ht="15.6">
      <c r="A40" s="25"/>
      <c r="B40" s="97">
        <f>+'Ark1'!C97</f>
        <v>2024</v>
      </c>
      <c r="C40" s="97">
        <f>+'Ark1'!E97</f>
        <v>31</v>
      </c>
      <c r="D40" s="97">
        <f>+IF(F40=0,"",'Ark1'!Q97)</f>
        <v>30</v>
      </c>
      <c r="E40" s="104">
        <f t="shared" si="0"/>
        <v>-17</v>
      </c>
      <c r="F40" s="305">
        <f>+'Ark1'!R97</f>
        <v>89</v>
      </c>
      <c r="G40" s="104">
        <f t="shared" si="1"/>
        <v>-124</v>
      </c>
      <c r="H40" s="99">
        <f>+IF(F40=0,"",'Ark1'!AF97)</f>
        <v>0.20684205633540953</v>
      </c>
      <c r="I40" s="99">
        <f t="shared" si="2"/>
        <v>-0.23019756448655304</v>
      </c>
      <c r="J40" s="99">
        <f>+IF(F40=0,"",'Ark1'!AG97)</f>
        <v>0.22994392672577904</v>
      </c>
      <c r="K40" s="101"/>
      <c r="L40" s="357">
        <f>+IF(F40=0,"",'Ark1'!AI97)</f>
        <v>89</v>
      </c>
      <c r="M40" s="382"/>
      <c r="N40" s="58">
        <f>+IF(F40=0,"",'Ark1'!U97)</f>
        <v>28.804494382022472</v>
      </c>
      <c r="O40" s="99">
        <f t="shared" si="3"/>
        <v>2.2040248984543993</v>
      </c>
      <c r="P40" s="103"/>
      <c r="Q40" s="150">
        <f>+IF(L40=0,"",'Ark1'!AJ97)</f>
        <v>110.39550561797752</v>
      </c>
      <c r="R40" s="25"/>
      <c r="S40" s="150">
        <f>+IF(L40=0,"",'Ark1'!AK97)</f>
        <v>20.766191095756643</v>
      </c>
      <c r="T40" s="386"/>
      <c r="U40" s="5">
        <f>+IF(F40=0,"",'Ark1'!S97)</f>
        <v>7.7191011235955056</v>
      </c>
      <c r="V40" s="98">
        <f t="shared" si="4"/>
        <v>0.48435933955795019</v>
      </c>
      <c r="W40" s="103"/>
      <c r="X40" s="98">
        <f>+IF(F40=0,"",'Ark1'!T97)</f>
        <v>6.415730337078652</v>
      </c>
      <c r="Y40" s="98">
        <f t="shared" si="5"/>
        <v>0.97911061876879213</v>
      </c>
      <c r="Z40" s="99">
        <f>+IF(F40=0,"",'Ark1'!W97)</f>
        <v>24.719101123595504</v>
      </c>
      <c r="AA40" s="286">
        <f>+IF(F40=0,"",'Ark1'!X97)</f>
        <v>89.887640449438209</v>
      </c>
      <c r="AB40" s="286">
        <f>+IF(F40=0,"",'Ark1'!Y97)</f>
        <v>78.651685393258447</v>
      </c>
      <c r="AC40" s="286">
        <f>+IF(F40=0,"",'Ark1'!Z97)</f>
        <v>8.5369640435829943</v>
      </c>
      <c r="AD40" s="99">
        <f>+IF(F40=0,"",'Ark1'!AA97)</f>
        <v>1.8602208642877112</v>
      </c>
      <c r="AE40" s="98">
        <f>+IF(F40=0,"",'Ark1'!AB97)</f>
        <v>2.1295617989088247</v>
      </c>
      <c r="AF40" s="98">
        <f>+IF(F40=0,"",'Ark1'!AC97)</f>
        <v>88.236365973849246</v>
      </c>
      <c r="AG40" s="98">
        <f t="shared" si="6"/>
        <v>3.7315866084425036</v>
      </c>
      <c r="AH40" s="99"/>
      <c r="AI40" s="25"/>
      <c r="AS40"/>
      <c r="AW40"/>
      <c r="AX40"/>
      <c r="AY40"/>
      <c r="AZ40"/>
      <c r="BA40"/>
      <c r="BB40"/>
      <c r="BF40"/>
      <c r="BG40"/>
      <c r="BH40"/>
    </row>
    <row r="41" spans="1:60" ht="15.6">
      <c r="A41" s="25"/>
      <c r="B41" s="97">
        <f>+'Ark1'!C98</f>
        <v>2024</v>
      </c>
      <c r="C41" s="97">
        <f>+'Ark1'!E98</f>
        <v>32</v>
      </c>
      <c r="D41" s="97">
        <f>+IF(F41=0,"",'Ark1'!Q98)</f>
        <v>84</v>
      </c>
      <c r="E41" s="104">
        <f t="shared" si="0"/>
        <v>-15</v>
      </c>
      <c r="F41" s="305">
        <f>+'Ark1'!R98</f>
        <v>431</v>
      </c>
      <c r="G41" s="104">
        <f t="shared" si="1"/>
        <v>94</v>
      </c>
      <c r="H41" s="99">
        <f>+IF(F41=0,"",'Ark1'!AF98)</f>
        <v>1.0016733289950732</v>
      </c>
      <c r="I41" s="99">
        <f t="shared" si="2"/>
        <v>0.31020688666173324</v>
      </c>
      <c r="J41" s="99">
        <f>+IF(F41=0,"",'Ark1'!AG98)</f>
        <v>0.88908183433112287</v>
      </c>
      <c r="K41" s="101"/>
      <c r="L41" s="357">
        <f>+IF(F41=0,"",'Ark1'!AI98)</f>
        <v>431</v>
      </c>
      <c r="M41" s="382"/>
      <c r="N41" s="58">
        <f>+IF(F41=0,"",'Ark1'!U98)</f>
        <v>22.998143851508122</v>
      </c>
      <c r="O41" s="99">
        <f t="shared" si="3"/>
        <v>-4.9576424986402472</v>
      </c>
      <c r="P41" s="103"/>
      <c r="Q41" s="150">
        <f>+IF(L41=0,"",'Ark1'!AJ98)</f>
        <v>104.45034802784228</v>
      </c>
      <c r="R41" s="25"/>
      <c r="S41" s="150">
        <f>+IF(L41=0,"",'Ark1'!AK98)</f>
        <v>19.174818785717768</v>
      </c>
      <c r="T41" s="386"/>
      <c r="U41" s="5">
        <f>+IF(F41=0,"",'Ark1'!S98)</f>
        <v>6.7772621809744749</v>
      </c>
      <c r="V41" s="98">
        <f t="shared" si="4"/>
        <v>-0.24350933237864059</v>
      </c>
      <c r="W41" s="103"/>
      <c r="X41" s="98">
        <f>+IF(F41=0,"",'Ark1'!T98)</f>
        <v>5.4153132250580009</v>
      </c>
      <c r="Y41" s="98">
        <f t="shared" si="5"/>
        <v>-0.47192713102508588</v>
      </c>
      <c r="Z41" s="99">
        <f>+IF(F41=0,"",'Ark1'!W98)</f>
        <v>8.8167053364269137</v>
      </c>
      <c r="AA41" s="286">
        <f>+IF(F41=0,"",'Ark1'!X98)</f>
        <v>71.92575406032482</v>
      </c>
      <c r="AB41" s="286">
        <f>+IF(F41=0,"",'Ark1'!Y98)</f>
        <v>46.635730858468683</v>
      </c>
      <c r="AC41" s="286">
        <f>+IF(F41=0,"",'Ark1'!Z98)</f>
        <v>9.2202740540224486</v>
      </c>
      <c r="AD41" s="99">
        <f>+IF(F41=0,"",'Ark1'!AA98)</f>
        <v>1.8307867094079175</v>
      </c>
      <c r="AE41" s="98">
        <f>+IF(F41=0,"",'Ark1'!AB98)</f>
        <v>2.0530430883865378</v>
      </c>
      <c r="AF41" s="98">
        <f>+IF(F41=0,"",'Ark1'!AC98)</f>
        <v>82.164480609051893</v>
      </c>
      <c r="AG41" s="98">
        <f t="shared" si="6"/>
        <v>3.3934269085929492</v>
      </c>
      <c r="AH41" s="99"/>
      <c r="AI41" s="25"/>
      <c r="AS41"/>
      <c r="AW41"/>
      <c r="AX41"/>
      <c r="AY41"/>
      <c r="AZ41"/>
      <c r="BA41"/>
      <c r="BB41"/>
      <c r="BF41"/>
      <c r="BG41"/>
      <c r="BH41"/>
    </row>
    <row r="42" spans="1:60" ht="15.6">
      <c r="A42" s="25"/>
      <c r="B42" s="97">
        <f>+'Ark1'!C99</f>
        <v>2024</v>
      </c>
      <c r="C42" s="97">
        <f>+'Ark1'!E99</f>
        <v>33</v>
      </c>
      <c r="D42" s="97">
        <f>+IF(F42=0,"",'Ark1'!Q99)</f>
        <v>210</v>
      </c>
      <c r="E42" s="104">
        <f t="shared" ref="E42:E61" si="7">+IF(F42=0,"",D42-D95)</f>
        <v>-106</v>
      </c>
      <c r="F42" s="305">
        <f>+'Ark1'!R99</f>
        <v>1094</v>
      </c>
      <c r="G42" s="104">
        <f t="shared" ref="G42:G61" si="8">+IF(F42=0,"",F42-F95)</f>
        <v>-331</v>
      </c>
      <c r="H42" s="99">
        <f>+IF(F42=0,"",'Ark1'!AF99)</f>
        <v>2.5425304452914381</v>
      </c>
      <c r="I42" s="99">
        <f t="shared" ref="I42:I61" si="9">+IF(F42=0,"",H42-H95)</f>
        <v>-0.38132617288366566</v>
      </c>
      <c r="J42" s="99">
        <f>+IF(F42=0,"",'Ark1'!AG99)</f>
        <v>2.2383026701067905</v>
      </c>
      <c r="K42" s="101"/>
      <c r="L42" s="357">
        <f>+IF(F42=0,"",'Ark1'!AI99)</f>
        <v>1094</v>
      </c>
      <c r="M42" s="382"/>
      <c r="N42" s="58">
        <f>+IF(F42=0,"",'Ark1'!U99)</f>
        <v>22.810237659963381</v>
      </c>
      <c r="O42" s="99">
        <f t="shared" ref="O42:O61" si="10">+IF(F42=0,"",N42-N95)</f>
        <v>-1.1109553224927318</v>
      </c>
      <c r="P42" s="103"/>
      <c r="Q42" s="150">
        <f>+IF(L42=0,"",'Ark1'!AJ99)</f>
        <v>104.70127970749556</v>
      </c>
      <c r="R42" s="25"/>
      <c r="S42" s="150">
        <f>+IF(L42=0,"",'Ark1'!AK99)</f>
        <v>18.93659145257589</v>
      </c>
      <c r="T42" s="386"/>
      <c r="U42" s="5">
        <f>+IF(F42=0,"",'Ark1'!S99)</f>
        <v>6.8345521023766</v>
      </c>
      <c r="V42" s="98">
        <f t="shared" ref="V42:V61" si="11">+IF(F42=0,"",U42-U95)</f>
        <v>-0.15632509060585242</v>
      </c>
      <c r="W42" s="103"/>
      <c r="X42" s="98">
        <f>+IF(F42=0,"",'Ark1'!T99)</f>
        <v>5.9716636197440573</v>
      </c>
      <c r="Y42" s="98">
        <f t="shared" ref="Y42:Y61" si="12">+IF(F42=0,"",X42-X95)</f>
        <v>5.657590044581351E-2</v>
      </c>
      <c r="Z42" s="99">
        <f>+IF(F42=0,"",'Ark1'!W99)</f>
        <v>8.5009140767824505</v>
      </c>
      <c r="AA42" s="286">
        <f>+IF(F42=0,"",'Ark1'!X99)</f>
        <v>72.577696526508191</v>
      </c>
      <c r="AB42" s="286">
        <f>+IF(F42=0,"",'Ark1'!Y99)</f>
        <v>45.246800731261438</v>
      </c>
      <c r="AC42" s="286">
        <f>+IF(F42=0,"",'Ark1'!Z99)</f>
        <v>8.9895788406050663</v>
      </c>
      <c r="AD42" s="99">
        <f>+IF(F42=0,"",'Ark1'!AA99)</f>
        <v>1.770428926465446</v>
      </c>
      <c r="AE42" s="98">
        <f>+IF(F42=0,"",'Ark1'!AB99)</f>
        <v>1.9359302503913511</v>
      </c>
      <c r="AF42" s="98">
        <f>+IF(F42=0,"",'Ark1'!AC99)</f>
        <v>81.488019012712783</v>
      </c>
      <c r="AG42" s="98">
        <f t="shared" ref="AG42:AG61" si="13">+IF(F42=0,"",N42/U42)</f>
        <v>3.3374882974454909</v>
      </c>
      <c r="AH42" s="99"/>
      <c r="AI42" s="25"/>
      <c r="AS42"/>
      <c r="AW42"/>
      <c r="AX42"/>
      <c r="AY42"/>
      <c r="AZ42"/>
      <c r="BA42"/>
      <c r="BB42"/>
      <c r="BF42"/>
      <c r="BG42"/>
      <c r="BH42"/>
    </row>
    <row r="43" spans="1:60" ht="15.6">
      <c r="A43" s="25"/>
      <c r="B43" s="97">
        <f>+'Ark1'!C100</f>
        <v>2024</v>
      </c>
      <c r="C43" s="97">
        <f>+'Ark1'!E100</f>
        <v>34</v>
      </c>
      <c r="D43" s="97">
        <f>+IF(F43=0,"",'Ark1'!Q100)</f>
        <v>494</v>
      </c>
      <c r="E43" s="104">
        <f t="shared" si="7"/>
        <v>-43</v>
      </c>
      <c r="F43" s="305">
        <f>+'Ark1'!R100</f>
        <v>2019</v>
      </c>
      <c r="G43" s="104">
        <f t="shared" si="8"/>
        <v>-150</v>
      </c>
      <c r="H43" s="99">
        <f>+IF(F43=0,"",'Ark1'!AF100)</f>
        <v>4.6922933903504687</v>
      </c>
      <c r="I43" s="99">
        <f t="shared" si="9"/>
        <v>0.24187584310710086</v>
      </c>
      <c r="J43" s="99">
        <f>+IF(F43=0,"",'Ark1'!AG100)</f>
        <v>4.3324553618078445</v>
      </c>
      <c r="K43" s="101"/>
      <c r="L43" s="357">
        <f>+IF(F43=0,"",'Ark1'!AI100)</f>
        <v>2014</v>
      </c>
      <c r="M43" s="382"/>
      <c r="N43" s="58">
        <f>+IF(F43=0,"",'Ark1'!U100)</f>
        <v>23.923576027736566</v>
      </c>
      <c r="O43" s="99">
        <f t="shared" si="10"/>
        <v>-0.79339031620077449</v>
      </c>
      <c r="P43" s="103"/>
      <c r="Q43" s="150">
        <f>+IF(L43=0,"",'Ark1'!AJ100)</f>
        <v>105.73579940417096</v>
      </c>
      <c r="R43" s="25"/>
      <c r="S43" s="150">
        <f>+IF(L43=0,"",'Ark1'!AK100)</f>
        <v>19.24825753418736</v>
      </c>
      <c r="T43" s="386"/>
      <c r="U43" s="5">
        <f>+IF(F43=0,"",'Ark1'!S100)</f>
        <v>6.9658246656760792</v>
      </c>
      <c r="V43" s="98">
        <f t="shared" si="11"/>
        <v>3.7747210627669503E-2</v>
      </c>
      <c r="W43" s="103"/>
      <c r="X43" s="98">
        <f>+IF(F43=0,"",'Ark1'!T100)</f>
        <v>5.9995047052996524</v>
      </c>
      <c r="Y43" s="98">
        <f t="shared" si="12"/>
        <v>0.18253836136235524</v>
      </c>
      <c r="Z43" s="99">
        <f>+IF(F43=0,"",'Ark1'!W100)</f>
        <v>9.6087171867261052</v>
      </c>
      <c r="AA43" s="286">
        <f>+IF(F43=0,"",'Ark1'!X100)</f>
        <v>73.848439821693901</v>
      </c>
      <c r="AB43" s="286">
        <f>+IF(F43=0,"",'Ark1'!Y100)</f>
        <v>50.371471025260007</v>
      </c>
      <c r="AC43" s="286">
        <f>+IF(F43=0,"",'Ark1'!Z100)</f>
        <v>9.4237052056191999</v>
      </c>
      <c r="AD43" s="99">
        <f>+IF(F43=0,"",'Ark1'!AA100)</f>
        <v>1.8777181917670036</v>
      </c>
      <c r="AE43" s="98">
        <f>+IF(F43=0,"",'Ark1'!AB100)</f>
        <v>1.9864573069525973</v>
      </c>
      <c r="AF43" s="98">
        <f>+IF(F43=0,"",'Ark1'!AC100)</f>
        <v>83.472400944190198</v>
      </c>
      <c r="AG43" s="98">
        <f t="shared" si="13"/>
        <v>3.4344212172923858</v>
      </c>
      <c r="AH43" s="99"/>
      <c r="AI43" s="25"/>
      <c r="AS43"/>
      <c r="AW43"/>
      <c r="AX43"/>
      <c r="AY43"/>
      <c r="AZ43"/>
      <c r="BA43"/>
      <c r="BB43"/>
      <c r="BF43"/>
      <c r="BG43"/>
      <c r="BH43"/>
    </row>
    <row r="44" spans="1:60" s="3" customFormat="1" ht="15.6">
      <c r="A44" s="25"/>
      <c r="B44" s="97">
        <f>+'Ark1'!C101</f>
        <v>2024</v>
      </c>
      <c r="C44" s="97">
        <f>+'Ark1'!E101</f>
        <v>35</v>
      </c>
      <c r="D44" s="97">
        <f>+IF(F44=0,"",'Ark1'!Q101)</f>
        <v>668</v>
      </c>
      <c r="E44" s="104">
        <f t="shared" si="7"/>
        <v>-125</v>
      </c>
      <c r="F44" s="305">
        <f>+'Ark1'!R101</f>
        <v>2350</v>
      </c>
      <c r="G44" s="104">
        <f t="shared" si="8"/>
        <v>-446</v>
      </c>
      <c r="H44" s="99">
        <f>+IF(F44=0,"",'Ark1'!AF101)</f>
        <v>5.4615599144742966</v>
      </c>
      <c r="I44" s="99">
        <f t="shared" si="9"/>
        <v>-0.27535454476611765</v>
      </c>
      <c r="J44" s="99">
        <f>+IF(F44=0,"",'Ark1'!AG101)</f>
        <v>5.4903731834936442</v>
      </c>
      <c r="K44" s="101"/>
      <c r="L44" s="357">
        <f>+IF(F44=0,"",'Ark1'!AI101)</f>
        <v>2341</v>
      </c>
      <c r="M44" s="382"/>
      <c r="N44" s="58">
        <f>+IF(F44=0,"",'Ark1'!U101)</f>
        <v>26.047276595744631</v>
      </c>
      <c r="O44" s="99">
        <f t="shared" si="10"/>
        <v>-0.91667190210950977</v>
      </c>
      <c r="P44" s="103"/>
      <c r="Q44" s="150">
        <f>+IF(L44=0,"",'Ark1'!AJ101)</f>
        <v>108.93289192652702</v>
      </c>
      <c r="R44" s="25"/>
      <c r="S44" s="150">
        <f>+IF(L44=0,"",'Ark1'!AK101)</f>
        <v>19.494769631679421</v>
      </c>
      <c r="T44" s="386"/>
      <c r="U44" s="5">
        <f>+IF(F44=0,"",'Ark1'!S101)</f>
        <v>7.058297872340427</v>
      </c>
      <c r="V44" s="98">
        <f t="shared" si="11"/>
        <v>5.901317992268762E-2</v>
      </c>
      <c r="W44" s="103"/>
      <c r="X44" s="98">
        <f>+IF(F44=0,"",'Ark1'!T101)</f>
        <v>5.6289361702127678</v>
      </c>
      <c r="Y44" s="98">
        <f t="shared" si="12"/>
        <v>-0.1174872918759311</v>
      </c>
      <c r="Z44" s="99">
        <f>+IF(F44=0,"",'Ark1'!W101)</f>
        <v>8.3404255319148941</v>
      </c>
      <c r="AA44" s="286">
        <f>+IF(F44=0,"",'Ark1'!X101)</f>
        <v>85.319148936170222</v>
      </c>
      <c r="AB44" s="286">
        <f>+IF(F44=0,"",'Ark1'!Y101)</f>
        <v>63.234042553191486</v>
      </c>
      <c r="AC44" s="286">
        <f>+IF(F44=0,"",'Ark1'!Z101)</f>
        <v>8.7309714691915445</v>
      </c>
      <c r="AD44" s="99">
        <f>+IF(F44=0,"",'Ark1'!AA101)</f>
        <v>1.8421787738100579</v>
      </c>
      <c r="AE44" s="98">
        <f>+IF(F44=0,"",'Ark1'!AB101)</f>
        <v>1.9803752428034276</v>
      </c>
      <c r="AF44" s="98">
        <f>+IF(F44=0,"",'Ark1'!AC101)</f>
        <v>80.810329592024345</v>
      </c>
      <c r="AG44" s="98">
        <f t="shared" si="13"/>
        <v>3.6903056610598584</v>
      </c>
      <c r="AH44" s="99"/>
      <c r="AI44" s="25"/>
    </row>
    <row r="45" spans="1:60" s="3" customFormat="1" ht="15.6">
      <c r="A45" s="25"/>
      <c r="B45" s="97">
        <f>+'Ark1'!C102</f>
        <v>2024</v>
      </c>
      <c r="C45" s="97">
        <f>+'Ark1'!E102</f>
        <v>36</v>
      </c>
      <c r="D45" s="97">
        <f>+IF(F45=0,"",'Ark1'!Q102)</f>
        <v>808</v>
      </c>
      <c r="E45" s="104">
        <f t="shared" si="7"/>
        <v>329</v>
      </c>
      <c r="F45" s="305">
        <f>+'Ark1'!R102</f>
        <v>2710</v>
      </c>
      <c r="G45" s="104">
        <f t="shared" si="8"/>
        <v>1187</v>
      </c>
      <c r="H45" s="99">
        <f>+IF(F45=0,"",'Ark1'!AF102)</f>
        <v>6.2982244120107858</v>
      </c>
      <c r="I45" s="99">
        <f t="shared" si="9"/>
        <v>3.173288531673466</v>
      </c>
      <c r="J45" s="99">
        <f>+IF(F45=0,"",'Ark1'!AG102)</f>
        <v>6.3497477980823982</v>
      </c>
      <c r="K45" s="101"/>
      <c r="L45" s="357">
        <f>+IF(F45=0,"",'Ark1'!AI102)</f>
        <v>2703</v>
      </c>
      <c r="M45" s="382"/>
      <c r="N45" s="58">
        <f>+IF(F45=0,"",'Ark1'!U102)</f>
        <v>26.12254612546128</v>
      </c>
      <c r="O45" s="99">
        <f t="shared" si="10"/>
        <v>-0.32637048648881972</v>
      </c>
      <c r="P45" s="103"/>
      <c r="Q45" s="150">
        <f>+IF(L45=0,"",'Ark1'!AJ102)</f>
        <v>108.54594894561612</v>
      </c>
      <c r="R45" s="25"/>
      <c r="S45" s="150">
        <f>+IF(L45=0,"",'Ark1'!AK102)</f>
        <v>19.775561235095648</v>
      </c>
      <c r="T45" s="386"/>
      <c r="U45" s="5">
        <f>+IF(F45=0,"",'Ark1'!S102)</f>
        <v>7.1918819188191891</v>
      </c>
      <c r="V45" s="98">
        <f t="shared" si="11"/>
        <v>0.29431133444624002</v>
      </c>
      <c r="W45" s="103"/>
      <c r="X45" s="98">
        <f>+IF(F45=0,"",'Ark1'!T102)</f>
        <v>5.6940959409594081</v>
      </c>
      <c r="Y45" s="98">
        <f t="shared" si="12"/>
        <v>-4.5234328246107403E-2</v>
      </c>
      <c r="Z45" s="99">
        <f>+IF(F45=0,"",'Ark1'!W102)</f>
        <v>8.8191881918819224</v>
      </c>
      <c r="AA45" s="286">
        <f>+IF(F45=0,"",'Ark1'!X102)</f>
        <v>87.970479704797057</v>
      </c>
      <c r="AB45" s="286">
        <f>+IF(F45=0,"",'Ark1'!Y102)</f>
        <v>65.904059040590411</v>
      </c>
      <c r="AC45" s="286">
        <f>+IF(F45=0,"",'Ark1'!Z102)</f>
        <v>8.1026821770259492</v>
      </c>
      <c r="AD45" s="99">
        <f>+IF(F45=0,"",'Ark1'!AA102)</f>
        <v>1.7725064499764529</v>
      </c>
      <c r="AE45" s="98">
        <f>+IF(F45=0,"",'Ark1'!AB102)</f>
        <v>2.0188599258961557</v>
      </c>
      <c r="AF45" s="98">
        <f>+IF(F45=0,"",'Ark1'!AC102)</f>
        <v>81.168869436274235</v>
      </c>
      <c r="AG45" s="98">
        <f t="shared" si="13"/>
        <v>3.6322267829656263</v>
      </c>
      <c r="AH45" s="99"/>
      <c r="AI45" s="25"/>
    </row>
    <row r="46" spans="1:60" s="3" customFormat="1" ht="15.6">
      <c r="A46" s="25"/>
      <c r="B46" s="97">
        <f>+'Ark1'!C103</f>
        <v>2024</v>
      </c>
      <c r="C46" s="97">
        <f>+'Ark1'!E103</f>
        <v>37</v>
      </c>
      <c r="D46" s="97">
        <f>+IF(F46=0,"",'Ark1'!Q103)</f>
        <v>468</v>
      </c>
      <c r="E46" s="104">
        <f t="shared" si="7"/>
        <v>-44</v>
      </c>
      <c r="F46" s="305">
        <f>+'Ark1'!R103</f>
        <v>1266</v>
      </c>
      <c r="G46" s="104">
        <f t="shared" si="8"/>
        <v>-380</v>
      </c>
      <c r="H46" s="99">
        <f>+IF(F46=0,"",'Ark1'!AF103)</f>
        <v>2.9422701496699828</v>
      </c>
      <c r="I46" s="99">
        <f t="shared" si="9"/>
        <v>-0.4350407229729778</v>
      </c>
      <c r="J46" s="99">
        <f>+IF(F46=0,"",'Ark1'!AG103)</f>
        <v>3.0149868080031879</v>
      </c>
      <c r="K46" s="101"/>
      <c r="L46" s="357">
        <f>+IF(F46=0,"",'Ark1'!AI103)</f>
        <v>1265</v>
      </c>
      <c r="M46" s="382"/>
      <c r="N46" s="58">
        <f>+IF(F46=0,"",'Ark1'!U103)</f>
        <v>26.550947867298568</v>
      </c>
      <c r="O46" s="99">
        <f t="shared" si="10"/>
        <v>1.0473634201540065</v>
      </c>
      <c r="P46" s="103"/>
      <c r="Q46" s="150">
        <f>+IF(L46=0,"",'Ark1'!AJ103)</f>
        <v>109.04648221343884</v>
      </c>
      <c r="R46" s="25"/>
      <c r="S46" s="150">
        <f>+IF(L46=0,"",'Ark1'!AK103)</f>
        <v>19.965876143004031</v>
      </c>
      <c r="T46" s="386"/>
      <c r="U46" s="5">
        <f>+IF(F46=0,"",'Ark1'!S103)</f>
        <v>7.3609794628751981</v>
      </c>
      <c r="V46" s="98">
        <f t="shared" si="11"/>
        <v>0.48734641305745896</v>
      </c>
      <c r="W46" s="103"/>
      <c r="X46" s="98">
        <f>+IF(F46=0,"",'Ark1'!T103)</f>
        <v>5.9233807266982641</v>
      </c>
      <c r="Y46" s="98">
        <f t="shared" si="12"/>
        <v>-0.24126082858727838</v>
      </c>
      <c r="Z46" s="99">
        <f>+IF(F46=0,"",'Ark1'!W103)</f>
        <v>9.5576619273301748</v>
      </c>
      <c r="AA46" s="286">
        <f>+IF(F46=0,"",'Ark1'!X103)</f>
        <v>90.837282780410746</v>
      </c>
      <c r="AB46" s="286">
        <f>+IF(F46=0,"",'Ark1'!Y103)</f>
        <v>68.009478672985779</v>
      </c>
      <c r="AC46" s="286">
        <f>+IF(F46=0,"",'Ark1'!Z103)</f>
        <v>7.7327427933345314</v>
      </c>
      <c r="AD46" s="99">
        <f>+IF(F46=0,"",'Ark1'!AA103)</f>
        <v>1.5992771830633401</v>
      </c>
      <c r="AE46" s="98">
        <f>+IF(F46=0,"",'Ark1'!AB103)</f>
        <v>1.9712723396420135</v>
      </c>
      <c r="AF46" s="98">
        <f>+IF(F46=0,"",'Ark1'!AC103)</f>
        <v>80.376349644794118</v>
      </c>
      <c r="AG46" s="98">
        <f t="shared" si="13"/>
        <v>3.6069857280824107</v>
      </c>
      <c r="AH46" s="99"/>
      <c r="AI46" s="25"/>
    </row>
    <row r="47" spans="1:60" s="3" customFormat="1" ht="15.6">
      <c r="A47" s="25"/>
      <c r="B47" s="97">
        <f>+'Ark1'!C104</f>
        <v>2024</v>
      </c>
      <c r="C47" s="97">
        <f>+'Ark1'!E104</f>
        <v>38</v>
      </c>
      <c r="D47" s="97">
        <f>+IF(F47=0,"",'Ark1'!Q104)</f>
        <v>491</v>
      </c>
      <c r="E47" s="104">
        <f t="shared" si="7"/>
        <v>-47</v>
      </c>
      <c r="F47" s="305">
        <f>+'Ark1'!R104</f>
        <v>1318</v>
      </c>
      <c r="G47" s="104">
        <f t="shared" si="8"/>
        <v>-371</v>
      </c>
      <c r="H47" s="99">
        <f>+IF(F47=0,"",'Ark1'!AF104)</f>
        <v>3.0631216882030325</v>
      </c>
      <c r="I47" s="99">
        <f t="shared" si="9"/>
        <v>-0.40241784028661609</v>
      </c>
      <c r="J47" s="99">
        <f>+IF(F47=0,"",'Ark1'!AG104)</f>
        <v>2.9239725692574221</v>
      </c>
      <c r="K47" s="101"/>
      <c r="L47" s="357">
        <f>+IF(F47=0,"",'Ark1'!AI104)</f>
        <v>1314</v>
      </c>
      <c r="M47" s="382"/>
      <c r="N47" s="58">
        <f>+IF(F47=0,"",'Ark1'!U104)</f>
        <v>24.733535660091061</v>
      </c>
      <c r="O47" s="99">
        <f t="shared" si="10"/>
        <v>1.3168985967399216</v>
      </c>
      <c r="P47" s="103"/>
      <c r="Q47" s="150">
        <f>+IF(L47=0,"",'Ark1'!AJ104)</f>
        <v>106.91742770167438</v>
      </c>
      <c r="R47" s="25"/>
      <c r="S47" s="150">
        <f>+IF(L47=0,"",'Ark1'!AK104)</f>
        <v>19.664883480003873</v>
      </c>
      <c r="T47" s="386"/>
      <c r="U47" s="5">
        <f>+IF(F47=0,"",'Ark1'!S104)</f>
        <v>7.2238239757207889</v>
      </c>
      <c r="V47" s="98">
        <f t="shared" si="11"/>
        <v>0.53998738602274088</v>
      </c>
      <c r="W47" s="103"/>
      <c r="X47" s="98">
        <f>+IF(F47=0,"",'Ark1'!T104)</f>
        <v>6.4324734446130512</v>
      </c>
      <c r="Y47" s="98">
        <f t="shared" si="12"/>
        <v>0.10150837652542677</v>
      </c>
      <c r="Z47" s="99">
        <f>+IF(F47=0,"",'Ark1'!W104)</f>
        <v>14.64339908952959</v>
      </c>
      <c r="AA47" s="286">
        <f>+IF(F47=0,"",'Ark1'!X104)</f>
        <v>84.294385432473433</v>
      </c>
      <c r="AB47" s="286">
        <f>+IF(F47=0,"",'Ark1'!Y104)</f>
        <v>58.270106221547799</v>
      </c>
      <c r="AC47" s="286">
        <f>+IF(F47=0,"",'Ark1'!Z104)</f>
        <v>7.8954894695292737</v>
      </c>
      <c r="AD47" s="99">
        <f>+IF(F47=0,"",'Ark1'!AA104)</f>
        <v>1.7457887606857114</v>
      </c>
      <c r="AE47" s="98">
        <f>+IF(F47=0,"",'Ark1'!AB104)</f>
        <v>2.2836574065871882</v>
      </c>
      <c r="AF47" s="98">
        <f>+IF(F47=0,"",'Ark1'!AC104)</f>
        <v>79.927937933859354</v>
      </c>
      <c r="AG47" s="98">
        <f t="shared" si="13"/>
        <v>3.4238840457935109</v>
      </c>
      <c r="AH47" s="99"/>
      <c r="AI47" s="25"/>
    </row>
    <row r="48" spans="1:60" s="3" customFormat="1" ht="15.6">
      <c r="A48" s="25"/>
      <c r="B48" s="97">
        <f>+'Ark1'!C105</f>
        <v>2024</v>
      </c>
      <c r="C48" s="97">
        <f>+'Ark1'!E105</f>
        <v>39</v>
      </c>
      <c r="D48" s="97">
        <f>+IF(F48=0,"",'Ark1'!Q105)</f>
        <v>524</v>
      </c>
      <c r="E48" s="104">
        <f t="shared" si="7"/>
        <v>-52</v>
      </c>
      <c r="F48" s="305">
        <f>+'Ark1'!R105</f>
        <v>1730</v>
      </c>
      <c r="G48" s="104">
        <f t="shared" si="8"/>
        <v>61</v>
      </c>
      <c r="H48" s="99">
        <f>+IF(F48=0,"",'Ark1'!AF105)</f>
        <v>4.020637724272567</v>
      </c>
      <c r="I48" s="99">
        <f t="shared" si="9"/>
        <v>0.59613477989765684</v>
      </c>
      <c r="J48" s="99">
        <f>+IF(F48=0,"",'Ark1'!AG105)</f>
        <v>3.4722914249554142</v>
      </c>
      <c r="K48" s="101"/>
      <c r="L48" s="357">
        <f>+IF(F48=0,"",'Ark1'!AI105)</f>
        <v>1726</v>
      </c>
      <c r="M48" s="382"/>
      <c r="N48" s="58">
        <f>+IF(F48=0,"",'Ark1'!U105)</f>
        <v>22.376820809248574</v>
      </c>
      <c r="O48" s="99">
        <f t="shared" si="10"/>
        <v>-1.1896261649875228</v>
      </c>
      <c r="P48" s="103"/>
      <c r="Q48" s="150">
        <f>+IF(L48=0,"",'Ark1'!AJ105)</f>
        <v>104.61639629200457</v>
      </c>
      <c r="R48" s="25"/>
      <c r="S48" s="150">
        <f>+IF(L48=0,"",'Ark1'!AK105)</f>
        <v>18.674428741681055</v>
      </c>
      <c r="T48" s="386"/>
      <c r="U48" s="5">
        <f>+IF(F48=0,"",'Ark1'!S105)</f>
        <v>6.7398843930635852</v>
      </c>
      <c r="V48" s="98">
        <f t="shared" si="11"/>
        <v>-0.14507666146008358</v>
      </c>
      <c r="W48" s="103"/>
      <c r="X48" s="98">
        <f>+IF(F48=0,"",'Ark1'!T105)</f>
        <v>6.1803468208092465</v>
      </c>
      <c r="Y48" s="98">
        <f t="shared" si="12"/>
        <v>-0.28639973401400276</v>
      </c>
      <c r="Z48" s="99">
        <f>+IF(F48=0,"",'Ark1'!W105)</f>
        <v>10.173410404624281</v>
      </c>
      <c r="AA48" s="286">
        <f>+IF(F48=0,"",'Ark1'!X105)</f>
        <v>70.924855491329481</v>
      </c>
      <c r="AB48" s="286">
        <f>+IF(F48=0,"",'Ark1'!Y105)</f>
        <v>45.144508670520224</v>
      </c>
      <c r="AC48" s="286">
        <f>+IF(F48=0,"",'Ark1'!Z105)</f>
        <v>8.527661231411356</v>
      </c>
      <c r="AD48" s="99">
        <f>+IF(F48=0,"",'Ark1'!AA105)</f>
        <v>1.8086094644028401</v>
      </c>
      <c r="AE48" s="98">
        <f>+IF(F48=0,"",'Ark1'!AB105)</f>
        <v>2.5029152704024145</v>
      </c>
      <c r="AF48" s="98">
        <f>+IF(F48=0,"",'Ark1'!AC105)</f>
        <v>84.729560057813515</v>
      </c>
      <c r="AG48" s="98">
        <f t="shared" si="13"/>
        <v>3.3200600343053197</v>
      </c>
      <c r="AH48" s="99"/>
      <c r="AI48" s="25"/>
    </row>
    <row r="49" spans="1:35" s="3" customFormat="1" ht="15.6">
      <c r="A49" s="25"/>
      <c r="B49" s="97">
        <f>+'Ark1'!C106</f>
        <v>2024</v>
      </c>
      <c r="C49" s="97">
        <f>+'Ark1'!E106</f>
        <v>40</v>
      </c>
      <c r="D49" s="97">
        <f>+IF(F49=0,"",'Ark1'!Q106)</f>
        <v>586</v>
      </c>
      <c r="E49" s="104">
        <f t="shared" si="7"/>
        <v>-65</v>
      </c>
      <c r="F49" s="305">
        <f>+'Ark1'!R106</f>
        <v>1726</v>
      </c>
      <c r="G49" s="104">
        <f t="shared" si="8"/>
        <v>-199</v>
      </c>
      <c r="H49" s="99">
        <f>+IF(F49=0,"",'Ark1'!AF106)</f>
        <v>4.0113414520777155</v>
      </c>
      <c r="I49" s="99">
        <f t="shared" si="9"/>
        <v>6.1570231034154599E-2</v>
      </c>
      <c r="J49" s="99">
        <f>+IF(F49=0,"",'Ark1'!AG106)</f>
        <v>3.5329346956916008</v>
      </c>
      <c r="K49" s="101"/>
      <c r="L49" s="357">
        <f>+IF(F49=0,"",'Ark1'!AI106)</f>
        <v>1724</v>
      </c>
      <c r="M49" s="382"/>
      <c r="N49" s="58">
        <f>+IF(F49=0,"",'Ark1'!U106)</f>
        <v>22.820393974507528</v>
      </c>
      <c r="O49" s="99">
        <f t="shared" si="10"/>
        <v>-1.0028268047132514</v>
      </c>
      <c r="P49" s="103"/>
      <c r="Q49" s="150">
        <f>+IF(L49=0,"",'Ark1'!AJ106)</f>
        <v>105.23306264501169</v>
      </c>
      <c r="R49" s="25"/>
      <c r="S49" s="150">
        <f>+IF(L49=0,"",'Ark1'!AK106)</f>
        <v>18.746420691370577</v>
      </c>
      <c r="T49" s="386"/>
      <c r="U49" s="5">
        <f>+IF(F49=0,"",'Ark1'!S106)</f>
        <v>6.8006952491309374</v>
      </c>
      <c r="V49" s="98">
        <f t="shared" si="11"/>
        <v>-9.0733322297632313E-2</v>
      </c>
      <c r="W49" s="103"/>
      <c r="X49" s="98">
        <f>+IF(F49=0,"",'Ark1'!T106)</f>
        <v>6.1338354577056782</v>
      </c>
      <c r="Y49" s="98">
        <f t="shared" si="12"/>
        <v>-0.46512558125535985</v>
      </c>
      <c r="Z49" s="99">
        <f>+IF(F49=0,"",'Ark1'!W106)</f>
        <v>11.819235225955964</v>
      </c>
      <c r="AA49" s="286">
        <f>+IF(F49=0,"",'Ark1'!X106)</f>
        <v>74.217844727694086</v>
      </c>
      <c r="AB49" s="286">
        <f>+IF(F49=0,"",'Ark1'!Y106)</f>
        <v>47.798377752027811</v>
      </c>
      <c r="AC49" s="286">
        <f>+IF(F49=0,"",'Ark1'!Z106)</f>
        <v>8.4327192780170517</v>
      </c>
      <c r="AD49" s="99">
        <f>+IF(F49=0,"",'Ark1'!AA106)</f>
        <v>1.8107825567862128</v>
      </c>
      <c r="AE49" s="98">
        <f>+IF(F49=0,"",'Ark1'!AB106)</f>
        <v>2.0020389388498172</v>
      </c>
      <c r="AF49" s="98">
        <f>+IF(F49=0,"",'Ark1'!AC106)</f>
        <v>84.031182178955547</v>
      </c>
      <c r="AG49" s="98">
        <f t="shared" si="13"/>
        <v>3.3555972056568413</v>
      </c>
      <c r="AH49" s="99"/>
      <c r="AI49" s="25"/>
    </row>
    <row r="50" spans="1:35" s="2" customFormat="1" ht="15.6">
      <c r="A50" s="25"/>
      <c r="B50" s="97">
        <f>+'Ark1'!C107</f>
        <v>2024</v>
      </c>
      <c r="C50" s="97">
        <f>+'Ark1'!E107</f>
        <v>41</v>
      </c>
      <c r="D50" s="97">
        <f>+IF(F50=0,"",'Ark1'!Q107)</f>
        <v>773</v>
      </c>
      <c r="E50" s="104">
        <f t="shared" si="7"/>
        <v>-14</v>
      </c>
      <c r="F50" s="305">
        <f>+'Ark1'!R107</f>
        <v>2656</v>
      </c>
      <c r="G50" s="104">
        <f t="shared" si="8"/>
        <v>-102</v>
      </c>
      <c r="H50" s="99">
        <f>+IF(F50=0,"",'Ark1'!AF107)</f>
        <v>6.1727247373803111</v>
      </c>
      <c r="I50" s="99">
        <f t="shared" si="9"/>
        <v>0.51377978795790114</v>
      </c>
      <c r="J50" s="99">
        <f>+IF(F50=0,"",'Ark1'!AG107)</f>
        <v>5.7224249594463323</v>
      </c>
      <c r="K50" s="101"/>
      <c r="L50" s="357">
        <f>+IF(F50=0,"",'Ark1'!AI107)</f>
        <v>2653</v>
      </c>
      <c r="M50" s="382"/>
      <c r="N50" s="58">
        <f>+IF(F50=0,"",'Ark1'!U107)</f>
        <v>24.020406626506059</v>
      </c>
      <c r="O50" s="99">
        <f t="shared" si="10"/>
        <v>-0.357185831797036</v>
      </c>
      <c r="P50" s="103"/>
      <c r="Q50" s="150">
        <f>+IF(L50=0,"",'Ark1'!AJ107)</f>
        <v>106.15488126649092</v>
      </c>
      <c r="R50" s="25"/>
      <c r="S50" s="150">
        <f>+IF(L50=0,"",'Ark1'!AK107)</f>
        <v>19.063649926060837</v>
      </c>
      <c r="T50" s="386"/>
      <c r="U50" s="5">
        <f>+IF(F50=0,"",'Ark1'!S107)</f>
        <v>6.9111445783132543</v>
      </c>
      <c r="V50" s="98">
        <f t="shared" si="11"/>
        <v>-5.6948242571444929E-2</v>
      </c>
      <c r="W50" s="103"/>
      <c r="X50" s="98">
        <f>+IF(F50=0,"",'Ark1'!T107)</f>
        <v>6.1329066265060241</v>
      </c>
      <c r="Y50" s="98">
        <f t="shared" si="12"/>
        <v>-0.49109627414662427</v>
      </c>
      <c r="Z50" s="99">
        <f>+IF(F50=0,"",'Ark1'!W107)</f>
        <v>11.332831325301203</v>
      </c>
      <c r="AA50" s="286">
        <f>+IF(F50=0,"",'Ark1'!X107)</f>
        <v>77.823795180722897</v>
      </c>
      <c r="AB50" s="286">
        <f>+IF(F50=0,"",'Ark1'!Y107)</f>
        <v>55.421686746987966</v>
      </c>
      <c r="AC50" s="286">
        <f>+IF(F50=0,"",'Ark1'!Z107)</f>
        <v>9.2161329287263332</v>
      </c>
      <c r="AD50" s="99">
        <f>+IF(F50=0,"",'Ark1'!AA107)</f>
        <v>2.0156606476703849</v>
      </c>
      <c r="AE50" s="98">
        <f>+IF(F50=0,"",'Ark1'!AB107)</f>
        <v>2.1904849652183547</v>
      </c>
      <c r="AF50" s="98">
        <f>+IF(F50=0,"",'Ark1'!AC107)</f>
        <v>86.023707960918713</v>
      </c>
      <c r="AG50" s="98">
        <f t="shared" si="13"/>
        <v>3.4756047069078275</v>
      </c>
      <c r="AH50" s="99"/>
      <c r="AI50" s="25"/>
    </row>
    <row r="51" spans="1:35" s="3" customFormat="1" ht="15.6">
      <c r="A51" s="25"/>
      <c r="B51" s="97">
        <f>+'Ark1'!C108</f>
        <v>2024</v>
      </c>
      <c r="C51" s="97">
        <f>+'Ark1'!E108</f>
        <v>42</v>
      </c>
      <c r="D51" s="97">
        <f>+IF(F51=0,"",'Ark1'!Q108)</f>
        <v>1493</v>
      </c>
      <c r="E51" s="104">
        <f t="shared" si="7"/>
        <v>20</v>
      </c>
      <c r="F51" s="305">
        <f>+'Ark1'!R108</f>
        <v>5248</v>
      </c>
      <c r="G51" s="104">
        <f t="shared" si="8"/>
        <v>-585</v>
      </c>
      <c r="H51" s="99">
        <f>+IF(F51=0,"",'Ark1'!AF108)</f>
        <v>12.196709119643023</v>
      </c>
      <c r="I51" s="99">
        <f t="shared" si="9"/>
        <v>0.22838936257960007</v>
      </c>
      <c r="J51" s="99">
        <f>+IF(F51=0,"",'Ark1'!AG108)</f>
        <v>12.766354779727537</v>
      </c>
      <c r="K51" s="101"/>
      <c r="L51" s="357">
        <f>+IF(F51=0,"",'Ark1'!AI108)</f>
        <v>5239</v>
      </c>
      <c r="M51" s="382"/>
      <c r="N51" s="58">
        <f>+IF(F51=0,"",'Ark1'!U108)</f>
        <v>27.120731707317141</v>
      </c>
      <c r="O51" s="99">
        <f t="shared" si="10"/>
        <v>-0.57955973790826576</v>
      </c>
      <c r="P51" s="103"/>
      <c r="Q51" s="150">
        <f>+IF(L51=0,"",'Ark1'!AJ108)</f>
        <v>109.29183050200437</v>
      </c>
      <c r="R51" s="25"/>
      <c r="S51" s="150">
        <f>+IF(L51=0,"",'Ark1'!AK108)</f>
        <v>20.185457188807185</v>
      </c>
      <c r="T51" s="386"/>
      <c r="U51" s="5">
        <f>+IF(F51=0,"",'Ark1'!S108)</f>
        <v>7.4285442073170724</v>
      </c>
      <c r="V51" s="98">
        <f t="shared" si="11"/>
        <v>-9.8457335628237885E-2</v>
      </c>
      <c r="W51" s="103"/>
      <c r="X51" s="98">
        <f>+IF(F51=0,"",'Ark1'!T108)</f>
        <v>5.9834222560975601</v>
      </c>
      <c r="Y51" s="98">
        <f t="shared" si="12"/>
        <v>-0.34951105437732188</v>
      </c>
      <c r="Z51" s="99">
        <f>+IF(F51=0,"",'Ark1'!W108)</f>
        <v>9.0891768292682968</v>
      </c>
      <c r="AA51" s="286">
        <f>+IF(F51=0,"",'Ark1'!X108)</f>
        <v>89.653201219512198</v>
      </c>
      <c r="AB51" s="286">
        <f>+IF(F51=0,"",'Ark1'!Y108)</f>
        <v>69.626524390243901</v>
      </c>
      <c r="AC51" s="286">
        <f>+IF(F51=0,"",'Ark1'!Z108)</f>
        <v>8.2492299667223588</v>
      </c>
      <c r="AD51" s="99">
        <f>+IF(F51=0,"",'Ark1'!AA108)</f>
        <v>1.7120895937447671</v>
      </c>
      <c r="AE51" s="98">
        <f>+IF(F51=0,"",'Ark1'!AB108)</f>
        <v>1.8999136361289088</v>
      </c>
      <c r="AF51" s="98">
        <f>+IF(F51=0,"",'Ark1'!AC108)</f>
        <v>84.749080196958303</v>
      </c>
      <c r="AG51" s="98">
        <f t="shared" si="13"/>
        <v>3.6508811081185164</v>
      </c>
      <c r="AH51" s="99"/>
      <c r="AI51" s="25"/>
    </row>
    <row r="52" spans="1:35" s="3" customFormat="1" ht="15.6">
      <c r="A52" s="25"/>
      <c r="B52" s="97">
        <f>+'Ark1'!C109</f>
        <v>2024</v>
      </c>
      <c r="C52" s="97">
        <f>+'Ark1'!E109</f>
        <v>43</v>
      </c>
      <c r="D52" s="97">
        <f>+IF(F52=0,"",'Ark1'!Q109)</f>
        <v>1319</v>
      </c>
      <c r="E52" s="104">
        <f t="shared" si="7"/>
        <v>-270</v>
      </c>
      <c r="F52" s="305">
        <f>+'Ark1'!R109</f>
        <v>4574</v>
      </c>
      <c r="G52" s="104">
        <f t="shared" si="8"/>
        <v>-1367</v>
      </c>
      <c r="H52" s="99">
        <f>+IF(F52=0,"",'Ark1'!AF109)</f>
        <v>10.63028725481082</v>
      </c>
      <c r="I52" s="99">
        <f t="shared" si="9"/>
        <v>-1.5596300564721908</v>
      </c>
      <c r="J52" s="99">
        <f>+IF(F52=0,"",'Ark1'!AG109)</f>
        <v>11.000847175997791</v>
      </c>
      <c r="K52" s="101"/>
      <c r="L52" s="357">
        <f>+IF(F52=0,"",'Ark1'!AI109)</f>
        <v>4569</v>
      </c>
      <c r="M52" s="382"/>
      <c r="N52" s="58">
        <f>+IF(F52=0,"",'Ark1'!U109)</f>
        <v>26.813795365107151</v>
      </c>
      <c r="O52" s="99">
        <f t="shared" si="10"/>
        <v>-0.57958958692104545</v>
      </c>
      <c r="P52" s="103"/>
      <c r="Q52" s="150">
        <f>+IF(L52=0,"",'Ark1'!AJ109)</f>
        <v>109.15968483256744</v>
      </c>
      <c r="R52" s="25"/>
      <c r="S52" s="150">
        <f>+IF(L52=0,"",'Ark1'!AK109)</f>
        <v>19.98385619180025</v>
      </c>
      <c r="T52" s="386"/>
      <c r="U52" s="5">
        <f>+IF(F52=0,"",'Ark1'!S109)</f>
        <v>7.3384346305203341</v>
      </c>
      <c r="V52" s="98">
        <f t="shared" si="11"/>
        <v>-0.1254603366569107</v>
      </c>
      <c r="W52" s="103"/>
      <c r="X52" s="98">
        <f>+IF(F52=0,"",'Ark1'!T109)</f>
        <v>5.9672059466550067</v>
      </c>
      <c r="Y52" s="98">
        <f t="shared" si="12"/>
        <v>-0.319614453950952</v>
      </c>
      <c r="Z52" s="99">
        <f>+IF(F52=0,"",'Ark1'!W109)</f>
        <v>8.7232181897682555</v>
      </c>
      <c r="AA52" s="286">
        <f>+IF(F52=0,"",'Ark1'!X109)</f>
        <v>87.647573240052481</v>
      </c>
      <c r="AB52" s="286">
        <f>+IF(F52=0,"",'Ark1'!Y109)</f>
        <v>67.708788806296454</v>
      </c>
      <c r="AC52" s="286">
        <f>+IF(F52=0,"",'Ark1'!Z109)</f>
        <v>8.3969784932708578</v>
      </c>
      <c r="AD52" s="99">
        <f>+IF(F52=0,"",'Ark1'!AA109)</f>
        <v>1.736973076443368</v>
      </c>
      <c r="AE52" s="98">
        <f>+IF(F52=0,"",'Ark1'!AB109)</f>
        <v>2.0303276067281311</v>
      </c>
      <c r="AF52" s="98">
        <f>+IF(F52=0,"",'Ark1'!AC109)</f>
        <v>82.879818661921888</v>
      </c>
      <c r="AG52" s="98">
        <f t="shared" si="13"/>
        <v>3.653884883513081</v>
      </c>
      <c r="AH52" s="99"/>
      <c r="AI52" s="25"/>
    </row>
    <row r="53" spans="1:35" s="3" customFormat="1" ht="15.6">
      <c r="A53" s="25"/>
      <c r="B53" s="97">
        <f>+'Ark1'!C110</f>
        <v>2024</v>
      </c>
      <c r="C53" s="97">
        <f>+'Ark1'!E110</f>
        <v>44</v>
      </c>
      <c r="D53" s="97">
        <f>+IF(F53=0,"",'Ark1'!Q110)</f>
        <v>1171</v>
      </c>
      <c r="E53" s="104">
        <f t="shared" si="7"/>
        <v>-135</v>
      </c>
      <c r="F53" s="305">
        <f>+'Ark1'!R110</f>
        <v>3848</v>
      </c>
      <c r="G53" s="104">
        <f t="shared" si="8"/>
        <v>-1022</v>
      </c>
      <c r="H53" s="99">
        <f>+IF(F53=0,"",'Ark1'!AF110)</f>
        <v>8.9430138514455741</v>
      </c>
      <c r="I53" s="99">
        <f t="shared" si="9"/>
        <v>-1.0493943804931973</v>
      </c>
      <c r="J53" s="99">
        <f>+IF(F53=0,"",'Ark1'!AG110)</f>
        <v>9.3419160170080993</v>
      </c>
      <c r="K53" s="101"/>
      <c r="L53" s="357">
        <f>+IF(F53=0,"",'Ark1'!AI110)</f>
        <v>3846</v>
      </c>
      <c r="M53" s="382"/>
      <c r="N53" s="58">
        <f>+IF(F53=0,"",'Ark1'!U110)</f>
        <v>27.066320166320168</v>
      </c>
      <c r="O53" s="99">
        <f t="shared" si="10"/>
        <v>-5.7126878893036803E-3</v>
      </c>
      <c r="P53" s="103"/>
      <c r="Q53" s="150">
        <f>+IF(L53=0,"",'Ark1'!AJ110)</f>
        <v>109.34729589183556</v>
      </c>
      <c r="R53" s="25"/>
      <c r="S53" s="150">
        <f>+IF(L53=0,"",'Ark1'!AK110)</f>
        <v>20.086591157723173</v>
      </c>
      <c r="T53" s="386"/>
      <c r="U53" s="5">
        <f>+IF(F53=0,"",'Ark1'!S110)</f>
        <v>7.404365904365906</v>
      </c>
      <c r="V53" s="98">
        <f t="shared" si="11"/>
        <v>-2.7461611034503619E-2</v>
      </c>
      <c r="W53" s="103"/>
      <c r="X53" s="98">
        <f>+IF(F53=0,"",'Ark1'!T110)</f>
        <v>6.0454781704781722</v>
      </c>
      <c r="Y53" s="98">
        <f t="shared" si="12"/>
        <v>-0.22269431412141838</v>
      </c>
      <c r="Z53" s="99">
        <f>+IF(F53=0,"",'Ark1'!W110)</f>
        <v>8.47193347193347</v>
      </c>
      <c r="AA53" s="286">
        <f>+IF(F53=0,"",'Ark1'!X110)</f>
        <v>89.05925155925155</v>
      </c>
      <c r="AB53" s="286">
        <f>+IF(F53=0,"",'Ark1'!Y110)</f>
        <v>69.516632016632016</v>
      </c>
      <c r="AC53" s="286">
        <f>+IF(F53=0,"",'Ark1'!Z110)</f>
        <v>8.2480120312195488</v>
      </c>
      <c r="AD53" s="99">
        <f>+IF(F53=0,"",'Ark1'!AA110)</f>
        <v>1.7118887403862419</v>
      </c>
      <c r="AE53" s="98">
        <f>+IF(F53=0,"",'Ark1'!AB110)</f>
        <v>1.9348162332873065</v>
      </c>
      <c r="AF53" s="98">
        <f>+IF(F53=0,"",'Ark1'!AC110)</f>
        <v>84.538324392465697</v>
      </c>
      <c r="AG53" s="98">
        <f t="shared" si="13"/>
        <v>3.6554541625719494</v>
      </c>
      <c r="AH53" s="99"/>
      <c r="AI53" s="25"/>
    </row>
    <row r="54" spans="1:35" s="3" customFormat="1" ht="15.6">
      <c r="A54" s="25"/>
      <c r="B54" s="97">
        <f>+'Ark1'!C111</f>
        <v>2024</v>
      </c>
      <c r="C54" s="97">
        <f>+'Ark1'!E111</f>
        <v>45</v>
      </c>
      <c r="D54" s="97">
        <f>+IF(F54=0,"",'Ark1'!Q111)</f>
        <v>732</v>
      </c>
      <c r="E54" s="104">
        <f t="shared" si="7"/>
        <v>-133</v>
      </c>
      <c r="F54" s="305">
        <f>+'Ark1'!R111</f>
        <v>2122</v>
      </c>
      <c r="G54" s="104">
        <f t="shared" si="8"/>
        <v>-624</v>
      </c>
      <c r="H54" s="99">
        <f>+IF(F54=0,"",'Ark1'!AF111)</f>
        <v>4.9316723993678524</v>
      </c>
      <c r="I54" s="99">
        <f t="shared" si="9"/>
        <v>-0.70265059958571374</v>
      </c>
      <c r="J54" s="99">
        <f>+IF(F54=0,"",'Ark1'!AG111)</f>
        <v>4.9140154482924334</v>
      </c>
      <c r="K54" s="101"/>
      <c r="L54" s="357">
        <f>+IF(F54=0,"",'Ark1'!AI111)</f>
        <v>2120</v>
      </c>
      <c r="M54" s="382"/>
      <c r="N54" s="58">
        <f>+IF(F54=0,"",'Ark1'!U111)</f>
        <v>25.817813383600352</v>
      </c>
      <c r="O54" s="99">
        <f t="shared" si="10"/>
        <v>-0.48724852462982682</v>
      </c>
      <c r="P54" s="103"/>
      <c r="Q54" s="150">
        <f>+IF(L54=0,"",'Ark1'!AJ111)</f>
        <v>108.35702830188684</v>
      </c>
      <c r="R54" s="25"/>
      <c r="S54" s="150">
        <f>+IF(L54=0,"",'Ark1'!AK111)</f>
        <v>19.720384808350943</v>
      </c>
      <c r="T54" s="386"/>
      <c r="U54" s="5">
        <f>+IF(F54=0,"",'Ark1'!S111)</f>
        <v>7.2469368520263924</v>
      </c>
      <c r="V54" s="98">
        <f t="shared" si="11"/>
        <v>-5.2771815125829846E-2</v>
      </c>
      <c r="W54" s="103"/>
      <c r="X54" s="98">
        <f>+IF(F54=0,"",'Ark1'!T111)</f>
        <v>5.9981149858623919</v>
      </c>
      <c r="Y54" s="98">
        <f t="shared" si="12"/>
        <v>-0.32708530547045722</v>
      </c>
      <c r="Z54" s="99">
        <f>+IF(F54=0,"",'Ark1'!W111)</f>
        <v>7.2101790763430751</v>
      </c>
      <c r="AA54" s="286">
        <f>+IF(F54=0,"",'Ark1'!X111)</f>
        <v>88.501413760603199</v>
      </c>
      <c r="AB54" s="286">
        <f>+IF(F54=0,"",'Ark1'!Y111)</f>
        <v>64.090480678605076</v>
      </c>
      <c r="AC54" s="286">
        <f>+IF(F54=0,"",'Ark1'!Z111)</f>
        <v>7.7691573036774306</v>
      </c>
      <c r="AD54" s="99">
        <f>+IF(F54=0,"",'Ark1'!AA111)</f>
        <v>1.5774992273289548</v>
      </c>
      <c r="AE54" s="98">
        <f>+IF(F54=0,"",'Ark1'!AB111)</f>
        <v>1.9696079665544921</v>
      </c>
      <c r="AF54" s="98">
        <f>+IF(F54=0,"",'Ark1'!AC111)</f>
        <v>82.593360311080005</v>
      </c>
      <c r="AG54" s="98">
        <f t="shared" si="13"/>
        <v>3.5625829106515758</v>
      </c>
      <c r="AH54" s="99"/>
      <c r="AI54" s="25"/>
    </row>
    <row r="55" spans="1:35" s="3" customFormat="1" ht="15.6">
      <c r="A55" s="25"/>
      <c r="B55" s="97">
        <f>+'Ark1'!C112</f>
        <v>2024</v>
      </c>
      <c r="C55" s="97">
        <f>+'Ark1'!E112</f>
        <v>46</v>
      </c>
      <c r="D55" s="97">
        <f>+IF(F55=0,"",'Ark1'!Q112)</f>
        <v>389</v>
      </c>
      <c r="E55" s="104">
        <f t="shared" si="7"/>
        <v>-77</v>
      </c>
      <c r="F55" s="305">
        <f>+'Ark1'!R112</f>
        <v>1019</v>
      </c>
      <c r="G55" s="104">
        <f t="shared" si="8"/>
        <v>-342</v>
      </c>
      <c r="H55" s="99">
        <f>+IF(F55=0,"",'Ark1'!AF112)</f>
        <v>2.368225341638003</v>
      </c>
      <c r="I55" s="99">
        <f t="shared" si="9"/>
        <v>-0.42431420736993752</v>
      </c>
      <c r="J55" s="99">
        <f>+IF(F55=0,"",'Ark1'!AG112)</f>
        <v>2.482974632707271</v>
      </c>
      <c r="K55" s="101"/>
      <c r="L55" s="357">
        <f>+IF(F55=0,"",'Ark1'!AI112)</f>
        <v>1018</v>
      </c>
      <c r="M55" s="382"/>
      <c r="N55" s="58">
        <f>+IF(F55=0,"",'Ark1'!U112)</f>
        <v>27.166045142296369</v>
      </c>
      <c r="O55" s="99">
        <f t="shared" si="10"/>
        <v>0.97860943325886751</v>
      </c>
      <c r="P55" s="103"/>
      <c r="Q55" s="150">
        <f>+IF(L55=0,"",'Ark1'!AJ112)</f>
        <v>109.83772102161095</v>
      </c>
      <c r="R55" s="25"/>
      <c r="S55" s="150">
        <f>+IF(L55=0,"",'Ark1'!AK112)</f>
        <v>19.954089872689327</v>
      </c>
      <c r="T55" s="386"/>
      <c r="U55" s="5">
        <f>+IF(F55=0,"",'Ark1'!S112)</f>
        <v>7.3837095191364082</v>
      </c>
      <c r="V55" s="98">
        <f t="shared" si="11"/>
        <v>5.013126785058919E-2</v>
      </c>
      <c r="W55" s="103"/>
      <c r="X55" s="98">
        <f>+IF(F55=0,"",'Ark1'!T112)</f>
        <v>6.1020608439646722</v>
      </c>
      <c r="Y55" s="98">
        <f t="shared" si="12"/>
        <v>-0.22784363803385776</v>
      </c>
      <c r="Z55" s="99">
        <f>+IF(F55=0,"",'Ark1'!W112)</f>
        <v>6.5750736015701676</v>
      </c>
      <c r="AA55" s="286">
        <f>+IF(F55=0,"",'Ark1'!X112)</f>
        <v>90.382728164867515</v>
      </c>
      <c r="AB55" s="286">
        <f>+IF(F55=0,"",'Ark1'!Y112)</f>
        <v>70.068694798822378</v>
      </c>
      <c r="AC55" s="286">
        <f>+IF(F55=0,"",'Ark1'!Z112)</f>
        <v>7.9687543130153422</v>
      </c>
      <c r="AD55" s="99">
        <f>+IF(F55=0,"",'Ark1'!AA112)</f>
        <v>1.5890231839449338</v>
      </c>
      <c r="AE55" s="98">
        <f>+IF(F55=0,"",'Ark1'!AB112)</f>
        <v>1.5723898640043501</v>
      </c>
      <c r="AF55" s="98">
        <f>+IF(F55=0,"",'Ark1'!AC112)</f>
        <v>85.475244272322513</v>
      </c>
      <c r="AG55" s="98">
        <f t="shared" si="13"/>
        <v>3.6791866028708133</v>
      </c>
      <c r="AH55" s="99"/>
      <c r="AI55" s="25"/>
    </row>
    <row r="56" spans="1:35" s="3" customFormat="1" ht="15.6">
      <c r="A56" s="25"/>
      <c r="B56" s="97">
        <f>+'Ark1'!C113</f>
        <v>2024</v>
      </c>
      <c r="C56" s="97">
        <f>+'Ark1'!E113</f>
        <v>47</v>
      </c>
      <c r="D56" s="97">
        <f>+IF(F56=0,"",'Ark1'!Q113)</f>
        <v>416</v>
      </c>
      <c r="E56" s="104">
        <f t="shared" si="7"/>
        <v>83</v>
      </c>
      <c r="F56" s="305">
        <f>+'Ark1'!R113</f>
        <v>1080</v>
      </c>
      <c r="G56" s="104">
        <f t="shared" si="8"/>
        <v>91</v>
      </c>
      <c r="H56" s="99">
        <f>+IF(F56=0,"",'Ark1'!AF113)</f>
        <v>2.5099934926094631</v>
      </c>
      <c r="I56" s="99">
        <f t="shared" si="9"/>
        <v>0.48073440813565416</v>
      </c>
      <c r="J56" s="99">
        <f>+IF(F56=0,"",'Ark1'!AG113)</f>
        <v>2.452038581713464</v>
      </c>
      <c r="K56" s="101"/>
      <c r="L56" s="357">
        <f>+IF(F56=0,"",'Ark1'!AI113)</f>
        <v>1074</v>
      </c>
      <c r="M56" s="382"/>
      <c r="N56" s="58">
        <f>+IF(F56=0,"",'Ark1'!U113)</f>
        <v>25.312314814814801</v>
      </c>
      <c r="O56" s="99">
        <f t="shared" si="10"/>
        <v>-0.1524981275512225</v>
      </c>
      <c r="P56" s="103"/>
      <c r="Q56" s="150">
        <f>+IF(L56=0,"",'Ark1'!AJ113)</f>
        <v>107.7101489757915</v>
      </c>
      <c r="R56" s="25"/>
      <c r="S56" s="150">
        <f>+IF(L56=0,"",'Ark1'!AK113)</f>
        <v>19.661029176885766</v>
      </c>
      <c r="T56" s="386"/>
      <c r="U56" s="5">
        <f>+IF(F56=0,"",'Ark1'!S113)</f>
        <v>7.1916666666666647</v>
      </c>
      <c r="V56" s="98">
        <f t="shared" si="11"/>
        <v>-2.6735760026965316E-2</v>
      </c>
      <c r="W56" s="103"/>
      <c r="X56" s="98">
        <f>+IF(F56=0,"",'Ark1'!T113)</f>
        <v>6.0250000000000004</v>
      </c>
      <c r="Y56" s="98">
        <f t="shared" si="12"/>
        <v>-0.41989383215368736</v>
      </c>
      <c r="Z56" s="99">
        <f>+IF(F56=0,"",'Ark1'!W113)</f>
        <v>7.5</v>
      </c>
      <c r="AA56" s="286">
        <f>+IF(F56=0,"",'Ark1'!X113)</f>
        <v>86.944444444444443</v>
      </c>
      <c r="AB56" s="286">
        <f>+IF(F56=0,"",'Ark1'!Y113)</f>
        <v>59.259259259259267</v>
      </c>
      <c r="AC56" s="286">
        <f>+IF(F56=0,"",'Ark1'!Z113)</f>
        <v>8.1096448187375696</v>
      </c>
      <c r="AD56" s="99">
        <f>+IF(F56=0,"",'Ark1'!AA113)</f>
        <v>1.7291951135544956</v>
      </c>
      <c r="AE56" s="98">
        <f>+IF(F56=0,"",'Ark1'!AB113)</f>
        <v>2.025834304584071</v>
      </c>
      <c r="AF56" s="98">
        <f>+IF(F56=0,"",'Ark1'!AC113)</f>
        <v>81.992353504422596</v>
      </c>
      <c r="AG56" s="98">
        <f t="shared" si="13"/>
        <v>3.5196729754087799</v>
      </c>
      <c r="AH56" s="99"/>
      <c r="AI56" s="25"/>
    </row>
    <row r="57" spans="1:35" s="3" customFormat="1" ht="15.6">
      <c r="A57" s="25"/>
      <c r="B57" s="97">
        <f>+'Ark1'!C114</f>
        <v>2024</v>
      </c>
      <c r="C57" s="97">
        <f>+'Ark1'!E114</f>
        <v>48</v>
      </c>
      <c r="D57" s="97">
        <f>+IF(F57=0,"",'Ark1'!Q114)</f>
        <v>280</v>
      </c>
      <c r="E57" s="104">
        <f t="shared" si="7"/>
        <v>-8</v>
      </c>
      <c r="F57" s="305">
        <f>+'Ark1'!R114</f>
        <v>788</v>
      </c>
      <c r="G57" s="104">
        <f t="shared" si="8"/>
        <v>-57</v>
      </c>
      <c r="H57" s="99">
        <f>+IF(F57=0,"",'Ark1'!AF114)</f>
        <v>1.8313656223854236</v>
      </c>
      <c r="I57" s="99">
        <f t="shared" si="9"/>
        <v>9.7569943537730408E-2</v>
      </c>
      <c r="J57" s="99">
        <f>+IF(F57=0,"",'Ark1'!AG114)</f>
        <v>1.7325623687919924</v>
      </c>
      <c r="K57" s="101"/>
      <c r="L57" s="357">
        <f>+IF(F57=0,"",'Ark1'!AI114)</f>
        <v>788</v>
      </c>
      <c r="M57" s="382"/>
      <c r="N57" s="58">
        <f>+IF(F57=0,"",'Ark1'!U114)</f>
        <v>24.51269035532998</v>
      </c>
      <c r="O57" s="99">
        <f t="shared" si="10"/>
        <v>-0.86861141981795598</v>
      </c>
      <c r="P57" s="103"/>
      <c r="Q57" s="150">
        <f>+IF(L57=0,"",'Ark1'!AJ114)</f>
        <v>106.99263959390868</v>
      </c>
      <c r="R57" s="25"/>
      <c r="S57" s="150">
        <f>+IF(L57=0,"",'Ark1'!AK114)</f>
        <v>19.119182549680879</v>
      </c>
      <c r="T57" s="386"/>
      <c r="U57" s="5">
        <f>+IF(F57=0,"",'Ark1'!S114)</f>
        <v>6.9530456852791849</v>
      </c>
      <c r="V57" s="98">
        <f t="shared" si="11"/>
        <v>-0.32387739164389018</v>
      </c>
      <c r="W57" s="103"/>
      <c r="X57" s="98">
        <f>+IF(F57=0,"",'Ark1'!T114)</f>
        <v>6.0596446700507611</v>
      </c>
      <c r="Y57" s="98">
        <f t="shared" si="12"/>
        <v>-0.23621331811491952</v>
      </c>
      <c r="Z57" s="99">
        <f>+IF(F57=0,"",'Ark1'!W114)</f>
        <v>8.1218274111675122</v>
      </c>
      <c r="AA57" s="286">
        <f>+IF(F57=0,"",'Ark1'!X114)</f>
        <v>79.441624365482213</v>
      </c>
      <c r="AB57" s="286">
        <f>+IF(F57=0,"",'Ark1'!Y114)</f>
        <v>54.314720812182735</v>
      </c>
      <c r="AC57" s="286">
        <f>+IF(F57=0,"",'Ark1'!Z114)</f>
        <v>9.0854637271644823</v>
      </c>
      <c r="AD57" s="99">
        <f>+IF(F57=0,"",'Ark1'!AA114)</f>
        <v>1.9819178434068301</v>
      </c>
      <c r="AE57" s="98">
        <f>+IF(F57=0,"",'Ark1'!AB114)</f>
        <v>1.8647806788841463</v>
      </c>
      <c r="AF57" s="98">
        <f>+IF(F57=0,"",'Ark1'!AC114)</f>
        <v>88.156056661621861</v>
      </c>
      <c r="AG57" s="98">
        <f t="shared" si="13"/>
        <v>3.5254608505201737</v>
      </c>
      <c r="AH57" s="99"/>
      <c r="AI57" s="25"/>
    </row>
    <row r="58" spans="1:35" s="3" customFormat="1" ht="15.6">
      <c r="A58" s="25"/>
      <c r="B58" s="97">
        <f>+'Ark1'!C115</f>
        <v>2024</v>
      </c>
      <c r="C58" s="97">
        <f>+'Ark1'!E115</f>
        <v>49</v>
      </c>
      <c r="D58" s="97">
        <f>+IF(F58=0,"",'Ark1'!Q115)</f>
        <v>206</v>
      </c>
      <c r="E58" s="104">
        <f t="shared" si="7"/>
        <v>58</v>
      </c>
      <c r="F58" s="305">
        <f>+'Ark1'!R115</f>
        <v>515</v>
      </c>
      <c r="G58" s="104">
        <f t="shared" si="8"/>
        <v>167</v>
      </c>
      <c r="H58" s="99">
        <f>+IF(F58=0,"",'Ark1'!AF115)</f>
        <v>1.1968950450869202</v>
      </c>
      <c r="I58" s="99">
        <f t="shared" si="9"/>
        <v>0.48285848149047395</v>
      </c>
      <c r="J58" s="99">
        <f>+IF(F58=0,"",'Ark1'!AG115)</f>
        <v>1.1476028148308257</v>
      </c>
      <c r="K58" s="101"/>
      <c r="L58" s="357">
        <f>+IF(F58=0,"",'Ark1'!AI115)</f>
        <v>514</v>
      </c>
      <c r="M58" s="382"/>
      <c r="N58" s="58">
        <f>+IF(F58=0,"",'Ark1'!U115)</f>
        <v>24.84349514563106</v>
      </c>
      <c r="O58" s="99">
        <f t="shared" si="10"/>
        <v>-0.49587267046091554</v>
      </c>
      <c r="P58" s="103"/>
      <c r="Q58" s="150">
        <f>+IF(L58=0,"",'Ark1'!AJ115)</f>
        <v>106.9766536964981</v>
      </c>
      <c r="R58" s="25"/>
      <c r="S58" s="150">
        <f>+IF(L58=0,"",'Ark1'!AK115)</f>
        <v>19.362814893621575</v>
      </c>
      <c r="T58" s="386"/>
      <c r="U58" s="5">
        <f>+IF(F58=0,"",'Ark1'!S115)</f>
        <v>7.0310679611650482</v>
      </c>
      <c r="V58" s="98">
        <f t="shared" si="11"/>
        <v>-0.18157571699587027</v>
      </c>
      <c r="W58" s="103"/>
      <c r="X58" s="98">
        <f>+IF(F58=0,"",'Ark1'!T115)</f>
        <v>6.1184466019417485</v>
      </c>
      <c r="Y58" s="98">
        <f t="shared" si="12"/>
        <v>3.5040732061171198E-3</v>
      </c>
      <c r="Z58" s="99">
        <f>+IF(F58=0,"",'Ark1'!W115)</f>
        <v>8.7378640776699061</v>
      </c>
      <c r="AA58" s="286">
        <f>+IF(F58=0,"",'Ark1'!X115)</f>
        <v>80</v>
      </c>
      <c r="AB58" s="286">
        <f>+IF(F58=0,"",'Ark1'!Y115)</f>
        <v>56.504854368932016</v>
      </c>
      <c r="AC58" s="286">
        <f>+IF(F58=0,"",'Ark1'!Z115)</f>
        <v>9.3315942829522722</v>
      </c>
      <c r="AD58" s="99">
        <f>+IF(F58=0,"",'Ark1'!AA115)</f>
        <v>2.0315487002764367</v>
      </c>
      <c r="AE58" s="98">
        <f>+IF(F58=0,"",'Ark1'!AB115)</f>
        <v>1.8124567660228608</v>
      </c>
      <c r="AF58" s="98">
        <f>+IF(F58=0,"",'Ark1'!AC115)</f>
        <v>89.068558854244259</v>
      </c>
      <c r="AG58" s="98">
        <f t="shared" si="13"/>
        <v>3.5333885666942826</v>
      </c>
      <c r="AH58" s="99"/>
      <c r="AI58" s="25"/>
    </row>
    <row r="59" spans="1:35" s="3" customFormat="1" ht="15.6">
      <c r="A59" s="25"/>
      <c r="B59" s="97">
        <f>+'Ark1'!C116</f>
        <v>2024</v>
      </c>
      <c r="C59" s="97">
        <f>+'Ark1'!E116</f>
        <v>50</v>
      </c>
      <c r="D59" s="97" t="str">
        <f>+IF(F59=0,"",'Ark1'!Q116)</f>
        <v/>
      </c>
      <c r="E59" s="104" t="str">
        <f t="shared" si="7"/>
        <v/>
      </c>
      <c r="F59" s="305">
        <f>+'Ark1'!R116</f>
        <v>0</v>
      </c>
      <c r="G59" s="104" t="str">
        <f t="shared" si="8"/>
        <v/>
      </c>
      <c r="H59" s="99" t="str">
        <f>+IF(F59=0,"",'Ark1'!AF116)</f>
        <v/>
      </c>
      <c r="I59" s="99" t="str">
        <f t="shared" si="9"/>
        <v/>
      </c>
      <c r="J59" s="99" t="str">
        <f>+IF(F59=0,"",'Ark1'!AG116)</f>
        <v/>
      </c>
      <c r="K59" s="101"/>
      <c r="L59" s="357" t="str">
        <f>+IF(F59=0,"",'Ark1'!AI116)</f>
        <v/>
      </c>
      <c r="M59" s="382"/>
      <c r="N59" s="58" t="str">
        <f>+IF(F59=0,"",'Ark1'!U116)</f>
        <v/>
      </c>
      <c r="O59" s="99" t="str">
        <f t="shared" si="10"/>
        <v/>
      </c>
      <c r="P59" s="103"/>
      <c r="Q59" s="150" t="str">
        <f>+IF(L59=0,"",'Ark1'!AJ116)</f>
        <v/>
      </c>
      <c r="R59" s="25"/>
      <c r="S59" s="150" t="str">
        <f>+IF(L59=0,"",'Ark1'!AK116)</f>
        <v/>
      </c>
      <c r="T59" s="386"/>
      <c r="U59" s="5" t="str">
        <f>+IF(F59=0,"",'Ark1'!S116)</f>
        <v/>
      </c>
      <c r="V59" s="98" t="str">
        <f t="shared" si="11"/>
        <v/>
      </c>
      <c r="W59" s="103"/>
      <c r="X59" s="98" t="str">
        <f>+IF(F59=0,"",'Ark1'!T116)</f>
        <v/>
      </c>
      <c r="Y59" s="98" t="str">
        <f t="shared" si="12"/>
        <v/>
      </c>
      <c r="Z59" s="99" t="str">
        <f>+IF(F59=0,"",'Ark1'!W116)</f>
        <v/>
      </c>
      <c r="AA59" s="286" t="str">
        <f>+IF(F59=0,"",'Ark1'!X116)</f>
        <v/>
      </c>
      <c r="AB59" s="286" t="str">
        <f>+IF(F59=0,"",'Ark1'!Y116)</f>
        <v/>
      </c>
      <c r="AC59" s="286" t="str">
        <f>+IF(F59=0,"",'Ark1'!Z116)</f>
        <v/>
      </c>
      <c r="AD59" s="99" t="str">
        <f>+IF(F59=0,"",'Ark1'!AA116)</f>
        <v/>
      </c>
      <c r="AE59" s="98" t="str">
        <f>+IF(F59=0,"",'Ark1'!AB116)</f>
        <v/>
      </c>
      <c r="AF59" s="98" t="str">
        <f>+IF(F59=0,"",'Ark1'!AC116)</f>
        <v/>
      </c>
      <c r="AG59" s="98" t="str">
        <f t="shared" si="13"/>
        <v/>
      </c>
      <c r="AH59" s="99"/>
      <c r="AI59" s="25"/>
    </row>
    <row r="60" spans="1:35" s="3" customFormat="1" ht="15.6">
      <c r="A60" s="25"/>
      <c r="B60" s="97">
        <f>+'Ark1'!C117</f>
        <v>2024</v>
      </c>
      <c r="C60" s="97">
        <f>+'Ark1'!E117</f>
        <v>51</v>
      </c>
      <c r="D60" s="97" t="str">
        <f>+IF(F60=0,"",'Ark1'!Q117)</f>
        <v/>
      </c>
      <c r="E60" s="104" t="str">
        <f t="shared" si="7"/>
        <v/>
      </c>
      <c r="F60" s="305">
        <f>+'Ark1'!R117</f>
        <v>0</v>
      </c>
      <c r="G60" s="104" t="str">
        <f t="shared" si="8"/>
        <v/>
      </c>
      <c r="H60" s="99" t="str">
        <f>+IF(F60=0,"",'Ark1'!AF117)</f>
        <v/>
      </c>
      <c r="I60" s="99" t="str">
        <f t="shared" si="9"/>
        <v/>
      </c>
      <c r="J60" s="99" t="str">
        <f>+IF(F60=0,"",'Ark1'!AG117)</f>
        <v/>
      </c>
      <c r="K60" s="101"/>
      <c r="L60" s="357" t="str">
        <f>+IF(F60=0,"",'Ark1'!AI117)</f>
        <v/>
      </c>
      <c r="M60" s="382"/>
      <c r="N60" s="58" t="str">
        <f>+IF(F60=0,"",'Ark1'!U117)</f>
        <v/>
      </c>
      <c r="O60" s="99" t="str">
        <f t="shared" si="10"/>
        <v/>
      </c>
      <c r="P60" s="103"/>
      <c r="Q60" s="150" t="str">
        <f>+IF(L60=0,"",'Ark1'!AJ117)</f>
        <v/>
      </c>
      <c r="R60" s="25"/>
      <c r="S60" s="150" t="str">
        <f>+IF(L60=0,"",'Ark1'!AK117)</f>
        <v/>
      </c>
      <c r="T60" s="386"/>
      <c r="U60" s="5" t="str">
        <f>+IF(F60=0,"",'Ark1'!S117)</f>
        <v/>
      </c>
      <c r="V60" s="98" t="str">
        <f t="shared" si="11"/>
        <v/>
      </c>
      <c r="W60" s="103"/>
      <c r="X60" s="98" t="str">
        <f>+IF(F60=0,"",'Ark1'!T117)</f>
        <v/>
      </c>
      <c r="Y60" s="98" t="str">
        <f t="shared" si="12"/>
        <v/>
      </c>
      <c r="Z60" s="99" t="str">
        <f>+IF(F60=0,"",'Ark1'!W117)</f>
        <v/>
      </c>
      <c r="AA60" s="286" t="str">
        <f>+IF(F60=0,"",'Ark1'!X117)</f>
        <v/>
      </c>
      <c r="AB60" s="286" t="str">
        <f>+IF(F60=0,"",'Ark1'!Y117)</f>
        <v/>
      </c>
      <c r="AC60" s="286" t="str">
        <f>+IF(F60=0,"",'Ark1'!Z117)</f>
        <v/>
      </c>
      <c r="AD60" s="99" t="str">
        <f>+IF(F60=0,"",'Ark1'!AA117)</f>
        <v/>
      </c>
      <c r="AE60" s="98" t="str">
        <f>+IF(F60=0,"",'Ark1'!AB117)</f>
        <v/>
      </c>
      <c r="AF60" s="98" t="str">
        <f>+IF(F60=0,"",'Ark1'!AC117)</f>
        <v/>
      </c>
      <c r="AG60" s="98" t="str">
        <f t="shared" si="13"/>
        <v/>
      </c>
      <c r="AH60" s="99"/>
      <c r="AI60" s="25"/>
    </row>
    <row r="61" spans="1:35" s="2" customFormat="1" ht="15.6">
      <c r="A61" s="25"/>
      <c r="B61" s="97">
        <f>+'Ark1'!C118</f>
        <v>2024</v>
      </c>
      <c r="C61" s="97">
        <f>+'Ark1'!E118</f>
        <v>52</v>
      </c>
      <c r="D61" s="97" t="str">
        <f>+IF(F61=0,"",'Ark1'!Q118)</f>
        <v/>
      </c>
      <c r="E61" s="104" t="str">
        <f t="shared" si="7"/>
        <v/>
      </c>
      <c r="F61" s="306">
        <f>+'Ark1'!R118</f>
        <v>0</v>
      </c>
      <c r="G61" s="104" t="str">
        <f t="shared" si="8"/>
        <v/>
      </c>
      <c r="H61" s="99" t="str">
        <f>+IF(F61=0,"",'Ark1'!AF118)</f>
        <v/>
      </c>
      <c r="I61" s="99" t="str">
        <f t="shared" si="9"/>
        <v/>
      </c>
      <c r="J61" s="99" t="str">
        <f>+IF(F61=0,"",'Ark1'!AG118)</f>
        <v/>
      </c>
      <c r="K61" s="101"/>
      <c r="L61" s="357" t="str">
        <f>+IF(F61=0,"",'Ark1'!AI118)</f>
        <v/>
      </c>
      <c r="M61" s="382"/>
      <c r="N61" s="99" t="str">
        <f>+IF(F61=0,"",'Ark1'!U118)</f>
        <v/>
      </c>
      <c r="O61" s="99" t="str">
        <f t="shared" si="10"/>
        <v/>
      </c>
      <c r="P61" s="103"/>
      <c r="Q61" s="150" t="str">
        <f>+IF(L61=0,"",'Ark1'!AJ118)</f>
        <v/>
      </c>
      <c r="R61" s="25"/>
      <c r="S61" s="150" t="str">
        <f>+IF(L61=0,"",'Ark1'!AK118)</f>
        <v/>
      </c>
      <c r="T61" s="386"/>
      <c r="U61" s="98" t="str">
        <f>+IF(F61=0,"",'Ark1'!S118)</f>
        <v/>
      </c>
      <c r="V61" s="98" t="str">
        <f t="shared" si="11"/>
        <v/>
      </c>
      <c r="W61" s="103"/>
      <c r="X61" s="98" t="str">
        <f>+IF(F61=0,"",'Ark1'!T118)</f>
        <v/>
      </c>
      <c r="Y61" s="98" t="str">
        <f t="shared" si="12"/>
        <v/>
      </c>
      <c r="Z61" s="99" t="str">
        <f>+IF(F61=0,"",'Ark1'!W118)</f>
        <v/>
      </c>
      <c r="AA61" s="99" t="str">
        <f>+IF(F61=0,"",'Ark1'!X118)</f>
        <v/>
      </c>
      <c r="AB61" s="99" t="str">
        <f>+IF(F61=0,"",'Ark1'!Y118)</f>
        <v/>
      </c>
      <c r="AC61" s="99" t="str">
        <f>+IF(F61=0,"",'Ark1'!Z118)</f>
        <v/>
      </c>
      <c r="AD61" s="99" t="str">
        <f>+IF(F61=0,"",'Ark1'!AA118)</f>
        <v/>
      </c>
      <c r="AE61" s="98" t="str">
        <f>+IF(F61=0,"",'Ark1'!AB118)</f>
        <v/>
      </c>
      <c r="AF61" s="98" t="str">
        <f>+IF(F61=0,"",'Ark1'!AC118)</f>
        <v/>
      </c>
      <c r="AG61" s="98" t="str">
        <f t="shared" si="13"/>
        <v/>
      </c>
      <c r="AH61" s="99"/>
      <c r="AI61" s="25"/>
    </row>
    <row r="62" spans="1:35" s="2" customFormat="1" ht="15.6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103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</row>
    <row r="63" spans="1:35" s="2" customFormat="1" ht="15.6">
      <c r="A63" s="25"/>
      <c r="B63" s="65">
        <f>+'Ark1'!C119</f>
        <v>2023</v>
      </c>
      <c r="C63" s="65">
        <f>+'Ark1'!E119</f>
        <v>1</v>
      </c>
      <c r="D63" s="65">
        <f>+IF(F63=0,"",'Ark1'!Q119)</f>
        <v>5</v>
      </c>
      <c r="E63" s="66"/>
      <c r="F63" s="139">
        <f>+'Ark1'!R119</f>
        <v>6</v>
      </c>
      <c r="G63" s="66"/>
      <c r="H63" s="138">
        <f>+IF(F63=0,"",'Ark1'!AF119)</f>
        <v>1.2310975234421484E-2</v>
      </c>
      <c r="I63" s="138"/>
      <c r="J63" s="138">
        <f>+IF(F63=0,"",'Ark1'!AG119)</f>
        <v>1.1975434459990148E-2</v>
      </c>
      <c r="K63" s="101"/>
      <c r="L63" s="357">
        <f>+IF(F63=0,"",'Ark1'!AI119)</f>
        <v>0</v>
      </c>
      <c r="M63" s="382"/>
      <c r="N63" s="138">
        <f>+IF(F63=0,"",'Ark1'!U119)</f>
        <v>25.483333333333341</v>
      </c>
      <c r="O63" s="138"/>
      <c r="P63" s="103"/>
      <c r="Q63" s="150" t="str">
        <f>+IF(L63=0,"",'Ark1'!AJ119)</f>
        <v/>
      </c>
      <c r="R63" s="25"/>
      <c r="S63" s="150" t="str">
        <f>+IF(L63=0,"",'Ark1'!AK119)</f>
        <v/>
      </c>
      <c r="T63" s="386"/>
      <c r="U63" s="66">
        <f>+IF(F63=0,"",'Ark1'!S119)</f>
        <v>7.3333333333333313</v>
      </c>
      <c r="V63" s="66"/>
      <c r="W63" s="66"/>
      <c r="X63" s="66">
        <f>+IF(F63=0,"",'Ark1'!T119)</f>
        <v>6.333333333333333</v>
      </c>
      <c r="Y63" s="66"/>
      <c r="Z63" s="66">
        <f>+IF(F63=0,"",'Ark1'!W119)</f>
        <v>0</v>
      </c>
      <c r="AA63" s="138">
        <f>+IF(F63=0,"",'Ark1'!X119)</f>
        <v>83.333333333333314</v>
      </c>
      <c r="AB63" s="138">
        <f>+IF(F63=0,"",'Ark1'!Y119)</f>
        <v>66.666666666666686</v>
      </c>
      <c r="AC63" s="138">
        <f>+IF(F63=0,"",'Ark1'!Z119)</f>
        <v>8.2240332089688355</v>
      </c>
      <c r="AD63" s="138">
        <f>+IF(F63=0,"",'Ark1'!AA119)</f>
        <v>1.2472191289246499</v>
      </c>
      <c r="AE63" s="66">
        <f>+IF(F63=0,"",'Ark1'!AB119)</f>
        <v>1.6996731711975963</v>
      </c>
      <c r="AF63" s="66">
        <f>+IF(F63=0,"",'Ark1'!AC119)</f>
        <v>83.897939369307934</v>
      </c>
      <c r="AG63" s="66">
        <f t="shared" ref="AG63:AG94" si="14">+IF(F63=0,"",N63/U63)</f>
        <v>3.4750000000000019</v>
      </c>
      <c r="AH63" s="138"/>
      <c r="AI63" s="25"/>
    </row>
    <row r="64" spans="1:35" s="2" customFormat="1" ht="15.6">
      <c r="A64" s="25"/>
      <c r="B64" s="65">
        <f>+'Ark1'!C120</f>
        <v>2023</v>
      </c>
      <c r="C64" s="65">
        <f>+'Ark1'!E120</f>
        <v>2</v>
      </c>
      <c r="D64" s="65">
        <f>+IF(F64=0,"",'Ark1'!Q120)</f>
        <v>65</v>
      </c>
      <c r="E64" s="66"/>
      <c r="F64" s="139">
        <f>+'Ark1'!R120</f>
        <v>180</v>
      </c>
      <c r="G64" s="66"/>
      <c r="H64" s="138">
        <f>+IF(F64=0,"",'Ark1'!AF120)</f>
        <v>0.36932925703264463</v>
      </c>
      <c r="I64" s="138"/>
      <c r="J64" s="138">
        <f>+IF(F64=0,"",'Ark1'!AG120)</f>
        <v>0.34279191629194822</v>
      </c>
      <c r="K64" s="101"/>
      <c r="L64" s="357">
        <f>+IF(F64=0,"",'Ark1'!AI120)</f>
        <v>44</v>
      </c>
      <c r="M64" s="382"/>
      <c r="N64" s="138">
        <f>+IF(F64=0,"",'Ark1'!U120)</f>
        <v>24.314999999999998</v>
      </c>
      <c r="O64" s="138"/>
      <c r="P64" s="103"/>
      <c r="Q64" s="150">
        <f>+IF(L64=0,"",'Ark1'!AJ120)</f>
        <v>111.15909090909091</v>
      </c>
      <c r="R64" s="25"/>
      <c r="S64" s="150">
        <f>+IF(L64=0,"",'Ark1'!AK120)</f>
        <v>19.967969246326113</v>
      </c>
      <c r="T64" s="386"/>
      <c r="U64" s="66">
        <f>+IF(F64=0,"",'Ark1'!S120)</f>
        <v>6.9</v>
      </c>
      <c r="V64" s="66"/>
      <c r="W64" s="66"/>
      <c r="X64" s="66">
        <f>+IF(F64=0,"",'Ark1'!T120)</f>
        <v>6.5222222222222221</v>
      </c>
      <c r="Y64" s="66"/>
      <c r="Z64" s="66">
        <f>+IF(F64=0,"",'Ark1'!W120)</f>
        <v>11.111111111111112</v>
      </c>
      <c r="AA64" s="138">
        <f>+IF(F64=0,"",'Ark1'!X120)</f>
        <v>77.777777777777771</v>
      </c>
      <c r="AB64" s="138">
        <f>+IF(F64=0,"",'Ark1'!Y120)</f>
        <v>49.444444444444443</v>
      </c>
      <c r="AC64" s="138">
        <f>+IF(F64=0,"",'Ark1'!Z120)</f>
        <v>10.083338705232743</v>
      </c>
      <c r="AD64" s="138">
        <f>+IF(F64=0,"",'Ark1'!AA120)</f>
        <v>1.8442101591497388</v>
      </c>
      <c r="AE64" s="66">
        <f>+IF(F64=0,"",'Ark1'!AB120)</f>
        <v>1.7430992690401763</v>
      </c>
      <c r="AF64" s="66">
        <f>+IF(F64=0,"",'Ark1'!AC120)</f>
        <v>83.521567286806089</v>
      </c>
      <c r="AG64" s="66">
        <f t="shared" si="14"/>
        <v>3.5239130434782604</v>
      </c>
      <c r="AH64" s="138"/>
      <c r="AI64" s="25"/>
    </row>
    <row r="65" spans="1:60" s="3" customFormat="1" ht="15.6">
      <c r="A65" s="25"/>
      <c r="B65" s="65">
        <f>+'Ark1'!C121</f>
        <v>2023</v>
      </c>
      <c r="C65" s="65">
        <f>+'Ark1'!E121</f>
        <v>3</v>
      </c>
      <c r="D65" s="65">
        <f>+IF(F65=0,"",'Ark1'!Q121)</f>
        <v>11</v>
      </c>
      <c r="E65" s="66"/>
      <c r="F65" s="139">
        <f>+'Ark1'!R121</f>
        <v>32</v>
      </c>
      <c r="G65" s="66"/>
      <c r="H65" s="138">
        <f>+IF(F65=0,"",'Ark1'!AF121)</f>
        <v>6.5658534583581243E-2</v>
      </c>
      <c r="I65" s="138"/>
      <c r="J65" s="138">
        <f>+IF(F65=0,"",'Ark1'!AG121)</f>
        <v>5.7629330776067723E-2</v>
      </c>
      <c r="K65" s="101"/>
      <c r="L65" s="357">
        <f>+IF(F65=0,"",'Ark1'!AI121)</f>
        <v>4</v>
      </c>
      <c r="M65" s="382"/>
      <c r="N65" s="138">
        <f>+IF(F65=0,"",'Ark1'!U121)</f>
        <v>22.993750000000006</v>
      </c>
      <c r="O65" s="138"/>
      <c r="P65" s="103"/>
      <c r="Q65" s="150">
        <f>+IF(L65=0,"",'Ark1'!AJ121)</f>
        <v>114.425</v>
      </c>
      <c r="R65" s="25"/>
      <c r="S65" s="150">
        <f>+IF(L65=0,"",'Ark1'!AK121)</f>
        <v>18.178351862341621</v>
      </c>
      <c r="T65" s="386"/>
      <c r="U65" s="66">
        <f>+IF(F65=0,"",'Ark1'!S121)</f>
        <v>6.875</v>
      </c>
      <c r="V65" s="66"/>
      <c r="W65" s="66"/>
      <c r="X65" s="66">
        <f>+IF(F65=0,"",'Ark1'!T121)</f>
        <v>6.21875</v>
      </c>
      <c r="Y65" s="66"/>
      <c r="Z65" s="66">
        <f>+IF(F65=0,"",'Ark1'!W121)</f>
        <v>3.125</v>
      </c>
      <c r="AA65" s="138">
        <f>+IF(F65=0,"",'Ark1'!X121)</f>
        <v>84.375</v>
      </c>
      <c r="AB65" s="138">
        <f>+IF(F65=0,"",'Ark1'!Y121)</f>
        <v>46.875</v>
      </c>
      <c r="AC65" s="138">
        <f>+IF(F65=0,"",'Ark1'!Z121)</f>
        <v>5.8002121459046476</v>
      </c>
      <c r="AD65" s="138">
        <f>+IF(F65=0,"",'Ark1'!AA121)</f>
        <v>1.1388041973930372</v>
      </c>
      <c r="AE65" s="66">
        <f>+IF(F65=0,"",'Ark1'!AB121)</f>
        <v>1.2926323674966522</v>
      </c>
      <c r="AF65" s="66">
        <f>+IF(F65=0,"",'Ark1'!AC121)</f>
        <v>82.071804111319878</v>
      </c>
      <c r="AG65" s="66">
        <f t="shared" si="14"/>
        <v>3.3445454545454552</v>
      </c>
      <c r="AH65" s="138"/>
      <c r="AI65" s="25"/>
    </row>
    <row r="66" spans="1:60" ht="15.6">
      <c r="A66" s="25"/>
      <c r="B66" s="65">
        <f>+'Ark1'!C122</f>
        <v>2023</v>
      </c>
      <c r="C66" s="65">
        <f>+'Ark1'!E122</f>
        <v>4</v>
      </c>
      <c r="D66" s="65">
        <f>+IF(F66=0,"",'Ark1'!Q122)</f>
        <v>58</v>
      </c>
      <c r="E66" s="66"/>
      <c r="F66" s="139">
        <f>+'Ark1'!R122</f>
        <v>130</v>
      </c>
      <c r="G66" s="66"/>
      <c r="H66" s="138">
        <f>+IF(F66=0,"",'Ark1'!AF122)</f>
        <v>0.26673779674579889</v>
      </c>
      <c r="I66" s="138"/>
      <c r="J66" s="138">
        <f>+IF(F66=0,"",'Ark1'!AG122)</f>
        <v>0.31696915146880406</v>
      </c>
      <c r="K66" s="101"/>
      <c r="L66" s="357">
        <f>+IF(F66=0,"",'Ark1'!AI122)</f>
        <v>16</v>
      </c>
      <c r="M66" s="382"/>
      <c r="N66" s="138">
        <f>+IF(F66=0,"",'Ark1'!U122)</f>
        <v>31.130769230769239</v>
      </c>
      <c r="O66" s="138"/>
      <c r="P66" s="103"/>
      <c r="Q66" s="150">
        <f>+IF(L66=0,"",'Ark1'!AJ122)</f>
        <v>109.39375</v>
      </c>
      <c r="R66" s="25"/>
      <c r="S66" s="150">
        <f>+IF(L66=0,"",'Ark1'!AK122)</f>
        <v>19.644943105200536</v>
      </c>
      <c r="T66" s="386"/>
      <c r="U66" s="66">
        <f>+IF(F66=0,"",'Ark1'!S122)</f>
        <v>7.6538461538461551</v>
      </c>
      <c r="V66" s="66"/>
      <c r="W66" s="66"/>
      <c r="X66" s="66">
        <f>+IF(F66=0,"",'Ark1'!T122)</f>
        <v>6.692307692307689</v>
      </c>
      <c r="Y66" s="66"/>
      <c r="Z66" s="66">
        <f>+IF(F66=0,"",'Ark1'!W122)</f>
        <v>16.15384615384615</v>
      </c>
      <c r="AA66" s="138">
        <f>+IF(F66=0,"",'Ark1'!X122)</f>
        <v>96.153846153846175</v>
      </c>
      <c r="AB66" s="138">
        <f>+IF(F66=0,"",'Ark1'!Y122)</f>
        <v>80</v>
      </c>
      <c r="AC66" s="138">
        <f>+IF(F66=0,"",'Ark1'!Z122)</f>
        <v>8.8727746605847493</v>
      </c>
      <c r="AD66" s="138">
        <f>+IF(F66=0,"",'Ark1'!AA122)</f>
        <v>1.6253356503600589</v>
      </c>
      <c r="AE66" s="66">
        <f>+IF(F66=0,"",'Ark1'!AB122)</f>
        <v>2.2730736691373283</v>
      </c>
      <c r="AF66" s="66">
        <f>+IF(F66=0,"",'Ark1'!AC122)</f>
        <v>71.490966244980271</v>
      </c>
      <c r="AG66" s="66">
        <f t="shared" si="14"/>
        <v>4.0673366834170857</v>
      </c>
      <c r="AH66" s="138"/>
      <c r="AI66" s="25"/>
      <c r="AS66"/>
      <c r="AW66"/>
      <c r="AX66"/>
      <c r="AY66"/>
      <c r="AZ66"/>
      <c r="BA66"/>
      <c r="BB66"/>
      <c r="BF66"/>
      <c r="BG66"/>
      <c r="BH66"/>
    </row>
    <row r="67" spans="1:60" ht="15.6">
      <c r="A67" s="25"/>
      <c r="B67" s="65">
        <f>+'Ark1'!C123</f>
        <v>2023</v>
      </c>
      <c r="C67" s="65">
        <f>+'Ark1'!E123</f>
        <v>5</v>
      </c>
      <c r="D67" s="65">
        <f>+IF(F67=0,"",'Ark1'!Q123)</f>
        <v>30</v>
      </c>
      <c r="E67" s="66"/>
      <c r="F67" s="139">
        <f>+'Ark1'!R123</f>
        <v>66</v>
      </c>
      <c r="G67" s="66"/>
      <c r="H67" s="138">
        <f>+IF(F67=0,"",'Ark1'!AF123)</f>
        <v>0.13542072757863635</v>
      </c>
      <c r="I67" s="138"/>
      <c r="J67" s="138">
        <f>+IF(F67=0,"",'Ark1'!AG123)</f>
        <v>0.15150608514980346</v>
      </c>
      <c r="K67" s="101"/>
      <c r="L67" s="357">
        <f>+IF(F67=0,"",'Ark1'!AI123)</f>
        <v>6</v>
      </c>
      <c r="M67" s="382"/>
      <c r="N67" s="138">
        <f>+IF(F67=0,"",'Ark1'!U123)</f>
        <v>29.309090909090912</v>
      </c>
      <c r="O67" s="138"/>
      <c r="P67" s="103"/>
      <c r="Q67" s="150">
        <f>+IF(L67=0,"",'Ark1'!AJ123)</f>
        <v>109.4166666666667</v>
      </c>
      <c r="R67" s="25"/>
      <c r="S67" s="150">
        <f>+IF(L67=0,"",'Ark1'!AK123)</f>
        <v>19.151542199174976</v>
      </c>
      <c r="T67" s="386"/>
      <c r="U67" s="66">
        <f>+IF(F67=0,"",'Ark1'!S123)</f>
        <v>7.9393939393939394</v>
      </c>
      <c r="V67" s="66"/>
      <c r="W67" s="66"/>
      <c r="X67" s="66">
        <f>+IF(F67=0,"",'Ark1'!T123)</f>
        <v>6.7272727272727284</v>
      </c>
      <c r="Y67" s="66"/>
      <c r="Z67" s="66">
        <f>+IF(F67=0,"",'Ark1'!W123)</f>
        <v>18.181818181818183</v>
      </c>
      <c r="AA67" s="138">
        <f>+IF(F67=0,"",'Ark1'!X123)</f>
        <v>90.909090909090892</v>
      </c>
      <c r="AB67" s="138">
        <f>+IF(F67=0,"",'Ark1'!Y123)</f>
        <v>78.787878787878782</v>
      </c>
      <c r="AC67" s="138">
        <f>+IF(F67=0,"",'Ark1'!Z123)</f>
        <v>8.2702410516466411</v>
      </c>
      <c r="AD67" s="138">
        <f>+IF(F67=0,"",'Ark1'!AA123)</f>
        <v>1.4655517926477275</v>
      </c>
      <c r="AE67" s="66">
        <f>+IF(F67=0,"",'Ark1'!AB123)</f>
        <v>1.8467453315384956</v>
      </c>
      <c r="AF67" s="66">
        <f>+IF(F67=0,"",'Ark1'!AC123)</f>
        <v>73.659075899707517</v>
      </c>
      <c r="AG67" s="66">
        <f t="shared" si="14"/>
        <v>3.6916030534351147</v>
      </c>
      <c r="AH67" s="138"/>
      <c r="AI67" s="25"/>
      <c r="AS67"/>
      <c r="AW67"/>
      <c r="AX67"/>
      <c r="AY67"/>
      <c r="AZ67"/>
      <c r="BA67"/>
      <c r="BB67"/>
      <c r="BF67"/>
      <c r="BG67"/>
      <c r="BH67"/>
    </row>
    <row r="68" spans="1:60" ht="15.6">
      <c r="A68" s="25"/>
      <c r="B68" s="65">
        <f>+'Ark1'!C124</f>
        <v>2023</v>
      </c>
      <c r="C68" s="65">
        <f>+'Ark1'!E124</f>
        <v>6</v>
      </c>
      <c r="D68" s="65">
        <f>+IF(F68=0,"",'Ark1'!Q124)</f>
        <v>68</v>
      </c>
      <c r="E68" s="66"/>
      <c r="F68" s="139">
        <f>+'Ark1'!R124</f>
        <v>148</v>
      </c>
      <c r="G68" s="66"/>
      <c r="H68" s="138">
        <f>+IF(F68=0,"",'Ark1'!AF124)</f>
        <v>0.30367072244906346</v>
      </c>
      <c r="I68" s="138"/>
      <c r="J68" s="138">
        <f>+IF(F68=0,"",'Ark1'!AG124)</f>
        <v>0.3564591060451745</v>
      </c>
      <c r="K68" s="101"/>
      <c r="L68" s="357">
        <f>+IF(F68=0,"",'Ark1'!AI124)</f>
        <v>22</v>
      </c>
      <c r="M68" s="382"/>
      <c r="N68" s="138">
        <f>+IF(F68=0,"",'Ark1'!U124)</f>
        <v>30.751351351351367</v>
      </c>
      <c r="O68" s="138"/>
      <c r="P68" s="103"/>
      <c r="Q68" s="150">
        <f>+IF(L68=0,"",'Ark1'!AJ124)</f>
        <v>112.63636363636364</v>
      </c>
      <c r="R68" s="25"/>
      <c r="S68" s="150">
        <f>+IF(L68=0,"",'Ark1'!AK124)</f>
        <v>22.195253520866014</v>
      </c>
      <c r="T68" s="386"/>
      <c r="U68" s="66">
        <f>+IF(F68=0,"",'Ark1'!S124)</f>
        <v>7.5878378378378386</v>
      </c>
      <c r="V68" s="66"/>
      <c r="W68" s="66"/>
      <c r="X68" s="66">
        <f>+IF(F68=0,"",'Ark1'!T124)</f>
        <v>6.8108108108108114</v>
      </c>
      <c r="Y68" s="66"/>
      <c r="Z68" s="66">
        <f>+IF(F68=0,"",'Ark1'!W124)</f>
        <v>17.567567567567565</v>
      </c>
      <c r="AA68" s="138">
        <f>+IF(F68=0,"",'Ark1'!X124)</f>
        <v>93.918918918918948</v>
      </c>
      <c r="AB68" s="138">
        <f>+IF(F68=0,"",'Ark1'!Y124)</f>
        <v>81.756756756756758</v>
      </c>
      <c r="AC68" s="138">
        <f>+IF(F68=0,"",'Ark1'!Z124)</f>
        <v>8.830953596135144</v>
      </c>
      <c r="AD68" s="138">
        <f>+IF(F68=0,"",'Ark1'!AA124)</f>
        <v>1.9310025895193577</v>
      </c>
      <c r="AE68" s="66">
        <f>+IF(F68=0,"",'Ark1'!AB124)</f>
        <v>1.9842329559975835</v>
      </c>
      <c r="AF68" s="66">
        <f>+IF(F68=0,"",'Ark1'!AC124)</f>
        <v>73.692220439621565</v>
      </c>
      <c r="AG68" s="66">
        <f t="shared" si="14"/>
        <v>4.0527159394479089</v>
      </c>
      <c r="AH68" s="138"/>
      <c r="AI68" s="25"/>
      <c r="AS68"/>
      <c r="AW68"/>
      <c r="AX68"/>
      <c r="AY68"/>
      <c r="AZ68"/>
      <c r="BA68"/>
      <c r="BB68"/>
      <c r="BF68"/>
      <c r="BG68"/>
      <c r="BH68"/>
    </row>
    <row r="69" spans="1:60" ht="15.6">
      <c r="A69" s="25"/>
      <c r="B69" s="65">
        <f>+'Ark1'!C125</f>
        <v>2023</v>
      </c>
      <c r="C69" s="65">
        <f>+'Ark1'!E125</f>
        <v>7</v>
      </c>
      <c r="D69" s="65">
        <f>+IF(F69=0,"",'Ark1'!Q125)</f>
        <v>37</v>
      </c>
      <c r="E69" s="66"/>
      <c r="F69" s="139">
        <f>+'Ark1'!R125</f>
        <v>71</v>
      </c>
      <c r="G69" s="66"/>
      <c r="H69" s="138">
        <f>+IF(F69=0,"",'Ark1'!AF125)</f>
        <v>0.1456798736073209</v>
      </c>
      <c r="I69" s="138"/>
      <c r="J69" s="138">
        <f>+IF(F69=0,"",'Ark1'!AG125)</f>
        <v>0.17189330287338378</v>
      </c>
      <c r="K69" s="101"/>
      <c r="L69" s="357">
        <f>+IF(F69=0,"",'Ark1'!AI125)</f>
        <v>9</v>
      </c>
      <c r="M69" s="382"/>
      <c r="N69" s="138">
        <f>+IF(F69=0,"",'Ark1'!U125)</f>
        <v>30.9112676056338</v>
      </c>
      <c r="O69" s="138"/>
      <c r="P69" s="103"/>
      <c r="Q69" s="150">
        <f>+IF(L69=0,"",'Ark1'!AJ125)</f>
        <v>103.2</v>
      </c>
      <c r="R69" s="25"/>
      <c r="S69" s="150">
        <f>+IF(L69=0,"",'Ark1'!AK125)</f>
        <v>25.075500980931405</v>
      </c>
      <c r="T69" s="386"/>
      <c r="U69" s="66">
        <f>+IF(F69=0,"",'Ark1'!S125)</f>
        <v>8</v>
      </c>
      <c r="V69" s="66"/>
      <c r="W69" s="66"/>
      <c r="X69" s="66">
        <f>+IF(F69=0,"",'Ark1'!T125)</f>
        <v>7.619718309859155</v>
      </c>
      <c r="Y69" s="66"/>
      <c r="Z69" s="66">
        <f>+IF(F69=0,"",'Ark1'!W125)</f>
        <v>26.760563380281695</v>
      </c>
      <c r="AA69" s="138">
        <f>+IF(F69=0,"",'Ark1'!X125)</f>
        <v>95.774647887323937</v>
      </c>
      <c r="AB69" s="138">
        <f>+IF(F69=0,"",'Ark1'!Y125)</f>
        <v>77.464788732394368</v>
      </c>
      <c r="AC69" s="138">
        <f>+IF(F69=0,"",'Ark1'!Z125)</f>
        <v>8.8975950112783178</v>
      </c>
      <c r="AD69" s="138">
        <f>+IF(F69=0,"",'Ark1'!AA125)</f>
        <v>1.5011732500816035</v>
      </c>
      <c r="AE69" s="66">
        <f>+IF(F69=0,"",'Ark1'!AB125)</f>
        <v>2.2225869788148125</v>
      </c>
      <c r="AF69" s="66">
        <f>+IF(F69=0,"",'Ark1'!AC125)</f>
        <v>72.906722532239939</v>
      </c>
      <c r="AG69" s="66">
        <f t="shared" si="14"/>
        <v>3.863908450704225</v>
      </c>
      <c r="AH69" s="138"/>
      <c r="AI69" s="25"/>
      <c r="AS69"/>
      <c r="AW69"/>
      <c r="AX69"/>
      <c r="AY69"/>
      <c r="AZ69"/>
      <c r="BA69"/>
      <c r="BB69"/>
      <c r="BF69"/>
      <c r="BG69"/>
      <c r="BH69"/>
    </row>
    <row r="70" spans="1:60" ht="15.6">
      <c r="A70" s="25"/>
      <c r="B70" s="65">
        <f>+'Ark1'!C126</f>
        <v>2023</v>
      </c>
      <c r="C70" s="65">
        <f>+'Ark1'!E126</f>
        <v>8</v>
      </c>
      <c r="D70" s="65">
        <f>+IF(F70=0,"",'Ark1'!Q126)</f>
        <v>97</v>
      </c>
      <c r="E70" s="66"/>
      <c r="F70" s="139">
        <f>+'Ark1'!R126</f>
        <v>222</v>
      </c>
      <c r="G70" s="66"/>
      <c r="H70" s="138">
        <f>+IF(F70=0,"",'Ark1'!AF126)</f>
        <v>0.45550608367359485</v>
      </c>
      <c r="I70" s="138"/>
      <c r="J70" s="138">
        <f>+IF(F70=0,"",'Ark1'!AG126)</f>
        <v>0.51047149533310499</v>
      </c>
      <c r="K70" s="101"/>
      <c r="L70" s="357">
        <f>+IF(F70=0,"",'Ark1'!AI126)</f>
        <v>28</v>
      </c>
      <c r="M70" s="382"/>
      <c r="N70" s="138">
        <f>+IF(F70=0,"",'Ark1'!U126)</f>
        <v>29.358558558558538</v>
      </c>
      <c r="O70" s="138"/>
      <c r="P70" s="103"/>
      <c r="Q70" s="150">
        <f>+IF(L70=0,"",'Ark1'!AJ126)</f>
        <v>112.32142857142853</v>
      </c>
      <c r="R70" s="25"/>
      <c r="S70" s="150">
        <f>+IF(L70=0,"",'Ark1'!AK126)</f>
        <v>22.046237458664503</v>
      </c>
      <c r="T70" s="386"/>
      <c r="U70" s="66">
        <f>+IF(F70=0,"",'Ark1'!S126)</f>
        <v>7.8828828828828819</v>
      </c>
      <c r="V70" s="66"/>
      <c r="W70" s="66"/>
      <c r="X70" s="66">
        <f>+IF(F70=0,"",'Ark1'!T126)</f>
        <v>6.4459459459459438</v>
      </c>
      <c r="Y70" s="66"/>
      <c r="Z70" s="66">
        <f>+IF(F70=0,"",'Ark1'!W126)</f>
        <v>14.86486486486486</v>
      </c>
      <c r="AA70" s="138">
        <f>+IF(F70=0,"",'Ark1'!X126)</f>
        <v>93.243243243243214</v>
      </c>
      <c r="AB70" s="138">
        <f>+IF(F70=0,"",'Ark1'!Y126)</f>
        <v>81.531531531531513</v>
      </c>
      <c r="AC70" s="138">
        <f>+IF(F70=0,"",'Ark1'!Z126)</f>
        <v>8.0041877380325293</v>
      </c>
      <c r="AD70" s="138">
        <f>+IF(F70=0,"",'Ark1'!AA126)</f>
        <v>1.5952561359972059</v>
      </c>
      <c r="AE70" s="66">
        <f>+IF(F70=0,"",'Ark1'!AB126)</f>
        <v>1.9438646276867777</v>
      </c>
      <c r="AF70" s="66">
        <f>+IF(F70=0,"",'Ark1'!AC126)</f>
        <v>75.657188410261611</v>
      </c>
      <c r="AG70" s="66">
        <f t="shared" si="14"/>
        <v>3.724342857142855</v>
      </c>
      <c r="AH70" s="138"/>
      <c r="AI70" s="25"/>
      <c r="AS70"/>
      <c r="AW70"/>
      <c r="AX70"/>
      <c r="AY70"/>
      <c r="AZ70"/>
      <c r="BA70"/>
      <c r="BB70"/>
      <c r="BF70"/>
      <c r="BG70"/>
      <c r="BH70"/>
    </row>
    <row r="71" spans="1:60" ht="15.6">
      <c r="A71" s="25"/>
      <c r="B71" s="65">
        <f>+'Ark1'!C127</f>
        <v>2023</v>
      </c>
      <c r="C71" s="65">
        <f>+'Ark1'!E127</f>
        <v>9</v>
      </c>
      <c r="D71" s="65">
        <f>+IF(F71=0,"",'Ark1'!Q127)</f>
        <v>105</v>
      </c>
      <c r="E71" s="66"/>
      <c r="F71" s="139">
        <f>+'Ark1'!R127</f>
        <v>240</v>
      </c>
      <c r="G71" s="66"/>
      <c r="H71" s="138">
        <f>+IF(F71=0,"",'Ark1'!AF127)</f>
        <v>0.49243900937685936</v>
      </c>
      <c r="I71" s="138"/>
      <c r="J71" s="138">
        <f>+IF(F71=0,"",'Ark1'!AG127)</f>
        <v>0.52098230831237746</v>
      </c>
      <c r="K71" s="101"/>
      <c r="L71" s="357">
        <f>+IF(F71=0,"",'Ark1'!AI127)</f>
        <v>72</v>
      </c>
      <c r="M71" s="382"/>
      <c r="N71" s="138">
        <f>+IF(F71=0,"",'Ark1'!U127)</f>
        <v>27.715833333333357</v>
      </c>
      <c r="O71" s="138"/>
      <c r="P71" s="103"/>
      <c r="Q71" s="150">
        <f>+IF(L71=0,"",'Ark1'!AJ127)</f>
        <v>111.86666666666665</v>
      </c>
      <c r="R71" s="25"/>
      <c r="S71" s="150">
        <f>+IF(L71=0,"",'Ark1'!AK127)</f>
        <v>21.572246280898074</v>
      </c>
      <c r="T71" s="386"/>
      <c r="U71" s="66">
        <f>+IF(F71=0,"",'Ark1'!S127)</f>
        <v>7.4625000000000004</v>
      </c>
      <c r="V71" s="66"/>
      <c r="W71" s="66"/>
      <c r="X71" s="66">
        <f>+IF(F71=0,"",'Ark1'!T127)</f>
        <v>6.15</v>
      </c>
      <c r="Y71" s="66"/>
      <c r="Z71" s="66">
        <f>+IF(F71=0,"",'Ark1'!W127)</f>
        <v>14.583333333333337</v>
      </c>
      <c r="AA71" s="138">
        <f>+IF(F71=0,"",'Ark1'!X127)</f>
        <v>92.083333333333314</v>
      </c>
      <c r="AB71" s="138">
        <f>+IF(F71=0,"",'Ark1'!Y127)</f>
        <v>68.75</v>
      </c>
      <c r="AC71" s="138">
        <f>+IF(F71=0,"",'Ark1'!Z127)</f>
        <v>8.3744203364902248</v>
      </c>
      <c r="AD71" s="138">
        <f>+IF(F71=0,"",'Ark1'!AA127)</f>
        <v>1.6951677645590113</v>
      </c>
      <c r="AE71" s="66">
        <f>+IF(F71=0,"",'Ark1'!AB127)</f>
        <v>2.1511624764298936</v>
      </c>
      <c r="AF71" s="66">
        <f>+IF(F71=0,"",'Ark1'!AC127)</f>
        <v>77.924932933547609</v>
      </c>
      <c r="AG71" s="66">
        <f t="shared" si="14"/>
        <v>3.7140145170295953</v>
      </c>
      <c r="AH71" s="138"/>
      <c r="AI71" s="25"/>
      <c r="AS71"/>
      <c r="AW71"/>
      <c r="AX71"/>
      <c r="AY71"/>
      <c r="AZ71"/>
      <c r="BA71"/>
      <c r="BB71"/>
      <c r="BF71"/>
      <c r="BG71"/>
      <c r="BH71"/>
    </row>
    <row r="72" spans="1:60" ht="15.6">
      <c r="A72" s="25"/>
      <c r="B72" s="65">
        <f>+'Ark1'!C128</f>
        <v>2023</v>
      </c>
      <c r="C72" s="65">
        <f>+'Ark1'!E128</f>
        <v>10</v>
      </c>
      <c r="D72" s="65">
        <f>+IF(F72=0,"",'Ark1'!Q128)</f>
        <v>718</v>
      </c>
      <c r="E72" s="66"/>
      <c r="F72" s="139">
        <f>+'Ark1'!R128</f>
        <v>1417</v>
      </c>
      <c r="G72" s="66"/>
      <c r="H72" s="138">
        <f>+IF(F72=0,"",'Ark1'!AF128)</f>
        <v>2.9074419845292088</v>
      </c>
      <c r="I72" s="138"/>
      <c r="J72" s="138">
        <f>+IF(F72=0,"",'Ark1'!AG128)</f>
        <v>3.4846634550467721</v>
      </c>
      <c r="K72" s="101"/>
      <c r="L72" s="357">
        <f>+IF(F72=0,"",'Ark1'!AI128)</f>
        <v>192</v>
      </c>
      <c r="M72" s="382"/>
      <c r="N72" s="138">
        <f>+IF(F72=0,"",'Ark1'!U128)</f>
        <v>31.398376852505272</v>
      </c>
      <c r="O72" s="138"/>
      <c r="P72" s="103"/>
      <c r="Q72" s="150">
        <f>+IF(L72=0,"",'Ark1'!AJ128)</f>
        <v>111.7604166666667</v>
      </c>
      <c r="R72" s="25"/>
      <c r="S72" s="150">
        <f>+IF(L72=0,"",'Ark1'!AK128)</f>
        <v>20.682336792832015</v>
      </c>
      <c r="T72" s="386"/>
      <c r="U72" s="66">
        <f>+IF(F72=0,"",'Ark1'!S128)</f>
        <v>7.9414255469301311</v>
      </c>
      <c r="V72" s="66"/>
      <c r="W72" s="66"/>
      <c r="X72" s="66">
        <f>+IF(F72=0,"",'Ark1'!T128)</f>
        <v>6.9435426958362738</v>
      </c>
      <c r="Y72" s="66"/>
      <c r="Z72" s="66">
        <f>+IF(F72=0,"",'Ark1'!W128)</f>
        <v>17.854622441778403</v>
      </c>
      <c r="AA72" s="138">
        <f>+IF(F72=0,"",'Ark1'!X128)</f>
        <v>95.977417078334497</v>
      </c>
      <c r="AB72" s="138">
        <f>+IF(F72=0,"",'Ark1'!Y128)</f>
        <v>85.744530698659119</v>
      </c>
      <c r="AC72" s="138">
        <f>+IF(F72=0,"",'Ark1'!Z128)</f>
        <v>8.5382929324872503</v>
      </c>
      <c r="AD72" s="138">
        <f>+IF(F72=0,"",'Ark1'!AA128)</f>
        <v>1.6670958018114075</v>
      </c>
      <c r="AE72" s="66">
        <f>+IF(F72=0,"",'Ark1'!AB128)</f>
        <v>1.9542190421472263</v>
      </c>
      <c r="AF72" s="66">
        <f>+IF(F72=0,"",'Ark1'!AC128)</f>
        <v>69.443770268448944</v>
      </c>
      <c r="AG72" s="66">
        <f t="shared" si="14"/>
        <v>3.9537456678219129</v>
      </c>
      <c r="AH72" s="138"/>
      <c r="AI72" s="25"/>
      <c r="AS72"/>
      <c r="AW72"/>
      <c r="AX72"/>
      <c r="AY72"/>
      <c r="AZ72"/>
      <c r="BA72"/>
      <c r="BB72"/>
      <c r="BF72"/>
      <c r="BG72"/>
      <c r="BH72"/>
    </row>
    <row r="73" spans="1:60" ht="15.6">
      <c r="A73" s="25"/>
      <c r="B73" s="65">
        <f>+'Ark1'!C129</f>
        <v>2023</v>
      </c>
      <c r="C73" s="65">
        <f>+'Ark1'!E129</f>
        <v>11</v>
      </c>
      <c r="D73" s="65">
        <f>+IF(F73=0,"",'Ark1'!Q129)</f>
        <v>411</v>
      </c>
      <c r="E73" s="66">
        <f t="shared" ref="E73:E86" si="15">+IF(F73=0,"",D73-D126)</f>
        <v>93</v>
      </c>
      <c r="F73" s="139">
        <f>+'Ark1'!R129</f>
        <v>883</v>
      </c>
      <c r="G73" s="66">
        <f t="shared" ref="G73:G86" si="16">+IF(F73=0,"",F73-F126)</f>
        <v>231</v>
      </c>
      <c r="H73" s="138">
        <f>+IF(F73=0,"",'Ark1'!AF129)</f>
        <v>1.8117651886656951</v>
      </c>
      <c r="I73" s="138"/>
      <c r="J73" s="138">
        <f>+IF(F73=0,"",'Ark1'!AG129)</f>
        <v>2.0909233882349718</v>
      </c>
      <c r="K73" s="101"/>
      <c r="L73" s="357">
        <f>+IF(F73=0,"",'Ark1'!AI129)</f>
        <v>55</v>
      </c>
      <c r="M73" s="382"/>
      <c r="N73" s="138">
        <f>+IF(F73=0,"",'Ark1'!U129)</f>
        <v>30.233861834654601</v>
      </c>
      <c r="O73" s="138">
        <f t="shared" ref="O73:O86" si="17">+IF(F73=0,"",N73-N126)</f>
        <v>-1.9695123984742402</v>
      </c>
      <c r="P73" s="103"/>
      <c r="Q73" s="150">
        <f>+IF(L73=0,"",'Ark1'!AJ129)</f>
        <v>113.78545454545456</v>
      </c>
      <c r="R73" s="25"/>
      <c r="S73" s="150">
        <f>+IF(L73=0,"",'Ark1'!AK129)</f>
        <v>20.954673437058471</v>
      </c>
      <c r="T73" s="386"/>
      <c r="U73" s="66">
        <f>+IF(F73=0,"",'Ark1'!S129)</f>
        <v>7.7508493771234415</v>
      </c>
      <c r="V73" s="66">
        <f t="shared" ref="V73:V86" si="18">+IF(F73=0,"",U73-U126)</f>
        <v>-0.2261444879072334</v>
      </c>
      <c r="W73" s="66"/>
      <c r="X73" s="66">
        <f>+IF(F73=0,"",'Ark1'!T129)</f>
        <v>6.8561721404303508</v>
      </c>
      <c r="Y73" s="66">
        <f t="shared" ref="Y73:Y86" si="19">+IF(F73=0,"",X73-X126)</f>
        <v>1.8776619027427444E-3</v>
      </c>
      <c r="Z73" s="66">
        <f>+IF(F73=0,"",'Ark1'!W129)</f>
        <v>20.385050962627403</v>
      </c>
      <c r="AA73" s="138">
        <f>+IF(F73=0,"",'Ark1'!X129)</f>
        <v>96.036240090600245</v>
      </c>
      <c r="AB73" s="138">
        <f>+IF(F73=0,"",'Ark1'!Y129)</f>
        <v>80.067950169875445</v>
      </c>
      <c r="AC73" s="138">
        <f>+IF(F73=0,"",'Ark1'!Z129)</f>
        <v>8.2824294866068744</v>
      </c>
      <c r="AD73" s="138">
        <f>+IF(F73=0,"",'Ark1'!AA129)</f>
        <v>1.6647660649248677</v>
      </c>
      <c r="AE73" s="66">
        <f>+IF(F73=0,"",'Ark1'!AB129)</f>
        <v>2.0834063333835342</v>
      </c>
      <c r="AF73" s="66">
        <f>+IF(F73=0,"",'Ark1'!AC129)</f>
        <v>76.170776572172741</v>
      </c>
      <c r="AG73" s="66">
        <f t="shared" si="14"/>
        <v>3.9007159555815338</v>
      </c>
      <c r="AH73" s="138"/>
      <c r="AI73" s="25"/>
      <c r="AS73"/>
      <c r="AW73"/>
      <c r="AX73"/>
      <c r="AY73"/>
      <c r="AZ73"/>
      <c r="BA73"/>
      <c r="BB73"/>
      <c r="BF73"/>
      <c r="BG73"/>
      <c r="BH73"/>
    </row>
    <row r="74" spans="1:60" ht="15.6">
      <c r="A74" s="25"/>
      <c r="B74" s="65">
        <f>+'Ark1'!C130</f>
        <v>2023</v>
      </c>
      <c r="C74" s="65">
        <f>+'Ark1'!E130</f>
        <v>12</v>
      </c>
      <c r="D74" s="65">
        <f>+IF(F74=0,"",'Ark1'!Q130)</f>
        <v>225</v>
      </c>
      <c r="E74" s="66">
        <f t="shared" si="15"/>
        <v>40</v>
      </c>
      <c r="F74" s="139">
        <f>+'Ark1'!R130</f>
        <v>490</v>
      </c>
      <c r="G74" s="66">
        <f t="shared" si="16"/>
        <v>136</v>
      </c>
      <c r="H74" s="138">
        <f>+IF(F74=0,"",'Ark1'!AF130)</f>
        <v>1.0053963108110882</v>
      </c>
      <c r="I74" s="138"/>
      <c r="J74" s="138">
        <f>+IF(F74=0,"",'Ark1'!AG130)</f>
        <v>1.0614041380961043</v>
      </c>
      <c r="K74" s="101"/>
      <c r="L74" s="357">
        <f>+IF(F74=0,"",'Ark1'!AI130)</f>
        <v>53</v>
      </c>
      <c r="M74" s="382"/>
      <c r="N74" s="138">
        <f>+IF(F74=0,"",'Ark1'!U130)</f>
        <v>27.656734693877517</v>
      </c>
      <c r="O74" s="138">
        <f t="shared" si="17"/>
        <v>-3.3503274530151153</v>
      </c>
      <c r="P74" s="103"/>
      <c r="Q74" s="150">
        <f>+IF(L74=0,"",'Ark1'!AJ130)</f>
        <v>110.76226415094337</v>
      </c>
      <c r="R74" s="25"/>
      <c r="S74" s="150">
        <f>+IF(L74=0,"",'Ark1'!AK130)</f>
        <v>20.740009930945423</v>
      </c>
      <c r="T74" s="386"/>
      <c r="U74" s="66">
        <f>+IF(F74=0,"",'Ark1'!S130)</f>
        <v>7.6163265306122412</v>
      </c>
      <c r="V74" s="66">
        <f t="shared" si="18"/>
        <v>-0.37802375187363424</v>
      </c>
      <c r="W74" s="66"/>
      <c r="X74" s="66">
        <f>+IF(F74=0,"",'Ark1'!T130)</f>
        <v>6.3836734693877553</v>
      </c>
      <c r="Y74" s="66">
        <f t="shared" si="19"/>
        <v>-0.58525308428455958</v>
      </c>
      <c r="Z74" s="66">
        <f>+IF(F74=0,"",'Ark1'!W130)</f>
        <v>12.653061224489797</v>
      </c>
      <c r="AA74" s="138">
        <f>+IF(F74=0,"",'Ark1'!X130)</f>
        <v>89.387755102040842</v>
      </c>
      <c r="AB74" s="138">
        <f>+IF(F74=0,"",'Ark1'!Y130)</f>
        <v>73.265306122448976</v>
      </c>
      <c r="AC74" s="138">
        <f>+IF(F74=0,"",'Ark1'!Z130)</f>
        <v>8.5265231777696151</v>
      </c>
      <c r="AD74" s="138">
        <f>+IF(F74=0,"",'Ark1'!AA130)</f>
        <v>1.8854271360130841</v>
      </c>
      <c r="AE74" s="66">
        <f>+IF(F74=0,"",'Ark1'!AB130)</f>
        <v>1.9999333599893188</v>
      </c>
      <c r="AF74" s="66">
        <f>+IF(F74=0,"",'Ark1'!AC130)</f>
        <v>78.277583569154842</v>
      </c>
      <c r="AG74" s="66">
        <f t="shared" si="14"/>
        <v>3.6312433011789897</v>
      </c>
      <c r="AH74" s="138"/>
      <c r="AI74" s="25"/>
      <c r="AS74"/>
      <c r="AW74"/>
      <c r="AX74"/>
      <c r="AY74"/>
      <c r="AZ74"/>
      <c r="BA74"/>
      <c r="BB74"/>
      <c r="BF74"/>
      <c r="BG74"/>
      <c r="BH74"/>
    </row>
    <row r="75" spans="1:60" ht="15.6">
      <c r="A75" s="25"/>
      <c r="B75" s="65">
        <f>+'Ark1'!C131</f>
        <v>2023</v>
      </c>
      <c r="C75" s="65">
        <f>+'Ark1'!E131</f>
        <v>13</v>
      </c>
      <c r="D75" s="65">
        <f>+IF(F75=0,"",'Ark1'!Q131)</f>
        <v>167</v>
      </c>
      <c r="E75" s="66">
        <f t="shared" si="15"/>
        <v>54</v>
      </c>
      <c r="F75" s="139">
        <f>+'Ark1'!R131</f>
        <v>275</v>
      </c>
      <c r="G75" s="66">
        <f t="shared" si="16"/>
        <v>86</v>
      </c>
      <c r="H75" s="138">
        <f>+IF(F75=0,"",'Ark1'!AF131)</f>
        <v>0.5642530315776515</v>
      </c>
      <c r="I75" s="138"/>
      <c r="J75" s="138">
        <f>+IF(F75=0,"",'Ark1'!AG131)</f>
        <v>0.63769775914479987</v>
      </c>
      <c r="K75" s="101"/>
      <c r="L75" s="357">
        <f>+IF(F75=0,"",'Ark1'!AI131)</f>
        <v>73</v>
      </c>
      <c r="M75" s="382"/>
      <c r="N75" s="138">
        <f>+IF(F75=0,"",'Ark1'!U131)</f>
        <v>29.607272727272743</v>
      </c>
      <c r="O75" s="138">
        <f t="shared" si="17"/>
        <v>-0.49431457431457204</v>
      </c>
      <c r="P75" s="103"/>
      <c r="Q75" s="150">
        <f>+IF(L75=0,"",'Ark1'!AJ131)</f>
        <v>110.67671232876712</v>
      </c>
      <c r="R75" s="25"/>
      <c r="S75" s="150">
        <f>+IF(L75=0,"",'Ark1'!AK131)</f>
        <v>20.770301595392805</v>
      </c>
      <c r="T75" s="386"/>
      <c r="U75" s="66">
        <f>+IF(F75=0,"",'Ark1'!S131)</f>
        <v>7.6581818181818173</v>
      </c>
      <c r="V75" s="66">
        <f t="shared" si="18"/>
        <v>-0.15663299663299668</v>
      </c>
      <c r="W75" s="66"/>
      <c r="X75" s="66">
        <f>+IF(F75=0,"",'Ark1'!T131)</f>
        <v>6.4800000000000013</v>
      </c>
      <c r="Y75" s="66">
        <f t="shared" si="19"/>
        <v>-1.7354497354497234E-2</v>
      </c>
      <c r="Z75" s="66">
        <f>+IF(F75=0,"",'Ark1'!W131)</f>
        <v>18.909090909090914</v>
      </c>
      <c r="AA75" s="138">
        <f>+IF(F75=0,"",'Ark1'!X131)</f>
        <v>96</v>
      </c>
      <c r="AB75" s="138">
        <f>+IF(F75=0,"",'Ark1'!Y131)</f>
        <v>78.545454545454547</v>
      </c>
      <c r="AC75" s="138">
        <f>+IF(F75=0,"",'Ark1'!Z131)</f>
        <v>8.2108100485208997</v>
      </c>
      <c r="AD75" s="138">
        <f>+IF(F75=0,"",'Ark1'!AA131)</f>
        <v>1.7496691540860896</v>
      </c>
      <c r="AE75" s="66">
        <f>+IF(F75=0,"",'Ark1'!AB131)</f>
        <v>2.3046514230612343</v>
      </c>
      <c r="AF75" s="66">
        <f>+IF(F75=0,"",'Ark1'!AC131)</f>
        <v>66.99774948679125</v>
      </c>
      <c r="AG75" s="66">
        <f t="shared" si="14"/>
        <v>3.8660968660968686</v>
      </c>
      <c r="AH75" s="138"/>
      <c r="AI75" s="25"/>
      <c r="AS75"/>
      <c r="AW75"/>
      <c r="AX75"/>
      <c r="AY75"/>
      <c r="AZ75"/>
      <c r="BA75"/>
      <c r="BB75"/>
      <c r="BF75"/>
      <c r="BG75"/>
      <c r="BH75"/>
    </row>
    <row r="76" spans="1:60" ht="15.6">
      <c r="A76" s="25"/>
      <c r="B76" s="65">
        <f>+'Ark1'!C132</f>
        <v>2023</v>
      </c>
      <c r="C76" s="65">
        <f>+'Ark1'!E132</f>
        <v>14</v>
      </c>
      <c r="D76" s="65">
        <f>+IF(F76=0,"",'Ark1'!Q132)</f>
        <v>1</v>
      </c>
      <c r="E76" s="66">
        <f t="shared" si="15"/>
        <v>-118</v>
      </c>
      <c r="F76" s="139">
        <f>+'Ark1'!R132</f>
        <v>1</v>
      </c>
      <c r="G76" s="66">
        <f t="shared" si="16"/>
        <v>-196</v>
      </c>
      <c r="H76" s="138">
        <f>+IF(F76=0,"",'Ark1'!AF132)</f>
        <v>2.0518292057369139E-3</v>
      </c>
      <c r="I76" s="138"/>
      <c r="J76" s="138">
        <f>+IF(F76=0,"",'Ark1'!AG132)</f>
        <v>4.1432340283419139E-3</v>
      </c>
      <c r="K76" s="101"/>
      <c r="L76" s="357">
        <f>+IF(F76=0,"",'Ark1'!AI132)</f>
        <v>0</v>
      </c>
      <c r="M76" s="382"/>
      <c r="N76" s="138">
        <f>+IF(F76=0,"",'Ark1'!U132)</f>
        <v>52.9</v>
      </c>
      <c r="O76" s="138">
        <f t="shared" si="17"/>
        <v>22.364974619289342</v>
      </c>
      <c r="P76" s="103"/>
      <c r="Q76" s="150" t="str">
        <f>+IF(L76=0,"",'Ark1'!AJ132)</f>
        <v/>
      </c>
      <c r="R76" s="25"/>
      <c r="S76" s="150" t="str">
        <f>+IF(L76=0,"",'Ark1'!AK132)</f>
        <v/>
      </c>
      <c r="T76" s="386"/>
      <c r="U76" s="66">
        <f>+IF(F76=0,"",'Ark1'!S132)</f>
        <v>10</v>
      </c>
      <c r="V76" s="66">
        <f t="shared" si="18"/>
        <v>2.2639593908629436</v>
      </c>
      <c r="W76" s="66"/>
      <c r="X76" s="66">
        <f>+IF(F76=0,"",'Ark1'!T132)</f>
        <v>11</v>
      </c>
      <c r="Y76" s="66">
        <f t="shared" si="19"/>
        <v>4.3147208121827409</v>
      </c>
      <c r="Z76" s="66">
        <f>+IF(F76=0,"",'Ark1'!W132)</f>
        <v>100</v>
      </c>
      <c r="AA76" s="138">
        <f>+IF(F76=0,"",'Ark1'!X132)</f>
        <v>100</v>
      </c>
      <c r="AB76" s="138">
        <f>+IF(F76=0,"",'Ark1'!Y132)</f>
        <v>100</v>
      </c>
      <c r="AC76" s="138">
        <f>+IF(F76=0,"",'Ark1'!Z132)</f>
        <v>0</v>
      </c>
      <c r="AD76" s="138">
        <f>+IF(F76=0,"",'Ark1'!AA132)</f>
        <v>0</v>
      </c>
      <c r="AE76" s="66">
        <f>+IF(F76=0,"",'Ark1'!AB132)</f>
        <v>0</v>
      </c>
      <c r="AF76" s="66">
        <f>+IF(F76=0,"",'Ark1'!AC132)</f>
        <v>0</v>
      </c>
      <c r="AG76" s="66">
        <f t="shared" si="14"/>
        <v>5.29</v>
      </c>
      <c r="AH76" s="138"/>
      <c r="AI76" s="25"/>
      <c r="AS76"/>
      <c r="AW76"/>
      <c r="AX76"/>
      <c r="AY76"/>
      <c r="AZ76"/>
      <c r="BA76"/>
      <c r="BB76"/>
      <c r="BF76"/>
      <c r="BG76"/>
      <c r="BH76"/>
    </row>
    <row r="77" spans="1:60" ht="15.6">
      <c r="A77" s="25"/>
      <c r="B77" s="65">
        <f>+'Ark1'!C133</f>
        <v>2023</v>
      </c>
      <c r="C77" s="65">
        <f>+'Ark1'!E133</f>
        <v>15</v>
      </c>
      <c r="D77" s="65">
        <f>+IF(F77=0,"",'Ark1'!Q133)</f>
        <v>50</v>
      </c>
      <c r="E77" s="66">
        <f t="shared" si="15"/>
        <v>49</v>
      </c>
      <c r="F77" s="139">
        <f>+'Ark1'!R133</f>
        <v>79</v>
      </c>
      <c r="G77" s="66">
        <f t="shared" si="16"/>
        <v>77</v>
      </c>
      <c r="H77" s="138">
        <f>+IF(F77=0,"",'Ark1'!AF133)</f>
        <v>0.16209450725321628</v>
      </c>
      <c r="I77" s="138"/>
      <c r="J77" s="138">
        <f>+IF(F77=0,"",'Ark1'!AG133)</f>
        <v>0.18851323218934127</v>
      </c>
      <c r="K77" s="101"/>
      <c r="L77" s="357">
        <f>+IF(F77=0,"",'Ark1'!AI133)</f>
        <v>13</v>
      </c>
      <c r="M77" s="382"/>
      <c r="N77" s="138">
        <f>+IF(F77=0,"",'Ark1'!U133)</f>
        <v>30.467088607594945</v>
      </c>
      <c r="O77" s="138">
        <f t="shared" si="17"/>
        <v>15.817088607594945</v>
      </c>
      <c r="P77" s="103"/>
      <c r="Q77" s="150">
        <f>+IF(L77=0,"",'Ark1'!AJ133)</f>
        <v>113.13846153846156</v>
      </c>
      <c r="R77" s="25"/>
      <c r="S77" s="150">
        <f>+IF(L77=0,"",'Ark1'!AK133)</f>
        <v>20.543527367288071</v>
      </c>
      <c r="T77" s="386"/>
      <c r="U77" s="66">
        <f>+IF(F77=0,"",'Ark1'!S133)</f>
        <v>7.7721518987341778</v>
      </c>
      <c r="V77" s="66">
        <f t="shared" si="18"/>
        <v>2.2721518987341778</v>
      </c>
      <c r="W77" s="66"/>
      <c r="X77" s="66">
        <f>+IF(F77=0,"",'Ark1'!T133)</f>
        <v>6.6582278481012649</v>
      </c>
      <c r="Y77" s="66">
        <f t="shared" si="19"/>
        <v>2.6582278481012649</v>
      </c>
      <c r="Z77" s="66">
        <f>+IF(F77=0,"",'Ark1'!W133)</f>
        <v>15.189873417721509</v>
      </c>
      <c r="AA77" s="138">
        <f>+IF(F77=0,"",'Ark1'!X133)</f>
        <v>97.468354430379762</v>
      </c>
      <c r="AB77" s="138">
        <f>+IF(F77=0,"",'Ark1'!Y133)</f>
        <v>79.74683544303798</v>
      </c>
      <c r="AC77" s="138">
        <f>+IF(F77=0,"",'Ark1'!Z133)</f>
        <v>9.1368875613418972</v>
      </c>
      <c r="AD77" s="138">
        <f>+IF(F77=0,"",'Ark1'!AA133)</f>
        <v>1.6683909256299163</v>
      </c>
      <c r="AE77" s="66">
        <f>+IF(F77=0,"",'Ark1'!AB133)</f>
        <v>2.0738643434838866</v>
      </c>
      <c r="AF77" s="66">
        <f>+IF(F77=0,"",'Ark1'!AC133)</f>
        <v>70.931678615319441</v>
      </c>
      <c r="AG77" s="66">
        <f t="shared" si="14"/>
        <v>3.9200325732899031</v>
      </c>
      <c r="AH77" s="138"/>
      <c r="AI77" s="25"/>
      <c r="AS77"/>
      <c r="AW77"/>
      <c r="AX77"/>
      <c r="AY77"/>
      <c r="AZ77"/>
      <c r="BA77"/>
      <c r="BB77"/>
      <c r="BF77"/>
      <c r="BG77"/>
      <c r="BH77"/>
    </row>
    <row r="78" spans="1:60" ht="15.6">
      <c r="A78" s="25"/>
      <c r="B78" s="65">
        <f>+'Ark1'!C134</f>
        <v>2023</v>
      </c>
      <c r="C78" s="65">
        <f>+'Ark1'!E134</f>
        <v>16</v>
      </c>
      <c r="D78" s="65">
        <f>+IF(F78=0,"",'Ark1'!Q134)</f>
        <v>47</v>
      </c>
      <c r="E78" s="66">
        <f t="shared" si="15"/>
        <v>10</v>
      </c>
      <c r="F78" s="139">
        <f>+'Ark1'!R134</f>
        <v>156</v>
      </c>
      <c r="G78" s="66">
        <f t="shared" si="16"/>
        <v>79</v>
      </c>
      <c r="H78" s="138">
        <f>+IF(F78=0,"",'Ark1'!AF134)</f>
        <v>0.3200853560949587</v>
      </c>
      <c r="I78" s="138"/>
      <c r="J78" s="138">
        <f>+IF(F78=0,"",'Ark1'!AG134)</f>
        <v>0.26218290944942474</v>
      </c>
      <c r="K78" s="101"/>
      <c r="L78" s="357">
        <f>+IF(F78=0,"",'Ark1'!AI134)</f>
        <v>49</v>
      </c>
      <c r="M78" s="382"/>
      <c r="N78" s="138">
        <f>+IF(F78=0,"",'Ark1'!U134)</f>
        <v>21.458333333333339</v>
      </c>
      <c r="O78" s="138">
        <f t="shared" si="17"/>
        <v>-4.8624458874458796</v>
      </c>
      <c r="P78" s="103"/>
      <c r="Q78" s="150">
        <f>+IF(L78=0,"",'Ark1'!AJ134)</f>
        <v>102.4061224489796</v>
      </c>
      <c r="R78" s="25"/>
      <c r="S78" s="150">
        <f>+IF(L78=0,"",'Ark1'!AK134)</f>
        <v>19.525695421219496</v>
      </c>
      <c r="T78" s="386"/>
      <c r="U78" s="66">
        <f>+IF(F78=0,"",'Ark1'!S134)</f>
        <v>7.5</v>
      </c>
      <c r="V78" s="66">
        <f t="shared" si="18"/>
        <v>0.17532467532467511</v>
      </c>
      <c r="W78" s="66"/>
      <c r="X78" s="66">
        <f>+IF(F78=0,"",'Ark1'!T134)</f>
        <v>5.6730769230769242</v>
      </c>
      <c r="Y78" s="66">
        <f t="shared" si="19"/>
        <v>-0.67757242757242597</v>
      </c>
      <c r="Z78" s="66">
        <f>+IF(F78=0,"",'Ark1'!W134)</f>
        <v>7.0512820512820493</v>
      </c>
      <c r="AA78" s="138">
        <f>+IF(F78=0,"",'Ark1'!X134)</f>
        <v>76.923076923076891</v>
      </c>
      <c r="AB78" s="138">
        <f>+IF(F78=0,"",'Ark1'!Y134)</f>
        <v>37.179487179487182</v>
      </c>
      <c r="AC78" s="138">
        <f>+IF(F78=0,"",'Ark1'!Z134)</f>
        <v>7.7633091537754595</v>
      </c>
      <c r="AD78" s="138">
        <f>+IF(F78=0,"",'Ark1'!AA134)</f>
        <v>1.5627884349161572</v>
      </c>
      <c r="AE78" s="66">
        <f>+IF(F78=0,"",'Ark1'!AB134)</f>
        <v>1.9220830765232788</v>
      </c>
      <c r="AF78" s="66">
        <f>+IF(F78=0,"",'Ark1'!AC134)</f>
        <v>58.645102185161512</v>
      </c>
      <c r="AG78" s="66">
        <f t="shared" si="14"/>
        <v>2.861111111111112</v>
      </c>
      <c r="AH78" s="138"/>
      <c r="AI78" s="25"/>
      <c r="AS78"/>
      <c r="AW78"/>
      <c r="AX78"/>
      <c r="AY78"/>
      <c r="AZ78"/>
      <c r="BA78"/>
      <c r="BB78"/>
      <c r="BF78"/>
      <c r="BG78"/>
      <c r="BH78"/>
    </row>
    <row r="79" spans="1:60" ht="15.6">
      <c r="A79" s="25"/>
      <c r="B79" s="65">
        <f>+'Ark1'!C135</f>
        <v>2023</v>
      </c>
      <c r="C79" s="65">
        <f>+'Ark1'!E135</f>
        <v>17</v>
      </c>
      <c r="D79" s="65">
        <f>+IF(F79=0,"",'Ark1'!Q135)</f>
        <v>106</v>
      </c>
      <c r="E79" s="66">
        <f t="shared" si="15"/>
        <v>20</v>
      </c>
      <c r="F79" s="139">
        <f>+'Ark1'!R135</f>
        <v>375</v>
      </c>
      <c r="G79" s="66">
        <f t="shared" si="16"/>
        <v>96</v>
      </c>
      <c r="H79" s="138">
        <f>+IF(F79=0,"",'Ark1'!AF135)</f>
        <v>0.76943595215134319</v>
      </c>
      <c r="I79" s="138"/>
      <c r="J79" s="138">
        <f>+IF(F79=0,"",'Ark1'!AG135)</f>
        <v>0.56750557887636754</v>
      </c>
      <c r="K79" s="101"/>
      <c r="L79" s="357">
        <f>+IF(F79=0,"",'Ark1'!AI135)</f>
        <v>36</v>
      </c>
      <c r="M79" s="382"/>
      <c r="N79" s="138">
        <f>+IF(F79=0,"",'Ark1'!U135)</f>
        <v>19.322133333333326</v>
      </c>
      <c r="O79" s="138">
        <f t="shared" si="17"/>
        <v>-2.1387985663082496</v>
      </c>
      <c r="P79" s="103"/>
      <c r="Q79" s="150">
        <f>+IF(L79=0,"",'Ark1'!AJ135)</f>
        <v>100.88888888888889</v>
      </c>
      <c r="R79" s="25"/>
      <c r="S79" s="150">
        <f>+IF(L79=0,"",'Ark1'!AK135)</f>
        <v>17.704148476226699</v>
      </c>
      <c r="T79" s="386"/>
      <c r="U79" s="66">
        <f>+IF(F79=0,"",'Ark1'!S135)</f>
        <v>6.5519999999999987</v>
      </c>
      <c r="V79" s="66">
        <f t="shared" si="18"/>
        <v>-3.2229390681005832E-2</v>
      </c>
      <c r="W79" s="66"/>
      <c r="X79" s="66">
        <f>+IF(F79=0,"",'Ark1'!T135)</f>
        <v>4.778666666666668</v>
      </c>
      <c r="Y79" s="66">
        <f t="shared" si="19"/>
        <v>-0.13531182795698804</v>
      </c>
      <c r="Z79" s="66">
        <f>+IF(F79=0,"",'Ark1'!W135)</f>
        <v>5.6</v>
      </c>
      <c r="AA79" s="138">
        <f>+IF(F79=0,"",'Ark1'!X135)</f>
        <v>55.733333333333348</v>
      </c>
      <c r="AB79" s="138">
        <f>+IF(F79=0,"",'Ark1'!Y135)</f>
        <v>24</v>
      </c>
      <c r="AC79" s="138">
        <f>+IF(F79=0,"",'Ark1'!Z135)</f>
        <v>8.5052432915754448</v>
      </c>
      <c r="AD79" s="138">
        <f>+IF(F79=0,"",'Ark1'!AA135)</f>
        <v>1.5771163558850061</v>
      </c>
      <c r="AE79" s="66">
        <f>+IF(F79=0,"",'Ark1'!AB135)</f>
        <v>1.9708741433406864</v>
      </c>
      <c r="AF79" s="66">
        <f>+IF(F79=0,"",'Ark1'!AC135)</f>
        <v>55.243148348118254</v>
      </c>
      <c r="AG79" s="66">
        <f t="shared" si="14"/>
        <v>2.9490435490435485</v>
      </c>
      <c r="AH79" s="138"/>
      <c r="AI79" s="25"/>
      <c r="AS79"/>
      <c r="AW79"/>
      <c r="AX79"/>
      <c r="AY79"/>
      <c r="AZ79"/>
      <c r="BA79"/>
      <c r="BB79"/>
      <c r="BF79"/>
      <c r="BG79"/>
      <c r="BH79"/>
    </row>
    <row r="80" spans="1:60" ht="15.6">
      <c r="A80" s="25"/>
      <c r="B80" s="65">
        <f>+'Ark1'!C136</f>
        <v>2023</v>
      </c>
      <c r="C80" s="65">
        <f>+'Ark1'!E136</f>
        <v>18</v>
      </c>
      <c r="D80" s="65">
        <f>+IF(F80=0,"",'Ark1'!Q136)</f>
        <v>78</v>
      </c>
      <c r="E80" s="66">
        <f t="shared" si="15"/>
        <v>-28</v>
      </c>
      <c r="F80" s="139">
        <f>+'Ark1'!R136</f>
        <v>229</v>
      </c>
      <c r="G80" s="66">
        <f t="shared" si="16"/>
        <v>-137</v>
      </c>
      <c r="H80" s="138">
        <f>+IF(F80=0,"",'Ark1'!AF136)</f>
        <v>0.46986888811375321</v>
      </c>
      <c r="I80" s="138"/>
      <c r="J80" s="138">
        <f>+IF(F80=0,"",'Ark1'!AG136)</f>
        <v>0.44667039061689856</v>
      </c>
      <c r="K80" s="101"/>
      <c r="L80" s="357">
        <f>+IF(F80=0,"",'Ark1'!AI136)</f>
        <v>19</v>
      </c>
      <c r="M80" s="382"/>
      <c r="N80" s="138">
        <f>+IF(F80=0,"",'Ark1'!U136)</f>
        <v>24.903930131004369</v>
      </c>
      <c r="O80" s="138">
        <f t="shared" si="17"/>
        <v>1.2227825900207776</v>
      </c>
      <c r="P80" s="103"/>
      <c r="Q80" s="150">
        <f>+IF(L80=0,"",'Ark1'!AJ136)</f>
        <v>104.71052631578949</v>
      </c>
      <c r="R80" s="25"/>
      <c r="S80" s="150">
        <f>+IF(L80=0,"",'Ark1'!AK136)</f>
        <v>20.204119128430232</v>
      </c>
      <c r="T80" s="386"/>
      <c r="U80" s="66">
        <f>+IF(F80=0,"",'Ark1'!S136)</f>
        <v>7.5720524017467268</v>
      </c>
      <c r="V80" s="66">
        <f t="shared" si="18"/>
        <v>0.63216169136421296</v>
      </c>
      <c r="W80" s="66"/>
      <c r="X80" s="66">
        <f>+IF(F80=0,"",'Ark1'!T136)</f>
        <v>5.838427947598257</v>
      </c>
      <c r="Y80" s="66">
        <f t="shared" si="19"/>
        <v>0.13077767437421528</v>
      </c>
      <c r="Z80" s="66">
        <f>+IF(F80=0,"",'Ark1'!W136)</f>
        <v>11.353711790393012</v>
      </c>
      <c r="AA80" s="138">
        <f>+IF(F80=0,"",'Ark1'!X136)</f>
        <v>81.659388646288193</v>
      </c>
      <c r="AB80" s="138">
        <f>+IF(F80=0,"",'Ark1'!Y136)</f>
        <v>52.401746724890813</v>
      </c>
      <c r="AC80" s="138">
        <f>+IF(F80=0,"",'Ark1'!Z136)</f>
        <v>9.2096082499414624</v>
      </c>
      <c r="AD80" s="138">
        <f>+IF(F80=0,"",'Ark1'!AA136)</f>
        <v>1.5582729430172499</v>
      </c>
      <c r="AE80" s="66">
        <f>+IF(F80=0,"",'Ark1'!AB136)</f>
        <v>2.2282640883496136</v>
      </c>
      <c r="AF80" s="66">
        <f>+IF(F80=0,"",'Ark1'!AC136)</f>
        <v>61.678016443835496</v>
      </c>
      <c r="AG80" s="66">
        <f t="shared" si="14"/>
        <v>3.2889273356401381</v>
      </c>
      <c r="AH80" s="138"/>
      <c r="AI80" s="25"/>
      <c r="AS80"/>
      <c r="AW80"/>
      <c r="AX80"/>
      <c r="AY80"/>
      <c r="AZ80"/>
      <c r="BA80"/>
      <c r="BB80"/>
      <c r="BF80"/>
      <c r="BG80"/>
      <c r="BH80"/>
    </row>
    <row r="81" spans="1:60" ht="15.6">
      <c r="A81" s="25"/>
      <c r="B81" s="65">
        <f>+'Ark1'!C137</f>
        <v>2023</v>
      </c>
      <c r="C81" s="65">
        <f>+'Ark1'!E137</f>
        <v>19</v>
      </c>
      <c r="D81" s="65">
        <f>+IF(F81=0,"",'Ark1'!Q137)</f>
        <v>140</v>
      </c>
      <c r="E81" s="66">
        <f t="shared" si="15"/>
        <v>-5</v>
      </c>
      <c r="F81" s="139">
        <f>+'Ark1'!R137</f>
        <v>553</v>
      </c>
      <c r="G81" s="66">
        <f t="shared" si="16"/>
        <v>181</v>
      </c>
      <c r="H81" s="138">
        <f>+IF(F81=0,"",'Ark1'!AF137)</f>
        <v>1.134661550772514</v>
      </c>
      <c r="I81" s="138"/>
      <c r="J81" s="138">
        <f>+IF(F81=0,"",'Ark1'!AG137)</f>
        <v>0.95825405841129774</v>
      </c>
      <c r="K81" s="101"/>
      <c r="L81" s="357">
        <f>+IF(F81=0,"",'Ark1'!AI137)</f>
        <v>241</v>
      </c>
      <c r="M81" s="382"/>
      <c r="N81" s="138">
        <f>+IF(F81=0,"",'Ark1'!U137)</f>
        <v>22.124412296564206</v>
      </c>
      <c r="O81" s="138">
        <f t="shared" si="17"/>
        <v>-3.8965554453712841</v>
      </c>
      <c r="P81" s="103"/>
      <c r="Q81" s="150">
        <f>+IF(L81=0,"",'Ark1'!AJ137)</f>
        <v>101.18215767634857</v>
      </c>
      <c r="R81" s="25"/>
      <c r="S81" s="150">
        <f>+IF(L81=0,"",'Ark1'!AK137)</f>
        <v>19.363914636805927</v>
      </c>
      <c r="T81" s="386"/>
      <c r="U81" s="66">
        <f>+IF(F81=0,"",'Ark1'!S137)</f>
        <v>6.9132007233273045</v>
      </c>
      <c r="V81" s="66">
        <f t="shared" si="18"/>
        <v>-0.27497131968344757</v>
      </c>
      <c r="W81" s="66"/>
      <c r="X81" s="66">
        <f>+IF(F81=0,"",'Ark1'!T137)</f>
        <v>5.0216998191681741</v>
      </c>
      <c r="Y81" s="66">
        <f t="shared" si="19"/>
        <v>-0.65840770771354595</v>
      </c>
      <c r="Z81" s="66">
        <f>+IF(F81=0,"",'Ark1'!W137)</f>
        <v>7.9566003616636509</v>
      </c>
      <c r="AA81" s="138">
        <f>+IF(F81=0,"",'Ark1'!X137)</f>
        <v>72.875226039783001</v>
      </c>
      <c r="AB81" s="138">
        <f>+IF(F81=0,"",'Ark1'!Y137)</f>
        <v>39.96383363471972</v>
      </c>
      <c r="AC81" s="138">
        <f>+IF(F81=0,"",'Ark1'!Z137)</f>
        <v>8.659963837108636</v>
      </c>
      <c r="AD81" s="138">
        <f>+IF(F81=0,"",'Ark1'!AA137)</f>
        <v>1.8863906017062404</v>
      </c>
      <c r="AE81" s="66">
        <f>+IF(F81=0,"",'Ark1'!AB137)</f>
        <v>2.221764609180632</v>
      </c>
      <c r="AF81" s="66">
        <f>+IF(F81=0,"",'Ark1'!AC137)</f>
        <v>71.510733580191115</v>
      </c>
      <c r="AG81" s="66">
        <f t="shared" si="14"/>
        <v>3.200313889615487</v>
      </c>
      <c r="AH81" s="138"/>
      <c r="AI81" s="25"/>
      <c r="AS81"/>
      <c r="AW81"/>
      <c r="AX81"/>
      <c r="AY81"/>
      <c r="AZ81"/>
      <c r="BA81"/>
      <c r="BB81"/>
      <c r="BF81"/>
      <c r="BG81"/>
      <c r="BH81"/>
    </row>
    <row r="82" spans="1:60" ht="15.6">
      <c r="A82" s="25"/>
      <c r="B82" s="65">
        <f>+'Ark1'!C138</f>
        <v>2023</v>
      </c>
      <c r="C82" s="65">
        <f>+'Ark1'!E138</f>
        <v>20</v>
      </c>
      <c r="D82" s="65">
        <f>+IF(F82=0,"",'Ark1'!Q138)</f>
        <v>3</v>
      </c>
      <c r="E82" s="66">
        <f t="shared" si="15"/>
        <v>-64</v>
      </c>
      <c r="F82" s="139">
        <f>+'Ark1'!R138</f>
        <v>4</v>
      </c>
      <c r="G82" s="66">
        <f t="shared" si="16"/>
        <v>-262</v>
      </c>
      <c r="H82" s="138">
        <f>+IF(F82=0,"",'Ark1'!AF138)</f>
        <v>8.2073168229476554E-3</v>
      </c>
      <c r="I82" s="138"/>
      <c r="J82" s="138">
        <f>+IF(F82=0,"",'Ark1'!AG138)</f>
        <v>8.8190576860359103E-3</v>
      </c>
      <c r="K82" s="101"/>
      <c r="L82" s="357">
        <f>+IF(F82=0,"",'Ark1'!AI138)</f>
        <v>0</v>
      </c>
      <c r="M82" s="382"/>
      <c r="N82" s="138">
        <f>+IF(F82=0,"",'Ark1'!U138)</f>
        <v>28.15</v>
      </c>
      <c r="O82" s="138">
        <f t="shared" si="17"/>
        <v>6.4451127819548866</v>
      </c>
      <c r="P82" s="103"/>
      <c r="Q82" s="150" t="str">
        <f>+IF(L82=0,"",'Ark1'!AJ138)</f>
        <v/>
      </c>
      <c r="R82" s="25"/>
      <c r="S82" s="150" t="str">
        <f>+IF(L82=0,"",'Ark1'!AK138)</f>
        <v/>
      </c>
      <c r="T82" s="386"/>
      <c r="U82" s="66">
        <f>+IF(F82=0,"",'Ark1'!S138)</f>
        <v>7.5</v>
      </c>
      <c r="V82" s="66">
        <f t="shared" si="18"/>
        <v>0.99624060150375904</v>
      </c>
      <c r="W82" s="66"/>
      <c r="X82" s="66">
        <f>+IF(F82=0,"",'Ark1'!T138)</f>
        <v>6.75</v>
      </c>
      <c r="Y82" s="66">
        <f t="shared" si="19"/>
        <v>1.8740601503759393</v>
      </c>
      <c r="Z82" s="66">
        <f>+IF(F82=0,"",'Ark1'!W138)</f>
        <v>0</v>
      </c>
      <c r="AA82" s="138">
        <f>+IF(F82=0,"",'Ark1'!X138)</f>
        <v>100</v>
      </c>
      <c r="AB82" s="138">
        <f>+IF(F82=0,"",'Ark1'!Y138)</f>
        <v>75</v>
      </c>
      <c r="AC82" s="138">
        <f>+IF(F82=0,"",'Ark1'!Z138)</f>
        <v>6.3578691398926956</v>
      </c>
      <c r="AD82" s="138">
        <f>+IF(F82=0,"",'Ark1'!AA138)</f>
        <v>1.1180339887498949</v>
      </c>
      <c r="AE82" s="66">
        <f>+IF(F82=0,"",'Ark1'!AB138)</f>
        <v>1.299038105676658</v>
      </c>
      <c r="AF82" s="66">
        <f>+IF(F82=0,"",'Ark1'!AC138)</f>
        <v>93.904126816066892</v>
      </c>
      <c r="AG82" s="66">
        <f t="shared" si="14"/>
        <v>3.753333333333333</v>
      </c>
      <c r="AH82" s="138"/>
      <c r="AI82" s="25"/>
      <c r="AS82"/>
      <c r="AW82"/>
      <c r="AX82"/>
      <c r="AY82"/>
      <c r="AZ82"/>
      <c r="BA82"/>
      <c r="BB82"/>
      <c r="BF82"/>
      <c r="BG82"/>
      <c r="BH82"/>
    </row>
    <row r="83" spans="1:60" ht="15.6">
      <c r="A83" s="25"/>
      <c r="B83" s="65">
        <f>+'Ark1'!C139</f>
        <v>2023</v>
      </c>
      <c r="C83" s="65">
        <f>+'Ark1'!E139</f>
        <v>21</v>
      </c>
      <c r="D83" s="65">
        <f>+IF(F83=0,"",'Ark1'!Q139)</f>
        <v>159</v>
      </c>
      <c r="E83" s="66">
        <f t="shared" si="15"/>
        <v>87</v>
      </c>
      <c r="F83" s="139">
        <f>+'Ark1'!R139</f>
        <v>528</v>
      </c>
      <c r="G83" s="66">
        <f t="shared" si="16"/>
        <v>294</v>
      </c>
      <c r="H83" s="138">
        <f>+IF(F83=0,"",'Ark1'!AF139)</f>
        <v>1.0833658206290908</v>
      </c>
      <c r="I83" s="138"/>
      <c r="J83" s="138">
        <f>+IF(F83=0,"",'Ark1'!AG139)</f>
        <v>0.95630384050381778</v>
      </c>
      <c r="K83" s="101"/>
      <c r="L83" s="357">
        <f>+IF(F83=0,"",'Ark1'!AI139)</f>
        <v>171</v>
      </c>
      <c r="M83" s="382"/>
      <c r="N83" s="138">
        <f>+IF(F83=0,"",'Ark1'!U139)</f>
        <v>23.124810606060603</v>
      </c>
      <c r="O83" s="138">
        <f t="shared" si="17"/>
        <v>-0.24997571872571811</v>
      </c>
      <c r="P83" s="103"/>
      <c r="Q83" s="150">
        <f>+IF(L83=0,"",'Ark1'!AJ139)</f>
        <v>104.56900584795321</v>
      </c>
      <c r="R83" s="25"/>
      <c r="S83" s="150">
        <f>+IF(L83=0,"",'Ark1'!AK139)</f>
        <v>19.848089601697247</v>
      </c>
      <c r="T83" s="386"/>
      <c r="U83" s="66">
        <f>+IF(F83=0,"",'Ark1'!S139)</f>
        <v>6.9753787878787881</v>
      </c>
      <c r="V83" s="66">
        <f t="shared" si="18"/>
        <v>0.16341297591297721</v>
      </c>
      <c r="W83" s="66"/>
      <c r="X83" s="66">
        <f>+IF(F83=0,"",'Ark1'!T139)</f>
        <v>5.2613636363636367</v>
      </c>
      <c r="Y83" s="66">
        <f t="shared" si="19"/>
        <v>-0.15743978243978241</v>
      </c>
      <c r="Z83" s="66">
        <f>+IF(F83=0,"",'Ark1'!W139)</f>
        <v>7.1969696969696972</v>
      </c>
      <c r="AA83" s="138">
        <f>+IF(F83=0,"",'Ark1'!X139)</f>
        <v>81.060606060606062</v>
      </c>
      <c r="AB83" s="138">
        <f>+IF(F83=0,"",'Ark1'!Y139)</f>
        <v>44.886363636363633</v>
      </c>
      <c r="AC83" s="138">
        <f>+IF(F83=0,"",'Ark1'!Z139)</f>
        <v>8.0189813856954473</v>
      </c>
      <c r="AD83" s="138">
        <f>+IF(F83=0,"",'Ark1'!AA139)</f>
        <v>1.8600056636045377</v>
      </c>
      <c r="AE83" s="66">
        <f>+IF(F83=0,"",'Ark1'!AB139)</f>
        <v>2.0898074337586312</v>
      </c>
      <c r="AF83" s="66">
        <f>+IF(F83=0,"",'Ark1'!AC139)</f>
        <v>67.4617984963878</v>
      </c>
      <c r="AG83" s="66">
        <f t="shared" si="14"/>
        <v>3.3152049959272327</v>
      </c>
      <c r="AH83" s="138"/>
      <c r="AI83" s="25"/>
      <c r="AS83"/>
      <c r="AW83"/>
      <c r="AX83"/>
      <c r="AY83"/>
      <c r="AZ83"/>
      <c r="BA83"/>
      <c r="BB83"/>
      <c r="BF83"/>
      <c r="BG83"/>
      <c r="BH83"/>
    </row>
    <row r="84" spans="1:60" ht="15.6">
      <c r="A84" s="25"/>
      <c r="B84" s="65">
        <f>+'Ark1'!C140</f>
        <v>2023</v>
      </c>
      <c r="C84" s="65">
        <f>+'Ark1'!E140</f>
        <v>22</v>
      </c>
      <c r="D84" s="65">
        <f>+IF(F84=0,"",'Ark1'!Q140)</f>
        <v>64</v>
      </c>
      <c r="E84" s="66">
        <f t="shared" si="15"/>
        <v>-145</v>
      </c>
      <c r="F84" s="139">
        <f>+'Ark1'!R140</f>
        <v>203</v>
      </c>
      <c r="G84" s="66">
        <f t="shared" si="16"/>
        <v>-462</v>
      </c>
      <c r="H84" s="138">
        <f>+IF(F84=0,"",'Ark1'!AF140)</f>
        <v>0.41652132876459369</v>
      </c>
      <c r="I84" s="138"/>
      <c r="J84" s="138">
        <f>+IF(F84=0,"",'Ark1'!AG140)</f>
        <v>0.38904889204126247</v>
      </c>
      <c r="K84" s="101"/>
      <c r="L84" s="357">
        <f>+IF(F84=0,"",'Ark1'!AI140)</f>
        <v>15</v>
      </c>
      <c r="M84" s="382"/>
      <c r="N84" s="138">
        <f>+IF(F84=0,"",'Ark1'!U140)</f>
        <v>24.469458128078795</v>
      </c>
      <c r="O84" s="138">
        <f t="shared" si="17"/>
        <v>-0.12678247342497428</v>
      </c>
      <c r="P84" s="103"/>
      <c r="Q84" s="150">
        <f>+IF(L84=0,"",'Ark1'!AJ140)</f>
        <v>107.29333333333336</v>
      </c>
      <c r="R84" s="25"/>
      <c r="S84" s="150">
        <f>+IF(L84=0,"",'Ark1'!AK140)</f>
        <v>20.417987571243213</v>
      </c>
      <c r="T84" s="386"/>
      <c r="U84" s="66">
        <f>+IF(F84=0,"",'Ark1'!S140)</f>
        <v>7.3645320197044324</v>
      </c>
      <c r="V84" s="66">
        <f t="shared" si="18"/>
        <v>0.22919367383977196</v>
      </c>
      <c r="W84" s="66"/>
      <c r="X84" s="66">
        <f>+IF(F84=0,"",'Ark1'!T140)</f>
        <v>6.0197044334975374</v>
      </c>
      <c r="Y84" s="66">
        <f t="shared" si="19"/>
        <v>0.32196007259528159</v>
      </c>
      <c r="Z84" s="66">
        <f>+IF(F84=0,"",'Ark1'!W140)</f>
        <v>7.8817733990147776</v>
      </c>
      <c r="AA84" s="138">
        <f>+IF(F84=0,"",'Ark1'!X140)</f>
        <v>78.817733990147772</v>
      </c>
      <c r="AB84" s="138">
        <f>+IF(F84=0,"",'Ark1'!Y140)</f>
        <v>51.724137931034491</v>
      </c>
      <c r="AC84" s="138">
        <f>+IF(F84=0,"",'Ark1'!Z140)</f>
        <v>9.0379687984602946</v>
      </c>
      <c r="AD84" s="138">
        <f>+IF(F84=0,"",'Ark1'!AA140)</f>
        <v>1.3807698119546528</v>
      </c>
      <c r="AE84" s="66">
        <f>+IF(F84=0,"",'Ark1'!AB140)</f>
        <v>2.0048232263214811</v>
      </c>
      <c r="AF84" s="66">
        <f>+IF(F84=0,"",'Ark1'!AC140)</f>
        <v>74.292560793465682</v>
      </c>
      <c r="AG84" s="66">
        <f t="shared" si="14"/>
        <v>3.3226086956521712</v>
      </c>
      <c r="AH84" s="138"/>
      <c r="AI84" s="25"/>
      <c r="AS84"/>
      <c r="AW84"/>
      <c r="AX84"/>
      <c r="AY84"/>
      <c r="AZ84"/>
      <c r="BA84"/>
      <c r="BB84"/>
      <c r="BF84"/>
      <c r="BG84"/>
      <c r="BH84"/>
    </row>
    <row r="85" spans="1:60" ht="15.6">
      <c r="A85" s="25"/>
      <c r="B85" s="65">
        <f>+'Ark1'!C141</f>
        <v>2023</v>
      </c>
      <c r="C85" s="65">
        <f>+'Ark1'!E141</f>
        <v>23</v>
      </c>
      <c r="D85" s="65">
        <f>+IF(F85=0,"",'Ark1'!Q141)</f>
        <v>138</v>
      </c>
      <c r="E85" s="66">
        <f t="shared" si="15"/>
        <v>83</v>
      </c>
      <c r="F85" s="139">
        <f>+'Ark1'!R141</f>
        <v>404</v>
      </c>
      <c r="G85" s="66">
        <f t="shared" si="16"/>
        <v>235</v>
      </c>
      <c r="H85" s="138">
        <f>+IF(F85=0,"",'Ark1'!AF141)</f>
        <v>0.82893899911771307</v>
      </c>
      <c r="I85" s="138"/>
      <c r="J85" s="138">
        <f>+IF(F85=0,"",'Ark1'!AG141)</f>
        <v>0.78759824320611493</v>
      </c>
      <c r="K85" s="101"/>
      <c r="L85" s="357">
        <f>+IF(F85=0,"",'Ark1'!AI141)</f>
        <v>144</v>
      </c>
      <c r="M85" s="382"/>
      <c r="N85" s="138">
        <f>+IF(F85=0,"",'Ark1'!U141)</f>
        <v>24.890841584158419</v>
      </c>
      <c r="O85" s="138">
        <f t="shared" si="17"/>
        <v>-0.52809332708418211</v>
      </c>
      <c r="P85" s="103"/>
      <c r="Q85" s="150">
        <f>+IF(L85=0,"",'Ark1'!AJ141)</f>
        <v>108.2729166666667</v>
      </c>
      <c r="R85" s="25"/>
      <c r="S85" s="150">
        <f>+IF(L85=0,"",'Ark1'!AK141)</f>
        <v>21.230462678630577</v>
      </c>
      <c r="T85" s="386"/>
      <c r="U85" s="66">
        <f>+IF(F85=0,"",'Ark1'!S141)</f>
        <v>6.8712871287128685</v>
      </c>
      <c r="V85" s="66">
        <f t="shared" si="18"/>
        <v>4.8801921612275478E-2</v>
      </c>
      <c r="W85" s="66"/>
      <c r="X85" s="66">
        <f>+IF(F85=0,"",'Ark1'!T141)</f>
        <v>5.5940594059405937</v>
      </c>
      <c r="Y85" s="66">
        <f t="shared" si="19"/>
        <v>0.11476946511219399</v>
      </c>
      <c r="Z85" s="66">
        <f>+IF(F85=0,"",'Ark1'!W141)</f>
        <v>10.89108910891089</v>
      </c>
      <c r="AA85" s="138">
        <f>+IF(F85=0,"",'Ark1'!X141)</f>
        <v>82.425742574257427</v>
      </c>
      <c r="AB85" s="138">
        <f>+IF(F85=0,"",'Ark1'!Y141)</f>
        <v>53.217821782178227</v>
      </c>
      <c r="AC85" s="138">
        <f>+IF(F85=0,"",'Ark1'!Z141)</f>
        <v>9.0069742111460798</v>
      </c>
      <c r="AD85" s="138">
        <f>+IF(F85=0,"",'Ark1'!AA141)</f>
        <v>1.7457919212805952</v>
      </c>
      <c r="AE85" s="66">
        <f>+IF(F85=0,"",'Ark1'!AB141)</f>
        <v>2.1441987948225476</v>
      </c>
      <c r="AF85" s="66">
        <f>+IF(F85=0,"",'Ark1'!AC141)</f>
        <v>72.356365815343366</v>
      </c>
      <c r="AG85" s="66">
        <f t="shared" si="14"/>
        <v>3.6224423631123939</v>
      </c>
      <c r="AH85" s="138"/>
      <c r="AI85" s="25"/>
      <c r="AS85"/>
      <c r="AW85"/>
      <c r="AX85"/>
      <c r="AY85"/>
      <c r="AZ85"/>
      <c r="BA85"/>
      <c r="BB85"/>
      <c r="BF85"/>
      <c r="BG85"/>
      <c r="BH85"/>
    </row>
    <row r="86" spans="1:60" ht="15.6">
      <c r="A86" s="25"/>
      <c r="B86" s="65">
        <f>+'Ark1'!C142</f>
        <v>2023</v>
      </c>
      <c r="C86" s="65">
        <f>+'Ark1'!E142</f>
        <v>24</v>
      </c>
      <c r="D86" s="65">
        <f>+IF(F86=0,"",'Ark1'!Q142)</f>
        <v>64</v>
      </c>
      <c r="E86" s="66">
        <f t="shared" si="15"/>
        <v>21</v>
      </c>
      <c r="F86" s="139">
        <f>+'Ark1'!R142</f>
        <v>278</v>
      </c>
      <c r="G86" s="66">
        <f t="shared" si="16"/>
        <v>159</v>
      </c>
      <c r="H86" s="138">
        <f>+IF(F86=0,"",'Ark1'!AF142)</f>
        <v>0.57040851919486235</v>
      </c>
      <c r="I86" s="138"/>
      <c r="J86" s="138">
        <f>+IF(F86=0,"",'Ark1'!AG142)</f>
        <v>0.46523270563990554</v>
      </c>
      <c r="K86" s="101"/>
      <c r="L86" s="357">
        <f>+IF(F86=0,"",'Ark1'!AI142)</f>
        <v>48</v>
      </c>
      <c r="M86" s="382"/>
      <c r="N86" s="138">
        <f>+IF(F86=0,"",'Ark1'!U142)</f>
        <v>21.366906474820166</v>
      </c>
      <c r="O86" s="138">
        <f t="shared" si="17"/>
        <v>-4.8591439453478991</v>
      </c>
      <c r="P86" s="103"/>
      <c r="Q86" s="150">
        <f>+IF(L86=0,"",'Ark1'!AJ142)</f>
        <v>107.8625</v>
      </c>
      <c r="R86" s="25"/>
      <c r="S86" s="150">
        <f>+IF(L86=0,"",'Ark1'!AK142)</f>
        <v>21.275849168647124</v>
      </c>
      <c r="T86" s="386"/>
      <c r="U86" s="66">
        <f>+IF(F86=0,"",'Ark1'!S142)</f>
        <v>7.1258992805755392</v>
      </c>
      <c r="V86" s="66">
        <f t="shared" si="18"/>
        <v>-0.16821836648328503</v>
      </c>
      <c r="W86" s="66"/>
      <c r="X86" s="66">
        <f>+IF(F86=0,"",'Ark1'!T142)</f>
        <v>5.7805755395683436</v>
      </c>
      <c r="Y86" s="66">
        <f t="shared" si="19"/>
        <v>-0.29505471253249649</v>
      </c>
      <c r="Z86" s="66">
        <f>+IF(F86=0,"",'Ark1'!W142)</f>
        <v>8.2733812949640289</v>
      </c>
      <c r="AA86" s="138">
        <f>+IF(F86=0,"",'Ark1'!X142)</f>
        <v>69.784172661870485</v>
      </c>
      <c r="AB86" s="138">
        <f>+IF(F86=0,"",'Ark1'!Y142)</f>
        <v>30.93525179856114</v>
      </c>
      <c r="AC86" s="138">
        <f>+IF(F86=0,"",'Ark1'!Z142)</f>
        <v>8.2282448147985576</v>
      </c>
      <c r="AD86" s="138">
        <f>+IF(F86=0,"",'Ark1'!AA142)</f>
        <v>1.7512518905343706</v>
      </c>
      <c r="AE86" s="66">
        <f>+IF(F86=0,"",'Ark1'!AB142)</f>
        <v>1.8247056606178695</v>
      </c>
      <c r="AF86" s="66">
        <f>+IF(F86=0,"",'Ark1'!AC142)</f>
        <v>70.330136507169485</v>
      </c>
      <c r="AG86" s="66">
        <f t="shared" si="14"/>
        <v>2.998485613326606</v>
      </c>
      <c r="AH86" s="138"/>
      <c r="AI86" s="25"/>
      <c r="AS86"/>
      <c r="AW86"/>
      <c r="AX86"/>
      <c r="AY86"/>
      <c r="AZ86"/>
      <c r="BA86"/>
      <c r="BB86"/>
      <c r="BF86"/>
      <c r="BG86"/>
      <c r="BH86"/>
    </row>
    <row r="87" spans="1:60" ht="15.6">
      <c r="A87" s="25"/>
      <c r="B87" s="65">
        <f>+'Ark1'!C143</f>
        <v>2023</v>
      </c>
      <c r="C87" s="65">
        <f>+'Ark1'!E143</f>
        <v>25</v>
      </c>
      <c r="D87" s="65">
        <f>+IF(F87=0,"",'Ark1'!Q143)</f>
        <v>61</v>
      </c>
      <c r="E87" s="66"/>
      <c r="F87" s="139">
        <f>+'Ark1'!R143</f>
        <v>201</v>
      </c>
      <c r="G87" s="66"/>
      <c r="H87" s="138">
        <f>+IF(F87=0,"",'Ark1'!AF143)</f>
        <v>0.41241767035311966</v>
      </c>
      <c r="I87" s="138"/>
      <c r="J87" s="138">
        <f>+IF(F87=0,"",'Ark1'!AG143)</f>
        <v>0.37424603322544731</v>
      </c>
      <c r="K87" s="101"/>
      <c r="L87" s="357">
        <f>+IF(F87=0,"",'Ark1'!AI143)</f>
        <v>111</v>
      </c>
      <c r="M87" s="382"/>
      <c r="N87" s="138">
        <f>+IF(F87=0,"",'Ark1'!U143)</f>
        <v>23.772636815920379</v>
      </c>
      <c r="O87" s="138"/>
      <c r="P87" s="103"/>
      <c r="Q87" s="150">
        <f>+IF(L87=0,"",'Ark1'!AJ143)</f>
        <v>104.92792792792795</v>
      </c>
      <c r="R87" s="25"/>
      <c r="S87" s="150">
        <f>+IF(L87=0,"",'Ark1'!AK143)</f>
        <v>19.461408073763124</v>
      </c>
      <c r="T87" s="386"/>
      <c r="U87" s="66">
        <f>+IF(F87=0,"",'Ark1'!S143)</f>
        <v>6.6517412935323375</v>
      </c>
      <c r="V87" s="66"/>
      <c r="W87" s="66"/>
      <c r="X87" s="66">
        <f>+IF(F87=0,"",'Ark1'!T143)</f>
        <v>5.4626865671641793</v>
      </c>
      <c r="Y87" s="66"/>
      <c r="Z87" s="66">
        <f>+IF(F87=0,"",'Ark1'!W143)</f>
        <v>7.4626865671641811</v>
      </c>
      <c r="AA87" s="138">
        <f>+IF(F87=0,"",'Ark1'!X143)</f>
        <v>78.606965174129343</v>
      </c>
      <c r="AB87" s="138">
        <f>+IF(F87=0,"",'Ark1'!Y143)</f>
        <v>47.761194029850763</v>
      </c>
      <c r="AC87" s="138">
        <f>+IF(F87=0,"",'Ark1'!Z143)</f>
        <v>8.8173730314961407</v>
      </c>
      <c r="AD87" s="138">
        <f>+IF(F87=0,"",'Ark1'!AA143)</f>
        <v>1.7949928845148724</v>
      </c>
      <c r="AE87" s="66">
        <f>+IF(F87=0,"",'Ark1'!AB143)</f>
        <v>2.1347284181302282</v>
      </c>
      <c r="AF87" s="66">
        <f>+IF(F87=0,"",'Ark1'!AC143)</f>
        <v>67.243491511813289</v>
      </c>
      <c r="AG87" s="66">
        <f t="shared" si="14"/>
        <v>3.5738967838444253</v>
      </c>
      <c r="AH87" s="138"/>
      <c r="AI87" s="25"/>
      <c r="AS87"/>
      <c r="AW87"/>
      <c r="AX87"/>
      <c r="AY87"/>
      <c r="AZ87"/>
      <c r="BA87"/>
      <c r="BB87"/>
      <c r="BF87"/>
      <c r="BG87"/>
      <c r="BH87"/>
    </row>
    <row r="88" spans="1:60" ht="15.6">
      <c r="A88" s="25"/>
      <c r="B88" s="65">
        <f>+'Ark1'!C144</f>
        <v>2023</v>
      </c>
      <c r="C88" s="65">
        <f>+'Ark1'!E144</f>
        <v>26</v>
      </c>
      <c r="D88" s="65">
        <f>+IF(F88=0,"",'Ark1'!Q144)</f>
        <v>62</v>
      </c>
      <c r="E88" s="66"/>
      <c r="F88" s="139">
        <f>+'Ark1'!R144</f>
        <v>184</v>
      </c>
      <c r="G88" s="66"/>
      <c r="H88" s="138">
        <f>+IF(F88=0,"",'Ark1'!AF144)</f>
        <v>0.37753657385559225</v>
      </c>
      <c r="I88" s="138"/>
      <c r="J88" s="138">
        <f>+IF(F88=0,"",'Ark1'!AG144)</f>
        <v>0.34431136317568806</v>
      </c>
      <c r="K88" s="101"/>
      <c r="L88" s="357">
        <f>+IF(F88=0,"",'Ark1'!AI144)</f>
        <v>49</v>
      </c>
      <c r="M88" s="382"/>
      <c r="N88" s="138">
        <f>+IF(F88=0,"",'Ark1'!U144)</f>
        <v>23.891847826086956</v>
      </c>
      <c r="O88" s="138"/>
      <c r="P88" s="103"/>
      <c r="Q88" s="150">
        <f>+IF(L88=0,"",'Ark1'!AJ144)</f>
        <v>109.56326530612245</v>
      </c>
      <c r="R88" s="25"/>
      <c r="S88" s="150">
        <f>+IF(L88=0,"",'Ark1'!AK144)</f>
        <v>20.469023435122555</v>
      </c>
      <c r="T88" s="386"/>
      <c r="U88" s="66">
        <f>+IF(F88=0,"",'Ark1'!S144)</f>
        <v>7.2771739130434785</v>
      </c>
      <c r="V88" s="66"/>
      <c r="W88" s="66"/>
      <c r="X88" s="66">
        <f>+IF(F88=0,"",'Ark1'!T144)</f>
        <v>5.608695652173914</v>
      </c>
      <c r="Y88" s="66"/>
      <c r="Z88" s="66">
        <f>+IF(F88=0,"",'Ark1'!W144)</f>
        <v>10.326086956521738</v>
      </c>
      <c r="AA88" s="138">
        <f>+IF(F88=0,"",'Ark1'!X144)</f>
        <v>80.434782608695642</v>
      </c>
      <c r="AB88" s="138">
        <f>+IF(F88=0,"",'Ark1'!Y144)</f>
        <v>50</v>
      </c>
      <c r="AC88" s="138">
        <f>+IF(F88=0,"",'Ark1'!Z144)</f>
        <v>8.5033042719910021</v>
      </c>
      <c r="AD88" s="138">
        <f>+IF(F88=0,"",'Ark1'!AA144)</f>
        <v>1.8100926748355677</v>
      </c>
      <c r="AE88" s="66">
        <f>+IF(F88=0,"",'Ark1'!AB144)</f>
        <v>2.15918926884068</v>
      </c>
      <c r="AF88" s="66">
        <f>+IF(F88=0,"",'Ark1'!AC144)</f>
        <v>74.115551757481569</v>
      </c>
      <c r="AG88" s="66">
        <f t="shared" si="14"/>
        <v>3.2831217326362956</v>
      </c>
      <c r="AH88" s="138"/>
      <c r="AI88" s="25"/>
      <c r="AS88"/>
      <c r="AW88"/>
      <c r="AX88"/>
      <c r="AY88"/>
      <c r="AZ88"/>
      <c r="BA88"/>
      <c r="BB88"/>
      <c r="BF88"/>
      <c r="BG88"/>
      <c r="BH88"/>
    </row>
    <row r="89" spans="1:60" ht="15.6">
      <c r="A89" s="25"/>
      <c r="B89" s="65">
        <f>+'Ark1'!C145</f>
        <v>2023</v>
      </c>
      <c r="C89" s="65">
        <f>+'Ark1'!E145</f>
        <v>27</v>
      </c>
      <c r="D89" s="65">
        <f>+IF(F89=0,"",'Ark1'!Q145)</f>
        <v>31</v>
      </c>
      <c r="E89" s="66"/>
      <c r="F89" s="139">
        <f>+'Ark1'!R145</f>
        <v>159</v>
      </c>
      <c r="G89" s="66"/>
      <c r="H89" s="138">
        <f>+IF(F89=0,"",'Ark1'!AF145)</f>
        <v>0.32624084371216949</v>
      </c>
      <c r="I89" s="138"/>
      <c r="J89" s="138">
        <f>+IF(F89=0,"",'Ark1'!AG145)</f>
        <v>0.28853043170148929</v>
      </c>
      <c r="K89" s="101"/>
      <c r="L89" s="357">
        <f>+IF(F89=0,"",'Ark1'!AI145)</f>
        <v>110</v>
      </c>
      <c r="M89" s="382"/>
      <c r="N89" s="138">
        <f>+IF(F89=0,"",'Ark1'!U145)</f>
        <v>23.16918238993712</v>
      </c>
      <c r="O89" s="138"/>
      <c r="P89" s="103"/>
      <c r="Q89" s="150">
        <f>+IF(L89=0,"",'Ark1'!AJ145)</f>
        <v>118.28272727272704</v>
      </c>
      <c r="R89" s="25"/>
      <c r="S89" s="150">
        <f>+IF(L89=0,"",'Ark1'!AK145)</f>
        <v>14.418257363879087</v>
      </c>
      <c r="T89" s="386"/>
      <c r="U89" s="66">
        <f>+IF(F89=0,"",'Ark1'!S145)</f>
        <v>6.547169811320753</v>
      </c>
      <c r="V89" s="66"/>
      <c r="W89" s="66"/>
      <c r="X89" s="66">
        <f>+IF(F89=0,"",'Ark1'!T145)</f>
        <v>5.6855345911949691</v>
      </c>
      <c r="Y89" s="66"/>
      <c r="Z89" s="66">
        <f>+IF(F89=0,"",'Ark1'!W145)</f>
        <v>9.4339622641509404</v>
      </c>
      <c r="AA89" s="138">
        <f>+IF(F89=0,"",'Ark1'!X145)</f>
        <v>71.698113207547181</v>
      </c>
      <c r="AB89" s="138">
        <f>+IF(F89=0,"",'Ark1'!Y145)</f>
        <v>45.283018867924511</v>
      </c>
      <c r="AC89" s="138">
        <f>+IF(F89=0,"",'Ark1'!Z145)</f>
        <v>10.216923620265099</v>
      </c>
      <c r="AD89" s="138">
        <f>+IF(F89=0,"",'Ark1'!AA145)</f>
        <v>2.2617912231684527</v>
      </c>
      <c r="AE89" s="66">
        <f>+IF(F89=0,"",'Ark1'!AB145)</f>
        <v>2.2602342083236446</v>
      </c>
      <c r="AF89" s="66">
        <f>+IF(F89=0,"",'Ark1'!AC145)</f>
        <v>77.590638232749313</v>
      </c>
      <c r="AG89" s="66">
        <f t="shared" si="14"/>
        <v>3.5388088376561027</v>
      </c>
      <c r="AH89" s="138"/>
      <c r="AI89" s="25"/>
      <c r="AS89"/>
      <c r="AW89"/>
      <c r="AX89"/>
      <c r="AY89"/>
      <c r="AZ89"/>
      <c r="BA89"/>
      <c r="BB89"/>
      <c r="BF89"/>
      <c r="BG89"/>
      <c r="BH89"/>
    </row>
    <row r="90" spans="1:60" ht="15.6">
      <c r="A90" s="25"/>
      <c r="B90" s="65">
        <f>+'Ark1'!C146</f>
        <v>2023</v>
      </c>
      <c r="C90" s="65">
        <f>+'Ark1'!E146</f>
        <v>28</v>
      </c>
      <c r="D90" s="65">
        <f>+IF(F90=0,"",'Ark1'!Q146)</f>
        <v>10</v>
      </c>
      <c r="E90" s="66"/>
      <c r="F90" s="139">
        <f>+'Ark1'!R146</f>
        <v>27</v>
      </c>
      <c r="G90" s="66"/>
      <c r="H90" s="138">
        <f>+IF(F90=0,"",'Ark1'!AF146)</f>
        <v>5.5399388554896685E-2</v>
      </c>
      <c r="I90" s="138"/>
      <c r="J90" s="138">
        <f>+IF(F90=0,"",'Ark1'!AG146)</f>
        <v>5.8725838836498449E-2</v>
      </c>
      <c r="K90" s="101"/>
      <c r="L90" s="357">
        <f>+IF(F90=0,"",'Ark1'!AI146)</f>
        <v>0</v>
      </c>
      <c r="M90" s="382"/>
      <c r="N90" s="138">
        <f>+IF(F90=0,"",'Ark1'!U146)</f>
        <v>27.770370370370369</v>
      </c>
      <c r="O90" s="138"/>
      <c r="P90" s="103"/>
      <c r="Q90" s="150" t="str">
        <f>+IF(L90=0,"",'Ark1'!AJ146)</f>
        <v/>
      </c>
      <c r="R90" s="25"/>
      <c r="S90" s="150" t="str">
        <f>+IF(L90=0,"",'Ark1'!AK146)</f>
        <v/>
      </c>
      <c r="T90" s="386"/>
      <c r="U90" s="66">
        <f>+IF(F90=0,"",'Ark1'!S146)</f>
        <v>7.2962962962962976</v>
      </c>
      <c r="V90" s="66"/>
      <c r="W90" s="66"/>
      <c r="X90" s="66">
        <f>+IF(F90=0,"",'Ark1'!T146)</f>
        <v>6.3703703703703702</v>
      </c>
      <c r="Y90" s="66"/>
      <c r="Z90" s="66">
        <f>+IF(F90=0,"",'Ark1'!W146)</f>
        <v>22.222222222222225</v>
      </c>
      <c r="AA90" s="138">
        <f>+IF(F90=0,"",'Ark1'!X146)</f>
        <v>96.296296296296291</v>
      </c>
      <c r="AB90" s="138">
        <f>+IF(F90=0,"",'Ark1'!Y146)</f>
        <v>59.259259259259267</v>
      </c>
      <c r="AC90" s="138">
        <f>+IF(F90=0,"",'Ark1'!Z146)</f>
        <v>9.4877626763935368</v>
      </c>
      <c r="AD90" s="138">
        <f>+IF(F90=0,"",'Ark1'!AA146)</f>
        <v>1.3557781642757836</v>
      </c>
      <c r="AE90" s="66">
        <f>+IF(F90=0,"",'Ark1'!AB146)</f>
        <v>2.1455923493274436</v>
      </c>
      <c r="AF90" s="66">
        <f>+IF(F90=0,"",'Ark1'!AC146)</f>
        <v>71.128861556435893</v>
      </c>
      <c r="AG90" s="66">
        <f t="shared" si="14"/>
        <v>3.8060913705583745</v>
      </c>
      <c r="AH90" s="138"/>
      <c r="AI90" s="25"/>
      <c r="AS90"/>
      <c r="AW90"/>
      <c r="AX90"/>
      <c r="AY90"/>
      <c r="AZ90"/>
      <c r="BA90"/>
      <c r="BB90"/>
      <c r="BF90"/>
      <c r="BG90"/>
      <c r="BH90"/>
    </row>
    <row r="91" spans="1:60" ht="15.6">
      <c r="A91" s="25"/>
      <c r="B91" s="65">
        <f>+'Ark1'!C147</f>
        <v>2023</v>
      </c>
      <c r="C91" s="65">
        <f>+'Ark1'!E147</f>
        <v>29</v>
      </c>
      <c r="D91" s="65">
        <f>+IF(F91=0,"",'Ark1'!Q147)</f>
        <v>10</v>
      </c>
      <c r="E91" s="66"/>
      <c r="F91" s="139">
        <f>+'Ark1'!R147</f>
        <v>28</v>
      </c>
      <c r="G91" s="66"/>
      <c r="H91" s="138">
        <f>+IF(F91=0,"",'Ark1'!AF147)</f>
        <v>5.7451217760633597E-2</v>
      </c>
      <c r="I91" s="138"/>
      <c r="J91" s="138">
        <f>+IF(F91=0,"",'Ark1'!AG147)</f>
        <v>5.0870141803555313E-2</v>
      </c>
      <c r="K91" s="101"/>
      <c r="L91" s="357">
        <f>+IF(F91=0,"",'Ark1'!AI147)</f>
        <v>23</v>
      </c>
      <c r="M91" s="382"/>
      <c r="N91" s="138">
        <f>+IF(F91=0,"",'Ark1'!U147)</f>
        <v>23.196428571428591</v>
      </c>
      <c r="O91" s="138"/>
      <c r="P91" s="103"/>
      <c r="Q91" s="150">
        <f>+IF(L91=0,"",'Ark1'!AJ147)</f>
        <v>105.35217391304349</v>
      </c>
      <c r="R91" s="25"/>
      <c r="S91" s="150">
        <f>+IF(L91=0,"",'Ark1'!AK147)</f>
        <v>18.459149697702973</v>
      </c>
      <c r="T91" s="386"/>
      <c r="U91" s="66">
        <f>+IF(F91=0,"",'Ark1'!S147)</f>
        <v>6.5357142857142891</v>
      </c>
      <c r="V91" s="66"/>
      <c r="W91" s="66"/>
      <c r="X91" s="66">
        <f>+IF(F91=0,"",'Ark1'!T147)</f>
        <v>5.3928571428571441</v>
      </c>
      <c r="Y91" s="66"/>
      <c r="Z91" s="66">
        <f>+IF(F91=0,"",'Ark1'!W147)</f>
        <v>0</v>
      </c>
      <c r="AA91" s="138">
        <f>+IF(F91=0,"",'Ark1'!X147)</f>
        <v>89.285714285714306</v>
      </c>
      <c r="AB91" s="138">
        <f>+IF(F91=0,"",'Ark1'!Y147)</f>
        <v>35.714285714285722</v>
      </c>
      <c r="AC91" s="138">
        <f>+IF(F91=0,"",'Ark1'!Z147)</f>
        <v>8.2330987979208992</v>
      </c>
      <c r="AD91" s="138">
        <f>+IF(F91=0,"",'Ark1'!AA147)</f>
        <v>1.7213396538979853</v>
      </c>
      <c r="AE91" s="66">
        <f>+IF(F91=0,"",'Ark1'!AB147)</f>
        <v>1.4961685761180998</v>
      </c>
      <c r="AF91" s="66">
        <f>+IF(F91=0,"",'Ark1'!AC147)</f>
        <v>79.446008675326539</v>
      </c>
      <c r="AG91" s="66">
        <f t="shared" si="14"/>
        <v>3.5491803278688536</v>
      </c>
      <c r="AH91" s="138"/>
      <c r="AI91" s="25"/>
      <c r="AS91"/>
      <c r="AW91"/>
      <c r="AX91"/>
      <c r="AY91"/>
      <c r="AZ91"/>
      <c r="BA91"/>
      <c r="BB91"/>
      <c r="BF91"/>
      <c r="BG91"/>
      <c r="BH91"/>
    </row>
    <row r="92" spans="1:60" ht="15.6">
      <c r="A92" s="25"/>
      <c r="B92" s="65">
        <f>+'Ark1'!C148</f>
        <v>2023</v>
      </c>
      <c r="C92" s="65">
        <f>+'Ark1'!E148</f>
        <v>30</v>
      </c>
      <c r="D92" s="65">
        <f>+IF(F92=0,"",'Ark1'!Q148)</f>
        <v>18</v>
      </c>
      <c r="E92" s="66"/>
      <c r="F92" s="139">
        <f>+'Ark1'!R148</f>
        <v>85</v>
      </c>
      <c r="G92" s="66"/>
      <c r="H92" s="138">
        <f>+IF(F92=0,"",'Ark1'!AF148)</f>
        <v>0.17440548248763776</v>
      </c>
      <c r="I92" s="138"/>
      <c r="J92" s="138">
        <f>+IF(F92=0,"",'Ark1'!AG148)</f>
        <v>0.18037557594085876</v>
      </c>
      <c r="K92" s="101"/>
      <c r="L92" s="357">
        <f>+IF(F92=0,"",'Ark1'!AI148)</f>
        <v>9</v>
      </c>
      <c r="M92" s="382"/>
      <c r="N92" s="138">
        <f>+IF(F92=0,"",'Ark1'!U148)</f>
        <v>27.094117647058809</v>
      </c>
      <c r="O92" s="138"/>
      <c r="P92" s="103"/>
      <c r="Q92" s="150">
        <f>+IF(L92=0,"",'Ark1'!AJ148)</f>
        <v>113.1333333333333</v>
      </c>
      <c r="R92" s="25"/>
      <c r="S92" s="150">
        <f>+IF(L92=0,"",'Ark1'!AK148)</f>
        <v>19.125076814052157</v>
      </c>
      <c r="T92" s="386"/>
      <c r="U92" s="66">
        <f>+IF(F92=0,"",'Ark1'!S148)</f>
        <v>7.3764705882352946</v>
      </c>
      <c r="V92" s="66"/>
      <c r="W92" s="66"/>
      <c r="X92" s="66">
        <f>+IF(F92=0,"",'Ark1'!T148)</f>
        <v>5.9058823529411759</v>
      </c>
      <c r="Y92" s="66"/>
      <c r="Z92" s="66">
        <f>+IF(F92=0,"",'Ark1'!W148)</f>
        <v>9.4117647058823515</v>
      </c>
      <c r="AA92" s="138">
        <f>+IF(F92=0,"",'Ark1'!X148)</f>
        <v>88.235294117647058</v>
      </c>
      <c r="AB92" s="138">
        <f>+IF(F92=0,"",'Ark1'!Y148)</f>
        <v>63.529411764705877</v>
      </c>
      <c r="AC92" s="138">
        <f>+IF(F92=0,"",'Ark1'!Z148)</f>
        <v>8.8576235418812637</v>
      </c>
      <c r="AD92" s="138">
        <f>+IF(F92=0,"",'Ark1'!AA148)</f>
        <v>1.7821102533281412</v>
      </c>
      <c r="AE92" s="66">
        <f>+IF(F92=0,"",'Ark1'!AB148)</f>
        <v>2.0500991620881304</v>
      </c>
      <c r="AF92" s="66">
        <f>+IF(F92=0,"",'Ark1'!AC148)</f>
        <v>79.432861692847013</v>
      </c>
      <c r="AG92" s="66">
        <f t="shared" si="14"/>
        <v>3.6730462519936182</v>
      </c>
      <c r="AH92" s="138"/>
      <c r="AI92" s="25"/>
      <c r="AS92"/>
      <c r="AW92"/>
      <c r="AX92"/>
      <c r="AY92"/>
      <c r="AZ92"/>
      <c r="BA92"/>
      <c r="BB92"/>
      <c r="BF92"/>
      <c r="BG92"/>
      <c r="BH92"/>
    </row>
    <row r="93" spans="1:60" ht="15.6">
      <c r="A93" s="25"/>
      <c r="B93" s="65">
        <f>+'Ark1'!C149</f>
        <v>2023</v>
      </c>
      <c r="C93" s="65">
        <f>+'Ark1'!E149</f>
        <v>31</v>
      </c>
      <c r="D93" s="65">
        <f>+IF(F93=0,"",'Ark1'!Q149)</f>
        <v>47</v>
      </c>
      <c r="E93" s="66"/>
      <c r="F93" s="139">
        <f>+'Ark1'!R149</f>
        <v>213</v>
      </c>
      <c r="G93" s="66"/>
      <c r="H93" s="138">
        <f>+IF(F93=0,"",'Ark1'!AF149)</f>
        <v>0.43703962082196257</v>
      </c>
      <c r="I93" s="138"/>
      <c r="J93" s="138">
        <f>+IF(F93=0,"",'Ark1'!AG149)</f>
        <v>0.44376464425675721</v>
      </c>
      <c r="K93" s="101"/>
      <c r="L93" s="357">
        <f>+IF(F93=0,"",'Ark1'!AI149)</f>
        <v>108</v>
      </c>
      <c r="M93" s="382"/>
      <c r="N93" s="138">
        <f>+IF(F93=0,"",'Ark1'!U149)</f>
        <v>26.600469483568073</v>
      </c>
      <c r="O93" s="138"/>
      <c r="P93" s="103"/>
      <c r="Q93" s="150">
        <f>+IF(L93=0,"",'Ark1'!AJ149)</f>
        <v>112.75648148148149</v>
      </c>
      <c r="R93" s="25"/>
      <c r="S93" s="150">
        <f>+IF(L93=0,"",'Ark1'!AK149)</f>
        <v>20.991423591387889</v>
      </c>
      <c r="T93" s="386"/>
      <c r="U93" s="66">
        <f>+IF(F93=0,"",'Ark1'!S149)</f>
        <v>7.2347417840375554</v>
      </c>
      <c r="V93" s="66"/>
      <c r="W93" s="66"/>
      <c r="X93" s="66">
        <f>+IF(F93=0,"",'Ark1'!T149)</f>
        <v>5.4366197183098599</v>
      </c>
      <c r="Y93" s="66"/>
      <c r="Z93" s="66">
        <f>+IF(F93=0,"",'Ark1'!W149)</f>
        <v>10.32863849765258</v>
      </c>
      <c r="AA93" s="138">
        <f>+IF(F93=0,"",'Ark1'!X149)</f>
        <v>93.896713615023486</v>
      </c>
      <c r="AB93" s="138">
        <f>+IF(F93=0,"",'Ark1'!Y149)</f>
        <v>61.502347417840397</v>
      </c>
      <c r="AC93" s="138">
        <f>+IF(F93=0,"",'Ark1'!Z149)</f>
        <v>8.3647567035247992</v>
      </c>
      <c r="AD93" s="138">
        <f>+IF(F93=0,"",'Ark1'!AA149)</f>
        <v>1.5477727611568091</v>
      </c>
      <c r="AE93" s="66">
        <f>+IF(F93=0,"",'Ark1'!AB149)</f>
        <v>2.3320530017140859</v>
      </c>
      <c r="AF93" s="66">
        <f>+IF(F93=0,"",'Ark1'!AC149)</f>
        <v>57.685818248991154</v>
      </c>
      <c r="AG93" s="66">
        <f t="shared" si="14"/>
        <v>3.6767683322517861</v>
      </c>
      <c r="AH93" s="138"/>
      <c r="AI93" s="25"/>
      <c r="AS93"/>
      <c r="AW93"/>
      <c r="AX93"/>
      <c r="AY93"/>
      <c r="AZ93"/>
      <c r="BA93"/>
      <c r="BB93"/>
      <c r="BF93"/>
      <c r="BG93"/>
      <c r="BH93"/>
    </row>
    <row r="94" spans="1:60" ht="15.6">
      <c r="A94" s="25"/>
      <c r="B94" s="65">
        <f>+'Ark1'!C150</f>
        <v>2023</v>
      </c>
      <c r="C94" s="65">
        <f>+'Ark1'!E150</f>
        <v>32</v>
      </c>
      <c r="D94" s="65">
        <f>+IF(F94=0,"",'Ark1'!Q150)</f>
        <v>99</v>
      </c>
      <c r="E94" s="66"/>
      <c r="F94" s="139">
        <f>+'Ark1'!R150</f>
        <v>337</v>
      </c>
      <c r="G94" s="66"/>
      <c r="H94" s="138">
        <f>+IF(F94=0,"",'Ark1'!AF150)</f>
        <v>0.69146644233333998</v>
      </c>
      <c r="I94" s="138"/>
      <c r="J94" s="138">
        <f>+IF(F94=0,"",'Ark1'!AG150)</f>
        <v>0.73787943486601182</v>
      </c>
      <c r="K94" s="101"/>
      <c r="L94" s="357">
        <f>+IF(F94=0,"",'Ark1'!AI150)</f>
        <v>161</v>
      </c>
      <c r="M94" s="382"/>
      <c r="N94" s="138">
        <f>+IF(F94=0,"",'Ark1'!U150)</f>
        <v>27.955786350148369</v>
      </c>
      <c r="O94" s="138"/>
      <c r="P94" s="103"/>
      <c r="Q94" s="150">
        <f>+IF(L94=0,"",'Ark1'!AJ150)</f>
        <v>112.31180124223602</v>
      </c>
      <c r="R94" s="25"/>
      <c r="S94" s="150">
        <f>+IF(L94=0,"",'Ark1'!AK150)</f>
        <v>20.557123038739515</v>
      </c>
      <c r="T94" s="386"/>
      <c r="U94" s="66">
        <f>+IF(F94=0,"",'Ark1'!S150)</f>
        <v>7.0207715133531154</v>
      </c>
      <c r="V94" s="66"/>
      <c r="W94" s="66"/>
      <c r="X94" s="66">
        <f>+IF(F94=0,"",'Ark1'!T150)</f>
        <v>5.8872403560830868</v>
      </c>
      <c r="Y94" s="66"/>
      <c r="Z94" s="66">
        <f>+IF(F94=0,"",'Ark1'!W150)</f>
        <v>8.3086053412462899</v>
      </c>
      <c r="AA94" s="138">
        <f>+IF(F94=0,"",'Ark1'!X150)</f>
        <v>88.724035608308611</v>
      </c>
      <c r="AB94" s="138">
        <f>+IF(F94=0,"",'Ark1'!Y150)</f>
        <v>68.842729970326417</v>
      </c>
      <c r="AC94" s="138">
        <f>+IF(F94=0,"",'Ark1'!Z150)</f>
        <v>9.3747896065993821</v>
      </c>
      <c r="AD94" s="138">
        <f>+IF(F94=0,"",'Ark1'!AA150)</f>
        <v>1.8220986037207456</v>
      </c>
      <c r="AE94" s="66">
        <f>+IF(F94=0,"",'Ark1'!AB150)</f>
        <v>2.0204555803872495</v>
      </c>
      <c r="AF94" s="66">
        <f>+IF(F94=0,"",'Ark1'!AC150)</f>
        <v>66.680571474750437</v>
      </c>
      <c r="AG94" s="66">
        <f t="shared" si="14"/>
        <v>3.9818681318681319</v>
      </c>
      <c r="AH94" s="138"/>
      <c r="AI94" s="25"/>
      <c r="AS94"/>
      <c r="AW94"/>
      <c r="AX94"/>
      <c r="AY94"/>
      <c r="AZ94"/>
      <c r="BA94"/>
      <c r="BB94"/>
      <c r="BF94"/>
      <c r="BG94"/>
      <c r="BH94"/>
    </row>
    <row r="95" spans="1:60" ht="15.6">
      <c r="A95" s="25"/>
      <c r="B95" s="65">
        <f>+'Ark1'!C151</f>
        <v>2023</v>
      </c>
      <c r="C95" s="65">
        <f>+'Ark1'!E151</f>
        <v>33</v>
      </c>
      <c r="D95" s="65">
        <f>+IF(F95=0,"",'Ark1'!Q151)</f>
        <v>316</v>
      </c>
      <c r="E95" s="66"/>
      <c r="F95" s="139">
        <f>+'Ark1'!R151</f>
        <v>1425</v>
      </c>
      <c r="G95" s="66"/>
      <c r="H95" s="138">
        <f>+IF(F95=0,"",'Ark1'!AF151)</f>
        <v>2.9238566181751038</v>
      </c>
      <c r="I95" s="138"/>
      <c r="J95" s="138">
        <f>+IF(F95=0,"",'Ark1'!AG151)</f>
        <v>2.6698169865389523</v>
      </c>
      <c r="K95" s="101"/>
      <c r="L95" s="357">
        <f>+IF(F95=0,"",'Ark1'!AI151)</f>
        <v>510</v>
      </c>
      <c r="M95" s="382"/>
      <c r="N95" s="138">
        <f>+IF(F95=0,"",'Ark1'!U151)</f>
        <v>23.921192982456112</v>
      </c>
      <c r="O95" s="138"/>
      <c r="P95" s="103"/>
      <c r="Q95" s="150">
        <f>+IF(L95=0,"",'Ark1'!AJ151)</f>
        <v>109.61745098039206</v>
      </c>
      <c r="R95" s="25"/>
      <c r="S95" s="150">
        <f>+IF(L95=0,"",'Ark1'!AK151)</f>
        <v>20.059903794442171</v>
      </c>
      <c r="T95" s="386"/>
      <c r="U95" s="66">
        <f>+IF(F95=0,"",'Ark1'!S151)</f>
        <v>6.9908771929824525</v>
      </c>
      <c r="V95" s="66"/>
      <c r="W95" s="66"/>
      <c r="X95" s="66">
        <f>+IF(F95=0,"",'Ark1'!T151)</f>
        <v>5.9150877192982438</v>
      </c>
      <c r="Y95" s="66"/>
      <c r="Z95" s="66">
        <f>+IF(F95=0,"",'Ark1'!W151)</f>
        <v>8.9122807017543817</v>
      </c>
      <c r="AA95" s="138">
        <f>+IF(F95=0,"",'Ark1'!X151)</f>
        <v>75.017543859649123</v>
      </c>
      <c r="AB95" s="138">
        <f>+IF(F95=0,"",'Ark1'!Y151)</f>
        <v>50.175438596491219</v>
      </c>
      <c r="AC95" s="138">
        <f>+IF(F95=0,"",'Ark1'!Z151)</f>
        <v>9.4379651379530696</v>
      </c>
      <c r="AD95" s="138">
        <f>+IF(F95=0,"",'Ark1'!AA151)</f>
        <v>1.7058992388147109</v>
      </c>
      <c r="AE95" s="66">
        <f>+IF(F95=0,"",'Ark1'!AB151)</f>
        <v>2.2413538537162054</v>
      </c>
      <c r="AF95" s="66">
        <f>+IF(F95=0,"",'Ark1'!AC151)</f>
        <v>66.596792232012561</v>
      </c>
      <c r="AG95" s="66">
        <f t="shared" ref="AG95:AG114" si="20">+IF(F95=0,"",N95/U95)</f>
        <v>3.4217727363983115</v>
      </c>
      <c r="AH95" s="138"/>
      <c r="AI95" s="25"/>
      <c r="AS95"/>
      <c r="AW95"/>
      <c r="AX95"/>
      <c r="AY95"/>
      <c r="AZ95"/>
      <c r="BA95"/>
      <c r="BB95"/>
      <c r="BF95"/>
      <c r="BG95"/>
      <c r="BH95"/>
    </row>
    <row r="96" spans="1:60" ht="15.6">
      <c r="A96" s="25"/>
      <c r="B96" s="65">
        <f>+'Ark1'!C152</f>
        <v>2023</v>
      </c>
      <c r="C96" s="65">
        <f>+'Ark1'!E152</f>
        <v>34</v>
      </c>
      <c r="D96" s="65">
        <f>+IF(F96=0,"",'Ark1'!Q152)</f>
        <v>537</v>
      </c>
      <c r="E96" s="66"/>
      <c r="F96" s="139">
        <f>+'Ark1'!R152</f>
        <v>2169</v>
      </c>
      <c r="G96" s="66"/>
      <c r="H96" s="138">
        <f>+IF(F96=0,"",'Ark1'!AF152)</f>
        <v>4.4504175472433678</v>
      </c>
      <c r="I96" s="138"/>
      <c r="J96" s="138">
        <f>+IF(F96=0,"",'Ark1'!AG152)</f>
        <v>4.1989288056113718</v>
      </c>
      <c r="K96" s="101"/>
      <c r="L96" s="357">
        <f>+IF(F96=0,"",'Ark1'!AI152)</f>
        <v>867</v>
      </c>
      <c r="M96" s="382"/>
      <c r="N96" s="138">
        <f>+IF(F96=0,"",'Ark1'!U152)</f>
        <v>24.71696634393734</v>
      </c>
      <c r="O96" s="138"/>
      <c r="P96" s="103"/>
      <c r="Q96" s="150">
        <f>+IF(L96=0,"",'Ark1'!AJ152)</f>
        <v>109.77301038062278</v>
      </c>
      <c r="R96" s="25"/>
      <c r="S96" s="150">
        <f>+IF(L96=0,"",'Ark1'!AK152)</f>
        <v>19.812272493717764</v>
      </c>
      <c r="T96" s="386"/>
      <c r="U96" s="66">
        <f>+IF(F96=0,"",'Ark1'!S152)</f>
        <v>6.9280774550484097</v>
      </c>
      <c r="V96" s="66"/>
      <c r="W96" s="66"/>
      <c r="X96" s="66">
        <f>+IF(F96=0,"",'Ark1'!T152)</f>
        <v>5.8169663439372972</v>
      </c>
      <c r="Y96" s="66"/>
      <c r="Z96" s="66">
        <f>+IF(F96=0,"",'Ark1'!W152)</f>
        <v>8.6675887505763018</v>
      </c>
      <c r="AA96" s="138">
        <f>+IF(F96=0,"",'Ark1'!X152)</f>
        <v>79.1147994467497</v>
      </c>
      <c r="AB96" s="138">
        <f>+IF(F96=0,"",'Ark1'!Y152)</f>
        <v>56.201014292300606</v>
      </c>
      <c r="AC96" s="138">
        <f>+IF(F96=0,"",'Ark1'!Z152)</f>
        <v>9.1239342364671998</v>
      </c>
      <c r="AD96" s="138">
        <f>+IF(F96=0,"",'Ark1'!AA152)</f>
        <v>1.7701979482328716</v>
      </c>
      <c r="AE96" s="66">
        <f>+IF(F96=0,"",'Ark1'!AB152)</f>
        <v>2.1145542370140125</v>
      </c>
      <c r="AF96" s="66">
        <f>+IF(F96=0,"",'Ark1'!AC152)</f>
        <v>67.562294737552634</v>
      </c>
      <c r="AG96" s="66">
        <f t="shared" si="20"/>
        <v>3.5676515605243955</v>
      </c>
      <c r="AH96" s="138"/>
      <c r="AI96" s="25"/>
      <c r="AS96"/>
      <c r="AW96"/>
      <c r="AX96"/>
      <c r="AY96"/>
      <c r="AZ96"/>
      <c r="BA96"/>
      <c r="BB96"/>
      <c r="BF96"/>
      <c r="BG96"/>
      <c r="BH96"/>
    </row>
    <row r="97" spans="1:60" ht="15.6">
      <c r="A97" s="25"/>
      <c r="B97" s="65">
        <f>+'Ark1'!C153</f>
        <v>2023</v>
      </c>
      <c r="C97" s="65">
        <f>+'Ark1'!E153</f>
        <v>35</v>
      </c>
      <c r="D97" s="65">
        <f>+IF(F97=0,"",'Ark1'!Q153)</f>
        <v>793</v>
      </c>
      <c r="E97" s="66"/>
      <c r="F97" s="139">
        <f>+'Ark1'!R153</f>
        <v>2796</v>
      </c>
      <c r="G97" s="66"/>
      <c r="H97" s="138">
        <f>+IF(F97=0,"",'Ark1'!AF153)</f>
        <v>5.7369144592404142</v>
      </c>
      <c r="I97" s="138"/>
      <c r="J97" s="138">
        <f>+IF(F97=0,"",'Ark1'!AG153)</f>
        <v>5.9047898918247981</v>
      </c>
      <c r="K97" s="101"/>
      <c r="L97" s="357">
        <f>+IF(F97=0,"",'Ark1'!AI153)</f>
        <v>1094</v>
      </c>
      <c r="M97" s="382"/>
      <c r="N97" s="138">
        <f>+IF(F97=0,"",'Ark1'!U153)</f>
        <v>26.96394849785414</v>
      </c>
      <c r="O97" s="138"/>
      <c r="P97" s="103"/>
      <c r="Q97" s="150">
        <f>+IF(L97=0,"",'Ark1'!AJ153)</f>
        <v>111.34131627056664</v>
      </c>
      <c r="R97" s="25"/>
      <c r="S97" s="150">
        <f>+IF(L97=0,"",'Ark1'!AK153)</f>
        <v>20.020460490031859</v>
      </c>
      <c r="T97" s="386"/>
      <c r="U97" s="66">
        <f>+IF(F97=0,"",'Ark1'!S153)</f>
        <v>6.9992846924177394</v>
      </c>
      <c r="V97" s="66"/>
      <c r="W97" s="66"/>
      <c r="X97" s="66">
        <f>+IF(F97=0,"",'Ark1'!T153)</f>
        <v>5.7464234620886989</v>
      </c>
      <c r="Y97" s="66"/>
      <c r="Z97" s="66">
        <f>+IF(F97=0,"",'Ark1'!W153)</f>
        <v>9.8712446351931327</v>
      </c>
      <c r="AA97" s="138">
        <f>+IF(F97=0,"",'Ark1'!X153)</f>
        <v>91.738197424892675</v>
      </c>
      <c r="AB97" s="138">
        <f>+IF(F97=0,"",'Ark1'!Y153)</f>
        <v>68.633762517882701</v>
      </c>
      <c r="AC97" s="138">
        <f>+IF(F97=0,"",'Ark1'!Z153)</f>
        <v>7.9684186635332015</v>
      </c>
      <c r="AD97" s="138">
        <f>+IF(F97=0,"",'Ark1'!AA153)</f>
        <v>1.7704455128017946</v>
      </c>
      <c r="AE97" s="66">
        <f>+IF(F97=0,"",'Ark1'!AB153)</f>
        <v>2.1357049000523496</v>
      </c>
      <c r="AF97" s="66">
        <f>+IF(F97=0,"",'Ark1'!AC153)</f>
        <v>68.871423862958295</v>
      </c>
      <c r="AG97" s="66">
        <f t="shared" si="20"/>
        <v>3.8523863055697589</v>
      </c>
      <c r="AH97" s="138"/>
      <c r="AI97" s="25"/>
      <c r="AS97"/>
      <c r="AW97"/>
      <c r="AX97"/>
      <c r="AY97"/>
      <c r="AZ97"/>
      <c r="BA97"/>
      <c r="BB97"/>
      <c r="BF97"/>
      <c r="BG97"/>
      <c r="BH97"/>
    </row>
    <row r="98" spans="1:60" ht="15.6">
      <c r="A98" s="25"/>
      <c r="B98" s="65">
        <f>+'Ark1'!C154</f>
        <v>2023</v>
      </c>
      <c r="C98" s="65">
        <f>+'Ark1'!E154</f>
        <v>36</v>
      </c>
      <c r="D98" s="65">
        <f>+IF(F98=0,"",'Ark1'!Q154)</f>
        <v>479</v>
      </c>
      <c r="E98" s="66"/>
      <c r="F98" s="139">
        <f>+'Ark1'!R154</f>
        <v>1523</v>
      </c>
      <c r="G98" s="66"/>
      <c r="H98" s="138">
        <f>+IF(F98=0,"",'Ark1'!AF154)</f>
        <v>3.1249358803373197</v>
      </c>
      <c r="I98" s="138"/>
      <c r="J98" s="138">
        <f>+IF(F98=0,"",'Ark1'!AG154)</f>
        <v>3.1549434812752479</v>
      </c>
      <c r="K98" s="101"/>
      <c r="L98" s="357">
        <f>+IF(F98=0,"",'Ark1'!AI154)</f>
        <v>443</v>
      </c>
      <c r="M98" s="382"/>
      <c r="N98" s="138">
        <f>+IF(F98=0,"",'Ark1'!U154)</f>
        <v>26.4489166119501</v>
      </c>
      <c r="O98" s="138"/>
      <c r="P98" s="103"/>
      <c r="Q98" s="150">
        <f>+IF(L98=0,"",'Ark1'!AJ154)</f>
        <v>108.73340857787812</v>
      </c>
      <c r="R98" s="25"/>
      <c r="S98" s="150">
        <f>+IF(L98=0,"",'Ark1'!AK154)</f>
        <v>19.746463994750673</v>
      </c>
      <c r="T98" s="386"/>
      <c r="U98" s="66">
        <f>+IF(F98=0,"",'Ark1'!S154)</f>
        <v>6.8975705843729491</v>
      </c>
      <c r="V98" s="66"/>
      <c r="W98" s="66"/>
      <c r="X98" s="66">
        <f>+IF(F98=0,"",'Ark1'!T154)</f>
        <v>5.7393302692055155</v>
      </c>
      <c r="Y98" s="66"/>
      <c r="Z98" s="66">
        <f>+IF(F98=0,"",'Ark1'!W154)</f>
        <v>9.586342744583062</v>
      </c>
      <c r="AA98" s="138">
        <f>+IF(F98=0,"",'Ark1'!X154)</f>
        <v>90.019697964543695</v>
      </c>
      <c r="AB98" s="138">
        <f>+IF(F98=0,"",'Ark1'!Y154)</f>
        <v>68.089297439264598</v>
      </c>
      <c r="AC98" s="138">
        <f>+IF(F98=0,"",'Ark1'!Z154)</f>
        <v>7.6749571749832945</v>
      </c>
      <c r="AD98" s="138">
        <f>+IF(F98=0,"",'Ark1'!AA154)</f>
        <v>1.9178843487093835</v>
      </c>
      <c r="AE98" s="66">
        <f>+IF(F98=0,"",'Ark1'!AB154)</f>
        <v>2.0623113522233369</v>
      </c>
      <c r="AF98" s="66">
        <f>+IF(F98=0,"",'Ark1'!AC154)</f>
        <v>64.636826657787978</v>
      </c>
      <c r="AG98" s="66">
        <f t="shared" si="20"/>
        <v>3.8345264159923844</v>
      </c>
      <c r="AH98" s="138"/>
      <c r="AI98" s="25"/>
      <c r="AS98"/>
      <c r="AW98"/>
      <c r="AX98"/>
      <c r="AY98"/>
      <c r="AZ98"/>
      <c r="BA98"/>
      <c r="BB98"/>
      <c r="BF98"/>
      <c r="BG98"/>
      <c r="BH98"/>
    </row>
    <row r="99" spans="1:60" ht="15.6">
      <c r="A99" s="25"/>
      <c r="B99" s="65">
        <f>+'Ark1'!C155</f>
        <v>2023</v>
      </c>
      <c r="C99" s="65">
        <f>+'Ark1'!E155</f>
        <v>37</v>
      </c>
      <c r="D99" s="65">
        <f>+IF(F99=0,"",'Ark1'!Q155)</f>
        <v>512</v>
      </c>
      <c r="E99" s="66"/>
      <c r="F99" s="139">
        <f>+'Ark1'!R155</f>
        <v>1646</v>
      </c>
      <c r="G99" s="66"/>
      <c r="H99" s="138">
        <f>+IF(F99=0,"",'Ark1'!AF155)</f>
        <v>3.3773108726429606</v>
      </c>
      <c r="I99" s="138"/>
      <c r="J99" s="138">
        <f>+IF(F99=0,"",'Ark1'!AG155)</f>
        <v>3.2878715870011765</v>
      </c>
      <c r="K99" s="101"/>
      <c r="L99" s="357">
        <f>+IF(F99=0,"",'Ark1'!AI155)</f>
        <v>419</v>
      </c>
      <c r="M99" s="382"/>
      <c r="N99" s="138">
        <f>+IF(F99=0,"",'Ark1'!U155)</f>
        <v>25.503584447144561</v>
      </c>
      <c r="O99" s="138"/>
      <c r="P99" s="103"/>
      <c r="Q99" s="150">
        <f>+IF(L99=0,"",'Ark1'!AJ155)</f>
        <v>110.07064439140812</v>
      </c>
      <c r="R99" s="25"/>
      <c r="S99" s="150">
        <f>+IF(L99=0,"",'Ark1'!AK155)</f>
        <v>19.675184588243521</v>
      </c>
      <c r="T99" s="386"/>
      <c r="U99" s="66">
        <f>+IF(F99=0,"",'Ark1'!S155)</f>
        <v>6.8736330498177391</v>
      </c>
      <c r="V99" s="66"/>
      <c r="W99" s="66"/>
      <c r="X99" s="66">
        <f>+IF(F99=0,"",'Ark1'!T155)</f>
        <v>6.1646415552855425</v>
      </c>
      <c r="Y99" s="66"/>
      <c r="Z99" s="66">
        <f>+IF(F99=0,"",'Ark1'!W155)</f>
        <v>13.244228432563791</v>
      </c>
      <c r="AA99" s="138">
        <f>+IF(F99=0,"",'Ark1'!X155)</f>
        <v>86.938031591737527</v>
      </c>
      <c r="AB99" s="138">
        <f>+IF(F99=0,"",'Ark1'!Y155)</f>
        <v>61.603888213851761</v>
      </c>
      <c r="AC99" s="138">
        <f>+IF(F99=0,"",'Ark1'!Z155)</f>
        <v>8.0866768926625134</v>
      </c>
      <c r="AD99" s="138">
        <f>+IF(F99=0,"",'Ark1'!AA155)</f>
        <v>1.8513591727075047</v>
      </c>
      <c r="AE99" s="66">
        <f>+IF(F99=0,"",'Ark1'!AB155)</f>
        <v>2.1039773332389977</v>
      </c>
      <c r="AF99" s="66">
        <f>+IF(F99=0,"",'Ark1'!AC155)</f>
        <v>65.899674285448725</v>
      </c>
      <c r="AG99" s="66">
        <f t="shared" si="20"/>
        <v>3.7103500088386028</v>
      </c>
      <c r="AH99" s="138"/>
      <c r="AI99" s="25"/>
      <c r="AS99"/>
      <c r="AW99"/>
      <c r="AX99"/>
      <c r="AY99"/>
      <c r="AZ99"/>
      <c r="BA99"/>
      <c r="BB99"/>
      <c r="BF99"/>
      <c r="BG99"/>
      <c r="BH99"/>
    </row>
    <row r="100" spans="1:60" ht="15.6">
      <c r="A100" s="25"/>
      <c r="B100" s="65">
        <f>+'Ark1'!C156</f>
        <v>2023</v>
      </c>
      <c r="C100" s="65">
        <f>+'Ark1'!E156</f>
        <v>38</v>
      </c>
      <c r="D100" s="65">
        <f>+IF(F100=0,"",'Ark1'!Q156)</f>
        <v>538</v>
      </c>
      <c r="E100" s="66"/>
      <c r="F100" s="139">
        <f>+'Ark1'!R156</f>
        <v>1689</v>
      </c>
      <c r="G100" s="66"/>
      <c r="H100" s="138">
        <f>+IF(F100=0,"",'Ark1'!AF156)</f>
        <v>3.4655395284896486</v>
      </c>
      <c r="I100" s="138"/>
      <c r="J100" s="138">
        <f>+IF(F100=0,"",'Ark1'!AG156)</f>
        <v>3.097690096119905</v>
      </c>
      <c r="K100" s="101"/>
      <c r="L100" s="357">
        <f>+IF(F100=0,"",'Ark1'!AI156)</f>
        <v>341</v>
      </c>
      <c r="M100" s="382"/>
      <c r="N100" s="138">
        <f>+IF(F100=0,"",'Ark1'!U156)</f>
        <v>23.416637063351139</v>
      </c>
      <c r="O100" s="138"/>
      <c r="P100" s="103"/>
      <c r="Q100" s="150">
        <f>+IF(L100=0,"",'Ark1'!AJ156)</f>
        <v>109.27360703812316</v>
      </c>
      <c r="R100" s="25"/>
      <c r="S100" s="150">
        <f>+IF(L100=0,"",'Ark1'!AK156)</f>
        <v>19.588426259326077</v>
      </c>
      <c r="T100" s="386"/>
      <c r="U100" s="66">
        <f>+IF(F100=0,"",'Ark1'!S156)</f>
        <v>6.6838365896980481</v>
      </c>
      <c r="V100" s="66"/>
      <c r="W100" s="66"/>
      <c r="X100" s="66">
        <f>+IF(F100=0,"",'Ark1'!T156)</f>
        <v>6.3309650680876244</v>
      </c>
      <c r="Y100" s="66"/>
      <c r="Z100" s="66">
        <f>+IF(F100=0,"",'Ark1'!W156)</f>
        <v>11.900532859680283</v>
      </c>
      <c r="AA100" s="138">
        <f>+IF(F100=0,"",'Ark1'!X156)</f>
        <v>77.442273534635888</v>
      </c>
      <c r="AB100" s="138">
        <f>+IF(F100=0,"",'Ark1'!Y156)</f>
        <v>50.799289520426278</v>
      </c>
      <c r="AC100" s="138">
        <f>+IF(F100=0,"",'Ark1'!Z156)</f>
        <v>8.3827370083078474</v>
      </c>
      <c r="AD100" s="138">
        <f>+IF(F100=0,"",'Ark1'!AA156)</f>
        <v>1.7266018019948099</v>
      </c>
      <c r="AE100" s="66">
        <f>+IF(F100=0,"",'Ark1'!AB156)</f>
        <v>1.9368341541083065</v>
      </c>
      <c r="AF100" s="66">
        <f>+IF(F100=0,"",'Ark1'!AC156)</f>
        <v>67.852773597974917</v>
      </c>
      <c r="AG100" s="66">
        <f t="shared" si="20"/>
        <v>3.5034724067676555</v>
      </c>
      <c r="AH100" s="138"/>
      <c r="AI100" s="25"/>
      <c r="AS100"/>
      <c r="AW100"/>
      <c r="AX100"/>
      <c r="AY100"/>
      <c r="AZ100"/>
      <c r="BA100"/>
      <c r="BB100"/>
      <c r="BF100"/>
      <c r="BG100"/>
      <c r="BH100"/>
    </row>
    <row r="101" spans="1:60" ht="15.6">
      <c r="A101" s="25"/>
      <c r="B101" s="65">
        <f>+'Ark1'!C157</f>
        <v>2023</v>
      </c>
      <c r="C101" s="65">
        <f>+'Ark1'!E157</f>
        <v>39</v>
      </c>
      <c r="D101" s="65">
        <f>+IF(F101=0,"",'Ark1'!Q157)</f>
        <v>576</v>
      </c>
      <c r="E101" s="66"/>
      <c r="F101" s="139">
        <f>+'Ark1'!R157</f>
        <v>1669</v>
      </c>
      <c r="G101" s="66"/>
      <c r="H101" s="138">
        <f>+IF(F101=0,"",'Ark1'!AF157)</f>
        <v>3.4245029443749102</v>
      </c>
      <c r="I101" s="138"/>
      <c r="J101" s="138">
        <f>+IF(F101=0,"",'Ark1'!AG157)</f>
        <v>3.0805924025776128</v>
      </c>
      <c r="K101" s="101"/>
      <c r="L101" s="357">
        <f>+IF(F101=0,"",'Ark1'!AI157)</f>
        <v>474</v>
      </c>
      <c r="M101" s="382"/>
      <c r="N101" s="138">
        <f>+IF(F101=0,"",'Ark1'!U157)</f>
        <v>23.566446974236097</v>
      </c>
      <c r="O101" s="138"/>
      <c r="P101" s="103"/>
      <c r="Q101" s="150">
        <f>+IF(L101=0,"",'Ark1'!AJ157)</f>
        <v>107.67721518987348</v>
      </c>
      <c r="R101" s="25"/>
      <c r="S101" s="150">
        <f>+IF(L101=0,"",'Ark1'!AK157)</f>
        <v>18.754993582146223</v>
      </c>
      <c r="T101" s="386"/>
      <c r="U101" s="66">
        <f>+IF(F101=0,"",'Ark1'!S157)</f>
        <v>6.8849610545236688</v>
      </c>
      <c r="V101" s="66"/>
      <c r="W101" s="66"/>
      <c r="X101" s="66">
        <f>+IF(F101=0,"",'Ark1'!T157)</f>
        <v>6.4667465548232492</v>
      </c>
      <c r="Y101" s="66"/>
      <c r="Z101" s="66">
        <f>+IF(F101=0,"",'Ark1'!W157)</f>
        <v>13.48112642300779</v>
      </c>
      <c r="AA101" s="138">
        <f>+IF(F101=0,"",'Ark1'!X157)</f>
        <v>80.167765128819653</v>
      </c>
      <c r="AB101" s="138">
        <f>+IF(F101=0,"",'Ark1'!Y157)</f>
        <v>51.408028759736361</v>
      </c>
      <c r="AC101" s="138">
        <f>+IF(F101=0,"",'Ark1'!Z157)</f>
        <v>8.0737590253619942</v>
      </c>
      <c r="AD101" s="138">
        <f>+IF(F101=0,"",'Ark1'!AA157)</f>
        <v>1.7342827572590778</v>
      </c>
      <c r="AE101" s="66">
        <f>+IF(F101=0,"",'Ark1'!AB157)</f>
        <v>2.1332771597378648</v>
      </c>
      <c r="AF101" s="66">
        <f>+IF(F101=0,"",'Ark1'!AC157)</f>
        <v>67.583658484980944</v>
      </c>
      <c r="AG101" s="66">
        <f t="shared" si="20"/>
        <v>3.422887477156038</v>
      </c>
      <c r="AH101" s="138"/>
      <c r="AI101" s="25"/>
      <c r="AS101"/>
      <c r="AW101"/>
      <c r="AX101"/>
      <c r="AY101"/>
      <c r="AZ101"/>
      <c r="BA101"/>
      <c r="BB101"/>
      <c r="BF101"/>
      <c r="BG101"/>
      <c r="BH101"/>
    </row>
    <row r="102" spans="1:60" ht="15.6">
      <c r="A102" s="25"/>
      <c r="B102" s="65">
        <f>+'Ark1'!C158</f>
        <v>2023</v>
      </c>
      <c r="C102" s="65">
        <f>+'Ark1'!E158</f>
        <v>40</v>
      </c>
      <c r="D102" s="65">
        <f>+IF(F102=0,"",'Ark1'!Q158)</f>
        <v>651</v>
      </c>
      <c r="E102" s="66">
        <f t="shared" ref="E102:E114" si="21">+IF(F102=0,"",D102-D155)</f>
        <v>3</v>
      </c>
      <c r="F102" s="139">
        <f>+'Ark1'!R158</f>
        <v>1925</v>
      </c>
      <c r="G102" s="66">
        <f t="shared" ref="G102:G114" si="22">+IF(F102=0,"",F102-F155)</f>
        <v>-133</v>
      </c>
      <c r="H102" s="138">
        <f>+IF(F102=0,"",'Ark1'!AF158)</f>
        <v>3.9497712210435609</v>
      </c>
      <c r="I102" s="138"/>
      <c r="J102" s="138">
        <f>+IF(F102=0,"",'Ark1'!AG158)</f>
        <v>3.5918236213525843</v>
      </c>
      <c r="K102" s="101"/>
      <c r="L102" s="357">
        <f>+IF(F102=0,"",'Ark1'!AI158)</f>
        <v>558</v>
      </c>
      <c r="M102" s="382"/>
      <c r="N102" s="138">
        <f>+IF(F102=0,"",'Ark1'!U158)</f>
        <v>23.82322077922078</v>
      </c>
      <c r="O102" s="138">
        <f t="shared" ref="O102:O114" si="23">+IF(F102=0,"",N102-N155)</f>
        <v>0.22885731955122424</v>
      </c>
      <c r="P102" s="103"/>
      <c r="Q102" s="150">
        <f>+IF(L102=0,"",'Ark1'!AJ158)</f>
        <v>108.929211469534</v>
      </c>
      <c r="R102" s="25"/>
      <c r="S102" s="150">
        <f>+IF(L102=0,"",'Ark1'!AK158)</f>
        <v>18.838476291807712</v>
      </c>
      <c r="T102" s="386"/>
      <c r="U102" s="66">
        <f>+IF(F102=0,"",'Ark1'!S158)</f>
        <v>6.8914285714285697</v>
      </c>
      <c r="V102" s="66">
        <f t="shared" ref="V102:V114" si="24">+IF(F102=0,"",U102-U155)</f>
        <v>0.23788143828959996</v>
      </c>
      <c r="W102" s="66"/>
      <c r="X102" s="66">
        <f>+IF(F102=0,"",'Ark1'!T158)</f>
        <v>6.598961038961038</v>
      </c>
      <c r="Y102" s="66">
        <f t="shared" ref="Y102:Y114" si="25">+IF(F102=0,"",X102-X155)</f>
        <v>-0.1546832759077672</v>
      </c>
      <c r="Z102" s="66">
        <f>+IF(F102=0,"",'Ark1'!W158)</f>
        <v>14.18181818181818</v>
      </c>
      <c r="AA102" s="138">
        <f>+IF(F102=0,"",'Ark1'!X158)</f>
        <v>79.532467532467521</v>
      </c>
      <c r="AB102" s="138">
        <f>+IF(F102=0,"",'Ark1'!Y158)</f>
        <v>52.623376623376622</v>
      </c>
      <c r="AC102" s="138">
        <f>+IF(F102=0,"",'Ark1'!Z158)</f>
        <v>8.2881167328429814</v>
      </c>
      <c r="AD102" s="138">
        <f>+IF(F102=0,"",'Ark1'!AA158)</f>
        <v>1.6983274539975659</v>
      </c>
      <c r="AE102" s="66">
        <f>+IF(F102=0,"",'Ark1'!AB158)</f>
        <v>2.0500741731374381</v>
      </c>
      <c r="AF102" s="66">
        <f>+IF(F102=0,"",'Ark1'!AC158)</f>
        <v>70.016715006383322</v>
      </c>
      <c r="AG102" s="66">
        <f t="shared" si="20"/>
        <v>3.4569350218603958</v>
      </c>
      <c r="AH102" s="138"/>
      <c r="AI102" s="25"/>
      <c r="AS102"/>
      <c r="AW102"/>
      <c r="AX102"/>
      <c r="AY102"/>
      <c r="AZ102"/>
      <c r="BA102"/>
      <c r="BB102"/>
      <c r="BF102"/>
      <c r="BG102"/>
      <c r="BH102"/>
    </row>
    <row r="103" spans="1:60" ht="15.6">
      <c r="A103" s="25"/>
      <c r="B103" s="65">
        <f>+'Ark1'!C159</f>
        <v>2023</v>
      </c>
      <c r="C103" s="65">
        <f>+'Ark1'!E159</f>
        <v>41</v>
      </c>
      <c r="D103" s="65">
        <f>+IF(F103=0,"",'Ark1'!Q159)</f>
        <v>787</v>
      </c>
      <c r="E103" s="66">
        <f t="shared" si="21"/>
        <v>-28</v>
      </c>
      <c r="F103" s="139">
        <f>+'Ark1'!R159</f>
        <v>2758</v>
      </c>
      <c r="G103" s="66">
        <f t="shared" si="22"/>
        <v>-459</v>
      </c>
      <c r="H103" s="138">
        <f>+IF(F103=0,"",'Ark1'!AF159)</f>
        <v>5.65894494942241</v>
      </c>
      <c r="I103" s="138"/>
      <c r="J103" s="138">
        <f>+IF(F103=0,"",'Ark1'!AG159)</f>
        <v>5.26585464501178</v>
      </c>
      <c r="K103" s="101"/>
      <c r="L103" s="357">
        <f>+IF(F103=0,"",'Ark1'!AI159)</f>
        <v>770</v>
      </c>
      <c r="M103" s="382"/>
      <c r="N103" s="138">
        <f>+IF(F103=0,"",'Ark1'!U159)</f>
        <v>24.377592458303095</v>
      </c>
      <c r="O103" s="138">
        <f t="shared" si="23"/>
        <v>-1.6337535162073884</v>
      </c>
      <c r="P103" s="103"/>
      <c r="Q103" s="150">
        <f>+IF(L103=0,"",'Ark1'!AJ159)</f>
        <v>109.91766233766228</v>
      </c>
      <c r="R103" s="25"/>
      <c r="S103" s="150">
        <f>+IF(L103=0,"",'Ark1'!AK159)</f>
        <v>19.607710371181721</v>
      </c>
      <c r="T103" s="386"/>
      <c r="U103" s="66">
        <f>+IF(F103=0,"",'Ark1'!S159)</f>
        <v>6.9680928208846993</v>
      </c>
      <c r="V103" s="66">
        <f t="shared" si="24"/>
        <v>-2.6311904014272969E-2</v>
      </c>
      <c r="W103" s="66"/>
      <c r="X103" s="66">
        <f>+IF(F103=0,"",'Ark1'!T159)</f>
        <v>6.6240029006526484</v>
      </c>
      <c r="Y103" s="66">
        <f t="shared" si="25"/>
        <v>-4.929520317079028E-2</v>
      </c>
      <c r="Z103" s="66">
        <f>+IF(F103=0,"",'Ark1'!W159)</f>
        <v>14.829586656997824</v>
      </c>
      <c r="AA103" s="138">
        <f>+IF(F103=0,"",'Ark1'!X159)</f>
        <v>80.783176214648307</v>
      </c>
      <c r="AB103" s="138">
        <f>+IF(F103=0,"",'Ark1'!Y159)</f>
        <v>52.973168963016683</v>
      </c>
      <c r="AC103" s="138">
        <f>+IF(F103=0,"",'Ark1'!Z159)</f>
        <v>8.7688496895627921</v>
      </c>
      <c r="AD103" s="138">
        <f>+IF(F103=0,"",'Ark1'!AA159)</f>
        <v>1.7634998995357904</v>
      </c>
      <c r="AE103" s="66">
        <f>+IF(F103=0,"",'Ark1'!AB159)</f>
        <v>2.2221682086398804</v>
      </c>
      <c r="AF103" s="66">
        <f>+IF(F103=0,"",'Ark1'!AC159)</f>
        <v>73.640124956744785</v>
      </c>
      <c r="AG103" s="66">
        <f t="shared" si="20"/>
        <v>3.4984597772921187</v>
      </c>
      <c r="AH103" s="138"/>
      <c r="AI103" s="25"/>
      <c r="AS103"/>
      <c r="AW103"/>
      <c r="AX103"/>
      <c r="AY103"/>
      <c r="AZ103"/>
      <c r="BA103"/>
      <c r="BB103"/>
      <c r="BF103"/>
      <c r="BG103"/>
      <c r="BH103"/>
    </row>
    <row r="104" spans="1:60" ht="15.6">
      <c r="A104" s="25"/>
      <c r="B104" s="65">
        <f>+'Ark1'!C160</f>
        <v>2023</v>
      </c>
      <c r="C104" s="65">
        <f>+'Ark1'!E160</f>
        <v>42</v>
      </c>
      <c r="D104" s="65">
        <f>+IF(F104=0,"",'Ark1'!Q160)</f>
        <v>1473</v>
      </c>
      <c r="E104" s="66">
        <f t="shared" si="21"/>
        <v>-299</v>
      </c>
      <c r="F104" s="139">
        <f>+'Ark1'!R160</f>
        <v>5833</v>
      </c>
      <c r="G104" s="66">
        <f t="shared" si="22"/>
        <v>-1124</v>
      </c>
      <c r="H104" s="138">
        <f>+IF(F104=0,"",'Ark1'!AF160)</f>
        <v>11.968319757063423</v>
      </c>
      <c r="I104" s="138"/>
      <c r="J104" s="138">
        <f>+IF(F104=0,"",'Ark1'!AG160)</f>
        <v>12.65494050503907</v>
      </c>
      <c r="K104" s="101"/>
      <c r="L104" s="357">
        <f>+IF(F104=0,"",'Ark1'!AI160)</f>
        <v>1784</v>
      </c>
      <c r="M104" s="382"/>
      <c r="N104" s="138">
        <f>+IF(F104=0,"",'Ark1'!U160)</f>
        <v>27.700291445225407</v>
      </c>
      <c r="O104" s="138">
        <f t="shared" si="23"/>
        <v>-0.42883317745683769</v>
      </c>
      <c r="P104" s="103"/>
      <c r="Q104" s="150">
        <f>+IF(L104=0,"",'Ark1'!AJ160)</f>
        <v>111.56025784753358</v>
      </c>
      <c r="R104" s="25"/>
      <c r="S104" s="150">
        <f>+IF(L104=0,"",'Ark1'!AK160)</f>
        <v>20.120048454628829</v>
      </c>
      <c r="T104" s="386"/>
      <c r="U104" s="66">
        <f>+IF(F104=0,"",'Ark1'!S160)</f>
        <v>7.5270015429453103</v>
      </c>
      <c r="V104" s="66">
        <f t="shared" si="24"/>
        <v>0.24024000780085242</v>
      </c>
      <c r="W104" s="66"/>
      <c r="X104" s="66">
        <f>+IF(F104=0,"",'Ark1'!T160)</f>
        <v>6.3329333104748819</v>
      </c>
      <c r="Y104" s="66">
        <f t="shared" si="25"/>
        <v>-9.7431305197979157E-3</v>
      </c>
      <c r="Z104" s="66">
        <f>+IF(F104=0,"",'Ark1'!W160)</f>
        <v>12.120692611006341</v>
      </c>
      <c r="AA104" s="138">
        <f>+IF(F104=0,"",'Ark1'!X160)</f>
        <v>91.90810903480201</v>
      </c>
      <c r="AB104" s="138">
        <f>+IF(F104=0,"",'Ark1'!Y160)</f>
        <v>74.112806446082629</v>
      </c>
      <c r="AC104" s="138">
        <f>+IF(F104=0,"",'Ark1'!Z160)</f>
        <v>7.8099835169249987</v>
      </c>
      <c r="AD104" s="138">
        <f>+IF(F104=0,"",'Ark1'!AA160)</f>
        <v>1.6581700980992358</v>
      </c>
      <c r="AE104" s="66">
        <f>+IF(F104=0,"",'Ark1'!AB160)</f>
        <v>2.0497600145144577</v>
      </c>
      <c r="AF104" s="66">
        <f>+IF(F104=0,"",'Ark1'!AC160)</f>
        <v>70.586731697490407</v>
      </c>
      <c r="AG104" s="66">
        <f t="shared" si="20"/>
        <v>3.6801229928254142</v>
      </c>
      <c r="AH104" s="138"/>
      <c r="AI104" s="25"/>
      <c r="AS104"/>
      <c r="AW104"/>
      <c r="AX104"/>
      <c r="AY104"/>
      <c r="AZ104"/>
      <c r="BA104"/>
      <c r="BB104"/>
      <c r="BF104"/>
      <c r="BG104"/>
      <c r="BH104"/>
    </row>
    <row r="105" spans="1:60" ht="15.6">
      <c r="A105" s="25"/>
      <c r="B105" s="65">
        <f>+'Ark1'!C161</f>
        <v>2023</v>
      </c>
      <c r="C105" s="65">
        <f>+'Ark1'!E161</f>
        <v>43</v>
      </c>
      <c r="D105" s="65">
        <f>+IF(F105=0,"",'Ark1'!Q161)</f>
        <v>1589</v>
      </c>
      <c r="E105" s="66">
        <f t="shared" si="21"/>
        <v>-63</v>
      </c>
      <c r="F105" s="139">
        <f>+'Ark1'!R161</f>
        <v>5941</v>
      </c>
      <c r="G105" s="66">
        <f t="shared" si="22"/>
        <v>-238</v>
      </c>
      <c r="H105" s="138">
        <f>+IF(F105=0,"",'Ark1'!AF161)</f>
        <v>12.189917311283011</v>
      </c>
      <c r="I105" s="138"/>
      <c r="J105" s="138">
        <f>+IF(F105=0,"",'Ark1'!AG161)</f>
        <v>12.746444102681991</v>
      </c>
      <c r="K105" s="101"/>
      <c r="L105" s="357">
        <f>+IF(F105=0,"",'Ark1'!AI161)</f>
        <v>2039</v>
      </c>
      <c r="M105" s="382"/>
      <c r="N105" s="138">
        <f>+IF(F105=0,"",'Ark1'!U161)</f>
        <v>27.393384952028196</v>
      </c>
      <c r="O105" s="138">
        <f t="shared" si="23"/>
        <v>-4.1151380711703212E-2</v>
      </c>
      <c r="P105" s="103"/>
      <c r="Q105" s="150">
        <f>+IF(L105=0,"",'Ark1'!AJ161)</f>
        <v>111.72197155468362</v>
      </c>
      <c r="R105" s="25"/>
      <c r="S105" s="150">
        <f>+IF(L105=0,"",'Ark1'!AK161)</f>
        <v>20.14085324817967</v>
      </c>
      <c r="T105" s="386"/>
      <c r="U105" s="66">
        <f>+IF(F105=0,"",'Ark1'!S161)</f>
        <v>7.4638949671772448</v>
      </c>
      <c r="V105" s="66">
        <f t="shared" si="24"/>
        <v>0.30707347502641369</v>
      </c>
      <c r="W105" s="66"/>
      <c r="X105" s="66">
        <f>+IF(F105=0,"",'Ark1'!T161)</f>
        <v>6.2868204006059587</v>
      </c>
      <c r="Y105" s="66">
        <f t="shared" si="25"/>
        <v>4.2606126451563142E-2</v>
      </c>
      <c r="Z105" s="66">
        <f>+IF(F105=0,"",'Ark1'!W161)</f>
        <v>12.45581551927285</v>
      </c>
      <c r="AA105" s="138">
        <f>+IF(F105=0,"",'Ark1'!X161)</f>
        <v>89.29473152667903</v>
      </c>
      <c r="AB105" s="138">
        <f>+IF(F105=0,"",'Ark1'!Y161)</f>
        <v>70.96448409358689</v>
      </c>
      <c r="AC105" s="138">
        <f>+IF(F105=0,"",'Ark1'!Z161)</f>
        <v>8.2865708443824388</v>
      </c>
      <c r="AD105" s="138">
        <f>+IF(F105=0,"",'Ark1'!AA161)</f>
        <v>1.7132171067367996</v>
      </c>
      <c r="AE105" s="66">
        <f>+IF(F105=0,"",'Ark1'!AB161)</f>
        <v>2.0702710510393296</v>
      </c>
      <c r="AF105" s="66">
        <f>+IF(F105=0,"",'Ark1'!AC161)</f>
        <v>71.863277324326859</v>
      </c>
      <c r="AG105" s="66">
        <f t="shared" si="20"/>
        <v>3.6701192972960666</v>
      </c>
      <c r="AH105" s="138"/>
      <c r="AI105" s="25"/>
      <c r="AS105"/>
      <c r="AW105"/>
      <c r="AX105"/>
      <c r="AY105"/>
      <c r="AZ105"/>
      <c r="BA105"/>
      <c r="BB105"/>
      <c r="BF105"/>
      <c r="BG105"/>
      <c r="BH105"/>
    </row>
    <row r="106" spans="1:60" ht="15.6">
      <c r="A106" s="25"/>
      <c r="B106" s="65">
        <f>+'Ark1'!C162</f>
        <v>2023</v>
      </c>
      <c r="C106" s="65">
        <f>+'Ark1'!E162</f>
        <v>44</v>
      </c>
      <c r="D106" s="65">
        <f>+IF(F106=0,"",'Ark1'!Q162)</f>
        <v>1306</v>
      </c>
      <c r="E106" s="66">
        <f t="shared" si="21"/>
        <v>127</v>
      </c>
      <c r="F106" s="139">
        <f>+'Ark1'!R162</f>
        <v>4870</v>
      </c>
      <c r="G106" s="66">
        <f t="shared" si="22"/>
        <v>766</v>
      </c>
      <c r="H106" s="138">
        <f>+IF(F106=0,"",'Ark1'!AF162)</f>
        <v>9.9924082319387715</v>
      </c>
      <c r="I106" s="138"/>
      <c r="J106" s="138">
        <f>+IF(F106=0,"",'Ark1'!AG162)</f>
        <v>10.326035706688494</v>
      </c>
      <c r="K106" s="101"/>
      <c r="L106" s="357">
        <f>+IF(F106=0,"",'Ark1'!AI162)</f>
        <v>1635</v>
      </c>
      <c r="M106" s="382"/>
      <c r="N106" s="138">
        <f>+IF(F106=0,"",'Ark1'!U162)</f>
        <v>27.072032854209471</v>
      </c>
      <c r="O106" s="138">
        <f t="shared" si="23"/>
        <v>6.294416025234284E-2</v>
      </c>
      <c r="P106" s="103"/>
      <c r="Q106" s="150">
        <f>+IF(L106=0,"",'Ark1'!AJ162)</f>
        <v>111.38727828746183</v>
      </c>
      <c r="R106" s="25"/>
      <c r="S106" s="150">
        <f>+IF(L106=0,"",'Ark1'!AK162)</f>
        <v>20.099343423953588</v>
      </c>
      <c r="T106" s="386"/>
      <c r="U106" s="66">
        <f>+IF(F106=0,"",'Ark1'!S162)</f>
        <v>7.4318275154004096</v>
      </c>
      <c r="V106" s="66">
        <f t="shared" si="24"/>
        <v>0.31584310994232112</v>
      </c>
      <c r="W106" s="66"/>
      <c r="X106" s="66">
        <f>+IF(F106=0,"",'Ark1'!T162)</f>
        <v>6.2681724845995905</v>
      </c>
      <c r="Y106" s="66">
        <f t="shared" si="25"/>
        <v>-2.9342135283448201E-2</v>
      </c>
      <c r="Z106" s="66">
        <f>+IF(F106=0,"",'Ark1'!W162)</f>
        <v>10.759753593429162</v>
      </c>
      <c r="AA106" s="138">
        <f>+IF(F106=0,"",'Ark1'!X162)</f>
        <v>89.815195071868601</v>
      </c>
      <c r="AB106" s="138">
        <f>+IF(F106=0,"",'Ark1'!Y162)</f>
        <v>69.158110882956862</v>
      </c>
      <c r="AC106" s="138">
        <f>+IF(F106=0,"",'Ark1'!Z162)</f>
        <v>8.0825234292605632</v>
      </c>
      <c r="AD106" s="138">
        <f>+IF(F106=0,"",'Ark1'!AA162)</f>
        <v>1.6503914497460475</v>
      </c>
      <c r="AE106" s="66">
        <f>+IF(F106=0,"",'Ark1'!AB162)</f>
        <v>1.8781006797473705</v>
      </c>
      <c r="AF106" s="66">
        <f>+IF(F106=0,"",'Ark1'!AC162)</f>
        <v>71.821892316405524</v>
      </c>
      <c r="AG106" s="66">
        <f t="shared" si="20"/>
        <v>3.6427154422125865</v>
      </c>
      <c r="AH106" s="138"/>
      <c r="AI106" s="25"/>
      <c r="AS106"/>
      <c r="AW106"/>
      <c r="AX106"/>
      <c r="AY106"/>
      <c r="AZ106"/>
      <c r="BA106"/>
      <c r="BB106"/>
      <c r="BF106"/>
      <c r="BG106"/>
      <c r="BH106"/>
    </row>
    <row r="107" spans="1:60" ht="15.6">
      <c r="A107" s="25"/>
      <c r="B107" s="65">
        <f>+'Ark1'!C163</f>
        <v>2023</v>
      </c>
      <c r="C107" s="65">
        <f>+'Ark1'!E163</f>
        <v>45</v>
      </c>
      <c r="D107" s="65">
        <f>+IF(F107=0,"",'Ark1'!Q163)</f>
        <v>865</v>
      </c>
      <c r="E107" s="66">
        <f t="shared" si="21"/>
        <v>154</v>
      </c>
      <c r="F107" s="139">
        <f>+'Ark1'!R163</f>
        <v>2746</v>
      </c>
      <c r="G107" s="66">
        <f t="shared" si="22"/>
        <v>583</v>
      </c>
      <c r="H107" s="138">
        <f>+IF(F107=0,"",'Ark1'!AF163)</f>
        <v>5.6343229989535661</v>
      </c>
      <c r="I107" s="138"/>
      <c r="J107" s="138">
        <f>+IF(F107=0,"",'Ark1'!AG163)</f>
        <v>5.6574881631954961</v>
      </c>
      <c r="K107" s="101"/>
      <c r="L107" s="357">
        <f>+IF(F107=0,"",'Ark1'!AI163)</f>
        <v>903</v>
      </c>
      <c r="M107" s="382"/>
      <c r="N107" s="138">
        <f>+IF(F107=0,"",'Ark1'!U163)</f>
        <v>26.305061908230179</v>
      </c>
      <c r="O107" s="138">
        <f t="shared" si="23"/>
        <v>-0.25975547503379559</v>
      </c>
      <c r="P107" s="103"/>
      <c r="Q107" s="150">
        <f>+IF(L107=0,"",'Ark1'!AJ163)</f>
        <v>110.22093023255827</v>
      </c>
      <c r="R107" s="25"/>
      <c r="S107" s="150">
        <f>+IF(L107=0,"",'Ark1'!AK163)</f>
        <v>19.992752576355436</v>
      </c>
      <c r="T107" s="386"/>
      <c r="U107" s="66">
        <f>+IF(F107=0,"",'Ark1'!S163)</f>
        <v>7.2997086671522222</v>
      </c>
      <c r="V107" s="66">
        <f t="shared" si="24"/>
        <v>0.32236238883506996</v>
      </c>
      <c r="W107" s="66"/>
      <c r="X107" s="66">
        <f>+IF(F107=0,"",'Ark1'!T163)</f>
        <v>6.3252002913328491</v>
      </c>
      <c r="Y107" s="66">
        <f t="shared" si="25"/>
        <v>0.17448369401430952</v>
      </c>
      <c r="Z107" s="66">
        <f>+IF(F107=0,"",'Ark1'!W163)</f>
        <v>12.126729788783685</v>
      </c>
      <c r="AA107" s="138">
        <f>+IF(F107=0,"",'Ark1'!X163)</f>
        <v>87.618353969410066</v>
      </c>
      <c r="AB107" s="138">
        <f>+IF(F107=0,"",'Ark1'!Y163)</f>
        <v>65.695557174071396</v>
      </c>
      <c r="AC107" s="138">
        <f>+IF(F107=0,"",'Ark1'!Z163)</f>
        <v>8.2865570820250909</v>
      </c>
      <c r="AD107" s="138">
        <f>+IF(F107=0,"",'Ark1'!AA163)</f>
        <v>1.7327171517428404</v>
      </c>
      <c r="AE107" s="66">
        <f>+IF(F107=0,"",'Ark1'!AB163)</f>
        <v>1.9371587888670088</v>
      </c>
      <c r="AF107" s="66">
        <f>+IF(F107=0,"",'Ark1'!AC163)</f>
        <v>72.855061715300494</v>
      </c>
      <c r="AG107" s="66">
        <f t="shared" si="20"/>
        <v>3.6035769518583218</v>
      </c>
      <c r="AH107" s="138"/>
      <c r="AI107" s="25"/>
      <c r="AS107"/>
      <c r="AW107"/>
      <c r="AX107"/>
      <c r="AY107"/>
      <c r="AZ107"/>
      <c r="BA107"/>
      <c r="BB107"/>
      <c r="BF107"/>
      <c r="BG107"/>
      <c r="BH107"/>
    </row>
    <row r="108" spans="1:60" ht="15.6">
      <c r="A108" s="25"/>
      <c r="B108" s="65">
        <f>+'Ark1'!C164</f>
        <v>2023</v>
      </c>
      <c r="C108" s="65">
        <f>+'Ark1'!E164</f>
        <v>46</v>
      </c>
      <c r="D108" s="65">
        <f>+IF(F108=0,"",'Ark1'!Q164)</f>
        <v>466</v>
      </c>
      <c r="E108" s="66">
        <f t="shared" si="21"/>
        <v>-10</v>
      </c>
      <c r="F108" s="139">
        <f>+'Ark1'!R164</f>
        <v>1361</v>
      </c>
      <c r="G108" s="66">
        <f t="shared" si="22"/>
        <v>54</v>
      </c>
      <c r="H108" s="138">
        <f>+IF(F108=0,"",'Ark1'!AF164)</f>
        <v>2.7925395490079405</v>
      </c>
      <c r="I108" s="138"/>
      <c r="J108" s="138">
        <f>+IF(F108=0,"",'Ark1'!AG164)</f>
        <v>2.7914823880441819</v>
      </c>
      <c r="K108" s="101"/>
      <c r="L108" s="357">
        <f>+IF(F108=0,"",'Ark1'!AI164)</f>
        <v>447</v>
      </c>
      <c r="M108" s="382"/>
      <c r="N108" s="138">
        <f>+IF(F108=0,"",'Ark1'!U164)</f>
        <v>26.187435709037501</v>
      </c>
      <c r="O108" s="138">
        <f t="shared" si="23"/>
        <v>-0.34370430626471915</v>
      </c>
      <c r="P108" s="103"/>
      <c r="Q108" s="150">
        <f>+IF(L108=0,"",'Ark1'!AJ164)</f>
        <v>109.16487695749439</v>
      </c>
      <c r="R108" s="25"/>
      <c r="S108" s="150">
        <f>+IF(L108=0,"",'Ark1'!AK164)</f>
        <v>19.387075971836705</v>
      </c>
      <c r="T108" s="386"/>
      <c r="U108" s="66">
        <f>+IF(F108=0,"",'Ark1'!S164)</f>
        <v>7.333578251285819</v>
      </c>
      <c r="V108" s="66">
        <f t="shared" si="24"/>
        <v>0.40396845786577451</v>
      </c>
      <c r="W108" s="66"/>
      <c r="X108" s="66">
        <f>+IF(F108=0,"",'Ark1'!T164)</f>
        <v>6.32990448199853</v>
      </c>
      <c r="Y108" s="66">
        <f t="shared" si="25"/>
        <v>0.24574227847901842</v>
      </c>
      <c r="Z108" s="66">
        <f>+IF(F108=0,"",'Ark1'!W164)</f>
        <v>12.270389419544452</v>
      </c>
      <c r="AA108" s="138">
        <f>+IF(F108=0,"",'Ark1'!X164)</f>
        <v>87.215282880235108</v>
      </c>
      <c r="AB108" s="138">
        <f>+IF(F108=0,"",'Ark1'!Y164)</f>
        <v>65.833945628214551</v>
      </c>
      <c r="AC108" s="138">
        <f>+IF(F108=0,"",'Ark1'!Z164)</f>
        <v>8.0919356972786893</v>
      </c>
      <c r="AD108" s="138">
        <f>+IF(F108=0,"",'Ark1'!AA164)</f>
        <v>1.7542968083068875</v>
      </c>
      <c r="AE108" s="66">
        <f>+IF(F108=0,"",'Ark1'!AB164)</f>
        <v>1.8797175064821188</v>
      </c>
      <c r="AF108" s="66">
        <f>+IF(F108=0,"",'Ark1'!AC164)</f>
        <v>72.478233077145447</v>
      </c>
      <c r="AG108" s="66">
        <f t="shared" si="20"/>
        <v>3.570894699929871</v>
      </c>
      <c r="AH108" s="138"/>
      <c r="AI108" s="25"/>
      <c r="AS108"/>
      <c r="AW108"/>
      <c r="AX108"/>
      <c r="AY108"/>
      <c r="AZ108"/>
      <c r="BA108"/>
      <c r="BB108"/>
      <c r="BF108"/>
      <c r="BG108"/>
      <c r="BH108"/>
    </row>
    <row r="109" spans="1:60" ht="15.6">
      <c r="A109" s="25"/>
      <c r="B109" s="65">
        <f>+'Ark1'!C165</f>
        <v>2023</v>
      </c>
      <c r="C109" s="65">
        <f>+'Ark1'!E165</f>
        <v>47</v>
      </c>
      <c r="D109" s="65">
        <f>+IF(F109=0,"",'Ark1'!Q165)</f>
        <v>333</v>
      </c>
      <c r="E109" s="66">
        <f t="shared" si="21"/>
        <v>-89</v>
      </c>
      <c r="F109" s="139">
        <f>+'Ark1'!R165</f>
        <v>989</v>
      </c>
      <c r="G109" s="66">
        <f t="shared" si="22"/>
        <v>-351</v>
      </c>
      <c r="H109" s="138">
        <f>+IF(F109=0,"",'Ark1'!AF165)</f>
        <v>2.029259084473809</v>
      </c>
      <c r="I109" s="138"/>
      <c r="J109" s="138">
        <f>+IF(F109=0,"",'Ark1'!AG165)</f>
        <v>1.9725161821093129</v>
      </c>
      <c r="K109" s="101"/>
      <c r="L109" s="357">
        <f>+IF(F109=0,"",'Ark1'!AI165)</f>
        <v>310</v>
      </c>
      <c r="M109" s="382"/>
      <c r="N109" s="138">
        <f>+IF(F109=0,"",'Ark1'!U165)</f>
        <v>25.464812942366024</v>
      </c>
      <c r="O109" s="138">
        <f t="shared" si="23"/>
        <v>-0.83876914718621975</v>
      </c>
      <c r="P109" s="103"/>
      <c r="Q109" s="150">
        <f>+IF(L109=0,"",'Ark1'!AJ165)</f>
        <v>108.85645161290316</v>
      </c>
      <c r="R109" s="25"/>
      <c r="S109" s="150">
        <f>+IF(L109=0,"",'Ark1'!AK165)</f>
        <v>19.340252891878848</v>
      </c>
      <c r="T109" s="386"/>
      <c r="U109" s="66">
        <f>+IF(F109=0,"",'Ark1'!S165)</f>
        <v>7.21840242669363</v>
      </c>
      <c r="V109" s="66">
        <f t="shared" si="24"/>
        <v>0.19153675505183987</v>
      </c>
      <c r="W109" s="66"/>
      <c r="X109" s="66">
        <f>+IF(F109=0,"",'Ark1'!T165)</f>
        <v>6.4448938321536877</v>
      </c>
      <c r="Y109" s="66">
        <f t="shared" si="25"/>
        <v>0.34414756349696951</v>
      </c>
      <c r="Z109" s="66">
        <f>+IF(F109=0,"",'Ark1'!W165)</f>
        <v>10.313447927199189</v>
      </c>
      <c r="AA109" s="138">
        <f>+IF(F109=0,"",'Ark1'!X165)</f>
        <v>81.193124368048515</v>
      </c>
      <c r="AB109" s="138">
        <f>+IF(F109=0,"",'Ark1'!Y165)</f>
        <v>61.779575328614762</v>
      </c>
      <c r="AC109" s="138">
        <f>+IF(F109=0,"",'Ark1'!Z165)</f>
        <v>8.9214443535382753</v>
      </c>
      <c r="AD109" s="138">
        <f>+IF(F109=0,"",'Ark1'!AA165)</f>
        <v>1.7826330702442912</v>
      </c>
      <c r="AE109" s="66">
        <f>+IF(F109=0,"",'Ark1'!AB165)</f>
        <v>1.7745096344405471</v>
      </c>
      <c r="AF109" s="66">
        <f>+IF(F109=0,"",'Ark1'!AC165)</f>
        <v>77.038686427203231</v>
      </c>
      <c r="AG109" s="66">
        <f t="shared" si="20"/>
        <v>3.5277629920156879</v>
      </c>
      <c r="AH109" s="138"/>
      <c r="AI109" s="25"/>
      <c r="AS109"/>
      <c r="AW109"/>
      <c r="AX109"/>
      <c r="AY109"/>
      <c r="AZ109"/>
      <c r="BA109"/>
      <c r="BB109"/>
      <c r="BF109"/>
      <c r="BG109"/>
      <c r="BH109"/>
    </row>
    <row r="110" spans="1:60" ht="15.6">
      <c r="A110" s="25"/>
      <c r="B110" s="65">
        <f>+'Ark1'!C166</f>
        <v>2023</v>
      </c>
      <c r="C110" s="65">
        <f>+'Ark1'!E166</f>
        <v>48</v>
      </c>
      <c r="D110" s="65">
        <f>+IF(F110=0,"",'Ark1'!Q166)</f>
        <v>288</v>
      </c>
      <c r="E110" s="66">
        <f t="shared" si="21"/>
        <v>49</v>
      </c>
      <c r="F110" s="139">
        <f>+'Ark1'!R166</f>
        <v>845</v>
      </c>
      <c r="G110" s="66">
        <f t="shared" si="22"/>
        <v>136</v>
      </c>
      <c r="H110" s="138">
        <f>+IF(F110=0,"",'Ark1'!AF166)</f>
        <v>1.7337956788476931</v>
      </c>
      <c r="I110" s="138"/>
      <c r="J110" s="138">
        <f>+IF(F110=0,"",'Ark1'!AG166)</f>
        <v>1.6797876909764602</v>
      </c>
      <c r="K110" s="101"/>
      <c r="L110" s="357">
        <f>+IF(F110=0,"",'Ark1'!AI166)</f>
        <v>236</v>
      </c>
      <c r="M110" s="382"/>
      <c r="N110" s="138">
        <f>+IF(F110=0,"",'Ark1'!U166)</f>
        <v>25.381301775147936</v>
      </c>
      <c r="O110" s="138">
        <f t="shared" si="23"/>
        <v>0.83094916583904777</v>
      </c>
      <c r="P110" s="103"/>
      <c r="Q110" s="150">
        <f>+IF(L110=0,"",'Ark1'!AJ166)</f>
        <v>107.0508474576271</v>
      </c>
      <c r="R110" s="25"/>
      <c r="S110" s="150">
        <f>+IF(L110=0,"",'Ark1'!AK166)</f>
        <v>19.855146373137327</v>
      </c>
      <c r="T110" s="386"/>
      <c r="U110" s="66">
        <f>+IF(F110=0,"",'Ark1'!S166)</f>
        <v>7.2769230769230751</v>
      </c>
      <c r="V110" s="66">
        <f t="shared" si="24"/>
        <v>0.6182488879244854</v>
      </c>
      <c r="W110" s="66"/>
      <c r="X110" s="66">
        <f>+IF(F110=0,"",'Ark1'!T166)</f>
        <v>6.2958579881656807</v>
      </c>
      <c r="Y110" s="66">
        <f t="shared" si="25"/>
        <v>-0.11881055908396831</v>
      </c>
      <c r="Z110" s="66">
        <f>+IF(F110=0,"",'Ark1'!W166)</f>
        <v>7.6923076923076898</v>
      </c>
      <c r="AA110" s="138">
        <f>+IF(F110=0,"",'Ark1'!X166)</f>
        <v>87.573964497041402</v>
      </c>
      <c r="AB110" s="138">
        <f>+IF(F110=0,"",'Ark1'!Y166)</f>
        <v>59.644970414201168</v>
      </c>
      <c r="AC110" s="138">
        <f>+IF(F110=0,"",'Ark1'!Z166)</f>
        <v>7.6773288445290753</v>
      </c>
      <c r="AD110" s="138">
        <f>+IF(F110=0,"",'Ark1'!AA166)</f>
        <v>1.602217398393855</v>
      </c>
      <c r="AE110" s="66">
        <f>+IF(F110=0,"",'Ark1'!AB166)</f>
        <v>1.6867164638838319</v>
      </c>
      <c r="AF110" s="66">
        <f>+IF(F110=0,"",'Ark1'!AC166)</f>
        <v>70.863774248579091</v>
      </c>
      <c r="AG110" s="66">
        <f t="shared" si="20"/>
        <v>3.4879167344283641</v>
      </c>
      <c r="AH110" s="138"/>
      <c r="AI110" s="25"/>
      <c r="AS110"/>
      <c r="AW110"/>
      <c r="AX110"/>
      <c r="AY110"/>
      <c r="AZ110"/>
      <c r="BA110"/>
      <c r="BB110"/>
      <c r="BF110"/>
      <c r="BG110"/>
      <c r="BH110"/>
    </row>
    <row r="111" spans="1:60" ht="15.6">
      <c r="A111" s="25"/>
      <c r="B111" s="65">
        <f>+'Ark1'!C167</f>
        <v>2023</v>
      </c>
      <c r="C111" s="65">
        <f>+'Ark1'!E167</f>
        <v>49</v>
      </c>
      <c r="D111" s="65">
        <f>+IF(F111=0,"",'Ark1'!Q167)</f>
        <v>148</v>
      </c>
      <c r="E111" s="66">
        <f t="shared" si="21"/>
        <v>-129</v>
      </c>
      <c r="F111" s="139">
        <f>+'Ark1'!R167</f>
        <v>348</v>
      </c>
      <c r="G111" s="66">
        <f t="shared" si="22"/>
        <v>-341</v>
      </c>
      <c r="H111" s="138">
        <f>+IF(F111=0,"",'Ark1'!AF167)</f>
        <v>0.71403656359644629</v>
      </c>
      <c r="I111" s="138"/>
      <c r="J111" s="138">
        <f>+IF(F111=0,"",'Ark1'!AG167)</f>
        <v>0.6906512662631733</v>
      </c>
      <c r="K111" s="101"/>
      <c r="L111" s="357">
        <f>+IF(F111=0,"",'Ark1'!AI167)</f>
        <v>147</v>
      </c>
      <c r="M111" s="382"/>
      <c r="N111" s="138">
        <f>+IF(F111=0,"",'Ark1'!U167)</f>
        <v>25.339367816091976</v>
      </c>
      <c r="O111" s="138">
        <f t="shared" si="23"/>
        <v>0.34067405702087683</v>
      </c>
      <c r="P111" s="103"/>
      <c r="Q111" s="150">
        <f>+IF(L111=0,"",'Ark1'!AJ167)</f>
        <v>108.7544217687075</v>
      </c>
      <c r="R111" s="25"/>
      <c r="S111" s="150">
        <f>+IF(L111=0,"",'Ark1'!AK167)</f>
        <v>19.767863486591278</v>
      </c>
      <c r="T111" s="386"/>
      <c r="U111" s="66">
        <f>+IF(F111=0,"",'Ark1'!S167)</f>
        <v>7.2126436781609184</v>
      </c>
      <c r="V111" s="66">
        <f t="shared" si="24"/>
        <v>0.40132292344393772</v>
      </c>
      <c r="W111" s="66"/>
      <c r="X111" s="66">
        <f>+IF(F111=0,"",'Ark1'!T167)</f>
        <v>6.1149425287356314</v>
      </c>
      <c r="Y111" s="66">
        <f t="shared" si="25"/>
        <v>-0.37997764542982626</v>
      </c>
      <c r="Z111" s="66">
        <f>+IF(F111=0,"",'Ark1'!W167)</f>
        <v>7.183908045977013</v>
      </c>
      <c r="AA111" s="138">
        <f>+IF(F111=0,"",'Ark1'!X167)</f>
        <v>85.34482758620689</v>
      </c>
      <c r="AB111" s="138">
        <f>+IF(F111=0,"",'Ark1'!Y167)</f>
        <v>60.919540229885058</v>
      </c>
      <c r="AC111" s="138">
        <f>+IF(F111=0,"",'Ark1'!Z167)</f>
        <v>8.0447045945849354</v>
      </c>
      <c r="AD111" s="138">
        <f>+IF(F111=0,"",'Ark1'!AA167)</f>
        <v>1.7877812999589813</v>
      </c>
      <c r="AE111" s="66">
        <f>+IF(F111=0,"",'Ark1'!AB167)</f>
        <v>1.9559827900209059</v>
      </c>
      <c r="AF111" s="66">
        <f>+IF(F111=0,"",'Ark1'!AC167)</f>
        <v>73.33445971702551</v>
      </c>
      <c r="AG111" s="66">
        <f t="shared" si="20"/>
        <v>3.5131872509960194</v>
      </c>
      <c r="AH111" s="138"/>
      <c r="AI111" s="25"/>
      <c r="AS111"/>
      <c r="AW111"/>
      <c r="AX111"/>
      <c r="AY111"/>
      <c r="AZ111"/>
      <c r="BA111"/>
      <c r="BB111"/>
      <c r="BF111"/>
      <c r="BG111"/>
      <c r="BH111"/>
    </row>
    <row r="112" spans="1:60" ht="15.6">
      <c r="A112" s="25"/>
      <c r="B112" s="65">
        <f>+'Ark1'!C168</f>
        <v>2023</v>
      </c>
      <c r="C112" s="65">
        <f>+'Ark1'!E168</f>
        <v>50</v>
      </c>
      <c r="D112" s="65" t="str">
        <f>+IF(F112=0,"",'Ark1'!Q168)</f>
        <v/>
      </c>
      <c r="E112" s="66" t="str">
        <f t="shared" si="21"/>
        <v/>
      </c>
      <c r="F112" s="139">
        <f>+'Ark1'!R168</f>
        <v>0</v>
      </c>
      <c r="G112" s="66" t="str">
        <f t="shared" si="22"/>
        <v/>
      </c>
      <c r="H112" s="138" t="str">
        <f>+IF(F112=0,"",'Ark1'!AF168)</f>
        <v/>
      </c>
      <c r="I112" s="138"/>
      <c r="J112" s="138" t="str">
        <f>+IF(F112=0,"",'Ark1'!AG168)</f>
        <v/>
      </c>
      <c r="K112" s="101"/>
      <c r="L112" s="357" t="str">
        <f>+IF(F112=0,"",'Ark1'!AI168)</f>
        <v/>
      </c>
      <c r="M112" s="382"/>
      <c r="N112" s="138" t="str">
        <f>+IF(F112=0,"",'Ark1'!U168)</f>
        <v/>
      </c>
      <c r="O112" s="138" t="str">
        <f t="shared" si="23"/>
        <v/>
      </c>
      <c r="P112" s="103"/>
      <c r="Q112" s="150" t="str">
        <f>+IF(L112=0,"",'Ark1'!AJ168)</f>
        <v/>
      </c>
      <c r="R112" s="25"/>
      <c r="S112" s="150" t="str">
        <f>+IF(L112=0,"",'Ark1'!AK168)</f>
        <v/>
      </c>
      <c r="T112" s="386"/>
      <c r="U112" s="66" t="str">
        <f>+IF(F112=0,"",'Ark1'!S168)</f>
        <v/>
      </c>
      <c r="V112" s="66" t="str">
        <f t="shared" si="24"/>
        <v/>
      </c>
      <c r="W112" s="66"/>
      <c r="X112" s="66" t="str">
        <f>+IF(F112=0,"",'Ark1'!T168)</f>
        <v/>
      </c>
      <c r="Y112" s="66" t="str">
        <f t="shared" si="25"/>
        <v/>
      </c>
      <c r="Z112" s="66" t="str">
        <f>+IF(F112=0,"",'Ark1'!W168)</f>
        <v/>
      </c>
      <c r="AA112" s="138" t="str">
        <f>+IF(F112=0,"",'Ark1'!X168)</f>
        <v/>
      </c>
      <c r="AB112" s="138" t="str">
        <f>+IF(F112=0,"",'Ark1'!Y168)</f>
        <v/>
      </c>
      <c r="AC112" s="138" t="str">
        <f>+IF(F112=0,"",'Ark1'!Z168)</f>
        <v/>
      </c>
      <c r="AD112" s="138" t="str">
        <f>+IF(F112=0,"",'Ark1'!AA168)</f>
        <v/>
      </c>
      <c r="AE112" s="66" t="str">
        <f>+IF(F112=0,"",'Ark1'!AB168)</f>
        <v/>
      </c>
      <c r="AF112" s="66" t="str">
        <f>+IF(F112=0,"",'Ark1'!AC168)</f>
        <v/>
      </c>
      <c r="AG112" s="66" t="str">
        <f t="shared" si="20"/>
        <v/>
      </c>
      <c r="AH112" s="138"/>
      <c r="AI112" s="25"/>
      <c r="AS112"/>
      <c r="AW112"/>
      <c r="AX112"/>
      <c r="AY112"/>
      <c r="AZ112"/>
      <c r="BA112"/>
      <c r="BB112"/>
      <c r="BF112"/>
      <c r="BG112"/>
      <c r="BH112"/>
    </row>
    <row r="113" spans="1:60" ht="15.6">
      <c r="A113" s="25"/>
      <c r="B113" s="65">
        <f>+'Ark1'!C169</f>
        <v>2023</v>
      </c>
      <c r="C113" s="65">
        <f>+'Ark1'!E169</f>
        <v>51</v>
      </c>
      <c r="D113" s="65" t="str">
        <f>+IF(F113=0,"",'Ark1'!Q169)</f>
        <v/>
      </c>
      <c r="E113" s="66" t="str">
        <f t="shared" si="21"/>
        <v/>
      </c>
      <c r="F113" s="139">
        <f>+'Ark1'!R169</f>
        <v>0</v>
      </c>
      <c r="G113" s="66" t="str">
        <f t="shared" si="22"/>
        <v/>
      </c>
      <c r="H113" s="138" t="str">
        <f>+IF(F113=0,"",'Ark1'!AF169)</f>
        <v/>
      </c>
      <c r="I113" s="138"/>
      <c r="J113" s="138" t="str">
        <f>+IF(F113=0,"",'Ark1'!AG169)</f>
        <v/>
      </c>
      <c r="K113" s="101"/>
      <c r="L113" s="357" t="str">
        <f>+IF(F113=0,"",'Ark1'!AI169)</f>
        <v/>
      </c>
      <c r="M113" s="382"/>
      <c r="N113" s="138" t="str">
        <f>+IF(F113=0,"",'Ark1'!U169)</f>
        <v/>
      </c>
      <c r="O113" s="138" t="str">
        <f t="shared" si="23"/>
        <v/>
      </c>
      <c r="P113" s="103"/>
      <c r="Q113" s="150" t="str">
        <f>+IF(L113=0,"",'Ark1'!AJ169)</f>
        <v/>
      </c>
      <c r="R113" s="25"/>
      <c r="S113" s="150" t="str">
        <f>+IF(L113=0,"",'Ark1'!AK169)</f>
        <v/>
      </c>
      <c r="T113" s="386"/>
      <c r="U113" s="66" t="str">
        <f>+IF(F113=0,"",'Ark1'!S169)</f>
        <v/>
      </c>
      <c r="V113" s="66" t="str">
        <f t="shared" si="24"/>
        <v/>
      </c>
      <c r="W113" s="66"/>
      <c r="X113" s="66" t="str">
        <f>+IF(F113=0,"",'Ark1'!T169)</f>
        <v/>
      </c>
      <c r="Y113" s="66" t="str">
        <f t="shared" si="25"/>
        <v/>
      </c>
      <c r="Z113" s="66" t="str">
        <f>+IF(F113=0,"",'Ark1'!W169)</f>
        <v/>
      </c>
      <c r="AA113" s="138" t="str">
        <f>+IF(F113=0,"",'Ark1'!X169)</f>
        <v/>
      </c>
      <c r="AB113" s="138" t="str">
        <f>+IF(F113=0,"",'Ark1'!Y169)</f>
        <v/>
      </c>
      <c r="AC113" s="138" t="str">
        <f>+IF(F113=0,"",'Ark1'!Z169)</f>
        <v/>
      </c>
      <c r="AD113" s="138" t="str">
        <f>+IF(F113=0,"",'Ark1'!AA169)</f>
        <v/>
      </c>
      <c r="AE113" s="66" t="str">
        <f>+IF(F113=0,"",'Ark1'!AB169)</f>
        <v/>
      </c>
      <c r="AF113" s="66" t="str">
        <f>+IF(F113=0,"",'Ark1'!AC169)</f>
        <v/>
      </c>
      <c r="AG113" s="66" t="str">
        <f t="shared" si="20"/>
        <v/>
      </c>
      <c r="AH113" s="138"/>
      <c r="AI113" s="25"/>
      <c r="AS113"/>
      <c r="AW113"/>
      <c r="AX113"/>
      <c r="AY113"/>
      <c r="AZ113"/>
      <c r="BA113"/>
      <c r="BB113"/>
      <c r="BF113"/>
      <c r="BG113"/>
      <c r="BH113"/>
    </row>
    <row r="114" spans="1:60" ht="15.6">
      <c r="A114" s="25"/>
      <c r="B114" s="65">
        <f>+'Ark1'!C170</f>
        <v>2023</v>
      </c>
      <c r="C114" s="65">
        <f>+'Ark1'!E170</f>
        <v>52</v>
      </c>
      <c r="D114" s="65" t="str">
        <f>+IF(F114=0,"",'Ark1'!Q170)</f>
        <v/>
      </c>
      <c r="E114" s="66" t="str">
        <f t="shared" si="21"/>
        <v/>
      </c>
      <c r="F114" s="139">
        <f>+'Ark1'!R170</f>
        <v>0</v>
      </c>
      <c r="G114" s="66" t="str">
        <f t="shared" si="22"/>
        <v/>
      </c>
      <c r="H114" s="138" t="str">
        <f>+IF(F114=0,"",'Ark1'!AF170)</f>
        <v/>
      </c>
      <c r="I114" s="138"/>
      <c r="J114" s="138" t="str">
        <f>+IF(F114=0,"",'Ark1'!AG170)</f>
        <v/>
      </c>
      <c r="K114" s="101"/>
      <c r="L114" s="357" t="str">
        <f>+IF(F114=0,"",'Ark1'!AI170)</f>
        <v/>
      </c>
      <c r="M114" s="382"/>
      <c r="N114" s="138" t="str">
        <f>+IF(F114=0,"",'Ark1'!U170)</f>
        <v/>
      </c>
      <c r="O114" s="138" t="str">
        <f t="shared" si="23"/>
        <v/>
      </c>
      <c r="P114" s="103"/>
      <c r="Q114" s="150" t="str">
        <f>+IF(L114=0,"",'Ark1'!AJ170)</f>
        <v/>
      </c>
      <c r="R114" s="25"/>
      <c r="S114" s="150" t="str">
        <f>+IF(L114=0,"",'Ark1'!AK170)</f>
        <v/>
      </c>
      <c r="T114" s="386"/>
      <c r="U114" s="66" t="str">
        <f>+IF(F114=0,"",'Ark1'!S170)</f>
        <v/>
      </c>
      <c r="V114" s="66" t="str">
        <f t="shared" si="24"/>
        <v/>
      </c>
      <c r="W114" s="66"/>
      <c r="X114" s="66" t="str">
        <f>+IF(F114=0,"",'Ark1'!T170)</f>
        <v/>
      </c>
      <c r="Y114" s="66" t="str">
        <f t="shared" si="25"/>
        <v/>
      </c>
      <c r="Z114" s="66" t="str">
        <f>+IF(F114=0,"",'Ark1'!W170)</f>
        <v/>
      </c>
      <c r="AA114" s="138" t="str">
        <f>+IF(F114=0,"",'Ark1'!X170)</f>
        <v/>
      </c>
      <c r="AB114" s="138" t="str">
        <f>+IF(F114=0,"",'Ark1'!Y170)</f>
        <v/>
      </c>
      <c r="AC114" s="138" t="str">
        <f>+IF(F114=0,"",'Ark1'!Z170)</f>
        <v/>
      </c>
      <c r="AD114" s="138" t="str">
        <f>+IF(F114=0,"",'Ark1'!AA170)</f>
        <v/>
      </c>
      <c r="AE114" s="66" t="str">
        <f>+IF(F114=0,"",'Ark1'!AB170)</f>
        <v/>
      </c>
      <c r="AF114" s="66" t="str">
        <f>+IF(F114=0,"",'Ark1'!AC170)</f>
        <v/>
      </c>
      <c r="AG114" s="66" t="str">
        <f t="shared" si="20"/>
        <v/>
      </c>
      <c r="AH114" s="138"/>
      <c r="AI114" s="25"/>
      <c r="AS114"/>
      <c r="AW114"/>
      <c r="AX114"/>
      <c r="AY114"/>
      <c r="AZ114"/>
      <c r="BA114"/>
      <c r="BB114"/>
      <c r="BF114"/>
      <c r="BG114"/>
      <c r="BH114"/>
    </row>
    <row r="115" spans="1:60" ht="15.6">
      <c r="A115" s="25"/>
      <c r="B115" s="25"/>
      <c r="C115" s="25"/>
      <c r="D115" s="25"/>
      <c r="E115" s="25"/>
      <c r="F115" s="124"/>
      <c r="G115" s="25"/>
      <c r="H115" s="25"/>
      <c r="I115" s="25"/>
      <c r="J115" s="25"/>
      <c r="K115" s="101"/>
      <c r="L115" s="390"/>
      <c r="M115" s="390"/>
      <c r="N115" s="100"/>
      <c r="O115" s="25"/>
      <c r="P115" s="25"/>
      <c r="Q115" s="25"/>
      <c r="R115" s="25"/>
      <c r="S115" s="25"/>
      <c r="T115" s="386"/>
      <c r="U115" s="25"/>
      <c r="V115" s="25"/>
      <c r="W115" s="25"/>
      <c r="X115" s="25"/>
      <c r="Y115" s="25"/>
      <c r="Z115" s="25"/>
      <c r="AA115" s="25"/>
      <c r="AB115" s="25"/>
      <c r="AC115" s="25"/>
      <c r="AD115" s="25"/>
      <c r="AE115" s="25"/>
      <c r="AF115" s="25"/>
      <c r="AG115" s="25"/>
      <c r="AH115" s="25"/>
      <c r="AI115" s="25"/>
      <c r="AS115"/>
      <c r="AW115"/>
      <c r="AX115"/>
      <c r="AY115"/>
      <c r="AZ115"/>
      <c r="BA115"/>
      <c r="BB115"/>
      <c r="BF115"/>
      <c r="BG115"/>
      <c r="BH115"/>
    </row>
    <row r="116" spans="1:60">
      <c r="A116" s="25"/>
      <c r="B116" s="46">
        <f>+'Ark1'!C171</f>
        <v>2022</v>
      </c>
      <c r="C116" s="46">
        <f>+'Ark1'!E171</f>
        <v>1</v>
      </c>
      <c r="D116" s="46">
        <f>+'Ark1'!Q171</f>
        <v>3</v>
      </c>
      <c r="E116" s="39"/>
      <c r="F116" s="127">
        <f>+'Ark1'!R171</f>
        <v>5</v>
      </c>
      <c r="G116" s="39"/>
      <c r="H116" s="102">
        <f>+'Ark1'!AF171</f>
        <v>9.7168509629399335E-3</v>
      </c>
      <c r="I116" s="102"/>
      <c r="J116" s="102">
        <f>+'Ark1'!AG171</f>
        <v>7.7718646275079153E-3</v>
      </c>
      <c r="K116" s="102"/>
      <c r="L116" s="395"/>
      <c r="M116" s="395"/>
      <c r="N116" s="102">
        <f>+'Ark1'!U171</f>
        <v>21.36</v>
      </c>
      <c r="O116" s="102"/>
      <c r="P116" s="39"/>
      <c r="Q116" s="39"/>
      <c r="R116" s="39"/>
      <c r="S116" s="39"/>
      <c r="T116" s="39"/>
      <c r="U116" s="39">
        <f>+'Ark1'!S171</f>
        <v>5.4</v>
      </c>
      <c r="V116" s="39"/>
      <c r="W116" s="39"/>
      <c r="X116" s="39">
        <f>+'Ark1'!T171</f>
        <v>5.2</v>
      </c>
      <c r="Y116" s="39"/>
      <c r="Z116" s="39">
        <f>+'Ark1'!W171</f>
        <v>20</v>
      </c>
      <c r="AA116" s="102">
        <f>+'Ark1'!X171</f>
        <v>60</v>
      </c>
      <c r="AB116" s="102">
        <f>+'Ark1'!Y171</f>
        <v>20</v>
      </c>
      <c r="AC116" s="102">
        <f>+'Ark1'!Z171</f>
        <v>10.382600830235168</v>
      </c>
      <c r="AD116" s="102">
        <f>+'Ark1'!AA171</f>
        <v>2.9393876913398134</v>
      </c>
      <c r="AE116" s="39">
        <f>+'Ark1'!AB171</f>
        <v>2.0396078054371127</v>
      </c>
      <c r="AF116" s="39">
        <f>+'Ark1'!AC171</f>
        <v>47.499074937389743</v>
      </c>
      <c r="AG116" s="39">
        <f t="shared" ref="AG116:AG147" si="26">+N116/U116</f>
        <v>3.9555555555555553</v>
      </c>
      <c r="AH116" s="102"/>
      <c r="AI116" s="25"/>
      <c r="AS116"/>
      <c r="AW116"/>
      <c r="AX116"/>
      <c r="AY116"/>
      <c r="AZ116"/>
      <c r="BA116"/>
      <c r="BB116"/>
      <c r="BF116"/>
      <c r="BG116"/>
      <c r="BH116"/>
    </row>
    <row r="117" spans="1:60">
      <c r="A117" s="25"/>
      <c r="B117" s="46">
        <f>+'Ark1'!C172</f>
        <v>2022</v>
      </c>
      <c r="C117" s="46">
        <f>+'Ark1'!E172</f>
        <v>2</v>
      </c>
      <c r="D117" s="46">
        <f>+'Ark1'!Q172</f>
        <v>68</v>
      </c>
      <c r="E117" s="39"/>
      <c r="F117" s="127">
        <f>+'Ark1'!R172</f>
        <v>154</v>
      </c>
      <c r="G117" s="39"/>
      <c r="H117" s="102">
        <f>+'Ark1'!AF172</f>
        <v>0.29927900965854987</v>
      </c>
      <c r="I117" s="102"/>
      <c r="J117" s="102">
        <f>+'Ark1'!AG172</f>
        <v>0.32022483684178182</v>
      </c>
      <c r="K117" s="102"/>
      <c r="L117" s="395"/>
      <c r="M117" s="395"/>
      <c r="N117" s="102">
        <f>+'Ark1'!U172</f>
        <v>28.574610389610392</v>
      </c>
      <c r="O117" s="102"/>
      <c r="P117" s="39"/>
      <c r="Q117" s="39"/>
      <c r="R117" s="39"/>
      <c r="S117" s="39"/>
      <c r="T117" s="39"/>
      <c r="U117" s="39">
        <f>+'Ark1'!S172</f>
        <v>7.5194805194805188</v>
      </c>
      <c r="V117" s="39"/>
      <c r="W117" s="39"/>
      <c r="X117" s="39">
        <f>+'Ark1'!T172</f>
        <v>7.1363636363636376</v>
      </c>
      <c r="Y117" s="39"/>
      <c r="Z117" s="39">
        <f>+'Ark1'!W172</f>
        <v>22.077922077922075</v>
      </c>
      <c r="AA117" s="102">
        <f>+'Ark1'!X172</f>
        <v>90.259740259740283</v>
      </c>
      <c r="AB117" s="102">
        <f>+'Ark1'!Y172</f>
        <v>72.077922077922096</v>
      </c>
      <c r="AC117" s="102">
        <f>+'Ark1'!Z172</f>
        <v>9.3198438711852347</v>
      </c>
      <c r="AD117" s="102">
        <f>+'Ark1'!AA172</f>
        <v>1.6911564444930511</v>
      </c>
      <c r="AE117" s="39">
        <f>+'Ark1'!AB172</f>
        <v>2.0131650528722815</v>
      </c>
      <c r="AF117" s="39">
        <f>+'Ark1'!AC172</f>
        <v>71.812819260562065</v>
      </c>
      <c r="AG117" s="39">
        <f t="shared" si="26"/>
        <v>3.8000777202072547</v>
      </c>
      <c r="AH117" s="102"/>
      <c r="AI117" s="25"/>
      <c r="AS117"/>
      <c r="AW117"/>
      <c r="AX117"/>
      <c r="AY117"/>
      <c r="AZ117"/>
      <c r="BA117"/>
      <c r="BB117"/>
      <c r="BF117"/>
      <c r="BG117"/>
      <c r="BH117"/>
    </row>
    <row r="118" spans="1:60">
      <c r="A118" s="25"/>
      <c r="B118" s="46">
        <f>+'Ark1'!C173</f>
        <v>2022</v>
      </c>
      <c r="C118" s="46">
        <f>+'Ark1'!E173</f>
        <v>3</v>
      </c>
      <c r="D118" s="46">
        <f>+'Ark1'!Q173</f>
        <v>40</v>
      </c>
      <c r="E118" s="39"/>
      <c r="F118" s="127">
        <f>+'Ark1'!R173</f>
        <v>80</v>
      </c>
      <c r="G118" s="39"/>
      <c r="H118" s="102">
        <f>+'Ark1'!AF173</f>
        <v>0.15546961540703891</v>
      </c>
      <c r="I118" s="102"/>
      <c r="J118" s="102">
        <f>+'Ark1'!AG173</f>
        <v>0.15225723183646822</v>
      </c>
      <c r="K118" s="102"/>
      <c r="L118" s="395"/>
      <c r="M118" s="395"/>
      <c r="N118" s="102">
        <f>+'Ark1'!U173</f>
        <v>26.153749999999995</v>
      </c>
      <c r="O118" s="102"/>
      <c r="P118" s="39"/>
      <c r="Q118" s="39"/>
      <c r="R118" s="39"/>
      <c r="S118" s="39"/>
      <c r="T118" s="39"/>
      <c r="U118" s="39">
        <f>+'Ark1'!S173</f>
        <v>6.9375</v>
      </c>
      <c r="V118" s="39"/>
      <c r="W118" s="39"/>
      <c r="X118" s="39">
        <f>+'Ark1'!T173</f>
        <v>6.4</v>
      </c>
      <c r="Y118" s="39"/>
      <c r="Z118" s="39">
        <f>+'Ark1'!W173</f>
        <v>18.75</v>
      </c>
      <c r="AA118" s="102">
        <f>+'Ark1'!X173</f>
        <v>86.25</v>
      </c>
      <c r="AB118" s="102">
        <f>+'Ark1'!Y173</f>
        <v>58.75</v>
      </c>
      <c r="AC118" s="102">
        <f>+'Ark1'!Z173</f>
        <v>8.9944697418747435</v>
      </c>
      <c r="AD118" s="102">
        <f>+'Ark1'!AA173</f>
        <v>1.9192690665980103</v>
      </c>
      <c r="AE118" s="39">
        <f>+'Ark1'!AB173</f>
        <v>2.1189620100417064</v>
      </c>
      <c r="AF118" s="39">
        <f>+'Ark1'!AC173</f>
        <v>77.50540773464995</v>
      </c>
      <c r="AG118" s="39">
        <f t="shared" si="26"/>
        <v>3.7699099099099094</v>
      </c>
      <c r="AH118" s="102"/>
      <c r="AI118" s="25"/>
      <c r="AS118"/>
      <c r="AW118"/>
      <c r="AX118"/>
      <c r="AY118"/>
      <c r="AZ118"/>
      <c r="BA118"/>
      <c r="BB118"/>
      <c r="BF118"/>
      <c r="BG118"/>
      <c r="BH118"/>
    </row>
    <row r="119" spans="1:60">
      <c r="A119" s="25"/>
      <c r="B119" s="46">
        <f>+'Ark1'!C174</f>
        <v>2022</v>
      </c>
      <c r="C119" s="46">
        <f>+'Ark1'!E174</f>
        <v>4</v>
      </c>
      <c r="D119" s="46">
        <f>+'Ark1'!Q174</f>
        <v>45</v>
      </c>
      <c r="E119" s="39"/>
      <c r="F119" s="127">
        <f>+'Ark1'!R174</f>
        <v>116</v>
      </c>
      <c r="G119" s="39"/>
      <c r="H119" s="102">
        <f>+'Ark1'!AF174</f>
        <v>0.22543094234020633</v>
      </c>
      <c r="I119" s="102"/>
      <c r="J119" s="102">
        <f>+'Ark1'!AG174</f>
        <v>0.27160047143490434</v>
      </c>
      <c r="K119" s="102"/>
      <c r="L119" s="395"/>
      <c r="M119" s="395"/>
      <c r="N119" s="102">
        <f>+'Ark1'!U174</f>
        <v>32.175000000000011</v>
      </c>
      <c r="O119" s="102"/>
      <c r="P119" s="39"/>
      <c r="Q119" s="39"/>
      <c r="R119" s="39"/>
      <c r="S119" s="39"/>
      <c r="T119" s="39"/>
      <c r="U119" s="39">
        <f>+'Ark1'!S174</f>
        <v>8.2413793103448256</v>
      </c>
      <c r="V119" s="39"/>
      <c r="W119" s="39"/>
      <c r="X119" s="39">
        <f>+'Ark1'!T174</f>
        <v>7.1810344827586237</v>
      </c>
      <c r="Y119" s="39"/>
      <c r="Z119" s="39">
        <f>+'Ark1'!W174</f>
        <v>25</v>
      </c>
      <c r="AA119" s="102">
        <f>+'Ark1'!X174</f>
        <v>93.965517241379331</v>
      </c>
      <c r="AB119" s="102">
        <f>+'Ark1'!Y174</f>
        <v>83.620689655172441</v>
      </c>
      <c r="AC119" s="102">
        <f>+'Ark1'!Z174</f>
        <v>8.8175557153387576</v>
      </c>
      <c r="AD119" s="102">
        <f>+'Ark1'!AA174</f>
        <v>1.6380217760708429</v>
      </c>
      <c r="AE119" s="39">
        <f>+'Ark1'!AB174</f>
        <v>2.2306607105760126</v>
      </c>
      <c r="AF119" s="39">
        <f>+'Ark1'!AC174</f>
        <v>76.422245212895021</v>
      </c>
      <c r="AG119" s="39">
        <f t="shared" si="26"/>
        <v>3.9040794979079521</v>
      </c>
      <c r="AH119" s="102"/>
      <c r="AI119" s="25"/>
      <c r="AS119"/>
      <c r="AW119"/>
      <c r="AX119"/>
      <c r="AY119"/>
      <c r="AZ119"/>
      <c r="BA119"/>
      <c r="BB119"/>
      <c r="BF119"/>
      <c r="BG119"/>
      <c r="BH119"/>
    </row>
    <row r="120" spans="1:60">
      <c r="A120" s="25"/>
      <c r="B120" s="46">
        <f>+'Ark1'!C175</f>
        <v>2022</v>
      </c>
      <c r="C120" s="46">
        <f>+'Ark1'!E175</f>
        <v>5</v>
      </c>
      <c r="D120" s="46">
        <f>+'Ark1'!Q175</f>
        <v>35</v>
      </c>
      <c r="E120" s="39"/>
      <c r="F120" s="127">
        <f>+'Ark1'!R175</f>
        <v>69</v>
      </c>
      <c r="G120" s="39"/>
      <c r="H120" s="102">
        <f>+'Ark1'!AF175</f>
        <v>0.13409254328857101</v>
      </c>
      <c r="I120" s="102"/>
      <c r="J120" s="102">
        <f>+'Ark1'!AG175</f>
        <v>0.14417973208315943</v>
      </c>
      <c r="K120" s="102"/>
      <c r="L120" s="395"/>
      <c r="M120" s="395"/>
      <c r="N120" s="102">
        <f>+'Ark1'!U175</f>
        <v>28.714492753623198</v>
      </c>
      <c r="O120" s="102"/>
      <c r="P120" s="39"/>
      <c r="Q120" s="39"/>
      <c r="R120" s="39"/>
      <c r="S120" s="39"/>
      <c r="T120" s="39"/>
      <c r="U120" s="39">
        <f>+'Ark1'!S175</f>
        <v>7.3333333333333313</v>
      </c>
      <c r="V120" s="39"/>
      <c r="W120" s="39"/>
      <c r="X120" s="39">
        <f>+'Ark1'!T175</f>
        <v>6.6086956521739122</v>
      </c>
      <c r="Y120" s="39"/>
      <c r="Z120" s="39">
        <f>+'Ark1'!W175</f>
        <v>11.594202898550723</v>
      </c>
      <c r="AA120" s="102">
        <f>+'Ark1'!X175</f>
        <v>84.057971014492779</v>
      </c>
      <c r="AB120" s="102">
        <f>+'Ark1'!Y175</f>
        <v>76.811594202898547</v>
      </c>
      <c r="AC120" s="102">
        <f>+'Ark1'!Z175</f>
        <v>9.8463746784244552</v>
      </c>
      <c r="AD120" s="102">
        <f>+'Ark1'!AA175</f>
        <v>1.9461345311993672</v>
      </c>
      <c r="AE120" s="39">
        <f>+'Ark1'!AB175</f>
        <v>2.0727171224485126</v>
      </c>
      <c r="AF120" s="39">
        <f>+'Ark1'!AC175</f>
        <v>84.20539310610279</v>
      </c>
      <c r="AG120" s="39">
        <f t="shared" si="26"/>
        <v>3.9156126482213462</v>
      </c>
      <c r="AH120" s="102"/>
      <c r="AI120" s="25"/>
      <c r="AS120"/>
      <c r="AW120"/>
      <c r="AX120"/>
      <c r="AY120"/>
      <c r="AZ120"/>
      <c r="BA120"/>
      <c r="BB120"/>
      <c r="BF120"/>
      <c r="BG120"/>
      <c r="BH120"/>
    </row>
    <row r="121" spans="1:60">
      <c r="A121" s="25"/>
      <c r="B121" s="46">
        <f>+'Ark1'!C176</f>
        <v>2022</v>
      </c>
      <c r="C121" s="46">
        <f>+'Ark1'!E176</f>
        <v>6</v>
      </c>
      <c r="D121" s="46">
        <f>+'Ark1'!Q176</f>
        <v>78</v>
      </c>
      <c r="E121" s="39"/>
      <c r="F121" s="127">
        <f>+'Ark1'!R176</f>
        <v>163</v>
      </c>
      <c r="G121" s="39"/>
      <c r="H121" s="102">
        <f>+'Ark1'!AF176</f>
        <v>0.31676934139184182</v>
      </c>
      <c r="I121" s="102"/>
      <c r="J121" s="102">
        <f>+'Ark1'!AG176</f>
        <v>0.37315138049564656</v>
      </c>
      <c r="K121" s="102"/>
      <c r="L121" s="395"/>
      <c r="M121" s="395"/>
      <c r="N121" s="102">
        <f>+'Ark1'!U176</f>
        <v>31.458895705521449</v>
      </c>
      <c r="O121" s="102"/>
      <c r="P121" s="39"/>
      <c r="Q121" s="39"/>
      <c r="R121" s="39"/>
      <c r="S121" s="39"/>
      <c r="T121" s="39"/>
      <c r="U121" s="39">
        <f>+'Ark1'!S176</f>
        <v>7.8036809815950914</v>
      </c>
      <c r="V121" s="39"/>
      <c r="W121" s="39"/>
      <c r="X121" s="39">
        <f>+'Ark1'!T176</f>
        <v>7.1042944785276054</v>
      </c>
      <c r="Y121" s="39"/>
      <c r="Z121" s="39">
        <f>+'Ark1'!W176</f>
        <v>28.220858895705526</v>
      </c>
      <c r="AA121" s="102">
        <f>+'Ark1'!X176</f>
        <v>93.865030674846636</v>
      </c>
      <c r="AB121" s="102">
        <f>+'Ark1'!Y176</f>
        <v>84.049079754601252</v>
      </c>
      <c r="AC121" s="102">
        <f>+'Ark1'!Z176</f>
        <v>8.7072688769712361</v>
      </c>
      <c r="AD121" s="102">
        <f>+'Ark1'!AA176</f>
        <v>1.6903148714026417</v>
      </c>
      <c r="AE121" s="39">
        <f>+'Ark1'!AB176</f>
        <v>2.1468010069843806</v>
      </c>
      <c r="AF121" s="39">
        <f>+'Ark1'!AC176</f>
        <v>73.803936338490715</v>
      </c>
      <c r="AG121" s="39">
        <f t="shared" si="26"/>
        <v>4.0312893081760981</v>
      </c>
      <c r="AH121" s="102"/>
      <c r="AI121" s="25"/>
      <c r="AS121"/>
      <c r="AW121"/>
      <c r="AX121"/>
      <c r="AY121"/>
      <c r="AZ121"/>
      <c r="BA121"/>
      <c r="BB121"/>
      <c r="BF121"/>
      <c r="BG121"/>
      <c r="BH121"/>
    </row>
    <row r="122" spans="1:60">
      <c r="A122" s="25"/>
      <c r="B122" s="46">
        <f>+'Ark1'!C177</f>
        <v>2022</v>
      </c>
      <c r="C122" s="46">
        <f>+'Ark1'!E177</f>
        <v>7</v>
      </c>
      <c r="D122" s="46">
        <f>+'Ark1'!Q177</f>
        <v>63</v>
      </c>
      <c r="E122" s="39"/>
      <c r="F122" s="127">
        <f>+'Ark1'!R177</f>
        <v>130</v>
      </c>
      <c r="G122" s="39"/>
      <c r="H122" s="102">
        <f>+'Ark1'!AF177</f>
        <v>0.25263812503643823</v>
      </c>
      <c r="I122" s="102"/>
      <c r="J122" s="102">
        <f>+'Ark1'!AG177</f>
        <v>0.29984261246426602</v>
      </c>
      <c r="K122" s="102"/>
      <c r="L122" s="395"/>
      <c r="M122" s="395"/>
      <c r="N122" s="102">
        <f>+'Ark1'!U177</f>
        <v>31.695384615384619</v>
      </c>
      <c r="O122" s="102"/>
      <c r="P122" s="39"/>
      <c r="Q122" s="39"/>
      <c r="R122" s="39"/>
      <c r="S122" s="39"/>
      <c r="T122" s="39"/>
      <c r="U122" s="39">
        <f>+'Ark1'!S177</f>
        <v>8</v>
      </c>
      <c r="V122" s="39"/>
      <c r="W122" s="39"/>
      <c r="X122" s="39">
        <f>+'Ark1'!T177</f>
        <v>6.9538461538461549</v>
      </c>
      <c r="Y122" s="39"/>
      <c r="Z122" s="39">
        <f>+'Ark1'!W177</f>
        <v>16.923076923076923</v>
      </c>
      <c r="AA122" s="102">
        <f>+'Ark1'!X177</f>
        <v>97.692307692307679</v>
      </c>
      <c r="AB122" s="102">
        <f>+'Ark1'!Y177</f>
        <v>89.230769230769212</v>
      </c>
      <c r="AC122" s="102">
        <f>+'Ark1'!Z177</f>
        <v>7.8070270273592222</v>
      </c>
      <c r="AD122" s="102">
        <f>+'Ark1'!AA177</f>
        <v>1.7672229409661147</v>
      </c>
      <c r="AE122" s="39">
        <f>+'Ark1'!AB177</f>
        <v>1.7491164295219652</v>
      </c>
      <c r="AF122" s="39">
        <f>+'Ark1'!AC177</f>
        <v>61.279728440155928</v>
      </c>
      <c r="AG122" s="39">
        <f t="shared" si="26"/>
        <v>3.9619230769230773</v>
      </c>
      <c r="AH122" s="102"/>
      <c r="AI122" s="25"/>
      <c r="AS122"/>
      <c r="AW122"/>
      <c r="AX122"/>
      <c r="AY122"/>
      <c r="AZ122"/>
      <c r="BA122"/>
      <c r="BB122"/>
      <c r="BF122"/>
      <c r="BG122"/>
      <c r="BH122"/>
    </row>
    <row r="123" spans="1:60">
      <c r="A123" s="25"/>
      <c r="B123" s="46">
        <f>+'Ark1'!C178</f>
        <v>2022</v>
      </c>
      <c r="C123" s="46">
        <f>+'Ark1'!E178</f>
        <v>8</v>
      </c>
      <c r="D123" s="46">
        <f>+'Ark1'!Q178</f>
        <v>109</v>
      </c>
      <c r="E123" s="39"/>
      <c r="F123" s="127">
        <f>+'Ark1'!R178</f>
        <v>229</v>
      </c>
      <c r="G123" s="39"/>
      <c r="H123" s="102">
        <f>+'Ark1'!AF178</f>
        <v>0.44503177410264882</v>
      </c>
      <c r="I123" s="102"/>
      <c r="J123" s="102">
        <f>+'Ark1'!AG178</f>
        <v>0.50744163315110657</v>
      </c>
      <c r="K123" s="102"/>
      <c r="L123" s="395"/>
      <c r="M123" s="395"/>
      <c r="N123" s="102">
        <f>+'Ark1'!U178</f>
        <v>30.450655021834056</v>
      </c>
      <c r="O123" s="102"/>
      <c r="P123" s="39"/>
      <c r="Q123" s="39"/>
      <c r="R123" s="39"/>
      <c r="S123" s="39"/>
      <c r="T123" s="39"/>
      <c r="U123" s="39">
        <f>+'Ark1'!S178</f>
        <v>7.895196506550219</v>
      </c>
      <c r="V123" s="39"/>
      <c r="W123" s="39"/>
      <c r="X123" s="39">
        <f>+'Ark1'!T178</f>
        <v>6.8296943231441052</v>
      </c>
      <c r="Y123" s="39"/>
      <c r="Z123" s="39">
        <f>+'Ark1'!W178</f>
        <v>14.847161572052403</v>
      </c>
      <c r="AA123" s="102">
        <f>+'Ark1'!X178</f>
        <v>95.63318777292578</v>
      </c>
      <c r="AB123" s="102">
        <f>+'Ark1'!Y178</f>
        <v>80.786026200873394</v>
      </c>
      <c r="AC123" s="102">
        <f>+'Ark1'!Z178</f>
        <v>8.1570052947639216</v>
      </c>
      <c r="AD123" s="102">
        <f>+'Ark1'!AA178</f>
        <v>1.588007342383462</v>
      </c>
      <c r="AE123" s="39">
        <f>+'Ark1'!AB178</f>
        <v>1.7980558139432437</v>
      </c>
      <c r="AF123" s="39">
        <f>+'Ark1'!AC178</f>
        <v>67.636409272533655</v>
      </c>
      <c r="AG123" s="39">
        <f t="shared" si="26"/>
        <v>3.856858407079645</v>
      </c>
      <c r="AH123" s="102"/>
      <c r="AI123" s="25"/>
      <c r="AS123"/>
      <c r="AW123"/>
      <c r="AX123"/>
      <c r="AY123"/>
      <c r="AZ123"/>
      <c r="BA123"/>
      <c r="BB123"/>
      <c r="BF123"/>
      <c r="BG123"/>
      <c r="BH123"/>
    </row>
    <row r="124" spans="1:60">
      <c r="A124" s="25"/>
      <c r="B124" s="46">
        <f>+'Ark1'!C179</f>
        <v>2022</v>
      </c>
      <c r="C124" s="46">
        <f>+'Ark1'!E179</f>
        <v>9</v>
      </c>
      <c r="D124" s="46">
        <f>+'Ark1'!Q179</f>
        <v>359</v>
      </c>
      <c r="E124" s="39"/>
      <c r="F124" s="127">
        <f>+'Ark1'!R179</f>
        <v>732</v>
      </c>
      <c r="G124" s="39"/>
      <c r="H124" s="102">
        <f>+'Ark1'!AF179</f>
        <v>1.4225469809744062</v>
      </c>
      <c r="I124" s="102"/>
      <c r="J124" s="102">
        <f>+'Ark1'!AG179</f>
        <v>1.719816129908319</v>
      </c>
      <c r="K124" s="102"/>
      <c r="L124" s="395"/>
      <c r="M124" s="395"/>
      <c r="N124" s="102">
        <f>+'Ark1'!U179</f>
        <v>32.286202185792376</v>
      </c>
      <c r="O124" s="102"/>
      <c r="P124" s="39"/>
      <c r="Q124" s="39"/>
      <c r="R124" s="39"/>
      <c r="S124" s="39"/>
      <c r="T124" s="39"/>
      <c r="U124" s="39">
        <f>+'Ark1'!S179</f>
        <v>7.8852459016393421</v>
      </c>
      <c r="V124" s="39"/>
      <c r="W124" s="39"/>
      <c r="X124" s="39">
        <f>+'Ark1'!T179</f>
        <v>6.9918032786885247</v>
      </c>
      <c r="Y124" s="39"/>
      <c r="Z124" s="39">
        <f>+'Ark1'!W179</f>
        <v>22.26775956284153</v>
      </c>
      <c r="AA124" s="102">
        <f>+'Ark1'!X179</f>
        <v>95.628415300546436</v>
      </c>
      <c r="AB124" s="102">
        <f>+'Ark1'!Y179</f>
        <v>83.743169398907099</v>
      </c>
      <c r="AC124" s="102">
        <f>+'Ark1'!Z179</f>
        <v>9.0267294819024286</v>
      </c>
      <c r="AD124" s="102">
        <f>+'Ark1'!AA179</f>
        <v>1.7219098621624089</v>
      </c>
      <c r="AE124" s="39">
        <f>+'Ark1'!AB179</f>
        <v>2.1500892152261657</v>
      </c>
      <c r="AF124" s="39">
        <f>+'Ark1'!AC179</f>
        <v>77.971762337911343</v>
      </c>
      <c r="AG124" s="39">
        <f t="shared" si="26"/>
        <v>4.0945079695079736</v>
      </c>
      <c r="AH124" s="102"/>
      <c r="AI124" s="25"/>
      <c r="AS124"/>
      <c r="AW124"/>
      <c r="AX124"/>
      <c r="AY124"/>
      <c r="AZ124"/>
      <c r="BA124"/>
      <c r="BB124"/>
      <c r="BF124"/>
      <c r="BG124"/>
      <c r="BH124"/>
    </row>
    <row r="125" spans="1:60">
      <c r="A125" s="25"/>
      <c r="B125" s="46">
        <f>+'Ark1'!C180</f>
        <v>2022</v>
      </c>
      <c r="C125" s="46">
        <f>+'Ark1'!E180</f>
        <v>10</v>
      </c>
      <c r="D125" s="46">
        <f>+'Ark1'!Q180</f>
        <v>520</v>
      </c>
      <c r="E125" s="39"/>
      <c r="F125" s="127">
        <f>+'Ark1'!R180</f>
        <v>1149</v>
      </c>
      <c r="G125" s="39"/>
      <c r="H125" s="102">
        <f>+'Ark1'!AF180</f>
        <v>2.2329323512835955</v>
      </c>
      <c r="I125" s="102"/>
      <c r="J125" s="102">
        <f>+'Ark1'!AG180</f>
        <v>2.6668775063899557</v>
      </c>
      <c r="K125" s="102"/>
      <c r="L125" s="395"/>
      <c r="M125" s="395"/>
      <c r="N125" s="102">
        <f>+'Ark1'!U180</f>
        <v>31.895474325500427</v>
      </c>
      <c r="O125" s="102"/>
      <c r="P125" s="39"/>
      <c r="Q125" s="39"/>
      <c r="R125" s="39"/>
      <c r="S125" s="39"/>
      <c r="T125" s="39"/>
      <c r="U125" s="39">
        <f>+'Ark1'!S180</f>
        <v>8.0078328981723246</v>
      </c>
      <c r="V125" s="39"/>
      <c r="W125" s="39"/>
      <c r="X125" s="39">
        <f>+'Ark1'!T180</f>
        <v>6.9582245430809389</v>
      </c>
      <c r="Y125" s="39"/>
      <c r="Z125" s="39">
        <f>+'Ark1'!W180</f>
        <v>20.278503046127071</v>
      </c>
      <c r="AA125" s="102">
        <f>+'Ark1'!X180</f>
        <v>97.476066144473435</v>
      </c>
      <c r="AB125" s="102">
        <f>+'Ark1'!Y180</f>
        <v>86.684073107049599</v>
      </c>
      <c r="AC125" s="102">
        <f>+'Ark1'!Z180</f>
        <v>7.9771680534891374</v>
      </c>
      <c r="AD125" s="102">
        <f>+'Ark1'!AA180</f>
        <v>1.6090825499857924</v>
      </c>
      <c r="AE125" s="39">
        <f>+'Ark1'!AB180</f>
        <v>2.1322658566093198</v>
      </c>
      <c r="AF125" s="39">
        <f>+'Ark1'!AC180</f>
        <v>73.138010939799713</v>
      </c>
      <c r="AG125" s="39">
        <f t="shared" si="26"/>
        <v>3.9830344527768706</v>
      </c>
      <c r="AH125" s="102"/>
      <c r="AI125" s="25"/>
      <c r="AS125"/>
      <c r="AW125"/>
      <c r="AX125"/>
      <c r="AY125"/>
      <c r="AZ125"/>
      <c r="BA125"/>
      <c r="BB125"/>
      <c r="BF125"/>
      <c r="BG125"/>
      <c r="BH125"/>
    </row>
    <row r="126" spans="1:60">
      <c r="A126" s="25"/>
      <c r="B126" s="46">
        <f>+'Ark1'!C181</f>
        <v>2022</v>
      </c>
      <c r="C126" s="46">
        <f>+'Ark1'!E181</f>
        <v>11</v>
      </c>
      <c r="D126" s="46">
        <f>+'Ark1'!Q181</f>
        <v>318</v>
      </c>
      <c r="E126" s="39"/>
      <c r="F126" s="127">
        <f>+'Ark1'!R181</f>
        <v>652</v>
      </c>
      <c r="G126" s="39"/>
      <c r="H126" s="102">
        <f>+'Ark1'!AF181</f>
        <v>1.2670773655673673</v>
      </c>
      <c r="I126" s="102"/>
      <c r="J126" s="102">
        <f>+'Ark1'!AG181</f>
        <v>1.5279282100930027</v>
      </c>
      <c r="K126" s="102"/>
      <c r="L126" s="395"/>
      <c r="M126" s="395"/>
      <c r="N126" s="102">
        <f>+'Ark1'!U181</f>
        <v>32.203374233128841</v>
      </c>
      <c r="O126" s="102"/>
      <c r="P126" s="39"/>
      <c r="Q126" s="39"/>
      <c r="R126" s="39"/>
      <c r="S126" s="39"/>
      <c r="T126" s="39"/>
      <c r="U126" s="39">
        <f>+'Ark1'!S181</f>
        <v>7.9769938650306749</v>
      </c>
      <c r="V126" s="39"/>
      <c r="W126" s="39"/>
      <c r="X126" s="39">
        <f>+'Ark1'!T181</f>
        <v>6.8542944785276081</v>
      </c>
      <c r="Y126" s="39"/>
      <c r="Z126" s="39">
        <f>+'Ark1'!W181</f>
        <v>19.631901840490794</v>
      </c>
      <c r="AA126" s="102">
        <f>+'Ark1'!X181</f>
        <v>95.858895705521476</v>
      </c>
      <c r="AB126" s="102">
        <f>+'Ark1'!Y181</f>
        <v>87.423312883435599</v>
      </c>
      <c r="AC126" s="102">
        <f>+'Ark1'!Z181</f>
        <v>8.2134384661136846</v>
      </c>
      <c r="AD126" s="102">
        <f>+'Ark1'!AA181</f>
        <v>1.698363931231216</v>
      </c>
      <c r="AE126" s="39">
        <f>+'Ark1'!AB181</f>
        <v>2.0361600661841126</v>
      </c>
      <c r="AF126" s="39">
        <f>+'Ark1'!AC181</f>
        <v>75.006490110499001</v>
      </c>
      <c r="AG126" s="39">
        <f t="shared" si="26"/>
        <v>4.0370313401268998</v>
      </c>
      <c r="AH126" s="102"/>
      <c r="AI126" s="25"/>
      <c r="AS126"/>
      <c r="AW126"/>
      <c r="AX126"/>
      <c r="AY126"/>
      <c r="AZ126"/>
      <c r="BA126"/>
      <c r="BB126"/>
      <c r="BF126"/>
      <c r="BG126"/>
      <c r="BH126"/>
    </row>
    <row r="127" spans="1:60">
      <c r="A127" s="25"/>
      <c r="B127" s="46">
        <f>+'Ark1'!C182</f>
        <v>2022</v>
      </c>
      <c r="C127" s="46">
        <f>+'Ark1'!E182</f>
        <v>12</v>
      </c>
      <c r="D127" s="46">
        <f>+'Ark1'!Q182</f>
        <v>185</v>
      </c>
      <c r="E127" s="39"/>
      <c r="F127" s="127">
        <f>+'Ark1'!R182</f>
        <v>354</v>
      </c>
      <c r="G127" s="39"/>
      <c r="H127" s="102">
        <f>+'Ark1'!AF182</f>
        <v>0.687953048176147</v>
      </c>
      <c r="I127" s="102"/>
      <c r="J127" s="102">
        <f>+'Ark1'!AG182</f>
        <v>0.79876284722697155</v>
      </c>
      <c r="K127" s="102"/>
      <c r="L127" s="395"/>
      <c r="M127" s="395"/>
      <c r="N127" s="102">
        <f>+'Ark1'!U182</f>
        <v>31.007062146892633</v>
      </c>
      <c r="O127" s="102"/>
      <c r="P127" s="39"/>
      <c r="Q127" s="39"/>
      <c r="R127" s="39"/>
      <c r="S127" s="39"/>
      <c r="T127" s="39"/>
      <c r="U127" s="39">
        <f>+'Ark1'!S182</f>
        <v>7.9943502824858754</v>
      </c>
      <c r="V127" s="39"/>
      <c r="W127" s="39"/>
      <c r="X127" s="39">
        <f>+'Ark1'!T182</f>
        <v>6.9689265536723148</v>
      </c>
      <c r="Y127" s="39"/>
      <c r="Z127" s="39">
        <f>+'Ark1'!W182</f>
        <v>22.598870056497169</v>
      </c>
      <c r="AA127" s="102">
        <f>+'Ark1'!X182</f>
        <v>94.632768361581938</v>
      </c>
      <c r="AB127" s="102">
        <f>+'Ark1'!Y182</f>
        <v>79.661016949152554</v>
      </c>
      <c r="AC127" s="102">
        <f>+'Ark1'!Z182</f>
        <v>9.0162803698644769</v>
      </c>
      <c r="AD127" s="102">
        <f>+'Ark1'!AA182</f>
        <v>1.6672219701171098</v>
      </c>
      <c r="AE127" s="39">
        <f>+'Ark1'!AB182</f>
        <v>2.2728178782295725</v>
      </c>
      <c r="AF127" s="39">
        <f>+'Ark1'!AC182</f>
        <v>70.651140639503311</v>
      </c>
      <c r="AG127" s="39">
        <f t="shared" si="26"/>
        <v>3.8786219081272058</v>
      </c>
      <c r="AH127" s="102"/>
      <c r="AI127" s="25"/>
      <c r="AS127"/>
      <c r="AW127"/>
      <c r="AX127"/>
      <c r="AY127"/>
      <c r="AZ127"/>
      <c r="BA127"/>
      <c r="BB127"/>
      <c r="BF127"/>
      <c r="BG127"/>
      <c r="BH127"/>
    </row>
    <row r="128" spans="1:60">
      <c r="A128" s="25"/>
      <c r="B128" s="46">
        <f>+'Ark1'!C183</f>
        <v>2022</v>
      </c>
      <c r="C128" s="46">
        <f>+'Ark1'!E183</f>
        <v>13</v>
      </c>
      <c r="D128" s="46">
        <f>+'Ark1'!Q183</f>
        <v>113</v>
      </c>
      <c r="E128" s="39"/>
      <c r="F128" s="127">
        <f>+'Ark1'!R183</f>
        <v>189</v>
      </c>
      <c r="G128" s="39"/>
      <c r="H128" s="102">
        <f>+'Ark1'!AF183</f>
        <v>0.36729696639912945</v>
      </c>
      <c r="I128" s="102"/>
      <c r="J128" s="102">
        <f>+'Ark1'!AG183</f>
        <v>0.41400460897769686</v>
      </c>
      <c r="K128" s="102"/>
      <c r="L128" s="395"/>
      <c r="M128" s="395"/>
      <c r="N128" s="102">
        <f>+'Ark1'!U183</f>
        <v>30.101587301587315</v>
      </c>
      <c r="O128" s="102"/>
      <c r="P128" s="39"/>
      <c r="Q128" s="39"/>
      <c r="R128" s="39"/>
      <c r="S128" s="39"/>
      <c r="T128" s="39"/>
      <c r="U128" s="39">
        <f>+'Ark1'!S183</f>
        <v>7.814814814814814</v>
      </c>
      <c r="V128" s="39"/>
      <c r="W128" s="39"/>
      <c r="X128" s="39">
        <f>+'Ark1'!T183</f>
        <v>6.4973544973544985</v>
      </c>
      <c r="Y128" s="39"/>
      <c r="Z128" s="39">
        <f>+'Ark1'!W183</f>
        <v>17.460317460317459</v>
      </c>
      <c r="AA128" s="102">
        <f>+'Ark1'!X183</f>
        <v>93.121693121693113</v>
      </c>
      <c r="AB128" s="102">
        <f>+'Ark1'!Y183</f>
        <v>73.544973544973573</v>
      </c>
      <c r="AC128" s="102">
        <f>+'Ark1'!Z183</f>
        <v>9.1444462353590641</v>
      </c>
      <c r="AD128" s="102">
        <f>+'Ark1'!AA183</f>
        <v>1.9031003923263172</v>
      </c>
      <c r="AE128" s="39">
        <f>+'Ark1'!AB183</f>
        <v>2.3016541983831527</v>
      </c>
      <c r="AF128" s="39">
        <f>+'Ark1'!AC183</f>
        <v>81.2633226947369</v>
      </c>
      <c r="AG128" s="39">
        <f t="shared" si="26"/>
        <v>3.8518618821936381</v>
      </c>
      <c r="AH128" s="102"/>
      <c r="AI128" s="25"/>
      <c r="AS128"/>
      <c r="AW128"/>
      <c r="AX128"/>
      <c r="AY128"/>
      <c r="AZ128"/>
      <c r="BA128"/>
      <c r="BB128"/>
      <c r="BF128"/>
      <c r="BG128"/>
      <c r="BH128"/>
    </row>
    <row r="129" spans="1:60">
      <c r="A129" s="25"/>
      <c r="B129" s="46">
        <f>+'Ark1'!C184</f>
        <v>2022</v>
      </c>
      <c r="C129" s="46">
        <f>+'Ark1'!E184</f>
        <v>14</v>
      </c>
      <c r="D129" s="46">
        <f>+'Ark1'!Q184</f>
        <v>119</v>
      </c>
      <c r="E129" s="39"/>
      <c r="F129" s="127">
        <f>+'Ark1'!R184</f>
        <v>197</v>
      </c>
      <c r="G129" s="39"/>
      <c r="H129" s="102">
        <f>+'Ark1'!AF184</f>
        <v>0.3828439279398333</v>
      </c>
      <c r="I129" s="102"/>
      <c r="J129" s="102">
        <f>+'Ark1'!AG184</f>
        <v>0.43774227041489777</v>
      </c>
      <c r="K129" s="102"/>
      <c r="L129" s="395"/>
      <c r="M129" s="395"/>
      <c r="N129" s="102">
        <f>+'Ark1'!U184</f>
        <v>30.535025380710657</v>
      </c>
      <c r="O129" s="102"/>
      <c r="P129" s="39"/>
      <c r="Q129" s="39"/>
      <c r="R129" s="39"/>
      <c r="S129" s="39"/>
      <c r="T129" s="39"/>
      <c r="U129" s="39">
        <f>+'Ark1'!S184</f>
        <v>7.7360406091370564</v>
      </c>
      <c r="V129" s="39"/>
      <c r="W129" s="39"/>
      <c r="X129" s="39">
        <f>+'Ark1'!T184</f>
        <v>6.6852791878172591</v>
      </c>
      <c r="Y129" s="39"/>
      <c r="Z129" s="39">
        <f>+'Ark1'!W184</f>
        <v>16.751269035532999</v>
      </c>
      <c r="AA129" s="102">
        <f>+'Ark1'!X184</f>
        <v>94.92385786802032</v>
      </c>
      <c r="AB129" s="102">
        <f>+'Ark1'!Y184</f>
        <v>78.680203045685289</v>
      </c>
      <c r="AC129" s="102">
        <f>+'Ark1'!Z184</f>
        <v>9.0294915352495551</v>
      </c>
      <c r="AD129" s="102">
        <f>+'Ark1'!AA184</f>
        <v>1.7484933495083013</v>
      </c>
      <c r="AE129" s="39">
        <f>+'Ark1'!AB184</f>
        <v>2.2490689665882657</v>
      </c>
      <c r="AF129" s="39">
        <f>+'Ark1'!AC184</f>
        <v>77.171649450699078</v>
      </c>
      <c r="AG129" s="39">
        <f t="shared" si="26"/>
        <v>3.9471128608923878</v>
      </c>
      <c r="AH129" s="102"/>
      <c r="AI129" s="25"/>
      <c r="AS129"/>
      <c r="AW129"/>
      <c r="AX129"/>
      <c r="AY129"/>
      <c r="AZ129"/>
      <c r="BA129"/>
      <c r="BB129"/>
      <c r="BF129"/>
      <c r="BG129"/>
      <c r="BH129"/>
    </row>
    <row r="130" spans="1:60">
      <c r="A130" s="25"/>
      <c r="B130" s="46">
        <f>+'Ark1'!C185</f>
        <v>2022</v>
      </c>
      <c r="C130" s="46">
        <f>+'Ark1'!E185</f>
        <v>15</v>
      </c>
      <c r="D130" s="46">
        <f>+'Ark1'!Q185</f>
        <v>1</v>
      </c>
      <c r="E130" s="39"/>
      <c r="F130" s="127">
        <f>+'Ark1'!R185</f>
        <v>2</v>
      </c>
      <c r="G130" s="39"/>
      <c r="H130" s="102">
        <f>+'Ark1'!AF185</f>
        <v>3.8867403851759728E-3</v>
      </c>
      <c r="I130" s="102"/>
      <c r="J130" s="102">
        <f>+'Ark1'!AG185</f>
        <v>2.1321688538013285E-3</v>
      </c>
      <c r="K130" s="102"/>
      <c r="L130" s="395"/>
      <c r="M130" s="395"/>
      <c r="N130" s="102">
        <f>+'Ark1'!U185</f>
        <v>14.65</v>
      </c>
      <c r="O130" s="102"/>
      <c r="P130" s="39"/>
      <c r="Q130" s="39"/>
      <c r="R130" s="39"/>
      <c r="S130" s="39"/>
      <c r="T130" s="39"/>
      <c r="U130" s="39">
        <f>+'Ark1'!S185</f>
        <v>5.5</v>
      </c>
      <c r="V130" s="39"/>
      <c r="W130" s="39"/>
      <c r="X130" s="39">
        <f>+'Ark1'!T185</f>
        <v>4</v>
      </c>
      <c r="Y130" s="39"/>
      <c r="Z130" s="39">
        <f>+'Ark1'!W185</f>
        <v>0</v>
      </c>
      <c r="AA130" s="102">
        <f>+'Ark1'!X185</f>
        <v>0</v>
      </c>
      <c r="AB130" s="102">
        <f>+'Ark1'!Y185</f>
        <v>0</v>
      </c>
      <c r="AC130" s="102">
        <f>+'Ark1'!Z185</f>
        <v>0.55000000000000815</v>
      </c>
      <c r="AD130" s="102">
        <f>+'Ark1'!AA185</f>
        <v>0.5</v>
      </c>
      <c r="AE130" s="39">
        <f>+'Ark1'!AB185</f>
        <v>0</v>
      </c>
      <c r="AF130" s="39">
        <f>+'Ark1'!AC185</f>
        <v>99.999999999995396</v>
      </c>
      <c r="AG130" s="39">
        <f t="shared" si="26"/>
        <v>2.6636363636363636</v>
      </c>
      <c r="AH130" s="102"/>
      <c r="AI130" s="25"/>
      <c r="AS130"/>
      <c r="AW130"/>
      <c r="AX130"/>
      <c r="AY130"/>
      <c r="AZ130"/>
      <c r="BA130"/>
      <c r="BB130"/>
      <c r="BF130"/>
      <c r="BG130"/>
      <c r="BH130"/>
    </row>
    <row r="131" spans="1:60">
      <c r="A131" s="25"/>
      <c r="B131" s="46">
        <f>+'Ark1'!C186</f>
        <v>2022</v>
      </c>
      <c r="C131" s="46">
        <f>+'Ark1'!E186</f>
        <v>16</v>
      </c>
      <c r="D131" s="46">
        <f>+'Ark1'!Q186</f>
        <v>37</v>
      </c>
      <c r="E131" s="39"/>
      <c r="F131" s="127">
        <f>+'Ark1'!R186</f>
        <v>77</v>
      </c>
      <c r="G131" s="39"/>
      <c r="H131" s="102">
        <f>+'Ark1'!AF186</f>
        <v>0.14963950482927493</v>
      </c>
      <c r="I131" s="102"/>
      <c r="J131" s="102">
        <f>+'Ark1'!AG186</f>
        <v>0.14748350225253082</v>
      </c>
      <c r="K131" s="102"/>
      <c r="L131" s="395"/>
      <c r="M131" s="395"/>
      <c r="N131" s="102">
        <f>+'Ark1'!U186</f>
        <v>26.320779220779219</v>
      </c>
      <c r="O131" s="102"/>
      <c r="P131" s="39"/>
      <c r="Q131" s="39"/>
      <c r="R131" s="39"/>
      <c r="S131" s="39"/>
      <c r="T131" s="39"/>
      <c r="U131" s="39">
        <f>+'Ark1'!S186</f>
        <v>7.3246753246753249</v>
      </c>
      <c r="V131" s="39"/>
      <c r="W131" s="39"/>
      <c r="X131" s="39">
        <f>+'Ark1'!T186</f>
        <v>6.3506493506493502</v>
      </c>
      <c r="Y131" s="39"/>
      <c r="Z131" s="39">
        <f>+'Ark1'!W186</f>
        <v>24.675324675324671</v>
      </c>
      <c r="AA131" s="102">
        <f>+'Ark1'!X186</f>
        <v>83.116883116883102</v>
      </c>
      <c r="AB131" s="102">
        <f>+'Ark1'!Y186</f>
        <v>55.844155844155843</v>
      </c>
      <c r="AC131" s="102">
        <f>+'Ark1'!Z186</f>
        <v>10.32166222471589</v>
      </c>
      <c r="AD131" s="102">
        <f>+'Ark1'!AA186</f>
        <v>1.8193873554390187</v>
      </c>
      <c r="AE131" s="39">
        <f>+'Ark1'!AB186</f>
        <v>2.339753754199744</v>
      </c>
      <c r="AF131" s="39">
        <f>+'Ark1'!AC186</f>
        <v>79.88850913924486</v>
      </c>
      <c r="AG131" s="39">
        <f t="shared" si="26"/>
        <v>3.5934397163120564</v>
      </c>
      <c r="AH131" s="102"/>
      <c r="AI131" s="25"/>
      <c r="AS131"/>
      <c r="AW131"/>
      <c r="AX131"/>
      <c r="AY131"/>
      <c r="AZ131"/>
      <c r="BA131"/>
      <c r="BB131"/>
      <c r="BF131"/>
      <c r="BG131"/>
      <c r="BH131"/>
    </row>
    <row r="132" spans="1:60">
      <c r="A132" s="25"/>
      <c r="B132" s="46">
        <f>+'Ark1'!C187</f>
        <v>2022</v>
      </c>
      <c r="C132" s="46">
        <f>+'Ark1'!E187</f>
        <v>17</v>
      </c>
      <c r="D132" s="46">
        <f>+'Ark1'!Q187</f>
        <v>86</v>
      </c>
      <c r="E132" s="39"/>
      <c r="F132" s="127">
        <f>+'Ark1'!R187</f>
        <v>279</v>
      </c>
      <c r="G132" s="39"/>
      <c r="H132" s="102">
        <f>+'Ark1'!AF187</f>
        <v>0.54220028373204809</v>
      </c>
      <c r="I132" s="102"/>
      <c r="J132" s="102">
        <f>+'Ark1'!AG187</f>
        <v>0.43571925696316849</v>
      </c>
      <c r="K132" s="102"/>
      <c r="L132" s="395"/>
      <c r="M132" s="395"/>
      <c r="N132" s="102">
        <f>+'Ark1'!U187</f>
        <v>21.460931899641576</v>
      </c>
      <c r="O132" s="102"/>
      <c r="P132" s="39"/>
      <c r="Q132" s="39"/>
      <c r="R132" s="39"/>
      <c r="S132" s="39"/>
      <c r="T132" s="39"/>
      <c r="U132" s="39">
        <f>+'Ark1'!S187</f>
        <v>6.5842293906810045</v>
      </c>
      <c r="V132" s="39"/>
      <c r="W132" s="39"/>
      <c r="X132" s="39">
        <f>+'Ark1'!T187</f>
        <v>4.913978494623656</v>
      </c>
      <c r="Y132" s="39"/>
      <c r="Z132" s="39">
        <f>+'Ark1'!W187</f>
        <v>8.9605734767025087</v>
      </c>
      <c r="AA132" s="102">
        <f>+'Ark1'!X187</f>
        <v>61.648745519713266</v>
      </c>
      <c r="AB132" s="102">
        <f>+'Ark1'!Y187</f>
        <v>37.275985663082452</v>
      </c>
      <c r="AC132" s="102">
        <f>+'Ark1'!Z187</f>
        <v>9.8579706225290433</v>
      </c>
      <c r="AD132" s="102">
        <f>+'Ark1'!AA187</f>
        <v>2.0370850364154673</v>
      </c>
      <c r="AE132" s="39">
        <f>+'Ark1'!AB187</f>
        <v>2.335586841033884</v>
      </c>
      <c r="AF132" s="39">
        <f>+'Ark1'!AC187</f>
        <v>74.398671762772494</v>
      </c>
      <c r="AG132" s="39">
        <f t="shared" si="26"/>
        <v>3.2594447468698959</v>
      </c>
      <c r="AH132" s="102"/>
      <c r="AI132" s="25"/>
      <c r="AS132"/>
      <c r="AW132"/>
      <c r="AX132"/>
      <c r="AY132"/>
      <c r="AZ132"/>
      <c r="BA132"/>
      <c r="BB132"/>
      <c r="BF132"/>
      <c r="BG132"/>
      <c r="BH132"/>
    </row>
    <row r="133" spans="1:60">
      <c r="A133" s="25"/>
      <c r="B133" s="46">
        <f>+'Ark1'!C188</f>
        <v>2022</v>
      </c>
      <c r="C133" s="46">
        <f>+'Ark1'!E188</f>
        <v>18</v>
      </c>
      <c r="D133" s="46">
        <f>+'Ark1'!Q188</f>
        <v>106</v>
      </c>
      <c r="E133" s="39"/>
      <c r="F133" s="127">
        <f>+'Ark1'!R188</f>
        <v>366</v>
      </c>
      <c r="G133" s="39"/>
      <c r="H133" s="102">
        <f>+'Ark1'!AF188</f>
        <v>0.71127349048720301</v>
      </c>
      <c r="I133" s="102"/>
      <c r="J133" s="102">
        <f>+'Ark1'!AG188</f>
        <v>0.63072174425092997</v>
      </c>
      <c r="K133" s="102"/>
      <c r="L133" s="395"/>
      <c r="M133" s="395"/>
      <c r="N133" s="102">
        <f>+'Ark1'!U188</f>
        <v>23.681147540983591</v>
      </c>
      <c r="O133" s="102"/>
      <c r="P133" s="39"/>
      <c r="Q133" s="39"/>
      <c r="R133" s="39"/>
      <c r="S133" s="39"/>
      <c r="T133" s="39"/>
      <c r="U133" s="39">
        <f>+'Ark1'!S188</f>
        <v>6.9398907103825138</v>
      </c>
      <c r="V133" s="39"/>
      <c r="W133" s="39"/>
      <c r="X133" s="39">
        <f>+'Ark1'!T188</f>
        <v>5.7076502732240417</v>
      </c>
      <c r="Y133" s="39"/>
      <c r="Z133" s="39">
        <f>+'Ark1'!W188</f>
        <v>12.021857923497262</v>
      </c>
      <c r="AA133" s="102">
        <f>+'Ark1'!X188</f>
        <v>73.770491803278688</v>
      </c>
      <c r="AB133" s="102">
        <f>+'Ark1'!Y188</f>
        <v>44.262295081967189</v>
      </c>
      <c r="AC133" s="102">
        <f>+'Ark1'!Z188</f>
        <v>9.9276480848868669</v>
      </c>
      <c r="AD133" s="102">
        <f>+'Ark1'!AA188</f>
        <v>1.8952612718573196</v>
      </c>
      <c r="AE133" s="39">
        <f>+'Ark1'!AB188</f>
        <v>2.1638602542899013</v>
      </c>
      <c r="AF133" s="39">
        <f>+'Ark1'!AC188</f>
        <v>75.132638120197939</v>
      </c>
      <c r="AG133" s="39">
        <f t="shared" si="26"/>
        <v>3.4123228346456669</v>
      </c>
      <c r="AH133" s="102"/>
      <c r="AI133" s="25"/>
      <c r="AS133"/>
      <c r="AW133"/>
      <c r="AX133"/>
      <c r="AY133"/>
      <c r="AZ133"/>
      <c r="BA133"/>
      <c r="BB133"/>
      <c r="BF133"/>
      <c r="BG133"/>
      <c r="BH133"/>
    </row>
    <row r="134" spans="1:60">
      <c r="A134" s="25"/>
      <c r="B134" s="46">
        <f>+'Ark1'!C189</f>
        <v>2022</v>
      </c>
      <c r="C134" s="46">
        <f>+'Ark1'!E189</f>
        <v>19</v>
      </c>
      <c r="D134" s="46">
        <f>+'Ark1'!Q189</f>
        <v>145</v>
      </c>
      <c r="E134" s="39"/>
      <c r="F134" s="127">
        <f>+'Ark1'!R189</f>
        <v>372</v>
      </c>
      <c r="G134" s="39"/>
      <c r="H134" s="102">
        <f>+'Ark1'!AF189</f>
        <v>0.72293371164273101</v>
      </c>
      <c r="I134" s="102"/>
      <c r="J134" s="102">
        <f>+'Ark1'!AG189</f>
        <v>0.70440164064935507</v>
      </c>
      <c r="K134" s="102"/>
      <c r="L134" s="395"/>
      <c r="M134" s="395"/>
      <c r="N134" s="102">
        <f>+'Ark1'!U189</f>
        <v>26.02096774193549</v>
      </c>
      <c r="O134" s="102"/>
      <c r="P134" s="39"/>
      <c r="Q134" s="39"/>
      <c r="R134" s="39"/>
      <c r="S134" s="39"/>
      <c r="T134" s="39"/>
      <c r="U134" s="39">
        <f>+'Ark1'!S189</f>
        <v>7.1881720430107521</v>
      </c>
      <c r="V134" s="39"/>
      <c r="W134" s="39"/>
      <c r="X134" s="39">
        <f>+'Ark1'!T189</f>
        <v>5.68010752688172</v>
      </c>
      <c r="Y134" s="39"/>
      <c r="Z134" s="39">
        <f>+'Ark1'!W189</f>
        <v>12.365591397849462</v>
      </c>
      <c r="AA134" s="102">
        <f>+'Ark1'!X189</f>
        <v>82.526881720430111</v>
      </c>
      <c r="AB134" s="102">
        <f>+'Ark1'!Y189</f>
        <v>56.182795698924721</v>
      </c>
      <c r="AC134" s="102">
        <f>+'Ark1'!Z189</f>
        <v>9.7785337164689992</v>
      </c>
      <c r="AD134" s="102">
        <f>+'Ark1'!AA189</f>
        <v>1.7558105968815723</v>
      </c>
      <c r="AE134" s="39">
        <f>+'Ark1'!AB189</f>
        <v>2.3296434701720754</v>
      </c>
      <c r="AF134" s="39">
        <f>+'Ark1'!AC189</f>
        <v>75.321132906272993</v>
      </c>
      <c r="AG134" s="39">
        <f t="shared" si="26"/>
        <v>3.6199700822737482</v>
      </c>
      <c r="AH134" s="102"/>
      <c r="AI134" s="25"/>
      <c r="AS134"/>
      <c r="AW134"/>
      <c r="AX134"/>
      <c r="AY134"/>
      <c r="AZ134"/>
      <c r="BA134"/>
      <c r="BB134"/>
      <c r="BF134"/>
      <c r="BG134"/>
      <c r="BH134"/>
    </row>
    <row r="135" spans="1:60">
      <c r="A135" s="25"/>
      <c r="B135" s="46">
        <f>+'Ark1'!C190</f>
        <v>2022</v>
      </c>
      <c r="C135" s="46">
        <f>+'Ark1'!E190</f>
        <v>20</v>
      </c>
      <c r="D135" s="46">
        <f>+'Ark1'!Q190</f>
        <v>67</v>
      </c>
      <c r="E135" s="39"/>
      <c r="F135" s="127">
        <f>+'Ark1'!R190</f>
        <v>266</v>
      </c>
      <c r="G135" s="39"/>
      <c r="H135" s="102">
        <f>+'Ark1'!AF190</f>
        <v>0.51693647122840414</v>
      </c>
      <c r="I135" s="102"/>
      <c r="J135" s="102">
        <f>+'Ark1'!AG190</f>
        <v>0.42013914257412888</v>
      </c>
      <c r="K135" s="102"/>
      <c r="L135" s="395"/>
      <c r="M135" s="395"/>
      <c r="N135" s="102">
        <f>+'Ark1'!U190</f>
        <v>21.704887218045112</v>
      </c>
      <c r="O135" s="102"/>
      <c r="P135" s="39"/>
      <c r="Q135" s="39"/>
      <c r="R135" s="39"/>
      <c r="S135" s="39"/>
      <c r="T135" s="39"/>
      <c r="U135" s="39">
        <f>+'Ark1'!S190</f>
        <v>6.503759398496241</v>
      </c>
      <c r="V135" s="39"/>
      <c r="W135" s="39"/>
      <c r="X135" s="39">
        <f>+'Ark1'!T190</f>
        <v>4.8759398496240607</v>
      </c>
      <c r="Y135" s="39"/>
      <c r="Z135" s="39">
        <f>+'Ark1'!W190</f>
        <v>7.5187969924812013</v>
      </c>
      <c r="AA135" s="102">
        <f>+'Ark1'!X190</f>
        <v>68.796992481203006</v>
      </c>
      <c r="AB135" s="102">
        <f>+'Ark1'!Y190</f>
        <v>39.097744360902247</v>
      </c>
      <c r="AC135" s="102">
        <f>+'Ark1'!Z190</f>
        <v>9.3463642657067645</v>
      </c>
      <c r="AD135" s="102">
        <f>+'Ark1'!AA190</f>
        <v>2.0651933228896278</v>
      </c>
      <c r="AE135" s="39">
        <f>+'Ark1'!AB190</f>
        <v>2.3832955756458776</v>
      </c>
      <c r="AF135" s="39">
        <f>+'Ark1'!AC190</f>
        <v>71.848406642948504</v>
      </c>
      <c r="AG135" s="39">
        <f t="shared" si="26"/>
        <v>3.3372832369942191</v>
      </c>
      <c r="AH135" s="102"/>
      <c r="AI135" s="25"/>
      <c r="AS135"/>
      <c r="AW135"/>
      <c r="AX135"/>
      <c r="AY135"/>
      <c r="AZ135"/>
      <c r="BA135"/>
      <c r="BB135"/>
      <c r="BF135"/>
      <c r="BG135"/>
      <c r="BH135"/>
    </row>
    <row r="136" spans="1:60">
      <c r="A136" s="25"/>
      <c r="B136" s="46">
        <f>+'Ark1'!C191</f>
        <v>2022</v>
      </c>
      <c r="C136" s="46">
        <f>+'Ark1'!E191</f>
        <v>21</v>
      </c>
      <c r="D136" s="46">
        <f>+'Ark1'!Q191</f>
        <v>72</v>
      </c>
      <c r="E136" s="39"/>
      <c r="F136" s="127">
        <f>+'Ark1'!R191</f>
        <v>234</v>
      </c>
      <c r="G136" s="39"/>
      <c r="H136" s="102">
        <f>+'Ark1'!AF191</f>
        <v>0.45474862506558889</v>
      </c>
      <c r="I136" s="102"/>
      <c r="J136" s="102">
        <f>+'Ark1'!AG191</f>
        <v>0.39803153514119871</v>
      </c>
      <c r="K136" s="102"/>
      <c r="L136" s="395"/>
      <c r="M136" s="395"/>
      <c r="N136" s="102">
        <f>+'Ark1'!U191</f>
        <v>23.374786324786321</v>
      </c>
      <c r="O136" s="102"/>
      <c r="P136" s="39"/>
      <c r="Q136" s="39"/>
      <c r="R136" s="39"/>
      <c r="S136" s="39"/>
      <c r="T136" s="39"/>
      <c r="U136" s="39">
        <f>+'Ark1'!S191</f>
        <v>6.8119658119658109</v>
      </c>
      <c r="V136" s="39"/>
      <c r="W136" s="39"/>
      <c r="X136" s="39">
        <f>+'Ark1'!T191</f>
        <v>5.4188034188034191</v>
      </c>
      <c r="Y136" s="39"/>
      <c r="Z136" s="39">
        <f>+'Ark1'!W191</f>
        <v>11.111111111111112</v>
      </c>
      <c r="AA136" s="102">
        <f>+'Ark1'!X191</f>
        <v>74.358974358974365</v>
      </c>
      <c r="AB136" s="102">
        <f>+'Ark1'!Y191</f>
        <v>46.15384615384616</v>
      </c>
      <c r="AC136" s="102">
        <f>+'Ark1'!Z191</f>
        <v>9.0775201909767933</v>
      </c>
      <c r="AD136" s="102">
        <f>+'Ark1'!AA191</f>
        <v>1.8486845585772</v>
      </c>
      <c r="AE136" s="39">
        <f>+'Ark1'!AB191</f>
        <v>2.3795399836954632</v>
      </c>
      <c r="AF136" s="39">
        <f>+'Ark1'!AC191</f>
        <v>67.565120394212727</v>
      </c>
      <c r="AG136" s="39">
        <f t="shared" si="26"/>
        <v>3.4314303638644916</v>
      </c>
      <c r="AH136" s="102"/>
      <c r="AI136" s="25"/>
      <c r="AS136"/>
      <c r="AW136"/>
      <c r="AX136"/>
      <c r="AY136"/>
      <c r="AZ136"/>
      <c r="BA136"/>
      <c r="BB136"/>
      <c r="BF136"/>
      <c r="BG136"/>
      <c r="BH136"/>
    </row>
    <row r="137" spans="1:60">
      <c r="A137" s="25"/>
      <c r="B137" s="46">
        <f>+'Ark1'!C192</f>
        <v>2022</v>
      </c>
      <c r="C137" s="46">
        <f>+'Ark1'!E192</f>
        <v>22</v>
      </c>
      <c r="D137" s="46">
        <f>+'Ark1'!Q192</f>
        <v>209</v>
      </c>
      <c r="E137" s="39"/>
      <c r="F137" s="127">
        <f>+'Ark1'!R192</f>
        <v>665</v>
      </c>
      <c r="G137" s="39"/>
      <c r="H137" s="102">
        <f>+'Ark1'!AF192</f>
        <v>1.2923411780710103</v>
      </c>
      <c r="I137" s="102"/>
      <c r="J137" s="102">
        <f>+'Ark1'!AG192</f>
        <v>1.1902668893242816</v>
      </c>
      <c r="K137" s="102"/>
      <c r="L137" s="395"/>
      <c r="M137" s="395"/>
      <c r="N137" s="102">
        <f>+'Ark1'!U192</f>
        <v>24.596240601503769</v>
      </c>
      <c r="O137" s="102"/>
      <c r="P137" s="39"/>
      <c r="Q137" s="39"/>
      <c r="R137" s="39"/>
      <c r="S137" s="39"/>
      <c r="T137" s="39"/>
      <c r="U137" s="39">
        <f>+'Ark1'!S192</f>
        <v>7.1353383458646604</v>
      </c>
      <c r="V137" s="39"/>
      <c r="W137" s="39"/>
      <c r="X137" s="39">
        <f>+'Ark1'!T192</f>
        <v>5.6977443609022558</v>
      </c>
      <c r="Y137" s="39"/>
      <c r="Z137" s="39">
        <f>+'Ark1'!W192</f>
        <v>10.827067669172932</v>
      </c>
      <c r="AA137" s="102">
        <f>+'Ark1'!X192</f>
        <v>80.601503759398497</v>
      </c>
      <c r="AB137" s="102">
        <f>+'Ark1'!Y192</f>
        <v>49.022556390977442</v>
      </c>
      <c r="AC137" s="102">
        <f>+'Ark1'!Z192</f>
        <v>9.9017474421576726</v>
      </c>
      <c r="AD137" s="102">
        <f>+'Ark1'!AA192</f>
        <v>1.758254238791662</v>
      </c>
      <c r="AE137" s="39">
        <f>+'Ark1'!AB192</f>
        <v>2.3690506383633618</v>
      </c>
      <c r="AF137" s="39">
        <f>+'Ark1'!AC192</f>
        <v>74.00069942852673</v>
      </c>
      <c r="AG137" s="39">
        <f t="shared" si="26"/>
        <v>3.4471022128556394</v>
      </c>
      <c r="AH137" s="102"/>
      <c r="AI137" s="25"/>
      <c r="AS137"/>
      <c r="AW137"/>
      <c r="AX137"/>
      <c r="AY137"/>
      <c r="AZ137"/>
      <c r="BA137"/>
      <c r="BB137"/>
      <c r="BF137"/>
      <c r="BG137"/>
      <c r="BH137"/>
    </row>
    <row r="138" spans="1:60">
      <c r="A138" s="25"/>
      <c r="B138" s="46">
        <f>+'Ark1'!C193</f>
        <v>2022</v>
      </c>
      <c r="C138" s="46">
        <f>+'Ark1'!E193</f>
        <v>23</v>
      </c>
      <c r="D138" s="46">
        <f>+'Ark1'!Q193</f>
        <v>55</v>
      </c>
      <c r="E138" s="39"/>
      <c r="F138" s="127">
        <f>+'Ark1'!R193</f>
        <v>169</v>
      </c>
      <c r="G138" s="39"/>
      <c r="H138" s="102">
        <f>+'Ark1'!AF193</f>
        <v>0.32842956254736971</v>
      </c>
      <c r="I138" s="102"/>
      <c r="J138" s="102">
        <f>+'Ark1'!AG193</f>
        <v>0.31260651747985496</v>
      </c>
      <c r="K138" s="102"/>
      <c r="L138" s="395"/>
      <c r="M138" s="395"/>
      <c r="N138" s="102">
        <f>+'Ark1'!U193</f>
        <v>25.418934911242602</v>
      </c>
      <c r="O138" s="102"/>
      <c r="P138" s="39"/>
      <c r="Q138" s="39"/>
      <c r="R138" s="39"/>
      <c r="S138" s="39"/>
      <c r="T138" s="39"/>
      <c r="U138" s="39">
        <f>+'Ark1'!S193</f>
        <v>6.822485207100593</v>
      </c>
      <c r="V138" s="39"/>
      <c r="W138" s="39"/>
      <c r="X138" s="39">
        <f>+'Ark1'!T193</f>
        <v>5.4792899408283997</v>
      </c>
      <c r="Y138" s="39"/>
      <c r="Z138" s="39">
        <f>+'Ark1'!W193</f>
        <v>5.9171597633136104</v>
      </c>
      <c r="AA138" s="102">
        <f>+'Ark1'!X193</f>
        <v>83.431952662721883</v>
      </c>
      <c r="AB138" s="102">
        <f>+'Ark1'!Y193</f>
        <v>56.213017751479299</v>
      </c>
      <c r="AC138" s="102">
        <f>+'Ark1'!Z193</f>
        <v>9.8158425888708631</v>
      </c>
      <c r="AD138" s="102">
        <f>+'Ark1'!AA193</f>
        <v>1.8758423058162537</v>
      </c>
      <c r="AE138" s="39">
        <f>+'Ark1'!AB193</f>
        <v>1.9584100464451144</v>
      </c>
      <c r="AF138" s="39">
        <f>+'Ark1'!AC193</f>
        <v>77.677676873643577</v>
      </c>
      <c r="AG138" s="39">
        <f t="shared" si="26"/>
        <v>3.7257588898525573</v>
      </c>
      <c r="AH138" s="102"/>
      <c r="AI138" s="25"/>
      <c r="AS138"/>
      <c r="AW138"/>
      <c r="AX138"/>
      <c r="AY138"/>
      <c r="AZ138"/>
      <c r="BA138"/>
      <c r="BB138"/>
      <c r="BF138"/>
      <c r="BG138"/>
      <c r="BH138"/>
    </row>
    <row r="139" spans="1:60">
      <c r="A139" s="25"/>
      <c r="B139" s="46">
        <f>+'Ark1'!C194</f>
        <v>2022</v>
      </c>
      <c r="C139" s="46">
        <f>+'Ark1'!E194</f>
        <v>24</v>
      </c>
      <c r="D139" s="46">
        <f>+'Ark1'!Q194</f>
        <v>43</v>
      </c>
      <c r="E139" s="39"/>
      <c r="F139" s="127">
        <f>+'Ark1'!R194</f>
        <v>119</v>
      </c>
      <c r="G139" s="39"/>
      <c r="H139" s="102">
        <f>+'Ark1'!AF194</f>
        <v>0.23126105291797033</v>
      </c>
      <c r="I139" s="102"/>
      <c r="J139" s="102">
        <f>+'Ark1'!AG194</f>
        <v>0.22710872955046296</v>
      </c>
      <c r="K139" s="102"/>
      <c r="L139" s="395"/>
      <c r="M139" s="395"/>
      <c r="N139" s="102">
        <f>+'Ark1'!U194</f>
        <v>26.226050420168065</v>
      </c>
      <c r="O139" s="102"/>
      <c r="P139" s="39"/>
      <c r="Q139" s="39"/>
      <c r="R139" s="39"/>
      <c r="S139" s="39"/>
      <c r="T139" s="39"/>
      <c r="U139" s="39">
        <f>+'Ark1'!S194</f>
        <v>7.2941176470588243</v>
      </c>
      <c r="V139" s="39"/>
      <c r="W139" s="39"/>
      <c r="X139" s="39">
        <f>+'Ark1'!T194</f>
        <v>6.0756302521008401</v>
      </c>
      <c r="Y139" s="39"/>
      <c r="Z139" s="39">
        <f>+'Ark1'!W194</f>
        <v>9.2436974789915975</v>
      </c>
      <c r="AA139" s="102">
        <f>+'Ark1'!X194</f>
        <v>89.915966386554587</v>
      </c>
      <c r="AB139" s="102">
        <f>+'Ark1'!Y194</f>
        <v>61.344537815126039</v>
      </c>
      <c r="AC139" s="102">
        <f>+'Ark1'!Z194</f>
        <v>8.7437897499159778</v>
      </c>
      <c r="AD139" s="102">
        <f>+'Ark1'!AA194</f>
        <v>1.7410174808174999</v>
      </c>
      <c r="AE139" s="39">
        <f>+'Ark1'!AB194</f>
        <v>2.000670744103513</v>
      </c>
      <c r="AF139" s="39">
        <f>+'Ark1'!AC194</f>
        <v>64.077151688647788</v>
      </c>
      <c r="AG139" s="39">
        <f t="shared" si="26"/>
        <v>3.5955069124423957</v>
      </c>
      <c r="AH139" s="102"/>
      <c r="AI139" s="25"/>
      <c r="AS139"/>
      <c r="AW139"/>
      <c r="AX139"/>
      <c r="AY139"/>
      <c r="AZ139"/>
      <c r="BA139"/>
      <c r="BB139"/>
      <c r="BF139"/>
      <c r="BG139"/>
      <c r="BH139"/>
    </row>
    <row r="140" spans="1:60">
      <c r="A140" s="25"/>
      <c r="B140" s="46">
        <f>+'Ark1'!C195</f>
        <v>2022</v>
      </c>
      <c r="C140" s="46">
        <f>+'Ark1'!E195</f>
        <v>25</v>
      </c>
      <c r="D140" s="46">
        <f>+'Ark1'!Q195</f>
        <v>94</v>
      </c>
      <c r="E140" s="39"/>
      <c r="F140" s="127">
        <f>+'Ark1'!R195</f>
        <v>271</v>
      </c>
      <c r="G140" s="39"/>
      <c r="H140" s="102">
        <f>+'Ark1'!AF195</f>
        <v>0.52665332219134409</v>
      </c>
      <c r="I140" s="102"/>
      <c r="J140" s="102">
        <f>+'Ark1'!AG195</f>
        <v>0.53566922012685858</v>
      </c>
      <c r="K140" s="102"/>
      <c r="L140" s="395"/>
      <c r="M140" s="395"/>
      <c r="N140" s="102">
        <f>+'Ark1'!U195</f>
        <v>27.162730627306271</v>
      </c>
      <c r="O140" s="102"/>
      <c r="P140" s="39"/>
      <c r="Q140" s="39"/>
      <c r="R140" s="39"/>
      <c r="S140" s="39"/>
      <c r="T140" s="39"/>
      <c r="U140" s="39">
        <f>+'Ark1'!S195</f>
        <v>7.4132841328413264</v>
      </c>
      <c r="V140" s="39"/>
      <c r="W140" s="39"/>
      <c r="X140" s="39">
        <f>+'Ark1'!T195</f>
        <v>6.1549815498154992</v>
      </c>
      <c r="Y140" s="39"/>
      <c r="Z140" s="39">
        <f>+'Ark1'!W195</f>
        <v>11.439114391143915</v>
      </c>
      <c r="AA140" s="102">
        <f>+'Ark1'!X195</f>
        <v>87.084870848708491</v>
      </c>
      <c r="AB140" s="102">
        <f>+'Ark1'!Y195</f>
        <v>65.313653136531357</v>
      </c>
      <c r="AC140" s="102">
        <f>+'Ark1'!Z195</f>
        <v>9.1528701322626791</v>
      </c>
      <c r="AD140" s="102">
        <f>+'Ark1'!AA195</f>
        <v>1.5578774673899651</v>
      </c>
      <c r="AE140" s="39">
        <f>+'Ark1'!AB195</f>
        <v>2.0950572431459049</v>
      </c>
      <c r="AF140" s="39">
        <f>+'Ark1'!AC195</f>
        <v>72.692207657839987</v>
      </c>
      <c r="AG140" s="39">
        <f t="shared" si="26"/>
        <v>3.6640617222498761</v>
      </c>
      <c r="AH140" s="102"/>
      <c r="AI140" s="25"/>
      <c r="AS140"/>
      <c r="AW140"/>
      <c r="AX140"/>
      <c r="AY140"/>
      <c r="AZ140"/>
      <c r="BA140"/>
      <c r="BB140"/>
      <c r="BF140"/>
      <c r="BG140"/>
      <c r="BH140"/>
    </row>
    <row r="141" spans="1:60">
      <c r="A141" s="25"/>
      <c r="B141" s="46">
        <f>+'Ark1'!C196</f>
        <v>2022</v>
      </c>
      <c r="C141" s="46">
        <f>+'Ark1'!E196</f>
        <v>26</v>
      </c>
      <c r="D141" s="46">
        <f>+'Ark1'!Q196</f>
        <v>44</v>
      </c>
      <c r="E141" s="39"/>
      <c r="F141" s="127">
        <f>+'Ark1'!R196</f>
        <v>173</v>
      </c>
      <c r="G141" s="39"/>
      <c r="H141" s="102">
        <f>+'Ark1'!AF196</f>
        <v>0.33620304331772161</v>
      </c>
      <c r="I141" s="102"/>
      <c r="J141" s="102">
        <f>+'Ark1'!AG196</f>
        <v>0.28846861956839082</v>
      </c>
      <c r="K141" s="102"/>
      <c r="L141" s="395"/>
      <c r="M141" s="395"/>
      <c r="N141" s="102">
        <f>+'Ark1'!U196</f>
        <v>22.913872832369957</v>
      </c>
      <c r="O141" s="102"/>
      <c r="P141" s="39"/>
      <c r="Q141" s="39"/>
      <c r="R141" s="39"/>
      <c r="S141" s="39"/>
      <c r="T141" s="39"/>
      <c r="U141" s="39">
        <f>+'Ark1'!S196</f>
        <v>6.0867052023121389</v>
      </c>
      <c r="V141" s="39"/>
      <c r="W141" s="39"/>
      <c r="X141" s="39">
        <f>+'Ark1'!T196</f>
        <v>5.1676300578034677</v>
      </c>
      <c r="Y141" s="39"/>
      <c r="Z141" s="39">
        <f>+'Ark1'!W196</f>
        <v>10.982658959537575</v>
      </c>
      <c r="AA141" s="102">
        <f>+'Ark1'!X196</f>
        <v>74.566473988439313</v>
      </c>
      <c r="AB141" s="102">
        <f>+'Ark1'!Y196</f>
        <v>39.884393063583822</v>
      </c>
      <c r="AC141" s="102">
        <f>+'Ark1'!Z196</f>
        <v>9.0834622976763555</v>
      </c>
      <c r="AD141" s="102">
        <f>+'Ark1'!AA196</f>
        <v>2.1978699909024089</v>
      </c>
      <c r="AE141" s="39">
        <f>+'Ark1'!AB196</f>
        <v>2.4187833471569564</v>
      </c>
      <c r="AF141" s="39">
        <f>+'Ark1'!AC196</f>
        <v>73.347567491101699</v>
      </c>
      <c r="AG141" s="39">
        <f t="shared" si="26"/>
        <v>3.7645773979107338</v>
      </c>
      <c r="AH141" s="102"/>
      <c r="AI141" s="25"/>
      <c r="AS141"/>
      <c r="AW141"/>
      <c r="AX141"/>
      <c r="AY141"/>
      <c r="AZ141"/>
      <c r="BA141"/>
      <c r="BB141"/>
      <c r="BF141"/>
      <c r="BG141"/>
      <c r="BH141"/>
    </row>
    <row r="142" spans="1:60">
      <c r="A142" s="25"/>
      <c r="B142" s="46">
        <f>+'Ark1'!C197</f>
        <v>2022</v>
      </c>
      <c r="C142" s="46">
        <f>+'Ark1'!E197</f>
        <v>27</v>
      </c>
      <c r="D142" s="46">
        <f>+'Ark1'!Q197</f>
        <v>12</v>
      </c>
      <c r="E142" s="39"/>
      <c r="F142" s="127">
        <f>+'Ark1'!R197</f>
        <v>40</v>
      </c>
      <c r="G142" s="39"/>
      <c r="H142" s="102">
        <f>+'Ark1'!AF197</f>
        <v>7.7734807703519454E-2</v>
      </c>
      <c r="I142" s="102"/>
      <c r="J142" s="102">
        <f>+'Ark1'!AG197</f>
        <v>6.1010592731298066E-2</v>
      </c>
      <c r="K142" s="102"/>
      <c r="L142" s="395"/>
      <c r="M142" s="395"/>
      <c r="N142" s="102">
        <f>+'Ark1'!U197</f>
        <v>20.959999999999997</v>
      </c>
      <c r="O142" s="102"/>
      <c r="P142" s="39"/>
      <c r="Q142" s="39"/>
      <c r="R142" s="39"/>
      <c r="S142" s="39"/>
      <c r="T142" s="39"/>
      <c r="U142" s="39">
        <f>+'Ark1'!S197</f>
        <v>6.6749999999999998</v>
      </c>
      <c r="V142" s="39"/>
      <c r="W142" s="39"/>
      <c r="X142" s="39">
        <f>+'Ark1'!T197</f>
        <v>5.2249999999999996</v>
      </c>
      <c r="Y142" s="39"/>
      <c r="Z142" s="39">
        <f>+'Ark1'!W197</f>
        <v>7.5</v>
      </c>
      <c r="AA142" s="102">
        <f>+'Ark1'!X197</f>
        <v>67.5</v>
      </c>
      <c r="AB142" s="102">
        <f>+'Ark1'!Y197</f>
        <v>32.5</v>
      </c>
      <c r="AC142" s="102">
        <f>+'Ark1'!Z197</f>
        <v>8.4587765072733827</v>
      </c>
      <c r="AD142" s="102">
        <f>+'Ark1'!AA197</f>
        <v>1.3112494041943361</v>
      </c>
      <c r="AE142" s="39">
        <f>+'Ark1'!AB197</f>
        <v>1.9683432119424713</v>
      </c>
      <c r="AF142" s="39">
        <f>+'Ark1'!AC197</f>
        <v>50.056053153409643</v>
      </c>
      <c r="AG142" s="39">
        <f t="shared" si="26"/>
        <v>3.1400749063670408</v>
      </c>
      <c r="AH142" s="102"/>
      <c r="AI142" s="25"/>
      <c r="AS142"/>
      <c r="AW142"/>
      <c r="AX142"/>
      <c r="AY142"/>
      <c r="AZ142"/>
      <c r="BA142"/>
      <c r="BB142"/>
      <c r="BF142"/>
      <c r="BG142"/>
      <c r="BH142"/>
    </row>
    <row r="143" spans="1:60">
      <c r="A143" s="25"/>
      <c r="B143" s="46">
        <f>+'Ark1'!C198</f>
        <v>2022</v>
      </c>
      <c r="C143" s="46">
        <f>+'Ark1'!E198</f>
        <v>28</v>
      </c>
      <c r="D143" s="46">
        <f>+'Ark1'!Q198</f>
        <v>12</v>
      </c>
      <c r="E143" s="39"/>
      <c r="F143" s="127">
        <f>+'Ark1'!R198</f>
        <v>46</v>
      </c>
      <c r="G143" s="39"/>
      <c r="H143" s="102">
        <f>+'Ark1'!AF198</f>
        <v>8.9395028859047376E-2</v>
      </c>
      <c r="I143" s="102"/>
      <c r="J143" s="102">
        <f>+'Ark1'!AG198</f>
        <v>7.608131524400305E-2</v>
      </c>
      <c r="K143" s="102"/>
      <c r="L143" s="395"/>
      <c r="M143" s="395"/>
      <c r="N143" s="102">
        <f>+'Ark1'!U198</f>
        <v>22.728260869565219</v>
      </c>
      <c r="O143" s="102"/>
      <c r="P143" s="39"/>
      <c r="Q143" s="39"/>
      <c r="R143" s="39"/>
      <c r="S143" s="39"/>
      <c r="T143" s="39"/>
      <c r="U143" s="39">
        <f>+'Ark1'!S198</f>
        <v>6.4782608695652177</v>
      </c>
      <c r="V143" s="39"/>
      <c r="W143" s="39"/>
      <c r="X143" s="39">
        <f>+'Ark1'!T198</f>
        <v>5.1521739130434785</v>
      </c>
      <c r="Y143" s="39"/>
      <c r="Z143" s="39">
        <f>+'Ark1'!W198</f>
        <v>8.695652173913043</v>
      </c>
      <c r="AA143" s="102">
        <f>+'Ark1'!X198</f>
        <v>84.782608695652172</v>
      </c>
      <c r="AB143" s="102">
        <f>+'Ark1'!Y198</f>
        <v>41.304347826086953</v>
      </c>
      <c r="AC143" s="102">
        <f>+'Ark1'!Z198</f>
        <v>8.0234076855453864</v>
      </c>
      <c r="AD143" s="102">
        <f>+'Ark1'!AA198</f>
        <v>1.3471246421591001</v>
      </c>
      <c r="AE143" s="39">
        <f>+'Ark1'!AB198</f>
        <v>2.1158551699464296</v>
      </c>
      <c r="AF143" s="39">
        <f>+'Ark1'!AC198</f>
        <v>69.043345814379904</v>
      </c>
      <c r="AG143" s="39">
        <f t="shared" si="26"/>
        <v>3.5083892617449663</v>
      </c>
      <c r="AH143" s="102"/>
      <c r="AI143" s="25"/>
      <c r="AS143"/>
      <c r="AW143"/>
      <c r="AX143"/>
      <c r="AY143"/>
      <c r="AZ143"/>
      <c r="BA143"/>
      <c r="BB143"/>
      <c r="BF143"/>
      <c r="BG143"/>
      <c r="BH143"/>
    </row>
    <row r="144" spans="1:60">
      <c r="A144" s="25"/>
      <c r="B144" s="46">
        <f>+'Ark1'!C199</f>
        <v>2022</v>
      </c>
      <c r="C144" s="46">
        <f>+'Ark1'!E199</f>
        <v>29</v>
      </c>
      <c r="D144" s="46">
        <f>+'Ark1'!Q199</f>
        <v>5</v>
      </c>
      <c r="E144" s="39"/>
      <c r="F144" s="127">
        <f>+'Ark1'!R199</f>
        <v>14</v>
      </c>
      <c r="G144" s="39"/>
      <c r="H144" s="102">
        <f>+'Ark1'!AF199</f>
        <v>2.7207182696231805E-2</v>
      </c>
      <c r="I144" s="102"/>
      <c r="J144" s="102">
        <f>+'Ark1'!AG199</f>
        <v>2.5702458674492459E-2</v>
      </c>
      <c r="K144" s="102"/>
      <c r="L144" s="395"/>
      <c r="M144" s="395"/>
      <c r="N144" s="102">
        <f>+'Ark1'!U199</f>
        <v>25.228571428571424</v>
      </c>
      <c r="O144" s="102"/>
      <c r="P144" s="39"/>
      <c r="Q144" s="39"/>
      <c r="R144" s="39"/>
      <c r="S144" s="39"/>
      <c r="T144" s="39"/>
      <c r="U144" s="39">
        <f>+'Ark1'!S199</f>
        <v>7.2142857142857117</v>
      </c>
      <c r="V144" s="39"/>
      <c r="W144" s="39"/>
      <c r="X144" s="39">
        <f>+'Ark1'!T199</f>
        <v>6.5714285714285694</v>
      </c>
      <c r="Y144" s="39"/>
      <c r="Z144" s="39">
        <f>+'Ark1'!W199</f>
        <v>14.285714285714288</v>
      </c>
      <c r="AA144" s="102">
        <f>+'Ark1'!X199</f>
        <v>100</v>
      </c>
      <c r="AB144" s="102">
        <f>+'Ark1'!Y199</f>
        <v>71.428571428571445</v>
      </c>
      <c r="AC144" s="102">
        <f>+'Ark1'!Z199</f>
        <v>3.9039226740418487</v>
      </c>
      <c r="AD144" s="102">
        <f>+'Ark1'!AA199</f>
        <v>1.1450871101343829</v>
      </c>
      <c r="AE144" s="39">
        <f>+'Ark1'!AB199</f>
        <v>1.5452362609131411</v>
      </c>
      <c r="AF144" s="39">
        <f>+'Ark1'!AC199</f>
        <v>24.949069531288671</v>
      </c>
      <c r="AG144" s="39">
        <f t="shared" si="26"/>
        <v>3.4970297029702975</v>
      </c>
      <c r="AH144" s="102"/>
      <c r="AI144" s="25"/>
      <c r="AS144"/>
      <c r="AW144"/>
      <c r="AX144"/>
      <c r="AY144"/>
      <c r="AZ144"/>
      <c r="BA144"/>
      <c r="BB144"/>
      <c r="BF144"/>
      <c r="BG144"/>
      <c r="BH144"/>
    </row>
    <row r="145" spans="1:60">
      <c r="A145" s="25"/>
      <c r="B145" s="46">
        <f>+'Ark1'!C200</f>
        <v>2022</v>
      </c>
      <c r="C145" s="46">
        <f>+'Ark1'!E200</f>
        <v>30</v>
      </c>
      <c r="D145" s="46">
        <f>+'Ark1'!Q200</f>
        <v>16</v>
      </c>
      <c r="E145" s="39"/>
      <c r="F145" s="127">
        <f>+'Ark1'!R200</f>
        <v>72</v>
      </c>
      <c r="G145" s="39"/>
      <c r="H145" s="102">
        <f>+'Ark1'!AF200</f>
        <v>0.13992265386633501</v>
      </c>
      <c r="I145" s="102"/>
      <c r="J145" s="102">
        <f>+'Ark1'!AG200</f>
        <v>0.1229089827327797</v>
      </c>
      <c r="K145" s="102"/>
      <c r="L145" s="395"/>
      <c r="M145" s="395"/>
      <c r="N145" s="102">
        <f>+'Ark1'!U200</f>
        <v>23.458333333333339</v>
      </c>
      <c r="O145" s="102"/>
      <c r="P145" s="39"/>
      <c r="Q145" s="39"/>
      <c r="R145" s="39"/>
      <c r="S145" s="39"/>
      <c r="T145" s="39"/>
      <c r="U145" s="39">
        <f>+'Ark1'!S200</f>
        <v>6.9305555555555562</v>
      </c>
      <c r="V145" s="39"/>
      <c r="W145" s="39"/>
      <c r="X145" s="39">
        <f>+'Ark1'!T200</f>
        <v>6.083333333333333</v>
      </c>
      <c r="Y145" s="39"/>
      <c r="Z145" s="39">
        <f>+'Ark1'!W200</f>
        <v>12.5</v>
      </c>
      <c r="AA145" s="102">
        <f>+'Ark1'!X200</f>
        <v>87.5</v>
      </c>
      <c r="AB145" s="102">
        <f>+'Ark1'!Y200</f>
        <v>43.05555555555555</v>
      </c>
      <c r="AC145" s="102">
        <f>+'Ark1'!Z200</f>
        <v>8.8838766250375656</v>
      </c>
      <c r="AD145" s="102">
        <f>+'Ark1'!AA200</f>
        <v>1.7104774259519939</v>
      </c>
      <c r="AE145" s="39">
        <f>+'Ark1'!AB200</f>
        <v>1.8465433171800281</v>
      </c>
      <c r="AF145" s="39">
        <f>+'Ark1'!AC200</f>
        <v>80.266984889110731</v>
      </c>
      <c r="AG145" s="39">
        <f t="shared" si="26"/>
        <v>3.3847695390781567</v>
      </c>
      <c r="AH145" s="102"/>
      <c r="AI145" s="25"/>
      <c r="AS145"/>
      <c r="AW145"/>
      <c r="AX145"/>
      <c r="AY145"/>
      <c r="AZ145"/>
      <c r="BA145"/>
      <c r="BB145"/>
      <c r="BF145"/>
      <c r="BG145"/>
      <c r="BH145"/>
    </row>
    <row r="146" spans="1:60">
      <c r="A146" s="25"/>
      <c r="B146" s="46">
        <f>+'Ark1'!C201</f>
        <v>2022</v>
      </c>
      <c r="C146" s="46">
        <f>+'Ark1'!E201</f>
        <v>31</v>
      </c>
      <c r="D146" s="46">
        <f>+'Ark1'!Q201</f>
        <v>82</v>
      </c>
      <c r="E146" s="39"/>
      <c r="F146" s="127">
        <f>+'Ark1'!R201</f>
        <v>498</v>
      </c>
      <c r="G146" s="39"/>
      <c r="H146" s="102">
        <f>+'Ark1'!AF201</f>
        <v>0.96779835590881724</v>
      </c>
      <c r="I146" s="102"/>
      <c r="J146" s="102">
        <f>+'Ark1'!AG201</f>
        <v>0.72171368741793362</v>
      </c>
      <c r="K146" s="102"/>
      <c r="L146" s="395"/>
      <c r="M146" s="395"/>
      <c r="N146" s="102">
        <f>+'Ark1'!U201</f>
        <v>19.915060240963872</v>
      </c>
      <c r="O146" s="102"/>
      <c r="P146" s="39"/>
      <c r="Q146" s="39"/>
      <c r="R146" s="39"/>
      <c r="S146" s="39"/>
      <c r="T146" s="39"/>
      <c r="U146" s="39">
        <f>+'Ark1'!S201</f>
        <v>6.3614457831325293</v>
      </c>
      <c r="V146" s="39"/>
      <c r="W146" s="39"/>
      <c r="X146" s="39">
        <f>+'Ark1'!T201</f>
        <v>5.6907630522088359</v>
      </c>
      <c r="Y146" s="39"/>
      <c r="Z146" s="39">
        <f>+'Ark1'!W201</f>
        <v>3.6144578313253009</v>
      </c>
      <c r="AA146" s="102">
        <f>+'Ark1'!X201</f>
        <v>56.024096385542173</v>
      </c>
      <c r="AB146" s="102">
        <f>+'Ark1'!Y201</f>
        <v>30.120481927710841</v>
      </c>
      <c r="AC146" s="102">
        <f>+'Ark1'!Z201</f>
        <v>8.2704920197883052</v>
      </c>
      <c r="AD146" s="102">
        <f>+'Ark1'!AA201</f>
        <v>1.3345424430122457</v>
      </c>
      <c r="AE146" s="39">
        <f>+'Ark1'!AB201</f>
        <v>1.6171629118968749</v>
      </c>
      <c r="AF146" s="39">
        <f>+'Ark1'!AC201</f>
        <v>61.145022540096321</v>
      </c>
      <c r="AG146" s="39">
        <f t="shared" si="26"/>
        <v>3.1305871212121241</v>
      </c>
      <c r="AH146" s="102"/>
      <c r="AI146" s="25"/>
      <c r="AS146"/>
      <c r="AW146"/>
      <c r="AX146"/>
      <c r="AY146"/>
      <c r="AZ146"/>
      <c r="BA146"/>
      <c r="BB146"/>
      <c r="BF146"/>
      <c r="BG146"/>
      <c r="BH146"/>
    </row>
    <row r="147" spans="1:60">
      <c r="A147" s="25"/>
      <c r="B147" s="46">
        <f>+'Ark1'!C202</f>
        <v>2022</v>
      </c>
      <c r="C147" s="46">
        <f>+'Ark1'!E202</f>
        <v>32</v>
      </c>
      <c r="D147" s="46">
        <f>+'Ark1'!Q202</f>
        <v>117</v>
      </c>
      <c r="E147" s="39"/>
      <c r="F147" s="127">
        <f>+'Ark1'!R202</f>
        <v>451</v>
      </c>
      <c r="G147" s="39"/>
      <c r="H147" s="102">
        <f>+'Ark1'!AF202</f>
        <v>0.87645995685718148</v>
      </c>
      <c r="I147" s="102"/>
      <c r="J147" s="102">
        <f>+'Ark1'!AG202</f>
        <v>0.8954090402212912</v>
      </c>
      <c r="K147" s="102"/>
      <c r="L147" s="395"/>
      <c r="M147" s="395"/>
      <c r="N147" s="102">
        <f>+'Ark1'!U202</f>
        <v>27.282926829268295</v>
      </c>
      <c r="O147" s="102"/>
      <c r="P147" s="39"/>
      <c r="Q147" s="39"/>
      <c r="R147" s="39"/>
      <c r="S147" s="39"/>
      <c r="T147" s="39"/>
      <c r="U147" s="39">
        <f>+'Ark1'!S202</f>
        <v>6.9778270509977807</v>
      </c>
      <c r="V147" s="39"/>
      <c r="W147" s="39"/>
      <c r="X147" s="39">
        <f>+'Ark1'!T202</f>
        <v>5.8736141906873618</v>
      </c>
      <c r="Y147" s="39"/>
      <c r="Z147" s="39">
        <f>+'Ark1'!W202</f>
        <v>11.751662971175165</v>
      </c>
      <c r="AA147" s="102">
        <f>+'Ark1'!X202</f>
        <v>90.909090909090892</v>
      </c>
      <c r="AB147" s="102">
        <f>+'Ark1'!Y202</f>
        <v>60.975609756097562</v>
      </c>
      <c r="AC147" s="102">
        <f>+'Ark1'!Z202</f>
        <v>9.3412632191269154</v>
      </c>
      <c r="AD147" s="102">
        <f>+'Ark1'!AA202</f>
        <v>1.9264630864108796</v>
      </c>
      <c r="AE147" s="39">
        <f>+'Ark1'!AB202</f>
        <v>2.0803142399019325</v>
      </c>
      <c r="AF147" s="39">
        <f>+'Ark1'!AC202</f>
        <v>65.531288914662113</v>
      </c>
      <c r="AG147" s="39">
        <f t="shared" si="26"/>
        <v>3.9099459802986987</v>
      </c>
      <c r="AH147" s="102"/>
      <c r="AI147" s="25"/>
      <c r="AS147"/>
      <c r="AW147"/>
      <c r="AX147"/>
      <c r="AY147"/>
      <c r="AZ147"/>
      <c r="BA147"/>
      <c r="BB147"/>
      <c r="BF147"/>
      <c r="BG147"/>
      <c r="BH147"/>
    </row>
    <row r="148" spans="1:60">
      <c r="A148" s="25"/>
      <c r="B148" s="46">
        <f>+'Ark1'!C203</f>
        <v>2022</v>
      </c>
      <c r="C148" s="46">
        <f>+'Ark1'!E203</f>
        <v>33</v>
      </c>
      <c r="D148" s="46">
        <f>+'Ark1'!Q203</f>
        <v>382</v>
      </c>
      <c r="E148" s="39"/>
      <c r="F148" s="127">
        <f>+'Ark1'!R203</f>
        <v>1675</v>
      </c>
      <c r="G148" s="39"/>
      <c r="H148" s="102">
        <f>+'Ark1'!AF203</f>
        <v>3.2551450725848778</v>
      </c>
      <c r="I148" s="102"/>
      <c r="J148" s="102">
        <f>+'Ark1'!AG203</f>
        <v>3.0893744056488353</v>
      </c>
      <c r="K148" s="102"/>
      <c r="L148" s="395"/>
      <c r="M148" s="395"/>
      <c r="N148" s="102">
        <f>+'Ark1'!U203</f>
        <v>25.345552238805968</v>
      </c>
      <c r="O148" s="102"/>
      <c r="P148" s="39"/>
      <c r="Q148" s="39"/>
      <c r="R148" s="39"/>
      <c r="S148" s="39"/>
      <c r="T148" s="39"/>
      <c r="U148" s="39">
        <f>+'Ark1'!S203</f>
        <v>6.8232835820895508</v>
      </c>
      <c r="V148" s="39"/>
      <c r="W148" s="39"/>
      <c r="X148" s="39">
        <f>+'Ark1'!T203</f>
        <v>5.9988059701492542</v>
      </c>
      <c r="Y148" s="39"/>
      <c r="Z148" s="39">
        <f>+'Ark1'!W203</f>
        <v>9.7910447761194064</v>
      </c>
      <c r="AA148" s="102">
        <f>+'Ark1'!X203</f>
        <v>79.223880597014897</v>
      </c>
      <c r="AB148" s="102">
        <f>+'Ark1'!Y203</f>
        <v>58.149253731343279</v>
      </c>
      <c r="AC148" s="102">
        <f>+'Ark1'!Z203</f>
        <v>9.6147621066084881</v>
      </c>
      <c r="AD148" s="102">
        <f>+'Ark1'!AA203</f>
        <v>1.7591877264506548</v>
      </c>
      <c r="AE148" s="39">
        <f>+'Ark1'!AB203</f>
        <v>2.0419477988182484</v>
      </c>
      <c r="AF148" s="39">
        <f>+'Ark1'!AC203</f>
        <v>70.750822803821578</v>
      </c>
      <c r="AG148" s="39">
        <f t="shared" ref="AG148:AG167" si="27">+N148/U148</f>
        <v>3.714568203692362</v>
      </c>
      <c r="AH148" s="102"/>
      <c r="AI148" s="25"/>
      <c r="AS148"/>
      <c r="AW148"/>
      <c r="AX148"/>
      <c r="AY148"/>
      <c r="AZ148"/>
      <c r="BA148"/>
      <c r="BB148"/>
      <c r="BF148"/>
      <c r="BG148"/>
      <c r="BH148"/>
    </row>
    <row r="149" spans="1:60">
      <c r="A149" s="25"/>
      <c r="B149" s="46">
        <f>+'Ark1'!C204</f>
        <v>2022</v>
      </c>
      <c r="C149" s="46">
        <f>+'Ark1'!E204</f>
        <v>34</v>
      </c>
      <c r="D149" s="46">
        <f>+'Ark1'!Q204</f>
        <v>566</v>
      </c>
      <c r="E149" s="39"/>
      <c r="F149" s="127">
        <f>+'Ark1'!R204</f>
        <v>2358</v>
      </c>
      <c r="G149" s="39"/>
      <c r="H149" s="102">
        <f>+'Ark1'!AF204</f>
        <v>4.5824669141224703</v>
      </c>
      <c r="I149" s="102"/>
      <c r="J149" s="102">
        <f>+'Ark1'!AG204</f>
        <v>4.5151477134563001</v>
      </c>
      <c r="K149" s="102"/>
      <c r="L149" s="395"/>
      <c r="M149" s="395"/>
      <c r="N149" s="102">
        <f>+'Ark1'!U204</f>
        <v>26.313231552162858</v>
      </c>
      <c r="O149" s="102"/>
      <c r="P149" s="39"/>
      <c r="Q149" s="39"/>
      <c r="R149" s="39"/>
      <c r="S149" s="39"/>
      <c r="T149" s="39"/>
      <c r="U149" s="39">
        <f>+'Ark1'!S204</f>
        <v>6.8117048346055986</v>
      </c>
      <c r="V149" s="39"/>
      <c r="W149" s="39"/>
      <c r="X149" s="39">
        <f>+'Ark1'!T204</f>
        <v>6.1043256997455471</v>
      </c>
      <c r="Y149" s="39"/>
      <c r="Z149" s="39">
        <f>+'Ark1'!W204</f>
        <v>12.934690415606443</v>
      </c>
      <c r="AA149" s="102">
        <f>+'Ark1'!X204</f>
        <v>85.623409669211185</v>
      </c>
      <c r="AB149" s="102">
        <f>+'Ark1'!Y204</f>
        <v>62.256149279050049</v>
      </c>
      <c r="AC149" s="102">
        <f>+'Ark1'!Z204</f>
        <v>9.1498700421248991</v>
      </c>
      <c r="AD149" s="102">
        <f>+'Ark1'!AA204</f>
        <v>1.7286682360905958</v>
      </c>
      <c r="AE149" s="39">
        <f>+'Ark1'!AB204</f>
        <v>2.1774867700010274</v>
      </c>
      <c r="AF149" s="39">
        <f>+'Ark1'!AC204</f>
        <v>67.449067818498307</v>
      </c>
      <c r="AG149" s="39">
        <f t="shared" si="27"/>
        <v>3.8629435935748981</v>
      </c>
      <c r="AH149" s="102"/>
      <c r="AI149" s="25"/>
      <c r="AS149"/>
      <c r="AW149"/>
      <c r="AX149"/>
      <c r="AY149"/>
      <c r="AZ149"/>
      <c r="BA149"/>
      <c r="BB149"/>
      <c r="BF149"/>
      <c r="BG149"/>
      <c r="BH149"/>
    </row>
    <row r="150" spans="1:60">
      <c r="A150" s="25"/>
      <c r="B150" s="46">
        <f>+'Ark1'!C205</f>
        <v>2022</v>
      </c>
      <c r="C150" s="46">
        <f>+'Ark1'!E205</f>
        <v>35</v>
      </c>
      <c r="D150" s="46">
        <f>+'Ark1'!Q205</f>
        <v>899</v>
      </c>
      <c r="E150" s="39"/>
      <c r="F150" s="127">
        <f>+'Ark1'!R205</f>
        <v>3512</v>
      </c>
      <c r="G150" s="39"/>
      <c r="H150" s="102">
        <f>+'Ark1'!AF205</f>
        <v>6.8251161163690091</v>
      </c>
      <c r="I150" s="102"/>
      <c r="J150" s="102">
        <f>+'Ark1'!AG205</f>
        <v>6.8423838200839526</v>
      </c>
      <c r="K150" s="102"/>
      <c r="L150" s="395"/>
      <c r="M150" s="395"/>
      <c r="N150" s="102">
        <f>+'Ark1'!U205</f>
        <v>26.773117881548984</v>
      </c>
      <c r="O150" s="102"/>
      <c r="P150" s="39"/>
      <c r="Q150" s="39"/>
      <c r="R150" s="39"/>
      <c r="S150" s="39"/>
      <c r="T150" s="39"/>
      <c r="U150" s="39">
        <f>+'Ark1'!S205</f>
        <v>6.8362756264236912</v>
      </c>
      <c r="V150" s="39"/>
      <c r="W150" s="39"/>
      <c r="X150" s="39">
        <f>+'Ark1'!T205</f>
        <v>5.8220387243735781</v>
      </c>
      <c r="Y150" s="39"/>
      <c r="Z150" s="39">
        <f>+'Ark1'!W205</f>
        <v>10.506833712984056</v>
      </c>
      <c r="AA150" s="102">
        <f>+'Ark1'!X205</f>
        <v>90.461275626423642</v>
      </c>
      <c r="AB150" s="102">
        <f>+'Ark1'!Y205</f>
        <v>66.059225512528485</v>
      </c>
      <c r="AC150" s="102">
        <f>+'Ark1'!Z205</f>
        <v>8.4977384127713584</v>
      </c>
      <c r="AD150" s="102">
        <f>+'Ark1'!AA205</f>
        <v>1.9004898724973904</v>
      </c>
      <c r="AE150" s="39">
        <f>+'Ark1'!AB205</f>
        <v>2.1924605618184154</v>
      </c>
      <c r="AF150" s="39">
        <f>+'Ark1'!AC205</f>
        <v>64.108046972846481</v>
      </c>
      <c r="AG150" s="39">
        <f t="shared" si="27"/>
        <v>3.9163309592236253</v>
      </c>
      <c r="AH150" s="102"/>
      <c r="AI150" s="25"/>
      <c r="AS150"/>
      <c r="AW150"/>
      <c r="AX150"/>
      <c r="AY150"/>
      <c r="AZ150"/>
      <c r="BA150"/>
      <c r="BB150"/>
      <c r="BF150"/>
      <c r="BG150"/>
      <c r="BH150"/>
    </row>
    <row r="151" spans="1:60">
      <c r="A151" s="25"/>
      <c r="B151" s="46">
        <f>+'Ark1'!C206</f>
        <v>2022</v>
      </c>
      <c r="C151" s="46">
        <f>+'Ark1'!E206</f>
        <v>36</v>
      </c>
      <c r="D151" s="46">
        <f>+'Ark1'!Q206</f>
        <v>549</v>
      </c>
      <c r="E151" s="39"/>
      <c r="F151" s="127">
        <f>+'Ark1'!R206</f>
        <v>1750</v>
      </c>
      <c r="G151" s="39"/>
      <c r="H151" s="102">
        <f>+'Ark1'!AF206</f>
        <v>3.4008978370289751</v>
      </c>
      <c r="I151" s="102"/>
      <c r="J151" s="102">
        <f>+'Ark1'!AG206</f>
        <v>3.4636682793528322</v>
      </c>
      <c r="K151" s="102"/>
      <c r="L151" s="395"/>
      <c r="M151" s="395"/>
      <c r="N151" s="102">
        <f>+'Ark1'!U206</f>
        <v>27.198457142857141</v>
      </c>
      <c r="O151" s="102"/>
      <c r="P151" s="39"/>
      <c r="Q151" s="39"/>
      <c r="R151" s="39"/>
      <c r="S151" s="39"/>
      <c r="T151" s="39"/>
      <c r="U151" s="39">
        <f>+'Ark1'!S206</f>
        <v>6.79657142857143</v>
      </c>
      <c r="V151" s="39"/>
      <c r="W151" s="39"/>
      <c r="X151" s="39">
        <f>+'Ark1'!T206</f>
        <v>5.9205714285714279</v>
      </c>
      <c r="Y151" s="39"/>
      <c r="Z151" s="39">
        <f>+'Ark1'!W206</f>
        <v>9.9428571428571448</v>
      </c>
      <c r="AA151" s="102">
        <f>+'Ark1'!X206</f>
        <v>94.514285714285762</v>
      </c>
      <c r="AB151" s="102">
        <f>+'Ark1'!Y206</f>
        <v>70.914285714285697</v>
      </c>
      <c r="AC151" s="102">
        <f>+'Ark1'!Z206</f>
        <v>7.2509390853593505</v>
      </c>
      <c r="AD151" s="102">
        <f>+'Ark1'!AA206</f>
        <v>1.7415230491188596</v>
      </c>
      <c r="AE151" s="39">
        <f>+'Ark1'!AB206</f>
        <v>2.0510567908236159</v>
      </c>
      <c r="AF151" s="39">
        <f>+'Ark1'!AC206</f>
        <v>60.339794733476786</v>
      </c>
      <c r="AG151" s="39">
        <f t="shared" si="27"/>
        <v>4.0017908189002851</v>
      </c>
      <c r="AH151" s="102"/>
      <c r="AI151" s="25"/>
      <c r="AS151"/>
      <c r="AW151"/>
      <c r="AX151"/>
      <c r="AY151"/>
      <c r="AZ151"/>
      <c r="BA151"/>
      <c r="BB151"/>
      <c r="BF151"/>
      <c r="BG151"/>
      <c r="BH151"/>
    </row>
    <row r="152" spans="1:60">
      <c r="A152" s="25"/>
      <c r="B152" s="46">
        <f>+'Ark1'!C207</f>
        <v>2022</v>
      </c>
      <c r="C152" s="46">
        <f>+'Ark1'!E207</f>
        <v>37</v>
      </c>
      <c r="D152" s="46">
        <f>+'Ark1'!Q207</f>
        <v>549</v>
      </c>
      <c r="E152" s="39"/>
      <c r="F152" s="127">
        <f>+'Ark1'!R207</f>
        <v>1745</v>
      </c>
      <c r="G152" s="39"/>
      <c r="H152" s="102">
        <f>+'Ark1'!AF207</f>
        <v>3.3911809860660354</v>
      </c>
      <c r="I152" s="102"/>
      <c r="J152" s="102">
        <f>+'Ark1'!AG207</f>
        <v>3.2685348055825849</v>
      </c>
      <c r="K152" s="102"/>
      <c r="L152" s="395"/>
      <c r="M152" s="395"/>
      <c r="N152" s="102">
        <f>+'Ark1'!U207</f>
        <v>25.739713467048713</v>
      </c>
      <c r="O152" s="102"/>
      <c r="P152" s="39"/>
      <c r="Q152" s="39"/>
      <c r="R152" s="39"/>
      <c r="S152" s="39"/>
      <c r="T152" s="39"/>
      <c r="U152" s="39">
        <f>+'Ark1'!S207</f>
        <v>6.7598853868194837</v>
      </c>
      <c r="V152" s="39"/>
      <c r="W152" s="39"/>
      <c r="X152" s="39">
        <f>+'Ark1'!T207</f>
        <v>6.2303724928366782</v>
      </c>
      <c r="Y152" s="39"/>
      <c r="Z152" s="39">
        <f>+'Ark1'!W207</f>
        <v>13.46704871060172</v>
      </c>
      <c r="AA152" s="102">
        <f>+'Ark1'!X207</f>
        <v>84.584527220630378</v>
      </c>
      <c r="AB152" s="102">
        <f>+'Ark1'!Y207</f>
        <v>62.292263610315182</v>
      </c>
      <c r="AC152" s="102">
        <f>+'Ark1'!Z207</f>
        <v>8.6547063188288824</v>
      </c>
      <c r="AD152" s="102">
        <f>+'Ark1'!AA207</f>
        <v>1.8099362772865857</v>
      </c>
      <c r="AE152" s="39">
        <f>+'Ark1'!AB207</f>
        <v>2.100537556778789</v>
      </c>
      <c r="AF152" s="39">
        <f>+'Ark1'!AC207</f>
        <v>66.40634873129278</v>
      </c>
      <c r="AG152" s="39">
        <f t="shared" si="27"/>
        <v>3.8077144794845719</v>
      </c>
      <c r="AH152" s="102"/>
      <c r="AI152" s="25"/>
      <c r="AS152"/>
      <c r="AW152"/>
      <c r="AX152"/>
      <c r="AY152"/>
      <c r="AZ152"/>
      <c r="BA152"/>
      <c r="BB152"/>
      <c r="BF152"/>
      <c r="BG152"/>
      <c r="BH152"/>
    </row>
    <row r="153" spans="1:60">
      <c r="A153" s="25"/>
      <c r="B153" s="46">
        <f>+'Ark1'!C208</f>
        <v>2022</v>
      </c>
      <c r="C153" s="46">
        <f>+'Ark1'!E208</f>
        <v>38</v>
      </c>
      <c r="D153" s="46">
        <f>+'Ark1'!Q208</f>
        <v>559</v>
      </c>
      <c r="E153" s="39"/>
      <c r="F153" s="127">
        <f>+'Ark1'!R208</f>
        <v>1682</v>
      </c>
      <c r="G153" s="39"/>
      <c r="H153" s="102">
        <f>+'Ark1'!AF208</f>
        <v>3.268748663932993</v>
      </c>
      <c r="I153" s="102"/>
      <c r="J153" s="102">
        <f>+'Ark1'!AG208</f>
        <v>3.0129292390645901</v>
      </c>
      <c r="K153" s="102"/>
      <c r="L153" s="395"/>
      <c r="M153" s="395"/>
      <c r="N153" s="102">
        <f>+'Ark1'!U208</f>
        <v>24.615517241379287</v>
      </c>
      <c r="O153" s="102"/>
      <c r="P153" s="39"/>
      <c r="Q153" s="39"/>
      <c r="R153" s="39"/>
      <c r="S153" s="39"/>
      <c r="T153" s="39"/>
      <c r="U153" s="39">
        <f>+'Ark1'!S208</f>
        <v>6.7300832342449448</v>
      </c>
      <c r="V153" s="39"/>
      <c r="W153" s="39"/>
      <c r="X153" s="39">
        <f>+'Ark1'!T208</f>
        <v>6.2877526753864448</v>
      </c>
      <c r="Y153" s="39"/>
      <c r="Z153" s="39">
        <f>+'Ark1'!W208</f>
        <v>12.96076099881094</v>
      </c>
      <c r="AA153" s="102">
        <f>+'Ark1'!X208</f>
        <v>81.212841854934581</v>
      </c>
      <c r="AB153" s="102">
        <f>+'Ark1'!Y208</f>
        <v>57.372175980975037</v>
      </c>
      <c r="AC153" s="102">
        <f>+'Ark1'!Z208</f>
        <v>8.6624850616621991</v>
      </c>
      <c r="AD153" s="102">
        <f>+'Ark1'!AA208</f>
        <v>1.8167305747362363</v>
      </c>
      <c r="AE153" s="39">
        <f>+'Ark1'!AB208</f>
        <v>2.0750954743751606</v>
      </c>
      <c r="AF153" s="39">
        <f>+'Ark1'!AC208</f>
        <v>66.75911736267625</v>
      </c>
      <c r="AG153" s="39">
        <f t="shared" si="27"/>
        <v>3.6575353356890434</v>
      </c>
      <c r="AH153" s="102"/>
      <c r="AI153" s="25"/>
      <c r="AS153"/>
      <c r="AW153"/>
      <c r="AX153"/>
      <c r="AY153"/>
      <c r="AZ153"/>
      <c r="BA153"/>
      <c r="BB153"/>
      <c r="BF153"/>
      <c r="BG153"/>
      <c r="BH153"/>
    </row>
    <row r="154" spans="1:60">
      <c r="A154" s="25"/>
      <c r="B154" s="46">
        <f>+'Ark1'!C209</f>
        <v>2022</v>
      </c>
      <c r="C154" s="46">
        <f>+'Ark1'!E209</f>
        <v>39</v>
      </c>
      <c r="D154" s="46">
        <f>+'Ark1'!Q209</f>
        <v>577</v>
      </c>
      <c r="E154" s="39"/>
      <c r="F154" s="127">
        <f>+'Ark1'!R209</f>
        <v>1679</v>
      </c>
      <c r="G154" s="39"/>
      <c r="H154" s="102">
        <f>+'Ark1'!AF209</f>
        <v>3.2629185533552287</v>
      </c>
      <c r="I154" s="102"/>
      <c r="J154" s="102">
        <f>+'Ark1'!AG209</f>
        <v>2.9153879717732916</v>
      </c>
      <c r="K154" s="102"/>
      <c r="L154" s="395"/>
      <c r="M154" s="395"/>
      <c r="N154" s="102">
        <f>+'Ark1'!U209</f>
        <v>23.861167361524764</v>
      </c>
      <c r="O154" s="102"/>
      <c r="P154" s="39"/>
      <c r="Q154" s="39"/>
      <c r="R154" s="39"/>
      <c r="S154" s="39"/>
      <c r="T154" s="39"/>
      <c r="U154" s="39">
        <f>+'Ark1'!S209</f>
        <v>6.7790351399642645</v>
      </c>
      <c r="V154" s="39"/>
      <c r="W154" s="39"/>
      <c r="X154" s="39">
        <f>+'Ark1'!T209</f>
        <v>6.5211435378201319</v>
      </c>
      <c r="Y154" s="39"/>
      <c r="Z154" s="39">
        <f>+'Ark1'!W209</f>
        <v>15.425848719475878</v>
      </c>
      <c r="AA154" s="102">
        <f>+'Ark1'!X209</f>
        <v>80.047647409172129</v>
      </c>
      <c r="AB154" s="102">
        <f>+'Ark1'!Y209</f>
        <v>53.662894580107199</v>
      </c>
      <c r="AC154" s="102">
        <f>+'Ark1'!Z209</f>
        <v>8.9796702462821312</v>
      </c>
      <c r="AD154" s="102">
        <f>+'Ark1'!AA209</f>
        <v>1.8759983702037129</v>
      </c>
      <c r="AE154" s="39">
        <f>+'Ark1'!AB209</f>
        <v>2.1125281316123843</v>
      </c>
      <c r="AF154" s="39">
        <f>+'Ark1'!AC209</f>
        <v>69.352179868502319</v>
      </c>
      <c r="AG154" s="39">
        <f t="shared" si="27"/>
        <v>3.5198471270427056</v>
      </c>
      <c r="AH154" s="102"/>
      <c r="AI154" s="25"/>
      <c r="AS154"/>
      <c r="AW154"/>
      <c r="AX154"/>
      <c r="AY154"/>
      <c r="AZ154"/>
      <c r="BA154"/>
      <c r="BB154"/>
      <c r="BF154"/>
      <c r="BG154"/>
      <c r="BH154"/>
    </row>
    <row r="155" spans="1:60">
      <c r="A155" s="25"/>
      <c r="B155" s="46">
        <f>+'Ark1'!C210</f>
        <v>2022</v>
      </c>
      <c r="C155" s="46">
        <f>+'Ark1'!E210</f>
        <v>40</v>
      </c>
      <c r="D155" s="46">
        <f>+'Ark1'!Q210</f>
        <v>648</v>
      </c>
      <c r="E155" s="39"/>
      <c r="F155" s="127">
        <f>+'Ark1'!R210</f>
        <v>2058</v>
      </c>
      <c r="G155" s="39"/>
      <c r="H155" s="102">
        <f>+'Ark1'!AF210</f>
        <v>3.9994558563460743</v>
      </c>
      <c r="I155" s="102"/>
      <c r="J155" s="102">
        <f>+'Ark1'!AG210</f>
        <v>3.5335204596519381</v>
      </c>
      <c r="K155" s="102"/>
      <c r="L155" s="395"/>
      <c r="M155" s="395"/>
      <c r="N155" s="102">
        <f>+'Ark1'!U210</f>
        <v>23.594363459669555</v>
      </c>
      <c r="O155" s="102"/>
      <c r="P155" s="39"/>
      <c r="Q155" s="39"/>
      <c r="R155" s="39"/>
      <c r="S155" s="39"/>
      <c r="T155" s="39"/>
      <c r="U155" s="39">
        <f>+'Ark1'!S210</f>
        <v>6.6535471331389697</v>
      </c>
      <c r="V155" s="39"/>
      <c r="W155" s="39"/>
      <c r="X155" s="39">
        <f>+'Ark1'!T210</f>
        <v>6.7536443148688052</v>
      </c>
      <c r="Y155" s="39"/>
      <c r="Z155" s="39">
        <f>+'Ark1'!W210</f>
        <v>17.735665694849374</v>
      </c>
      <c r="AA155" s="102">
        <f>+'Ark1'!X210</f>
        <v>78.960155490767718</v>
      </c>
      <c r="AB155" s="102">
        <f>+'Ark1'!Y210</f>
        <v>50.534499514091344</v>
      </c>
      <c r="AC155" s="102">
        <f>+'Ark1'!Z210</f>
        <v>8.2605927701087651</v>
      </c>
      <c r="AD155" s="102">
        <f>+'Ark1'!AA210</f>
        <v>1.8294612930860137</v>
      </c>
      <c r="AE155" s="39">
        <f>+'Ark1'!AB210</f>
        <v>2.1446814986451828</v>
      </c>
      <c r="AF155" s="39">
        <f>+'Ark1'!AC210</f>
        <v>70.828926513775116</v>
      </c>
      <c r="AG155" s="39">
        <f t="shared" si="27"/>
        <v>3.5461330606879389</v>
      </c>
      <c r="AH155" s="102"/>
      <c r="AI155" s="25"/>
      <c r="AS155"/>
      <c r="AW155"/>
      <c r="AX155"/>
      <c r="AY155"/>
      <c r="AZ155"/>
      <c r="BA155"/>
      <c r="BB155"/>
      <c r="BF155"/>
      <c r="BG155"/>
      <c r="BH155"/>
    </row>
    <row r="156" spans="1:60">
      <c r="A156" s="25"/>
      <c r="B156" s="46">
        <f>+'Ark1'!C211</f>
        <v>2022</v>
      </c>
      <c r="C156" s="46">
        <f>+'Ark1'!E211</f>
        <v>41</v>
      </c>
      <c r="D156" s="46">
        <f>+'Ark1'!Q211</f>
        <v>815</v>
      </c>
      <c r="E156" s="39"/>
      <c r="F156" s="127">
        <f>+'Ark1'!R211</f>
        <v>3217</v>
      </c>
      <c r="G156" s="39"/>
      <c r="H156" s="102">
        <f>+'Ark1'!AF211</f>
        <v>6.2518219095555505</v>
      </c>
      <c r="I156" s="102"/>
      <c r="J156" s="102">
        <f>+'Ark1'!AG211</f>
        <v>6.0893068748401022</v>
      </c>
      <c r="K156" s="102"/>
      <c r="L156" s="395"/>
      <c r="M156" s="395"/>
      <c r="N156" s="102">
        <f>+'Ark1'!U211</f>
        <v>26.011345974510483</v>
      </c>
      <c r="O156" s="102"/>
      <c r="P156" s="39"/>
      <c r="Q156" s="39"/>
      <c r="R156" s="39"/>
      <c r="S156" s="39"/>
      <c r="T156" s="39"/>
      <c r="U156" s="39">
        <f>+'Ark1'!S211</f>
        <v>6.9944047248989722</v>
      </c>
      <c r="V156" s="39"/>
      <c r="W156" s="39"/>
      <c r="X156" s="39">
        <f>+'Ark1'!T211</f>
        <v>6.6732981038234387</v>
      </c>
      <c r="Y156" s="39"/>
      <c r="Z156" s="39">
        <f>+'Ark1'!W211</f>
        <v>17.096673919801052</v>
      </c>
      <c r="AA156" s="102">
        <f>+'Ark1'!X211</f>
        <v>87.099782405968298</v>
      </c>
      <c r="AB156" s="102">
        <f>+'Ark1'!Y211</f>
        <v>63.319863226608653</v>
      </c>
      <c r="AC156" s="102">
        <f>+'Ark1'!Z211</f>
        <v>8.2320936479736346</v>
      </c>
      <c r="AD156" s="102">
        <f>+'Ark1'!AA211</f>
        <v>1.7943630248420108</v>
      </c>
      <c r="AE156" s="39">
        <f>+'Ark1'!AB211</f>
        <v>2.1506544035290394</v>
      </c>
      <c r="AF156" s="39">
        <f>+'Ark1'!AC211</f>
        <v>69.97215584483537</v>
      </c>
      <c r="AG156" s="39">
        <f t="shared" si="27"/>
        <v>3.7188791609261922</v>
      </c>
      <c r="AH156" s="102"/>
      <c r="AI156" s="25"/>
      <c r="AS156"/>
      <c r="AW156"/>
      <c r="AX156"/>
      <c r="AY156"/>
      <c r="AZ156"/>
      <c r="BA156"/>
      <c r="BB156"/>
      <c r="BF156"/>
      <c r="BG156"/>
      <c r="BH156"/>
    </row>
    <row r="157" spans="1:60">
      <c r="A157" s="25"/>
      <c r="B157" s="46">
        <f>+'Ark1'!C212</f>
        <v>2022</v>
      </c>
      <c r="C157" s="46">
        <f>+'Ark1'!E212</f>
        <v>42</v>
      </c>
      <c r="D157" s="46">
        <f>+'Ark1'!Q212</f>
        <v>1772</v>
      </c>
      <c r="E157" s="39"/>
      <c r="F157" s="127">
        <f>+'Ark1'!R212</f>
        <v>6957</v>
      </c>
      <c r="G157" s="39"/>
      <c r="H157" s="102">
        <f>+'Ark1'!AF212</f>
        <v>13.520026429834617</v>
      </c>
      <c r="I157" s="102"/>
      <c r="J157" s="102">
        <f>+'Ark1'!AG212</f>
        <v>14.240728121837238</v>
      </c>
      <c r="K157" s="102"/>
      <c r="L157" s="395"/>
      <c r="M157" s="395"/>
      <c r="N157" s="102">
        <f>+'Ark1'!U212</f>
        <v>28.129124622682244</v>
      </c>
      <c r="O157" s="102"/>
      <c r="P157" s="39"/>
      <c r="Q157" s="39"/>
      <c r="R157" s="39"/>
      <c r="S157" s="39"/>
      <c r="T157" s="39"/>
      <c r="U157" s="39">
        <f>+'Ark1'!S212</f>
        <v>7.2867615351444579</v>
      </c>
      <c r="V157" s="39"/>
      <c r="W157" s="39"/>
      <c r="X157" s="39">
        <f>+'Ark1'!T212</f>
        <v>6.3426764409946799</v>
      </c>
      <c r="Y157" s="39"/>
      <c r="Z157" s="39">
        <f>+'Ark1'!W212</f>
        <v>12.879114560873941</v>
      </c>
      <c r="AA157" s="102">
        <f>+'Ark1'!X212</f>
        <v>92.496765847348001</v>
      </c>
      <c r="AB157" s="102">
        <f>+'Ark1'!Y212</f>
        <v>74.543625125772607</v>
      </c>
      <c r="AC157" s="102">
        <f>+'Ark1'!Z212</f>
        <v>7.9689833107964079</v>
      </c>
      <c r="AD157" s="102">
        <f>+'Ark1'!AA212</f>
        <v>1.7268109087361661</v>
      </c>
      <c r="AE157" s="39">
        <f>+'Ark1'!AB212</f>
        <v>1.9839466173850813</v>
      </c>
      <c r="AF157" s="39">
        <f>+'Ark1'!AC212</f>
        <v>70.972495620180979</v>
      </c>
      <c r="AG157" s="39">
        <f t="shared" si="27"/>
        <v>3.8603053615812599</v>
      </c>
      <c r="AH157" s="102"/>
      <c r="AI157" s="25"/>
      <c r="AS157"/>
      <c r="AW157"/>
      <c r="AX157"/>
      <c r="AY157"/>
      <c r="AZ157"/>
      <c r="BA157"/>
      <c r="BB157"/>
      <c r="BF157"/>
      <c r="BG157"/>
      <c r="BH157"/>
    </row>
    <row r="158" spans="1:60">
      <c r="A158" s="25"/>
      <c r="B158" s="46">
        <f>+'Ark1'!C213</f>
        <v>2022</v>
      </c>
      <c r="C158" s="46">
        <f>+'Ark1'!E213</f>
        <v>43</v>
      </c>
      <c r="D158" s="46">
        <f>+'Ark1'!Q213</f>
        <v>1652</v>
      </c>
      <c r="E158" s="39"/>
      <c r="F158" s="127">
        <f>+'Ark1'!R213</f>
        <v>6179</v>
      </c>
      <c r="G158" s="39"/>
      <c r="H158" s="102">
        <f>+'Ark1'!AF213</f>
        <v>12.00808442000117</v>
      </c>
      <c r="I158" s="102"/>
      <c r="J158" s="102">
        <f>+'Ark1'!AG213</f>
        <v>12.335870298931516</v>
      </c>
      <c r="K158" s="102"/>
      <c r="L158" s="395"/>
      <c r="M158" s="395"/>
      <c r="N158" s="102">
        <f>+'Ark1'!U213</f>
        <v>27.434536332739899</v>
      </c>
      <c r="O158" s="102"/>
      <c r="P158" s="39"/>
      <c r="Q158" s="39"/>
      <c r="R158" s="39"/>
      <c r="S158" s="39"/>
      <c r="T158" s="39"/>
      <c r="U158" s="39">
        <f>+'Ark1'!S213</f>
        <v>7.1568214921508311</v>
      </c>
      <c r="V158" s="39"/>
      <c r="W158" s="39"/>
      <c r="X158" s="39">
        <f>+'Ark1'!T213</f>
        <v>6.2442142741543956</v>
      </c>
      <c r="Y158" s="39"/>
      <c r="Z158" s="39">
        <f>+'Ark1'!W213</f>
        <v>11.458164751577929</v>
      </c>
      <c r="AA158" s="102">
        <f>+'Ark1'!X213</f>
        <v>90.48389707072343</v>
      </c>
      <c r="AB158" s="102">
        <f>+'Ark1'!Y213</f>
        <v>71.710632788477099</v>
      </c>
      <c r="AC158" s="102">
        <f>+'Ark1'!Z213</f>
        <v>8.1145964674081927</v>
      </c>
      <c r="AD158" s="102">
        <f>+'Ark1'!AA213</f>
        <v>1.7912159105690597</v>
      </c>
      <c r="AE158" s="39">
        <f>+'Ark1'!AB213</f>
        <v>1.9328624838570465</v>
      </c>
      <c r="AF158" s="39">
        <f>+'Ark1'!AC213</f>
        <v>71.343725869171891</v>
      </c>
      <c r="AG158" s="39">
        <f t="shared" si="27"/>
        <v>3.8333408710596513</v>
      </c>
      <c r="AH158" s="102"/>
      <c r="AI158" s="25"/>
      <c r="AS158"/>
      <c r="AW158"/>
      <c r="AX158"/>
      <c r="AY158"/>
      <c r="AZ158"/>
      <c r="BA158"/>
      <c r="BB158"/>
      <c r="BF158"/>
      <c r="BG158"/>
      <c r="BH158"/>
    </row>
    <row r="159" spans="1:60">
      <c r="A159" s="25"/>
      <c r="B159" s="46">
        <f>+'Ark1'!C214</f>
        <v>2022</v>
      </c>
      <c r="C159" s="46">
        <f>+'Ark1'!E214</f>
        <v>44</v>
      </c>
      <c r="D159" s="46">
        <f>+'Ark1'!Q214</f>
        <v>1179</v>
      </c>
      <c r="E159" s="39"/>
      <c r="F159" s="127">
        <f>+'Ark1'!R214</f>
        <v>4104</v>
      </c>
      <c r="G159" s="39"/>
      <c r="H159" s="102">
        <f>+'Ark1'!AF214</f>
        <v>7.9755912703810941</v>
      </c>
      <c r="I159" s="102"/>
      <c r="J159" s="102">
        <f>+'Ark1'!AG214</f>
        <v>8.0662421928417913</v>
      </c>
      <c r="K159" s="102"/>
      <c r="L159" s="395"/>
      <c r="M159" s="395"/>
      <c r="N159" s="102">
        <f>+'Ark1'!U214</f>
        <v>27.009088693957128</v>
      </c>
      <c r="O159" s="102"/>
      <c r="P159" s="39"/>
      <c r="Q159" s="39"/>
      <c r="R159" s="39"/>
      <c r="S159" s="39"/>
      <c r="T159" s="39"/>
      <c r="U159" s="39">
        <f>+'Ark1'!S214</f>
        <v>7.1159844054580885</v>
      </c>
      <c r="V159" s="39"/>
      <c r="W159" s="39"/>
      <c r="X159" s="39">
        <f>+'Ark1'!T214</f>
        <v>6.2975146198830387</v>
      </c>
      <c r="Y159" s="39"/>
      <c r="Z159" s="39">
        <f>+'Ark1'!W214</f>
        <v>10.721247563352826</v>
      </c>
      <c r="AA159" s="102">
        <f>+'Ark1'!X214</f>
        <v>88.304093567251442</v>
      </c>
      <c r="AB159" s="102">
        <f>+'Ark1'!Y214</f>
        <v>68.859649122807028</v>
      </c>
      <c r="AC159" s="102">
        <f>+'Ark1'!Z214</f>
        <v>8.3904546821856325</v>
      </c>
      <c r="AD159" s="102">
        <f>+'Ark1'!AA214</f>
        <v>1.742205659834775</v>
      </c>
      <c r="AE159" s="39">
        <f>+'Ark1'!AB214</f>
        <v>1.9394925237768403</v>
      </c>
      <c r="AF159" s="39">
        <f>+'Ark1'!AC214</f>
        <v>71.502499797518198</v>
      </c>
      <c r="AG159" s="39">
        <f t="shared" si="27"/>
        <v>3.7955519791809365</v>
      </c>
      <c r="AH159" s="102"/>
      <c r="AI159" s="25"/>
      <c r="AS159"/>
      <c r="AW159"/>
      <c r="AX159"/>
      <c r="AY159"/>
      <c r="AZ159"/>
      <c r="BA159"/>
      <c r="BB159"/>
      <c r="BF159"/>
      <c r="BG159"/>
      <c r="BH159"/>
    </row>
    <row r="160" spans="1:60">
      <c r="A160" s="25"/>
      <c r="B160" s="46">
        <f>+'Ark1'!C215</f>
        <v>2022</v>
      </c>
      <c r="C160" s="46">
        <f>+'Ark1'!E215</f>
        <v>45</v>
      </c>
      <c r="D160" s="46">
        <f>+'Ark1'!Q215</f>
        <v>711</v>
      </c>
      <c r="E160" s="39"/>
      <c r="F160" s="127">
        <f>+'Ark1'!R215</f>
        <v>2163</v>
      </c>
      <c r="G160" s="39"/>
      <c r="H160" s="102">
        <f>+'Ark1'!AF215</f>
        <v>4.2035097265678125</v>
      </c>
      <c r="I160" s="102"/>
      <c r="J160" s="102">
        <f>+'Ark1'!AG215</f>
        <v>4.1813577709477201</v>
      </c>
      <c r="K160" s="102"/>
      <c r="L160" s="395"/>
      <c r="M160" s="395"/>
      <c r="N160" s="102">
        <f>+'Ark1'!U215</f>
        <v>26.564817383263975</v>
      </c>
      <c r="O160" s="102"/>
      <c r="P160" s="39"/>
      <c r="Q160" s="39"/>
      <c r="R160" s="39"/>
      <c r="S160" s="39"/>
      <c r="T160" s="39"/>
      <c r="U160" s="39">
        <f>+'Ark1'!S215</f>
        <v>6.9773462783171523</v>
      </c>
      <c r="V160" s="39"/>
      <c r="W160" s="39"/>
      <c r="X160" s="39">
        <f>+'Ark1'!T215</f>
        <v>6.1507165973185396</v>
      </c>
      <c r="Y160" s="39"/>
      <c r="Z160" s="39">
        <f>+'Ark1'!W215</f>
        <v>9.8936662043458181</v>
      </c>
      <c r="AA160" s="102">
        <f>+'Ark1'!X215</f>
        <v>90.01386962552013</v>
      </c>
      <c r="AB160" s="102">
        <f>+'Ark1'!Y215</f>
        <v>67.914932963476645</v>
      </c>
      <c r="AC160" s="102">
        <f>+'Ark1'!Z215</f>
        <v>7.9087816323627456</v>
      </c>
      <c r="AD160" s="102">
        <f>+'Ark1'!AA215</f>
        <v>1.7079794195114255</v>
      </c>
      <c r="AE160" s="39">
        <f>+'Ark1'!AB215</f>
        <v>1.8910288228662335</v>
      </c>
      <c r="AF160" s="39">
        <f>+'Ark1'!AC215</f>
        <v>70.275715902572117</v>
      </c>
      <c r="AG160" s="39">
        <f t="shared" si="27"/>
        <v>3.8072952557646418</v>
      </c>
      <c r="AH160" s="102"/>
      <c r="AI160" s="25"/>
      <c r="AS160"/>
      <c r="AW160"/>
      <c r="AX160"/>
      <c r="AY160"/>
      <c r="AZ160"/>
      <c r="BA160"/>
      <c r="BB160"/>
      <c r="BF160"/>
      <c r="BG160"/>
      <c r="BH160"/>
    </row>
    <row r="161" spans="1:60">
      <c r="A161" s="25"/>
      <c r="B161" s="46">
        <f>+'Ark1'!C216</f>
        <v>2022</v>
      </c>
      <c r="C161" s="46">
        <f>+'Ark1'!E216</f>
        <v>46</v>
      </c>
      <c r="D161" s="46">
        <f>+'Ark1'!Q216</f>
        <v>476</v>
      </c>
      <c r="E161" s="39"/>
      <c r="F161" s="127">
        <f>+'Ark1'!R216</f>
        <v>1307</v>
      </c>
      <c r="G161" s="39"/>
      <c r="H161" s="102">
        <f>+'Ark1'!AF216</f>
        <v>2.5399848417124979</v>
      </c>
      <c r="I161" s="102"/>
      <c r="J161" s="102">
        <f>+'Ark1'!AG216</f>
        <v>2.5233963688800554</v>
      </c>
      <c r="K161" s="102"/>
      <c r="L161" s="395"/>
      <c r="M161" s="395"/>
      <c r="N161" s="102">
        <f>+'Ark1'!U216</f>
        <v>26.531140015302221</v>
      </c>
      <c r="O161" s="102"/>
      <c r="P161" s="39"/>
      <c r="Q161" s="39"/>
      <c r="R161" s="39"/>
      <c r="S161" s="39"/>
      <c r="T161" s="39"/>
      <c r="U161" s="39">
        <f>+'Ark1'!S216</f>
        <v>6.9296097934200445</v>
      </c>
      <c r="V161" s="39"/>
      <c r="W161" s="39"/>
      <c r="X161" s="39">
        <f>+'Ark1'!T216</f>
        <v>6.0841622035195115</v>
      </c>
      <c r="Y161" s="39"/>
      <c r="Z161" s="39">
        <f>+'Ark1'!W216</f>
        <v>7.9571537872991582</v>
      </c>
      <c r="AA161" s="102">
        <f>+'Ark1'!X216</f>
        <v>88.370313695485862</v>
      </c>
      <c r="AB161" s="102">
        <f>+'Ark1'!Y216</f>
        <v>68.171384850803349</v>
      </c>
      <c r="AC161" s="102">
        <f>+'Ark1'!Z216</f>
        <v>8.056113581009626</v>
      </c>
      <c r="AD161" s="102">
        <f>+'Ark1'!AA216</f>
        <v>1.7281866214230659</v>
      </c>
      <c r="AE161" s="39">
        <f>+'Ark1'!AB216</f>
        <v>1.7910647386244949</v>
      </c>
      <c r="AF161" s="39">
        <f>+'Ark1'!AC216</f>
        <v>73.193437713664565</v>
      </c>
      <c r="AG161" s="39">
        <f t="shared" si="27"/>
        <v>3.8286629126642389</v>
      </c>
      <c r="AH161" s="102"/>
      <c r="AI161" s="25"/>
      <c r="AS161"/>
      <c r="AW161"/>
      <c r="AX161"/>
      <c r="AY161"/>
      <c r="AZ161"/>
      <c r="BA161"/>
      <c r="BB161"/>
      <c r="BF161"/>
      <c r="BG161"/>
      <c r="BH161"/>
    </row>
    <row r="162" spans="1:60">
      <c r="A162" s="25"/>
      <c r="B162" s="46">
        <f>+'Ark1'!C217</f>
        <v>2022</v>
      </c>
      <c r="C162" s="46">
        <f>+'Ark1'!E217</f>
        <v>47</v>
      </c>
      <c r="D162" s="46">
        <f>+'Ark1'!Q217</f>
        <v>422</v>
      </c>
      <c r="E162" s="39"/>
      <c r="F162" s="127">
        <f>+'Ark1'!R217</f>
        <v>1340</v>
      </c>
      <c r="G162" s="39"/>
      <c r="H162" s="102">
        <f>+'Ark1'!AF217</f>
        <v>2.6041160580679024</v>
      </c>
      <c r="I162" s="102"/>
      <c r="J162" s="102">
        <f>+'Ark1'!AG217</f>
        <v>2.5649190838281473</v>
      </c>
      <c r="K162" s="102"/>
      <c r="L162" s="395"/>
      <c r="M162" s="395"/>
      <c r="N162" s="102">
        <f>+'Ark1'!U217</f>
        <v>26.303582089552243</v>
      </c>
      <c r="O162" s="102"/>
      <c r="P162" s="39"/>
      <c r="Q162" s="39"/>
      <c r="R162" s="39"/>
      <c r="S162" s="39"/>
      <c r="T162" s="39"/>
      <c r="U162" s="39">
        <f>+'Ark1'!S217</f>
        <v>7.0268656716417901</v>
      </c>
      <c r="V162" s="39"/>
      <c r="W162" s="39"/>
      <c r="X162" s="39">
        <f>+'Ark1'!T217</f>
        <v>6.1007462686567182</v>
      </c>
      <c r="Y162" s="39"/>
      <c r="Z162" s="39">
        <f>+'Ark1'!W217</f>
        <v>8.8805970149253746</v>
      </c>
      <c r="AA162" s="102">
        <f>+'Ark1'!X217</f>
        <v>87.835820895522389</v>
      </c>
      <c r="AB162" s="102">
        <f>+'Ark1'!Y217</f>
        <v>66.49253731343282</v>
      </c>
      <c r="AC162" s="102">
        <f>+'Ark1'!Z217</f>
        <v>8.4954721393296744</v>
      </c>
      <c r="AD162" s="102">
        <f>+'Ark1'!AA217</f>
        <v>1.7485671822698481</v>
      </c>
      <c r="AE162" s="39">
        <f>+'Ark1'!AB217</f>
        <v>2.1664675240204563</v>
      </c>
      <c r="AF162" s="39">
        <f>+'Ark1'!AC217</f>
        <v>69.483919847376313</v>
      </c>
      <c r="AG162" s="39">
        <f t="shared" si="27"/>
        <v>3.7432880203908252</v>
      </c>
      <c r="AH162" s="102"/>
      <c r="AI162" s="25"/>
      <c r="AS162"/>
      <c r="AW162"/>
      <c r="AX162"/>
      <c r="AY162"/>
      <c r="AZ162"/>
      <c r="BA162"/>
      <c r="BB162"/>
      <c r="BF162"/>
      <c r="BG162"/>
      <c r="BH162"/>
    </row>
    <row r="163" spans="1:60">
      <c r="A163" s="25"/>
      <c r="B163" s="46">
        <f>+'Ark1'!C218</f>
        <v>2022</v>
      </c>
      <c r="C163" s="46">
        <f>+'Ark1'!E218</f>
        <v>48</v>
      </c>
      <c r="D163" s="46">
        <f>+'Ark1'!Q218</f>
        <v>239</v>
      </c>
      <c r="E163" s="39"/>
      <c r="F163" s="127">
        <f>+'Ark1'!R218</f>
        <v>709</v>
      </c>
      <c r="G163" s="39"/>
      <c r="H163" s="102">
        <f>+'Ark1'!AF218</f>
        <v>1.3778494665448819</v>
      </c>
      <c r="I163" s="102"/>
      <c r="J163" s="102">
        <f>+'Ark1'!AG218</f>
        <v>1.266653839694085</v>
      </c>
      <c r="K163" s="102"/>
      <c r="L163" s="395"/>
      <c r="M163" s="395"/>
      <c r="N163" s="102">
        <f>+'Ark1'!U218</f>
        <v>24.550352609308888</v>
      </c>
      <c r="O163" s="102"/>
      <c r="P163" s="39"/>
      <c r="Q163" s="39"/>
      <c r="R163" s="39"/>
      <c r="S163" s="39"/>
      <c r="T163" s="39"/>
      <c r="U163" s="39">
        <f>+'Ark1'!S218</f>
        <v>6.6586741889985896</v>
      </c>
      <c r="V163" s="39"/>
      <c r="W163" s="39"/>
      <c r="X163" s="39">
        <f>+'Ark1'!T218</f>
        <v>6.414668547249649</v>
      </c>
      <c r="Y163" s="39"/>
      <c r="Z163" s="39">
        <f>+'Ark1'!W218</f>
        <v>13.963328631875882</v>
      </c>
      <c r="AA163" s="102">
        <f>+'Ark1'!X218</f>
        <v>76.868829337094496</v>
      </c>
      <c r="AB163" s="102">
        <f>+'Ark1'!Y218</f>
        <v>54.583921015514811</v>
      </c>
      <c r="AC163" s="102">
        <f>+'Ark1'!Z218</f>
        <v>9.4437233289048503</v>
      </c>
      <c r="AD163" s="102">
        <f>+'Ark1'!AA218</f>
        <v>1.879065560819652</v>
      </c>
      <c r="AE163" s="39">
        <f>+'Ark1'!AB218</f>
        <v>1.9398891419580888</v>
      </c>
      <c r="AF163" s="39">
        <f>+'Ark1'!AC218</f>
        <v>75.065827198223133</v>
      </c>
      <c r="AG163" s="39">
        <f t="shared" si="27"/>
        <v>3.6869730989197205</v>
      </c>
      <c r="AH163" s="102"/>
      <c r="AI163" s="25"/>
      <c r="AS163"/>
      <c r="AW163"/>
      <c r="AX163"/>
      <c r="AY163"/>
      <c r="AZ163"/>
      <c r="BA163"/>
      <c r="BB163"/>
      <c r="BF163"/>
      <c r="BG163"/>
      <c r="BH163"/>
    </row>
    <row r="164" spans="1:60">
      <c r="A164" s="25"/>
      <c r="B164" s="46">
        <f>+'Ark1'!C219</f>
        <v>2022</v>
      </c>
      <c r="C164" s="46">
        <f>+'Ark1'!E219</f>
        <v>49</v>
      </c>
      <c r="D164" s="46">
        <f>+'Ark1'!Q219</f>
        <v>277</v>
      </c>
      <c r="E164" s="39"/>
      <c r="F164" s="127">
        <f>+'Ark1'!R219</f>
        <v>689</v>
      </c>
      <c r="G164" s="39"/>
      <c r="H164" s="102">
        <f>+'Ark1'!AF219</f>
        <v>1.3389820626931228</v>
      </c>
      <c r="I164" s="102"/>
      <c r="J164" s="102">
        <f>+'Ark1'!AG219</f>
        <v>1.2534023738825744</v>
      </c>
      <c r="K164" s="102"/>
      <c r="L164" s="395"/>
      <c r="M164" s="395"/>
      <c r="N164" s="102">
        <f>+'Ark1'!U219</f>
        <v>24.998693759071099</v>
      </c>
      <c r="O164" s="102"/>
      <c r="P164" s="39"/>
      <c r="Q164" s="39"/>
      <c r="R164" s="39"/>
      <c r="S164" s="39"/>
      <c r="T164" s="39"/>
      <c r="U164" s="39">
        <f>+'Ark1'!S219</f>
        <v>6.8113207547169807</v>
      </c>
      <c r="V164" s="39"/>
      <c r="W164" s="39"/>
      <c r="X164" s="39">
        <f>+'Ark1'!T219</f>
        <v>6.4949201741654576</v>
      </c>
      <c r="Y164" s="39"/>
      <c r="Z164" s="39">
        <f>+'Ark1'!W219</f>
        <v>11.030478955007256</v>
      </c>
      <c r="AA164" s="102">
        <f>+'Ark1'!X219</f>
        <v>79.535558780841811</v>
      </c>
      <c r="AB164" s="102">
        <f>+'Ark1'!Y219</f>
        <v>57.764876632801155</v>
      </c>
      <c r="AC164" s="102">
        <f>+'Ark1'!Z219</f>
        <v>8.952881725007849</v>
      </c>
      <c r="AD164" s="102">
        <f>+'Ark1'!AA219</f>
        <v>1.7431065548906555</v>
      </c>
      <c r="AE164" s="39">
        <f>+'Ark1'!AB219</f>
        <v>1.8215896901973725</v>
      </c>
      <c r="AF164" s="39">
        <f>+'Ark1'!AC219</f>
        <v>71.715334823748847</v>
      </c>
      <c r="AG164" s="39">
        <f t="shared" si="27"/>
        <v>3.6701683358193029</v>
      </c>
      <c r="AH164" s="102"/>
      <c r="AI164" s="25"/>
      <c r="AS164"/>
      <c r="AW164"/>
      <c r="AX164"/>
      <c r="AY164"/>
      <c r="AZ164"/>
      <c r="BA164"/>
      <c r="BB164"/>
      <c r="BF164"/>
      <c r="BG164"/>
      <c r="BH164"/>
    </row>
    <row r="165" spans="1:60">
      <c r="A165" s="25"/>
      <c r="B165" s="46">
        <f>+'Ark1'!C220</f>
        <v>2022</v>
      </c>
      <c r="C165" s="46">
        <f>+'Ark1'!E220</f>
        <v>50</v>
      </c>
      <c r="D165" s="46">
        <f>+'Ark1'!Q220</f>
        <v>0</v>
      </c>
      <c r="E165" s="39"/>
      <c r="F165" s="127">
        <f>+'Ark1'!R220</f>
        <v>0</v>
      </c>
      <c r="G165" s="39"/>
      <c r="H165" s="102">
        <f>+'Ark1'!AF220</f>
        <v>0</v>
      </c>
      <c r="I165" s="102"/>
      <c r="J165" s="102">
        <f>+'Ark1'!AG220</f>
        <v>0</v>
      </c>
      <c r="K165" s="102"/>
      <c r="L165" s="395"/>
      <c r="M165" s="395"/>
      <c r="N165" s="102">
        <f>+'Ark1'!U220</f>
        <v>0</v>
      </c>
      <c r="O165" s="102"/>
      <c r="P165" s="39"/>
      <c r="Q165" s="39"/>
      <c r="R165" s="39"/>
      <c r="S165" s="39"/>
      <c r="T165" s="39"/>
      <c r="U165" s="39">
        <f>+'Ark1'!S220</f>
        <v>0</v>
      </c>
      <c r="V165" s="39"/>
      <c r="W165" s="39"/>
      <c r="X165" s="39">
        <f>+'Ark1'!T220</f>
        <v>0</v>
      </c>
      <c r="Y165" s="39"/>
      <c r="Z165" s="39">
        <f>+'Ark1'!W220</f>
        <v>0</v>
      </c>
      <c r="AA165" s="102">
        <f>+'Ark1'!X220</f>
        <v>0</v>
      </c>
      <c r="AB165" s="102">
        <f>+'Ark1'!Y220</f>
        <v>0</v>
      </c>
      <c r="AC165" s="102">
        <f>+'Ark1'!Z220</f>
        <v>0</v>
      </c>
      <c r="AD165" s="102">
        <f>+'Ark1'!AA220</f>
        <v>0</v>
      </c>
      <c r="AE165" s="39">
        <f>+'Ark1'!AB220</f>
        <v>0</v>
      </c>
      <c r="AF165" s="39">
        <f>+'Ark1'!AC220</f>
        <v>0</v>
      </c>
      <c r="AG165" s="39" t="e">
        <f t="shared" si="27"/>
        <v>#DIV/0!</v>
      </c>
      <c r="AH165" s="102"/>
      <c r="AI165" s="25"/>
      <c r="AS165"/>
      <c r="AW165"/>
      <c r="AX165"/>
      <c r="AY165"/>
      <c r="AZ165"/>
      <c r="BA165"/>
      <c r="BB165"/>
      <c r="BF165"/>
      <c r="BG165"/>
      <c r="BH165"/>
    </row>
    <row r="166" spans="1:60">
      <c r="A166" s="25"/>
      <c r="B166" s="46">
        <f>+'Ark1'!C221</f>
        <v>2022</v>
      </c>
      <c r="C166" s="46">
        <f>+'Ark1'!E221</f>
        <v>51</v>
      </c>
      <c r="D166" s="46">
        <f>+'Ark1'!Q221</f>
        <v>0</v>
      </c>
      <c r="E166" s="39"/>
      <c r="F166" s="127">
        <f>+'Ark1'!R221</f>
        <v>0</v>
      </c>
      <c r="G166" s="39"/>
      <c r="H166" s="102">
        <f>+'Ark1'!AF221</f>
        <v>0</v>
      </c>
      <c r="I166" s="102"/>
      <c r="J166" s="102">
        <f>+'Ark1'!AG221</f>
        <v>0</v>
      </c>
      <c r="K166" s="102"/>
      <c r="L166" s="395"/>
      <c r="M166" s="395"/>
      <c r="N166" s="102">
        <f>+'Ark1'!U221</f>
        <v>0</v>
      </c>
      <c r="O166" s="102"/>
      <c r="P166" s="39"/>
      <c r="Q166" s="39"/>
      <c r="R166" s="39"/>
      <c r="S166" s="39"/>
      <c r="T166" s="39"/>
      <c r="U166" s="39">
        <f>+'Ark1'!S221</f>
        <v>0</v>
      </c>
      <c r="V166" s="39"/>
      <c r="W166" s="39"/>
      <c r="X166" s="39">
        <f>+'Ark1'!T221</f>
        <v>0</v>
      </c>
      <c r="Y166" s="39"/>
      <c r="Z166" s="39">
        <f>+'Ark1'!W221</f>
        <v>0</v>
      </c>
      <c r="AA166" s="102">
        <f>+'Ark1'!X221</f>
        <v>0</v>
      </c>
      <c r="AB166" s="102">
        <f>+'Ark1'!Y221</f>
        <v>0</v>
      </c>
      <c r="AC166" s="102">
        <f>+'Ark1'!Z221</f>
        <v>0</v>
      </c>
      <c r="AD166" s="102">
        <f>+'Ark1'!AA221</f>
        <v>0</v>
      </c>
      <c r="AE166" s="39">
        <f>+'Ark1'!AB221</f>
        <v>0</v>
      </c>
      <c r="AF166" s="39">
        <f>+'Ark1'!AC221</f>
        <v>0</v>
      </c>
      <c r="AG166" s="39" t="e">
        <f t="shared" si="27"/>
        <v>#DIV/0!</v>
      </c>
      <c r="AH166" s="102"/>
      <c r="AI166" s="25"/>
      <c r="AS166"/>
      <c r="AW166"/>
      <c r="AX166"/>
      <c r="AY166"/>
      <c r="AZ166"/>
      <c r="BA166"/>
      <c r="BB166"/>
      <c r="BF166"/>
      <c r="BG166"/>
      <c r="BH166"/>
    </row>
    <row r="167" spans="1:60">
      <c r="A167" s="25"/>
      <c r="B167" s="46">
        <f>+'Ark1'!C222</f>
        <v>2022</v>
      </c>
      <c r="C167" s="46">
        <f>+'Ark1'!E222</f>
        <v>52</v>
      </c>
      <c r="D167" s="46">
        <f>+'Ark1'!Q222</f>
        <v>0</v>
      </c>
      <c r="E167" s="39"/>
      <c r="F167" s="127">
        <f>+'Ark1'!R222</f>
        <v>0</v>
      </c>
      <c r="G167" s="39"/>
      <c r="H167" s="102">
        <f>+'Ark1'!AF222</f>
        <v>0</v>
      </c>
      <c r="I167" s="102"/>
      <c r="J167" s="102">
        <f>+'Ark1'!AG222</f>
        <v>0</v>
      </c>
      <c r="K167" s="102"/>
      <c r="L167" s="395"/>
      <c r="M167" s="395"/>
      <c r="N167" s="102">
        <f>+'Ark1'!U222</f>
        <v>0</v>
      </c>
      <c r="O167" s="102"/>
      <c r="P167" s="39"/>
      <c r="Q167" s="39"/>
      <c r="R167" s="39"/>
      <c r="S167" s="39"/>
      <c r="T167" s="39"/>
      <c r="U167" s="39">
        <f>+'Ark1'!S222</f>
        <v>0</v>
      </c>
      <c r="V167" s="39"/>
      <c r="W167" s="39"/>
      <c r="X167" s="39">
        <f>+'Ark1'!T222</f>
        <v>0</v>
      </c>
      <c r="Y167" s="39"/>
      <c r="Z167" s="39">
        <f>+'Ark1'!W222</f>
        <v>0</v>
      </c>
      <c r="AA167" s="102">
        <f>+'Ark1'!X222</f>
        <v>0</v>
      </c>
      <c r="AB167" s="102">
        <f>+'Ark1'!Y222</f>
        <v>0</v>
      </c>
      <c r="AC167" s="102">
        <f>+'Ark1'!Z222</f>
        <v>0</v>
      </c>
      <c r="AD167" s="102">
        <f>+'Ark1'!AA222</f>
        <v>0</v>
      </c>
      <c r="AE167" s="39">
        <f>+'Ark1'!AB222</f>
        <v>0</v>
      </c>
      <c r="AF167" s="39">
        <f>+'Ark1'!AC222</f>
        <v>0</v>
      </c>
      <c r="AG167" s="39" t="e">
        <f t="shared" si="27"/>
        <v>#DIV/0!</v>
      </c>
      <c r="AH167" s="102"/>
      <c r="AI167" s="25"/>
      <c r="AS167"/>
      <c r="AW167"/>
      <c r="AX167"/>
      <c r="AY167"/>
      <c r="AZ167"/>
      <c r="BA167"/>
      <c r="BB167"/>
      <c r="BF167"/>
      <c r="BG167"/>
      <c r="BH167"/>
    </row>
    <row r="168" spans="1:60">
      <c r="A168" s="25"/>
      <c r="B168" s="25"/>
      <c r="C168" s="25"/>
      <c r="D168" s="25"/>
      <c r="E168" s="25"/>
      <c r="F168" s="124"/>
      <c r="G168" s="25"/>
      <c r="H168" s="25"/>
      <c r="I168" s="25"/>
      <c r="J168" s="25"/>
      <c r="K168" s="25"/>
      <c r="L168" s="390"/>
      <c r="M168" s="390"/>
      <c r="N168" s="100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  <c r="AS168"/>
      <c r="AW168"/>
      <c r="AX168"/>
      <c r="AY168"/>
      <c r="AZ168"/>
      <c r="BA168"/>
      <c r="BB168"/>
      <c r="BF168"/>
      <c r="BG168"/>
      <c r="BH168"/>
    </row>
    <row r="169" spans="1:60">
      <c r="A169" s="25"/>
      <c r="B169" s="25"/>
      <c r="C169" s="25"/>
      <c r="D169" s="25"/>
      <c r="E169" s="25"/>
      <c r="F169" s="124"/>
      <c r="G169" s="25"/>
      <c r="H169" s="25"/>
      <c r="I169" s="25"/>
      <c r="J169" s="25"/>
      <c r="K169" s="25"/>
      <c r="L169" s="390"/>
      <c r="M169" s="390"/>
      <c r="N169" s="100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  <c r="AH169" s="25"/>
      <c r="AI169" s="25"/>
      <c r="AS169"/>
      <c r="AW169"/>
      <c r="AX169"/>
      <c r="AY169"/>
      <c r="AZ169"/>
      <c r="BA169"/>
      <c r="BB169"/>
      <c r="BF169"/>
      <c r="BG169"/>
      <c r="BH169"/>
    </row>
    <row r="170" spans="1:60">
      <c r="H170"/>
      <c r="J170"/>
      <c r="K170"/>
      <c r="L170" s="33"/>
      <c r="M170" s="33"/>
      <c r="AD170"/>
      <c r="AS170"/>
      <c r="AW170"/>
      <c r="AX170"/>
      <c r="AY170"/>
      <c r="AZ170"/>
      <c r="BA170"/>
      <c r="BB170"/>
      <c r="BF170"/>
      <c r="BG170"/>
      <c r="BH170"/>
    </row>
    <row r="171" spans="1:60">
      <c r="H171"/>
      <c r="J171"/>
      <c r="K171"/>
      <c r="L171" s="33"/>
      <c r="M171" s="33"/>
      <c r="AD171"/>
      <c r="AS171"/>
      <c r="AW171"/>
      <c r="AX171"/>
      <c r="AY171"/>
      <c r="AZ171"/>
      <c r="BA171"/>
      <c r="BB171"/>
      <c r="BF171"/>
      <c r="BG171"/>
      <c r="BH171"/>
    </row>
    <row r="172" spans="1:60">
      <c r="H172"/>
      <c r="J172"/>
      <c r="K172"/>
      <c r="L172" s="33"/>
      <c r="M172" s="33"/>
      <c r="AD172"/>
      <c r="AS172"/>
      <c r="AW172"/>
      <c r="AX172"/>
      <c r="AY172"/>
      <c r="AZ172"/>
      <c r="BA172"/>
      <c r="BB172"/>
      <c r="BF172"/>
      <c r="BG172"/>
      <c r="BH172"/>
    </row>
    <row r="173" spans="1:60">
      <c r="H173"/>
      <c r="J173"/>
      <c r="K173"/>
      <c r="L173" s="33"/>
      <c r="M173" s="33"/>
      <c r="AD173"/>
      <c r="AS173"/>
      <c r="AW173"/>
      <c r="AX173"/>
      <c r="AY173"/>
      <c r="AZ173"/>
      <c r="BA173"/>
      <c r="BB173"/>
      <c r="BF173"/>
      <c r="BG173"/>
      <c r="BH173"/>
    </row>
    <row r="174" spans="1:60">
      <c r="H174"/>
      <c r="J174"/>
      <c r="K174"/>
      <c r="L174" s="33"/>
      <c r="M174" s="33"/>
      <c r="AD174"/>
      <c r="AS174"/>
      <c r="AW174"/>
      <c r="AX174"/>
      <c r="AY174"/>
      <c r="AZ174"/>
      <c r="BA174"/>
      <c r="BB174"/>
      <c r="BF174"/>
      <c r="BG174"/>
      <c r="BH174"/>
    </row>
    <row r="175" spans="1:60">
      <c r="H175"/>
      <c r="J175"/>
      <c r="K175"/>
      <c r="L175" s="33"/>
      <c r="M175" s="33"/>
      <c r="AD175"/>
      <c r="AS175"/>
      <c r="AW175"/>
      <c r="AX175"/>
      <c r="AY175"/>
      <c r="AZ175"/>
      <c r="BA175"/>
      <c r="BB175"/>
      <c r="BF175"/>
      <c r="BG175"/>
      <c r="BH175"/>
    </row>
    <row r="176" spans="1:60">
      <c r="H176"/>
      <c r="J176"/>
      <c r="K176"/>
      <c r="L176" s="33"/>
      <c r="M176" s="33"/>
      <c r="AD176"/>
      <c r="AS176"/>
      <c r="AW176"/>
      <c r="AX176"/>
      <c r="AY176"/>
      <c r="AZ176"/>
      <c r="BA176"/>
      <c r="BB176"/>
      <c r="BF176"/>
      <c r="BG176"/>
      <c r="BH176"/>
    </row>
    <row r="177" spans="8:60">
      <c r="H177"/>
      <c r="J177"/>
      <c r="K177"/>
      <c r="L177" s="33"/>
      <c r="M177" s="33"/>
      <c r="AD177"/>
      <c r="AS177"/>
      <c r="AW177"/>
      <c r="AX177"/>
      <c r="AY177"/>
      <c r="AZ177"/>
      <c r="BA177"/>
      <c r="BB177"/>
      <c r="BF177"/>
      <c r="BG177"/>
      <c r="BH177"/>
    </row>
    <row r="178" spans="8:60">
      <c r="H178"/>
      <c r="J178"/>
      <c r="K178"/>
      <c r="L178" s="33"/>
      <c r="M178" s="33"/>
      <c r="AD178"/>
      <c r="AS178"/>
      <c r="AW178"/>
      <c r="AX178"/>
      <c r="AY178"/>
      <c r="AZ178"/>
      <c r="BA178"/>
      <c r="BB178"/>
      <c r="BF178"/>
      <c r="BG178"/>
      <c r="BH178"/>
    </row>
    <row r="179" spans="8:60">
      <c r="H179"/>
      <c r="J179"/>
      <c r="K179"/>
      <c r="L179" s="33"/>
      <c r="M179" s="33"/>
      <c r="AD179"/>
      <c r="AS179"/>
      <c r="AW179"/>
      <c r="AX179"/>
      <c r="AY179"/>
      <c r="AZ179"/>
      <c r="BA179"/>
      <c r="BB179"/>
      <c r="BF179"/>
      <c r="BG179"/>
      <c r="BH179"/>
    </row>
    <row r="180" spans="8:60">
      <c r="H180"/>
      <c r="J180"/>
      <c r="K180"/>
      <c r="L180" s="33"/>
      <c r="M180" s="33"/>
      <c r="AD180"/>
      <c r="AS180"/>
      <c r="AW180"/>
      <c r="AX180"/>
      <c r="AY180"/>
      <c r="AZ180"/>
      <c r="BA180"/>
      <c r="BB180"/>
      <c r="BF180"/>
      <c r="BG180"/>
      <c r="BH180"/>
    </row>
    <row r="181" spans="8:60">
      <c r="H181"/>
      <c r="J181"/>
      <c r="K181"/>
      <c r="L181" s="33"/>
      <c r="M181" s="33"/>
      <c r="AD181"/>
      <c r="AS181"/>
      <c r="AW181"/>
      <c r="AX181"/>
      <c r="AY181"/>
      <c r="AZ181"/>
      <c r="BA181"/>
      <c r="BB181"/>
      <c r="BF181"/>
      <c r="BG181"/>
      <c r="BH181"/>
    </row>
    <row r="182" spans="8:60">
      <c r="H182"/>
      <c r="J182"/>
      <c r="K182"/>
      <c r="L182" s="33"/>
      <c r="M182" s="33"/>
      <c r="AD182"/>
      <c r="AS182"/>
      <c r="AW182"/>
      <c r="AX182"/>
      <c r="AY182"/>
      <c r="AZ182"/>
      <c r="BA182"/>
      <c r="BB182"/>
      <c r="BF182"/>
      <c r="BG182"/>
      <c r="BH182"/>
    </row>
    <row r="183" spans="8:60">
      <c r="H183"/>
      <c r="J183"/>
      <c r="K183"/>
      <c r="L183" s="33"/>
      <c r="M183" s="33"/>
      <c r="AD183"/>
      <c r="AS183"/>
      <c r="AW183"/>
      <c r="AX183"/>
      <c r="AY183"/>
      <c r="AZ183"/>
      <c r="BA183"/>
      <c r="BB183"/>
      <c r="BF183"/>
      <c r="BG183"/>
      <c r="BH183"/>
    </row>
    <row r="184" spans="8:60">
      <c r="H184"/>
      <c r="J184"/>
      <c r="K184"/>
      <c r="L184" s="33"/>
      <c r="M184" s="33"/>
      <c r="AD184"/>
      <c r="AS184"/>
      <c r="AW184"/>
      <c r="AX184"/>
      <c r="AY184"/>
      <c r="AZ184"/>
      <c r="BA184"/>
      <c r="BB184"/>
      <c r="BF184"/>
      <c r="BG184"/>
      <c r="BH184"/>
    </row>
    <row r="185" spans="8:60">
      <c r="H185"/>
      <c r="J185"/>
      <c r="K185"/>
      <c r="L185" s="33"/>
      <c r="M185" s="33"/>
      <c r="AD185"/>
      <c r="AS185"/>
      <c r="AW185"/>
      <c r="AX185"/>
      <c r="AY185"/>
      <c r="AZ185"/>
      <c r="BA185"/>
      <c r="BB185"/>
      <c r="BF185"/>
      <c r="BG185"/>
      <c r="BH185"/>
    </row>
    <row r="186" spans="8:60">
      <c r="H186"/>
      <c r="J186"/>
      <c r="K186"/>
      <c r="L186" s="33"/>
      <c r="M186" s="33"/>
      <c r="AD186"/>
      <c r="AS186"/>
      <c r="AW186"/>
      <c r="AX186"/>
      <c r="AY186"/>
      <c r="AZ186"/>
      <c r="BA186"/>
      <c r="BB186"/>
      <c r="BF186"/>
      <c r="BG186"/>
      <c r="BH186"/>
    </row>
    <row r="187" spans="8:60">
      <c r="H187"/>
      <c r="J187"/>
      <c r="K187"/>
      <c r="L187" s="33"/>
      <c r="M187" s="33"/>
      <c r="AD187"/>
      <c r="AS187"/>
      <c r="AW187"/>
      <c r="AX187"/>
      <c r="AY187"/>
      <c r="AZ187"/>
      <c r="BA187"/>
      <c r="BB187"/>
      <c r="BF187"/>
      <c r="BG187"/>
      <c r="BH187"/>
    </row>
    <row r="188" spans="8:60">
      <c r="H188"/>
      <c r="J188"/>
      <c r="K188"/>
      <c r="L188" s="33"/>
      <c r="M188" s="33"/>
      <c r="AD188"/>
      <c r="AS188"/>
      <c r="AW188"/>
      <c r="AX188"/>
      <c r="AY188"/>
      <c r="AZ188"/>
      <c r="BA188"/>
      <c r="BB188"/>
      <c r="BF188"/>
      <c r="BG188"/>
      <c r="BH188"/>
    </row>
    <row r="189" spans="8:60">
      <c r="H189"/>
      <c r="J189"/>
      <c r="K189"/>
      <c r="L189" s="33"/>
      <c r="M189" s="33"/>
      <c r="AD189"/>
      <c r="AS189"/>
      <c r="AW189"/>
      <c r="AX189"/>
      <c r="AY189"/>
      <c r="AZ189"/>
      <c r="BA189"/>
      <c r="BB189"/>
      <c r="BF189"/>
      <c r="BG189"/>
      <c r="BH189"/>
    </row>
    <row r="190" spans="8:60">
      <c r="H190"/>
      <c r="J190"/>
      <c r="K190"/>
      <c r="L190" s="33"/>
      <c r="M190" s="33"/>
      <c r="AD190"/>
      <c r="AS190"/>
      <c r="AW190"/>
      <c r="AX190"/>
      <c r="AY190"/>
      <c r="AZ190"/>
      <c r="BA190"/>
      <c r="BB190"/>
      <c r="BF190"/>
      <c r="BG190"/>
      <c r="BH190"/>
    </row>
    <row r="191" spans="8:60">
      <c r="H191"/>
      <c r="J191"/>
      <c r="K191"/>
      <c r="L191" s="33"/>
      <c r="M191" s="33"/>
      <c r="AD191"/>
      <c r="AS191"/>
      <c r="AW191"/>
      <c r="AX191"/>
      <c r="AY191"/>
      <c r="AZ191"/>
      <c r="BA191"/>
      <c r="BB191"/>
      <c r="BF191"/>
      <c r="BG191"/>
      <c r="BH191"/>
    </row>
    <row r="192" spans="8:60">
      <c r="H192"/>
      <c r="J192"/>
      <c r="K192"/>
      <c r="L192" s="33"/>
      <c r="M192" s="33"/>
      <c r="AD192"/>
      <c r="AS192"/>
      <c r="AW192"/>
      <c r="AX192"/>
      <c r="AY192"/>
      <c r="AZ192"/>
      <c r="BA192"/>
      <c r="BB192"/>
      <c r="BF192"/>
      <c r="BG192"/>
      <c r="BH192"/>
    </row>
    <row r="193" spans="8:60">
      <c r="H193"/>
      <c r="J193"/>
      <c r="K193"/>
      <c r="L193" s="33"/>
      <c r="M193" s="33"/>
      <c r="AD193"/>
      <c r="AS193"/>
      <c r="AW193"/>
      <c r="AX193"/>
      <c r="AY193"/>
      <c r="AZ193"/>
      <c r="BA193"/>
      <c r="BB193"/>
      <c r="BF193"/>
      <c r="BG193"/>
      <c r="BH193"/>
    </row>
    <row r="194" spans="8:60">
      <c r="H194"/>
      <c r="J194"/>
      <c r="K194"/>
      <c r="L194" s="33"/>
      <c r="M194" s="33"/>
      <c r="AD194"/>
      <c r="AS194"/>
      <c r="AW194"/>
      <c r="AX194"/>
      <c r="AY194"/>
      <c r="AZ194"/>
      <c r="BA194"/>
      <c r="BB194"/>
      <c r="BF194"/>
      <c r="BG194"/>
      <c r="BH194"/>
    </row>
    <row r="195" spans="8:60">
      <c r="H195"/>
      <c r="J195"/>
      <c r="K195"/>
      <c r="L195" s="33"/>
      <c r="M195" s="33"/>
      <c r="AD195"/>
      <c r="AS195"/>
      <c r="AW195"/>
      <c r="AX195"/>
      <c r="AY195"/>
      <c r="AZ195"/>
      <c r="BA195"/>
      <c r="BB195"/>
      <c r="BF195"/>
      <c r="BG195"/>
      <c r="BH195"/>
    </row>
    <row r="196" spans="8:60">
      <c r="H196"/>
      <c r="J196"/>
      <c r="K196"/>
      <c r="L196" s="33"/>
      <c r="M196" s="33"/>
      <c r="AD196"/>
      <c r="AS196"/>
      <c r="AW196"/>
      <c r="AX196"/>
      <c r="AY196"/>
      <c r="AZ196"/>
      <c r="BA196"/>
      <c r="BB196"/>
      <c r="BF196"/>
      <c r="BG196"/>
      <c r="BH196"/>
    </row>
    <row r="197" spans="8:60">
      <c r="H197"/>
      <c r="J197"/>
      <c r="K197"/>
      <c r="L197" s="33"/>
      <c r="M197" s="33"/>
      <c r="AD197"/>
      <c r="AS197"/>
      <c r="AW197"/>
      <c r="AX197"/>
      <c r="AY197"/>
      <c r="AZ197"/>
      <c r="BA197"/>
      <c r="BB197"/>
      <c r="BF197"/>
      <c r="BG197"/>
      <c r="BH197"/>
    </row>
    <row r="198" spans="8:60">
      <c r="H198"/>
      <c r="J198"/>
      <c r="K198"/>
      <c r="L198" s="33"/>
      <c r="M198" s="33"/>
      <c r="AD198"/>
      <c r="AS198"/>
      <c r="AW198"/>
      <c r="AX198"/>
      <c r="AY198"/>
      <c r="AZ198"/>
      <c r="BA198"/>
      <c r="BB198"/>
      <c r="BF198"/>
      <c r="BG198"/>
      <c r="BH198"/>
    </row>
    <row r="199" spans="8:60">
      <c r="H199"/>
      <c r="J199"/>
      <c r="K199"/>
      <c r="L199" s="33"/>
      <c r="M199" s="33"/>
      <c r="AD199"/>
      <c r="AS199"/>
      <c r="AW199"/>
      <c r="AX199"/>
      <c r="AY199"/>
      <c r="AZ199"/>
      <c r="BA199"/>
      <c r="BB199"/>
      <c r="BF199"/>
      <c r="BG199"/>
      <c r="BH199"/>
    </row>
    <row r="200" spans="8:60">
      <c r="H200"/>
      <c r="J200"/>
      <c r="K200"/>
      <c r="L200" s="33"/>
      <c r="M200" s="33"/>
      <c r="AD200"/>
      <c r="AS200"/>
      <c r="AW200"/>
      <c r="AX200"/>
      <c r="AY200"/>
      <c r="AZ200"/>
      <c r="BA200"/>
      <c r="BB200"/>
      <c r="BF200"/>
      <c r="BG200"/>
      <c r="BH200"/>
    </row>
    <row r="201" spans="8:60">
      <c r="H201"/>
      <c r="J201"/>
      <c r="K201"/>
      <c r="L201" s="33"/>
      <c r="M201" s="33"/>
      <c r="AD201"/>
      <c r="AS201"/>
      <c r="AW201"/>
      <c r="AX201"/>
      <c r="AY201"/>
      <c r="AZ201"/>
      <c r="BA201"/>
      <c r="BB201"/>
      <c r="BF201"/>
      <c r="BG201"/>
      <c r="BH201"/>
    </row>
    <row r="202" spans="8:60">
      <c r="H202"/>
      <c r="J202"/>
      <c r="K202"/>
      <c r="L202" s="33"/>
      <c r="M202" s="33"/>
      <c r="AD202"/>
      <c r="AS202"/>
      <c r="AW202"/>
      <c r="AX202"/>
      <c r="AY202"/>
      <c r="AZ202"/>
      <c r="BA202"/>
      <c r="BB202"/>
      <c r="BF202"/>
      <c r="BG202"/>
      <c r="BH202"/>
    </row>
    <row r="203" spans="8:60">
      <c r="H203"/>
      <c r="J203"/>
      <c r="K203"/>
      <c r="L203" s="33"/>
      <c r="M203" s="33"/>
      <c r="AD203"/>
      <c r="AS203"/>
      <c r="AW203"/>
      <c r="AX203"/>
      <c r="AY203"/>
      <c r="AZ203"/>
      <c r="BA203"/>
      <c r="BB203"/>
      <c r="BF203"/>
      <c r="BG203"/>
      <c r="BH203"/>
    </row>
    <row r="204" spans="8:60">
      <c r="H204"/>
      <c r="J204"/>
      <c r="K204"/>
      <c r="L204" s="33"/>
      <c r="M204" s="33"/>
      <c r="AD204"/>
      <c r="AS204"/>
      <c r="AW204"/>
      <c r="AX204"/>
      <c r="AY204"/>
      <c r="AZ204"/>
      <c r="BA204"/>
      <c r="BB204"/>
      <c r="BF204"/>
      <c r="BG204"/>
      <c r="BH204"/>
    </row>
    <row r="205" spans="8:60">
      <c r="H205"/>
      <c r="J205"/>
      <c r="K205"/>
      <c r="L205" s="33"/>
      <c r="M205" s="33"/>
      <c r="AD205"/>
      <c r="AS205"/>
      <c r="AW205"/>
      <c r="AX205"/>
      <c r="AY205"/>
      <c r="AZ205"/>
      <c r="BA205"/>
      <c r="BB205"/>
      <c r="BF205"/>
      <c r="BG205"/>
      <c r="BH205"/>
    </row>
    <row r="206" spans="8:60">
      <c r="H206"/>
      <c r="J206"/>
      <c r="K206"/>
      <c r="L206" s="33"/>
      <c r="M206" s="33"/>
      <c r="AD206"/>
      <c r="AS206"/>
      <c r="AW206"/>
      <c r="AX206"/>
      <c r="AY206"/>
      <c r="AZ206"/>
      <c r="BA206"/>
      <c r="BB206"/>
      <c r="BF206"/>
      <c r="BG206"/>
      <c r="BH206"/>
    </row>
    <row r="207" spans="8:60">
      <c r="H207"/>
      <c r="J207"/>
      <c r="K207"/>
      <c r="L207" s="33"/>
      <c r="M207" s="33"/>
      <c r="AD207"/>
      <c r="AS207"/>
      <c r="AW207"/>
      <c r="AX207"/>
      <c r="AY207"/>
      <c r="AZ207"/>
      <c r="BA207"/>
      <c r="BB207"/>
      <c r="BF207"/>
      <c r="BG207"/>
      <c r="BH207"/>
    </row>
    <row r="208" spans="8:60">
      <c r="H208"/>
      <c r="J208"/>
      <c r="K208"/>
      <c r="L208" s="33"/>
      <c r="M208" s="33"/>
      <c r="AD208"/>
      <c r="AS208"/>
      <c r="AW208"/>
      <c r="AX208"/>
      <c r="AY208"/>
      <c r="AZ208"/>
      <c r="BA208"/>
      <c r="BB208"/>
      <c r="BF208"/>
      <c r="BG208"/>
      <c r="BH208"/>
    </row>
    <row r="209" spans="8:60">
      <c r="H209"/>
      <c r="J209"/>
      <c r="K209"/>
      <c r="L209" s="33"/>
      <c r="M209" s="33"/>
      <c r="AD209"/>
      <c r="AS209"/>
      <c r="AW209"/>
      <c r="AX209"/>
      <c r="AY209"/>
      <c r="AZ209"/>
      <c r="BA209"/>
      <c r="BB209"/>
      <c r="BF209"/>
      <c r="BG209"/>
      <c r="BH209"/>
    </row>
    <row r="210" spans="8:60">
      <c r="H210"/>
      <c r="J210"/>
      <c r="K210"/>
      <c r="L210" s="33"/>
      <c r="M210" s="33"/>
      <c r="AD210"/>
      <c r="AS210"/>
      <c r="AW210"/>
      <c r="AX210"/>
      <c r="AY210"/>
      <c r="AZ210"/>
      <c r="BA210"/>
      <c r="BB210"/>
      <c r="BF210"/>
      <c r="BG210"/>
      <c r="BH210"/>
    </row>
    <row r="211" spans="8:60">
      <c r="H211"/>
      <c r="J211"/>
      <c r="K211"/>
      <c r="L211" s="33"/>
      <c r="M211" s="33"/>
      <c r="AD211"/>
      <c r="AS211"/>
      <c r="AW211"/>
      <c r="AX211"/>
      <c r="AY211"/>
      <c r="AZ211"/>
      <c r="BA211"/>
      <c r="BB211"/>
      <c r="BF211"/>
      <c r="BG211"/>
      <c r="BH211"/>
    </row>
    <row r="212" spans="8:60">
      <c r="H212"/>
      <c r="J212"/>
      <c r="K212"/>
      <c r="L212" s="33"/>
      <c r="M212" s="33"/>
      <c r="AD212"/>
      <c r="AS212"/>
      <c r="AW212"/>
      <c r="AX212"/>
      <c r="AY212"/>
      <c r="AZ212"/>
      <c r="BA212"/>
      <c r="BB212"/>
      <c r="BF212"/>
      <c r="BG212"/>
      <c r="BH212"/>
    </row>
    <row r="213" spans="8:60">
      <c r="H213"/>
      <c r="J213"/>
      <c r="K213"/>
      <c r="L213" s="33"/>
      <c r="M213" s="33"/>
      <c r="AD213"/>
      <c r="AS213"/>
      <c r="AW213"/>
      <c r="AX213"/>
      <c r="AY213"/>
      <c r="AZ213"/>
      <c r="BA213"/>
      <c r="BB213"/>
      <c r="BF213"/>
      <c r="BG213"/>
      <c r="BH213"/>
    </row>
    <row r="214" spans="8:60">
      <c r="H214"/>
      <c r="J214"/>
      <c r="K214"/>
      <c r="L214" s="33"/>
      <c r="M214" s="33"/>
      <c r="AD214"/>
      <c r="AS214"/>
      <c r="AW214"/>
      <c r="AX214"/>
      <c r="AY214"/>
      <c r="AZ214"/>
      <c r="BA214"/>
      <c r="BB214"/>
      <c r="BF214"/>
      <c r="BG214"/>
      <c r="BH214"/>
    </row>
    <row r="215" spans="8:60">
      <c r="H215"/>
      <c r="J215"/>
      <c r="K215"/>
      <c r="L215" s="33"/>
      <c r="M215" s="33"/>
      <c r="AD215"/>
      <c r="AS215"/>
      <c r="AW215"/>
      <c r="AX215"/>
      <c r="AY215"/>
      <c r="AZ215"/>
      <c r="BA215"/>
      <c r="BB215"/>
      <c r="BF215"/>
      <c r="BG215"/>
      <c r="BH215"/>
    </row>
    <row r="216" spans="8:60">
      <c r="H216"/>
      <c r="J216"/>
      <c r="K216"/>
      <c r="L216" s="33"/>
      <c r="M216" s="33"/>
      <c r="AD216"/>
      <c r="AS216"/>
      <c r="AW216"/>
      <c r="AX216"/>
      <c r="AY216"/>
      <c r="AZ216"/>
      <c r="BA216"/>
      <c r="BB216"/>
      <c r="BF216"/>
      <c r="BG216"/>
      <c r="BH216"/>
    </row>
    <row r="217" spans="8:60">
      <c r="H217"/>
      <c r="J217"/>
      <c r="K217"/>
      <c r="L217" s="33"/>
      <c r="M217" s="33"/>
      <c r="AD217"/>
      <c r="AS217"/>
      <c r="AW217"/>
      <c r="AX217"/>
      <c r="AY217"/>
      <c r="AZ217"/>
      <c r="BA217"/>
      <c r="BB217"/>
      <c r="BF217"/>
      <c r="BG217"/>
      <c r="BH217"/>
    </row>
    <row r="218" spans="8:60">
      <c r="H218"/>
      <c r="J218"/>
      <c r="K218"/>
      <c r="L218" s="33"/>
      <c r="M218" s="33"/>
      <c r="AD218"/>
      <c r="AS218"/>
      <c r="AW218"/>
      <c r="AX218"/>
      <c r="AY218"/>
      <c r="AZ218"/>
      <c r="BA218"/>
      <c r="BB218"/>
      <c r="BF218"/>
      <c r="BG218"/>
      <c r="BH218"/>
    </row>
    <row r="219" spans="8:60">
      <c r="H219"/>
      <c r="J219"/>
      <c r="K219"/>
      <c r="L219" s="33"/>
      <c r="M219" s="33"/>
      <c r="AD219"/>
      <c r="AS219"/>
      <c r="AW219"/>
      <c r="AX219"/>
      <c r="AY219"/>
      <c r="AZ219"/>
      <c r="BA219"/>
      <c r="BB219"/>
      <c r="BF219"/>
      <c r="BG219"/>
      <c r="BH219"/>
    </row>
    <row r="220" spans="8:60">
      <c r="H220"/>
      <c r="J220"/>
      <c r="K220"/>
      <c r="L220" s="33"/>
      <c r="M220" s="33"/>
      <c r="AD220"/>
      <c r="AS220"/>
      <c r="AW220"/>
      <c r="AX220"/>
      <c r="AY220"/>
      <c r="AZ220"/>
      <c r="BA220"/>
      <c r="BB220"/>
      <c r="BF220"/>
      <c r="BG220"/>
      <c r="BH220"/>
    </row>
    <row r="221" spans="8:60">
      <c r="H221"/>
      <c r="J221"/>
      <c r="K221"/>
      <c r="L221" s="33"/>
      <c r="M221" s="33"/>
      <c r="AD221"/>
      <c r="AS221"/>
      <c r="AW221"/>
      <c r="AX221"/>
      <c r="AY221"/>
      <c r="AZ221"/>
      <c r="BA221"/>
      <c r="BB221"/>
      <c r="BF221"/>
      <c r="BG221"/>
      <c r="BH221"/>
    </row>
    <row r="222" spans="8:60">
      <c r="H222"/>
      <c r="J222"/>
      <c r="K222"/>
      <c r="L222" s="33"/>
      <c r="M222" s="33"/>
      <c r="AD222"/>
      <c r="AS222"/>
      <c r="AW222"/>
      <c r="AX222"/>
      <c r="AY222"/>
      <c r="AZ222"/>
      <c r="BA222"/>
      <c r="BB222"/>
      <c r="BF222"/>
      <c r="BG222"/>
      <c r="BH222"/>
    </row>
    <row r="223" spans="8:60">
      <c r="H223"/>
      <c r="J223"/>
      <c r="K223"/>
      <c r="L223" s="33"/>
      <c r="M223" s="33"/>
      <c r="AD223"/>
      <c r="AS223"/>
      <c r="AW223"/>
      <c r="AX223"/>
      <c r="AY223"/>
      <c r="AZ223"/>
      <c r="BA223"/>
      <c r="BB223"/>
      <c r="BF223"/>
      <c r="BG223"/>
      <c r="BH223"/>
    </row>
    <row r="224" spans="8:60">
      <c r="H224"/>
      <c r="J224"/>
      <c r="K224"/>
      <c r="L224" s="33"/>
      <c r="M224" s="33"/>
      <c r="AD224"/>
      <c r="AS224"/>
      <c r="AW224"/>
      <c r="AX224"/>
      <c r="AY224"/>
      <c r="AZ224"/>
      <c r="BA224"/>
      <c r="BB224"/>
      <c r="BF224"/>
      <c r="BG224"/>
      <c r="BH224"/>
    </row>
    <row r="225" spans="8:60">
      <c r="H225"/>
      <c r="J225"/>
      <c r="K225"/>
      <c r="L225" s="33"/>
      <c r="M225" s="33"/>
      <c r="AD225"/>
      <c r="AS225"/>
      <c r="AW225"/>
      <c r="AX225"/>
      <c r="AY225"/>
      <c r="AZ225"/>
      <c r="BA225"/>
      <c r="BB225"/>
      <c r="BF225"/>
      <c r="BG225"/>
      <c r="BH225"/>
    </row>
    <row r="226" spans="8:60">
      <c r="H226"/>
      <c r="J226"/>
      <c r="K226"/>
      <c r="L226" s="33"/>
      <c r="M226" s="33"/>
      <c r="AD226"/>
      <c r="AS226"/>
      <c r="AW226"/>
      <c r="AX226"/>
      <c r="AY226"/>
      <c r="AZ226"/>
      <c r="BA226"/>
      <c r="BB226"/>
      <c r="BF226"/>
      <c r="BG226"/>
      <c r="BH226"/>
    </row>
    <row r="227" spans="8:60">
      <c r="H227"/>
      <c r="J227"/>
      <c r="K227"/>
      <c r="L227" s="33"/>
      <c r="M227" s="33"/>
      <c r="AD227"/>
      <c r="AS227"/>
      <c r="AW227"/>
      <c r="AX227"/>
      <c r="AY227"/>
      <c r="AZ227"/>
      <c r="BA227"/>
      <c r="BB227"/>
      <c r="BF227"/>
      <c r="BG227"/>
      <c r="BH227"/>
    </row>
    <row r="228" spans="8:60">
      <c r="H228"/>
      <c r="J228"/>
      <c r="K228"/>
      <c r="L228" s="33"/>
      <c r="M228" s="33"/>
      <c r="AD228"/>
      <c r="AS228"/>
      <c r="AW228"/>
      <c r="AX228"/>
      <c r="AY228"/>
      <c r="AZ228"/>
      <c r="BA228"/>
      <c r="BB228"/>
      <c r="BF228"/>
      <c r="BG228"/>
      <c r="BH228"/>
    </row>
    <row r="229" spans="8:60">
      <c r="H229"/>
      <c r="J229"/>
      <c r="K229"/>
      <c r="L229" s="33"/>
      <c r="M229" s="33"/>
      <c r="AD229"/>
      <c r="AS229"/>
      <c r="AW229"/>
      <c r="AX229"/>
      <c r="AY229"/>
      <c r="AZ229"/>
      <c r="BA229"/>
      <c r="BB229"/>
      <c r="BF229"/>
      <c r="BG229"/>
      <c r="BH229"/>
    </row>
    <row r="230" spans="8:60">
      <c r="H230"/>
      <c r="J230"/>
      <c r="K230"/>
      <c r="L230" s="33"/>
      <c r="M230" s="33"/>
      <c r="AD230"/>
      <c r="AS230"/>
      <c r="AW230"/>
      <c r="AX230"/>
      <c r="AY230"/>
      <c r="AZ230"/>
      <c r="BA230"/>
      <c r="BB230"/>
      <c r="BF230"/>
      <c r="BG230"/>
      <c r="BH230"/>
    </row>
    <row r="231" spans="8:60">
      <c r="H231"/>
      <c r="J231"/>
      <c r="K231"/>
      <c r="L231" s="33"/>
      <c r="M231" s="33"/>
      <c r="AD231"/>
      <c r="AS231"/>
      <c r="AW231"/>
      <c r="AX231"/>
      <c r="AY231"/>
      <c r="AZ231"/>
      <c r="BA231"/>
      <c r="BB231"/>
      <c r="BF231"/>
      <c r="BG231"/>
      <c r="BH231"/>
    </row>
    <row r="232" spans="8:60">
      <c r="H232"/>
      <c r="J232"/>
      <c r="K232"/>
      <c r="L232" s="33"/>
      <c r="M232" s="33"/>
      <c r="AD232"/>
      <c r="AS232"/>
      <c r="AW232"/>
      <c r="AX232"/>
      <c r="AY232"/>
      <c r="AZ232"/>
      <c r="BA232"/>
      <c r="BB232"/>
      <c r="BF232"/>
      <c r="BG232"/>
      <c r="BH232"/>
    </row>
    <row r="233" spans="8:60">
      <c r="H233"/>
      <c r="J233"/>
      <c r="K233"/>
      <c r="L233" s="33"/>
      <c r="M233" s="33"/>
      <c r="AD233"/>
      <c r="AS233"/>
      <c r="AW233"/>
      <c r="AX233"/>
      <c r="AY233"/>
      <c r="AZ233"/>
      <c r="BA233"/>
      <c r="BB233"/>
      <c r="BF233"/>
      <c r="BG233"/>
      <c r="BH233"/>
    </row>
    <row r="234" spans="8:60">
      <c r="H234"/>
      <c r="J234"/>
      <c r="K234"/>
      <c r="L234" s="33"/>
      <c r="M234" s="33"/>
      <c r="AD234"/>
      <c r="AS234"/>
      <c r="AW234"/>
      <c r="AX234"/>
      <c r="AY234"/>
      <c r="AZ234"/>
      <c r="BA234"/>
      <c r="BB234"/>
      <c r="BF234"/>
      <c r="BG234"/>
      <c r="BH234"/>
    </row>
    <row r="235" spans="8:60">
      <c r="H235"/>
      <c r="J235"/>
      <c r="K235"/>
      <c r="L235" s="33"/>
      <c r="M235" s="33"/>
      <c r="AD235"/>
      <c r="AS235"/>
      <c r="AW235"/>
      <c r="AX235"/>
      <c r="AY235"/>
      <c r="AZ235"/>
      <c r="BA235"/>
      <c r="BB235"/>
      <c r="BF235"/>
      <c r="BG235"/>
      <c r="BH235"/>
    </row>
    <row r="236" spans="8:60">
      <c r="H236"/>
      <c r="J236"/>
      <c r="K236"/>
      <c r="L236" s="33"/>
      <c r="M236" s="33"/>
      <c r="AD236"/>
      <c r="AS236"/>
      <c r="AW236"/>
      <c r="AX236"/>
      <c r="AY236"/>
      <c r="AZ236"/>
      <c r="BA236"/>
      <c r="BB236"/>
      <c r="BF236"/>
      <c r="BG236"/>
      <c r="BH236"/>
    </row>
    <row r="237" spans="8:60">
      <c r="H237"/>
      <c r="J237"/>
      <c r="K237"/>
      <c r="L237" s="33"/>
      <c r="M237" s="33"/>
      <c r="AD237"/>
      <c r="AS237"/>
      <c r="AW237"/>
      <c r="AX237"/>
      <c r="AY237"/>
      <c r="AZ237"/>
      <c r="BA237"/>
      <c r="BB237"/>
      <c r="BF237"/>
      <c r="BG237"/>
      <c r="BH237"/>
    </row>
    <row r="238" spans="8:60">
      <c r="H238"/>
      <c r="J238"/>
      <c r="K238"/>
      <c r="L238" s="33"/>
      <c r="M238" s="33"/>
      <c r="AD238"/>
      <c r="AS238"/>
      <c r="AW238"/>
      <c r="AX238"/>
      <c r="AY238"/>
      <c r="AZ238"/>
      <c r="BA238"/>
      <c r="BB238"/>
      <c r="BF238"/>
      <c r="BG238"/>
      <c r="BH238"/>
    </row>
    <row r="239" spans="8:60">
      <c r="H239"/>
      <c r="J239"/>
      <c r="K239"/>
      <c r="L239" s="33"/>
      <c r="M239" s="33"/>
      <c r="AD239"/>
      <c r="AS239"/>
      <c r="AW239"/>
      <c r="AX239"/>
      <c r="AY239"/>
      <c r="AZ239"/>
      <c r="BA239"/>
      <c r="BB239"/>
      <c r="BF239"/>
      <c r="BG239"/>
      <c r="BH239"/>
    </row>
    <row r="240" spans="8:60">
      <c r="H240"/>
      <c r="J240"/>
      <c r="K240"/>
      <c r="L240" s="33"/>
      <c r="M240" s="33"/>
      <c r="AD240"/>
      <c r="AS240"/>
      <c r="AW240"/>
      <c r="AX240"/>
      <c r="AY240"/>
      <c r="AZ240"/>
      <c r="BA240"/>
      <c r="BB240"/>
      <c r="BF240"/>
      <c r="BG240"/>
      <c r="BH240"/>
    </row>
    <row r="241" spans="8:60">
      <c r="H241"/>
      <c r="J241"/>
      <c r="K241"/>
      <c r="L241" s="33"/>
      <c r="M241" s="33"/>
      <c r="AD241"/>
      <c r="AS241"/>
      <c r="AW241"/>
      <c r="AX241"/>
      <c r="AY241"/>
      <c r="AZ241"/>
      <c r="BA241"/>
      <c r="BB241"/>
      <c r="BF241"/>
      <c r="BG241"/>
      <c r="BH241"/>
    </row>
    <row r="242" spans="8:60">
      <c r="H242"/>
      <c r="J242"/>
      <c r="K242"/>
      <c r="L242" s="33"/>
      <c r="M242" s="33"/>
      <c r="AD242"/>
      <c r="AS242"/>
      <c r="AW242"/>
      <c r="AX242"/>
      <c r="AY242"/>
      <c r="AZ242"/>
      <c r="BA242"/>
      <c r="BB242"/>
      <c r="BF242"/>
      <c r="BG242"/>
      <c r="BH242"/>
    </row>
    <row r="243" spans="8:60">
      <c r="H243"/>
      <c r="J243"/>
      <c r="K243"/>
      <c r="L243" s="33"/>
      <c r="M243" s="33"/>
      <c r="AD243"/>
      <c r="AS243"/>
      <c r="AW243"/>
      <c r="AX243"/>
      <c r="AY243"/>
      <c r="AZ243"/>
      <c r="BA243"/>
      <c r="BB243"/>
      <c r="BF243"/>
      <c r="BG243"/>
      <c r="BH243"/>
    </row>
    <row r="244" spans="8:60">
      <c r="H244"/>
      <c r="J244"/>
      <c r="K244"/>
      <c r="L244" s="33"/>
      <c r="M244" s="33"/>
      <c r="AD244"/>
      <c r="AS244"/>
      <c r="AW244"/>
      <c r="AX244"/>
      <c r="AY244"/>
      <c r="AZ244"/>
      <c r="BA244"/>
      <c r="BB244"/>
      <c r="BF244"/>
      <c r="BG244"/>
      <c r="BH244"/>
    </row>
    <row r="245" spans="8:60">
      <c r="H245"/>
      <c r="J245"/>
      <c r="K245"/>
      <c r="L245" s="33"/>
      <c r="M245" s="33"/>
      <c r="AD245"/>
      <c r="AS245"/>
      <c r="AW245"/>
      <c r="AX245"/>
      <c r="AY245"/>
      <c r="AZ245"/>
      <c r="BA245"/>
      <c r="BB245"/>
      <c r="BF245"/>
      <c r="BG245"/>
      <c r="BH245"/>
    </row>
    <row r="246" spans="8:60">
      <c r="H246"/>
      <c r="J246"/>
      <c r="K246"/>
      <c r="L246" s="33"/>
      <c r="M246" s="33"/>
      <c r="AD246"/>
      <c r="AS246"/>
      <c r="AW246"/>
      <c r="AX246"/>
      <c r="AY246"/>
      <c r="AZ246"/>
      <c r="BA246"/>
      <c r="BB246"/>
      <c r="BF246"/>
      <c r="BG246"/>
      <c r="BH246"/>
    </row>
    <row r="247" spans="8:60">
      <c r="H247"/>
      <c r="J247"/>
      <c r="K247"/>
      <c r="L247" s="33"/>
      <c r="M247" s="33"/>
      <c r="AD247"/>
      <c r="AS247"/>
      <c r="AW247"/>
      <c r="AX247"/>
      <c r="AY247"/>
      <c r="AZ247"/>
      <c r="BA247"/>
      <c r="BB247"/>
      <c r="BF247"/>
      <c r="BG247"/>
      <c r="BH247"/>
    </row>
    <row r="248" spans="8:60">
      <c r="H248"/>
      <c r="J248"/>
      <c r="K248"/>
      <c r="L248" s="33"/>
      <c r="M248" s="33"/>
      <c r="AD248"/>
      <c r="AS248"/>
      <c r="AW248"/>
      <c r="AX248"/>
      <c r="AY248"/>
      <c r="AZ248"/>
      <c r="BA248"/>
      <c r="BB248"/>
      <c r="BF248"/>
      <c r="BG248"/>
      <c r="BH248"/>
    </row>
    <row r="249" spans="8:60">
      <c r="H249"/>
      <c r="J249"/>
      <c r="K249"/>
      <c r="L249" s="33"/>
      <c r="M249" s="33"/>
      <c r="AD249"/>
      <c r="AS249"/>
      <c r="AW249"/>
      <c r="AX249"/>
      <c r="AY249"/>
      <c r="AZ249"/>
      <c r="BA249"/>
      <c r="BB249"/>
      <c r="BF249"/>
      <c r="BG249"/>
      <c r="BH249"/>
    </row>
    <row r="250" spans="8:60">
      <c r="H250"/>
      <c r="J250"/>
      <c r="K250"/>
      <c r="L250" s="33"/>
      <c r="M250" s="33"/>
      <c r="AD250"/>
      <c r="AS250"/>
      <c r="AW250"/>
      <c r="AX250"/>
      <c r="AY250"/>
      <c r="AZ250"/>
      <c r="BA250"/>
      <c r="BB250"/>
      <c r="BF250"/>
      <c r="BG250"/>
      <c r="BH250"/>
    </row>
    <row r="251" spans="8:60">
      <c r="H251"/>
      <c r="J251"/>
      <c r="K251"/>
      <c r="L251" s="33"/>
      <c r="M251" s="33"/>
      <c r="AD251"/>
      <c r="AS251"/>
      <c r="AW251"/>
      <c r="AX251"/>
      <c r="AY251"/>
      <c r="AZ251"/>
      <c r="BA251"/>
      <c r="BB251"/>
      <c r="BF251"/>
      <c r="BG251"/>
      <c r="BH251"/>
    </row>
    <row r="252" spans="8:60">
      <c r="H252"/>
      <c r="J252"/>
      <c r="K252"/>
      <c r="L252" s="33"/>
      <c r="M252" s="33"/>
      <c r="AD252"/>
      <c r="AS252"/>
      <c r="AW252"/>
      <c r="AX252"/>
      <c r="AY252"/>
      <c r="AZ252"/>
      <c r="BA252"/>
      <c r="BB252"/>
      <c r="BF252"/>
      <c r="BG252"/>
      <c r="BH252"/>
    </row>
    <row r="253" spans="8:60">
      <c r="H253"/>
      <c r="J253"/>
      <c r="K253"/>
      <c r="L253" s="33"/>
      <c r="M253" s="33"/>
      <c r="AD253"/>
      <c r="AS253"/>
      <c r="AW253"/>
      <c r="AX253"/>
      <c r="AY253"/>
      <c r="AZ253"/>
      <c r="BA253"/>
      <c r="BB253"/>
      <c r="BF253"/>
      <c r="BG253"/>
      <c r="BH253"/>
    </row>
    <row r="254" spans="8:60">
      <c r="H254"/>
      <c r="J254"/>
      <c r="K254"/>
      <c r="L254" s="33"/>
      <c r="M254" s="33"/>
      <c r="AD254"/>
      <c r="AS254"/>
      <c r="AW254"/>
      <c r="AX254"/>
      <c r="AY254"/>
      <c r="AZ254"/>
      <c r="BA254"/>
      <c r="BB254"/>
      <c r="BF254"/>
      <c r="BG254"/>
      <c r="BH254"/>
    </row>
    <row r="255" spans="8:60">
      <c r="H255"/>
      <c r="J255"/>
      <c r="K255"/>
      <c r="L255" s="33"/>
      <c r="M255" s="33"/>
      <c r="AD255"/>
      <c r="AS255"/>
      <c r="AW255"/>
      <c r="AX255"/>
      <c r="AY255"/>
      <c r="AZ255"/>
      <c r="BA255"/>
      <c r="BB255"/>
      <c r="BF255"/>
      <c r="BG255"/>
      <c r="BH255"/>
    </row>
    <row r="256" spans="8:60">
      <c r="H256"/>
      <c r="J256"/>
      <c r="K256"/>
      <c r="L256" s="33"/>
      <c r="M256" s="33"/>
      <c r="AD256"/>
      <c r="AS256"/>
      <c r="AW256"/>
      <c r="AX256"/>
      <c r="AY256"/>
      <c r="AZ256"/>
      <c r="BA256"/>
      <c r="BB256"/>
      <c r="BF256"/>
      <c r="BG256"/>
      <c r="BH256"/>
    </row>
    <row r="257" spans="8:60">
      <c r="H257"/>
      <c r="J257"/>
      <c r="K257"/>
      <c r="L257" s="33"/>
      <c r="M257" s="33"/>
      <c r="AD257"/>
      <c r="AS257"/>
      <c r="AW257"/>
      <c r="AX257"/>
      <c r="AY257"/>
      <c r="AZ257"/>
      <c r="BA257"/>
      <c r="BB257"/>
      <c r="BF257"/>
      <c r="BG257"/>
      <c r="BH257"/>
    </row>
    <row r="258" spans="8:60">
      <c r="H258"/>
      <c r="J258"/>
      <c r="K258"/>
      <c r="L258" s="33"/>
      <c r="M258" s="33"/>
      <c r="AD258"/>
      <c r="AS258"/>
      <c r="AW258"/>
      <c r="AX258"/>
      <c r="AY258"/>
      <c r="AZ258"/>
      <c r="BA258"/>
      <c r="BB258"/>
      <c r="BF258"/>
      <c r="BG258"/>
      <c r="BH258"/>
    </row>
    <row r="259" spans="8:60">
      <c r="H259"/>
      <c r="J259"/>
      <c r="K259"/>
      <c r="L259" s="33"/>
      <c r="M259" s="33"/>
      <c r="AD259"/>
      <c r="AS259"/>
      <c r="AW259"/>
      <c r="AX259"/>
      <c r="AY259"/>
      <c r="AZ259"/>
      <c r="BA259"/>
      <c r="BB259"/>
      <c r="BF259"/>
      <c r="BG259"/>
      <c r="BH259"/>
    </row>
    <row r="260" spans="8:60">
      <c r="H260"/>
      <c r="J260"/>
      <c r="K260"/>
      <c r="L260" s="33"/>
      <c r="M260" s="33"/>
      <c r="AD260"/>
      <c r="AS260"/>
      <c r="AW260"/>
      <c r="AX260"/>
      <c r="AY260"/>
      <c r="AZ260"/>
      <c r="BA260"/>
      <c r="BB260"/>
      <c r="BF260"/>
      <c r="BG260"/>
      <c r="BH260"/>
    </row>
    <row r="261" spans="8:60">
      <c r="H261"/>
      <c r="J261"/>
      <c r="K261"/>
      <c r="L261" s="33"/>
      <c r="M261" s="33"/>
      <c r="AD261"/>
      <c r="AS261"/>
      <c r="AW261"/>
      <c r="AX261"/>
      <c r="AY261"/>
      <c r="AZ261"/>
      <c r="BA261"/>
      <c r="BB261"/>
      <c r="BF261"/>
      <c r="BG261"/>
      <c r="BH261"/>
    </row>
    <row r="262" spans="8:60">
      <c r="H262"/>
      <c r="J262"/>
      <c r="K262"/>
      <c r="L262" s="33"/>
      <c r="M262" s="33"/>
      <c r="AD262"/>
      <c r="AS262"/>
      <c r="AW262"/>
      <c r="AX262"/>
      <c r="AY262"/>
      <c r="AZ262"/>
      <c r="BA262"/>
      <c r="BB262"/>
      <c r="BF262"/>
      <c r="BG262"/>
      <c r="BH262"/>
    </row>
    <row r="263" spans="8:60">
      <c r="H263"/>
      <c r="J263"/>
      <c r="K263"/>
      <c r="L263" s="33"/>
      <c r="M263" s="33"/>
      <c r="AD263"/>
      <c r="AS263"/>
      <c r="AW263"/>
      <c r="AX263"/>
      <c r="AY263"/>
      <c r="AZ263"/>
      <c r="BA263"/>
      <c r="BB263"/>
      <c r="BF263"/>
      <c r="BG263"/>
      <c r="BH263"/>
    </row>
    <row r="264" spans="8:60">
      <c r="H264"/>
      <c r="J264"/>
      <c r="K264"/>
      <c r="L264" s="33"/>
      <c r="M264" s="33"/>
      <c r="AD264"/>
      <c r="AS264"/>
      <c r="AW264"/>
      <c r="AX264"/>
      <c r="AY264"/>
      <c r="AZ264"/>
      <c r="BA264"/>
      <c r="BB264"/>
      <c r="BF264"/>
      <c r="BG264"/>
      <c r="BH264"/>
    </row>
    <row r="265" spans="8:60">
      <c r="H265"/>
      <c r="J265"/>
      <c r="K265"/>
      <c r="L265" s="33"/>
      <c r="M265" s="33"/>
      <c r="AD265"/>
      <c r="AS265"/>
      <c r="AW265"/>
      <c r="AX265"/>
      <c r="AY265"/>
      <c r="AZ265"/>
      <c r="BA265"/>
      <c r="BB265"/>
      <c r="BF265"/>
      <c r="BG265"/>
      <c r="BH265"/>
    </row>
    <row r="266" spans="8:60">
      <c r="H266"/>
      <c r="J266"/>
      <c r="K266"/>
      <c r="L266" s="33"/>
      <c r="M266" s="33"/>
      <c r="AD266"/>
      <c r="AS266"/>
      <c r="AW266"/>
      <c r="AX266"/>
      <c r="AY266"/>
      <c r="AZ266"/>
      <c r="BA266"/>
      <c r="BB266"/>
      <c r="BF266"/>
      <c r="BG266"/>
      <c r="BH266"/>
    </row>
    <row r="267" spans="8:60">
      <c r="H267"/>
      <c r="J267"/>
      <c r="K267"/>
      <c r="L267" s="33"/>
      <c r="M267" s="33"/>
      <c r="AD267"/>
      <c r="AS267"/>
      <c r="AW267"/>
      <c r="AX267"/>
      <c r="AY267"/>
      <c r="AZ267"/>
      <c r="BA267"/>
      <c r="BB267"/>
      <c r="BF267"/>
      <c r="BG267"/>
      <c r="BH267"/>
    </row>
    <row r="268" spans="8:60">
      <c r="H268"/>
      <c r="J268"/>
      <c r="K268"/>
      <c r="L268" s="33"/>
      <c r="M268" s="33"/>
      <c r="AD268"/>
      <c r="AS268"/>
      <c r="AW268"/>
      <c r="AX268"/>
      <c r="AY268"/>
      <c r="AZ268"/>
      <c r="BA268"/>
      <c r="BB268"/>
      <c r="BF268"/>
      <c r="BG268"/>
      <c r="BH268"/>
    </row>
    <row r="269" spans="8:60">
      <c r="H269"/>
      <c r="J269"/>
      <c r="K269"/>
      <c r="L269" s="33"/>
      <c r="M269" s="33"/>
      <c r="AD269"/>
      <c r="AS269"/>
      <c r="AW269"/>
      <c r="AX269"/>
      <c r="AY269"/>
      <c r="AZ269"/>
      <c r="BA269"/>
      <c r="BB269"/>
      <c r="BF269"/>
      <c r="BG269"/>
      <c r="BH269"/>
    </row>
    <row r="270" spans="8:60">
      <c r="H270"/>
      <c r="J270"/>
      <c r="K270"/>
      <c r="L270" s="33"/>
      <c r="M270" s="33"/>
      <c r="AD270"/>
      <c r="AS270"/>
      <c r="AW270"/>
      <c r="AX270"/>
      <c r="AY270"/>
      <c r="AZ270"/>
      <c r="BA270"/>
      <c r="BB270"/>
      <c r="BF270"/>
      <c r="BG270"/>
      <c r="BH270"/>
    </row>
    <row r="271" spans="8:60">
      <c r="H271"/>
      <c r="J271"/>
      <c r="K271"/>
      <c r="L271" s="33"/>
      <c r="M271" s="33"/>
      <c r="AD271"/>
      <c r="AS271"/>
      <c r="AW271"/>
      <c r="AX271"/>
      <c r="AY271"/>
      <c r="AZ271"/>
      <c r="BA271"/>
      <c r="BB271"/>
      <c r="BF271"/>
      <c r="BG271"/>
      <c r="BH271"/>
    </row>
    <row r="272" spans="8:60">
      <c r="H272"/>
      <c r="J272"/>
      <c r="K272"/>
      <c r="L272" s="33"/>
      <c r="M272" s="33"/>
      <c r="AD272"/>
      <c r="AS272"/>
      <c r="AW272"/>
      <c r="AX272"/>
      <c r="AY272"/>
      <c r="AZ272"/>
      <c r="BA272"/>
      <c r="BB272"/>
      <c r="BF272"/>
      <c r="BG272"/>
      <c r="BH272"/>
    </row>
    <row r="273" spans="8:60">
      <c r="H273"/>
      <c r="J273"/>
      <c r="K273"/>
      <c r="L273" s="33"/>
      <c r="M273" s="33"/>
      <c r="AD273"/>
      <c r="AS273"/>
      <c r="AW273"/>
      <c r="AX273"/>
      <c r="AY273"/>
      <c r="AZ273"/>
      <c r="BA273"/>
      <c r="BB273"/>
      <c r="BF273"/>
      <c r="BG273"/>
      <c r="BH273"/>
    </row>
    <row r="274" spans="8:60">
      <c r="H274"/>
      <c r="J274"/>
      <c r="K274"/>
      <c r="L274" s="33"/>
      <c r="M274" s="33"/>
      <c r="AD274"/>
      <c r="AS274"/>
      <c r="AW274"/>
      <c r="AX274"/>
      <c r="AY274"/>
      <c r="AZ274"/>
      <c r="BA274"/>
      <c r="BB274"/>
      <c r="BF274"/>
      <c r="BG274"/>
      <c r="BH274"/>
    </row>
    <row r="275" spans="8:60">
      <c r="H275"/>
      <c r="J275"/>
      <c r="K275"/>
      <c r="L275" s="33"/>
      <c r="M275" s="33"/>
      <c r="AD275"/>
      <c r="AS275"/>
      <c r="AW275"/>
      <c r="AX275"/>
      <c r="AY275"/>
      <c r="AZ275"/>
      <c r="BA275"/>
      <c r="BB275"/>
      <c r="BF275"/>
      <c r="BG275"/>
      <c r="BH275"/>
    </row>
    <row r="276" spans="8:60">
      <c r="H276"/>
      <c r="J276"/>
      <c r="K276"/>
      <c r="L276" s="33"/>
      <c r="M276" s="33"/>
      <c r="AD276"/>
      <c r="AS276"/>
      <c r="AW276"/>
      <c r="AX276"/>
      <c r="AY276"/>
      <c r="AZ276"/>
      <c r="BA276"/>
      <c r="BB276"/>
      <c r="BF276"/>
      <c r="BG276"/>
      <c r="BH276"/>
    </row>
    <row r="277" spans="8:60">
      <c r="H277"/>
      <c r="J277"/>
      <c r="K277"/>
      <c r="L277" s="33"/>
      <c r="M277" s="33"/>
      <c r="AD277"/>
      <c r="AS277"/>
      <c r="AW277"/>
      <c r="AX277"/>
      <c r="AY277"/>
      <c r="AZ277"/>
      <c r="BA277"/>
      <c r="BB277"/>
      <c r="BF277"/>
      <c r="BG277"/>
      <c r="BH277"/>
    </row>
    <row r="278" spans="8:60">
      <c r="H278"/>
      <c r="J278"/>
      <c r="K278"/>
      <c r="L278" s="33"/>
      <c r="M278" s="33"/>
      <c r="AD278"/>
      <c r="AS278"/>
      <c r="AW278"/>
      <c r="AX278"/>
      <c r="AY278"/>
      <c r="AZ278"/>
      <c r="BA278"/>
      <c r="BB278"/>
      <c r="BF278"/>
      <c r="BG278"/>
      <c r="BH278"/>
    </row>
    <row r="279" spans="8:60">
      <c r="H279"/>
      <c r="J279"/>
      <c r="K279"/>
      <c r="L279" s="33"/>
      <c r="M279" s="33"/>
      <c r="AD279"/>
      <c r="AS279"/>
      <c r="AW279"/>
      <c r="AX279"/>
      <c r="AY279"/>
      <c r="AZ279"/>
      <c r="BA279"/>
      <c r="BB279"/>
      <c r="BF279"/>
      <c r="BG279"/>
      <c r="BH279"/>
    </row>
    <row r="280" spans="8:60">
      <c r="H280"/>
      <c r="J280"/>
      <c r="K280"/>
      <c r="L280" s="33"/>
      <c r="M280" s="33"/>
      <c r="AD280"/>
      <c r="AS280"/>
      <c r="AW280"/>
      <c r="AX280"/>
      <c r="AY280"/>
      <c r="AZ280"/>
      <c r="BA280"/>
      <c r="BB280"/>
      <c r="BF280"/>
      <c r="BG280"/>
      <c r="BH280"/>
    </row>
    <row r="281" spans="8:60">
      <c r="H281"/>
      <c r="J281"/>
      <c r="K281"/>
      <c r="L281" s="33"/>
      <c r="M281" s="33"/>
      <c r="AD281"/>
      <c r="AS281"/>
      <c r="AW281"/>
      <c r="AX281"/>
      <c r="AY281"/>
      <c r="AZ281"/>
      <c r="BA281"/>
      <c r="BB281"/>
      <c r="BF281"/>
      <c r="BG281"/>
      <c r="BH281"/>
    </row>
    <row r="282" spans="8:60">
      <c r="H282"/>
      <c r="J282"/>
      <c r="K282"/>
      <c r="L282" s="33"/>
      <c r="M282" s="33"/>
      <c r="AD282"/>
      <c r="AS282"/>
      <c r="AW282"/>
      <c r="AX282"/>
      <c r="AY282"/>
      <c r="AZ282"/>
      <c r="BA282"/>
      <c r="BB282"/>
      <c r="BF282"/>
      <c r="BG282"/>
      <c r="BH282"/>
    </row>
    <row r="283" spans="8:60">
      <c r="H283"/>
      <c r="J283"/>
      <c r="K283"/>
      <c r="L283" s="33"/>
      <c r="M283" s="33"/>
      <c r="AD283"/>
      <c r="AS283"/>
      <c r="AW283"/>
      <c r="AX283"/>
      <c r="AY283"/>
      <c r="AZ283"/>
      <c r="BA283"/>
      <c r="BB283"/>
      <c r="BF283"/>
      <c r="BG283"/>
      <c r="BH283"/>
    </row>
    <row r="284" spans="8:60">
      <c r="H284"/>
      <c r="J284"/>
      <c r="K284"/>
      <c r="L284" s="33"/>
      <c r="M284" s="33"/>
      <c r="AD284"/>
      <c r="AS284"/>
      <c r="AW284"/>
      <c r="AX284"/>
      <c r="AY284"/>
      <c r="AZ284"/>
      <c r="BA284"/>
      <c r="BB284"/>
      <c r="BF284"/>
      <c r="BG284"/>
      <c r="BH284"/>
    </row>
    <row r="285" spans="8:60">
      <c r="H285"/>
      <c r="J285"/>
      <c r="K285"/>
      <c r="L285" s="33"/>
      <c r="M285" s="33"/>
      <c r="AD285"/>
      <c r="AS285"/>
      <c r="AW285"/>
      <c r="AX285"/>
      <c r="AY285"/>
      <c r="AZ285"/>
      <c r="BA285"/>
      <c r="BB285"/>
      <c r="BF285"/>
      <c r="BG285"/>
      <c r="BH285"/>
    </row>
    <row r="286" spans="8:60">
      <c r="H286"/>
      <c r="J286"/>
      <c r="K286"/>
      <c r="L286" s="33"/>
      <c r="M286" s="33"/>
      <c r="AD286"/>
      <c r="AS286"/>
      <c r="AW286"/>
      <c r="AX286"/>
      <c r="AY286"/>
      <c r="AZ286"/>
      <c r="BA286"/>
      <c r="BB286"/>
      <c r="BF286"/>
      <c r="BG286"/>
      <c r="BH286"/>
    </row>
    <row r="287" spans="8:60">
      <c r="H287"/>
      <c r="J287"/>
      <c r="K287"/>
      <c r="L287" s="33"/>
      <c r="M287" s="33"/>
      <c r="AD287"/>
      <c r="AS287"/>
      <c r="AW287"/>
      <c r="AX287"/>
      <c r="AY287"/>
      <c r="AZ287"/>
      <c r="BA287"/>
      <c r="BB287"/>
      <c r="BF287"/>
      <c r="BG287"/>
      <c r="BH287"/>
    </row>
    <row r="288" spans="8:60">
      <c r="H288"/>
      <c r="J288"/>
      <c r="K288"/>
      <c r="L288" s="33"/>
      <c r="M288" s="33"/>
      <c r="AD288"/>
      <c r="AS288"/>
      <c r="AW288"/>
      <c r="AX288"/>
      <c r="AY288"/>
      <c r="AZ288"/>
      <c r="BA288"/>
      <c r="BB288"/>
      <c r="BF288"/>
      <c r="BG288"/>
      <c r="BH288"/>
    </row>
    <row r="289" spans="8:60">
      <c r="H289"/>
      <c r="J289"/>
      <c r="K289"/>
      <c r="L289" s="33"/>
      <c r="M289" s="33"/>
      <c r="AD289"/>
      <c r="AS289"/>
      <c r="AW289"/>
      <c r="AX289"/>
      <c r="AY289"/>
      <c r="AZ289"/>
      <c r="BA289"/>
      <c r="BB289"/>
      <c r="BF289"/>
      <c r="BG289"/>
      <c r="BH289"/>
    </row>
    <row r="290" spans="8:60">
      <c r="H290"/>
      <c r="J290"/>
      <c r="K290"/>
      <c r="L290" s="33"/>
      <c r="M290" s="33"/>
      <c r="AD290"/>
      <c r="AS290"/>
      <c r="AW290"/>
      <c r="AX290"/>
      <c r="AY290"/>
      <c r="AZ290"/>
      <c r="BA290"/>
      <c r="BB290"/>
      <c r="BF290"/>
      <c r="BG290"/>
      <c r="BH290"/>
    </row>
    <row r="291" spans="8:60">
      <c r="H291"/>
      <c r="J291"/>
      <c r="K291"/>
      <c r="L291" s="33"/>
      <c r="M291" s="33"/>
      <c r="AD291"/>
      <c r="AS291"/>
      <c r="AW291"/>
      <c r="AX291"/>
      <c r="AY291"/>
      <c r="AZ291"/>
      <c r="BA291"/>
      <c r="BB291"/>
      <c r="BF291"/>
      <c r="BG291"/>
      <c r="BH291"/>
    </row>
    <row r="292" spans="8:60">
      <c r="H292"/>
      <c r="J292"/>
      <c r="K292"/>
      <c r="L292" s="33"/>
      <c r="M292" s="33"/>
      <c r="AD292"/>
      <c r="AS292"/>
      <c r="AW292"/>
      <c r="AX292"/>
      <c r="AY292"/>
      <c r="AZ292"/>
      <c r="BA292"/>
      <c r="BB292"/>
      <c r="BF292"/>
      <c r="BG292"/>
      <c r="BH292"/>
    </row>
    <row r="293" spans="8:60">
      <c r="H293"/>
      <c r="J293"/>
      <c r="K293"/>
      <c r="L293" s="33"/>
      <c r="M293" s="33"/>
      <c r="AD293"/>
      <c r="AS293"/>
      <c r="AW293"/>
      <c r="AX293"/>
      <c r="AY293"/>
      <c r="AZ293"/>
      <c r="BA293"/>
      <c r="BB293"/>
      <c r="BF293"/>
      <c r="BG293"/>
      <c r="BH293"/>
    </row>
    <row r="294" spans="8:60">
      <c r="H294"/>
      <c r="J294"/>
      <c r="K294"/>
      <c r="L294" s="33"/>
      <c r="M294" s="33"/>
      <c r="AD294"/>
      <c r="AS294"/>
      <c r="AW294"/>
      <c r="AX294"/>
      <c r="AY294"/>
      <c r="AZ294"/>
      <c r="BA294"/>
      <c r="BB294"/>
      <c r="BF294"/>
      <c r="BG294"/>
      <c r="BH294"/>
    </row>
    <row r="295" spans="8:60">
      <c r="H295"/>
      <c r="J295"/>
      <c r="K295"/>
      <c r="L295" s="33"/>
      <c r="M295" s="33"/>
      <c r="AD295"/>
      <c r="AS295"/>
      <c r="AW295"/>
      <c r="AX295"/>
      <c r="AY295"/>
      <c r="AZ295"/>
      <c r="BA295"/>
      <c r="BB295"/>
      <c r="BF295"/>
      <c r="BG295"/>
      <c r="BH295"/>
    </row>
    <row r="296" spans="8:60">
      <c r="H296"/>
      <c r="J296"/>
      <c r="K296"/>
      <c r="L296" s="33"/>
      <c r="M296" s="33"/>
      <c r="AD296"/>
      <c r="AS296"/>
      <c r="AW296"/>
      <c r="AX296"/>
      <c r="AY296"/>
      <c r="AZ296"/>
      <c r="BA296"/>
      <c r="BB296"/>
      <c r="BF296"/>
      <c r="BG296"/>
      <c r="BH296"/>
    </row>
    <row r="297" spans="8:60">
      <c r="H297"/>
      <c r="J297"/>
      <c r="K297"/>
      <c r="L297" s="33"/>
      <c r="M297" s="33"/>
      <c r="AD297"/>
      <c r="AS297"/>
      <c r="AW297"/>
      <c r="AX297"/>
      <c r="AY297"/>
      <c r="AZ297"/>
      <c r="BA297"/>
      <c r="BB297"/>
      <c r="BF297"/>
      <c r="BG297"/>
      <c r="BH297"/>
    </row>
    <row r="298" spans="8:60">
      <c r="H298"/>
      <c r="J298"/>
      <c r="K298"/>
      <c r="L298" s="33"/>
      <c r="M298" s="33"/>
      <c r="AD298"/>
      <c r="AS298"/>
      <c r="AW298"/>
      <c r="AX298"/>
      <c r="AY298"/>
      <c r="AZ298"/>
      <c r="BA298"/>
      <c r="BB298"/>
      <c r="BF298"/>
      <c r="BG298"/>
      <c r="BH298"/>
    </row>
    <row r="299" spans="8:60">
      <c r="H299"/>
      <c r="J299"/>
      <c r="K299"/>
      <c r="L299" s="33"/>
      <c r="M299" s="33"/>
      <c r="AD299"/>
      <c r="AS299"/>
      <c r="AW299"/>
      <c r="AX299"/>
      <c r="AY299"/>
      <c r="AZ299"/>
      <c r="BA299"/>
      <c r="BB299"/>
      <c r="BF299"/>
      <c r="BG299"/>
      <c r="BH299"/>
    </row>
    <row r="300" spans="8:60">
      <c r="H300"/>
      <c r="J300"/>
      <c r="K300"/>
      <c r="L300" s="33"/>
      <c r="M300" s="33"/>
      <c r="AD300"/>
      <c r="AS300"/>
      <c r="AW300"/>
      <c r="AX300"/>
      <c r="AY300"/>
      <c r="AZ300"/>
      <c r="BA300"/>
      <c r="BB300"/>
      <c r="BF300"/>
      <c r="BG300"/>
      <c r="BH300"/>
    </row>
    <row r="301" spans="8:60">
      <c r="H301"/>
      <c r="J301"/>
      <c r="K301"/>
      <c r="L301" s="33"/>
      <c r="M301" s="33"/>
      <c r="AD301"/>
      <c r="AS301"/>
      <c r="AW301"/>
      <c r="AX301"/>
      <c r="AY301"/>
      <c r="AZ301"/>
      <c r="BA301"/>
      <c r="BB301"/>
      <c r="BF301"/>
      <c r="BG301"/>
      <c r="BH301"/>
    </row>
    <row r="302" spans="8:60">
      <c r="H302"/>
      <c r="J302"/>
      <c r="K302"/>
      <c r="L302" s="33"/>
      <c r="M302" s="33"/>
      <c r="AD302"/>
      <c r="AS302"/>
      <c r="AW302"/>
      <c r="AX302"/>
      <c r="AY302"/>
      <c r="AZ302"/>
      <c r="BA302"/>
      <c r="BB302"/>
      <c r="BF302"/>
      <c r="BG302"/>
      <c r="BH302"/>
    </row>
    <row r="303" spans="8:60">
      <c r="H303"/>
      <c r="J303"/>
      <c r="K303"/>
      <c r="L303" s="33"/>
      <c r="M303" s="33"/>
      <c r="AD303"/>
      <c r="AS303"/>
      <c r="AW303"/>
      <c r="AX303"/>
      <c r="AY303"/>
      <c r="AZ303"/>
      <c r="BA303"/>
      <c r="BB303"/>
      <c r="BF303"/>
      <c r="BG303"/>
      <c r="BH303"/>
    </row>
    <row r="304" spans="8:60">
      <c r="H304"/>
      <c r="J304"/>
      <c r="K304"/>
      <c r="L304" s="33"/>
      <c r="M304" s="33"/>
      <c r="AD304"/>
      <c r="AS304"/>
      <c r="AW304"/>
      <c r="AX304"/>
      <c r="AY304"/>
      <c r="AZ304"/>
      <c r="BA304"/>
      <c r="BB304"/>
      <c r="BF304"/>
      <c r="BG304"/>
      <c r="BH304"/>
    </row>
    <row r="305" spans="8:60">
      <c r="H305"/>
      <c r="J305"/>
      <c r="K305"/>
      <c r="L305" s="33"/>
      <c r="M305" s="33"/>
      <c r="AD305"/>
      <c r="AS305"/>
      <c r="AW305"/>
      <c r="AX305"/>
      <c r="AY305"/>
      <c r="AZ305"/>
      <c r="BA305"/>
      <c r="BB305"/>
      <c r="BF305"/>
      <c r="BG305"/>
      <c r="BH305"/>
    </row>
    <row r="306" spans="8:60">
      <c r="H306"/>
      <c r="J306"/>
      <c r="K306"/>
      <c r="L306" s="33"/>
      <c r="M306" s="33"/>
      <c r="AD306"/>
      <c r="AS306"/>
      <c r="AW306"/>
      <c r="AX306"/>
      <c r="AY306"/>
      <c r="AZ306"/>
      <c r="BA306"/>
      <c r="BB306"/>
      <c r="BF306"/>
      <c r="BG306"/>
      <c r="BH306"/>
    </row>
    <row r="307" spans="8:60">
      <c r="H307"/>
      <c r="J307"/>
      <c r="K307"/>
      <c r="L307" s="33"/>
      <c r="M307" s="33"/>
      <c r="AD307"/>
      <c r="AS307"/>
      <c r="AW307"/>
      <c r="AX307"/>
      <c r="AY307"/>
      <c r="AZ307"/>
      <c r="BA307"/>
      <c r="BB307"/>
      <c r="BF307"/>
      <c r="BG307"/>
      <c r="BH307"/>
    </row>
    <row r="308" spans="8:60">
      <c r="H308"/>
      <c r="J308"/>
      <c r="K308"/>
      <c r="L308" s="33"/>
      <c r="M308" s="33"/>
      <c r="AD308"/>
      <c r="AS308"/>
      <c r="AW308"/>
      <c r="AX308"/>
      <c r="AY308"/>
      <c r="AZ308"/>
      <c r="BA308"/>
      <c r="BB308"/>
      <c r="BF308"/>
      <c r="BG308"/>
      <c r="BH308"/>
    </row>
    <row r="309" spans="8:60">
      <c r="H309"/>
      <c r="J309"/>
      <c r="K309"/>
      <c r="L309" s="33"/>
      <c r="M309" s="33"/>
      <c r="AD309"/>
      <c r="AS309"/>
      <c r="AW309"/>
      <c r="AX309"/>
      <c r="AY309"/>
      <c r="AZ309"/>
      <c r="BA309"/>
      <c r="BB309"/>
      <c r="BF309"/>
      <c r="BG309"/>
      <c r="BH309"/>
    </row>
    <row r="310" spans="8:60">
      <c r="H310"/>
      <c r="J310"/>
      <c r="K310"/>
      <c r="L310" s="33"/>
      <c r="M310" s="33"/>
      <c r="AD310"/>
      <c r="AS310"/>
      <c r="AW310"/>
      <c r="AX310"/>
      <c r="AY310"/>
      <c r="AZ310"/>
      <c r="BA310"/>
      <c r="BB310"/>
      <c r="BF310"/>
      <c r="BG310"/>
      <c r="BH310"/>
    </row>
    <row r="311" spans="8:60">
      <c r="H311"/>
      <c r="J311"/>
      <c r="K311"/>
      <c r="L311" s="33"/>
      <c r="M311" s="33"/>
      <c r="AD311"/>
      <c r="AS311"/>
      <c r="AW311"/>
      <c r="AX311"/>
      <c r="AY311"/>
      <c r="AZ311"/>
      <c r="BA311"/>
      <c r="BB311"/>
      <c r="BF311"/>
      <c r="BG311"/>
      <c r="BH311"/>
    </row>
    <row r="312" spans="8:60">
      <c r="H312"/>
      <c r="J312"/>
      <c r="K312"/>
      <c r="L312" s="33"/>
      <c r="M312" s="33"/>
      <c r="AD312"/>
      <c r="AS312"/>
      <c r="AW312"/>
      <c r="AX312"/>
      <c r="AY312"/>
      <c r="AZ312"/>
      <c r="BA312"/>
      <c r="BB312"/>
      <c r="BF312"/>
      <c r="BG312"/>
      <c r="BH312"/>
    </row>
    <row r="313" spans="8:60">
      <c r="H313"/>
      <c r="J313"/>
      <c r="K313"/>
      <c r="L313" s="33"/>
      <c r="M313" s="33"/>
      <c r="AD313"/>
      <c r="AS313"/>
      <c r="AW313"/>
      <c r="AX313"/>
      <c r="AY313"/>
      <c r="AZ313"/>
      <c r="BA313"/>
      <c r="BB313"/>
      <c r="BF313"/>
      <c r="BG313"/>
      <c r="BH313"/>
    </row>
    <row r="314" spans="8:60">
      <c r="H314"/>
      <c r="J314"/>
      <c r="K314"/>
      <c r="L314" s="33"/>
      <c r="M314" s="33"/>
      <c r="AD314"/>
      <c r="AS314"/>
      <c r="AW314"/>
      <c r="AX314"/>
      <c r="AY314"/>
      <c r="AZ314"/>
      <c r="BA314"/>
      <c r="BB314"/>
      <c r="BF314"/>
      <c r="BG314"/>
      <c r="BH314"/>
    </row>
    <row r="315" spans="8:60">
      <c r="H315"/>
      <c r="J315"/>
      <c r="K315"/>
      <c r="L315" s="33"/>
      <c r="M315" s="33"/>
      <c r="AD315"/>
      <c r="AS315"/>
      <c r="AW315"/>
      <c r="AX315"/>
      <c r="AY315"/>
      <c r="AZ315"/>
      <c r="BA315"/>
      <c r="BB315"/>
      <c r="BF315"/>
      <c r="BG315"/>
      <c r="BH315"/>
    </row>
    <row r="316" spans="8:60">
      <c r="H316"/>
      <c r="J316"/>
      <c r="K316"/>
      <c r="L316" s="33"/>
      <c r="M316" s="33"/>
      <c r="AD316"/>
      <c r="AS316"/>
      <c r="AW316"/>
      <c r="AX316"/>
      <c r="AY316"/>
      <c r="AZ316"/>
      <c r="BA316"/>
      <c r="BB316"/>
      <c r="BF316"/>
      <c r="BG316"/>
      <c r="BH316"/>
    </row>
    <row r="317" spans="8:60">
      <c r="H317"/>
      <c r="J317"/>
      <c r="K317"/>
      <c r="L317" s="33"/>
      <c r="M317" s="33"/>
      <c r="AD317"/>
      <c r="AS317"/>
      <c r="AW317"/>
      <c r="AX317"/>
      <c r="AY317"/>
      <c r="AZ317"/>
      <c r="BA317"/>
      <c r="BB317"/>
      <c r="BF317"/>
      <c r="BG317"/>
      <c r="BH317"/>
    </row>
    <row r="318" spans="8:60">
      <c r="H318"/>
      <c r="J318"/>
      <c r="K318"/>
      <c r="L318" s="33"/>
      <c r="M318" s="33"/>
      <c r="AD318"/>
      <c r="AS318"/>
      <c r="AW318"/>
      <c r="AX318"/>
      <c r="AY318"/>
      <c r="AZ318"/>
      <c r="BA318"/>
      <c r="BB318"/>
      <c r="BF318"/>
      <c r="BG318"/>
      <c r="BH318"/>
    </row>
    <row r="319" spans="8:60">
      <c r="H319"/>
      <c r="J319"/>
      <c r="K319"/>
      <c r="L319" s="33"/>
      <c r="M319" s="33"/>
      <c r="AD319"/>
      <c r="AS319"/>
      <c r="AW319"/>
      <c r="AX319"/>
      <c r="AY319"/>
      <c r="AZ319"/>
      <c r="BA319"/>
      <c r="BB319"/>
      <c r="BF319"/>
      <c r="BG319"/>
      <c r="BH319"/>
    </row>
    <row r="320" spans="8:60">
      <c r="H320"/>
      <c r="J320"/>
      <c r="K320"/>
      <c r="L320" s="33"/>
      <c r="M320" s="33"/>
      <c r="AD320"/>
      <c r="AS320"/>
      <c r="AW320"/>
      <c r="AX320"/>
      <c r="AY320"/>
      <c r="AZ320"/>
      <c r="BA320"/>
      <c r="BB320"/>
      <c r="BF320"/>
      <c r="BG320"/>
      <c r="BH320"/>
    </row>
    <row r="321" spans="1:63">
      <c r="H321"/>
      <c r="J321"/>
      <c r="K321"/>
      <c r="L321" s="33"/>
      <c r="M321" s="33"/>
      <c r="AD321"/>
      <c r="AS321"/>
      <c r="AW321"/>
      <c r="AX321"/>
      <c r="AY321"/>
      <c r="AZ321"/>
      <c r="BA321"/>
      <c r="BB321"/>
      <c r="BF321"/>
      <c r="BG321"/>
      <c r="BH321"/>
    </row>
    <row r="322" spans="1:63">
      <c r="H322"/>
      <c r="J322"/>
      <c r="K322"/>
      <c r="L322" s="33"/>
      <c r="M322" s="33"/>
      <c r="AD322"/>
      <c r="AS322"/>
      <c r="AW322"/>
      <c r="AX322"/>
      <c r="AY322"/>
      <c r="AZ322"/>
      <c r="BA322"/>
      <c r="BB322"/>
      <c r="BF322"/>
      <c r="BG322"/>
      <c r="BH322"/>
    </row>
    <row r="323" spans="1:63">
      <c r="A323" s="25"/>
      <c r="B323" s="25"/>
      <c r="C323" s="25"/>
      <c r="D323" s="25"/>
      <c r="E323" s="25"/>
      <c r="F323" s="124"/>
      <c r="G323" s="25"/>
      <c r="H323" s="100"/>
      <c r="I323" s="100"/>
      <c r="J323" s="100"/>
      <c r="K323" s="100"/>
      <c r="L323" s="382"/>
      <c r="M323" s="382"/>
      <c r="N323" s="100"/>
      <c r="O323" s="100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100"/>
      <c r="AB323" s="100"/>
      <c r="AC323" s="100"/>
      <c r="AD323" s="100"/>
      <c r="AE323" s="25"/>
      <c r="AF323" s="25"/>
      <c r="AG323" s="25"/>
      <c r="AH323" s="100"/>
      <c r="AI323" s="25"/>
      <c r="AS323"/>
      <c r="AW323"/>
      <c r="AX323"/>
      <c r="AY323"/>
      <c r="AZ323"/>
      <c r="BA323"/>
      <c r="BB323"/>
      <c r="BF323"/>
      <c r="BG323"/>
      <c r="BH323"/>
    </row>
    <row r="324" spans="1:63">
      <c r="A324" s="25"/>
      <c r="B324" s="25"/>
      <c r="C324" s="25"/>
      <c r="D324" s="25"/>
      <c r="E324" s="25"/>
      <c r="F324" s="124"/>
      <c r="G324" s="25"/>
      <c r="H324" s="100"/>
      <c r="I324" s="100"/>
      <c r="J324" s="100"/>
      <c r="K324" s="100"/>
      <c r="L324" s="382"/>
      <c r="M324" s="382"/>
      <c r="N324" s="100"/>
      <c r="O324" s="100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100"/>
      <c r="AB324" s="100"/>
      <c r="AC324" s="100"/>
      <c r="AD324" s="100"/>
      <c r="AE324" s="25"/>
      <c r="AF324" s="25"/>
      <c r="AG324" s="25"/>
      <c r="AH324" s="100"/>
      <c r="AI324" s="25"/>
      <c r="AS324"/>
      <c r="AW324"/>
      <c r="AX324"/>
      <c r="AY324"/>
      <c r="AZ324"/>
      <c r="BA324"/>
      <c r="BB324"/>
      <c r="BF324"/>
      <c r="BG324"/>
      <c r="BH324"/>
    </row>
    <row r="325" spans="1:63">
      <c r="AM325" s="1"/>
      <c r="AN325" s="1"/>
      <c r="AO325" s="1"/>
      <c r="AP325" s="1"/>
      <c r="AQ325" s="1"/>
      <c r="AR325" s="1"/>
      <c r="AT325" s="1"/>
      <c r="AU325" s="1"/>
      <c r="AV325" s="1"/>
      <c r="BC325" s="1"/>
      <c r="BD325" s="1"/>
      <c r="BE325" s="1"/>
      <c r="BI325" s="1"/>
      <c r="BJ325" s="1"/>
      <c r="BK325" s="1"/>
    </row>
    <row r="326" spans="1:63">
      <c r="AM326" s="1"/>
      <c r="AN326" s="1"/>
      <c r="AO326" s="1"/>
      <c r="AP326" s="1"/>
      <c r="AQ326" s="1"/>
      <c r="AR326" s="1"/>
      <c r="AT326" s="1"/>
      <c r="AU326" s="1"/>
      <c r="AV326" s="1"/>
      <c r="BC326" s="1"/>
      <c r="BD326" s="1"/>
      <c r="BE326" s="1"/>
      <c r="BI326" s="1"/>
      <c r="BJ326" s="1"/>
      <c r="BK326" s="1"/>
    </row>
    <row r="327" spans="1:63">
      <c r="AM327" s="1"/>
      <c r="AN327" s="1"/>
      <c r="AO327" s="1"/>
      <c r="AP327" s="1"/>
      <c r="AQ327" s="1"/>
      <c r="AR327" s="1"/>
      <c r="AT327" s="1"/>
      <c r="AU327" s="1"/>
      <c r="AV327" s="1"/>
      <c r="BC327" s="1"/>
      <c r="BD327" s="1"/>
      <c r="BE327" s="1"/>
      <c r="BI327" s="1"/>
      <c r="BJ327" s="1"/>
      <c r="BK327" s="1"/>
    </row>
    <row r="328" spans="1:63">
      <c r="AM328" s="1"/>
      <c r="AN328" s="1"/>
      <c r="AO328" s="1"/>
      <c r="AP328" s="1"/>
      <c r="AQ328" s="1"/>
      <c r="AR328" s="1"/>
      <c r="AT328" s="1"/>
      <c r="AU328" s="1"/>
      <c r="AV328" s="1"/>
      <c r="BC328" s="1"/>
      <c r="BD328" s="1"/>
      <c r="BE328" s="1"/>
      <c r="BI328" s="1"/>
      <c r="BJ328" s="1"/>
      <c r="BK328" s="1"/>
    </row>
    <row r="329" spans="1:63">
      <c r="AM329" s="1"/>
      <c r="AN329" s="1"/>
      <c r="AO329" s="1"/>
      <c r="AP329" s="1"/>
      <c r="AQ329" s="1"/>
      <c r="AR329" s="1"/>
      <c r="AT329" s="1"/>
      <c r="AU329" s="1"/>
      <c r="AV329" s="1"/>
      <c r="BC329" s="1"/>
      <c r="BD329" s="1"/>
      <c r="BE329" s="1"/>
      <c r="BI329" s="1"/>
      <c r="BJ329" s="1"/>
      <c r="BK329" s="1"/>
    </row>
    <row r="330" spans="1:63">
      <c r="AM330" s="1"/>
      <c r="AN330" s="1"/>
      <c r="AO330" s="1"/>
      <c r="AP330" s="1"/>
      <c r="AQ330" s="1"/>
      <c r="AR330" s="1"/>
      <c r="AT330" s="1"/>
      <c r="AU330" s="1"/>
      <c r="AV330" s="1"/>
      <c r="BC330" s="1"/>
      <c r="BD330" s="1"/>
      <c r="BE330" s="1"/>
      <c r="BI330" s="1"/>
      <c r="BJ330" s="1"/>
      <c r="BK330" s="1"/>
    </row>
    <row r="331" spans="1:63">
      <c r="AM331" s="1"/>
      <c r="AN331" s="1"/>
      <c r="AO331" s="1"/>
      <c r="AP331" s="1"/>
      <c r="AQ331" s="1"/>
      <c r="AR331" s="1"/>
      <c r="AT331" s="1"/>
      <c r="AU331" s="1"/>
      <c r="AV331" s="1"/>
      <c r="BC331" s="1"/>
      <c r="BD331" s="1"/>
      <c r="BE331" s="1"/>
      <c r="BI331" s="1"/>
      <c r="BJ331" s="1"/>
      <c r="BK331" s="1"/>
    </row>
    <row r="332" spans="1:63">
      <c r="AM332" s="1"/>
      <c r="AN332" s="1"/>
      <c r="AO332" s="1"/>
      <c r="AP332" s="1"/>
      <c r="AQ332" s="1"/>
      <c r="AR332" s="1"/>
      <c r="AT332" s="1"/>
      <c r="AU332" s="1"/>
      <c r="AV332" s="1"/>
      <c r="BC332" s="1"/>
      <c r="BD332" s="1"/>
      <c r="BE332" s="1"/>
      <c r="BI332" s="1"/>
      <c r="BJ332" s="1"/>
      <c r="BK332" s="1"/>
    </row>
    <row r="333" spans="1:63">
      <c r="AM333" s="1"/>
      <c r="AN333" s="1"/>
      <c r="AO333" s="1"/>
      <c r="AP333" s="1"/>
      <c r="AQ333" s="1"/>
      <c r="AR333" s="1"/>
      <c r="AT333" s="1"/>
      <c r="AU333" s="1"/>
      <c r="AV333" s="1"/>
      <c r="BC333" s="1"/>
      <c r="BD333" s="1"/>
      <c r="BE333" s="1"/>
      <c r="BI333" s="1"/>
      <c r="BJ333" s="1"/>
      <c r="BK333" s="1"/>
    </row>
    <row r="334" spans="1:63">
      <c r="AM334" s="1"/>
      <c r="AN334" s="1"/>
      <c r="AO334" s="1"/>
      <c r="AP334" s="1"/>
      <c r="AQ334" s="1"/>
      <c r="AR334" s="1"/>
      <c r="AT334" s="1"/>
      <c r="AU334" s="1"/>
      <c r="AV334" s="1"/>
      <c r="BC334" s="1"/>
      <c r="BD334" s="1"/>
      <c r="BE334" s="1"/>
      <c r="BI334" s="1"/>
      <c r="BJ334" s="1"/>
      <c r="BK334" s="1"/>
    </row>
    <row r="335" spans="1:63">
      <c r="AM335" s="1"/>
      <c r="AN335" s="1"/>
      <c r="AO335" s="1"/>
      <c r="AP335" s="1"/>
      <c r="AQ335" s="1"/>
      <c r="AR335" s="1"/>
      <c r="AT335" s="1"/>
      <c r="AU335" s="1"/>
      <c r="AV335" s="1"/>
      <c r="BC335" s="1"/>
      <c r="BD335" s="1"/>
      <c r="BE335" s="1"/>
      <c r="BI335" s="1"/>
      <c r="BJ335" s="1"/>
      <c r="BK335" s="1"/>
    </row>
    <row r="336" spans="1:63">
      <c r="AM336" s="1"/>
      <c r="AN336" s="1"/>
      <c r="AO336" s="1"/>
      <c r="AP336" s="1"/>
      <c r="AQ336" s="1"/>
      <c r="AR336" s="1"/>
      <c r="AT336" s="1"/>
      <c r="AU336" s="1"/>
      <c r="AV336" s="1"/>
      <c r="BC336" s="1"/>
      <c r="BD336" s="1"/>
      <c r="BE336" s="1"/>
      <c r="BI336" s="1"/>
      <c r="BJ336" s="1"/>
      <c r="BK336" s="1"/>
    </row>
    <row r="337" spans="39:63">
      <c r="AM337" s="1"/>
      <c r="AN337" s="1"/>
      <c r="AO337" s="1"/>
      <c r="AP337" s="1"/>
      <c r="AQ337" s="1"/>
      <c r="AR337" s="1"/>
      <c r="AT337" s="1"/>
      <c r="AU337" s="1"/>
      <c r="AV337" s="1"/>
      <c r="BC337" s="1"/>
      <c r="BD337" s="1"/>
      <c r="BE337" s="1"/>
      <c r="BI337" s="1"/>
      <c r="BJ337" s="1"/>
      <c r="BK337" s="1"/>
    </row>
    <row r="338" spans="39:63">
      <c r="AM338" s="1"/>
      <c r="AN338" s="1"/>
      <c r="AO338" s="1"/>
      <c r="AP338" s="1"/>
      <c r="AQ338" s="1"/>
      <c r="AR338" s="1"/>
      <c r="AT338" s="1"/>
      <c r="AU338" s="1"/>
      <c r="AV338" s="1"/>
      <c r="BC338" s="1"/>
      <c r="BD338" s="1"/>
      <c r="BE338" s="1"/>
      <c r="BI338" s="1"/>
      <c r="BJ338" s="1"/>
      <c r="BK338" s="1"/>
    </row>
    <row r="339" spans="39:63">
      <c r="AM339" s="1"/>
      <c r="AN339" s="1"/>
      <c r="AO339" s="1"/>
      <c r="AP339" s="1"/>
      <c r="AQ339" s="1"/>
      <c r="AR339" s="1"/>
      <c r="AT339" s="1"/>
      <c r="AU339" s="1"/>
      <c r="AV339" s="1"/>
      <c r="BC339" s="1"/>
      <c r="BD339" s="1"/>
      <c r="BE339" s="1"/>
      <c r="BI339" s="1"/>
      <c r="BJ339" s="1"/>
      <c r="BK339" s="1"/>
    </row>
    <row r="340" spans="39:63">
      <c r="AM340" s="1"/>
      <c r="AN340" s="1"/>
      <c r="AO340" s="1"/>
      <c r="AP340" s="1"/>
      <c r="AQ340" s="1"/>
      <c r="AR340" s="1"/>
      <c r="AT340" s="1"/>
      <c r="AU340" s="1"/>
      <c r="AV340" s="1"/>
      <c r="BC340" s="1"/>
      <c r="BD340" s="1"/>
      <c r="BE340" s="1"/>
      <c r="BI340" s="1"/>
      <c r="BJ340" s="1"/>
      <c r="BK340" s="1"/>
    </row>
    <row r="341" spans="39:63">
      <c r="AM341" s="1"/>
      <c r="AN341" s="1"/>
      <c r="AO341" s="1"/>
      <c r="AP341" s="1"/>
      <c r="AQ341" s="1"/>
      <c r="AR341" s="1"/>
      <c r="AT341" s="1"/>
      <c r="AU341" s="1"/>
      <c r="AV341" s="1"/>
      <c r="BC341" s="1"/>
      <c r="BD341" s="1"/>
      <c r="BE341" s="1"/>
      <c r="BI341" s="1"/>
      <c r="BJ341" s="1"/>
      <c r="BK341" s="1"/>
    </row>
    <row r="342" spans="39:63">
      <c r="AM342" s="1"/>
      <c r="AN342" s="1"/>
      <c r="AO342" s="1"/>
      <c r="AP342" s="1"/>
      <c r="AQ342" s="1"/>
      <c r="AR342" s="1"/>
      <c r="AT342" s="1"/>
      <c r="AU342" s="1"/>
      <c r="AV342" s="1"/>
      <c r="BC342" s="1"/>
      <c r="BD342" s="1"/>
      <c r="BE342" s="1"/>
      <c r="BI342" s="1"/>
      <c r="BJ342" s="1"/>
      <c r="BK342" s="1"/>
    </row>
    <row r="343" spans="39:63">
      <c r="AM343" s="1"/>
      <c r="AN343" s="1"/>
      <c r="AO343" s="1"/>
      <c r="AP343" s="1"/>
      <c r="AQ343" s="1"/>
      <c r="AR343" s="1"/>
      <c r="AT343" s="1"/>
      <c r="AU343" s="1"/>
      <c r="AV343" s="1"/>
      <c r="BC343" s="1"/>
      <c r="BD343" s="1"/>
      <c r="BE343" s="1"/>
      <c r="BI343" s="1"/>
      <c r="BJ343" s="1"/>
      <c r="BK343" s="1"/>
    </row>
    <row r="344" spans="39:63">
      <c r="AM344" s="1"/>
      <c r="AN344" s="1"/>
      <c r="AO344" s="1"/>
      <c r="AP344" s="1"/>
      <c r="AQ344" s="1"/>
      <c r="AR344" s="1"/>
      <c r="AT344" s="1"/>
      <c r="AU344" s="1"/>
      <c r="AV344" s="1"/>
      <c r="BC344" s="1"/>
      <c r="BD344" s="1"/>
      <c r="BE344" s="1"/>
      <c r="BI344" s="1"/>
      <c r="BJ344" s="1"/>
      <c r="BK344" s="1"/>
    </row>
    <row r="345" spans="39:63">
      <c r="AM345" s="1"/>
      <c r="AN345" s="1"/>
      <c r="AO345" s="1"/>
      <c r="AP345" s="1"/>
      <c r="AQ345" s="1"/>
      <c r="AR345" s="1"/>
      <c r="AT345" s="1"/>
      <c r="AU345" s="1"/>
      <c r="AV345" s="1"/>
      <c r="BC345" s="1"/>
      <c r="BD345" s="1"/>
      <c r="BE345" s="1"/>
      <c r="BI345" s="1"/>
      <c r="BJ345" s="1"/>
      <c r="BK345" s="1"/>
    </row>
    <row r="346" spans="39:63">
      <c r="AM346" s="1"/>
      <c r="AN346" s="1"/>
      <c r="AO346" s="1"/>
      <c r="AP346" s="1"/>
      <c r="AQ346" s="1"/>
      <c r="AR346" s="1"/>
      <c r="AT346" s="1"/>
      <c r="AU346" s="1"/>
      <c r="AV346" s="1"/>
      <c r="BC346" s="1"/>
      <c r="BD346" s="1"/>
      <c r="BE346" s="1"/>
      <c r="BI346" s="1"/>
      <c r="BJ346" s="1"/>
      <c r="BK346" s="1"/>
    </row>
    <row r="347" spans="39:63">
      <c r="AM347" s="1"/>
      <c r="AN347" s="1"/>
      <c r="AO347" s="1"/>
      <c r="AP347" s="1"/>
      <c r="AQ347" s="1"/>
      <c r="AR347" s="1"/>
      <c r="AT347" s="1"/>
      <c r="AU347" s="1"/>
      <c r="AV347" s="1"/>
      <c r="BC347" s="1"/>
      <c r="BD347" s="1"/>
      <c r="BE347" s="1"/>
      <c r="BI347" s="1"/>
      <c r="BJ347" s="1"/>
      <c r="BK347" s="1"/>
    </row>
    <row r="348" spans="39:63">
      <c r="AM348" s="1"/>
      <c r="AN348" s="1"/>
      <c r="AO348" s="1"/>
      <c r="AP348" s="1"/>
      <c r="AQ348" s="1"/>
      <c r="AR348" s="1"/>
      <c r="AT348" s="1"/>
      <c r="AU348" s="1"/>
      <c r="AV348" s="1"/>
      <c r="BC348" s="1"/>
      <c r="BD348" s="1"/>
      <c r="BE348" s="1"/>
      <c r="BI348" s="1"/>
      <c r="BJ348" s="1"/>
      <c r="BK348" s="1"/>
    </row>
    <row r="349" spans="39:63">
      <c r="AM349" s="1"/>
      <c r="AN349" s="1"/>
      <c r="AO349" s="1"/>
      <c r="AP349" s="1"/>
      <c r="AQ349" s="1"/>
      <c r="AR349" s="1"/>
      <c r="AT349" s="1"/>
      <c r="AU349" s="1"/>
      <c r="AV349" s="1"/>
      <c r="BC349" s="1"/>
      <c r="BD349" s="1"/>
      <c r="BE349" s="1"/>
      <c r="BI349" s="1"/>
      <c r="BJ349" s="1"/>
      <c r="BK349" s="1"/>
    </row>
    <row r="350" spans="39:63">
      <c r="AM350" s="1"/>
      <c r="AN350" s="1"/>
      <c r="AO350" s="1"/>
      <c r="AP350" s="1"/>
      <c r="AQ350" s="1"/>
      <c r="AR350" s="1"/>
      <c r="AT350" s="1"/>
      <c r="AU350" s="1"/>
      <c r="AV350" s="1"/>
      <c r="BC350" s="1"/>
      <c r="BD350" s="1"/>
      <c r="BE350" s="1"/>
      <c r="BI350" s="1"/>
      <c r="BJ350" s="1"/>
      <c r="BK350" s="1"/>
    </row>
    <row r="351" spans="39:63">
      <c r="AM351" s="1"/>
      <c r="AN351" s="1"/>
      <c r="AO351" s="1"/>
      <c r="AP351" s="1"/>
      <c r="AQ351" s="1"/>
      <c r="AR351" s="1"/>
      <c r="AT351" s="1"/>
      <c r="AU351" s="1"/>
      <c r="AV351" s="1"/>
      <c r="BC351" s="1"/>
      <c r="BD351" s="1"/>
      <c r="BE351" s="1"/>
      <c r="BI351" s="1"/>
      <c r="BJ351" s="1"/>
      <c r="BK351" s="1"/>
    </row>
    <row r="352" spans="39:63">
      <c r="AM352" s="1"/>
      <c r="AN352" s="1"/>
      <c r="AO352" s="1"/>
      <c r="AP352" s="1"/>
      <c r="AQ352" s="1"/>
      <c r="AR352" s="1"/>
      <c r="AT352" s="1"/>
      <c r="AU352" s="1"/>
      <c r="AV352" s="1"/>
      <c r="BC352" s="1"/>
      <c r="BD352" s="1"/>
      <c r="BE352" s="1"/>
      <c r="BI352" s="1"/>
      <c r="BJ352" s="1"/>
      <c r="BK352" s="1"/>
    </row>
    <row r="353" spans="39:63">
      <c r="AM353" s="1"/>
      <c r="AN353" s="1"/>
      <c r="AO353" s="1"/>
      <c r="AP353" s="1"/>
      <c r="AQ353" s="1"/>
      <c r="AR353" s="1"/>
      <c r="AT353" s="1"/>
      <c r="AU353" s="1"/>
      <c r="AV353" s="1"/>
      <c r="BC353" s="1"/>
      <c r="BD353" s="1"/>
      <c r="BE353" s="1"/>
      <c r="BI353" s="1"/>
      <c r="BJ353" s="1"/>
      <c r="BK353" s="1"/>
    </row>
    <row r="354" spans="39:63">
      <c r="AM354" s="1"/>
      <c r="AN354" s="1"/>
      <c r="AO354" s="1"/>
      <c r="AP354" s="1"/>
      <c r="AQ354" s="1"/>
      <c r="AR354" s="1"/>
      <c r="AT354" s="1"/>
      <c r="AU354" s="1"/>
      <c r="AV354" s="1"/>
      <c r="BC354" s="1"/>
      <c r="BD354" s="1"/>
      <c r="BE354" s="1"/>
      <c r="BI354" s="1"/>
      <c r="BJ354" s="1"/>
      <c r="BK354" s="1"/>
    </row>
    <row r="355" spans="39:63">
      <c r="AM355" s="1"/>
      <c r="AN355" s="1"/>
      <c r="AO355" s="1"/>
      <c r="AP355" s="1"/>
      <c r="AQ355" s="1"/>
      <c r="AR355" s="1"/>
      <c r="AT355" s="1"/>
      <c r="AU355" s="1"/>
      <c r="AV355" s="1"/>
      <c r="BC355" s="1"/>
      <c r="BD355" s="1"/>
      <c r="BE355" s="1"/>
      <c r="BI355" s="1"/>
      <c r="BJ355" s="1"/>
      <c r="BK355" s="1"/>
    </row>
    <row r="356" spans="39:63">
      <c r="AM356" s="1"/>
      <c r="AN356" s="1"/>
      <c r="AO356" s="1"/>
      <c r="AP356" s="1"/>
      <c r="AQ356" s="1"/>
      <c r="AR356" s="1"/>
      <c r="AT356" s="1"/>
      <c r="AU356" s="1"/>
      <c r="AV356" s="1"/>
      <c r="BC356" s="1"/>
      <c r="BD356" s="1"/>
      <c r="BE356" s="1"/>
      <c r="BI356" s="1"/>
      <c r="BJ356" s="1"/>
      <c r="BK356" s="1"/>
    </row>
    <row r="357" spans="39:63">
      <c r="AM357" s="1"/>
      <c r="AN357" s="1"/>
      <c r="AO357" s="1"/>
      <c r="AP357" s="1"/>
      <c r="AQ357" s="1"/>
      <c r="AR357" s="1"/>
      <c r="AT357" s="1"/>
      <c r="AU357" s="1"/>
      <c r="AV357" s="1"/>
      <c r="BC357" s="1"/>
      <c r="BD357" s="1"/>
      <c r="BE357" s="1"/>
      <c r="BI357" s="1"/>
      <c r="BJ357" s="1"/>
      <c r="BK357" s="1"/>
    </row>
    <row r="358" spans="39:63">
      <c r="AM358" s="1"/>
      <c r="AN358" s="1"/>
      <c r="AO358" s="1"/>
      <c r="AP358" s="1"/>
      <c r="AQ358" s="1"/>
      <c r="AR358" s="1"/>
      <c r="AT358" s="1"/>
      <c r="AU358" s="1"/>
      <c r="AV358" s="1"/>
      <c r="BC358" s="1"/>
      <c r="BD358" s="1"/>
      <c r="BE358" s="1"/>
      <c r="BI358" s="1"/>
      <c r="BJ358" s="1"/>
      <c r="BK358" s="1"/>
    </row>
    <row r="359" spans="39:63">
      <c r="AM359" s="1"/>
      <c r="AN359" s="1"/>
      <c r="AO359" s="1"/>
      <c r="AP359" s="1"/>
      <c r="AQ359" s="1"/>
      <c r="AR359" s="1"/>
      <c r="AT359" s="1"/>
      <c r="AU359" s="1"/>
      <c r="AV359" s="1"/>
      <c r="BC359" s="1"/>
      <c r="BD359" s="1"/>
      <c r="BE359" s="1"/>
      <c r="BI359" s="1"/>
      <c r="BJ359" s="1"/>
      <c r="BK359" s="1"/>
    </row>
    <row r="360" spans="39:63">
      <c r="AM360" s="1"/>
      <c r="AN360" s="1"/>
      <c r="AO360" s="1"/>
      <c r="AP360" s="1"/>
      <c r="AQ360" s="1"/>
      <c r="AR360" s="1"/>
      <c r="AT360" s="1"/>
      <c r="AU360" s="1"/>
      <c r="AV360" s="1"/>
      <c r="BC360" s="1"/>
      <c r="BD360" s="1"/>
      <c r="BE360" s="1"/>
      <c r="BI360" s="1"/>
      <c r="BJ360" s="1"/>
      <c r="BK360" s="1"/>
    </row>
    <row r="361" spans="39:63">
      <c r="AM361" s="1"/>
      <c r="AN361" s="1"/>
      <c r="AO361" s="1"/>
      <c r="AP361" s="1"/>
      <c r="AQ361" s="1"/>
      <c r="AR361" s="1"/>
      <c r="AT361" s="1"/>
      <c r="AU361" s="1"/>
      <c r="AV361" s="1"/>
      <c r="BC361" s="1"/>
      <c r="BD361" s="1"/>
      <c r="BE361" s="1"/>
      <c r="BI361" s="1"/>
      <c r="BJ361" s="1"/>
      <c r="BK361" s="1"/>
    </row>
    <row r="362" spans="39:63">
      <c r="AM362" s="1"/>
      <c r="AN362" s="1"/>
      <c r="AO362" s="1"/>
      <c r="AP362" s="1"/>
      <c r="AQ362" s="1"/>
      <c r="AR362" s="1"/>
      <c r="AT362" s="1"/>
      <c r="AU362" s="1"/>
      <c r="AV362" s="1"/>
      <c r="BC362" s="1"/>
      <c r="BD362" s="1"/>
      <c r="BE362" s="1"/>
      <c r="BI362" s="1"/>
      <c r="BJ362" s="1"/>
      <c r="BK362" s="1"/>
    </row>
    <row r="363" spans="39:63">
      <c r="AM363" s="1"/>
      <c r="AN363" s="1"/>
      <c r="AO363" s="1"/>
      <c r="AP363" s="1"/>
      <c r="AQ363" s="1"/>
      <c r="AR363" s="1"/>
      <c r="AT363" s="1"/>
      <c r="AU363" s="1"/>
      <c r="AV363" s="1"/>
      <c r="BC363" s="1"/>
      <c r="BD363" s="1"/>
      <c r="BE363" s="1"/>
      <c r="BI363" s="1"/>
      <c r="BJ363" s="1"/>
      <c r="BK363" s="1"/>
    </row>
    <row r="364" spans="39:63">
      <c r="AM364" s="1"/>
      <c r="AN364" s="1"/>
      <c r="AO364" s="1"/>
      <c r="AP364" s="1"/>
      <c r="AQ364" s="1"/>
      <c r="AR364" s="1"/>
      <c r="AT364" s="1"/>
      <c r="AU364" s="1"/>
      <c r="AV364" s="1"/>
      <c r="BC364" s="1"/>
      <c r="BD364" s="1"/>
      <c r="BE364" s="1"/>
      <c r="BI364" s="1"/>
      <c r="BJ364" s="1"/>
      <c r="BK364" s="1"/>
    </row>
    <row r="365" spans="39:63">
      <c r="AM365" s="1"/>
      <c r="AN365" s="1"/>
      <c r="AO365" s="1"/>
      <c r="AP365" s="1"/>
      <c r="AQ365" s="1"/>
      <c r="AR365" s="1"/>
      <c r="AT365" s="1"/>
      <c r="AU365" s="1"/>
      <c r="AV365" s="1"/>
      <c r="BC365" s="1"/>
      <c r="BD365" s="1"/>
      <c r="BE365" s="1"/>
      <c r="BI365" s="1"/>
      <c r="BJ365" s="1"/>
      <c r="BK365" s="1"/>
    </row>
    <row r="366" spans="39:63">
      <c r="AM366" s="1"/>
      <c r="AN366" s="1"/>
      <c r="AO366" s="1"/>
      <c r="AP366" s="1"/>
      <c r="AQ366" s="1"/>
      <c r="AR366" s="1"/>
      <c r="AT366" s="1"/>
      <c r="AU366" s="1"/>
      <c r="AV366" s="1"/>
      <c r="BC366" s="1"/>
      <c r="BD366" s="1"/>
      <c r="BE366" s="1"/>
      <c r="BI366" s="1"/>
      <c r="BJ366" s="1"/>
      <c r="BK366" s="1"/>
    </row>
    <row r="367" spans="39:63">
      <c r="AM367" s="1"/>
      <c r="AN367" s="1"/>
      <c r="AO367" s="1"/>
      <c r="AP367" s="1"/>
      <c r="AQ367" s="1"/>
      <c r="AR367" s="1"/>
      <c r="AT367" s="1"/>
      <c r="AU367" s="1"/>
      <c r="AV367" s="1"/>
      <c r="BC367" s="1"/>
      <c r="BD367" s="1"/>
      <c r="BE367" s="1"/>
      <c r="BI367" s="1"/>
      <c r="BJ367" s="1"/>
      <c r="BK367" s="1"/>
    </row>
    <row r="368" spans="39:63">
      <c r="AM368" s="1"/>
      <c r="AN368" s="1"/>
      <c r="AO368" s="1"/>
      <c r="AP368" s="1"/>
      <c r="AQ368" s="1"/>
      <c r="AR368" s="1"/>
      <c r="AT368" s="1"/>
      <c r="AU368" s="1"/>
      <c r="AV368" s="1"/>
      <c r="BC368" s="1"/>
      <c r="BD368" s="1"/>
      <c r="BE368" s="1"/>
      <c r="BI368" s="1"/>
      <c r="BJ368" s="1"/>
      <c r="BK368" s="1"/>
    </row>
    <row r="369" spans="39:63">
      <c r="AM369" s="1"/>
      <c r="AN369" s="1"/>
      <c r="AO369" s="1"/>
      <c r="AP369" s="1"/>
      <c r="AQ369" s="1"/>
      <c r="AR369" s="1"/>
      <c r="AT369" s="1"/>
      <c r="AU369" s="1"/>
      <c r="AV369" s="1"/>
      <c r="BC369" s="1"/>
      <c r="BD369" s="1"/>
      <c r="BE369" s="1"/>
      <c r="BI369" s="1"/>
      <c r="BJ369" s="1"/>
      <c r="BK369" s="1"/>
    </row>
    <row r="370" spans="39:63">
      <c r="AM370" s="1"/>
      <c r="AN370" s="1"/>
      <c r="AO370" s="1"/>
      <c r="AP370" s="1"/>
      <c r="AQ370" s="1"/>
      <c r="AR370" s="1"/>
      <c r="AT370" s="1"/>
      <c r="AU370" s="1"/>
      <c r="AV370" s="1"/>
      <c r="BC370" s="1"/>
      <c r="BD370" s="1"/>
      <c r="BE370" s="1"/>
      <c r="BI370" s="1"/>
      <c r="BJ370" s="1"/>
      <c r="BK370" s="1"/>
    </row>
    <row r="371" spans="39:63">
      <c r="AM371" s="1"/>
      <c r="AN371" s="1"/>
      <c r="AO371" s="1"/>
      <c r="AP371" s="1"/>
      <c r="AQ371" s="1"/>
      <c r="AR371" s="1"/>
      <c r="AT371" s="1"/>
      <c r="AU371" s="1"/>
      <c r="AV371" s="1"/>
      <c r="BC371" s="1"/>
      <c r="BD371" s="1"/>
      <c r="BE371" s="1"/>
      <c r="BI371" s="1"/>
      <c r="BJ371" s="1"/>
      <c r="BK371" s="1"/>
    </row>
    <row r="372" spans="39:63">
      <c r="AM372" s="1"/>
      <c r="AN372" s="1"/>
      <c r="AO372" s="1"/>
      <c r="AP372" s="1"/>
      <c r="AQ372" s="1"/>
      <c r="AR372" s="1"/>
      <c r="AT372" s="1"/>
      <c r="AU372" s="1"/>
      <c r="AV372" s="1"/>
      <c r="BC372" s="1"/>
      <c r="BD372" s="1"/>
      <c r="BE372" s="1"/>
      <c r="BI372" s="1"/>
      <c r="BJ372" s="1"/>
      <c r="BK372" s="1"/>
    </row>
    <row r="373" spans="39:63">
      <c r="AM373" s="1"/>
      <c r="AN373" s="1"/>
      <c r="AO373" s="1"/>
      <c r="AP373" s="1"/>
      <c r="AQ373" s="1"/>
      <c r="AR373" s="1"/>
      <c r="AT373" s="1"/>
      <c r="AU373" s="1"/>
      <c r="AV373" s="1"/>
      <c r="BC373" s="1"/>
      <c r="BD373" s="1"/>
      <c r="BE373" s="1"/>
      <c r="BI373" s="1"/>
      <c r="BJ373" s="1"/>
      <c r="BK373" s="1"/>
    </row>
    <row r="374" spans="39:63">
      <c r="AM374" s="1"/>
      <c r="AN374" s="1"/>
      <c r="AO374" s="1"/>
      <c r="AP374" s="1"/>
      <c r="AQ374" s="1"/>
      <c r="AR374" s="1"/>
      <c r="AT374" s="1"/>
      <c r="AU374" s="1"/>
      <c r="AV374" s="1"/>
      <c r="BC374" s="1"/>
      <c r="BD374" s="1"/>
      <c r="BE374" s="1"/>
      <c r="BI374" s="1"/>
      <c r="BJ374" s="1"/>
      <c r="BK374" s="1"/>
    </row>
    <row r="375" spans="39:63">
      <c r="AM375" s="1"/>
      <c r="AN375" s="1"/>
      <c r="AO375" s="1"/>
      <c r="AP375" s="1"/>
      <c r="AQ375" s="1"/>
      <c r="AR375" s="1"/>
      <c r="AT375" s="1"/>
      <c r="AU375" s="1"/>
      <c r="AV375" s="1"/>
      <c r="BC375" s="1"/>
      <c r="BD375" s="1"/>
      <c r="BE375" s="1"/>
      <c r="BI375" s="1"/>
      <c r="BJ375" s="1"/>
      <c r="BK375" s="1"/>
    </row>
    <row r="376" spans="39:63">
      <c r="AM376" s="1"/>
      <c r="AN376" s="1"/>
      <c r="AO376" s="1"/>
      <c r="AP376" s="1"/>
      <c r="AQ376" s="1"/>
      <c r="AR376" s="1"/>
      <c r="AT376" s="1"/>
      <c r="AU376" s="1"/>
      <c r="AV376" s="1"/>
      <c r="BC376" s="1"/>
      <c r="BD376" s="1"/>
      <c r="BE376" s="1"/>
      <c r="BI376" s="1"/>
      <c r="BJ376" s="1"/>
      <c r="BK376" s="1"/>
    </row>
    <row r="377" spans="39:63">
      <c r="AM377" s="1"/>
      <c r="AN377" s="1"/>
      <c r="AO377" s="1"/>
      <c r="AP377" s="1"/>
      <c r="AQ377" s="1"/>
      <c r="AR377" s="1"/>
      <c r="AT377" s="1"/>
      <c r="AU377" s="1"/>
      <c r="AV377" s="1"/>
      <c r="BC377" s="1"/>
      <c r="BD377" s="1"/>
      <c r="BE377" s="1"/>
      <c r="BI377" s="1"/>
      <c r="BJ377" s="1"/>
      <c r="BK377" s="1"/>
    </row>
    <row r="378" spans="39:63">
      <c r="AM378" s="1"/>
      <c r="AN378" s="1"/>
      <c r="AO378" s="1"/>
      <c r="AP378" s="1"/>
      <c r="AQ378" s="1"/>
      <c r="AR378" s="1"/>
      <c r="AT378" s="1"/>
      <c r="AU378" s="1"/>
      <c r="AV378" s="1"/>
      <c r="BC378" s="1"/>
      <c r="BD378" s="1"/>
      <c r="BE378" s="1"/>
      <c r="BI378" s="1"/>
      <c r="BJ378" s="1"/>
      <c r="BK378" s="1"/>
    </row>
    <row r="379" spans="39:63">
      <c r="AM379" s="1"/>
      <c r="AN379" s="1"/>
      <c r="AO379" s="1"/>
      <c r="AP379" s="1"/>
      <c r="AQ379" s="1"/>
      <c r="AR379" s="1"/>
      <c r="AT379" s="1"/>
      <c r="AU379" s="1"/>
      <c r="AV379" s="1"/>
      <c r="BC379" s="1"/>
      <c r="BD379" s="1"/>
      <c r="BE379" s="1"/>
      <c r="BI379" s="1"/>
      <c r="BJ379" s="1"/>
      <c r="BK379" s="1"/>
    </row>
    <row r="380" spans="39:63">
      <c r="AM380" s="1"/>
      <c r="AN380" s="1"/>
      <c r="AO380" s="1"/>
      <c r="AP380" s="1"/>
      <c r="AQ380" s="1"/>
      <c r="AR380" s="1"/>
      <c r="AT380" s="1"/>
      <c r="AU380" s="1"/>
      <c r="AV380" s="1"/>
      <c r="BC380" s="1"/>
      <c r="BD380" s="1"/>
      <c r="BE380" s="1"/>
      <c r="BI380" s="1"/>
      <c r="BJ380" s="1"/>
      <c r="BK380" s="1"/>
    </row>
    <row r="381" spans="39:63">
      <c r="AM381" s="1"/>
      <c r="AN381" s="1"/>
      <c r="AO381" s="1"/>
      <c r="AP381" s="1"/>
      <c r="AQ381" s="1"/>
      <c r="AR381" s="1"/>
      <c r="AT381" s="1"/>
      <c r="AU381" s="1"/>
      <c r="AV381" s="1"/>
      <c r="BC381" s="1"/>
      <c r="BD381" s="1"/>
      <c r="BE381" s="1"/>
      <c r="BI381" s="1"/>
      <c r="BJ381" s="1"/>
      <c r="BK381" s="1"/>
    </row>
    <row r="382" spans="39:63">
      <c r="AM382" s="1"/>
      <c r="AN382" s="1"/>
      <c r="AO382" s="1"/>
      <c r="AP382" s="1"/>
      <c r="AQ382" s="1"/>
      <c r="AR382" s="1"/>
      <c r="AT382" s="1"/>
      <c r="AU382" s="1"/>
      <c r="AV382" s="1"/>
      <c r="BC382" s="1"/>
      <c r="BD382" s="1"/>
      <c r="BE382" s="1"/>
      <c r="BI382" s="1"/>
      <c r="BJ382" s="1"/>
      <c r="BK382" s="1"/>
    </row>
    <row r="383" spans="39:63">
      <c r="AM383" s="1"/>
      <c r="AN383" s="1"/>
      <c r="AO383" s="1"/>
      <c r="AP383" s="1"/>
      <c r="AQ383" s="1"/>
      <c r="AR383" s="1"/>
      <c r="AT383" s="1"/>
      <c r="AU383" s="1"/>
      <c r="AV383" s="1"/>
      <c r="BC383" s="1"/>
      <c r="BD383" s="1"/>
      <c r="BE383" s="1"/>
      <c r="BI383" s="1"/>
      <c r="BJ383" s="1"/>
      <c r="BK383" s="1"/>
    </row>
    <row r="384" spans="39:63">
      <c r="AM384" s="1"/>
      <c r="AN384" s="1"/>
      <c r="AO384" s="1"/>
      <c r="AP384" s="1"/>
      <c r="AQ384" s="1"/>
      <c r="AR384" s="1"/>
      <c r="AT384" s="1"/>
      <c r="AU384" s="1"/>
      <c r="AV384" s="1"/>
      <c r="BC384" s="1"/>
      <c r="BD384" s="1"/>
      <c r="BE384" s="1"/>
      <c r="BI384" s="1"/>
      <c r="BJ384" s="1"/>
      <c r="BK384" s="1"/>
    </row>
    <row r="385" spans="39:63">
      <c r="AM385" s="1"/>
      <c r="AN385" s="1"/>
      <c r="AO385" s="1"/>
      <c r="AP385" s="1"/>
      <c r="AQ385" s="1"/>
      <c r="AR385" s="1"/>
      <c r="AT385" s="1"/>
      <c r="AU385" s="1"/>
      <c r="AV385" s="1"/>
      <c r="BC385" s="1"/>
      <c r="BD385" s="1"/>
      <c r="BE385" s="1"/>
      <c r="BI385" s="1"/>
      <c r="BJ385" s="1"/>
      <c r="BK385" s="1"/>
    </row>
    <row r="386" spans="39:63">
      <c r="AM386" s="1"/>
      <c r="AN386" s="1"/>
      <c r="AO386" s="1"/>
      <c r="AP386" s="1"/>
      <c r="AQ386" s="1"/>
      <c r="AR386" s="1"/>
      <c r="AT386" s="1"/>
      <c r="AU386" s="1"/>
      <c r="AV386" s="1"/>
      <c r="BC386" s="1"/>
      <c r="BD386" s="1"/>
      <c r="BE386" s="1"/>
      <c r="BI386" s="1"/>
      <c r="BJ386" s="1"/>
      <c r="BK386" s="1"/>
    </row>
    <row r="387" spans="39:63">
      <c r="AM387" s="1"/>
      <c r="AN387" s="1"/>
      <c r="AO387" s="1"/>
      <c r="AP387" s="1"/>
      <c r="AQ387" s="1"/>
      <c r="AR387" s="1"/>
      <c r="AT387" s="1"/>
      <c r="AU387" s="1"/>
      <c r="AV387" s="1"/>
      <c r="BC387" s="1"/>
      <c r="BD387" s="1"/>
      <c r="BE387" s="1"/>
      <c r="BI387" s="1"/>
      <c r="BJ387" s="1"/>
      <c r="BK387" s="1"/>
    </row>
    <row r="388" spans="39:63">
      <c r="AM388" s="1"/>
      <c r="AN388" s="1"/>
      <c r="AO388" s="1"/>
      <c r="AP388" s="1"/>
      <c r="AQ388" s="1"/>
      <c r="AR388" s="1"/>
      <c r="AT388" s="1"/>
      <c r="AU388" s="1"/>
      <c r="AV388" s="1"/>
      <c r="BC388" s="1"/>
      <c r="BD388" s="1"/>
      <c r="BE388" s="1"/>
      <c r="BI388" s="1"/>
      <c r="BJ388" s="1"/>
      <c r="BK388" s="1"/>
    </row>
    <row r="389" spans="39:63">
      <c r="AM389" s="1"/>
      <c r="AN389" s="1"/>
      <c r="AO389" s="1"/>
      <c r="AP389" s="1"/>
      <c r="AQ389" s="1"/>
      <c r="AR389" s="1"/>
      <c r="AT389" s="1"/>
      <c r="AU389" s="1"/>
      <c r="AV389" s="1"/>
      <c r="BC389" s="1"/>
      <c r="BD389" s="1"/>
      <c r="BE389" s="1"/>
      <c r="BI389" s="1"/>
      <c r="BJ389" s="1"/>
      <c r="BK389" s="1"/>
    </row>
    <row r="390" spans="39:63">
      <c r="AM390" s="1"/>
      <c r="AN390" s="1"/>
      <c r="AO390" s="1"/>
      <c r="AP390" s="1"/>
      <c r="AQ390" s="1"/>
      <c r="AR390" s="1"/>
      <c r="AT390" s="1"/>
      <c r="AU390" s="1"/>
      <c r="AV390" s="1"/>
      <c r="BC390" s="1"/>
      <c r="BD390" s="1"/>
      <c r="BE390" s="1"/>
      <c r="BI390" s="1"/>
      <c r="BJ390" s="1"/>
      <c r="BK390" s="1"/>
    </row>
    <row r="391" spans="39:63">
      <c r="AM391" s="1"/>
      <c r="AN391" s="1"/>
      <c r="AO391" s="1"/>
      <c r="AP391" s="1"/>
      <c r="AQ391" s="1"/>
      <c r="AR391" s="1"/>
      <c r="AT391" s="1"/>
      <c r="AU391" s="1"/>
      <c r="AV391" s="1"/>
      <c r="BC391" s="1"/>
      <c r="BD391" s="1"/>
      <c r="BE391" s="1"/>
      <c r="BI391" s="1"/>
      <c r="BJ391" s="1"/>
      <c r="BK391" s="1"/>
    </row>
    <row r="392" spans="39:63">
      <c r="AM392" s="1"/>
      <c r="AN392" s="1"/>
      <c r="AO392" s="1"/>
      <c r="AP392" s="1"/>
      <c r="AQ392" s="1"/>
      <c r="AR392" s="1"/>
      <c r="AT392" s="1"/>
      <c r="AU392" s="1"/>
      <c r="AV392" s="1"/>
      <c r="BC392" s="1"/>
      <c r="BD392" s="1"/>
      <c r="BE392" s="1"/>
      <c r="BI392" s="1"/>
      <c r="BJ392" s="1"/>
      <c r="BK392" s="1"/>
    </row>
    <row r="393" spans="39:63">
      <c r="AM393" s="1"/>
      <c r="AN393" s="1"/>
      <c r="AO393" s="1"/>
      <c r="AP393" s="1"/>
      <c r="AQ393" s="1"/>
      <c r="AR393" s="1"/>
      <c r="AT393" s="1"/>
      <c r="AU393" s="1"/>
      <c r="AV393" s="1"/>
      <c r="BC393" s="1"/>
      <c r="BD393" s="1"/>
      <c r="BE393" s="1"/>
      <c r="BI393" s="1"/>
      <c r="BJ393" s="1"/>
      <c r="BK393" s="1"/>
    </row>
    <row r="394" spans="39:63">
      <c r="AM394" s="1"/>
      <c r="AN394" s="1"/>
      <c r="AO394" s="1"/>
      <c r="AP394" s="1"/>
      <c r="AQ394" s="1"/>
      <c r="AR394" s="1"/>
      <c r="AT394" s="1"/>
      <c r="AU394" s="1"/>
      <c r="AV394" s="1"/>
      <c r="BC394" s="1"/>
      <c r="BD394" s="1"/>
      <c r="BE394" s="1"/>
      <c r="BI394" s="1"/>
      <c r="BJ394" s="1"/>
      <c r="BK394" s="1"/>
    </row>
    <row r="395" spans="39:63">
      <c r="AM395" s="1"/>
      <c r="AN395" s="1"/>
      <c r="AO395" s="1"/>
      <c r="AP395" s="1"/>
      <c r="AQ395" s="1"/>
      <c r="AR395" s="1"/>
      <c r="AT395" s="1"/>
      <c r="AU395" s="1"/>
      <c r="AV395" s="1"/>
      <c r="BC395" s="1"/>
      <c r="BD395" s="1"/>
      <c r="BE395" s="1"/>
      <c r="BI395" s="1"/>
      <c r="BJ395" s="1"/>
      <c r="BK395" s="1"/>
    </row>
    <row r="396" spans="39:63">
      <c r="AM396" s="1"/>
      <c r="AN396" s="1"/>
      <c r="AO396" s="1"/>
      <c r="AP396" s="1"/>
      <c r="AQ396" s="1"/>
      <c r="AR396" s="1"/>
      <c r="AT396" s="1"/>
      <c r="AU396" s="1"/>
      <c r="AV396" s="1"/>
      <c r="BC396" s="1"/>
      <c r="BD396" s="1"/>
      <c r="BE396" s="1"/>
      <c r="BI396" s="1"/>
      <c r="BJ396" s="1"/>
      <c r="BK396" s="1"/>
    </row>
    <row r="397" spans="39:63">
      <c r="AM397" s="1"/>
      <c r="AN397" s="1"/>
      <c r="AO397" s="1"/>
      <c r="AP397" s="1"/>
      <c r="AQ397" s="1"/>
      <c r="AR397" s="1"/>
      <c r="AT397" s="1"/>
      <c r="AU397" s="1"/>
      <c r="AV397" s="1"/>
      <c r="BC397" s="1"/>
      <c r="BD397" s="1"/>
      <c r="BE397" s="1"/>
      <c r="BI397" s="1"/>
      <c r="BJ397" s="1"/>
      <c r="BK397" s="1"/>
    </row>
    <row r="398" spans="39:63">
      <c r="AM398" s="1"/>
      <c r="AN398" s="1"/>
      <c r="AO398" s="1"/>
      <c r="AP398" s="1"/>
      <c r="AQ398" s="1"/>
      <c r="AR398" s="1"/>
      <c r="AT398" s="1"/>
      <c r="AU398" s="1"/>
      <c r="AV398" s="1"/>
      <c r="BC398" s="1"/>
      <c r="BD398" s="1"/>
      <c r="BE398" s="1"/>
      <c r="BI398" s="1"/>
      <c r="BJ398" s="1"/>
      <c r="BK398" s="1"/>
    </row>
    <row r="399" spans="39:63">
      <c r="AM399" s="1"/>
      <c r="AN399" s="1"/>
      <c r="AO399" s="1"/>
      <c r="AP399" s="1"/>
      <c r="AQ399" s="1"/>
      <c r="AR399" s="1"/>
      <c r="AT399" s="1"/>
      <c r="AU399" s="1"/>
      <c r="AV399" s="1"/>
      <c r="BC399" s="1"/>
      <c r="BD399" s="1"/>
      <c r="BE399" s="1"/>
      <c r="BI399" s="1"/>
      <c r="BJ399" s="1"/>
      <c r="BK399" s="1"/>
    </row>
    <row r="400" spans="39:63">
      <c r="AM400" s="1"/>
      <c r="AN400" s="1"/>
      <c r="AO400" s="1"/>
      <c r="AP400" s="1"/>
      <c r="AQ400" s="1"/>
      <c r="AR400" s="1"/>
      <c r="AT400" s="1"/>
      <c r="AU400" s="1"/>
      <c r="AV400" s="1"/>
      <c r="BC400" s="1"/>
      <c r="BD400" s="1"/>
      <c r="BE400" s="1"/>
      <c r="BI400" s="1"/>
      <c r="BJ400" s="1"/>
      <c r="BK400" s="1"/>
    </row>
    <row r="401" spans="39:63">
      <c r="AM401" s="1"/>
      <c r="AN401" s="1"/>
      <c r="AO401" s="1"/>
      <c r="AP401" s="1"/>
      <c r="AQ401" s="1"/>
      <c r="AR401" s="1"/>
      <c r="AT401" s="1"/>
      <c r="AU401" s="1"/>
      <c r="AV401" s="1"/>
      <c r="BC401" s="1"/>
      <c r="BD401" s="1"/>
      <c r="BE401" s="1"/>
      <c r="BI401" s="1"/>
      <c r="BJ401" s="1"/>
      <c r="BK401" s="1"/>
    </row>
    <row r="402" spans="39:63">
      <c r="AM402" s="1"/>
      <c r="AN402" s="1"/>
      <c r="AO402" s="1"/>
      <c r="AP402" s="1"/>
      <c r="AQ402" s="1"/>
      <c r="AR402" s="1"/>
      <c r="AT402" s="1"/>
      <c r="AU402" s="1"/>
      <c r="AV402" s="1"/>
      <c r="BC402" s="1"/>
      <c r="BD402" s="1"/>
      <c r="BE402" s="1"/>
      <c r="BI402" s="1"/>
      <c r="BJ402" s="1"/>
      <c r="BK402" s="1"/>
    </row>
    <row r="403" spans="39:63">
      <c r="AM403" s="1"/>
      <c r="AN403" s="1"/>
      <c r="AO403" s="1"/>
      <c r="AP403" s="1"/>
      <c r="AQ403" s="1"/>
      <c r="AR403" s="1"/>
      <c r="AT403" s="1"/>
      <c r="AU403" s="1"/>
      <c r="AV403" s="1"/>
      <c r="BC403" s="1"/>
      <c r="BD403" s="1"/>
      <c r="BE403" s="1"/>
      <c r="BI403" s="1"/>
      <c r="BJ403" s="1"/>
      <c r="BK403" s="1"/>
    </row>
    <row r="404" spans="39:63">
      <c r="AM404" s="1"/>
      <c r="AN404" s="1"/>
      <c r="AO404" s="1"/>
      <c r="AP404" s="1"/>
      <c r="AQ404" s="1"/>
      <c r="AR404" s="1"/>
      <c r="AT404" s="1"/>
      <c r="AU404" s="1"/>
      <c r="AV404" s="1"/>
      <c r="BC404" s="1"/>
      <c r="BD404" s="1"/>
      <c r="BE404" s="1"/>
      <c r="BI404" s="1"/>
      <c r="BJ404" s="1"/>
      <c r="BK404" s="1"/>
    </row>
    <row r="405" spans="39:63">
      <c r="AM405" s="1"/>
      <c r="AN405" s="1"/>
      <c r="AO405" s="1"/>
      <c r="AP405" s="1"/>
      <c r="AQ405" s="1"/>
      <c r="AR405" s="1"/>
      <c r="AT405" s="1"/>
      <c r="AU405" s="1"/>
      <c r="AV405" s="1"/>
      <c r="BC405" s="1"/>
      <c r="BD405" s="1"/>
      <c r="BE405" s="1"/>
      <c r="BI405" s="1"/>
      <c r="BJ405" s="1"/>
      <c r="BK405" s="1"/>
    </row>
    <row r="406" spans="39:63">
      <c r="AM406" s="1"/>
      <c r="AN406" s="1"/>
      <c r="AO406" s="1"/>
      <c r="AP406" s="1"/>
      <c r="AQ406" s="1"/>
      <c r="AR406" s="1"/>
      <c r="AT406" s="1"/>
      <c r="AU406" s="1"/>
      <c r="AV406" s="1"/>
      <c r="BC406" s="1"/>
      <c r="BD406" s="1"/>
      <c r="BE406" s="1"/>
      <c r="BI406" s="1"/>
      <c r="BJ406" s="1"/>
      <c r="BK406" s="1"/>
    </row>
    <row r="407" spans="39:63">
      <c r="AM407" s="1"/>
      <c r="AN407" s="1"/>
      <c r="AO407" s="1"/>
      <c r="AP407" s="1"/>
      <c r="AQ407" s="1"/>
      <c r="AR407" s="1"/>
      <c r="AT407" s="1"/>
      <c r="AU407" s="1"/>
      <c r="AV407" s="1"/>
      <c r="BC407" s="1"/>
      <c r="BD407" s="1"/>
      <c r="BE407" s="1"/>
      <c r="BI407" s="1"/>
      <c r="BJ407" s="1"/>
      <c r="BK407" s="1"/>
    </row>
    <row r="408" spans="39:63">
      <c r="AM408" s="1"/>
      <c r="AN408" s="1"/>
      <c r="AO408" s="1"/>
      <c r="AP408" s="1"/>
      <c r="AQ408" s="1"/>
      <c r="AR408" s="1"/>
      <c r="AT408" s="1"/>
      <c r="AU408" s="1"/>
      <c r="AV408" s="1"/>
      <c r="BC408" s="1"/>
      <c r="BD408" s="1"/>
      <c r="BE408" s="1"/>
      <c r="BI408" s="1"/>
      <c r="BJ408" s="1"/>
      <c r="BK408" s="1"/>
    </row>
    <row r="409" spans="39:63">
      <c r="AM409" s="1"/>
      <c r="AN409" s="1"/>
      <c r="AO409" s="1"/>
      <c r="AP409" s="1"/>
      <c r="AQ409" s="1"/>
      <c r="AR409" s="1"/>
      <c r="AT409" s="1"/>
      <c r="AU409" s="1"/>
      <c r="AV409" s="1"/>
      <c r="BC409" s="1"/>
      <c r="BD409" s="1"/>
      <c r="BE409" s="1"/>
      <c r="BI409" s="1"/>
      <c r="BJ409" s="1"/>
      <c r="BK409" s="1"/>
    </row>
    <row r="410" spans="39:63">
      <c r="AM410" s="1"/>
      <c r="AN410" s="1"/>
      <c r="AO410" s="1"/>
      <c r="AP410" s="1"/>
      <c r="AQ410" s="1"/>
      <c r="AR410" s="1"/>
      <c r="AT410" s="1"/>
      <c r="AU410" s="1"/>
      <c r="AV410" s="1"/>
      <c r="BC410" s="1"/>
      <c r="BD410" s="1"/>
      <c r="BE410" s="1"/>
      <c r="BI410" s="1"/>
      <c r="BJ410" s="1"/>
      <c r="BK410" s="1"/>
    </row>
    <row r="411" spans="39:63">
      <c r="AM411" s="1"/>
      <c r="AN411" s="1"/>
      <c r="AO411" s="1"/>
      <c r="AP411" s="1"/>
      <c r="AQ411" s="1"/>
      <c r="AR411" s="1"/>
      <c r="AT411" s="1"/>
      <c r="AU411" s="1"/>
      <c r="AV411" s="1"/>
      <c r="BC411" s="1"/>
      <c r="BD411" s="1"/>
      <c r="BE411" s="1"/>
      <c r="BI411" s="1"/>
      <c r="BJ411" s="1"/>
      <c r="BK411" s="1"/>
    </row>
    <row r="412" spans="39:63">
      <c r="AM412" s="1"/>
      <c r="AN412" s="1"/>
      <c r="AO412" s="1"/>
      <c r="AP412" s="1"/>
      <c r="AQ412" s="1"/>
      <c r="AR412" s="1"/>
      <c r="AT412" s="1"/>
      <c r="AU412" s="1"/>
      <c r="AV412" s="1"/>
      <c r="BC412" s="1"/>
      <c r="BD412" s="1"/>
      <c r="BE412" s="1"/>
      <c r="BI412" s="1"/>
      <c r="BJ412" s="1"/>
      <c r="BK412" s="1"/>
    </row>
    <row r="413" spans="39:63">
      <c r="AM413" s="1"/>
      <c r="AN413" s="1"/>
      <c r="AO413" s="1"/>
      <c r="AP413" s="1"/>
      <c r="AQ413" s="1"/>
      <c r="AR413" s="1"/>
      <c r="AT413" s="1"/>
      <c r="AU413" s="1"/>
      <c r="AV413" s="1"/>
      <c r="BC413" s="1"/>
      <c r="BD413" s="1"/>
      <c r="BE413" s="1"/>
      <c r="BI413" s="1"/>
      <c r="BJ413" s="1"/>
      <c r="BK413" s="1"/>
    </row>
    <row r="414" spans="39:63">
      <c r="AM414" s="1"/>
      <c r="AN414" s="1"/>
      <c r="AO414" s="1"/>
      <c r="AP414" s="1"/>
      <c r="AQ414" s="1"/>
      <c r="AR414" s="1"/>
      <c r="AT414" s="1"/>
      <c r="AU414" s="1"/>
      <c r="AV414" s="1"/>
      <c r="BC414" s="1"/>
      <c r="BD414" s="1"/>
      <c r="BE414" s="1"/>
      <c r="BI414" s="1"/>
      <c r="BJ414" s="1"/>
      <c r="BK414" s="1"/>
    </row>
    <row r="415" spans="39:63">
      <c r="AM415" s="1"/>
      <c r="AN415" s="1"/>
      <c r="AO415" s="1"/>
      <c r="AP415" s="1"/>
      <c r="AQ415" s="1"/>
      <c r="AR415" s="1"/>
      <c r="AT415" s="1"/>
      <c r="AU415" s="1"/>
      <c r="AV415" s="1"/>
      <c r="BC415" s="1"/>
      <c r="BD415" s="1"/>
      <c r="BE415" s="1"/>
      <c r="BI415" s="1"/>
      <c r="BJ415" s="1"/>
      <c r="BK415" s="1"/>
    </row>
    <row r="416" spans="39:63">
      <c r="AM416" s="1"/>
      <c r="AN416" s="1"/>
      <c r="AO416" s="1"/>
      <c r="AP416" s="1"/>
      <c r="AQ416" s="1"/>
      <c r="AR416" s="1"/>
      <c r="AT416" s="1"/>
      <c r="AU416" s="1"/>
      <c r="AV416" s="1"/>
      <c r="BC416" s="1"/>
      <c r="BD416" s="1"/>
      <c r="BE416" s="1"/>
      <c r="BI416" s="1"/>
      <c r="BJ416" s="1"/>
      <c r="BK416" s="1"/>
    </row>
    <row r="417" spans="39:63">
      <c r="AM417" s="1"/>
      <c r="AN417" s="1"/>
      <c r="AO417" s="1"/>
      <c r="AP417" s="1"/>
      <c r="AQ417" s="1"/>
      <c r="AR417" s="1"/>
      <c r="AT417" s="1"/>
      <c r="AU417" s="1"/>
      <c r="AV417" s="1"/>
      <c r="BC417" s="1"/>
      <c r="BD417" s="1"/>
      <c r="BE417" s="1"/>
      <c r="BI417" s="1"/>
      <c r="BJ417" s="1"/>
      <c r="BK417" s="1"/>
    </row>
    <row r="418" spans="39:63">
      <c r="AM418" s="1"/>
      <c r="AN418" s="1"/>
      <c r="AO418" s="1"/>
      <c r="AP418" s="1"/>
      <c r="AQ418" s="1"/>
      <c r="AR418" s="1"/>
      <c r="AT418" s="1"/>
      <c r="AU418" s="1"/>
      <c r="AV418" s="1"/>
      <c r="BC418" s="1"/>
      <c r="BD418" s="1"/>
      <c r="BE418" s="1"/>
      <c r="BI418" s="1"/>
      <c r="BJ418" s="1"/>
      <c r="BK418" s="1"/>
    </row>
    <row r="419" spans="39:63">
      <c r="AM419" s="1"/>
      <c r="AN419" s="1"/>
      <c r="AO419" s="1"/>
      <c r="AP419" s="1"/>
      <c r="AQ419" s="1"/>
      <c r="AR419" s="1"/>
      <c r="AT419" s="1"/>
      <c r="AU419" s="1"/>
      <c r="AV419" s="1"/>
      <c r="BC419" s="1"/>
      <c r="BD419" s="1"/>
      <c r="BE419" s="1"/>
      <c r="BI419" s="1"/>
      <c r="BJ419" s="1"/>
      <c r="BK419" s="1"/>
    </row>
    <row r="420" spans="39:63">
      <c r="AM420" s="1"/>
      <c r="AN420" s="1"/>
      <c r="AO420" s="1"/>
      <c r="AP420" s="1"/>
      <c r="AQ420" s="1"/>
      <c r="AR420" s="1"/>
      <c r="AT420" s="1"/>
      <c r="AU420" s="1"/>
      <c r="AV420" s="1"/>
      <c r="BC420" s="1"/>
      <c r="BD420" s="1"/>
      <c r="BE420" s="1"/>
      <c r="BI420" s="1"/>
      <c r="BJ420" s="1"/>
      <c r="BK420" s="1"/>
    </row>
    <row r="421" spans="39:63">
      <c r="AM421" s="1"/>
      <c r="AN421" s="1"/>
      <c r="AO421" s="1"/>
      <c r="AP421" s="1"/>
      <c r="AQ421" s="1"/>
      <c r="AR421" s="1"/>
      <c r="AT421" s="1"/>
      <c r="AU421" s="1"/>
      <c r="AV421" s="1"/>
      <c r="BC421" s="1"/>
      <c r="BD421" s="1"/>
      <c r="BE421" s="1"/>
      <c r="BI421" s="1"/>
      <c r="BJ421" s="1"/>
      <c r="BK421" s="1"/>
    </row>
    <row r="422" spans="39:63">
      <c r="AM422" s="1"/>
      <c r="AN422" s="1"/>
      <c r="AO422" s="1"/>
      <c r="AP422" s="1"/>
      <c r="AQ422" s="1"/>
      <c r="AR422" s="1"/>
      <c r="AT422" s="1"/>
      <c r="AU422" s="1"/>
      <c r="AV422" s="1"/>
      <c r="BC422" s="1"/>
      <c r="BD422" s="1"/>
      <c r="BE422" s="1"/>
      <c r="BI422" s="1"/>
      <c r="BJ422" s="1"/>
      <c r="BK422" s="1"/>
    </row>
    <row r="423" spans="39:63">
      <c r="AM423" s="1"/>
      <c r="AN423" s="1"/>
      <c r="AO423" s="1"/>
      <c r="AP423" s="1"/>
      <c r="AQ423" s="1"/>
      <c r="AR423" s="1"/>
      <c r="AT423" s="1"/>
      <c r="AU423" s="1"/>
      <c r="AV423" s="1"/>
      <c r="BC423" s="1"/>
      <c r="BD423" s="1"/>
      <c r="BE423" s="1"/>
      <c r="BI423" s="1"/>
      <c r="BJ423" s="1"/>
      <c r="BK423" s="1"/>
    </row>
    <row r="424" spans="39:63">
      <c r="AM424" s="1"/>
      <c r="AN424" s="1"/>
      <c r="AO424" s="1"/>
      <c r="AP424" s="1"/>
      <c r="AQ424" s="1"/>
      <c r="AR424" s="1"/>
      <c r="AT424" s="1"/>
      <c r="AU424" s="1"/>
      <c r="AV424" s="1"/>
      <c r="BC424" s="1"/>
      <c r="BD424" s="1"/>
      <c r="BE424" s="1"/>
      <c r="BI424" s="1"/>
      <c r="BJ424" s="1"/>
      <c r="BK424" s="1"/>
    </row>
    <row r="425" spans="39:63">
      <c r="AM425" s="1"/>
      <c r="AN425" s="1"/>
      <c r="AO425" s="1"/>
      <c r="AP425" s="1"/>
      <c r="AQ425" s="1"/>
      <c r="AR425" s="1"/>
      <c r="AT425" s="1"/>
      <c r="AU425" s="1"/>
      <c r="AV425" s="1"/>
      <c r="BC425" s="1"/>
      <c r="BD425" s="1"/>
      <c r="BE425" s="1"/>
      <c r="BI425" s="1"/>
      <c r="BJ425" s="1"/>
      <c r="BK425" s="1"/>
    </row>
    <row r="426" spans="39:63">
      <c r="AM426" s="1"/>
      <c r="AN426" s="1"/>
      <c r="AO426" s="1"/>
      <c r="AP426" s="1"/>
      <c r="AQ426" s="1"/>
      <c r="AR426" s="1"/>
      <c r="AT426" s="1"/>
      <c r="AU426" s="1"/>
      <c r="AV426" s="1"/>
      <c r="BC426" s="1"/>
      <c r="BD426" s="1"/>
      <c r="BE426" s="1"/>
      <c r="BI426" s="1"/>
      <c r="BJ426" s="1"/>
      <c r="BK426" s="1"/>
    </row>
    <row r="427" spans="39:63">
      <c r="AM427" s="1"/>
      <c r="AN427" s="1"/>
      <c r="AO427" s="1"/>
      <c r="AP427" s="1"/>
      <c r="AQ427" s="1"/>
      <c r="AR427" s="1"/>
      <c r="AT427" s="1"/>
      <c r="AU427" s="1"/>
      <c r="AV427" s="1"/>
      <c r="BC427" s="1"/>
      <c r="BD427" s="1"/>
      <c r="BE427" s="1"/>
      <c r="BI427" s="1"/>
      <c r="BJ427" s="1"/>
      <c r="BK427" s="1"/>
    </row>
    <row r="428" spans="39:63">
      <c r="AM428" s="1"/>
      <c r="AN428" s="1"/>
      <c r="AO428" s="1"/>
      <c r="AP428" s="1"/>
      <c r="AQ428" s="1"/>
      <c r="AR428" s="1"/>
      <c r="AT428" s="1"/>
      <c r="AU428" s="1"/>
      <c r="AV428" s="1"/>
      <c r="BC428" s="1"/>
      <c r="BD428" s="1"/>
      <c r="BE428" s="1"/>
      <c r="BI428" s="1"/>
      <c r="BJ428" s="1"/>
      <c r="BK428" s="1"/>
    </row>
    <row r="429" spans="39:63">
      <c r="AM429" s="1"/>
      <c r="AN429" s="1"/>
      <c r="AO429" s="1"/>
      <c r="AP429" s="1"/>
      <c r="AQ429" s="1"/>
      <c r="AR429" s="1"/>
      <c r="AT429" s="1"/>
      <c r="AU429" s="1"/>
      <c r="AV429" s="1"/>
      <c r="BC429" s="1"/>
      <c r="BD429" s="1"/>
      <c r="BE429" s="1"/>
      <c r="BI429" s="1"/>
      <c r="BJ429" s="1"/>
      <c r="BK429" s="1"/>
    </row>
    <row r="430" spans="39:63">
      <c r="AM430" s="1"/>
      <c r="AN430" s="1"/>
      <c r="AO430" s="1"/>
      <c r="AP430" s="1"/>
      <c r="AQ430" s="1"/>
      <c r="AR430" s="1"/>
      <c r="AT430" s="1"/>
      <c r="AU430" s="1"/>
      <c r="AV430" s="1"/>
      <c r="BC430" s="1"/>
      <c r="BD430" s="1"/>
      <c r="BE430" s="1"/>
      <c r="BI430" s="1"/>
      <c r="BJ430" s="1"/>
      <c r="BK430" s="1"/>
    </row>
    <row r="431" spans="39:63">
      <c r="AM431" s="1"/>
      <c r="AN431" s="1"/>
      <c r="AO431" s="1"/>
      <c r="AP431" s="1"/>
      <c r="AQ431" s="1"/>
      <c r="AR431" s="1"/>
      <c r="AT431" s="1"/>
      <c r="AU431" s="1"/>
      <c r="AV431" s="1"/>
      <c r="BC431" s="1"/>
      <c r="BD431" s="1"/>
      <c r="BE431" s="1"/>
      <c r="BI431" s="1"/>
      <c r="BJ431" s="1"/>
      <c r="BK431" s="1"/>
    </row>
    <row r="432" spans="39:63">
      <c r="AM432" s="1"/>
      <c r="AN432" s="1"/>
      <c r="AO432" s="1"/>
      <c r="AP432" s="1"/>
      <c r="AQ432" s="1"/>
      <c r="AR432" s="1"/>
      <c r="AT432" s="1"/>
      <c r="AU432" s="1"/>
      <c r="AV432" s="1"/>
      <c r="BC432" s="1"/>
      <c r="BD432" s="1"/>
      <c r="BE432" s="1"/>
      <c r="BI432" s="1"/>
      <c r="BJ432" s="1"/>
      <c r="BK432" s="1"/>
    </row>
    <row r="433" spans="39:63">
      <c r="AM433" s="1"/>
      <c r="AN433" s="1"/>
      <c r="AO433" s="1"/>
      <c r="AP433" s="1"/>
      <c r="AQ433" s="1"/>
      <c r="AR433" s="1"/>
      <c r="AT433" s="1"/>
      <c r="AU433" s="1"/>
      <c r="AV433" s="1"/>
      <c r="BC433" s="1"/>
      <c r="BD433" s="1"/>
      <c r="BE433" s="1"/>
      <c r="BI433" s="1"/>
      <c r="BJ433" s="1"/>
      <c r="BK433" s="1"/>
    </row>
    <row r="434" spans="39:63">
      <c r="AM434" s="1"/>
      <c r="AN434" s="1"/>
      <c r="AO434" s="1"/>
      <c r="AP434" s="1"/>
      <c r="AQ434" s="1"/>
      <c r="AR434" s="1"/>
      <c r="AT434" s="1"/>
      <c r="AU434" s="1"/>
      <c r="AV434" s="1"/>
      <c r="BC434" s="1"/>
      <c r="BD434" s="1"/>
      <c r="BE434" s="1"/>
      <c r="BI434" s="1"/>
      <c r="BJ434" s="1"/>
      <c r="BK434" s="1"/>
    </row>
    <row r="435" spans="39:63">
      <c r="AM435" s="1"/>
      <c r="AN435" s="1"/>
      <c r="AO435" s="1"/>
      <c r="AP435" s="1"/>
      <c r="AQ435" s="1"/>
      <c r="AR435" s="1"/>
      <c r="AT435" s="1"/>
      <c r="AU435" s="1"/>
      <c r="AV435" s="1"/>
      <c r="BC435" s="1"/>
      <c r="BD435" s="1"/>
      <c r="BE435" s="1"/>
      <c r="BI435" s="1"/>
      <c r="BJ435" s="1"/>
      <c r="BK435" s="1"/>
    </row>
    <row r="436" spans="39:63">
      <c r="AM436" s="1"/>
      <c r="AN436" s="1"/>
      <c r="AO436" s="1"/>
      <c r="AP436" s="1"/>
      <c r="AQ436" s="1"/>
      <c r="AR436" s="1"/>
      <c r="AT436" s="1"/>
      <c r="AU436" s="1"/>
      <c r="AV436" s="1"/>
      <c r="BC436" s="1"/>
      <c r="BD436" s="1"/>
      <c r="BE436" s="1"/>
      <c r="BI436" s="1"/>
      <c r="BJ436" s="1"/>
      <c r="BK436" s="1"/>
    </row>
    <row r="437" spans="39:63">
      <c r="AM437" s="1"/>
      <c r="AN437" s="1"/>
      <c r="AO437" s="1"/>
      <c r="AP437" s="1"/>
      <c r="AQ437" s="1"/>
      <c r="AR437" s="1"/>
      <c r="AT437" s="1"/>
      <c r="AU437" s="1"/>
      <c r="AV437" s="1"/>
      <c r="BC437" s="1"/>
      <c r="BD437" s="1"/>
      <c r="BE437" s="1"/>
      <c r="BI437" s="1"/>
      <c r="BJ437" s="1"/>
      <c r="BK437" s="1"/>
    </row>
    <row r="438" spans="39:63">
      <c r="AM438" s="1"/>
      <c r="AN438" s="1"/>
      <c r="AO438" s="1"/>
      <c r="AP438" s="1"/>
      <c r="AQ438" s="1"/>
      <c r="AR438" s="1"/>
      <c r="AT438" s="1"/>
      <c r="AU438" s="1"/>
      <c r="AV438" s="1"/>
      <c r="BC438" s="1"/>
      <c r="BD438" s="1"/>
      <c r="BE438" s="1"/>
      <c r="BI438" s="1"/>
      <c r="BJ438" s="1"/>
      <c r="BK438" s="1"/>
    </row>
    <row r="439" spans="39:63">
      <c r="AM439" s="1"/>
      <c r="AN439" s="1"/>
      <c r="AO439" s="1"/>
      <c r="AP439" s="1"/>
      <c r="AQ439" s="1"/>
      <c r="AR439" s="1"/>
      <c r="AT439" s="1"/>
      <c r="AU439" s="1"/>
      <c r="AV439" s="1"/>
      <c r="BC439" s="1"/>
      <c r="BD439" s="1"/>
      <c r="BE439" s="1"/>
      <c r="BI439" s="1"/>
      <c r="BJ439" s="1"/>
      <c r="BK439" s="1"/>
    </row>
    <row r="440" spans="39:63">
      <c r="AM440" s="1"/>
      <c r="AN440" s="1"/>
      <c r="AO440" s="1"/>
      <c r="AP440" s="1"/>
      <c r="AQ440" s="1"/>
      <c r="AR440" s="1"/>
      <c r="AT440" s="1"/>
      <c r="AU440" s="1"/>
      <c r="AV440" s="1"/>
      <c r="BC440" s="1"/>
      <c r="BD440" s="1"/>
      <c r="BE440" s="1"/>
      <c r="BI440" s="1"/>
      <c r="BJ440" s="1"/>
      <c r="BK440" s="1"/>
    </row>
    <row r="441" spans="39:63">
      <c r="AM441" s="1"/>
      <c r="AN441" s="1"/>
      <c r="AO441" s="1"/>
      <c r="AP441" s="1"/>
      <c r="AQ441" s="1"/>
      <c r="AR441" s="1"/>
      <c r="AT441" s="1"/>
      <c r="AU441" s="1"/>
      <c r="AV441" s="1"/>
      <c r="BC441" s="1"/>
      <c r="BD441" s="1"/>
      <c r="BE441" s="1"/>
      <c r="BI441" s="1"/>
      <c r="BJ441" s="1"/>
      <c r="BK441" s="1"/>
    </row>
    <row r="442" spans="39:63">
      <c r="AM442" s="1"/>
      <c r="AN442" s="1"/>
      <c r="AO442" s="1"/>
      <c r="AP442" s="1"/>
      <c r="AQ442" s="1"/>
      <c r="AR442" s="1"/>
      <c r="AT442" s="1"/>
      <c r="AU442" s="1"/>
      <c r="AV442" s="1"/>
      <c r="BC442" s="1"/>
      <c r="BD442" s="1"/>
      <c r="BE442" s="1"/>
      <c r="BI442" s="1"/>
      <c r="BJ442" s="1"/>
      <c r="BK442" s="1"/>
    </row>
    <row r="443" spans="39:63">
      <c r="AM443" s="1"/>
      <c r="AN443" s="1"/>
      <c r="AO443" s="1"/>
      <c r="AP443" s="1"/>
      <c r="AQ443" s="1"/>
      <c r="AR443" s="1"/>
      <c r="AT443" s="1"/>
      <c r="AU443" s="1"/>
      <c r="AV443" s="1"/>
      <c r="BC443" s="1"/>
      <c r="BD443" s="1"/>
      <c r="BE443" s="1"/>
      <c r="BI443" s="1"/>
      <c r="BJ443" s="1"/>
      <c r="BK443" s="1"/>
    </row>
    <row r="444" spans="39:63">
      <c r="AM444" s="1"/>
      <c r="AN444" s="1"/>
      <c r="AO444" s="1"/>
      <c r="AP444" s="1"/>
      <c r="AQ444" s="1"/>
      <c r="AR444" s="1"/>
      <c r="AT444" s="1"/>
      <c r="AU444" s="1"/>
      <c r="AV444" s="1"/>
      <c r="BC444" s="1"/>
      <c r="BD444" s="1"/>
      <c r="BE444" s="1"/>
      <c r="BI444" s="1"/>
      <c r="BJ444" s="1"/>
      <c r="BK444" s="1"/>
    </row>
    <row r="445" spans="39:63">
      <c r="AM445" s="1"/>
      <c r="AN445" s="1"/>
      <c r="AO445" s="1"/>
      <c r="AP445" s="1"/>
      <c r="AQ445" s="1"/>
      <c r="AR445" s="1"/>
      <c r="AT445" s="1"/>
      <c r="AU445" s="1"/>
      <c r="AV445" s="1"/>
      <c r="BC445" s="1"/>
      <c r="BD445" s="1"/>
      <c r="BE445" s="1"/>
      <c r="BI445" s="1"/>
      <c r="BJ445" s="1"/>
      <c r="BK445" s="1"/>
    </row>
    <row r="446" spans="39:63">
      <c r="AM446" s="1"/>
      <c r="AN446" s="1"/>
      <c r="AO446" s="1"/>
      <c r="AP446" s="1"/>
      <c r="AQ446" s="1"/>
      <c r="AR446" s="1"/>
      <c r="AT446" s="1"/>
      <c r="AU446" s="1"/>
      <c r="AV446" s="1"/>
      <c r="BC446" s="1"/>
      <c r="BD446" s="1"/>
      <c r="BE446" s="1"/>
      <c r="BI446" s="1"/>
      <c r="BJ446" s="1"/>
      <c r="BK446" s="1"/>
    </row>
    <row r="447" spans="39:63">
      <c r="AM447" s="1"/>
      <c r="AN447" s="1"/>
      <c r="AO447" s="1"/>
      <c r="AP447" s="1"/>
      <c r="AQ447" s="1"/>
      <c r="AR447" s="1"/>
      <c r="AT447" s="1"/>
      <c r="AU447" s="1"/>
      <c r="AV447" s="1"/>
      <c r="BC447" s="1"/>
      <c r="BD447" s="1"/>
      <c r="BE447" s="1"/>
      <c r="BI447" s="1"/>
      <c r="BJ447" s="1"/>
      <c r="BK447" s="1"/>
    </row>
    <row r="448" spans="39:63">
      <c r="AM448" s="1"/>
      <c r="AN448" s="1"/>
      <c r="AO448" s="1"/>
      <c r="AP448" s="1"/>
      <c r="AQ448" s="1"/>
      <c r="AR448" s="1"/>
      <c r="AT448" s="1"/>
      <c r="AU448" s="1"/>
      <c r="AV448" s="1"/>
      <c r="BC448" s="1"/>
      <c r="BD448" s="1"/>
      <c r="BE448" s="1"/>
      <c r="BI448" s="1"/>
      <c r="BJ448" s="1"/>
      <c r="BK448" s="1"/>
    </row>
    <row r="449" spans="39:63">
      <c r="AM449" s="1"/>
      <c r="AN449" s="1"/>
      <c r="AO449" s="1"/>
      <c r="AP449" s="1"/>
      <c r="AQ449" s="1"/>
      <c r="AR449" s="1"/>
      <c r="AT449" s="1"/>
      <c r="AU449" s="1"/>
      <c r="AV449" s="1"/>
      <c r="BC449" s="1"/>
      <c r="BD449" s="1"/>
      <c r="BE449" s="1"/>
      <c r="BI449" s="1"/>
      <c r="BJ449" s="1"/>
      <c r="BK449" s="1"/>
    </row>
    <row r="450" spans="39:63">
      <c r="AM450" s="1"/>
      <c r="AN450" s="1"/>
      <c r="AO450" s="1"/>
      <c r="AP450" s="1"/>
      <c r="AQ450" s="1"/>
      <c r="AR450" s="1"/>
      <c r="AT450" s="1"/>
      <c r="AU450" s="1"/>
      <c r="AV450" s="1"/>
      <c r="BC450" s="1"/>
      <c r="BD450" s="1"/>
      <c r="BE450" s="1"/>
      <c r="BI450" s="1"/>
      <c r="BJ450" s="1"/>
      <c r="BK450" s="1"/>
    </row>
    <row r="451" spans="39:63">
      <c r="AM451" s="1"/>
      <c r="AN451" s="1"/>
      <c r="AO451" s="1"/>
      <c r="AP451" s="1"/>
      <c r="AQ451" s="1"/>
      <c r="AR451" s="1"/>
      <c r="AT451" s="1"/>
      <c r="AU451" s="1"/>
      <c r="AV451" s="1"/>
      <c r="BC451" s="1"/>
      <c r="BD451" s="1"/>
      <c r="BE451" s="1"/>
      <c r="BI451" s="1"/>
      <c r="BJ451" s="1"/>
      <c r="BK451" s="1"/>
    </row>
    <row r="452" spans="39:63">
      <c r="AM452" s="1"/>
      <c r="AN452" s="1"/>
      <c r="AO452" s="1"/>
      <c r="AP452" s="1"/>
      <c r="AQ452" s="1"/>
      <c r="AR452" s="1"/>
      <c r="AT452" s="1"/>
      <c r="AU452" s="1"/>
      <c r="AV452" s="1"/>
      <c r="BC452" s="1"/>
      <c r="BD452" s="1"/>
      <c r="BE452" s="1"/>
      <c r="BI452" s="1"/>
      <c r="BJ452" s="1"/>
      <c r="BK452" s="1"/>
    </row>
    <row r="453" spans="39:63">
      <c r="AM453" s="1"/>
      <c r="AN453" s="1"/>
      <c r="AO453" s="1"/>
      <c r="AP453" s="1"/>
      <c r="AQ453" s="1"/>
      <c r="AR453" s="1"/>
      <c r="AT453" s="1"/>
      <c r="AU453" s="1"/>
      <c r="AV453" s="1"/>
      <c r="BC453" s="1"/>
      <c r="BD453" s="1"/>
      <c r="BE453" s="1"/>
      <c r="BI453" s="1"/>
      <c r="BJ453" s="1"/>
      <c r="BK453" s="1"/>
    </row>
    <row r="454" spans="39:63">
      <c r="AM454" s="1"/>
      <c r="AN454" s="1"/>
      <c r="AO454" s="1"/>
      <c r="AP454" s="1"/>
      <c r="AQ454" s="1"/>
      <c r="AR454" s="1"/>
      <c r="AT454" s="1"/>
      <c r="AU454" s="1"/>
      <c r="AV454" s="1"/>
      <c r="BC454" s="1"/>
      <c r="BD454" s="1"/>
      <c r="BE454" s="1"/>
      <c r="BI454" s="1"/>
      <c r="BJ454" s="1"/>
      <c r="BK454" s="1"/>
    </row>
    <row r="455" spans="39:63">
      <c r="AM455" s="1"/>
      <c r="AN455" s="1"/>
      <c r="AO455" s="1"/>
      <c r="AP455" s="1"/>
      <c r="AQ455" s="1"/>
      <c r="AR455" s="1"/>
      <c r="AT455" s="1"/>
      <c r="AU455" s="1"/>
      <c r="AV455" s="1"/>
      <c r="BC455" s="1"/>
      <c r="BD455" s="1"/>
      <c r="BE455" s="1"/>
      <c r="BI455" s="1"/>
      <c r="BJ455" s="1"/>
      <c r="BK455" s="1"/>
    </row>
    <row r="456" spans="39:63">
      <c r="AM456" s="1"/>
      <c r="AN456" s="1"/>
      <c r="AO456" s="1"/>
      <c r="AP456" s="1"/>
      <c r="AQ456" s="1"/>
      <c r="AR456" s="1"/>
      <c r="AT456" s="1"/>
      <c r="AU456" s="1"/>
      <c r="AV456" s="1"/>
      <c r="BC456" s="1"/>
      <c r="BD456" s="1"/>
      <c r="BE456" s="1"/>
      <c r="BI456" s="1"/>
      <c r="BJ456" s="1"/>
      <c r="BK456" s="1"/>
    </row>
    <row r="457" spans="39:63">
      <c r="AM457" s="1"/>
      <c r="AN457" s="1"/>
      <c r="AO457" s="1"/>
      <c r="AP457" s="1"/>
      <c r="AQ457" s="1"/>
      <c r="AR457" s="1"/>
      <c r="AT457" s="1"/>
      <c r="AU457" s="1"/>
      <c r="AV457" s="1"/>
      <c r="BC457" s="1"/>
      <c r="BD457" s="1"/>
      <c r="BE457" s="1"/>
      <c r="BI457" s="1"/>
      <c r="BJ457" s="1"/>
      <c r="BK457" s="1"/>
    </row>
    <row r="458" spans="39:63">
      <c r="AM458" s="1"/>
      <c r="AN458" s="1"/>
      <c r="AO458" s="1"/>
      <c r="AP458" s="1"/>
      <c r="AQ458" s="1"/>
      <c r="AR458" s="1"/>
      <c r="AT458" s="1"/>
      <c r="AU458" s="1"/>
      <c r="AV458" s="1"/>
      <c r="BC458" s="1"/>
      <c r="BD458" s="1"/>
      <c r="BE458" s="1"/>
      <c r="BI458" s="1"/>
      <c r="BJ458" s="1"/>
      <c r="BK458" s="1"/>
    </row>
    <row r="459" spans="39:63">
      <c r="AM459" s="1"/>
      <c r="AN459" s="1"/>
      <c r="AO459" s="1"/>
      <c r="AP459" s="1"/>
      <c r="AQ459" s="1"/>
      <c r="AR459" s="1"/>
      <c r="AT459" s="1"/>
      <c r="AU459" s="1"/>
      <c r="AV459" s="1"/>
      <c r="BC459" s="1"/>
      <c r="BD459" s="1"/>
      <c r="BE459" s="1"/>
      <c r="BI459" s="1"/>
      <c r="BJ459" s="1"/>
      <c r="BK459" s="1"/>
    </row>
    <row r="460" spans="39:63">
      <c r="AM460" s="1"/>
      <c r="AN460" s="1"/>
      <c r="AO460" s="1"/>
      <c r="AP460" s="1"/>
      <c r="AQ460" s="1"/>
      <c r="AR460" s="1"/>
      <c r="AT460" s="1"/>
      <c r="AU460" s="1"/>
      <c r="AV460" s="1"/>
      <c r="BC460" s="1"/>
      <c r="BD460" s="1"/>
      <c r="BE460" s="1"/>
      <c r="BI460" s="1"/>
      <c r="BJ460" s="1"/>
      <c r="BK460" s="1"/>
    </row>
    <row r="461" spans="39:63">
      <c r="AM461" s="1"/>
      <c r="AN461" s="1"/>
      <c r="AO461" s="1"/>
      <c r="AP461" s="1"/>
      <c r="AQ461" s="1"/>
      <c r="AR461" s="1"/>
      <c r="AT461" s="1"/>
      <c r="AU461" s="1"/>
      <c r="AV461" s="1"/>
      <c r="BC461" s="1"/>
      <c r="BD461" s="1"/>
      <c r="BE461" s="1"/>
      <c r="BI461" s="1"/>
      <c r="BJ461" s="1"/>
      <c r="BK461" s="1"/>
    </row>
    <row r="462" spans="39:63">
      <c r="AM462" s="1"/>
      <c r="AN462" s="1"/>
      <c r="AO462" s="1"/>
      <c r="AP462" s="1"/>
      <c r="AQ462" s="1"/>
      <c r="AR462" s="1"/>
      <c r="AT462" s="1"/>
      <c r="AU462" s="1"/>
      <c r="AV462" s="1"/>
      <c r="BC462" s="1"/>
      <c r="BD462" s="1"/>
      <c r="BE462" s="1"/>
      <c r="BI462" s="1"/>
      <c r="BJ462" s="1"/>
      <c r="BK462" s="1"/>
    </row>
    <row r="463" spans="39:63">
      <c r="AM463" s="1"/>
      <c r="AN463" s="1"/>
      <c r="AO463" s="1"/>
      <c r="AP463" s="1"/>
      <c r="AQ463" s="1"/>
      <c r="AR463" s="1"/>
      <c r="AT463" s="1"/>
      <c r="AU463" s="1"/>
      <c r="AV463" s="1"/>
      <c r="BC463" s="1"/>
      <c r="BD463" s="1"/>
      <c r="BE463" s="1"/>
      <c r="BI463" s="1"/>
      <c r="BJ463" s="1"/>
      <c r="BK463" s="1"/>
    </row>
    <row r="464" spans="39:63">
      <c r="AM464" s="1"/>
      <c r="AN464" s="1"/>
      <c r="AO464" s="1"/>
      <c r="AP464" s="1"/>
      <c r="AQ464" s="1"/>
      <c r="AR464" s="1"/>
      <c r="AT464" s="1"/>
      <c r="AU464" s="1"/>
      <c r="AV464" s="1"/>
      <c r="BC464" s="1"/>
      <c r="BD464" s="1"/>
      <c r="BE464" s="1"/>
      <c r="BI464" s="1"/>
      <c r="BJ464" s="1"/>
      <c r="BK464" s="1"/>
    </row>
    <row r="465" spans="39:63">
      <c r="AM465" s="1"/>
      <c r="AN465" s="1"/>
      <c r="AO465" s="1"/>
      <c r="AP465" s="1"/>
      <c r="AQ465" s="1"/>
      <c r="AR465" s="1"/>
      <c r="AT465" s="1"/>
      <c r="AU465" s="1"/>
      <c r="AV465" s="1"/>
      <c r="BC465" s="1"/>
      <c r="BD465" s="1"/>
      <c r="BE465" s="1"/>
      <c r="BI465" s="1"/>
      <c r="BJ465" s="1"/>
      <c r="BK465" s="1"/>
    </row>
    <row r="466" spans="39:63">
      <c r="AM466" s="1"/>
      <c r="AN466" s="1"/>
      <c r="AO466" s="1"/>
      <c r="AP466" s="1"/>
      <c r="AQ466" s="1"/>
      <c r="AR466" s="1"/>
      <c r="AT466" s="1"/>
      <c r="AU466" s="1"/>
      <c r="AV466" s="1"/>
      <c r="BC466" s="1"/>
      <c r="BD466" s="1"/>
      <c r="BE466" s="1"/>
      <c r="BI466" s="1"/>
      <c r="BJ466" s="1"/>
      <c r="BK466" s="1"/>
    </row>
    <row r="467" spans="39:63">
      <c r="AM467" s="1"/>
      <c r="AN467" s="1"/>
      <c r="AO467" s="1"/>
      <c r="AP467" s="1"/>
      <c r="AQ467" s="1"/>
      <c r="AR467" s="1"/>
      <c r="AT467" s="1"/>
      <c r="AU467" s="1"/>
      <c r="AV467" s="1"/>
      <c r="BC467" s="1"/>
      <c r="BD467" s="1"/>
      <c r="BE467" s="1"/>
      <c r="BI467" s="1"/>
      <c r="BJ467" s="1"/>
      <c r="BK467" s="1"/>
    </row>
    <row r="468" spans="39:63">
      <c r="AM468" s="1"/>
      <c r="AN468" s="1"/>
      <c r="AO468" s="1"/>
      <c r="AP468" s="1"/>
      <c r="AQ468" s="1"/>
      <c r="AR468" s="1"/>
      <c r="AT468" s="1"/>
      <c r="AU468" s="1"/>
      <c r="AV468" s="1"/>
      <c r="BC468" s="1"/>
      <c r="BD468" s="1"/>
      <c r="BE468" s="1"/>
      <c r="BI468" s="1"/>
      <c r="BJ468" s="1"/>
      <c r="BK468" s="1"/>
    </row>
    <row r="469" spans="39:63">
      <c r="AM469" s="1"/>
      <c r="AN469" s="1"/>
      <c r="AO469" s="1"/>
      <c r="AP469" s="1"/>
      <c r="AQ469" s="1"/>
      <c r="AR469" s="1"/>
      <c r="AT469" s="1"/>
      <c r="AU469" s="1"/>
      <c r="AV469" s="1"/>
      <c r="BC469" s="1"/>
      <c r="BD469" s="1"/>
      <c r="BE469" s="1"/>
      <c r="BI469" s="1"/>
      <c r="BJ469" s="1"/>
      <c r="BK469" s="1"/>
    </row>
    <row r="470" spans="39:63">
      <c r="AM470" s="1"/>
      <c r="AN470" s="1"/>
      <c r="AO470" s="1"/>
      <c r="AP470" s="1"/>
      <c r="AQ470" s="1"/>
      <c r="AR470" s="1"/>
      <c r="AT470" s="1"/>
      <c r="AU470" s="1"/>
      <c r="AV470" s="1"/>
      <c r="BC470" s="1"/>
      <c r="BD470" s="1"/>
      <c r="BE470" s="1"/>
      <c r="BI470" s="1"/>
      <c r="BJ470" s="1"/>
      <c r="BK470" s="1"/>
    </row>
    <row r="471" spans="39:63">
      <c r="AM471" s="1"/>
      <c r="AN471" s="1"/>
      <c r="AO471" s="1"/>
      <c r="AP471" s="1"/>
      <c r="AQ471" s="1"/>
      <c r="AR471" s="1"/>
      <c r="AT471" s="1"/>
      <c r="AU471" s="1"/>
      <c r="AV471" s="1"/>
      <c r="BC471" s="1"/>
      <c r="BD471" s="1"/>
      <c r="BE471" s="1"/>
      <c r="BI471" s="1"/>
      <c r="BJ471" s="1"/>
      <c r="BK471" s="1"/>
    </row>
    <row r="472" spans="39:63">
      <c r="AM472" s="1"/>
      <c r="AN472" s="1"/>
      <c r="AO472" s="1"/>
      <c r="AP472" s="1"/>
      <c r="AQ472" s="1"/>
      <c r="AR472" s="1"/>
      <c r="AT472" s="1"/>
      <c r="AU472" s="1"/>
      <c r="AV472" s="1"/>
      <c r="BC472" s="1"/>
      <c r="BD472" s="1"/>
      <c r="BE472" s="1"/>
      <c r="BI472" s="1"/>
      <c r="BJ472" s="1"/>
      <c r="BK472" s="1"/>
    </row>
    <row r="473" spans="39:63">
      <c r="AM473" s="1"/>
      <c r="AN473" s="1"/>
      <c r="AO473" s="1"/>
      <c r="AP473" s="1"/>
      <c r="AQ473" s="1"/>
      <c r="AR473" s="1"/>
      <c r="AT473" s="1"/>
      <c r="AU473" s="1"/>
      <c r="AV473" s="1"/>
      <c r="BC473" s="1"/>
      <c r="BD473" s="1"/>
      <c r="BE473" s="1"/>
      <c r="BI473" s="1"/>
      <c r="BJ473" s="1"/>
      <c r="BK473" s="1"/>
    </row>
    <row r="474" spans="39:63">
      <c r="AM474" s="1"/>
      <c r="AN474" s="1"/>
      <c r="AO474" s="1"/>
      <c r="AP474" s="1"/>
      <c r="AQ474" s="1"/>
      <c r="AR474" s="1"/>
      <c r="AT474" s="1"/>
      <c r="AU474" s="1"/>
      <c r="AV474" s="1"/>
      <c r="BC474" s="1"/>
      <c r="BD474" s="1"/>
      <c r="BE474" s="1"/>
      <c r="BI474" s="1"/>
      <c r="BJ474" s="1"/>
      <c r="BK474" s="1"/>
    </row>
    <row r="475" spans="39:63">
      <c r="AM475" s="1"/>
      <c r="AN475" s="1"/>
      <c r="AO475" s="1"/>
      <c r="AP475" s="1"/>
      <c r="AQ475" s="1"/>
      <c r="AR475" s="1"/>
      <c r="AT475" s="1"/>
      <c r="AU475" s="1"/>
      <c r="AV475" s="1"/>
      <c r="BC475" s="1"/>
      <c r="BD475" s="1"/>
      <c r="BE475" s="1"/>
      <c r="BI475" s="1"/>
      <c r="BJ475" s="1"/>
      <c r="BK475" s="1"/>
    </row>
    <row r="476" spans="39:63">
      <c r="AM476" s="1"/>
      <c r="AN476" s="1"/>
      <c r="AO476" s="1"/>
      <c r="AP476" s="1"/>
      <c r="AQ476" s="1"/>
      <c r="AR476" s="1"/>
      <c r="AT476" s="1"/>
      <c r="AU476" s="1"/>
      <c r="AV476" s="1"/>
      <c r="BC476" s="1"/>
      <c r="BD476" s="1"/>
      <c r="BE476" s="1"/>
      <c r="BI476" s="1"/>
      <c r="BJ476" s="1"/>
      <c r="BK476" s="1"/>
    </row>
    <row r="477" spans="39:63">
      <c r="AM477" s="1"/>
      <c r="AN477" s="1"/>
      <c r="AO477" s="1"/>
      <c r="AP477" s="1"/>
      <c r="AQ477" s="1"/>
      <c r="AR477" s="1"/>
      <c r="AT477" s="1"/>
      <c r="AU477" s="1"/>
      <c r="AV477" s="1"/>
      <c r="BC477" s="1"/>
      <c r="BD477" s="1"/>
      <c r="BE477" s="1"/>
      <c r="BI477" s="1"/>
      <c r="BJ477" s="1"/>
      <c r="BK477" s="1"/>
    </row>
    <row r="478" spans="39:63">
      <c r="AM478" s="1"/>
      <c r="AN478" s="1"/>
      <c r="AO478" s="1"/>
      <c r="AP478" s="1"/>
      <c r="AQ478" s="1"/>
      <c r="AR478" s="1"/>
      <c r="AT478" s="1"/>
      <c r="AU478" s="1"/>
      <c r="AV478" s="1"/>
      <c r="BC478" s="1"/>
      <c r="BD478" s="1"/>
      <c r="BE478" s="1"/>
      <c r="BI478" s="1"/>
      <c r="BJ478" s="1"/>
      <c r="BK478" s="1"/>
    </row>
    <row r="479" spans="39:63">
      <c r="AM479" s="1"/>
      <c r="AN479" s="1"/>
      <c r="AO479" s="1"/>
      <c r="AP479" s="1"/>
      <c r="AQ479" s="1"/>
      <c r="AR479" s="1"/>
      <c r="AT479" s="1"/>
      <c r="AU479" s="1"/>
      <c r="AV479" s="1"/>
      <c r="BC479" s="1"/>
      <c r="BD479" s="1"/>
      <c r="BE479" s="1"/>
      <c r="BI479" s="1"/>
      <c r="BJ479" s="1"/>
      <c r="BK479" s="1"/>
    </row>
    <row r="480" spans="39:63">
      <c r="AM480" s="1"/>
      <c r="AN480" s="1"/>
      <c r="AO480" s="1"/>
      <c r="AP480" s="1"/>
      <c r="AQ480" s="1"/>
      <c r="AR480" s="1"/>
      <c r="AT480" s="1"/>
      <c r="AU480" s="1"/>
      <c r="AV480" s="1"/>
      <c r="BC480" s="1"/>
      <c r="BD480" s="1"/>
      <c r="BE480" s="1"/>
      <c r="BI480" s="1"/>
      <c r="BJ480" s="1"/>
      <c r="BK480" s="1"/>
    </row>
    <row r="481" spans="39:63">
      <c r="AM481" s="1"/>
      <c r="AN481" s="1"/>
      <c r="AO481" s="1"/>
      <c r="AP481" s="1"/>
      <c r="AQ481" s="1"/>
      <c r="AR481" s="1"/>
      <c r="AT481" s="1"/>
      <c r="AU481" s="1"/>
      <c r="AV481" s="1"/>
      <c r="BC481" s="1"/>
      <c r="BD481" s="1"/>
      <c r="BE481" s="1"/>
      <c r="BI481" s="1"/>
      <c r="BJ481" s="1"/>
      <c r="BK481" s="1"/>
    </row>
    <row r="482" spans="39:63">
      <c r="AM482" s="1"/>
      <c r="AN482" s="1"/>
      <c r="AO482" s="1"/>
      <c r="AP482" s="1"/>
      <c r="AQ482" s="1"/>
      <c r="AR482" s="1"/>
      <c r="AT482" s="1"/>
      <c r="AU482" s="1"/>
      <c r="AV482" s="1"/>
      <c r="BC482" s="1"/>
      <c r="BD482" s="1"/>
      <c r="BE482" s="1"/>
      <c r="BI482" s="1"/>
      <c r="BJ482" s="1"/>
      <c r="BK482" s="1"/>
    </row>
    <row r="483" spans="39:63">
      <c r="AM483" s="1"/>
      <c r="AN483" s="1"/>
      <c r="AO483" s="1"/>
      <c r="AP483" s="1"/>
      <c r="AQ483" s="1"/>
      <c r="AR483" s="1"/>
      <c r="AT483" s="1"/>
      <c r="AU483" s="1"/>
      <c r="AV483" s="1"/>
      <c r="BC483" s="1"/>
      <c r="BD483" s="1"/>
      <c r="BE483" s="1"/>
      <c r="BI483" s="1"/>
      <c r="BJ483" s="1"/>
      <c r="BK483" s="1"/>
    </row>
    <row r="484" spans="39:63">
      <c r="AM484" s="1"/>
      <c r="AN484" s="1"/>
      <c r="AO484" s="1"/>
      <c r="AP484" s="1"/>
      <c r="AQ484" s="1"/>
      <c r="AR484" s="1"/>
      <c r="AT484" s="1"/>
      <c r="AU484" s="1"/>
      <c r="AV484" s="1"/>
      <c r="BC484" s="1"/>
      <c r="BD484" s="1"/>
      <c r="BE484" s="1"/>
      <c r="BI484" s="1"/>
      <c r="BJ484" s="1"/>
      <c r="BK484" s="1"/>
    </row>
    <row r="485" spans="39:63">
      <c r="AM485" s="1"/>
      <c r="AN485" s="1"/>
      <c r="AO485" s="1"/>
      <c r="AP485" s="1"/>
      <c r="AQ485" s="1"/>
      <c r="AR485" s="1"/>
      <c r="AT485" s="1"/>
      <c r="AU485" s="1"/>
      <c r="AV485" s="1"/>
      <c r="BC485" s="1"/>
      <c r="BD485" s="1"/>
      <c r="BE485" s="1"/>
      <c r="BI485" s="1"/>
      <c r="BJ485" s="1"/>
      <c r="BK485" s="1"/>
    </row>
    <row r="486" spans="39:63">
      <c r="AM486" s="1"/>
      <c r="AN486" s="1"/>
      <c r="AO486" s="1"/>
      <c r="AP486" s="1"/>
      <c r="AQ486" s="1"/>
      <c r="AR486" s="1"/>
      <c r="AT486" s="1"/>
      <c r="AU486" s="1"/>
      <c r="AV486" s="1"/>
      <c r="BC486" s="1"/>
      <c r="BD486" s="1"/>
      <c r="BE486" s="1"/>
      <c r="BI486" s="1"/>
      <c r="BJ486" s="1"/>
      <c r="BK486" s="1"/>
    </row>
    <row r="487" spans="39:63">
      <c r="AM487" s="1"/>
      <c r="AN487" s="1"/>
      <c r="AO487" s="1"/>
      <c r="AP487" s="1"/>
      <c r="AQ487" s="1"/>
      <c r="AR487" s="1"/>
      <c r="AT487" s="1"/>
      <c r="AU487" s="1"/>
      <c r="AV487" s="1"/>
      <c r="BC487" s="1"/>
      <c r="BD487" s="1"/>
      <c r="BE487" s="1"/>
      <c r="BI487" s="1"/>
      <c r="BJ487" s="1"/>
      <c r="BK487" s="1"/>
    </row>
    <row r="488" spans="39:63">
      <c r="AM488" s="1"/>
      <c r="AN488" s="1"/>
      <c r="AO488" s="1"/>
      <c r="AP488" s="1"/>
      <c r="AQ488" s="1"/>
      <c r="AR488" s="1"/>
      <c r="AT488" s="1"/>
      <c r="AU488" s="1"/>
      <c r="AV488" s="1"/>
      <c r="BC488" s="1"/>
      <c r="BD488" s="1"/>
      <c r="BE488" s="1"/>
      <c r="BI488" s="1"/>
      <c r="BJ488" s="1"/>
      <c r="BK488" s="1"/>
    </row>
    <row r="489" spans="39:63">
      <c r="AM489" s="1"/>
      <c r="AN489" s="1"/>
      <c r="AO489" s="1"/>
      <c r="AP489" s="1"/>
      <c r="AQ489" s="1"/>
      <c r="AR489" s="1"/>
      <c r="AT489" s="1"/>
      <c r="AU489" s="1"/>
      <c r="AV489" s="1"/>
      <c r="BC489" s="1"/>
      <c r="BD489" s="1"/>
      <c r="BE489" s="1"/>
      <c r="BI489" s="1"/>
      <c r="BJ489" s="1"/>
      <c r="BK489" s="1"/>
    </row>
    <row r="490" spans="39:63">
      <c r="AM490" s="1"/>
      <c r="AN490" s="1"/>
      <c r="AO490" s="1"/>
      <c r="AP490" s="1"/>
      <c r="AQ490" s="1"/>
      <c r="AR490" s="1"/>
      <c r="AT490" s="1"/>
      <c r="AU490" s="1"/>
      <c r="AV490" s="1"/>
      <c r="BC490" s="1"/>
      <c r="BD490" s="1"/>
      <c r="BE490" s="1"/>
      <c r="BI490" s="1"/>
      <c r="BJ490" s="1"/>
      <c r="BK490" s="1"/>
    </row>
    <row r="491" spans="39:63">
      <c r="AM491" s="1"/>
      <c r="AN491" s="1"/>
      <c r="AO491" s="1"/>
      <c r="AP491" s="1"/>
      <c r="AQ491" s="1"/>
      <c r="AR491" s="1"/>
      <c r="AT491" s="1"/>
      <c r="AU491" s="1"/>
      <c r="AV491" s="1"/>
      <c r="BC491" s="1"/>
      <c r="BD491" s="1"/>
      <c r="BE491" s="1"/>
      <c r="BI491" s="1"/>
      <c r="BJ491" s="1"/>
      <c r="BK491" s="1"/>
    </row>
    <row r="492" spans="39:63">
      <c r="AM492" s="1"/>
      <c r="AN492" s="1"/>
      <c r="AO492" s="1"/>
      <c r="AP492" s="1"/>
      <c r="AQ492" s="1"/>
      <c r="AR492" s="1"/>
      <c r="AT492" s="1"/>
      <c r="AU492" s="1"/>
      <c r="AV492" s="1"/>
      <c r="BC492" s="1"/>
      <c r="BD492" s="1"/>
      <c r="BE492" s="1"/>
      <c r="BI492" s="1"/>
      <c r="BJ492" s="1"/>
      <c r="BK492" s="1"/>
    </row>
    <row r="493" spans="39:63">
      <c r="AM493" s="1"/>
      <c r="AN493" s="1"/>
      <c r="AO493" s="1"/>
      <c r="AP493" s="1"/>
      <c r="AQ493" s="1"/>
      <c r="AR493" s="1"/>
      <c r="AT493" s="1"/>
      <c r="AU493" s="1"/>
      <c r="AV493" s="1"/>
      <c r="BC493" s="1"/>
      <c r="BD493" s="1"/>
      <c r="BE493" s="1"/>
      <c r="BI493" s="1"/>
      <c r="BJ493" s="1"/>
      <c r="BK493" s="1"/>
    </row>
    <row r="494" spans="39:63">
      <c r="AM494" s="1"/>
      <c r="AN494" s="1"/>
      <c r="AO494" s="1"/>
      <c r="AP494" s="1"/>
      <c r="AQ494" s="1"/>
      <c r="AR494" s="1"/>
      <c r="AT494" s="1"/>
      <c r="AU494" s="1"/>
      <c r="AV494" s="1"/>
      <c r="BC494" s="1"/>
      <c r="BD494" s="1"/>
      <c r="BE494" s="1"/>
      <c r="BI494" s="1"/>
      <c r="BJ494" s="1"/>
      <c r="BK494" s="1"/>
    </row>
    <row r="495" spans="39:63">
      <c r="AM495" s="1"/>
      <c r="AN495" s="1"/>
      <c r="AO495" s="1"/>
      <c r="AP495" s="1"/>
      <c r="AQ495" s="1"/>
      <c r="AR495" s="1"/>
      <c r="AT495" s="1"/>
      <c r="AU495" s="1"/>
      <c r="AV495" s="1"/>
      <c r="BC495" s="1"/>
      <c r="BD495" s="1"/>
      <c r="BE495" s="1"/>
      <c r="BI495" s="1"/>
      <c r="BJ495" s="1"/>
      <c r="BK495" s="1"/>
    </row>
    <row r="496" spans="39:63">
      <c r="AM496" s="1"/>
      <c r="AN496" s="1"/>
      <c r="AO496" s="1"/>
      <c r="AP496" s="1"/>
      <c r="AQ496" s="1"/>
      <c r="AR496" s="1"/>
      <c r="AT496" s="1"/>
      <c r="AU496" s="1"/>
      <c r="AV496" s="1"/>
      <c r="BC496" s="1"/>
      <c r="BD496" s="1"/>
      <c r="BE496" s="1"/>
      <c r="BI496" s="1"/>
      <c r="BJ496" s="1"/>
      <c r="BK496" s="1"/>
    </row>
    <row r="497" spans="39:63">
      <c r="AM497" s="1"/>
      <c r="AN497" s="1"/>
      <c r="AO497" s="1"/>
      <c r="AP497" s="1"/>
      <c r="AQ497" s="1"/>
      <c r="AR497" s="1"/>
      <c r="AT497" s="1"/>
      <c r="AU497" s="1"/>
      <c r="AV497" s="1"/>
      <c r="BC497" s="1"/>
      <c r="BD497" s="1"/>
      <c r="BE497" s="1"/>
      <c r="BI497" s="1"/>
      <c r="BJ497" s="1"/>
      <c r="BK497" s="1"/>
    </row>
    <row r="498" spans="39:63">
      <c r="AM498" s="1"/>
      <c r="AN498" s="1"/>
      <c r="AO498" s="1"/>
      <c r="AP498" s="1"/>
      <c r="AQ498" s="1"/>
      <c r="AR498" s="1"/>
      <c r="AT498" s="1"/>
      <c r="AU498" s="1"/>
      <c r="AV498" s="1"/>
      <c r="BC498" s="1"/>
      <c r="BD498" s="1"/>
      <c r="BE498" s="1"/>
      <c r="BI498" s="1"/>
      <c r="BJ498" s="1"/>
      <c r="BK498" s="1"/>
    </row>
    <row r="499" spans="39:63">
      <c r="AM499" s="1"/>
      <c r="AN499" s="1"/>
      <c r="AO499" s="1"/>
      <c r="AP499" s="1"/>
      <c r="AQ499" s="1"/>
      <c r="AR499" s="1"/>
      <c r="AT499" s="1"/>
      <c r="AU499" s="1"/>
      <c r="AV499" s="1"/>
      <c r="BC499" s="1"/>
      <c r="BD499" s="1"/>
      <c r="BE499" s="1"/>
      <c r="BI499" s="1"/>
      <c r="BJ499" s="1"/>
      <c r="BK499" s="1"/>
    </row>
    <row r="500" spans="39:63">
      <c r="AM500" s="1"/>
      <c r="AN500" s="1"/>
      <c r="AO500" s="1"/>
      <c r="AP500" s="1"/>
      <c r="AQ500" s="1"/>
      <c r="AR500" s="1"/>
      <c r="AT500" s="1"/>
      <c r="AU500" s="1"/>
      <c r="AV500" s="1"/>
      <c r="BC500" s="1"/>
      <c r="BD500" s="1"/>
      <c r="BE500" s="1"/>
      <c r="BI500" s="1"/>
      <c r="BJ500" s="1"/>
      <c r="BK500" s="1"/>
    </row>
    <row r="501" spans="39:63">
      <c r="AM501" s="1"/>
      <c r="AN501" s="1"/>
      <c r="AO501" s="1"/>
      <c r="AP501" s="1"/>
      <c r="AQ501" s="1"/>
      <c r="AR501" s="1"/>
      <c r="AT501" s="1"/>
      <c r="AU501" s="1"/>
      <c r="AV501" s="1"/>
      <c r="BC501" s="1"/>
      <c r="BD501" s="1"/>
      <c r="BE501" s="1"/>
      <c r="BI501" s="1"/>
      <c r="BJ501" s="1"/>
      <c r="BK501" s="1"/>
    </row>
    <row r="502" spans="39:63">
      <c r="AM502" s="1"/>
      <c r="AN502" s="1"/>
      <c r="AO502" s="1"/>
      <c r="AP502" s="1"/>
      <c r="AQ502" s="1"/>
      <c r="AR502" s="1"/>
      <c r="AT502" s="1"/>
      <c r="AU502" s="1"/>
      <c r="AV502" s="1"/>
      <c r="BC502" s="1"/>
      <c r="BD502" s="1"/>
      <c r="BE502" s="1"/>
      <c r="BI502" s="1"/>
      <c r="BJ502" s="1"/>
      <c r="BK502" s="1"/>
    </row>
    <row r="503" spans="39:63">
      <c r="AM503" s="1"/>
      <c r="AN503" s="1"/>
      <c r="AO503" s="1"/>
      <c r="AP503" s="1"/>
      <c r="AQ503" s="1"/>
      <c r="AR503" s="1"/>
      <c r="AT503" s="1"/>
      <c r="AU503" s="1"/>
      <c r="AV503" s="1"/>
      <c r="BC503" s="1"/>
      <c r="BD503" s="1"/>
      <c r="BE503" s="1"/>
      <c r="BI503" s="1"/>
      <c r="BJ503" s="1"/>
      <c r="BK503" s="1"/>
    </row>
    <row r="504" spans="39:63">
      <c r="AM504" s="1"/>
      <c r="AN504" s="1"/>
      <c r="AO504" s="1"/>
      <c r="AP504" s="1"/>
      <c r="AQ504" s="1"/>
      <c r="AR504" s="1"/>
      <c r="AT504" s="1"/>
      <c r="AU504" s="1"/>
      <c r="AV504" s="1"/>
      <c r="BC504" s="1"/>
      <c r="BD504" s="1"/>
      <c r="BE504" s="1"/>
      <c r="BI504" s="1"/>
      <c r="BJ504" s="1"/>
      <c r="BK504" s="1"/>
    </row>
    <row r="505" spans="39:63">
      <c r="AM505" s="1"/>
      <c r="AN505" s="1"/>
      <c r="AO505" s="1"/>
      <c r="AP505" s="1"/>
      <c r="AQ505" s="1"/>
      <c r="AR505" s="1"/>
      <c r="AT505" s="1"/>
      <c r="AU505" s="1"/>
      <c r="AV505" s="1"/>
      <c r="BC505" s="1"/>
      <c r="BD505" s="1"/>
      <c r="BE505" s="1"/>
      <c r="BI505" s="1"/>
      <c r="BJ505" s="1"/>
      <c r="BK505" s="1"/>
    </row>
    <row r="506" spans="39:63">
      <c r="AM506" s="1"/>
      <c r="AN506" s="1"/>
      <c r="AO506" s="1"/>
      <c r="AP506" s="1"/>
      <c r="AQ506" s="1"/>
      <c r="AR506" s="1"/>
      <c r="AT506" s="1"/>
      <c r="AU506" s="1"/>
      <c r="AV506" s="1"/>
      <c r="BC506" s="1"/>
      <c r="BD506" s="1"/>
      <c r="BE506" s="1"/>
      <c r="BI506" s="1"/>
      <c r="BJ506" s="1"/>
      <c r="BK506" s="1"/>
    </row>
    <row r="507" spans="39:63">
      <c r="AM507" s="1"/>
      <c r="AN507" s="1"/>
      <c r="AO507" s="1"/>
      <c r="AP507" s="1"/>
      <c r="AQ507" s="1"/>
      <c r="AR507" s="1"/>
      <c r="AT507" s="1"/>
      <c r="AU507" s="1"/>
      <c r="AV507" s="1"/>
      <c r="BC507" s="1"/>
      <c r="BD507" s="1"/>
      <c r="BE507" s="1"/>
      <c r="BI507" s="1"/>
      <c r="BJ507" s="1"/>
      <c r="BK507" s="1"/>
    </row>
    <row r="508" spans="39:63">
      <c r="AM508" s="1"/>
      <c r="AN508" s="1"/>
      <c r="AO508" s="1"/>
      <c r="AP508" s="1"/>
      <c r="AQ508" s="1"/>
      <c r="AR508" s="1"/>
      <c r="AT508" s="1"/>
      <c r="AU508" s="1"/>
      <c r="AV508" s="1"/>
      <c r="BC508" s="1"/>
      <c r="BD508" s="1"/>
      <c r="BE508" s="1"/>
      <c r="BI508" s="1"/>
      <c r="BJ508" s="1"/>
      <c r="BK508" s="1"/>
    </row>
    <row r="509" spans="39:63">
      <c r="AM509" s="1"/>
      <c r="AN509" s="1"/>
      <c r="AO509" s="1"/>
      <c r="AP509" s="1"/>
      <c r="AQ509" s="1"/>
      <c r="AR509" s="1"/>
      <c r="AT509" s="1"/>
      <c r="AU509" s="1"/>
      <c r="AV509" s="1"/>
      <c r="BC509" s="1"/>
      <c r="BD509" s="1"/>
      <c r="BE509" s="1"/>
      <c r="BI509" s="1"/>
      <c r="BJ509" s="1"/>
      <c r="BK509" s="1"/>
    </row>
    <row r="510" spans="39:63">
      <c r="AM510" s="1"/>
      <c r="AN510" s="1"/>
      <c r="AO510" s="1"/>
      <c r="AP510" s="1"/>
      <c r="AQ510" s="1"/>
      <c r="AR510" s="1"/>
      <c r="AT510" s="1"/>
      <c r="AU510" s="1"/>
      <c r="AV510" s="1"/>
      <c r="BC510" s="1"/>
      <c r="BD510" s="1"/>
      <c r="BE510" s="1"/>
      <c r="BI510" s="1"/>
      <c r="BJ510" s="1"/>
      <c r="BK510" s="1"/>
    </row>
    <row r="511" spans="39:63">
      <c r="AM511" s="1"/>
      <c r="AN511" s="1"/>
      <c r="AO511" s="1"/>
      <c r="AP511" s="1"/>
      <c r="AQ511" s="1"/>
      <c r="AR511" s="1"/>
      <c r="AT511" s="1"/>
      <c r="AU511" s="1"/>
      <c r="AV511" s="1"/>
      <c r="BC511" s="1"/>
      <c r="BD511" s="1"/>
      <c r="BE511" s="1"/>
      <c r="BI511" s="1"/>
      <c r="BJ511" s="1"/>
      <c r="BK511" s="1"/>
    </row>
    <row r="512" spans="39:63">
      <c r="AM512" s="1"/>
      <c r="AN512" s="1"/>
      <c r="AO512" s="1"/>
      <c r="AP512" s="1"/>
      <c r="AQ512" s="1"/>
      <c r="AR512" s="1"/>
      <c r="AT512" s="1"/>
      <c r="AU512" s="1"/>
      <c r="AV512" s="1"/>
      <c r="BC512" s="1"/>
      <c r="BD512" s="1"/>
      <c r="BE512" s="1"/>
      <c r="BI512" s="1"/>
      <c r="BJ512" s="1"/>
      <c r="BK512" s="1"/>
    </row>
    <row r="513" spans="39:63">
      <c r="AM513" s="1"/>
      <c r="AN513" s="1"/>
      <c r="AO513" s="1"/>
      <c r="AP513" s="1"/>
      <c r="AQ513" s="1"/>
      <c r="AR513" s="1"/>
      <c r="AT513" s="1"/>
      <c r="AU513" s="1"/>
      <c r="AV513" s="1"/>
      <c r="BC513" s="1"/>
      <c r="BD513" s="1"/>
      <c r="BE513" s="1"/>
      <c r="BI513" s="1"/>
      <c r="BJ513" s="1"/>
      <c r="BK513" s="1"/>
    </row>
    <row r="514" spans="39:63">
      <c r="AM514" s="1"/>
      <c r="AN514" s="1"/>
      <c r="AO514" s="1"/>
      <c r="AP514" s="1"/>
      <c r="AQ514" s="1"/>
      <c r="AR514" s="1"/>
      <c r="AT514" s="1"/>
      <c r="AU514" s="1"/>
      <c r="AV514" s="1"/>
      <c r="BC514" s="1"/>
      <c r="BD514" s="1"/>
      <c r="BE514" s="1"/>
      <c r="BI514" s="1"/>
      <c r="BJ514" s="1"/>
      <c r="BK514" s="1"/>
    </row>
    <row r="515" spans="39:63">
      <c r="AM515" s="1"/>
      <c r="AN515" s="1"/>
      <c r="AO515" s="1"/>
      <c r="AP515" s="1"/>
      <c r="AQ515" s="1"/>
      <c r="AR515" s="1"/>
      <c r="AT515" s="1"/>
      <c r="AU515" s="1"/>
      <c r="AV515" s="1"/>
      <c r="BC515" s="1"/>
      <c r="BD515" s="1"/>
      <c r="BE515" s="1"/>
      <c r="BI515" s="1"/>
      <c r="BJ515" s="1"/>
      <c r="BK515" s="1"/>
    </row>
    <row r="516" spans="39:63">
      <c r="AM516" s="1"/>
      <c r="AN516" s="1"/>
      <c r="AO516" s="1"/>
      <c r="AP516" s="1"/>
      <c r="AQ516" s="1"/>
      <c r="AR516" s="1"/>
      <c r="AT516" s="1"/>
      <c r="AU516" s="1"/>
      <c r="AV516" s="1"/>
      <c r="BC516" s="1"/>
      <c r="BD516" s="1"/>
      <c r="BE516" s="1"/>
      <c r="BI516" s="1"/>
      <c r="BJ516" s="1"/>
      <c r="BK516" s="1"/>
    </row>
    <row r="517" spans="39:63">
      <c r="AM517" s="1"/>
      <c r="AN517" s="1"/>
      <c r="AO517" s="1"/>
      <c r="AP517" s="1"/>
      <c r="AQ517" s="1"/>
      <c r="AR517" s="1"/>
      <c r="AT517" s="1"/>
      <c r="AU517" s="1"/>
      <c r="AV517" s="1"/>
      <c r="BC517" s="1"/>
      <c r="BD517" s="1"/>
      <c r="BE517" s="1"/>
      <c r="BI517" s="1"/>
      <c r="BJ517" s="1"/>
      <c r="BK517" s="1"/>
    </row>
    <row r="518" spans="39:63">
      <c r="AM518" s="1"/>
      <c r="AN518" s="1"/>
      <c r="AO518" s="1"/>
      <c r="AP518" s="1"/>
      <c r="AQ518" s="1"/>
      <c r="AR518" s="1"/>
      <c r="AT518" s="1"/>
      <c r="AU518" s="1"/>
      <c r="AV518" s="1"/>
      <c r="BC518" s="1"/>
      <c r="BD518" s="1"/>
      <c r="BE518" s="1"/>
      <c r="BI518" s="1"/>
      <c r="BJ518" s="1"/>
      <c r="BK518" s="1"/>
    </row>
    <row r="519" spans="39:63">
      <c r="AM519" s="1"/>
      <c r="AN519" s="1"/>
      <c r="AO519" s="1"/>
      <c r="AP519" s="1"/>
      <c r="AQ519" s="1"/>
      <c r="AR519" s="1"/>
      <c r="AT519" s="1"/>
      <c r="AU519" s="1"/>
      <c r="AV519" s="1"/>
      <c r="BC519" s="1"/>
      <c r="BD519" s="1"/>
      <c r="BE519" s="1"/>
      <c r="BI519" s="1"/>
      <c r="BJ519" s="1"/>
      <c r="BK519" s="1"/>
    </row>
    <row r="520" spans="39:63">
      <c r="AM520" s="1"/>
      <c r="AN520" s="1"/>
      <c r="AO520" s="1"/>
      <c r="AP520" s="1"/>
      <c r="AQ520" s="1"/>
      <c r="AR520" s="1"/>
      <c r="AT520" s="1"/>
      <c r="AU520" s="1"/>
      <c r="AV520" s="1"/>
      <c r="BC520" s="1"/>
      <c r="BD520" s="1"/>
      <c r="BE520" s="1"/>
      <c r="BI520" s="1"/>
      <c r="BJ520" s="1"/>
      <c r="BK520" s="1"/>
    </row>
    <row r="521" spans="39:63">
      <c r="AM521" s="1"/>
      <c r="AN521" s="1"/>
      <c r="AO521" s="1"/>
      <c r="AP521" s="1"/>
      <c r="AQ521" s="1"/>
      <c r="AR521" s="1"/>
      <c r="AT521" s="1"/>
      <c r="AU521" s="1"/>
      <c r="AV521" s="1"/>
      <c r="BC521" s="1"/>
      <c r="BD521" s="1"/>
      <c r="BE521" s="1"/>
      <c r="BI521" s="1"/>
      <c r="BJ521" s="1"/>
      <c r="BK521" s="1"/>
    </row>
    <row r="522" spans="39:63">
      <c r="AM522" s="1"/>
      <c r="AN522" s="1"/>
      <c r="AO522" s="1"/>
      <c r="AP522" s="1"/>
      <c r="AQ522" s="1"/>
      <c r="AR522" s="1"/>
      <c r="AT522" s="1"/>
      <c r="AU522" s="1"/>
      <c r="AV522" s="1"/>
      <c r="BC522" s="1"/>
      <c r="BD522" s="1"/>
      <c r="BE522" s="1"/>
      <c r="BI522" s="1"/>
      <c r="BJ522" s="1"/>
      <c r="BK522" s="1"/>
    </row>
    <row r="523" spans="39:63">
      <c r="AM523" s="1"/>
      <c r="AN523" s="1"/>
      <c r="AO523" s="1"/>
      <c r="AP523" s="1"/>
      <c r="AQ523" s="1"/>
      <c r="AR523" s="1"/>
      <c r="AT523" s="1"/>
      <c r="AU523" s="1"/>
      <c r="AV523" s="1"/>
      <c r="BC523" s="1"/>
      <c r="BD523" s="1"/>
      <c r="BE523" s="1"/>
      <c r="BI523" s="1"/>
      <c r="BJ523" s="1"/>
      <c r="BK523" s="1"/>
    </row>
    <row r="524" spans="39:63">
      <c r="AM524" s="1"/>
      <c r="AN524" s="1"/>
      <c r="AO524" s="1"/>
      <c r="AP524" s="1"/>
      <c r="AQ524" s="1"/>
      <c r="AR524" s="1"/>
      <c r="AT524" s="1"/>
      <c r="AU524" s="1"/>
      <c r="AV524" s="1"/>
      <c r="BC524" s="1"/>
      <c r="BD524" s="1"/>
      <c r="BE524" s="1"/>
      <c r="BI524" s="1"/>
      <c r="BJ524" s="1"/>
      <c r="BK524" s="1"/>
    </row>
    <row r="525" spans="39:63">
      <c r="AM525" s="1"/>
      <c r="AN525" s="1"/>
      <c r="AO525" s="1"/>
      <c r="AP525" s="1"/>
      <c r="AQ525" s="1"/>
      <c r="AR525" s="1"/>
      <c r="AT525" s="1"/>
      <c r="AU525" s="1"/>
      <c r="AV525" s="1"/>
      <c r="BC525" s="1"/>
      <c r="BD525" s="1"/>
      <c r="BE525" s="1"/>
      <c r="BI525" s="1"/>
      <c r="BJ525" s="1"/>
      <c r="BK525" s="1"/>
    </row>
    <row r="526" spans="39:63">
      <c r="AM526" s="1"/>
      <c r="AN526" s="1"/>
      <c r="AO526" s="1"/>
      <c r="AP526" s="1"/>
      <c r="AQ526" s="1"/>
      <c r="AR526" s="1"/>
      <c r="AT526" s="1"/>
      <c r="AU526" s="1"/>
      <c r="AV526" s="1"/>
      <c r="BC526" s="1"/>
      <c r="BD526" s="1"/>
      <c r="BE526" s="1"/>
      <c r="BI526" s="1"/>
      <c r="BJ526" s="1"/>
      <c r="BK526" s="1"/>
    </row>
    <row r="527" spans="39:63">
      <c r="AM527" s="1"/>
      <c r="AN527" s="1"/>
      <c r="AO527" s="1"/>
      <c r="AP527" s="1"/>
      <c r="AQ527" s="1"/>
      <c r="AR527" s="1"/>
      <c r="AT527" s="1"/>
      <c r="AU527" s="1"/>
      <c r="AV527" s="1"/>
      <c r="BC527" s="1"/>
      <c r="BD527" s="1"/>
      <c r="BE527" s="1"/>
      <c r="BI527" s="1"/>
      <c r="BJ527" s="1"/>
      <c r="BK527" s="1"/>
    </row>
    <row r="528" spans="39:63">
      <c r="AM528" s="1"/>
      <c r="AN528" s="1"/>
      <c r="AO528" s="1"/>
      <c r="AP528" s="1"/>
      <c r="AQ528" s="1"/>
      <c r="AR528" s="1"/>
      <c r="AT528" s="1"/>
      <c r="AU528" s="1"/>
      <c r="AV528" s="1"/>
      <c r="BC528" s="1"/>
      <c r="BD528" s="1"/>
      <c r="BE528" s="1"/>
      <c r="BI528" s="1"/>
      <c r="BJ528" s="1"/>
      <c r="BK528" s="1"/>
    </row>
    <row r="529" spans="39:63">
      <c r="AM529" s="1"/>
      <c r="AN529" s="1"/>
      <c r="AO529" s="1"/>
      <c r="AP529" s="1"/>
      <c r="AQ529" s="1"/>
      <c r="AR529" s="1"/>
      <c r="AT529" s="1"/>
      <c r="AU529" s="1"/>
      <c r="AV529" s="1"/>
      <c r="BC529" s="1"/>
      <c r="BD529" s="1"/>
      <c r="BE529" s="1"/>
      <c r="BI529" s="1"/>
      <c r="BJ529" s="1"/>
      <c r="BK529" s="1"/>
    </row>
    <row r="530" spans="39:63">
      <c r="AM530" s="1"/>
      <c r="AN530" s="1"/>
      <c r="AO530" s="1"/>
      <c r="AP530" s="1"/>
      <c r="AQ530" s="1"/>
      <c r="AR530" s="1"/>
      <c r="AT530" s="1"/>
      <c r="AU530" s="1"/>
      <c r="AV530" s="1"/>
      <c r="BC530" s="1"/>
      <c r="BD530" s="1"/>
      <c r="BE530" s="1"/>
      <c r="BI530" s="1"/>
      <c r="BJ530" s="1"/>
      <c r="BK530" s="1"/>
    </row>
    <row r="531" spans="39:63">
      <c r="AM531" s="1"/>
      <c r="AN531" s="1"/>
      <c r="AO531" s="1"/>
      <c r="AP531" s="1"/>
      <c r="AQ531" s="1"/>
      <c r="AR531" s="1"/>
      <c r="AT531" s="1"/>
      <c r="AU531" s="1"/>
      <c r="AV531" s="1"/>
      <c r="BC531" s="1"/>
      <c r="BD531" s="1"/>
      <c r="BE531" s="1"/>
      <c r="BI531" s="1"/>
      <c r="BJ531" s="1"/>
      <c r="BK531" s="1"/>
    </row>
    <row r="532" spans="39:63">
      <c r="AM532" s="1"/>
      <c r="AN532" s="1"/>
      <c r="AO532" s="1"/>
      <c r="AP532" s="1"/>
      <c r="AQ532" s="1"/>
      <c r="AR532" s="1"/>
      <c r="AT532" s="1"/>
      <c r="AU532" s="1"/>
      <c r="AV532" s="1"/>
      <c r="BC532" s="1"/>
      <c r="BD532" s="1"/>
      <c r="BE532" s="1"/>
      <c r="BI532" s="1"/>
      <c r="BJ532" s="1"/>
      <c r="BK532" s="1"/>
    </row>
    <row r="533" spans="39:63">
      <c r="AM533" s="1"/>
      <c r="AN533" s="1"/>
      <c r="AO533" s="1"/>
      <c r="AP533" s="1"/>
      <c r="AQ533" s="1"/>
      <c r="AR533" s="1"/>
      <c r="AT533" s="1"/>
      <c r="AU533" s="1"/>
      <c r="AV533" s="1"/>
      <c r="BC533" s="1"/>
      <c r="BD533" s="1"/>
      <c r="BE533" s="1"/>
      <c r="BI533" s="1"/>
      <c r="BJ533" s="1"/>
      <c r="BK533" s="1"/>
    </row>
    <row r="534" spans="39:63">
      <c r="AM534" s="1"/>
      <c r="AN534" s="1"/>
      <c r="AO534" s="1"/>
      <c r="AP534" s="1"/>
      <c r="AQ534" s="1"/>
      <c r="AR534" s="1"/>
      <c r="AT534" s="1"/>
      <c r="AU534" s="1"/>
      <c r="AV534" s="1"/>
      <c r="BC534" s="1"/>
      <c r="BD534" s="1"/>
      <c r="BE534" s="1"/>
      <c r="BI534" s="1"/>
      <c r="BJ534" s="1"/>
      <c r="BK534" s="1"/>
    </row>
    <row r="535" spans="39:63">
      <c r="AM535" s="1"/>
      <c r="AN535" s="1"/>
      <c r="AO535" s="1"/>
      <c r="AP535" s="1"/>
      <c r="AQ535" s="1"/>
      <c r="AR535" s="1"/>
      <c r="AT535" s="1"/>
      <c r="AU535" s="1"/>
      <c r="AV535" s="1"/>
      <c r="BC535" s="1"/>
      <c r="BD535" s="1"/>
      <c r="BE535" s="1"/>
      <c r="BI535" s="1"/>
      <c r="BJ535" s="1"/>
      <c r="BK535" s="1"/>
    </row>
    <row r="536" spans="39:63">
      <c r="AM536" s="1"/>
      <c r="AN536" s="1"/>
      <c r="AO536" s="1"/>
      <c r="AP536" s="1"/>
      <c r="AQ536" s="1"/>
      <c r="AR536" s="1"/>
      <c r="AT536" s="1"/>
      <c r="AU536" s="1"/>
      <c r="AV536" s="1"/>
      <c r="BC536" s="1"/>
      <c r="BD536" s="1"/>
      <c r="BE536" s="1"/>
      <c r="BI536" s="1"/>
      <c r="BJ536" s="1"/>
      <c r="BK536" s="1"/>
    </row>
    <row r="537" spans="39:63">
      <c r="AM537" s="1"/>
      <c r="AN537" s="1"/>
      <c r="AO537" s="1"/>
      <c r="AP537" s="1"/>
      <c r="AQ537" s="1"/>
      <c r="AR537" s="1"/>
      <c r="AT537" s="1"/>
      <c r="AU537" s="1"/>
      <c r="AV537" s="1"/>
      <c r="BC537" s="1"/>
      <c r="BD537" s="1"/>
      <c r="BE537" s="1"/>
      <c r="BI537" s="1"/>
      <c r="BJ537" s="1"/>
      <c r="BK537" s="1"/>
    </row>
    <row r="538" spans="39:63">
      <c r="AM538" s="1"/>
      <c r="AN538" s="1"/>
      <c r="AO538" s="1"/>
      <c r="AP538" s="1"/>
      <c r="AQ538" s="1"/>
      <c r="AR538" s="1"/>
      <c r="AT538" s="1"/>
      <c r="AU538" s="1"/>
      <c r="AV538" s="1"/>
      <c r="BC538" s="1"/>
      <c r="BD538" s="1"/>
      <c r="BE538" s="1"/>
      <c r="BI538" s="1"/>
      <c r="BJ538" s="1"/>
      <c r="BK538" s="1"/>
    </row>
    <row r="539" spans="39:63">
      <c r="AM539" s="1"/>
      <c r="AN539" s="1"/>
      <c r="AO539" s="1"/>
      <c r="AP539" s="1"/>
      <c r="AQ539" s="1"/>
      <c r="AR539" s="1"/>
      <c r="AT539" s="1"/>
      <c r="AU539" s="1"/>
      <c r="AV539" s="1"/>
      <c r="BC539" s="1"/>
      <c r="BD539" s="1"/>
      <c r="BE539" s="1"/>
      <c r="BI539" s="1"/>
      <c r="BJ539" s="1"/>
      <c r="BK539" s="1"/>
    </row>
    <row r="540" spans="39:63">
      <c r="AM540" s="1"/>
      <c r="AN540" s="1"/>
      <c r="AO540" s="1"/>
      <c r="AP540" s="1"/>
      <c r="AQ540" s="1"/>
      <c r="AR540" s="1"/>
      <c r="AT540" s="1"/>
      <c r="AU540" s="1"/>
      <c r="AV540" s="1"/>
      <c r="BC540" s="1"/>
      <c r="BD540" s="1"/>
      <c r="BE540" s="1"/>
      <c r="BI540" s="1"/>
      <c r="BJ540" s="1"/>
      <c r="BK540" s="1"/>
    </row>
    <row r="541" spans="39:63">
      <c r="AM541" s="1"/>
      <c r="AN541" s="1"/>
      <c r="AO541" s="1"/>
      <c r="AP541" s="1"/>
      <c r="AQ541" s="1"/>
      <c r="AR541" s="1"/>
      <c r="AT541" s="1"/>
      <c r="AU541" s="1"/>
      <c r="AV541" s="1"/>
      <c r="BC541" s="1"/>
      <c r="BD541" s="1"/>
      <c r="BE541" s="1"/>
      <c r="BI541" s="1"/>
      <c r="BJ541" s="1"/>
      <c r="BK541" s="1"/>
    </row>
    <row r="542" spans="39:63">
      <c r="AM542" s="1"/>
      <c r="AN542" s="1"/>
      <c r="AO542" s="1"/>
      <c r="AP542" s="1"/>
      <c r="AQ542" s="1"/>
      <c r="AR542" s="1"/>
      <c r="AT542" s="1"/>
      <c r="AU542" s="1"/>
      <c r="AV542" s="1"/>
      <c r="BC542" s="1"/>
      <c r="BD542" s="1"/>
      <c r="BE542" s="1"/>
      <c r="BI542" s="1"/>
      <c r="BJ542" s="1"/>
      <c r="BK542" s="1"/>
    </row>
    <row r="543" spans="39:63">
      <c r="AM543" s="1"/>
      <c r="AN543" s="1"/>
      <c r="AO543" s="1"/>
      <c r="AP543" s="1"/>
      <c r="AQ543" s="1"/>
      <c r="AR543" s="1"/>
      <c r="AT543" s="1"/>
      <c r="AU543" s="1"/>
      <c r="AV543" s="1"/>
      <c r="BC543" s="1"/>
      <c r="BD543" s="1"/>
      <c r="BE543" s="1"/>
      <c r="BI543" s="1"/>
      <c r="BJ543" s="1"/>
      <c r="BK543" s="1"/>
    </row>
    <row r="544" spans="39:63">
      <c r="AM544" s="1"/>
      <c r="AN544" s="1"/>
      <c r="AO544" s="1"/>
      <c r="AP544" s="1"/>
      <c r="AQ544" s="1"/>
      <c r="AR544" s="1"/>
      <c r="AT544" s="1"/>
      <c r="AU544" s="1"/>
      <c r="AV544" s="1"/>
      <c r="BC544" s="1"/>
      <c r="BD544" s="1"/>
      <c r="BE544" s="1"/>
      <c r="BI544" s="1"/>
      <c r="BJ544" s="1"/>
      <c r="BK544" s="1"/>
    </row>
    <row r="545" spans="39:63">
      <c r="AM545" s="1"/>
      <c r="AN545" s="1"/>
      <c r="AO545" s="1"/>
      <c r="AP545" s="1"/>
      <c r="AQ545" s="1"/>
      <c r="AR545" s="1"/>
      <c r="AT545" s="1"/>
      <c r="AU545" s="1"/>
      <c r="AV545" s="1"/>
      <c r="BC545" s="1"/>
      <c r="BD545" s="1"/>
      <c r="BE545" s="1"/>
      <c r="BI545" s="1"/>
      <c r="BJ545" s="1"/>
      <c r="BK545" s="1"/>
    </row>
    <row r="546" spans="39:63">
      <c r="AM546" s="1"/>
      <c r="AN546" s="1"/>
      <c r="AO546" s="1"/>
      <c r="AP546" s="1"/>
      <c r="AQ546" s="1"/>
      <c r="AR546" s="1"/>
      <c r="AT546" s="1"/>
      <c r="AU546" s="1"/>
      <c r="AV546" s="1"/>
      <c r="BC546" s="1"/>
      <c r="BD546" s="1"/>
      <c r="BE546" s="1"/>
      <c r="BI546" s="1"/>
      <c r="BJ546" s="1"/>
      <c r="BK546" s="1"/>
    </row>
    <row r="547" spans="39:63">
      <c r="AM547" s="1"/>
      <c r="AN547" s="1"/>
      <c r="AO547" s="1"/>
      <c r="AP547" s="1"/>
      <c r="AQ547" s="1"/>
      <c r="AR547" s="1"/>
      <c r="AT547" s="1"/>
      <c r="AU547" s="1"/>
      <c r="AV547" s="1"/>
      <c r="BC547" s="1"/>
      <c r="BD547" s="1"/>
      <c r="BE547" s="1"/>
      <c r="BI547" s="1"/>
      <c r="BJ547" s="1"/>
      <c r="BK547" s="1"/>
    </row>
    <row r="548" spans="39:63">
      <c r="AM548" s="1"/>
      <c r="AN548" s="1"/>
      <c r="AO548" s="1"/>
      <c r="AP548" s="1"/>
      <c r="AQ548" s="1"/>
      <c r="AR548" s="1"/>
      <c r="AT548" s="1"/>
      <c r="AU548" s="1"/>
      <c r="AV548" s="1"/>
      <c r="BC548" s="1"/>
      <c r="BD548" s="1"/>
      <c r="BE548" s="1"/>
      <c r="BI548" s="1"/>
      <c r="BJ548" s="1"/>
      <c r="BK548" s="1"/>
    </row>
    <row r="549" spans="39:63">
      <c r="AM549" s="1"/>
      <c r="AN549" s="1"/>
      <c r="AO549" s="1"/>
      <c r="AP549" s="1"/>
      <c r="AQ549" s="1"/>
      <c r="AR549" s="1"/>
      <c r="AT549" s="1"/>
      <c r="AU549" s="1"/>
      <c r="AV549" s="1"/>
      <c r="BC549" s="1"/>
      <c r="BD549" s="1"/>
      <c r="BE549" s="1"/>
      <c r="BI549" s="1"/>
      <c r="BJ549" s="1"/>
      <c r="BK549" s="1"/>
    </row>
    <row r="550" spans="39:63">
      <c r="AM550" s="1"/>
      <c r="AN550" s="1"/>
      <c r="AO550" s="1"/>
      <c r="AP550" s="1"/>
      <c r="AQ550" s="1"/>
      <c r="AR550" s="1"/>
      <c r="AT550" s="1"/>
      <c r="AU550" s="1"/>
      <c r="AV550" s="1"/>
      <c r="BC550" s="1"/>
      <c r="BD550" s="1"/>
      <c r="BE550" s="1"/>
      <c r="BI550" s="1"/>
      <c r="BJ550" s="1"/>
      <c r="BK550" s="1"/>
    </row>
    <row r="551" spans="39:63">
      <c r="AM551" s="1"/>
      <c r="AN551" s="1"/>
      <c r="AO551" s="1"/>
      <c r="AP551" s="1"/>
      <c r="AQ551" s="1"/>
      <c r="AR551" s="1"/>
      <c r="AT551" s="1"/>
      <c r="AU551" s="1"/>
      <c r="AV551" s="1"/>
      <c r="BC551" s="1"/>
      <c r="BD551" s="1"/>
      <c r="BE551" s="1"/>
      <c r="BI551" s="1"/>
      <c r="BJ551" s="1"/>
      <c r="BK551" s="1"/>
    </row>
    <row r="552" spans="39:63">
      <c r="AM552" s="1"/>
      <c r="AN552" s="1"/>
      <c r="AO552" s="1"/>
      <c r="AP552" s="1"/>
      <c r="AQ552" s="1"/>
      <c r="AR552" s="1"/>
      <c r="AT552" s="1"/>
      <c r="AU552" s="1"/>
      <c r="AV552" s="1"/>
      <c r="BC552" s="1"/>
      <c r="BD552" s="1"/>
      <c r="BE552" s="1"/>
      <c r="BI552" s="1"/>
      <c r="BJ552" s="1"/>
      <c r="BK552" s="1"/>
    </row>
    <row r="553" spans="39:63">
      <c r="AM553" s="1"/>
      <c r="AN553" s="1"/>
      <c r="AO553" s="1"/>
      <c r="AP553" s="1"/>
      <c r="AQ553" s="1"/>
      <c r="AR553" s="1"/>
      <c r="AT553" s="1"/>
      <c r="AU553" s="1"/>
      <c r="AV553" s="1"/>
      <c r="BC553" s="1"/>
      <c r="BD553" s="1"/>
      <c r="BE553" s="1"/>
      <c r="BI553" s="1"/>
      <c r="BJ553" s="1"/>
      <c r="BK553" s="1"/>
    </row>
    <row r="554" spans="39:63">
      <c r="AM554" s="1"/>
      <c r="AN554" s="1"/>
      <c r="AO554" s="1"/>
      <c r="AP554" s="1"/>
      <c r="AQ554" s="1"/>
      <c r="AR554" s="1"/>
      <c r="AT554" s="1"/>
      <c r="AU554" s="1"/>
      <c r="AV554" s="1"/>
      <c r="BC554" s="1"/>
      <c r="BD554" s="1"/>
      <c r="BE554" s="1"/>
      <c r="BI554" s="1"/>
      <c r="BJ554" s="1"/>
      <c r="BK554" s="1"/>
    </row>
    <row r="555" spans="39:63">
      <c r="AM555" s="1"/>
      <c r="AN555" s="1"/>
      <c r="AO555" s="1"/>
      <c r="AP555" s="1"/>
      <c r="AQ555" s="1"/>
      <c r="AR555" s="1"/>
      <c r="AT555" s="1"/>
      <c r="AU555" s="1"/>
      <c r="AV555" s="1"/>
      <c r="BC555" s="1"/>
      <c r="BD555" s="1"/>
      <c r="BE555" s="1"/>
      <c r="BI555" s="1"/>
      <c r="BJ555" s="1"/>
      <c r="BK555" s="1"/>
    </row>
    <row r="556" spans="39:63">
      <c r="AM556" s="1"/>
      <c r="AN556" s="1"/>
      <c r="AO556" s="1"/>
      <c r="AP556" s="1"/>
      <c r="AQ556" s="1"/>
      <c r="AR556" s="1"/>
      <c r="AT556" s="1"/>
      <c r="AU556" s="1"/>
      <c r="AV556" s="1"/>
      <c r="BC556" s="1"/>
      <c r="BD556" s="1"/>
      <c r="BE556" s="1"/>
      <c r="BI556" s="1"/>
      <c r="BJ556" s="1"/>
      <c r="BK556" s="1"/>
    </row>
    <row r="557" spans="39:63">
      <c r="AM557" s="1"/>
      <c r="AN557" s="1"/>
      <c r="AO557" s="1"/>
      <c r="AP557" s="1"/>
      <c r="AQ557" s="1"/>
      <c r="AR557" s="1"/>
      <c r="AT557" s="1"/>
      <c r="AU557" s="1"/>
      <c r="AV557" s="1"/>
      <c r="BC557" s="1"/>
      <c r="BD557" s="1"/>
      <c r="BE557" s="1"/>
      <c r="BI557" s="1"/>
      <c r="BJ557" s="1"/>
      <c r="BK557" s="1"/>
    </row>
    <row r="558" spans="39:63">
      <c r="AM558" s="1"/>
      <c r="AN558" s="1"/>
      <c r="AO558" s="1"/>
      <c r="AP558" s="1"/>
      <c r="AQ558" s="1"/>
      <c r="AR558" s="1"/>
      <c r="AT558" s="1"/>
      <c r="AU558" s="1"/>
      <c r="AV558" s="1"/>
      <c r="BC558" s="1"/>
      <c r="BD558" s="1"/>
      <c r="BE558" s="1"/>
      <c r="BI558" s="1"/>
      <c r="BJ558" s="1"/>
      <c r="BK558" s="1"/>
    </row>
    <row r="559" spans="39:63">
      <c r="AM559" s="1"/>
      <c r="AN559" s="1"/>
      <c r="AO559" s="1"/>
      <c r="AP559" s="1"/>
      <c r="AQ559" s="1"/>
      <c r="AR559" s="1"/>
      <c r="AT559" s="1"/>
      <c r="AU559" s="1"/>
      <c r="AV559" s="1"/>
      <c r="BC559" s="1"/>
      <c r="BD559" s="1"/>
      <c r="BE559" s="1"/>
      <c r="BI559" s="1"/>
      <c r="BJ559" s="1"/>
      <c r="BK559" s="1"/>
    </row>
    <row r="560" spans="39:63">
      <c r="AM560" s="1"/>
      <c r="AN560" s="1"/>
      <c r="AO560" s="1"/>
      <c r="AP560" s="1"/>
      <c r="AQ560" s="1"/>
      <c r="AR560" s="1"/>
      <c r="AT560" s="1"/>
      <c r="AU560" s="1"/>
      <c r="AV560" s="1"/>
      <c r="BC560" s="1"/>
      <c r="BD560" s="1"/>
      <c r="BE560" s="1"/>
      <c r="BI560" s="1"/>
      <c r="BJ560" s="1"/>
      <c r="BK560" s="1"/>
    </row>
    <row r="561" spans="39:63">
      <c r="AM561" s="1"/>
      <c r="AN561" s="1"/>
      <c r="AO561" s="1"/>
      <c r="AP561" s="1"/>
      <c r="AQ561" s="1"/>
      <c r="AR561" s="1"/>
      <c r="AT561" s="1"/>
      <c r="AU561" s="1"/>
      <c r="AV561" s="1"/>
      <c r="BC561" s="1"/>
      <c r="BD561" s="1"/>
      <c r="BE561" s="1"/>
      <c r="BI561" s="1"/>
      <c r="BJ561" s="1"/>
      <c r="BK561" s="1"/>
    </row>
    <row r="562" spans="39:63">
      <c r="AM562" s="1"/>
      <c r="AN562" s="1"/>
      <c r="AO562" s="1"/>
      <c r="AP562" s="1"/>
      <c r="AQ562" s="1"/>
      <c r="AR562" s="1"/>
      <c r="AT562" s="1"/>
      <c r="AU562" s="1"/>
      <c r="AV562" s="1"/>
      <c r="BC562" s="1"/>
      <c r="BD562" s="1"/>
      <c r="BE562" s="1"/>
      <c r="BI562" s="1"/>
      <c r="BJ562" s="1"/>
      <c r="BK562" s="1"/>
    </row>
    <row r="563" spans="39:63">
      <c r="AM563" s="1"/>
      <c r="AN563" s="1"/>
      <c r="AO563" s="1"/>
      <c r="AP563" s="1"/>
      <c r="AQ563" s="1"/>
      <c r="AR563" s="1"/>
      <c r="AT563" s="1"/>
      <c r="AU563" s="1"/>
      <c r="AV563" s="1"/>
      <c r="BC563" s="1"/>
      <c r="BD563" s="1"/>
      <c r="BE563" s="1"/>
      <c r="BI563" s="1"/>
      <c r="BJ563" s="1"/>
      <c r="BK563" s="1"/>
    </row>
    <row r="564" spans="39:63">
      <c r="AM564" s="1"/>
      <c r="AN564" s="1"/>
      <c r="AO564" s="1"/>
      <c r="AP564" s="1"/>
      <c r="AQ564" s="1"/>
      <c r="AR564" s="1"/>
      <c r="AT564" s="1"/>
      <c r="AU564" s="1"/>
      <c r="AV564" s="1"/>
      <c r="BC564" s="1"/>
      <c r="BD564" s="1"/>
      <c r="BE564" s="1"/>
      <c r="BI564" s="1"/>
      <c r="BJ564" s="1"/>
      <c r="BK564" s="1"/>
    </row>
    <row r="565" spans="39:63">
      <c r="AM565" s="1"/>
      <c r="AN565" s="1"/>
      <c r="AO565" s="1"/>
      <c r="AP565" s="1"/>
      <c r="AQ565" s="1"/>
      <c r="AR565" s="1"/>
      <c r="AT565" s="1"/>
      <c r="AU565" s="1"/>
      <c r="AV565" s="1"/>
      <c r="BC565" s="1"/>
      <c r="BD565" s="1"/>
      <c r="BE565" s="1"/>
      <c r="BI565" s="1"/>
      <c r="BJ565" s="1"/>
      <c r="BK565" s="1"/>
    </row>
    <row r="566" spans="39:63">
      <c r="AM566" s="1"/>
      <c r="AN566" s="1"/>
      <c r="AO566" s="1"/>
      <c r="AP566" s="1"/>
      <c r="AQ566" s="1"/>
      <c r="AR566" s="1"/>
      <c r="AT566" s="1"/>
      <c r="AU566" s="1"/>
      <c r="AV566" s="1"/>
      <c r="BC566" s="1"/>
      <c r="BD566" s="1"/>
      <c r="BE566" s="1"/>
      <c r="BI566" s="1"/>
      <c r="BJ566" s="1"/>
      <c r="BK566" s="1"/>
    </row>
    <row r="567" spans="39:63">
      <c r="AM567" s="1"/>
      <c r="AN567" s="1"/>
      <c r="AO567" s="1"/>
      <c r="AP567" s="1"/>
      <c r="AQ567" s="1"/>
      <c r="AR567" s="1"/>
      <c r="AT567" s="1"/>
      <c r="AU567" s="1"/>
      <c r="AV567" s="1"/>
      <c r="BC567" s="1"/>
      <c r="BD567" s="1"/>
      <c r="BE567" s="1"/>
      <c r="BI567" s="1"/>
      <c r="BJ567" s="1"/>
      <c r="BK567" s="1"/>
    </row>
    <row r="568" spans="39:63">
      <c r="AM568" s="1"/>
      <c r="AN568" s="1"/>
      <c r="AO568" s="1"/>
      <c r="AP568" s="1"/>
      <c r="AQ568" s="1"/>
      <c r="AR568" s="1"/>
      <c r="AT568" s="1"/>
      <c r="AU568" s="1"/>
      <c r="AV568" s="1"/>
      <c r="BC568" s="1"/>
      <c r="BD568" s="1"/>
      <c r="BE568" s="1"/>
      <c r="BI568" s="1"/>
      <c r="BJ568" s="1"/>
      <c r="BK568" s="1"/>
    </row>
    <row r="569" spans="39:63">
      <c r="AM569" s="1"/>
      <c r="AN569" s="1"/>
      <c r="AO569" s="1"/>
      <c r="AP569" s="1"/>
      <c r="AQ569" s="1"/>
      <c r="AR569" s="1"/>
      <c r="AT569" s="1"/>
      <c r="AU569" s="1"/>
      <c r="AV569" s="1"/>
      <c r="BC569" s="1"/>
      <c r="BD569" s="1"/>
      <c r="BE569" s="1"/>
      <c r="BI569" s="1"/>
      <c r="BJ569" s="1"/>
      <c r="BK569" s="1"/>
    </row>
    <row r="570" spans="39:63">
      <c r="AM570" s="1"/>
      <c r="AN570" s="1"/>
      <c r="AO570" s="1"/>
      <c r="AP570" s="1"/>
      <c r="AQ570" s="1"/>
      <c r="AR570" s="1"/>
      <c r="AT570" s="1"/>
      <c r="AU570" s="1"/>
      <c r="AV570" s="1"/>
      <c r="BC570" s="1"/>
      <c r="BD570" s="1"/>
      <c r="BE570" s="1"/>
      <c r="BI570" s="1"/>
      <c r="BJ570" s="1"/>
      <c r="BK570" s="1"/>
    </row>
    <row r="571" spans="39:63">
      <c r="AM571" s="1"/>
      <c r="AN571" s="1"/>
      <c r="AO571" s="1"/>
      <c r="AP571" s="1"/>
      <c r="AQ571" s="1"/>
      <c r="AR571" s="1"/>
      <c r="AT571" s="1"/>
      <c r="AU571" s="1"/>
      <c r="AV571" s="1"/>
      <c r="BC571" s="1"/>
      <c r="BD571" s="1"/>
      <c r="BE571" s="1"/>
      <c r="BI571" s="1"/>
      <c r="BJ571" s="1"/>
      <c r="BK571" s="1"/>
    </row>
    <row r="572" spans="39:63">
      <c r="AM572" s="1"/>
      <c r="AN572" s="1"/>
      <c r="AO572" s="1"/>
      <c r="AP572" s="1"/>
      <c r="AQ572" s="1"/>
      <c r="AR572" s="1"/>
      <c r="AT572" s="1"/>
      <c r="AU572" s="1"/>
      <c r="AV572" s="1"/>
      <c r="BC572" s="1"/>
      <c r="BD572" s="1"/>
      <c r="BE572" s="1"/>
      <c r="BI572" s="1"/>
      <c r="BJ572" s="1"/>
      <c r="BK572" s="1"/>
    </row>
    <row r="573" spans="39:63">
      <c r="AM573" s="1"/>
      <c r="AN573" s="1"/>
      <c r="AO573" s="1"/>
      <c r="AP573" s="1"/>
      <c r="AQ573" s="1"/>
      <c r="AR573" s="1"/>
      <c r="AT573" s="1"/>
      <c r="AU573" s="1"/>
      <c r="AV573" s="1"/>
      <c r="BC573" s="1"/>
      <c r="BD573" s="1"/>
      <c r="BE573" s="1"/>
      <c r="BI573" s="1"/>
      <c r="BJ573" s="1"/>
      <c r="BK573" s="1"/>
    </row>
    <row r="574" spans="39:63">
      <c r="AM574" s="1"/>
      <c r="AN574" s="1"/>
      <c r="AO574" s="1"/>
      <c r="AP574" s="1"/>
      <c r="AQ574" s="1"/>
      <c r="AR574" s="1"/>
      <c r="AT574" s="1"/>
      <c r="AU574" s="1"/>
      <c r="AV574" s="1"/>
      <c r="BC574" s="1"/>
      <c r="BD574" s="1"/>
      <c r="BE574" s="1"/>
      <c r="BI574" s="1"/>
      <c r="BJ574" s="1"/>
      <c r="BK574" s="1"/>
    </row>
    <row r="575" spans="39:63">
      <c r="AM575" s="1"/>
      <c r="AN575" s="1"/>
      <c r="AO575" s="1"/>
      <c r="AP575" s="1"/>
      <c r="AQ575" s="1"/>
      <c r="AR575" s="1"/>
      <c r="AT575" s="1"/>
      <c r="AU575" s="1"/>
      <c r="AV575" s="1"/>
      <c r="BC575" s="1"/>
      <c r="BD575" s="1"/>
      <c r="BE575" s="1"/>
      <c r="BI575" s="1"/>
      <c r="BJ575" s="1"/>
      <c r="BK575" s="1"/>
    </row>
    <row r="576" spans="39:63">
      <c r="AM576" s="1"/>
      <c r="AN576" s="1"/>
      <c r="AO576" s="1"/>
      <c r="AP576" s="1"/>
      <c r="AQ576" s="1"/>
      <c r="AR576" s="1"/>
      <c r="AT576" s="1"/>
      <c r="AU576" s="1"/>
      <c r="AV576" s="1"/>
      <c r="BC576" s="1"/>
      <c r="BD576" s="1"/>
      <c r="BE576" s="1"/>
      <c r="BI576" s="1"/>
      <c r="BJ576" s="1"/>
      <c r="BK576" s="1"/>
    </row>
    <row r="577" spans="39:63">
      <c r="AM577" s="1"/>
      <c r="AN577" s="1"/>
      <c r="AO577" s="1"/>
      <c r="AP577" s="1"/>
      <c r="AQ577" s="1"/>
      <c r="AR577" s="1"/>
      <c r="AT577" s="1"/>
      <c r="AU577" s="1"/>
      <c r="AV577" s="1"/>
      <c r="BC577" s="1"/>
      <c r="BD577" s="1"/>
      <c r="BE577" s="1"/>
      <c r="BI577" s="1"/>
      <c r="BJ577" s="1"/>
      <c r="BK577" s="1"/>
    </row>
    <row r="578" spans="39:63">
      <c r="AM578" s="1"/>
      <c r="AN578" s="1"/>
      <c r="AO578" s="1"/>
      <c r="AP578" s="1"/>
      <c r="AQ578" s="1"/>
      <c r="AR578" s="1"/>
      <c r="AT578" s="1"/>
      <c r="AU578" s="1"/>
      <c r="AV578" s="1"/>
      <c r="BC578" s="1"/>
      <c r="BD578" s="1"/>
      <c r="BE578" s="1"/>
      <c r="BI578" s="1"/>
      <c r="BJ578" s="1"/>
      <c r="BK578" s="1"/>
    </row>
    <row r="579" spans="39:63">
      <c r="AM579" s="1"/>
      <c r="AN579" s="1"/>
      <c r="AO579" s="1"/>
      <c r="AP579" s="1"/>
      <c r="AQ579" s="1"/>
      <c r="AR579" s="1"/>
      <c r="AT579" s="1"/>
      <c r="AU579" s="1"/>
      <c r="AV579" s="1"/>
      <c r="BC579" s="1"/>
      <c r="BD579" s="1"/>
      <c r="BE579" s="1"/>
      <c r="BI579" s="1"/>
      <c r="BJ579" s="1"/>
      <c r="BK579" s="1"/>
    </row>
    <row r="580" spans="39:63">
      <c r="AM580" s="1"/>
      <c r="AN580" s="1"/>
      <c r="AO580" s="1"/>
      <c r="AP580" s="1"/>
      <c r="AQ580" s="1"/>
      <c r="AR580" s="1"/>
      <c r="AT580" s="1"/>
      <c r="AU580" s="1"/>
      <c r="AV580" s="1"/>
      <c r="BC580" s="1"/>
      <c r="BD580" s="1"/>
      <c r="BE580" s="1"/>
      <c r="BI580" s="1"/>
      <c r="BJ580" s="1"/>
      <c r="BK580" s="1"/>
    </row>
    <row r="581" spans="39:63">
      <c r="AM581" s="1"/>
      <c r="AN581" s="1"/>
      <c r="AO581" s="1"/>
      <c r="AP581" s="1"/>
      <c r="AQ581" s="1"/>
      <c r="AR581" s="1"/>
      <c r="AT581" s="1"/>
      <c r="AU581" s="1"/>
      <c r="AV581" s="1"/>
      <c r="BC581" s="1"/>
      <c r="BD581" s="1"/>
      <c r="BE581" s="1"/>
      <c r="BI581" s="1"/>
      <c r="BJ581" s="1"/>
      <c r="BK581" s="1"/>
    </row>
    <row r="582" spans="39:63">
      <c r="AM582" s="1"/>
      <c r="AN582" s="1"/>
      <c r="AO582" s="1"/>
      <c r="AP582" s="1"/>
      <c r="AQ582" s="1"/>
      <c r="AR582" s="1"/>
      <c r="AT582" s="1"/>
      <c r="AU582" s="1"/>
      <c r="AV582" s="1"/>
      <c r="BC582" s="1"/>
      <c r="BD582" s="1"/>
      <c r="BE582" s="1"/>
      <c r="BI582" s="1"/>
      <c r="BJ582" s="1"/>
      <c r="BK582" s="1"/>
    </row>
    <row r="583" spans="39:63">
      <c r="AM583" s="1"/>
      <c r="AN583" s="1"/>
      <c r="AO583" s="1"/>
      <c r="AP583" s="1"/>
      <c r="AQ583" s="1"/>
      <c r="AR583" s="1"/>
      <c r="AT583" s="1"/>
      <c r="AU583" s="1"/>
      <c r="AV583" s="1"/>
      <c r="BC583" s="1"/>
      <c r="BD583" s="1"/>
      <c r="BE583" s="1"/>
      <c r="BI583" s="1"/>
      <c r="BJ583" s="1"/>
      <c r="BK583" s="1"/>
    </row>
    <row r="584" spans="39:63">
      <c r="AM584" s="1"/>
      <c r="AN584" s="1"/>
      <c r="AO584" s="1"/>
      <c r="AP584" s="1"/>
      <c r="AQ584" s="1"/>
      <c r="AR584" s="1"/>
      <c r="AT584" s="1"/>
      <c r="AU584" s="1"/>
      <c r="AV584" s="1"/>
      <c r="BC584" s="1"/>
      <c r="BD584" s="1"/>
      <c r="BE584" s="1"/>
      <c r="BI584" s="1"/>
      <c r="BJ584" s="1"/>
      <c r="BK584" s="1"/>
    </row>
    <row r="585" spans="39:63">
      <c r="AM585" s="1"/>
      <c r="AN585" s="1"/>
      <c r="AO585" s="1"/>
      <c r="AP585" s="1"/>
      <c r="AQ585" s="1"/>
      <c r="AR585" s="1"/>
      <c r="AT585" s="1"/>
      <c r="AU585" s="1"/>
      <c r="AV585" s="1"/>
      <c r="BC585" s="1"/>
      <c r="BD585" s="1"/>
      <c r="BE585" s="1"/>
      <c r="BI585" s="1"/>
      <c r="BJ585" s="1"/>
      <c r="BK585" s="1"/>
    </row>
    <row r="586" spans="39:63">
      <c r="AM586" s="1"/>
      <c r="AN586" s="1"/>
      <c r="AO586" s="1"/>
      <c r="AP586" s="1"/>
      <c r="AQ586" s="1"/>
      <c r="AR586" s="1"/>
      <c r="AT586" s="1"/>
      <c r="AU586" s="1"/>
      <c r="AV586" s="1"/>
      <c r="BC586" s="1"/>
      <c r="BD586" s="1"/>
      <c r="BE586" s="1"/>
      <c r="BI586" s="1"/>
      <c r="BJ586" s="1"/>
      <c r="BK586" s="1"/>
    </row>
    <row r="587" spans="39:63">
      <c r="AM587" s="1"/>
      <c r="AN587" s="1"/>
      <c r="AO587" s="1"/>
      <c r="AP587" s="1"/>
      <c r="AQ587" s="1"/>
      <c r="AR587" s="1"/>
      <c r="AT587" s="1"/>
      <c r="AU587" s="1"/>
      <c r="AV587" s="1"/>
      <c r="BC587" s="1"/>
      <c r="BD587" s="1"/>
      <c r="BE587" s="1"/>
      <c r="BI587" s="1"/>
      <c r="BJ587" s="1"/>
      <c r="BK587" s="1"/>
    </row>
    <row r="588" spans="39:63">
      <c r="AM588" s="1"/>
      <c r="AN588" s="1"/>
      <c r="AO588" s="1"/>
      <c r="AP588" s="1"/>
      <c r="AQ588" s="1"/>
      <c r="AR588" s="1"/>
      <c r="AT588" s="1"/>
      <c r="AU588" s="1"/>
      <c r="AV588" s="1"/>
      <c r="BC588" s="1"/>
      <c r="BD588" s="1"/>
      <c r="BE588" s="1"/>
      <c r="BI588" s="1"/>
      <c r="BJ588" s="1"/>
      <c r="BK588" s="1"/>
    </row>
    <row r="589" spans="39:63">
      <c r="AM589" s="1"/>
      <c r="AN589" s="1"/>
      <c r="AO589" s="1"/>
      <c r="AP589" s="1"/>
      <c r="AQ589" s="1"/>
      <c r="AR589" s="1"/>
      <c r="AT589" s="1"/>
      <c r="AU589" s="1"/>
      <c r="AV589" s="1"/>
      <c r="BC589" s="1"/>
      <c r="BD589" s="1"/>
      <c r="BE589" s="1"/>
      <c r="BI589" s="1"/>
      <c r="BJ589" s="1"/>
      <c r="BK589" s="1"/>
    </row>
    <row r="590" spans="39:63">
      <c r="AM590" s="1"/>
      <c r="AN590" s="1"/>
      <c r="AO590" s="1"/>
      <c r="AP590" s="1"/>
      <c r="AQ590" s="1"/>
      <c r="AR590" s="1"/>
      <c r="AT590" s="1"/>
      <c r="AU590" s="1"/>
      <c r="AV590" s="1"/>
      <c r="BC590" s="1"/>
      <c r="BD590" s="1"/>
      <c r="BE590" s="1"/>
      <c r="BI590" s="1"/>
      <c r="BJ590" s="1"/>
      <c r="BK590" s="1"/>
    </row>
    <row r="591" spans="39:63">
      <c r="AM591" s="1"/>
      <c r="AN591" s="1"/>
      <c r="AO591" s="1"/>
      <c r="AP591" s="1"/>
      <c r="AQ591" s="1"/>
      <c r="AR591" s="1"/>
      <c r="AT591" s="1"/>
      <c r="AU591" s="1"/>
      <c r="AV591" s="1"/>
      <c r="BC591" s="1"/>
      <c r="BD591" s="1"/>
      <c r="BE591" s="1"/>
      <c r="BI591" s="1"/>
      <c r="BJ591" s="1"/>
      <c r="BK591" s="1"/>
    </row>
    <row r="592" spans="39:63">
      <c r="AM592" s="1"/>
      <c r="AN592" s="1"/>
      <c r="AO592" s="1"/>
      <c r="AP592" s="1"/>
      <c r="AQ592" s="1"/>
      <c r="AR592" s="1"/>
      <c r="AT592" s="1"/>
      <c r="AU592" s="1"/>
      <c r="AV592" s="1"/>
      <c r="BC592" s="1"/>
      <c r="BD592" s="1"/>
      <c r="BE592" s="1"/>
      <c r="BI592" s="1"/>
      <c r="BJ592" s="1"/>
      <c r="BK592" s="1"/>
    </row>
    <row r="593" spans="39:63">
      <c r="AM593" s="1"/>
      <c r="AN593" s="1"/>
      <c r="AO593" s="1"/>
      <c r="AP593" s="1"/>
      <c r="AQ593" s="1"/>
      <c r="AR593" s="1"/>
      <c r="AT593" s="1"/>
      <c r="AU593" s="1"/>
      <c r="AV593" s="1"/>
      <c r="BC593" s="1"/>
      <c r="BD593" s="1"/>
      <c r="BE593" s="1"/>
      <c r="BI593" s="1"/>
      <c r="BJ593" s="1"/>
      <c r="BK593" s="1"/>
    </row>
    <row r="594" spans="39:63">
      <c r="AM594" s="1"/>
      <c r="AN594" s="1"/>
      <c r="AO594" s="1"/>
      <c r="AP594" s="1"/>
      <c r="AQ594" s="1"/>
      <c r="AR594" s="1"/>
      <c r="AT594" s="1"/>
      <c r="AU594" s="1"/>
      <c r="AV594" s="1"/>
      <c r="BC594" s="1"/>
      <c r="BD594" s="1"/>
      <c r="BE594" s="1"/>
      <c r="BI594" s="1"/>
      <c r="BJ594" s="1"/>
      <c r="BK594" s="1"/>
    </row>
    <row r="595" spans="39:63">
      <c r="AM595" s="1"/>
      <c r="AN595" s="1"/>
      <c r="AO595" s="1"/>
      <c r="AP595" s="1"/>
      <c r="AQ595" s="1"/>
      <c r="AR595" s="1"/>
      <c r="AT595" s="1"/>
      <c r="AU595" s="1"/>
      <c r="AV595" s="1"/>
      <c r="BC595" s="1"/>
      <c r="BD595" s="1"/>
      <c r="BE595" s="1"/>
      <c r="BI595" s="1"/>
      <c r="BJ595" s="1"/>
      <c r="BK595" s="1"/>
    </row>
    <row r="596" spans="39:63">
      <c r="AM596" s="1"/>
      <c r="AN596" s="1"/>
      <c r="AO596" s="1"/>
      <c r="AP596" s="1"/>
      <c r="AQ596" s="1"/>
      <c r="AR596" s="1"/>
      <c r="AT596" s="1"/>
      <c r="AU596" s="1"/>
      <c r="AV596" s="1"/>
      <c r="BC596" s="1"/>
      <c r="BD596" s="1"/>
      <c r="BE596" s="1"/>
      <c r="BI596" s="1"/>
      <c r="BJ596" s="1"/>
      <c r="BK596" s="1"/>
    </row>
    <row r="597" spans="39:63">
      <c r="AM597" s="1"/>
      <c r="AN597" s="1"/>
      <c r="AO597" s="1"/>
      <c r="AP597" s="1"/>
      <c r="AQ597" s="1"/>
      <c r="AR597" s="1"/>
      <c r="AT597" s="1"/>
      <c r="AU597" s="1"/>
      <c r="AV597" s="1"/>
      <c r="BC597" s="1"/>
      <c r="BD597" s="1"/>
      <c r="BE597" s="1"/>
      <c r="BI597" s="1"/>
      <c r="BJ597" s="1"/>
      <c r="BK597" s="1"/>
    </row>
    <row r="598" spans="39:63">
      <c r="AM598" s="1"/>
      <c r="AN598" s="1"/>
      <c r="AO598" s="1"/>
      <c r="AP598" s="1"/>
      <c r="AQ598" s="1"/>
      <c r="AR598" s="1"/>
      <c r="AT598" s="1"/>
      <c r="AU598" s="1"/>
      <c r="AV598" s="1"/>
      <c r="BC598" s="1"/>
      <c r="BD598" s="1"/>
      <c r="BE598" s="1"/>
      <c r="BI598" s="1"/>
      <c r="BJ598" s="1"/>
      <c r="BK598" s="1"/>
    </row>
    <row r="599" spans="39:63">
      <c r="AM599" s="1"/>
      <c r="AN599" s="1"/>
      <c r="AO599" s="1"/>
      <c r="AP599" s="1"/>
      <c r="AQ599" s="1"/>
      <c r="AR599" s="1"/>
      <c r="AT599" s="1"/>
      <c r="AU599" s="1"/>
      <c r="AV599" s="1"/>
      <c r="BC599" s="1"/>
      <c r="BD599" s="1"/>
      <c r="BE599" s="1"/>
      <c r="BI599" s="1"/>
      <c r="BJ599" s="1"/>
      <c r="BK599" s="1"/>
    </row>
    <row r="600" spans="39:63">
      <c r="AM600" s="1"/>
      <c r="AN600" s="1"/>
      <c r="AO600" s="1"/>
      <c r="AP600" s="1"/>
      <c r="AQ600" s="1"/>
      <c r="AR600" s="1"/>
      <c r="AT600" s="1"/>
      <c r="AU600" s="1"/>
      <c r="AV600" s="1"/>
      <c r="BC600" s="1"/>
      <c r="BD600" s="1"/>
      <c r="BE600" s="1"/>
      <c r="BI600" s="1"/>
      <c r="BJ600" s="1"/>
      <c r="BK600" s="1"/>
    </row>
    <row r="601" spans="39:63">
      <c r="AM601" s="1"/>
      <c r="AN601" s="1"/>
      <c r="AO601" s="1"/>
      <c r="AP601" s="1"/>
      <c r="AQ601" s="1"/>
      <c r="AR601" s="1"/>
      <c r="AT601" s="1"/>
      <c r="AU601" s="1"/>
      <c r="AV601" s="1"/>
      <c r="BC601" s="1"/>
      <c r="BD601" s="1"/>
      <c r="BE601" s="1"/>
      <c r="BI601" s="1"/>
      <c r="BJ601" s="1"/>
      <c r="BK601" s="1"/>
    </row>
    <row r="602" spans="39:63">
      <c r="AM602" s="1"/>
      <c r="AN602" s="1"/>
      <c r="AO602" s="1"/>
      <c r="AP602" s="1"/>
      <c r="AQ602" s="1"/>
      <c r="AR602" s="1"/>
      <c r="AT602" s="1"/>
      <c r="AU602" s="1"/>
      <c r="AV602" s="1"/>
      <c r="BC602" s="1"/>
      <c r="BD602" s="1"/>
      <c r="BE602" s="1"/>
      <c r="BI602" s="1"/>
      <c r="BJ602" s="1"/>
      <c r="BK602" s="1"/>
    </row>
    <row r="603" spans="39:63">
      <c r="AM603" s="1"/>
      <c r="AN603" s="1"/>
      <c r="AO603" s="1"/>
      <c r="AP603" s="1"/>
      <c r="AQ603" s="1"/>
      <c r="AR603" s="1"/>
      <c r="AT603" s="1"/>
      <c r="AU603" s="1"/>
      <c r="AV603" s="1"/>
      <c r="BC603" s="1"/>
      <c r="BD603" s="1"/>
      <c r="BE603" s="1"/>
      <c r="BI603" s="1"/>
      <c r="BJ603" s="1"/>
      <c r="BK603" s="1"/>
    </row>
    <row r="604" spans="39:63">
      <c r="AM604" s="1"/>
      <c r="AN604" s="1"/>
      <c r="AO604" s="1"/>
      <c r="AP604" s="1"/>
      <c r="AQ604" s="1"/>
      <c r="AR604" s="1"/>
      <c r="AT604" s="1"/>
      <c r="AU604" s="1"/>
      <c r="AV604" s="1"/>
      <c r="BC604" s="1"/>
      <c r="BD604" s="1"/>
      <c r="BE604" s="1"/>
      <c r="BI604" s="1"/>
      <c r="BJ604" s="1"/>
      <c r="BK604" s="1"/>
    </row>
    <row r="605" spans="39:63">
      <c r="AM605" s="1"/>
      <c r="AN605" s="1"/>
      <c r="AO605" s="1"/>
      <c r="AP605" s="1"/>
      <c r="AQ605" s="1"/>
      <c r="AR605" s="1"/>
      <c r="AT605" s="1"/>
      <c r="AU605" s="1"/>
      <c r="AV605" s="1"/>
      <c r="BC605" s="1"/>
      <c r="BD605" s="1"/>
      <c r="BE605" s="1"/>
      <c r="BI605" s="1"/>
      <c r="BJ605" s="1"/>
      <c r="BK605" s="1"/>
    </row>
    <row r="606" spans="39:63">
      <c r="AM606" s="1"/>
      <c r="AN606" s="1"/>
      <c r="AO606" s="1"/>
      <c r="AP606" s="1"/>
      <c r="AQ606" s="1"/>
      <c r="AR606" s="1"/>
      <c r="AT606" s="1"/>
      <c r="AU606" s="1"/>
      <c r="AV606" s="1"/>
      <c r="BC606" s="1"/>
      <c r="BD606" s="1"/>
      <c r="BE606" s="1"/>
      <c r="BI606" s="1"/>
      <c r="BJ606" s="1"/>
      <c r="BK606" s="1"/>
    </row>
    <row r="607" spans="39:63">
      <c r="AM607" s="1"/>
      <c r="AN607" s="1"/>
      <c r="AO607" s="1"/>
      <c r="AP607" s="1"/>
      <c r="AQ607" s="1"/>
      <c r="AR607" s="1"/>
      <c r="AT607" s="1"/>
      <c r="AU607" s="1"/>
      <c r="AV607" s="1"/>
      <c r="BC607" s="1"/>
      <c r="BD607" s="1"/>
      <c r="BE607" s="1"/>
      <c r="BI607" s="1"/>
      <c r="BJ607" s="1"/>
      <c r="BK607" s="1"/>
    </row>
    <row r="608" spans="39:63">
      <c r="AM608" s="1"/>
      <c r="AN608" s="1"/>
      <c r="AO608" s="1"/>
      <c r="AP608" s="1"/>
      <c r="AQ608" s="1"/>
      <c r="AR608" s="1"/>
      <c r="AT608" s="1"/>
      <c r="AU608" s="1"/>
      <c r="AV608" s="1"/>
      <c r="BC608" s="1"/>
      <c r="BD608" s="1"/>
      <c r="BE608" s="1"/>
      <c r="BI608" s="1"/>
      <c r="BJ608" s="1"/>
      <c r="BK608" s="1"/>
    </row>
    <row r="609" spans="39:63">
      <c r="AM609" s="1"/>
      <c r="AN609" s="1"/>
      <c r="AO609" s="1"/>
      <c r="AP609" s="1"/>
      <c r="AQ609" s="1"/>
      <c r="AR609" s="1"/>
      <c r="AT609" s="1"/>
      <c r="AU609" s="1"/>
      <c r="AV609" s="1"/>
      <c r="BC609" s="1"/>
      <c r="BD609" s="1"/>
      <c r="BE609" s="1"/>
      <c r="BI609" s="1"/>
      <c r="BJ609" s="1"/>
      <c r="BK609" s="1"/>
    </row>
    <row r="610" spans="39:63">
      <c r="AM610" s="1"/>
      <c r="AN610" s="1"/>
      <c r="AO610" s="1"/>
      <c r="AP610" s="1"/>
      <c r="AQ610" s="1"/>
      <c r="AR610" s="1"/>
      <c r="AT610" s="1"/>
      <c r="AU610" s="1"/>
      <c r="AV610" s="1"/>
      <c r="BC610" s="1"/>
      <c r="BD610" s="1"/>
      <c r="BE610" s="1"/>
      <c r="BI610" s="1"/>
      <c r="BJ610" s="1"/>
      <c r="BK610" s="1"/>
    </row>
    <row r="611" spans="39:63">
      <c r="AM611" s="1"/>
      <c r="AN611" s="1"/>
      <c r="AO611" s="1"/>
      <c r="AP611" s="1"/>
      <c r="AQ611" s="1"/>
      <c r="AR611" s="1"/>
      <c r="AT611" s="1"/>
      <c r="AU611" s="1"/>
      <c r="AV611" s="1"/>
      <c r="BC611" s="1"/>
      <c r="BD611" s="1"/>
      <c r="BE611" s="1"/>
      <c r="BI611" s="1"/>
      <c r="BJ611" s="1"/>
      <c r="BK611" s="1"/>
    </row>
    <row r="612" spans="39:63">
      <c r="AM612" s="1"/>
      <c r="AN612" s="1"/>
      <c r="AO612" s="1"/>
      <c r="AP612" s="1"/>
      <c r="AQ612" s="1"/>
      <c r="AR612" s="1"/>
      <c r="AT612" s="1"/>
      <c r="AU612" s="1"/>
      <c r="AV612" s="1"/>
      <c r="BC612" s="1"/>
      <c r="BD612" s="1"/>
      <c r="BE612" s="1"/>
      <c r="BI612" s="1"/>
      <c r="BJ612" s="1"/>
      <c r="BK612" s="1"/>
    </row>
    <row r="613" spans="39:63">
      <c r="AM613" s="1"/>
      <c r="AN613" s="1"/>
      <c r="AO613" s="1"/>
      <c r="AP613" s="1"/>
      <c r="AQ613" s="1"/>
      <c r="AR613" s="1"/>
      <c r="AT613" s="1"/>
      <c r="AU613" s="1"/>
      <c r="AV613" s="1"/>
      <c r="BC613" s="1"/>
      <c r="BD613" s="1"/>
      <c r="BE613" s="1"/>
      <c r="BI613" s="1"/>
      <c r="BJ613" s="1"/>
      <c r="BK613" s="1"/>
    </row>
    <row r="614" spans="39:63">
      <c r="AM614" s="1"/>
      <c r="AN614" s="1"/>
      <c r="AO614" s="1"/>
      <c r="AP614" s="1"/>
      <c r="AQ614" s="1"/>
      <c r="AR614" s="1"/>
      <c r="AT614" s="1"/>
      <c r="AU614" s="1"/>
      <c r="AV614" s="1"/>
      <c r="BC614" s="1"/>
      <c r="BD614" s="1"/>
      <c r="BE614" s="1"/>
      <c r="BI614" s="1"/>
      <c r="BJ614" s="1"/>
      <c r="BK614" s="1"/>
    </row>
    <row r="615" spans="39:63">
      <c r="AM615" s="1"/>
      <c r="AN615" s="1"/>
      <c r="AO615" s="1"/>
      <c r="AP615" s="1"/>
      <c r="AQ615" s="1"/>
      <c r="AR615" s="1"/>
      <c r="AT615" s="1"/>
      <c r="AU615" s="1"/>
      <c r="AV615" s="1"/>
      <c r="BC615" s="1"/>
      <c r="BD615" s="1"/>
      <c r="BE615" s="1"/>
      <c r="BI615" s="1"/>
      <c r="BJ615" s="1"/>
      <c r="BK615" s="1"/>
    </row>
    <row r="616" spans="39:63">
      <c r="AM616" s="1"/>
      <c r="AN616" s="1"/>
      <c r="AO616" s="1"/>
      <c r="AP616" s="1"/>
      <c r="AQ616" s="1"/>
      <c r="AR616" s="1"/>
      <c r="AT616" s="1"/>
      <c r="AU616" s="1"/>
      <c r="AV616" s="1"/>
      <c r="BC616" s="1"/>
      <c r="BD616" s="1"/>
      <c r="BE616" s="1"/>
      <c r="BI616" s="1"/>
      <c r="BJ616" s="1"/>
      <c r="BK616" s="1"/>
    </row>
    <row r="617" spans="39:63">
      <c r="AM617" s="1"/>
      <c r="AN617" s="1"/>
      <c r="AO617" s="1"/>
      <c r="AP617" s="1"/>
      <c r="AQ617" s="1"/>
      <c r="AR617" s="1"/>
      <c r="AT617" s="1"/>
      <c r="AU617" s="1"/>
      <c r="AV617" s="1"/>
      <c r="BC617" s="1"/>
      <c r="BD617" s="1"/>
      <c r="BE617" s="1"/>
      <c r="BI617" s="1"/>
      <c r="BJ617" s="1"/>
      <c r="BK617" s="1"/>
    </row>
    <row r="618" spans="39:63">
      <c r="AM618" s="1"/>
      <c r="AN618" s="1"/>
      <c r="AO618" s="1"/>
      <c r="AP618" s="1"/>
      <c r="AQ618" s="1"/>
      <c r="AR618" s="1"/>
      <c r="AT618" s="1"/>
      <c r="AU618" s="1"/>
      <c r="AV618" s="1"/>
      <c r="BC618" s="1"/>
      <c r="BD618" s="1"/>
      <c r="BE618" s="1"/>
      <c r="BI618" s="1"/>
      <c r="BJ618" s="1"/>
      <c r="BK618" s="1"/>
    </row>
    <row r="619" spans="39:63">
      <c r="AM619" s="1"/>
      <c r="AN619" s="1"/>
      <c r="AO619" s="1"/>
      <c r="AP619" s="1"/>
      <c r="AQ619" s="1"/>
      <c r="AR619" s="1"/>
      <c r="AT619" s="1"/>
      <c r="AU619" s="1"/>
      <c r="AV619" s="1"/>
      <c r="BC619" s="1"/>
      <c r="BD619" s="1"/>
      <c r="BE619" s="1"/>
      <c r="BI619" s="1"/>
      <c r="BJ619" s="1"/>
      <c r="BK619" s="1"/>
    </row>
    <row r="620" spans="39:63">
      <c r="AM620" s="1"/>
      <c r="AN620" s="1"/>
      <c r="AO620" s="1"/>
      <c r="AP620" s="1"/>
      <c r="AQ620" s="1"/>
      <c r="AR620" s="1"/>
      <c r="AT620" s="1"/>
      <c r="AU620" s="1"/>
      <c r="AV620" s="1"/>
      <c r="BC620" s="1"/>
      <c r="BD620" s="1"/>
      <c r="BE620" s="1"/>
      <c r="BI620" s="1"/>
      <c r="BJ620" s="1"/>
      <c r="BK620" s="1"/>
    </row>
    <row r="621" spans="39:63">
      <c r="AM621" s="1"/>
      <c r="AN621" s="1"/>
      <c r="AO621" s="1"/>
      <c r="AP621" s="1"/>
      <c r="AQ621" s="1"/>
      <c r="AR621" s="1"/>
      <c r="AT621" s="1"/>
      <c r="AU621" s="1"/>
      <c r="AV621" s="1"/>
      <c r="BC621" s="1"/>
      <c r="BD621" s="1"/>
      <c r="BE621" s="1"/>
      <c r="BI621" s="1"/>
      <c r="BJ621" s="1"/>
      <c r="BK621" s="1"/>
    </row>
    <row r="622" spans="39:63">
      <c r="AM622" s="1"/>
      <c r="AN622" s="1"/>
      <c r="AO622" s="1"/>
      <c r="AP622" s="1"/>
      <c r="AQ622" s="1"/>
      <c r="AR622" s="1"/>
      <c r="AT622" s="1"/>
      <c r="AU622" s="1"/>
      <c r="AV622" s="1"/>
      <c r="BC622" s="1"/>
      <c r="BD622" s="1"/>
      <c r="BE622" s="1"/>
      <c r="BI622" s="1"/>
      <c r="BJ622" s="1"/>
      <c r="BK622" s="1"/>
    </row>
    <row r="623" spans="39:63">
      <c r="AM623" s="1"/>
      <c r="AN623" s="1"/>
      <c r="AO623" s="1"/>
      <c r="AP623" s="1"/>
      <c r="AQ623" s="1"/>
      <c r="AR623" s="1"/>
      <c r="AT623" s="1"/>
      <c r="AU623" s="1"/>
      <c r="AV623" s="1"/>
      <c r="BC623" s="1"/>
      <c r="BD623" s="1"/>
      <c r="BE623" s="1"/>
      <c r="BI623" s="1"/>
      <c r="BJ623" s="1"/>
      <c r="BK623" s="1"/>
    </row>
    <row r="624" spans="39:63">
      <c r="AM624" s="1"/>
      <c r="AN624" s="1"/>
      <c r="AO624" s="1"/>
      <c r="AP624" s="1"/>
      <c r="AQ624" s="1"/>
      <c r="AR624" s="1"/>
      <c r="AT624" s="1"/>
      <c r="AU624" s="1"/>
      <c r="AV624" s="1"/>
      <c r="BC624" s="1"/>
      <c r="BD624" s="1"/>
      <c r="BE624" s="1"/>
      <c r="BI624" s="1"/>
      <c r="BJ624" s="1"/>
      <c r="BK624" s="1"/>
    </row>
    <row r="625" spans="39:63">
      <c r="AM625" s="1"/>
      <c r="AN625" s="1"/>
      <c r="AO625" s="1"/>
      <c r="AP625" s="1"/>
      <c r="AQ625" s="1"/>
      <c r="AR625" s="1"/>
      <c r="AT625" s="1"/>
      <c r="AU625" s="1"/>
      <c r="AV625" s="1"/>
      <c r="BC625" s="1"/>
      <c r="BD625" s="1"/>
      <c r="BE625" s="1"/>
      <c r="BI625" s="1"/>
      <c r="BJ625" s="1"/>
      <c r="BK625" s="1"/>
    </row>
    <row r="626" spans="39:63">
      <c r="AM626" s="1"/>
      <c r="AN626" s="1"/>
      <c r="AO626" s="1"/>
      <c r="AP626" s="1"/>
      <c r="AQ626" s="1"/>
      <c r="AR626" s="1"/>
      <c r="AT626" s="1"/>
      <c r="AU626" s="1"/>
      <c r="AV626" s="1"/>
      <c r="BC626" s="1"/>
      <c r="BD626" s="1"/>
      <c r="BE626" s="1"/>
      <c r="BI626" s="1"/>
      <c r="BJ626" s="1"/>
      <c r="BK626" s="1"/>
    </row>
    <row r="627" spans="39:63">
      <c r="AM627" s="1"/>
      <c r="AN627" s="1"/>
      <c r="AO627" s="1"/>
      <c r="AP627" s="1"/>
      <c r="AQ627" s="1"/>
      <c r="AR627" s="1"/>
      <c r="AT627" s="1"/>
      <c r="AU627" s="1"/>
      <c r="AV627" s="1"/>
      <c r="BC627" s="1"/>
      <c r="BD627" s="1"/>
      <c r="BE627" s="1"/>
      <c r="BI627" s="1"/>
      <c r="BJ627" s="1"/>
      <c r="BK627" s="1"/>
    </row>
    <row r="628" spans="39:63">
      <c r="AM628" s="1"/>
      <c r="AN628" s="1"/>
      <c r="AO628" s="1"/>
      <c r="AP628" s="1"/>
      <c r="AQ628" s="1"/>
      <c r="AR628" s="1"/>
      <c r="AT628" s="1"/>
      <c r="AU628" s="1"/>
      <c r="AV628" s="1"/>
      <c r="BC628" s="1"/>
      <c r="BD628" s="1"/>
      <c r="BE628" s="1"/>
      <c r="BI628" s="1"/>
      <c r="BJ628" s="1"/>
      <c r="BK628" s="1"/>
    </row>
    <row r="629" spans="39:63">
      <c r="AM629" s="1"/>
      <c r="AN629" s="1"/>
      <c r="AO629" s="1"/>
      <c r="AP629" s="1"/>
      <c r="AQ629" s="1"/>
      <c r="AR629" s="1"/>
      <c r="AT629" s="1"/>
      <c r="AU629" s="1"/>
      <c r="AV629" s="1"/>
      <c r="BC629" s="1"/>
      <c r="BD629" s="1"/>
      <c r="BE629" s="1"/>
      <c r="BI629" s="1"/>
      <c r="BJ629" s="1"/>
      <c r="BK629" s="1"/>
    </row>
    <row r="630" spans="39:63">
      <c r="AM630" s="1"/>
      <c r="AN630" s="1"/>
      <c r="AO630" s="1"/>
      <c r="AP630" s="1"/>
      <c r="AQ630" s="1"/>
      <c r="AR630" s="1"/>
      <c r="AT630" s="1"/>
      <c r="AU630" s="1"/>
      <c r="AV630" s="1"/>
      <c r="BC630" s="1"/>
      <c r="BD630" s="1"/>
      <c r="BE630" s="1"/>
      <c r="BI630" s="1"/>
      <c r="BJ630" s="1"/>
      <c r="BK630" s="1"/>
    </row>
    <row r="631" spans="39:63">
      <c r="AM631" s="1"/>
      <c r="AN631" s="1"/>
      <c r="AO631" s="1"/>
      <c r="AP631" s="1"/>
      <c r="AQ631" s="1"/>
      <c r="AR631" s="1"/>
      <c r="AT631" s="1"/>
      <c r="AU631" s="1"/>
      <c r="AV631" s="1"/>
      <c r="BC631" s="1"/>
      <c r="BD631" s="1"/>
      <c r="BE631" s="1"/>
      <c r="BI631" s="1"/>
      <c r="BJ631" s="1"/>
      <c r="BK631" s="1"/>
    </row>
    <row r="632" spans="39:63">
      <c r="AM632" s="1"/>
      <c r="AN632" s="1"/>
      <c r="AO632" s="1"/>
      <c r="AP632" s="1"/>
      <c r="AQ632" s="1"/>
      <c r="AR632" s="1"/>
      <c r="AT632" s="1"/>
      <c r="AU632" s="1"/>
      <c r="AV632" s="1"/>
      <c r="BC632" s="1"/>
      <c r="BD632" s="1"/>
      <c r="BE632" s="1"/>
      <c r="BI632" s="1"/>
      <c r="BJ632" s="1"/>
      <c r="BK632" s="1"/>
    </row>
    <row r="633" spans="39:63">
      <c r="AM633" s="1"/>
      <c r="AN633" s="1"/>
      <c r="AO633" s="1"/>
      <c r="AP633" s="1"/>
      <c r="AQ633" s="1"/>
      <c r="AR633" s="1"/>
      <c r="AT633" s="1"/>
      <c r="AU633" s="1"/>
      <c r="AV633" s="1"/>
      <c r="BC633" s="1"/>
      <c r="BD633" s="1"/>
      <c r="BE633" s="1"/>
      <c r="BI633" s="1"/>
      <c r="BJ633" s="1"/>
      <c r="BK633" s="1"/>
    </row>
    <row r="634" spans="39:63">
      <c r="AM634" s="1"/>
      <c r="AN634" s="1"/>
      <c r="AO634" s="1"/>
      <c r="AP634" s="1"/>
      <c r="AQ634" s="1"/>
      <c r="AR634" s="1"/>
      <c r="AT634" s="1"/>
      <c r="AU634" s="1"/>
      <c r="AV634" s="1"/>
      <c r="BC634" s="1"/>
      <c r="BD634" s="1"/>
      <c r="BE634" s="1"/>
      <c r="BI634" s="1"/>
      <c r="BJ634" s="1"/>
      <c r="BK634" s="1"/>
    </row>
    <row r="635" spans="39:63">
      <c r="AM635" s="1"/>
      <c r="AN635" s="1"/>
      <c r="AO635" s="1"/>
      <c r="AP635" s="1"/>
      <c r="AQ635" s="1"/>
      <c r="AR635" s="1"/>
      <c r="AT635" s="1"/>
      <c r="AU635" s="1"/>
      <c r="AV635" s="1"/>
      <c r="BC635" s="1"/>
      <c r="BD635" s="1"/>
      <c r="BE635" s="1"/>
      <c r="BI635" s="1"/>
      <c r="BJ635" s="1"/>
      <c r="BK635" s="1"/>
    </row>
    <row r="636" spans="39:63">
      <c r="AM636" s="1"/>
      <c r="AN636" s="1"/>
      <c r="AO636" s="1"/>
      <c r="AP636" s="1"/>
      <c r="AQ636" s="1"/>
      <c r="AR636" s="1"/>
      <c r="AT636" s="1"/>
      <c r="AU636" s="1"/>
      <c r="AV636" s="1"/>
      <c r="BC636" s="1"/>
      <c r="BD636" s="1"/>
      <c r="BE636" s="1"/>
      <c r="BI636" s="1"/>
      <c r="BJ636" s="1"/>
      <c r="BK636" s="1"/>
    </row>
    <row r="637" spans="39:63">
      <c r="AM637" s="1"/>
      <c r="AN637" s="1"/>
      <c r="AO637" s="1"/>
      <c r="AP637" s="1"/>
      <c r="AQ637" s="1"/>
      <c r="AR637" s="1"/>
      <c r="AT637" s="1"/>
      <c r="AU637" s="1"/>
      <c r="AV637" s="1"/>
      <c r="BC637" s="1"/>
      <c r="BD637" s="1"/>
      <c r="BE637" s="1"/>
      <c r="BI637" s="1"/>
      <c r="BJ637" s="1"/>
      <c r="BK637" s="1"/>
    </row>
    <row r="638" spans="39:63">
      <c r="AM638" s="1"/>
      <c r="AN638" s="1"/>
      <c r="AO638" s="1"/>
      <c r="AP638" s="1"/>
      <c r="AQ638" s="1"/>
      <c r="AR638" s="1"/>
      <c r="AT638" s="1"/>
      <c r="AU638" s="1"/>
      <c r="AV638" s="1"/>
      <c r="BC638" s="1"/>
      <c r="BD638" s="1"/>
      <c r="BE638" s="1"/>
      <c r="BI638" s="1"/>
      <c r="BJ638" s="1"/>
      <c r="BK638" s="1"/>
    </row>
    <row r="639" spans="39:63">
      <c r="AM639" s="1"/>
      <c r="AN639" s="1"/>
      <c r="AO639" s="1"/>
      <c r="AP639" s="1"/>
      <c r="AQ639" s="1"/>
      <c r="AR639" s="1"/>
      <c r="AT639" s="1"/>
      <c r="AU639" s="1"/>
      <c r="AV639" s="1"/>
      <c r="BC639" s="1"/>
      <c r="BD639" s="1"/>
      <c r="BE639" s="1"/>
      <c r="BI639" s="1"/>
      <c r="BJ639" s="1"/>
      <c r="BK639" s="1"/>
    </row>
    <row r="640" spans="39:63">
      <c r="AM640" s="1"/>
      <c r="AN640" s="1"/>
      <c r="AO640" s="1"/>
      <c r="AP640" s="1"/>
      <c r="AQ640" s="1"/>
      <c r="AR640" s="1"/>
      <c r="AT640" s="1"/>
      <c r="AU640" s="1"/>
      <c r="AV640" s="1"/>
      <c r="BC640" s="1"/>
      <c r="BD640" s="1"/>
      <c r="BE640" s="1"/>
      <c r="BI640" s="1"/>
      <c r="BJ640" s="1"/>
      <c r="BK640" s="1"/>
    </row>
    <row r="641" spans="39:63">
      <c r="AM641" s="1"/>
      <c r="AN641" s="1"/>
      <c r="AO641" s="1"/>
      <c r="AP641" s="1"/>
      <c r="AQ641" s="1"/>
      <c r="AR641" s="1"/>
      <c r="AT641" s="1"/>
      <c r="AU641" s="1"/>
      <c r="AV641" s="1"/>
      <c r="BC641" s="1"/>
      <c r="BD641" s="1"/>
      <c r="BE641" s="1"/>
      <c r="BI641" s="1"/>
      <c r="BJ641" s="1"/>
      <c r="BK641" s="1"/>
    </row>
    <row r="642" spans="39:63">
      <c r="AM642" s="1"/>
      <c r="AN642" s="1"/>
      <c r="AO642" s="1"/>
      <c r="AP642" s="1"/>
      <c r="AQ642" s="1"/>
      <c r="AR642" s="1"/>
      <c r="AT642" s="1"/>
      <c r="AU642" s="1"/>
      <c r="AV642" s="1"/>
      <c r="BC642" s="1"/>
      <c r="BD642" s="1"/>
      <c r="BE642" s="1"/>
      <c r="BI642" s="1"/>
      <c r="BJ642" s="1"/>
      <c r="BK642" s="1"/>
    </row>
    <row r="643" spans="39:63">
      <c r="AM643" s="1"/>
      <c r="AN643" s="1"/>
      <c r="AO643" s="1"/>
      <c r="AP643" s="1"/>
      <c r="AQ643" s="1"/>
      <c r="AR643" s="1"/>
      <c r="AT643" s="1"/>
      <c r="AU643" s="1"/>
      <c r="AV643" s="1"/>
      <c r="BC643" s="1"/>
      <c r="BD643" s="1"/>
      <c r="BE643" s="1"/>
      <c r="BI643" s="1"/>
      <c r="BJ643" s="1"/>
      <c r="BK643" s="1"/>
    </row>
    <row r="644" spans="39:63">
      <c r="AM644" s="1"/>
      <c r="AN644" s="1"/>
      <c r="AO644" s="1"/>
      <c r="AP644" s="1"/>
      <c r="AQ644" s="1"/>
      <c r="AR644" s="1"/>
      <c r="AT644" s="1"/>
      <c r="AU644" s="1"/>
      <c r="AV644" s="1"/>
      <c r="BC644" s="1"/>
      <c r="BD644" s="1"/>
      <c r="BE644" s="1"/>
      <c r="BI644" s="1"/>
      <c r="BJ644" s="1"/>
      <c r="BK644" s="1"/>
    </row>
    <row r="645" spans="39:63">
      <c r="AM645" s="1"/>
      <c r="AN645" s="1"/>
      <c r="AO645" s="1"/>
      <c r="AP645" s="1"/>
      <c r="AQ645" s="1"/>
      <c r="AR645" s="1"/>
      <c r="AT645" s="1"/>
      <c r="AU645" s="1"/>
      <c r="AV645" s="1"/>
      <c r="BC645" s="1"/>
      <c r="BD645" s="1"/>
      <c r="BE645" s="1"/>
      <c r="BI645" s="1"/>
      <c r="BJ645" s="1"/>
      <c r="BK645" s="1"/>
    </row>
    <row r="646" spans="39:63">
      <c r="AM646" s="1"/>
      <c r="AN646" s="1"/>
      <c r="AO646" s="1"/>
      <c r="AP646" s="1"/>
      <c r="AQ646" s="1"/>
      <c r="AR646" s="1"/>
      <c r="AT646" s="1"/>
      <c r="AU646" s="1"/>
      <c r="AV646" s="1"/>
      <c r="BC646" s="1"/>
      <c r="BD646" s="1"/>
      <c r="BE646" s="1"/>
      <c r="BI646" s="1"/>
      <c r="BJ646" s="1"/>
      <c r="BK646" s="1"/>
    </row>
    <row r="647" spans="39:63">
      <c r="AM647" s="1"/>
      <c r="AN647" s="1"/>
      <c r="AO647" s="1"/>
      <c r="AP647" s="1"/>
      <c r="AQ647" s="1"/>
      <c r="AR647" s="1"/>
      <c r="AT647" s="1"/>
      <c r="AU647" s="1"/>
      <c r="AV647" s="1"/>
      <c r="BC647" s="1"/>
      <c r="BD647" s="1"/>
      <c r="BE647" s="1"/>
      <c r="BI647" s="1"/>
      <c r="BJ647" s="1"/>
      <c r="BK647" s="1"/>
    </row>
    <row r="648" spans="39:63">
      <c r="AM648" s="1"/>
      <c r="AN648" s="1"/>
      <c r="AO648" s="1"/>
      <c r="AP648" s="1"/>
      <c r="AQ648" s="1"/>
      <c r="AR648" s="1"/>
      <c r="AT648" s="1"/>
      <c r="AU648" s="1"/>
      <c r="AV648" s="1"/>
      <c r="BC648" s="1"/>
      <c r="BD648" s="1"/>
      <c r="BE648" s="1"/>
      <c r="BI648" s="1"/>
      <c r="BJ648" s="1"/>
      <c r="BK648" s="1"/>
    </row>
    <row r="649" spans="39:63">
      <c r="AM649" s="1"/>
      <c r="AN649" s="1"/>
      <c r="AO649" s="1"/>
      <c r="AP649" s="1"/>
      <c r="AQ649" s="1"/>
      <c r="AR649" s="1"/>
      <c r="AT649" s="1"/>
      <c r="AU649" s="1"/>
      <c r="AV649" s="1"/>
      <c r="BC649" s="1"/>
      <c r="BD649" s="1"/>
      <c r="BE649" s="1"/>
      <c r="BI649" s="1"/>
      <c r="BJ649" s="1"/>
      <c r="BK649" s="1"/>
    </row>
    <row r="650" spans="39:63">
      <c r="AM650" s="1"/>
      <c r="AN650" s="1"/>
      <c r="AO650" s="1"/>
      <c r="AP650" s="1"/>
      <c r="AQ650" s="1"/>
      <c r="AR650" s="1"/>
      <c r="AT650" s="1"/>
      <c r="AU650" s="1"/>
      <c r="AV650" s="1"/>
      <c r="BC650" s="1"/>
      <c r="BD650" s="1"/>
      <c r="BE650" s="1"/>
      <c r="BI650" s="1"/>
      <c r="BJ650" s="1"/>
      <c r="BK650" s="1"/>
    </row>
    <row r="651" spans="39:63">
      <c r="AM651" s="1"/>
      <c r="AN651" s="1"/>
      <c r="AO651" s="1"/>
      <c r="AP651" s="1"/>
      <c r="AQ651" s="1"/>
      <c r="AR651" s="1"/>
      <c r="AT651" s="1"/>
      <c r="AU651" s="1"/>
      <c r="AV651" s="1"/>
      <c r="BC651" s="1"/>
      <c r="BD651" s="1"/>
      <c r="BE651" s="1"/>
      <c r="BI651" s="1"/>
      <c r="BJ651" s="1"/>
      <c r="BK651" s="1"/>
    </row>
    <row r="652" spans="39:63">
      <c r="AM652" s="1"/>
      <c r="AN652" s="1"/>
      <c r="AO652" s="1"/>
      <c r="AP652" s="1"/>
      <c r="AQ652" s="1"/>
      <c r="AR652" s="1"/>
      <c r="AT652" s="1"/>
      <c r="AU652" s="1"/>
      <c r="AV652" s="1"/>
      <c r="BC652" s="1"/>
      <c r="BD652" s="1"/>
      <c r="BE652" s="1"/>
      <c r="BI652" s="1"/>
      <c r="BJ652" s="1"/>
      <c r="BK652" s="1"/>
    </row>
    <row r="653" spans="39:63">
      <c r="AM653" s="1"/>
      <c r="AN653" s="1"/>
      <c r="AO653" s="1"/>
      <c r="AP653" s="1"/>
      <c r="AQ653" s="1"/>
      <c r="AR653" s="1"/>
      <c r="AT653" s="1"/>
      <c r="AU653" s="1"/>
      <c r="AV653" s="1"/>
      <c r="BC653" s="1"/>
      <c r="BD653" s="1"/>
      <c r="BE653" s="1"/>
      <c r="BI653" s="1"/>
      <c r="BJ653" s="1"/>
      <c r="BK653" s="1"/>
    </row>
    <row r="654" spans="39:63">
      <c r="AM654" s="1"/>
      <c r="AN654" s="1"/>
      <c r="AO654" s="1"/>
      <c r="AP654" s="1"/>
      <c r="AQ654" s="1"/>
      <c r="AR654" s="1"/>
      <c r="AT654" s="1"/>
      <c r="AU654" s="1"/>
      <c r="AV654" s="1"/>
      <c r="BC654" s="1"/>
      <c r="BD654" s="1"/>
      <c r="BE654" s="1"/>
      <c r="BI654" s="1"/>
      <c r="BJ654" s="1"/>
      <c r="BK654" s="1"/>
    </row>
    <row r="655" spans="39:63">
      <c r="AM655" s="1"/>
      <c r="AN655" s="1"/>
      <c r="AO655" s="1"/>
      <c r="AP655" s="1"/>
      <c r="AQ655" s="1"/>
      <c r="AR655" s="1"/>
      <c r="AT655" s="1"/>
      <c r="AU655" s="1"/>
      <c r="AV655" s="1"/>
      <c r="BC655" s="1"/>
      <c r="BD655" s="1"/>
      <c r="BE655" s="1"/>
      <c r="BI655" s="1"/>
      <c r="BJ655" s="1"/>
      <c r="BK655" s="1"/>
    </row>
    <row r="656" spans="39:63">
      <c r="AM656" s="1"/>
      <c r="AN656" s="1"/>
      <c r="AO656" s="1"/>
      <c r="AP656" s="1"/>
      <c r="AQ656" s="1"/>
      <c r="AR656" s="1"/>
      <c r="AT656" s="1"/>
      <c r="AU656" s="1"/>
      <c r="AV656" s="1"/>
      <c r="BC656" s="1"/>
      <c r="BD656" s="1"/>
      <c r="BE656" s="1"/>
      <c r="BI656" s="1"/>
      <c r="BJ656" s="1"/>
      <c r="BK656" s="1"/>
    </row>
    <row r="657" spans="39:63">
      <c r="AM657" s="1"/>
      <c r="AN657" s="1"/>
      <c r="AO657" s="1"/>
      <c r="AP657" s="1"/>
      <c r="AQ657" s="1"/>
      <c r="AR657" s="1"/>
      <c r="AT657" s="1"/>
      <c r="AU657" s="1"/>
      <c r="AV657" s="1"/>
      <c r="BC657" s="1"/>
      <c r="BD657" s="1"/>
      <c r="BE657" s="1"/>
      <c r="BI657" s="1"/>
      <c r="BJ657" s="1"/>
      <c r="BK657" s="1"/>
    </row>
    <row r="658" spans="39:63">
      <c r="AM658" s="1"/>
      <c r="AN658" s="1"/>
      <c r="AO658" s="1"/>
      <c r="AP658" s="1"/>
      <c r="AQ658" s="1"/>
      <c r="AR658" s="1"/>
      <c r="AT658" s="1"/>
      <c r="AU658" s="1"/>
      <c r="AV658" s="1"/>
      <c r="BC658" s="1"/>
      <c r="BD658" s="1"/>
      <c r="BE658" s="1"/>
      <c r="BI658" s="1"/>
      <c r="BJ658" s="1"/>
      <c r="BK658" s="1"/>
    </row>
    <row r="659" spans="39:63">
      <c r="AM659" s="1"/>
      <c r="AN659" s="1"/>
      <c r="AO659" s="1"/>
      <c r="AP659" s="1"/>
      <c r="AQ659" s="1"/>
      <c r="AR659" s="1"/>
      <c r="AT659" s="1"/>
      <c r="AU659" s="1"/>
      <c r="AV659" s="1"/>
      <c r="BC659" s="1"/>
      <c r="BD659" s="1"/>
      <c r="BE659" s="1"/>
      <c r="BI659" s="1"/>
      <c r="BJ659" s="1"/>
      <c r="BK659" s="1"/>
    </row>
    <row r="660" spans="39:63">
      <c r="AM660" s="1"/>
      <c r="AN660" s="1"/>
      <c r="AO660" s="1"/>
      <c r="AP660" s="1"/>
      <c r="AQ660" s="1"/>
      <c r="AR660" s="1"/>
      <c r="AT660" s="1"/>
      <c r="AU660" s="1"/>
      <c r="AV660" s="1"/>
      <c r="BC660" s="1"/>
      <c r="BD660" s="1"/>
      <c r="BE660" s="1"/>
      <c r="BI660" s="1"/>
      <c r="BJ660" s="1"/>
      <c r="BK660" s="1"/>
    </row>
    <row r="661" spans="39:63">
      <c r="AM661" s="1"/>
      <c r="AN661" s="1"/>
      <c r="AO661" s="1"/>
      <c r="AP661" s="1"/>
      <c r="AQ661" s="1"/>
      <c r="AR661" s="1"/>
      <c r="AT661" s="1"/>
      <c r="AU661" s="1"/>
      <c r="AV661" s="1"/>
      <c r="BC661" s="1"/>
      <c r="BD661" s="1"/>
      <c r="BE661" s="1"/>
      <c r="BI661" s="1"/>
      <c r="BJ661" s="1"/>
      <c r="BK661" s="1"/>
    </row>
    <row r="662" spans="39:63">
      <c r="AM662" s="1"/>
      <c r="AN662" s="1"/>
      <c r="AO662" s="1"/>
      <c r="AP662" s="1"/>
      <c r="AQ662" s="1"/>
      <c r="AR662" s="1"/>
      <c r="AT662" s="1"/>
      <c r="AU662" s="1"/>
      <c r="AV662" s="1"/>
      <c r="BC662" s="1"/>
      <c r="BD662" s="1"/>
      <c r="BE662" s="1"/>
      <c r="BI662" s="1"/>
      <c r="BJ662" s="1"/>
      <c r="BK662" s="1"/>
    </row>
    <row r="663" spans="39:63">
      <c r="AM663" s="1"/>
      <c r="AN663" s="1"/>
      <c r="AO663" s="1"/>
      <c r="AP663" s="1"/>
      <c r="AQ663" s="1"/>
      <c r="AR663" s="1"/>
      <c r="AT663" s="1"/>
      <c r="AU663" s="1"/>
      <c r="AV663" s="1"/>
      <c r="BC663" s="1"/>
      <c r="BD663" s="1"/>
      <c r="BE663" s="1"/>
      <c r="BI663" s="1"/>
      <c r="BJ663" s="1"/>
      <c r="BK663" s="1"/>
    </row>
    <row r="664" spans="39:63">
      <c r="AM664" s="1"/>
      <c r="AN664" s="1"/>
      <c r="AO664" s="1"/>
      <c r="AP664" s="1"/>
      <c r="AQ664" s="1"/>
      <c r="AR664" s="1"/>
      <c r="AT664" s="1"/>
      <c r="AU664" s="1"/>
      <c r="AV664" s="1"/>
      <c r="BC664" s="1"/>
      <c r="BD664" s="1"/>
      <c r="BE664" s="1"/>
      <c r="BI664" s="1"/>
      <c r="BJ664" s="1"/>
      <c r="BK664" s="1"/>
    </row>
    <row r="665" spans="39:63">
      <c r="AM665" s="1"/>
      <c r="AN665" s="1"/>
      <c r="AO665" s="1"/>
      <c r="AP665" s="1"/>
      <c r="AQ665" s="1"/>
      <c r="AR665" s="1"/>
      <c r="AT665" s="1"/>
      <c r="AU665" s="1"/>
      <c r="AV665" s="1"/>
      <c r="BC665" s="1"/>
      <c r="BD665" s="1"/>
      <c r="BE665" s="1"/>
      <c r="BI665" s="1"/>
      <c r="BJ665" s="1"/>
      <c r="BK665" s="1"/>
    </row>
    <row r="666" spans="39:63">
      <c r="AM666" s="1"/>
      <c r="AN666" s="1"/>
      <c r="AO666" s="1"/>
      <c r="AP666" s="1"/>
      <c r="AQ666" s="1"/>
      <c r="AR666" s="1"/>
      <c r="AT666" s="1"/>
      <c r="AU666" s="1"/>
      <c r="AV666" s="1"/>
      <c r="BC666" s="1"/>
      <c r="BD666" s="1"/>
      <c r="BE666" s="1"/>
      <c r="BI666" s="1"/>
      <c r="BJ666" s="1"/>
      <c r="BK666" s="1"/>
    </row>
    <row r="667" spans="39:63">
      <c r="AM667" s="1"/>
      <c r="AN667" s="1"/>
      <c r="AO667" s="1"/>
      <c r="AP667" s="1"/>
      <c r="AQ667" s="1"/>
      <c r="AR667" s="1"/>
      <c r="AT667" s="1"/>
      <c r="AU667" s="1"/>
      <c r="AV667" s="1"/>
      <c r="BC667" s="1"/>
      <c r="BD667" s="1"/>
      <c r="BE667" s="1"/>
      <c r="BI667" s="1"/>
      <c r="BJ667" s="1"/>
      <c r="BK667" s="1"/>
    </row>
    <row r="668" spans="39:63">
      <c r="AM668" s="1"/>
      <c r="AN668" s="1"/>
      <c r="AO668" s="1"/>
      <c r="AP668" s="1"/>
      <c r="AQ668" s="1"/>
      <c r="AR668" s="1"/>
      <c r="AT668" s="1"/>
      <c r="AU668" s="1"/>
      <c r="AV668" s="1"/>
      <c r="BC668" s="1"/>
      <c r="BD668" s="1"/>
      <c r="BE668" s="1"/>
      <c r="BI668" s="1"/>
      <c r="BJ668" s="1"/>
      <c r="BK668" s="1"/>
    </row>
    <row r="669" spans="39:63">
      <c r="AM669" s="1"/>
      <c r="AN669" s="1"/>
      <c r="AO669" s="1"/>
      <c r="AP669" s="1"/>
      <c r="AQ669" s="1"/>
      <c r="AR669" s="1"/>
      <c r="AT669" s="1"/>
      <c r="AU669" s="1"/>
      <c r="AV669" s="1"/>
      <c r="BC669" s="1"/>
      <c r="BD669" s="1"/>
      <c r="BE669" s="1"/>
      <c r="BI669" s="1"/>
      <c r="BJ669" s="1"/>
      <c r="BK669" s="1"/>
    </row>
    <row r="670" spans="39:63">
      <c r="AM670" s="1"/>
      <c r="AN670" s="1"/>
      <c r="AO670" s="1"/>
      <c r="AP670" s="1"/>
      <c r="AQ670" s="1"/>
      <c r="AR670" s="1"/>
      <c r="AT670" s="1"/>
      <c r="AU670" s="1"/>
      <c r="AV670" s="1"/>
      <c r="BC670" s="1"/>
      <c r="BD670" s="1"/>
      <c r="BE670" s="1"/>
      <c r="BI670" s="1"/>
      <c r="BJ670" s="1"/>
      <c r="BK670" s="1"/>
    </row>
    <row r="671" spans="39:63">
      <c r="AM671" s="1"/>
      <c r="AN671" s="1"/>
      <c r="AO671" s="1"/>
      <c r="AP671" s="1"/>
      <c r="AQ671" s="1"/>
      <c r="AR671" s="1"/>
      <c r="AT671" s="1"/>
      <c r="AU671" s="1"/>
      <c r="AV671" s="1"/>
      <c r="BC671" s="1"/>
      <c r="BD671" s="1"/>
      <c r="BE671" s="1"/>
      <c r="BI671" s="1"/>
      <c r="BJ671" s="1"/>
      <c r="BK671" s="1"/>
    </row>
    <row r="672" spans="39:63">
      <c r="AM672" s="1"/>
      <c r="AN672" s="1"/>
      <c r="AO672" s="1"/>
      <c r="AP672" s="1"/>
      <c r="AQ672" s="1"/>
      <c r="AR672" s="1"/>
      <c r="AT672" s="1"/>
      <c r="AU672" s="1"/>
      <c r="AV672" s="1"/>
      <c r="BC672" s="1"/>
      <c r="BD672" s="1"/>
      <c r="BE672" s="1"/>
      <c r="BI672" s="1"/>
      <c r="BJ672" s="1"/>
      <c r="BK672" s="1"/>
    </row>
    <row r="673" spans="39:63">
      <c r="AM673" s="1"/>
      <c r="AN673" s="1"/>
      <c r="AO673" s="1"/>
      <c r="AP673" s="1"/>
      <c r="AQ673" s="1"/>
      <c r="AR673" s="1"/>
      <c r="AT673" s="1"/>
      <c r="AU673" s="1"/>
      <c r="AV673" s="1"/>
      <c r="BC673" s="1"/>
      <c r="BD673" s="1"/>
      <c r="BE673" s="1"/>
      <c r="BI673" s="1"/>
      <c r="BJ673" s="1"/>
      <c r="BK673" s="1"/>
    </row>
    <row r="674" spans="39:63">
      <c r="AM674" s="1"/>
      <c r="AN674" s="1"/>
      <c r="AO674" s="1"/>
      <c r="AP674" s="1"/>
      <c r="AQ674" s="1"/>
      <c r="AR674" s="1"/>
      <c r="AT674" s="1"/>
      <c r="AU674" s="1"/>
      <c r="AV674" s="1"/>
      <c r="BC674" s="1"/>
      <c r="BD674" s="1"/>
      <c r="BE674" s="1"/>
      <c r="BI674" s="1"/>
      <c r="BJ674" s="1"/>
      <c r="BK674" s="1"/>
    </row>
    <row r="675" spans="39:63">
      <c r="AM675" s="1"/>
      <c r="AN675" s="1"/>
      <c r="AO675" s="1"/>
      <c r="AP675" s="1"/>
      <c r="AQ675" s="1"/>
      <c r="AR675" s="1"/>
      <c r="AT675" s="1"/>
      <c r="AU675" s="1"/>
      <c r="AV675" s="1"/>
      <c r="BC675" s="1"/>
      <c r="BD675" s="1"/>
      <c r="BE675" s="1"/>
      <c r="BI675" s="1"/>
      <c r="BJ675" s="1"/>
      <c r="BK675" s="1"/>
    </row>
    <row r="676" spans="39:63">
      <c r="AM676" s="1"/>
      <c r="AN676" s="1"/>
      <c r="AO676" s="1"/>
      <c r="AP676" s="1"/>
      <c r="AQ676" s="1"/>
      <c r="AR676" s="1"/>
      <c r="AT676" s="1"/>
      <c r="AU676" s="1"/>
      <c r="AV676" s="1"/>
      <c r="BC676" s="1"/>
      <c r="BD676" s="1"/>
      <c r="BE676" s="1"/>
      <c r="BI676" s="1"/>
      <c r="BJ676" s="1"/>
      <c r="BK676" s="1"/>
    </row>
    <row r="677" spans="39:63">
      <c r="AM677" s="1"/>
      <c r="AN677" s="1"/>
      <c r="AO677" s="1"/>
      <c r="AP677" s="1"/>
      <c r="AQ677" s="1"/>
      <c r="AR677" s="1"/>
      <c r="AT677" s="1"/>
      <c r="AU677" s="1"/>
      <c r="AV677" s="1"/>
      <c r="BC677" s="1"/>
      <c r="BD677" s="1"/>
      <c r="BE677" s="1"/>
      <c r="BI677" s="1"/>
      <c r="BJ677" s="1"/>
      <c r="BK677" s="1"/>
    </row>
    <row r="678" spans="39:63">
      <c r="AM678" s="1"/>
      <c r="AN678" s="1"/>
      <c r="AO678" s="1"/>
      <c r="AP678" s="1"/>
      <c r="AQ678" s="1"/>
      <c r="AR678" s="1"/>
      <c r="AT678" s="1"/>
      <c r="AU678" s="1"/>
      <c r="AV678" s="1"/>
      <c r="BC678" s="1"/>
      <c r="BD678" s="1"/>
      <c r="BE678" s="1"/>
      <c r="BI678" s="1"/>
      <c r="BJ678" s="1"/>
      <c r="BK678" s="1"/>
    </row>
    <row r="679" spans="39:63">
      <c r="AM679" s="1"/>
      <c r="AN679" s="1"/>
      <c r="AO679" s="1"/>
      <c r="AP679" s="1"/>
      <c r="AQ679" s="1"/>
      <c r="AR679" s="1"/>
      <c r="AT679" s="1"/>
      <c r="AU679" s="1"/>
      <c r="AV679" s="1"/>
      <c r="BC679" s="1"/>
      <c r="BD679" s="1"/>
      <c r="BE679" s="1"/>
      <c r="BI679" s="1"/>
      <c r="BJ679" s="1"/>
      <c r="BK679" s="1"/>
    </row>
    <row r="680" spans="39:63">
      <c r="AM680" s="1"/>
      <c r="AN680" s="1"/>
      <c r="AO680" s="1"/>
      <c r="AP680" s="1"/>
      <c r="AQ680" s="1"/>
      <c r="AR680" s="1"/>
      <c r="AT680" s="1"/>
      <c r="AU680" s="1"/>
      <c r="AV680" s="1"/>
      <c r="BC680" s="1"/>
      <c r="BD680" s="1"/>
      <c r="BE680" s="1"/>
      <c r="BI680" s="1"/>
      <c r="BJ680" s="1"/>
      <c r="BK680" s="1"/>
    </row>
    <row r="681" spans="39:63">
      <c r="AM681" s="1"/>
      <c r="AN681" s="1"/>
      <c r="AO681" s="1"/>
      <c r="AP681" s="1"/>
      <c r="AQ681" s="1"/>
      <c r="AR681" s="1"/>
      <c r="AT681" s="1"/>
      <c r="AU681" s="1"/>
      <c r="AV681" s="1"/>
      <c r="BC681" s="1"/>
      <c r="BD681" s="1"/>
      <c r="BE681" s="1"/>
      <c r="BI681" s="1"/>
      <c r="BJ681" s="1"/>
      <c r="BK681" s="1"/>
    </row>
    <row r="682" spans="39:63">
      <c r="AM682" s="1"/>
      <c r="AN682" s="1"/>
      <c r="AO682" s="1"/>
      <c r="AP682" s="1"/>
      <c r="AQ682" s="1"/>
      <c r="AR682" s="1"/>
      <c r="AT682" s="1"/>
      <c r="AU682" s="1"/>
      <c r="AV682" s="1"/>
      <c r="BC682" s="1"/>
      <c r="BD682" s="1"/>
      <c r="BE682" s="1"/>
      <c r="BI682" s="1"/>
      <c r="BJ682" s="1"/>
      <c r="BK682" s="1"/>
    </row>
    <row r="683" spans="39:63">
      <c r="AM683" s="1"/>
      <c r="AN683" s="1"/>
      <c r="AO683" s="1"/>
      <c r="AP683" s="1"/>
      <c r="AQ683" s="1"/>
      <c r="AR683" s="1"/>
      <c r="AT683" s="1"/>
      <c r="AU683" s="1"/>
      <c r="AV683" s="1"/>
      <c r="BC683" s="1"/>
      <c r="BD683" s="1"/>
      <c r="BE683" s="1"/>
      <c r="BI683" s="1"/>
      <c r="BJ683" s="1"/>
      <c r="BK683" s="1"/>
    </row>
    <row r="684" spans="39:63">
      <c r="AM684" s="1"/>
      <c r="AN684" s="1"/>
      <c r="AO684" s="1"/>
      <c r="AP684" s="1"/>
      <c r="AQ684" s="1"/>
      <c r="AR684" s="1"/>
      <c r="AT684" s="1"/>
      <c r="AU684" s="1"/>
      <c r="AV684" s="1"/>
      <c r="BC684" s="1"/>
      <c r="BD684" s="1"/>
      <c r="BE684" s="1"/>
      <c r="BI684" s="1"/>
      <c r="BJ684" s="1"/>
      <c r="BK684" s="1"/>
    </row>
    <row r="685" spans="39:63">
      <c r="AM685" s="1"/>
      <c r="AN685" s="1"/>
      <c r="AO685" s="1"/>
      <c r="AP685" s="1"/>
      <c r="AQ685" s="1"/>
      <c r="AR685" s="1"/>
      <c r="AT685" s="1"/>
      <c r="AU685" s="1"/>
      <c r="AV685" s="1"/>
      <c r="BC685" s="1"/>
      <c r="BD685" s="1"/>
      <c r="BE685" s="1"/>
      <c r="BI685" s="1"/>
      <c r="BJ685" s="1"/>
      <c r="BK685" s="1"/>
    </row>
    <row r="686" spans="39:63">
      <c r="AM686" s="1"/>
      <c r="AN686" s="1"/>
      <c r="AO686" s="1"/>
      <c r="AP686" s="1"/>
      <c r="AQ686" s="1"/>
      <c r="AR686" s="1"/>
      <c r="AT686" s="1"/>
      <c r="AU686" s="1"/>
      <c r="AV686" s="1"/>
      <c r="BC686" s="1"/>
      <c r="BD686" s="1"/>
      <c r="BE686" s="1"/>
      <c r="BI686" s="1"/>
      <c r="BJ686" s="1"/>
      <c r="BK686" s="1"/>
    </row>
    <row r="687" spans="39:63">
      <c r="AM687" s="1"/>
      <c r="AN687" s="1"/>
      <c r="AO687" s="1"/>
      <c r="AP687" s="1"/>
      <c r="AQ687" s="1"/>
      <c r="AR687" s="1"/>
      <c r="AT687" s="1"/>
      <c r="AU687" s="1"/>
      <c r="AV687" s="1"/>
      <c r="BC687" s="1"/>
      <c r="BD687" s="1"/>
      <c r="BE687" s="1"/>
      <c r="BI687" s="1"/>
      <c r="BJ687" s="1"/>
      <c r="BK687" s="1"/>
    </row>
    <row r="688" spans="39:63">
      <c r="AM688" s="1"/>
      <c r="AN688" s="1"/>
      <c r="AO688" s="1"/>
      <c r="AP688" s="1"/>
      <c r="AQ688" s="1"/>
      <c r="AR688" s="1"/>
      <c r="AT688" s="1"/>
      <c r="AU688" s="1"/>
      <c r="AV688" s="1"/>
      <c r="BC688" s="1"/>
      <c r="BD688" s="1"/>
      <c r="BE688" s="1"/>
      <c r="BI688" s="1"/>
      <c r="BJ688" s="1"/>
      <c r="BK688" s="1"/>
    </row>
    <row r="689" spans="39:63">
      <c r="AM689" s="1"/>
      <c r="AN689" s="1"/>
      <c r="AO689" s="1"/>
      <c r="AP689" s="1"/>
      <c r="AQ689" s="1"/>
      <c r="AR689" s="1"/>
      <c r="AT689" s="1"/>
      <c r="AU689" s="1"/>
      <c r="AV689" s="1"/>
      <c r="BC689" s="1"/>
      <c r="BD689" s="1"/>
      <c r="BE689" s="1"/>
      <c r="BI689" s="1"/>
      <c r="BJ689" s="1"/>
      <c r="BK689" s="1"/>
    </row>
    <row r="690" spans="39:63">
      <c r="AM690" s="1"/>
      <c r="AN690" s="1"/>
      <c r="AO690" s="1"/>
      <c r="AP690" s="1"/>
      <c r="AQ690" s="1"/>
      <c r="AR690" s="1"/>
      <c r="AT690" s="1"/>
      <c r="AU690" s="1"/>
      <c r="AV690" s="1"/>
      <c r="BC690" s="1"/>
      <c r="BD690" s="1"/>
      <c r="BE690" s="1"/>
      <c r="BI690" s="1"/>
      <c r="BJ690" s="1"/>
      <c r="BK690" s="1"/>
    </row>
    <row r="691" spans="39:63">
      <c r="AM691" s="1"/>
      <c r="AN691" s="1"/>
      <c r="AO691" s="1"/>
      <c r="AP691" s="1"/>
      <c r="AQ691" s="1"/>
      <c r="AR691" s="1"/>
      <c r="AT691" s="1"/>
      <c r="AU691" s="1"/>
      <c r="AV691" s="1"/>
      <c r="BC691" s="1"/>
      <c r="BD691" s="1"/>
      <c r="BE691" s="1"/>
      <c r="BI691" s="1"/>
      <c r="BJ691" s="1"/>
      <c r="BK691" s="1"/>
    </row>
    <row r="692" spans="39:63">
      <c r="AM692" s="1"/>
      <c r="AN692" s="1"/>
      <c r="AO692" s="1"/>
      <c r="AP692" s="1"/>
      <c r="AQ692" s="1"/>
      <c r="AR692" s="1"/>
      <c r="AT692" s="1"/>
      <c r="AU692" s="1"/>
      <c r="AV692" s="1"/>
      <c r="BC692" s="1"/>
      <c r="BD692" s="1"/>
      <c r="BE692" s="1"/>
      <c r="BI692" s="1"/>
      <c r="BJ692" s="1"/>
      <c r="BK692" s="1"/>
    </row>
    <row r="693" spans="39:63">
      <c r="AM693" s="1"/>
      <c r="AN693" s="1"/>
      <c r="AO693" s="1"/>
      <c r="AP693" s="1"/>
      <c r="AQ693" s="1"/>
      <c r="AR693" s="1"/>
      <c r="AT693" s="1"/>
      <c r="AU693" s="1"/>
      <c r="AV693" s="1"/>
      <c r="BC693" s="1"/>
      <c r="BD693" s="1"/>
      <c r="BE693" s="1"/>
      <c r="BI693" s="1"/>
      <c r="BJ693" s="1"/>
      <c r="BK693" s="1"/>
    </row>
    <row r="694" spans="39:63">
      <c r="AM694" s="1"/>
      <c r="AN694" s="1"/>
      <c r="AO694" s="1"/>
      <c r="AP694" s="1"/>
      <c r="AQ694" s="1"/>
      <c r="AR694" s="1"/>
      <c r="AT694" s="1"/>
      <c r="AU694" s="1"/>
      <c r="AV694" s="1"/>
      <c r="BC694" s="1"/>
      <c r="BD694" s="1"/>
      <c r="BE694" s="1"/>
      <c r="BI694" s="1"/>
      <c r="BJ694" s="1"/>
      <c r="BK694" s="1"/>
    </row>
    <row r="695" spans="39:63">
      <c r="AM695" s="1"/>
      <c r="AN695" s="1"/>
      <c r="AO695" s="1"/>
      <c r="AP695" s="1"/>
      <c r="AQ695" s="1"/>
      <c r="AR695" s="1"/>
      <c r="AT695" s="1"/>
      <c r="AU695" s="1"/>
      <c r="AV695" s="1"/>
      <c r="BC695" s="1"/>
      <c r="BD695" s="1"/>
      <c r="BE695" s="1"/>
      <c r="BI695" s="1"/>
      <c r="BJ695" s="1"/>
      <c r="BK695" s="1"/>
    </row>
    <row r="696" spans="39:63">
      <c r="AM696" s="1"/>
      <c r="AN696" s="1"/>
      <c r="AO696" s="1"/>
      <c r="AP696" s="1"/>
      <c r="AQ696" s="1"/>
      <c r="AR696" s="1"/>
      <c r="AT696" s="1"/>
      <c r="AU696" s="1"/>
      <c r="AV696" s="1"/>
      <c r="BC696" s="1"/>
      <c r="BD696" s="1"/>
      <c r="BE696" s="1"/>
      <c r="BI696" s="1"/>
      <c r="BJ696" s="1"/>
      <c r="BK696" s="1"/>
    </row>
    <row r="697" spans="39:63">
      <c r="AM697" s="1"/>
      <c r="AN697" s="1"/>
      <c r="AO697" s="1"/>
      <c r="AP697" s="1"/>
      <c r="AQ697" s="1"/>
      <c r="AR697" s="1"/>
      <c r="AT697" s="1"/>
      <c r="AU697" s="1"/>
      <c r="AV697" s="1"/>
      <c r="BC697" s="1"/>
      <c r="BD697" s="1"/>
      <c r="BE697" s="1"/>
      <c r="BI697" s="1"/>
      <c r="BJ697" s="1"/>
      <c r="BK697" s="1"/>
    </row>
    <row r="698" spans="39:63">
      <c r="AM698" s="1"/>
      <c r="AN698" s="1"/>
      <c r="AO698" s="1"/>
      <c r="AP698" s="1"/>
      <c r="AQ698" s="1"/>
      <c r="AR698" s="1"/>
      <c r="AT698" s="1"/>
      <c r="AU698" s="1"/>
      <c r="AV698" s="1"/>
      <c r="BC698" s="1"/>
      <c r="BD698" s="1"/>
      <c r="BE698" s="1"/>
      <c r="BI698" s="1"/>
      <c r="BJ698" s="1"/>
      <c r="BK698" s="1"/>
    </row>
    <row r="699" spans="39:63">
      <c r="AM699" s="1"/>
      <c r="AN699" s="1"/>
      <c r="AO699" s="1"/>
      <c r="AP699" s="1"/>
      <c r="AQ699" s="1"/>
      <c r="AR699" s="1"/>
      <c r="AT699" s="1"/>
      <c r="AU699" s="1"/>
      <c r="AV699" s="1"/>
      <c r="BC699" s="1"/>
      <c r="BD699" s="1"/>
      <c r="BE699" s="1"/>
      <c r="BI699" s="1"/>
      <c r="BJ699" s="1"/>
      <c r="BK699" s="1"/>
    </row>
    <row r="700" spans="39:63">
      <c r="AM700" s="1"/>
      <c r="AN700" s="1"/>
      <c r="AO700" s="1"/>
      <c r="AP700" s="1"/>
      <c r="AQ700" s="1"/>
      <c r="AR700" s="1"/>
      <c r="AT700" s="1"/>
      <c r="AU700" s="1"/>
      <c r="AV700" s="1"/>
      <c r="BC700" s="1"/>
      <c r="BD700" s="1"/>
      <c r="BE700" s="1"/>
      <c r="BI700" s="1"/>
      <c r="BJ700" s="1"/>
      <c r="BK700" s="1"/>
    </row>
    <row r="701" spans="39:63">
      <c r="AM701" s="1"/>
      <c r="AN701" s="1"/>
      <c r="AO701" s="1"/>
      <c r="AP701" s="1"/>
      <c r="AQ701" s="1"/>
      <c r="AR701" s="1"/>
      <c r="AT701" s="1"/>
      <c r="AU701" s="1"/>
      <c r="AV701" s="1"/>
      <c r="BC701" s="1"/>
      <c r="BD701" s="1"/>
      <c r="BE701" s="1"/>
      <c r="BI701" s="1"/>
      <c r="BJ701" s="1"/>
      <c r="BK701" s="1"/>
    </row>
    <row r="702" spans="39:63">
      <c r="AM702" s="1"/>
      <c r="AN702" s="1"/>
      <c r="AO702" s="1"/>
      <c r="AP702" s="1"/>
      <c r="AQ702" s="1"/>
      <c r="AR702" s="1"/>
      <c r="AT702" s="1"/>
      <c r="AU702" s="1"/>
      <c r="AV702" s="1"/>
      <c r="BC702" s="1"/>
      <c r="BD702" s="1"/>
      <c r="BE702" s="1"/>
      <c r="BI702" s="1"/>
      <c r="BJ702" s="1"/>
      <c r="BK702" s="1"/>
    </row>
    <row r="703" spans="39:63">
      <c r="AM703" s="1"/>
      <c r="AN703" s="1"/>
      <c r="AO703" s="1"/>
      <c r="AP703" s="1"/>
      <c r="AQ703" s="1"/>
      <c r="AR703" s="1"/>
      <c r="AT703" s="1"/>
      <c r="AU703" s="1"/>
      <c r="AV703" s="1"/>
      <c r="BC703" s="1"/>
      <c r="BD703" s="1"/>
      <c r="BE703" s="1"/>
      <c r="BI703" s="1"/>
      <c r="BJ703" s="1"/>
      <c r="BK703" s="1"/>
    </row>
    <row r="704" spans="39:63">
      <c r="AM704" s="1"/>
      <c r="AN704" s="1"/>
      <c r="AO704" s="1"/>
      <c r="AP704" s="1"/>
      <c r="AQ704" s="1"/>
      <c r="AR704" s="1"/>
      <c r="AT704" s="1"/>
      <c r="AU704" s="1"/>
      <c r="AV704" s="1"/>
      <c r="BC704" s="1"/>
      <c r="BD704" s="1"/>
      <c r="BE704" s="1"/>
      <c r="BI704" s="1"/>
      <c r="BJ704" s="1"/>
      <c r="BK704" s="1"/>
    </row>
    <row r="705" spans="39:63">
      <c r="AM705" s="1"/>
      <c r="AN705" s="1"/>
      <c r="AO705" s="1"/>
      <c r="AP705" s="1"/>
      <c r="AQ705" s="1"/>
      <c r="AR705" s="1"/>
      <c r="AT705" s="1"/>
      <c r="AU705" s="1"/>
      <c r="AV705" s="1"/>
      <c r="BC705" s="1"/>
      <c r="BD705" s="1"/>
      <c r="BE705" s="1"/>
      <c r="BI705" s="1"/>
      <c r="BJ705" s="1"/>
      <c r="BK705" s="1"/>
    </row>
    <row r="706" spans="39:63">
      <c r="AM706" s="1"/>
      <c r="AN706" s="1"/>
      <c r="AO706" s="1"/>
      <c r="AP706" s="1"/>
      <c r="AQ706" s="1"/>
      <c r="AR706" s="1"/>
      <c r="AT706" s="1"/>
      <c r="AU706" s="1"/>
      <c r="AV706" s="1"/>
      <c r="BC706" s="1"/>
      <c r="BD706" s="1"/>
      <c r="BE706" s="1"/>
      <c r="BI706" s="1"/>
      <c r="BJ706" s="1"/>
      <c r="BK706" s="1"/>
    </row>
    <row r="707" spans="39:63">
      <c r="AM707" s="1"/>
      <c r="AN707" s="1"/>
      <c r="AO707" s="1"/>
      <c r="AP707" s="1"/>
      <c r="AQ707" s="1"/>
      <c r="AR707" s="1"/>
      <c r="AT707" s="1"/>
      <c r="AU707" s="1"/>
      <c r="AV707" s="1"/>
      <c r="BC707" s="1"/>
      <c r="BD707" s="1"/>
      <c r="BE707" s="1"/>
      <c r="BI707" s="1"/>
      <c r="BJ707" s="1"/>
      <c r="BK707" s="1"/>
    </row>
    <row r="708" spans="39:63">
      <c r="AM708" s="1"/>
      <c r="AN708" s="1"/>
      <c r="AO708" s="1"/>
      <c r="AP708" s="1"/>
      <c r="AQ708" s="1"/>
      <c r="AR708" s="1"/>
      <c r="AT708" s="1"/>
      <c r="AU708" s="1"/>
      <c r="AV708" s="1"/>
      <c r="BC708" s="1"/>
      <c r="BD708" s="1"/>
      <c r="BE708" s="1"/>
      <c r="BI708" s="1"/>
      <c r="BJ708" s="1"/>
      <c r="BK708" s="1"/>
    </row>
    <row r="709" spans="39:63">
      <c r="AM709" s="1"/>
      <c r="AN709" s="1"/>
      <c r="AO709" s="1"/>
      <c r="AP709" s="1"/>
      <c r="AQ709" s="1"/>
      <c r="AR709" s="1"/>
      <c r="AT709" s="1"/>
      <c r="AU709" s="1"/>
      <c r="AV709" s="1"/>
      <c r="BC709" s="1"/>
      <c r="BD709" s="1"/>
      <c r="BE709" s="1"/>
      <c r="BI709" s="1"/>
      <c r="BJ709" s="1"/>
      <c r="BK709" s="1"/>
    </row>
    <row r="710" spans="39:63">
      <c r="AM710" s="1"/>
      <c r="AN710" s="1"/>
      <c r="AO710" s="1"/>
      <c r="AP710" s="1"/>
      <c r="AQ710" s="1"/>
      <c r="AR710" s="1"/>
      <c r="AT710" s="1"/>
      <c r="AU710" s="1"/>
      <c r="AV710" s="1"/>
      <c r="BC710" s="1"/>
      <c r="BD710" s="1"/>
      <c r="BE710" s="1"/>
      <c r="BI710" s="1"/>
      <c r="BJ710" s="1"/>
      <c r="BK710" s="1"/>
    </row>
    <row r="711" spans="39:63">
      <c r="AM711" s="1"/>
      <c r="AN711" s="1"/>
      <c r="AO711" s="1"/>
      <c r="AP711" s="1"/>
      <c r="AQ711" s="1"/>
      <c r="AR711" s="1"/>
      <c r="AT711" s="1"/>
      <c r="AU711" s="1"/>
      <c r="AV711" s="1"/>
      <c r="BC711" s="1"/>
      <c r="BD711" s="1"/>
      <c r="BE711" s="1"/>
      <c r="BI711" s="1"/>
      <c r="BJ711" s="1"/>
      <c r="BK711" s="1"/>
    </row>
    <row r="712" spans="39:63">
      <c r="AM712" s="1"/>
      <c r="AN712" s="1"/>
      <c r="AO712" s="1"/>
      <c r="AP712" s="1"/>
      <c r="AQ712" s="1"/>
      <c r="AR712" s="1"/>
      <c r="AT712" s="1"/>
      <c r="AU712" s="1"/>
      <c r="AV712" s="1"/>
      <c r="BC712" s="1"/>
      <c r="BD712" s="1"/>
      <c r="BE712" s="1"/>
      <c r="BI712" s="1"/>
      <c r="BJ712" s="1"/>
      <c r="BK712" s="1"/>
    </row>
    <row r="713" spans="39:63">
      <c r="AM713" s="1"/>
      <c r="AN713" s="1"/>
      <c r="AO713" s="1"/>
      <c r="AP713" s="1"/>
      <c r="AQ713" s="1"/>
      <c r="AR713" s="1"/>
      <c r="AT713" s="1"/>
      <c r="AU713" s="1"/>
      <c r="AV713" s="1"/>
      <c r="BC713" s="1"/>
      <c r="BD713" s="1"/>
      <c r="BE713" s="1"/>
      <c r="BI713" s="1"/>
      <c r="BJ713" s="1"/>
      <c r="BK713" s="1"/>
    </row>
    <row r="714" spans="39:63">
      <c r="AM714" s="1"/>
      <c r="AN714" s="1"/>
      <c r="AO714" s="1"/>
      <c r="AP714" s="1"/>
      <c r="AQ714" s="1"/>
      <c r="AR714" s="1"/>
      <c r="AT714" s="1"/>
      <c r="AU714" s="1"/>
      <c r="AV714" s="1"/>
      <c r="BC714" s="1"/>
      <c r="BD714" s="1"/>
      <c r="BE714" s="1"/>
      <c r="BI714" s="1"/>
      <c r="BJ714" s="1"/>
      <c r="BK714" s="1"/>
    </row>
    <row r="715" spans="39:63">
      <c r="AM715" s="1"/>
      <c r="AN715" s="1"/>
      <c r="AO715" s="1"/>
      <c r="AP715" s="1"/>
      <c r="AQ715" s="1"/>
      <c r="AR715" s="1"/>
      <c r="AT715" s="1"/>
      <c r="AU715" s="1"/>
      <c r="AV715" s="1"/>
      <c r="BC715" s="1"/>
      <c r="BD715" s="1"/>
      <c r="BE715" s="1"/>
      <c r="BI715" s="1"/>
      <c r="BJ715" s="1"/>
      <c r="BK715" s="1"/>
    </row>
    <row r="716" spans="39:63">
      <c r="AM716" s="1"/>
      <c r="AN716" s="1"/>
      <c r="AO716" s="1"/>
      <c r="AP716" s="1"/>
      <c r="AQ716" s="1"/>
      <c r="AR716" s="1"/>
      <c r="AT716" s="1"/>
      <c r="AU716" s="1"/>
      <c r="AV716" s="1"/>
      <c r="BC716" s="1"/>
      <c r="BD716" s="1"/>
      <c r="BE716" s="1"/>
      <c r="BI716" s="1"/>
      <c r="BJ716" s="1"/>
      <c r="BK716" s="1"/>
    </row>
    <row r="717" spans="39:63">
      <c r="AM717" s="1"/>
      <c r="AN717" s="1"/>
      <c r="AO717" s="1"/>
      <c r="AP717" s="1"/>
      <c r="AQ717" s="1"/>
      <c r="AR717" s="1"/>
      <c r="AT717" s="1"/>
      <c r="AU717" s="1"/>
      <c r="AV717" s="1"/>
      <c r="BC717" s="1"/>
      <c r="BD717" s="1"/>
      <c r="BE717" s="1"/>
      <c r="BI717" s="1"/>
      <c r="BJ717" s="1"/>
      <c r="BK717" s="1"/>
    </row>
    <row r="718" spans="39:63">
      <c r="AM718" s="1"/>
      <c r="AN718" s="1"/>
      <c r="AO718" s="1"/>
      <c r="AP718" s="1"/>
      <c r="AQ718" s="1"/>
      <c r="AR718" s="1"/>
      <c r="AT718" s="1"/>
      <c r="AU718" s="1"/>
      <c r="AV718" s="1"/>
      <c r="BC718" s="1"/>
      <c r="BD718" s="1"/>
      <c r="BE718" s="1"/>
      <c r="BI718" s="1"/>
      <c r="BJ718" s="1"/>
      <c r="BK718" s="1"/>
    </row>
    <row r="719" spans="39:63">
      <c r="AM719" s="1"/>
      <c r="AN719" s="1"/>
      <c r="AO719" s="1"/>
      <c r="AP719" s="1"/>
      <c r="AQ719" s="1"/>
      <c r="AR719" s="1"/>
      <c r="AT719" s="1"/>
      <c r="AU719" s="1"/>
      <c r="AV719" s="1"/>
      <c r="BC719" s="1"/>
      <c r="BD719" s="1"/>
      <c r="BE719" s="1"/>
      <c r="BI719" s="1"/>
      <c r="BJ719" s="1"/>
      <c r="BK719" s="1"/>
    </row>
    <row r="720" spans="39:63">
      <c r="AM720" s="1"/>
      <c r="AN720" s="1"/>
      <c r="AO720" s="1"/>
      <c r="AP720" s="1"/>
      <c r="AQ720" s="1"/>
      <c r="AR720" s="1"/>
      <c r="AT720" s="1"/>
      <c r="AU720" s="1"/>
      <c r="AV720" s="1"/>
      <c r="BC720" s="1"/>
      <c r="BD720" s="1"/>
      <c r="BE720" s="1"/>
      <c r="BI720" s="1"/>
      <c r="BJ720" s="1"/>
      <c r="BK720" s="1"/>
    </row>
    <row r="721" spans="39:63">
      <c r="AM721" s="1"/>
      <c r="AN721" s="1"/>
      <c r="AO721" s="1"/>
      <c r="AP721" s="1"/>
      <c r="AQ721" s="1"/>
      <c r="AR721" s="1"/>
      <c r="AT721" s="1"/>
      <c r="AU721" s="1"/>
      <c r="AV721" s="1"/>
      <c r="BC721" s="1"/>
      <c r="BD721" s="1"/>
      <c r="BE721" s="1"/>
      <c r="BI721" s="1"/>
      <c r="BJ721" s="1"/>
      <c r="BK721" s="1"/>
    </row>
    <row r="722" spans="39:63">
      <c r="AM722" s="1"/>
      <c r="AN722" s="1"/>
      <c r="AO722" s="1"/>
      <c r="AP722" s="1"/>
      <c r="AQ722" s="1"/>
      <c r="AR722" s="1"/>
      <c r="AT722" s="1"/>
      <c r="AU722" s="1"/>
      <c r="AV722" s="1"/>
      <c r="BC722" s="1"/>
      <c r="BD722" s="1"/>
      <c r="BE722" s="1"/>
      <c r="BI722" s="1"/>
      <c r="BJ722" s="1"/>
      <c r="BK722" s="1"/>
    </row>
    <row r="723" spans="39:63">
      <c r="AM723" s="1"/>
      <c r="AN723" s="1"/>
      <c r="AO723" s="1"/>
      <c r="AP723" s="1"/>
      <c r="AQ723" s="1"/>
      <c r="AR723" s="1"/>
      <c r="AT723" s="1"/>
      <c r="AU723" s="1"/>
      <c r="AV723" s="1"/>
      <c r="BC723" s="1"/>
      <c r="BD723" s="1"/>
      <c r="BE723" s="1"/>
      <c r="BI723" s="1"/>
      <c r="BJ723" s="1"/>
      <c r="BK723" s="1"/>
    </row>
    <row r="724" spans="39:63">
      <c r="AM724" s="1"/>
      <c r="AN724" s="1"/>
      <c r="AO724" s="1"/>
      <c r="AP724" s="1"/>
      <c r="AQ724" s="1"/>
      <c r="AR724" s="1"/>
      <c r="AT724" s="1"/>
      <c r="AU724" s="1"/>
      <c r="AV724" s="1"/>
      <c r="BC724" s="1"/>
      <c r="BD724" s="1"/>
      <c r="BE724" s="1"/>
      <c r="BI724" s="1"/>
      <c r="BJ724" s="1"/>
      <c r="BK724" s="1"/>
    </row>
    <row r="725" spans="39:63">
      <c r="AM725" s="1"/>
      <c r="AN725" s="1"/>
      <c r="AO725" s="1"/>
      <c r="AP725" s="1"/>
      <c r="AQ725" s="1"/>
      <c r="AR725" s="1"/>
      <c r="AT725" s="1"/>
      <c r="AU725" s="1"/>
      <c r="AV725" s="1"/>
      <c r="BC725" s="1"/>
      <c r="BD725" s="1"/>
      <c r="BE725" s="1"/>
      <c r="BI725" s="1"/>
      <c r="BJ725" s="1"/>
      <c r="BK725" s="1"/>
    </row>
    <row r="726" spans="39:63">
      <c r="AM726" s="1"/>
      <c r="AN726" s="1"/>
      <c r="AO726" s="1"/>
      <c r="AP726" s="1"/>
      <c r="AQ726" s="1"/>
      <c r="AR726" s="1"/>
      <c r="AT726" s="1"/>
      <c r="AU726" s="1"/>
      <c r="AV726" s="1"/>
      <c r="BC726" s="1"/>
      <c r="BD726" s="1"/>
      <c r="BE726" s="1"/>
      <c r="BI726" s="1"/>
      <c r="BJ726" s="1"/>
      <c r="BK726" s="1"/>
    </row>
    <row r="727" spans="39:63">
      <c r="AM727" s="1"/>
      <c r="AN727" s="1"/>
      <c r="AO727" s="1"/>
      <c r="AP727" s="1"/>
      <c r="AQ727" s="1"/>
      <c r="AR727" s="1"/>
      <c r="AT727" s="1"/>
      <c r="AU727" s="1"/>
      <c r="AV727" s="1"/>
      <c r="BC727" s="1"/>
      <c r="BD727" s="1"/>
      <c r="BE727" s="1"/>
      <c r="BI727" s="1"/>
      <c r="BJ727" s="1"/>
      <c r="BK727" s="1"/>
    </row>
    <row r="728" spans="39:63">
      <c r="AM728" s="1"/>
      <c r="AN728" s="1"/>
      <c r="AO728" s="1"/>
      <c r="AP728" s="1"/>
      <c r="AQ728" s="1"/>
      <c r="AR728" s="1"/>
      <c r="AT728" s="1"/>
      <c r="AU728" s="1"/>
      <c r="AV728" s="1"/>
      <c r="BC728" s="1"/>
      <c r="BD728" s="1"/>
      <c r="BE728" s="1"/>
      <c r="BI728" s="1"/>
      <c r="BJ728" s="1"/>
      <c r="BK728" s="1"/>
    </row>
    <row r="729" spans="39:63">
      <c r="AM729" s="1"/>
      <c r="AN729" s="1"/>
      <c r="AO729" s="1"/>
      <c r="AP729" s="1"/>
      <c r="AQ729" s="1"/>
      <c r="AR729" s="1"/>
      <c r="AT729" s="1"/>
      <c r="AU729" s="1"/>
      <c r="AV729" s="1"/>
      <c r="BC729" s="1"/>
      <c r="BD729" s="1"/>
      <c r="BE729" s="1"/>
      <c r="BI729" s="1"/>
      <c r="BJ729" s="1"/>
      <c r="BK729" s="1"/>
    </row>
    <row r="730" spans="39:63">
      <c r="AM730" s="1"/>
      <c r="AN730" s="1"/>
      <c r="AO730" s="1"/>
      <c r="AP730" s="1"/>
      <c r="AQ730" s="1"/>
      <c r="AR730" s="1"/>
      <c r="AT730" s="1"/>
      <c r="AU730" s="1"/>
      <c r="AV730" s="1"/>
      <c r="BC730" s="1"/>
      <c r="BD730" s="1"/>
      <c r="BE730" s="1"/>
      <c r="BI730" s="1"/>
      <c r="BJ730" s="1"/>
      <c r="BK730" s="1"/>
    </row>
    <row r="731" spans="39:63">
      <c r="AM731" s="1"/>
      <c r="AN731" s="1"/>
      <c r="AO731" s="1"/>
      <c r="AP731" s="1"/>
      <c r="AQ731" s="1"/>
      <c r="AR731" s="1"/>
      <c r="AT731" s="1"/>
      <c r="AU731" s="1"/>
      <c r="AV731" s="1"/>
      <c r="BC731" s="1"/>
      <c r="BD731" s="1"/>
      <c r="BE731" s="1"/>
      <c r="BI731" s="1"/>
      <c r="BJ731" s="1"/>
      <c r="BK731" s="1"/>
    </row>
    <row r="732" spans="39:63">
      <c r="AM732" s="1"/>
      <c r="AN732" s="1"/>
      <c r="AO732" s="1"/>
      <c r="AP732" s="1"/>
      <c r="AQ732" s="1"/>
      <c r="AR732" s="1"/>
      <c r="AT732" s="1"/>
      <c r="AU732" s="1"/>
      <c r="AV732" s="1"/>
      <c r="BC732" s="1"/>
      <c r="BD732" s="1"/>
      <c r="BE732" s="1"/>
      <c r="BI732" s="1"/>
      <c r="BJ732" s="1"/>
      <c r="BK732" s="1"/>
    </row>
    <row r="733" spans="39:63">
      <c r="AM733" s="1"/>
      <c r="AN733" s="1"/>
      <c r="AO733" s="1"/>
      <c r="AP733" s="1"/>
      <c r="AQ733" s="1"/>
      <c r="AR733" s="1"/>
      <c r="AT733" s="1"/>
      <c r="AU733" s="1"/>
      <c r="AV733" s="1"/>
      <c r="BC733" s="1"/>
      <c r="BD733" s="1"/>
      <c r="BE733" s="1"/>
      <c r="BI733" s="1"/>
      <c r="BJ733" s="1"/>
      <c r="BK733" s="1"/>
    </row>
    <row r="734" spans="39:63">
      <c r="AM734" s="1"/>
      <c r="AN734" s="1"/>
      <c r="AO734" s="1"/>
      <c r="AP734" s="1"/>
      <c r="AQ734" s="1"/>
      <c r="AR734" s="1"/>
      <c r="AT734" s="1"/>
      <c r="AU734" s="1"/>
      <c r="AV734" s="1"/>
      <c r="BC734" s="1"/>
      <c r="BD734" s="1"/>
      <c r="BE734" s="1"/>
      <c r="BI734" s="1"/>
      <c r="BJ734" s="1"/>
      <c r="BK734" s="1"/>
    </row>
    <row r="735" spans="39:63">
      <c r="AM735" s="1"/>
      <c r="AN735" s="1"/>
      <c r="AO735" s="1"/>
      <c r="AP735" s="1"/>
      <c r="AQ735" s="1"/>
      <c r="AR735" s="1"/>
      <c r="AT735" s="1"/>
      <c r="AU735" s="1"/>
      <c r="AV735" s="1"/>
      <c r="BC735" s="1"/>
      <c r="BD735" s="1"/>
      <c r="BE735" s="1"/>
      <c r="BI735" s="1"/>
      <c r="BJ735" s="1"/>
      <c r="BK735" s="1"/>
    </row>
    <row r="736" spans="39:63">
      <c r="AM736" s="1"/>
      <c r="AN736" s="1"/>
      <c r="AO736" s="1"/>
      <c r="AP736" s="1"/>
      <c r="AQ736" s="1"/>
      <c r="AR736" s="1"/>
      <c r="AT736" s="1"/>
      <c r="AU736" s="1"/>
      <c r="AV736" s="1"/>
      <c r="BC736" s="1"/>
      <c r="BD736" s="1"/>
      <c r="BE736" s="1"/>
      <c r="BI736" s="1"/>
      <c r="BJ736" s="1"/>
      <c r="BK736" s="1"/>
    </row>
    <row r="737" spans="39:63">
      <c r="AM737" s="1"/>
      <c r="AN737" s="1"/>
      <c r="AO737" s="1"/>
      <c r="AP737" s="1"/>
      <c r="AQ737" s="1"/>
      <c r="AR737" s="1"/>
      <c r="AT737" s="1"/>
      <c r="AU737" s="1"/>
      <c r="AV737" s="1"/>
      <c r="BC737" s="1"/>
      <c r="BD737" s="1"/>
      <c r="BE737" s="1"/>
      <c r="BI737" s="1"/>
      <c r="BJ737" s="1"/>
      <c r="BK737" s="1"/>
    </row>
    <row r="738" spans="39:63">
      <c r="AM738" s="1"/>
      <c r="AN738" s="1"/>
      <c r="AO738" s="1"/>
      <c r="AP738" s="1"/>
      <c r="AQ738" s="1"/>
      <c r="AR738" s="1"/>
      <c r="AT738" s="1"/>
      <c r="AU738" s="1"/>
      <c r="AV738" s="1"/>
      <c r="BC738" s="1"/>
      <c r="BD738" s="1"/>
      <c r="BE738" s="1"/>
      <c r="BI738" s="1"/>
      <c r="BJ738" s="1"/>
      <c r="BK738" s="1"/>
    </row>
    <row r="739" spans="39:63">
      <c r="AM739" s="1"/>
      <c r="AN739" s="1"/>
      <c r="AO739" s="1"/>
      <c r="AP739" s="1"/>
      <c r="AQ739" s="1"/>
      <c r="AR739" s="1"/>
      <c r="AT739" s="1"/>
      <c r="AU739" s="1"/>
      <c r="AV739" s="1"/>
      <c r="BC739" s="1"/>
      <c r="BD739" s="1"/>
      <c r="BE739" s="1"/>
      <c r="BI739" s="1"/>
      <c r="BJ739" s="1"/>
      <c r="BK739" s="1"/>
    </row>
    <row r="740" spans="39:63">
      <c r="AM740" s="1"/>
      <c r="AN740" s="1"/>
      <c r="AO740" s="1"/>
      <c r="AP740" s="1"/>
      <c r="AQ740" s="1"/>
      <c r="AR740" s="1"/>
      <c r="AT740" s="1"/>
      <c r="AU740" s="1"/>
      <c r="AV740" s="1"/>
      <c r="BC740" s="1"/>
      <c r="BD740" s="1"/>
      <c r="BE740" s="1"/>
      <c r="BI740" s="1"/>
      <c r="BJ740" s="1"/>
      <c r="BK740" s="1"/>
    </row>
    <row r="741" spans="39:63">
      <c r="AM741" s="1"/>
      <c r="AN741" s="1"/>
      <c r="AO741" s="1"/>
      <c r="AP741" s="1"/>
      <c r="AQ741" s="1"/>
      <c r="AR741" s="1"/>
      <c r="AT741" s="1"/>
      <c r="AU741" s="1"/>
      <c r="AV741" s="1"/>
      <c r="BC741" s="1"/>
      <c r="BD741" s="1"/>
      <c r="BE741" s="1"/>
      <c r="BI741" s="1"/>
      <c r="BJ741" s="1"/>
      <c r="BK741" s="1"/>
    </row>
    <row r="742" spans="39:63">
      <c r="AM742" s="1"/>
      <c r="AN742" s="1"/>
      <c r="AO742" s="1"/>
      <c r="AP742" s="1"/>
      <c r="AQ742" s="1"/>
      <c r="AR742" s="1"/>
      <c r="AT742" s="1"/>
      <c r="AU742" s="1"/>
      <c r="AV742" s="1"/>
      <c r="BC742" s="1"/>
      <c r="BD742" s="1"/>
      <c r="BE742" s="1"/>
      <c r="BI742" s="1"/>
      <c r="BJ742" s="1"/>
      <c r="BK742" s="1"/>
    </row>
    <row r="743" spans="39:63">
      <c r="AM743" s="1"/>
      <c r="AN743" s="1"/>
      <c r="AO743" s="1"/>
      <c r="AP743" s="1"/>
      <c r="AQ743" s="1"/>
      <c r="AR743" s="1"/>
      <c r="AT743" s="1"/>
      <c r="AU743" s="1"/>
      <c r="AV743" s="1"/>
      <c r="BC743" s="1"/>
      <c r="BD743" s="1"/>
      <c r="BE743" s="1"/>
      <c r="BI743" s="1"/>
      <c r="BJ743" s="1"/>
      <c r="BK743" s="1"/>
    </row>
    <row r="744" spans="39:63">
      <c r="AM744" s="1"/>
      <c r="AN744" s="1"/>
      <c r="AO744" s="1"/>
      <c r="AP744" s="1"/>
      <c r="AQ744" s="1"/>
      <c r="AR744" s="1"/>
      <c r="AT744" s="1"/>
      <c r="AU744" s="1"/>
      <c r="AV744" s="1"/>
      <c r="BC744" s="1"/>
      <c r="BD744" s="1"/>
      <c r="BE744" s="1"/>
      <c r="BI744" s="1"/>
      <c r="BJ744" s="1"/>
      <c r="BK744" s="1"/>
    </row>
    <row r="745" spans="39:63">
      <c r="AM745" s="1"/>
      <c r="AN745" s="1"/>
      <c r="AO745" s="1"/>
      <c r="AP745" s="1"/>
      <c r="AQ745" s="1"/>
      <c r="AR745" s="1"/>
      <c r="AT745" s="1"/>
      <c r="AU745" s="1"/>
      <c r="AV745" s="1"/>
      <c r="BC745" s="1"/>
      <c r="BD745" s="1"/>
      <c r="BE745" s="1"/>
      <c r="BI745" s="1"/>
      <c r="BJ745" s="1"/>
      <c r="BK745" s="1"/>
    </row>
    <row r="746" spans="39:63">
      <c r="AM746" s="1"/>
      <c r="AN746" s="1"/>
      <c r="AO746" s="1"/>
      <c r="AP746" s="1"/>
      <c r="AQ746" s="1"/>
      <c r="AR746" s="1"/>
      <c r="AT746" s="1"/>
      <c r="AU746" s="1"/>
      <c r="AV746" s="1"/>
      <c r="BC746" s="1"/>
      <c r="BD746" s="1"/>
      <c r="BE746" s="1"/>
      <c r="BI746" s="1"/>
      <c r="BJ746" s="1"/>
      <c r="BK746" s="1"/>
    </row>
    <row r="747" spans="39:63">
      <c r="AM747" s="1"/>
      <c r="AN747" s="1"/>
      <c r="AO747" s="1"/>
      <c r="AP747" s="1"/>
      <c r="AQ747" s="1"/>
      <c r="AR747" s="1"/>
      <c r="AT747" s="1"/>
      <c r="AU747" s="1"/>
      <c r="AV747" s="1"/>
      <c r="BC747" s="1"/>
      <c r="BD747" s="1"/>
      <c r="BE747" s="1"/>
      <c r="BI747" s="1"/>
      <c r="BJ747" s="1"/>
      <c r="BK747" s="1"/>
    </row>
    <row r="748" spans="39:63">
      <c r="AM748" s="1"/>
      <c r="AN748" s="1"/>
      <c r="AO748" s="1"/>
      <c r="AP748" s="1"/>
      <c r="AQ748" s="1"/>
      <c r="AR748" s="1"/>
      <c r="AT748" s="1"/>
      <c r="AU748" s="1"/>
      <c r="AV748" s="1"/>
      <c r="BC748" s="1"/>
      <c r="BD748" s="1"/>
      <c r="BE748" s="1"/>
      <c r="BI748" s="1"/>
      <c r="BJ748" s="1"/>
      <c r="BK748" s="1"/>
    </row>
    <row r="749" spans="39:63">
      <c r="AM749" s="1"/>
      <c r="AN749" s="1"/>
      <c r="AO749" s="1"/>
      <c r="AP749" s="1"/>
      <c r="AQ749" s="1"/>
      <c r="AR749" s="1"/>
      <c r="AT749" s="1"/>
      <c r="AU749" s="1"/>
      <c r="AV749" s="1"/>
      <c r="BC749" s="1"/>
      <c r="BD749" s="1"/>
      <c r="BE749" s="1"/>
      <c r="BI749" s="1"/>
      <c r="BJ749" s="1"/>
      <c r="BK749" s="1"/>
    </row>
    <row r="750" spans="39:63">
      <c r="AM750" s="1"/>
      <c r="AN750" s="1"/>
      <c r="AO750" s="1"/>
      <c r="AP750" s="1"/>
      <c r="AQ750" s="1"/>
      <c r="AR750" s="1"/>
      <c r="AT750" s="1"/>
      <c r="AU750" s="1"/>
      <c r="AV750" s="1"/>
      <c r="BC750" s="1"/>
      <c r="BD750" s="1"/>
      <c r="BE750" s="1"/>
      <c r="BI750" s="1"/>
      <c r="BJ750" s="1"/>
      <c r="BK750" s="1"/>
    </row>
    <row r="751" spans="39:63">
      <c r="AM751" s="1"/>
      <c r="AN751" s="1"/>
      <c r="AO751" s="1"/>
      <c r="AP751" s="1"/>
      <c r="AQ751" s="1"/>
      <c r="AR751" s="1"/>
      <c r="AT751" s="1"/>
      <c r="AU751" s="1"/>
      <c r="AV751" s="1"/>
      <c r="BC751" s="1"/>
      <c r="BD751" s="1"/>
      <c r="BE751" s="1"/>
      <c r="BI751" s="1"/>
      <c r="BJ751" s="1"/>
      <c r="BK751" s="1"/>
    </row>
    <row r="752" spans="39:63">
      <c r="AM752" s="1"/>
      <c r="AN752" s="1"/>
      <c r="AO752" s="1"/>
      <c r="AP752" s="1"/>
      <c r="AQ752" s="1"/>
      <c r="AR752" s="1"/>
      <c r="AT752" s="1"/>
      <c r="AU752" s="1"/>
      <c r="AV752" s="1"/>
      <c r="BC752" s="1"/>
      <c r="BD752" s="1"/>
      <c r="BE752" s="1"/>
      <c r="BI752" s="1"/>
      <c r="BJ752" s="1"/>
      <c r="BK752" s="1"/>
    </row>
    <row r="753" spans="39:63">
      <c r="AM753" s="1"/>
      <c r="AN753" s="1"/>
      <c r="AO753" s="1"/>
      <c r="AP753" s="1"/>
      <c r="AQ753" s="1"/>
      <c r="AR753" s="1"/>
      <c r="AT753" s="1"/>
      <c r="AU753" s="1"/>
      <c r="AV753" s="1"/>
      <c r="BC753" s="1"/>
      <c r="BD753" s="1"/>
      <c r="BE753" s="1"/>
      <c r="BI753" s="1"/>
      <c r="BJ753" s="1"/>
      <c r="BK753" s="1"/>
    </row>
    <row r="754" spans="39:63">
      <c r="AM754" s="1"/>
      <c r="AN754" s="1"/>
      <c r="AO754" s="1"/>
      <c r="AP754" s="1"/>
      <c r="AQ754" s="1"/>
      <c r="AR754" s="1"/>
      <c r="AT754" s="1"/>
      <c r="AU754" s="1"/>
      <c r="AV754" s="1"/>
      <c r="BC754" s="1"/>
      <c r="BD754" s="1"/>
      <c r="BE754" s="1"/>
      <c r="BI754" s="1"/>
      <c r="BJ754" s="1"/>
      <c r="BK754" s="1"/>
    </row>
    <row r="755" spans="39:63">
      <c r="AM755" s="1"/>
      <c r="AN755" s="1"/>
      <c r="AO755" s="1"/>
      <c r="AP755" s="1"/>
      <c r="AQ755" s="1"/>
      <c r="AR755" s="1"/>
      <c r="AT755" s="1"/>
      <c r="AU755" s="1"/>
      <c r="AV755" s="1"/>
      <c r="BC755" s="1"/>
      <c r="BD755" s="1"/>
      <c r="BE755" s="1"/>
      <c r="BI755" s="1"/>
      <c r="BJ755" s="1"/>
      <c r="BK755" s="1"/>
    </row>
    <row r="756" spans="39:63">
      <c r="AM756" s="1"/>
      <c r="AN756" s="1"/>
      <c r="AO756" s="1"/>
      <c r="AP756" s="1"/>
      <c r="AQ756" s="1"/>
      <c r="AR756" s="1"/>
      <c r="AT756" s="1"/>
      <c r="AU756" s="1"/>
      <c r="AV756" s="1"/>
      <c r="BC756" s="1"/>
      <c r="BD756" s="1"/>
      <c r="BE756" s="1"/>
      <c r="BI756" s="1"/>
      <c r="BJ756" s="1"/>
      <c r="BK756" s="1"/>
    </row>
    <row r="757" spans="39:63">
      <c r="AM757" s="1"/>
      <c r="AN757" s="1"/>
      <c r="AO757" s="1"/>
      <c r="AP757" s="1"/>
      <c r="AQ757" s="1"/>
      <c r="AR757" s="1"/>
      <c r="AT757" s="1"/>
      <c r="AU757" s="1"/>
      <c r="AV757" s="1"/>
      <c r="BC757" s="1"/>
      <c r="BD757" s="1"/>
      <c r="BE757" s="1"/>
      <c r="BI757" s="1"/>
      <c r="BJ757" s="1"/>
      <c r="BK757" s="1"/>
    </row>
    <row r="758" spans="39:63">
      <c r="AM758" s="1"/>
      <c r="AN758" s="1"/>
      <c r="AO758" s="1"/>
      <c r="AP758" s="1"/>
      <c r="AQ758" s="1"/>
      <c r="AR758" s="1"/>
      <c r="AT758" s="1"/>
      <c r="AU758" s="1"/>
      <c r="AV758" s="1"/>
      <c r="BC758" s="1"/>
      <c r="BD758" s="1"/>
      <c r="BE758" s="1"/>
      <c r="BI758" s="1"/>
      <c r="BJ758" s="1"/>
      <c r="BK758" s="1"/>
    </row>
    <row r="759" spans="39:63">
      <c r="AM759" s="1"/>
      <c r="AN759" s="1"/>
      <c r="AO759" s="1"/>
      <c r="AP759" s="1"/>
      <c r="AQ759" s="1"/>
      <c r="AR759" s="1"/>
      <c r="AT759" s="1"/>
      <c r="AU759" s="1"/>
      <c r="AV759" s="1"/>
      <c r="BC759" s="1"/>
      <c r="BD759" s="1"/>
      <c r="BE759" s="1"/>
      <c r="BI759" s="1"/>
      <c r="BJ759" s="1"/>
      <c r="BK759" s="1"/>
    </row>
    <row r="760" spans="39:63">
      <c r="AM760" s="1"/>
      <c r="AN760" s="1"/>
      <c r="AO760" s="1"/>
      <c r="AP760" s="1"/>
      <c r="AQ760" s="1"/>
      <c r="AR760" s="1"/>
      <c r="AT760" s="1"/>
      <c r="AU760" s="1"/>
      <c r="AV760" s="1"/>
      <c r="BC760" s="1"/>
      <c r="BD760" s="1"/>
      <c r="BE760" s="1"/>
      <c r="BI760" s="1"/>
      <c r="BJ760" s="1"/>
      <c r="BK760" s="1"/>
    </row>
    <row r="761" spans="39:63">
      <c r="AM761" s="1"/>
      <c r="AN761" s="1"/>
      <c r="AO761" s="1"/>
      <c r="AP761" s="1"/>
      <c r="AQ761" s="1"/>
      <c r="AR761" s="1"/>
      <c r="AT761" s="1"/>
      <c r="AU761" s="1"/>
      <c r="AV761" s="1"/>
      <c r="BC761" s="1"/>
      <c r="BD761" s="1"/>
      <c r="BE761" s="1"/>
      <c r="BI761" s="1"/>
      <c r="BJ761" s="1"/>
      <c r="BK761" s="1"/>
    </row>
    <row r="762" spans="39:63">
      <c r="AM762" s="1"/>
      <c r="AN762" s="1"/>
      <c r="AO762" s="1"/>
      <c r="AP762" s="1"/>
      <c r="AQ762" s="1"/>
      <c r="AR762" s="1"/>
      <c r="AT762" s="1"/>
      <c r="AU762" s="1"/>
      <c r="AV762" s="1"/>
      <c r="BC762" s="1"/>
      <c r="BD762" s="1"/>
      <c r="BE762" s="1"/>
      <c r="BI762" s="1"/>
      <c r="BJ762" s="1"/>
      <c r="BK762" s="1"/>
    </row>
    <row r="763" spans="39:63">
      <c r="AM763" s="1"/>
      <c r="AN763" s="1"/>
      <c r="AO763" s="1"/>
      <c r="AP763" s="1"/>
      <c r="AQ763" s="1"/>
      <c r="AR763" s="1"/>
      <c r="AT763" s="1"/>
      <c r="AU763" s="1"/>
      <c r="AV763" s="1"/>
      <c r="BC763" s="1"/>
      <c r="BD763" s="1"/>
      <c r="BE763" s="1"/>
      <c r="BI763" s="1"/>
      <c r="BJ763" s="1"/>
      <c r="BK763" s="1"/>
    </row>
    <row r="764" spans="39:63">
      <c r="AM764" s="1"/>
      <c r="AN764" s="1"/>
      <c r="AO764" s="1"/>
      <c r="AP764" s="1"/>
      <c r="AQ764" s="1"/>
      <c r="AR764" s="1"/>
      <c r="AT764" s="1"/>
      <c r="AU764" s="1"/>
      <c r="AV764" s="1"/>
      <c r="BC764" s="1"/>
      <c r="BD764" s="1"/>
      <c r="BE764" s="1"/>
      <c r="BI764" s="1"/>
      <c r="BJ764" s="1"/>
      <c r="BK764" s="1"/>
    </row>
    <row r="765" spans="39:63">
      <c r="AM765" s="1"/>
      <c r="AN765" s="1"/>
      <c r="AO765" s="1"/>
      <c r="AP765" s="1"/>
      <c r="AQ765" s="1"/>
      <c r="AR765" s="1"/>
      <c r="AT765" s="1"/>
      <c r="AU765" s="1"/>
      <c r="AV765" s="1"/>
      <c r="BC765" s="1"/>
      <c r="BD765" s="1"/>
      <c r="BE765" s="1"/>
      <c r="BI765" s="1"/>
      <c r="BJ765" s="1"/>
      <c r="BK765" s="1"/>
    </row>
    <row r="766" spans="39:63">
      <c r="AM766" s="1"/>
      <c r="AN766" s="1"/>
      <c r="AO766" s="1"/>
      <c r="AP766" s="1"/>
      <c r="AQ766" s="1"/>
      <c r="AR766" s="1"/>
      <c r="AT766" s="1"/>
      <c r="AU766" s="1"/>
      <c r="AV766" s="1"/>
      <c r="BC766" s="1"/>
      <c r="BD766" s="1"/>
      <c r="BE766" s="1"/>
      <c r="BI766" s="1"/>
      <c r="BJ766" s="1"/>
      <c r="BK766" s="1"/>
    </row>
    <row r="767" spans="39:63">
      <c r="AM767" s="1"/>
      <c r="AN767" s="1"/>
      <c r="AO767" s="1"/>
      <c r="AP767" s="1"/>
      <c r="AQ767" s="1"/>
      <c r="AR767" s="1"/>
      <c r="AT767" s="1"/>
      <c r="AU767" s="1"/>
      <c r="AV767" s="1"/>
      <c r="BC767" s="1"/>
      <c r="BD767" s="1"/>
      <c r="BE767" s="1"/>
      <c r="BI767" s="1"/>
      <c r="BJ767" s="1"/>
      <c r="BK767" s="1"/>
    </row>
    <row r="768" spans="39:63">
      <c r="AM768" s="1"/>
      <c r="AN768" s="1"/>
      <c r="AO768" s="1"/>
      <c r="AP768" s="1"/>
      <c r="AQ768" s="1"/>
      <c r="AR768" s="1"/>
      <c r="AT768" s="1"/>
      <c r="AU768" s="1"/>
      <c r="AV768" s="1"/>
      <c r="BC768" s="1"/>
      <c r="BD768" s="1"/>
      <c r="BE768" s="1"/>
      <c r="BI768" s="1"/>
      <c r="BJ768" s="1"/>
      <c r="BK768" s="1"/>
    </row>
    <row r="769" spans="39:63">
      <c r="AM769" s="1"/>
      <c r="AN769" s="1"/>
      <c r="AO769" s="1"/>
      <c r="AP769" s="1"/>
      <c r="AQ769" s="1"/>
      <c r="AR769" s="1"/>
      <c r="AT769" s="1"/>
      <c r="AU769" s="1"/>
      <c r="AV769" s="1"/>
      <c r="BC769" s="1"/>
      <c r="BD769" s="1"/>
      <c r="BE769" s="1"/>
      <c r="BI769" s="1"/>
      <c r="BJ769" s="1"/>
      <c r="BK769" s="1"/>
    </row>
    <row r="770" spans="39:63">
      <c r="AM770" s="1"/>
      <c r="AN770" s="1"/>
      <c r="AO770" s="1"/>
      <c r="AP770" s="1"/>
      <c r="AQ770" s="1"/>
      <c r="AR770" s="1"/>
      <c r="AT770" s="1"/>
      <c r="AU770" s="1"/>
      <c r="AV770" s="1"/>
      <c r="BC770" s="1"/>
      <c r="BD770" s="1"/>
      <c r="BE770" s="1"/>
      <c r="BI770" s="1"/>
      <c r="BJ770" s="1"/>
      <c r="BK770" s="1"/>
    </row>
    <row r="771" spans="39:63">
      <c r="AM771" s="1"/>
      <c r="AN771" s="1"/>
      <c r="AO771" s="1"/>
      <c r="AP771" s="1"/>
      <c r="AQ771" s="1"/>
      <c r="AR771" s="1"/>
      <c r="AT771" s="1"/>
      <c r="AU771" s="1"/>
      <c r="AV771" s="1"/>
      <c r="BC771" s="1"/>
      <c r="BD771" s="1"/>
      <c r="BE771" s="1"/>
      <c r="BI771" s="1"/>
      <c r="BJ771" s="1"/>
      <c r="BK771" s="1"/>
    </row>
    <row r="772" spans="39:63">
      <c r="AM772" s="1"/>
      <c r="AN772" s="1"/>
      <c r="AO772" s="1"/>
      <c r="AP772" s="1"/>
      <c r="AQ772" s="1"/>
      <c r="AR772" s="1"/>
      <c r="AT772" s="1"/>
      <c r="AU772" s="1"/>
      <c r="AV772" s="1"/>
      <c r="BC772" s="1"/>
      <c r="BD772" s="1"/>
      <c r="BE772" s="1"/>
      <c r="BI772" s="1"/>
      <c r="BJ772" s="1"/>
      <c r="BK772" s="1"/>
    </row>
    <row r="773" spans="39:63">
      <c r="AM773" s="1"/>
      <c r="AN773" s="1"/>
      <c r="AO773" s="1"/>
      <c r="AP773" s="1"/>
      <c r="AQ773" s="1"/>
      <c r="AR773" s="1"/>
      <c r="AT773" s="1"/>
      <c r="AU773" s="1"/>
      <c r="AV773" s="1"/>
      <c r="BC773" s="1"/>
      <c r="BD773" s="1"/>
      <c r="BE773" s="1"/>
      <c r="BI773" s="1"/>
      <c r="BJ773" s="1"/>
      <c r="BK773" s="1"/>
    </row>
    <row r="774" spans="39:63">
      <c r="AM774" s="1"/>
      <c r="AN774" s="1"/>
      <c r="AO774" s="1"/>
      <c r="AP774" s="1"/>
      <c r="AQ774" s="1"/>
      <c r="AR774" s="1"/>
      <c r="AT774" s="1"/>
      <c r="AU774" s="1"/>
      <c r="AV774" s="1"/>
      <c r="BC774" s="1"/>
      <c r="BD774" s="1"/>
      <c r="BE774" s="1"/>
      <c r="BI774" s="1"/>
      <c r="BJ774" s="1"/>
      <c r="BK774" s="1"/>
    </row>
    <row r="775" spans="39:63">
      <c r="AM775" s="1"/>
      <c r="AN775" s="1"/>
      <c r="AO775" s="1"/>
      <c r="AP775" s="1"/>
      <c r="AQ775" s="1"/>
      <c r="AR775" s="1"/>
      <c r="AT775" s="1"/>
      <c r="AU775" s="1"/>
      <c r="AV775" s="1"/>
      <c r="BC775" s="1"/>
      <c r="BD775" s="1"/>
      <c r="BE775" s="1"/>
      <c r="BI775" s="1"/>
      <c r="BJ775" s="1"/>
      <c r="BK775" s="1"/>
    </row>
    <row r="776" spans="39:63">
      <c r="AM776" s="1"/>
      <c r="AN776" s="1"/>
      <c r="AO776" s="1"/>
      <c r="AP776" s="1"/>
      <c r="AQ776" s="1"/>
      <c r="AR776" s="1"/>
      <c r="AT776" s="1"/>
      <c r="AU776" s="1"/>
      <c r="AV776" s="1"/>
      <c r="BC776" s="1"/>
      <c r="BD776" s="1"/>
      <c r="BE776" s="1"/>
      <c r="BI776" s="1"/>
      <c r="BJ776" s="1"/>
      <c r="BK776" s="1"/>
    </row>
    <row r="777" spans="39:63">
      <c r="AM777" s="1"/>
      <c r="AN777" s="1"/>
      <c r="AO777" s="1"/>
      <c r="AP777" s="1"/>
      <c r="AQ777" s="1"/>
      <c r="AR777" s="1"/>
      <c r="AT777" s="1"/>
      <c r="AU777" s="1"/>
      <c r="AV777" s="1"/>
      <c r="BC777" s="1"/>
      <c r="BD777" s="1"/>
      <c r="BE777" s="1"/>
      <c r="BI777" s="1"/>
      <c r="BJ777" s="1"/>
      <c r="BK777" s="1"/>
    </row>
    <row r="778" spans="39:63">
      <c r="AM778" s="1"/>
      <c r="AN778" s="1"/>
      <c r="AO778" s="1"/>
      <c r="AP778" s="1"/>
      <c r="AQ778" s="1"/>
      <c r="AR778" s="1"/>
      <c r="AT778" s="1"/>
      <c r="AU778" s="1"/>
      <c r="AV778" s="1"/>
      <c r="BC778" s="1"/>
      <c r="BD778" s="1"/>
      <c r="BE778" s="1"/>
      <c r="BI778" s="1"/>
      <c r="BJ778" s="1"/>
      <c r="BK778" s="1"/>
    </row>
    <row r="779" spans="39:63">
      <c r="AM779" s="1"/>
      <c r="AN779" s="1"/>
      <c r="AO779" s="1"/>
      <c r="AP779" s="1"/>
      <c r="AQ779" s="1"/>
      <c r="AR779" s="1"/>
      <c r="AT779" s="1"/>
      <c r="AU779" s="1"/>
      <c r="AV779" s="1"/>
      <c r="BC779" s="1"/>
      <c r="BD779" s="1"/>
      <c r="BE779" s="1"/>
      <c r="BI779" s="1"/>
      <c r="BJ779" s="1"/>
      <c r="BK779" s="1"/>
    </row>
    <row r="780" spans="39:63">
      <c r="AM780" s="1"/>
      <c r="AN780" s="1"/>
      <c r="AO780" s="1"/>
      <c r="AP780" s="1"/>
      <c r="AQ780" s="1"/>
      <c r="AR780" s="1"/>
      <c r="AT780" s="1"/>
      <c r="AU780" s="1"/>
      <c r="AV780" s="1"/>
      <c r="BC780" s="1"/>
      <c r="BD780" s="1"/>
      <c r="BE780" s="1"/>
      <c r="BI780" s="1"/>
      <c r="BJ780" s="1"/>
      <c r="BK780" s="1"/>
    </row>
    <row r="781" spans="39:63">
      <c r="AM781" s="1"/>
      <c r="AN781" s="1"/>
      <c r="AO781" s="1"/>
      <c r="AP781" s="1"/>
      <c r="AQ781" s="1"/>
      <c r="AR781" s="1"/>
      <c r="AT781" s="1"/>
      <c r="AU781" s="1"/>
      <c r="AV781" s="1"/>
      <c r="BC781" s="1"/>
      <c r="BD781" s="1"/>
      <c r="BE781" s="1"/>
      <c r="BI781" s="1"/>
      <c r="BJ781" s="1"/>
      <c r="BK781" s="1"/>
    </row>
    <row r="782" spans="39:63">
      <c r="AM782" s="1"/>
      <c r="AN782" s="1"/>
      <c r="AO782" s="1"/>
      <c r="AP782" s="1"/>
      <c r="AQ782" s="1"/>
      <c r="AR782" s="1"/>
      <c r="AT782" s="1"/>
      <c r="AU782" s="1"/>
      <c r="AV782" s="1"/>
      <c r="BC782" s="1"/>
      <c r="BD782" s="1"/>
      <c r="BE782" s="1"/>
      <c r="BI782" s="1"/>
      <c r="BJ782" s="1"/>
      <c r="BK782" s="1"/>
    </row>
    <row r="783" spans="39:63">
      <c r="AM783" s="1"/>
      <c r="AN783" s="1"/>
      <c r="AO783" s="1"/>
      <c r="AP783" s="1"/>
      <c r="AQ783" s="1"/>
      <c r="AR783" s="1"/>
      <c r="AT783" s="1"/>
      <c r="AU783" s="1"/>
      <c r="AV783" s="1"/>
      <c r="BC783" s="1"/>
      <c r="BD783" s="1"/>
      <c r="BE783" s="1"/>
      <c r="BI783" s="1"/>
      <c r="BJ783" s="1"/>
      <c r="BK783" s="1"/>
    </row>
    <row r="784" spans="39:63">
      <c r="AM784" s="1"/>
      <c r="AN784" s="1"/>
      <c r="AO784" s="1"/>
      <c r="AP784" s="1"/>
      <c r="AQ784" s="1"/>
      <c r="AR784" s="1"/>
      <c r="AT784" s="1"/>
      <c r="AU784" s="1"/>
      <c r="AV784" s="1"/>
      <c r="BC784" s="1"/>
      <c r="BD784" s="1"/>
      <c r="BE784" s="1"/>
      <c r="BI784" s="1"/>
      <c r="BJ784" s="1"/>
      <c r="BK784" s="1"/>
    </row>
    <row r="785" spans="39:63">
      <c r="AM785" s="1"/>
      <c r="AN785" s="1"/>
      <c r="AO785" s="1"/>
      <c r="AP785" s="1"/>
      <c r="AQ785" s="1"/>
      <c r="AR785" s="1"/>
      <c r="AT785" s="1"/>
      <c r="AU785" s="1"/>
      <c r="AV785" s="1"/>
      <c r="BC785" s="1"/>
      <c r="BD785" s="1"/>
      <c r="BE785" s="1"/>
      <c r="BI785" s="1"/>
      <c r="BJ785" s="1"/>
      <c r="BK785" s="1"/>
    </row>
    <row r="786" spans="39:63">
      <c r="AM786" s="1"/>
      <c r="AN786" s="1"/>
      <c r="AO786" s="1"/>
      <c r="AP786" s="1"/>
      <c r="AQ786" s="1"/>
      <c r="AR786" s="1"/>
      <c r="AT786" s="1"/>
      <c r="AU786" s="1"/>
      <c r="AV786" s="1"/>
      <c r="BC786" s="1"/>
      <c r="BD786" s="1"/>
      <c r="BE786" s="1"/>
      <c r="BI786" s="1"/>
      <c r="BJ786" s="1"/>
      <c r="BK786" s="1"/>
    </row>
    <row r="787" spans="39:63">
      <c r="AM787" s="1"/>
      <c r="AN787" s="1"/>
      <c r="AO787" s="1"/>
      <c r="AP787" s="1"/>
      <c r="AQ787" s="1"/>
      <c r="AR787" s="1"/>
      <c r="AT787" s="1"/>
      <c r="AU787" s="1"/>
      <c r="AV787" s="1"/>
      <c r="BC787" s="1"/>
      <c r="BD787" s="1"/>
      <c r="BE787" s="1"/>
      <c r="BI787" s="1"/>
      <c r="BJ787" s="1"/>
      <c r="BK787" s="1"/>
    </row>
    <row r="788" spans="39:63">
      <c r="AM788" s="1"/>
      <c r="AN788" s="1"/>
      <c r="AO788" s="1"/>
      <c r="AP788" s="1"/>
      <c r="AQ788" s="1"/>
      <c r="AR788" s="1"/>
      <c r="AT788" s="1"/>
      <c r="AU788" s="1"/>
      <c r="AV788" s="1"/>
      <c r="BC788" s="1"/>
      <c r="BD788" s="1"/>
      <c r="BE788" s="1"/>
      <c r="BI788" s="1"/>
      <c r="BJ788" s="1"/>
      <c r="BK788" s="1"/>
    </row>
    <row r="789" spans="39:63">
      <c r="AM789" s="1"/>
      <c r="AN789" s="1"/>
      <c r="AO789" s="1"/>
      <c r="AP789" s="1"/>
      <c r="AQ789" s="1"/>
      <c r="AR789" s="1"/>
      <c r="AT789" s="1"/>
      <c r="AU789" s="1"/>
      <c r="AV789" s="1"/>
      <c r="BC789" s="1"/>
      <c r="BD789" s="1"/>
      <c r="BE789" s="1"/>
      <c r="BI789" s="1"/>
      <c r="BJ789" s="1"/>
      <c r="BK789" s="1"/>
    </row>
    <row r="790" spans="39:63">
      <c r="AM790" s="1"/>
      <c r="AN790" s="1"/>
      <c r="AO790" s="1"/>
      <c r="AP790" s="1"/>
      <c r="AQ790" s="1"/>
      <c r="AR790" s="1"/>
      <c r="AT790" s="1"/>
      <c r="AU790" s="1"/>
      <c r="AV790" s="1"/>
      <c r="BC790" s="1"/>
      <c r="BD790" s="1"/>
      <c r="BE790" s="1"/>
      <c r="BI790" s="1"/>
      <c r="BJ790" s="1"/>
      <c r="BK790" s="1"/>
    </row>
    <row r="791" spans="39:63">
      <c r="AM791" s="1"/>
      <c r="AN791" s="1"/>
      <c r="AO791" s="1"/>
      <c r="AP791" s="1"/>
      <c r="AQ791" s="1"/>
      <c r="AR791" s="1"/>
      <c r="AT791" s="1"/>
      <c r="AU791" s="1"/>
      <c r="AV791" s="1"/>
      <c r="BC791" s="1"/>
      <c r="BD791" s="1"/>
      <c r="BE791" s="1"/>
      <c r="BI791" s="1"/>
      <c r="BJ791" s="1"/>
      <c r="BK791" s="1"/>
    </row>
    <row r="792" spans="39:63">
      <c r="AM792" s="1"/>
      <c r="AN792" s="1"/>
      <c r="AO792" s="1"/>
      <c r="AP792" s="1"/>
      <c r="AQ792" s="1"/>
      <c r="AR792" s="1"/>
      <c r="AT792" s="1"/>
      <c r="AU792" s="1"/>
      <c r="AV792" s="1"/>
      <c r="BC792" s="1"/>
      <c r="BD792" s="1"/>
      <c r="BE792" s="1"/>
      <c r="BI792" s="1"/>
      <c r="BJ792" s="1"/>
      <c r="BK792" s="1"/>
    </row>
    <row r="793" spans="39:63">
      <c r="AM793" s="1"/>
      <c r="AN793" s="1"/>
      <c r="AO793" s="1"/>
      <c r="AP793" s="1"/>
      <c r="AQ793" s="1"/>
      <c r="AR793" s="1"/>
      <c r="AT793" s="1"/>
      <c r="AU793" s="1"/>
      <c r="AV793" s="1"/>
      <c r="BC793" s="1"/>
      <c r="BD793" s="1"/>
      <c r="BE793" s="1"/>
      <c r="BI793" s="1"/>
      <c r="BJ793" s="1"/>
      <c r="BK793" s="1"/>
    </row>
    <row r="794" spans="39:63">
      <c r="AM794" s="1"/>
      <c r="AN794" s="1"/>
      <c r="AO794" s="1"/>
      <c r="AP794" s="1"/>
      <c r="AQ794" s="1"/>
      <c r="AR794" s="1"/>
      <c r="AT794" s="1"/>
      <c r="AU794" s="1"/>
      <c r="AV794" s="1"/>
      <c r="BC794" s="1"/>
      <c r="BD794" s="1"/>
      <c r="BE794" s="1"/>
      <c r="BI794" s="1"/>
      <c r="BJ794" s="1"/>
      <c r="BK794" s="1"/>
    </row>
    <row r="795" spans="39:63">
      <c r="AM795" s="1"/>
      <c r="AN795" s="1"/>
      <c r="AO795" s="1"/>
      <c r="AP795" s="1"/>
      <c r="AQ795" s="1"/>
      <c r="AR795" s="1"/>
      <c r="AT795" s="1"/>
      <c r="AU795" s="1"/>
      <c r="AV795" s="1"/>
      <c r="BC795" s="1"/>
      <c r="BD795" s="1"/>
      <c r="BE795" s="1"/>
      <c r="BI795" s="1"/>
      <c r="BJ795" s="1"/>
      <c r="BK795" s="1"/>
    </row>
    <row r="796" spans="39:63">
      <c r="AM796" s="1"/>
      <c r="AN796" s="1"/>
      <c r="AO796" s="1"/>
      <c r="AP796" s="1"/>
      <c r="AQ796" s="1"/>
      <c r="AR796" s="1"/>
      <c r="AT796" s="1"/>
      <c r="AU796" s="1"/>
      <c r="AV796" s="1"/>
      <c r="BC796" s="1"/>
      <c r="BD796" s="1"/>
      <c r="BE796" s="1"/>
      <c r="BI796" s="1"/>
      <c r="BJ796" s="1"/>
      <c r="BK796" s="1"/>
    </row>
    <row r="797" spans="39:63">
      <c r="AM797" s="1"/>
      <c r="AN797" s="1"/>
      <c r="AO797" s="1"/>
      <c r="AP797" s="1"/>
      <c r="AQ797" s="1"/>
      <c r="AR797" s="1"/>
      <c r="AT797" s="1"/>
      <c r="AU797" s="1"/>
      <c r="AV797" s="1"/>
      <c r="BC797" s="1"/>
      <c r="BD797" s="1"/>
      <c r="BE797" s="1"/>
      <c r="BI797" s="1"/>
      <c r="BJ797" s="1"/>
      <c r="BK797" s="1"/>
    </row>
    <row r="798" spans="39:63">
      <c r="AM798" s="1"/>
      <c r="AN798" s="1"/>
      <c r="AO798" s="1"/>
      <c r="AP798" s="1"/>
      <c r="AQ798" s="1"/>
      <c r="AR798" s="1"/>
      <c r="AT798" s="1"/>
      <c r="AU798" s="1"/>
      <c r="AV798" s="1"/>
      <c r="BC798" s="1"/>
      <c r="BD798" s="1"/>
      <c r="BE798" s="1"/>
      <c r="BI798" s="1"/>
      <c r="BJ798" s="1"/>
      <c r="BK798" s="1"/>
    </row>
    <row r="799" spans="39:63">
      <c r="AM799" s="1"/>
      <c r="AN799" s="1"/>
      <c r="AO799" s="1"/>
      <c r="AP799" s="1"/>
      <c r="AQ799" s="1"/>
      <c r="AR799" s="1"/>
      <c r="AT799" s="1"/>
      <c r="AU799" s="1"/>
      <c r="AV799" s="1"/>
      <c r="BC799" s="1"/>
      <c r="BD799" s="1"/>
      <c r="BE799" s="1"/>
      <c r="BI799" s="1"/>
      <c r="BJ799" s="1"/>
      <c r="BK799" s="1"/>
    </row>
    <row r="800" spans="39:63">
      <c r="AM800" s="1"/>
      <c r="AN800" s="1"/>
      <c r="AO800" s="1"/>
      <c r="AP800" s="1"/>
      <c r="AQ800" s="1"/>
      <c r="AR800" s="1"/>
      <c r="AT800" s="1"/>
      <c r="AU800" s="1"/>
      <c r="AV800" s="1"/>
      <c r="BC800" s="1"/>
      <c r="BD800" s="1"/>
      <c r="BE800" s="1"/>
      <c r="BI800" s="1"/>
      <c r="BJ800" s="1"/>
      <c r="BK800" s="1"/>
    </row>
    <row r="801" spans="39:63">
      <c r="AM801" s="1"/>
      <c r="AN801" s="1"/>
      <c r="AO801" s="1"/>
      <c r="AP801" s="1"/>
      <c r="AQ801" s="1"/>
      <c r="AR801" s="1"/>
      <c r="AT801" s="1"/>
      <c r="AU801" s="1"/>
      <c r="AV801" s="1"/>
      <c r="BC801" s="1"/>
      <c r="BD801" s="1"/>
      <c r="BE801" s="1"/>
      <c r="BI801" s="1"/>
      <c r="BJ801" s="1"/>
      <c r="BK801" s="1"/>
    </row>
    <row r="802" spans="39:63">
      <c r="AM802" s="1"/>
      <c r="AN802" s="1"/>
      <c r="AO802" s="1"/>
      <c r="AP802" s="1"/>
      <c r="AQ802" s="1"/>
      <c r="AR802" s="1"/>
      <c r="AT802" s="1"/>
      <c r="AU802" s="1"/>
      <c r="AV802" s="1"/>
      <c r="BC802" s="1"/>
      <c r="BD802" s="1"/>
      <c r="BE802" s="1"/>
      <c r="BI802" s="1"/>
      <c r="BJ802" s="1"/>
      <c r="BK802" s="1"/>
    </row>
    <row r="803" spans="39:63">
      <c r="AM803" s="1"/>
      <c r="AN803" s="1"/>
      <c r="AO803" s="1"/>
      <c r="AP803" s="1"/>
      <c r="AQ803" s="1"/>
      <c r="AR803" s="1"/>
      <c r="AT803" s="1"/>
      <c r="AU803" s="1"/>
      <c r="AV803" s="1"/>
      <c r="BC803" s="1"/>
      <c r="BD803" s="1"/>
      <c r="BE803" s="1"/>
      <c r="BI803" s="1"/>
      <c r="BJ803" s="1"/>
      <c r="BK803" s="1"/>
    </row>
    <row r="804" spans="39:63">
      <c r="AM804" s="1"/>
      <c r="AN804" s="1"/>
      <c r="AO804" s="1"/>
      <c r="AP804" s="1"/>
      <c r="AQ804" s="1"/>
      <c r="AR804" s="1"/>
      <c r="AT804" s="1"/>
      <c r="AU804" s="1"/>
      <c r="AV804" s="1"/>
      <c r="BC804" s="1"/>
      <c r="BD804" s="1"/>
      <c r="BE804" s="1"/>
      <c r="BI804" s="1"/>
      <c r="BJ804" s="1"/>
      <c r="BK804" s="1"/>
    </row>
    <row r="805" spans="39:63">
      <c r="AM805" s="1"/>
      <c r="AN805" s="1"/>
      <c r="AO805" s="1"/>
      <c r="AP805" s="1"/>
      <c r="AQ805" s="1"/>
      <c r="AR805" s="1"/>
      <c r="AT805" s="1"/>
      <c r="AU805" s="1"/>
      <c r="AV805" s="1"/>
      <c r="BC805" s="1"/>
      <c r="BD805" s="1"/>
      <c r="BE805" s="1"/>
      <c r="BI805" s="1"/>
      <c r="BJ805" s="1"/>
      <c r="BK805" s="1"/>
    </row>
    <row r="806" spans="39:63">
      <c r="AM806" s="1"/>
      <c r="AN806" s="1"/>
      <c r="AO806" s="1"/>
      <c r="AP806" s="1"/>
      <c r="AQ806" s="1"/>
      <c r="AR806" s="1"/>
      <c r="AT806" s="1"/>
      <c r="AU806" s="1"/>
      <c r="AV806" s="1"/>
      <c r="BC806" s="1"/>
      <c r="BD806" s="1"/>
      <c r="BE806" s="1"/>
      <c r="BI806" s="1"/>
      <c r="BJ806" s="1"/>
      <c r="BK806" s="1"/>
    </row>
    <row r="807" spans="39:63">
      <c r="AM807" s="1"/>
      <c r="AN807" s="1"/>
      <c r="AO807" s="1"/>
      <c r="AP807" s="1"/>
      <c r="AQ807" s="1"/>
      <c r="AR807" s="1"/>
      <c r="AT807" s="1"/>
      <c r="AU807" s="1"/>
      <c r="AV807" s="1"/>
      <c r="BC807" s="1"/>
      <c r="BD807" s="1"/>
      <c r="BE807" s="1"/>
      <c r="BI807" s="1"/>
      <c r="BJ807" s="1"/>
      <c r="BK807" s="1"/>
    </row>
    <row r="808" spans="39:63">
      <c r="AM808" s="1"/>
      <c r="AN808" s="1"/>
      <c r="AO808" s="1"/>
      <c r="AP808" s="1"/>
      <c r="AQ808" s="1"/>
      <c r="AR808" s="1"/>
      <c r="AT808" s="1"/>
      <c r="AU808" s="1"/>
      <c r="AV808" s="1"/>
      <c r="BC808" s="1"/>
      <c r="BD808" s="1"/>
      <c r="BE808" s="1"/>
      <c r="BI808" s="1"/>
      <c r="BJ808" s="1"/>
      <c r="BK808" s="1"/>
    </row>
    <row r="809" spans="39:63">
      <c r="AM809" s="1"/>
      <c r="AN809" s="1"/>
      <c r="AO809" s="1"/>
      <c r="AP809" s="1"/>
      <c r="AQ809" s="1"/>
      <c r="AR809" s="1"/>
      <c r="AT809" s="1"/>
      <c r="AU809" s="1"/>
      <c r="AV809" s="1"/>
      <c r="BC809" s="1"/>
      <c r="BD809" s="1"/>
      <c r="BE809" s="1"/>
      <c r="BI809" s="1"/>
      <c r="BJ809" s="1"/>
      <c r="BK809" s="1"/>
    </row>
    <row r="810" spans="39:63">
      <c r="AM810" s="1"/>
      <c r="AN810" s="1"/>
      <c r="AO810" s="1"/>
      <c r="AP810" s="1"/>
      <c r="AQ810" s="1"/>
      <c r="AR810" s="1"/>
      <c r="AT810" s="1"/>
      <c r="AU810" s="1"/>
      <c r="AV810" s="1"/>
      <c r="BC810" s="1"/>
      <c r="BD810" s="1"/>
      <c r="BE810" s="1"/>
      <c r="BI810" s="1"/>
      <c r="BJ810" s="1"/>
      <c r="BK810" s="1"/>
    </row>
    <row r="811" spans="39:63">
      <c r="AM811" s="1"/>
      <c r="AN811" s="1"/>
      <c r="AO811" s="1"/>
      <c r="AP811" s="1"/>
      <c r="AQ811" s="1"/>
      <c r="AR811" s="1"/>
      <c r="AT811" s="1"/>
      <c r="AU811" s="1"/>
      <c r="AV811" s="1"/>
      <c r="BC811" s="1"/>
      <c r="BD811" s="1"/>
      <c r="BE811" s="1"/>
      <c r="BI811" s="1"/>
      <c r="BJ811" s="1"/>
      <c r="BK811" s="1"/>
    </row>
    <row r="812" spans="39:63">
      <c r="AM812" s="1"/>
      <c r="AN812" s="1"/>
      <c r="AO812" s="1"/>
      <c r="AP812" s="1"/>
      <c r="AQ812" s="1"/>
      <c r="AR812" s="1"/>
      <c r="AT812" s="1"/>
      <c r="AU812" s="1"/>
      <c r="AV812" s="1"/>
      <c r="BC812" s="1"/>
      <c r="BD812" s="1"/>
      <c r="BE812" s="1"/>
      <c r="BI812" s="1"/>
      <c r="BJ812" s="1"/>
      <c r="BK812" s="1"/>
    </row>
    <row r="813" spans="39:63">
      <c r="AM813" s="1"/>
      <c r="AN813" s="1"/>
      <c r="AO813" s="1"/>
      <c r="AP813" s="1"/>
      <c r="AQ813" s="1"/>
      <c r="AR813" s="1"/>
      <c r="AT813" s="1"/>
      <c r="AU813" s="1"/>
      <c r="AV813" s="1"/>
      <c r="BC813" s="1"/>
      <c r="BD813" s="1"/>
      <c r="BE813" s="1"/>
      <c r="BI813" s="1"/>
      <c r="BJ813" s="1"/>
      <c r="BK813" s="1"/>
    </row>
    <row r="814" spans="39:63">
      <c r="AM814" s="1"/>
      <c r="AN814" s="1"/>
      <c r="AO814" s="1"/>
      <c r="AP814" s="1"/>
      <c r="AQ814" s="1"/>
      <c r="AR814" s="1"/>
      <c r="AT814" s="1"/>
      <c r="AU814" s="1"/>
      <c r="AV814" s="1"/>
      <c r="BC814" s="1"/>
      <c r="BD814" s="1"/>
      <c r="BE814" s="1"/>
      <c r="BI814" s="1"/>
      <c r="BJ814" s="1"/>
      <c r="BK814" s="1"/>
    </row>
    <row r="815" spans="39:63">
      <c r="AM815" s="1"/>
      <c r="AN815" s="1"/>
      <c r="AO815" s="1"/>
      <c r="AP815" s="1"/>
      <c r="AQ815" s="1"/>
      <c r="AR815" s="1"/>
      <c r="AT815" s="1"/>
      <c r="AU815" s="1"/>
      <c r="AV815" s="1"/>
      <c r="BC815" s="1"/>
      <c r="BD815" s="1"/>
      <c r="BE815" s="1"/>
      <c r="BI815" s="1"/>
      <c r="BJ815" s="1"/>
      <c r="BK815" s="1"/>
    </row>
    <row r="816" spans="39:63">
      <c r="AM816" s="1"/>
      <c r="AN816" s="1"/>
      <c r="AO816" s="1"/>
      <c r="AP816" s="1"/>
      <c r="AQ816" s="1"/>
      <c r="AR816" s="1"/>
      <c r="AT816" s="1"/>
      <c r="AU816" s="1"/>
      <c r="AV816" s="1"/>
      <c r="BC816" s="1"/>
      <c r="BD816" s="1"/>
      <c r="BE816" s="1"/>
      <c r="BI816" s="1"/>
      <c r="BJ816" s="1"/>
      <c r="BK816" s="1"/>
    </row>
    <row r="817" spans="39:63">
      <c r="AM817" s="1"/>
      <c r="AN817" s="1"/>
      <c r="AO817" s="1"/>
      <c r="AP817" s="1"/>
      <c r="AQ817" s="1"/>
      <c r="AR817" s="1"/>
      <c r="AT817" s="1"/>
      <c r="AU817" s="1"/>
      <c r="AV817" s="1"/>
      <c r="BC817" s="1"/>
      <c r="BD817" s="1"/>
      <c r="BE817" s="1"/>
      <c r="BI817" s="1"/>
      <c r="BJ817" s="1"/>
      <c r="BK817" s="1"/>
    </row>
    <row r="818" spans="39:63">
      <c r="AM818" s="1"/>
      <c r="AN818" s="1"/>
      <c r="AO818" s="1"/>
      <c r="AP818" s="1"/>
      <c r="AQ818" s="1"/>
      <c r="AR818" s="1"/>
      <c r="AT818" s="1"/>
      <c r="AU818" s="1"/>
      <c r="AV818" s="1"/>
      <c r="BC818" s="1"/>
      <c r="BD818" s="1"/>
      <c r="BE818" s="1"/>
      <c r="BI818" s="1"/>
      <c r="BJ818" s="1"/>
      <c r="BK818" s="1"/>
    </row>
    <row r="819" spans="39:63">
      <c r="AM819" s="1"/>
      <c r="AN819" s="1"/>
      <c r="AO819" s="1"/>
      <c r="AP819" s="1"/>
      <c r="AQ819" s="1"/>
      <c r="AR819" s="1"/>
      <c r="AT819" s="1"/>
      <c r="AU819" s="1"/>
      <c r="AV819" s="1"/>
      <c r="BC819" s="1"/>
      <c r="BD819" s="1"/>
      <c r="BE819" s="1"/>
      <c r="BI819" s="1"/>
      <c r="BJ819" s="1"/>
      <c r="BK819" s="1"/>
    </row>
    <row r="820" spans="39:63">
      <c r="AM820" s="1"/>
      <c r="AN820" s="1"/>
      <c r="AO820" s="1"/>
      <c r="AP820" s="1"/>
      <c r="AQ820" s="1"/>
      <c r="AR820" s="1"/>
      <c r="AT820" s="1"/>
      <c r="AU820" s="1"/>
      <c r="AV820" s="1"/>
      <c r="BC820" s="1"/>
      <c r="BD820" s="1"/>
      <c r="BE820" s="1"/>
      <c r="BI820" s="1"/>
      <c r="BJ820" s="1"/>
      <c r="BK820" s="1"/>
    </row>
    <row r="821" spans="39:63">
      <c r="AM821" s="1"/>
      <c r="AN821" s="1"/>
      <c r="AO821" s="1"/>
      <c r="AP821" s="1"/>
      <c r="AQ821" s="1"/>
      <c r="AR821" s="1"/>
      <c r="AT821" s="1"/>
      <c r="AU821" s="1"/>
      <c r="AV821" s="1"/>
      <c r="BC821" s="1"/>
      <c r="BD821" s="1"/>
      <c r="BE821" s="1"/>
      <c r="BI821" s="1"/>
      <c r="BJ821" s="1"/>
      <c r="BK821" s="1"/>
    </row>
    <row r="822" spans="39:63">
      <c r="AM822" s="1"/>
      <c r="AN822" s="1"/>
      <c r="AO822" s="1"/>
      <c r="AP822" s="1"/>
      <c r="AQ822" s="1"/>
      <c r="AR822" s="1"/>
      <c r="AT822" s="1"/>
      <c r="AU822" s="1"/>
      <c r="AV822" s="1"/>
      <c r="BC822" s="1"/>
      <c r="BD822" s="1"/>
      <c r="BE822" s="1"/>
      <c r="BI822" s="1"/>
      <c r="BJ822" s="1"/>
      <c r="BK822" s="1"/>
    </row>
    <row r="823" spans="39:63">
      <c r="AM823" s="1"/>
      <c r="AN823" s="1"/>
      <c r="AO823" s="1"/>
      <c r="AP823" s="1"/>
      <c r="AQ823" s="1"/>
      <c r="AR823" s="1"/>
      <c r="AT823" s="1"/>
      <c r="AU823" s="1"/>
      <c r="AV823" s="1"/>
      <c r="BC823" s="1"/>
      <c r="BD823" s="1"/>
      <c r="BE823" s="1"/>
      <c r="BI823" s="1"/>
      <c r="BJ823" s="1"/>
      <c r="BK823" s="1"/>
    </row>
    <row r="824" spans="39:63">
      <c r="AM824" s="1"/>
      <c r="AN824" s="1"/>
      <c r="AO824" s="1"/>
      <c r="AP824" s="1"/>
      <c r="AQ824" s="1"/>
      <c r="AR824" s="1"/>
      <c r="AT824" s="1"/>
      <c r="AU824" s="1"/>
      <c r="AV824" s="1"/>
      <c r="BC824" s="1"/>
      <c r="BD824" s="1"/>
      <c r="BE824" s="1"/>
      <c r="BI824" s="1"/>
      <c r="BJ824" s="1"/>
      <c r="BK824" s="1"/>
    </row>
    <row r="825" spans="39:63">
      <c r="AM825" s="1"/>
      <c r="AN825" s="1"/>
      <c r="AO825" s="1"/>
      <c r="AP825" s="1"/>
      <c r="AQ825" s="1"/>
      <c r="AR825" s="1"/>
      <c r="AT825" s="1"/>
      <c r="AU825" s="1"/>
      <c r="AV825" s="1"/>
      <c r="BC825" s="1"/>
      <c r="BD825" s="1"/>
      <c r="BE825" s="1"/>
      <c r="BI825" s="1"/>
      <c r="BJ825" s="1"/>
      <c r="BK825" s="1"/>
    </row>
    <row r="826" spans="39:63">
      <c r="AM826" s="1"/>
      <c r="AN826" s="1"/>
      <c r="AO826" s="1"/>
      <c r="AP826" s="1"/>
      <c r="AQ826" s="1"/>
      <c r="AR826" s="1"/>
      <c r="AT826" s="1"/>
      <c r="AU826" s="1"/>
      <c r="AV826" s="1"/>
      <c r="BC826" s="1"/>
      <c r="BD826" s="1"/>
      <c r="BE826" s="1"/>
      <c r="BI826" s="1"/>
      <c r="BJ826" s="1"/>
      <c r="BK826" s="1"/>
    </row>
    <row r="827" spans="39:63">
      <c r="AM827" s="1"/>
      <c r="AN827" s="1"/>
      <c r="AO827" s="1"/>
      <c r="AP827" s="1"/>
      <c r="AQ827" s="1"/>
      <c r="AR827" s="1"/>
      <c r="AT827" s="1"/>
      <c r="AU827" s="1"/>
      <c r="AV827" s="1"/>
      <c r="BC827" s="1"/>
      <c r="BD827" s="1"/>
      <c r="BE827" s="1"/>
      <c r="BI827" s="1"/>
      <c r="BJ827" s="1"/>
      <c r="BK827" s="1"/>
    </row>
    <row r="828" spans="39:63">
      <c r="AM828" s="1"/>
      <c r="AN828" s="1"/>
      <c r="AO828" s="1"/>
      <c r="AP828" s="1"/>
      <c r="AQ828" s="1"/>
      <c r="AR828" s="1"/>
      <c r="AT828" s="1"/>
      <c r="AU828" s="1"/>
      <c r="AV828" s="1"/>
      <c r="BC828" s="1"/>
      <c r="BD828" s="1"/>
      <c r="BE828" s="1"/>
      <c r="BI828" s="1"/>
      <c r="BJ828" s="1"/>
      <c r="BK828" s="1"/>
    </row>
    <row r="829" spans="39:63">
      <c r="AM829" s="1"/>
      <c r="AN829" s="1"/>
      <c r="AO829" s="1"/>
      <c r="AP829" s="1"/>
      <c r="AQ829" s="1"/>
      <c r="AR829" s="1"/>
      <c r="AT829" s="1"/>
      <c r="AU829" s="1"/>
      <c r="AV829" s="1"/>
      <c r="BC829" s="1"/>
      <c r="BD829" s="1"/>
      <c r="BE829" s="1"/>
      <c r="BI829" s="1"/>
      <c r="BJ829" s="1"/>
      <c r="BK829" s="1"/>
    </row>
    <row r="830" spans="39:63">
      <c r="AM830" s="1"/>
      <c r="AN830" s="1"/>
      <c r="AO830" s="1"/>
      <c r="AP830" s="1"/>
      <c r="AQ830" s="1"/>
      <c r="AR830" s="1"/>
      <c r="AT830" s="1"/>
      <c r="AU830" s="1"/>
      <c r="AV830" s="1"/>
      <c r="BC830" s="1"/>
      <c r="BD830" s="1"/>
      <c r="BE830" s="1"/>
      <c r="BI830" s="1"/>
      <c r="BJ830" s="1"/>
      <c r="BK830" s="1"/>
    </row>
    <row r="831" spans="39:63">
      <c r="AM831" s="1"/>
      <c r="AN831" s="1"/>
      <c r="AO831" s="1"/>
      <c r="AP831" s="1"/>
      <c r="AQ831" s="1"/>
      <c r="AR831" s="1"/>
      <c r="AT831" s="1"/>
      <c r="AU831" s="1"/>
      <c r="AV831" s="1"/>
      <c r="BC831" s="1"/>
      <c r="BD831" s="1"/>
      <c r="BE831" s="1"/>
      <c r="BI831" s="1"/>
      <c r="BJ831" s="1"/>
      <c r="BK831" s="1"/>
    </row>
    <row r="832" spans="39:63">
      <c r="AM832" s="1"/>
      <c r="AN832" s="1"/>
      <c r="AO832" s="1"/>
      <c r="AP832" s="1"/>
      <c r="AQ832" s="1"/>
      <c r="AR832" s="1"/>
      <c r="AT832" s="1"/>
      <c r="AU832" s="1"/>
      <c r="AV832" s="1"/>
      <c r="BC832" s="1"/>
      <c r="BD832" s="1"/>
      <c r="BE832" s="1"/>
      <c r="BI832" s="1"/>
      <c r="BJ832" s="1"/>
      <c r="BK832" s="1"/>
    </row>
    <row r="833" spans="39:63">
      <c r="AM833" s="1"/>
      <c r="AN833" s="1"/>
      <c r="AO833" s="1"/>
      <c r="AP833" s="1"/>
      <c r="AQ833" s="1"/>
      <c r="AR833" s="1"/>
      <c r="AT833" s="1"/>
      <c r="AU833" s="1"/>
      <c r="AV833" s="1"/>
      <c r="BC833" s="1"/>
      <c r="BD833" s="1"/>
      <c r="BE833" s="1"/>
      <c r="BI833" s="1"/>
      <c r="BJ833" s="1"/>
      <c r="BK833" s="1"/>
    </row>
    <row r="834" spans="39:63">
      <c r="AM834" s="1"/>
      <c r="AN834" s="1"/>
      <c r="AO834" s="1"/>
      <c r="AP834" s="1"/>
      <c r="AQ834" s="1"/>
      <c r="AR834" s="1"/>
      <c r="AT834" s="1"/>
      <c r="AU834" s="1"/>
      <c r="AV834" s="1"/>
      <c r="BC834" s="1"/>
      <c r="BD834" s="1"/>
      <c r="BE834" s="1"/>
      <c r="BI834" s="1"/>
      <c r="BJ834" s="1"/>
      <c r="BK834" s="1"/>
    </row>
    <row r="835" spans="39:63">
      <c r="AM835" s="1"/>
      <c r="AN835" s="1"/>
      <c r="AO835" s="1"/>
      <c r="AP835" s="1"/>
      <c r="AQ835" s="1"/>
      <c r="AR835" s="1"/>
      <c r="AT835" s="1"/>
      <c r="AU835" s="1"/>
      <c r="AV835" s="1"/>
      <c r="BC835" s="1"/>
      <c r="BD835" s="1"/>
      <c r="BE835" s="1"/>
      <c r="BI835" s="1"/>
      <c r="BJ835" s="1"/>
      <c r="BK835" s="1"/>
    </row>
    <row r="836" spans="39:63">
      <c r="AM836" s="1"/>
      <c r="AN836" s="1"/>
      <c r="AO836" s="1"/>
      <c r="AP836" s="1"/>
      <c r="AQ836" s="1"/>
      <c r="AR836" s="1"/>
      <c r="AT836" s="1"/>
      <c r="AU836" s="1"/>
      <c r="AV836" s="1"/>
      <c r="BC836" s="1"/>
      <c r="BD836" s="1"/>
      <c r="BE836" s="1"/>
      <c r="BI836" s="1"/>
      <c r="BJ836" s="1"/>
      <c r="BK836" s="1"/>
    </row>
    <row r="837" spans="39:63">
      <c r="AM837" s="1"/>
      <c r="AN837" s="1"/>
      <c r="AO837" s="1"/>
      <c r="AP837" s="1"/>
      <c r="AQ837" s="1"/>
      <c r="AR837" s="1"/>
      <c r="AT837" s="1"/>
      <c r="AU837" s="1"/>
      <c r="AV837" s="1"/>
      <c r="BC837" s="1"/>
      <c r="BD837" s="1"/>
      <c r="BE837" s="1"/>
      <c r="BI837" s="1"/>
      <c r="BJ837" s="1"/>
      <c r="BK837" s="1"/>
    </row>
    <row r="838" spans="39:63">
      <c r="AM838" s="1"/>
      <c r="AN838" s="1"/>
      <c r="AO838" s="1"/>
      <c r="AP838" s="1"/>
      <c r="AQ838" s="1"/>
      <c r="AR838" s="1"/>
      <c r="AT838" s="1"/>
      <c r="AU838" s="1"/>
      <c r="AV838" s="1"/>
      <c r="BC838" s="1"/>
      <c r="BD838" s="1"/>
      <c r="BE838" s="1"/>
      <c r="BI838" s="1"/>
      <c r="BJ838" s="1"/>
      <c r="BK838" s="1"/>
    </row>
    <row r="839" spans="39:63">
      <c r="AM839" s="1"/>
      <c r="AN839" s="1"/>
      <c r="AO839" s="1"/>
      <c r="AP839" s="1"/>
      <c r="AQ839" s="1"/>
      <c r="AR839" s="1"/>
      <c r="AT839" s="1"/>
      <c r="AU839" s="1"/>
      <c r="AV839" s="1"/>
      <c r="BC839" s="1"/>
      <c r="BD839" s="1"/>
      <c r="BE839" s="1"/>
      <c r="BI839" s="1"/>
      <c r="BJ839" s="1"/>
      <c r="BK839" s="1"/>
    </row>
    <row r="840" spans="39:63">
      <c r="AM840" s="1"/>
      <c r="AN840" s="1"/>
      <c r="AO840" s="1"/>
      <c r="AP840" s="1"/>
      <c r="AQ840" s="1"/>
      <c r="AR840" s="1"/>
      <c r="AT840" s="1"/>
      <c r="AU840" s="1"/>
      <c r="AV840" s="1"/>
      <c r="BC840" s="1"/>
      <c r="BD840" s="1"/>
      <c r="BE840" s="1"/>
      <c r="BI840" s="1"/>
      <c r="BJ840" s="1"/>
      <c r="BK840" s="1"/>
    </row>
    <row r="841" spans="39:63">
      <c r="AM841" s="1"/>
      <c r="AN841" s="1"/>
      <c r="AO841" s="1"/>
      <c r="AP841" s="1"/>
      <c r="AQ841" s="1"/>
      <c r="AR841" s="1"/>
      <c r="AT841" s="1"/>
      <c r="AU841" s="1"/>
      <c r="AV841" s="1"/>
      <c r="BC841" s="1"/>
      <c r="BD841" s="1"/>
      <c r="BE841" s="1"/>
      <c r="BI841" s="1"/>
      <c r="BJ841" s="1"/>
      <c r="BK841" s="1"/>
    </row>
    <row r="842" spans="39:63">
      <c r="AM842" s="1"/>
      <c r="AN842" s="1"/>
      <c r="AO842" s="1"/>
      <c r="AP842" s="1"/>
      <c r="AQ842" s="1"/>
      <c r="AR842" s="1"/>
      <c r="AT842" s="1"/>
      <c r="AU842" s="1"/>
      <c r="AV842" s="1"/>
      <c r="BC842" s="1"/>
      <c r="BD842" s="1"/>
      <c r="BE842" s="1"/>
      <c r="BI842" s="1"/>
      <c r="BJ842" s="1"/>
      <c r="BK842" s="1"/>
    </row>
    <row r="843" spans="39:63">
      <c r="AM843" s="1"/>
      <c r="AN843" s="1"/>
      <c r="AO843" s="1"/>
      <c r="AP843" s="1"/>
      <c r="AQ843" s="1"/>
      <c r="AR843" s="1"/>
      <c r="AT843" s="1"/>
      <c r="AU843" s="1"/>
      <c r="AV843" s="1"/>
      <c r="BC843" s="1"/>
      <c r="BD843" s="1"/>
      <c r="BE843" s="1"/>
      <c r="BI843" s="1"/>
      <c r="BJ843" s="1"/>
      <c r="BK843" s="1"/>
    </row>
    <row r="844" spans="39:63">
      <c r="AM844" s="1"/>
      <c r="AN844" s="1"/>
      <c r="AO844" s="1"/>
      <c r="AP844" s="1"/>
      <c r="AQ844" s="1"/>
      <c r="AR844" s="1"/>
      <c r="AT844" s="1"/>
      <c r="AU844" s="1"/>
      <c r="AV844" s="1"/>
      <c r="BC844" s="1"/>
      <c r="BD844" s="1"/>
      <c r="BE844" s="1"/>
      <c r="BI844" s="1"/>
      <c r="BJ844" s="1"/>
      <c r="BK844" s="1"/>
    </row>
    <row r="845" spans="39:63">
      <c r="AM845" s="1"/>
      <c r="AN845" s="1"/>
      <c r="AO845" s="1"/>
      <c r="AP845" s="1"/>
      <c r="AQ845" s="1"/>
      <c r="AR845" s="1"/>
      <c r="AT845" s="1"/>
      <c r="AU845" s="1"/>
      <c r="AV845" s="1"/>
      <c r="BC845" s="1"/>
      <c r="BD845" s="1"/>
      <c r="BE845" s="1"/>
      <c r="BI845" s="1"/>
      <c r="BJ845" s="1"/>
      <c r="BK845" s="1"/>
    </row>
    <row r="846" spans="39:63">
      <c r="AM846" s="1"/>
      <c r="AN846" s="1"/>
      <c r="AO846" s="1"/>
      <c r="AP846" s="1"/>
      <c r="AQ846" s="1"/>
      <c r="AR846" s="1"/>
      <c r="AT846" s="1"/>
      <c r="AU846" s="1"/>
      <c r="AV846" s="1"/>
      <c r="BC846" s="1"/>
      <c r="BD846" s="1"/>
      <c r="BE846" s="1"/>
      <c r="BI846" s="1"/>
      <c r="BJ846" s="1"/>
      <c r="BK846" s="1"/>
    </row>
    <row r="847" spans="39:63">
      <c r="AM847" s="1"/>
      <c r="AN847" s="1"/>
      <c r="AO847" s="1"/>
      <c r="AP847" s="1"/>
      <c r="AQ847" s="1"/>
      <c r="AR847" s="1"/>
      <c r="AT847" s="1"/>
      <c r="AU847" s="1"/>
      <c r="AV847" s="1"/>
      <c r="BC847" s="1"/>
      <c r="BD847" s="1"/>
      <c r="BE847" s="1"/>
      <c r="BI847" s="1"/>
      <c r="BJ847" s="1"/>
      <c r="BK847" s="1"/>
    </row>
    <row r="848" spans="39:63">
      <c r="AM848" s="1"/>
      <c r="AN848" s="1"/>
      <c r="AO848" s="1"/>
      <c r="AP848" s="1"/>
      <c r="AQ848" s="1"/>
      <c r="AR848" s="1"/>
      <c r="AT848" s="1"/>
      <c r="AU848" s="1"/>
      <c r="AV848" s="1"/>
      <c r="BC848" s="1"/>
      <c r="BD848" s="1"/>
      <c r="BE848" s="1"/>
      <c r="BI848" s="1"/>
      <c r="BJ848" s="1"/>
      <c r="BK848" s="1"/>
    </row>
    <row r="849" spans="39:63">
      <c r="AM849" s="1"/>
      <c r="AN849" s="1"/>
      <c r="AO849" s="1"/>
      <c r="AP849" s="1"/>
      <c r="AQ849" s="1"/>
      <c r="AR849" s="1"/>
      <c r="AT849" s="1"/>
      <c r="AU849" s="1"/>
      <c r="AV849" s="1"/>
      <c r="BC849" s="1"/>
      <c r="BD849" s="1"/>
      <c r="BE849" s="1"/>
      <c r="BI849" s="1"/>
      <c r="BJ849" s="1"/>
      <c r="BK849" s="1"/>
    </row>
    <row r="850" spans="39:63">
      <c r="AM850" s="1"/>
      <c r="AN850" s="1"/>
      <c r="AO850" s="1"/>
      <c r="AP850" s="1"/>
      <c r="AQ850" s="1"/>
      <c r="AR850" s="1"/>
      <c r="AT850" s="1"/>
      <c r="AU850" s="1"/>
      <c r="AV850" s="1"/>
      <c r="BC850" s="1"/>
      <c r="BD850" s="1"/>
      <c r="BE850" s="1"/>
      <c r="BI850" s="1"/>
      <c r="BJ850" s="1"/>
      <c r="BK850" s="1"/>
    </row>
    <row r="851" spans="39:63">
      <c r="AM851" s="1"/>
      <c r="AN851" s="1"/>
      <c r="AO851" s="1"/>
      <c r="AP851" s="1"/>
      <c r="AQ851" s="1"/>
      <c r="AR851" s="1"/>
      <c r="AT851" s="1"/>
      <c r="AU851" s="1"/>
      <c r="AV851" s="1"/>
      <c r="BC851" s="1"/>
      <c r="BD851" s="1"/>
      <c r="BE851" s="1"/>
      <c r="BI851" s="1"/>
      <c r="BJ851" s="1"/>
      <c r="BK851" s="1"/>
    </row>
    <row r="852" spans="39:63">
      <c r="AM852" s="1"/>
      <c r="AN852" s="1"/>
      <c r="AO852" s="1"/>
      <c r="AP852" s="1"/>
      <c r="AQ852" s="1"/>
      <c r="AR852" s="1"/>
      <c r="AT852" s="1"/>
      <c r="AU852" s="1"/>
      <c r="AV852" s="1"/>
      <c r="BC852" s="1"/>
      <c r="BD852" s="1"/>
      <c r="BE852" s="1"/>
      <c r="BI852" s="1"/>
      <c r="BJ852" s="1"/>
      <c r="BK852" s="1"/>
    </row>
    <row r="853" spans="39:63">
      <c r="AM853" s="1"/>
      <c r="AN853" s="1"/>
      <c r="AO853" s="1"/>
      <c r="AP853" s="1"/>
      <c r="AQ853" s="1"/>
      <c r="AR853" s="1"/>
      <c r="AT853" s="1"/>
      <c r="AU853" s="1"/>
      <c r="AV853" s="1"/>
      <c r="BC853" s="1"/>
      <c r="BD853" s="1"/>
      <c r="BE853" s="1"/>
      <c r="BI853" s="1"/>
      <c r="BJ853" s="1"/>
      <c r="BK853" s="1"/>
    </row>
    <row r="854" spans="39:63">
      <c r="AM854" s="1"/>
      <c r="AN854" s="1"/>
      <c r="AO854" s="1"/>
      <c r="AP854" s="1"/>
      <c r="AQ854" s="1"/>
      <c r="AR854" s="1"/>
      <c r="AT854" s="1"/>
      <c r="AU854" s="1"/>
      <c r="AV854" s="1"/>
      <c r="BC854" s="1"/>
      <c r="BD854" s="1"/>
      <c r="BE854" s="1"/>
      <c r="BI854" s="1"/>
      <c r="BJ854" s="1"/>
      <c r="BK854" s="1"/>
    </row>
    <row r="855" spans="39:63">
      <c r="AM855" s="1"/>
      <c r="AN855" s="1"/>
      <c r="AO855" s="1"/>
      <c r="AP855" s="1"/>
      <c r="AQ855" s="1"/>
      <c r="AR855" s="1"/>
      <c r="AT855" s="1"/>
      <c r="AU855" s="1"/>
      <c r="AV855" s="1"/>
      <c r="BC855" s="1"/>
      <c r="BD855" s="1"/>
      <c r="BE855" s="1"/>
      <c r="BI855" s="1"/>
      <c r="BJ855" s="1"/>
      <c r="BK855" s="1"/>
    </row>
    <row r="856" spans="39:63">
      <c r="AM856" s="1"/>
      <c r="AN856" s="1"/>
      <c r="AO856" s="1"/>
      <c r="AP856" s="1"/>
      <c r="AQ856" s="1"/>
      <c r="AR856" s="1"/>
      <c r="AT856" s="1"/>
      <c r="AU856" s="1"/>
      <c r="AV856" s="1"/>
      <c r="BC856" s="1"/>
      <c r="BD856" s="1"/>
      <c r="BE856" s="1"/>
      <c r="BI856" s="1"/>
      <c r="BJ856" s="1"/>
      <c r="BK856" s="1"/>
    </row>
    <row r="857" spans="39:63">
      <c r="AM857" s="1"/>
      <c r="AN857" s="1"/>
      <c r="AO857" s="1"/>
      <c r="AP857" s="1"/>
      <c r="AQ857" s="1"/>
      <c r="AR857" s="1"/>
      <c r="AT857" s="1"/>
      <c r="AU857" s="1"/>
      <c r="AV857" s="1"/>
      <c r="BC857" s="1"/>
      <c r="BD857" s="1"/>
      <c r="BE857" s="1"/>
      <c r="BI857" s="1"/>
      <c r="BJ857" s="1"/>
      <c r="BK857" s="1"/>
    </row>
    <row r="858" spans="39:63">
      <c r="AM858" s="1"/>
      <c r="AN858" s="1"/>
      <c r="AO858" s="1"/>
      <c r="AP858" s="1"/>
      <c r="AQ858" s="1"/>
      <c r="AR858" s="1"/>
      <c r="AT858" s="1"/>
      <c r="AU858" s="1"/>
      <c r="AV858" s="1"/>
      <c r="BC858" s="1"/>
      <c r="BD858" s="1"/>
      <c r="BE858" s="1"/>
      <c r="BI858" s="1"/>
      <c r="BJ858" s="1"/>
      <c r="BK858" s="1"/>
    </row>
    <row r="859" spans="39:63">
      <c r="AM859" s="1"/>
      <c r="AN859" s="1"/>
      <c r="AO859" s="1"/>
      <c r="AP859" s="1"/>
      <c r="AQ859" s="1"/>
      <c r="AR859" s="1"/>
      <c r="AT859" s="1"/>
      <c r="AU859" s="1"/>
      <c r="AV859" s="1"/>
      <c r="BC859" s="1"/>
      <c r="BD859" s="1"/>
      <c r="BE859" s="1"/>
      <c r="BI859" s="1"/>
      <c r="BJ859" s="1"/>
      <c r="BK859" s="1"/>
    </row>
    <row r="860" spans="39:63">
      <c r="AM860" s="1"/>
      <c r="AN860" s="1"/>
      <c r="AO860" s="1"/>
      <c r="AP860" s="1"/>
      <c r="AQ860" s="1"/>
      <c r="AR860" s="1"/>
      <c r="AT860" s="1"/>
      <c r="AU860" s="1"/>
      <c r="AV860" s="1"/>
      <c r="BC860" s="1"/>
      <c r="BD860" s="1"/>
      <c r="BE860" s="1"/>
      <c r="BI860" s="1"/>
      <c r="BJ860" s="1"/>
      <c r="BK860" s="1"/>
    </row>
    <row r="861" spans="39:63">
      <c r="AM861" s="1"/>
      <c r="AN861" s="1"/>
      <c r="AO861" s="1"/>
      <c r="AP861" s="1"/>
      <c r="AQ861" s="1"/>
      <c r="AR861" s="1"/>
      <c r="AT861" s="1"/>
      <c r="AU861" s="1"/>
      <c r="AV861" s="1"/>
      <c r="BC861" s="1"/>
      <c r="BD861" s="1"/>
      <c r="BE861" s="1"/>
      <c r="BI861" s="1"/>
      <c r="BJ861" s="1"/>
      <c r="BK861" s="1"/>
    </row>
    <row r="862" spans="39:63">
      <c r="AM862" s="1"/>
      <c r="AN862" s="1"/>
      <c r="AO862" s="1"/>
      <c r="AP862" s="1"/>
      <c r="AQ862" s="1"/>
      <c r="AR862" s="1"/>
      <c r="AT862" s="1"/>
      <c r="AU862" s="1"/>
      <c r="AV862" s="1"/>
      <c r="BC862" s="1"/>
      <c r="BD862" s="1"/>
      <c r="BE862" s="1"/>
      <c r="BI862" s="1"/>
      <c r="BJ862" s="1"/>
      <c r="BK862" s="1"/>
    </row>
    <row r="863" spans="39:63">
      <c r="AM863" s="1"/>
      <c r="AN863" s="1"/>
      <c r="AO863" s="1"/>
      <c r="AP863" s="1"/>
      <c r="AQ863" s="1"/>
      <c r="AR863" s="1"/>
      <c r="AT863" s="1"/>
      <c r="AU863" s="1"/>
      <c r="AV863" s="1"/>
      <c r="BC863" s="1"/>
      <c r="BD863" s="1"/>
      <c r="BE863" s="1"/>
      <c r="BI863" s="1"/>
      <c r="BJ863" s="1"/>
      <c r="BK863" s="1"/>
    </row>
    <row r="864" spans="39:63">
      <c r="AM864" s="1"/>
      <c r="AN864" s="1"/>
      <c r="AO864" s="1"/>
      <c r="AP864" s="1"/>
      <c r="AQ864" s="1"/>
      <c r="AR864" s="1"/>
      <c r="AT864" s="1"/>
      <c r="AU864" s="1"/>
      <c r="AV864" s="1"/>
      <c r="BC864" s="1"/>
      <c r="BD864" s="1"/>
      <c r="BE864" s="1"/>
      <c r="BI864" s="1"/>
      <c r="BJ864" s="1"/>
      <c r="BK864" s="1"/>
    </row>
    <row r="865" spans="39:63">
      <c r="AM865" s="1"/>
      <c r="AN865" s="1"/>
      <c r="AO865" s="1"/>
      <c r="AP865" s="1"/>
      <c r="AQ865" s="1"/>
      <c r="AR865" s="1"/>
      <c r="AT865" s="1"/>
      <c r="AU865" s="1"/>
      <c r="AV865" s="1"/>
      <c r="BC865" s="1"/>
      <c r="BD865" s="1"/>
      <c r="BE865" s="1"/>
      <c r="BI865" s="1"/>
      <c r="BJ865" s="1"/>
      <c r="BK865" s="1"/>
    </row>
    <row r="866" spans="39:63">
      <c r="AM866" s="1"/>
      <c r="AN866" s="1"/>
      <c r="AO866" s="1"/>
      <c r="AP866" s="1"/>
      <c r="AQ866" s="1"/>
      <c r="AR866" s="1"/>
      <c r="AT866" s="1"/>
      <c r="AU866" s="1"/>
      <c r="AV866" s="1"/>
      <c r="BC866" s="1"/>
      <c r="BD866" s="1"/>
      <c r="BE866" s="1"/>
      <c r="BI866" s="1"/>
      <c r="BJ866" s="1"/>
      <c r="BK866" s="1"/>
    </row>
    <row r="867" spans="39:63">
      <c r="AM867" s="1"/>
      <c r="AN867" s="1"/>
      <c r="AO867" s="1"/>
      <c r="AP867" s="1"/>
      <c r="AQ867" s="1"/>
      <c r="AR867" s="1"/>
      <c r="AT867" s="1"/>
      <c r="AU867" s="1"/>
      <c r="AV867" s="1"/>
      <c r="BC867" s="1"/>
      <c r="BD867" s="1"/>
      <c r="BE867" s="1"/>
      <c r="BI867" s="1"/>
      <c r="BJ867" s="1"/>
      <c r="BK867" s="1"/>
    </row>
    <row r="868" spans="39:63">
      <c r="AM868" s="1"/>
      <c r="AN868" s="1"/>
      <c r="AO868" s="1"/>
      <c r="AP868" s="1"/>
      <c r="AQ868" s="1"/>
      <c r="AR868" s="1"/>
      <c r="AT868" s="1"/>
      <c r="AU868" s="1"/>
      <c r="AV868" s="1"/>
      <c r="BC868" s="1"/>
      <c r="BD868" s="1"/>
      <c r="BE868" s="1"/>
      <c r="BI868" s="1"/>
      <c r="BJ868" s="1"/>
      <c r="BK868" s="1"/>
    </row>
    <row r="869" spans="39:63">
      <c r="AM869" s="1"/>
      <c r="AN869" s="1"/>
      <c r="AO869" s="1"/>
      <c r="AP869" s="1"/>
      <c r="AQ869" s="1"/>
      <c r="AR869" s="1"/>
      <c r="AT869" s="1"/>
      <c r="AU869" s="1"/>
      <c r="AV869" s="1"/>
      <c r="BC869" s="1"/>
      <c r="BD869" s="1"/>
      <c r="BE869" s="1"/>
      <c r="BI869" s="1"/>
      <c r="BJ869" s="1"/>
      <c r="BK869" s="1"/>
    </row>
    <row r="870" spans="39:63">
      <c r="AM870" s="1"/>
      <c r="AN870" s="1"/>
      <c r="AO870" s="1"/>
      <c r="AP870" s="1"/>
      <c r="AQ870" s="1"/>
      <c r="AR870" s="1"/>
      <c r="AT870" s="1"/>
      <c r="AU870" s="1"/>
      <c r="AV870" s="1"/>
      <c r="BC870" s="1"/>
      <c r="BD870" s="1"/>
      <c r="BE870" s="1"/>
      <c r="BI870" s="1"/>
      <c r="BJ870" s="1"/>
      <c r="BK870" s="1"/>
    </row>
    <row r="871" spans="39:63">
      <c r="AM871" s="1"/>
      <c r="AN871" s="1"/>
      <c r="AO871" s="1"/>
      <c r="AP871" s="1"/>
      <c r="AQ871" s="1"/>
      <c r="AR871" s="1"/>
      <c r="AT871" s="1"/>
      <c r="AU871" s="1"/>
      <c r="AV871" s="1"/>
      <c r="BC871" s="1"/>
      <c r="BD871" s="1"/>
      <c r="BE871" s="1"/>
      <c r="BI871" s="1"/>
      <c r="BJ871" s="1"/>
      <c r="BK871" s="1"/>
    </row>
    <row r="872" spans="39:63">
      <c r="AM872" s="1"/>
      <c r="AN872" s="1"/>
      <c r="AO872" s="1"/>
      <c r="AP872" s="1"/>
      <c r="AQ872" s="1"/>
      <c r="AR872" s="1"/>
      <c r="AT872" s="1"/>
      <c r="AU872" s="1"/>
      <c r="AV872" s="1"/>
      <c r="BC872" s="1"/>
      <c r="BD872" s="1"/>
      <c r="BE872" s="1"/>
      <c r="BI872" s="1"/>
      <c r="BJ872" s="1"/>
      <c r="BK872" s="1"/>
    </row>
    <row r="873" spans="39:63">
      <c r="AM873" s="1"/>
      <c r="AN873" s="1"/>
      <c r="AO873" s="1"/>
      <c r="AP873" s="1"/>
      <c r="AQ873" s="1"/>
      <c r="AR873" s="1"/>
      <c r="AT873" s="1"/>
      <c r="AU873" s="1"/>
      <c r="AV873" s="1"/>
      <c r="BC873" s="1"/>
      <c r="BD873" s="1"/>
      <c r="BE873" s="1"/>
      <c r="BI873" s="1"/>
      <c r="BJ873" s="1"/>
      <c r="BK873" s="1"/>
    </row>
    <row r="874" spans="39:63">
      <c r="AM874" s="1"/>
      <c r="AN874" s="1"/>
      <c r="AO874" s="1"/>
      <c r="AP874" s="1"/>
      <c r="AQ874" s="1"/>
      <c r="AR874" s="1"/>
      <c r="AT874" s="1"/>
      <c r="AU874" s="1"/>
      <c r="AV874" s="1"/>
      <c r="BC874" s="1"/>
      <c r="BD874" s="1"/>
      <c r="BE874" s="1"/>
      <c r="BI874" s="1"/>
      <c r="BJ874" s="1"/>
      <c r="BK874" s="1"/>
    </row>
    <row r="875" spans="39:63">
      <c r="AM875" s="1"/>
      <c r="AN875" s="1"/>
      <c r="AO875" s="1"/>
      <c r="AP875" s="1"/>
      <c r="AQ875" s="1"/>
      <c r="AR875" s="1"/>
      <c r="AT875" s="1"/>
      <c r="AU875" s="1"/>
      <c r="AV875" s="1"/>
      <c r="BC875" s="1"/>
      <c r="BD875" s="1"/>
      <c r="BE875" s="1"/>
      <c r="BI875" s="1"/>
      <c r="BJ875" s="1"/>
      <c r="BK875" s="1"/>
    </row>
    <row r="876" spans="39:63">
      <c r="AM876" s="1"/>
      <c r="AN876" s="1"/>
      <c r="AO876" s="1"/>
      <c r="AP876" s="1"/>
      <c r="AQ876" s="1"/>
      <c r="AR876" s="1"/>
      <c r="AT876" s="1"/>
      <c r="AU876" s="1"/>
      <c r="AV876" s="1"/>
      <c r="BC876" s="1"/>
      <c r="BD876" s="1"/>
      <c r="BE876" s="1"/>
      <c r="BI876" s="1"/>
      <c r="BJ876" s="1"/>
      <c r="BK876" s="1"/>
    </row>
    <row r="877" spans="39:63">
      <c r="AM877" s="1"/>
      <c r="AN877" s="1"/>
      <c r="AO877" s="1"/>
      <c r="AP877" s="1"/>
      <c r="AQ877" s="1"/>
      <c r="AR877" s="1"/>
      <c r="AT877" s="1"/>
      <c r="AU877" s="1"/>
      <c r="AV877" s="1"/>
      <c r="BC877" s="1"/>
      <c r="BD877" s="1"/>
      <c r="BE877" s="1"/>
      <c r="BI877" s="1"/>
      <c r="BJ877" s="1"/>
      <c r="BK877" s="1"/>
    </row>
    <row r="878" spans="39:63">
      <c r="AM878" s="1"/>
      <c r="AN878" s="1"/>
      <c r="AO878" s="1"/>
      <c r="AP878" s="1"/>
      <c r="AQ878" s="1"/>
      <c r="AR878" s="1"/>
      <c r="AT878" s="1"/>
      <c r="AU878" s="1"/>
      <c r="AV878" s="1"/>
      <c r="BC878" s="1"/>
      <c r="BD878" s="1"/>
      <c r="BE878" s="1"/>
      <c r="BI878" s="1"/>
      <c r="BJ878" s="1"/>
      <c r="BK878" s="1"/>
    </row>
    <row r="879" spans="39:63">
      <c r="AM879" s="1"/>
      <c r="AN879" s="1"/>
      <c r="AO879" s="1"/>
      <c r="AP879" s="1"/>
      <c r="AQ879" s="1"/>
      <c r="AR879" s="1"/>
      <c r="AT879" s="1"/>
      <c r="AU879" s="1"/>
      <c r="AV879" s="1"/>
      <c r="BC879" s="1"/>
      <c r="BD879" s="1"/>
      <c r="BE879" s="1"/>
      <c r="BI879" s="1"/>
      <c r="BJ879" s="1"/>
      <c r="BK879" s="1"/>
    </row>
    <row r="880" spans="39:63">
      <c r="AM880" s="1"/>
      <c r="AN880" s="1"/>
      <c r="AO880" s="1"/>
      <c r="AP880" s="1"/>
      <c r="AQ880" s="1"/>
      <c r="AR880" s="1"/>
      <c r="AT880" s="1"/>
      <c r="AU880" s="1"/>
      <c r="AV880" s="1"/>
      <c r="BC880" s="1"/>
      <c r="BD880" s="1"/>
      <c r="BE880" s="1"/>
      <c r="BI880" s="1"/>
      <c r="BJ880" s="1"/>
      <c r="BK880" s="1"/>
    </row>
    <row r="881" spans="39:63">
      <c r="AM881" s="1"/>
      <c r="AN881" s="1"/>
      <c r="AO881" s="1"/>
      <c r="AP881" s="1"/>
      <c r="AQ881" s="1"/>
      <c r="AR881" s="1"/>
      <c r="AT881" s="1"/>
      <c r="AU881" s="1"/>
      <c r="AV881" s="1"/>
      <c r="BC881" s="1"/>
      <c r="BD881" s="1"/>
      <c r="BE881" s="1"/>
      <c r="BI881" s="1"/>
      <c r="BJ881" s="1"/>
      <c r="BK881" s="1"/>
    </row>
    <row r="882" spans="39:63">
      <c r="AM882" s="1"/>
      <c r="AN882" s="1"/>
      <c r="AO882" s="1"/>
      <c r="AP882" s="1"/>
      <c r="AQ882" s="1"/>
      <c r="AR882" s="1"/>
      <c r="AT882" s="1"/>
      <c r="AU882" s="1"/>
      <c r="AV882" s="1"/>
      <c r="BC882" s="1"/>
      <c r="BD882" s="1"/>
      <c r="BE882" s="1"/>
      <c r="BI882" s="1"/>
      <c r="BJ882" s="1"/>
      <c r="BK882" s="1"/>
    </row>
    <row r="883" spans="39:63">
      <c r="AM883" s="1"/>
      <c r="AN883" s="1"/>
      <c r="AO883" s="1"/>
      <c r="AP883" s="1"/>
      <c r="AQ883" s="1"/>
      <c r="AR883" s="1"/>
      <c r="AT883" s="1"/>
      <c r="AU883" s="1"/>
      <c r="AV883" s="1"/>
      <c r="BC883" s="1"/>
      <c r="BD883" s="1"/>
      <c r="BE883" s="1"/>
      <c r="BI883" s="1"/>
      <c r="BJ883" s="1"/>
      <c r="BK883" s="1"/>
    </row>
    <row r="884" spans="39:63">
      <c r="AM884" s="1"/>
      <c r="AN884" s="1"/>
      <c r="AO884" s="1"/>
      <c r="AP884" s="1"/>
      <c r="AQ884" s="1"/>
      <c r="AR884" s="1"/>
      <c r="AT884" s="1"/>
      <c r="AU884" s="1"/>
      <c r="AV884" s="1"/>
      <c r="BC884" s="1"/>
      <c r="BD884" s="1"/>
      <c r="BE884" s="1"/>
      <c r="BI884" s="1"/>
      <c r="BJ884" s="1"/>
      <c r="BK884" s="1"/>
    </row>
    <row r="885" spans="39:63">
      <c r="AM885" s="1"/>
      <c r="AN885" s="1"/>
      <c r="AO885" s="1"/>
      <c r="AP885" s="1"/>
      <c r="AQ885" s="1"/>
      <c r="AR885" s="1"/>
      <c r="AT885" s="1"/>
      <c r="AU885" s="1"/>
      <c r="AV885" s="1"/>
      <c r="BC885" s="1"/>
      <c r="BD885" s="1"/>
      <c r="BE885" s="1"/>
      <c r="BI885" s="1"/>
      <c r="BJ885" s="1"/>
      <c r="BK885" s="1"/>
    </row>
    <row r="886" spans="39:63">
      <c r="AM886" s="1"/>
      <c r="AN886" s="1"/>
      <c r="AO886" s="1"/>
      <c r="AP886" s="1"/>
      <c r="AQ886" s="1"/>
      <c r="AR886" s="1"/>
      <c r="AT886" s="1"/>
      <c r="AU886" s="1"/>
      <c r="AV886" s="1"/>
      <c r="BC886" s="1"/>
      <c r="BD886" s="1"/>
      <c r="BE886" s="1"/>
      <c r="BI886" s="1"/>
      <c r="BJ886" s="1"/>
      <c r="BK886" s="1"/>
    </row>
    <row r="887" spans="39:63">
      <c r="AM887" s="1"/>
      <c r="AN887" s="1"/>
      <c r="AO887" s="1"/>
      <c r="AP887" s="1"/>
      <c r="AQ887" s="1"/>
      <c r="AR887" s="1"/>
      <c r="AT887" s="1"/>
      <c r="AU887" s="1"/>
      <c r="AV887" s="1"/>
      <c r="BC887" s="1"/>
      <c r="BD887" s="1"/>
      <c r="BE887" s="1"/>
      <c r="BI887" s="1"/>
      <c r="BJ887" s="1"/>
      <c r="BK887" s="1"/>
    </row>
    <row r="888" spans="39:63">
      <c r="AM888" s="1"/>
      <c r="AN888" s="1"/>
      <c r="AO888" s="1"/>
      <c r="AP888" s="1"/>
      <c r="AQ888" s="1"/>
      <c r="AR888" s="1"/>
      <c r="AT888" s="1"/>
      <c r="AU888" s="1"/>
      <c r="AV888" s="1"/>
      <c r="BC888" s="1"/>
      <c r="BD888" s="1"/>
      <c r="BE888" s="1"/>
      <c r="BI888" s="1"/>
      <c r="BJ888" s="1"/>
      <c r="BK888" s="1"/>
    </row>
    <row r="889" spans="39:63">
      <c r="AM889" s="1"/>
      <c r="AN889" s="1"/>
      <c r="AO889" s="1"/>
      <c r="AP889" s="1"/>
      <c r="AQ889" s="1"/>
      <c r="AR889" s="1"/>
      <c r="AT889" s="1"/>
      <c r="AU889" s="1"/>
      <c r="AV889" s="1"/>
      <c r="BC889" s="1"/>
      <c r="BD889" s="1"/>
      <c r="BE889" s="1"/>
      <c r="BI889" s="1"/>
      <c r="BJ889" s="1"/>
      <c r="BK889" s="1"/>
    </row>
    <row r="890" spans="39:63">
      <c r="AM890" s="1"/>
      <c r="AN890" s="1"/>
      <c r="AO890" s="1"/>
      <c r="AP890" s="1"/>
      <c r="AQ890" s="1"/>
      <c r="AR890" s="1"/>
      <c r="AT890" s="1"/>
      <c r="AU890" s="1"/>
      <c r="AV890" s="1"/>
      <c r="BC890" s="1"/>
      <c r="BD890" s="1"/>
      <c r="BE890" s="1"/>
      <c r="BI890" s="1"/>
      <c r="BJ890" s="1"/>
      <c r="BK890" s="1"/>
    </row>
    <row r="891" spans="39:63">
      <c r="AM891" s="1"/>
      <c r="AN891" s="1"/>
      <c r="AO891" s="1"/>
      <c r="AP891" s="1"/>
      <c r="AQ891" s="1"/>
      <c r="AR891" s="1"/>
      <c r="AT891" s="1"/>
      <c r="AU891" s="1"/>
      <c r="AV891" s="1"/>
      <c r="BC891" s="1"/>
      <c r="BD891" s="1"/>
      <c r="BE891" s="1"/>
      <c r="BI891" s="1"/>
      <c r="BJ891" s="1"/>
      <c r="BK891" s="1"/>
    </row>
    <row r="892" spans="39:63">
      <c r="AM892" s="1"/>
      <c r="AN892" s="1"/>
      <c r="AO892" s="1"/>
      <c r="AP892" s="1"/>
      <c r="AQ892" s="1"/>
      <c r="AR892" s="1"/>
      <c r="AT892" s="1"/>
      <c r="AU892" s="1"/>
      <c r="AV892" s="1"/>
      <c r="BC892" s="1"/>
      <c r="BD892" s="1"/>
      <c r="BE892" s="1"/>
      <c r="BI892" s="1"/>
      <c r="BJ892" s="1"/>
      <c r="BK892" s="1"/>
    </row>
    <row r="893" spans="39:63">
      <c r="AM893" s="1"/>
      <c r="AN893" s="1"/>
      <c r="AO893" s="1"/>
      <c r="AP893" s="1"/>
      <c r="AQ893" s="1"/>
      <c r="AR893" s="1"/>
      <c r="AT893" s="1"/>
      <c r="AU893" s="1"/>
      <c r="AV893" s="1"/>
      <c r="BC893" s="1"/>
      <c r="BD893" s="1"/>
      <c r="BE893" s="1"/>
      <c r="BI893" s="1"/>
      <c r="BJ893" s="1"/>
      <c r="BK893" s="1"/>
    </row>
    <row r="894" spans="39:63">
      <c r="AM894" s="1"/>
      <c r="AN894" s="1"/>
      <c r="AO894" s="1"/>
      <c r="AP894" s="1"/>
      <c r="AQ894" s="1"/>
      <c r="AR894" s="1"/>
      <c r="AT894" s="1"/>
      <c r="AU894" s="1"/>
      <c r="AV894" s="1"/>
      <c r="BC894" s="1"/>
      <c r="BD894" s="1"/>
      <c r="BE894" s="1"/>
      <c r="BI894" s="1"/>
      <c r="BJ894" s="1"/>
      <c r="BK894" s="1"/>
    </row>
    <row r="895" spans="39:63">
      <c r="AM895" s="1"/>
      <c r="AN895" s="1"/>
      <c r="AO895" s="1"/>
      <c r="AP895" s="1"/>
      <c r="AQ895" s="1"/>
      <c r="AR895" s="1"/>
      <c r="AT895" s="1"/>
      <c r="AU895" s="1"/>
      <c r="AV895" s="1"/>
      <c r="BC895" s="1"/>
      <c r="BD895" s="1"/>
      <c r="BE895" s="1"/>
      <c r="BI895" s="1"/>
      <c r="BJ895" s="1"/>
      <c r="BK895" s="1"/>
    </row>
    <row r="896" spans="39:63">
      <c r="AM896" s="1"/>
      <c r="AN896" s="1"/>
      <c r="AO896" s="1"/>
      <c r="AP896" s="1"/>
      <c r="AQ896" s="1"/>
      <c r="AR896" s="1"/>
      <c r="AT896" s="1"/>
      <c r="AU896" s="1"/>
      <c r="AV896" s="1"/>
      <c r="BC896" s="1"/>
      <c r="BD896" s="1"/>
      <c r="BE896" s="1"/>
      <c r="BI896" s="1"/>
      <c r="BJ896" s="1"/>
      <c r="BK896" s="1"/>
    </row>
    <row r="897" spans="39:63">
      <c r="AM897" s="1"/>
      <c r="AN897" s="1"/>
      <c r="AO897" s="1"/>
      <c r="AP897" s="1"/>
      <c r="AQ897" s="1"/>
      <c r="AR897" s="1"/>
      <c r="AT897" s="1"/>
      <c r="AU897" s="1"/>
      <c r="AV897" s="1"/>
      <c r="BC897" s="1"/>
      <c r="BD897" s="1"/>
      <c r="BE897" s="1"/>
      <c r="BI897" s="1"/>
      <c r="BJ897" s="1"/>
      <c r="BK897" s="1"/>
    </row>
    <row r="898" spans="39:63">
      <c r="AM898" s="1"/>
      <c r="AN898" s="1"/>
      <c r="AO898" s="1"/>
      <c r="AP898" s="1"/>
      <c r="AQ898" s="1"/>
      <c r="AR898" s="1"/>
      <c r="AT898" s="1"/>
      <c r="AU898" s="1"/>
      <c r="AV898" s="1"/>
      <c r="BC898" s="1"/>
      <c r="BD898" s="1"/>
      <c r="BE898" s="1"/>
      <c r="BI898" s="1"/>
      <c r="BJ898" s="1"/>
      <c r="BK898" s="1"/>
    </row>
    <row r="899" spans="39:63">
      <c r="AM899" s="1"/>
      <c r="AN899" s="1"/>
      <c r="AO899" s="1"/>
      <c r="AP899" s="1"/>
      <c r="AQ899" s="1"/>
      <c r="AR899" s="1"/>
      <c r="AT899" s="1"/>
      <c r="AU899" s="1"/>
      <c r="AV899" s="1"/>
      <c r="BC899" s="1"/>
      <c r="BD899" s="1"/>
      <c r="BE899" s="1"/>
      <c r="BI899" s="1"/>
      <c r="BJ899" s="1"/>
      <c r="BK899" s="1"/>
    </row>
    <row r="900" spans="39:63">
      <c r="AM900" s="1"/>
      <c r="AN900" s="1"/>
      <c r="AO900" s="1"/>
      <c r="AP900" s="1"/>
      <c r="AQ900" s="1"/>
      <c r="AR900" s="1"/>
      <c r="AT900" s="1"/>
      <c r="AU900" s="1"/>
      <c r="AV900" s="1"/>
      <c r="BC900" s="1"/>
      <c r="BD900" s="1"/>
      <c r="BE900" s="1"/>
      <c r="BI900" s="1"/>
      <c r="BJ900" s="1"/>
      <c r="BK900" s="1"/>
    </row>
    <row r="901" spans="39:63">
      <c r="AM901" s="1"/>
      <c r="AN901" s="1"/>
      <c r="AO901" s="1"/>
      <c r="AP901" s="1"/>
      <c r="AQ901" s="1"/>
      <c r="AR901" s="1"/>
      <c r="AT901" s="1"/>
      <c r="AU901" s="1"/>
      <c r="AV901" s="1"/>
      <c r="BC901" s="1"/>
      <c r="BD901" s="1"/>
      <c r="BE901" s="1"/>
      <c r="BI901" s="1"/>
      <c r="BJ901" s="1"/>
      <c r="BK901" s="1"/>
    </row>
    <row r="902" spans="39:63">
      <c r="AM902" s="1"/>
      <c r="AN902" s="1"/>
      <c r="AO902" s="1"/>
      <c r="AP902" s="1"/>
      <c r="AQ902" s="1"/>
      <c r="AR902" s="1"/>
      <c r="AT902" s="1"/>
      <c r="AU902" s="1"/>
      <c r="AV902" s="1"/>
      <c r="BC902" s="1"/>
      <c r="BD902" s="1"/>
      <c r="BE902" s="1"/>
      <c r="BI902" s="1"/>
      <c r="BJ902" s="1"/>
      <c r="BK902" s="1"/>
    </row>
    <row r="903" spans="39:63">
      <c r="AM903" s="1"/>
      <c r="AN903" s="1"/>
      <c r="AO903" s="1"/>
      <c r="AP903" s="1"/>
      <c r="AQ903" s="1"/>
      <c r="AR903" s="1"/>
      <c r="AT903" s="1"/>
      <c r="AU903" s="1"/>
      <c r="AV903" s="1"/>
      <c r="BC903" s="1"/>
      <c r="BD903" s="1"/>
      <c r="BE903" s="1"/>
      <c r="BI903" s="1"/>
      <c r="BJ903" s="1"/>
      <c r="BK903" s="1"/>
    </row>
    <row r="904" spans="39:63">
      <c r="AM904" s="1"/>
      <c r="AN904" s="1"/>
      <c r="AO904" s="1"/>
      <c r="AP904" s="1"/>
      <c r="AQ904" s="1"/>
      <c r="AR904" s="1"/>
      <c r="AT904" s="1"/>
      <c r="AU904" s="1"/>
      <c r="AV904" s="1"/>
      <c r="BC904" s="1"/>
      <c r="BD904" s="1"/>
      <c r="BE904" s="1"/>
      <c r="BI904" s="1"/>
      <c r="BJ904" s="1"/>
      <c r="BK904" s="1"/>
    </row>
    <row r="905" spans="39:63">
      <c r="AM905" s="1"/>
      <c r="AN905" s="1"/>
      <c r="AO905" s="1"/>
      <c r="AP905" s="1"/>
      <c r="AQ905" s="1"/>
      <c r="AR905" s="1"/>
      <c r="AT905" s="1"/>
      <c r="AU905" s="1"/>
      <c r="AV905" s="1"/>
      <c r="BC905" s="1"/>
      <c r="BD905" s="1"/>
      <c r="BE905" s="1"/>
      <c r="BI905" s="1"/>
      <c r="BJ905" s="1"/>
      <c r="BK905" s="1"/>
    </row>
    <row r="906" spans="39:63">
      <c r="AM906" s="1"/>
      <c r="AN906" s="1"/>
      <c r="AO906" s="1"/>
      <c r="AP906" s="1"/>
      <c r="AQ906" s="1"/>
      <c r="AR906" s="1"/>
      <c r="AT906" s="1"/>
      <c r="AU906" s="1"/>
      <c r="AV906" s="1"/>
      <c r="BC906" s="1"/>
      <c r="BD906" s="1"/>
      <c r="BE906" s="1"/>
      <c r="BI906" s="1"/>
      <c r="BJ906" s="1"/>
      <c r="BK906" s="1"/>
    </row>
    <row r="907" spans="39:63">
      <c r="AM907" s="1"/>
      <c r="AN907" s="1"/>
      <c r="AO907" s="1"/>
      <c r="AP907" s="1"/>
      <c r="AQ907" s="1"/>
      <c r="AR907" s="1"/>
      <c r="AT907" s="1"/>
      <c r="AU907" s="1"/>
      <c r="AV907" s="1"/>
      <c r="BC907" s="1"/>
      <c r="BD907" s="1"/>
      <c r="BE907" s="1"/>
      <c r="BI907" s="1"/>
      <c r="BJ907" s="1"/>
      <c r="BK907" s="1"/>
    </row>
    <row r="908" spans="39:63">
      <c r="AM908" s="1"/>
      <c r="AN908" s="1"/>
      <c r="AO908" s="1"/>
      <c r="AP908" s="1"/>
      <c r="AQ908" s="1"/>
      <c r="AR908" s="1"/>
      <c r="AT908" s="1"/>
      <c r="AU908" s="1"/>
      <c r="AV908" s="1"/>
      <c r="BC908" s="1"/>
      <c r="BD908" s="1"/>
      <c r="BE908" s="1"/>
      <c r="BI908" s="1"/>
      <c r="BJ908" s="1"/>
      <c r="BK908" s="1"/>
    </row>
    <row r="909" spans="39:63">
      <c r="AM909" s="1"/>
      <c r="AN909" s="1"/>
      <c r="AO909" s="1"/>
      <c r="AP909" s="1"/>
      <c r="AQ909" s="1"/>
      <c r="AR909" s="1"/>
      <c r="AT909" s="1"/>
      <c r="AU909" s="1"/>
      <c r="AV909" s="1"/>
      <c r="BC909" s="1"/>
      <c r="BD909" s="1"/>
      <c r="BE909" s="1"/>
      <c r="BI909" s="1"/>
      <c r="BJ909" s="1"/>
      <c r="BK909" s="1"/>
    </row>
    <row r="910" spans="39:63">
      <c r="AM910" s="1"/>
      <c r="AN910" s="1"/>
      <c r="AO910" s="1"/>
      <c r="AP910" s="1"/>
      <c r="AQ910" s="1"/>
      <c r="AR910" s="1"/>
      <c r="AT910" s="1"/>
      <c r="AU910" s="1"/>
      <c r="AV910" s="1"/>
      <c r="BC910" s="1"/>
      <c r="BD910" s="1"/>
      <c r="BE910" s="1"/>
      <c r="BI910" s="1"/>
      <c r="BJ910" s="1"/>
      <c r="BK910" s="1"/>
    </row>
    <row r="911" spans="39:63">
      <c r="AM911" s="1"/>
      <c r="AN911" s="1"/>
      <c r="AO911" s="1"/>
      <c r="AP911" s="1"/>
      <c r="AQ911" s="1"/>
      <c r="AR911" s="1"/>
      <c r="AT911" s="1"/>
      <c r="AU911" s="1"/>
      <c r="AV911" s="1"/>
      <c r="BC911" s="1"/>
      <c r="BD911" s="1"/>
      <c r="BE911" s="1"/>
      <c r="BI911" s="1"/>
      <c r="BJ911" s="1"/>
      <c r="BK911" s="1"/>
    </row>
    <row r="912" spans="39:63">
      <c r="AM912" s="1"/>
      <c r="AN912" s="1"/>
      <c r="AO912" s="1"/>
      <c r="AP912" s="1"/>
      <c r="AQ912" s="1"/>
      <c r="AR912" s="1"/>
      <c r="AT912" s="1"/>
      <c r="AU912" s="1"/>
      <c r="AV912" s="1"/>
      <c r="BC912" s="1"/>
      <c r="BD912" s="1"/>
      <c r="BE912" s="1"/>
      <c r="BI912" s="1"/>
      <c r="BJ912" s="1"/>
      <c r="BK912" s="1"/>
    </row>
    <row r="913" spans="39:63">
      <c r="AM913" s="1"/>
      <c r="AN913" s="1"/>
      <c r="AO913" s="1"/>
      <c r="AP913" s="1"/>
      <c r="AQ913" s="1"/>
      <c r="AR913" s="1"/>
      <c r="AT913" s="1"/>
      <c r="AU913" s="1"/>
      <c r="AV913" s="1"/>
      <c r="BC913" s="1"/>
      <c r="BD913" s="1"/>
      <c r="BE913" s="1"/>
      <c r="BI913" s="1"/>
      <c r="BJ913" s="1"/>
      <c r="BK913" s="1"/>
    </row>
    <row r="914" spans="39:63">
      <c r="AM914" s="1"/>
      <c r="AN914" s="1"/>
      <c r="AO914" s="1"/>
      <c r="AP914" s="1"/>
      <c r="AQ914" s="1"/>
      <c r="AR914" s="1"/>
      <c r="AT914" s="1"/>
      <c r="AU914" s="1"/>
      <c r="AV914" s="1"/>
      <c r="BC914" s="1"/>
      <c r="BD914" s="1"/>
      <c r="BE914" s="1"/>
      <c r="BI914" s="1"/>
      <c r="BJ914" s="1"/>
      <c r="BK914" s="1"/>
    </row>
    <row r="915" spans="39:63">
      <c r="AM915" s="1"/>
      <c r="AN915" s="1"/>
      <c r="AO915" s="1"/>
      <c r="AP915" s="1"/>
      <c r="AQ915" s="1"/>
      <c r="AR915" s="1"/>
      <c r="AT915" s="1"/>
      <c r="AU915" s="1"/>
      <c r="AV915" s="1"/>
      <c r="BC915" s="1"/>
      <c r="BD915" s="1"/>
      <c r="BE915" s="1"/>
      <c r="BI915" s="1"/>
      <c r="BJ915" s="1"/>
      <c r="BK915" s="1"/>
    </row>
    <row r="916" spans="39:63">
      <c r="AM916" s="1"/>
      <c r="AN916" s="1"/>
      <c r="AO916" s="1"/>
      <c r="AP916" s="1"/>
      <c r="AQ916" s="1"/>
      <c r="AR916" s="1"/>
      <c r="AT916" s="1"/>
      <c r="AU916" s="1"/>
      <c r="AV916" s="1"/>
      <c r="BC916" s="1"/>
      <c r="BD916" s="1"/>
      <c r="BE916" s="1"/>
      <c r="BI916" s="1"/>
      <c r="BJ916" s="1"/>
      <c r="BK916" s="1"/>
    </row>
    <row r="917" spans="39:63">
      <c r="AM917" s="1"/>
      <c r="AN917" s="1"/>
      <c r="AO917" s="1"/>
      <c r="AP917" s="1"/>
      <c r="AQ917" s="1"/>
      <c r="AR917" s="1"/>
      <c r="AT917" s="1"/>
      <c r="AU917" s="1"/>
      <c r="AV917" s="1"/>
      <c r="BC917" s="1"/>
      <c r="BD917" s="1"/>
      <c r="BE917" s="1"/>
      <c r="BI917" s="1"/>
      <c r="BJ917" s="1"/>
      <c r="BK917" s="1"/>
    </row>
    <row r="918" spans="39:63">
      <c r="AM918" s="1"/>
      <c r="AN918" s="1"/>
      <c r="AO918" s="1"/>
      <c r="AP918" s="1"/>
      <c r="AQ918" s="1"/>
      <c r="AR918" s="1"/>
      <c r="AT918" s="1"/>
      <c r="AU918" s="1"/>
      <c r="AV918" s="1"/>
      <c r="BC918" s="1"/>
      <c r="BD918" s="1"/>
      <c r="BE918" s="1"/>
      <c r="BI918" s="1"/>
      <c r="BJ918" s="1"/>
      <c r="BK918" s="1"/>
    </row>
    <row r="919" spans="39:63">
      <c r="AM919" s="1"/>
      <c r="AN919" s="1"/>
      <c r="AO919" s="1"/>
      <c r="AP919" s="1"/>
      <c r="AQ919" s="1"/>
      <c r="AR919" s="1"/>
      <c r="AT919" s="1"/>
      <c r="AU919" s="1"/>
      <c r="AV919" s="1"/>
      <c r="BC919" s="1"/>
      <c r="BD919" s="1"/>
      <c r="BE919" s="1"/>
      <c r="BI919" s="1"/>
      <c r="BJ919" s="1"/>
      <c r="BK919" s="1"/>
    </row>
    <row r="920" spans="39:63">
      <c r="AM920" s="1"/>
      <c r="AN920" s="1"/>
      <c r="AO920" s="1"/>
      <c r="AP920" s="1"/>
      <c r="AQ920" s="1"/>
      <c r="AR920" s="1"/>
      <c r="AT920" s="1"/>
      <c r="AU920" s="1"/>
      <c r="AV920" s="1"/>
      <c r="BC920" s="1"/>
      <c r="BD920" s="1"/>
      <c r="BE920" s="1"/>
      <c r="BI920" s="1"/>
      <c r="BJ920" s="1"/>
      <c r="BK920" s="1"/>
    </row>
    <row r="921" spans="39:63">
      <c r="AM921" s="1"/>
      <c r="AN921" s="1"/>
      <c r="AO921" s="1"/>
      <c r="AP921" s="1"/>
      <c r="AQ921" s="1"/>
      <c r="AR921" s="1"/>
      <c r="AT921" s="1"/>
      <c r="AU921" s="1"/>
      <c r="AV921" s="1"/>
      <c r="BC921" s="1"/>
      <c r="BD921" s="1"/>
      <c r="BE921" s="1"/>
      <c r="BI921" s="1"/>
      <c r="BJ921" s="1"/>
      <c r="BK921" s="1"/>
    </row>
    <row r="922" spans="39:63">
      <c r="AM922" s="1"/>
      <c r="AN922" s="1"/>
      <c r="AO922" s="1"/>
      <c r="AP922" s="1"/>
      <c r="AQ922" s="1"/>
      <c r="AR922" s="1"/>
      <c r="AT922" s="1"/>
      <c r="AU922" s="1"/>
      <c r="AV922" s="1"/>
      <c r="BC922" s="1"/>
      <c r="BD922" s="1"/>
      <c r="BE922" s="1"/>
      <c r="BI922" s="1"/>
      <c r="BJ922" s="1"/>
      <c r="BK922" s="1"/>
    </row>
    <row r="923" spans="39:63">
      <c r="AM923" s="1"/>
      <c r="AN923" s="1"/>
      <c r="AO923" s="1"/>
      <c r="AP923" s="1"/>
      <c r="AQ923" s="1"/>
      <c r="AR923" s="1"/>
      <c r="AT923" s="1"/>
      <c r="AU923" s="1"/>
      <c r="AV923" s="1"/>
      <c r="BC923" s="1"/>
      <c r="BD923" s="1"/>
      <c r="BE923" s="1"/>
      <c r="BI923" s="1"/>
      <c r="BJ923" s="1"/>
      <c r="BK923" s="1"/>
    </row>
    <row r="924" spans="39:63">
      <c r="AM924" s="1"/>
      <c r="AN924" s="1"/>
      <c r="AO924" s="1"/>
      <c r="AP924" s="1"/>
      <c r="AQ924" s="1"/>
      <c r="AR924" s="1"/>
      <c r="AT924" s="1"/>
      <c r="AU924" s="1"/>
      <c r="AV924" s="1"/>
      <c r="BC924" s="1"/>
      <c r="BD924" s="1"/>
      <c r="BE924" s="1"/>
      <c r="BI924" s="1"/>
      <c r="BJ924" s="1"/>
      <c r="BK924" s="1"/>
    </row>
    <row r="925" spans="39:63">
      <c r="AM925" s="1"/>
      <c r="AN925" s="1"/>
      <c r="AO925" s="1"/>
      <c r="AP925" s="1"/>
      <c r="AQ925" s="1"/>
      <c r="AR925" s="1"/>
      <c r="AT925" s="1"/>
      <c r="AU925" s="1"/>
      <c r="AV925" s="1"/>
      <c r="BC925" s="1"/>
      <c r="BD925" s="1"/>
      <c r="BE925" s="1"/>
      <c r="BI925" s="1"/>
      <c r="BJ925" s="1"/>
      <c r="BK925" s="1"/>
    </row>
    <row r="926" spans="39:63">
      <c r="AM926" s="1"/>
      <c r="AN926" s="1"/>
      <c r="AO926" s="1"/>
      <c r="AP926" s="1"/>
      <c r="AQ926" s="1"/>
      <c r="AR926" s="1"/>
      <c r="AT926" s="1"/>
      <c r="AU926" s="1"/>
      <c r="AV926" s="1"/>
      <c r="BC926" s="1"/>
      <c r="BD926" s="1"/>
      <c r="BE926" s="1"/>
      <c r="BI926" s="1"/>
      <c r="BJ926" s="1"/>
      <c r="BK926" s="1"/>
    </row>
    <row r="927" spans="39:63">
      <c r="AM927" s="1"/>
      <c r="AN927" s="1"/>
      <c r="AO927" s="1"/>
      <c r="AP927" s="1"/>
      <c r="AQ927" s="1"/>
      <c r="AR927" s="1"/>
      <c r="AT927" s="1"/>
      <c r="AU927" s="1"/>
      <c r="AV927" s="1"/>
      <c r="BC927" s="1"/>
      <c r="BD927" s="1"/>
      <c r="BE927" s="1"/>
      <c r="BI927" s="1"/>
      <c r="BJ927" s="1"/>
      <c r="BK927" s="1"/>
    </row>
    <row r="928" spans="39:63">
      <c r="AM928" s="1"/>
      <c r="AN928" s="1"/>
      <c r="AO928" s="1"/>
      <c r="AP928" s="1"/>
      <c r="AQ928" s="1"/>
      <c r="AR928" s="1"/>
      <c r="AT928" s="1"/>
      <c r="AU928" s="1"/>
      <c r="AV928" s="1"/>
      <c r="BC928" s="1"/>
      <c r="BD928" s="1"/>
      <c r="BE928" s="1"/>
      <c r="BI928" s="1"/>
      <c r="BJ928" s="1"/>
      <c r="BK928" s="1"/>
    </row>
    <row r="929" spans="39:63">
      <c r="AM929" s="1"/>
      <c r="AN929" s="1"/>
      <c r="AO929" s="1"/>
      <c r="AP929" s="1"/>
      <c r="AQ929" s="1"/>
      <c r="AR929" s="1"/>
      <c r="AT929" s="1"/>
      <c r="AU929" s="1"/>
      <c r="AV929" s="1"/>
      <c r="BC929" s="1"/>
      <c r="BD929" s="1"/>
      <c r="BE929" s="1"/>
      <c r="BI929" s="1"/>
      <c r="BJ929" s="1"/>
      <c r="BK929" s="1"/>
    </row>
    <row r="930" spans="39:63">
      <c r="AM930" s="1"/>
      <c r="AN930" s="1"/>
      <c r="AO930" s="1"/>
      <c r="AP930" s="1"/>
      <c r="AQ930" s="1"/>
      <c r="AR930" s="1"/>
      <c r="AT930" s="1"/>
      <c r="AU930" s="1"/>
      <c r="AV930" s="1"/>
      <c r="BC930" s="1"/>
      <c r="BD930" s="1"/>
      <c r="BE930" s="1"/>
      <c r="BI930" s="1"/>
      <c r="BJ930" s="1"/>
      <c r="BK930" s="1"/>
    </row>
    <row r="931" spans="39:63">
      <c r="AM931" s="1"/>
      <c r="AN931" s="1"/>
      <c r="AO931" s="1"/>
      <c r="AP931" s="1"/>
      <c r="AQ931" s="1"/>
      <c r="AR931" s="1"/>
      <c r="AT931" s="1"/>
      <c r="AU931" s="1"/>
      <c r="AV931" s="1"/>
      <c r="BC931" s="1"/>
      <c r="BD931" s="1"/>
      <c r="BE931" s="1"/>
      <c r="BI931" s="1"/>
      <c r="BJ931" s="1"/>
      <c r="BK931" s="1"/>
    </row>
    <row r="932" spans="39:63">
      <c r="AM932" s="1"/>
      <c r="AN932" s="1"/>
      <c r="AO932" s="1"/>
      <c r="AP932" s="1"/>
      <c r="AQ932" s="1"/>
      <c r="AR932" s="1"/>
      <c r="AT932" s="1"/>
      <c r="AU932" s="1"/>
      <c r="AV932" s="1"/>
      <c r="BC932" s="1"/>
      <c r="BD932" s="1"/>
      <c r="BE932" s="1"/>
      <c r="BI932" s="1"/>
      <c r="BJ932" s="1"/>
      <c r="BK932" s="1"/>
    </row>
    <row r="933" spans="39:63">
      <c r="AM933" s="1"/>
      <c r="AN933" s="1"/>
      <c r="AO933" s="1"/>
      <c r="AP933" s="1"/>
      <c r="AQ933" s="1"/>
      <c r="AR933" s="1"/>
      <c r="AT933" s="1"/>
      <c r="AU933" s="1"/>
      <c r="AV933" s="1"/>
      <c r="BC933" s="1"/>
      <c r="BD933" s="1"/>
      <c r="BE933" s="1"/>
      <c r="BI933" s="1"/>
      <c r="BJ933" s="1"/>
      <c r="BK933" s="1"/>
    </row>
    <row r="934" spans="39:63">
      <c r="AM934" s="1"/>
      <c r="AN934" s="1"/>
      <c r="AO934" s="1"/>
      <c r="AP934" s="1"/>
      <c r="AQ934" s="1"/>
      <c r="AR934" s="1"/>
      <c r="AT934" s="1"/>
      <c r="AU934" s="1"/>
      <c r="AV934" s="1"/>
      <c r="BC934" s="1"/>
      <c r="BD934" s="1"/>
      <c r="BE934" s="1"/>
      <c r="BI934" s="1"/>
      <c r="BJ934" s="1"/>
      <c r="BK934" s="1"/>
    </row>
    <row r="935" spans="39:63">
      <c r="AM935" s="1"/>
      <c r="AN935" s="1"/>
      <c r="AO935" s="1"/>
      <c r="AP935" s="1"/>
      <c r="AQ935" s="1"/>
      <c r="AR935" s="1"/>
      <c r="AT935" s="1"/>
      <c r="AU935" s="1"/>
      <c r="AV935" s="1"/>
      <c r="BC935" s="1"/>
      <c r="BD935" s="1"/>
      <c r="BE935" s="1"/>
      <c r="BI935" s="1"/>
      <c r="BJ935" s="1"/>
      <c r="BK935" s="1"/>
    </row>
    <row r="936" spans="39:63">
      <c r="AM936" s="1"/>
      <c r="AN936" s="1"/>
      <c r="AO936" s="1"/>
      <c r="AP936" s="1"/>
      <c r="AQ936" s="1"/>
      <c r="AR936" s="1"/>
      <c r="AT936" s="1"/>
      <c r="AU936" s="1"/>
      <c r="AV936" s="1"/>
      <c r="BC936" s="1"/>
      <c r="BD936" s="1"/>
      <c r="BE936" s="1"/>
      <c r="BI936" s="1"/>
      <c r="BJ936" s="1"/>
      <c r="BK936" s="1"/>
    </row>
    <row r="937" spans="39:63">
      <c r="AM937" s="1"/>
      <c r="AN937" s="1"/>
      <c r="AO937" s="1"/>
      <c r="AP937" s="1"/>
      <c r="AQ937" s="1"/>
      <c r="AR937" s="1"/>
      <c r="AT937" s="1"/>
      <c r="AU937" s="1"/>
      <c r="AV937" s="1"/>
      <c r="BC937" s="1"/>
      <c r="BD937" s="1"/>
      <c r="BE937" s="1"/>
      <c r="BI937" s="1"/>
      <c r="BJ937" s="1"/>
      <c r="BK937" s="1"/>
    </row>
    <row r="938" spans="39:63">
      <c r="AM938" s="1"/>
      <c r="AN938" s="1"/>
      <c r="AO938" s="1"/>
      <c r="AP938" s="1"/>
      <c r="AQ938" s="1"/>
      <c r="AR938" s="1"/>
      <c r="AT938" s="1"/>
      <c r="AU938" s="1"/>
      <c r="AV938" s="1"/>
      <c r="BC938" s="1"/>
      <c r="BD938" s="1"/>
      <c r="BE938" s="1"/>
      <c r="BI938" s="1"/>
      <c r="BJ938" s="1"/>
      <c r="BK938" s="1"/>
    </row>
    <row r="939" spans="39:63">
      <c r="AM939" s="1"/>
      <c r="AN939" s="1"/>
      <c r="AO939" s="1"/>
      <c r="AP939" s="1"/>
      <c r="AQ939" s="1"/>
      <c r="AR939" s="1"/>
      <c r="AT939" s="1"/>
      <c r="AU939" s="1"/>
      <c r="AV939" s="1"/>
      <c r="BC939" s="1"/>
      <c r="BD939" s="1"/>
      <c r="BE939" s="1"/>
      <c r="BI939" s="1"/>
      <c r="BJ939" s="1"/>
      <c r="BK939" s="1"/>
    </row>
    <row r="940" spans="39:63">
      <c r="AM940" s="1"/>
      <c r="AN940" s="1"/>
      <c r="AO940" s="1"/>
      <c r="AP940" s="1"/>
      <c r="AQ940" s="1"/>
      <c r="AR940" s="1"/>
      <c r="AT940" s="1"/>
      <c r="AU940" s="1"/>
      <c r="AV940" s="1"/>
      <c r="BC940" s="1"/>
      <c r="BD940" s="1"/>
      <c r="BE940" s="1"/>
      <c r="BI940" s="1"/>
      <c r="BJ940" s="1"/>
      <c r="BK940" s="1"/>
    </row>
    <row r="941" spans="39:63">
      <c r="AM941" s="1"/>
      <c r="AN941" s="1"/>
      <c r="AO941" s="1"/>
      <c r="AP941" s="1"/>
      <c r="AQ941" s="1"/>
      <c r="AR941" s="1"/>
      <c r="AT941" s="1"/>
      <c r="AU941" s="1"/>
      <c r="AV941" s="1"/>
      <c r="BC941" s="1"/>
      <c r="BD941" s="1"/>
      <c r="BE941" s="1"/>
      <c r="BI941" s="1"/>
      <c r="BJ941" s="1"/>
      <c r="BK941" s="1"/>
    </row>
    <row r="942" spans="39:63">
      <c r="AM942" s="1"/>
      <c r="AN942" s="1"/>
      <c r="AO942" s="1"/>
      <c r="AP942" s="1"/>
      <c r="AQ942" s="1"/>
      <c r="AR942" s="1"/>
      <c r="AT942" s="1"/>
      <c r="AU942" s="1"/>
      <c r="AV942" s="1"/>
      <c r="BC942" s="1"/>
      <c r="BD942" s="1"/>
      <c r="BE942" s="1"/>
      <c r="BI942" s="1"/>
      <c r="BJ942" s="1"/>
      <c r="BK942" s="1"/>
    </row>
    <row r="943" spans="39:63">
      <c r="AM943" s="1"/>
      <c r="AN943" s="1"/>
      <c r="AO943" s="1"/>
      <c r="AP943" s="1"/>
      <c r="AQ943" s="1"/>
      <c r="AR943" s="1"/>
      <c r="AT943" s="1"/>
      <c r="AU943" s="1"/>
      <c r="AV943" s="1"/>
      <c r="BC943" s="1"/>
      <c r="BD943" s="1"/>
      <c r="BE943" s="1"/>
      <c r="BI943" s="1"/>
      <c r="BJ943" s="1"/>
      <c r="BK943" s="1"/>
    </row>
    <row r="944" spans="39:63">
      <c r="AM944" s="1"/>
      <c r="AN944" s="1"/>
      <c r="AO944" s="1"/>
      <c r="AP944" s="1"/>
      <c r="AQ944" s="1"/>
      <c r="AR944" s="1"/>
      <c r="AT944" s="1"/>
      <c r="AU944" s="1"/>
      <c r="AV944" s="1"/>
      <c r="BC944" s="1"/>
      <c r="BD944" s="1"/>
      <c r="BE944" s="1"/>
      <c r="BI944" s="1"/>
      <c r="BJ944" s="1"/>
      <c r="BK944" s="1"/>
    </row>
    <row r="945" spans="39:63">
      <c r="AM945" s="1"/>
      <c r="AN945" s="1"/>
      <c r="AO945" s="1"/>
      <c r="AP945" s="1"/>
      <c r="AQ945" s="1"/>
      <c r="AR945" s="1"/>
      <c r="AT945" s="1"/>
      <c r="AU945" s="1"/>
      <c r="AV945" s="1"/>
      <c r="BC945" s="1"/>
      <c r="BD945" s="1"/>
      <c r="BE945" s="1"/>
      <c r="BI945" s="1"/>
      <c r="BJ945" s="1"/>
      <c r="BK945" s="1"/>
    </row>
    <row r="946" spans="39:63">
      <c r="AM946" s="1"/>
      <c r="AN946" s="1"/>
      <c r="AO946" s="1"/>
      <c r="AP946" s="1"/>
      <c r="AQ946" s="1"/>
      <c r="AR946" s="1"/>
      <c r="AT946" s="1"/>
      <c r="AU946" s="1"/>
      <c r="AV946" s="1"/>
      <c r="BC946" s="1"/>
      <c r="BD946" s="1"/>
      <c r="BE946" s="1"/>
      <c r="BI946" s="1"/>
      <c r="BJ946" s="1"/>
      <c r="BK946" s="1"/>
    </row>
    <row r="947" spans="39:63">
      <c r="AM947" s="1"/>
      <c r="AN947" s="1"/>
      <c r="AO947" s="1"/>
      <c r="AP947" s="1"/>
      <c r="AQ947" s="1"/>
      <c r="AR947" s="1"/>
      <c r="AT947" s="1"/>
      <c r="AU947" s="1"/>
      <c r="AV947" s="1"/>
      <c r="BC947" s="1"/>
      <c r="BD947" s="1"/>
      <c r="BE947" s="1"/>
      <c r="BI947" s="1"/>
      <c r="BJ947" s="1"/>
      <c r="BK947" s="1"/>
    </row>
    <row r="948" spans="39:63">
      <c r="AM948" s="1"/>
      <c r="AN948" s="1"/>
      <c r="AO948" s="1"/>
      <c r="AP948" s="1"/>
      <c r="AQ948" s="1"/>
      <c r="AR948" s="1"/>
      <c r="AT948" s="1"/>
      <c r="AU948" s="1"/>
      <c r="AV948" s="1"/>
      <c r="BC948" s="1"/>
      <c r="BD948" s="1"/>
      <c r="BE948" s="1"/>
      <c r="BI948" s="1"/>
      <c r="BJ948" s="1"/>
      <c r="BK948" s="1"/>
    </row>
    <row r="949" spans="39:63">
      <c r="AM949" s="1"/>
      <c r="AN949" s="1"/>
      <c r="AO949" s="1"/>
      <c r="AP949" s="1"/>
      <c r="AQ949" s="1"/>
      <c r="AR949" s="1"/>
      <c r="AT949" s="1"/>
      <c r="AU949" s="1"/>
      <c r="AV949" s="1"/>
      <c r="BC949" s="1"/>
      <c r="BD949" s="1"/>
      <c r="BE949" s="1"/>
      <c r="BI949" s="1"/>
      <c r="BJ949" s="1"/>
      <c r="BK949" s="1"/>
    </row>
    <row r="950" spans="39:63">
      <c r="AM950" s="1"/>
      <c r="AN950" s="1"/>
      <c r="AO950" s="1"/>
      <c r="AP950" s="1"/>
      <c r="AQ950" s="1"/>
      <c r="AR950" s="1"/>
      <c r="AT950" s="1"/>
      <c r="AU950" s="1"/>
      <c r="AV950" s="1"/>
      <c r="BC950" s="1"/>
      <c r="BD950" s="1"/>
      <c r="BE950" s="1"/>
      <c r="BI950" s="1"/>
      <c r="BJ950" s="1"/>
      <c r="BK950" s="1"/>
    </row>
    <row r="951" spans="39:63">
      <c r="AM951" s="1"/>
      <c r="AN951" s="1"/>
      <c r="AO951" s="1"/>
      <c r="AP951" s="1"/>
      <c r="AQ951" s="1"/>
      <c r="AR951" s="1"/>
      <c r="AT951" s="1"/>
      <c r="AU951" s="1"/>
      <c r="AV951" s="1"/>
      <c r="BC951" s="1"/>
      <c r="BD951" s="1"/>
      <c r="BE951" s="1"/>
      <c r="BI951" s="1"/>
      <c r="BJ951" s="1"/>
      <c r="BK951" s="1"/>
    </row>
    <row r="952" spans="39:63">
      <c r="AM952" s="1"/>
      <c r="AN952" s="1"/>
      <c r="AO952" s="1"/>
      <c r="AP952" s="1"/>
      <c r="AQ952" s="1"/>
      <c r="AR952" s="1"/>
      <c r="AT952" s="1"/>
      <c r="AU952" s="1"/>
      <c r="AV952" s="1"/>
      <c r="BC952" s="1"/>
      <c r="BD952" s="1"/>
      <c r="BE952" s="1"/>
      <c r="BI952" s="1"/>
      <c r="BJ952" s="1"/>
      <c r="BK952" s="1"/>
    </row>
    <row r="953" spans="39:63">
      <c r="AM953" s="1"/>
      <c r="AN953" s="1"/>
      <c r="AO953" s="1"/>
      <c r="AP953" s="1"/>
      <c r="AQ953" s="1"/>
      <c r="AR953" s="1"/>
      <c r="AT953" s="1"/>
      <c r="AU953" s="1"/>
      <c r="AV953" s="1"/>
      <c r="BC953" s="1"/>
      <c r="BD953" s="1"/>
      <c r="BE953" s="1"/>
      <c r="BI953" s="1"/>
      <c r="BJ953" s="1"/>
      <c r="BK953" s="1"/>
    </row>
    <row r="954" spans="39:63">
      <c r="AM954" s="1"/>
      <c r="AN954" s="1"/>
      <c r="AO954" s="1"/>
      <c r="AP954" s="1"/>
      <c r="AQ954" s="1"/>
      <c r="AR954" s="1"/>
      <c r="AT954" s="1"/>
      <c r="AU954" s="1"/>
      <c r="AV954" s="1"/>
      <c r="BC954" s="1"/>
      <c r="BD954" s="1"/>
      <c r="BE954" s="1"/>
      <c r="BI954" s="1"/>
      <c r="BJ954" s="1"/>
      <c r="BK954" s="1"/>
    </row>
    <row r="955" spans="39:63">
      <c r="AM955" s="1"/>
      <c r="AN955" s="1"/>
      <c r="AO955" s="1"/>
      <c r="AP955" s="1"/>
      <c r="AQ955" s="1"/>
      <c r="AR955" s="1"/>
      <c r="AT955" s="1"/>
      <c r="AU955" s="1"/>
      <c r="AV955" s="1"/>
      <c r="BC955" s="1"/>
      <c r="BD955" s="1"/>
      <c r="BE955" s="1"/>
      <c r="BI955" s="1"/>
      <c r="BJ955" s="1"/>
      <c r="BK955" s="1"/>
    </row>
    <row r="956" spans="39:63">
      <c r="AM956" s="1"/>
      <c r="AN956" s="1"/>
      <c r="AO956" s="1"/>
      <c r="AP956" s="1"/>
      <c r="AQ956" s="1"/>
      <c r="AR956" s="1"/>
      <c r="AT956" s="1"/>
      <c r="AU956" s="1"/>
      <c r="AV956" s="1"/>
      <c r="BC956" s="1"/>
      <c r="BD956" s="1"/>
      <c r="BE956" s="1"/>
      <c r="BI956" s="1"/>
      <c r="BJ956" s="1"/>
      <c r="BK956" s="1"/>
    </row>
    <row r="957" spans="39:63">
      <c r="AM957" s="1"/>
      <c r="AN957" s="1"/>
      <c r="AO957" s="1"/>
      <c r="AP957" s="1"/>
      <c r="AQ957" s="1"/>
      <c r="AR957" s="1"/>
      <c r="AT957" s="1"/>
      <c r="AU957" s="1"/>
      <c r="AV957" s="1"/>
      <c r="BC957" s="1"/>
      <c r="BD957" s="1"/>
      <c r="BE957" s="1"/>
      <c r="BI957" s="1"/>
      <c r="BJ957" s="1"/>
      <c r="BK957" s="1"/>
    </row>
    <row r="958" spans="39:63">
      <c r="AM958" s="1"/>
      <c r="AN958" s="1"/>
      <c r="AO958" s="1"/>
      <c r="AP958" s="1"/>
      <c r="AQ958" s="1"/>
      <c r="AR958" s="1"/>
      <c r="AT958" s="1"/>
      <c r="AU958" s="1"/>
      <c r="AV958" s="1"/>
      <c r="BC958" s="1"/>
      <c r="BD958" s="1"/>
      <c r="BE958" s="1"/>
      <c r="BI958" s="1"/>
      <c r="BJ958" s="1"/>
      <c r="BK958" s="1"/>
    </row>
    <row r="959" spans="39:63">
      <c r="AM959" s="1"/>
      <c r="AN959" s="1"/>
      <c r="AO959" s="1"/>
      <c r="AP959" s="1"/>
      <c r="AQ959" s="1"/>
      <c r="AR959" s="1"/>
      <c r="AT959" s="1"/>
      <c r="AU959" s="1"/>
      <c r="AV959" s="1"/>
      <c r="BC959" s="1"/>
      <c r="BD959" s="1"/>
      <c r="BE959" s="1"/>
      <c r="BI959" s="1"/>
      <c r="BJ959" s="1"/>
      <c r="BK959" s="1"/>
    </row>
    <row r="960" spans="39:63">
      <c r="AM960" s="1"/>
      <c r="AN960" s="1"/>
      <c r="AO960" s="1"/>
      <c r="AP960" s="1"/>
      <c r="AQ960" s="1"/>
      <c r="AR960" s="1"/>
      <c r="AT960" s="1"/>
      <c r="AU960" s="1"/>
      <c r="AV960" s="1"/>
      <c r="BC960" s="1"/>
      <c r="BD960" s="1"/>
      <c r="BE960" s="1"/>
      <c r="BI960" s="1"/>
      <c r="BJ960" s="1"/>
      <c r="BK960" s="1"/>
    </row>
    <row r="961" spans="39:63">
      <c r="AM961" s="1"/>
      <c r="AN961" s="1"/>
      <c r="AO961" s="1"/>
      <c r="AP961" s="1"/>
      <c r="AQ961" s="1"/>
      <c r="AR961" s="1"/>
      <c r="AT961" s="1"/>
      <c r="AU961" s="1"/>
      <c r="AV961" s="1"/>
      <c r="BC961" s="1"/>
      <c r="BD961" s="1"/>
      <c r="BE961" s="1"/>
      <c r="BI961" s="1"/>
      <c r="BJ961" s="1"/>
      <c r="BK961" s="1"/>
    </row>
    <row r="962" spans="39:63">
      <c r="AM962" s="1"/>
      <c r="AN962" s="1"/>
      <c r="AO962" s="1"/>
      <c r="AP962" s="1"/>
      <c r="AQ962" s="1"/>
      <c r="AR962" s="1"/>
      <c r="AT962" s="1"/>
      <c r="AU962" s="1"/>
      <c r="AV962" s="1"/>
      <c r="BC962" s="1"/>
      <c r="BD962" s="1"/>
      <c r="BE962" s="1"/>
      <c r="BI962" s="1"/>
      <c r="BJ962" s="1"/>
      <c r="BK962" s="1"/>
    </row>
    <row r="963" spans="39:63">
      <c r="AM963" s="1"/>
      <c r="AN963" s="1"/>
      <c r="AO963" s="1"/>
      <c r="AP963" s="1"/>
      <c r="AQ963" s="1"/>
      <c r="AR963" s="1"/>
      <c r="AT963" s="1"/>
      <c r="AU963" s="1"/>
      <c r="AV963" s="1"/>
      <c r="BC963" s="1"/>
      <c r="BD963" s="1"/>
      <c r="BE963" s="1"/>
      <c r="BI963" s="1"/>
      <c r="BJ963" s="1"/>
      <c r="BK963" s="1"/>
    </row>
    <row r="964" spans="39:63">
      <c r="AM964" s="1"/>
      <c r="AN964" s="1"/>
      <c r="AO964" s="1"/>
      <c r="AP964" s="1"/>
      <c r="AQ964" s="1"/>
      <c r="AR964" s="1"/>
      <c r="AT964" s="1"/>
      <c r="AU964" s="1"/>
      <c r="AV964" s="1"/>
      <c r="BC964" s="1"/>
      <c r="BD964" s="1"/>
      <c r="BE964" s="1"/>
      <c r="BI964" s="1"/>
      <c r="BJ964" s="1"/>
      <c r="BK964" s="1"/>
    </row>
    <row r="965" spans="39:63">
      <c r="AM965" s="1"/>
      <c r="AN965" s="1"/>
      <c r="AO965" s="1"/>
      <c r="AP965" s="1"/>
      <c r="AQ965" s="1"/>
      <c r="AR965" s="1"/>
      <c r="AT965" s="1"/>
      <c r="AU965" s="1"/>
      <c r="AV965" s="1"/>
      <c r="BC965" s="1"/>
      <c r="BD965" s="1"/>
      <c r="BE965" s="1"/>
      <c r="BI965" s="1"/>
      <c r="BJ965" s="1"/>
      <c r="BK965" s="1"/>
    </row>
    <row r="966" spans="39:63">
      <c r="AM966" s="1"/>
      <c r="AN966" s="1"/>
      <c r="AO966" s="1"/>
      <c r="AP966" s="1"/>
      <c r="AQ966" s="1"/>
      <c r="AR966" s="1"/>
      <c r="AT966" s="1"/>
      <c r="AU966" s="1"/>
      <c r="AV966" s="1"/>
      <c r="BC966" s="1"/>
      <c r="BD966" s="1"/>
      <c r="BE966" s="1"/>
      <c r="BI966" s="1"/>
      <c r="BJ966" s="1"/>
      <c r="BK966" s="1"/>
    </row>
    <row r="967" spans="39:63">
      <c r="AM967" s="1"/>
      <c r="AN967" s="1"/>
      <c r="AO967" s="1"/>
      <c r="AP967" s="1"/>
      <c r="AQ967" s="1"/>
      <c r="AR967" s="1"/>
      <c r="AT967" s="1"/>
      <c r="AU967" s="1"/>
      <c r="AV967" s="1"/>
      <c r="BC967" s="1"/>
      <c r="BD967" s="1"/>
      <c r="BE967" s="1"/>
      <c r="BI967" s="1"/>
      <c r="BJ967" s="1"/>
      <c r="BK967" s="1"/>
    </row>
    <row r="968" spans="39:63">
      <c r="AM968" s="1"/>
      <c r="AN968" s="1"/>
      <c r="AO968" s="1"/>
      <c r="AP968" s="1"/>
      <c r="AQ968" s="1"/>
      <c r="AR968" s="1"/>
      <c r="AT968" s="1"/>
      <c r="AU968" s="1"/>
      <c r="AV968" s="1"/>
      <c r="BC968" s="1"/>
      <c r="BD968" s="1"/>
      <c r="BE968" s="1"/>
      <c r="BI968" s="1"/>
      <c r="BJ968" s="1"/>
      <c r="BK968" s="1"/>
    </row>
    <row r="969" spans="39:63">
      <c r="AM969" s="1"/>
      <c r="AN969" s="1"/>
      <c r="AO969" s="1"/>
      <c r="AP969" s="1"/>
      <c r="AQ969" s="1"/>
      <c r="AR969" s="1"/>
      <c r="AT969" s="1"/>
      <c r="AU969" s="1"/>
      <c r="AV969" s="1"/>
      <c r="BC969" s="1"/>
      <c r="BD969" s="1"/>
      <c r="BE969" s="1"/>
      <c r="BI969" s="1"/>
      <c r="BJ969" s="1"/>
      <c r="BK969" s="1"/>
    </row>
    <row r="970" spans="39:63">
      <c r="AM970" s="1"/>
      <c r="AN970" s="1"/>
      <c r="AO970" s="1"/>
      <c r="AP970" s="1"/>
      <c r="AQ970" s="1"/>
      <c r="AR970" s="1"/>
      <c r="AT970" s="1"/>
      <c r="AU970" s="1"/>
      <c r="AV970" s="1"/>
      <c r="BC970" s="1"/>
      <c r="BD970" s="1"/>
      <c r="BE970" s="1"/>
      <c r="BI970" s="1"/>
      <c r="BJ970" s="1"/>
      <c r="BK970" s="1"/>
    </row>
    <row r="971" spans="39:63">
      <c r="AM971" s="1"/>
      <c r="AN971" s="1"/>
      <c r="AO971" s="1"/>
      <c r="AP971" s="1"/>
      <c r="AQ971" s="1"/>
      <c r="AR971" s="1"/>
      <c r="AT971" s="1"/>
      <c r="AU971" s="1"/>
      <c r="AV971" s="1"/>
      <c r="BC971" s="1"/>
      <c r="BD971" s="1"/>
      <c r="BE971" s="1"/>
      <c r="BI971" s="1"/>
      <c r="BJ971" s="1"/>
      <c r="BK971" s="1"/>
    </row>
    <row r="972" spans="39:63">
      <c r="AM972" s="1"/>
      <c r="AN972" s="1"/>
      <c r="AO972" s="1"/>
      <c r="AP972" s="1"/>
      <c r="AQ972" s="1"/>
      <c r="AR972" s="1"/>
      <c r="AT972" s="1"/>
      <c r="AU972" s="1"/>
      <c r="AV972" s="1"/>
      <c r="BC972" s="1"/>
      <c r="BD972" s="1"/>
      <c r="BE972" s="1"/>
      <c r="BI972" s="1"/>
      <c r="BJ972" s="1"/>
      <c r="BK972" s="1"/>
    </row>
    <row r="973" spans="39:63">
      <c r="AM973" s="1"/>
      <c r="AN973" s="1"/>
      <c r="AO973" s="1"/>
      <c r="AP973" s="1"/>
      <c r="AQ973" s="1"/>
      <c r="AR973" s="1"/>
      <c r="AT973" s="1"/>
      <c r="AU973" s="1"/>
      <c r="AV973" s="1"/>
      <c r="BC973" s="1"/>
      <c r="BD973" s="1"/>
      <c r="BE973" s="1"/>
      <c r="BI973" s="1"/>
      <c r="BJ973" s="1"/>
      <c r="BK973" s="1"/>
    </row>
    <row r="974" spans="39:63">
      <c r="AM974" s="1"/>
      <c r="AN974" s="1"/>
      <c r="AO974" s="1"/>
      <c r="AP974" s="1"/>
      <c r="AQ974" s="1"/>
      <c r="AR974" s="1"/>
      <c r="AT974" s="1"/>
      <c r="AU974" s="1"/>
      <c r="AV974" s="1"/>
      <c r="BC974" s="1"/>
      <c r="BD974" s="1"/>
      <c r="BE974" s="1"/>
      <c r="BI974" s="1"/>
      <c r="BJ974" s="1"/>
      <c r="BK974" s="1"/>
    </row>
    <row r="975" spans="39:63">
      <c r="AM975" s="1"/>
      <c r="AN975" s="1"/>
      <c r="AO975" s="1"/>
      <c r="AP975" s="1"/>
      <c r="AQ975" s="1"/>
      <c r="AR975" s="1"/>
      <c r="AT975" s="1"/>
      <c r="AU975" s="1"/>
      <c r="AV975" s="1"/>
      <c r="BC975" s="1"/>
      <c r="BD975" s="1"/>
      <c r="BE975" s="1"/>
      <c r="BI975" s="1"/>
      <c r="BJ975" s="1"/>
      <c r="BK975" s="1"/>
    </row>
    <row r="976" spans="39:63">
      <c r="AM976" s="1"/>
      <c r="AN976" s="1"/>
      <c r="AO976" s="1"/>
      <c r="AP976" s="1"/>
      <c r="AQ976" s="1"/>
      <c r="AR976" s="1"/>
      <c r="AT976" s="1"/>
      <c r="AU976" s="1"/>
      <c r="AV976" s="1"/>
      <c r="BC976" s="1"/>
      <c r="BD976" s="1"/>
      <c r="BE976" s="1"/>
      <c r="BI976" s="1"/>
      <c r="BJ976" s="1"/>
      <c r="BK976" s="1"/>
    </row>
    <row r="977" spans="39:63">
      <c r="AM977" s="1"/>
      <c r="AN977" s="1"/>
      <c r="AO977" s="1"/>
      <c r="AP977" s="1"/>
      <c r="AQ977" s="1"/>
      <c r="AR977" s="1"/>
      <c r="AT977" s="1"/>
      <c r="AU977" s="1"/>
      <c r="AV977" s="1"/>
      <c r="BC977" s="1"/>
      <c r="BD977" s="1"/>
      <c r="BE977" s="1"/>
      <c r="BI977" s="1"/>
      <c r="BJ977" s="1"/>
      <c r="BK977" s="1"/>
    </row>
    <row r="978" spans="39:63">
      <c r="AM978" s="1"/>
      <c r="AN978" s="1"/>
      <c r="AO978" s="1"/>
      <c r="AP978" s="1"/>
      <c r="AQ978" s="1"/>
      <c r="AR978" s="1"/>
      <c r="AT978" s="1"/>
      <c r="AU978" s="1"/>
      <c r="AV978" s="1"/>
      <c r="BC978" s="1"/>
      <c r="BD978" s="1"/>
      <c r="BE978" s="1"/>
      <c r="BI978" s="1"/>
      <c r="BJ978" s="1"/>
      <c r="BK978" s="1"/>
    </row>
    <row r="979" spans="39:63">
      <c r="AM979" s="1"/>
      <c r="AN979" s="1"/>
      <c r="AO979" s="1"/>
      <c r="AP979" s="1"/>
      <c r="AQ979" s="1"/>
      <c r="AR979" s="1"/>
      <c r="AT979" s="1"/>
      <c r="AU979" s="1"/>
      <c r="AV979" s="1"/>
      <c r="BC979" s="1"/>
      <c r="BD979" s="1"/>
      <c r="BE979" s="1"/>
      <c r="BI979" s="1"/>
      <c r="BJ979" s="1"/>
      <c r="BK979" s="1"/>
    </row>
    <row r="980" spans="39:63">
      <c r="AM980" s="1"/>
      <c r="AN980" s="1"/>
      <c r="AO980" s="1"/>
      <c r="AP980" s="1"/>
      <c r="AQ980" s="1"/>
      <c r="AR980" s="1"/>
      <c r="AT980" s="1"/>
      <c r="AU980" s="1"/>
      <c r="AV980" s="1"/>
      <c r="BC980" s="1"/>
      <c r="BD980" s="1"/>
      <c r="BE980" s="1"/>
      <c r="BI980" s="1"/>
      <c r="BJ980" s="1"/>
      <c r="BK980" s="1"/>
    </row>
    <row r="981" spans="39:63">
      <c r="AM981" s="1"/>
      <c r="AN981" s="1"/>
      <c r="AO981" s="1"/>
      <c r="AP981" s="1"/>
      <c r="AQ981" s="1"/>
      <c r="AR981" s="1"/>
      <c r="AT981" s="1"/>
      <c r="AU981" s="1"/>
      <c r="AV981" s="1"/>
      <c r="BC981" s="1"/>
      <c r="BD981" s="1"/>
      <c r="BE981" s="1"/>
      <c r="BI981" s="1"/>
      <c r="BJ981" s="1"/>
      <c r="BK981" s="1"/>
    </row>
    <row r="982" spans="39:63">
      <c r="AM982" s="1"/>
      <c r="AN982" s="1"/>
      <c r="AO982" s="1"/>
      <c r="AP982" s="1"/>
      <c r="AQ982" s="1"/>
      <c r="AR982" s="1"/>
      <c r="AT982" s="1"/>
      <c r="AU982" s="1"/>
      <c r="AV982" s="1"/>
      <c r="BC982" s="1"/>
      <c r="BD982" s="1"/>
      <c r="BE982" s="1"/>
      <c r="BI982" s="1"/>
      <c r="BJ982" s="1"/>
      <c r="BK982" s="1"/>
    </row>
    <row r="983" spans="39:63">
      <c r="AM983" s="1"/>
      <c r="AN983" s="1"/>
      <c r="AO983" s="1"/>
      <c r="AP983" s="1"/>
      <c r="AQ983" s="1"/>
      <c r="AR983" s="1"/>
      <c r="AT983" s="1"/>
      <c r="AU983" s="1"/>
      <c r="AV983" s="1"/>
      <c r="BC983" s="1"/>
      <c r="BD983" s="1"/>
      <c r="BE983" s="1"/>
      <c r="BI983" s="1"/>
      <c r="BJ983" s="1"/>
      <c r="BK983" s="1"/>
    </row>
    <row r="984" spans="39:63">
      <c r="AM984" s="1"/>
      <c r="AN984" s="1"/>
      <c r="AO984" s="1"/>
      <c r="AP984" s="1"/>
      <c r="AQ984" s="1"/>
      <c r="AR984" s="1"/>
      <c r="AT984" s="1"/>
      <c r="AU984" s="1"/>
      <c r="AV984" s="1"/>
      <c r="BC984" s="1"/>
      <c r="BD984" s="1"/>
      <c r="BE984" s="1"/>
      <c r="BI984" s="1"/>
      <c r="BJ984" s="1"/>
      <c r="BK984" s="1"/>
    </row>
    <row r="985" spans="39:63">
      <c r="AM985" s="1"/>
      <c r="AN985" s="1"/>
      <c r="AO985" s="1"/>
      <c r="AP985" s="1"/>
      <c r="AQ985" s="1"/>
      <c r="AR985" s="1"/>
      <c r="AT985" s="1"/>
      <c r="AU985" s="1"/>
      <c r="AV985" s="1"/>
      <c r="BC985" s="1"/>
      <c r="BD985" s="1"/>
      <c r="BE985" s="1"/>
      <c r="BI985" s="1"/>
      <c r="BJ985" s="1"/>
      <c r="BK985" s="1"/>
    </row>
    <row r="986" spans="39:63">
      <c r="AM986" s="1"/>
      <c r="AN986" s="1"/>
      <c r="AO986" s="1"/>
      <c r="AP986" s="1"/>
      <c r="AQ986" s="1"/>
      <c r="AR986" s="1"/>
      <c r="AT986" s="1"/>
      <c r="AU986" s="1"/>
      <c r="AV986" s="1"/>
      <c r="BC986" s="1"/>
      <c r="BD986" s="1"/>
      <c r="BE986" s="1"/>
      <c r="BI986" s="1"/>
      <c r="BJ986" s="1"/>
      <c r="BK986" s="1"/>
    </row>
    <row r="987" spans="39:63">
      <c r="AM987" s="1"/>
      <c r="AN987" s="1"/>
      <c r="AO987" s="1"/>
      <c r="AP987" s="1"/>
      <c r="AQ987" s="1"/>
      <c r="AR987" s="1"/>
      <c r="AT987" s="1"/>
      <c r="AU987" s="1"/>
      <c r="AV987" s="1"/>
      <c r="BC987" s="1"/>
      <c r="BD987" s="1"/>
      <c r="BE987" s="1"/>
      <c r="BI987" s="1"/>
      <c r="BJ987" s="1"/>
      <c r="BK987" s="1"/>
    </row>
    <row r="988" spans="39:63">
      <c r="AM988" s="1"/>
      <c r="AN988" s="1"/>
      <c r="AO988" s="1"/>
      <c r="AP988" s="1"/>
      <c r="AQ988" s="1"/>
      <c r="AR988" s="1"/>
      <c r="AT988" s="1"/>
      <c r="AU988" s="1"/>
      <c r="AV988" s="1"/>
      <c r="BC988" s="1"/>
      <c r="BD988" s="1"/>
      <c r="BE988" s="1"/>
      <c r="BI988" s="1"/>
      <c r="BJ988" s="1"/>
      <c r="BK988" s="1"/>
    </row>
    <row r="989" spans="39:63">
      <c r="AM989" s="1"/>
      <c r="AN989" s="1"/>
      <c r="AO989" s="1"/>
      <c r="AP989" s="1"/>
      <c r="AQ989" s="1"/>
      <c r="AR989" s="1"/>
      <c r="AT989" s="1"/>
      <c r="AU989" s="1"/>
      <c r="AV989" s="1"/>
      <c r="BC989" s="1"/>
      <c r="BD989" s="1"/>
      <c r="BE989" s="1"/>
      <c r="BI989" s="1"/>
      <c r="BJ989" s="1"/>
      <c r="BK989" s="1"/>
    </row>
    <row r="990" spans="39:63">
      <c r="AM990" s="1"/>
      <c r="AN990" s="1"/>
      <c r="AO990" s="1"/>
      <c r="AP990" s="1"/>
      <c r="AQ990" s="1"/>
      <c r="AR990" s="1"/>
      <c r="AT990" s="1"/>
      <c r="AU990" s="1"/>
      <c r="AV990" s="1"/>
      <c r="BC990" s="1"/>
      <c r="BD990" s="1"/>
      <c r="BE990" s="1"/>
      <c r="BI990" s="1"/>
      <c r="BJ990" s="1"/>
      <c r="BK990" s="1"/>
    </row>
    <row r="991" spans="39:63">
      <c r="AM991" s="1"/>
      <c r="AN991" s="1"/>
      <c r="AO991" s="1"/>
      <c r="AP991" s="1"/>
      <c r="AQ991" s="1"/>
      <c r="AR991" s="1"/>
      <c r="AT991" s="1"/>
      <c r="AU991" s="1"/>
      <c r="AV991" s="1"/>
      <c r="BC991" s="1"/>
      <c r="BD991" s="1"/>
      <c r="BE991" s="1"/>
      <c r="BI991" s="1"/>
      <c r="BJ991" s="1"/>
      <c r="BK991" s="1"/>
    </row>
    <row r="992" spans="39:63">
      <c r="AM992" s="1"/>
      <c r="AN992" s="1"/>
      <c r="AO992" s="1"/>
      <c r="AP992" s="1"/>
      <c r="AQ992" s="1"/>
      <c r="AR992" s="1"/>
      <c r="AT992" s="1"/>
      <c r="AU992" s="1"/>
      <c r="AV992" s="1"/>
      <c r="BC992" s="1"/>
      <c r="BD992" s="1"/>
      <c r="BE992" s="1"/>
      <c r="BI992" s="1"/>
      <c r="BJ992" s="1"/>
      <c r="BK992" s="1"/>
    </row>
    <row r="993" spans="39:63">
      <c r="AM993" s="1"/>
      <c r="AN993" s="1"/>
      <c r="AO993" s="1"/>
      <c r="AP993" s="1"/>
      <c r="AQ993" s="1"/>
      <c r="AR993" s="1"/>
      <c r="AT993" s="1"/>
      <c r="AU993" s="1"/>
      <c r="AV993" s="1"/>
      <c r="BC993" s="1"/>
      <c r="BD993" s="1"/>
      <c r="BE993" s="1"/>
      <c r="BI993" s="1"/>
      <c r="BJ993" s="1"/>
      <c r="BK993" s="1"/>
    </row>
    <row r="994" spans="39:63">
      <c r="AM994" s="1"/>
      <c r="AN994" s="1"/>
      <c r="AO994" s="1"/>
      <c r="AP994" s="1"/>
      <c r="AQ994" s="1"/>
      <c r="AR994" s="1"/>
      <c r="AT994" s="1"/>
      <c r="AU994" s="1"/>
      <c r="AV994" s="1"/>
      <c r="BC994" s="1"/>
      <c r="BD994" s="1"/>
      <c r="BE994" s="1"/>
      <c r="BI994" s="1"/>
      <c r="BJ994" s="1"/>
      <c r="BK994" s="1"/>
    </row>
    <row r="995" spans="39:63">
      <c r="AM995" s="1"/>
      <c r="AN995" s="1"/>
      <c r="AO995" s="1"/>
      <c r="AP995" s="1"/>
      <c r="AQ995" s="1"/>
      <c r="AR995" s="1"/>
      <c r="AT995" s="1"/>
      <c r="AU995" s="1"/>
      <c r="AV995" s="1"/>
      <c r="BC995" s="1"/>
      <c r="BD995" s="1"/>
      <c r="BE995" s="1"/>
      <c r="BI995" s="1"/>
      <c r="BJ995" s="1"/>
      <c r="BK995" s="1"/>
    </row>
    <row r="996" spans="39:63">
      <c r="AM996" s="1"/>
      <c r="AN996" s="1"/>
      <c r="AO996" s="1"/>
      <c r="AP996" s="1"/>
      <c r="AQ996" s="1"/>
      <c r="AR996" s="1"/>
      <c r="AT996" s="1"/>
      <c r="AU996" s="1"/>
      <c r="AV996" s="1"/>
      <c r="BC996" s="1"/>
      <c r="BD996" s="1"/>
      <c r="BE996" s="1"/>
      <c r="BI996" s="1"/>
      <c r="BJ996" s="1"/>
      <c r="BK996" s="1"/>
    </row>
    <row r="997" spans="39:63">
      <c r="AM997" s="1"/>
      <c r="AN997" s="1"/>
      <c r="AO997" s="1"/>
      <c r="AP997" s="1"/>
      <c r="AQ997" s="1"/>
      <c r="AR997" s="1"/>
      <c r="AT997" s="1"/>
      <c r="AU997" s="1"/>
      <c r="AV997" s="1"/>
      <c r="BC997" s="1"/>
      <c r="BD997" s="1"/>
      <c r="BE997" s="1"/>
      <c r="BI997" s="1"/>
      <c r="BJ997" s="1"/>
      <c r="BK997" s="1"/>
    </row>
    <row r="998" spans="39:63">
      <c r="AM998" s="1"/>
      <c r="AN998" s="1"/>
      <c r="AO998" s="1"/>
      <c r="AP998" s="1"/>
      <c r="AQ998" s="1"/>
      <c r="AR998" s="1"/>
      <c r="AT998" s="1"/>
      <c r="AU998" s="1"/>
      <c r="AV998" s="1"/>
      <c r="BC998" s="1"/>
      <c r="BD998" s="1"/>
      <c r="BE998" s="1"/>
      <c r="BI998" s="1"/>
      <c r="BJ998" s="1"/>
      <c r="BK998" s="1"/>
    </row>
    <row r="999" spans="39:63">
      <c r="AM999" s="1"/>
      <c r="AN999" s="1"/>
      <c r="AO999" s="1"/>
      <c r="AP999" s="1"/>
      <c r="AQ999" s="1"/>
      <c r="AR999" s="1"/>
      <c r="AT999" s="1"/>
      <c r="AU999" s="1"/>
      <c r="AV999" s="1"/>
      <c r="BC999" s="1"/>
      <c r="BD999" s="1"/>
      <c r="BE999" s="1"/>
      <c r="BI999" s="1"/>
      <c r="BJ999" s="1"/>
      <c r="BK999" s="1"/>
    </row>
    <row r="1000" spans="39:63">
      <c r="AM1000" s="1"/>
      <c r="AN1000" s="1"/>
      <c r="AO1000" s="1"/>
      <c r="AP1000" s="1"/>
      <c r="AQ1000" s="1"/>
      <c r="AR1000" s="1"/>
      <c r="AT1000" s="1"/>
      <c r="AU1000" s="1"/>
      <c r="AV1000" s="1"/>
      <c r="BC1000" s="1"/>
      <c r="BD1000" s="1"/>
      <c r="BE1000" s="1"/>
      <c r="BI1000" s="1"/>
      <c r="BJ1000" s="1"/>
      <c r="BK1000" s="1"/>
    </row>
    <row r="1001" spans="39:63">
      <c r="AM1001" s="1"/>
      <c r="AN1001" s="1"/>
      <c r="AO1001" s="1"/>
      <c r="AP1001" s="1"/>
      <c r="AQ1001" s="1"/>
      <c r="AR1001" s="1"/>
      <c r="AT1001" s="1"/>
      <c r="AU1001" s="1"/>
      <c r="AV1001" s="1"/>
      <c r="BC1001" s="1"/>
      <c r="BD1001" s="1"/>
      <c r="BE1001" s="1"/>
      <c r="BI1001" s="1"/>
      <c r="BJ1001" s="1"/>
      <c r="BK1001" s="1"/>
    </row>
    <row r="1002" spans="39:63">
      <c r="AM1002" s="1"/>
      <c r="AN1002" s="1"/>
      <c r="AO1002" s="1"/>
      <c r="AP1002" s="1"/>
      <c r="AQ1002" s="1"/>
      <c r="AR1002" s="1"/>
      <c r="AT1002" s="1"/>
      <c r="AU1002" s="1"/>
      <c r="AV1002" s="1"/>
      <c r="BC1002" s="1"/>
      <c r="BD1002" s="1"/>
      <c r="BE1002" s="1"/>
      <c r="BI1002" s="1"/>
      <c r="BJ1002" s="1"/>
      <c r="BK1002" s="1"/>
    </row>
    <row r="1003" spans="39:63">
      <c r="AM1003" s="1"/>
      <c r="AN1003" s="1"/>
      <c r="AO1003" s="1"/>
      <c r="AP1003" s="1"/>
      <c r="AQ1003" s="1"/>
      <c r="AR1003" s="1"/>
      <c r="AT1003" s="1"/>
      <c r="AU1003" s="1"/>
      <c r="AV1003" s="1"/>
      <c r="BC1003" s="1"/>
      <c r="BD1003" s="1"/>
      <c r="BE1003" s="1"/>
      <c r="BI1003" s="1"/>
      <c r="BJ1003" s="1"/>
      <c r="BK1003" s="1"/>
    </row>
    <row r="1004" spans="39:63">
      <c r="AM1004" s="1"/>
      <c r="AN1004" s="1"/>
      <c r="AO1004" s="1"/>
      <c r="AP1004" s="1"/>
      <c r="AQ1004" s="1"/>
      <c r="AR1004" s="1"/>
      <c r="AT1004" s="1"/>
      <c r="AU1004" s="1"/>
      <c r="AV1004" s="1"/>
      <c r="BC1004" s="1"/>
      <c r="BD1004" s="1"/>
      <c r="BE1004" s="1"/>
      <c r="BI1004" s="1"/>
      <c r="BJ1004" s="1"/>
      <c r="BK1004" s="1"/>
    </row>
    <row r="1005" spans="39:63">
      <c r="AM1005" s="1"/>
      <c r="AN1005" s="1"/>
      <c r="AO1005" s="1"/>
      <c r="AP1005" s="1"/>
      <c r="AQ1005" s="1"/>
      <c r="AR1005" s="1"/>
      <c r="AT1005" s="1"/>
      <c r="AU1005" s="1"/>
      <c r="AV1005" s="1"/>
      <c r="BC1005" s="1"/>
      <c r="BD1005" s="1"/>
      <c r="BE1005" s="1"/>
      <c r="BI1005" s="1"/>
      <c r="BJ1005" s="1"/>
      <c r="BK1005" s="1"/>
    </row>
    <row r="1006" spans="39:63">
      <c r="AM1006" s="1"/>
      <c r="AN1006" s="1"/>
      <c r="AO1006" s="1"/>
      <c r="AP1006" s="1"/>
      <c r="AQ1006" s="1"/>
      <c r="AR1006" s="1"/>
      <c r="AT1006" s="1"/>
      <c r="AU1006" s="1"/>
      <c r="AV1006" s="1"/>
      <c r="BC1006" s="1"/>
      <c r="BD1006" s="1"/>
      <c r="BE1006" s="1"/>
      <c r="BI1006" s="1"/>
      <c r="BJ1006" s="1"/>
      <c r="BK1006" s="1"/>
    </row>
    <row r="1007" spans="39:63">
      <c r="AM1007" s="1"/>
      <c r="AN1007" s="1"/>
      <c r="AO1007" s="1"/>
      <c r="AP1007" s="1"/>
      <c r="AQ1007" s="1"/>
      <c r="AR1007" s="1"/>
      <c r="AT1007" s="1"/>
      <c r="AU1007" s="1"/>
      <c r="AV1007" s="1"/>
      <c r="BC1007" s="1"/>
      <c r="BD1007" s="1"/>
      <c r="BE1007" s="1"/>
      <c r="BI1007" s="1"/>
      <c r="BJ1007" s="1"/>
      <c r="BK1007" s="1"/>
    </row>
    <row r="1008" spans="39:63">
      <c r="AM1008" s="1"/>
      <c r="AN1008" s="1"/>
      <c r="AO1008" s="1"/>
      <c r="AP1008" s="1"/>
      <c r="AQ1008" s="1"/>
      <c r="AR1008" s="1"/>
      <c r="AT1008" s="1"/>
      <c r="AU1008" s="1"/>
      <c r="AV1008" s="1"/>
      <c r="BC1008" s="1"/>
      <c r="BD1008" s="1"/>
      <c r="BE1008" s="1"/>
      <c r="BI1008" s="1"/>
      <c r="BJ1008" s="1"/>
      <c r="BK1008" s="1"/>
    </row>
    <row r="1009" spans="39:63">
      <c r="AM1009" s="1"/>
      <c r="AN1009" s="1"/>
      <c r="AO1009" s="1"/>
      <c r="AP1009" s="1"/>
      <c r="AQ1009" s="1"/>
      <c r="AR1009" s="1"/>
      <c r="AT1009" s="1"/>
      <c r="AU1009" s="1"/>
      <c r="AV1009" s="1"/>
      <c r="BC1009" s="1"/>
      <c r="BD1009" s="1"/>
      <c r="BE1009" s="1"/>
      <c r="BI1009" s="1"/>
      <c r="BJ1009" s="1"/>
      <c r="BK1009" s="1"/>
    </row>
    <row r="1010" spans="39:63">
      <c r="AM1010" s="1"/>
      <c r="AN1010" s="1"/>
      <c r="AO1010" s="1"/>
      <c r="AP1010" s="1"/>
      <c r="AQ1010" s="1"/>
      <c r="AR1010" s="1"/>
      <c r="AT1010" s="1"/>
      <c r="AU1010" s="1"/>
      <c r="AV1010" s="1"/>
      <c r="BC1010" s="1"/>
      <c r="BD1010" s="1"/>
      <c r="BE1010" s="1"/>
      <c r="BI1010" s="1"/>
      <c r="BJ1010" s="1"/>
      <c r="BK1010" s="1"/>
    </row>
    <row r="1011" spans="39:63">
      <c r="AM1011" s="1"/>
      <c r="AN1011" s="1"/>
      <c r="AO1011" s="1"/>
      <c r="AP1011" s="1"/>
      <c r="AQ1011" s="1"/>
      <c r="AR1011" s="1"/>
      <c r="AT1011" s="1"/>
      <c r="AU1011" s="1"/>
      <c r="AV1011" s="1"/>
      <c r="BC1011" s="1"/>
      <c r="BD1011" s="1"/>
      <c r="BE1011" s="1"/>
      <c r="BI1011" s="1"/>
      <c r="BJ1011" s="1"/>
      <c r="BK1011" s="1"/>
    </row>
    <row r="1012" spans="39:63">
      <c r="AM1012" s="1"/>
      <c r="AN1012" s="1"/>
      <c r="AO1012" s="1"/>
      <c r="AP1012" s="1"/>
      <c r="AQ1012" s="1"/>
      <c r="AR1012" s="1"/>
      <c r="AT1012" s="1"/>
      <c r="AU1012" s="1"/>
      <c r="AV1012" s="1"/>
      <c r="BC1012" s="1"/>
      <c r="BD1012" s="1"/>
      <c r="BE1012" s="1"/>
      <c r="BI1012" s="1"/>
      <c r="BJ1012" s="1"/>
      <c r="BK1012" s="1"/>
    </row>
    <row r="1013" spans="39:63">
      <c r="AM1013" s="1"/>
      <c r="AN1013" s="1"/>
      <c r="AO1013" s="1"/>
      <c r="AP1013" s="1"/>
      <c r="AQ1013" s="1"/>
      <c r="AR1013" s="1"/>
      <c r="AT1013" s="1"/>
      <c r="AU1013" s="1"/>
      <c r="AV1013" s="1"/>
      <c r="BC1013" s="1"/>
      <c r="BD1013" s="1"/>
      <c r="BE1013" s="1"/>
      <c r="BI1013" s="1"/>
      <c r="BJ1013" s="1"/>
      <c r="BK1013" s="1"/>
    </row>
    <row r="1014" spans="39:63">
      <c r="AM1014" s="1"/>
      <c r="AN1014" s="1"/>
      <c r="AO1014" s="1"/>
      <c r="AP1014" s="1"/>
      <c r="AQ1014" s="1"/>
      <c r="AR1014" s="1"/>
      <c r="AT1014" s="1"/>
      <c r="AU1014" s="1"/>
      <c r="AV1014" s="1"/>
      <c r="BC1014" s="1"/>
      <c r="BD1014" s="1"/>
      <c r="BE1014" s="1"/>
      <c r="BI1014" s="1"/>
      <c r="BJ1014" s="1"/>
      <c r="BK1014" s="1"/>
    </row>
    <row r="1015" spans="39:63">
      <c r="AM1015" s="1"/>
      <c r="AN1015" s="1"/>
      <c r="AO1015" s="1"/>
      <c r="AP1015" s="1"/>
      <c r="AQ1015" s="1"/>
      <c r="AR1015" s="1"/>
      <c r="AT1015" s="1"/>
      <c r="AU1015" s="1"/>
      <c r="AV1015" s="1"/>
      <c r="BC1015" s="1"/>
      <c r="BD1015" s="1"/>
      <c r="BE1015" s="1"/>
      <c r="BI1015" s="1"/>
      <c r="BJ1015" s="1"/>
      <c r="BK1015" s="1"/>
    </row>
    <row r="1016" spans="39:63">
      <c r="AM1016" s="1"/>
      <c r="AN1016" s="1"/>
      <c r="AO1016" s="1"/>
      <c r="AP1016" s="1"/>
      <c r="AQ1016" s="1"/>
      <c r="AR1016" s="1"/>
      <c r="AT1016" s="1"/>
      <c r="AU1016" s="1"/>
      <c r="AV1016" s="1"/>
      <c r="BC1016" s="1"/>
      <c r="BD1016" s="1"/>
      <c r="BE1016" s="1"/>
      <c r="BI1016" s="1"/>
      <c r="BJ1016" s="1"/>
      <c r="BK1016" s="1"/>
    </row>
    <row r="1017" spans="39:63">
      <c r="AM1017" s="1"/>
      <c r="AN1017" s="1"/>
      <c r="AO1017" s="1"/>
      <c r="AP1017" s="1"/>
      <c r="AQ1017" s="1"/>
      <c r="AR1017" s="1"/>
      <c r="AT1017" s="1"/>
      <c r="AU1017" s="1"/>
      <c r="AV1017" s="1"/>
      <c r="BC1017" s="1"/>
      <c r="BD1017" s="1"/>
      <c r="BE1017" s="1"/>
      <c r="BI1017" s="1"/>
      <c r="BJ1017" s="1"/>
      <c r="BK1017" s="1"/>
    </row>
    <row r="1018" spans="39:63">
      <c r="AM1018" s="1"/>
      <c r="AN1018" s="1"/>
      <c r="AO1018" s="1"/>
      <c r="AP1018" s="1"/>
      <c r="AQ1018" s="1"/>
      <c r="AR1018" s="1"/>
      <c r="AT1018" s="1"/>
      <c r="AU1018" s="1"/>
      <c r="AV1018" s="1"/>
      <c r="BC1018" s="1"/>
      <c r="BD1018" s="1"/>
      <c r="BE1018" s="1"/>
      <c r="BI1018" s="1"/>
      <c r="BJ1018" s="1"/>
      <c r="BK1018" s="1"/>
    </row>
    <row r="1019" spans="39:63">
      <c r="AM1019" s="1"/>
      <c r="AN1019" s="1"/>
      <c r="AO1019" s="1"/>
      <c r="AP1019" s="1"/>
      <c r="AQ1019" s="1"/>
      <c r="AR1019" s="1"/>
      <c r="AT1019" s="1"/>
      <c r="AU1019" s="1"/>
      <c r="AV1019" s="1"/>
      <c r="BC1019" s="1"/>
      <c r="BD1019" s="1"/>
      <c r="BE1019" s="1"/>
      <c r="BI1019" s="1"/>
      <c r="BJ1019" s="1"/>
      <c r="BK1019" s="1"/>
    </row>
    <row r="1020" spans="39:63">
      <c r="AM1020" s="1"/>
      <c r="AN1020" s="1"/>
      <c r="AO1020" s="1"/>
      <c r="AP1020" s="1"/>
      <c r="AQ1020" s="1"/>
      <c r="AR1020" s="1"/>
      <c r="AT1020" s="1"/>
      <c r="AU1020" s="1"/>
      <c r="AV1020" s="1"/>
      <c r="BC1020" s="1"/>
      <c r="BD1020" s="1"/>
      <c r="BE1020" s="1"/>
      <c r="BI1020" s="1"/>
      <c r="BJ1020" s="1"/>
      <c r="BK1020" s="1"/>
    </row>
    <row r="1021" spans="39:63">
      <c r="AM1021" s="1"/>
      <c r="AN1021" s="1"/>
      <c r="AO1021" s="1"/>
      <c r="AP1021" s="1"/>
      <c r="AQ1021" s="1"/>
      <c r="AR1021" s="1"/>
      <c r="AT1021" s="1"/>
      <c r="AU1021" s="1"/>
      <c r="AV1021" s="1"/>
      <c r="BC1021" s="1"/>
      <c r="BD1021" s="1"/>
      <c r="BE1021" s="1"/>
      <c r="BI1021" s="1"/>
      <c r="BJ1021" s="1"/>
      <c r="BK1021" s="1"/>
    </row>
    <row r="1022" spans="39:63">
      <c r="AM1022" s="1"/>
      <c r="AN1022" s="1"/>
      <c r="AO1022" s="1"/>
      <c r="AP1022" s="1"/>
      <c r="AQ1022" s="1"/>
      <c r="AR1022" s="1"/>
      <c r="AT1022" s="1"/>
      <c r="AU1022" s="1"/>
      <c r="AV1022" s="1"/>
      <c r="BC1022" s="1"/>
      <c r="BD1022" s="1"/>
      <c r="BE1022" s="1"/>
      <c r="BI1022" s="1"/>
      <c r="BJ1022" s="1"/>
      <c r="BK1022" s="1"/>
    </row>
    <row r="1023" spans="39:63">
      <c r="AM1023" s="1"/>
      <c r="AN1023" s="1"/>
      <c r="AO1023" s="1"/>
      <c r="AP1023" s="1"/>
      <c r="AQ1023" s="1"/>
      <c r="AR1023" s="1"/>
      <c r="AT1023" s="1"/>
      <c r="AU1023" s="1"/>
      <c r="AV1023" s="1"/>
      <c r="BC1023" s="1"/>
      <c r="BD1023" s="1"/>
      <c r="BE1023" s="1"/>
      <c r="BI1023" s="1"/>
      <c r="BJ1023" s="1"/>
      <c r="BK1023" s="1"/>
    </row>
    <row r="1024" spans="39:63">
      <c r="AM1024" s="1"/>
      <c r="AN1024" s="1"/>
      <c r="AO1024" s="1"/>
      <c r="AP1024" s="1"/>
      <c r="AQ1024" s="1"/>
      <c r="AR1024" s="1"/>
      <c r="AT1024" s="1"/>
      <c r="AU1024" s="1"/>
      <c r="AV1024" s="1"/>
      <c r="BC1024" s="1"/>
      <c r="BD1024" s="1"/>
      <c r="BE1024" s="1"/>
      <c r="BI1024" s="1"/>
      <c r="BJ1024" s="1"/>
      <c r="BK1024" s="1"/>
    </row>
    <row r="1025" spans="39:63">
      <c r="AM1025" s="1"/>
      <c r="AN1025" s="1"/>
      <c r="AO1025" s="1"/>
      <c r="AP1025" s="1"/>
      <c r="AQ1025" s="1"/>
      <c r="AR1025" s="1"/>
      <c r="AT1025" s="1"/>
      <c r="AU1025" s="1"/>
      <c r="AV1025" s="1"/>
      <c r="BC1025" s="1"/>
      <c r="BD1025" s="1"/>
      <c r="BE1025" s="1"/>
      <c r="BI1025" s="1"/>
      <c r="BJ1025" s="1"/>
      <c r="BK1025" s="1"/>
    </row>
    <row r="1026" spans="39:63">
      <c r="AM1026" s="1"/>
      <c r="AN1026" s="1"/>
      <c r="AO1026" s="1"/>
      <c r="AP1026" s="1"/>
      <c r="AQ1026" s="1"/>
      <c r="AR1026" s="1"/>
      <c r="AT1026" s="1"/>
      <c r="AU1026" s="1"/>
      <c r="AV1026" s="1"/>
      <c r="BC1026" s="1"/>
      <c r="BD1026" s="1"/>
      <c r="BE1026" s="1"/>
      <c r="BI1026" s="1"/>
      <c r="BJ1026" s="1"/>
      <c r="BK1026" s="1"/>
    </row>
    <row r="1027" spans="39:63">
      <c r="AM1027" s="1"/>
      <c r="AN1027" s="1"/>
      <c r="AO1027" s="1"/>
      <c r="AP1027" s="1"/>
      <c r="AQ1027" s="1"/>
      <c r="AR1027" s="1"/>
      <c r="AT1027" s="1"/>
      <c r="AU1027" s="1"/>
      <c r="AV1027" s="1"/>
      <c r="BC1027" s="1"/>
      <c r="BD1027" s="1"/>
      <c r="BE1027" s="1"/>
      <c r="BI1027" s="1"/>
      <c r="BJ1027" s="1"/>
      <c r="BK1027" s="1"/>
    </row>
    <row r="1028" spans="39:63">
      <c r="AM1028" s="1"/>
      <c r="AN1028" s="1"/>
      <c r="AO1028" s="1"/>
      <c r="AP1028" s="1"/>
      <c r="AQ1028" s="1"/>
      <c r="AR1028" s="1"/>
      <c r="AT1028" s="1"/>
      <c r="AU1028" s="1"/>
      <c r="AV1028" s="1"/>
      <c r="BC1028" s="1"/>
      <c r="BD1028" s="1"/>
      <c r="BE1028" s="1"/>
      <c r="BI1028" s="1"/>
      <c r="BJ1028" s="1"/>
      <c r="BK1028" s="1"/>
    </row>
    <row r="1029" spans="39:63">
      <c r="AM1029" s="1"/>
      <c r="AN1029" s="1"/>
      <c r="AO1029" s="1"/>
      <c r="AP1029" s="1"/>
      <c r="AQ1029" s="1"/>
      <c r="AR1029" s="1"/>
      <c r="AT1029" s="1"/>
      <c r="AU1029" s="1"/>
      <c r="AV1029" s="1"/>
      <c r="BC1029" s="1"/>
      <c r="BD1029" s="1"/>
      <c r="BE1029" s="1"/>
      <c r="BI1029" s="1"/>
      <c r="BJ1029" s="1"/>
      <c r="BK1029" s="1"/>
    </row>
    <row r="1030" spans="39:63">
      <c r="AM1030" s="1"/>
      <c r="AN1030" s="1"/>
      <c r="AO1030" s="1"/>
      <c r="AP1030" s="1"/>
      <c r="AQ1030" s="1"/>
      <c r="AR1030" s="1"/>
      <c r="AT1030" s="1"/>
      <c r="AU1030" s="1"/>
      <c r="AV1030" s="1"/>
      <c r="BC1030" s="1"/>
      <c r="BD1030" s="1"/>
      <c r="BE1030" s="1"/>
      <c r="BI1030" s="1"/>
      <c r="BJ1030" s="1"/>
      <c r="BK1030" s="1"/>
    </row>
    <row r="1031" spans="39:63">
      <c r="AM1031" s="1"/>
      <c r="AN1031" s="1"/>
      <c r="AO1031" s="1"/>
      <c r="AP1031" s="1"/>
      <c r="AQ1031" s="1"/>
      <c r="AR1031" s="1"/>
      <c r="AT1031" s="1"/>
      <c r="AU1031" s="1"/>
      <c r="AV1031" s="1"/>
      <c r="BC1031" s="1"/>
      <c r="BD1031" s="1"/>
      <c r="BE1031" s="1"/>
      <c r="BI1031" s="1"/>
      <c r="BJ1031" s="1"/>
      <c r="BK1031" s="1"/>
    </row>
    <row r="1032" spans="39:63">
      <c r="AM1032" s="1"/>
      <c r="AN1032" s="1"/>
      <c r="AO1032" s="1"/>
      <c r="AP1032" s="1"/>
      <c r="AQ1032" s="1"/>
      <c r="AR1032" s="1"/>
      <c r="AT1032" s="1"/>
      <c r="AU1032" s="1"/>
      <c r="AV1032" s="1"/>
      <c r="BC1032" s="1"/>
      <c r="BD1032" s="1"/>
      <c r="BE1032" s="1"/>
      <c r="BI1032" s="1"/>
      <c r="BJ1032" s="1"/>
      <c r="BK1032" s="1"/>
    </row>
    <row r="1033" spans="39:63">
      <c r="AM1033" s="1"/>
      <c r="AN1033" s="1"/>
      <c r="AO1033" s="1"/>
      <c r="AP1033" s="1"/>
      <c r="AQ1033" s="1"/>
      <c r="AR1033" s="1"/>
      <c r="AT1033" s="1"/>
      <c r="AU1033" s="1"/>
      <c r="AV1033" s="1"/>
      <c r="BC1033" s="1"/>
      <c r="BD1033" s="1"/>
      <c r="BE1033" s="1"/>
      <c r="BI1033" s="1"/>
      <c r="BJ1033" s="1"/>
      <c r="BK1033" s="1"/>
    </row>
    <row r="1034" spans="39:63">
      <c r="AM1034" s="1"/>
      <c r="AN1034" s="1"/>
      <c r="AO1034" s="1"/>
      <c r="AP1034" s="1"/>
      <c r="AQ1034" s="1"/>
      <c r="AR1034" s="1"/>
      <c r="AT1034" s="1"/>
      <c r="AU1034" s="1"/>
      <c r="AV1034" s="1"/>
      <c r="BC1034" s="1"/>
      <c r="BD1034" s="1"/>
      <c r="BE1034" s="1"/>
      <c r="BI1034" s="1"/>
      <c r="BJ1034" s="1"/>
      <c r="BK1034" s="1"/>
    </row>
    <row r="1035" spans="39:63">
      <c r="AM1035" s="1"/>
      <c r="AN1035" s="1"/>
      <c r="AO1035" s="1"/>
      <c r="AP1035" s="1"/>
      <c r="AQ1035" s="1"/>
      <c r="AR1035" s="1"/>
      <c r="AT1035" s="1"/>
      <c r="AU1035" s="1"/>
      <c r="AV1035" s="1"/>
      <c r="BC1035" s="1"/>
      <c r="BD1035" s="1"/>
      <c r="BE1035" s="1"/>
      <c r="BI1035" s="1"/>
      <c r="BJ1035" s="1"/>
      <c r="BK1035" s="1"/>
    </row>
    <row r="1036" spans="39:63">
      <c r="AM1036" s="1"/>
      <c r="AN1036" s="1"/>
      <c r="AO1036" s="1"/>
      <c r="AP1036" s="1"/>
      <c r="AQ1036" s="1"/>
      <c r="AR1036" s="1"/>
      <c r="AT1036" s="1"/>
      <c r="AU1036" s="1"/>
      <c r="AV1036" s="1"/>
      <c r="BC1036" s="1"/>
      <c r="BD1036" s="1"/>
      <c r="BE1036" s="1"/>
      <c r="BI1036" s="1"/>
      <c r="BJ1036" s="1"/>
      <c r="BK1036" s="1"/>
    </row>
    <row r="1037" spans="39:63">
      <c r="AM1037" s="1"/>
      <c r="AN1037" s="1"/>
      <c r="AO1037" s="1"/>
      <c r="AP1037" s="1"/>
      <c r="AQ1037" s="1"/>
      <c r="AR1037" s="1"/>
      <c r="AT1037" s="1"/>
      <c r="AU1037" s="1"/>
      <c r="AV1037" s="1"/>
      <c r="BC1037" s="1"/>
      <c r="BD1037" s="1"/>
      <c r="BE1037" s="1"/>
      <c r="BI1037" s="1"/>
      <c r="BJ1037" s="1"/>
      <c r="BK1037" s="1"/>
    </row>
    <row r="1038" spans="39:63">
      <c r="AM1038" s="1"/>
      <c r="AN1038" s="1"/>
      <c r="AO1038" s="1"/>
      <c r="AP1038" s="1"/>
      <c r="AQ1038" s="1"/>
      <c r="AR1038" s="1"/>
      <c r="AT1038" s="1"/>
      <c r="AU1038" s="1"/>
      <c r="AV1038" s="1"/>
      <c r="BC1038" s="1"/>
      <c r="BD1038" s="1"/>
      <c r="BE1038" s="1"/>
      <c r="BI1038" s="1"/>
      <c r="BJ1038" s="1"/>
      <c r="BK1038" s="1"/>
    </row>
    <row r="1039" spans="39:63">
      <c r="AM1039" s="1"/>
      <c r="AN1039" s="1"/>
      <c r="AO1039" s="1"/>
      <c r="AP1039" s="1"/>
      <c r="AQ1039" s="1"/>
      <c r="AR1039" s="1"/>
      <c r="AT1039" s="1"/>
      <c r="AU1039" s="1"/>
      <c r="AV1039" s="1"/>
      <c r="BC1039" s="1"/>
      <c r="BD1039" s="1"/>
      <c r="BE1039" s="1"/>
      <c r="BI1039" s="1"/>
      <c r="BJ1039" s="1"/>
      <c r="BK1039" s="1"/>
    </row>
    <row r="1040" spans="39:63">
      <c r="AM1040" s="1"/>
      <c r="AN1040" s="1"/>
      <c r="AO1040" s="1"/>
      <c r="AP1040" s="1"/>
      <c r="AQ1040" s="1"/>
      <c r="AR1040" s="1"/>
      <c r="AT1040" s="1"/>
      <c r="AU1040" s="1"/>
      <c r="AV1040" s="1"/>
      <c r="BC1040" s="1"/>
      <c r="BD1040" s="1"/>
      <c r="BE1040" s="1"/>
      <c r="BI1040" s="1"/>
      <c r="BJ1040" s="1"/>
      <c r="BK1040" s="1"/>
    </row>
    <row r="1041" spans="39:63">
      <c r="AM1041" s="1"/>
      <c r="AN1041" s="1"/>
      <c r="AO1041" s="1"/>
      <c r="AP1041" s="1"/>
      <c r="AQ1041" s="1"/>
      <c r="AR1041" s="1"/>
      <c r="AT1041" s="1"/>
      <c r="AU1041" s="1"/>
      <c r="AV1041" s="1"/>
      <c r="BC1041" s="1"/>
      <c r="BD1041" s="1"/>
      <c r="BE1041" s="1"/>
      <c r="BI1041" s="1"/>
      <c r="BJ1041" s="1"/>
      <c r="BK1041" s="1"/>
    </row>
    <row r="1042" spans="39:63">
      <c r="AM1042" s="1"/>
      <c r="AN1042" s="1"/>
      <c r="AO1042" s="1"/>
      <c r="AP1042" s="1"/>
      <c r="AQ1042" s="1"/>
      <c r="AR1042" s="1"/>
      <c r="AT1042" s="1"/>
      <c r="AU1042" s="1"/>
      <c r="AV1042" s="1"/>
      <c r="BC1042" s="1"/>
      <c r="BD1042" s="1"/>
      <c r="BE1042" s="1"/>
      <c r="BI1042" s="1"/>
      <c r="BJ1042" s="1"/>
      <c r="BK1042" s="1"/>
    </row>
    <row r="1043" spans="39:63">
      <c r="AM1043" s="1"/>
      <c r="AN1043" s="1"/>
      <c r="AO1043" s="1"/>
      <c r="AP1043" s="1"/>
      <c r="AQ1043" s="1"/>
      <c r="AR1043" s="1"/>
      <c r="AT1043" s="1"/>
      <c r="AU1043" s="1"/>
      <c r="AV1043" s="1"/>
      <c r="BC1043" s="1"/>
      <c r="BD1043" s="1"/>
      <c r="BE1043" s="1"/>
      <c r="BI1043" s="1"/>
      <c r="BJ1043" s="1"/>
      <c r="BK1043" s="1"/>
    </row>
    <row r="1044" spans="39:63">
      <c r="AM1044" s="1"/>
      <c r="AN1044" s="1"/>
      <c r="AO1044" s="1"/>
      <c r="AP1044" s="1"/>
      <c r="AQ1044" s="1"/>
      <c r="AR1044" s="1"/>
      <c r="AT1044" s="1"/>
      <c r="AU1044" s="1"/>
      <c r="AV1044" s="1"/>
      <c r="BC1044" s="1"/>
      <c r="BD1044" s="1"/>
      <c r="BE1044" s="1"/>
      <c r="BI1044" s="1"/>
      <c r="BJ1044" s="1"/>
      <c r="BK1044" s="1"/>
    </row>
  </sheetData>
  <mergeCells count="1">
    <mergeCell ref="AB4:AC4"/>
  </mergeCells>
  <phoneticPr fontId="11" type="noConversion"/>
  <conditionalFormatting sqref="V10:V61">
    <cfRule type="cellIs" dxfId="184" priority="37" operator="lessThan">
      <formula>0</formula>
    </cfRule>
    <cfRule type="cellIs" dxfId="183" priority="38" operator="greaterThan">
      <formula>0</formula>
    </cfRule>
  </conditionalFormatting>
  <conditionalFormatting sqref="G10:G61">
    <cfRule type="cellIs" dxfId="182" priority="35" operator="lessThan">
      <formula>0</formula>
    </cfRule>
    <cfRule type="cellIs" dxfId="181" priority="36" operator="greaterThan">
      <formula>0</formula>
    </cfRule>
  </conditionalFormatting>
  <conditionalFormatting sqref="AH10:AH61 Y10:Y61">
    <cfRule type="cellIs" dxfId="180" priority="31" operator="lessThan">
      <formula>0</formula>
    </cfRule>
    <cfRule type="cellIs" dxfId="179" priority="32" operator="greaterThan">
      <formula>0</formula>
    </cfRule>
    <cfRule type="cellIs" dxfId="178" priority="33" operator="lessThan">
      <formula>0</formula>
    </cfRule>
    <cfRule type="cellIs" dxfId="177" priority="34" operator="greaterThan">
      <formula>0</formula>
    </cfRule>
  </conditionalFormatting>
  <conditionalFormatting sqref="O10:O61">
    <cfRule type="cellIs" dxfId="176" priority="27" operator="lessThan">
      <formula>0</formula>
    </cfRule>
    <cfRule type="cellIs" dxfId="175" priority="28" operator="greaterThan">
      <formula>0</formula>
    </cfRule>
    <cfRule type="cellIs" dxfId="174" priority="29" operator="lessThan">
      <formula>0</formula>
    </cfRule>
    <cfRule type="cellIs" dxfId="173" priority="30" operator="greaterThan">
      <formula>0</formula>
    </cfRule>
  </conditionalFormatting>
  <conditionalFormatting sqref="E10:E61">
    <cfRule type="cellIs" dxfId="172" priority="9" operator="lessThan">
      <formula>0</formula>
    </cfRule>
    <cfRule type="cellIs" dxfId="171" priority="10" operator="greaterThan">
      <formula>0</formula>
    </cfRule>
  </conditionalFormatting>
  <conditionalFormatting sqref="I10:I61">
    <cfRule type="cellIs" dxfId="170" priority="5" operator="lessThan">
      <formula>0</formula>
    </cfRule>
    <cfRule type="cellIs" dxfId="169" priority="6" operator="greaterThan">
      <formula>0</formula>
    </cfRule>
    <cfRule type="cellIs" dxfId="168" priority="7" operator="lessThan">
      <formula>0</formula>
    </cfRule>
    <cfRule type="cellIs" dxfId="167" priority="8" operator="greaterThan">
      <formula>0</formula>
    </cfRule>
  </conditionalFormatting>
  <pageMargins left="0.5" right="0.5" top="0.5" bottom="0.55000000000000004" header="0.5" footer="0.5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transitionEvaluation="1"/>
  <dimension ref="D1:Z1846"/>
  <sheetViews>
    <sheetView defaultGridColor="0" colorId="22" zoomScale="91" zoomScaleNormal="91" workbookViewId="0">
      <selection activeCell="AA29" sqref="AA29"/>
    </sheetView>
  </sheetViews>
  <sheetFormatPr baseColWidth="10" defaultColWidth="9.90625" defaultRowHeight="15"/>
  <cols>
    <col min="1" max="1" width="4.90625" customWidth="1"/>
    <col min="2" max="2" width="7.90625" customWidth="1"/>
    <col min="3" max="3" width="6.81640625" customWidth="1"/>
    <col min="4" max="4" width="6.6328125" customWidth="1"/>
    <col min="5" max="5" width="7.90625" customWidth="1"/>
    <col min="6" max="6" width="5.6328125" customWidth="1"/>
    <col min="7" max="7" width="7.54296875" customWidth="1"/>
    <col min="8" max="8" width="5.81640625" customWidth="1"/>
    <col min="9" max="9" width="7.90625" customWidth="1"/>
    <col min="10" max="10" width="5.1796875" style="92" customWidth="1"/>
    <col min="11" max="11" width="7.90625" customWidth="1"/>
    <col min="12" max="12" width="6.6328125" customWidth="1"/>
    <col min="13" max="13" width="5.81640625" customWidth="1"/>
    <col min="14" max="14" width="8.6328125" style="92" customWidth="1"/>
    <col min="15" max="15" width="6.36328125" style="92" customWidth="1"/>
    <col min="16" max="16" width="8.81640625" style="92" customWidth="1"/>
    <col min="17" max="17" width="6.36328125" style="92" customWidth="1"/>
    <col min="18" max="18" width="5.1796875" customWidth="1"/>
    <col min="19" max="19" width="6.90625" customWidth="1"/>
    <col min="20" max="20" width="7.90625" style="92" customWidth="1"/>
    <col min="21" max="21" width="10.1796875" style="92" customWidth="1"/>
    <col min="22" max="22" width="8.54296875" style="92" customWidth="1"/>
    <col min="23" max="23" width="8" customWidth="1"/>
    <col min="24" max="24" width="6.453125" customWidth="1"/>
    <col min="25" max="25" width="5.7265625" customWidth="1"/>
    <col min="26" max="26" width="5.54296875" customWidth="1"/>
  </cols>
  <sheetData>
    <row r="1" customFormat="1"/>
    <row r="2" customFormat="1"/>
    <row r="3" customFormat="1" ht="18" customHeight="1"/>
    <row r="4" customFormat="1"/>
    <row r="5" customFormat="1"/>
    <row r="6" customFormat="1" ht="14.25" customHeight="1"/>
    <row r="7" customFormat="1"/>
    <row r="8" customFormat="1"/>
    <row r="9" customFormat="1"/>
    <row r="10" customFormat="1"/>
    <row r="11" customFormat="1"/>
    <row r="12" customFormat="1"/>
    <row r="13" customFormat="1"/>
    <row r="14" customFormat="1"/>
    <row r="15" customFormat="1"/>
    <row r="16" customFormat="1"/>
    <row r="17" customFormat="1"/>
    <row r="18" customFormat="1"/>
    <row r="19" customFormat="1"/>
    <row r="20" customFormat="1"/>
    <row r="21" customFormat="1"/>
    <row r="22" customFormat="1"/>
    <row r="23" customFormat="1"/>
    <row r="24" customFormat="1"/>
    <row r="25" customFormat="1"/>
    <row r="26" customFormat="1"/>
    <row r="27" customFormat="1"/>
    <row r="28" customFormat="1"/>
    <row r="29" customFormat="1"/>
    <row r="30" customFormat="1"/>
    <row r="31" customFormat="1"/>
    <row r="32" customFormat="1"/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  <row r="43" customFormat="1"/>
    <row r="44" customFormat="1"/>
    <row r="45" s="3" customFormat="1"/>
    <row r="46" s="3" customFormat="1"/>
    <row r="47" s="3" customFormat="1"/>
    <row r="48" s="3" customFormat="1"/>
    <row r="49" s="3" customFormat="1"/>
    <row r="50" s="3" customFormat="1"/>
    <row r="51" s="2" customFormat="1" ht="15.6"/>
    <row r="52" s="3" customFormat="1"/>
    <row r="53" s="3" customFormat="1"/>
    <row r="54" s="3" customFormat="1"/>
    <row r="55" s="3" customFormat="1"/>
    <row r="56" s="3" customFormat="1"/>
    <row r="57" s="3" customFormat="1"/>
    <row r="58" s="3" customFormat="1"/>
    <row r="59" s="3" customFormat="1"/>
    <row r="60" s="3" customFormat="1"/>
    <row r="61" s="3" customFormat="1"/>
    <row r="62" s="2" customFormat="1" ht="15.6"/>
    <row r="63" customFormat="1" ht="14.25" customHeight="1"/>
    <row r="64" customFormat="1"/>
    <row r="65" spans="10:26">
      <c r="J65"/>
      <c r="N65"/>
      <c r="O65"/>
      <c r="P65"/>
      <c r="Q65"/>
      <c r="T65"/>
      <c r="U65"/>
      <c r="V65"/>
    </row>
    <row r="66" spans="10:26">
      <c r="J66"/>
      <c r="N66"/>
      <c r="O66"/>
      <c r="P66"/>
      <c r="Q66"/>
      <c r="T66"/>
      <c r="U66"/>
      <c r="V66"/>
    </row>
    <row r="67" spans="10:26">
      <c r="J67"/>
      <c r="N67"/>
      <c r="O67"/>
      <c r="P67"/>
      <c r="Q67"/>
      <c r="T67"/>
      <c r="U67"/>
      <c r="V67"/>
    </row>
    <row r="68" spans="10:26" s="2" customFormat="1" ht="15.6"/>
    <row r="69" spans="10:26" s="2" customFormat="1" ht="15.6"/>
    <row r="70" spans="10:26" s="3" customFormat="1"/>
    <row r="71" spans="10:26">
      <c r="J71"/>
      <c r="N71"/>
      <c r="O71"/>
      <c r="P71"/>
      <c r="Q71"/>
      <c r="T71"/>
      <c r="U71"/>
      <c r="V71"/>
    </row>
    <row r="72" spans="10:26">
      <c r="J72"/>
      <c r="N72"/>
      <c r="O72"/>
      <c r="P72"/>
      <c r="Q72"/>
      <c r="T72"/>
      <c r="U72"/>
      <c r="V72"/>
    </row>
    <row r="73" spans="10:26">
      <c r="J73"/>
      <c r="N73"/>
      <c r="O73"/>
      <c r="P73"/>
      <c r="Q73"/>
      <c r="T73"/>
      <c r="U73"/>
      <c r="V73"/>
    </row>
    <row r="74" spans="10:26">
      <c r="J74"/>
      <c r="N74"/>
      <c r="O74"/>
      <c r="P74"/>
      <c r="Q74"/>
      <c r="T74"/>
      <c r="U74"/>
      <c r="V74"/>
    </row>
    <row r="75" spans="10:26">
      <c r="J75"/>
      <c r="N75"/>
      <c r="O75"/>
      <c r="P75"/>
      <c r="Q75"/>
      <c r="T75"/>
      <c r="U75"/>
      <c r="V75"/>
    </row>
    <row r="76" spans="10:26">
      <c r="J76"/>
      <c r="N76"/>
      <c r="O76"/>
      <c r="P76"/>
      <c r="Q76"/>
      <c r="T76"/>
      <c r="U76"/>
      <c r="V76"/>
    </row>
    <row r="77" spans="10:26">
      <c r="J77"/>
      <c r="N77"/>
      <c r="O77"/>
      <c r="P77"/>
      <c r="Q77"/>
      <c r="T77"/>
      <c r="U77"/>
      <c r="V77"/>
    </row>
    <row r="78" spans="10:26">
      <c r="J78"/>
      <c r="N78"/>
      <c r="O78"/>
      <c r="P78"/>
      <c r="Q78"/>
      <c r="T78"/>
      <c r="U78"/>
      <c r="V78"/>
      <c r="Y78">
        <v>9</v>
      </c>
      <c r="Z78" s="3" t="s">
        <v>35</v>
      </c>
    </row>
    <row r="79" spans="10:26">
      <c r="J79"/>
      <c r="N79"/>
      <c r="O79"/>
      <c r="P79"/>
      <c r="Q79"/>
      <c r="T79"/>
      <c r="U79"/>
      <c r="V79"/>
      <c r="Y79">
        <v>8</v>
      </c>
      <c r="Z79" s="284" t="s">
        <v>34</v>
      </c>
    </row>
    <row r="80" spans="10:26">
      <c r="J80"/>
      <c r="N80"/>
      <c r="O80"/>
      <c r="P80"/>
      <c r="Q80"/>
      <c r="T80"/>
      <c r="U80"/>
      <c r="V80"/>
      <c r="Y80">
        <v>7</v>
      </c>
      <c r="Z80" s="3" t="s">
        <v>33</v>
      </c>
    </row>
    <row r="81" spans="10:26">
      <c r="J81"/>
      <c r="N81"/>
      <c r="O81"/>
      <c r="P81"/>
      <c r="Q81"/>
      <c r="T81"/>
      <c r="U81"/>
      <c r="V81"/>
      <c r="Y81">
        <v>6</v>
      </c>
      <c r="Z81" s="3" t="s">
        <v>32</v>
      </c>
    </row>
    <row r="82" spans="10:26">
      <c r="J82"/>
      <c r="N82"/>
      <c r="O82"/>
      <c r="P82"/>
      <c r="Q82"/>
      <c r="T82"/>
      <c r="U82"/>
      <c r="V82"/>
      <c r="Y82">
        <v>5</v>
      </c>
      <c r="Z82" s="284" t="s">
        <v>401</v>
      </c>
    </row>
    <row r="83" spans="10:26">
      <c r="J83"/>
      <c r="N83"/>
      <c r="O83"/>
      <c r="P83"/>
      <c r="Q83"/>
      <c r="T83"/>
      <c r="U83"/>
      <c r="V83"/>
    </row>
    <row r="84" spans="10:26">
      <c r="J84"/>
      <c r="N84"/>
      <c r="O84"/>
      <c r="P84"/>
      <c r="Q84"/>
      <c r="T84"/>
      <c r="U84"/>
      <c r="V84"/>
    </row>
    <row r="85" spans="10:26">
      <c r="J85"/>
      <c r="N85"/>
      <c r="O85"/>
      <c r="P85"/>
      <c r="Q85"/>
      <c r="T85"/>
      <c r="U85"/>
      <c r="V85"/>
    </row>
    <row r="86" spans="10:26">
      <c r="J86"/>
      <c r="N86"/>
      <c r="O86"/>
      <c r="P86"/>
      <c r="Q86"/>
      <c r="T86"/>
      <c r="U86"/>
      <c r="V86"/>
    </row>
    <row r="87" spans="10:26">
      <c r="J87"/>
      <c r="N87"/>
      <c r="O87"/>
      <c r="P87"/>
      <c r="Q87"/>
      <c r="T87"/>
      <c r="U87"/>
      <c r="V87"/>
    </row>
    <row r="88" spans="10:26">
      <c r="J88"/>
      <c r="N88"/>
      <c r="O88"/>
      <c r="P88"/>
      <c r="Q88"/>
      <c r="T88"/>
      <c r="U88"/>
      <c r="V88"/>
    </row>
    <row r="89" spans="10:26">
      <c r="J89"/>
      <c r="N89"/>
      <c r="O89"/>
      <c r="P89"/>
      <c r="Q89"/>
      <c r="T89"/>
      <c r="U89"/>
      <c r="V89"/>
    </row>
    <row r="90" spans="10:26">
      <c r="J90"/>
      <c r="N90"/>
      <c r="O90"/>
      <c r="P90"/>
      <c r="Q90"/>
      <c r="T90"/>
      <c r="U90"/>
      <c r="V90"/>
    </row>
    <row r="91" spans="10:26">
      <c r="J91"/>
      <c r="N91"/>
      <c r="O91"/>
      <c r="P91"/>
      <c r="Q91"/>
      <c r="T91"/>
      <c r="U91"/>
      <c r="V91"/>
    </row>
    <row r="92" spans="10:26">
      <c r="J92"/>
      <c r="N92"/>
      <c r="O92"/>
      <c r="P92"/>
      <c r="Q92"/>
      <c r="T92"/>
      <c r="U92"/>
      <c r="V92"/>
    </row>
    <row r="93" spans="10:26">
      <c r="J93"/>
      <c r="N93"/>
      <c r="O93"/>
      <c r="P93"/>
      <c r="Q93"/>
      <c r="T93"/>
      <c r="U93"/>
      <c r="V93"/>
    </row>
    <row r="94" spans="10:26">
      <c r="J94"/>
      <c r="N94"/>
      <c r="O94"/>
      <c r="P94"/>
      <c r="Q94"/>
      <c r="T94"/>
      <c r="U94"/>
      <c r="V94"/>
    </row>
    <row r="95" spans="10:26">
      <c r="J95"/>
      <c r="N95"/>
      <c r="O95"/>
      <c r="P95"/>
      <c r="Q95"/>
      <c r="T95"/>
      <c r="U95"/>
      <c r="V95"/>
    </row>
    <row r="96" spans="10:26">
      <c r="J96"/>
      <c r="N96"/>
      <c r="O96"/>
      <c r="P96"/>
      <c r="Q96"/>
      <c r="T96"/>
      <c r="U96"/>
      <c r="V96"/>
    </row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s="547" customFormat="1"/>
    <row r="107" s="547" customFormat="1"/>
    <row r="108" s="547" customFormat="1"/>
    <row r="109" s="547" customFormat="1"/>
    <row r="110" s="547" customFormat="1"/>
    <row r="111" s="547" customFormat="1"/>
    <row r="112" s="547" customFormat="1"/>
    <row r="113" s="547" customFormat="1"/>
    <row r="114" s="547" customFormat="1"/>
    <row r="115" s="547" customFormat="1"/>
    <row r="116" s="547" customFormat="1"/>
    <row r="117" s="547" customFormat="1"/>
    <row r="118" s="547" customFormat="1"/>
    <row r="119" s="547" customFormat="1"/>
    <row r="120" s="547" customFormat="1"/>
    <row r="121" s="547" customFormat="1"/>
    <row r="122" s="547" customFormat="1"/>
    <row r="123" s="547" customFormat="1"/>
    <row r="124" s="547" customFormat="1"/>
    <row r="125" s="547" customFormat="1"/>
    <row r="126" s="547" customFormat="1"/>
    <row r="127" s="547" customFormat="1"/>
    <row r="128" s="547" customFormat="1"/>
    <row r="129" s="547" customFormat="1"/>
    <row r="130" s="547" customFormat="1"/>
    <row r="131" s="547" customFormat="1"/>
    <row r="132" s="547" customFormat="1"/>
    <row r="133" s="547" customFormat="1"/>
    <row r="134" s="547" customFormat="1"/>
    <row r="135" s="547" customFormat="1"/>
    <row r="136" s="547" customFormat="1"/>
    <row r="137" s="547" customFormat="1"/>
    <row r="138" s="547" customFormat="1"/>
    <row r="139" s="547" customFormat="1"/>
    <row r="140" s="547" customFormat="1"/>
    <row r="141" s="547" customFormat="1"/>
    <row r="142" s="547" customFormat="1"/>
    <row r="143" s="547" customFormat="1"/>
    <row r="144" s="547" customFormat="1"/>
    <row r="145" s="547" customFormat="1"/>
    <row r="146" s="547" customFormat="1"/>
    <row r="147" s="547" customFormat="1"/>
    <row r="148" s="547" customFormat="1"/>
    <row r="149" s="547" customFormat="1"/>
    <row r="150" s="547" customFormat="1"/>
    <row r="151" s="547" customFormat="1"/>
    <row r="152" s="547" customFormat="1"/>
    <row r="153" s="547" customFormat="1"/>
    <row r="154" s="547" customFormat="1"/>
    <row r="155" s="547" customFormat="1"/>
    <row r="156" s="547" customFormat="1"/>
    <row r="157" s="547" customFormat="1"/>
    <row r="158" s="547" customFormat="1"/>
    <row r="159" s="547" customFormat="1"/>
    <row r="160" s="547" customFormat="1"/>
    <row r="161" s="547" customFormat="1"/>
    <row r="162" s="547" customFormat="1"/>
    <row r="163" s="547" customFormat="1"/>
    <row r="164" s="547" customFormat="1"/>
    <row r="165" s="547" customFormat="1"/>
    <row r="166" s="547" customFormat="1"/>
    <row r="167" s="547" customFormat="1"/>
    <row r="168" s="547" customFormat="1"/>
    <row r="169" s="547" customFormat="1"/>
    <row r="170" s="547" customFormat="1"/>
    <row r="171" s="547" customFormat="1"/>
    <row r="172" s="547" customFormat="1"/>
    <row r="173" s="547" customFormat="1"/>
    <row r="174" s="547" customFormat="1"/>
    <row r="175" customFormat="1"/>
    <row r="176" customFormat="1"/>
    <row r="177" spans="10:25">
      <c r="J177"/>
      <c r="N177"/>
      <c r="O177"/>
      <c r="P177"/>
      <c r="Q177"/>
      <c r="T177"/>
      <c r="U177"/>
      <c r="V177"/>
    </row>
    <row r="178" spans="10:25">
      <c r="J178"/>
      <c r="N178"/>
      <c r="O178"/>
      <c r="P178"/>
      <c r="Q178"/>
      <c r="T178"/>
      <c r="U178"/>
      <c r="V178"/>
    </row>
    <row r="179" spans="10:25">
      <c r="J179"/>
      <c r="N179"/>
      <c r="O179"/>
      <c r="P179"/>
      <c r="Q179"/>
      <c r="T179"/>
      <c r="U179"/>
      <c r="V179"/>
      <c r="X179" s="3">
        <v>4</v>
      </c>
      <c r="Y179" s="3" t="s">
        <v>95</v>
      </c>
    </row>
    <row r="180" spans="10:25">
      <c r="J180"/>
      <c r="N180"/>
      <c r="O180"/>
      <c r="P180"/>
      <c r="Q180"/>
      <c r="T180"/>
      <c r="U180"/>
      <c r="V180"/>
      <c r="X180" s="3">
        <v>5</v>
      </c>
      <c r="Y180" s="284" t="s">
        <v>96</v>
      </c>
    </row>
    <row r="181" spans="10:25">
      <c r="J181"/>
      <c r="N181"/>
      <c r="O181"/>
      <c r="P181"/>
      <c r="Q181"/>
      <c r="T181"/>
      <c r="U181"/>
      <c r="V181"/>
      <c r="X181" s="3">
        <v>6</v>
      </c>
      <c r="Y181" s="3" t="s">
        <v>97</v>
      </c>
    </row>
    <row r="182" spans="10:25">
      <c r="J182"/>
      <c r="N182"/>
      <c r="O182"/>
      <c r="P182"/>
      <c r="Q182"/>
      <c r="T182"/>
      <c r="U182"/>
      <c r="V182"/>
      <c r="X182" s="3">
        <v>7</v>
      </c>
      <c r="Y182" s="3" t="s">
        <v>98</v>
      </c>
    </row>
    <row r="183" spans="10:25">
      <c r="J183"/>
      <c r="N183"/>
      <c r="O183"/>
      <c r="P183"/>
      <c r="Q183"/>
      <c r="T183"/>
      <c r="U183"/>
      <c r="V183"/>
      <c r="X183" s="3">
        <v>8</v>
      </c>
      <c r="Y183" s="284" t="s">
        <v>99</v>
      </c>
    </row>
    <row r="184" spans="10:25">
      <c r="J184"/>
      <c r="N184"/>
      <c r="O184"/>
      <c r="P184"/>
      <c r="Q184"/>
      <c r="T184"/>
      <c r="U184"/>
      <c r="V184"/>
      <c r="X184" s="3"/>
      <c r="Y184" s="3"/>
    </row>
    <row r="185" spans="10:25">
      <c r="J185"/>
      <c r="N185"/>
      <c r="O185"/>
      <c r="P185"/>
      <c r="Q185"/>
      <c r="T185"/>
      <c r="U185"/>
      <c r="V185"/>
    </row>
    <row r="186" spans="10:25">
      <c r="J186"/>
      <c r="N186"/>
      <c r="O186"/>
      <c r="P186"/>
      <c r="Q186"/>
      <c r="T186"/>
      <c r="U186"/>
      <c r="V186"/>
    </row>
    <row r="187" spans="10:25">
      <c r="J187"/>
      <c r="N187"/>
      <c r="O187"/>
      <c r="P187"/>
      <c r="Q187"/>
      <c r="T187"/>
      <c r="U187"/>
      <c r="V187"/>
    </row>
    <row r="188" spans="10:25">
      <c r="J188"/>
      <c r="N188"/>
      <c r="O188"/>
      <c r="P188"/>
      <c r="Q188"/>
      <c r="T188"/>
      <c r="U188"/>
      <c r="V188"/>
    </row>
    <row r="189" spans="10:25">
      <c r="J189"/>
      <c r="N189"/>
      <c r="O189"/>
      <c r="P189"/>
      <c r="Q189"/>
      <c r="T189"/>
      <c r="U189"/>
      <c r="V189"/>
    </row>
    <row r="190" spans="10:25">
      <c r="J190"/>
      <c r="N190"/>
      <c r="O190"/>
      <c r="P190"/>
      <c r="Q190"/>
      <c r="T190"/>
      <c r="U190"/>
      <c r="V190"/>
    </row>
    <row r="191" spans="10:25">
      <c r="J191"/>
      <c r="N191"/>
      <c r="O191"/>
      <c r="P191"/>
      <c r="Q191"/>
      <c r="T191"/>
      <c r="U191"/>
      <c r="V191"/>
    </row>
    <row r="192" spans="10:25">
      <c r="J192"/>
      <c r="N192"/>
      <c r="O192"/>
      <c r="P192"/>
      <c r="Q192"/>
      <c r="T192"/>
      <c r="U192"/>
      <c r="V192"/>
    </row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spans="26:26" customFormat="1"/>
    <row r="258" spans="26:26" customFormat="1"/>
    <row r="259" spans="26:26" customFormat="1"/>
    <row r="260" spans="26:26" customFormat="1"/>
    <row r="261" spans="26:26" customFormat="1"/>
    <row r="262" spans="26:26" customFormat="1"/>
    <row r="263" spans="26:26" customFormat="1">
      <c r="Z263" t="s">
        <v>645</v>
      </c>
    </row>
    <row r="264" spans="26:26" customFormat="1"/>
    <row r="265" spans="26:26" customFormat="1"/>
    <row r="266" spans="26:26" customFormat="1"/>
    <row r="267" spans="26:26" customFormat="1"/>
    <row r="268" spans="26:26" customFormat="1"/>
    <row r="269" spans="26:26" customFormat="1"/>
    <row r="270" spans="26:26" customFormat="1"/>
    <row r="271" spans="26:26" customFormat="1"/>
    <row r="272" spans="26:26" customFormat="1"/>
    <row r="273" customFormat="1"/>
    <row r="274" customFormat="1"/>
    <row r="275" customFormat="1"/>
    <row r="276" customFormat="1"/>
    <row r="277" customFormat="1"/>
    <row r="278" customFormat="1"/>
    <row r="279" customFormat="1"/>
    <row r="280" customFormat="1"/>
    <row r="281" customFormat="1"/>
    <row r="282" customFormat="1"/>
    <row r="283" customFormat="1"/>
    <row r="284" customFormat="1"/>
    <row r="285" customFormat="1"/>
    <row r="286" customFormat="1"/>
    <row r="287" customFormat="1"/>
    <row r="288" customFormat="1"/>
    <row r="289" spans="10:25">
      <c r="J289"/>
      <c r="N289"/>
      <c r="O289"/>
      <c r="P289"/>
      <c r="Q289"/>
      <c r="T289"/>
      <c r="U289"/>
      <c r="V289"/>
    </row>
    <row r="290" spans="10:25">
      <c r="J290"/>
      <c r="N290"/>
      <c r="O290"/>
      <c r="P290"/>
      <c r="Q290"/>
      <c r="T290"/>
      <c r="U290"/>
      <c r="V290"/>
    </row>
    <row r="291" spans="10:25">
      <c r="J291"/>
      <c r="N291"/>
      <c r="O291"/>
      <c r="P291"/>
      <c r="Q291"/>
      <c r="T291"/>
      <c r="U291"/>
      <c r="V291"/>
    </row>
    <row r="292" spans="10:25">
      <c r="J292"/>
      <c r="N292"/>
      <c r="O292"/>
      <c r="P292"/>
      <c r="Q292"/>
      <c r="T292"/>
      <c r="U292"/>
      <c r="V292"/>
    </row>
    <row r="293" spans="10:25">
      <c r="J293"/>
      <c r="N293"/>
      <c r="O293"/>
      <c r="P293"/>
      <c r="Q293"/>
      <c r="T293"/>
      <c r="U293"/>
      <c r="V293"/>
    </row>
    <row r="294" spans="10:25">
      <c r="J294"/>
      <c r="N294"/>
      <c r="O294"/>
      <c r="P294"/>
      <c r="Q294"/>
      <c r="T294"/>
      <c r="U294"/>
      <c r="V294"/>
    </row>
    <row r="295" spans="10:25">
      <c r="J295"/>
      <c r="N295"/>
      <c r="O295"/>
      <c r="P295"/>
      <c r="Q295"/>
      <c r="T295"/>
      <c r="U295"/>
      <c r="V295"/>
      <c r="Y295" s="3"/>
    </row>
    <row r="296" spans="10:25">
      <c r="J296"/>
      <c r="N296"/>
      <c r="O296"/>
      <c r="P296"/>
      <c r="Q296"/>
      <c r="T296"/>
      <c r="U296"/>
      <c r="V296"/>
    </row>
    <row r="297" spans="10:25">
      <c r="J297"/>
      <c r="N297"/>
      <c r="O297"/>
      <c r="P297"/>
      <c r="Q297"/>
      <c r="T297"/>
      <c r="U297"/>
      <c r="V297"/>
    </row>
    <row r="298" spans="10:25">
      <c r="J298"/>
      <c r="N298"/>
      <c r="O298"/>
      <c r="P298"/>
      <c r="Q298"/>
      <c r="T298"/>
      <c r="U298"/>
      <c r="V298"/>
    </row>
    <row r="299" spans="10:25">
      <c r="J299"/>
      <c r="N299"/>
      <c r="O299"/>
      <c r="P299"/>
      <c r="Q299"/>
      <c r="T299"/>
      <c r="U299"/>
      <c r="V299"/>
    </row>
    <row r="300" spans="10:25">
      <c r="J300"/>
      <c r="N300"/>
      <c r="O300"/>
      <c r="P300"/>
      <c r="Q300"/>
      <c r="T300"/>
      <c r="U300"/>
      <c r="V300"/>
    </row>
    <row r="301" spans="10:25">
      <c r="J301"/>
      <c r="N301"/>
      <c r="O301"/>
      <c r="P301"/>
      <c r="Q301"/>
      <c r="T301"/>
      <c r="U301"/>
      <c r="V301"/>
    </row>
    <row r="302" spans="10:25">
      <c r="J302"/>
      <c r="N302"/>
      <c r="O302"/>
      <c r="P302"/>
      <c r="Q302"/>
      <c r="T302"/>
      <c r="U302"/>
      <c r="V302"/>
    </row>
    <row r="303" spans="10:25">
      <c r="J303"/>
      <c r="N303"/>
      <c r="O303"/>
      <c r="P303"/>
      <c r="Q303"/>
      <c r="T303"/>
      <c r="U303"/>
      <c r="V303"/>
    </row>
    <row r="304" spans="10:25">
      <c r="J304"/>
      <c r="N304"/>
      <c r="O304"/>
      <c r="P304"/>
      <c r="Q304"/>
      <c r="T304"/>
      <c r="U304"/>
      <c r="V304"/>
    </row>
    <row r="305" customFormat="1"/>
    <row r="306" customFormat="1"/>
    <row r="307" customFormat="1"/>
    <row r="308" customFormat="1"/>
    <row r="309" customFormat="1"/>
    <row r="310" customFormat="1"/>
    <row r="311" customFormat="1"/>
    <row r="312" customFormat="1"/>
    <row r="313" customFormat="1"/>
    <row r="314" customFormat="1"/>
    <row r="315" customFormat="1"/>
    <row r="316" customFormat="1"/>
    <row r="317" customFormat="1"/>
    <row r="318" customFormat="1"/>
    <row r="319" customFormat="1"/>
    <row r="320" customFormat="1"/>
    <row r="321" customFormat="1"/>
    <row r="322" customFormat="1"/>
    <row r="323" customFormat="1"/>
    <row r="324" customFormat="1"/>
    <row r="325" customFormat="1"/>
    <row r="326" customFormat="1"/>
    <row r="327" customFormat="1"/>
    <row r="328" customFormat="1"/>
    <row r="329" customFormat="1"/>
    <row r="330" customFormat="1"/>
    <row r="331" customFormat="1"/>
    <row r="332" customFormat="1"/>
    <row r="333" customFormat="1"/>
    <row r="334" customFormat="1"/>
    <row r="335" customFormat="1"/>
    <row r="336" customFormat="1"/>
    <row r="337" customFormat="1"/>
    <row r="338" customFormat="1"/>
    <row r="339" customFormat="1"/>
    <row r="340" customFormat="1"/>
    <row r="341" customFormat="1"/>
    <row r="342" customFormat="1"/>
    <row r="343" customFormat="1"/>
    <row r="344" customFormat="1"/>
    <row r="345" customFormat="1"/>
    <row r="346" customFormat="1"/>
    <row r="347" customFormat="1"/>
    <row r="348" customFormat="1"/>
    <row r="349" customFormat="1"/>
    <row r="350" customFormat="1"/>
    <row r="351" customFormat="1"/>
    <row r="352" customFormat="1"/>
    <row r="353" customFormat="1"/>
    <row r="354" customFormat="1"/>
    <row r="355" customFormat="1"/>
    <row r="356" customFormat="1"/>
    <row r="357" customFormat="1"/>
    <row r="358" customFormat="1"/>
    <row r="359" customFormat="1"/>
    <row r="360" customFormat="1"/>
    <row r="361" customFormat="1"/>
    <row r="362" customFormat="1"/>
    <row r="363" customFormat="1"/>
    <row r="364" customFormat="1"/>
    <row r="365" customFormat="1"/>
    <row r="366" customFormat="1"/>
    <row r="367" customFormat="1"/>
    <row r="368" customFormat="1"/>
    <row r="369" customFormat="1"/>
    <row r="370" customFormat="1"/>
    <row r="371" customFormat="1"/>
    <row r="372" customFormat="1"/>
    <row r="373" customFormat="1"/>
    <row r="374" customFormat="1"/>
    <row r="375" customFormat="1"/>
    <row r="376" customFormat="1"/>
    <row r="377" customFormat="1"/>
    <row r="378" customFormat="1"/>
    <row r="379" customFormat="1"/>
    <row r="380" customFormat="1"/>
    <row r="381" customFormat="1"/>
    <row r="382" customFormat="1"/>
    <row r="383" customFormat="1"/>
    <row r="384" customFormat="1"/>
    <row r="385" customFormat="1"/>
    <row r="386" customFormat="1"/>
    <row r="387" customFormat="1"/>
    <row r="388" customFormat="1"/>
    <row r="389" customFormat="1"/>
    <row r="390" customFormat="1"/>
    <row r="391" customFormat="1"/>
    <row r="392" customFormat="1"/>
    <row r="393" customFormat="1"/>
    <row r="394" customFormat="1"/>
    <row r="395" customFormat="1"/>
    <row r="396" customFormat="1"/>
    <row r="397" customFormat="1"/>
    <row r="398" customFormat="1"/>
    <row r="399" customFormat="1"/>
    <row r="400" customFormat="1"/>
    <row r="401" customFormat="1"/>
    <row r="402" customFormat="1"/>
    <row r="403" customFormat="1"/>
    <row r="404" customFormat="1"/>
    <row r="405" customFormat="1"/>
    <row r="406" customFormat="1"/>
    <row r="407" customFormat="1"/>
    <row r="408" customFormat="1"/>
    <row r="409" customFormat="1"/>
    <row r="410" customFormat="1"/>
    <row r="411" customFormat="1"/>
    <row r="412" customFormat="1"/>
    <row r="413" customFormat="1"/>
    <row r="414" customFormat="1"/>
    <row r="415" customFormat="1"/>
    <row r="416" customFormat="1"/>
    <row r="417" customFormat="1"/>
    <row r="418" customFormat="1"/>
    <row r="419" customFormat="1"/>
    <row r="420" customFormat="1"/>
    <row r="421" customFormat="1"/>
    <row r="422" customFormat="1"/>
    <row r="423" customFormat="1"/>
    <row r="424" customFormat="1"/>
    <row r="425" customFormat="1"/>
    <row r="426" customFormat="1"/>
    <row r="427" customFormat="1"/>
    <row r="428" customFormat="1"/>
    <row r="429" customFormat="1"/>
    <row r="430" customFormat="1"/>
    <row r="431" customFormat="1"/>
    <row r="432" customFormat="1"/>
    <row r="433" customFormat="1"/>
    <row r="434" customFormat="1"/>
    <row r="435" customFormat="1"/>
    <row r="436" customFormat="1"/>
    <row r="437" customFormat="1"/>
    <row r="438" customFormat="1"/>
    <row r="439" s="17" customFormat="1"/>
    <row r="440" customFormat="1"/>
    <row r="441" customFormat="1"/>
    <row r="442" customFormat="1"/>
    <row r="443" customFormat="1"/>
    <row r="444" customFormat="1"/>
    <row r="445" customFormat="1"/>
    <row r="446" customFormat="1"/>
    <row r="447" customFormat="1"/>
    <row r="448" customFormat="1"/>
    <row r="449" customFormat="1"/>
    <row r="450" customFormat="1"/>
    <row r="451" customFormat="1"/>
    <row r="452" customFormat="1"/>
    <row r="453" customFormat="1"/>
    <row r="454" customFormat="1"/>
    <row r="455" customFormat="1"/>
    <row r="456" customFormat="1"/>
    <row r="457" customFormat="1"/>
    <row r="458" customFormat="1"/>
    <row r="459" customFormat="1"/>
    <row r="460" customFormat="1"/>
    <row r="461" customFormat="1"/>
    <row r="462" customFormat="1"/>
    <row r="463" customFormat="1"/>
    <row r="464" customFormat="1"/>
    <row r="465" customFormat="1"/>
    <row r="466" customFormat="1"/>
    <row r="467" customFormat="1"/>
    <row r="468" customFormat="1"/>
    <row r="469" customFormat="1"/>
    <row r="470" customFormat="1"/>
    <row r="471" customFormat="1"/>
    <row r="472" customFormat="1"/>
    <row r="473" customFormat="1"/>
    <row r="474" customFormat="1"/>
    <row r="475" customFormat="1"/>
    <row r="476" customFormat="1"/>
    <row r="477" customFormat="1"/>
    <row r="478" customFormat="1"/>
    <row r="479" customFormat="1"/>
    <row r="480" customFormat="1"/>
    <row r="481" customFormat="1"/>
    <row r="482" customFormat="1"/>
    <row r="483" customFormat="1"/>
    <row r="484" customFormat="1"/>
    <row r="485" customFormat="1"/>
    <row r="486" customFormat="1"/>
    <row r="487" customFormat="1"/>
    <row r="488" customFormat="1"/>
    <row r="489" customFormat="1"/>
    <row r="490" customFormat="1"/>
    <row r="491" customFormat="1"/>
    <row r="492" customFormat="1"/>
    <row r="493" customFormat="1"/>
    <row r="494" customFormat="1"/>
    <row r="495" customFormat="1"/>
    <row r="496" customFormat="1"/>
    <row r="497" customFormat="1"/>
    <row r="498" customFormat="1"/>
    <row r="499" customFormat="1"/>
    <row r="500" customFormat="1"/>
    <row r="501" customFormat="1"/>
    <row r="502" customFormat="1"/>
    <row r="503" customFormat="1"/>
    <row r="504" customFormat="1"/>
    <row r="505" customFormat="1"/>
    <row r="506" customFormat="1"/>
    <row r="507" customFormat="1"/>
    <row r="508" customFormat="1"/>
    <row r="509" customFormat="1"/>
    <row r="510" customFormat="1"/>
    <row r="511" customFormat="1"/>
    <row r="512" customFormat="1"/>
    <row r="513" customFormat="1"/>
    <row r="514" customFormat="1"/>
    <row r="515" customFormat="1"/>
    <row r="516" customFormat="1"/>
    <row r="517" customFormat="1"/>
    <row r="518" customFormat="1"/>
    <row r="519" customFormat="1"/>
    <row r="520" customFormat="1"/>
    <row r="521" customFormat="1"/>
    <row r="522" customFormat="1"/>
    <row r="523" customFormat="1"/>
    <row r="524" customFormat="1"/>
    <row r="525" customFormat="1"/>
    <row r="526" customFormat="1"/>
    <row r="527" customFormat="1"/>
    <row r="528" customFormat="1"/>
    <row r="529" customFormat="1"/>
    <row r="530" customFormat="1"/>
    <row r="531" customFormat="1"/>
    <row r="532" customFormat="1"/>
    <row r="533" customFormat="1"/>
    <row r="534" customFormat="1"/>
    <row r="535" customFormat="1"/>
    <row r="536" customFormat="1"/>
    <row r="537" customFormat="1"/>
    <row r="538" customFormat="1"/>
    <row r="539" customFormat="1"/>
    <row r="540" customFormat="1"/>
    <row r="541" customFormat="1"/>
    <row r="542" customFormat="1"/>
    <row r="543" customFormat="1"/>
    <row r="544" customFormat="1"/>
    <row r="545" customFormat="1"/>
    <row r="546" customFormat="1"/>
    <row r="547" customFormat="1"/>
    <row r="548" customFormat="1"/>
    <row r="549" customFormat="1"/>
    <row r="550" customFormat="1"/>
    <row r="551" customFormat="1"/>
    <row r="552" customFormat="1"/>
    <row r="553" customFormat="1"/>
    <row r="554" customFormat="1"/>
    <row r="555" customFormat="1"/>
    <row r="556" customFormat="1"/>
    <row r="557" customFormat="1"/>
    <row r="558" customFormat="1"/>
    <row r="559" customFormat="1"/>
    <row r="560" customFormat="1"/>
    <row r="561" customFormat="1"/>
    <row r="562" customFormat="1"/>
    <row r="563" customFormat="1"/>
    <row r="564" customFormat="1"/>
    <row r="565" customFormat="1"/>
    <row r="566" customFormat="1"/>
    <row r="567" customFormat="1"/>
    <row r="568" customFormat="1"/>
    <row r="569" customFormat="1"/>
    <row r="570" customFormat="1"/>
    <row r="571" customFormat="1"/>
    <row r="572" customFormat="1"/>
    <row r="573" customFormat="1"/>
    <row r="574" customFormat="1"/>
    <row r="575" customFormat="1"/>
    <row r="576" customFormat="1"/>
    <row r="577" customFormat="1"/>
    <row r="578" customFormat="1"/>
    <row r="579" customFormat="1"/>
    <row r="580" customFormat="1"/>
    <row r="581" customFormat="1"/>
    <row r="582" customFormat="1"/>
    <row r="583" customFormat="1"/>
    <row r="584" customFormat="1"/>
    <row r="585" customFormat="1"/>
    <row r="586" customFormat="1"/>
    <row r="587" customFormat="1"/>
    <row r="588" customFormat="1"/>
    <row r="589" customFormat="1"/>
    <row r="590" customFormat="1"/>
    <row r="591" customFormat="1"/>
    <row r="592" customFormat="1"/>
    <row r="593" customFormat="1"/>
    <row r="594" customFormat="1"/>
    <row r="595" customFormat="1"/>
    <row r="596" customFormat="1"/>
    <row r="597" customFormat="1"/>
    <row r="598" customFormat="1"/>
    <row r="599" customFormat="1"/>
    <row r="600" customFormat="1"/>
    <row r="601" customFormat="1"/>
    <row r="602" customFormat="1"/>
    <row r="603" customFormat="1"/>
    <row r="604" customFormat="1"/>
    <row r="605" customFormat="1"/>
    <row r="606" customFormat="1"/>
    <row r="607" customFormat="1"/>
    <row r="608" customFormat="1"/>
    <row r="609" customFormat="1"/>
    <row r="610" customFormat="1"/>
    <row r="611" customFormat="1"/>
    <row r="612" customFormat="1"/>
    <row r="613" customFormat="1"/>
    <row r="614" customFormat="1"/>
    <row r="615" customFormat="1"/>
    <row r="616" customFormat="1"/>
    <row r="617" customFormat="1"/>
    <row r="618" customFormat="1"/>
    <row r="619" customFormat="1"/>
    <row r="620" customFormat="1"/>
    <row r="621" customFormat="1"/>
    <row r="622" customFormat="1"/>
    <row r="623" customFormat="1"/>
    <row r="624" customFormat="1"/>
    <row r="625" customFormat="1"/>
    <row r="626" customFormat="1"/>
    <row r="627" customFormat="1"/>
    <row r="628" customFormat="1"/>
    <row r="629" customFormat="1"/>
    <row r="630" customFormat="1"/>
    <row r="631" customFormat="1"/>
    <row r="632" customFormat="1"/>
    <row r="633" customFormat="1"/>
    <row r="634" customFormat="1"/>
    <row r="635" customFormat="1"/>
    <row r="636" customFormat="1"/>
    <row r="637" customFormat="1"/>
    <row r="638" customFormat="1"/>
    <row r="639" customFormat="1"/>
    <row r="640" customFormat="1"/>
    <row r="641" customFormat="1"/>
    <row r="642" customFormat="1"/>
    <row r="643" customFormat="1"/>
    <row r="644" customFormat="1"/>
    <row r="645" customFormat="1"/>
    <row r="646" customFormat="1"/>
    <row r="647" customFormat="1"/>
    <row r="648" customFormat="1"/>
    <row r="649" customFormat="1"/>
    <row r="650" customFormat="1"/>
    <row r="651" customFormat="1"/>
    <row r="652" customFormat="1"/>
    <row r="653" customFormat="1"/>
    <row r="654" customFormat="1"/>
    <row r="655" customFormat="1"/>
    <row r="656" customFormat="1"/>
    <row r="657" customFormat="1"/>
    <row r="658" customFormat="1"/>
    <row r="659" customFormat="1"/>
    <row r="660" customFormat="1"/>
    <row r="661" customFormat="1"/>
    <row r="662" customFormat="1"/>
    <row r="663" customFormat="1"/>
    <row r="664" customFormat="1"/>
    <row r="665" customFormat="1"/>
    <row r="666" customFormat="1"/>
    <row r="667" customFormat="1"/>
    <row r="668" customFormat="1"/>
    <row r="669" customFormat="1"/>
    <row r="670" customFormat="1"/>
    <row r="671" customFormat="1"/>
    <row r="672" customFormat="1"/>
    <row r="673" customFormat="1"/>
    <row r="674" customFormat="1"/>
    <row r="675" customFormat="1"/>
    <row r="676" customFormat="1"/>
    <row r="677" customFormat="1"/>
    <row r="678" customFormat="1"/>
    <row r="679" customFormat="1"/>
    <row r="680" customFormat="1"/>
    <row r="681" customFormat="1"/>
    <row r="682" customFormat="1"/>
    <row r="683" customFormat="1"/>
    <row r="684" customFormat="1"/>
    <row r="685" customFormat="1"/>
    <row r="686" customFormat="1"/>
    <row r="687" customFormat="1"/>
    <row r="688" customFormat="1"/>
    <row r="689" customFormat="1"/>
    <row r="690" customFormat="1"/>
    <row r="691" customFormat="1"/>
    <row r="692" customFormat="1"/>
    <row r="693" customFormat="1"/>
    <row r="694" customFormat="1"/>
    <row r="695" customFormat="1"/>
    <row r="696" customFormat="1"/>
    <row r="697" customFormat="1"/>
    <row r="698" customFormat="1"/>
    <row r="699" customFormat="1"/>
    <row r="700" customFormat="1"/>
    <row r="701" customFormat="1"/>
    <row r="702" customFormat="1"/>
    <row r="703" customFormat="1"/>
    <row r="704" customFormat="1"/>
    <row r="705" customFormat="1"/>
    <row r="706" customFormat="1"/>
    <row r="707" customFormat="1"/>
    <row r="708" customFormat="1"/>
    <row r="709" customFormat="1"/>
    <row r="710" customFormat="1"/>
    <row r="711" customFormat="1"/>
    <row r="712" customFormat="1"/>
    <row r="713" customFormat="1"/>
    <row r="714" customFormat="1"/>
    <row r="715" customFormat="1"/>
    <row r="716" customFormat="1"/>
    <row r="717" customFormat="1"/>
    <row r="718" customFormat="1"/>
    <row r="719" customFormat="1"/>
    <row r="720" customFormat="1"/>
    <row r="721" customFormat="1"/>
    <row r="722" customFormat="1"/>
    <row r="723" customFormat="1"/>
    <row r="724" customFormat="1"/>
    <row r="725" customFormat="1"/>
    <row r="726" customFormat="1"/>
    <row r="727" customFormat="1"/>
    <row r="728" customFormat="1"/>
    <row r="729" customFormat="1"/>
    <row r="730" customFormat="1"/>
    <row r="731" customFormat="1"/>
    <row r="732" customFormat="1"/>
    <row r="733" customFormat="1"/>
    <row r="734" customFormat="1"/>
    <row r="735" customFormat="1"/>
    <row r="736" customFormat="1"/>
    <row r="737" customFormat="1"/>
    <row r="738" customFormat="1"/>
    <row r="739" customFormat="1"/>
    <row r="740" customFormat="1"/>
    <row r="741" customFormat="1"/>
    <row r="742" customFormat="1"/>
    <row r="743" customFormat="1"/>
    <row r="744" customFormat="1"/>
    <row r="745" customFormat="1"/>
    <row r="746" customFormat="1"/>
    <row r="747" customFormat="1"/>
    <row r="748" customFormat="1"/>
    <row r="749" customFormat="1"/>
    <row r="750" customFormat="1"/>
    <row r="751" customFormat="1"/>
    <row r="752" customFormat="1"/>
    <row r="753" customFormat="1"/>
    <row r="754" customFormat="1"/>
    <row r="755" customFormat="1"/>
    <row r="756" customFormat="1"/>
    <row r="757" customFormat="1"/>
    <row r="758" customFormat="1"/>
    <row r="759" customFormat="1"/>
    <row r="760" customFormat="1"/>
    <row r="761" customFormat="1"/>
    <row r="762" customFormat="1"/>
    <row r="763" customFormat="1"/>
    <row r="764" customFormat="1"/>
    <row r="765" customFormat="1"/>
    <row r="766" customFormat="1"/>
    <row r="767" customFormat="1"/>
    <row r="768" customFormat="1"/>
    <row r="769" customFormat="1"/>
    <row r="770" customFormat="1"/>
    <row r="771" customFormat="1"/>
    <row r="772" customFormat="1"/>
    <row r="773" customFormat="1"/>
    <row r="774" customFormat="1"/>
    <row r="775" customFormat="1"/>
    <row r="776" customFormat="1"/>
    <row r="777" customFormat="1"/>
    <row r="778" customFormat="1"/>
    <row r="779" customFormat="1"/>
    <row r="780" customFormat="1"/>
    <row r="781" customFormat="1"/>
    <row r="782" customFormat="1"/>
    <row r="783" customFormat="1"/>
    <row r="784" customFormat="1"/>
    <row r="785" customFormat="1"/>
    <row r="786" customFormat="1"/>
    <row r="787" customFormat="1"/>
    <row r="788" customFormat="1"/>
    <row r="789" customFormat="1"/>
    <row r="790" customFormat="1"/>
    <row r="791" customFormat="1"/>
    <row r="792" customFormat="1"/>
    <row r="793" customFormat="1"/>
    <row r="794" customFormat="1"/>
    <row r="795" customFormat="1"/>
    <row r="796" customFormat="1"/>
    <row r="797" customFormat="1"/>
    <row r="798" customFormat="1"/>
    <row r="799" customFormat="1"/>
    <row r="800" customFormat="1"/>
    <row r="801" customFormat="1"/>
    <row r="802" customFormat="1"/>
    <row r="803" customFormat="1"/>
    <row r="804" customFormat="1"/>
    <row r="805" customFormat="1"/>
    <row r="806" customFormat="1"/>
    <row r="807" customFormat="1"/>
    <row r="808" customFormat="1"/>
    <row r="809" customFormat="1"/>
    <row r="810" customFormat="1"/>
    <row r="811" customFormat="1"/>
    <row r="812" customFormat="1"/>
    <row r="813" customFormat="1"/>
    <row r="814" customFormat="1"/>
    <row r="815" customFormat="1"/>
    <row r="816" customFormat="1"/>
    <row r="817" customFormat="1"/>
    <row r="818" customFormat="1"/>
    <row r="819" customFormat="1"/>
    <row r="820" customFormat="1"/>
    <row r="821" customFormat="1"/>
    <row r="822" customFormat="1"/>
    <row r="823" customFormat="1"/>
    <row r="824" customFormat="1"/>
    <row r="825" customFormat="1"/>
    <row r="826" customFormat="1"/>
    <row r="827" customFormat="1"/>
    <row r="828" customFormat="1"/>
    <row r="829" customFormat="1"/>
    <row r="830" customFormat="1"/>
    <row r="831" customFormat="1"/>
    <row r="832" customFormat="1"/>
    <row r="833" customFormat="1"/>
    <row r="834" customFormat="1"/>
    <row r="835" customFormat="1"/>
    <row r="836" customFormat="1"/>
    <row r="837" customFormat="1"/>
    <row r="838" customFormat="1"/>
    <row r="839" customFormat="1"/>
    <row r="840" customFormat="1"/>
    <row r="841" customFormat="1"/>
    <row r="842" customFormat="1"/>
    <row r="843" customFormat="1"/>
    <row r="844" customFormat="1"/>
    <row r="845" customFormat="1"/>
    <row r="846" customFormat="1"/>
    <row r="847" customFormat="1"/>
    <row r="848" customFormat="1"/>
    <row r="849" customFormat="1"/>
    <row r="850" customFormat="1"/>
    <row r="851" customFormat="1"/>
    <row r="852" customFormat="1"/>
    <row r="853" customFormat="1"/>
    <row r="854" customFormat="1"/>
    <row r="855" customFormat="1"/>
    <row r="856" customFormat="1"/>
    <row r="857" customFormat="1"/>
    <row r="858" customFormat="1"/>
    <row r="859" customFormat="1"/>
    <row r="860" customFormat="1"/>
    <row r="861" customFormat="1"/>
    <row r="862" customFormat="1"/>
    <row r="863" customFormat="1"/>
    <row r="864" customFormat="1"/>
    <row r="865" customFormat="1"/>
    <row r="866" customFormat="1"/>
    <row r="867" customFormat="1"/>
    <row r="868" customFormat="1"/>
    <row r="869" customFormat="1"/>
    <row r="870" customFormat="1"/>
    <row r="871" customFormat="1"/>
    <row r="872" customFormat="1"/>
    <row r="873" customFormat="1"/>
    <row r="874" customFormat="1"/>
    <row r="875" customFormat="1"/>
    <row r="876" customFormat="1"/>
    <row r="877" customFormat="1"/>
    <row r="878" customFormat="1"/>
    <row r="879" customFormat="1"/>
    <row r="880" customFormat="1"/>
    <row r="881" customFormat="1"/>
    <row r="882" customFormat="1"/>
    <row r="883" customFormat="1"/>
    <row r="884" customFormat="1"/>
    <row r="885" customFormat="1"/>
    <row r="886" customFormat="1"/>
    <row r="887" customFormat="1"/>
    <row r="888" customFormat="1"/>
    <row r="889" customFormat="1"/>
    <row r="890" customFormat="1"/>
    <row r="891" customFormat="1"/>
    <row r="892" customFormat="1"/>
    <row r="893" customFormat="1"/>
    <row r="894" customFormat="1"/>
    <row r="895" customFormat="1"/>
    <row r="896" customFormat="1"/>
    <row r="897" customFormat="1"/>
    <row r="898" customFormat="1"/>
    <row r="899" customFormat="1"/>
    <row r="900" customFormat="1"/>
    <row r="901" customFormat="1"/>
    <row r="902" customFormat="1"/>
    <row r="903" customFormat="1"/>
    <row r="904" customFormat="1"/>
    <row r="905" customFormat="1"/>
    <row r="906" customFormat="1"/>
    <row r="907" customFormat="1"/>
    <row r="908" customFormat="1"/>
    <row r="909" customFormat="1"/>
    <row r="910" customFormat="1"/>
    <row r="911" customFormat="1"/>
    <row r="912" customFormat="1"/>
    <row r="913" customFormat="1"/>
    <row r="914" customFormat="1"/>
    <row r="915" customFormat="1"/>
    <row r="916" customFormat="1"/>
    <row r="917" customFormat="1"/>
    <row r="918" customFormat="1"/>
    <row r="919" customFormat="1"/>
    <row r="920" customFormat="1"/>
    <row r="921" customFormat="1"/>
    <row r="922" customFormat="1"/>
    <row r="923" customFormat="1"/>
    <row r="924" customFormat="1"/>
    <row r="925" customFormat="1"/>
    <row r="926" customFormat="1"/>
    <row r="927" customFormat="1"/>
    <row r="928" customFormat="1"/>
    <row r="929" customFormat="1"/>
    <row r="930" customFormat="1"/>
    <row r="931" customFormat="1"/>
    <row r="932" customFormat="1"/>
    <row r="933" customFormat="1"/>
    <row r="934" customFormat="1"/>
    <row r="935" customFormat="1"/>
    <row r="936" customFormat="1"/>
    <row r="937" customFormat="1"/>
    <row r="938" customFormat="1"/>
    <row r="939" customFormat="1"/>
    <row r="940" customFormat="1"/>
    <row r="941" customFormat="1"/>
    <row r="942" customFormat="1"/>
    <row r="943" customFormat="1"/>
    <row r="944" customFormat="1"/>
    <row r="945" customFormat="1"/>
    <row r="946" customFormat="1"/>
    <row r="947" customFormat="1"/>
    <row r="948" customFormat="1"/>
    <row r="949" customFormat="1"/>
    <row r="950" customFormat="1"/>
    <row r="951" customFormat="1"/>
    <row r="952" customFormat="1"/>
    <row r="953" customFormat="1"/>
    <row r="954" customFormat="1"/>
    <row r="955" customFormat="1"/>
    <row r="956" customFormat="1"/>
    <row r="957" customFormat="1"/>
    <row r="958" customFormat="1"/>
    <row r="959" customFormat="1"/>
    <row r="960" customFormat="1"/>
    <row r="961" customFormat="1"/>
    <row r="962" customFormat="1"/>
    <row r="963" customFormat="1"/>
    <row r="964" customFormat="1"/>
    <row r="965" customFormat="1"/>
    <row r="966" customFormat="1"/>
    <row r="967" customFormat="1"/>
    <row r="968" customFormat="1"/>
    <row r="969" customFormat="1"/>
    <row r="970" customFormat="1"/>
    <row r="971" customFormat="1"/>
    <row r="972" customFormat="1"/>
    <row r="973" customFormat="1"/>
    <row r="974" customFormat="1"/>
    <row r="975" customFormat="1"/>
    <row r="976" customFormat="1"/>
    <row r="977" customFormat="1"/>
    <row r="978" customFormat="1"/>
    <row r="979" customFormat="1"/>
    <row r="980" customFormat="1"/>
    <row r="981" customFormat="1"/>
    <row r="982" customFormat="1"/>
    <row r="983" customFormat="1"/>
    <row r="984" customFormat="1"/>
    <row r="985" customFormat="1"/>
    <row r="986" customFormat="1"/>
    <row r="987" customFormat="1"/>
    <row r="988" customFormat="1"/>
    <row r="989" customFormat="1"/>
    <row r="990" customFormat="1"/>
    <row r="991" customFormat="1"/>
    <row r="992" customFormat="1"/>
    <row r="993" customFormat="1"/>
    <row r="994" customFormat="1"/>
    <row r="995" customFormat="1"/>
    <row r="996" customFormat="1"/>
    <row r="997" customFormat="1"/>
    <row r="998" customFormat="1"/>
    <row r="999" customFormat="1"/>
    <row r="1000" customFormat="1"/>
    <row r="1001" customFormat="1"/>
    <row r="1002" customFormat="1"/>
    <row r="1003" customFormat="1"/>
    <row r="1004" customFormat="1"/>
    <row r="1005" customFormat="1"/>
    <row r="1006" customFormat="1"/>
    <row r="1007" customFormat="1"/>
    <row r="1008" customFormat="1"/>
    <row r="1009" customFormat="1"/>
    <row r="1010" customFormat="1"/>
    <row r="1011" customFormat="1"/>
    <row r="1012" customFormat="1"/>
    <row r="1013" customFormat="1"/>
    <row r="1014" customFormat="1"/>
    <row r="1015" customFormat="1"/>
    <row r="1016" customFormat="1"/>
    <row r="1017" customFormat="1"/>
    <row r="1018" customFormat="1"/>
    <row r="1019" customFormat="1"/>
    <row r="1020" customFormat="1"/>
    <row r="1021" customFormat="1"/>
    <row r="1022" customFormat="1"/>
    <row r="1023" customFormat="1"/>
    <row r="1024" customFormat="1"/>
    <row r="1025" customFormat="1"/>
    <row r="1026" customFormat="1"/>
    <row r="1027" customFormat="1"/>
    <row r="1028" customFormat="1"/>
    <row r="1029" customFormat="1"/>
    <row r="1030" customFormat="1"/>
    <row r="1031" customFormat="1"/>
    <row r="1032" customFormat="1"/>
    <row r="1033" customFormat="1"/>
    <row r="1034" customFormat="1"/>
    <row r="1035" customFormat="1"/>
    <row r="1036" customFormat="1"/>
    <row r="1037" customFormat="1"/>
    <row r="1038" customFormat="1"/>
    <row r="1039" customFormat="1"/>
    <row r="1040" customFormat="1"/>
    <row r="1041" customFormat="1"/>
    <row r="1042" customFormat="1"/>
    <row r="1043" customFormat="1"/>
    <row r="1044" customFormat="1"/>
    <row r="1045" customFormat="1"/>
    <row r="1046" customFormat="1"/>
    <row r="1047" customFormat="1"/>
    <row r="1048" customFormat="1"/>
    <row r="1049" customFormat="1"/>
    <row r="1050" customFormat="1"/>
    <row r="1051" customFormat="1"/>
    <row r="1052" customFormat="1"/>
    <row r="1053" customFormat="1"/>
    <row r="1054" customFormat="1"/>
    <row r="1055" customFormat="1"/>
    <row r="1056" customFormat="1"/>
    <row r="1057" customFormat="1"/>
    <row r="1058" customFormat="1"/>
    <row r="1059" customFormat="1"/>
    <row r="1060" customFormat="1"/>
    <row r="1061" customFormat="1"/>
    <row r="1062" customFormat="1"/>
    <row r="1063" customFormat="1"/>
    <row r="1064" customFormat="1"/>
    <row r="1065" customFormat="1"/>
    <row r="1066" customFormat="1"/>
    <row r="1067" customFormat="1"/>
    <row r="1068" customFormat="1"/>
    <row r="1069" customFormat="1"/>
    <row r="1070" customFormat="1"/>
    <row r="1071" customFormat="1"/>
    <row r="1072" customFormat="1"/>
    <row r="1073" customFormat="1"/>
    <row r="1074" customFormat="1"/>
    <row r="1075" customFormat="1"/>
    <row r="1076" customFormat="1"/>
    <row r="1077" customFormat="1"/>
    <row r="1078" customFormat="1"/>
    <row r="1079" customFormat="1"/>
    <row r="1080" customFormat="1"/>
    <row r="1081" customFormat="1"/>
    <row r="1082" customFormat="1"/>
    <row r="1083" customFormat="1"/>
    <row r="1084" customFormat="1"/>
    <row r="1085" customFormat="1"/>
    <row r="1086" customFormat="1"/>
    <row r="1087" customFormat="1"/>
    <row r="1088" customFormat="1"/>
    <row r="1089" customFormat="1"/>
    <row r="1090" customFormat="1"/>
    <row r="1091" customFormat="1"/>
    <row r="1092" customFormat="1"/>
    <row r="1093" customFormat="1"/>
    <row r="1094" customFormat="1"/>
    <row r="1095" customFormat="1"/>
    <row r="1096" customFormat="1"/>
    <row r="1097" customFormat="1"/>
    <row r="1098" customFormat="1"/>
    <row r="1099" customFormat="1"/>
    <row r="1100" customFormat="1"/>
    <row r="1101" customFormat="1"/>
    <row r="1102" customFormat="1"/>
    <row r="1103" customFormat="1"/>
    <row r="1104" customFormat="1"/>
    <row r="1105" customFormat="1"/>
    <row r="1106" customFormat="1"/>
    <row r="1107" customFormat="1"/>
    <row r="1108" customFormat="1"/>
    <row r="1109" customFormat="1"/>
    <row r="1110" customFormat="1"/>
    <row r="1111" customFormat="1"/>
    <row r="1112" customFormat="1"/>
    <row r="1113" customFormat="1"/>
    <row r="1114" customFormat="1"/>
    <row r="1115" customFormat="1"/>
    <row r="1116" customFormat="1"/>
    <row r="1117" customFormat="1"/>
    <row r="1118" customFormat="1"/>
    <row r="1119" customFormat="1"/>
    <row r="1120" customFormat="1"/>
    <row r="1121" spans="4:25">
      <c r="J1121"/>
      <c r="N1121"/>
      <c r="O1121"/>
      <c r="P1121"/>
      <c r="Q1121"/>
      <c r="T1121"/>
      <c r="U1121"/>
      <c r="V1121"/>
    </row>
    <row r="1122" spans="4:25">
      <c r="J1122"/>
      <c r="N1122"/>
      <c r="O1122"/>
      <c r="P1122"/>
      <c r="Q1122"/>
      <c r="T1122"/>
      <c r="U1122"/>
      <c r="V1122"/>
    </row>
    <row r="1123" spans="4:25">
      <c r="J1123"/>
      <c r="N1123"/>
      <c r="O1123"/>
      <c r="P1123"/>
      <c r="Q1123"/>
      <c r="T1123"/>
      <c r="U1123"/>
      <c r="V1123"/>
    </row>
    <row r="1124" spans="4:25">
      <c r="J1124"/>
      <c r="N1124"/>
      <c r="O1124"/>
      <c r="P1124"/>
      <c r="Q1124"/>
      <c r="T1124"/>
      <c r="U1124"/>
      <c r="V1124"/>
    </row>
    <row r="1125" spans="4:25">
      <c r="J1125"/>
      <c r="N1125"/>
      <c r="O1125"/>
      <c r="P1125"/>
      <c r="Q1125"/>
      <c r="T1125"/>
      <c r="U1125"/>
      <c r="V1125"/>
    </row>
    <row r="1126" spans="4:25">
      <c r="J1126"/>
      <c r="N1126"/>
      <c r="O1126"/>
      <c r="P1126"/>
      <c r="Q1126"/>
      <c r="T1126"/>
      <c r="U1126"/>
      <c r="V1126"/>
    </row>
    <row r="1127" spans="4:25">
      <c r="D1127" s="1"/>
      <c r="E1127" s="1"/>
      <c r="F1127" s="1"/>
      <c r="G1127" s="1"/>
      <c r="H1127" s="1"/>
      <c r="I1127" s="1"/>
      <c r="K1127" s="1"/>
      <c r="L1127" s="1"/>
      <c r="M1127" s="1"/>
      <c r="R1127" s="1"/>
      <c r="S1127" s="1"/>
      <c r="W1127" s="1"/>
      <c r="X1127" s="1"/>
      <c r="Y1127" s="1"/>
    </row>
    <row r="1128" spans="4:25">
      <c r="D1128" s="1"/>
      <c r="E1128" s="1"/>
      <c r="F1128" s="1"/>
      <c r="G1128" s="1"/>
      <c r="H1128" s="1"/>
      <c r="I1128" s="1"/>
      <c r="K1128" s="1"/>
      <c r="L1128" s="1"/>
      <c r="M1128" s="1"/>
      <c r="R1128" s="1"/>
      <c r="S1128" s="1"/>
      <c r="W1128" s="1"/>
      <c r="X1128" s="1"/>
      <c r="Y1128" s="1"/>
    </row>
    <row r="1129" spans="4:25">
      <c r="D1129" s="1"/>
      <c r="E1129" s="1"/>
      <c r="F1129" s="1"/>
      <c r="G1129" s="1"/>
      <c r="H1129" s="1"/>
      <c r="I1129" s="1"/>
      <c r="K1129" s="1"/>
      <c r="L1129" s="1"/>
      <c r="M1129" s="1"/>
      <c r="R1129" s="1"/>
      <c r="S1129" s="1"/>
      <c r="W1129" s="1"/>
      <c r="X1129" s="1"/>
      <c r="Y1129" s="1"/>
    </row>
    <row r="1130" spans="4:25">
      <c r="D1130" s="1"/>
      <c r="E1130" s="1"/>
      <c r="F1130" s="1"/>
      <c r="G1130" s="1"/>
      <c r="H1130" s="1"/>
      <c r="I1130" s="1"/>
      <c r="K1130" s="1"/>
      <c r="L1130" s="1"/>
      <c r="M1130" s="1"/>
      <c r="R1130" s="1"/>
      <c r="S1130" s="1"/>
      <c r="W1130" s="1"/>
      <c r="X1130" s="1"/>
      <c r="Y1130" s="1"/>
    </row>
    <row r="1131" spans="4:25">
      <c r="D1131" s="1"/>
      <c r="E1131" s="1"/>
      <c r="F1131" s="1"/>
      <c r="G1131" s="1"/>
      <c r="H1131" s="1"/>
      <c r="I1131" s="1"/>
      <c r="K1131" s="1"/>
      <c r="L1131" s="1"/>
      <c r="M1131" s="1"/>
      <c r="R1131" s="1"/>
      <c r="S1131" s="1"/>
      <c r="W1131" s="1"/>
      <c r="X1131" s="1"/>
      <c r="Y1131" s="1"/>
    </row>
    <row r="1132" spans="4:25">
      <c r="D1132" s="1"/>
      <c r="E1132" s="1"/>
      <c r="F1132" s="1"/>
      <c r="G1132" s="1"/>
      <c r="H1132" s="1"/>
      <c r="I1132" s="1"/>
      <c r="K1132" s="1"/>
      <c r="L1132" s="1"/>
      <c r="M1132" s="1"/>
      <c r="R1132" s="1"/>
      <c r="S1132" s="1"/>
      <c r="W1132" s="1"/>
      <c r="X1132" s="1"/>
      <c r="Y1132" s="1"/>
    </row>
    <row r="1133" spans="4:25">
      <c r="D1133" s="1"/>
      <c r="E1133" s="1"/>
      <c r="F1133" s="1"/>
      <c r="G1133" s="1"/>
      <c r="H1133" s="1"/>
      <c r="I1133" s="1"/>
      <c r="K1133" s="1"/>
      <c r="L1133" s="1"/>
      <c r="M1133" s="1"/>
      <c r="R1133" s="1"/>
      <c r="S1133" s="1"/>
      <c r="W1133" s="1"/>
      <c r="X1133" s="1"/>
      <c r="Y1133" s="1"/>
    </row>
    <row r="1134" spans="4:25">
      <c r="D1134" s="1"/>
      <c r="E1134" s="1"/>
      <c r="F1134" s="1"/>
      <c r="G1134" s="1"/>
      <c r="H1134" s="1"/>
      <c r="I1134" s="1"/>
      <c r="K1134" s="1"/>
      <c r="L1134" s="1"/>
      <c r="M1134" s="1"/>
      <c r="R1134" s="1"/>
      <c r="S1134" s="1"/>
      <c r="W1134" s="1"/>
      <c r="X1134" s="1"/>
      <c r="Y1134" s="1"/>
    </row>
    <row r="1135" spans="4:25">
      <c r="D1135" s="1"/>
      <c r="E1135" s="1"/>
      <c r="F1135" s="1"/>
      <c r="G1135" s="1"/>
      <c r="H1135" s="1"/>
      <c r="I1135" s="1"/>
      <c r="K1135" s="1"/>
      <c r="L1135" s="1"/>
      <c r="M1135" s="1"/>
      <c r="R1135" s="1"/>
      <c r="S1135" s="1"/>
      <c r="W1135" s="1"/>
      <c r="X1135" s="1"/>
      <c r="Y1135" s="1"/>
    </row>
    <row r="1136" spans="4:25">
      <c r="D1136" s="1"/>
      <c r="E1136" s="1"/>
      <c r="F1136" s="1"/>
      <c r="G1136" s="1"/>
      <c r="H1136" s="1"/>
      <c r="I1136" s="1"/>
      <c r="K1136" s="1"/>
      <c r="L1136" s="1"/>
      <c r="M1136" s="1"/>
      <c r="R1136" s="1"/>
      <c r="S1136" s="1"/>
      <c r="W1136" s="1"/>
      <c r="X1136" s="1"/>
      <c r="Y1136" s="1"/>
    </row>
    <row r="1137" spans="4:25">
      <c r="D1137" s="1"/>
      <c r="E1137" s="1"/>
      <c r="F1137" s="1"/>
      <c r="G1137" s="1"/>
      <c r="H1137" s="1"/>
      <c r="I1137" s="1"/>
      <c r="K1137" s="1"/>
      <c r="L1137" s="1"/>
      <c r="M1137" s="1"/>
      <c r="R1137" s="1"/>
      <c r="S1137" s="1"/>
      <c r="W1137" s="1"/>
      <c r="X1137" s="1"/>
      <c r="Y1137" s="1"/>
    </row>
    <row r="1138" spans="4:25">
      <c r="D1138" s="1"/>
      <c r="E1138" s="1"/>
      <c r="F1138" s="1"/>
      <c r="G1138" s="1"/>
      <c r="H1138" s="1"/>
      <c r="I1138" s="1"/>
      <c r="K1138" s="1"/>
      <c r="L1138" s="1"/>
      <c r="M1138" s="1"/>
      <c r="R1138" s="1"/>
      <c r="S1138" s="1"/>
      <c r="W1138" s="1"/>
      <c r="X1138" s="1"/>
      <c r="Y1138" s="1"/>
    </row>
    <row r="1139" spans="4:25">
      <c r="D1139" s="1"/>
      <c r="E1139" s="1"/>
      <c r="F1139" s="1"/>
      <c r="G1139" s="1"/>
      <c r="H1139" s="1"/>
      <c r="I1139" s="1"/>
      <c r="K1139" s="1"/>
      <c r="L1139" s="1"/>
      <c r="M1139" s="1"/>
      <c r="R1139" s="1"/>
      <c r="S1139" s="1"/>
      <c r="W1139" s="1"/>
      <c r="X1139" s="1"/>
      <c r="Y1139" s="1"/>
    </row>
    <row r="1140" spans="4:25">
      <c r="D1140" s="1"/>
      <c r="E1140" s="1"/>
      <c r="F1140" s="1"/>
      <c r="G1140" s="1"/>
      <c r="H1140" s="1"/>
      <c r="I1140" s="1"/>
      <c r="K1140" s="1"/>
      <c r="L1140" s="1"/>
      <c r="M1140" s="1"/>
      <c r="R1140" s="1"/>
      <c r="S1140" s="1"/>
      <c r="W1140" s="1"/>
      <c r="X1140" s="1"/>
      <c r="Y1140" s="1"/>
    </row>
    <row r="1141" spans="4:25">
      <c r="D1141" s="1"/>
      <c r="E1141" s="1"/>
      <c r="F1141" s="1"/>
      <c r="G1141" s="1"/>
      <c r="H1141" s="1"/>
      <c r="I1141" s="1"/>
      <c r="K1141" s="1"/>
      <c r="L1141" s="1"/>
      <c r="M1141" s="1"/>
      <c r="R1141" s="1"/>
      <c r="S1141" s="1"/>
      <c r="W1141" s="1"/>
      <c r="X1141" s="1"/>
      <c r="Y1141" s="1"/>
    </row>
    <row r="1142" spans="4:25">
      <c r="D1142" s="1"/>
      <c r="E1142" s="1"/>
      <c r="F1142" s="1"/>
      <c r="G1142" s="1"/>
      <c r="H1142" s="1"/>
      <c r="I1142" s="1"/>
      <c r="K1142" s="1"/>
      <c r="L1142" s="1"/>
      <c r="M1142" s="1"/>
      <c r="R1142" s="1"/>
      <c r="S1142" s="1"/>
      <c r="W1142" s="1"/>
      <c r="X1142" s="1"/>
      <c r="Y1142" s="1"/>
    </row>
    <row r="1143" spans="4:25">
      <c r="D1143" s="1"/>
      <c r="E1143" s="1"/>
      <c r="F1143" s="1"/>
      <c r="G1143" s="1"/>
      <c r="H1143" s="1"/>
      <c r="I1143" s="1"/>
      <c r="K1143" s="1"/>
      <c r="L1143" s="1"/>
      <c r="M1143" s="1"/>
      <c r="R1143" s="1"/>
      <c r="S1143" s="1"/>
      <c r="W1143" s="1"/>
      <c r="X1143" s="1"/>
      <c r="Y1143" s="1"/>
    </row>
    <row r="1144" spans="4:25">
      <c r="D1144" s="1"/>
      <c r="E1144" s="1"/>
      <c r="F1144" s="1"/>
      <c r="G1144" s="1"/>
      <c r="H1144" s="1"/>
      <c r="I1144" s="1"/>
      <c r="K1144" s="1"/>
      <c r="L1144" s="1"/>
      <c r="M1144" s="1"/>
      <c r="R1144" s="1"/>
      <c r="S1144" s="1"/>
      <c r="W1144" s="1"/>
      <c r="X1144" s="1"/>
      <c r="Y1144" s="1"/>
    </row>
    <row r="1145" spans="4:25">
      <c r="D1145" s="1"/>
      <c r="E1145" s="1"/>
      <c r="F1145" s="1"/>
      <c r="G1145" s="1"/>
      <c r="H1145" s="1"/>
      <c r="I1145" s="1"/>
      <c r="K1145" s="1"/>
      <c r="L1145" s="1"/>
      <c r="M1145" s="1"/>
      <c r="R1145" s="1"/>
      <c r="S1145" s="1"/>
      <c r="W1145" s="1"/>
      <c r="X1145" s="1"/>
      <c r="Y1145" s="1"/>
    </row>
    <row r="1146" spans="4:25">
      <c r="D1146" s="1"/>
      <c r="E1146" s="1"/>
      <c r="F1146" s="1"/>
      <c r="G1146" s="1"/>
      <c r="H1146" s="1"/>
      <c r="I1146" s="1"/>
      <c r="K1146" s="1"/>
      <c r="L1146" s="1"/>
      <c r="M1146" s="1"/>
      <c r="R1146" s="1"/>
      <c r="S1146" s="1"/>
      <c r="W1146" s="1"/>
      <c r="X1146" s="1"/>
      <c r="Y1146" s="1"/>
    </row>
    <row r="1147" spans="4:25">
      <c r="D1147" s="1"/>
      <c r="E1147" s="1"/>
      <c r="F1147" s="1"/>
      <c r="G1147" s="1"/>
      <c r="H1147" s="1"/>
      <c r="I1147" s="1"/>
      <c r="K1147" s="1"/>
      <c r="L1147" s="1"/>
      <c r="M1147" s="1"/>
      <c r="R1147" s="1"/>
      <c r="S1147" s="1"/>
      <c r="W1147" s="1"/>
      <c r="X1147" s="1"/>
      <c r="Y1147" s="1"/>
    </row>
    <row r="1148" spans="4:25">
      <c r="D1148" s="1"/>
      <c r="E1148" s="1"/>
      <c r="F1148" s="1"/>
      <c r="G1148" s="1"/>
      <c r="H1148" s="1"/>
      <c r="I1148" s="1"/>
      <c r="K1148" s="1"/>
      <c r="L1148" s="1"/>
      <c r="M1148" s="1"/>
      <c r="R1148" s="1"/>
      <c r="S1148" s="1"/>
      <c r="W1148" s="1"/>
      <c r="X1148" s="1"/>
      <c r="Y1148" s="1"/>
    </row>
    <row r="1149" spans="4:25">
      <c r="D1149" s="1"/>
      <c r="E1149" s="1"/>
      <c r="F1149" s="1"/>
      <c r="G1149" s="1"/>
      <c r="H1149" s="1"/>
      <c r="I1149" s="1"/>
      <c r="K1149" s="1"/>
      <c r="L1149" s="1"/>
      <c r="M1149" s="1"/>
      <c r="R1149" s="1"/>
      <c r="S1149" s="1"/>
      <c r="W1149" s="1"/>
      <c r="X1149" s="1"/>
      <c r="Y1149" s="1"/>
    </row>
    <row r="1150" spans="4:25">
      <c r="D1150" s="1"/>
      <c r="E1150" s="1"/>
      <c r="F1150" s="1"/>
      <c r="G1150" s="1"/>
      <c r="H1150" s="1"/>
      <c r="I1150" s="1"/>
      <c r="K1150" s="1"/>
      <c r="L1150" s="1"/>
      <c r="M1150" s="1"/>
      <c r="R1150" s="1"/>
      <c r="S1150" s="1"/>
      <c r="W1150" s="1"/>
      <c r="X1150" s="1"/>
      <c r="Y1150" s="1"/>
    </row>
    <row r="1151" spans="4:25">
      <c r="D1151" s="1"/>
      <c r="E1151" s="1"/>
      <c r="F1151" s="1"/>
      <c r="G1151" s="1"/>
      <c r="H1151" s="1"/>
      <c r="I1151" s="1"/>
      <c r="K1151" s="1"/>
      <c r="L1151" s="1"/>
      <c r="M1151" s="1"/>
      <c r="R1151" s="1"/>
      <c r="S1151" s="1"/>
      <c r="W1151" s="1"/>
      <c r="X1151" s="1"/>
      <c r="Y1151" s="1"/>
    </row>
    <row r="1152" spans="4:25">
      <c r="D1152" s="1"/>
      <c r="E1152" s="1"/>
      <c r="F1152" s="1"/>
      <c r="G1152" s="1"/>
      <c r="H1152" s="1"/>
      <c r="I1152" s="1"/>
      <c r="K1152" s="1"/>
      <c r="L1152" s="1"/>
      <c r="M1152" s="1"/>
      <c r="R1152" s="1"/>
      <c r="S1152" s="1"/>
      <c r="W1152" s="1"/>
      <c r="X1152" s="1"/>
      <c r="Y1152" s="1"/>
    </row>
    <row r="1153" spans="4:25">
      <c r="D1153" s="1"/>
      <c r="E1153" s="1"/>
      <c r="F1153" s="1"/>
      <c r="G1153" s="1"/>
      <c r="H1153" s="1"/>
      <c r="I1153" s="1"/>
      <c r="K1153" s="1"/>
      <c r="L1153" s="1"/>
      <c r="M1153" s="1"/>
      <c r="R1153" s="1"/>
      <c r="S1153" s="1"/>
      <c r="W1153" s="1"/>
      <c r="X1153" s="1"/>
      <c r="Y1153" s="1"/>
    </row>
    <row r="1154" spans="4:25">
      <c r="D1154" s="1"/>
      <c r="E1154" s="1"/>
      <c r="F1154" s="1"/>
      <c r="G1154" s="1"/>
      <c r="H1154" s="1"/>
      <c r="I1154" s="1"/>
      <c r="K1154" s="1"/>
      <c r="L1154" s="1"/>
      <c r="M1154" s="1"/>
      <c r="R1154" s="1"/>
      <c r="S1154" s="1"/>
      <c r="W1154" s="1"/>
      <c r="X1154" s="1"/>
      <c r="Y1154" s="1"/>
    </row>
    <row r="1155" spans="4:25">
      <c r="D1155" s="1"/>
      <c r="E1155" s="1"/>
      <c r="F1155" s="1"/>
      <c r="G1155" s="1"/>
      <c r="H1155" s="1"/>
      <c r="I1155" s="1"/>
      <c r="K1155" s="1"/>
      <c r="L1155" s="1"/>
      <c r="M1155" s="1"/>
      <c r="R1155" s="1"/>
      <c r="S1155" s="1"/>
      <c r="W1155" s="1"/>
      <c r="X1155" s="1"/>
      <c r="Y1155" s="1"/>
    </row>
    <row r="1156" spans="4:25">
      <c r="D1156" s="1"/>
      <c r="E1156" s="1"/>
      <c r="F1156" s="1"/>
      <c r="G1156" s="1"/>
      <c r="H1156" s="1"/>
      <c r="I1156" s="1"/>
      <c r="K1156" s="1"/>
      <c r="L1156" s="1"/>
      <c r="M1156" s="1"/>
      <c r="R1156" s="1"/>
      <c r="S1156" s="1"/>
      <c r="W1156" s="1"/>
      <c r="X1156" s="1"/>
      <c r="Y1156" s="1"/>
    </row>
    <row r="1157" spans="4:25">
      <c r="D1157" s="1"/>
      <c r="E1157" s="1"/>
      <c r="F1157" s="1"/>
      <c r="G1157" s="1"/>
      <c r="H1157" s="1"/>
      <c r="I1157" s="1"/>
      <c r="K1157" s="1"/>
      <c r="L1157" s="1"/>
      <c r="M1157" s="1"/>
      <c r="R1157" s="1"/>
      <c r="S1157" s="1"/>
      <c r="W1157" s="1"/>
      <c r="X1157" s="1"/>
      <c r="Y1157" s="1"/>
    </row>
    <row r="1158" spans="4:25">
      <c r="D1158" s="1"/>
      <c r="E1158" s="1"/>
      <c r="F1158" s="1"/>
      <c r="G1158" s="1"/>
      <c r="H1158" s="1"/>
      <c r="I1158" s="1"/>
      <c r="K1158" s="1"/>
      <c r="L1158" s="1"/>
      <c r="M1158" s="1"/>
      <c r="R1158" s="1"/>
      <c r="S1158" s="1"/>
      <c r="W1158" s="1"/>
      <c r="X1158" s="1"/>
      <c r="Y1158" s="1"/>
    </row>
    <row r="1159" spans="4:25">
      <c r="D1159" s="1"/>
      <c r="E1159" s="1"/>
      <c r="F1159" s="1"/>
      <c r="G1159" s="1"/>
      <c r="H1159" s="1"/>
      <c r="I1159" s="1"/>
      <c r="K1159" s="1"/>
      <c r="L1159" s="1"/>
      <c r="M1159" s="1"/>
      <c r="R1159" s="1"/>
      <c r="S1159" s="1"/>
      <c r="W1159" s="1"/>
      <c r="X1159" s="1"/>
      <c r="Y1159" s="1"/>
    </row>
    <row r="1160" spans="4:25">
      <c r="D1160" s="1"/>
      <c r="E1160" s="1"/>
      <c r="F1160" s="1"/>
      <c r="G1160" s="1"/>
      <c r="H1160" s="1"/>
      <c r="I1160" s="1"/>
      <c r="K1160" s="1"/>
      <c r="L1160" s="1"/>
      <c r="M1160" s="1"/>
      <c r="R1160" s="1"/>
      <c r="S1160" s="1"/>
      <c r="W1160" s="1"/>
      <c r="X1160" s="1"/>
      <c r="Y1160" s="1"/>
    </row>
    <row r="1161" spans="4:25">
      <c r="D1161" s="1"/>
      <c r="E1161" s="1"/>
      <c r="F1161" s="1"/>
      <c r="G1161" s="1"/>
      <c r="H1161" s="1"/>
      <c r="I1161" s="1"/>
      <c r="K1161" s="1"/>
      <c r="L1161" s="1"/>
      <c r="M1161" s="1"/>
      <c r="R1161" s="1"/>
      <c r="S1161" s="1"/>
      <c r="W1161" s="1"/>
      <c r="X1161" s="1"/>
      <c r="Y1161" s="1"/>
    </row>
    <row r="1162" spans="4:25">
      <c r="D1162" s="1"/>
      <c r="E1162" s="1"/>
      <c r="F1162" s="1"/>
      <c r="G1162" s="1"/>
      <c r="H1162" s="1"/>
      <c r="I1162" s="1"/>
      <c r="K1162" s="1"/>
      <c r="L1162" s="1"/>
      <c r="M1162" s="1"/>
      <c r="R1162" s="1"/>
      <c r="S1162" s="1"/>
      <c r="W1162" s="1"/>
      <c r="X1162" s="1"/>
      <c r="Y1162" s="1"/>
    </row>
    <row r="1163" spans="4:25">
      <c r="D1163" s="1"/>
      <c r="E1163" s="1"/>
      <c r="F1163" s="1"/>
      <c r="G1163" s="1"/>
      <c r="H1163" s="1"/>
      <c r="I1163" s="1"/>
      <c r="K1163" s="1"/>
      <c r="L1163" s="1"/>
      <c r="M1163" s="1"/>
      <c r="R1163" s="1"/>
      <c r="S1163" s="1"/>
      <c r="W1163" s="1"/>
      <c r="X1163" s="1"/>
      <c r="Y1163" s="1"/>
    </row>
    <row r="1164" spans="4:25">
      <c r="D1164" s="1"/>
      <c r="E1164" s="1"/>
      <c r="F1164" s="1"/>
      <c r="G1164" s="1"/>
      <c r="H1164" s="1"/>
      <c r="I1164" s="1"/>
      <c r="K1164" s="1"/>
      <c r="L1164" s="1"/>
      <c r="M1164" s="1"/>
      <c r="R1164" s="1"/>
      <c r="S1164" s="1"/>
      <c r="W1164" s="1"/>
      <c r="X1164" s="1"/>
      <c r="Y1164" s="1"/>
    </row>
    <row r="1165" spans="4:25">
      <c r="D1165" s="1"/>
      <c r="E1165" s="1"/>
      <c r="F1165" s="1"/>
      <c r="G1165" s="1"/>
      <c r="H1165" s="1"/>
      <c r="I1165" s="1"/>
      <c r="K1165" s="1"/>
      <c r="L1165" s="1"/>
      <c r="M1165" s="1"/>
      <c r="R1165" s="1"/>
      <c r="S1165" s="1"/>
      <c r="W1165" s="1"/>
      <c r="X1165" s="1"/>
      <c r="Y1165" s="1"/>
    </row>
    <row r="1166" spans="4:25">
      <c r="D1166" s="1"/>
      <c r="E1166" s="1"/>
      <c r="F1166" s="1"/>
      <c r="G1166" s="1"/>
      <c r="H1166" s="1"/>
      <c r="I1166" s="1"/>
      <c r="K1166" s="1"/>
      <c r="L1166" s="1"/>
      <c r="M1166" s="1"/>
      <c r="R1166" s="1"/>
      <c r="S1166" s="1"/>
      <c r="W1166" s="1"/>
      <c r="X1166" s="1"/>
      <c r="Y1166" s="1"/>
    </row>
    <row r="1167" spans="4:25">
      <c r="D1167" s="1"/>
      <c r="E1167" s="1"/>
      <c r="F1167" s="1"/>
      <c r="G1167" s="1"/>
      <c r="H1167" s="1"/>
      <c r="I1167" s="1"/>
      <c r="K1167" s="1"/>
      <c r="L1167" s="1"/>
      <c r="M1167" s="1"/>
      <c r="R1167" s="1"/>
      <c r="S1167" s="1"/>
      <c r="W1167" s="1"/>
      <c r="X1167" s="1"/>
      <c r="Y1167" s="1"/>
    </row>
    <row r="1168" spans="4:25">
      <c r="D1168" s="1"/>
      <c r="E1168" s="1"/>
      <c r="F1168" s="1"/>
      <c r="G1168" s="1"/>
      <c r="H1168" s="1"/>
      <c r="I1168" s="1"/>
      <c r="K1168" s="1"/>
      <c r="L1168" s="1"/>
      <c r="M1168" s="1"/>
      <c r="R1168" s="1"/>
      <c r="S1168" s="1"/>
      <c r="W1168" s="1"/>
      <c r="X1168" s="1"/>
      <c r="Y1168" s="1"/>
    </row>
    <row r="1169" spans="4:25">
      <c r="D1169" s="1"/>
      <c r="E1169" s="1"/>
      <c r="F1169" s="1"/>
      <c r="G1169" s="1"/>
      <c r="H1169" s="1"/>
      <c r="I1169" s="1"/>
      <c r="K1169" s="1"/>
      <c r="L1169" s="1"/>
      <c r="M1169" s="1"/>
      <c r="R1169" s="1"/>
      <c r="S1169" s="1"/>
      <c r="W1169" s="1"/>
      <c r="X1169" s="1"/>
      <c r="Y1169" s="1"/>
    </row>
    <row r="1170" spans="4:25">
      <c r="D1170" s="1"/>
      <c r="E1170" s="1"/>
      <c r="F1170" s="1"/>
      <c r="G1170" s="1"/>
      <c r="H1170" s="1"/>
      <c r="I1170" s="1"/>
      <c r="K1170" s="1"/>
      <c r="L1170" s="1"/>
      <c r="M1170" s="1"/>
      <c r="R1170" s="1"/>
      <c r="S1170" s="1"/>
      <c r="W1170" s="1"/>
      <c r="X1170" s="1"/>
      <c r="Y1170" s="1"/>
    </row>
    <row r="1171" spans="4:25">
      <c r="D1171" s="1"/>
      <c r="E1171" s="1"/>
      <c r="F1171" s="1"/>
      <c r="G1171" s="1"/>
      <c r="H1171" s="1"/>
      <c r="I1171" s="1"/>
      <c r="K1171" s="1"/>
      <c r="L1171" s="1"/>
      <c r="M1171" s="1"/>
      <c r="R1171" s="1"/>
      <c r="S1171" s="1"/>
      <c r="W1171" s="1"/>
      <c r="X1171" s="1"/>
      <c r="Y1171" s="1"/>
    </row>
    <row r="1172" spans="4:25">
      <c r="D1172" s="1"/>
      <c r="E1172" s="1"/>
      <c r="F1172" s="1"/>
      <c r="G1172" s="1"/>
      <c r="H1172" s="1"/>
      <c r="I1172" s="1"/>
      <c r="K1172" s="1"/>
      <c r="L1172" s="1"/>
      <c r="M1172" s="1"/>
      <c r="R1172" s="1"/>
      <c r="S1172" s="1"/>
      <c r="W1172" s="1"/>
      <c r="X1172" s="1"/>
      <c r="Y1172" s="1"/>
    </row>
    <row r="1173" spans="4:25">
      <c r="D1173" s="1"/>
      <c r="E1173" s="1"/>
      <c r="F1173" s="1"/>
      <c r="G1173" s="1"/>
      <c r="H1173" s="1"/>
      <c r="I1173" s="1"/>
      <c r="K1173" s="1"/>
      <c r="L1173" s="1"/>
      <c r="M1173" s="1"/>
      <c r="R1173" s="1"/>
      <c r="S1173" s="1"/>
      <c r="W1173" s="1"/>
      <c r="X1173" s="1"/>
      <c r="Y1173" s="1"/>
    </row>
    <row r="1174" spans="4:25">
      <c r="D1174" s="1"/>
      <c r="E1174" s="1"/>
      <c r="F1174" s="1"/>
      <c r="G1174" s="1"/>
      <c r="H1174" s="1"/>
      <c r="I1174" s="1"/>
      <c r="K1174" s="1"/>
      <c r="L1174" s="1"/>
      <c r="M1174" s="1"/>
      <c r="R1174" s="1"/>
      <c r="S1174" s="1"/>
      <c r="W1174" s="1"/>
      <c r="X1174" s="1"/>
      <c r="Y1174" s="1"/>
    </row>
    <row r="1175" spans="4:25">
      <c r="D1175" s="1"/>
      <c r="E1175" s="1"/>
      <c r="F1175" s="1"/>
      <c r="G1175" s="1"/>
      <c r="H1175" s="1"/>
      <c r="I1175" s="1"/>
      <c r="K1175" s="1"/>
      <c r="L1175" s="1"/>
      <c r="M1175" s="1"/>
      <c r="R1175" s="1"/>
      <c r="S1175" s="1"/>
      <c r="W1175" s="1"/>
      <c r="X1175" s="1"/>
      <c r="Y1175" s="1"/>
    </row>
    <row r="1176" spans="4:25">
      <c r="D1176" s="1"/>
      <c r="E1176" s="1"/>
      <c r="F1176" s="1"/>
      <c r="G1176" s="1"/>
      <c r="H1176" s="1"/>
      <c r="I1176" s="1"/>
      <c r="K1176" s="1"/>
      <c r="L1176" s="1"/>
      <c r="M1176" s="1"/>
      <c r="R1176" s="1"/>
      <c r="S1176" s="1"/>
      <c r="W1176" s="1"/>
      <c r="X1176" s="1"/>
      <c r="Y1176" s="1"/>
    </row>
    <row r="1177" spans="4:25">
      <c r="D1177" s="1"/>
      <c r="E1177" s="1"/>
      <c r="F1177" s="1"/>
      <c r="G1177" s="1"/>
      <c r="H1177" s="1"/>
      <c r="I1177" s="1"/>
      <c r="K1177" s="1"/>
      <c r="L1177" s="1"/>
      <c r="M1177" s="1"/>
      <c r="R1177" s="1"/>
      <c r="S1177" s="1"/>
      <c r="W1177" s="1"/>
      <c r="X1177" s="1"/>
      <c r="Y1177" s="1"/>
    </row>
    <row r="1178" spans="4:25">
      <c r="D1178" s="1"/>
      <c r="E1178" s="1"/>
      <c r="F1178" s="1"/>
      <c r="G1178" s="1"/>
      <c r="H1178" s="1"/>
      <c r="I1178" s="1"/>
      <c r="K1178" s="1"/>
      <c r="L1178" s="1"/>
      <c r="M1178" s="1"/>
      <c r="R1178" s="1"/>
      <c r="S1178" s="1"/>
      <c r="W1178" s="1"/>
      <c r="X1178" s="1"/>
      <c r="Y1178" s="1"/>
    </row>
    <row r="1179" spans="4:25">
      <c r="D1179" s="1"/>
      <c r="E1179" s="1"/>
      <c r="F1179" s="1"/>
      <c r="G1179" s="1"/>
      <c r="H1179" s="1"/>
      <c r="I1179" s="1"/>
      <c r="K1179" s="1"/>
      <c r="L1179" s="1"/>
      <c r="M1179" s="1"/>
      <c r="R1179" s="1"/>
      <c r="S1179" s="1"/>
      <c r="W1179" s="1"/>
      <c r="X1179" s="1"/>
      <c r="Y1179" s="1"/>
    </row>
    <row r="1180" spans="4:25">
      <c r="D1180" s="1"/>
      <c r="E1180" s="1"/>
      <c r="F1180" s="1"/>
      <c r="G1180" s="1"/>
      <c r="H1180" s="1"/>
      <c r="I1180" s="1"/>
      <c r="K1180" s="1"/>
      <c r="L1180" s="1"/>
      <c r="M1180" s="1"/>
      <c r="R1180" s="1"/>
      <c r="S1180" s="1"/>
      <c r="W1180" s="1"/>
      <c r="X1180" s="1"/>
      <c r="Y1180" s="1"/>
    </row>
    <row r="1181" spans="4:25">
      <c r="D1181" s="1"/>
      <c r="E1181" s="1"/>
      <c r="F1181" s="1"/>
      <c r="G1181" s="1"/>
      <c r="H1181" s="1"/>
      <c r="I1181" s="1"/>
      <c r="K1181" s="1"/>
      <c r="L1181" s="1"/>
      <c r="M1181" s="1"/>
      <c r="R1181" s="1"/>
      <c r="S1181" s="1"/>
      <c r="W1181" s="1"/>
      <c r="X1181" s="1"/>
      <c r="Y1181" s="1"/>
    </row>
    <row r="1182" spans="4:25">
      <c r="D1182" s="1"/>
      <c r="E1182" s="1"/>
      <c r="F1182" s="1"/>
      <c r="G1182" s="1"/>
      <c r="H1182" s="1"/>
      <c r="I1182" s="1"/>
      <c r="K1182" s="1"/>
      <c r="L1182" s="1"/>
      <c r="M1182" s="1"/>
      <c r="R1182" s="1"/>
      <c r="S1182" s="1"/>
      <c r="W1182" s="1"/>
      <c r="X1182" s="1"/>
      <c r="Y1182" s="1"/>
    </row>
    <row r="1183" spans="4:25">
      <c r="D1183" s="1"/>
      <c r="E1183" s="1"/>
      <c r="F1183" s="1"/>
      <c r="G1183" s="1"/>
      <c r="H1183" s="1"/>
      <c r="I1183" s="1"/>
      <c r="K1183" s="1"/>
      <c r="L1183" s="1"/>
      <c r="M1183" s="1"/>
      <c r="R1183" s="1"/>
      <c r="S1183" s="1"/>
      <c r="W1183" s="1"/>
      <c r="X1183" s="1"/>
      <c r="Y1183" s="1"/>
    </row>
    <row r="1184" spans="4:25">
      <c r="D1184" s="1"/>
      <c r="E1184" s="1"/>
      <c r="F1184" s="1"/>
      <c r="G1184" s="1"/>
      <c r="H1184" s="1"/>
      <c r="I1184" s="1"/>
      <c r="K1184" s="1"/>
      <c r="L1184" s="1"/>
      <c r="M1184" s="1"/>
      <c r="R1184" s="1"/>
      <c r="S1184" s="1"/>
      <c r="W1184" s="1"/>
      <c r="X1184" s="1"/>
      <c r="Y1184" s="1"/>
    </row>
    <row r="1185" spans="4:25">
      <c r="D1185" s="1"/>
      <c r="E1185" s="1"/>
      <c r="F1185" s="1"/>
      <c r="G1185" s="1"/>
      <c r="H1185" s="1"/>
      <c r="I1185" s="1"/>
      <c r="K1185" s="1"/>
      <c r="L1185" s="1"/>
      <c r="M1185" s="1"/>
      <c r="R1185" s="1"/>
      <c r="S1185" s="1"/>
      <c r="W1185" s="1"/>
      <c r="X1185" s="1"/>
      <c r="Y1185" s="1"/>
    </row>
    <row r="1186" spans="4:25">
      <c r="D1186" s="1"/>
      <c r="E1186" s="1"/>
      <c r="F1186" s="1"/>
      <c r="G1186" s="1"/>
      <c r="H1186" s="1"/>
      <c r="I1186" s="1"/>
      <c r="K1186" s="1"/>
      <c r="L1186" s="1"/>
      <c r="M1186" s="1"/>
      <c r="R1186" s="1"/>
      <c r="S1186" s="1"/>
      <c r="W1186" s="1"/>
      <c r="X1186" s="1"/>
      <c r="Y1186" s="1"/>
    </row>
    <row r="1187" spans="4:25">
      <c r="D1187" s="1"/>
      <c r="E1187" s="1"/>
      <c r="F1187" s="1"/>
      <c r="G1187" s="1"/>
      <c r="H1187" s="1"/>
      <c r="I1187" s="1"/>
      <c r="K1187" s="1"/>
      <c r="L1187" s="1"/>
      <c r="M1187" s="1"/>
      <c r="R1187" s="1"/>
      <c r="S1187" s="1"/>
      <c r="W1187" s="1"/>
      <c r="X1187" s="1"/>
      <c r="Y1187" s="1"/>
    </row>
    <row r="1188" spans="4:25">
      <c r="D1188" s="1"/>
      <c r="E1188" s="1"/>
      <c r="F1188" s="1"/>
      <c r="G1188" s="1"/>
      <c r="H1188" s="1"/>
      <c r="I1188" s="1"/>
      <c r="K1188" s="1"/>
      <c r="L1188" s="1"/>
      <c r="M1188" s="1"/>
      <c r="R1188" s="1"/>
      <c r="S1188" s="1"/>
      <c r="W1188" s="1"/>
      <c r="X1188" s="1"/>
      <c r="Y1188" s="1"/>
    </row>
    <row r="1189" spans="4:25">
      <c r="D1189" s="1"/>
      <c r="E1189" s="1"/>
      <c r="F1189" s="1"/>
      <c r="G1189" s="1"/>
      <c r="H1189" s="1"/>
      <c r="I1189" s="1"/>
      <c r="K1189" s="1"/>
      <c r="L1189" s="1"/>
      <c r="M1189" s="1"/>
      <c r="R1189" s="1"/>
      <c r="S1189" s="1"/>
      <c r="W1189" s="1"/>
      <c r="X1189" s="1"/>
      <c r="Y1189" s="1"/>
    </row>
    <row r="1190" spans="4:25">
      <c r="D1190" s="1"/>
      <c r="E1190" s="1"/>
      <c r="F1190" s="1"/>
      <c r="G1190" s="1"/>
      <c r="H1190" s="1"/>
      <c r="I1190" s="1"/>
      <c r="K1190" s="1"/>
      <c r="L1190" s="1"/>
      <c r="M1190" s="1"/>
      <c r="R1190" s="1"/>
      <c r="S1190" s="1"/>
      <c r="W1190" s="1"/>
      <c r="X1190" s="1"/>
      <c r="Y1190" s="1"/>
    </row>
    <row r="1191" spans="4:25">
      <c r="D1191" s="1"/>
      <c r="E1191" s="1"/>
      <c r="F1191" s="1"/>
      <c r="G1191" s="1"/>
      <c r="H1191" s="1"/>
      <c r="I1191" s="1"/>
      <c r="K1191" s="1"/>
      <c r="L1191" s="1"/>
      <c r="M1191" s="1"/>
      <c r="R1191" s="1"/>
      <c r="S1191" s="1"/>
      <c r="W1191" s="1"/>
      <c r="X1191" s="1"/>
      <c r="Y1191" s="1"/>
    </row>
    <row r="1192" spans="4:25">
      <c r="D1192" s="1"/>
      <c r="E1192" s="1"/>
      <c r="F1192" s="1"/>
      <c r="G1192" s="1"/>
      <c r="H1192" s="1"/>
      <c r="I1192" s="1"/>
      <c r="K1192" s="1"/>
      <c r="L1192" s="1"/>
      <c r="M1192" s="1"/>
      <c r="R1192" s="1"/>
      <c r="S1192" s="1"/>
      <c r="W1192" s="1"/>
      <c r="X1192" s="1"/>
      <c r="Y1192" s="1"/>
    </row>
    <row r="1193" spans="4:25">
      <c r="D1193" s="1"/>
      <c r="E1193" s="1"/>
      <c r="F1193" s="1"/>
      <c r="G1193" s="1"/>
      <c r="H1193" s="1"/>
      <c r="I1193" s="1"/>
      <c r="K1193" s="1"/>
      <c r="L1193" s="1"/>
      <c r="M1193" s="1"/>
      <c r="R1193" s="1"/>
      <c r="S1193" s="1"/>
      <c r="W1193" s="1"/>
      <c r="X1193" s="1"/>
      <c r="Y1193" s="1"/>
    </row>
    <row r="1194" spans="4:25">
      <c r="D1194" s="1"/>
      <c r="E1194" s="1"/>
      <c r="F1194" s="1"/>
      <c r="G1194" s="1"/>
      <c r="H1194" s="1"/>
      <c r="I1194" s="1"/>
      <c r="K1194" s="1"/>
      <c r="L1194" s="1"/>
      <c r="M1194" s="1"/>
      <c r="R1194" s="1"/>
      <c r="S1194" s="1"/>
      <c r="W1194" s="1"/>
      <c r="X1194" s="1"/>
      <c r="Y1194" s="1"/>
    </row>
    <row r="1195" spans="4:25">
      <c r="D1195" s="1"/>
      <c r="E1195" s="1"/>
      <c r="F1195" s="1"/>
      <c r="G1195" s="1"/>
      <c r="H1195" s="1"/>
      <c r="I1195" s="1"/>
      <c r="K1195" s="1"/>
      <c r="L1195" s="1"/>
      <c r="M1195" s="1"/>
      <c r="R1195" s="1"/>
      <c r="S1195" s="1"/>
      <c r="W1195" s="1"/>
      <c r="X1195" s="1"/>
      <c r="Y1195" s="1"/>
    </row>
    <row r="1196" spans="4:25">
      <c r="D1196" s="1"/>
      <c r="E1196" s="1"/>
      <c r="F1196" s="1"/>
      <c r="G1196" s="1"/>
      <c r="H1196" s="1"/>
      <c r="I1196" s="1"/>
      <c r="K1196" s="1"/>
      <c r="L1196" s="1"/>
      <c r="M1196" s="1"/>
      <c r="R1196" s="1"/>
      <c r="S1196" s="1"/>
      <c r="W1196" s="1"/>
      <c r="X1196" s="1"/>
      <c r="Y1196" s="1"/>
    </row>
    <row r="1197" spans="4:25">
      <c r="D1197" s="1"/>
      <c r="E1197" s="1"/>
      <c r="F1197" s="1"/>
      <c r="G1197" s="1"/>
      <c r="H1197" s="1"/>
      <c r="I1197" s="1"/>
      <c r="K1197" s="1"/>
      <c r="L1197" s="1"/>
      <c r="M1197" s="1"/>
      <c r="R1197" s="1"/>
      <c r="S1197" s="1"/>
      <c r="W1197" s="1"/>
      <c r="X1197" s="1"/>
      <c r="Y1197" s="1"/>
    </row>
    <row r="1198" spans="4:25">
      <c r="D1198" s="1"/>
      <c r="E1198" s="1"/>
      <c r="F1198" s="1"/>
      <c r="G1198" s="1"/>
      <c r="H1198" s="1"/>
      <c r="I1198" s="1"/>
      <c r="K1198" s="1"/>
      <c r="L1198" s="1"/>
      <c r="M1198" s="1"/>
      <c r="R1198" s="1"/>
      <c r="S1198" s="1"/>
      <c r="W1198" s="1"/>
      <c r="X1198" s="1"/>
      <c r="Y1198" s="1"/>
    </row>
    <row r="1199" spans="4:25">
      <c r="D1199" s="1"/>
      <c r="E1199" s="1"/>
      <c r="F1199" s="1"/>
      <c r="G1199" s="1"/>
      <c r="H1199" s="1"/>
      <c r="I1199" s="1"/>
      <c r="K1199" s="1"/>
      <c r="L1199" s="1"/>
      <c r="M1199" s="1"/>
      <c r="R1199" s="1"/>
      <c r="S1199" s="1"/>
      <c r="W1199" s="1"/>
      <c r="X1199" s="1"/>
      <c r="Y1199" s="1"/>
    </row>
    <row r="1200" spans="4:25">
      <c r="D1200" s="1"/>
      <c r="E1200" s="1"/>
      <c r="F1200" s="1"/>
      <c r="G1200" s="1"/>
      <c r="H1200" s="1"/>
      <c r="I1200" s="1"/>
      <c r="K1200" s="1"/>
      <c r="L1200" s="1"/>
      <c r="M1200" s="1"/>
      <c r="R1200" s="1"/>
      <c r="S1200" s="1"/>
      <c r="W1200" s="1"/>
      <c r="X1200" s="1"/>
      <c r="Y1200" s="1"/>
    </row>
    <row r="1201" spans="4:25">
      <c r="D1201" s="1"/>
      <c r="E1201" s="1"/>
      <c r="F1201" s="1"/>
      <c r="G1201" s="1"/>
      <c r="H1201" s="1"/>
      <c r="I1201" s="1"/>
      <c r="K1201" s="1"/>
      <c r="L1201" s="1"/>
      <c r="M1201" s="1"/>
      <c r="R1201" s="1"/>
      <c r="S1201" s="1"/>
      <c r="W1201" s="1"/>
      <c r="X1201" s="1"/>
      <c r="Y1201" s="1"/>
    </row>
    <row r="1202" spans="4:25">
      <c r="D1202" s="1"/>
      <c r="E1202" s="1"/>
      <c r="F1202" s="1"/>
      <c r="G1202" s="1"/>
      <c r="H1202" s="1"/>
      <c r="I1202" s="1"/>
      <c r="K1202" s="1"/>
      <c r="L1202" s="1"/>
      <c r="M1202" s="1"/>
      <c r="R1202" s="1"/>
      <c r="S1202" s="1"/>
      <c r="W1202" s="1"/>
      <c r="X1202" s="1"/>
      <c r="Y1202" s="1"/>
    </row>
    <row r="1203" spans="4:25">
      <c r="D1203" s="1"/>
      <c r="E1203" s="1"/>
      <c r="F1203" s="1"/>
      <c r="G1203" s="1"/>
      <c r="H1203" s="1"/>
      <c r="I1203" s="1"/>
      <c r="K1203" s="1"/>
      <c r="L1203" s="1"/>
      <c r="M1203" s="1"/>
      <c r="R1203" s="1"/>
      <c r="S1203" s="1"/>
      <c r="W1203" s="1"/>
      <c r="X1203" s="1"/>
      <c r="Y1203" s="1"/>
    </row>
    <row r="1204" spans="4:25">
      <c r="D1204" s="1"/>
      <c r="E1204" s="1"/>
      <c r="F1204" s="1"/>
      <c r="G1204" s="1"/>
      <c r="H1204" s="1"/>
      <c r="I1204" s="1"/>
      <c r="K1204" s="1"/>
      <c r="L1204" s="1"/>
      <c r="M1204" s="1"/>
      <c r="R1204" s="1"/>
      <c r="S1204" s="1"/>
      <c r="W1204" s="1"/>
      <c r="X1204" s="1"/>
      <c r="Y1204" s="1"/>
    </row>
    <row r="1205" spans="4:25">
      <c r="D1205" s="1"/>
      <c r="E1205" s="1"/>
      <c r="F1205" s="1"/>
      <c r="G1205" s="1"/>
      <c r="H1205" s="1"/>
      <c r="I1205" s="1"/>
      <c r="K1205" s="1"/>
      <c r="L1205" s="1"/>
      <c r="M1205" s="1"/>
      <c r="R1205" s="1"/>
      <c r="S1205" s="1"/>
      <c r="W1205" s="1"/>
      <c r="X1205" s="1"/>
      <c r="Y1205" s="1"/>
    </row>
    <row r="1206" spans="4:25">
      <c r="D1206" s="1"/>
      <c r="E1206" s="1"/>
      <c r="F1206" s="1"/>
      <c r="G1206" s="1"/>
      <c r="H1206" s="1"/>
      <c r="I1206" s="1"/>
      <c r="K1206" s="1"/>
      <c r="L1206" s="1"/>
      <c r="M1206" s="1"/>
      <c r="R1206" s="1"/>
      <c r="S1206" s="1"/>
      <c r="W1206" s="1"/>
      <c r="X1206" s="1"/>
      <c r="Y1206" s="1"/>
    </row>
    <row r="1207" spans="4:25">
      <c r="D1207" s="1"/>
      <c r="E1207" s="1"/>
      <c r="F1207" s="1"/>
      <c r="G1207" s="1"/>
      <c r="H1207" s="1"/>
      <c r="I1207" s="1"/>
      <c r="K1207" s="1"/>
      <c r="L1207" s="1"/>
      <c r="M1207" s="1"/>
      <c r="R1207" s="1"/>
      <c r="S1207" s="1"/>
      <c r="W1207" s="1"/>
      <c r="X1207" s="1"/>
      <c r="Y1207" s="1"/>
    </row>
    <row r="1208" spans="4:25">
      <c r="D1208" s="1"/>
      <c r="E1208" s="1"/>
      <c r="F1208" s="1"/>
      <c r="G1208" s="1"/>
      <c r="H1208" s="1"/>
      <c r="I1208" s="1"/>
      <c r="K1208" s="1"/>
      <c r="L1208" s="1"/>
      <c r="M1208" s="1"/>
      <c r="R1208" s="1"/>
      <c r="S1208" s="1"/>
      <c r="W1208" s="1"/>
      <c r="X1208" s="1"/>
      <c r="Y1208" s="1"/>
    </row>
    <row r="1209" spans="4:25">
      <c r="D1209" s="1"/>
      <c r="E1209" s="1"/>
      <c r="F1209" s="1"/>
      <c r="G1209" s="1"/>
      <c r="H1209" s="1"/>
      <c r="I1209" s="1"/>
      <c r="K1209" s="1"/>
      <c r="L1209" s="1"/>
      <c r="M1209" s="1"/>
      <c r="R1209" s="1"/>
      <c r="S1209" s="1"/>
      <c r="W1209" s="1"/>
      <c r="X1209" s="1"/>
      <c r="Y1209" s="1"/>
    </row>
    <row r="1210" spans="4:25">
      <c r="D1210" s="1"/>
      <c r="E1210" s="1"/>
      <c r="F1210" s="1"/>
      <c r="G1210" s="1"/>
      <c r="H1210" s="1"/>
      <c r="I1210" s="1"/>
      <c r="K1210" s="1"/>
      <c r="L1210" s="1"/>
      <c r="M1210" s="1"/>
      <c r="R1210" s="1"/>
      <c r="S1210" s="1"/>
      <c r="W1210" s="1"/>
      <c r="X1210" s="1"/>
      <c r="Y1210" s="1"/>
    </row>
    <row r="1211" spans="4:25">
      <c r="D1211" s="1"/>
      <c r="E1211" s="1"/>
      <c r="F1211" s="1"/>
      <c r="G1211" s="1"/>
      <c r="H1211" s="1"/>
      <c r="I1211" s="1"/>
      <c r="K1211" s="1"/>
      <c r="L1211" s="1"/>
      <c r="M1211" s="1"/>
      <c r="R1211" s="1"/>
      <c r="S1211" s="1"/>
      <c r="W1211" s="1"/>
      <c r="X1211" s="1"/>
      <c r="Y1211" s="1"/>
    </row>
    <row r="1212" spans="4:25">
      <c r="D1212" s="1"/>
      <c r="E1212" s="1"/>
      <c r="F1212" s="1"/>
      <c r="G1212" s="1"/>
      <c r="H1212" s="1"/>
      <c r="I1212" s="1"/>
      <c r="K1212" s="1"/>
      <c r="L1212" s="1"/>
      <c r="M1212" s="1"/>
      <c r="R1212" s="1"/>
      <c r="S1212" s="1"/>
      <c r="W1212" s="1"/>
      <c r="X1212" s="1"/>
      <c r="Y1212" s="1"/>
    </row>
    <row r="1213" spans="4:25">
      <c r="D1213" s="1"/>
      <c r="E1213" s="1"/>
      <c r="F1213" s="1"/>
      <c r="G1213" s="1"/>
      <c r="H1213" s="1"/>
      <c r="I1213" s="1"/>
      <c r="K1213" s="1"/>
      <c r="L1213" s="1"/>
      <c r="M1213" s="1"/>
      <c r="R1213" s="1"/>
      <c r="S1213" s="1"/>
      <c r="W1213" s="1"/>
      <c r="X1213" s="1"/>
      <c r="Y1213" s="1"/>
    </row>
    <row r="1214" spans="4:25">
      <c r="D1214" s="1"/>
      <c r="E1214" s="1"/>
      <c r="F1214" s="1"/>
      <c r="G1214" s="1"/>
      <c r="H1214" s="1"/>
      <c r="I1214" s="1"/>
      <c r="K1214" s="1"/>
      <c r="L1214" s="1"/>
      <c r="M1214" s="1"/>
      <c r="R1214" s="1"/>
      <c r="S1214" s="1"/>
      <c r="W1214" s="1"/>
      <c r="X1214" s="1"/>
      <c r="Y1214" s="1"/>
    </row>
    <row r="1215" spans="4:25">
      <c r="D1215" s="1"/>
      <c r="E1215" s="1"/>
      <c r="F1215" s="1"/>
      <c r="G1215" s="1"/>
      <c r="H1215" s="1"/>
      <c r="I1215" s="1"/>
      <c r="K1215" s="1"/>
      <c r="L1215" s="1"/>
      <c r="M1215" s="1"/>
      <c r="R1215" s="1"/>
      <c r="S1215" s="1"/>
      <c r="W1215" s="1"/>
      <c r="X1215" s="1"/>
      <c r="Y1215" s="1"/>
    </row>
    <row r="1216" spans="4:25">
      <c r="D1216" s="1"/>
      <c r="E1216" s="1"/>
      <c r="F1216" s="1"/>
      <c r="G1216" s="1"/>
      <c r="H1216" s="1"/>
      <c r="I1216" s="1"/>
      <c r="K1216" s="1"/>
      <c r="L1216" s="1"/>
      <c r="M1216" s="1"/>
      <c r="R1216" s="1"/>
      <c r="S1216" s="1"/>
      <c r="W1216" s="1"/>
      <c r="X1216" s="1"/>
      <c r="Y1216" s="1"/>
    </row>
    <row r="1217" spans="4:25">
      <c r="D1217" s="1"/>
      <c r="E1217" s="1"/>
      <c r="F1217" s="1"/>
      <c r="G1217" s="1"/>
      <c r="H1217" s="1"/>
      <c r="I1217" s="1"/>
      <c r="K1217" s="1"/>
      <c r="L1217" s="1"/>
      <c r="M1217" s="1"/>
      <c r="R1217" s="1"/>
      <c r="S1217" s="1"/>
      <c r="W1217" s="1"/>
      <c r="X1217" s="1"/>
      <c r="Y1217" s="1"/>
    </row>
    <row r="1218" spans="4:25">
      <c r="D1218" s="1"/>
      <c r="E1218" s="1"/>
      <c r="F1218" s="1"/>
      <c r="G1218" s="1"/>
      <c r="H1218" s="1"/>
      <c r="I1218" s="1"/>
      <c r="K1218" s="1"/>
      <c r="L1218" s="1"/>
      <c r="M1218" s="1"/>
      <c r="R1218" s="1"/>
      <c r="S1218" s="1"/>
      <c r="W1218" s="1"/>
      <c r="X1218" s="1"/>
      <c r="Y1218" s="1"/>
    </row>
    <row r="1219" spans="4:25">
      <c r="D1219" s="1"/>
      <c r="E1219" s="1"/>
      <c r="F1219" s="1"/>
      <c r="G1219" s="1"/>
      <c r="H1219" s="1"/>
      <c r="I1219" s="1"/>
      <c r="K1219" s="1"/>
      <c r="L1219" s="1"/>
      <c r="M1219" s="1"/>
      <c r="R1219" s="1"/>
      <c r="S1219" s="1"/>
      <c r="W1219" s="1"/>
      <c r="X1219" s="1"/>
      <c r="Y1219" s="1"/>
    </row>
    <row r="1220" spans="4:25">
      <c r="D1220" s="1"/>
      <c r="E1220" s="1"/>
      <c r="F1220" s="1"/>
      <c r="G1220" s="1"/>
      <c r="H1220" s="1"/>
      <c r="I1220" s="1"/>
      <c r="K1220" s="1"/>
      <c r="L1220" s="1"/>
      <c r="M1220" s="1"/>
      <c r="R1220" s="1"/>
      <c r="S1220" s="1"/>
      <c r="W1220" s="1"/>
      <c r="X1220" s="1"/>
      <c r="Y1220" s="1"/>
    </row>
    <row r="1221" spans="4:25">
      <c r="D1221" s="1"/>
      <c r="E1221" s="1"/>
      <c r="F1221" s="1"/>
      <c r="G1221" s="1"/>
      <c r="H1221" s="1"/>
      <c r="I1221" s="1"/>
      <c r="K1221" s="1"/>
      <c r="L1221" s="1"/>
      <c r="M1221" s="1"/>
      <c r="R1221" s="1"/>
      <c r="S1221" s="1"/>
      <c r="W1221" s="1"/>
      <c r="X1221" s="1"/>
      <c r="Y1221" s="1"/>
    </row>
    <row r="1222" spans="4:25">
      <c r="D1222" s="1"/>
      <c r="E1222" s="1"/>
      <c r="F1222" s="1"/>
      <c r="G1222" s="1"/>
      <c r="H1222" s="1"/>
      <c r="I1222" s="1"/>
      <c r="K1222" s="1"/>
      <c r="L1222" s="1"/>
      <c r="M1222" s="1"/>
      <c r="R1222" s="1"/>
      <c r="S1222" s="1"/>
      <c r="W1222" s="1"/>
      <c r="X1222" s="1"/>
      <c r="Y1222" s="1"/>
    </row>
    <row r="1223" spans="4:25">
      <c r="D1223" s="1"/>
      <c r="E1223" s="1"/>
      <c r="F1223" s="1"/>
      <c r="G1223" s="1"/>
      <c r="H1223" s="1"/>
      <c r="I1223" s="1"/>
      <c r="K1223" s="1"/>
      <c r="L1223" s="1"/>
      <c r="M1223" s="1"/>
      <c r="R1223" s="1"/>
      <c r="S1223" s="1"/>
      <c r="W1223" s="1"/>
      <c r="X1223" s="1"/>
      <c r="Y1223" s="1"/>
    </row>
    <row r="1224" spans="4:25">
      <c r="D1224" s="1"/>
      <c r="E1224" s="1"/>
      <c r="F1224" s="1"/>
      <c r="G1224" s="1"/>
      <c r="H1224" s="1"/>
      <c r="I1224" s="1"/>
      <c r="K1224" s="1"/>
      <c r="L1224" s="1"/>
      <c r="M1224" s="1"/>
      <c r="R1224" s="1"/>
      <c r="S1224" s="1"/>
      <c r="W1224" s="1"/>
      <c r="X1224" s="1"/>
      <c r="Y1224" s="1"/>
    </row>
    <row r="1225" spans="4:25">
      <c r="D1225" s="1"/>
      <c r="E1225" s="1"/>
      <c r="F1225" s="1"/>
      <c r="G1225" s="1"/>
      <c r="H1225" s="1"/>
      <c r="I1225" s="1"/>
      <c r="K1225" s="1"/>
      <c r="L1225" s="1"/>
      <c r="M1225" s="1"/>
      <c r="R1225" s="1"/>
      <c r="S1225" s="1"/>
      <c r="W1225" s="1"/>
      <c r="X1225" s="1"/>
      <c r="Y1225" s="1"/>
    </row>
    <row r="1226" spans="4:25">
      <c r="D1226" s="1"/>
      <c r="E1226" s="1"/>
      <c r="F1226" s="1"/>
      <c r="G1226" s="1"/>
      <c r="H1226" s="1"/>
      <c r="I1226" s="1"/>
      <c r="K1226" s="1"/>
      <c r="L1226" s="1"/>
      <c r="M1226" s="1"/>
      <c r="R1226" s="1"/>
      <c r="S1226" s="1"/>
      <c r="W1226" s="1"/>
      <c r="X1226" s="1"/>
      <c r="Y1226" s="1"/>
    </row>
    <row r="1227" spans="4:25">
      <c r="D1227" s="1"/>
      <c r="E1227" s="1"/>
      <c r="F1227" s="1"/>
      <c r="G1227" s="1"/>
      <c r="H1227" s="1"/>
      <c r="I1227" s="1"/>
      <c r="K1227" s="1"/>
      <c r="L1227" s="1"/>
      <c r="M1227" s="1"/>
      <c r="R1227" s="1"/>
      <c r="S1227" s="1"/>
      <c r="W1227" s="1"/>
      <c r="X1227" s="1"/>
      <c r="Y1227" s="1"/>
    </row>
    <row r="1228" spans="4:25">
      <c r="D1228" s="1"/>
      <c r="E1228" s="1"/>
      <c r="F1228" s="1"/>
      <c r="G1228" s="1"/>
      <c r="H1228" s="1"/>
      <c r="I1228" s="1"/>
      <c r="K1228" s="1"/>
      <c r="L1228" s="1"/>
      <c r="M1228" s="1"/>
      <c r="R1228" s="1"/>
      <c r="S1228" s="1"/>
      <c r="W1228" s="1"/>
      <c r="X1228" s="1"/>
      <c r="Y1228" s="1"/>
    </row>
    <row r="1229" spans="4:25">
      <c r="D1229" s="1"/>
      <c r="E1229" s="1"/>
      <c r="F1229" s="1"/>
      <c r="G1229" s="1"/>
      <c r="H1229" s="1"/>
      <c r="I1229" s="1"/>
      <c r="K1229" s="1"/>
      <c r="L1229" s="1"/>
      <c r="M1229" s="1"/>
      <c r="R1229" s="1"/>
      <c r="S1229" s="1"/>
      <c r="W1229" s="1"/>
      <c r="X1229" s="1"/>
      <c r="Y1229" s="1"/>
    </row>
    <row r="1230" spans="4:25">
      <c r="D1230" s="1"/>
      <c r="E1230" s="1"/>
      <c r="F1230" s="1"/>
      <c r="G1230" s="1"/>
      <c r="H1230" s="1"/>
      <c r="I1230" s="1"/>
      <c r="K1230" s="1"/>
      <c r="L1230" s="1"/>
      <c r="M1230" s="1"/>
      <c r="R1230" s="1"/>
      <c r="S1230" s="1"/>
      <c r="W1230" s="1"/>
      <c r="X1230" s="1"/>
      <c r="Y1230" s="1"/>
    </row>
    <row r="1231" spans="4:25">
      <c r="D1231" s="1"/>
      <c r="E1231" s="1"/>
      <c r="F1231" s="1"/>
      <c r="G1231" s="1"/>
      <c r="H1231" s="1"/>
      <c r="I1231" s="1"/>
      <c r="K1231" s="1"/>
      <c r="L1231" s="1"/>
      <c r="M1231" s="1"/>
      <c r="R1231" s="1"/>
      <c r="S1231" s="1"/>
      <c r="W1231" s="1"/>
      <c r="X1231" s="1"/>
      <c r="Y1231" s="1"/>
    </row>
    <row r="1232" spans="4:25">
      <c r="D1232" s="1"/>
      <c r="E1232" s="1"/>
      <c r="F1232" s="1"/>
      <c r="G1232" s="1"/>
      <c r="H1232" s="1"/>
      <c r="I1232" s="1"/>
      <c r="K1232" s="1"/>
      <c r="L1232" s="1"/>
      <c r="M1232" s="1"/>
      <c r="R1232" s="1"/>
      <c r="S1232" s="1"/>
      <c r="W1232" s="1"/>
      <c r="X1232" s="1"/>
      <c r="Y1232" s="1"/>
    </row>
    <row r="1233" spans="4:25">
      <c r="D1233" s="1"/>
      <c r="E1233" s="1"/>
      <c r="F1233" s="1"/>
      <c r="G1233" s="1"/>
      <c r="H1233" s="1"/>
      <c r="I1233" s="1"/>
      <c r="K1233" s="1"/>
      <c r="L1233" s="1"/>
      <c r="M1233" s="1"/>
      <c r="R1233" s="1"/>
      <c r="S1233" s="1"/>
      <c r="W1233" s="1"/>
      <c r="X1233" s="1"/>
      <c r="Y1233" s="1"/>
    </row>
    <row r="1234" spans="4:25">
      <c r="D1234" s="1"/>
      <c r="E1234" s="1"/>
      <c r="F1234" s="1"/>
      <c r="G1234" s="1"/>
      <c r="H1234" s="1"/>
      <c r="I1234" s="1"/>
      <c r="K1234" s="1"/>
      <c r="L1234" s="1"/>
      <c r="M1234" s="1"/>
      <c r="R1234" s="1"/>
      <c r="S1234" s="1"/>
      <c r="W1234" s="1"/>
      <c r="X1234" s="1"/>
      <c r="Y1234" s="1"/>
    </row>
    <row r="1235" spans="4:25">
      <c r="D1235" s="1"/>
      <c r="E1235" s="1"/>
      <c r="F1235" s="1"/>
      <c r="G1235" s="1"/>
      <c r="H1235" s="1"/>
      <c r="I1235" s="1"/>
      <c r="K1235" s="1"/>
      <c r="L1235" s="1"/>
      <c r="M1235" s="1"/>
      <c r="R1235" s="1"/>
      <c r="S1235" s="1"/>
      <c r="W1235" s="1"/>
      <c r="X1235" s="1"/>
      <c r="Y1235" s="1"/>
    </row>
    <row r="1236" spans="4:25">
      <c r="D1236" s="1"/>
      <c r="E1236" s="1"/>
      <c r="F1236" s="1"/>
      <c r="G1236" s="1"/>
      <c r="H1236" s="1"/>
      <c r="I1236" s="1"/>
      <c r="K1236" s="1"/>
      <c r="L1236" s="1"/>
      <c r="M1236" s="1"/>
      <c r="R1236" s="1"/>
      <c r="S1236" s="1"/>
      <c r="W1236" s="1"/>
      <c r="X1236" s="1"/>
      <c r="Y1236" s="1"/>
    </row>
    <row r="1237" spans="4:25">
      <c r="D1237" s="1"/>
      <c r="E1237" s="1"/>
      <c r="F1237" s="1"/>
      <c r="G1237" s="1"/>
      <c r="H1237" s="1"/>
      <c r="I1237" s="1"/>
      <c r="K1237" s="1"/>
      <c r="L1237" s="1"/>
      <c r="M1237" s="1"/>
      <c r="R1237" s="1"/>
      <c r="S1237" s="1"/>
      <c r="W1237" s="1"/>
      <c r="X1237" s="1"/>
      <c r="Y1237" s="1"/>
    </row>
    <row r="1238" spans="4:25">
      <c r="D1238" s="1"/>
      <c r="E1238" s="1"/>
      <c r="F1238" s="1"/>
      <c r="G1238" s="1"/>
      <c r="H1238" s="1"/>
      <c r="I1238" s="1"/>
      <c r="K1238" s="1"/>
      <c r="L1238" s="1"/>
      <c r="M1238" s="1"/>
      <c r="R1238" s="1"/>
      <c r="S1238" s="1"/>
      <c r="W1238" s="1"/>
      <c r="X1238" s="1"/>
      <c r="Y1238" s="1"/>
    </row>
    <row r="1239" spans="4:25">
      <c r="D1239" s="1"/>
      <c r="E1239" s="1"/>
      <c r="F1239" s="1"/>
      <c r="G1239" s="1"/>
      <c r="H1239" s="1"/>
      <c r="I1239" s="1"/>
      <c r="K1239" s="1"/>
      <c r="L1239" s="1"/>
      <c r="M1239" s="1"/>
      <c r="R1239" s="1"/>
      <c r="S1239" s="1"/>
      <c r="W1239" s="1"/>
      <c r="X1239" s="1"/>
      <c r="Y1239" s="1"/>
    </row>
    <row r="1240" spans="4:25">
      <c r="D1240" s="1"/>
      <c r="E1240" s="1"/>
      <c r="F1240" s="1"/>
      <c r="G1240" s="1"/>
      <c r="H1240" s="1"/>
      <c r="I1240" s="1"/>
      <c r="K1240" s="1"/>
      <c r="L1240" s="1"/>
      <c r="M1240" s="1"/>
      <c r="R1240" s="1"/>
      <c r="S1240" s="1"/>
      <c r="W1240" s="1"/>
      <c r="X1240" s="1"/>
      <c r="Y1240" s="1"/>
    </row>
    <row r="1241" spans="4:25">
      <c r="D1241" s="1"/>
      <c r="E1241" s="1"/>
      <c r="F1241" s="1"/>
      <c r="G1241" s="1"/>
      <c r="H1241" s="1"/>
      <c r="I1241" s="1"/>
      <c r="K1241" s="1"/>
      <c r="L1241" s="1"/>
      <c r="M1241" s="1"/>
      <c r="R1241" s="1"/>
      <c r="S1241" s="1"/>
      <c r="W1241" s="1"/>
      <c r="X1241" s="1"/>
      <c r="Y1241" s="1"/>
    </row>
    <row r="1242" spans="4:25">
      <c r="D1242" s="1"/>
      <c r="E1242" s="1"/>
      <c r="F1242" s="1"/>
      <c r="G1242" s="1"/>
      <c r="H1242" s="1"/>
      <c r="I1242" s="1"/>
      <c r="K1242" s="1"/>
      <c r="L1242" s="1"/>
      <c r="M1242" s="1"/>
      <c r="R1242" s="1"/>
      <c r="S1242" s="1"/>
      <c r="W1242" s="1"/>
      <c r="X1242" s="1"/>
      <c r="Y1242" s="1"/>
    </row>
    <row r="1243" spans="4:25">
      <c r="D1243" s="1"/>
      <c r="E1243" s="1"/>
      <c r="F1243" s="1"/>
      <c r="G1243" s="1"/>
      <c r="H1243" s="1"/>
      <c r="I1243" s="1"/>
      <c r="K1243" s="1"/>
      <c r="L1243" s="1"/>
      <c r="M1243" s="1"/>
      <c r="R1243" s="1"/>
      <c r="S1243" s="1"/>
      <c r="W1243" s="1"/>
      <c r="X1243" s="1"/>
      <c r="Y1243" s="1"/>
    </row>
    <row r="1244" spans="4:25">
      <c r="D1244" s="1"/>
      <c r="E1244" s="1"/>
      <c r="F1244" s="1"/>
      <c r="G1244" s="1"/>
      <c r="H1244" s="1"/>
      <c r="I1244" s="1"/>
      <c r="K1244" s="1"/>
      <c r="L1244" s="1"/>
      <c r="M1244" s="1"/>
      <c r="R1244" s="1"/>
      <c r="S1244" s="1"/>
      <c r="W1244" s="1"/>
      <c r="X1244" s="1"/>
      <c r="Y1244" s="1"/>
    </row>
    <row r="1245" spans="4:25">
      <c r="D1245" s="1"/>
      <c r="E1245" s="1"/>
      <c r="F1245" s="1"/>
      <c r="G1245" s="1"/>
      <c r="H1245" s="1"/>
      <c r="I1245" s="1"/>
      <c r="K1245" s="1"/>
      <c r="L1245" s="1"/>
      <c r="M1245" s="1"/>
      <c r="R1245" s="1"/>
      <c r="S1245" s="1"/>
      <c r="W1245" s="1"/>
      <c r="X1245" s="1"/>
      <c r="Y1245" s="1"/>
    </row>
    <row r="1246" spans="4:25">
      <c r="D1246" s="1"/>
      <c r="E1246" s="1"/>
      <c r="F1246" s="1"/>
      <c r="G1246" s="1"/>
      <c r="H1246" s="1"/>
      <c r="I1246" s="1"/>
      <c r="K1246" s="1"/>
      <c r="L1246" s="1"/>
      <c r="M1246" s="1"/>
      <c r="R1246" s="1"/>
      <c r="S1246" s="1"/>
      <c r="W1246" s="1"/>
      <c r="X1246" s="1"/>
      <c r="Y1246" s="1"/>
    </row>
    <row r="1247" spans="4:25">
      <c r="D1247" s="1"/>
      <c r="E1247" s="1"/>
      <c r="F1247" s="1"/>
      <c r="G1247" s="1"/>
      <c r="H1247" s="1"/>
      <c r="I1247" s="1"/>
      <c r="K1247" s="1"/>
      <c r="L1247" s="1"/>
      <c r="M1247" s="1"/>
      <c r="R1247" s="1"/>
      <c r="S1247" s="1"/>
      <c r="W1247" s="1"/>
      <c r="X1247" s="1"/>
      <c r="Y1247" s="1"/>
    </row>
    <row r="1248" spans="4:25">
      <c r="D1248" s="1"/>
      <c r="E1248" s="1"/>
      <c r="F1248" s="1"/>
      <c r="G1248" s="1"/>
      <c r="H1248" s="1"/>
      <c r="I1248" s="1"/>
      <c r="K1248" s="1"/>
      <c r="L1248" s="1"/>
      <c r="M1248" s="1"/>
      <c r="R1248" s="1"/>
      <c r="S1248" s="1"/>
      <c r="W1248" s="1"/>
      <c r="X1248" s="1"/>
      <c r="Y1248" s="1"/>
    </row>
    <row r="1249" spans="4:25">
      <c r="D1249" s="1"/>
      <c r="E1249" s="1"/>
      <c r="F1249" s="1"/>
      <c r="G1249" s="1"/>
      <c r="H1249" s="1"/>
      <c r="I1249" s="1"/>
      <c r="K1249" s="1"/>
      <c r="L1249" s="1"/>
      <c r="M1249" s="1"/>
      <c r="R1249" s="1"/>
      <c r="S1249" s="1"/>
      <c r="W1249" s="1"/>
      <c r="X1249" s="1"/>
      <c r="Y1249" s="1"/>
    </row>
    <row r="1250" spans="4:25">
      <c r="D1250" s="1"/>
      <c r="E1250" s="1"/>
      <c r="F1250" s="1"/>
      <c r="G1250" s="1"/>
      <c r="H1250" s="1"/>
      <c r="I1250" s="1"/>
      <c r="K1250" s="1"/>
      <c r="L1250" s="1"/>
      <c r="M1250" s="1"/>
      <c r="R1250" s="1"/>
      <c r="S1250" s="1"/>
      <c r="W1250" s="1"/>
      <c r="X1250" s="1"/>
      <c r="Y1250" s="1"/>
    </row>
    <row r="1251" spans="4:25">
      <c r="D1251" s="1"/>
      <c r="E1251" s="1"/>
      <c r="F1251" s="1"/>
      <c r="G1251" s="1"/>
      <c r="H1251" s="1"/>
      <c r="I1251" s="1"/>
      <c r="K1251" s="1"/>
      <c r="L1251" s="1"/>
      <c r="M1251" s="1"/>
      <c r="R1251" s="1"/>
      <c r="S1251" s="1"/>
      <c r="W1251" s="1"/>
      <c r="X1251" s="1"/>
      <c r="Y1251" s="1"/>
    </row>
    <row r="1252" spans="4:25">
      <c r="D1252" s="1"/>
      <c r="E1252" s="1"/>
      <c r="F1252" s="1"/>
      <c r="G1252" s="1"/>
      <c r="H1252" s="1"/>
      <c r="I1252" s="1"/>
      <c r="K1252" s="1"/>
      <c r="L1252" s="1"/>
      <c r="M1252" s="1"/>
      <c r="R1252" s="1"/>
      <c r="S1252" s="1"/>
      <c r="W1252" s="1"/>
      <c r="X1252" s="1"/>
      <c r="Y1252" s="1"/>
    </row>
    <row r="1253" spans="4:25">
      <c r="D1253" s="1"/>
      <c r="E1253" s="1"/>
      <c r="F1253" s="1"/>
      <c r="G1253" s="1"/>
      <c r="H1253" s="1"/>
      <c r="I1253" s="1"/>
      <c r="K1253" s="1"/>
      <c r="L1253" s="1"/>
      <c r="M1253" s="1"/>
      <c r="R1253" s="1"/>
      <c r="S1253" s="1"/>
      <c r="W1253" s="1"/>
      <c r="X1253" s="1"/>
      <c r="Y1253" s="1"/>
    </row>
    <row r="1254" spans="4:25">
      <c r="D1254" s="1"/>
      <c r="E1254" s="1"/>
      <c r="F1254" s="1"/>
      <c r="G1254" s="1"/>
      <c r="H1254" s="1"/>
      <c r="I1254" s="1"/>
      <c r="K1254" s="1"/>
      <c r="L1254" s="1"/>
      <c r="M1254" s="1"/>
      <c r="R1254" s="1"/>
      <c r="S1254" s="1"/>
      <c r="W1254" s="1"/>
      <c r="X1254" s="1"/>
      <c r="Y1254" s="1"/>
    </row>
    <row r="1255" spans="4:25">
      <c r="D1255" s="1"/>
      <c r="E1255" s="1"/>
      <c r="F1255" s="1"/>
      <c r="G1255" s="1"/>
      <c r="H1255" s="1"/>
      <c r="I1255" s="1"/>
      <c r="K1255" s="1"/>
      <c r="L1255" s="1"/>
      <c r="M1255" s="1"/>
      <c r="R1255" s="1"/>
      <c r="S1255" s="1"/>
      <c r="W1255" s="1"/>
      <c r="X1255" s="1"/>
      <c r="Y1255" s="1"/>
    </row>
    <row r="1256" spans="4:25">
      <c r="D1256" s="1"/>
      <c r="E1256" s="1"/>
      <c r="F1256" s="1"/>
      <c r="G1256" s="1"/>
      <c r="H1256" s="1"/>
      <c r="I1256" s="1"/>
      <c r="K1256" s="1"/>
      <c r="L1256" s="1"/>
      <c r="M1256" s="1"/>
      <c r="R1256" s="1"/>
      <c r="S1256" s="1"/>
      <c r="W1256" s="1"/>
      <c r="X1256" s="1"/>
      <c r="Y1256" s="1"/>
    </row>
    <row r="1257" spans="4:25">
      <c r="D1257" s="1"/>
      <c r="E1257" s="1"/>
      <c r="F1257" s="1"/>
      <c r="G1257" s="1"/>
      <c r="H1257" s="1"/>
      <c r="I1257" s="1"/>
      <c r="K1257" s="1"/>
      <c r="L1257" s="1"/>
      <c r="M1257" s="1"/>
      <c r="R1257" s="1"/>
      <c r="S1257" s="1"/>
      <c r="W1257" s="1"/>
      <c r="X1257" s="1"/>
      <c r="Y1257" s="1"/>
    </row>
    <row r="1258" spans="4:25">
      <c r="D1258" s="1"/>
      <c r="E1258" s="1"/>
      <c r="F1258" s="1"/>
      <c r="G1258" s="1"/>
      <c r="H1258" s="1"/>
      <c r="I1258" s="1"/>
      <c r="K1258" s="1"/>
      <c r="L1258" s="1"/>
      <c r="M1258" s="1"/>
      <c r="R1258" s="1"/>
      <c r="S1258" s="1"/>
      <c r="W1258" s="1"/>
      <c r="X1258" s="1"/>
      <c r="Y1258" s="1"/>
    </row>
    <row r="1259" spans="4:25">
      <c r="D1259" s="1"/>
      <c r="E1259" s="1"/>
      <c r="F1259" s="1"/>
      <c r="G1259" s="1"/>
      <c r="H1259" s="1"/>
      <c r="I1259" s="1"/>
      <c r="K1259" s="1"/>
      <c r="L1259" s="1"/>
      <c r="M1259" s="1"/>
      <c r="R1259" s="1"/>
      <c r="S1259" s="1"/>
      <c r="W1259" s="1"/>
      <c r="X1259" s="1"/>
      <c r="Y1259" s="1"/>
    </row>
    <row r="1260" spans="4:25">
      <c r="D1260" s="1"/>
      <c r="E1260" s="1"/>
      <c r="F1260" s="1"/>
      <c r="G1260" s="1"/>
      <c r="H1260" s="1"/>
      <c r="I1260" s="1"/>
      <c r="K1260" s="1"/>
      <c r="L1260" s="1"/>
      <c r="M1260" s="1"/>
      <c r="R1260" s="1"/>
      <c r="S1260" s="1"/>
      <c r="W1260" s="1"/>
      <c r="X1260" s="1"/>
      <c r="Y1260" s="1"/>
    </row>
    <row r="1261" spans="4:25">
      <c r="D1261" s="1"/>
      <c r="E1261" s="1"/>
      <c r="F1261" s="1"/>
      <c r="G1261" s="1"/>
      <c r="H1261" s="1"/>
      <c r="I1261" s="1"/>
      <c r="K1261" s="1"/>
      <c r="L1261" s="1"/>
      <c r="M1261" s="1"/>
      <c r="R1261" s="1"/>
      <c r="S1261" s="1"/>
      <c r="W1261" s="1"/>
      <c r="X1261" s="1"/>
      <c r="Y1261" s="1"/>
    </row>
    <row r="1262" spans="4:25">
      <c r="D1262" s="1"/>
      <c r="E1262" s="1"/>
      <c r="F1262" s="1"/>
      <c r="G1262" s="1"/>
      <c r="H1262" s="1"/>
      <c r="I1262" s="1"/>
      <c r="K1262" s="1"/>
      <c r="L1262" s="1"/>
      <c r="M1262" s="1"/>
      <c r="R1262" s="1"/>
      <c r="S1262" s="1"/>
      <c r="W1262" s="1"/>
      <c r="X1262" s="1"/>
      <c r="Y1262" s="1"/>
    </row>
    <row r="1263" spans="4:25">
      <c r="D1263" s="1"/>
      <c r="E1263" s="1"/>
      <c r="F1263" s="1"/>
      <c r="G1263" s="1"/>
      <c r="H1263" s="1"/>
      <c r="I1263" s="1"/>
      <c r="K1263" s="1"/>
      <c r="L1263" s="1"/>
      <c r="M1263" s="1"/>
      <c r="R1263" s="1"/>
      <c r="S1263" s="1"/>
      <c r="W1263" s="1"/>
      <c r="X1263" s="1"/>
      <c r="Y1263" s="1"/>
    </row>
    <row r="1264" spans="4:25">
      <c r="D1264" s="1"/>
      <c r="E1264" s="1"/>
      <c r="F1264" s="1"/>
      <c r="G1264" s="1"/>
      <c r="H1264" s="1"/>
      <c r="I1264" s="1"/>
      <c r="K1264" s="1"/>
      <c r="L1264" s="1"/>
      <c r="M1264" s="1"/>
      <c r="R1264" s="1"/>
      <c r="S1264" s="1"/>
      <c r="W1264" s="1"/>
      <c r="X1264" s="1"/>
      <c r="Y1264" s="1"/>
    </row>
    <row r="1265" spans="4:25">
      <c r="D1265" s="1"/>
      <c r="E1265" s="1"/>
      <c r="F1265" s="1"/>
      <c r="G1265" s="1"/>
      <c r="H1265" s="1"/>
      <c r="I1265" s="1"/>
      <c r="K1265" s="1"/>
      <c r="L1265" s="1"/>
      <c r="M1265" s="1"/>
      <c r="R1265" s="1"/>
      <c r="S1265" s="1"/>
      <c r="W1265" s="1"/>
      <c r="X1265" s="1"/>
      <c r="Y1265" s="1"/>
    </row>
    <row r="1266" spans="4:25">
      <c r="D1266" s="1"/>
      <c r="E1266" s="1"/>
      <c r="F1266" s="1"/>
      <c r="G1266" s="1"/>
      <c r="H1266" s="1"/>
      <c r="I1266" s="1"/>
      <c r="K1266" s="1"/>
      <c r="L1266" s="1"/>
      <c r="M1266" s="1"/>
      <c r="R1266" s="1"/>
      <c r="S1266" s="1"/>
      <c r="W1266" s="1"/>
      <c r="X1266" s="1"/>
      <c r="Y1266" s="1"/>
    </row>
    <row r="1267" spans="4:25">
      <c r="D1267" s="1"/>
      <c r="E1267" s="1"/>
      <c r="F1267" s="1"/>
      <c r="G1267" s="1"/>
      <c r="H1267" s="1"/>
      <c r="I1267" s="1"/>
      <c r="K1267" s="1"/>
      <c r="L1267" s="1"/>
      <c r="M1267" s="1"/>
      <c r="R1267" s="1"/>
      <c r="S1267" s="1"/>
      <c r="W1267" s="1"/>
      <c r="X1267" s="1"/>
      <c r="Y1267" s="1"/>
    </row>
    <row r="1268" spans="4:25">
      <c r="D1268" s="1"/>
      <c r="E1268" s="1"/>
      <c r="F1268" s="1"/>
      <c r="G1268" s="1"/>
      <c r="H1268" s="1"/>
      <c r="I1268" s="1"/>
      <c r="K1268" s="1"/>
      <c r="L1268" s="1"/>
      <c r="M1268" s="1"/>
      <c r="R1268" s="1"/>
      <c r="S1268" s="1"/>
      <c r="W1268" s="1"/>
      <c r="X1268" s="1"/>
      <c r="Y1268" s="1"/>
    </row>
    <row r="1269" spans="4:25">
      <c r="D1269" s="1"/>
      <c r="E1269" s="1"/>
      <c r="F1269" s="1"/>
      <c r="G1269" s="1"/>
      <c r="H1269" s="1"/>
      <c r="I1269" s="1"/>
      <c r="K1269" s="1"/>
      <c r="L1269" s="1"/>
      <c r="M1269" s="1"/>
      <c r="R1269" s="1"/>
      <c r="S1269" s="1"/>
      <c r="W1269" s="1"/>
      <c r="X1269" s="1"/>
      <c r="Y1269" s="1"/>
    </row>
    <row r="1270" spans="4:25">
      <c r="D1270" s="1"/>
      <c r="E1270" s="1"/>
      <c r="F1270" s="1"/>
      <c r="G1270" s="1"/>
      <c r="H1270" s="1"/>
      <c r="I1270" s="1"/>
      <c r="K1270" s="1"/>
      <c r="L1270" s="1"/>
      <c r="M1270" s="1"/>
      <c r="R1270" s="1"/>
      <c r="S1270" s="1"/>
      <c r="W1270" s="1"/>
      <c r="X1270" s="1"/>
      <c r="Y1270" s="1"/>
    </row>
    <row r="1271" spans="4:25">
      <c r="D1271" s="1"/>
      <c r="E1271" s="1"/>
      <c r="F1271" s="1"/>
      <c r="G1271" s="1"/>
      <c r="H1271" s="1"/>
      <c r="I1271" s="1"/>
      <c r="K1271" s="1"/>
      <c r="L1271" s="1"/>
      <c r="M1271" s="1"/>
      <c r="R1271" s="1"/>
      <c r="S1271" s="1"/>
      <c r="W1271" s="1"/>
      <c r="X1271" s="1"/>
      <c r="Y1271" s="1"/>
    </row>
    <row r="1272" spans="4:25">
      <c r="D1272" s="1"/>
      <c r="E1272" s="1"/>
      <c r="F1272" s="1"/>
      <c r="G1272" s="1"/>
      <c r="H1272" s="1"/>
      <c r="I1272" s="1"/>
      <c r="K1272" s="1"/>
      <c r="L1272" s="1"/>
      <c r="M1272" s="1"/>
      <c r="R1272" s="1"/>
      <c r="S1272" s="1"/>
      <c r="W1272" s="1"/>
      <c r="X1272" s="1"/>
      <c r="Y1272" s="1"/>
    </row>
    <row r="1273" spans="4:25">
      <c r="D1273" s="1"/>
      <c r="E1273" s="1"/>
      <c r="F1273" s="1"/>
      <c r="G1273" s="1"/>
      <c r="H1273" s="1"/>
      <c r="I1273" s="1"/>
      <c r="K1273" s="1"/>
      <c r="L1273" s="1"/>
      <c r="M1273" s="1"/>
      <c r="R1273" s="1"/>
      <c r="S1273" s="1"/>
      <c r="W1273" s="1"/>
      <c r="X1273" s="1"/>
      <c r="Y1273" s="1"/>
    </row>
    <row r="1274" spans="4:25">
      <c r="D1274" s="1"/>
      <c r="E1274" s="1"/>
      <c r="F1274" s="1"/>
      <c r="G1274" s="1"/>
      <c r="H1274" s="1"/>
      <c r="I1274" s="1"/>
      <c r="K1274" s="1"/>
      <c r="L1274" s="1"/>
      <c r="M1274" s="1"/>
      <c r="R1274" s="1"/>
      <c r="S1274" s="1"/>
      <c r="W1274" s="1"/>
      <c r="X1274" s="1"/>
      <c r="Y1274" s="1"/>
    </row>
    <row r="1275" spans="4:25">
      <c r="D1275" s="1"/>
      <c r="E1275" s="1"/>
      <c r="F1275" s="1"/>
      <c r="G1275" s="1"/>
      <c r="H1275" s="1"/>
      <c r="I1275" s="1"/>
      <c r="K1275" s="1"/>
      <c r="L1275" s="1"/>
      <c r="M1275" s="1"/>
      <c r="R1275" s="1"/>
      <c r="S1275" s="1"/>
      <c r="W1275" s="1"/>
      <c r="X1275" s="1"/>
      <c r="Y1275" s="1"/>
    </row>
    <row r="1276" spans="4:25">
      <c r="D1276" s="1"/>
      <c r="E1276" s="1"/>
      <c r="F1276" s="1"/>
      <c r="G1276" s="1"/>
      <c r="H1276" s="1"/>
      <c r="I1276" s="1"/>
      <c r="K1276" s="1"/>
      <c r="L1276" s="1"/>
      <c r="M1276" s="1"/>
      <c r="R1276" s="1"/>
      <c r="S1276" s="1"/>
      <c r="W1276" s="1"/>
      <c r="X1276" s="1"/>
      <c r="Y1276" s="1"/>
    </row>
    <row r="1277" spans="4:25">
      <c r="D1277" s="1"/>
      <c r="E1277" s="1"/>
      <c r="F1277" s="1"/>
      <c r="G1277" s="1"/>
      <c r="H1277" s="1"/>
      <c r="I1277" s="1"/>
      <c r="K1277" s="1"/>
      <c r="L1277" s="1"/>
      <c r="M1277" s="1"/>
      <c r="R1277" s="1"/>
      <c r="S1277" s="1"/>
      <c r="W1277" s="1"/>
      <c r="X1277" s="1"/>
      <c r="Y1277" s="1"/>
    </row>
    <row r="1278" spans="4:25">
      <c r="D1278" s="1"/>
      <c r="E1278" s="1"/>
      <c r="F1278" s="1"/>
      <c r="G1278" s="1"/>
      <c r="H1278" s="1"/>
      <c r="I1278" s="1"/>
      <c r="K1278" s="1"/>
      <c r="L1278" s="1"/>
      <c r="M1278" s="1"/>
      <c r="R1278" s="1"/>
      <c r="S1278" s="1"/>
      <c r="W1278" s="1"/>
      <c r="X1278" s="1"/>
      <c r="Y1278" s="1"/>
    </row>
    <row r="1279" spans="4:25">
      <c r="D1279" s="1"/>
      <c r="E1279" s="1"/>
      <c r="F1279" s="1"/>
      <c r="G1279" s="1"/>
      <c r="H1279" s="1"/>
      <c r="I1279" s="1"/>
      <c r="K1279" s="1"/>
      <c r="L1279" s="1"/>
      <c r="M1279" s="1"/>
      <c r="R1279" s="1"/>
      <c r="S1279" s="1"/>
      <c r="W1279" s="1"/>
      <c r="X1279" s="1"/>
      <c r="Y1279" s="1"/>
    </row>
    <row r="1280" spans="4:25">
      <c r="D1280" s="1"/>
      <c r="E1280" s="1"/>
      <c r="F1280" s="1"/>
      <c r="G1280" s="1"/>
      <c r="H1280" s="1"/>
      <c r="I1280" s="1"/>
      <c r="K1280" s="1"/>
      <c r="L1280" s="1"/>
      <c r="M1280" s="1"/>
      <c r="R1280" s="1"/>
      <c r="S1280" s="1"/>
      <c r="W1280" s="1"/>
      <c r="X1280" s="1"/>
      <c r="Y1280" s="1"/>
    </row>
    <row r="1281" spans="4:25">
      <c r="D1281" s="1"/>
      <c r="E1281" s="1"/>
      <c r="F1281" s="1"/>
      <c r="G1281" s="1"/>
      <c r="H1281" s="1"/>
      <c r="I1281" s="1"/>
      <c r="K1281" s="1"/>
      <c r="L1281" s="1"/>
      <c r="M1281" s="1"/>
      <c r="R1281" s="1"/>
      <c r="S1281" s="1"/>
      <c r="W1281" s="1"/>
      <c r="X1281" s="1"/>
      <c r="Y1281" s="1"/>
    </row>
    <row r="1282" spans="4:25">
      <c r="D1282" s="1"/>
      <c r="E1282" s="1"/>
      <c r="F1282" s="1"/>
      <c r="G1282" s="1"/>
      <c r="H1282" s="1"/>
      <c r="I1282" s="1"/>
      <c r="K1282" s="1"/>
      <c r="L1282" s="1"/>
      <c r="M1282" s="1"/>
      <c r="R1282" s="1"/>
      <c r="S1282" s="1"/>
      <c r="W1282" s="1"/>
      <c r="X1282" s="1"/>
      <c r="Y1282" s="1"/>
    </row>
    <row r="1283" spans="4:25">
      <c r="D1283" s="1"/>
      <c r="E1283" s="1"/>
      <c r="F1283" s="1"/>
      <c r="G1283" s="1"/>
      <c r="H1283" s="1"/>
      <c r="I1283" s="1"/>
      <c r="K1283" s="1"/>
      <c r="L1283" s="1"/>
      <c r="M1283" s="1"/>
      <c r="R1283" s="1"/>
      <c r="S1283" s="1"/>
      <c r="W1283" s="1"/>
      <c r="X1283" s="1"/>
      <c r="Y1283" s="1"/>
    </row>
    <row r="1284" spans="4:25">
      <c r="D1284" s="1"/>
      <c r="E1284" s="1"/>
      <c r="F1284" s="1"/>
      <c r="G1284" s="1"/>
      <c r="H1284" s="1"/>
      <c r="I1284" s="1"/>
      <c r="K1284" s="1"/>
      <c r="L1284" s="1"/>
      <c r="M1284" s="1"/>
      <c r="R1284" s="1"/>
      <c r="S1284" s="1"/>
      <c r="W1284" s="1"/>
      <c r="X1284" s="1"/>
      <c r="Y1284" s="1"/>
    </row>
    <row r="1285" spans="4:25">
      <c r="D1285" s="1"/>
      <c r="E1285" s="1"/>
      <c r="F1285" s="1"/>
      <c r="G1285" s="1"/>
      <c r="H1285" s="1"/>
      <c r="I1285" s="1"/>
      <c r="K1285" s="1"/>
      <c r="L1285" s="1"/>
      <c r="M1285" s="1"/>
      <c r="R1285" s="1"/>
      <c r="S1285" s="1"/>
      <c r="W1285" s="1"/>
      <c r="X1285" s="1"/>
      <c r="Y1285" s="1"/>
    </row>
    <row r="1286" spans="4:25">
      <c r="D1286" s="1"/>
      <c r="E1286" s="1"/>
      <c r="F1286" s="1"/>
      <c r="G1286" s="1"/>
      <c r="H1286" s="1"/>
      <c r="I1286" s="1"/>
      <c r="K1286" s="1"/>
      <c r="L1286" s="1"/>
      <c r="M1286" s="1"/>
      <c r="R1286" s="1"/>
      <c r="S1286" s="1"/>
      <c r="W1286" s="1"/>
      <c r="X1286" s="1"/>
      <c r="Y1286" s="1"/>
    </row>
    <row r="1287" spans="4:25">
      <c r="D1287" s="1"/>
      <c r="E1287" s="1"/>
      <c r="F1287" s="1"/>
      <c r="G1287" s="1"/>
      <c r="H1287" s="1"/>
      <c r="I1287" s="1"/>
      <c r="K1287" s="1"/>
      <c r="L1287" s="1"/>
      <c r="M1287" s="1"/>
      <c r="R1287" s="1"/>
      <c r="S1287" s="1"/>
      <c r="W1287" s="1"/>
      <c r="X1287" s="1"/>
      <c r="Y1287" s="1"/>
    </row>
    <row r="1288" spans="4:25">
      <c r="D1288" s="1"/>
      <c r="E1288" s="1"/>
      <c r="F1288" s="1"/>
      <c r="G1288" s="1"/>
      <c r="H1288" s="1"/>
      <c r="I1288" s="1"/>
      <c r="K1288" s="1"/>
      <c r="L1288" s="1"/>
      <c r="M1288" s="1"/>
      <c r="R1288" s="1"/>
      <c r="S1288" s="1"/>
      <c r="W1288" s="1"/>
      <c r="X1288" s="1"/>
      <c r="Y1288" s="1"/>
    </row>
    <row r="1289" spans="4:25">
      <c r="D1289" s="1"/>
      <c r="E1289" s="1"/>
      <c r="F1289" s="1"/>
      <c r="G1289" s="1"/>
      <c r="H1289" s="1"/>
      <c r="I1289" s="1"/>
      <c r="K1289" s="1"/>
      <c r="L1289" s="1"/>
      <c r="M1289" s="1"/>
      <c r="R1289" s="1"/>
      <c r="S1289" s="1"/>
      <c r="W1289" s="1"/>
      <c r="X1289" s="1"/>
      <c r="Y1289" s="1"/>
    </row>
    <row r="1290" spans="4:25">
      <c r="D1290" s="1"/>
      <c r="E1290" s="1"/>
      <c r="F1290" s="1"/>
      <c r="G1290" s="1"/>
      <c r="H1290" s="1"/>
      <c r="I1290" s="1"/>
      <c r="K1290" s="1"/>
      <c r="L1290" s="1"/>
      <c r="M1290" s="1"/>
      <c r="R1290" s="1"/>
      <c r="S1290" s="1"/>
      <c r="W1290" s="1"/>
      <c r="X1290" s="1"/>
      <c r="Y1290" s="1"/>
    </row>
    <row r="1291" spans="4:25">
      <c r="D1291" s="1"/>
      <c r="E1291" s="1"/>
      <c r="F1291" s="1"/>
      <c r="G1291" s="1"/>
      <c r="H1291" s="1"/>
      <c r="I1291" s="1"/>
      <c r="K1291" s="1"/>
      <c r="L1291" s="1"/>
      <c r="M1291" s="1"/>
      <c r="R1291" s="1"/>
      <c r="S1291" s="1"/>
      <c r="W1291" s="1"/>
      <c r="X1291" s="1"/>
      <c r="Y1291" s="1"/>
    </row>
    <row r="1292" spans="4:25">
      <c r="D1292" s="1"/>
      <c r="E1292" s="1"/>
      <c r="F1292" s="1"/>
      <c r="G1292" s="1"/>
      <c r="H1292" s="1"/>
      <c r="I1292" s="1"/>
      <c r="K1292" s="1"/>
      <c r="L1292" s="1"/>
      <c r="M1292" s="1"/>
      <c r="R1292" s="1"/>
      <c r="S1292" s="1"/>
      <c r="W1292" s="1"/>
      <c r="X1292" s="1"/>
      <c r="Y1292" s="1"/>
    </row>
    <row r="1293" spans="4:25">
      <c r="D1293" s="1"/>
      <c r="E1293" s="1"/>
      <c r="F1293" s="1"/>
      <c r="G1293" s="1"/>
      <c r="H1293" s="1"/>
      <c r="I1293" s="1"/>
      <c r="K1293" s="1"/>
      <c r="L1293" s="1"/>
      <c r="M1293" s="1"/>
      <c r="R1293" s="1"/>
      <c r="S1293" s="1"/>
      <c r="W1293" s="1"/>
      <c r="X1293" s="1"/>
      <c r="Y1293" s="1"/>
    </row>
    <row r="1294" spans="4:25">
      <c r="D1294" s="1"/>
      <c r="E1294" s="1"/>
      <c r="F1294" s="1"/>
      <c r="G1294" s="1"/>
      <c r="H1294" s="1"/>
      <c r="I1294" s="1"/>
      <c r="K1294" s="1"/>
      <c r="L1294" s="1"/>
      <c r="M1294" s="1"/>
      <c r="R1294" s="1"/>
      <c r="S1294" s="1"/>
      <c r="W1294" s="1"/>
      <c r="X1294" s="1"/>
      <c r="Y1294" s="1"/>
    </row>
    <row r="1295" spans="4:25">
      <c r="D1295" s="1"/>
      <c r="E1295" s="1"/>
      <c r="F1295" s="1"/>
      <c r="G1295" s="1"/>
      <c r="H1295" s="1"/>
      <c r="I1295" s="1"/>
      <c r="K1295" s="1"/>
      <c r="L1295" s="1"/>
      <c r="M1295" s="1"/>
      <c r="R1295" s="1"/>
      <c r="S1295" s="1"/>
      <c r="W1295" s="1"/>
      <c r="X1295" s="1"/>
      <c r="Y1295" s="1"/>
    </row>
    <row r="1296" spans="4:25">
      <c r="D1296" s="1"/>
      <c r="E1296" s="1"/>
      <c r="F1296" s="1"/>
      <c r="G1296" s="1"/>
      <c r="H1296" s="1"/>
      <c r="I1296" s="1"/>
      <c r="K1296" s="1"/>
      <c r="L1296" s="1"/>
      <c r="M1296" s="1"/>
      <c r="R1296" s="1"/>
      <c r="S1296" s="1"/>
      <c r="W1296" s="1"/>
      <c r="X1296" s="1"/>
      <c r="Y1296" s="1"/>
    </row>
    <row r="1297" spans="4:25">
      <c r="D1297" s="1"/>
      <c r="E1297" s="1"/>
      <c r="F1297" s="1"/>
      <c r="G1297" s="1"/>
      <c r="H1297" s="1"/>
      <c r="I1297" s="1"/>
      <c r="K1297" s="1"/>
      <c r="L1297" s="1"/>
      <c r="M1297" s="1"/>
      <c r="R1297" s="1"/>
      <c r="S1297" s="1"/>
      <c r="W1297" s="1"/>
      <c r="X1297" s="1"/>
      <c r="Y1297" s="1"/>
    </row>
    <row r="1298" spans="4:25">
      <c r="D1298" s="1"/>
      <c r="E1298" s="1"/>
      <c r="F1298" s="1"/>
      <c r="G1298" s="1"/>
      <c r="H1298" s="1"/>
      <c r="I1298" s="1"/>
      <c r="K1298" s="1"/>
      <c r="L1298" s="1"/>
      <c r="M1298" s="1"/>
      <c r="R1298" s="1"/>
      <c r="S1298" s="1"/>
      <c r="W1298" s="1"/>
      <c r="X1298" s="1"/>
      <c r="Y1298" s="1"/>
    </row>
    <row r="1299" spans="4:25">
      <c r="D1299" s="1"/>
      <c r="E1299" s="1"/>
      <c r="F1299" s="1"/>
      <c r="G1299" s="1"/>
      <c r="H1299" s="1"/>
      <c r="I1299" s="1"/>
      <c r="K1299" s="1"/>
      <c r="L1299" s="1"/>
      <c r="M1299" s="1"/>
      <c r="R1299" s="1"/>
      <c r="S1299" s="1"/>
      <c r="W1299" s="1"/>
      <c r="X1299" s="1"/>
      <c r="Y1299" s="1"/>
    </row>
    <row r="1300" spans="4:25">
      <c r="D1300" s="1"/>
      <c r="E1300" s="1"/>
      <c r="F1300" s="1"/>
      <c r="G1300" s="1"/>
      <c r="H1300" s="1"/>
      <c r="I1300" s="1"/>
      <c r="K1300" s="1"/>
      <c r="L1300" s="1"/>
      <c r="M1300" s="1"/>
      <c r="R1300" s="1"/>
      <c r="S1300" s="1"/>
      <c r="W1300" s="1"/>
      <c r="X1300" s="1"/>
      <c r="Y1300" s="1"/>
    </row>
    <row r="1301" spans="4:25">
      <c r="D1301" s="1"/>
      <c r="E1301" s="1"/>
      <c r="F1301" s="1"/>
      <c r="G1301" s="1"/>
      <c r="H1301" s="1"/>
      <c r="I1301" s="1"/>
      <c r="K1301" s="1"/>
      <c r="L1301" s="1"/>
      <c r="M1301" s="1"/>
      <c r="R1301" s="1"/>
      <c r="S1301" s="1"/>
      <c r="W1301" s="1"/>
      <c r="X1301" s="1"/>
      <c r="Y1301" s="1"/>
    </row>
    <row r="1302" spans="4:25">
      <c r="D1302" s="1"/>
      <c r="E1302" s="1"/>
      <c r="F1302" s="1"/>
      <c r="G1302" s="1"/>
      <c r="H1302" s="1"/>
      <c r="I1302" s="1"/>
      <c r="K1302" s="1"/>
      <c r="L1302" s="1"/>
      <c r="M1302" s="1"/>
      <c r="R1302" s="1"/>
      <c r="S1302" s="1"/>
      <c r="W1302" s="1"/>
      <c r="X1302" s="1"/>
      <c r="Y1302" s="1"/>
    </row>
    <row r="1303" spans="4:25">
      <c r="D1303" s="1"/>
      <c r="E1303" s="1"/>
      <c r="F1303" s="1"/>
      <c r="G1303" s="1"/>
      <c r="H1303" s="1"/>
      <c r="I1303" s="1"/>
      <c r="K1303" s="1"/>
      <c r="L1303" s="1"/>
      <c r="M1303" s="1"/>
      <c r="R1303" s="1"/>
      <c r="S1303" s="1"/>
      <c r="W1303" s="1"/>
      <c r="X1303" s="1"/>
      <c r="Y1303" s="1"/>
    </row>
    <row r="1304" spans="4:25">
      <c r="D1304" s="1"/>
      <c r="E1304" s="1"/>
      <c r="F1304" s="1"/>
      <c r="G1304" s="1"/>
      <c r="H1304" s="1"/>
      <c r="I1304" s="1"/>
      <c r="K1304" s="1"/>
      <c r="L1304" s="1"/>
      <c r="M1304" s="1"/>
      <c r="R1304" s="1"/>
      <c r="S1304" s="1"/>
      <c r="W1304" s="1"/>
      <c r="X1304" s="1"/>
      <c r="Y1304" s="1"/>
    </row>
    <row r="1305" spans="4:25">
      <c r="D1305" s="1"/>
      <c r="E1305" s="1"/>
      <c r="F1305" s="1"/>
      <c r="G1305" s="1"/>
      <c r="H1305" s="1"/>
      <c r="I1305" s="1"/>
      <c r="K1305" s="1"/>
      <c r="L1305" s="1"/>
      <c r="M1305" s="1"/>
      <c r="R1305" s="1"/>
      <c r="S1305" s="1"/>
      <c r="W1305" s="1"/>
      <c r="X1305" s="1"/>
      <c r="Y1305" s="1"/>
    </row>
    <row r="1306" spans="4:25">
      <c r="D1306" s="1"/>
      <c r="E1306" s="1"/>
      <c r="F1306" s="1"/>
      <c r="G1306" s="1"/>
      <c r="H1306" s="1"/>
      <c r="I1306" s="1"/>
      <c r="K1306" s="1"/>
      <c r="L1306" s="1"/>
      <c r="M1306" s="1"/>
      <c r="R1306" s="1"/>
      <c r="S1306" s="1"/>
      <c r="W1306" s="1"/>
      <c r="X1306" s="1"/>
      <c r="Y1306" s="1"/>
    </row>
    <row r="1307" spans="4:25">
      <c r="D1307" s="1"/>
      <c r="E1307" s="1"/>
      <c r="F1307" s="1"/>
      <c r="G1307" s="1"/>
      <c r="H1307" s="1"/>
      <c r="I1307" s="1"/>
      <c r="K1307" s="1"/>
      <c r="L1307" s="1"/>
      <c r="M1307" s="1"/>
      <c r="R1307" s="1"/>
      <c r="S1307" s="1"/>
      <c r="W1307" s="1"/>
      <c r="X1307" s="1"/>
      <c r="Y1307" s="1"/>
    </row>
    <row r="1308" spans="4:25">
      <c r="D1308" s="1"/>
      <c r="E1308" s="1"/>
      <c r="F1308" s="1"/>
      <c r="G1308" s="1"/>
      <c r="H1308" s="1"/>
      <c r="I1308" s="1"/>
      <c r="K1308" s="1"/>
      <c r="L1308" s="1"/>
      <c r="M1308" s="1"/>
      <c r="R1308" s="1"/>
      <c r="S1308" s="1"/>
      <c r="W1308" s="1"/>
      <c r="X1308" s="1"/>
      <c r="Y1308" s="1"/>
    </row>
    <row r="1309" spans="4:25">
      <c r="D1309" s="1"/>
      <c r="E1309" s="1"/>
      <c r="F1309" s="1"/>
      <c r="G1309" s="1"/>
      <c r="H1309" s="1"/>
      <c r="I1309" s="1"/>
      <c r="K1309" s="1"/>
      <c r="L1309" s="1"/>
      <c r="M1309" s="1"/>
      <c r="R1309" s="1"/>
      <c r="S1309" s="1"/>
      <c r="W1309" s="1"/>
      <c r="X1309" s="1"/>
      <c r="Y1309" s="1"/>
    </row>
    <row r="1310" spans="4:25">
      <c r="D1310" s="1"/>
      <c r="E1310" s="1"/>
      <c r="F1310" s="1"/>
      <c r="G1310" s="1"/>
      <c r="H1310" s="1"/>
      <c r="I1310" s="1"/>
      <c r="K1310" s="1"/>
      <c r="L1310" s="1"/>
      <c r="M1310" s="1"/>
      <c r="R1310" s="1"/>
      <c r="S1310" s="1"/>
      <c r="W1310" s="1"/>
      <c r="X1310" s="1"/>
      <c r="Y1310" s="1"/>
    </row>
    <row r="1311" spans="4:25">
      <c r="D1311" s="1"/>
      <c r="E1311" s="1"/>
      <c r="F1311" s="1"/>
      <c r="G1311" s="1"/>
      <c r="H1311" s="1"/>
      <c r="I1311" s="1"/>
      <c r="K1311" s="1"/>
      <c r="L1311" s="1"/>
      <c r="M1311" s="1"/>
      <c r="R1311" s="1"/>
      <c r="S1311" s="1"/>
      <c r="W1311" s="1"/>
      <c r="X1311" s="1"/>
      <c r="Y1311" s="1"/>
    </row>
    <row r="1312" spans="4:25">
      <c r="D1312" s="1"/>
      <c r="E1312" s="1"/>
      <c r="F1312" s="1"/>
      <c r="G1312" s="1"/>
      <c r="H1312" s="1"/>
      <c r="I1312" s="1"/>
      <c r="K1312" s="1"/>
      <c r="L1312" s="1"/>
      <c r="M1312" s="1"/>
      <c r="R1312" s="1"/>
      <c r="S1312" s="1"/>
      <c r="W1312" s="1"/>
      <c r="X1312" s="1"/>
      <c r="Y1312" s="1"/>
    </row>
    <row r="1313" spans="4:25">
      <c r="D1313" s="1"/>
      <c r="E1313" s="1"/>
      <c r="F1313" s="1"/>
      <c r="G1313" s="1"/>
      <c r="H1313" s="1"/>
      <c r="I1313" s="1"/>
      <c r="K1313" s="1"/>
      <c r="L1313" s="1"/>
      <c r="M1313" s="1"/>
      <c r="R1313" s="1"/>
      <c r="S1313" s="1"/>
      <c r="W1313" s="1"/>
      <c r="X1313" s="1"/>
      <c r="Y1313" s="1"/>
    </row>
    <row r="1314" spans="4:25">
      <c r="D1314" s="1"/>
      <c r="E1314" s="1"/>
      <c r="F1314" s="1"/>
      <c r="G1314" s="1"/>
      <c r="H1314" s="1"/>
      <c r="I1314" s="1"/>
      <c r="K1314" s="1"/>
      <c r="L1314" s="1"/>
      <c r="M1314" s="1"/>
      <c r="R1314" s="1"/>
      <c r="S1314" s="1"/>
      <c r="W1314" s="1"/>
      <c r="X1314" s="1"/>
      <c r="Y1314" s="1"/>
    </row>
    <row r="1315" spans="4:25">
      <c r="D1315" s="1"/>
      <c r="E1315" s="1"/>
      <c r="F1315" s="1"/>
      <c r="G1315" s="1"/>
      <c r="H1315" s="1"/>
      <c r="I1315" s="1"/>
      <c r="K1315" s="1"/>
      <c r="L1315" s="1"/>
      <c r="M1315" s="1"/>
      <c r="R1315" s="1"/>
      <c r="S1315" s="1"/>
      <c r="W1315" s="1"/>
      <c r="X1315" s="1"/>
      <c r="Y1315" s="1"/>
    </row>
    <row r="1316" spans="4:25">
      <c r="D1316" s="1"/>
      <c r="E1316" s="1"/>
      <c r="F1316" s="1"/>
      <c r="G1316" s="1"/>
      <c r="H1316" s="1"/>
      <c r="I1316" s="1"/>
      <c r="K1316" s="1"/>
      <c r="L1316" s="1"/>
      <c r="M1316" s="1"/>
      <c r="R1316" s="1"/>
      <c r="S1316" s="1"/>
      <c r="W1316" s="1"/>
      <c r="X1316" s="1"/>
      <c r="Y1316" s="1"/>
    </row>
    <row r="1317" spans="4:25">
      <c r="D1317" s="1"/>
      <c r="E1317" s="1"/>
      <c r="F1317" s="1"/>
      <c r="G1317" s="1"/>
      <c r="H1317" s="1"/>
      <c r="I1317" s="1"/>
      <c r="K1317" s="1"/>
      <c r="L1317" s="1"/>
      <c r="M1317" s="1"/>
      <c r="R1317" s="1"/>
      <c r="S1317" s="1"/>
      <c r="W1317" s="1"/>
      <c r="X1317" s="1"/>
      <c r="Y1317" s="1"/>
    </row>
    <row r="1318" spans="4:25">
      <c r="D1318" s="1"/>
      <c r="E1318" s="1"/>
      <c r="F1318" s="1"/>
      <c r="G1318" s="1"/>
      <c r="H1318" s="1"/>
      <c r="I1318" s="1"/>
      <c r="K1318" s="1"/>
      <c r="L1318" s="1"/>
      <c r="M1318" s="1"/>
      <c r="R1318" s="1"/>
      <c r="S1318" s="1"/>
      <c r="W1318" s="1"/>
      <c r="X1318" s="1"/>
      <c r="Y1318" s="1"/>
    </row>
    <row r="1319" spans="4:25">
      <c r="D1319" s="1"/>
      <c r="E1319" s="1"/>
      <c r="F1319" s="1"/>
      <c r="G1319" s="1"/>
      <c r="H1319" s="1"/>
      <c r="I1319" s="1"/>
      <c r="K1319" s="1"/>
      <c r="L1319" s="1"/>
      <c r="M1319" s="1"/>
      <c r="R1319" s="1"/>
      <c r="S1319" s="1"/>
      <c r="W1319" s="1"/>
      <c r="X1319" s="1"/>
      <c r="Y1319" s="1"/>
    </row>
    <row r="1320" spans="4:25">
      <c r="D1320" s="1"/>
      <c r="E1320" s="1"/>
      <c r="F1320" s="1"/>
      <c r="G1320" s="1"/>
      <c r="H1320" s="1"/>
      <c r="I1320" s="1"/>
      <c r="K1320" s="1"/>
      <c r="L1320" s="1"/>
      <c r="M1320" s="1"/>
      <c r="R1320" s="1"/>
      <c r="S1320" s="1"/>
      <c r="W1320" s="1"/>
      <c r="X1320" s="1"/>
      <c r="Y1320" s="1"/>
    </row>
    <row r="1321" spans="4:25">
      <c r="D1321" s="1"/>
      <c r="E1321" s="1"/>
      <c r="F1321" s="1"/>
      <c r="G1321" s="1"/>
      <c r="H1321" s="1"/>
      <c r="I1321" s="1"/>
      <c r="K1321" s="1"/>
      <c r="L1321" s="1"/>
      <c r="M1321" s="1"/>
      <c r="R1321" s="1"/>
      <c r="S1321" s="1"/>
      <c r="W1321" s="1"/>
      <c r="X1321" s="1"/>
      <c r="Y1321" s="1"/>
    </row>
    <row r="1322" spans="4:25">
      <c r="D1322" s="1"/>
      <c r="E1322" s="1"/>
      <c r="F1322" s="1"/>
      <c r="G1322" s="1"/>
      <c r="H1322" s="1"/>
      <c r="I1322" s="1"/>
      <c r="K1322" s="1"/>
      <c r="L1322" s="1"/>
      <c r="M1322" s="1"/>
      <c r="R1322" s="1"/>
      <c r="S1322" s="1"/>
      <c r="W1322" s="1"/>
      <c r="X1322" s="1"/>
      <c r="Y1322" s="1"/>
    </row>
    <row r="1323" spans="4:25">
      <c r="D1323" s="1"/>
      <c r="E1323" s="1"/>
      <c r="F1323" s="1"/>
      <c r="G1323" s="1"/>
      <c r="H1323" s="1"/>
      <c r="I1323" s="1"/>
      <c r="K1323" s="1"/>
      <c r="L1323" s="1"/>
      <c r="M1323" s="1"/>
      <c r="R1323" s="1"/>
      <c r="S1323" s="1"/>
      <c r="W1323" s="1"/>
      <c r="X1323" s="1"/>
      <c r="Y1323" s="1"/>
    </row>
    <row r="1324" spans="4:25">
      <c r="D1324" s="1"/>
      <c r="E1324" s="1"/>
      <c r="F1324" s="1"/>
      <c r="G1324" s="1"/>
      <c r="H1324" s="1"/>
      <c r="I1324" s="1"/>
      <c r="K1324" s="1"/>
      <c r="L1324" s="1"/>
      <c r="M1324" s="1"/>
      <c r="R1324" s="1"/>
      <c r="S1324" s="1"/>
      <c r="W1324" s="1"/>
      <c r="X1324" s="1"/>
      <c r="Y1324" s="1"/>
    </row>
    <row r="1325" spans="4:25">
      <c r="D1325" s="1"/>
      <c r="E1325" s="1"/>
      <c r="F1325" s="1"/>
      <c r="G1325" s="1"/>
      <c r="H1325" s="1"/>
      <c r="I1325" s="1"/>
      <c r="K1325" s="1"/>
      <c r="L1325" s="1"/>
      <c r="M1325" s="1"/>
      <c r="R1325" s="1"/>
      <c r="S1325" s="1"/>
      <c r="W1325" s="1"/>
      <c r="X1325" s="1"/>
      <c r="Y1325" s="1"/>
    </row>
    <row r="1326" spans="4:25">
      <c r="D1326" s="1"/>
      <c r="E1326" s="1"/>
      <c r="F1326" s="1"/>
      <c r="G1326" s="1"/>
      <c r="H1326" s="1"/>
      <c r="I1326" s="1"/>
      <c r="K1326" s="1"/>
      <c r="L1326" s="1"/>
      <c r="M1326" s="1"/>
      <c r="R1326" s="1"/>
      <c r="S1326" s="1"/>
      <c r="W1326" s="1"/>
      <c r="X1326" s="1"/>
      <c r="Y1326" s="1"/>
    </row>
    <row r="1327" spans="4:25">
      <c r="D1327" s="1"/>
      <c r="E1327" s="1"/>
      <c r="F1327" s="1"/>
      <c r="G1327" s="1"/>
      <c r="H1327" s="1"/>
      <c r="I1327" s="1"/>
      <c r="K1327" s="1"/>
      <c r="L1327" s="1"/>
      <c r="M1327" s="1"/>
      <c r="R1327" s="1"/>
      <c r="S1327" s="1"/>
      <c r="W1327" s="1"/>
      <c r="X1327" s="1"/>
      <c r="Y1327" s="1"/>
    </row>
    <row r="1328" spans="4:25">
      <c r="D1328" s="1"/>
      <c r="E1328" s="1"/>
      <c r="F1328" s="1"/>
      <c r="G1328" s="1"/>
      <c r="H1328" s="1"/>
      <c r="I1328" s="1"/>
      <c r="K1328" s="1"/>
      <c r="L1328" s="1"/>
      <c r="M1328" s="1"/>
      <c r="R1328" s="1"/>
      <c r="S1328" s="1"/>
      <c r="W1328" s="1"/>
      <c r="X1328" s="1"/>
      <c r="Y1328" s="1"/>
    </row>
    <row r="1329" spans="4:25">
      <c r="D1329" s="1"/>
      <c r="E1329" s="1"/>
      <c r="F1329" s="1"/>
      <c r="G1329" s="1"/>
      <c r="H1329" s="1"/>
      <c r="I1329" s="1"/>
      <c r="K1329" s="1"/>
      <c r="L1329" s="1"/>
      <c r="M1329" s="1"/>
      <c r="R1329" s="1"/>
      <c r="S1329" s="1"/>
      <c r="W1329" s="1"/>
      <c r="X1329" s="1"/>
      <c r="Y1329" s="1"/>
    </row>
    <row r="1330" spans="4:25">
      <c r="D1330" s="1"/>
      <c r="E1330" s="1"/>
      <c r="F1330" s="1"/>
      <c r="G1330" s="1"/>
      <c r="H1330" s="1"/>
      <c r="I1330" s="1"/>
      <c r="K1330" s="1"/>
      <c r="L1330" s="1"/>
      <c r="M1330" s="1"/>
      <c r="R1330" s="1"/>
      <c r="S1330" s="1"/>
      <c r="W1330" s="1"/>
      <c r="X1330" s="1"/>
      <c r="Y1330" s="1"/>
    </row>
    <row r="1331" spans="4:25">
      <c r="D1331" s="1"/>
      <c r="E1331" s="1"/>
      <c r="F1331" s="1"/>
      <c r="G1331" s="1"/>
      <c r="H1331" s="1"/>
      <c r="I1331" s="1"/>
      <c r="K1331" s="1"/>
      <c r="L1331" s="1"/>
      <c r="M1331" s="1"/>
      <c r="R1331" s="1"/>
      <c r="S1331" s="1"/>
      <c r="W1331" s="1"/>
      <c r="X1331" s="1"/>
      <c r="Y1331" s="1"/>
    </row>
    <row r="1332" spans="4:25">
      <c r="D1332" s="1"/>
      <c r="E1332" s="1"/>
      <c r="F1332" s="1"/>
      <c r="G1332" s="1"/>
      <c r="H1332" s="1"/>
      <c r="I1332" s="1"/>
      <c r="K1332" s="1"/>
      <c r="L1332" s="1"/>
      <c r="M1332" s="1"/>
      <c r="R1332" s="1"/>
      <c r="S1332" s="1"/>
      <c r="W1332" s="1"/>
      <c r="X1332" s="1"/>
      <c r="Y1332" s="1"/>
    </row>
    <row r="1333" spans="4:25">
      <c r="D1333" s="1"/>
      <c r="E1333" s="1"/>
      <c r="F1333" s="1"/>
      <c r="G1333" s="1"/>
      <c r="H1333" s="1"/>
      <c r="I1333" s="1"/>
      <c r="K1333" s="1"/>
      <c r="L1333" s="1"/>
      <c r="M1333" s="1"/>
      <c r="R1333" s="1"/>
      <c r="S1333" s="1"/>
      <c r="W1333" s="1"/>
      <c r="X1333" s="1"/>
      <c r="Y1333" s="1"/>
    </row>
    <row r="1334" spans="4:25">
      <c r="D1334" s="1"/>
      <c r="E1334" s="1"/>
      <c r="F1334" s="1"/>
      <c r="G1334" s="1"/>
      <c r="H1334" s="1"/>
      <c r="I1334" s="1"/>
      <c r="K1334" s="1"/>
      <c r="L1334" s="1"/>
      <c r="M1334" s="1"/>
      <c r="R1334" s="1"/>
      <c r="S1334" s="1"/>
      <c r="W1334" s="1"/>
      <c r="X1334" s="1"/>
      <c r="Y1334" s="1"/>
    </row>
    <row r="1335" spans="4:25">
      <c r="D1335" s="1"/>
      <c r="E1335" s="1"/>
      <c r="F1335" s="1"/>
      <c r="G1335" s="1"/>
      <c r="H1335" s="1"/>
      <c r="I1335" s="1"/>
      <c r="K1335" s="1"/>
      <c r="L1335" s="1"/>
      <c r="M1335" s="1"/>
      <c r="R1335" s="1"/>
      <c r="S1335" s="1"/>
      <c r="W1335" s="1"/>
      <c r="X1335" s="1"/>
      <c r="Y1335" s="1"/>
    </row>
    <row r="1336" spans="4:25">
      <c r="D1336" s="1"/>
      <c r="E1336" s="1"/>
      <c r="F1336" s="1"/>
      <c r="G1336" s="1"/>
      <c r="H1336" s="1"/>
      <c r="I1336" s="1"/>
      <c r="K1336" s="1"/>
      <c r="L1336" s="1"/>
      <c r="M1336" s="1"/>
      <c r="R1336" s="1"/>
      <c r="S1336" s="1"/>
      <c r="W1336" s="1"/>
      <c r="X1336" s="1"/>
      <c r="Y1336" s="1"/>
    </row>
    <row r="1337" spans="4:25">
      <c r="D1337" s="1"/>
      <c r="E1337" s="1"/>
      <c r="F1337" s="1"/>
      <c r="G1337" s="1"/>
      <c r="H1337" s="1"/>
      <c r="I1337" s="1"/>
      <c r="K1337" s="1"/>
      <c r="L1337" s="1"/>
      <c r="M1337" s="1"/>
      <c r="R1337" s="1"/>
      <c r="S1337" s="1"/>
      <c r="W1337" s="1"/>
      <c r="X1337" s="1"/>
      <c r="Y1337" s="1"/>
    </row>
    <row r="1338" spans="4:25">
      <c r="D1338" s="1"/>
      <c r="E1338" s="1"/>
      <c r="F1338" s="1"/>
      <c r="G1338" s="1"/>
      <c r="H1338" s="1"/>
      <c r="I1338" s="1"/>
      <c r="K1338" s="1"/>
      <c r="L1338" s="1"/>
      <c r="M1338" s="1"/>
      <c r="R1338" s="1"/>
      <c r="S1338" s="1"/>
      <c r="W1338" s="1"/>
      <c r="X1338" s="1"/>
      <c r="Y1338" s="1"/>
    </row>
    <row r="1339" spans="4:25">
      <c r="D1339" s="1"/>
      <c r="E1339" s="1"/>
      <c r="F1339" s="1"/>
      <c r="G1339" s="1"/>
      <c r="H1339" s="1"/>
      <c r="I1339" s="1"/>
      <c r="K1339" s="1"/>
      <c r="L1339" s="1"/>
      <c r="M1339" s="1"/>
      <c r="R1339" s="1"/>
      <c r="S1339" s="1"/>
      <c r="W1339" s="1"/>
      <c r="X1339" s="1"/>
      <c r="Y1339" s="1"/>
    </row>
    <row r="1340" spans="4:25">
      <c r="D1340" s="1"/>
      <c r="E1340" s="1"/>
      <c r="F1340" s="1"/>
      <c r="G1340" s="1"/>
      <c r="H1340" s="1"/>
      <c r="I1340" s="1"/>
      <c r="K1340" s="1"/>
      <c r="L1340" s="1"/>
      <c r="M1340" s="1"/>
      <c r="R1340" s="1"/>
      <c r="S1340" s="1"/>
      <c r="W1340" s="1"/>
      <c r="X1340" s="1"/>
      <c r="Y1340" s="1"/>
    </row>
    <row r="1341" spans="4:25">
      <c r="D1341" s="1"/>
      <c r="E1341" s="1"/>
      <c r="F1341" s="1"/>
      <c r="G1341" s="1"/>
      <c r="H1341" s="1"/>
      <c r="I1341" s="1"/>
      <c r="K1341" s="1"/>
      <c r="L1341" s="1"/>
      <c r="M1341" s="1"/>
      <c r="R1341" s="1"/>
      <c r="S1341" s="1"/>
      <c r="W1341" s="1"/>
      <c r="X1341" s="1"/>
      <c r="Y1341" s="1"/>
    </row>
    <row r="1342" spans="4:25">
      <c r="D1342" s="1"/>
      <c r="E1342" s="1"/>
      <c r="F1342" s="1"/>
      <c r="G1342" s="1"/>
      <c r="H1342" s="1"/>
      <c r="I1342" s="1"/>
      <c r="K1342" s="1"/>
      <c r="L1342" s="1"/>
      <c r="M1342" s="1"/>
      <c r="R1342" s="1"/>
      <c r="S1342" s="1"/>
      <c r="W1342" s="1"/>
      <c r="X1342" s="1"/>
      <c r="Y1342" s="1"/>
    </row>
    <row r="1343" spans="4:25">
      <c r="D1343" s="1"/>
      <c r="E1343" s="1"/>
      <c r="F1343" s="1"/>
      <c r="G1343" s="1"/>
      <c r="H1343" s="1"/>
      <c r="I1343" s="1"/>
      <c r="K1343" s="1"/>
      <c r="L1343" s="1"/>
      <c r="M1343" s="1"/>
      <c r="R1343" s="1"/>
      <c r="S1343" s="1"/>
      <c r="W1343" s="1"/>
      <c r="X1343" s="1"/>
      <c r="Y1343" s="1"/>
    </row>
    <row r="1344" spans="4:25">
      <c r="D1344" s="1"/>
      <c r="E1344" s="1"/>
      <c r="F1344" s="1"/>
      <c r="G1344" s="1"/>
      <c r="H1344" s="1"/>
      <c r="I1344" s="1"/>
      <c r="K1344" s="1"/>
      <c r="L1344" s="1"/>
      <c r="M1344" s="1"/>
      <c r="R1344" s="1"/>
      <c r="S1344" s="1"/>
      <c r="W1344" s="1"/>
      <c r="X1344" s="1"/>
      <c r="Y1344" s="1"/>
    </row>
    <row r="1345" spans="4:25">
      <c r="D1345" s="1"/>
      <c r="E1345" s="1"/>
      <c r="F1345" s="1"/>
      <c r="G1345" s="1"/>
      <c r="H1345" s="1"/>
      <c r="I1345" s="1"/>
      <c r="K1345" s="1"/>
      <c r="L1345" s="1"/>
      <c r="M1345" s="1"/>
      <c r="R1345" s="1"/>
      <c r="S1345" s="1"/>
      <c r="W1345" s="1"/>
      <c r="X1345" s="1"/>
      <c r="Y1345" s="1"/>
    </row>
    <row r="1346" spans="4:25">
      <c r="D1346" s="1"/>
      <c r="E1346" s="1"/>
      <c r="F1346" s="1"/>
      <c r="G1346" s="1"/>
      <c r="H1346" s="1"/>
      <c r="I1346" s="1"/>
      <c r="K1346" s="1"/>
      <c r="L1346" s="1"/>
      <c r="M1346" s="1"/>
      <c r="R1346" s="1"/>
      <c r="S1346" s="1"/>
      <c r="W1346" s="1"/>
      <c r="X1346" s="1"/>
      <c r="Y1346" s="1"/>
    </row>
    <row r="1347" spans="4:25">
      <c r="D1347" s="1"/>
      <c r="E1347" s="1"/>
      <c r="F1347" s="1"/>
      <c r="G1347" s="1"/>
      <c r="H1347" s="1"/>
      <c r="I1347" s="1"/>
      <c r="K1347" s="1"/>
      <c r="L1347" s="1"/>
      <c r="M1347" s="1"/>
      <c r="R1347" s="1"/>
      <c r="S1347" s="1"/>
      <c r="W1347" s="1"/>
      <c r="X1347" s="1"/>
      <c r="Y1347" s="1"/>
    </row>
    <row r="1348" spans="4:25">
      <c r="D1348" s="1"/>
      <c r="E1348" s="1"/>
      <c r="F1348" s="1"/>
      <c r="G1348" s="1"/>
      <c r="H1348" s="1"/>
      <c r="I1348" s="1"/>
      <c r="K1348" s="1"/>
      <c r="L1348" s="1"/>
      <c r="M1348" s="1"/>
      <c r="R1348" s="1"/>
      <c r="S1348" s="1"/>
      <c r="W1348" s="1"/>
      <c r="X1348" s="1"/>
      <c r="Y1348" s="1"/>
    </row>
    <row r="1349" spans="4:25">
      <c r="D1349" s="1"/>
      <c r="E1349" s="1"/>
      <c r="F1349" s="1"/>
      <c r="G1349" s="1"/>
      <c r="H1349" s="1"/>
      <c r="I1349" s="1"/>
      <c r="K1349" s="1"/>
      <c r="L1349" s="1"/>
      <c r="M1349" s="1"/>
      <c r="R1349" s="1"/>
      <c r="S1349" s="1"/>
      <c r="W1349" s="1"/>
      <c r="X1349" s="1"/>
      <c r="Y1349" s="1"/>
    </row>
    <row r="1350" spans="4:25">
      <c r="D1350" s="1"/>
      <c r="E1350" s="1"/>
      <c r="F1350" s="1"/>
      <c r="G1350" s="1"/>
      <c r="H1350" s="1"/>
      <c r="I1350" s="1"/>
      <c r="K1350" s="1"/>
      <c r="L1350" s="1"/>
      <c r="M1350" s="1"/>
      <c r="R1350" s="1"/>
      <c r="S1350" s="1"/>
      <c r="W1350" s="1"/>
      <c r="X1350" s="1"/>
      <c r="Y1350" s="1"/>
    </row>
    <row r="1351" spans="4:25">
      <c r="D1351" s="1"/>
      <c r="E1351" s="1"/>
      <c r="F1351" s="1"/>
      <c r="G1351" s="1"/>
      <c r="H1351" s="1"/>
      <c r="I1351" s="1"/>
      <c r="K1351" s="1"/>
      <c r="L1351" s="1"/>
      <c r="M1351" s="1"/>
      <c r="R1351" s="1"/>
      <c r="S1351" s="1"/>
      <c r="W1351" s="1"/>
      <c r="X1351" s="1"/>
      <c r="Y1351" s="1"/>
    </row>
    <row r="1352" spans="4:25">
      <c r="D1352" s="1"/>
      <c r="E1352" s="1"/>
      <c r="F1352" s="1"/>
      <c r="G1352" s="1"/>
      <c r="H1352" s="1"/>
      <c r="I1352" s="1"/>
      <c r="K1352" s="1"/>
      <c r="L1352" s="1"/>
      <c r="M1352" s="1"/>
      <c r="R1352" s="1"/>
      <c r="S1352" s="1"/>
      <c r="W1352" s="1"/>
      <c r="X1352" s="1"/>
      <c r="Y1352" s="1"/>
    </row>
    <row r="1353" spans="4:25">
      <c r="D1353" s="1"/>
      <c r="E1353" s="1"/>
      <c r="F1353" s="1"/>
      <c r="G1353" s="1"/>
      <c r="H1353" s="1"/>
      <c r="I1353" s="1"/>
      <c r="K1353" s="1"/>
      <c r="L1353" s="1"/>
      <c r="M1353" s="1"/>
      <c r="R1353" s="1"/>
      <c r="S1353" s="1"/>
      <c r="W1353" s="1"/>
      <c r="X1353" s="1"/>
      <c r="Y1353" s="1"/>
    </row>
    <row r="1354" spans="4:25">
      <c r="D1354" s="1"/>
      <c r="E1354" s="1"/>
      <c r="F1354" s="1"/>
      <c r="G1354" s="1"/>
      <c r="H1354" s="1"/>
      <c r="I1354" s="1"/>
      <c r="K1354" s="1"/>
      <c r="L1354" s="1"/>
      <c r="M1354" s="1"/>
      <c r="R1354" s="1"/>
      <c r="S1354" s="1"/>
      <c r="W1354" s="1"/>
      <c r="X1354" s="1"/>
      <c r="Y1354" s="1"/>
    </row>
    <row r="1355" spans="4:25">
      <c r="D1355" s="1"/>
      <c r="E1355" s="1"/>
      <c r="F1355" s="1"/>
      <c r="G1355" s="1"/>
      <c r="H1355" s="1"/>
      <c r="I1355" s="1"/>
      <c r="K1355" s="1"/>
      <c r="L1355" s="1"/>
      <c r="M1355" s="1"/>
      <c r="R1355" s="1"/>
      <c r="S1355" s="1"/>
      <c r="W1355" s="1"/>
      <c r="X1355" s="1"/>
      <c r="Y1355" s="1"/>
    </row>
    <row r="1356" spans="4:25">
      <c r="D1356" s="1"/>
      <c r="E1356" s="1"/>
      <c r="F1356" s="1"/>
      <c r="G1356" s="1"/>
      <c r="H1356" s="1"/>
      <c r="I1356" s="1"/>
      <c r="K1356" s="1"/>
      <c r="L1356" s="1"/>
      <c r="M1356" s="1"/>
      <c r="R1356" s="1"/>
      <c r="S1356" s="1"/>
      <c r="W1356" s="1"/>
      <c r="X1356" s="1"/>
      <c r="Y1356" s="1"/>
    </row>
    <row r="1357" spans="4:25">
      <c r="D1357" s="1"/>
      <c r="E1357" s="1"/>
      <c r="F1357" s="1"/>
      <c r="G1357" s="1"/>
      <c r="H1357" s="1"/>
      <c r="I1357" s="1"/>
      <c r="K1357" s="1"/>
      <c r="L1357" s="1"/>
      <c r="M1357" s="1"/>
      <c r="R1357" s="1"/>
      <c r="S1357" s="1"/>
      <c r="W1357" s="1"/>
      <c r="X1357" s="1"/>
      <c r="Y1357" s="1"/>
    </row>
    <row r="1358" spans="4:25">
      <c r="D1358" s="1"/>
      <c r="E1358" s="1"/>
      <c r="F1358" s="1"/>
      <c r="G1358" s="1"/>
      <c r="H1358" s="1"/>
      <c r="I1358" s="1"/>
      <c r="K1358" s="1"/>
      <c r="L1358" s="1"/>
      <c r="M1358" s="1"/>
      <c r="R1358" s="1"/>
      <c r="S1358" s="1"/>
      <c r="W1358" s="1"/>
      <c r="X1358" s="1"/>
      <c r="Y1358" s="1"/>
    </row>
    <row r="1359" spans="4:25">
      <c r="D1359" s="1"/>
      <c r="E1359" s="1"/>
      <c r="F1359" s="1"/>
      <c r="G1359" s="1"/>
      <c r="H1359" s="1"/>
      <c r="I1359" s="1"/>
      <c r="K1359" s="1"/>
      <c r="L1359" s="1"/>
      <c r="M1359" s="1"/>
      <c r="R1359" s="1"/>
      <c r="S1359" s="1"/>
      <c r="W1359" s="1"/>
      <c r="X1359" s="1"/>
      <c r="Y1359" s="1"/>
    </row>
    <row r="1360" spans="4:25">
      <c r="D1360" s="1"/>
      <c r="E1360" s="1"/>
      <c r="F1360" s="1"/>
      <c r="G1360" s="1"/>
      <c r="H1360" s="1"/>
      <c r="I1360" s="1"/>
      <c r="K1360" s="1"/>
      <c r="L1360" s="1"/>
      <c r="M1360" s="1"/>
      <c r="R1360" s="1"/>
      <c r="S1360" s="1"/>
      <c r="W1360" s="1"/>
      <c r="X1360" s="1"/>
      <c r="Y1360" s="1"/>
    </row>
    <row r="1361" spans="4:25">
      <c r="D1361" s="1"/>
      <c r="E1361" s="1"/>
      <c r="F1361" s="1"/>
      <c r="G1361" s="1"/>
      <c r="H1361" s="1"/>
      <c r="I1361" s="1"/>
      <c r="K1361" s="1"/>
      <c r="L1361" s="1"/>
      <c r="M1361" s="1"/>
      <c r="R1361" s="1"/>
      <c r="S1361" s="1"/>
      <c r="W1361" s="1"/>
      <c r="X1361" s="1"/>
      <c r="Y1361" s="1"/>
    </row>
    <row r="1362" spans="4:25">
      <c r="D1362" s="1"/>
      <c r="E1362" s="1"/>
      <c r="F1362" s="1"/>
      <c r="G1362" s="1"/>
      <c r="H1362" s="1"/>
      <c r="I1362" s="1"/>
      <c r="K1362" s="1"/>
      <c r="L1362" s="1"/>
      <c r="M1362" s="1"/>
      <c r="R1362" s="1"/>
      <c r="S1362" s="1"/>
      <c r="W1362" s="1"/>
      <c r="X1362" s="1"/>
      <c r="Y1362" s="1"/>
    </row>
    <row r="1363" spans="4:25">
      <c r="D1363" s="1"/>
      <c r="E1363" s="1"/>
      <c r="F1363" s="1"/>
      <c r="G1363" s="1"/>
      <c r="H1363" s="1"/>
      <c r="I1363" s="1"/>
      <c r="K1363" s="1"/>
      <c r="L1363" s="1"/>
      <c r="M1363" s="1"/>
      <c r="R1363" s="1"/>
      <c r="S1363" s="1"/>
      <c r="W1363" s="1"/>
      <c r="X1363" s="1"/>
      <c r="Y1363" s="1"/>
    </row>
    <row r="1364" spans="4:25">
      <c r="D1364" s="1"/>
      <c r="E1364" s="1"/>
      <c r="F1364" s="1"/>
      <c r="G1364" s="1"/>
      <c r="H1364" s="1"/>
      <c r="I1364" s="1"/>
      <c r="K1364" s="1"/>
      <c r="L1364" s="1"/>
      <c r="M1364" s="1"/>
      <c r="R1364" s="1"/>
      <c r="S1364" s="1"/>
      <c r="W1364" s="1"/>
      <c r="X1364" s="1"/>
      <c r="Y1364" s="1"/>
    </row>
    <row r="1365" spans="4:25">
      <c r="D1365" s="1"/>
      <c r="E1365" s="1"/>
      <c r="F1365" s="1"/>
      <c r="G1365" s="1"/>
      <c r="H1365" s="1"/>
      <c r="I1365" s="1"/>
      <c r="K1365" s="1"/>
      <c r="L1365" s="1"/>
      <c r="M1365" s="1"/>
      <c r="R1365" s="1"/>
      <c r="S1365" s="1"/>
      <c r="W1365" s="1"/>
      <c r="X1365" s="1"/>
      <c r="Y1365" s="1"/>
    </row>
    <row r="1366" spans="4:25">
      <c r="D1366" s="1"/>
      <c r="E1366" s="1"/>
      <c r="F1366" s="1"/>
      <c r="G1366" s="1"/>
      <c r="H1366" s="1"/>
      <c r="I1366" s="1"/>
      <c r="K1366" s="1"/>
      <c r="L1366" s="1"/>
      <c r="M1366" s="1"/>
      <c r="R1366" s="1"/>
      <c r="S1366" s="1"/>
      <c r="W1366" s="1"/>
      <c r="X1366" s="1"/>
      <c r="Y1366" s="1"/>
    </row>
    <row r="1367" spans="4:25">
      <c r="D1367" s="1"/>
      <c r="E1367" s="1"/>
      <c r="F1367" s="1"/>
      <c r="G1367" s="1"/>
      <c r="H1367" s="1"/>
      <c r="I1367" s="1"/>
      <c r="K1367" s="1"/>
      <c r="L1367" s="1"/>
      <c r="M1367" s="1"/>
      <c r="R1367" s="1"/>
      <c r="S1367" s="1"/>
      <c r="W1367" s="1"/>
      <c r="X1367" s="1"/>
      <c r="Y1367" s="1"/>
    </row>
    <row r="1368" spans="4:25">
      <c r="D1368" s="1"/>
      <c r="E1368" s="1"/>
      <c r="F1368" s="1"/>
      <c r="G1368" s="1"/>
      <c r="H1368" s="1"/>
      <c r="I1368" s="1"/>
      <c r="K1368" s="1"/>
      <c r="L1368" s="1"/>
      <c r="M1368" s="1"/>
      <c r="R1368" s="1"/>
      <c r="S1368" s="1"/>
      <c r="W1368" s="1"/>
      <c r="X1368" s="1"/>
      <c r="Y1368" s="1"/>
    </row>
    <row r="1369" spans="4:25">
      <c r="D1369" s="1"/>
      <c r="E1369" s="1"/>
      <c r="F1369" s="1"/>
      <c r="G1369" s="1"/>
      <c r="H1369" s="1"/>
      <c r="I1369" s="1"/>
      <c r="K1369" s="1"/>
      <c r="L1369" s="1"/>
      <c r="M1369" s="1"/>
      <c r="R1369" s="1"/>
      <c r="S1369" s="1"/>
      <c r="W1369" s="1"/>
      <c r="X1369" s="1"/>
      <c r="Y1369" s="1"/>
    </row>
    <row r="1370" spans="4:25">
      <c r="D1370" s="1"/>
      <c r="E1370" s="1"/>
      <c r="F1370" s="1"/>
      <c r="G1370" s="1"/>
      <c r="H1370" s="1"/>
      <c r="I1370" s="1"/>
      <c r="K1370" s="1"/>
      <c r="L1370" s="1"/>
      <c r="M1370" s="1"/>
      <c r="R1370" s="1"/>
      <c r="S1370" s="1"/>
      <c r="W1370" s="1"/>
      <c r="X1370" s="1"/>
      <c r="Y1370" s="1"/>
    </row>
    <row r="1371" spans="4:25">
      <c r="D1371" s="1"/>
      <c r="E1371" s="1"/>
      <c r="F1371" s="1"/>
      <c r="G1371" s="1"/>
      <c r="H1371" s="1"/>
      <c r="I1371" s="1"/>
      <c r="K1371" s="1"/>
      <c r="L1371" s="1"/>
      <c r="M1371" s="1"/>
      <c r="R1371" s="1"/>
      <c r="S1371" s="1"/>
      <c r="W1371" s="1"/>
      <c r="X1371" s="1"/>
      <c r="Y1371" s="1"/>
    </row>
    <row r="1372" spans="4:25">
      <c r="D1372" s="1"/>
      <c r="E1372" s="1"/>
      <c r="F1372" s="1"/>
      <c r="G1372" s="1"/>
      <c r="H1372" s="1"/>
      <c r="I1372" s="1"/>
      <c r="K1372" s="1"/>
      <c r="L1372" s="1"/>
      <c r="M1372" s="1"/>
      <c r="R1372" s="1"/>
      <c r="S1372" s="1"/>
      <c r="W1372" s="1"/>
      <c r="X1372" s="1"/>
      <c r="Y1372" s="1"/>
    </row>
    <row r="1373" spans="4:25">
      <c r="D1373" s="1"/>
      <c r="E1373" s="1"/>
      <c r="F1373" s="1"/>
      <c r="G1373" s="1"/>
      <c r="H1373" s="1"/>
      <c r="I1373" s="1"/>
      <c r="K1373" s="1"/>
      <c r="L1373" s="1"/>
      <c r="M1373" s="1"/>
      <c r="R1373" s="1"/>
      <c r="S1373" s="1"/>
      <c r="W1373" s="1"/>
      <c r="X1373" s="1"/>
      <c r="Y1373" s="1"/>
    </row>
    <row r="1374" spans="4:25">
      <c r="D1374" s="1"/>
      <c r="E1374" s="1"/>
      <c r="F1374" s="1"/>
      <c r="G1374" s="1"/>
      <c r="H1374" s="1"/>
      <c r="I1374" s="1"/>
      <c r="K1374" s="1"/>
      <c r="L1374" s="1"/>
      <c r="M1374" s="1"/>
      <c r="R1374" s="1"/>
      <c r="S1374" s="1"/>
      <c r="W1374" s="1"/>
      <c r="X1374" s="1"/>
      <c r="Y1374" s="1"/>
    </row>
    <row r="1375" spans="4:25">
      <c r="D1375" s="1"/>
      <c r="E1375" s="1"/>
      <c r="F1375" s="1"/>
      <c r="G1375" s="1"/>
      <c r="H1375" s="1"/>
      <c r="I1375" s="1"/>
      <c r="K1375" s="1"/>
      <c r="L1375" s="1"/>
      <c r="M1375" s="1"/>
      <c r="R1375" s="1"/>
      <c r="S1375" s="1"/>
      <c r="W1375" s="1"/>
      <c r="X1375" s="1"/>
      <c r="Y1375" s="1"/>
    </row>
    <row r="1376" spans="4:25">
      <c r="D1376" s="1"/>
      <c r="E1376" s="1"/>
      <c r="F1376" s="1"/>
      <c r="G1376" s="1"/>
      <c r="H1376" s="1"/>
      <c r="I1376" s="1"/>
      <c r="K1376" s="1"/>
      <c r="L1376" s="1"/>
      <c r="M1376" s="1"/>
      <c r="R1376" s="1"/>
      <c r="S1376" s="1"/>
      <c r="W1376" s="1"/>
      <c r="X1376" s="1"/>
      <c r="Y1376" s="1"/>
    </row>
    <row r="1377" spans="4:25">
      <c r="D1377" s="1"/>
      <c r="E1377" s="1"/>
      <c r="F1377" s="1"/>
      <c r="G1377" s="1"/>
      <c r="H1377" s="1"/>
      <c r="I1377" s="1"/>
      <c r="K1377" s="1"/>
      <c r="L1377" s="1"/>
      <c r="M1377" s="1"/>
      <c r="R1377" s="1"/>
      <c r="S1377" s="1"/>
      <c r="W1377" s="1"/>
      <c r="X1377" s="1"/>
      <c r="Y1377" s="1"/>
    </row>
    <row r="1378" spans="4:25">
      <c r="D1378" s="1"/>
      <c r="E1378" s="1"/>
      <c r="F1378" s="1"/>
      <c r="G1378" s="1"/>
      <c r="H1378" s="1"/>
      <c r="I1378" s="1"/>
      <c r="K1378" s="1"/>
      <c r="L1378" s="1"/>
      <c r="M1378" s="1"/>
      <c r="R1378" s="1"/>
      <c r="S1378" s="1"/>
      <c r="W1378" s="1"/>
      <c r="X1378" s="1"/>
      <c r="Y1378" s="1"/>
    </row>
    <row r="1379" spans="4:25">
      <c r="D1379" s="1"/>
      <c r="E1379" s="1"/>
      <c r="F1379" s="1"/>
      <c r="G1379" s="1"/>
      <c r="H1379" s="1"/>
      <c r="I1379" s="1"/>
      <c r="K1379" s="1"/>
      <c r="L1379" s="1"/>
      <c r="M1379" s="1"/>
      <c r="R1379" s="1"/>
      <c r="S1379" s="1"/>
      <c r="W1379" s="1"/>
      <c r="X1379" s="1"/>
      <c r="Y1379" s="1"/>
    </row>
    <row r="1380" spans="4:25">
      <c r="D1380" s="1"/>
      <c r="E1380" s="1"/>
      <c r="F1380" s="1"/>
      <c r="G1380" s="1"/>
      <c r="H1380" s="1"/>
      <c r="I1380" s="1"/>
      <c r="K1380" s="1"/>
      <c r="L1380" s="1"/>
      <c r="M1380" s="1"/>
      <c r="R1380" s="1"/>
      <c r="S1380" s="1"/>
      <c r="W1380" s="1"/>
      <c r="X1380" s="1"/>
      <c r="Y1380" s="1"/>
    </row>
    <row r="1381" spans="4:25">
      <c r="D1381" s="1"/>
      <c r="E1381" s="1"/>
      <c r="F1381" s="1"/>
      <c r="G1381" s="1"/>
      <c r="H1381" s="1"/>
      <c r="I1381" s="1"/>
      <c r="K1381" s="1"/>
      <c r="L1381" s="1"/>
      <c r="M1381" s="1"/>
      <c r="R1381" s="1"/>
      <c r="S1381" s="1"/>
      <c r="W1381" s="1"/>
      <c r="X1381" s="1"/>
      <c r="Y1381" s="1"/>
    </row>
    <row r="1382" spans="4:25">
      <c r="D1382" s="1"/>
      <c r="E1382" s="1"/>
      <c r="F1382" s="1"/>
      <c r="G1382" s="1"/>
      <c r="H1382" s="1"/>
      <c r="I1382" s="1"/>
      <c r="K1382" s="1"/>
      <c r="L1382" s="1"/>
      <c r="M1382" s="1"/>
      <c r="R1382" s="1"/>
      <c r="S1382" s="1"/>
      <c r="W1382" s="1"/>
      <c r="X1382" s="1"/>
      <c r="Y1382" s="1"/>
    </row>
    <row r="1383" spans="4:25">
      <c r="D1383" s="1"/>
      <c r="E1383" s="1"/>
      <c r="F1383" s="1"/>
      <c r="G1383" s="1"/>
      <c r="H1383" s="1"/>
      <c r="I1383" s="1"/>
      <c r="K1383" s="1"/>
      <c r="L1383" s="1"/>
      <c r="M1383" s="1"/>
      <c r="R1383" s="1"/>
      <c r="S1383" s="1"/>
      <c r="W1383" s="1"/>
      <c r="X1383" s="1"/>
      <c r="Y1383" s="1"/>
    </row>
    <row r="1384" spans="4:25">
      <c r="D1384" s="1"/>
      <c r="E1384" s="1"/>
      <c r="F1384" s="1"/>
      <c r="G1384" s="1"/>
      <c r="H1384" s="1"/>
      <c r="I1384" s="1"/>
      <c r="K1384" s="1"/>
      <c r="L1384" s="1"/>
      <c r="M1384" s="1"/>
      <c r="R1384" s="1"/>
      <c r="S1384" s="1"/>
      <c r="W1384" s="1"/>
      <c r="X1384" s="1"/>
      <c r="Y1384" s="1"/>
    </row>
    <row r="1385" spans="4:25">
      <c r="D1385" s="1"/>
      <c r="E1385" s="1"/>
      <c r="F1385" s="1"/>
      <c r="G1385" s="1"/>
      <c r="H1385" s="1"/>
      <c r="I1385" s="1"/>
      <c r="K1385" s="1"/>
      <c r="L1385" s="1"/>
      <c r="M1385" s="1"/>
      <c r="R1385" s="1"/>
      <c r="S1385" s="1"/>
      <c r="W1385" s="1"/>
      <c r="X1385" s="1"/>
      <c r="Y1385" s="1"/>
    </row>
    <row r="1386" spans="4:25">
      <c r="D1386" s="1"/>
      <c r="E1386" s="1"/>
      <c r="F1386" s="1"/>
      <c r="G1386" s="1"/>
      <c r="H1386" s="1"/>
      <c r="I1386" s="1"/>
      <c r="K1386" s="1"/>
      <c r="L1386" s="1"/>
      <c r="M1386" s="1"/>
      <c r="R1386" s="1"/>
      <c r="S1386" s="1"/>
      <c r="W1386" s="1"/>
      <c r="X1386" s="1"/>
      <c r="Y1386" s="1"/>
    </row>
    <row r="1387" spans="4:25">
      <c r="D1387" s="1"/>
      <c r="E1387" s="1"/>
      <c r="F1387" s="1"/>
      <c r="G1387" s="1"/>
      <c r="H1387" s="1"/>
      <c r="I1387" s="1"/>
      <c r="K1387" s="1"/>
      <c r="L1387" s="1"/>
      <c r="M1387" s="1"/>
      <c r="R1387" s="1"/>
      <c r="S1387" s="1"/>
      <c r="W1387" s="1"/>
      <c r="X1387" s="1"/>
      <c r="Y1387" s="1"/>
    </row>
    <row r="1388" spans="4:25">
      <c r="D1388" s="1"/>
      <c r="E1388" s="1"/>
      <c r="F1388" s="1"/>
      <c r="G1388" s="1"/>
      <c r="H1388" s="1"/>
      <c r="I1388" s="1"/>
      <c r="K1388" s="1"/>
      <c r="L1388" s="1"/>
      <c r="M1388" s="1"/>
      <c r="R1388" s="1"/>
      <c r="S1388" s="1"/>
      <c r="W1388" s="1"/>
      <c r="X1388" s="1"/>
      <c r="Y1388" s="1"/>
    </row>
    <row r="1389" spans="4:25">
      <c r="D1389" s="1"/>
      <c r="E1389" s="1"/>
      <c r="F1389" s="1"/>
      <c r="G1389" s="1"/>
      <c r="H1389" s="1"/>
      <c r="I1389" s="1"/>
      <c r="K1389" s="1"/>
      <c r="L1389" s="1"/>
      <c r="M1389" s="1"/>
      <c r="R1389" s="1"/>
      <c r="S1389" s="1"/>
      <c r="W1389" s="1"/>
      <c r="X1389" s="1"/>
      <c r="Y1389" s="1"/>
    </row>
    <row r="1390" spans="4:25">
      <c r="D1390" s="1"/>
      <c r="E1390" s="1"/>
      <c r="F1390" s="1"/>
      <c r="G1390" s="1"/>
      <c r="H1390" s="1"/>
      <c r="I1390" s="1"/>
      <c r="K1390" s="1"/>
      <c r="L1390" s="1"/>
      <c r="M1390" s="1"/>
      <c r="R1390" s="1"/>
      <c r="S1390" s="1"/>
      <c r="W1390" s="1"/>
      <c r="X1390" s="1"/>
      <c r="Y1390" s="1"/>
    </row>
    <row r="1391" spans="4:25">
      <c r="D1391" s="1"/>
      <c r="E1391" s="1"/>
      <c r="F1391" s="1"/>
      <c r="G1391" s="1"/>
      <c r="H1391" s="1"/>
      <c r="I1391" s="1"/>
      <c r="K1391" s="1"/>
      <c r="L1391" s="1"/>
      <c r="M1391" s="1"/>
      <c r="R1391" s="1"/>
      <c r="S1391" s="1"/>
      <c r="W1391" s="1"/>
      <c r="X1391" s="1"/>
      <c r="Y1391" s="1"/>
    </row>
    <row r="1392" spans="4:25">
      <c r="D1392" s="1"/>
      <c r="E1392" s="1"/>
      <c r="F1392" s="1"/>
      <c r="G1392" s="1"/>
      <c r="H1392" s="1"/>
      <c r="I1392" s="1"/>
      <c r="K1392" s="1"/>
      <c r="L1392" s="1"/>
      <c r="M1392" s="1"/>
      <c r="R1392" s="1"/>
      <c r="S1392" s="1"/>
      <c r="W1392" s="1"/>
      <c r="X1392" s="1"/>
      <c r="Y1392" s="1"/>
    </row>
    <row r="1393" spans="4:25">
      <c r="D1393" s="1"/>
      <c r="E1393" s="1"/>
      <c r="F1393" s="1"/>
      <c r="G1393" s="1"/>
      <c r="H1393" s="1"/>
      <c r="I1393" s="1"/>
      <c r="K1393" s="1"/>
      <c r="L1393" s="1"/>
      <c r="M1393" s="1"/>
      <c r="R1393" s="1"/>
      <c r="S1393" s="1"/>
      <c r="W1393" s="1"/>
      <c r="X1393" s="1"/>
      <c r="Y1393" s="1"/>
    </row>
    <row r="1394" spans="4:25">
      <c r="D1394" s="1"/>
      <c r="E1394" s="1"/>
      <c r="F1394" s="1"/>
      <c r="G1394" s="1"/>
      <c r="H1394" s="1"/>
      <c r="I1394" s="1"/>
      <c r="K1394" s="1"/>
      <c r="L1394" s="1"/>
      <c r="M1394" s="1"/>
      <c r="R1394" s="1"/>
      <c r="S1394" s="1"/>
      <c r="W1394" s="1"/>
      <c r="X1394" s="1"/>
      <c r="Y1394" s="1"/>
    </row>
    <row r="1395" spans="4:25">
      <c r="D1395" s="1"/>
      <c r="E1395" s="1"/>
      <c r="F1395" s="1"/>
      <c r="G1395" s="1"/>
      <c r="H1395" s="1"/>
      <c r="I1395" s="1"/>
      <c r="K1395" s="1"/>
      <c r="L1395" s="1"/>
      <c r="M1395" s="1"/>
      <c r="R1395" s="1"/>
      <c r="S1395" s="1"/>
      <c r="W1395" s="1"/>
      <c r="X1395" s="1"/>
      <c r="Y1395" s="1"/>
    </row>
    <row r="1396" spans="4:25">
      <c r="D1396" s="1"/>
      <c r="E1396" s="1"/>
      <c r="F1396" s="1"/>
      <c r="G1396" s="1"/>
      <c r="H1396" s="1"/>
      <c r="I1396" s="1"/>
      <c r="K1396" s="1"/>
      <c r="L1396" s="1"/>
      <c r="M1396" s="1"/>
      <c r="R1396" s="1"/>
      <c r="S1396" s="1"/>
      <c r="W1396" s="1"/>
      <c r="X1396" s="1"/>
      <c r="Y1396" s="1"/>
    </row>
    <row r="1397" spans="4:25">
      <c r="D1397" s="1"/>
      <c r="E1397" s="1"/>
      <c r="F1397" s="1"/>
      <c r="G1397" s="1"/>
      <c r="H1397" s="1"/>
      <c r="I1397" s="1"/>
      <c r="K1397" s="1"/>
      <c r="L1397" s="1"/>
      <c r="M1397" s="1"/>
      <c r="R1397" s="1"/>
      <c r="S1397" s="1"/>
      <c r="W1397" s="1"/>
      <c r="X1397" s="1"/>
      <c r="Y1397" s="1"/>
    </row>
    <row r="1398" spans="4:25">
      <c r="D1398" s="1"/>
      <c r="E1398" s="1"/>
      <c r="F1398" s="1"/>
      <c r="G1398" s="1"/>
      <c r="H1398" s="1"/>
      <c r="I1398" s="1"/>
      <c r="K1398" s="1"/>
      <c r="L1398" s="1"/>
      <c r="M1398" s="1"/>
      <c r="R1398" s="1"/>
      <c r="S1398" s="1"/>
      <c r="W1398" s="1"/>
      <c r="X1398" s="1"/>
      <c r="Y1398" s="1"/>
    </row>
    <row r="1399" spans="4:25">
      <c r="D1399" s="1"/>
      <c r="E1399" s="1"/>
      <c r="F1399" s="1"/>
      <c r="G1399" s="1"/>
      <c r="H1399" s="1"/>
      <c r="I1399" s="1"/>
      <c r="K1399" s="1"/>
      <c r="L1399" s="1"/>
      <c r="M1399" s="1"/>
      <c r="R1399" s="1"/>
      <c r="S1399" s="1"/>
      <c r="W1399" s="1"/>
      <c r="X1399" s="1"/>
      <c r="Y1399" s="1"/>
    </row>
    <row r="1400" spans="4:25">
      <c r="D1400" s="1"/>
      <c r="E1400" s="1"/>
      <c r="F1400" s="1"/>
      <c r="G1400" s="1"/>
      <c r="H1400" s="1"/>
      <c r="I1400" s="1"/>
      <c r="K1400" s="1"/>
      <c r="L1400" s="1"/>
      <c r="M1400" s="1"/>
      <c r="R1400" s="1"/>
      <c r="S1400" s="1"/>
      <c r="W1400" s="1"/>
      <c r="X1400" s="1"/>
      <c r="Y1400" s="1"/>
    </row>
    <row r="1401" spans="4:25">
      <c r="D1401" s="1"/>
      <c r="E1401" s="1"/>
      <c r="F1401" s="1"/>
      <c r="G1401" s="1"/>
      <c r="H1401" s="1"/>
      <c r="I1401" s="1"/>
      <c r="K1401" s="1"/>
      <c r="L1401" s="1"/>
      <c r="M1401" s="1"/>
      <c r="R1401" s="1"/>
      <c r="S1401" s="1"/>
      <c r="W1401" s="1"/>
      <c r="X1401" s="1"/>
      <c r="Y1401" s="1"/>
    </row>
    <row r="1402" spans="4:25">
      <c r="D1402" s="1"/>
      <c r="E1402" s="1"/>
      <c r="F1402" s="1"/>
      <c r="G1402" s="1"/>
      <c r="H1402" s="1"/>
      <c r="I1402" s="1"/>
      <c r="K1402" s="1"/>
      <c r="L1402" s="1"/>
      <c r="M1402" s="1"/>
      <c r="R1402" s="1"/>
      <c r="S1402" s="1"/>
      <c r="W1402" s="1"/>
      <c r="X1402" s="1"/>
      <c r="Y1402" s="1"/>
    </row>
    <row r="1403" spans="4:25">
      <c r="D1403" s="1"/>
      <c r="E1403" s="1"/>
      <c r="F1403" s="1"/>
      <c r="G1403" s="1"/>
      <c r="H1403" s="1"/>
      <c r="I1403" s="1"/>
      <c r="K1403" s="1"/>
      <c r="L1403" s="1"/>
      <c r="M1403" s="1"/>
      <c r="R1403" s="1"/>
      <c r="S1403" s="1"/>
      <c r="W1403" s="1"/>
      <c r="X1403" s="1"/>
      <c r="Y1403" s="1"/>
    </row>
    <row r="1404" spans="4:25">
      <c r="D1404" s="1"/>
      <c r="E1404" s="1"/>
      <c r="F1404" s="1"/>
      <c r="G1404" s="1"/>
      <c r="H1404" s="1"/>
      <c r="I1404" s="1"/>
      <c r="K1404" s="1"/>
      <c r="L1404" s="1"/>
      <c r="M1404" s="1"/>
      <c r="R1404" s="1"/>
      <c r="S1404" s="1"/>
      <c r="W1404" s="1"/>
      <c r="X1404" s="1"/>
      <c r="Y1404" s="1"/>
    </row>
    <row r="1405" spans="4:25">
      <c r="D1405" s="1"/>
      <c r="E1405" s="1"/>
      <c r="F1405" s="1"/>
      <c r="G1405" s="1"/>
      <c r="H1405" s="1"/>
      <c r="I1405" s="1"/>
      <c r="K1405" s="1"/>
      <c r="L1405" s="1"/>
      <c r="M1405" s="1"/>
      <c r="R1405" s="1"/>
      <c r="S1405" s="1"/>
      <c r="W1405" s="1"/>
      <c r="X1405" s="1"/>
      <c r="Y1405" s="1"/>
    </row>
    <row r="1406" spans="4:25">
      <c r="D1406" s="1"/>
      <c r="E1406" s="1"/>
      <c r="F1406" s="1"/>
      <c r="G1406" s="1"/>
      <c r="H1406" s="1"/>
      <c r="I1406" s="1"/>
      <c r="K1406" s="1"/>
      <c r="L1406" s="1"/>
      <c r="M1406" s="1"/>
      <c r="R1406" s="1"/>
      <c r="S1406" s="1"/>
      <c r="W1406" s="1"/>
      <c r="X1406" s="1"/>
      <c r="Y1406" s="1"/>
    </row>
    <row r="1407" spans="4:25">
      <c r="D1407" s="1"/>
      <c r="E1407" s="1"/>
      <c r="F1407" s="1"/>
      <c r="G1407" s="1"/>
      <c r="H1407" s="1"/>
      <c r="I1407" s="1"/>
      <c r="K1407" s="1"/>
      <c r="L1407" s="1"/>
      <c r="M1407" s="1"/>
      <c r="R1407" s="1"/>
      <c r="S1407" s="1"/>
      <c r="W1407" s="1"/>
      <c r="X1407" s="1"/>
      <c r="Y1407" s="1"/>
    </row>
    <row r="1408" spans="4:25">
      <c r="D1408" s="1"/>
      <c r="E1408" s="1"/>
      <c r="F1408" s="1"/>
      <c r="G1408" s="1"/>
      <c r="H1408" s="1"/>
      <c r="I1408" s="1"/>
      <c r="K1408" s="1"/>
      <c r="L1408" s="1"/>
      <c r="M1408" s="1"/>
      <c r="R1408" s="1"/>
      <c r="S1408" s="1"/>
      <c r="W1408" s="1"/>
      <c r="X1408" s="1"/>
      <c r="Y1408" s="1"/>
    </row>
    <row r="1409" spans="4:25">
      <c r="D1409" s="1"/>
      <c r="E1409" s="1"/>
      <c r="F1409" s="1"/>
      <c r="G1409" s="1"/>
      <c r="H1409" s="1"/>
      <c r="I1409" s="1"/>
      <c r="K1409" s="1"/>
      <c r="L1409" s="1"/>
      <c r="M1409" s="1"/>
      <c r="R1409" s="1"/>
      <c r="S1409" s="1"/>
      <c r="W1409" s="1"/>
      <c r="X1409" s="1"/>
      <c r="Y1409" s="1"/>
    </row>
    <row r="1410" spans="4:25">
      <c r="D1410" s="1"/>
      <c r="E1410" s="1"/>
      <c r="F1410" s="1"/>
      <c r="G1410" s="1"/>
      <c r="H1410" s="1"/>
      <c r="I1410" s="1"/>
      <c r="K1410" s="1"/>
      <c r="L1410" s="1"/>
      <c r="M1410" s="1"/>
      <c r="R1410" s="1"/>
      <c r="S1410" s="1"/>
      <c r="W1410" s="1"/>
      <c r="X1410" s="1"/>
      <c r="Y1410" s="1"/>
    </row>
    <row r="1411" spans="4:25">
      <c r="D1411" s="1"/>
      <c r="E1411" s="1"/>
      <c r="F1411" s="1"/>
      <c r="G1411" s="1"/>
      <c r="H1411" s="1"/>
      <c r="I1411" s="1"/>
      <c r="K1411" s="1"/>
      <c r="L1411" s="1"/>
      <c r="M1411" s="1"/>
      <c r="R1411" s="1"/>
      <c r="S1411" s="1"/>
      <c r="W1411" s="1"/>
      <c r="X1411" s="1"/>
      <c r="Y1411" s="1"/>
    </row>
    <row r="1412" spans="4:25">
      <c r="D1412" s="1"/>
      <c r="E1412" s="1"/>
      <c r="F1412" s="1"/>
      <c r="G1412" s="1"/>
      <c r="H1412" s="1"/>
      <c r="I1412" s="1"/>
      <c r="K1412" s="1"/>
      <c r="L1412" s="1"/>
      <c r="M1412" s="1"/>
      <c r="R1412" s="1"/>
      <c r="S1412" s="1"/>
      <c r="W1412" s="1"/>
      <c r="X1412" s="1"/>
      <c r="Y1412" s="1"/>
    </row>
    <row r="1413" spans="4:25">
      <c r="D1413" s="1"/>
      <c r="E1413" s="1"/>
      <c r="F1413" s="1"/>
      <c r="G1413" s="1"/>
      <c r="H1413" s="1"/>
      <c r="I1413" s="1"/>
      <c r="K1413" s="1"/>
      <c r="L1413" s="1"/>
      <c r="M1413" s="1"/>
      <c r="R1413" s="1"/>
      <c r="S1413" s="1"/>
      <c r="W1413" s="1"/>
      <c r="X1413" s="1"/>
      <c r="Y1413" s="1"/>
    </row>
    <row r="1414" spans="4:25">
      <c r="D1414" s="1"/>
      <c r="E1414" s="1"/>
      <c r="F1414" s="1"/>
      <c r="G1414" s="1"/>
      <c r="H1414" s="1"/>
      <c r="I1414" s="1"/>
      <c r="K1414" s="1"/>
      <c r="L1414" s="1"/>
      <c r="M1414" s="1"/>
      <c r="R1414" s="1"/>
      <c r="S1414" s="1"/>
      <c r="W1414" s="1"/>
      <c r="X1414" s="1"/>
      <c r="Y1414" s="1"/>
    </row>
    <row r="1415" spans="4:25">
      <c r="D1415" s="1"/>
      <c r="E1415" s="1"/>
      <c r="F1415" s="1"/>
      <c r="G1415" s="1"/>
      <c r="H1415" s="1"/>
      <c r="I1415" s="1"/>
      <c r="K1415" s="1"/>
      <c r="L1415" s="1"/>
      <c r="M1415" s="1"/>
      <c r="R1415" s="1"/>
      <c r="S1415" s="1"/>
      <c r="W1415" s="1"/>
      <c r="X1415" s="1"/>
      <c r="Y1415" s="1"/>
    </row>
    <row r="1416" spans="4:25">
      <c r="D1416" s="1"/>
      <c r="E1416" s="1"/>
      <c r="F1416" s="1"/>
      <c r="G1416" s="1"/>
      <c r="H1416" s="1"/>
      <c r="I1416" s="1"/>
      <c r="K1416" s="1"/>
      <c r="L1416" s="1"/>
      <c r="M1416" s="1"/>
      <c r="R1416" s="1"/>
      <c r="S1416" s="1"/>
      <c r="W1416" s="1"/>
      <c r="X1416" s="1"/>
      <c r="Y1416" s="1"/>
    </row>
    <row r="1417" spans="4:25">
      <c r="D1417" s="1"/>
      <c r="E1417" s="1"/>
      <c r="F1417" s="1"/>
      <c r="G1417" s="1"/>
      <c r="H1417" s="1"/>
      <c r="I1417" s="1"/>
      <c r="K1417" s="1"/>
      <c r="L1417" s="1"/>
      <c r="M1417" s="1"/>
      <c r="R1417" s="1"/>
      <c r="S1417" s="1"/>
      <c r="W1417" s="1"/>
      <c r="X1417" s="1"/>
      <c r="Y1417" s="1"/>
    </row>
    <row r="1418" spans="4:25">
      <c r="D1418" s="1"/>
      <c r="E1418" s="1"/>
      <c r="F1418" s="1"/>
      <c r="G1418" s="1"/>
      <c r="H1418" s="1"/>
      <c r="I1418" s="1"/>
      <c r="K1418" s="1"/>
      <c r="L1418" s="1"/>
      <c r="M1418" s="1"/>
      <c r="R1418" s="1"/>
      <c r="S1418" s="1"/>
      <c r="W1418" s="1"/>
      <c r="X1418" s="1"/>
      <c r="Y1418" s="1"/>
    </row>
    <row r="1419" spans="4:25">
      <c r="D1419" s="1"/>
      <c r="E1419" s="1"/>
      <c r="F1419" s="1"/>
      <c r="G1419" s="1"/>
      <c r="H1419" s="1"/>
      <c r="I1419" s="1"/>
      <c r="K1419" s="1"/>
      <c r="L1419" s="1"/>
      <c r="M1419" s="1"/>
      <c r="R1419" s="1"/>
      <c r="S1419" s="1"/>
      <c r="W1419" s="1"/>
      <c r="X1419" s="1"/>
      <c r="Y1419" s="1"/>
    </row>
    <row r="1420" spans="4:25">
      <c r="D1420" s="1"/>
      <c r="E1420" s="1"/>
      <c r="F1420" s="1"/>
      <c r="G1420" s="1"/>
      <c r="H1420" s="1"/>
      <c r="I1420" s="1"/>
      <c r="K1420" s="1"/>
      <c r="L1420" s="1"/>
      <c r="M1420" s="1"/>
      <c r="R1420" s="1"/>
      <c r="S1420" s="1"/>
      <c r="W1420" s="1"/>
      <c r="X1420" s="1"/>
      <c r="Y1420" s="1"/>
    </row>
    <row r="1421" spans="4:25">
      <c r="D1421" s="1"/>
      <c r="E1421" s="1"/>
      <c r="F1421" s="1"/>
      <c r="G1421" s="1"/>
      <c r="H1421" s="1"/>
      <c r="I1421" s="1"/>
      <c r="K1421" s="1"/>
      <c r="L1421" s="1"/>
      <c r="M1421" s="1"/>
      <c r="R1421" s="1"/>
      <c r="S1421" s="1"/>
      <c r="W1421" s="1"/>
      <c r="X1421" s="1"/>
      <c r="Y1421" s="1"/>
    </row>
    <row r="1422" spans="4:25">
      <c r="D1422" s="1"/>
      <c r="E1422" s="1"/>
      <c r="F1422" s="1"/>
      <c r="G1422" s="1"/>
      <c r="H1422" s="1"/>
      <c r="I1422" s="1"/>
      <c r="K1422" s="1"/>
      <c r="L1422" s="1"/>
      <c r="M1422" s="1"/>
      <c r="R1422" s="1"/>
      <c r="S1422" s="1"/>
      <c r="W1422" s="1"/>
      <c r="X1422" s="1"/>
      <c r="Y1422" s="1"/>
    </row>
    <row r="1423" spans="4:25">
      <c r="D1423" s="1"/>
      <c r="E1423" s="1"/>
      <c r="F1423" s="1"/>
      <c r="G1423" s="1"/>
      <c r="H1423" s="1"/>
      <c r="I1423" s="1"/>
      <c r="K1423" s="1"/>
      <c r="L1423" s="1"/>
      <c r="M1423" s="1"/>
      <c r="R1423" s="1"/>
      <c r="S1423" s="1"/>
      <c r="W1423" s="1"/>
      <c r="X1423" s="1"/>
      <c r="Y1423" s="1"/>
    </row>
    <row r="1424" spans="4:25">
      <c r="D1424" s="1"/>
      <c r="E1424" s="1"/>
      <c r="F1424" s="1"/>
      <c r="G1424" s="1"/>
      <c r="H1424" s="1"/>
      <c r="I1424" s="1"/>
      <c r="K1424" s="1"/>
      <c r="L1424" s="1"/>
      <c r="M1424" s="1"/>
      <c r="R1424" s="1"/>
      <c r="S1424" s="1"/>
      <c r="W1424" s="1"/>
      <c r="X1424" s="1"/>
      <c r="Y1424" s="1"/>
    </row>
    <row r="1425" spans="4:25">
      <c r="D1425" s="1"/>
      <c r="E1425" s="1"/>
      <c r="F1425" s="1"/>
      <c r="G1425" s="1"/>
      <c r="H1425" s="1"/>
      <c r="I1425" s="1"/>
      <c r="K1425" s="1"/>
      <c r="L1425" s="1"/>
      <c r="M1425" s="1"/>
      <c r="R1425" s="1"/>
      <c r="S1425" s="1"/>
      <c r="W1425" s="1"/>
      <c r="X1425" s="1"/>
      <c r="Y1425" s="1"/>
    </row>
    <row r="1426" spans="4:25">
      <c r="D1426" s="1"/>
      <c r="E1426" s="1"/>
      <c r="F1426" s="1"/>
      <c r="G1426" s="1"/>
      <c r="H1426" s="1"/>
      <c r="I1426" s="1"/>
      <c r="K1426" s="1"/>
      <c r="L1426" s="1"/>
      <c r="M1426" s="1"/>
      <c r="R1426" s="1"/>
      <c r="S1426" s="1"/>
      <c r="W1426" s="1"/>
      <c r="X1426" s="1"/>
      <c r="Y1426" s="1"/>
    </row>
    <row r="1427" spans="4:25">
      <c r="D1427" s="1"/>
      <c r="E1427" s="1"/>
      <c r="F1427" s="1"/>
      <c r="G1427" s="1"/>
      <c r="H1427" s="1"/>
      <c r="I1427" s="1"/>
      <c r="K1427" s="1"/>
      <c r="L1427" s="1"/>
      <c r="M1427" s="1"/>
      <c r="R1427" s="1"/>
      <c r="S1427" s="1"/>
      <c r="W1427" s="1"/>
      <c r="X1427" s="1"/>
      <c r="Y1427" s="1"/>
    </row>
    <row r="1428" spans="4:25">
      <c r="D1428" s="1"/>
      <c r="E1428" s="1"/>
      <c r="F1428" s="1"/>
      <c r="G1428" s="1"/>
      <c r="H1428" s="1"/>
      <c r="I1428" s="1"/>
      <c r="K1428" s="1"/>
      <c r="L1428" s="1"/>
      <c r="M1428" s="1"/>
      <c r="R1428" s="1"/>
      <c r="S1428" s="1"/>
      <c r="W1428" s="1"/>
      <c r="X1428" s="1"/>
      <c r="Y1428" s="1"/>
    </row>
    <row r="1429" spans="4:25">
      <c r="D1429" s="1"/>
      <c r="E1429" s="1"/>
      <c r="F1429" s="1"/>
      <c r="G1429" s="1"/>
      <c r="H1429" s="1"/>
      <c r="I1429" s="1"/>
      <c r="K1429" s="1"/>
      <c r="L1429" s="1"/>
      <c r="M1429" s="1"/>
      <c r="R1429" s="1"/>
      <c r="S1429" s="1"/>
      <c r="W1429" s="1"/>
      <c r="X1429" s="1"/>
      <c r="Y1429" s="1"/>
    </row>
    <row r="1430" spans="4:25">
      <c r="D1430" s="1"/>
      <c r="E1430" s="1"/>
      <c r="F1430" s="1"/>
      <c r="G1430" s="1"/>
      <c r="H1430" s="1"/>
      <c r="I1430" s="1"/>
      <c r="K1430" s="1"/>
      <c r="L1430" s="1"/>
      <c r="M1430" s="1"/>
      <c r="R1430" s="1"/>
      <c r="S1430" s="1"/>
      <c r="W1430" s="1"/>
      <c r="X1430" s="1"/>
      <c r="Y1430" s="1"/>
    </row>
    <row r="1431" spans="4:25">
      <c r="D1431" s="1"/>
      <c r="E1431" s="1"/>
      <c r="F1431" s="1"/>
      <c r="G1431" s="1"/>
      <c r="H1431" s="1"/>
      <c r="I1431" s="1"/>
      <c r="K1431" s="1"/>
      <c r="L1431" s="1"/>
      <c r="M1431" s="1"/>
      <c r="R1431" s="1"/>
      <c r="S1431" s="1"/>
      <c r="W1431" s="1"/>
      <c r="X1431" s="1"/>
      <c r="Y1431" s="1"/>
    </row>
    <row r="1432" spans="4:25">
      <c r="D1432" s="1"/>
      <c r="E1432" s="1"/>
      <c r="F1432" s="1"/>
      <c r="G1432" s="1"/>
      <c r="H1432" s="1"/>
      <c r="I1432" s="1"/>
      <c r="K1432" s="1"/>
      <c r="L1432" s="1"/>
      <c r="M1432" s="1"/>
      <c r="R1432" s="1"/>
      <c r="S1432" s="1"/>
      <c r="W1432" s="1"/>
      <c r="X1432" s="1"/>
      <c r="Y1432" s="1"/>
    </row>
    <row r="1433" spans="4:25">
      <c r="D1433" s="1"/>
      <c r="E1433" s="1"/>
      <c r="F1433" s="1"/>
      <c r="G1433" s="1"/>
      <c r="H1433" s="1"/>
      <c r="I1433" s="1"/>
      <c r="K1433" s="1"/>
      <c r="L1433" s="1"/>
      <c r="M1433" s="1"/>
      <c r="R1433" s="1"/>
      <c r="S1433" s="1"/>
      <c r="W1433" s="1"/>
      <c r="X1433" s="1"/>
      <c r="Y1433" s="1"/>
    </row>
    <row r="1434" spans="4:25">
      <c r="D1434" s="1"/>
      <c r="E1434" s="1"/>
      <c r="F1434" s="1"/>
      <c r="G1434" s="1"/>
      <c r="H1434" s="1"/>
      <c r="I1434" s="1"/>
      <c r="K1434" s="1"/>
      <c r="L1434" s="1"/>
      <c r="M1434" s="1"/>
      <c r="R1434" s="1"/>
      <c r="S1434" s="1"/>
      <c r="W1434" s="1"/>
      <c r="X1434" s="1"/>
      <c r="Y1434" s="1"/>
    </row>
    <row r="1435" spans="4:25">
      <c r="D1435" s="1"/>
      <c r="E1435" s="1"/>
      <c r="F1435" s="1"/>
      <c r="G1435" s="1"/>
      <c r="H1435" s="1"/>
      <c r="I1435" s="1"/>
      <c r="K1435" s="1"/>
      <c r="L1435" s="1"/>
      <c r="M1435" s="1"/>
      <c r="R1435" s="1"/>
      <c r="S1435" s="1"/>
      <c r="W1435" s="1"/>
      <c r="X1435" s="1"/>
      <c r="Y1435" s="1"/>
    </row>
    <row r="1436" spans="4:25">
      <c r="D1436" s="1"/>
      <c r="E1436" s="1"/>
      <c r="F1436" s="1"/>
      <c r="G1436" s="1"/>
      <c r="H1436" s="1"/>
      <c r="I1436" s="1"/>
      <c r="K1436" s="1"/>
      <c r="L1436" s="1"/>
      <c r="M1436" s="1"/>
      <c r="R1436" s="1"/>
      <c r="S1436" s="1"/>
      <c r="W1436" s="1"/>
      <c r="X1436" s="1"/>
      <c r="Y1436" s="1"/>
    </row>
    <row r="1437" spans="4:25">
      <c r="D1437" s="1"/>
      <c r="E1437" s="1"/>
      <c r="F1437" s="1"/>
      <c r="G1437" s="1"/>
      <c r="H1437" s="1"/>
      <c r="I1437" s="1"/>
      <c r="K1437" s="1"/>
      <c r="L1437" s="1"/>
      <c r="M1437" s="1"/>
      <c r="R1437" s="1"/>
      <c r="S1437" s="1"/>
      <c r="W1437" s="1"/>
      <c r="X1437" s="1"/>
      <c r="Y1437" s="1"/>
    </row>
    <row r="1438" spans="4:25">
      <c r="D1438" s="1"/>
      <c r="E1438" s="1"/>
      <c r="F1438" s="1"/>
      <c r="G1438" s="1"/>
      <c r="H1438" s="1"/>
      <c r="I1438" s="1"/>
      <c r="K1438" s="1"/>
      <c r="L1438" s="1"/>
      <c r="M1438" s="1"/>
      <c r="R1438" s="1"/>
      <c r="S1438" s="1"/>
      <c r="W1438" s="1"/>
      <c r="X1438" s="1"/>
      <c r="Y1438" s="1"/>
    </row>
    <row r="1439" spans="4:25">
      <c r="D1439" s="1"/>
      <c r="E1439" s="1"/>
      <c r="F1439" s="1"/>
      <c r="G1439" s="1"/>
      <c r="H1439" s="1"/>
      <c r="I1439" s="1"/>
      <c r="K1439" s="1"/>
      <c r="L1439" s="1"/>
      <c r="M1439" s="1"/>
      <c r="R1439" s="1"/>
      <c r="S1439" s="1"/>
      <c r="W1439" s="1"/>
      <c r="X1439" s="1"/>
      <c r="Y1439" s="1"/>
    </row>
    <row r="1440" spans="4:25">
      <c r="D1440" s="1"/>
      <c r="E1440" s="1"/>
      <c r="F1440" s="1"/>
      <c r="G1440" s="1"/>
      <c r="H1440" s="1"/>
      <c r="I1440" s="1"/>
      <c r="K1440" s="1"/>
      <c r="L1440" s="1"/>
      <c r="M1440" s="1"/>
      <c r="R1440" s="1"/>
      <c r="S1440" s="1"/>
      <c r="W1440" s="1"/>
      <c r="X1440" s="1"/>
      <c r="Y1440" s="1"/>
    </row>
    <row r="1441" spans="4:25">
      <c r="D1441" s="1"/>
      <c r="E1441" s="1"/>
      <c r="F1441" s="1"/>
      <c r="G1441" s="1"/>
      <c r="H1441" s="1"/>
      <c r="I1441" s="1"/>
      <c r="K1441" s="1"/>
      <c r="L1441" s="1"/>
      <c r="M1441" s="1"/>
      <c r="R1441" s="1"/>
      <c r="S1441" s="1"/>
      <c r="W1441" s="1"/>
      <c r="X1441" s="1"/>
      <c r="Y1441" s="1"/>
    </row>
    <row r="1442" spans="4:25">
      <c r="D1442" s="1"/>
      <c r="E1442" s="1"/>
      <c r="F1442" s="1"/>
      <c r="G1442" s="1"/>
      <c r="H1442" s="1"/>
      <c r="I1442" s="1"/>
      <c r="K1442" s="1"/>
      <c r="L1442" s="1"/>
      <c r="M1442" s="1"/>
      <c r="R1442" s="1"/>
      <c r="S1442" s="1"/>
      <c r="W1442" s="1"/>
      <c r="X1442" s="1"/>
      <c r="Y1442" s="1"/>
    </row>
    <row r="1443" spans="4:25">
      <c r="D1443" s="1"/>
      <c r="E1443" s="1"/>
      <c r="F1443" s="1"/>
      <c r="G1443" s="1"/>
      <c r="H1443" s="1"/>
      <c r="I1443" s="1"/>
      <c r="K1443" s="1"/>
      <c r="L1443" s="1"/>
      <c r="M1443" s="1"/>
      <c r="R1443" s="1"/>
      <c r="S1443" s="1"/>
      <c r="W1443" s="1"/>
      <c r="X1443" s="1"/>
      <c r="Y1443" s="1"/>
    </row>
    <row r="1444" spans="4:25">
      <c r="D1444" s="1"/>
      <c r="E1444" s="1"/>
      <c r="F1444" s="1"/>
      <c r="G1444" s="1"/>
      <c r="H1444" s="1"/>
      <c r="I1444" s="1"/>
      <c r="K1444" s="1"/>
      <c r="L1444" s="1"/>
      <c r="M1444" s="1"/>
      <c r="R1444" s="1"/>
      <c r="S1444" s="1"/>
      <c r="W1444" s="1"/>
      <c r="X1444" s="1"/>
      <c r="Y1444" s="1"/>
    </row>
    <row r="1445" spans="4:25">
      <c r="D1445" s="1"/>
      <c r="E1445" s="1"/>
      <c r="F1445" s="1"/>
      <c r="G1445" s="1"/>
      <c r="H1445" s="1"/>
      <c r="I1445" s="1"/>
      <c r="K1445" s="1"/>
      <c r="L1445" s="1"/>
      <c r="M1445" s="1"/>
      <c r="R1445" s="1"/>
      <c r="S1445" s="1"/>
      <c r="W1445" s="1"/>
      <c r="X1445" s="1"/>
      <c r="Y1445" s="1"/>
    </row>
    <row r="1446" spans="4:25">
      <c r="D1446" s="1"/>
      <c r="E1446" s="1"/>
      <c r="F1446" s="1"/>
      <c r="G1446" s="1"/>
      <c r="H1446" s="1"/>
      <c r="I1446" s="1"/>
      <c r="K1446" s="1"/>
      <c r="L1446" s="1"/>
      <c r="M1446" s="1"/>
      <c r="R1446" s="1"/>
      <c r="S1446" s="1"/>
      <c r="W1446" s="1"/>
      <c r="X1446" s="1"/>
      <c r="Y1446" s="1"/>
    </row>
    <row r="1447" spans="4:25">
      <c r="D1447" s="1"/>
      <c r="E1447" s="1"/>
      <c r="F1447" s="1"/>
      <c r="G1447" s="1"/>
      <c r="H1447" s="1"/>
      <c r="I1447" s="1"/>
      <c r="K1447" s="1"/>
      <c r="L1447" s="1"/>
      <c r="M1447" s="1"/>
      <c r="R1447" s="1"/>
      <c r="S1447" s="1"/>
      <c r="W1447" s="1"/>
      <c r="X1447" s="1"/>
      <c r="Y1447" s="1"/>
    </row>
    <row r="1448" spans="4:25">
      <c r="D1448" s="1"/>
      <c r="E1448" s="1"/>
      <c r="F1448" s="1"/>
      <c r="G1448" s="1"/>
      <c r="H1448" s="1"/>
      <c r="I1448" s="1"/>
      <c r="K1448" s="1"/>
      <c r="L1448" s="1"/>
      <c r="M1448" s="1"/>
      <c r="R1448" s="1"/>
      <c r="S1448" s="1"/>
      <c r="W1448" s="1"/>
      <c r="X1448" s="1"/>
      <c r="Y1448" s="1"/>
    </row>
    <row r="1449" spans="4:25">
      <c r="D1449" s="1"/>
      <c r="E1449" s="1"/>
      <c r="F1449" s="1"/>
      <c r="G1449" s="1"/>
      <c r="H1449" s="1"/>
      <c r="I1449" s="1"/>
      <c r="K1449" s="1"/>
      <c r="L1449" s="1"/>
      <c r="M1449" s="1"/>
      <c r="R1449" s="1"/>
      <c r="S1449" s="1"/>
      <c r="W1449" s="1"/>
      <c r="X1449" s="1"/>
      <c r="Y1449" s="1"/>
    </row>
    <row r="1450" spans="4:25">
      <c r="D1450" s="1"/>
      <c r="E1450" s="1"/>
      <c r="F1450" s="1"/>
      <c r="G1450" s="1"/>
      <c r="H1450" s="1"/>
      <c r="I1450" s="1"/>
      <c r="K1450" s="1"/>
      <c r="L1450" s="1"/>
      <c r="M1450" s="1"/>
      <c r="R1450" s="1"/>
      <c r="S1450" s="1"/>
      <c r="W1450" s="1"/>
      <c r="X1450" s="1"/>
      <c r="Y1450" s="1"/>
    </row>
    <row r="1451" spans="4:25">
      <c r="D1451" s="1"/>
      <c r="E1451" s="1"/>
      <c r="F1451" s="1"/>
      <c r="G1451" s="1"/>
      <c r="H1451" s="1"/>
      <c r="I1451" s="1"/>
      <c r="K1451" s="1"/>
      <c r="L1451" s="1"/>
      <c r="M1451" s="1"/>
      <c r="R1451" s="1"/>
      <c r="S1451" s="1"/>
      <c r="W1451" s="1"/>
      <c r="X1451" s="1"/>
      <c r="Y1451" s="1"/>
    </row>
    <row r="1452" spans="4:25">
      <c r="D1452" s="1"/>
      <c r="E1452" s="1"/>
      <c r="F1452" s="1"/>
      <c r="G1452" s="1"/>
      <c r="H1452" s="1"/>
      <c r="I1452" s="1"/>
      <c r="K1452" s="1"/>
      <c r="L1452" s="1"/>
      <c r="M1452" s="1"/>
      <c r="R1452" s="1"/>
      <c r="S1452" s="1"/>
      <c r="W1452" s="1"/>
      <c r="X1452" s="1"/>
      <c r="Y1452" s="1"/>
    </row>
    <row r="1453" spans="4:25">
      <c r="D1453" s="1"/>
      <c r="E1453" s="1"/>
      <c r="F1453" s="1"/>
      <c r="G1453" s="1"/>
      <c r="H1453" s="1"/>
      <c r="I1453" s="1"/>
      <c r="K1453" s="1"/>
      <c r="L1453" s="1"/>
      <c r="M1453" s="1"/>
      <c r="R1453" s="1"/>
      <c r="S1453" s="1"/>
      <c r="W1453" s="1"/>
      <c r="X1453" s="1"/>
      <c r="Y1453" s="1"/>
    </row>
    <row r="1454" spans="4:25">
      <c r="D1454" s="1"/>
      <c r="E1454" s="1"/>
      <c r="F1454" s="1"/>
      <c r="G1454" s="1"/>
      <c r="H1454" s="1"/>
      <c r="I1454" s="1"/>
      <c r="K1454" s="1"/>
      <c r="L1454" s="1"/>
      <c r="M1454" s="1"/>
      <c r="R1454" s="1"/>
      <c r="S1454" s="1"/>
      <c r="W1454" s="1"/>
      <c r="X1454" s="1"/>
      <c r="Y1454" s="1"/>
    </row>
    <row r="1455" spans="4:25">
      <c r="D1455" s="1"/>
      <c r="E1455" s="1"/>
      <c r="F1455" s="1"/>
      <c r="G1455" s="1"/>
      <c r="H1455" s="1"/>
      <c r="I1455" s="1"/>
      <c r="K1455" s="1"/>
      <c r="L1455" s="1"/>
      <c r="M1455" s="1"/>
      <c r="R1455" s="1"/>
      <c r="S1455" s="1"/>
      <c r="W1455" s="1"/>
      <c r="X1455" s="1"/>
      <c r="Y1455" s="1"/>
    </row>
    <row r="1456" spans="4:25">
      <c r="D1456" s="1"/>
      <c r="E1456" s="1"/>
      <c r="F1456" s="1"/>
      <c r="G1456" s="1"/>
      <c r="H1456" s="1"/>
      <c r="I1456" s="1"/>
      <c r="K1456" s="1"/>
      <c r="L1456" s="1"/>
      <c r="M1456" s="1"/>
      <c r="R1456" s="1"/>
      <c r="S1456" s="1"/>
      <c r="W1456" s="1"/>
      <c r="X1456" s="1"/>
      <c r="Y1456" s="1"/>
    </row>
    <row r="1457" spans="4:25">
      <c r="D1457" s="1"/>
      <c r="E1457" s="1"/>
      <c r="F1457" s="1"/>
      <c r="G1457" s="1"/>
      <c r="H1457" s="1"/>
      <c r="I1457" s="1"/>
      <c r="K1457" s="1"/>
      <c r="L1457" s="1"/>
      <c r="M1457" s="1"/>
      <c r="R1457" s="1"/>
      <c r="S1457" s="1"/>
      <c r="W1457" s="1"/>
      <c r="X1457" s="1"/>
      <c r="Y1457" s="1"/>
    </row>
    <row r="1458" spans="4:25">
      <c r="D1458" s="1"/>
      <c r="E1458" s="1"/>
      <c r="F1458" s="1"/>
      <c r="G1458" s="1"/>
      <c r="H1458" s="1"/>
      <c r="I1458" s="1"/>
      <c r="K1458" s="1"/>
      <c r="L1458" s="1"/>
      <c r="M1458" s="1"/>
      <c r="R1458" s="1"/>
      <c r="S1458" s="1"/>
      <c r="W1458" s="1"/>
      <c r="X1458" s="1"/>
      <c r="Y1458" s="1"/>
    </row>
    <row r="1459" spans="4:25">
      <c r="D1459" s="1"/>
      <c r="E1459" s="1"/>
      <c r="F1459" s="1"/>
      <c r="G1459" s="1"/>
      <c r="H1459" s="1"/>
      <c r="I1459" s="1"/>
      <c r="K1459" s="1"/>
      <c r="L1459" s="1"/>
      <c r="M1459" s="1"/>
      <c r="R1459" s="1"/>
      <c r="S1459" s="1"/>
      <c r="W1459" s="1"/>
      <c r="X1459" s="1"/>
      <c r="Y1459" s="1"/>
    </row>
    <row r="1460" spans="4:25">
      <c r="D1460" s="1"/>
      <c r="E1460" s="1"/>
      <c r="F1460" s="1"/>
      <c r="G1460" s="1"/>
      <c r="H1460" s="1"/>
      <c r="I1460" s="1"/>
      <c r="K1460" s="1"/>
      <c r="L1460" s="1"/>
      <c r="M1460" s="1"/>
      <c r="R1460" s="1"/>
      <c r="S1460" s="1"/>
      <c r="W1460" s="1"/>
      <c r="X1460" s="1"/>
      <c r="Y1460" s="1"/>
    </row>
    <row r="1461" spans="4:25">
      <c r="D1461" s="1"/>
      <c r="E1461" s="1"/>
      <c r="F1461" s="1"/>
      <c r="G1461" s="1"/>
      <c r="H1461" s="1"/>
      <c r="I1461" s="1"/>
      <c r="K1461" s="1"/>
      <c r="L1461" s="1"/>
      <c r="M1461" s="1"/>
      <c r="R1461" s="1"/>
      <c r="S1461" s="1"/>
      <c r="W1461" s="1"/>
      <c r="X1461" s="1"/>
      <c r="Y1461" s="1"/>
    </row>
    <row r="1462" spans="4:25">
      <c r="D1462" s="1"/>
      <c r="E1462" s="1"/>
      <c r="F1462" s="1"/>
      <c r="G1462" s="1"/>
      <c r="H1462" s="1"/>
      <c r="I1462" s="1"/>
      <c r="K1462" s="1"/>
      <c r="L1462" s="1"/>
      <c r="M1462" s="1"/>
      <c r="R1462" s="1"/>
      <c r="S1462" s="1"/>
      <c r="W1462" s="1"/>
      <c r="X1462" s="1"/>
      <c r="Y1462" s="1"/>
    </row>
    <row r="1463" spans="4:25">
      <c r="D1463" s="1"/>
      <c r="E1463" s="1"/>
      <c r="F1463" s="1"/>
      <c r="G1463" s="1"/>
      <c r="H1463" s="1"/>
      <c r="I1463" s="1"/>
      <c r="K1463" s="1"/>
      <c r="L1463" s="1"/>
      <c r="M1463" s="1"/>
      <c r="R1463" s="1"/>
      <c r="S1463" s="1"/>
      <c r="W1463" s="1"/>
      <c r="X1463" s="1"/>
      <c r="Y1463" s="1"/>
    </row>
    <row r="1464" spans="4:25">
      <c r="D1464" s="1"/>
      <c r="E1464" s="1"/>
      <c r="F1464" s="1"/>
      <c r="G1464" s="1"/>
      <c r="H1464" s="1"/>
      <c r="I1464" s="1"/>
      <c r="K1464" s="1"/>
      <c r="L1464" s="1"/>
      <c r="M1464" s="1"/>
      <c r="R1464" s="1"/>
      <c r="S1464" s="1"/>
      <c r="W1464" s="1"/>
      <c r="X1464" s="1"/>
      <c r="Y1464" s="1"/>
    </row>
    <row r="1465" spans="4:25">
      <c r="D1465" s="1"/>
      <c r="E1465" s="1"/>
      <c r="F1465" s="1"/>
      <c r="G1465" s="1"/>
      <c r="H1465" s="1"/>
      <c r="I1465" s="1"/>
      <c r="K1465" s="1"/>
      <c r="L1465" s="1"/>
      <c r="M1465" s="1"/>
      <c r="R1465" s="1"/>
      <c r="S1465" s="1"/>
      <c r="W1465" s="1"/>
      <c r="X1465" s="1"/>
      <c r="Y1465" s="1"/>
    </row>
    <row r="1466" spans="4:25">
      <c r="D1466" s="1"/>
      <c r="E1466" s="1"/>
      <c r="F1466" s="1"/>
      <c r="G1466" s="1"/>
      <c r="H1466" s="1"/>
      <c r="I1466" s="1"/>
      <c r="K1466" s="1"/>
      <c r="L1466" s="1"/>
      <c r="M1466" s="1"/>
      <c r="R1466" s="1"/>
      <c r="S1466" s="1"/>
      <c r="W1466" s="1"/>
      <c r="X1466" s="1"/>
      <c r="Y1466" s="1"/>
    </row>
    <row r="1467" spans="4:25">
      <c r="D1467" s="1"/>
      <c r="E1467" s="1"/>
      <c r="F1467" s="1"/>
      <c r="G1467" s="1"/>
      <c r="H1467" s="1"/>
      <c r="I1467" s="1"/>
      <c r="K1467" s="1"/>
      <c r="L1467" s="1"/>
      <c r="M1467" s="1"/>
      <c r="R1467" s="1"/>
      <c r="S1467" s="1"/>
      <c r="W1467" s="1"/>
      <c r="X1467" s="1"/>
      <c r="Y1467" s="1"/>
    </row>
    <row r="1468" spans="4:25">
      <c r="D1468" s="1"/>
      <c r="E1468" s="1"/>
      <c r="F1468" s="1"/>
      <c r="G1468" s="1"/>
      <c r="H1468" s="1"/>
      <c r="I1468" s="1"/>
      <c r="K1468" s="1"/>
      <c r="L1468" s="1"/>
      <c r="M1468" s="1"/>
      <c r="R1468" s="1"/>
      <c r="S1468" s="1"/>
      <c r="W1468" s="1"/>
      <c r="X1468" s="1"/>
      <c r="Y1468" s="1"/>
    </row>
    <row r="1469" spans="4:25">
      <c r="D1469" s="1"/>
      <c r="E1469" s="1"/>
      <c r="F1469" s="1"/>
      <c r="G1469" s="1"/>
      <c r="H1469" s="1"/>
      <c r="I1469" s="1"/>
      <c r="K1469" s="1"/>
      <c r="L1469" s="1"/>
      <c r="M1469" s="1"/>
      <c r="R1469" s="1"/>
      <c r="S1469" s="1"/>
      <c r="W1469" s="1"/>
      <c r="X1469" s="1"/>
      <c r="Y1469" s="1"/>
    </row>
    <row r="1470" spans="4:25">
      <c r="D1470" s="1"/>
      <c r="E1470" s="1"/>
      <c r="F1470" s="1"/>
      <c r="G1470" s="1"/>
      <c r="H1470" s="1"/>
      <c r="I1470" s="1"/>
      <c r="K1470" s="1"/>
      <c r="L1470" s="1"/>
      <c r="M1470" s="1"/>
      <c r="R1470" s="1"/>
      <c r="S1470" s="1"/>
      <c r="W1470" s="1"/>
      <c r="X1470" s="1"/>
      <c r="Y1470" s="1"/>
    </row>
    <row r="1471" spans="4:25">
      <c r="D1471" s="1"/>
      <c r="E1471" s="1"/>
      <c r="F1471" s="1"/>
      <c r="G1471" s="1"/>
      <c r="H1471" s="1"/>
      <c r="I1471" s="1"/>
      <c r="K1471" s="1"/>
      <c r="L1471" s="1"/>
      <c r="M1471" s="1"/>
      <c r="R1471" s="1"/>
      <c r="S1471" s="1"/>
      <c r="W1471" s="1"/>
      <c r="X1471" s="1"/>
      <c r="Y1471" s="1"/>
    </row>
    <row r="1472" spans="4:25">
      <c r="D1472" s="1"/>
      <c r="E1472" s="1"/>
      <c r="F1472" s="1"/>
      <c r="G1472" s="1"/>
      <c r="H1472" s="1"/>
      <c r="I1472" s="1"/>
      <c r="K1472" s="1"/>
      <c r="L1472" s="1"/>
      <c r="M1472" s="1"/>
      <c r="R1472" s="1"/>
      <c r="S1472" s="1"/>
      <c r="W1472" s="1"/>
      <c r="X1472" s="1"/>
      <c r="Y1472" s="1"/>
    </row>
    <row r="1473" spans="4:25">
      <c r="D1473" s="1"/>
      <c r="E1473" s="1"/>
      <c r="F1473" s="1"/>
      <c r="G1473" s="1"/>
      <c r="H1473" s="1"/>
      <c r="I1473" s="1"/>
      <c r="K1473" s="1"/>
      <c r="L1473" s="1"/>
      <c r="M1473" s="1"/>
      <c r="R1473" s="1"/>
      <c r="S1473" s="1"/>
      <c r="W1473" s="1"/>
      <c r="X1473" s="1"/>
      <c r="Y1473" s="1"/>
    </row>
    <row r="1474" spans="4:25">
      <c r="D1474" s="1"/>
      <c r="E1474" s="1"/>
      <c r="F1474" s="1"/>
      <c r="G1474" s="1"/>
      <c r="H1474" s="1"/>
      <c r="I1474" s="1"/>
      <c r="K1474" s="1"/>
      <c r="L1474" s="1"/>
      <c r="M1474" s="1"/>
      <c r="R1474" s="1"/>
      <c r="S1474" s="1"/>
      <c r="W1474" s="1"/>
      <c r="X1474" s="1"/>
      <c r="Y1474" s="1"/>
    </row>
    <row r="1475" spans="4:25">
      <c r="D1475" s="1"/>
      <c r="E1475" s="1"/>
      <c r="F1475" s="1"/>
      <c r="G1475" s="1"/>
      <c r="H1475" s="1"/>
      <c r="I1475" s="1"/>
      <c r="K1475" s="1"/>
      <c r="L1475" s="1"/>
      <c r="M1475" s="1"/>
      <c r="R1475" s="1"/>
      <c r="S1475" s="1"/>
      <c r="W1475" s="1"/>
      <c r="X1475" s="1"/>
      <c r="Y1475" s="1"/>
    </row>
    <row r="1476" spans="4:25">
      <c r="D1476" s="1"/>
      <c r="E1476" s="1"/>
      <c r="F1476" s="1"/>
      <c r="G1476" s="1"/>
      <c r="H1476" s="1"/>
      <c r="I1476" s="1"/>
      <c r="K1476" s="1"/>
      <c r="L1476" s="1"/>
      <c r="M1476" s="1"/>
      <c r="R1476" s="1"/>
      <c r="S1476" s="1"/>
      <c r="W1476" s="1"/>
      <c r="X1476" s="1"/>
      <c r="Y1476" s="1"/>
    </row>
    <row r="1477" spans="4:25">
      <c r="D1477" s="1"/>
      <c r="E1477" s="1"/>
      <c r="F1477" s="1"/>
      <c r="G1477" s="1"/>
      <c r="H1477" s="1"/>
      <c r="I1477" s="1"/>
      <c r="K1477" s="1"/>
      <c r="L1477" s="1"/>
      <c r="M1477" s="1"/>
      <c r="R1477" s="1"/>
      <c r="S1477" s="1"/>
      <c r="W1477" s="1"/>
      <c r="X1477" s="1"/>
      <c r="Y1477" s="1"/>
    </row>
    <row r="1478" spans="4:25">
      <c r="D1478" s="1"/>
      <c r="E1478" s="1"/>
      <c r="F1478" s="1"/>
      <c r="G1478" s="1"/>
      <c r="H1478" s="1"/>
      <c r="I1478" s="1"/>
      <c r="K1478" s="1"/>
      <c r="L1478" s="1"/>
      <c r="M1478" s="1"/>
      <c r="R1478" s="1"/>
      <c r="S1478" s="1"/>
      <c r="W1478" s="1"/>
      <c r="X1478" s="1"/>
      <c r="Y1478" s="1"/>
    </row>
    <row r="1479" spans="4:25">
      <c r="D1479" s="1"/>
      <c r="E1479" s="1"/>
      <c r="F1479" s="1"/>
      <c r="G1479" s="1"/>
      <c r="H1479" s="1"/>
      <c r="I1479" s="1"/>
      <c r="K1479" s="1"/>
      <c r="L1479" s="1"/>
      <c r="M1479" s="1"/>
      <c r="R1479" s="1"/>
      <c r="S1479" s="1"/>
      <c r="W1479" s="1"/>
      <c r="X1479" s="1"/>
      <c r="Y1479" s="1"/>
    </row>
    <row r="1480" spans="4:25">
      <c r="D1480" s="1"/>
      <c r="E1480" s="1"/>
      <c r="F1480" s="1"/>
      <c r="G1480" s="1"/>
      <c r="H1480" s="1"/>
      <c r="I1480" s="1"/>
      <c r="K1480" s="1"/>
      <c r="L1480" s="1"/>
      <c r="M1480" s="1"/>
      <c r="R1480" s="1"/>
      <c r="S1480" s="1"/>
      <c r="W1480" s="1"/>
      <c r="X1480" s="1"/>
      <c r="Y1480" s="1"/>
    </row>
    <row r="1481" spans="4:25">
      <c r="D1481" s="1"/>
      <c r="E1481" s="1"/>
      <c r="F1481" s="1"/>
      <c r="G1481" s="1"/>
      <c r="H1481" s="1"/>
      <c r="I1481" s="1"/>
      <c r="K1481" s="1"/>
      <c r="L1481" s="1"/>
      <c r="M1481" s="1"/>
      <c r="R1481" s="1"/>
      <c r="S1481" s="1"/>
      <c r="W1481" s="1"/>
      <c r="X1481" s="1"/>
      <c r="Y1481" s="1"/>
    </row>
    <row r="1482" spans="4:25">
      <c r="D1482" s="1"/>
      <c r="E1482" s="1"/>
      <c r="F1482" s="1"/>
      <c r="G1482" s="1"/>
      <c r="H1482" s="1"/>
      <c r="I1482" s="1"/>
      <c r="K1482" s="1"/>
      <c r="L1482" s="1"/>
      <c r="M1482" s="1"/>
      <c r="R1482" s="1"/>
      <c r="S1482" s="1"/>
      <c r="W1482" s="1"/>
      <c r="X1482" s="1"/>
      <c r="Y1482" s="1"/>
    </row>
    <row r="1483" spans="4:25">
      <c r="D1483" s="1"/>
      <c r="E1483" s="1"/>
      <c r="F1483" s="1"/>
      <c r="G1483" s="1"/>
      <c r="H1483" s="1"/>
      <c r="I1483" s="1"/>
      <c r="K1483" s="1"/>
      <c r="L1483" s="1"/>
      <c r="M1483" s="1"/>
      <c r="R1483" s="1"/>
      <c r="S1483" s="1"/>
      <c r="W1483" s="1"/>
      <c r="X1483" s="1"/>
      <c r="Y1483" s="1"/>
    </row>
    <row r="1484" spans="4:25">
      <c r="D1484" s="1"/>
      <c r="E1484" s="1"/>
      <c r="F1484" s="1"/>
      <c r="G1484" s="1"/>
      <c r="H1484" s="1"/>
      <c r="I1484" s="1"/>
      <c r="K1484" s="1"/>
      <c r="L1484" s="1"/>
      <c r="M1484" s="1"/>
      <c r="R1484" s="1"/>
      <c r="S1484" s="1"/>
      <c r="W1484" s="1"/>
      <c r="X1484" s="1"/>
      <c r="Y1484" s="1"/>
    </row>
    <row r="1485" spans="4:25">
      <c r="D1485" s="1"/>
      <c r="E1485" s="1"/>
      <c r="F1485" s="1"/>
      <c r="G1485" s="1"/>
      <c r="H1485" s="1"/>
      <c r="I1485" s="1"/>
      <c r="K1485" s="1"/>
      <c r="L1485" s="1"/>
      <c r="M1485" s="1"/>
      <c r="R1485" s="1"/>
      <c r="S1485" s="1"/>
      <c r="W1485" s="1"/>
      <c r="X1485" s="1"/>
      <c r="Y1485" s="1"/>
    </row>
    <row r="1486" spans="4:25">
      <c r="D1486" s="1"/>
      <c r="E1486" s="1"/>
      <c r="F1486" s="1"/>
      <c r="G1486" s="1"/>
      <c r="H1486" s="1"/>
      <c r="I1486" s="1"/>
      <c r="K1486" s="1"/>
      <c r="L1486" s="1"/>
      <c r="M1486" s="1"/>
      <c r="R1486" s="1"/>
      <c r="S1486" s="1"/>
      <c r="W1486" s="1"/>
      <c r="X1486" s="1"/>
      <c r="Y1486" s="1"/>
    </row>
    <row r="1487" spans="4:25">
      <c r="D1487" s="1"/>
      <c r="E1487" s="1"/>
      <c r="F1487" s="1"/>
      <c r="G1487" s="1"/>
      <c r="H1487" s="1"/>
      <c r="I1487" s="1"/>
      <c r="K1487" s="1"/>
      <c r="L1487" s="1"/>
      <c r="M1487" s="1"/>
      <c r="R1487" s="1"/>
      <c r="S1487" s="1"/>
      <c r="W1487" s="1"/>
      <c r="X1487" s="1"/>
      <c r="Y1487" s="1"/>
    </row>
    <row r="1488" spans="4:25">
      <c r="D1488" s="1"/>
      <c r="E1488" s="1"/>
      <c r="F1488" s="1"/>
      <c r="G1488" s="1"/>
      <c r="H1488" s="1"/>
      <c r="I1488" s="1"/>
      <c r="K1488" s="1"/>
      <c r="L1488" s="1"/>
      <c r="M1488" s="1"/>
      <c r="R1488" s="1"/>
      <c r="S1488" s="1"/>
      <c r="W1488" s="1"/>
      <c r="X1488" s="1"/>
      <c r="Y1488" s="1"/>
    </row>
    <row r="1489" spans="4:25">
      <c r="D1489" s="1"/>
      <c r="E1489" s="1"/>
      <c r="F1489" s="1"/>
      <c r="G1489" s="1"/>
      <c r="H1489" s="1"/>
      <c r="I1489" s="1"/>
      <c r="K1489" s="1"/>
      <c r="L1489" s="1"/>
      <c r="M1489" s="1"/>
      <c r="R1489" s="1"/>
      <c r="S1489" s="1"/>
      <c r="W1489" s="1"/>
      <c r="X1489" s="1"/>
      <c r="Y1489" s="1"/>
    </row>
    <row r="1490" spans="4:25">
      <c r="D1490" s="1"/>
      <c r="E1490" s="1"/>
      <c r="F1490" s="1"/>
      <c r="G1490" s="1"/>
      <c r="H1490" s="1"/>
      <c r="I1490" s="1"/>
      <c r="K1490" s="1"/>
      <c r="L1490" s="1"/>
      <c r="M1490" s="1"/>
      <c r="R1490" s="1"/>
      <c r="S1490" s="1"/>
      <c r="W1490" s="1"/>
      <c r="X1490" s="1"/>
      <c r="Y1490" s="1"/>
    </row>
    <row r="1491" spans="4:25">
      <c r="D1491" s="1"/>
      <c r="E1491" s="1"/>
      <c r="F1491" s="1"/>
      <c r="G1491" s="1"/>
      <c r="H1491" s="1"/>
      <c r="I1491" s="1"/>
      <c r="K1491" s="1"/>
      <c r="L1491" s="1"/>
      <c r="M1491" s="1"/>
      <c r="R1491" s="1"/>
      <c r="S1491" s="1"/>
      <c r="W1491" s="1"/>
      <c r="X1491" s="1"/>
      <c r="Y1491" s="1"/>
    </row>
    <row r="1492" spans="4:25">
      <c r="D1492" s="1"/>
      <c r="E1492" s="1"/>
      <c r="F1492" s="1"/>
      <c r="G1492" s="1"/>
      <c r="H1492" s="1"/>
      <c r="I1492" s="1"/>
      <c r="K1492" s="1"/>
      <c r="L1492" s="1"/>
      <c r="M1492" s="1"/>
      <c r="R1492" s="1"/>
      <c r="S1492" s="1"/>
      <c r="W1492" s="1"/>
      <c r="X1492" s="1"/>
      <c r="Y1492" s="1"/>
    </row>
    <row r="1493" spans="4:25">
      <c r="D1493" s="1"/>
      <c r="E1493" s="1"/>
      <c r="F1493" s="1"/>
      <c r="G1493" s="1"/>
      <c r="H1493" s="1"/>
      <c r="I1493" s="1"/>
      <c r="K1493" s="1"/>
      <c r="L1493" s="1"/>
      <c r="M1493" s="1"/>
      <c r="R1493" s="1"/>
      <c r="S1493" s="1"/>
      <c r="W1493" s="1"/>
      <c r="X1493" s="1"/>
      <c r="Y1493" s="1"/>
    </row>
    <row r="1494" spans="4:25">
      <c r="D1494" s="1"/>
      <c r="E1494" s="1"/>
      <c r="F1494" s="1"/>
      <c r="G1494" s="1"/>
      <c r="H1494" s="1"/>
      <c r="I1494" s="1"/>
      <c r="K1494" s="1"/>
      <c r="L1494" s="1"/>
      <c r="M1494" s="1"/>
      <c r="R1494" s="1"/>
      <c r="S1494" s="1"/>
      <c r="W1494" s="1"/>
      <c r="X1494" s="1"/>
      <c r="Y1494" s="1"/>
    </row>
    <row r="1495" spans="4:25">
      <c r="D1495" s="1"/>
      <c r="E1495" s="1"/>
      <c r="F1495" s="1"/>
      <c r="G1495" s="1"/>
      <c r="H1495" s="1"/>
      <c r="I1495" s="1"/>
      <c r="K1495" s="1"/>
      <c r="L1495" s="1"/>
      <c r="M1495" s="1"/>
      <c r="R1495" s="1"/>
      <c r="S1495" s="1"/>
      <c r="W1495" s="1"/>
      <c r="X1495" s="1"/>
      <c r="Y1495" s="1"/>
    </row>
    <row r="1496" spans="4:25">
      <c r="D1496" s="1"/>
      <c r="E1496" s="1"/>
      <c r="F1496" s="1"/>
      <c r="G1496" s="1"/>
      <c r="H1496" s="1"/>
      <c r="I1496" s="1"/>
      <c r="K1496" s="1"/>
      <c r="L1496" s="1"/>
      <c r="M1496" s="1"/>
      <c r="R1496" s="1"/>
      <c r="S1496" s="1"/>
      <c r="W1496" s="1"/>
      <c r="X1496" s="1"/>
      <c r="Y1496" s="1"/>
    </row>
    <row r="1497" spans="4:25">
      <c r="D1497" s="1"/>
      <c r="E1497" s="1"/>
      <c r="F1497" s="1"/>
      <c r="G1497" s="1"/>
      <c r="H1497" s="1"/>
      <c r="I1497" s="1"/>
      <c r="K1497" s="1"/>
      <c r="L1497" s="1"/>
      <c r="M1497" s="1"/>
      <c r="R1497" s="1"/>
      <c r="S1497" s="1"/>
      <c r="W1497" s="1"/>
      <c r="X1497" s="1"/>
      <c r="Y1497" s="1"/>
    </row>
    <row r="1498" spans="4:25">
      <c r="D1498" s="1"/>
      <c r="E1498" s="1"/>
      <c r="F1498" s="1"/>
      <c r="G1498" s="1"/>
      <c r="H1498" s="1"/>
      <c r="I1498" s="1"/>
      <c r="K1498" s="1"/>
      <c r="L1498" s="1"/>
      <c r="M1498" s="1"/>
      <c r="R1498" s="1"/>
      <c r="S1498" s="1"/>
      <c r="W1498" s="1"/>
      <c r="X1498" s="1"/>
      <c r="Y1498" s="1"/>
    </row>
    <row r="1499" spans="4:25">
      <c r="D1499" s="1"/>
      <c r="E1499" s="1"/>
      <c r="F1499" s="1"/>
      <c r="G1499" s="1"/>
      <c r="H1499" s="1"/>
      <c r="I1499" s="1"/>
      <c r="K1499" s="1"/>
      <c r="L1499" s="1"/>
      <c r="M1499" s="1"/>
      <c r="R1499" s="1"/>
      <c r="S1499" s="1"/>
      <c r="W1499" s="1"/>
      <c r="X1499" s="1"/>
      <c r="Y1499" s="1"/>
    </row>
    <row r="1500" spans="4:25">
      <c r="D1500" s="1"/>
      <c r="E1500" s="1"/>
      <c r="F1500" s="1"/>
      <c r="G1500" s="1"/>
      <c r="H1500" s="1"/>
      <c r="I1500" s="1"/>
      <c r="K1500" s="1"/>
      <c r="L1500" s="1"/>
      <c r="M1500" s="1"/>
      <c r="R1500" s="1"/>
      <c r="S1500" s="1"/>
      <c r="W1500" s="1"/>
      <c r="X1500" s="1"/>
      <c r="Y1500" s="1"/>
    </row>
    <row r="1501" spans="4:25">
      <c r="D1501" s="1"/>
      <c r="E1501" s="1"/>
      <c r="F1501" s="1"/>
      <c r="G1501" s="1"/>
      <c r="H1501" s="1"/>
      <c r="I1501" s="1"/>
      <c r="K1501" s="1"/>
      <c r="L1501" s="1"/>
      <c r="M1501" s="1"/>
      <c r="R1501" s="1"/>
      <c r="S1501" s="1"/>
      <c r="W1501" s="1"/>
      <c r="X1501" s="1"/>
      <c r="Y1501" s="1"/>
    </row>
    <row r="1502" spans="4:25">
      <c r="D1502" s="1"/>
      <c r="E1502" s="1"/>
      <c r="F1502" s="1"/>
      <c r="G1502" s="1"/>
      <c r="H1502" s="1"/>
      <c r="I1502" s="1"/>
      <c r="K1502" s="1"/>
      <c r="L1502" s="1"/>
      <c r="M1502" s="1"/>
      <c r="R1502" s="1"/>
      <c r="S1502" s="1"/>
      <c r="W1502" s="1"/>
      <c r="X1502" s="1"/>
      <c r="Y1502" s="1"/>
    </row>
    <row r="1503" spans="4:25">
      <c r="D1503" s="1"/>
      <c r="E1503" s="1"/>
      <c r="F1503" s="1"/>
      <c r="G1503" s="1"/>
      <c r="H1503" s="1"/>
      <c r="I1503" s="1"/>
      <c r="K1503" s="1"/>
      <c r="L1503" s="1"/>
      <c r="M1503" s="1"/>
      <c r="R1503" s="1"/>
      <c r="S1503" s="1"/>
      <c r="W1503" s="1"/>
      <c r="X1503" s="1"/>
      <c r="Y1503" s="1"/>
    </row>
    <row r="1504" spans="4:25">
      <c r="D1504" s="1"/>
      <c r="E1504" s="1"/>
      <c r="F1504" s="1"/>
      <c r="G1504" s="1"/>
      <c r="H1504" s="1"/>
      <c r="I1504" s="1"/>
      <c r="K1504" s="1"/>
      <c r="L1504" s="1"/>
      <c r="M1504" s="1"/>
      <c r="R1504" s="1"/>
      <c r="S1504" s="1"/>
      <c r="W1504" s="1"/>
      <c r="X1504" s="1"/>
      <c r="Y1504" s="1"/>
    </row>
    <row r="1505" spans="4:25">
      <c r="D1505" s="1"/>
      <c r="E1505" s="1"/>
      <c r="F1505" s="1"/>
      <c r="G1505" s="1"/>
      <c r="H1505" s="1"/>
      <c r="I1505" s="1"/>
      <c r="K1505" s="1"/>
      <c r="L1505" s="1"/>
      <c r="M1505" s="1"/>
      <c r="R1505" s="1"/>
      <c r="S1505" s="1"/>
      <c r="W1505" s="1"/>
      <c r="X1505" s="1"/>
      <c r="Y1505" s="1"/>
    </row>
    <row r="1506" spans="4:25">
      <c r="D1506" s="1"/>
      <c r="E1506" s="1"/>
      <c r="F1506" s="1"/>
      <c r="G1506" s="1"/>
      <c r="H1506" s="1"/>
      <c r="I1506" s="1"/>
      <c r="K1506" s="1"/>
      <c r="L1506" s="1"/>
      <c r="M1506" s="1"/>
      <c r="R1506" s="1"/>
      <c r="S1506" s="1"/>
      <c r="W1506" s="1"/>
      <c r="X1506" s="1"/>
      <c r="Y1506" s="1"/>
    </row>
    <row r="1507" spans="4:25">
      <c r="D1507" s="1"/>
      <c r="E1507" s="1"/>
      <c r="F1507" s="1"/>
      <c r="G1507" s="1"/>
      <c r="H1507" s="1"/>
      <c r="I1507" s="1"/>
      <c r="K1507" s="1"/>
      <c r="L1507" s="1"/>
      <c r="M1507" s="1"/>
      <c r="R1507" s="1"/>
      <c r="S1507" s="1"/>
      <c r="W1507" s="1"/>
      <c r="X1507" s="1"/>
      <c r="Y1507" s="1"/>
    </row>
    <row r="1508" spans="4:25">
      <c r="D1508" s="1"/>
      <c r="E1508" s="1"/>
      <c r="F1508" s="1"/>
      <c r="G1508" s="1"/>
      <c r="H1508" s="1"/>
      <c r="I1508" s="1"/>
      <c r="K1508" s="1"/>
      <c r="L1508" s="1"/>
      <c r="M1508" s="1"/>
      <c r="R1508" s="1"/>
      <c r="S1508" s="1"/>
      <c r="W1508" s="1"/>
      <c r="X1508" s="1"/>
      <c r="Y1508" s="1"/>
    </row>
    <row r="1509" spans="4:25">
      <c r="D1509" s="1"/>
      <c r="E1509" s="1"/>
      <c r="F1509" s="1"/>
      <c r="G1509" s="1"/>
      <c r="H1509" s="1"/>
      <c r="I1509" s="1"/>
      <c r="K1509" s="1"/>
      <c r="L1509" s="1"/>
      <c r="M1509" s="1"/>
      <c r="R1509" s="1"/>
      <c r="S1509" s="1"/>
      <c r="W1509" s="1"/>
      <c r="X1509" s="1"/>
      <c r="Y1509" s="1"/>
    </row>
    <row r="1510" spans="4:25">
      <c r="D1510" s="1"/>
      <c r="E1510" s="1"/>
      <c r="F1510" s="1"/>
      <c r="G1510" s="1"/>
      <c r="H1510" s="1"/>
      <c r="I1510" s="1"/>
      <c r="K1510" s="1"/>
      <c r="L1510" s="1"/>
      <c r="M1510" s="1"/>
      <c r="R1510" s="1"/>
      <c r="S1510" s="1"/>
      <c r="W1510" s="1"/>
      <c r="X1510" s="1"/>
      <c r="Y1510" s="1"/>
    </row>
    <row r="1511" spans="4:25">
      <c r="D1511" s="1"/>
      <c r="E1511" s="1"/>
      <c r="F1511" s="1"/>
      <c r="G1511" s="1"/>
      <c r="H1511" s="1"/>
      <c r="I1511" s="1"/>
      <c r="K1511" s="1"/>
      <c r="L1511" s="1"/>
      <c r="M1511" s="1"/>
      <c r="R1511" s="1"/>
      <c r="S1511" s="1"/>
      <c r="W1511" s="1"/>
      <c r="X1511" s="1"/>
      <c r="Y1511" s="1"/>
    </row>
    <row r="1512" spans="4:25">
      <c r="D1512" s="1"/>
      <c r="E1512" s="1"/>
      <c r="F1512" s="1"/>
      <c r="G1512" s="1"/>
      <c r="H1512" s="1"/>
      <c r="I1512" s="1"/>
      <c r="K1512" s="1"/>
      <c r="L1512" s="1"/>
      <c r="M1512" s="1"/>
      <c r="R1512" s="1"/>
      <c r="S1512" s="1"/>
      <c r="W1512" s="1"/>
      <c r="X1512" s="1"/>
      <c r="Y1512" s="1"/>
    </row>
    <row r="1513" spans="4:25">
      <c r="D1513" s="1"/>
      <c r="E1513" s="1"/>
      <c r="F1513" s="1"/>
      <c r="G1513" s="1"/>
      <c r="H1513" s="1"/>
      <c r="I1513" s="1"/>
      <c r="K1513" s="1"/>
      <c r="L1513" s="1"/>
      <c r="M1513" s="1"/>
      <c r="R1513" s="1"/>
      <c r="S1513" s="1"/>
      <c r="W1513" s="1"/>
      <c r="X1513" s="1"/>
      <c r="Y1513" s="1"/>
    </row>
    <row r="1514" spans="4:25">
      <c r="D1514" s="1"/>
      <c r="E1514" s="1"/>
      <c r="F1514" s="1"/>
      <c r="G1514" s="1"/>
      <c r="H1514" s="1"/>
      <c r="I1514" s="1"/>
      <c r="K1514" s="1"/>
      <c r="L1514" s="1"/>
      <c r="M1514" s="1"/>
      <c r="R1514" s="1"/>
      <c r="S1514" s="1"/>
      <c r="W1514" s="1"/>
      <c r="X1514" s="1"/>
      <c r="Y1514" s="1"/>
    </row>
    <row r="1515" spans="4:25">
      <c r="D1515" s="1"/>
      <c r="E1515" s="1"/>
      <c r="F1515" s="1"/>
      <c r="G1515" s="1"/>
      <c r="H1515" s="1"/>
      <c r="I1515" s="1"/>
      <c r="K1515" s="1"/>
      <c r="L1515" s="1"/>
      <c r="M1515" s="1"/>
      <c r="R1515" s="1"/>
      <c r="S1515" s="1"/>
      <c r="W1515" s="1"/>
      <c r="X1515" s="1"/>
      <c r="Y1515" s="1"/>
    </row>
    <row r="1516" spans="4:25">
      <c r="D1516" s="1"/>
      <c r="E1516" s="1"/>
      <c r="F1516" s="1"/>
      <c r="G1516" s="1"/>
      <c r="H1516" s="1"/>
      <c r="I1516" s="1"/>
      <c r="K1516" s="1"/>
      <c r="L1516" s="1"/>
      <c r="M1516" s="1"/>
      <c r="R1516" s="1"/>
      <c r="S1516" s="1"/>
      <c r="W1516" s="1"/>
      <c r="X1516" s="1"/>
      <c r="Y1516" s="1"/>
    </row>
    <row r="1517" spans="4:25">
      <c r="D1517" s="1"/>
      <c r="E1517" s="1"/>
      <c r="F1517" s="1"/>
      <c r="G1517" s="1"/>
      <c r="H1517" s="1"/>
      <c r="I1517" s="1"/>
      <c r="K1517" s="1"/>
      <c r="L1517" s="1"/>
      <c r="M1517" s="1"/>
      <c r="R1517" s="1"/>
      <c r="S1517" s="1"/>
      <c r="W1517" s="1"/>
      <c r="X1517" s="1"/>
      <c r="Y1517" s="1"/>
    </row>
    <row r="1518" spans="4:25">
      <c r="D1518" s="1"/>
      <c r="E1518" s="1"/>
      <c r="F1518" s="1"/>
      <c r="G1518" s="1"/>
      <c r="H1518" s="1"/>
      <c r="I1518" s="1"/>
      <c r="K1518" s="1"/>
      <c r="L1518" s="1"/>
      <c r="M1518" s="1"/>
      <c r="R1518" s="1"/>
      <c r="S1518" s="1"/>
      <c r="W1518" s="1"/>
      <c r="X1518" s="1"/>
      <c r="Y1518" s="1"/>
    </row>
    <row r="1519" spans="4:25">
      <c r="D1519" s="1"/>
      <c r="E1519" s="1"/>
      <c r="F1519" s="1"/>
      <c r="G1519" s="1"/>
      <c r="H1519" s="1"/>
      <c r="I1519" s="1"/>
      <c r="K1519" s="1"/>
      <c r="L1519" s="1"/>
      <c r="M1519" s="1"/>
      <c r="R1519" s="1"/>
      <c r="S1519" s="1"/>
      <c r="W1519" s="1"/>
      <c r="X1519" s="1"/>
      <c r="Y1519" s="1"/>
    </row>
    <row r="1520" spans="4:25">
      <c r="D1520" s="1"/>
      <c r="E1520" s="1"/>
      <c r="F1520" s="1"/>
      <c r="G1520" s="1"/>
      <c r="H1520" s="1"/>
      <c r="I1520" s="1"/>
      <c r="K1520" s="1"/>
      <c r="L1520" s="1"/>
      <c r="M1520" s="1"/>
      <c r="R1520" s="1"/>
      <c r="S1520" s="1"/>
      <c r="W1520" s="1"/>
      <c r="X1520" s="1"/>
      <c r="Y1520" s="1"/>
    </row>
    <row r="1521" spans="4:25">
      <c r="D1521" s="1"/>
      <c r="E1521" s="1"/>
      <c r="F1521" s="1"/>
      <c r="G1521" s="1"/>
      <c r="H1521" s="1"/>
      <c r="I1521" s="1"/>
      <c r="K1521" s="1"/>
      <c r="L1521" s="1"/>
      <c r="M1521" s="1"/>
      <c r="R1521" s="1"/>
      <c r="S1521" s="1"/>
      <c r="W1521" s="1"/>
      <c r="X1521" s="1"/>
      <c r="Y1521" s="1"/>
    </row>
    <row r="1522" spans="4:25">
      <c r="D1522" s="1"/>
      <c r="E1522" s="1"/>
      <c r="F1522" s="1"/>
      <c r="G1522" s="1"/>
      <c r="H1522" s="1"/>
      <c r="I1522" s="1"/>
      <c r="K1522" s="1"/>
      <c r="L1522" s="1"/>
      <c r="M1522" s="1"/>
      <c r="R1522" s="1"/>
      <c r="S1522" s="1"/>
      <c r="W1522" s="1"/>
      <c r="X1522" s="1"/>
      <c r="Y1522" s="1"/>
    </row>
    <row r="1523" spans="4:25">
      <c r="D1523" s="1"/>
      <c r="E1523" s="1"/>
      <c r="F1523" s="1"/>
      <c r="G1523" s="1"/>
      <c r="H1523" s="1"/>
      <c r="I1523" s="1"/>
      <c r="K1523" s="1"/>
      <c r="L1523" s="1"/>
      <c r="M1523" s="1"/>
      <c r="R1523" s="1"/>
      <c r="S1523" s="1"/>
      <c r="W1523" s="1"/>
      <c r="X1523" s="1"/>
      <c r="Y1523" s="1"/>
    </row>
    <row r="1524" spans="4:25">
      <c r="D1524" s="1"/>
      <c r="E1524" s="1"/>
      <c r="F1524" s="1"/>
      <c r="G1524" s="1"/>
      <c r="H1524" s="1"/>
      <c r="I1524" s="1"/>
      <c r="K1524" s="1"/>
      <c r="L1524" s="1"/>
      <c r="M1524" s="1"/>
      <c r="R1524" s="1"/>
      <c r="S1524" s="1"/>
      <c r="W1524" s="1"/>
      <c r="X1524" s="1"/>
      <c r="Y1524" s="1"/>
    </row>
    <row r="1525" spans="4:25">
      <c r="D1525" s="1"/>
      <c r="E1525" s="1"/>
      <c r="F1525" s="1"/>
      <c r="G1525" s="1"/>
      <c r="H1525" s="1"/>
      <c r="I1525" s="1"/>
      <c r="K1525" s="1"/>
      <c r="L1525" s="1"/>
      <c r="M1525" s="1"/>
      <c r="R1525" s="1"/>
      <c r="S1525" s="1"/>
      <c r="W1525" s="1"/>
      <c r="X1525" s="1"/>
      <c r="Y1525" s="1"/>
    </row>
    <row r="1526" spans="4:25">
      <c r="D1526" s="1"/>
      <c r="E1526" s="1"/>
      <c r="F1526" s="1"/>
      <c r="G1526" s="1"/>
      <c r="H1526" s="1"/>
      <c r="I1526" s="1"/>
      <c r="K1526" s="1"/>
      <c r="L1526" s="1"/>
      <c r="M1526" s="1"/>
      <c r="R1526" s="1"/>
      <c r="S1526" s="1"/>
      <c r="W1526" s="1"/>
      <c r="X1526" s="1"/>
      <c r="Y1526" s="1"/>
    </row>
    <row r="1527" spans="4:25">
      <c r="D1527" s="1"/>
      <c r="E1527" s="1"/>
      <c r="F1527" s="1"/>
      <c r="G1527" s="1"/>
      <c r="H1527" s="1"/>
      <c r="I1527" s="1"/>
      <c r="K1527" s="1"/>
      <c r="L1527" s="1"/>
      <c r="M1527" s="1"/>
      <c r="R1527" s="1"/>
      <c r="S1527" s="1"/>
      <c r="W1527" s="1"/>
      <c r="X1527" s="1"/>
      <c r="Y1527" s="1"/>
    </row>
    <row r="1528" spans="4:25">
      <c r="D1528" s="1"/>
      <c r="E1528" s="1"/>
      <c r="F1528" s="1"/>
      <c r="G1528" s="1"/>
      <c r="H1528" s="1"/>
      <c r="I1528" s="1"/>
      <c r="K1528" s="1"/>
      <c r="L1528" s="1"/>
      <c r="M1528" s="1"/>
      <c r="R1528" s="1"/>
      <c r="S1528" s="1"/>
      <c r="W1528" s="1"/>
      <c r="X1528" s="1"/>
      <c r="Y1528" s="1"/>
    </row>
    <row r="1529" spans="4:25">
      <c r="D1529" s="1"/>
      <c r="E1529" s="1"/>
      <c r="F1529" s="1"/>
      <c r="G1529" s="1"/>
      <c r="H1529" s="1"/>
      <c r="I1529" s="1"/>
      <c r="K1529" s="1"/>
      <c r="L1529" s="1"/>
      <c r="M1529" s="1"/>
      <c r="R1529" s="1"/>
      <c r="S1529" s="1"/>
      <c r="W1529" s="1"/>
      <c r="X1529" s="1"/>
      <c r="Y1529" s="1"/>
    </row>
    <row r="1530" spans="4:25">
      <c r="D1530" s="1"/>
      <c r="E1530" s="1"/>
      <c r="F1530" s="1"/>
      <c r="G1530" s="1"/>
      <c r="H1530" s="1"/>
      <c r="I1530" s="1"/>
      <c r="K1530" s="1"/>
      <c r="L1530" s="1"/>
      <c r="M1530" s="1"/>
      <c r="R1530" s="1"/>
      <c r="S1530" s="1"/>
      <c r="W1530" s="1"/>
      <c r="X1530" s="1"/>
      <c r="Y1530" s="1"/>
    </row>
    <row r="1531" spans="4:25">
      <c r="D1531" s="1"/>
      <c r="E1531" s="1"/>
      <c r="F1531" s="1"/>
      <c r="G1531" s="1"/>
      <c r="H1531" s="1"/>
      <c r="I1531" s="1"/>
      <c r="K1531" s="1"/>
      <c r="L1531" s="1"/>
      <c r="M1531" s="1"/>
      <c r="R1531" s="1"/>
      <c r="S1531" s="1"/>
      <c r="W1531" s="1"/>
      <c r="X1531" s="1"/>
      <c r="Y1531" s="1"/>
    </row>
    <row r="1532" spans="4:25">
      <c r="D1532" s="1"/>
      <c r="E1532" s="1"/>
      <c r="F1532" s="1"/>
      <c r="G1532" s="1"/>
      <c r="H1532" s="1"/>
      <c r="I1532" s="1"/>
      <c r="K1532" s="1"/>
      <c r="L1532" s="1"/>
      <c r="M1532" s="1"/>
      <c r="R1532" s="1"/>
      <c r="S1532" s="1"/>
      <c r="W1532" s="1"/>
      <c r="X1532" s="1"/>
      <c r="Y1532" s="1"/>
    </row>
    <row r="1533" spans="4:25">
      <c r="D1533" s="1"/>
      <c r="E1533" s="1"/>
      <c r="F1533" s="1"/>
      <c r="G1533" s="1"/>
      <c r="H1533" s="1"/>
      <c r="I1533" s="1"/>
      <c r="K1533" s="1"/>
      <c r="L1533" s="1"/>
      <c r="M1533" s="1"/>
      <c r="R1533" s="1"/>
      <c r="S1533" s="1"/>
      <c r="W1533" s="1"/>
      <c r="X1533" s="1"/>
      <c r="Y1533" s="1"/>
    </row>
    <row r="1534" spans="4:25">
      <c r="D1534" s="1"/>
      <c r="E1534" s="1"/>
      <c r="F1534" s="1"/>
      <c r="G1534" s="1"/>
      <c r="H1534" s="1"/>
      <c r="I1534" s="1"/>
      <c r="K1534" s="1"/>
      <c r="L1534" s="1"/>
      <c r="M1534" s="1"/>
      <c r="R1534" s="1"/>
      <c r="S1534" s="1"/>
      <c r="W1534" s="1"/>
      <c r="X1534" s="1"/>
      <c r="Y1534" s="1"/>
    </row>
    <row r="1535" spans="4:25">
      <c r="D1535" s="1"/>
      <c r="E1535" s="1"/>
      <c r="F1535" s="1"/>
      <c r="G1535" s="1"/>
      <c r="H1535" s="1"/>
      <c r="I1535" s="1"/>
      <c r="K1535" s="1"/>
      <c r="L1535" s="1"/>
      <c r="M1535" s="1"/>
      <c r="R1535" s="1"/>
      <c r="S1535" s="1"/>
      <c r="W1535" s="1"/>
      <c r="X1535" s="1"/>
      <c r="Y1535" s="1"/>
    </row>
    <row r="1536" spans="4:25">
      <c r="D1536" s="1"/>
      <c r="E1536" s="1"/>
      <c r="F1536" s="1"/>
      <c r="G1536" s="1"/>
      <c r="H1536" s="1"/>
      <c r="I1536" s="1"/>
      <c r="K1536" s="1"/>
      <c r="L1536" s="1"/>
      <c r="M1536" s="1"/>
      <c r="R1536" s="1"/>
      <c r="S1536" s="1"/>
      <c r="W1536" s="1"/>
      <c r="X1536" s="1"/>
      <c r="Y1536" s="1"/>
    </row>
    <row r="1537" spans="4:25">
      <c r="D1537" s="1"/>
      <c r="E1537" s="1"/>
      <c r="F1537" s="1"/>
      <c r="G1537" s="1"/>
      <c r="H1537" s="1"/>
      <c r="I1537" s="1"/>
      <c r="K1537" s="1"/>
      <c r="L1537" s="1"/>
      <c r="M1537" s="1"/>
      <c r="R1537" s="1"/>
      <c r="S1537" s="1"/>
      <c r="W1537" s="1"/>
      <c r="X1537" s="1"/>
      <c r="Y1537" s="1"/>
    </row>
    <row r="1538" spans="4:25">
      <c r="D1538" s="1"/>
      <c r="E1538" s="1"/>
      <c r="F1538" s="1"/>
      <c r="G1538" s="1"/>
      <c r="H1538" s="1"/>
      <c r="I1538" s="1"/>
      <c r="K1538" s="1"/>
      <c r="L1538" s="1"/>
      <c r="M1538" s="1"/>
      <c r="R1538" s="1"/>
      <c r="S1538" s="1"/>
      <c r="W1538" s="1"/>
      <c r="X1538" s="1"/>
      <c r="Y1538" s="1"/>
    </row>
    <row r="1539" spans="4:25">
      <c r="D1539" s="1"/>
      <c r="E1539" s="1"/>
      <c r="F1539" s="1"/>
      <c r="G1539" s="1"/>
      <c r="H1539" s="1"/>
      <c r="I1539" s="1"/>
      <c r="K1539" s="1"/>
      <c r="L1539" s="1"/>
      <c r="M1539" s="1"/>
      <c r="R1539" s="1"/>
      <c r="S1539" s="1"/>
      <c r="W1539" s="1"/>
      <c r="X1539" s="1"/>
      <c r="Y1539" s="1"/>
    </row>
    <row r="1540" spans="4:25">
      <c r="D1540" s="1"/>
      <c r="E1540" s="1"/>
      <c r="F1540" s="1"/>
      <c r="G1540" s="1"/>
      <c r="H1540" s="1"/>
      <c r="I1540" s="1"/>
      <c r="K1540" s="1"/>
      <c r="L1540" s="1"/>
      <c r="M1540" s="1"/>
      <c r="R1540" s="1"/>
      <c r="S1540" s="1"/>
      <c r="W1540" s="1"/>
      <c r="X1540" s="1"/>
      <c r="Y1540" s="1"/>
    </row>
    <row r="1541" spans="4:25">
      <c r="D1541" s="1"/>
      <c r="E1541" s="1"/>
      <c r="F1541" s="1"/>
      <c r="G1541" s="1"/>
      <c r="H1541" s="1"/>
      <c r="I1541" s="1"/>
      <c r="K1541" s="1"/>
      <c r="L1541" s="1"/>
      <c r="M1541" s="1"/>
      <c r="R1541" s="1"/>
      <c r="S1541" s="1"/>
      <c r="W1541" s="1"/>
      <c r="X1541" s="1"/>
      <c r="Y1541" s="1"/>
    </row>
    <row r="1542" spans="4:25">
      <c r="D1542" s="1"/>
      <c r="E1542" s="1"/>
      <c r="F1542" s="1"/>
      <c r="G1542" s="1"/>
      <c r="H1542" s="1"/>
      <c r="I1542" s="1"/>
      <c r="K1542" s="1"/>
      <c r="L1542" s="1"/>
      <c r="M1542" s="1"/>
      <c r="R1542" s="1"/>
      <c r="S1542" s="1"/>
      <c r="W1542" s="1"/>
      <c r="X1542" s="1"/>
      <c r="Y1542" s="1"/>
    </row>
    <row r="1543" spans="4:25">
      <c r="D1543" s="1"/>
      <c r="E1543" s="1"/>
      <c r="F1543" s="1"/>
      <c r="G1543" s="1"/>
      <c r="H1543" s="1"/>
      <c r="I1543" s="1"/>
      <c r="K1543" s="1"/>
      <c r="L1543" s="1"/>
      <c r="M1543" s="1"/>
      <c r="R1543" s="1"/>
      <c r="S1543" s="1"/>
      <c r="W1543" s="1"/>
      <c r="X1543" s="1"/>
      <c r="Y1543" s="1"/>
    </row>
    <row r="1544" spans="4:25">
      <c r="D1544" s="1"/>
      <c r="E1544" s="1"/>
      <c r="F1544" s="1"/>
      <c r="G1544" s="1"/>
      <c r="H1544" s="1"/>
      <c r="I1544" s="1"/>
      <c r="K1544" s="1"/>
      <c r="L1544" s="1"/>
      <c r="M1544" s="1"/>
      <c r="R1544" s="1"/>
      <c r="S1544" s="1"/>
      <c r="W1544" s="1"/>
      <c r="X1544" s="1"/>
      <c r="Y1544" s="1"/>
    </row>
    <row r="1545" spans="4:25">
      <c r="D1545" s="1"/>
      <c r="E1545" s="1"/>
      <c r="F1545" s="1"/>
      <c r="G1545" s="1"/>
      <c r="H1545" s="1"/>
      <c r="I1545" s="1"/>
      <c r="K1545" s="1"/>
      <c r="L1545" s="1"/>
      <c r="M1545" s="1"/>
      <c r="R1545" s="1"/>
      <c r="S1545" s="1"/>
      <c r="W1545" s="1"/>
      <c r="X1545" s="1"/>
      <c r="Y1545" s="1"/>
    </row>
    <row r="1546" spans="4:25">
      <c r="D1546" s="1"/>
      <c r="E1546" s="1"/>
      <c r="F1546" s="1"/>
      <c r="G1546" s="1"/>
      <c r="H1546" s="1"/>
      <c r="I1546" s="1"/>
      <c r="K1546" s="1"/>
      <c r="L1546" s="1"/>
      <c r="M1546" s="1"/>
      <c r="R1546" s="1"/>
      <c r="S1546" s="1"/>
      <c r="W1546" s="1"/>
      <c r="X1546" s="1"/>
      <c r="Y1546" s="1"/>
    </row>
    <row r="1547" spans="4:25">
      <c r="D1547" s="1"/>
      <c r="E1547" s="1"/>
      <c r="F1547" s="1"/>
      <c r="G1547" s="1"/>
      <c r="H1547" s="1"/>
      <c r="I1547" s="1"/>
      <c r="K1547" s="1"/>
      <c r="L1547" s="1"/>
      <c r="M1547" s="1"/>
      <c r="R1547" s="1"/>
      <c r="S1547" s="1"/>
      <c r="W1547" s="1"/>
      <c r="X1547" s="1"/>
      <c r="Y1547" s="1"/>
    </row>
    <row r="1548" spans="4:25">
      <c r="D1548" s="1"/>
      <c r="E1548" s="1"/>
      <c r="F1548" s="1"/>
      <c r="G1548" s="1"/>
      <c r="H1548" s="1"/>
      <c r="I1548" s="1"/>
      <c r="K1548" s="1"/>
      <c r="L1548" s="1"/>
      <c r="M1548" s="1"/>
      <c r="R1548" s="1"/>
      <c r="S1548" s="1"/>
      <c r="W1548" s="1"/>
      <c r="X1548" s="1"/>
      <c r="Y1548" s="1"/>
    </row>
    <row r="1549" spans="4:25">
      <c r="D1549" s="1"/>
      <c r="E1549" s="1"/>
      <c r="F1549" s="1"/>
      <c r="G1549" s="1"/>
      <c r="H1549" s="1"/>
      <c r="I1549" s="1"/>
      <c r="K1549" s="1"/>
      <c r="L1549" s="1"/>
      <c r="M1549" s="1"/>
      <c r="R1549" s="1"/>
      <c r="S1549" s="1"/>
      <c r="W1549" s="1"/>
      <c r="X1549" s="1"/>
      <c r="Y1549" s="1"/>
    </row>
    <row r="1550" spans="4:25">
      <c r="D1550" s="1"/>
      <c r="E1550" s="1"/>
      <c r="F1550" s="1"/>
      <c r="G1550" s="1"/>
      <c r="H1550" s="1"/>
      <c r="I1550" s="1"/>
      <c r="K1550" s="1"/>
      <c r="L1550" s="1"/>
      <c r="M1550" s="1"/>
      <c r="R1550" s="1"/>
      <c r="S1550" s="1"/>
      <c r="W1550" s="1"/>
      <c r="X1550" s="1"/>
      <c r="Y1550" s="1"/>
    </row>
    <row r="1551" spans="4:25">
      <c r="D1551" s="1"/>
      <c r="E1551" s="1"/>
      <c r="F1551" s="1"/>
      <c r="G1551" s="1"/>
      <c r="H1551" s="1"/>
      <c r="I1551" s="1"/>
      <c r="K1551" s="1"/>
      <c r="L1551" s="1"/>
      <c r="M1551" s="1"/>
      <c r="R1551" s="1"/>
      <c r="S1551" s="1"/>
      <c r="W1551" s="1"/>
      <c r="X1551" s="1"/>
      <c r="Y1551" s="1"/>
    </row>
    <row r="1552" spans="4:25">
      <c r="D1552" s="1"/>
      <c r="E1552" s="1"/>
      <c r="F1552" s="1"/>
      <c r="G1552" s="1"/>
      <c r="H1552" s="1"/>
      <c r="I1552" s="1"/>
      <c r="K1552" s="1"/>
      <c r="L1552" s="1"/>
      <c r="M1552" s="1"/>
      <c r="R1552" s="1"/>
      <c r="S1552" s="1"/>
      <c r="W1552" s="1"/>
      <c r="X1552" s="1"/>
      <c r="Y1552" s="1"/>
    </row>
    <row r="1553" spans="4:25">
      <c r="D1553" s="1"/>
      <c r="E1553" s="1"/>
      <c r="F1553" s="1"/>
      <c r="G1553" s="1"/>
      <c r="H1553" s="1"/>
      <c r="I1553" s="1"/>
      <c r="K1553" s="1"/>
      <c r="L1553" s="1"/>
      <c r="M1553" s="1"/>
      <c r="R1553" s="1"/>
      <c r="S1553" s="1"/>
      <c r="W1553" s="1"/>
      <c r="X1553" s="1"/>
      <c r="Y1553" s="1"/>
    </row>
    <row r="1554" spans="4:25">
      <c r="D1554" s="1"/>
      <c r="E1554" s="1"/>
      <c r="F1554" s="1"/>
      <c r="G1554" s="1"/>
      <c r="H1554" s="1"/>
      <c r="I1554" s="1"/>
      <c r="K1554" s="1"/>
      <c r="L1554" s="1"/>
      <c r="M1554" s="1"/>
      <c r="R1554" s="1"/>
      <c r="S1554" s="1"/>
      <c r="W1554" s="1"/>
      <c r="X1554" s="1"/>
      <c r="Y1554" s="1"/>
    </row>
    <row r="1555" spans="4:25">
      <c r="D1555" s="1"/>
      <c r="E1555" s="1"/>
      <c r="F1555" s="1"/>
      <c r="G1555" s="1"/>
      <c r="H1555" s="1"/>
      <c r="I1555" s="1"/>
      <c r="K1555" s="1"/>
      <c r="L1555" s="1"/>
      <c r="M1555" s="1"/>
      <c r="R1555" s="1"/>
      <c r="S1555" s="1"/>
      <c r="W1555" s="1"/>
      <c r="X1555" s="1"/>
      <c r="Y1555" s="1"/>
    </row>
    <row r="1556" spans="4:25">
      <c r="D1556" s="1"/>
      <c r="E1556" s="1"/>
      <c r="F1556" s="1"/>
      <c r="G1556" s="1"/>
      <c r="H1556" s="1"/>
      <c r="I1556" s="1"/>
      <c r="K1556" s="1"/>
      <c r="L1556" s="1"/>
      <c r="M1556" s="1"/>
      <c r="R1556" s="1"/>
      <c r="S1556" s="1"/>
      <c r="W1556" s="1"/>
      <c r="X1556" s="1"/>
      <c r="Y1556" s="1"/>
    </row>
    <row r="1557" spans="4:25">
      <c r="D1557" s="1"/>
      <c r="E1557" s="1"/>
      <c r="F1557" s="1"/>
      <c r="G1557" s="1"/>
      <c r="H1557" s="1"/>
      <c r="I1557" s="1"/>
      <c r="K1557" s="1"/>
      <c r="L1557" s="1"/>
      <c r="M1557" s="1"/>
      <c r="R1557" s="1"/>
      <c r="S1557" s="1"/>
      <c r="W1557" s="1"/>
      <c r="X1557" s="1"/>
      <c r="Y1557" s="1"/>
    </row>
    <row r="1558" spans="4:25">
      <c r="D1558" s="1"/>
      <c r="E1558" s="1"/>
      <c r="F1558" s="1"/>
      <c r="G1558" s="1"/>
      <c r="H1558" s="1"/>
      <c r="I1558" s="1"/>
      <c r="K1558" s="1"/>
      <c r="L1558" s="1"/>
      <c r="M1558" s="1"/>
      <c r="R1558" s="1"/>
      <c r="S1558" s="1"/>
      <c r="W1558" s="1"/>
      <c r="X1558" s="1"/>
      <c r="Y1558" s="1"/>
    </row>
    <row r="1559" spans="4:25">
      <c r="D1559" s="1"/>
      <c r="E1559" s="1"/>
      <c r="F1559" s="1"/>
      <c r="G1559" s="1"/>
      <c r="H1559" s="1"/>
      <c r="I1559" s="1"/>
      <c r="K1559" s="1"/>
      <c r="L1559" s="1"/>
      <c r="M1559" s="1"/>
      <c r="R1559" s="1"/>
      <c r="S1559" s="1"/>
      <c r="W1559" s="1"/>
      <c r="X1559" s="1"/>
      <c r="Y1559" s="1"/>
    </row>
    <row r="1560" spans="4:25">
      <c r="D1560" s="1"/>
      <c r="E1560" s="1"/>
      <c r="F1560" s="1"/>
      <c r="G1560" s="1"/>
      <c r="H1560" s="1"/>
      <c r="I1560" s="1"/>
      <c r="K1560" s="1"/>
      <c r="L1560" s="1"/>
      <c r="M1560" s="1"/>
      <c r="R1560" s="1"/>
      <c r="S1560" s="1"/>
      <c r="W1560" s="1"/>
      <c r="X1560" s="1"/>
      <c r="Y1560" s="1"/>
    </row>
    <row r="1561" spans="4:25">
      <c r="D1561" s="1"/>
      <c r="E1561" s="1"/>
      <c r="F1561" s="1"/>
      <c r="G1561" s="1"/>
      <c r="H1561" s="1"/>
      <c r="I1561" s="1"/>
      <c r="K1561" s="1"/>
      <c r="L1561" s="1"/>
      <c r="M1561" s="1"/>
      <c r="R1561" s="1"/>
      <c r="S1561" s="1"/>
      <c r="W1561" s="1"/>
      <c r="X1561" s="1"/>
      <c r="Y1561" s="1"/>
    </row>
    <row r="1562" spans="4:25">
      <c r="D1562" s="1"/>
      <c r="E1562" s="1"/>
      <c r="F1562" s="1"/>
      <c r="G1562" s="1"/>
      <c r="H1562" s="1"/>
      <c r="I1562" s="1"/>
      <c r="K1562" s="1"/>
      <c r="L1562" s="1"/>
      <c r="M1562" s="1"/>
      <c r="R1562" s="1"/>
      <c r="S1562" s="1"/>
      <c r="W1562" s="1"/>
      <c r="X1562" s="1"/>
      <c r="Y1562" s="1"/>
    </row>
    <row r="1563" spans="4:25">
      <c r="D1563" s="1"/>
      <c r="E1563" s="1"/>
      <c r="F1563" s="1"/>
      <c r="G1563" s="1"/>
      <c r="H1563" s="1"/>
      <c r="I1563" s="1"/>
      <c r="K1563" s="1"/>
      <c r="L1563" s="1"/>
      <c r="M1563" s="1"/>
      <c r="R1563" s="1"/>
      <c r="S1563" s="1"/>
      <c r="W1563" s="1"/>
      <c r="X1563" s="1"/>
      <c r="Y1563" s="1"/>
    </row>
    <row r="1564" spans="4:25">
      <c r="D1564" s="1"/>
      <c r="E1564" s="1"/>
      <c r="F1564" s="1"/>
      <c r="G1564" s="1"/>
      <c r="H1564" s="1"/>
      <c r="I1564" s="1"/>
      <c r="K1564" s="1"/>
      <c r="L1564" s="1"/>
      <c r="M1564" s="1"/>
      <c r="R1564" s="1"/>
      <c r="S1564" s="1"/>
      <c r="W1564" s="1"/>
      <c r="X1564" s="1"/>
      <c r="Y1564" s="1"/>
    </row>
    <row r="1565" spans="4:25">
      <c r="D1565" s="1"/>
      <c r="E1565" s="1"/>
      <c r="F1565" s="1"/>
      <c r="G1565" s="1"/>
      <c r="H1565" s="1"/>
      <c r="I1565" s="1"/>
      <c r="K1565" s="1"/>
      <c r="L1565" s="1"/>
      <c r="M1565" s="1"/>
      <c r="R1565" s="1"/>
      <c r="S1565" s="1"/>
      <c r="W1565" s="1"/>
      <c r="X1565" s="1"/>
      <c r="Y1565" s="1"/>
    </row>
    <row r="1566" spans="4:25">
      <c r="D1566" s="1"/>
      <c r="E1566" s="1"/>
      <c r="F1566" s="1"/>
      <c r="G1566" s="1"/>
      <c r="H1566" s="1"/>
      <c r="I1566" s="1"/>
      <c r="K1566" s="1"/>
      <c r="L1566" s="1"/>
      <c r="M1566" s="1"/>
      <c r="R1566" s="1"/>
      <c r="S1566" s="1"/>
      <c r="W1566" s="1"/>
      <c r="X1566" s="1"/>
      <c r="Y1566" s="1"/>
    </row>
    <row r="1567" spans="4:25">
      <c r="D1567" s="1"/>
      <c r="E1567" s="1"/>
      <c r="F1567" s="1"/>
      <c r="G1567" s="1"/>
      <c r="H1567" s="1"/>
      <c r="I1567" s="1"/>
      <c r="K1567" s="1"/>
      <c r="L1567" s="1"/>
      <c r="M1567" s="1"/>
      <c r="R1567" s="1"/>
      <c r="S1567" s="1"/>
      <c r="W1567" s="1"/>
      <c r="X1567" s="1"/>
      <c r="Y1567" s="1"/>
    </row>
    <row r="1568" spans="4:25">
      <c r="D1568" s="1"/>
      <c r="E1568" s="1"/>
      <c r="F1568" s="1"/>
      <c r="G1568" s="1"/>
      <c r="H1568" s="1"/>
      <c r="I1568" s="1"/>
      <c r="K1568" s="1"/>
      <c r="L1568" s="1"/>
      <c r="M1568" s="1"/>
      <c r="R1568" s="1"/>
      <c r="S1568" s="1"/>
      <c r="W1568" s="1"/>
      <c r="X1568" s="1"/>
      <c r="Y1568" s="1"/>
    </row>
    <row r="1569" spans="4:25">
      <c r="D1569" s="1"/>
      <c r="E1569" s="1"/>
      <c r="F1569" s="1"/>
      <c r="G1569" s="1"/>
      <c r="H1569" s="1"/>
      <c r="I1569" s="1"/>
      <c r="K1569" s="1"/>
      <c r="L1569" s="1"/>
      <c r="M1569" s="1"/>
      <c r="R1569" s="1"/>
      <c r="S1569" s="1"/>
      <c r="W1569" s="1"/>
      <c r="X1569" s="1"/>
      <c r="Y1569" s="1"/>
    </row>
    <row r="1570" spans="4:25">
      <c r="D1570" s="1"/>
      <c r="E1570" s="1"/>
      <c r="F1570" s="1"/>
      <c r="G1570" s="1"/>
      <c r="H1570" s="1"/>
      <c r="I1570" s="1"/>
      <c r="K1570" s="1"/>
      <c r="L1570" s="1"/>
      <c r="M1570" s="1"/>
      <c r="R1570" s="1"/>
      <c r="S1570" s="1"/>
      <c r="W1570" s="1"/>
      <c r="X1570" s="1"/>
      <c r="Y1570" s="1"/>
    </row>
    <row r="1571" spans="4:25">
      <c r="D1571" s="1"/>
      <c r="E1571" s="1"/>
      <c r="F1571" s="1"/>
      <c r="G1571" s="1"/>
      <c r="H1571" s="1"/>
      <c r="I1571" s="1"/>
      <c r="K1571" s="1"/>
      <c r="L1571" s="1"/>
      <c r="M1571" s="1"/>
      <c r="R1571" s="1"/>
      <c r="S1571" s="1"/>
      <c r="W1571" s="1"/>
      <c r="X1571" s="1"/>
      <c r="Y1571" s="1"/>
    </row>
    <row r="1572" spans="4:25">
      <c r="D1572" s="1"/>
      <c r="E1572" s="1"/>
      <c r="F1572" s="1"/>
      <c r="G1572" s="1"/>
      <c r="H1572" s="1"/>
      <c r="I1572" s="1"/>
      <c r="K1572" s="1"/>
      <c r="L1572" s="1"/>
      <c r="M1572" s="1"/>
      <c r="R1572" s="1"/>
      <c r="S1572" s="1"/>
      <c r="W1572" s="1"/>
      <c r="X1572" s="1"/>
      <c r="Y1572" s="1"/>
    </row>
    <row r="1573" spans="4:25">
      <c r="D1573" s="1"/>
      <c r="E1573" s="1"/>
      <c r="F1573" s="1"/>
      <c r="G1573" s="1"/>
      <c r="H1573" s="1"/>
      <c r="I1573" s="1"/>
      <c r="K1573" s="1"/>
      <c r="L1573" s="1"/>
      <c r="M1573" s="1"/>
      <c r="R1573" s="1"/>
      <c r="S1573" s="1"/>
      <c r="W1573" s="1"/>
      <c r="X1573" s="1"/>
      <c r="Y1573" s="1"/>
    </row>
    <row r="1574" spans="4:25">
      <c r="D1574" s="1"/>
      <c r="E1574" s="1"/>
      <c r="F1574" s="1"/>
      <c r="G1574" s="1"/>
      <c r="H1574" s="1"/>
      <c r="I1574" s="1"/>
      <c r="K1574" s="1"/>
      <c r="L1574" s="1"/>
      <c r="M1574" s="1"/>
      <c r="R1574" s="1"/>
      <c r="S1574" s="1"/>
      <c r="W1574" s="1"/>
      <c r="X1574" s="1"/>
      <c r="Y1574" s="1"/>
    </row>
    <row r="1575" spans="4:25">
      <c r="D1575" s="1"/>
      <c r="E1575" s="1"/>
      <c r="F1575" s="1"/>
      <c r="G1575" s="1"/>
      <c r="H1575" s="1"/>
      <c r="I1575" s="1"/>
      <c r="K1575" s="1"/>
      <c r="L1575" s="1"/>
      <c r="M1575" s="1"/>
      <c r="R1575" s="1"/>
      <c r="S1575" s="1"/>
      <c r="W1575" s="1"/>
      <c r="X1575" s="1"/>
      <c r="Y1575" s="1"/>
    </row>
    <row r="1576" spans="4:25">
      <c r="D1576" s="1"/>
      <c r="E1576" s="1"/>
      <c r="F1576" s="1"/>
      <c r="G1576" s="1"/>
      <c r="H1576" s="1"/>
      <c r="I1576" s="1"/>
      <c r="K1576" s="1"/>
      <c r="L1576" s="1"/>
      <c r="M1576" s="1"/>
      <c r="R1576" s="1"/>
      <c r="S1576" s="1"/>
      <c r="W1576" s="1"/>
      <c r="X1576" s="1"/>
      <c r="Y1576" s="1"/>
    </row>
    <row r="1577" spans="4:25">
      <c r="D1577" s="1"/>
      <c r="E1577" s="1"/>
      <c r="F1577" s="1"/>
      <c r="G1577" s="1"/>
      <c r="H1577" s="1"/>
      <c r="I1577" s="1"/>
      <c r="K1577" s="1"/>
      <c r="L1577" s="1"/>
      <c r="M1577" s="1"/>
      <c r="R1577" s="1"/>
      <c r="S1577" s="1"/>
      <c r="W1577" s="1"/>
      <c r="X1577" s="1"/>
      <c r="Y1577" s="1"/>
    </row>
    <row r="1578" spans="4:25">
      <c r="D1578" s="1"/>
      <c r="E1578" s="1"/>
      <c r="F1578" s="1"/>
      <c r="G1578" s="1"/>
      <c r="H1578" s="1"/>
      <c r="I1578" s="1"/>
      <c r="K1578" s="1"/>
      <c r="L1578" s="1"/>
      <c r="M1578" s="1"/>
      <c r="R1578" s="1"/>
      <c r="S1578" s="1"/>
      <c r="W1578" s="1"/>
      <c r="X1578" s="1"/>
      <c r="Y1578" s="1"/>
    </row>
    <row r="1579" spans="4:25">
      <c r="D1579" s="1"/>
      <c r="E1579" s="1"/>
      <c r="F1579" s="1"/>
      <c r="G1579" s="1"/>
      <c r="H1579" s="1"/>
      <c r="I1579" s="1"/>
      <c r="K1579" s="1"/>
      <c r="L1579" s="1"/>
      <c r="M1579" s="1"/>
      <c r="R1579" s="1"/>
      <c r="S1579" s="1"/>
      <c r="W1579" s="1"/>
      <c r="X1579" s="1"/>
      <c r="Y1579" s="1"/>
    </row>
    <row r="1580" spans="4:25">
      <c r="D1580" s="1"/>
      <c r="E1580" s="1"/>
      <c r="F1580" s="1"/>
      <c r="G1580" s="1"/>
      <c r="H1580" s="1"/>
      <c r="I1580" s="1"/>
      <c r="K1580" s="1"/>
      <c r="L1580" s="1"/>
      <c r="M1580" s="1"/>
      <c r="R1580" s="1"/>
      <c r="S1580" s="1"/>
      <c r="W1580" s="1"/>
      <c r="X1580" s="1"/>
      <c r="Y1580" s="1"/>
    </row>
    <row r="1581" spans="4:25">
      <c r="D1581" s="1"/>
      <c r="E1581" s="1"/>
      <c r="F1581" s="1"/>
      <c r="G1581" s="1"/>
      <c r="H1581" s="1"/>
      <c r="I1581" s="1"/>
      <c r="K1581" s="1"/>
      <c r="L1581" s="1"/>
      <c r="M1581" s="1"/>
      <c r="R1581" s="1"/>
      <c r="S1581" s="1"/>
      <c r="W1581" s="1"/>
      <c r="X1581" s="1"/>
      <c r="Y1581" s="1"/>
    </row>
    <row r="1582" spans="4:25">
      <c r="D1582" s="1"/>
      <c r="E1582" s="1"/>
      <c r="F1582" s="1"/>
      <c r="G1582" s="1"/>
      <c r="H1582" s="1"/>
      <c r="I1582" s="1"/>
      <c r="K1582" s="1"/>
      <c r="L1582" s="1"/>
      <c r="M1582" s="1"/>
      <c r="R1582" s="1"/>
      <c r="S1582" s="1"/>
      <c r="W1582" s="1"/>
      <c r="X1582" s="1"/>
      <c r="Y1582" s="1"/>
    </row>
    <row r="1583" spans="4:25">
      <c r="D1583" s="1"/>
      <c r="E1583" s="1"/>
      <c r="F1583" s="1"/>
      <c r="G1583" s="1"/>
      <c r="H1583" s="1"/>
      <c r="I1583" s="1"/>
      <c r="K1583" s="1"/>
      <c r="L1583" s="1"/>
      <c r="M1583" s="1"/>
      <c r="R1583" s="1"/>
      <c r="S1583" s="1"/>
      <c r="W1583" s="1"/>
      <c r="X1583" s="1"/>
      <c r="Y1583" s="1"/>
    </row>
    <row r="1584" spans="4:25">
      <c r="D1584" s="1"/>
      <c r="E1584" s="1"/>
      <c r="F1584" s="1"/>
      <c r="G1584" s="1"/>
      <c r="H1584" s="1"/>
      <c r="I1584" s="1"/>
      <c r="K1584" s="1"/>
      <c r="L1584" s="1"/>
      <c r="M1584" s="1"/>
      <c r="R1584" s="1"/>
      <c r="S1584" s="1"/>
      <c r="W1584" s="1"/>
      <c r="X1584" s="1"/>
      <c r="Y1584" s="1"/>
    </row>
    <row r="1585" spans="4:25">
      <c r="D1585" s="1"/>
      <c r="E1585" s="1"/>
      <c r="F1585" s="1"/>
      <c r="G1585" s="1"/>
      <c r="H1585" s="1"/>
      <c r="I1585" s="1"/>
      <c r="K1585" s="1"/>
      <c r="L1585" s="1"/>
      <c r="M1585" s="1"/>
      <c r="R1585" s="1"/>
      <c r="S1585" s="1"/>
      <c r="W1585" s="1"/>
      <c r="X1585" s="1"/>
      <c r="Y1585" s="1"/>
    </row>
    <row r="1586" spans="4:25">
      <c r="D1586" s="1"/>
      <c r="E1586" s="1"/>
      <c r="F1586" s="1"/>
      <c r="G1586" s="1"/>
      <c r="H1586" s="1"/>
      <c r="I1586" s="1"/>
      <c r="K1586" s="1"/>
      <c r="L1586" s="1"/>
      <c r="M1586" s="1"/>
      <c r="R1586" s="1"/>
      <c r="S1586" s="1"/>
      <c r="W1586" s="1"/>
      <c r="X1586" s="1"/>
      <c r="Y1586" s="1"/>
    </row>
    <row r="1587" spans="4:25">
      <c r="D1587" s="1"/>
      <c r="E1587" s="1"/>
      <c r="F1587" s="1"/>
      <c r="G1587" s="1"/>
      <c r="H1587" s="1"/>
      <c r="I1587" s="1"/>
      <c r="K1587" s="1"/>
      <c r="L1587" s="1"/>
      <c r="M1587" s="1"/>
      <c r="R1587" s="1"/>
      <c r="S1587" s="1"/>
      <c r="W1587" s="1"/>
      <c r="X1587" s="1"/>
      <c r="Y1587" s="1"/>
    </row>
    <row r="1588" spans="4:25">
      <c r="D1588" s="1"/>
      <c r="E1588" s="1"/>
      <c r="F1588" s="1"/>
      <c r="G1588" s="1"/>
      <c r="H1588" s="1"/>
      <c r="I1588" s="1"/>
      <c r="K1588" s="1"/>
      <c r="L1588" s="1"/>
      <c r="M1588" s="1"/>
      <c r="R1588" s="1"/>
      <c r="S1588" s="1"/>
      <c r="W1588" s="1"/>
      <c r="X1588" s="1"/>
      <c r="Y1588" s="1"/>
    </row>
    <row r="1589" spans="4:25">
      <c r="D1589" s="1"/>
      <c r="E1589" s="1"/>
      <c r="F1589" s="1"/>
      <c r="G1589" s="1"/>
      <c r="H1589" s="1"/>
      <c r="I1589" s="1"/>
      <c r="K1589" s="1"/>
      <c r="L1589" s="1"/>
      <c r="M1589" s="1"/>
      <c r="R1589" s="1"/>
      <c r="S1589" s="1"/>
      <c r="W1589" s="1"/>
      <c r="X1589" s="1"/>
      <c r="Y1589" s="1"/>
    </row>
    <row r="1590" spans="4:25">
      <c r="D1590" s="1"/>
      <c r="E1590" s="1"/>
      <c r="F1590" s="1"/>
      <c r="G1590" s="1"/>
      <c r="H1590" s="1"/>
      <c r="I1590" s="1"/>
      <c r="K1590" s="1"/>
      <c r="L1590" s="1"/>
      <c r="M1590" s="1"/>
      <c r="R1590" s="1"/>
      <c r="S1590" s="1"/>
      <c r="W1590" s="1"/>
      <c r="X1590" s="1"/>
      <c r="Y1590" s="1"/>
    </row>
    <row r="1591" spans="4:25">
      <c r="D1591" s="1"/>
      <c r="E1591" s="1"/>
      <c r="F1591" s="1"/>
      <c r="G1591" s="1"/>
      <c r="H1591" s="1"/>
      <c r="I1591" s="1"/>
      <c r="K1591" s="1"/>
      <c r="L1591" s="1"/>
      <c r="M1591" s="1"/>
      <c r="R1591" s="1"/>
      <c r="S1591" s="1"/>
      <c r="W1591" s="1"/>
      <c r="X1591" s="1"/>
      <c r="Y1591" s="1"/>
    </row>
    <row r="1592" spans="4:25">
      <c r="D1592" s="1"/>
      <c r="E1592" s="1"/>
      <c r="F1592" s="1"/>
      <c r="G1592" s="1"/>
      <c r="H1592" s="1"/>
      <c r="I1592" s="1"/>
      <c r="K1592" s="1"/>
      <c r="L1592" s="1"/>
      <c r="M1592" s="1"/>
      <c r="R1592" s="1"/>
      <c r="S1592" s="1"/>
      <c r="W1592" s="1"/>
      <c r="X1592" s="1"/>
      <c r="Y1592" s="1"/>
    </row>
    <row r="1593" spans="4:25">
      <c r="D1593" s="1"/>
      <c r="E1593" s="1"/>
      <c r="F1593" s="1"/>
      <c r="G1593" s="1"/>
      <c r="H1593" s="1"/>
      <c r="I1593" s="1"/>
      <c r="K1593" s="1"/>
      <c r="L1593" s="1"/>
      <c r="M1593" s="1"/>
      <c r="R1593" s="1"/>
      <c r="S1593" s="1"/>
      <c r="W1593" s="1"/>
      <c r="X1593" s="1"/>
      <c r="Y1593" s="1"/>
    </row>
    <row r="1594" spans="4:25">
      <c r="D1594" s="1"/>
      <c r="E1594" s="1"/>
      <c r="F1594" s="1"/>
      <c r="G1594" s="1"/>
      <c r="H1594" s="1"/>
      <c r="I1594" s="1"/>
      <c r="K1594" s="1"/>
      <c r="L1594" s="1"/>
      <c r="M1594" s="1"/>
      <c r="R1594" s="1"/>
      <c r="S1594" s="1"/>
      <c r="W1594" s="1"/>
      <c r="X1594" s="1"/>
      <c r="Y1594" s="1"/>
    </row>
    <row r="1595" spans="4:25">
      <c r="D1595" s="1"/>
      <c r="E1595" s="1"/>
      <c r="F1595" s="1"/>
      <c r="G1595" s="1"/>
      <c r="H1595" s="1"/>
      <c r="I1595" s="1"/>
      <c r="K1595" s="1"/>
      <c r="L1595" s="1"/>
      <c r="M1595" s="1"/>
      <c r="R1595" s="1"/>
      <c r="S1595" s="1"/>
      <c r="W1595" s="1"/>
      <c r="X1595" s="1"/>
      <c r="Y1595" s="1"/>
    </row>
    <row r="1596" spans="4:25">
      <c r="D1596" s="1"/>
      <c r="E1596" s="1"/>
      <c r="F1596" s="1"/>
      <c r="G1596" s="1"/>
      <c r="H1596" s="1"/>
      <c r="I1596" s="1"/>
      <c r="K1596" s="1"/>
      <c r="L1596" s="1"/>
      <c r="M1596" s="1"/>
      <c r="R1596" s="1"/>
      <c r="S1596" s="1"/>
      <c r="W1596" s="1"/>
      <c r="X1596" s="1"/>
      <c r="Y1596" s="1"/>
    </row>
    <row r="1597" spans="4:25">
      <c r="D1597" s="1"/>
      <c r="E1597" s="1"/>
      <c r="F1597" s="1"/>
      <c r="G1597" s="1"/>
      <c r="H1597" s="1"/>
      <c r="I1597" s="1"/>
      <c r="K1597" s="1"/>
      <c r="L1597" s="1"/>
      <c r="M1597" s="1"/>
      <c r="R1597" s="1"/>
      <c r="S1597" s="1"/>
      <c r="W1597" s="1"/>
      <c r="X1597" s="1"/>
      <c r="Y1597" s="1"/>
    </row>
    <row r="1598" spans="4:25">
      <c r="D1598" s="1"/>
      <c r="E1598" s="1"/>
      <c r="F1598" s="1"/>
      <c r="G1598" s="1"/>
      <c r="H1598" s="1"/>
      <c r="I1598" s="1"/>
      <c r="K1598" s="1"/>
      <c r="L1598" s="1"/>
      <c r="M1598" s="1"/>
      <c r="R1598" s="1"/>
      <c r="S1598" s="1"/>
      <c r="W1598" s="1"/>
      <c r="X1598" s="1"/>
      <c r="Y1598" s="1"/>
    </row>
    <row r="1599" spans="4:25">
      <c r="D1599" s="1"/>
      <c r="E1599" s="1"/>
      <c r="F1599" s="1"/>
      <c r="G1599" s="1"/>
      <c r="H1599" s="1"/>
      <c r="I1599" s="1"/>
      <c r="K1599" s="1"/>
      <c r="L1599" s="1"/>
      <c r="M1599" s="1"/>
      <c r="R1599" s="1"/>
      <c r="S1599" s="1"/>
      <c r="W1599" s="1"/>
      <c r="X1599" s="1"/>
      <c r="Y1599" s="1"/>
    </row>
    <row r="1600" spans="4:25">
      <c r="D1600" s="1"/>
      <c r="E1600" s="1"/>
      <c r="F1600" s="1"/>
      <c r="G1600" s="1"/>
      <c r="H1600" s="1"/>
      <c r="I1600" s="1"/>
      <c r="K1600" s="1"/>
      <c r="L1600" s="1"/>
      <c r="M1600" s="1"/>
      <c r="R1600" s="1"/>
      <c r="S1600" s="1"/>
      <c r="W1600" s="1"/>
      <c r="X1600" s="1"/>
      <c r="Y1600" s="1"/>
    </row>
    <row r="1601" spans="4:25">
      <c r="D1601" s="1"/>
      <c r="E1601" s="1"/>
      <c r="F1601" s="1"/>
      <c r="G1601" s="1"/>
      <c r="H1601" s="1"/>
      <c r="I1601" s="1"/>
      <c r="K1601" s="1"/>
      <c r="L1601" s="1"/>
      <c r="M1601" s="1"/>
      <c r="R1601" s="1"/>
      <c r="S1601" s="1"/>
      <c r="W1601" s="1"/>
      <c r="X1601" s="1"/>
      <c r="Y1601" s="1"/>
    </row>
    <row r="1602" spans="4:25">
      <c r="D1602" s="1"/>
      <c r="E1602" s="1"/>
      <c r="F1602" s="1"/>
      <c r="G1602" s="1"/>
      <c r="H1602" s="1"/>
      <c r="I1602" s="1"/>
      <c r="K1602" s="1"/>
      <c r="L1602" s="1"/>
      <c r="M1602" s="1"/>
      <c r="R1602" s="1"/>
      <c r="S1602" s="1"/>
      <c r="W1602" s="1"/>
      <c r="X1602" s="1"/>
      <c r="Y1602" s="1"/>
    </row>
    <row r="1603" spans="4:25">
      <c r="D1603" s="1"/>
      <c r="E1603" s="1"/>
      <c r="F1603" s="1"/>
      <c r="G1603" s="1"/>
      <c r="H1603" s="1"/>
      <c r="I1603" s="1"/>
      <c r="K1603" s="1"/>
      <c r="L1603" s="1"/>
      <c r="M1603" s="1"/>
      <c r="R1603" s="1"/>
      <c r="S1603" s="1"/>
      <c r="W1603" s="1"/>
      <c r="X1603" s="1"/>
      <c r="Y1603" s="1"/>
    </row>
    <row r="1604" spans="4:25">
      <c r="D1604" s="1"/>
      <c r="E1604" s="1"/>
      <c r="F1604" s="1"/>
      <c r="G1604" s="1"/>
      <c r="H1604" s="1"/>
      <c r="I1604" s="1"/>
      <c r="K1604" s="1"/>
      <c r="L1604" s="1"/>
      <c r="M1604" s="1"/>
      <c r="R1604" s="1"/>
      <c r="S1604" s="1"/>
      <c r="W1604" s="1"/>
      <c r="X1604" s="1"/>
      <c r="Y1604" s="1"/>
    </row>
    <row r="1605" spans="4:25">
      <c r="D1605" s="1"/>
      <c r="E1605" s="1"/>
      <c r="F1605" s="1"/>
      <c r="G1605" s="1"/>
      <c r="H1605" s="1"/>
      <c r="I1605" s="1"/>
      <c r="K1605" s="1"/>
      <c r="L1605" s="1"/>
      <c r="M1605" s="1"/>
      <c r="R1605" s="1"/>
      <c r="S1605" s="1"/>
      <c r="W1605" s="1"/>
      <c r="X1605" s="1"/>
      <c r="Y1605" s="1"/>
    </row>
    <row r="1606" spans="4:25">
      <c r="D1606" s="1"/>
      <c r="E1606" s="1"/>
      <c r="F1606" s="1"/>
      <c r="G1606" s="1"/>
      <c r="H1606" s="1"/>
      <c r="I1606" s="1"/>
      <c r="K1606" s="1"/>
      <c r="L1606" s="1"/>
      <c r="M1606" s="1"/>
      <c r="R1606" s="1"/>
      <c r="S1606" s="1"/>
      <c r="W1606" s="1"/>
      <c r="X1606" s="1"/>
      <c r="Y1606" s="1"/>
    </row>
    <row r="1607" spans="4:25">
      <c r="D1607" s="1"/>
      <c r="E1607" s="1"/>
      <c r="F1607" s="1"/>
      <c r="G1607" s="1"/>
      <c r="H1607" s="1"/>
      <c r="I1607" s="1"/>
      <c r="K1607" s="1"/>
      <c r="L1607" s="1"/>
      <c r="M1607" s="1"/>
      <c r="R1607" s="1"/>
      <c r="S1607" s="1"/>
      <c r="W1607" s="1"/>
      <c r="X1607" s="1"/>
      <c r="Y1607" s="1"/>
    </row>
    <row r="1608" spans="4:25">
      <c r="D1608" s="1"/>
      <c r="E1608" s="1"/>
      <c r="F1608" s="1"/>
      <c r="G1608" s="1"/>
      <c r="H1608" s="1"/>
      <c r="I1608" s="1"/>
      <c r="K1608" s="1"/>
      <c r="L1608" s="1"/>
      <c r="M1608" s="1"/>
      <c r="R1608" s="1"/>
      <c r="S1608" s="1"/>
      <c r="W1608" s="1"/>
      <c r="X1608" s="1"/>
      <c r="Y1608" s="1"/>
    </row>
    <row r="1609" spans="4:25">
      <c r="D1609" s="1"/>
      <c r="E1609" s="1"/>
      <c r="F1609" s="1"/>
      <c r="G1609" s="1"/>
      <c r="H1609" s="1"/>
      <c r="I1609" s="1"/>
      <c r="K1609" s="1"/>
      <c r="L1609" s="1"/>
      <c r="M1609" s="1"/>
      <c r="R1609" s="1"/>
      <c r="S1609" s="1"/>
      <c r="W1609" s="1"/>
      <c r="X1609" s="1"/>
      <c r="Y1609" s="1"/>
    </row>
    <row r="1610" spans="4:25">
      <c r="D1610" s="1"/>
      <c r="E1610" s="1"/>
      <c r="F1610" s="1"/>
      <c r="G1610" s="1"/>
      <c r="H1610" s="1"/>
      <c r="I1610" s="1"/>
      <c r="K1610" s="1"/>
      <c r="L1610" s="1"/>
      <c r="M1610" s="1"/>
      <c r="R1610" s="1"/>
      <c r="S1610" s="1"/>
      <c r="W1610" s="1"/>
      <c r="X1610" s="1"/>
      <c r="Y1610" s="1"/>
    </row>
    <row r="1611" spans="4:25">
      <c r="D1611" s="1"/>
      <c r="E1611" s="1"/>
      <c r="F1611" s="1"/>
      <c r="G1611" s="1"/>
      <c r="H1611" s="1"/>
      <c r="I1611" s="1"/>
      <c r="K1611" s="1"/>
      <c r="L1611" s="1"/>
      <c r="M1611" s="1"/>
      <c r="R1611" s="1"/>
      <c r="S1611" s="1"/>
      <c r="W1611" s="1"/>
      <c r="X1611" s="1"/>
      <c r="Y1611" s="1"/>
    </row>
    <row r="1612" spans="4:25">
      <c r="D1612" s="1"/>
      <c r="E1612" s="1"/>
      <c r="F1612" s="1"/>
      <c r="G1612" s="1"/>
      <c r="H1612" s="1"/>
      <c r="I1612" s="1"/>
      <c r="K1612" s="1"/>
      <c r="L1612" s="1"/>
      <c r="M1612" s="1"/>
      <c r="R1612" s="1"/>
      <c r="S1612" s="1"/>
      <c r="W1612" s="1"/>
      <c r="X1612" s="1"/>
      <c r="Y1612" s="1"/>
    </row>
    <row r="1613" spans="4:25">
      <c r="D1613" s="1"/>
      <c r="E1613" s="1"/>
      <c r="F1613" s="1"/>
      <c r="G1613" s="1"/>
      <c r="H1613" s="1"/>
      <c r="I1613" s="1"/>
      <c r="K1613" s="1"/>
      <c r="L1613" s="1"/>
      <c r="M1613" s="1"/>
      <c r="R1613" s="1"/>
      <c r="S1613" s="1"/>
      <c r="W1613" s="1"/>
      <c r="X1613" s="1"/>
      <c r="Y1613" s="1"/>
    </row>
    <row r="1614" spans="4:25">
      <c r="D1614" s="1"/>
      <c r="E1614" s="1"/>
      <c r="F1614" s="1"/>
      <c r="G1614" s="1"/>
      <c r="H1614" s="1"/>
      <c r="I1614" s="1"/>
      <c r="K1614" s="1"/>
      <c r="L1614" s="1"/>
      <c r="M1614" s="1"/>
      <c r="R1614" s="1"/>
      <c r="S1614" s="1"/>
      <c r="W1614" s="1"/>
      <c r="X1614" s="1"/>
      <c r="Y1614" s="1"/>
    </row>
    <row r="1615" spans="4:25">
      <c r="D1615" s="1"/>
      <c r="E1615" s="1"/>
      <c r="F1615" s="1"/>
      <c r="G1615" s="1"/>
      <c r="H1615" s="1"/>
      <c r="I1615" s="1"/>
      <c r="K1615" s="1"/>
      <c r="L1615" s="1"/>
      <c r="M1615" s="1"/>
      <c r="R1615" s="1"/>
      <c r="S1615" s="1"/>
      <c r="W1615" s="1"/>
      <c r="X1615" s="1"/>
      <c r="Y1615" s="1"/>
    </row>
    <row r="1616" spans="4:25">
      <c r="D1616" s="1"/>
      <c r="E1616" s="1"/>
      <c r="F1616" s="1"/>
      <c r="G1616" s="1"/>
      <c r="H1616" s="1"/>
      <c r="I1616" s="1"/>
      <c r="K1616" s="1"/>
      <c r="L1616" s="1"/>
      <c r="M1616" s="1"/>
      <c r="R1616" s="1"/>
      <c r="S1616" s="1"/>
      <c r="W1616" s="1"/>
      <c r="X1616" s="1"/>
      <c r="Y1616" s="1"/>
    </row>
    <row r="1617" spans="4:25">
      <c r="D1617" s="1"/>
      <c r="E1617" s="1"/>
      <c r="F1617" s="1"/>
      <c r="G1617" s="1"/>
      <c r="H1617" s="1"/>
      <c r="I1617" s="1"/>
      <c r="K1617" s="1"/>
      <c r="L1617" s="1"/>
      <c r="M1617" s="1"/>
      <c r="R1617" s="1"/>
      <c r="S1617" s="1"/>
      <c r="W1617" s="1"/>
      <c r="X1617" s="1"/>
      <c r="Y1617" s="1"/>
    </row>
    <row r="1618" spans="4:25">
      <c r="D1618" s="1"/>
      <c r="E1618" s="1"/>
      <c r="F1618" s="1"/>
      <c r="G1618" s="1"/>
      <c r="H1618" s="1"/>
      <c r="I1618" s="1"/>
      <c r="K1618" s="1"/>
      <c r="L1618" s="1"/>
      <c r="M1618" s="1"/>
      <c r="R1618" s="1"/>
      <c r="S1618" s="1"/>
      <c r="W1618" s="1"/>
      <c r="X1618" s="1"/>
      <c r="Y1618" s="1"/>
    </row>
    <row r="1619" spans="4:25">
      <c r="D1619" s="1"/>
      <c r="E1619" s="1"/>
      <c r="F1619" s="1"/>
      <c r="G1619" s="1"/>
      <c r="H1619" s="1"/>
      <c r="I1619" s="1"/>
      <c r="K1619" s="1"/>
      <c r="L1619" s="1"/>
      <c r="M1619" s="1"/>
      <c r="R1619" s="1"/>
      <c r="S1619" s="1"/>
      <c r="W1619" s="1"/>
      <c r="X1619" s="1"/>
      <c r="Y1619" s="1"/>
    </row>
    <row r="1620" spans="4:25">
      <c r="D1620" s="1"/>
      <c r="E1620" s="1"/>
      <c r="F1620" s="1"/>
      <c r="G1620" s="1"/>
      <c r="H1620" s="1"/>
      <c r="I1620" s="1"/>
      <c r="K1620" s="1"/>
      <c r="L1620" s="1"/>
      <c r="M1620" s="1"/>
      <c r="R1620" s="1"/>
      <c r="S1620" s="1"/>
      <c r="W1620" s="1"/>
      <c r="X1620" s="1"/>
      <c r="Y1620" s="1"/>
    </row>
    <row r="1621" spans="4:25">
      <c r="D1621" s="1"/>
      <c r="E1621" s="1"/>
      <c r="F1621" s="1"/>
      <c r="G1621" s="1"/>
      <c r="H1621" s="1"/>
      <c r="I1621" s="1"/>
      <c r="K1621" s="1"/>
      <c r="L1621" s="1"/>
      <c r="M1621" s="1"/>
      <c r="R1621" s="1"/>
      <c r="S1621" s="1"/>
      <c r="W1621" s="1"/>
      <c r="X1621" s="1"/>
      <c r="Y1621" s="1"/>
    </row>
    <row r="1622" spans="4:25">
      <c r="D1622" s="1"/>
      <c r="E1622" s="1"/>
      <c r="F1622" s="1"/>
      <c r="G1622" s="1"/>
      <c r="H1622" s="1"/>
      <c r="I1622" s="1"/>
      <c r="K1622" s="1"/>
      <c r="L1622" s="1"/>
      <c r="M1622" s="1"/>
      <c r="R1622" s="1"/>
      <c r="S1622" s="1"/>
      <c r="W1622" s="1"/>
      <c r="X1622" s="1"/>
      <c r="Y1622" s="1"/>
    </row>
    <row r="1623" spans="4:25">
      <c r="D1623" s="1"/>
      <c r="E1623" s="1"/>
      <c r="F1623" s="1"/>
      <c r="G1623" s="1"/>
      <c r="H1623" s="1"/>
      <c r="I1623" s="1"/>
      <c r="K1623" s="1"/>
      <c r="L1623" s="1"/>
      <c r="M1623" s="1"/>
      <c r="R1623" s="1"/>
      <c r="S1623" s="1"/>
      <c r="W1623" s="1"/>
      <c r="X1623" s="1"/>
      <c r="Y1623" s="1"/>
    </row>
    <row r="1624" spans="4:25">
      <c r="D1624" s="1"/>
      <c r="E1624" s="1"/>
      <c r="F1624" s="1"/>
      <c r="G1624" s="1"/>
      <c r="H1624" s="1"/>
      <c r="I1624" s="1"/>
      <c r="K1624" s="1"/>
      <c r="L1624" s="1"/>
      <c r="M1624" s="1"/>
      <c r="R1624" s="1"/>
      <c r="S1624" s="1"/>
      <c r="W1624" s="1"/>
      <c r="X1624" s="1"/>
      <c r="Y1624" s="1"/>
    </row>
    <row r="1625" spans="4:25">
      <c r="D1625" s="1"/>
      <c r="E1625" s="1"/>
      <c r="F1625" s="1"/>
      <c r="G1625" s="1"/>
      <c r="H1625" s="1"/>
      <c r="I1625" s="1"/>
      <c r="K1625" s="1"/>
      <c r="L1625" s="1"/>
      <c r="M1625" s="1"/>
      <c r="R1625" s="1"/>
      <c r="S1625" s="1"/>
      <c r="W1625" s="1"/>
      <c r="X1625" s="1"/>
      <c r="Y1625" s="1"/>
    </row>
    <row r="1626" spans="4:25">
      <c r="D1626" s="1"/>
      <c r="E1626" s="1"/>
      <c r="F1626" s="1"/>
      <c r="G1626" s="1"/>
      <c r="H1626" s="1"/>
      <c r="I1626" s="1"/>
      <c r="K1626" s="1"/>
      <c r="L1626" s="1"/>
      <c r="M1626" s="1"/>
      <c r="R1626" s="1"/>
      <c r="S1626" s="1"/>
      <c r="W1626" s="1"/>
      <c r="X1626" s="1"/>
      <c r="Y1626" s="1"/>
    </row>
    <row r="1627" spans="4:25">
      <c r="D1627" s="1"/>
      <c r="E1627" s="1"/>
      <c r="F1627" s="1"/>
      <c r="G1627" s="1"/>
      <c r="H1627" s="1"/>
      <c r="I1627" s="1"/>
      <c r="K1627" s="1"/>
      <c r="L1627" s="1"/>
      <c r="M1627" s="1"/>
      <c r="R1627" s="1"/>
      <c r="S1627" s="1"/>
      <c r="W1627" s="1"/>
      <c r="X1627" s="1"/>
      <c r="Y1627" s="1"/>
    </row>
    <row r="1628" spans="4:25">
      <c r="D1628" s="1"/>
      <c r="E1628" s="1"/>
      <c r="F1628" s="1"/>
      <c r="G1628" s="1"/>
      <c r="H1628" s="1"/>
      <c r="I1628" s="1"/>
      <c r="K1628" s="1"/>
      <c r="L1628" s="1"/>
      <c r="M1628" s="1"/>
      <c r="R1628" s="1"/>
      <c r="S1628" s="1"/>
      <c r="W1628" s="1"/>
      <c r="X1628" s="1"/>
      <c r="Y1628" s="1"/>
    </row>
    <row r="1629" spans="4:25">
      <c r="D1629" s="1"/>
      <c r="E1629" s="1"/>
      <c r="F1629" s="1"/>
      <c r="G1629" s="1"/>
      <c r="H1629" s="1"/>
      <c r="I1629" s="1"/>
      <c r="K1629" s="1"/>
      <c r="L1629" s="1"/>
      <c r="M1629" s="1"/>
      <c r="R1629" s="1"/>
      <c r="S1629" s="1"/>
      <c r="W1629" s="1"/>
      <c r="X1629" s="1"/>
      <c r="Y1629" s="1"/>
    </row>
    <row r="1630" spans="4:25">
      <c r="D1630" s="1"/>
      <c r="E1630" s="1"/>
      <c r="F1630" s="1"/>
      <c r="G1630" s="1"/>
      <c r="H1630" s="1"/>
      <c r="I1630" s="1"/>
      <c r="K1630" s="1"/>
      <c r="L1630" s="1"/>
      <c r="M1630" s="1"/>
      <c r="R1630" s="1"/>
      <c r="S1630" s="1"/>
      <c r="W1630" s="1"/>
      <c r="X1630" s="1"/>
      <c r="Y1630" s="1"/>
    </row>
    <row r="1631" spans="4:25">
      <c r="D1631" s="1"/>
      <c r="E1631" s="1"/>
      <c r="F1631" s="1"/>
      <c r="G1631" s="1"/>
      <c r="H1631" s="1"/>
      <c r="I1631" s="1"/>
      <c r="K1631" s="1"/>
      <c r="L1631" s="1"/>
      <c r="M1631" s="1"/>
      <c r="R1631" s="1"/>
      <c r="S1631" s="1"/>
      <c r="W1631" s="1"/>
      <c r="X1631" s="1"/>
      <c r="Y1631" s="1"/>
    </row>
    <row r="1632" spans="4:25">
      <c r="D1632" s="1"/>
      <c r="E1632" s="1"/>
      <c r="F1632" s="1"/>
      <c r="G1632" s="1"/>
      <c r="H1632" s="1"/>
      <c r="I1632" s="1"/>
      <c r="K1632" s="1"/>
      <c r="L1632" s="1"/>
      <c r="M1632" s="1"/>
      <c r="R1632" s="1"/>
      <c r="S1632" s="1"/>
      <c r="W1632" s="1"/>
      <c r="X1632" s="1"/>
      <c r="Y1632" s="1"/>
    </row>
    <row r="1633" spans="4:25">
      <c r="D1633" s="1"/>
      <c r="E1633" s="1"/>
      <c r="F1633" s="1"/>
      <c r="G1633" s="1"/>
      <c r="H1633" s="1"/>
      <c r="I1633" s="1"/>
      <c r="K1633" s="1"/>
      <c r="L1633" s="1"/>
      <c r="M1633" s="1"/>
      <c r="R1633" s="1"/>
      <c r="S1633" s="1"/>
      <c r="W1633" s="1"/>
      <c r="X1633" s="1"/>
      <c r="Y1633" s="1"/>
    </row>
    <row r="1634" spans="4:25">
      <c r="D1634" s="1"/>
      <c r="E1634" s="1"/>
      <c r="F1634" s="1"/>
      <c r="G1634" s="1"/>
      <c r="H1634" s="1"/>
      <c r="I1634" s="1"/>
      <c r="K1634" s="1"/>
      <c r="L1634" s="1"/>
      <c r="M1634" s="1"/>
      <c r="R1634" s="1"/>
      <c r="S1634" s="1"/>
      <c r="W1634" s="1"/>
      <c r="X1634" s="1"/>
      <c r="Y1634" s="1"/>
    </row>
    <row r="1635" spans="4:25">
      <c r="D1635" s="1"/>
      <c r="E1635" s="1"/>
      <c r="F1635" s="1"/>
      <c r="G1635" s="1"/>
      <c r="H1635" s="1"/>
      <c r="I1635" s="1"/>
      <c r="K1635" s="1"/>
      <c r="L1635" s="1"/>
      <c r="M1635" s="1"/>
      <c r="R1635" s="1"/>
      <c r="S1635" s="1"/>
      <c r="W1635" s="1"/>
      <c r="X1635" s="1"/>
      <c r="Y1635" s="1"/>
    </row>
    <row r="1636" spans="4:25">
      <c r="D1636" s="1"/>
      <c r="E1636" s="1"/>
      <c r="F1636" s="1"/>
      <c r="G1636" s="1"/>
      <c r="H1636" s="1"/>
      <c r="I1636" s="1"/>
      <c r="K1636" s="1"/>
      <c r="L1636" s="1"/>
      <c r="M1636" s="1"/>
      <c r="R1636" s="1"/>
      <c r="S1636" s="1"/>
      <c r="W1636" s="1"/>
      <c r="X1636" s="1"/>
      <c r="Y1636" s="1"/>
    </row>
    <row r="1637" spans="4:25">
      <c r="D1637" s="1"/>
      <c r="E1637" s="1"/>
      <c r="F1637" s="1"/>
      <c r="G1637" s="1"/>
      <c r="H1637" s="1"/>
      <c r="I1637" s="1"/>
      <c r="K1637" s="1"/>
      <c r="L1637" s="1"/>
      <c r="M1637" s="1"/>
      <c r="R1637" s="1"/>
      <c r="S1637" s="1"/>
      <c r="W1637" s="1"/>
      <c r="X1637" s="1"/>
      <c r="Y1637" s="1"/>
    </row>
    <row r="1638" spans="4:25">
      <c r="D1638" s="1"/>
      <c r="E1638" s="1"/>
      <c r="F1638" s="1"/>
      <c r="G1638" s="1"/>
      <c r="H1638" s="1"/>
      <c r="I1638" s="1"/>
      <c r="K1638" s="1"/>
      <c r="L1638" s="1"/>
      <c r="M1638" s="1"/>
      <c r="R1638" s="1"/>
      <c r="S1638" s="1"/>
      <c r="W1638" s="1"/>
      <c r="X1638" s="1"/>
      <c r="Y1638" s="1"/>
    </row>
    <row r="1639" spans="4:25">
      <c r="D1639" s="1"/>
      <c r="E1639" s="1"/>
      <c r="F1639" s="1"/>
      <c r="G1639" s="1"/>
      <c r="H1639" s="1"/>
      <c r="I1639" s="1"/>
      <c r="K1639" s="1"/>
      <c r="L1639" s="1"/>
      <c r="M1639" s="1"/>
      <c r="R1639" s="1"/>
      <c r="S1639" s="1"/>
      <c r="W1639" s="1"/>
      <c r="X1639" s="1"/>
      <c r="Y1639" s="1"/>
    </row>
    <row r="1640" spans="4:25">
      <c r="D1640" s="1"/>
      <c r="E1640" s="1"/>
      <c r="F1640" s="1"/>
      <c r="G1640" s="1"/>
      <c r="H1640" s="1"/>
      <c r="I1640" s="1"/>
      <c r="K1640" s="1"/>
      <c r="L1640" s="1"/>
      <c r="M1640" s="1"/>
      <c r="R1640" s="1"/>
      <c r="S1640" s="1"/>
      <c r="W1640" s="1"/>
      <c r="X1640" s="1"/>
      <c r="Y1640" s="1"/>
    </row>
    <row r="1641" spans="4:25">
      <c r="D1641" s="1"/>
      <c r="E1641" s="1"/>
      <c r="F1641" s="1"/>
      <c r="G1641" s="1"/>
      <c r="H1641" s="1"/>
      <c r="I1641" s="1"/>
      <c r="K1641" s="1"/>
      <c r="L1641" s="1"/>
      <c r="M1641" s="1"/>
      <c r="R1641" s="1"/>
      <c r="S1641" s="1"/>
      <c r="W1641" s="1"/>
      <c r="X1641" s="1"/>
      <c r="Y1641" s="1"/>
    </row>
    <row r="1642" spans="4:25">
      <c r="D1642" s="1"/>
      <c r="E1642" s="1"/>
      <c r="F1642" s="1"/>
      <c r="G1642" s="1"/>
      <c r="H1642" s="1"/>
      <c r="I1642" s="1"/>
      <c r="K1642" s="1"/>
      <c r="L1642" s="1"/>
      <c r="M1642" s="1"/>
      <c r="R1642" s="1"/>
      <c r="S1642" s="1"/>
      <c r="W1642" s="1"/>
      <c r="X1642" s="1"/>
      <c r="Y1642" s="1"/>
    </row>
    <row r="1643" spans="4:25">
      <c r="D1643" s="1"/>
      <c r="E1643" s="1"/>
      <c r="F1643" s="1"/>
      <c r="G1643" s="1"/>
      <c r="H1643" s="1"/>
      <c r="I1643" s="1"/>
      <c r="K1643" s="1"/>
      <c r="L1643" s="1"/>
      <c r="M1643" s="1"/>
      <c r="R1643" s="1"/>
      <c r="S1643" s="1"/>
      <c r="W1643" s="1"/>
      <c r="X1643" s="1"/>
      <c r="Y1643" s="1"/>
    </row>
    <row r="1644" spans="4:25">
      <c r="D1644" s="1"/>
      <c r="E1644" s="1"/>
      <c r="F1644" s="1"/>
      <c r="G1644" s="1"/>
      <c r="H1644" s="1"/>
      <c r="I1644" s="1"/>
      <c r="K1644" s="1"/>
      <c r="L1644" s="1"/>
      <c r="M1644" s="1"/>
      <c r="R1644" s="1"/>
      <c r="S1644" s="1"/>
      <c r="W1644" s="1"/>
      <c r="X1644" s="1"/>
      <c r="Y1644" s="1"/>
    </row>
    <row r="1645" spans="4:25">
      <c r="D1645" s="1"/>
      <c r="E1645" s="1"/>
      <c r="F1645" s="1"/>
      <c r="G1645" s="1"/>
      <c r="H1645" s="1"/>
      <c r="I1645" s="1"/>
      <c r="K1645" s="1"/>
      <c r="L1645" s="1"/>
      <c r="M1645" s="1"/>
      <c r="R1645" s="1"/>
      <c r="S1645" s="1"/>
      <c r="W1645" s="1"/>
      <c r="X1645" s="1"/>
      <c r="Y1645" s="1"/>
    </row>
    <row r="1646" spans="4:25">
      <c r="D1646" s="1"/>
      <c r="E1646" s="1"/>
      <c r="F1646" s="1"/>
      <c r="G1646" s="1"/>
      <c r="H1646" s="1"/>
      <c r="I1646" s="1"/>
      <c r="K1646" s="1"/>
      <c r="L1646" s="1"/>
      <c r="M1646" s="1"/>
      <c r="R1646" s="1"/>
      <c r="S1646" s="1"/>
      <c r="W1646" s="1"/>
      <c r="X1646" s="1"/>
      <c r="Y1646" s="1"/>
    </row>
    <row r="1647" spans="4:25">
      <c r="D1647" s="1"/>
      <c r="E1647" s="1"/>
      <c r="F1647" s="1"/>
      <c r="G1647" s="1"/>
      <c r="H1647" s="1"/>
      <c r="I1647" s="1"/>
      <c r="K1647" s="1"/>
      <c r="L1647" s="1"/>
      <c r="M1647" s="1"/>
      <c r="R1647" s="1"/>
      <c r="S1647" s="1"/>
      <c r="W1647" s="1"/>
      <c r="X1647" s="1"/>
      <c r="Y1647" s="1"/>
    </row>
    <row r="1648" spans="4:25">
      <c r="D1648" s="1"/>
      <c r="E1648" s="1"/>
      <c r="F1648" s="1"/>
      <c r="G1648" s="1"/>
      <c r="H1648" s="1"/>
      <c r="I1648" s="1"/>
      <c r="K1648" s="1"/>
      <c r="L1648" s="1"/>
      <c r="M1648" s="1"/>
      <c r="R1648" s="1"/>
      <c r="S1648" s="1"/>
      <c r="W1648" s="1"/>
      <c r="X1648" s="1"/>
      <c r="Y1648" s="1"/>
    </row>
    <row r="1649" spans="4:25">
      <c r="D1649" s="1"/>
      <c r="E1649" s="1"/>
      <c r="F1649" s="1"/>
      <c r="G1649" s="1"/>
      <c r="H1649" s="1"/>
      <c r="I1649" s="1"/>
      <c r="K1649" s="1"/>
      <c r="L1649" s="1"/>
      <c r="M1649" s="1"/>
      <c r="R1649" s="1"/>
      <c r="S1649" s="1"/>
      <c r="W1649" s="1"/>
      <c r="X1649" s="1"/>
      <c r="Y1649" s="1"/>
    </row>
    <row r="1650" spans="4:25">
      <c r="D1650" s="1"/>
      <c r="E1650" s="1"/>
      <c r="F1650" s="1"/>
      <c r="G1650" s="1"/>
      <c r="H1650" s="1"/>
      <c r="I1650" s="1"/>
      <c r="K1650" s="1"/>
      <c r="L1650" s="1"/>
      <c r="M1650" s="1"/>
      <c r="R1650" s="1"/>
      <c r="S1650" s="1"/>
      <c r="W1650" s="1"/>
      <c r="X1650" s="1"/>
      <c r="Y1650" s="1"/>
    </row>
    <row r="1651" spans="4:25">
      <c r="D1651" s="1"/>
      <c r="E1651" s="1"/>
      <c r="F1651" s="1"/>
      <c r="G1651" s="1"/>
      <c r="H1651" s="1"/>
      <c r="I1651" s="1"/>
      <c r="K1651" s="1"/>
      <c r="L1651" s="1"/>
      <c r="M1651" s="1"/>
      <c r="R1651" s="1"/>
      <c r="S1651" s="1"/>
      <c r="W1651" s="1"/>
      <c r="X1651" s="1"/>
      <c r="Y1651" s="1"/>
    </row>
    <row r="1652" spans="4:25">
      <c r="D1652" s="1"/>
      <c r="E1652" s="1"/>
      <c r="F1652" s="1"/>
      <c r="G1652" s="1"/>
      <c r="H1652" s="1"/>
      <c r="I1652" s="1"/>
      <c r="K1652" s="1"/>
      <c r="L1652" s="1"/>
      <c r="M1652" s="1"/>
      <c r="R1652" s="1"/>
      <c r="S1652" s="1"/>
      <c r="W1652" s="1"/>
      <c r="X1652" s="1"/>
      <c r="Y1652" s="1"/>
    </row>
    <row r="1653" spans="4:25">
      <c r="D1653" s="1"/>
      <c r="E1653" s="1"/>
      <c r="F1653" s="1"/>
      <c r="G1653" s="1"/>
      <c r="H1653" s="1"/>
      <c r="I1653" s="1"/>
      <c r="K1653" s="1"/>
      <c r="L1653" s="1"/>
      <c r="M1653" s="1"/>
      <c r="R1653" s="1"/>
      <c r="S1653" s="1"/>
      <c r="W1653" s="1"/>
      <c r="X1653" s="1"/>
      <c r="Y1653" s="1"/>
    </row>
    <row r="1654" spans="4:25">
      <c r="D1654" s="1"/>
      <c r="E1654" s="1"/>
      <c r="F1654" s="1"/>
      <c r="G1654" s="1"/>
      <c r="H1654" s="1"/>
      <c r="I1654" s="1"/>
      <c r="K1654" s="1"/>
      <c r="L1654" s="1"/>
      <c r="M1654" s="1"/>
      <c r="R1654" s="1"/>
      <c r="S1654" s="1"/>
      <c r="W1654" s="1"/>
      <c r="X1654" s="1"/>
      <c r="Y1654" s="1"/>
    </row>
    <row r="1655" spans="4:25">
      <c r="D1655" s="1"/>
      <c r="E1655" s="1"/>
      <c r="F1655" s="1"/>
      <c r="G1655" s="1"/>
      <c r="H1655" s="1"/>
      <c r="I1655" s="1"/>
      <c r="K1655" s="1"/>
      <c r="L1655" s="1"/>
      <c r="M1655" s="1"/>
      <c r="R1655" s="1"/>
      <c r="S1655" s="1"/>
      <c r="W1655" s="1"/>
      <c r="X1655" s="1"/>
      <c r="Y1655" s="1"/>
    </row>
    <row r="1656" spans="4:25">
      <c r="D1656" s="1"/>
      <c r="E1656" s="1"/>
      <c r="F1656" s="1"/>
      <c r="G1656" s="1"/>
      <c r="H1656" s="1"/>
      <c r="I1656" s="1"/>
      <c r="K1656" s="1"/>
      <c r="L1656" s="1"/>
      <c r="M1656" s="1"/>
      <c r="R1656" s="1"/>
      <c r="S1656" s="1"/>
      <c r="W1656" s="1"/>
      <c r="X1656" s="1"/>
      <c r="Y1656" s="1"/>
    </row>
    <row r="1657" spans="4:25">
      <c r="D1657" s="1"/>
      <c r="E1657" s="1"/>
      <c r="F1657" s="1"/>
      <c r="G1657" s="1"/>
      <c r="H1657" s="1"/>
      <c r="I1657" s="1"/>
      <c r="K1657" s="1"/>
      <c r="L1657" s="1"/>
      <c r="M1657" s="1"/>
      <c r="R1657" s="1"/>
      <c r="S1657" s="1"/>
      <c r="W1657" s="1"/>
      <c r="X1657" s="1"/>
      <c r="Y1657" s="1"/>
    </row>
    <row r="1658" spans="4:25">
      <c r="D1658" s="1"/>
      <c r="E1658" s="1"/>
      <c r="F1658" s="1"/>
      <c r="G1658" s="1"/>
      <c r="H1658" s="1"/>
      <c r="I1658" s="1"/>
      <c r="K1658" s="1"/>
      <c r="L1658" s="1"/>
      <c r="M1658" s="1"/>
      <c r="R1658" s="1"/>
      <c r="S1658" s="1"/>
      <c r="W1658" s="1"/>
      <c r="X1658" s="1"/>
      <c r="Y1658" s="1"/>
    </row>
    <row r="1659" spans="4:25">
      <c r="D1659" s="1"/>
      <c r="E1659" s="1"/>
      <c r="F1659" s="1"/>
      <c r="G1659" s="1"/>
      <c r="H1659" s="1"/>
      <c r="I1659" s="1"/>
      <c r="K1659" s="1"/>
      <c r="L1659" s="1"/>
      <c r="M1659" s="1"/>
      <c r="R1659" s="1"/>
      <c r="S1659" s="1"/>
      <c r="W1659" s="1"/>
      <c r="X1659" s="1"/>
      <c r="Y1659" s="1"/>
    </row>
    <row r="1660" spans="4:25">
      <c r="D1660" s="1"/>
      <c r="E1660" s="1"/>
      <c r="F1660" s="1"/>
      <c r="G1660" s="1"/>
      <c r="H1660" s="1"/>
      <c r="I1660" s="1"/>
      <c r="K1660" s="1"/>
      <c r="L1660" s="1"/>
      <c r="M1660" s="1"/>
      <c r="R1660" s="1"/>
      <c r="S1660" s="1"/>
      <c r="W1660" s="1"/>
      <c r="X1660" s="1"/>
      <c r="Y1660" s="1"/>
    </row>
    <row r="1661" spans="4:25">
      <c r="D1661" s="1"/>
      <c r="E1661" s="1"/>
      <c r="F1661" s="1"/>
      <c r="G1661" s="1"/>
      <c r="H1661" s="1"/>
      <c r="I1661" s="1"/>
      <c r="K1661" s="1"/>
      <c r="L1661" s="1"/>
      <c r="M1661" s="1"/>
      <c r="R1661" s="1"/>
      <c r="S1661" s="1"/>
      <c r="W1661" s="1"/>
      <c r="X1661" s="1"/>
      <c r="Y1661" s="1"/>
    </row>
    <row r="1662" spans="4:25">
      <c r="D1662" s="1"/>
      <c r="E1662" s="1"/>
      <c r="F1662" s="1"/>
      <c r="G1662" s="1"/>
      <c r="H1662" s="1"/>
      <c r="I1662" s="1"/>
      <c r="K1662" s="1"/>
      <c r="L1662" s="1"/>
      <c r="M1662" s="1"/>
      <c r="R1662" s="1"/>
      <c r="S1662" s="1"/>
      <c r="W1662" s="1"/>
      <c r="X1662" s="1"/>
      <c r="Y1662" s="1"/>
    </row>
    <row r="1663" spans="4:25">
      <c r="D1663" s="1"/>
      <c r="E1663" s="1"/>
      <c r="F1663" s="1"/>
      <c r="G1663" s="1"/>
      <c r="H1663" s="1"/>
      <c r="I1663" s="1"/>
      <c r="K1663" s="1"/>
      <c r="L1663" s="1"/>
      <c r="M1663" s="1"/>
      <c r="R1663" s="1"/>
      <c r="S1663" s="1"/>
      <c r="W1663" s="1"/>
      <c r="X1663" s="1"/>
      <c r="Y1663" s="1"/>
    </row>
    <row r="1664" spans="4:25">
      <c r="D1664" s="1"/>
      <c r="E1664" s="1"/>
      <c r="F1664" s="1"/>
      <c r="G1664" s="1"/>
      <c r="H1664" s="1"/>
      <c r="I1664" s="1"/>
      <c r="K1664" s="1"/>
      <c r="L1664" s="1"/>
      <c r="M1664" s="1"/>
      <c r="R1664" s="1"/>
      <c r="S1664" s="1"/>
      <c r="W1664" s="1"/>
      <c r="X1664" s="1"/>
      <c r="Y1664" s="1"/>
    </row>
    <row r="1665" spans="4:25">
      <c r="D1665" s="1"/>
      <c r="E1665" s="1"/>
      <c r="F1665" s="1"/>
      <c r="G1665" s="1"/>
      <c r="H1665" s="1"/>
      <c r="I1665" s="1"/>
      <c r="K1665" s="1"/>
      <c r="L1665" s="1"/>
      <c r="M1665" s="1"/>
      <c r="R1665" s="1"/>
      <c r="S1665" s="1"/>
      <c r="W1665" s="1"/>
      <c r="X1665" s="1"/>
      <c r="Y1665" s="1"/>
    </row>
    <row r="1666" spans="4:25">
      <c r="D1666" s="1"/>
      <c r="E1666" s="1"/>
      <c r="F1666" s="1"/>
      <c r="G1666" s="1"/>
      <c r="H1666" s="1"/>
      <c r="I1666" s="1"/>
      <c r="K1666" s="1"/>
      <c r="L1666" s="1"/>
      <c r="M1666" s="1"/>
      <c r="R1666" s="1"/>
      <c r="S1666" s="1"/>
      <c r="W1666" s="1"/>
      <c r="X1666" s="1"/>
      <c r="Y1666" s="1"/>
    </row>
    <row r="1667" spans="4:25">
      <c r="D1667" s="1"/>
      <c r="E1667" s="1"/>
      <c r="F1667" s="1"/>
      <c r="G1667" s="1"/>
      <c r="H1667" s="1"/>
      <c r="I1667" s="1"/>
      <c r="K1667" s="1"/>
      <c r="L1667" s="1"/>
      <c r="M1667" s="1"/>
      <c r="R1667" s="1"/>
      <c r="S1667" s="1"/>
      <c r="W1667" s="1"/>
      <c r="X1667" s="1"/>
      <c r="Y1667" s="1"/>
    </row>
    <row r="1668" spans="4:25">
      <c r="D1668" s="1"/>
      <c r="E1668" s="1"/>
      <c r="F1668" s="1"/>
      <c r="G1668" s="1"/>
      <c r="H1668" s="1"/>
      <c r="I1668" s="1"/>
      <c r="K1668" s="1"/>
      <c r="L1668" s="1"/>
      <c r="M1668" s="1"/>
      <c r="R1668" s="1"/>
      <c r="S1668" s="1"/>
      <c r="W1668" s="1"/>
      <c r="X1668" s="1"/>
      <c r="Y1668" s="1"/>
    </row>
    <row r="1669" spans="4:25">
      <c r="D1669" s="1"/>
      <c r="E1669" s="1"/>
      <c r="F1669" s="1"/>
      <c r="G1669" s="1"/>
      <c r="H1669" s="1"/>
      <c r="I1669" s="1"/>
      <c r="K1669" s="1"/>
      <c r="L1669" s="1"/>
      <c r="M1669" s="1"/>
      <c r="R1669" s="1"/>
      <c r="S1669" s="1"/>
      <c r="W1669" s="1"/>
      <c r="X1669" s="1"/>
      <c r="Y1669" s="1"/>
    </row>
    <row r="1670" spans="4:25">
      <c r="D1670" s="1"/>
      <c r="E1670" s="1"/>
      <c r="F1670" s="1"/>
      <c r="G1670" s="1"/>
      <c r="H1670" s="1"/>
      <c r="I1670" s="1"/>
      <c r="K1670" s="1"/>
      <c r="L1670" s="1"/>
      <c r="M1670" s="1"/>
      <c r="R1670" s="1"/>
      <c r="S1670" s="1"/>
      <c r="W1670" s="1"/>
      <c r="X1670" s="1"/>
      <c r="Y1670" s="1"/>
    </row>
    <row r="1671" spans="4:25">
      <c r="D1671" s="1"/>
      <c r="E1671" s="1"/>
      <c r="F1671" s="1"/>
      <c r="G1671" s="1"/>
      <c r="H1671" s="1"/>
      <c r="I1671" s="1"/>
      <c r="K1671" s="1"/>
      <c r="L1671" s="1"/>
      <c r="M1671" s="1"/>
      <c r="R1671" s="1"/>
      <c r="S1671" s="1"/>
      <c r="W1671" s="1"/>
      <c r="X1671" s="1"/>
      <c r="Y1671" s="1"/>
    </row>
    <row r="1672" spans="4:25">
      <c r="D1672" s="1"/>
      <c r="E1672" s="1"/>
      <c r="F1672" s="1"/>
      <c r="G1672" s="1"/>
      <c r="H1672" s="1"/>
      <c r="I1672" s="1"/>
      <c r="K1672" s="1"/>
      <c r="L1672" s="1"/>
      <c r="M1672" s="1"/>
      <c r="R1672" s="1"/>
      <c r="S1672" s="1"/>
      <c r="W1672" s="1"/>
      <c r="X1672" s="1"/>
      <c r="Y1672" s="1"/>
    </row>
    <row r="1673" spans="4:25">
      <c r="D1673" s="1"/>
      <c r="E1673" s="1"/>
      <c r="F1673" s="1"/>
      <c r="G1673" s="1"/>
      <c r="H1673" s="1"/>
      <c r="I1673" s="1"/>
      <c r="K1673" s="1"/>
      <c r="L1673" s="1"/>
      <c r="M1673" s="1"/>
      <c r="R1673" s="1"/>
      <c r="S1673" s="1"/>
      <c r="W1673" s="1"/>
      <c r="X1673" s="1"/>
      <c r="Y1673" s="1"/>
    </row>
    <row r="1674" spans="4:25">
      <c r="D1674" s="1"/>
      <c r="E1674" s="1"/>
      <c r="F1674" s="1"/>
      <c r="G1674" s="1"/>
      <c r="H1674" s="1"/>
      <c r="I1674" s="1"/>
      <c r="K1674" s="1"/>
      <c r="L1674" s="1"/>
      <c r="M1674" s="1"/>
      <c r="R1674" s="1"/>
      <c r="S1674" s="1"/>
      <c r="W1674" s="1"/>
      <c r="X1674" s="1"/>
      <c r="Y1674" s="1"/>
    </row>
    <row r="1675" spans="4:25">
      <c r="D1675" s="1"/>
      <c r="E1675" s="1"/>
      <c r="F1675" s="1"/>
      <c r="G1675" s="1"/>
      <c r="H1675" s="1"/>
      <c r="I1675" s="1"/>
      <c r="K1675" s="1"/>
      <c r="L1675" s="1"/>
      <c r="M1675" s="1"/>
      <c r="R1675" s="1"/>
      <c r="S1675" s="1"/>
      <c r="W1675" s="1"/>
      <c r="X1675" s="1"/>
      <c r="Y1675" s="1"/>
    </row>
    <row r="1676" spans="4:25">
      <c r="D1676" s="1"/>
      <c r="E1676" s="1"/>
      <c r="F1676" s="1"/>
      <c r="G1676" s="1"/>
      <c r="H1676" s="1"/>
      <c r="I1676" s="1"/>
      <c r="K1676" s="1"/>
      <c r="L1676" s="1"/>
      <c r="M1676" s="1"/>
      <c r="R1676" s="1"/>
      <c r="S1676" s="1"/>
      <c r="W1676" s="1"/>
      <c r="X1676" s="1"/>
      <c r="Y1676" s="1"/>
    </row>
    <row r="1677" spans="4:25">
      <c r="D1677" s="1"/>
      <c r="E1677" s="1"/>
      <c r="F1677" s="1"/>
      <c r="G1677" s="1"/>
      <c r="H1677" s="1"/>
      <c r="I1677" s="1"/>
      <c r="K1677" s="1"/>
      <c r="L1677" s="1"/>
      <c r="M1677" s="1"/>
      <c r="R1677" s="1"/>
      <c r="S1677" s="1"/>
      <c r="W1677" s="1"/>
      <c r="X1677" s="1"/>
      <c r="Y1677" s="1"/>
    </row>
    <row r="1678" spans="4:25">
      <c r="D1678" s="1"/>
      <c r="E1678" s="1"/>
      <c r="F1678" s="1"/>
      <c r="G1678" s="1"/>
      <c r="H1678" s="1"/>
      <c r="I1678" s="1"/>
      <c r="K1678" s="1"/>
      <c r="L1678" s="1"/>
      <c r="M1678" s="1"/>
      <c r="R1678" s="1"/>
      <c r="S1678" s="1"/>
      <c r="W1678" s="1"/>
      <c r="X1678" s="1"/>
      <c r="Y1678" s="1"/>
    </row>
    <row r="1679" spans="4:25">
      <c r="D1679" s="1"/>
      <c r="E1679" s="1"/>
      <c r="F1679" s="1"/>
      <c r="G1679" s="1"/>
      <c r="H1679" s="1"/>
      <c r="I1679" s="1"/>
      <c r="K1679" s="1"/>
      <c r="L1679" s="1"/>
      <c r="M1679" s="1"/>
      <c r="R1679" s="1"/>
      <c r="S1679" s="1"/>
      <c r="W1679" s="1"/>
      <c r="X1679" s="1"/>
      <c r="Y1679" s="1"/>
    </row>
    <row r="1680" spans="4:25">
      <c r="D1680" s="1"/>
      <c r="E1680" s="1"/>
      <c r="F1680" s="1"/>
      <c r="G1680" s="1"/>
      <c r="H1680" s="1"/>
      <c r="I1680" s="1"/>
      <c r="K1680" s="1"/>
      <c r="L1680" s="1"/>
      <c r="M1680" s="1"/>
      <c r="R1680" s="1"/>
      <c r="S1680" s="1"/>
      <c r="W1680" s="1"/>
      <c r="X1680" s="1"/>
      <c r="Y1680" s="1"/>
    </row>
    <row r="1681" spans="4:25">
      <c r="D1681" s="1"/>
      <c r="E1681" s="1"/>
      <c r="F1681" s="1"/>
      <c r="G1681" s="1"/>
      <c r="H1681" s="1"/>
      <c r="I1681" s="1"/>
      <c r="K1681" s="1"/>
      <c r="L1681" s="1"/>
      <c r="M1681" s="1"/>
      <c r="R1681" s="1"/>
      <c r="S1681" s="1"/>
      <c r="W1681" s="1"/>
      <c r="X1681" s="1"/>
      <c r="Y1681" s="1"/>
    </row>
    <row r="1682" spans="4:25">
      <c r="D1682" s="1"/>
      <c r="E1682" s="1"/>
      <c r="F1682" s="1"/>
      <c r="G1682" s="1"/>
      <c r="H1682" s="1"/>
      <c r="I1682" s="1"/>
      <c r="K1682" s="1"/>
      <c r="L1682" s="1"/>
      <c r="M1682" s="1"/>
      <c r="R1682" s="1"/>
      <c r="S1682" s="1"/>
      <c r="W1682" s="1"/>
      <c r="X1682" s="1"/>
      <c r="Y1682" s="1"/>
    </row>
    <row r="1683" spans="4:25">
      <c r="D1683" s="1"/>
      <c r="E1683" s="1"/>
      <c r="F1683" s="1"/>
      <c r="G1683" s="1"/>
      <c r="H1683" s="1"/>
      <c r="I1683" s="1"/>
      <c r="K1683" s="1"/>
      <c r="L1683" s="1"/>
      <c r="M1683" s="1"/>
      <c r="R1683" s="1"/>
      <c r="S1683" s="1"/>
      <c r="W1683" s="1"/>
      <c r="X1683" s="1"/>
      <c r="Y1683" s="1"/>
    </row>
    <row r="1684" spans="4:25">
      <c r="D1684" s="1"/>
      <c r="E1684" s="1"/>
      <c r="F1684" s="1"/>
      <c r="G1684" s="1"/>
      <c r="H1684" s="1"/>
      <c r="I1684" s="1"/>
      <c r="K1684" s="1"/>
      <c r="L1684" s="1"/>
      <c r="M1684" s="1"/>
      <c r="R1684" s="1"/>
      <c r="S1684" s="1"/>
      <c r="W1684" s="1"/>
      <c r="X1684" s="1"/>
      <c r="Y1684" s="1"/>
    </row>
    <row r="1685" spans="4:25">
      <c r="D1685" s="1"/>
      <c r="E1685" s="1"/>
      <c r="F1685" s="1"/>
      <c r="G1685" s="1"/>
      <c r="H1685" s="1"/>
      <c r="I1685" s="1"/>
      <c r="K1685" s="1"/>
      <c r="L1685" s="1"/>
      <c r="M1685" s="1"/>
      <c r="R1685" s="1"/>
      <c r="S1685" s="1"/>
      <c r="W1685" s="1"/>
      <c r="X1685" s="1"/>
      <c r="Y1685" s="1"/>
    </row>
    <row r="1686" spans="4:25">
      <c r="D1686" s="1"/>
      <c r="E1686" s="1"/>
      <c r="F1686" s="1"/>
      <c r="G1686" s="1"/>
      <c r="H1686" s="1"/>
      <c r="I1686" s="1"/>
      <c r="K1686" s="1"/>
      <c r="L1686" s="1"/>
      <c r="M1686" s="1"/>
      <c r="R1686" s="1"/>
      <c r="S1686" s="1"/>
      <c r="W1686" s="1"/>
      <c r="X1686" s="1"/>
      <c r="Y1686" s="1"/>
    </row>
    <row r="1687" spans="4:25">
      <c r="D1687" s="1"/>
      <c r="E1687" s="1"/>
      <c r="F1687" s="1"/>
      <c r="G1687" s="1"/>
      <c r="H1687" s="1"/>
      <c r="I1687" s="1"/>
      <c r="K1687" s="1"/>
      <c r="L1687" s="1"/>
      <c r="M1687" s="1"/>
      <c r="R1687" s="1"/>
      <c r="S1687" s="1"/>
      <c r="W1687" s="1"/>
      <c r="X1687" s="1"/>
      <c r="Y1687" s="1"/>
    </row>
    <row r="1688" spans="4:25">
      <c r="D1688" s="1"/>
      <c r="E1688" s="1"/>
      <c r="F1688" s="1"/>
      <c r="G1688" s="1"/>
      <c r="H1688" s="1"/>
      <c r="I1688" s="1"/>
      <c r="K1688" s="1"/>
      <c r="L1688" s="1"/>
      <c r="M1688" s="1"/>
      <c r="R1688" s="1"/>
      <c r="S1688" s="1"/>
      <c r="W1688" s="1"/>
      <c r="X1688" s="1"/>
      <c r="Y1688" s="1"/>
    </row>
    <row r="1689" spans="4:25">
      <c r="D1689" s="1"/>
      <c r="E1689" s="1"/>
      <c r="F1689" s="1"/>
      <c r="G1689" s="1"/>
      <c r="H1689" s="1"/>
      <c r="I1689" s="1"/>
      <c r="K1689" s="1"/>
      <c r="L1689" s="1"/>
      <c r="M1689" s="1"/>
      <c r="R1689" s="1"/>
      <c r="S1689" s="1"/>
      <c r="W1689" s="1"/>
      <c r="X1689" s="1"/>
      <c r="Y1689" s="1"/>
    </row>
    <row r="1690" spans="4:25">
      <c r="D1690" s="1"/>
      <c r="E1690" s="1"/>
      <c r="F1690" s="1"/>
      <c r="G1690" s="1"/>
      <c r="H1690" s="1"/>
      <c r="I1690" s="1"/>
      <c r="K1690" s="1"/>
      <c r="L1690" s="1"/>
      <c r="M1690" s="1"/>
      <c r="R1690" s="1"/>
      <c r="S1690" s="1"/>
      <c r="W1690" s="1"/>
      <c r="X1690" s="1"/>
      <c r="Y1690" s="1"/>
    </row>
    <row r="1691" spans="4:25">
      <c r="D1691" s="1"/>
      <c r="E1691" s="1"/>
      <c r="F1691" s="1"/>
      <c r="G1691" s="1"/>
      <c r="H1691" s="1"/>
      <c r="I1691" s="1"/>
      <c r="K1691" s="1"/>
      <c r="L1691" s="1"/>
      <c r="M1691" s="1"/>
      <c r="R1691" s="1"/>
      <c r="S1691" s="1"/>
      <c r="W1691" s="1"/>
      <c r="X1691" s="1"/>
      <c r="Y1691" s="1"/>
    </row>
    <row r="1692" spans="4:25">
      <c r="D1692" s="1"/>
      <c r="E1692" s="1"/>
      <c r="F1692" s="1"/>
      <c r="G1692" s="1"/>
      <c r="H1692" s="1"/>
      <c r="I1692" s="1"/>
      <c r="K1692" s="1"/>
      <c r="L1692" s="1"/>
      <c r="M1692" s="1"/>
      <c r="R1692" s="1"/>
      <c r="S1692" s="1"/>
      <c r="W1692" s="1"/>
      <c r="X1692" s="1"/>
      <c r="Y1692" s="1"/>
    </row>
    <row r="1693" spans="4:25">
      <c r="D1693" s="1"/>
      <c r="E1693" s="1"/>
      <c r="F1693" s="1"/>
      <c r="G1693" s="1"/>
      <c r="H1693" s="1"/>
      <c r="I1693" s="1"/>
      <c r="K1693" s="1"/>
      <c r="L1693" s="1"/>
      <c r="M1693" s="1"/>
      <c r="R1693" s="1"/>
      <c r="S1693" s="1"/>
      <c r="W1693" s="1"/>
      <c r="X1693" s="1"/>
      <c r="Y1693" s="1"/>
    </row>
    <row r="1694" spans="4:25">
      <c r="D1694" s="1"/>
      <c r="E1694" s="1"/>
      <c r="F1694" s="1"/>
      <c r="G1694" s="1"/>
      <c r="H1694" s="1"/>
      <c r="I1694" s="1"/>
      <c r="K1694" s="1"/>
      <c r="L1694" s="1"/>
      <c r="M1694" s="1"/>
      <c r="R1694" s="1"/>
      <c r="S1694" s="1"/>
      <c r="W1694" s="1"/>
      <c r="X1694" s="1"/>
      <c r="Y1694" s="1"/>
    </row>
    <row r="1695" spans="4:25">
      <c r="D1695" s="1"/>
      <c r="E1695" s="1"/>
      <c r="F1695" s="1"/>
      <c r="G1695" s="1"/>
      <c r="H1695" s="1"/>
      <c r="I1695" s="1"/>
      <c r="K1695" s="1"/>
      <c r="L1695" s="1"/>
      <c r="M1695" s="1"/>
      <c r="R1695" s="1"/>
      <c r="S1695" s="1"/>
      <c r="W1695" s="1"/>
      <c r="X1695" s="1"/>
      <c r="Y1695" s="1"/>
    </row>
    <row r="1696" spans="4:25">
      <c r="D1696" s="1"/>
      <c r="E1696" s="1"/>
      <c r="F1696" s="1"/>
      <c r="G1696" s="1"/>
      <c r="H1696" s="1"/>
      <c r="I1696" s="1"/>
      <c r="K1696" s="1"/>
      <c r="L1696" s="1"/>
      <c r="M1696" s="1"/>
      <c r="R1696" s="1"/>
      <c r="S1696" s="1"/>
      <c r="W1696" s="1"/>
      <c r="X1696" s="1"/>
      <c r="Y1696" s="1"/>
    </row>
    <row r="1697" spans="4:25">
      <c r="D1697" s="1"/>
      <c r="E1697" s="1"/>
      <c r="F1697" s="1"/>
      <c r="G1697" s="1"/>
      <c r="H1697" s="1"/>
      <c r="I1697" s="1"/>
      <c r="K1697" s="1"/>
      <c r="L1697" s="1"/>
      <c r="M1697" s="1"/>
      <c r="R1697" s="1"/>
      <c r="S1697" s="1"/>
      <c r="W1697" s="1"/>
      <c r="X1697" s="1"/>
      <c r="Y1697" s="1"/>
    </row>
    <row r="1698" spans="4:25">
      <c r="D1698" s="1"/>
      <c r="E1698" s="1"/>
      <c r="F1698" s="1"/>
      <c r="G1698" s="1"/>
      <c r="H1698" s="1"/>
      <c r="I1698" s="1"/>
      <c r="K1698" s="1"/>
      <c r="L1698" s="1"/>
      <c r="M1698" s="1"/>
      <c r="R1698" s="1"/>
      <c r="S1698" s="1"/>
      <c r="W1698" s="1"/>
      <c r="X1698" s="1"/>
      <c r="Y1698" s="1"/>
    </row>
    <row r="1699" spans="4:25">
      <c r="D1699" s="1"/>
      <c r="E1699" s="1"/>
      <c r="F1699" s="1"/>
      <c r="G1699" s="1"/>
      <c r="H1699" s="1"/>
      <c r="I1699" s="1"/>
      <c r="K1699" s="1"/>
      <c r="L1699" s="1"/>
      <c r="M1699" s="1"/>
      <c r="R1699" s="1"/>
      <c r="S1699" s="1"/>
      <c r="W1699" s="1"/>
      <c r="X1699" s="1"/>
      <c r="Y1699" s="1"/>
    </row>
    <row r="1700" spans="4:25">
      <c r="D1700" s="1"/>
      <c r="E1700" s="1"/>
      <c r="F1700" s="1"/>
      <c r="G1700" s="1"/>
      <c r="H1700" s="1"/>
      <c r="I1700" s="1"/>
      <c r="K1700" s="1"/>
      <c r="L1700" s="1"/>
      <c r="M1700" s="1"/>
      <c r="R1700" s="1"/>
      <c r="S1700" s="1"/>
      <c r="W1700" s="1"/>
      <c r="X1700" s="1"/>
      <c r="Y1700" s="1"/>
    </row>
    <row r="1701" spans="4:25">
      <c r="D1701" s="1"/>
      <c r="E1701" s="1"/>
      <c r="F1701" s="1"/>
      <c r="G1701" s="1"/>
      <c r="H1701" s="1"/>
      <c r="I1701" s="1"/>
      <c r="K1701" s="1"/>
      <c r="L1701" s="1"/>
      <c r="M1701" s="1"/>
      <c r="R1701" s="1"/>
      <c r="S1701" s="1"/>
      <c r="W1701" s="1"/>
      <c r="X1701" s="1"/>
      <c r="Y1701" s="1"/>
    </row>
    <row r="1702" spans="4:25">
      <c r="D1702" s="1"/>
      <c r="E1702" s="1"/>
      <c r="F1702" s="1"/>
      <c r="G1702" s="1"/>
      <c r="H1702" s="1"/>
      <c r="I1702" s="1"/>
      <c r="K1702" s="1"/>
      <c r="L1702" s="1"/>
      <c r="M1702" s="1"/>
      <c r="R1702" s="1"/>
      <c r="S1702" s="1"/>
      <c r="W1702" s="1"/>
      <c r="X1702" s="1"/>
      <c r="Y1702" s="1"/>
    </row>
    <row r="1703" spans="4:25">
      <c r="D1703" s="1"/>
      <c r="E1703" s="1"/>
      <c r="F1703" s="1"/>
      <c r="G1703" s="1"/>
      <c r="H1703" s="1"/>
      <c r="I1703" s="1"/>
      <c r="K1703" s="1"/>
      <c r="L1703" s="1"/>
      <c r="M1703" s="1"/>
      <c r="R1703" s="1"/>
      <c r="S1703" s="1"/>
      <c r="W1703" s="1"/>
      <c r="X1703" s="1"/>
      <c r="Y1703" s="1"/>
    </row>
    <row r="1704" spans="4:25">
      <c r="D1704" s="1"/>
      <c r="E1704" s="1"/>
      <c r="F1704" s="1"/>
      <c r="G1704" s="1"/>
      <c r="H1704" s="1"/>
      <c r="I1704" s="1"/>
      <c r="K1704" s="1"/>
      <c r="L1704" s="1"/>
      <c r="M1704" s="1"/>
      <c r="R1704" s="1"/>
      <c r="S1704" s="1"/>
      <c r="W1704" s="1"/>
      <c r="X1704" s="1"/>
      <c r="Y1704" s="1"/>
    </row>
    <row r="1705" spans="4:25">
      <c r="D1705" s="1"/>
      <c r="E1705" s="1"/>
      <c r="F1705" s="1"/>
      <c r="G1705" s="1"/>
      <c r="H1705" s="1"/>
      <c r="I1705" s="1"/>
      <c r="K1705" s="1"/>
      <c r="L1705" s="1"/>
      <c r="M1705" s="1"/>
      <c r="R1705" s="1"/>
      <c r="S1705" s="1"/>
      <c r="W1705" s="1"/>
      <c r="X1705" s="1"/>
      <c r="Y1705" s="1"/>
    </row>
    <row r="1706" spans="4:25">
      <c r="D1706" s="1"/>
      <c r="E1706" s="1"/>
      <c r="F1706" s="1"/>
      <c r="G1706" s="1"/>
      <c r="H1706" s="1"/>
      <c r="I1706" s="1"/>
      <c r="K1706" s="1"/>
      <c r="L1706" s="1"/>
      <c r="M1706" s="1"/>
      <c r="R1706" s="1"/>
      <c r="S1706" s="1"/>
      <c r="W1706" s="1"/>
      <c r="X1706" s="1"/>
      <c r="Y1706" s="1"/>
    </row>
    <row r="1707" spans="4:25">
      <c r="D1707" s="1"/>
      <c r="E1707" s="1"/>
      <c r="F1707" s="1"/>
      <c r="G1707" s="1"/>
      <c r="H1707" s="1"/>
      <c r="I1707" s="1"/>
      <c r="K1707" s="1"/>
      <c r="L1707" s="1"/>
      <c r="M1707" s="1"/>
      <c r="R1707" s="1"/>
      <c r="S1707" s="1"/>
      <c r="W1707" s="1"/>
      <c r="X1707" s="1"/>
      <c r="Y1707" s="1"/>
    </row>
    <row r="1708" spans="4:25">
      <c r="D1708" s="1"/>
      <c r="E1708" s="1"/>
      <c r="F1708" s="1"/>
      <c r="G1708" s="1"/>
      <c r="H1708" s="1"/>
      <c r="I1708" s="1"/>
      <c r="K1708" s="1"/>
      <c r="L1708" s="1"/>
      <c r="M1708" s="1"/>
      <c r="R1708" s="1"/>
      <c r="S1708" s="1"/>
      <c r="W1708" s="1"/>
      <c r="X1708" s="1"/>
      <c r="Y1708" s="1"/>
    </row>
    <row r="1709" spans="4:25">
      <c r="D1709" s="1"/>
      <c r="E1709" s="1"/>
      <c r="F1709" s="1"/>
      <c r="G1709" s="1"/>
      <c r="H1709" s="1"/>
      <c r="I1709" s="1"/>
      <c r="K1709" s="1"/>
      <c r="L1709" s="1"/>
      <c r="M1709" s="1"/>
      <c r="R1709" s="1"/>
      <c r="S1709" s="1"/>
      <c r="W1709" s="1"/>
      <c r="X1709" s="1"/>
      <c r="Y1709" s="1"/>
    </row>
    <row r="1710" spans="4:25">
      <c r="D1710" s="1"/>
      <c r="E1710" s="1"/>
      <c r="F1710" s="1"/>
      <c r="G1710" s="1"/>
      <c r="H1710" s="1"/>
      <c r="I1710" s="1"/>
      <c r="K1710" s="1"/>
      <c r="L1710" s="1"/>
      <c r="M1710" s="1"/>
      <c r="R1710" s="1"/>
      <c r="S1710" s="1"/>
      <c r="W1710" s="1"/>
      <c r="X1710" s="1"/>
      <c r="Y1710" s="1"/>
    </row>
    <row r="1711" spans="4:25">
      <c r="D1711" s="1"/>
      <c r="E1711" s="1"/>
      <c r="F1711" s="1"/>
      <c r="G1711" s="1"/>
      <c r="H1711" s="1"/>
      <c r="I1711" s="1"/>
      <c r="K1711" s="1"/>
      <c r="L1711" s="1"/>
      <c r="M1711" s="1"/>
      <c r="R1711" s="1"/>
      <c r="S1711" s="1"/>
      <c r="W1711" s="1"/>
      <c r="X1711" s="1"/>
      <c r="Y1711" s="1"/>
    </row>
    <row r="1712" spans="4:25">
      <c r="D1712" s="1"/>
      <c r="E1712" s="1"/>
      <c r="F1712" s="1"/>
      <c r="G1712" s="1"/>
      <c r="H1712" s="1"/>
      <c r="I1712" s="1"/>
      <c r="K1712" s="1"/>
      <c r="L1712" s="1"/>
      <c r="M1712" s="1"/>
      <c r="R1712" s="1"/>
      <c r="S1712" s="1"/>
      <c r="W1712" s="1"/>
      <c r="X1712" s="1"/>
      <c r="Y1712" s="1"/>
    </row>
    <row r="1713" spans="4:25">
      <c r="D1713" s="1"/>
      <c r="E1713" s="1"/>
      <c r="F1713" s="1"/>
      <c r="G1713" s="1"/>
      <c r="H1713" s="1"/>
      <c r="I1713" s="1"/>
      <c r="K1713" s="1"/>
      <c r="L1713" s="1"/>
      <c r="M1713" s="1"/>
      <c r="R1713" s="1"/>
      <c r="S1713" s="1"/>
      <c r="W1713" s="1"/>
      <c r="X1713" s="1"/>
      <c r="Y1713" s="1"/>
    </row>
    <row r="1714" spans="4:25">
      <c r="D1714" s="1"/>
      <c r="E1714" s="1"/>
      <c r="F1714" s="1"/>
      <c r="G1714" s="1"/>
      <c r="H1714" s="1"/>
      <c r="I1714" s="1"/>
      <c r="K1714" s="1"/>
      <c r="L1714" s="1"/>
      <c r="M1714" s="1"/>
      <c r="R1714" s="1"/>
      <c r="S1714" s="1"/>
      <c r="W1714" s="1"/>
      <c r="X1714" s="1"/>
      <c r="Y1714" s="1"/>
    </row>
    <row r="1715" spans="4:25">
      <c r="D1715" s="1"/>
      <c r="E1715" s="1"/>
      <c r="F1715" s="1"/>
      <c r="G1715" s="1"/>
      <c r="H1715" s="1"/>
      <c r="I1715" s="1"/>
      <c r="K1715" s="1"/>
      <c r="L1715" s="1"/>
      <c r="M1715" s="1"/>
      <c r="R1715" s="1"/>
      <c r="S1715" s="1"/>
      <c r="W1715" s="1"/>
      <c r="X1715" s="1"/>
      <c r="Y1715" s="1"/>
    </row>
    <row r="1716" spans="4:25">
      <c r="D1716" s="1"/>
      <c r="E1716" s="1"/>
      <c r="F1716" s="1"/>
      <c r="G1716" s="1"/>
      <c r="H1716" s="1"/>
      <c r="I1716" s="1"/>
      <c r="K1716" s="1"/>
      <c r="L1716" s="1"/>
      <c r="M1716" s="1"/>
      <c r="R1716" s="1"/>
      <c r="S1716" s="1"/>
      <c r="W1716" s="1"/>
      <c r="X1716" s="1"/>
      <c r="Y1716" s="1"/>
    </row>
    <row r="1717" spans="4:25">
      <c r="D1717" s="1"/>
      <c r="E1717" s="1"/>
      <c r="F1717" s="1"/>
      <c r="G1717" s="1"/>
      <c r="H1717" s="1"/>
      <c r="I1717" s="1"/>
      <c r="K1717" s="1"/>
      <c r="L1717" s="1"/>
      <c r="M1717" s="1"/>
      <c r="R1717" s="1"/>
      <c r="S1717" s="1"/>
      <c r="W1717" s="1"/>
      <c r="X1717" s="1"/>
      <c r="Y1717" s="1"/>
    </row>
    <row r="1718" spans="4:25">
      <c r="D1718" s="1"/>
      <c r="E1718" s="1"/>
      <c r="F1718" s="1"/>
      <c r="G1718" s="1"/>
      <c r="H1718" s="1"/>
      <c r="I1718" s="1"/>
      <c r="K1718" s="1"/>
      <c r="L1718" s="1"/>
      <c r="M1718" s="1"/>
      <c r="R1718" s="1"/>
      <c r="S1718" s="1"/>
      <c r="W1718" s="1"/>
      <c r="X1718" s="1"/>
      <c r="Y1718" s="1"/>
    </row>
    <row r="1719" spans="4:25">
      <c r="D1719" s="1"/>
      <c r="E1719" s="1"/>
      <c r="F1719" s="1"/>
      <c r="G1719" s="1"/>
      <c r="H1719" s="1"/>
      <c r="I1719" s="1"/>
      <c r="K1719" s="1"/>
      <c r="L1719" s="1"/>
      <c r="M1719" s="1"/>
      <c r="R1719" s="1"/>
      <c r="S1719" s="1"/>
      <c r="W1719" s="1"/>
      <c r="X1719" s="1"/>
      <c r="Y1719" s="1"/>
    </row>
    <row r="1720" spans="4:25">
      <c r="D1720" s="1"/>
      <c r="E1720" s="1"/>
      <c r="F1720" s="1"/>
      <c r="G1720" s="1"/>
      <c r="H1720" s="1"/>
      <c r="I1720" s="1"/>
      <c r="K1720" s="1"/>
      <c r="L1720" s="1"/>
      <c r="M1720" s="1"/>
      <c r="R1720" s="1"/>
      <c r="S1720" s="1"/>
      <c r="W1720" s="1"/>
      <c r="X1720" s="1"/>
      <c r="Y1720" s="1"/>
    </row>
    <row r="1721" spans="4:25">
      <c r="D1721" s="1"/>
      <c r="E1721" s="1"/>
      <c r="F1721" s="1"/>
      <c r="G1721" s="1"/>
      <c r="H1721" s="1"/>
      <c r="I1721" s="1"/>
      <c r="K1721" s="1"/>
      <c r="L1721" s="1"/>
      <c r="M1721" s="1"/>
      <c r="R1721" s="1"/>
      <c r="S1721" s="1"/>
      <c r="W1721" s="1"/>
      <c r="X1721" s="1"/>
      <c r="Y1721" s="1"/>
    </row>
    <row r="1722" spans="4:25">
      <c r="D1722" s="1"/>
      <c r="E1722" s="1"/>
      <c r="F1722" s="1"/>
      <c r="G1722" s="1"/>
      <c r="H1722" s="1"/>
      <c r="I1722" s="1"/>
      <c r="K1722" s="1"/>
      <c r="L1722" s="1"/>
      <c r="M1722" s="1"/>
      <c r="R1722" s="1"/>
      <c r="S1722" s="1"/>
      <c r="W1722" s="1"/>
      <c r="X1722" s="1"/>
      <c r="Y1722" s="1"/>
    </row>
    <row r="1723" spans="4:25">
      <c r="D1723" s="1"/>
      <c r="E1723" s="1"/>
      <c r="F1723" s="1"/>
      <c r="G1723" s="1"/>
      <c r="H1723" s="1"/>
      <c r="I1723" s="1"/>
      <c r="K1723" s="1"/>
      <c r="L1723" s="1"/>
      <c r="M1723" s="1"/>
      <c r="R1723" s="1"/>
      <c r="S1723" s="1"/>
      <c r="W1723" s="1"/>
      <c r="X1723" s="1"/>
      <c r="Y1723" s="1"/>
    </row>
    <row r="1724" spans="4:25">
      <c r="D1724" s="1"/>
      <c r="E1724" s="1"/>
      <c r="F1724" s="1"/>
      <c r="G1724" s="1"/>
      <c r="H1724" s="1"/>
      <c r="I1724" s="1"/>
      <c r="K1724" s="1"/>
      <c r="L1724" s="1"/>
      <c r="M1724" s="1"/>
      <c r="R1724" s="1"/>
      <c r="S1724" s="1"/>
      <c r="W1724" s="1"/>
      <c r="X1724" s="1"/>
      <c r="Y1724" s="1"/>
    </row>
    <row r="1725" spans="4:25">
      <c r="D1725" s="1"/>
      <c r="E1725" s="1"/>
      <c r="F1725" s="1"/>
      <c r="G1725" s="1"/>
      <c r="H1725" s="1"/>
      <c r="I1725" s="1"/>
      <c r="K1725" s="1"/>
      <c r="L1725" s="1"/>
      <c r="M1725" s="1"/>
      <c r="R1725" s="1"/>
      <c r="S1725" s="1"/>
      <c r="W1725" s="1"/>
      <c r="X1725" s="1"/>
      <c r="Y1725" s="1"/>
    </row>
    <row r="1726" spans="4:25">
      <c r="D1726" s="1"/>
      <c r="E1726" s="1"/>
      <c r="F1726" s="1"/>
      <c r="G1726" s="1"/>
      <c r="H1726" s="1"/>
      <c r="I1726" s="1"/>
      <c r="K1726" s="1"/>
      <c r="L1726" s="1"/>
      <c r="M1726" s="1"/>
      <c r="R1726" s="1"/>
      <c r="S1726" s="1"/>
      <c r="W1726" s="1"/>
      <c r="X1726" s="1"/>
      <c r="Y1726" s="1"/>
    </row>
    <row r="1727" spans="4:25">
      <c r="D1727" s="1"/>
      <c r="E1727" s="1"/>
      <c r="F1727" s="1"/>
      <c r="G1727" s="1"/>
      <c r="H1727" s="1"/>
      <c r="I1727" s="1"/>
      <c r="K1727" s="1"/>
      <c r="L1727" s="1"/>
      <c r="M1727" s="1"/>
      <c r="R1727" s="1"/>
      <c r="S1727" s="1"/>
      <c r="W1727" s="1"/>
      <c r="X1727" s="1"/>
      <c r="Y1727" s="1"/>
    </row>
    <row r="1728" spans="4:25">
      <c r="D1728" s="1"/>
      <c r="E1728" s="1"/>
      <c r="F1728" s="1"/>
      <c r="G1728" s="1"/>
      <c r="H1728" s="1"/>
      <c r="I1728" s="1"/>
      <c r="K1728" s="1"/>
      <c r="L1728" s="1"/>
      <c r="M1728" s="1"/>
      <c r="R1728" s="1"/>
      <c r="S1728" s="1"/>
      <c r="W1728" s="1"/>
      <c r="X1728" s="1"/>
      <c r="Y1728" s="1"/>
    </row>
    <row r="1729" spans="4:25">
      <c r="D1729" s="1"/>
      <c r="E1729" s="1"/>
      <c r="F1729" s="1"/>
      <c r="G1729" s="1"/>
      <c r="H1729" s="1"/>
      <c r="I1729" s="1"/>
      <c r="K1729" s="1"/>
      <c r="L1729" s="1"/>
      <c r="M1729" s="1"/>
      <c r="R1729" s="1"/>
      <c r="S1729" s="1"/>
      <c r="W1729" s="1"/>
      <c r="X1729" s="1"/>
      <c r="Y1729" s="1"/>
    </row>
    <row r="1730" spans="4:25">
      <c r="D1730" s="1"/>
      <c r="E1730" s="1"/>
      <c r="F1730" s="1"/>
      <c r="G1730" s="1"/>
      <c r="H1730" s="1"/>
      <c r="I1730" s="1"/>
      <c r="K1730" s="1"/>
      <c r="L1730" s="1"/>
      <c r="M1730" s="1"/>
      <c r="R1730" s="1"/>
      <c r="S1730" s="1"/>
      <c r="W1730" s="1"/>
      <c r="X1730" s="1"/>
      <c r="Y1730" s="1"/>
    </row>
    <row r="1731" spans="4:25">
      <c r="D1731" s="1"/>
      <c r="E1731" s="1"/>
      <c r="F1731" s="1"/>
      <c r="G1731" s="1"/>
      <c r="H1731" s="1"/>
      <c r="I1731" s="1"/>
      <c r="K1731" s="1"/>
      <c r="L1731" s="1"/>
      <c r="M1731" s="1"/>
      <c r="R1731" s="1"/>
      <c r="S1731" s="1"/>
      <c r="W1731" s="1"/>
      <c r="X1731" s="1"/>
      <c r="Y1731" s="1"/>
    </row>
    <row r="1732" spans="4:25">
      <c r="D1732" s="1"/>
      <c r="E1732" s="1"/>
      <c r="F1732" s="1"/>
      <c r="G1732" s="1"/>
      <c r="H1732" s="1"/>
      <c r="I1732" s="1"/>
      <c r="K1732" s="1"/>
      <c r="L1732" s="1"/>
      <c r="M1732" s="1"/>
      <c r="R1732" s="1"/>
      <c r="S1732" s="1"/>
      <c r="W1732" s="1"/>
      <c r="X1732" s="1"/>
      <c r="Y1732" s="1"/>
    </row>
    <row r="1733" spans="4:25">
      <c r="D1733" s="1"/>
      <c r="E1733" s="1"/>
      <c r="F1733" s="1"/>
      <c r="G1733" s="1"/>
      <c r="H1733" s="1"/>
      <c r="I1733" s="1"/>
      <c r="K1733" s="1"/>
      <c r="L1733" s="1"/>
      <c r="M1733" s="1"/>
      <c r="R1733" s="1"/>
      <c r="S1733" s="1"/>
      <c r="W1733" s="1"/>
      <c r="X1733" s="1"/>
      <c r="Y1733" s="1"/>
    </row>
    <row r="1734" spans="4:25">
      <c r="D1734" s="1"/>
      <c r="E1734" s="1"/>
      <c r="F1734" s="1"/>
      <c r="G1734" s="1"/>
      <c r="H1734" s="1"/>
      <c r="I1734" s="1"/>
      <c r="K1734" s="1"/>
      <c r="L1734" s="1"/>
      <c r="M1734" s="1"/>
      <c r="R1734" s="1"/>
      <c r="S1734" s="1"/>
      <c r="W1734" s="1"/>
      <c r="X1734" s="1"/>
      <c r="Y1734" s="1"/>
    </row>
    <row r="1735" spans="4:25">
      <c r="D1735" s="1"/>
      <c r="E1735" s="1"/>
      <c r="F1735" s="1"/>
      <c r="G1735" s="1"/>
      <c r="H1735" s="1"/>
      <c r="I1735" s="1"/>
      <c r="K1735" s="1"/>
      <c r="L1735" s="1"/>
      <c r="M1735" s="1"/>
      <c r="R1735" s="1"/>
      <c r="S1735" s="1"/>
      <c r="W1735" s="1"/>
      <c r="X1735" s="1"/>
      <c r="Y1735" s="1"/>
    </row>
    <row r="1736" spans="4:25">
      <c r="D1736" s="1"/>
      <c r="E1736" s="1"/>
      <c r="F1736" s="1"/>
      <c r="G1736" s="1"/>
      <c r="H1736" s="1"/>
      <c r="I1736" s="1"/>
      <c r="K1736" s="1"/>
      <c r="L1736" s="1"/>
      <c r="M1736" s="1"/>
      <c r="R1736" s="1"/>
      <c r="S1736" s="1"/>
      <c r="W1736" s="1"/>
      <c r="X1736" s="1"/>
      <c r="Y1736" s="1"/>
    </row>
    <row r="1737" spans="4:25">
      <c r="D1737" s="1"/>
      <c r="E1737" s="1"/>
      <c r="F1737" s="1"/>
      <c r="G1737" s="1"/>
      <c r="H1737" s="1"/>
      <c r="I1737" s="1"/>
      <c r="K1737" s="1"/>
      <c r="L1737" s="1"/>
      <c r="M1737" s="1"/>
      <c r="R1737" s="1"/>
      <c r="S1737" s="1"/>
      <c r="W1737" s="1"/>
      <c r="X1737" s="1"/>
      <c r="Y1737" s="1"/>
    </row>
    <row r="1738" spans="4:25">
      <c r="D1738" s="1"/>
      <c r="E1738" s="1"/>
      <c r="F1738" s="1"/>
      <c r="G1738" s="1"/>
      <c r="H1738" s="1"/>
      <c r="I1738" s="1"/>
      <c r="K1738" s="1"/>
      <c r="L1738" s="1"/>
      <c r="M1738" s="1"/>
      <c r="R1738" s="1"/>
      <c r="S1738" s="1"/>
      <c r="W1738" s="1"/>
      <c r="X1738" s="1"/>
      <c r="Y1738" s="1"/>
    </row>
    <row r="1739" spans="4:25">
      <c r="D1739" s="1"/>
      <c r="E1739" s="1"/>
      <c r="F1739" s="1"/>
      <c r="G1739" s="1"/>
      <c r="H1739" s="1"/>
      <c r="I1739" s="1"/>
      <c r="K1739" s="1"/>
      <c r="L1739" s="1"/>
      <c r="M1739" s="1"/>
      <c r="R1739" s="1"/>
      <c r="S1739" s="1"/>
      <c r="W1739" s="1"/>
      <c r="X1739" s="1"/>
      <c r="Y1739" s="1"/>
    </row>
    <row r="1740" spans="4:25">
      <c r="D1740" s="1"/>
      <c r="E1740" s="1"/>
      <c r="F1740" s="1"/>
      <c r="G1740" s="1"/>
      <c r="H1740" s="1"/>
      <c r="I1740" s="1"/>
      <c r="K1740" s="1"/>
      <c r="L1740" s="1"/>
      <c r="M1740" s="1"/>
      <c r="R1740" s="1"/>
      <c r="S1740" s="1"/>
      <c r="W1740" s="1"/>
      <c r="X1740" s="1"/>
      <c r="Y1740" s="1"/>
    </row>
    <row r="1741" spans="4:25">
      <c r="D1741" s="1"/>
      <c r="E1741" s="1"/>
      <c r="F1741" s="1"/>
      <c r="G1741" s="1"/>
      <c r="H1741" s="1"/>
      <c r="I1741" s="1"/>
      <c r="K1741" s="1"/>
      <c r="L1741" s="1"/>
      <c r="M1741" s="1"/>
      <c r="R1741" s="1"/>
      <c r="S1741" s="1"/>
      <c r="W1741" s="1"/>
      <c r="X1741" s="1"/>
      <c r="Y1741" s="1"/>
    </row>
    <row r="1742" spans="4:25">
      <c r="D1742" s="1"/>
      <c r="E1742" s="1"/>
      <c r="F1742" s="1"/>
      <c r="G1742" s="1"/>
      <c r="H1742" s="1"/>
      <c r="I1742" s="1"/>
      <c r="K1742" s="1"/>
      <c r="L1742" s="1"/>
      <c r="M1742" s="1"/>
      <c r="R1742" s="1"/>
      <c r="S1742" s="1"/>
      <c r="W1742" s="1"/>
      <c r="X1742" s="1"/>
      <c r="Y1742" s="1"/>
    </row>
    <row r="1743" spans="4:25">
      <c r="D1743" s="1"/>
      <c r="E1743" s="1"/>
      <c r="F1743" s="1"/>
      <c r="G1743" s="1"/>
      <c r="H1743" s="1"/>
      <c r="I1743" s="1"/>
      <c r="K1743" s="1"/>
      <c r="L1743" s="1"/>
      <c r="M1743" s="1"/>
      <c r="R1743" s="1"/>
      <c r="S1743" s="1"/>
      <c r="W1743" s="1"/>
      <c r="X1743" s="1"/>
      <c r="Y1743" s="1"/>
    </row>
    <row r="1744" spans="4:25">
      <c r="D1744" s="1"/>
      <c r="E1744" s="1"/>
      <c r="F1744" s="1"/>
      <c r="G1744" s="1"/>
      <c r="H1744" s="1"/>
      <c r="I1744" s="1"/>
      <c r="K1744" s="1"/>
      <c r="L1744" s="1"/>
      <c r="M1744" s="1"/>
      <c r="R1744" s="1"/>
      <c r="S1744" s="1"/>
      <c r="W1744" s="1"/>
      <c r="X1744" s="1"/>
      <c r="Y1744" s="1"/>
    </row>
    <row r="1745" spans="4:25">
      <c r="D1745" s="1"/>
      <c r="E1745" s="1"/>
      <c r="F1745" s="1"/>
      <c r="G1745" s="1"/>
      <c r="H1745" s="1"/>
      <c r="I1745" s="1"/>
      <c r="K1745" s="1"/>
      <c r="L1745" s="1"/>
      <c r="M1745" s="1"/>
      <c r="R1745" s="1"/>
      <c r="S1745" s="1"/>
      <c r="W1745" s="1"/>
      <c r="X1745" s="1"/>
      <c r="Y1745" s="1"/>
    </row>
    <row r="1746" spans="4:25">
      <c r="D1746" s="1"/>
      <c r="E1746" s="1"/>
      <c r="F1746" s="1"/>
      <c r="G1746" s="1"/>
      <c r="H1746" s="1"/>
      <c r="I1746" s="1"/>
      <c r="K1746" s="1"/>
      <c r="L1746" s="1"/>
      <c r="M1746" s="1"/>
      <c r="R1746" s="1"/>
      <c r="S1746" s="1"/>
      <c r="W1746" s="1"/>
      <c r="X1746" s="1"/>
      <c r="Y1746" s="1"/>
    </row>
    <row r="1747" spans="4:25">
      <c r="D1747" s="1"/>
      <c r="E1747" s="1"/>
      <c r="F1747" s="1"/>
      <c r="G1747" s="1"/>
      <c r="H1747" s="1"/>
      <c r="I1747" s="1"/>
      <c r="K1747" s="1"/>
      <c r="L1747" s="1"/>
      <c r="M1747" s="1"/>
      <c r="R1747" s="1"/>
      <c r="S1747" s="1"/>
      <c r="W1747" s="1"/>
      <c r="X1747" s="1"/>
      <c r="Y1747" s="1"/>
    </row>
    <row r="1748" spans="4:25">
      <c r="D1748" s="1"/>
      <c r="E1748" s="1"/>
      <c r="F1748" s="1"/>
      <c r="G1748" s="1"/>
      <c r="H1748" s="1"/>
      <c r="I1748" s="1"/>
      <c r="K1748" s="1"/>
      <c r="L1748" s="1"/>
      <c r="M1748" s="1"/>
      <c r="R1748" s="1"/>
      <c r="S1748" s="1"/>
      <c r="W1748" s="1"/>
      <c r="X1748" s="1"/>
      <c r="Y1748" s="1"/>
    </row>
    <row r="1749" spans="4:25">
      <c r="D1749" s="1"/>
      <c r="E1749" s="1"/>
      <c r="F1749" s="1"/>
      <c r="G1749" s="1"/>
      <c r="H1749" s="1"/>
      <c r="I1749" s="1"/>
      <c r="K1749" s="1"/>
      <c r="L1749" s="1"/>
      <c r="M1749" s="1"/>
      <c r="R1749" s="1"/>
      <c r="S1749" s="1"/>
      <c r="W1749" s="1"/>
      <c r="X1749" s="1"/>
      <c r="Y1749" s="1"/>
    </row>
    <row r="1750" spans="4:25">
      <c r="D1750" s="1"/>
      <c r="E1750" s="1"/>
      <c r="F1750" s="1"/>
      <c r="G1750" s="1"/>
      <c r="H1750" s="1"/>
      <c r="I1750" s="1"/>
      <c r="K1750" s="1"/>
      <c r="L1750" s="1"/>
      <c r="M1750" s="1"/>
      <c r="R1750" s="1"/>
      <c r="S1750" s="1"/>
      <c r="W1750" s="1"/>
      <c r="X1750" s="1"/>
      <c r="Y1750" s="1"/>
    </row>
    <row r="1751" spans="4:25">
      <c r="D1751" s="1"/>
      <c r="E1751" s="1"/>
      <c r="F1751" s="1"/>
      <c r="G1751" s="1"/>
      <c r="H1751" s="1"/>
      <c r="I1751" s="1"/>
      <c r="K1751" s="1"/>
      <c r="L1751" s="1"/>
      <c r="M1751" s="1"/>
      <c r="R1751" s="1"/>
      <c r="S1751" s="1"/>
      <c r="W1751" s="1"/>
      <c r="X1751" s="1"/>
      <c r="Y1751" s="1"/>
    </row>
    <row r="1752" spans="4:25">
      <c r="D1752" s="1"/>
      <c r="E1752" s="1"/>
      <c r="F1752" s="1"/>
      <c r="G1752" s="1"/>
      <c r="H1752" s="1"/>
      <c r="I1752" s="1"/>
      <c r="K1752" s="1"/>
      <c r="L1752" s="1"/>
      <c r="M1752" s="1"/>
      <c r="R1752" s="1"/>
      <c r="S1752" s="1"/>
      <c r="W1752" s="1"/>
      <c r="X1752" s="1"/>
      <c r="Y1752" s="1"/>
    </row>
    <row r="1753" spans="4:25">
      <c r="D1753" s="1"/>
      <c r="E1753" s="1"/>
      <c r="F1753" s="1"/>
      <c r="G1753" s="1"/>
      <c r="H1753" s="1"/>
      <c r="I1753" s="1"/>
      <c r="K1753" s="1"/>
      <c r="L1753" s="1"/>
      <c r="M1753" s="1"/>
      <c r="R1753" s="1"/>
      <c r="S1753" s="1"/>
      <c r="W1753" s="1"/>
      <c r="X1753" s="1"/>
      <c r="Y1753" s="1"/>
    </row>
    <row r="1754" spans="4:25">
      <c r="D1754" s="1"/>
      <c r="E1754" s="1"/>
      <c r="F1754" s="1"/>
      <c r="G1754" s="1"/>
      <c r="H1754" s="1"/>
      <c r="I1754" s="1"/>
      <c r="K1754" s="1"/>
      <c r="L1754" s="1"/>
      <c r="M1754" s="1"/>
      <c r="R1754" s="1"/>
      <c r="S1754" s="1"/>
      <c r="W1754" s="1"/>
      <c r="X1754" s="1"/>
      <c r="Y1754" s="1"/>
    </row>
    <row r="1755" spans="4:25">
      <c r="D1755" s="1"/>
      <c r="E1755" s="1"/>
      <c r="F1755" s="1"/>
      <c r="G1755" s="1"/>
      <c r="H1755" s="1"/>
      <c r="I1755" s="1"/>
      <c r="K1755" s="1"/>
      <c r="L1755" s="1"/>
      <c r="M1755" s="1"/>
      <c r="R1755" s="1"/>
      <c r="S1755" s="1"/>
      <c r="W1755" s="1"/>
      <c r="X1755" s="1"/>
      <c r="Y1755" s="1"/>
    </row>
    <row r="1756" spans="4:25">
      <c r="D1756" s="1"/>
      <c r="E1756" s="1"/>
      <c r="F1756" s="1"/>
      <c r="G1756" s="1"/>
      <c r="H1756" s="1"/>
      <c r="I1756" s="1"/>
      <c r="K1756" s="1"/>
      <c r="L1756" s="1"/>
      <c r="M1756" s="1"/>
      <c r="R1756" s="1"/>
      <c r="S1756" s="1"/>
      <c r="W1756" s="1"/>
      <c r="X1756" s="1"/>
      <c r="Y1756" s="1"/>
    </row>
    <row r="1757" spans="4:25">
      <c r="D1757" s="1"/>
      <c r="E1757" s="1"/>
      <c r="F1757" s="1"/>
      <c r="G1757" s="1"/>
      <c r="H1757" s="1"/>
      <c r="I1757" s="1"/>
      <c r="K1757" s="1"/>
      <c r="L1757" s="1"/>
      <c r="M1757" s="1"/>
      <c r="R1757" s="1"/>
      <c r="S1757" s="1"/>
      <c r="W1757" s="1"/>
      <c r="X1757" s="1"/>
      <c r="Y1757" s="1"/>
    </row>
    <row r="1758" spans="4:25">
      <c r="D1758" s="1"/>
      <c r="E1758" s="1"/>
      <c r="F1758" s="1"/>
      <c r="G1758" s="1"/>
      <c r="H1758" s="1"/>
      <c r="I1758" s="1"/>
      <c r="K1758" s="1"/>
      <c r="L1758" s="1"/>
      <c r="M1758" s="1"/>
      <c r="R1758" s="1"/>
      <c r="S1758" s="1"/>
      <c r="W1758" s="1"/>
      <c r="X1758" s="1"/>
      <c r="Y1758" s="1"/>
    </row>
    <row r="1759" spans="4:25">
      <c r="D1759" s="1"/>
      <c r="E1759" s="1"/>
      <c r="F1759" s="1"/>
      <c r="G1759" s="1"/>
      <c r="H1759" s="1"/>
      <c r="I1759" s="1"/>
      <c r="K1759" s="1"/>
      <c r="L1759" s="1"/>
      <c r="M1759" s="1"/>
      <c r="R1759" s="1"/>
      <c r="S1759" s="1"/>
      <c r="W1759" s="1"/>
      <c r="X1759" s="1"/>
      <c r="Y1759" s="1"/>
    </row>
    <row r="1760" spans="4:25">
      <c r="D1760" s="1"/>
      <c r="E1760" s="1"/>
      <c r="F1760" s="1"/>
      <c r="G1760" s="1"/>
      <c r="H1760" s="1"/>
      <c r="I1760" s="1"/>
      <c r="K1760" s="1"/>
      <c r="L1760" s="1"/>
      <c r="M1760" s="1"/>
      <c r="R1760" s="1"/>
      <c r="S1760" s="1"/>
      <c r="W1760" s="1"/>
      <c r="X1760" s="1"/>
      <c r="Y1760" s="1"/>
    </row>
    <row r="1761" spans="4:25">
      <c r="D1761" s="1"/>
      <c r="E1761" s="1"/>
      <c r="F1761" s="1"/>
      <c r="G1761" s="1"/>
      <c r="H1761" s="1"/>
      <c r="I1761" s="1"/>
      <c r="K1761" s="1"/>
      <c r="L1761" s="1"/>
      <c r="M1761" s="1"/>
      <c r="R1761" s="1"/>
      <c r="S1761" s="1"/>
      <c r="W1761" s="1"/>
      <c r="X1761" s="1"/>
      <c r="Y1761" s="1"/>
    </row>
    <row r="1762" spans="4:25">
      <c r="D1762" s="1"/>
      <c r="E1762" s="1"/>
      <c r="F1762" s="1"/>
      <c r="G1762" s="1"/>
      <c r="H1762" s="1"/>
      <c r="I1762" s="1"/>
      <c r="K1762" s="1"/>
      <c r="L1762" s="1"/>
      <c r="M1762" s="1"/>
      <c r="R1762" s="1"/>
      <c r="S1762" s="1"/>
      <c r="W1762" s="1"/>
      <c r="X1762" s="1"/>
      <c r="Y1762" s="1"/>
    </row>
    <row r="1763" spans="4:25">
      <c r="D1763" s="1"/>
      <c r="E1763" s="1"/>
      <c r="F1763" s="1"/>
      <c r="G1763" s="1"/>
      <c r="H1763" s="1"/>
      <c r="I1763" s="1"/>
      <c r="K1763" s="1"/>
      <c r="L1763" s="1"/>
      <c r="M1763" s="1"/>
      <c r="R1763" s="1"/>
      <c r="S1763" s="1"/>
      <c r="W1763" s="1"/>
      <c r="X1763" s="1"/>
      <c r="Y1763" s="1"/>
    </row>
    <row r="1764" spans="4:25">
      <c r="D1764" s="1"/>
      <c r="E1764" s="1"/>
      <c r="F1764" s="1"/>
      <c r="G1764" s="1"/>
      <c r="H1764" s="1"/>
      <c r="I1764" s="1"/>
      <c r="K1764" s="1"/>
      <c r="L1764" s="1"/>
      <c r="M1764" s="1"/>
      <c r="R1764" s="1"/>
      <c r="S1764" s="1"/>
      <c r="W1764" s="1"/>
      <c r="X1764" s="1"/>
      <c r="Y1764" s="1"/>
    </row>
    <row r="1765" spans="4:25">
      <c r="D1765" s="1"/>
      <c r="E1765" s="1"/>
      <c r="F1765" s="1"/>
      <c r="G1765" s="1"/>
      <c r="H1765" s="1"/>
      <c r="I1765" s="1"/>
      <c r="K1765" s="1"/>
      <c r="L1765" s="1"/>
      <c r="M1765" s="1"/>
      <c r="R1765" s="1"/>
      <c r="S1765" s="1"/>
      <c r="W1765" s="1"/>
      <c r="X1765" s="1"/>
      <c r="Y1765" s="1"/>
    </row>
    <row r="1766" spans="4:25">
      <c r="D1766" s="1"/>
      <c r="E1766" s="1"/>
      <c r="F1766" s="1"/>
      <c r="G1766" s="1"/>
      <c r="H1766" s="1"/>
      <c r="I1766" s="1"/>
      <c r="K1766" s="1"/>
      <c r="L1766" s="1"/>
      <c r="M1766" s="1"/>
      <c r="R1766" s="1"/>
      <c r="S1766" s="1"/>
      <c r="W1766" s="1"/>
      <c r="X1766" s="1"/>
      <c r="Y1766" s="1"/>
    </row>
    <row r="1767" spans="4:25">
      <c r="D1767" s="1"/>
      <c r="E1767" s="1"/>
      <c r="F1767" s="1"/>
      <c r="G1767" s="1"/>
      <c r="H1767" s="1"/>
      <c r="I1767" s="1"/>
      <c r="K1767" s="1"/>
      <c r="L1767" s="1"/>
      <c r="M1767" s="1"/>
      <c r="R1767" s="1"/>
      <c r="S1767" s="1"/>
      <c r="W1767" s="1"/>
      <c r="X1767" s="1"/>
      <c r="Y1767" s="1"/>
    </row>
    <row r="1768" spans="4:25">
      <c r="D1768" s="1"/>
      <c r="E1768" s="1"/>
      <c r="F1768" s="1"/>
      <c r="G1768" s="1"/>
      <c r="H1768" s="1"/>
      <c r="I1768" s="1"/>
      <c r="K1768" s="1"/>
      <c r="L1768" s="1"/>
      <c r="M1768" s="1"/>
      <c r="R1768" s="1"/>
      <c r="S1768" s="1"/>
      <c r="W1768" s="1"/>
      <c r="X1768" s="1"/>
      <c r="Y1768" s="1"/>
    </row>
    <row r="1769" spans="4:25">
      <c r="D1769" s="1"/>
      <c r="E1769" s="1"/>
      <c r="F1769" s="1"/>
      <c r="G1769" s="1"/>
      <c r="H1769" s="1"/>
      <c r="I1769" s="1"/>
      <c r="K1769" s="1"/>
      <c r="L1769" s="1"/>
      <c r="M1769" s="1"/>
      <c r="R1769" s="1"/>
      <c r="S1769" s="1"/>
      <c r="W1769" s="1"/>
      <c r="X1769" s="1"/>
      <c r="Y1769" s="1"/>
    </row>
    <row r="1770" spans="4:25">
      <c r="D1770" s="1"/>
      <c r="E1770" s="1"/>
      <c r="F1770" s="1"/>
      <c r="G1770" s="1"/>
      <c r="H1770" s="1"/>
      <c r="I1770" s="1"/>
      <c r="K1770" s="1"/>
      <c r="L1770" s="1"/>
      <c r="M1770" s="1"/>
      <c r="R1770" s="1"/>
      <c r="S1770" s="1"/>
      <c r="W1770" s="1"/>
      <c r="X1770" s="1"/>
      <c r="Y1770" s="1"/>
    </row>
    <row r="1771" spans="4:25">
      <c r="D1771" s="1"/>
      <c r="E1771" s="1"/>
      <c r="F1771" s="1"/>
      <c r="G1771" s="1"/>
      <c r="H1771" s="1"/>
      <c r="I1771" s="1"/>
      <c r="K1771" s="1"/>
      <c r="L1771" s="1"/>
      <c r="M1771" s="1"/>
      <c r="R1771" s="1"/>
      <c r="S1771" s="1"/>
      <c r="W1771" s="1"/>
      <c r="X1771" s="1"/>
      <c r="Y1771" s="1"/>
    </row>
    <row r="1772" spans="4:25">
      <c r="D1772" s="1"/>
      <c r="E1772" s="1"/>
      <c r="F1772" s="1"/>
      <c r="G1772" s="1"/>
      <c r="H1772" s="1"/>
      <c r="I1772" s="1"/>
      <c r="K1772" s="1"/>
      <c r="L1772" s="1"/>
      <c r="M1772" s="1"/>
      <c r="R1772" s="1"/>
      <c r="S1772" s="1"/>
      <c r="W1772" s="1"/>
      <c r="X1772" s="1"/>
      <c r="Y1772" s="1"/>
    </row>
    <row r="1773" spans="4:25">
      <c r="D1773" s="1"/>
      <c r="E1773" s="1"/>
      <c r="F1773" s="1"/>
      <c r="G1773" s="1"/>
      <c r="H1773" s="1"/>
      <c r="I1773" s="1"/>
      <c r="K1773" s="1"/>
      <c r="L1773" s="1"/>
      <c r="M1773" s="1"/>
      <c r="R1773" s="1"/>
      <c r="S1773" s="1"/>
      <c r="W1773" s="1"/>
      <c r="X1773" s="1"/>
      <c r="Y1773" s="1"/>
    </row>
    <row r="1774" spans="4:25">
      <c r="D1774" s="1"/>
      <c r="E1774" s="1"/>
      <c r="F1774" s="1"/>
      <c r="G1774" s="1"/>
      <c r="H1774" s="1"/>
      <c r="I1774" s="1"/>
      <c r="K1774" s="1"/>
      <c r="L1774" s="1"/>
      <c r="M1774" s="1"/>
      <c r="R1774" s="1"/>
      <c r="S1774" s="1"/>
      <c r="W1774" s="1"/>
      <c r="X1774" s="1"/>
      <c r="Y1774" s="1"/>
    </row>
    <row r="1775" spans="4:25">
      <c r="D1775" s="1"/>
      <c r="E1775" s="1"/>
      <c r="F1775" s="1"/>
      <c r="G1775" s="1"/>
      <c r="H1775" s="1"/>
      <c r="I1775" s="1"/>
      <c r="K1775" s="1"/>
      <c r="L1775" s="1"/>
      <c r="M1775" s="1"/>
      <c r="R1775" s="1"/>
      <c r="S1775" s="1"/>
      <c r="W1775" s="1"/>
      <c r="X1775" s="1"/>
      <c r="Y1775" s="1"/>
    </row>
    <row r="1776" spans="4:25">
      <c r="D1776" s="1"/>
      <c r="E1776" s="1"/>
      <c r="F1776" s="1"/>
      <c r="G1776" s="1"/>
      <c r="H1776" s="1"/>
      <c r="I1776" s="1"/>
      <c r="K1776" s="1"/>
      <c r="L1776" s="1"/>
      <c r="M1776" s="1"/>
      <c r="R1776" s="1"/>
      <c r="S1776" s="1"/>
      <c r="W1776" s="1"/>
      <c r="X1776" s="1"/>
      <c r="Y1776" s="1"/>
    </row>
    <row r="1777" spans="4:25">
      <c r="D1777" s="1"/>
      <c r="E1777" s="1"/>
      <c r="F1777" s="1"/>
      <c r="G1777" s="1"/>
      <c r="H1777" s="1"/>
      <c r="I1777" s="1"/>
      <c r="K1777" s="1"/>
      <c r="L1777" s="1"/>
      <c r="M1777" s="1"/>
      <c r="R1777" s="1"/>
      <c r="S1777" s="1"/>
      <c r="W1777" s="1"/>
      <c r="X1777" s="1"/>
      <c r="Y1777" s="1"/>
    </row>
    <row r="1778" spans="4:25">
      <c r="D1778" s="1"/>
      <c r="E1778" s="1"/>
      <c r="F1778" s="1"/>
      <c r="G1778" s="1"/>
      <c r="H1778" s="1"/>
      <c r="I1778" s="1"/>
      <c r="K1778" s="1"/>
      <c r="L1778" s="1"/>
      <c r="M1778" s="1"/>
      <c r="R1778" s="1"/>
      <c r="S1778" s="1"/>
      <c r="W1778" s="1"/>
      <c r="X1778" s="1"/>
      <c r="Y1778" s="1"/>
    </row>
    <row r="1779" spans="4:25">
      <c r="D1779" s="1"/>
      <c r="E1779" s="1"/>
      <c r="F1779" s="1"/>
      <c r="G1779" s="1"/>
      <c r="H1779" s="1"/>
      <c r="I1779" s="1"/>
      <c r="K1779" s="1"/>
      <c r="L1779" s="1"/>
      <c r="M1779" s="1"/>
      <c r="R1779" s="1"/>
      <c r="S1779" s="1"/>
      <c r="W1779" s="1"/>
      <c r="X1779" s="1"/>
      <c r="Y1779" s="1"/>
    </row>
    <row r="1780" spans="4:25">
      <c r="D1780" s="1"/>
      <c r="E1780" s="1"/>
      <c r="F1780" s="1"/>
      <c r="G1780" s="1"/>
      <c r="H1780" s="1"/>
      <c r="I1780" s="1"/>
      <c r="K1780" s="1"/>
      <c r="L1780" s="1"/>
      <c r="M1780" s="1"/>
      <c r="R1780" s="1"/>
      <c r="S1780" s="1"/>
      <c r="W1780" s="1"/>
      <c r="X1780" s="1"/>
      <c r="Y1780" s="1"/>
    </row>
    <row r="1781" spans="4:25">
      <c r="D1781" s="1"/>
      <c r="E1781" s="1"/>
      <c r="F1781" s="1"/>
      <c r="G1781" s="1"/>
      <c r="H1781" s="1"/>
      <c r="I1781" s="1"/>
      <c r="K1781" s="1"/>
      <c r="L1781" s="1"/>
      <c r="M1781" s="1"/>
      <c r="R1781" s="1"/>
      <c r="S1781" s="1"/>
      <c r="W1781" s="1"/>
      <c r="X1781" s="1"/>
      <c r="Y1781" s="1"/>
    </row>
    <row r="1782" spans="4:25">
      <c r="D1782" s="1"/>
      <c r="E1782" s="1"/>
      <c r="F1782" s="1"/>
      <c r="G1782" s="1"/>
      <c r="H1782" s="1"/>
      <c r="I1782" s="1"/>
      <c r="K1782" s="1"/>
      <c r="L1782" s="1"/>
      <c r="M1782" s="1"/>
      <c r="R1782" s="1"/>
      <c r="S1782" s="1"/>
      <c r="W1782" s="1"/>
      <c r="X1782" s="1"/>
      <c r="Y1782" s="1"/>
    </row>
    <row r="1783" spans="4:25">
      <c r="D1783" s="1"/>
      <c r="E1783" s="1"/>
      <c r="F1783" s="1"/>
      <c r="G1783" s="1"/>
      <c r="H1783" s="1"/>
      <c r="I1783" s="1"/>
      <c r="K1783" s="1"/>
      <c r="L1783" s="1"/>
      <c r="M1783" s="1"/>
      <c r="R1783" s="1"/>
      <c r="S1783" s="1"/>
      <c r="W1783" s="1"/>
      <c r="X1783" s="1"/>
      <c r="Y1783" s="1"/>
    </row>
    <row r="1784" spans="4:25">
      <c r="D1784" s="1"/>
      <c r="E1784" s="1"/>
      <c r="F1784" s="1"/>
      <c r="G1784" s="1"/>
      <c r="H1784" s="1"/>
      <c r="I1784" s="1"/>
      <c r="K1784" s="1"/>
      <c r="L1784" s="1"/>
      <c r="M1784" s="1"/>
      <c r="R1784" s="1"/>
      <c r="S1784" s="1"/>
      <c r="W1784" s="1"/>
      <c r="X1784" s="1"/>
      <c r="Y1784" s="1"/>
    </row>
    <row r="1785" spans="4:25">
      <c r="D1785" s="1"/>
      <c r="E1785" s="1"/>
      <c r="F1785" s="1"/>
      <c r="G1785" s="1"/>
      <c r="H1785" s="1"/>
      <c r="I1785" s="1"/>
      <c r="K1785" s="1"/>
      <c r="L1785" s="1"/>
      <c r="M1785" s="1"/>
      <c r="R1785" s="1"/>
      <c r="S1785" s="1"/>
      <c r="W1785" s="1"/>
      <c r="X1785" s="1"/>
      <c r="Y1785" s="1"/>
    </row>
    <row r="1786" spans="4:25">
      <c r="D1786" s="1"/>
      <c r="E1786" s="1"/>
      <c r="F1786" s="1"/>
      <c r="G1786" s="1"/>
      <c r="H1786" s="1"/>
      <c r="I1786" s="1"/>
      <c r="K1786" s="1"/>
      <c r="L1786" s="1"/>
      <c r="M1786" s="1"/>
      <c r="R1786" s="1"/>
      <c r="S1786" s="1"/>
      <c r="W1786" s="1"/>
      <c r="X1786" s="1"/>
      <c r="Y1786" s="1"/>
    </row>
    <row r="1787" spans="4:25">
      <c r="D1787" s="1"/>
      <c r="E1787" s="1"/>
      <c r="F1787" s="1"/>
      <c r="G1787" s="1"/>
      <c r="H1787" s="1"/>
      <c r="I1787" s="1"/>
      <c r="K1787" s="1"/>
      <c r="L1787" s="1"/>
      <c r="M1787" s="1"/>
      <c r="R1787" s="1"/>
      <c r="S1787" s="1"/>
      <c r="W1787" s="1"/>
      <c r="X1787" s="1"/>
      <c r="Y1787" s="1"/>
    </row>
    <row r="1788" spans="4:25">
      <c r="D1788" s="1"/>
      <c r="E1788" s="1"/>
      <c r="F1788" s="1"/>
      <c r="G1788" s="1"/>
      <c r="H1788" s="1"/>
      <c r="I1788" s="1"/>
      <c r="K1788" s="1"/>
      <c r="L1788" s="1"/>
      <c r="M1788" s="1"/>
      <c r="R1788" s="1"/>
      <c r="S1788" s="1"/>
      <c r="W1788" s="1"/>
      <c r="X1788" s="1"/>
      <c r="Y1788" s="1"/>
    </row>
    <row r="1789" spans="4:25">
      <c r="D1789" s="1"/>
      <c r="E1789" s="1"/>
      <c r="F1789" s="1"/>
      <c r="G1789" s="1"/>
      <c r="H1789" s="1"/>
      <c r="I1789" s="1"/>
      <c r="K1789" s="1"/>
      <c r="L1789" s="1"/>
      <c r="M1789" s="1"/>
      <c r="R1789" s="1"/>
      <c r="S1789" s="1"/>
      <c r="W1789" s="1"/>
      <c r="X1789" s="1"/>
      <c r="Y1789" s="1"/>
    </row>
    <row r="1790" spans="4:25">
      <c r="D1790" s="1"/>
      <c r="E1790" s="1"/>
      <c r="F1790" s="1"/>
      <c r="G1790" s="1"/>
      <c r="H1790" s="1"/>
      <c r="I1790" s="1"/>
      <c r="K1790" s="1"/>
      <c r="L1790" s="1"/>
      <c r="M1790" s="1"/>
      <c r="R1790" s="1"/>
      <c r="S1790" s="1"/>
      <c r="W1790" s="1"/>
      <c r="X1790" s="1"/>
      <c r="Y1790" s="1"/>
    </row>
    <row r="1791" spans="4:25">
      <c r="D1791" s="1"/>
      <c r="E1791" s="1"/>
      <c r="F1791" s="1"/>
      <c r="G1791" s="1"/>
      <c r="H1791" s="1"/>
      <c r="I1791" s="1"/>
      <c r="K1791" s="1"/>
      <c r="L1791" s="1"/>
      <c r="M1791" s="1"/>
      <c r="R1791" s="1"/>
      <c r="S1791" s="1"/>
      <c r="W1791" s="1"/>
      <c r="X1791" s="1"/>
      <c r="Y1791" s="1"/>
    </row>
    <row r="1792" spans="4:25">
      <c r="D1792" s="1"/>
      <c r="E1792" s="1"/>
      <c r="F1792" s="1"/>
      <c r="G1792" s="1"/>
      <c r="H1792" s="1"/>
      <c r="I1792" s="1"/>
      <c r="K1792" s="1"/>
      <c r="L1792" s="1"/>
      <c r="M1792" s="1"/>
      <c r="R1792" s="1"/>
      <c r="S1792" s="1"/>
      <c r="W1792" s="1"/>
      <c r="X1792" s="1"/>
      <c r="Y1792" s="1"/>
    </row>
    <row r="1793" spans="4:25">
      <c r="D1793" s="1"/>
      <c r="E1793" s="1"/>
      <c r="F1793" s="1"/>
      <c r="G1793" s="1"/>
      <c r="H1793" s="1"/>
      <c r="I1793" s="1"/>
      <c r="K1793" s="1"/>
      <c r="L1793" s="1"/>
      <c r="M1793" s="1"/>
      <c r="R1793" s="1"/>
      <c r="S1793" s="1"/>
      <c r="W1793" s="1"/>
      <c r="X1793" s="1"/>
      <c r="Y1793" s="1"/>
    </row>
    <row r="1794" spans="4:25">
      <c r="D1794" s="1"/>
      <c r="E1794" s="1"/>
      <c r="F1794" s="1"/>
      <c r="G1794" s="1"/>
      <c r="H1794" s="1"/>
      <c r="I1794" s="1"/>
      <c r="K1794" s="1"/>
      <c r="L1794" s="1"/>
      <c r="M1794" s="1"/>
      <c r="R1794" s="1"/>
      <c r="S1794" s="1"/>
      <c r="W1794" s="1"/>
      <c r="X1794" s="1"/>
      <c r="Y1794" s="1"/>
    </row>
    <row r="1795" spans="4:25">
      <c r="D1795" s="1"/>
      <c r="E1795" s="1"/>
      <c r="F1795" s="1"/>
      <c r="G1795" s="1"/>
      <c r="H1795" s="1"/>
      <c r="I1795" s="1"/>
      <c r="K1795" s="1"/>
      <c r="L1795" s="1"/>
      <c r="M1795" s="1"/>
      <c r="R1795" s="1"/>
      <c r="S1795" s="1"/>
      <c r="W1795" s="1"/>
      <c r="X1795" s="1"/>
      <c r="Y1795" s="1"/>
    </row>
    <row r="1796" spans="4:25">
      <c r="D1796" s="1"/>
      <c r="E1796" s="1"/>
      <c r="F1796" s="1"/>
      <c r="G1796" s="1"/>
      <c r="H1796" s="1"/>
      <c r="I1796" s="1"/>
      <c r="K1796" s="1"/>
      <c r="L1796" s="1"/>
      <c r="M1796" s="1"/>
      <c r="R1796" s="1"/>
      <c r="S1796" s="1"/>
      <c r="W1796" s="1"/>
      <c r="X1796" s="1"/>
      <c r="Y1796" s="1"/>
    </row>
    <row r="1797" spans="4:25">
      <c r="D1797" s="1"/>
      <c r="E1797" s="1"/>
      <c r="F1797" s="1"/>
      <c r="G1797" s="1"/>
      <c r="H1797" s="1"/>
      <c r="I1797" s="1"/>
      <c r="K1797" s="1"/>
      <c r="L1797" s="1"/>
      <c r="M1797" s="1"/>
      <c r="R1797" s="1"/>
      <c r="S1797" s="1"/>
      <c r="W1797" s="1"/>
      <c r="X1797" s="1"/>
      <c r="Y1797" s="1"/>
    </row>
    <row r="1798" spans="4:25">
      <c r="D1798" s="1"/>
      <c r="E1798" s="1"/>
      <c r="F1798" s="1"/>
      <c r="G1798" s="1"/>
      <c r="H1798" s="1"/>
      <c r="I1798" s="1"/>
      <c r="K1798" s="1"/>
      <c r="L1798" s="1"/>
      <c r="M1798" s="1"/>
      <c r="R1798" s="1"/>
      <c r="S1798" s="1"/>
      <c r="W1798" s="1"/>
      <c r="X1798" s="1"/>
      <c r="Y1798" s="1"/>
    </row>
    <row r="1799" spans="4:25">
      <c r="D1799" s="1"/>
      <c r="E1799" s="1"/>
      <c r="F1799" s="1"/>
      <c r="G1799" s="1"/>
      <c r="H1799" s="1"/>
      <c r="I1799" s="1"/>
      <c r="K1799" s="1"/>
      <c r="L1799" s="1"/>
      <c r="M1799" s="1"/>
      <c r="R1799" s="1"/>
      <c r="S1799" s="1"/>
      <c r="W1799" s="1"/>
      <c r="X1799" s="1"/>
      <c r="Y1799" s="1"/>
    </row>
    <row r="1800" spans="4:25">
      <c r="D1800" s="1"/>
      <c r="E1800" s="1"/>
      <c r="F1800" s="1"/>
      <c r="G1800" s="1"/>
      <c r="H1800" s="1"/>
      <c r="I1800" s="1"/>
      <c r="K1800" s="1"/>
      <c r="L1800" s="1"/>
      <c r="M1800" s="1"/>
      <c r="R1800" s="1"/>
      <c r="S1800" s="1"/>
      <c r="W1800" s="1"/>
      <c r="X1800" s="1"/>
      <c r="Y1800" s="1"/>
    </row>
    <row r="1801" spans="4:25">
      <c r="D1801" s="1"/>
      <c r="E1801" s="1"/>
      <c r="F1801" s="1"/>
      <c r="G1801" s="1"/>
      <c r="H1801" s="1"/>
      <c r="I1801" s="1"/>
      <c r="K1801" s="1"/>
      <c r="L1801" s="1"/>
      <c r="M1801" s="1"/>
      <c r="R1801" s="1"/>
      <c r="S1801" s="1"/>
      <c r="W1801" s="1"/>
      <c r="X1801" s="1"/>
      <c r="Y1801" s="1"/>
    </row>
    <row r="1802" spans="4:25">
      <c r="D1802" s="1"/>
      <c r="E1802" s="1"/>
      <c r="F1802" s="1"/>
      <c r="G1802" s="1"/>
      <c r="H1802" s="1"/>
      <c r="I1802" s="1"/>
      <c r="K1802" s="1"/>
      <c r="L1802" s="1"/>
      <c r="M1802" s="1"/>
      <c r="R1802" s="1"/>
      <c r="S1802" s="1"/>
      <c r="W1802" s="1"/>
      <c r="X1802" s="1"/>
      <c r="Y1802" s="1"/>
    </row>
    <row r="1803" spans="4:25">
      <c r="D1803" s="1"/>
      <c r="E1803" s="1"/>
      <c r="F1803" s="1"/>
      <c r="G1803" s="1"/>
      <c r="H1803" s="1"/>
      <c r="I1803" s="1"/>
      <c r="K1803" s="1"/>
      <c r="L1803" s="1"/>
      <c r="M1803" s="1"/>
      <c r="R1803" s="1"/>
      <c r="S1803" s="1"/>
      <c r="W1803" s="1"/>
      <c r="X1803" s="1"/>
      <c r="Y1803" s="1"/>
    </row>
    <row r="1804" spans="4:25">
      <c r="D1804" s="1"/>
      <c r="E1804" s="1"/>
      <c r="F1804" s="1"/>
      <c r="G1804" s="1"/>
      <c r="H1804" s="1"/>
      <c r="I1804" s="1"/>
      <c r="K1804" s="1"/>
      <c r="L1804" s="1"/>
      <c r="M1804" s="1"/>
      <c r="R1804" s="1"/>
      <c r="S1804" s="1"/>
      <c r="W1804" s="1"/>
      <c r="X1804" s="1"/>
      <c r="Y1804" s="1"/>
    </row>
    <row r="1805" spans="4:25">
      <c r="D1805" s="1"/>
      <c r="E1805" s="1"/>
      <c r="F1805" s="1"/>
      <c r="G1805" s="1"/>
      <c r="H1805" s="1"/>
      <c r="I1805" s="1"/>
      <c r="K1805" s="1"/>
      <c r="L1805" s="1"/>
      <c r="M1805" s="1"/>
      <c r="R1805" s="1"/>
      <c r="S1805" s="1"/>
      <c r="W1805" s="1"/>
      <c r="X1805" s="1"/>
      <c r="Y1805" s="1"/>
    </row>
    <row r="1806" spans="4:25">
      <c r="D1806" s="1"/>
      <c r="E1806" s="1"/>
      <c r="F1806" s="1"/>
      <c r="G1806" s="1"/>
      <c r="H1806" s="1"/>
      <c r="I1806" s="1"/>
      <c r="K1806" s="1"/>
      <c r="L1806" s="1"/>
      <c r="M1806" s="1"/>
      <c r="R1806" s="1"/>
      <c r="S1806" s="1"/>
      <c r="W1806" s="1"/>
      <c r="X1806" s="1"/>
      <c r="Y1806" s="1"/>
    </row>
    <row r="1807" spans="4:25">
      <c r="D1807" s="1"/>
      <c r="E1807" s="1"/>
      <c r="F1807" s="1"/>
      <c r="G1807" s="1"/>
      <c r="H1807" s="1"/>
      <c r="I1807" s="1"/>
      <c r="K1807" s="1"/>
      <c r="L1807" s="1"/>
      <c r="M1807" s="1"/>
      <c r="R1807" s="1"/>
      <c r="S1807" s="1"/>
      <c r="W1807" s="1"/>
      <c r="X1807" s="1"/>
      <c r="Y1807" s="1"/>
    </row>
    <row r="1808" spans="4:25">
      <c r="D1808" s="1"/>
      <c r="E1808" s="1"/>
      <c r="F1808" s="1"/>
      <c r="G1808" s="1"/>
      <c r="H1808" s="1"/>
      <c r="I1808" s="1"/>
      <c r="K1808" s="1"/>
      <c r="L1808" s="1"/>
      <c r="M1808" s="1"/>
      <c r="R1808" s="1"/>
      <c r="S1808" s="1"/>
      <c r="W1808" s="1"/>
      <c r="X1808" s="1"/>
      <c r="Y1808" s="1"/>
    </row>
    <row r="1809" spans="4:25">
      <c r="D1809" s="1"/>
      <c r="E1809" s="1"/>
      <c r="F1809" s="1"/>
      <c r="G1809" s="1"/>
      <c r="H1809" s="1"/>
      <c r="I1809" s="1"/>
      <c r="K1809" s="1"/>
      <c r="L1809" s="1"/>
      <c r="M1809" s="1"/>
      <c r="R1809" s="1"/>
      <c r="S1809" s="1"/>
      <c r="W1809" s="1"/>
      <c r="X1809" s="1"/>
      <c r="Y1809" s="1"/>
    </row>
    <row r="1810" spans="4:25">
      <c r="D1810" s="1"/>
      <c r="E1810" s="1"/>
      <c r="F1810" s="1"/>
      <c r="G1810" s="1"/>
      <c r="H1810" s="1"/>
      <c r="I1810" s="1"/>
      <c r="K1810" s="1"/>
      <c r="L1810" s="1"/>
      <c r="M1810" s="1"/>
      <c r="R1810" s="1"/>
      <c r="S1810" s="1"/>
      <c r="W1810" s="1"/>
      <c r="X1810" s="1"/>
      <c r="Y1810" s="1"/>
    </row>
    <row r="1811" spans="4:25">
      <c r="D1811" s="1"/>
      <c r="E1811" s="1"/>
      <c r="F1811" s="1"/>
      <c r="G1811" s="1"/>
      <c r="H1811" s="1"/>
      <c r="I1811" s="1"/>
      <c r="K1811" s="1"/>
      <c r="L1811" s="1"/>
      <c r="M1811" s="1"/>
      <c r="R1811" s="1"/>
      <c r="S1811" s="1"/>
      <c r="W1811" s="1"/>
      <c r="X1811" s="1"/>
      <c r="Y1811" s="1"/>
    </row>
    <row r="1812" spans="4:25">
      <c r="D1812" s="1"/>
      <c r="E1812" s="1"/>
      <c r="F1812" s="1"/>
      <c r="G1812" s="1"/>
      <c r="H1812" s="1"/>
      <c r="I1812" s="1"/>
      <c r="K1812" s="1"/>
      <c r="L1812" s="1"/>
      <c r="M1812" s="1"/>
      <c r="R1812" s="1"/>
      <c r="S1812" s="1"/>
      <c r="W1812" s="1"/>
      <c r="X1812" s="1"/>
      <c r="Y1812" s="1"/>
    </row>
    <row r="1813" spans="4:25">
      <c r="D1813" s="1"/>
      <c r="E1813" s="1"/>
      <c r="F1813" s="1"/>
      <c r="G1813" s="1"/>
      <c r="H1813" s="1"/>
      <c r="I1813" s="1"/>
      <c r="K1813" s="1"/>
      <c r="L1813" s="1"/>
      <c r="M1813" s="1"/>
      <c r="R1813" s="1"/>
      <c r="S1813" s="1"/>
      <c r="W1813" s="1"/>
      <c r="X1813" s="1"/>
      <c r="Y1813" s="1"/>
    </row>
    <row r="1814" spans="4:25">
      <c r="D1814" s="1"/>
      <c r="E1814" s="1"/>
      <c r="F1814" s="1"/>
      <c r="G1814" s="1"/>
      <c r="H1814" s="1"/>
      <c r="I1814" s="1"/>
      <c r="K1814" s="1"/>
      <c r="L1814" s="1"/>
      <c r="M1814" s="1"/>
      <c r="R1814" s="1"/>
      <c r="S1814" s="1"/>
      <c r="W1814" s="1"/>
      <c r="X1814" s="1"/>
      <c r="Y1814" s="1"/>
    </row>
    <row r="1815" spans="4:25">
      <c r="D1815" s="1"/>
      <c r="E1815" s="1"/>
      <c r="F1815" s="1"/>
      <c r="G1815" s="1"/>
      <c r="H1815" s="1"/>
      <c r="I1815" s="1"/>
      <c r="K1815" s="1"/>
      <c r="L1815" s="1"/>
      <c r="M1815" s="1"/>
      <c r="R1815" s="1"/>
      <c r="S1815" s="1"/>
      <c r="W1815" s="1"/>
      <c r="X1815" s="1"/>
      <c r="Y1815" s="1"/>
    </row>
    <row r="1816" spans="4:25">
      <c r="D1816" s="1"/>
      <c r="E1816" s="1"/>
      <c r="F1816" s="1"/>
      <c r="G1816" s="1"/>
      <c r="H1816" s="1"/>
      <c r="I1816" s="1"/>
      <c r="K1816" s="1"/>
      <c r="L1816" s="1"/>
      <c r="M1816" s="1"/>
      <c r="R1816" s="1"/>
      <c r="S1816" s="1"/>
      <c r="W1816" s="1"/>
      <c r="X1816" s="1"/>
      <c r="Y1816" s="1"/>
    </row>
    <row r="1817" spans="4:25">
      <c r="D1817" s="1"/>
      <c r="E1817" s="1"/>
      <c r="F1817" s="1"/>
      <c r="G1817" s="1"/>
      <c r="H1817" s="1"/>
      <c r="I1817" s="1"/>
      <c r="K1817" s="1"/>
      <c r="L1817" s="1"/>
      <c r="M1817" s="1"/>
      <c r="R1817" s="1"/>
      <c r="S1817" s="1"/>
      <c r="W1817" s="1"/>
      <c r="X1817" s="1"/>
      <c r="Y1817" s="1"/>
    </row>
    <row r="1818" spans="4:25">
      <c r="D1818" s="1"/>
      <c r="E1818" s="1"/>
      <c r="F1818" s="1"/>
      <c r="G1818" s="1"/>
      <c r="H1818" s="1"/>
      <c r="I1818" s="1"/>
      <c r="K1818" s="1"/>
      <c r="L1818" s="1"/>
      <c r="M1818" s="1"/>
      <c r="R1818" s="1"/>
      <c r="S1818" s="1"/>
      <c r="W1818" s="1"/>
      <c r="X1818" s="1"/>
      <c r="Y1818" s="1"/>
    </row>
    <row r="1819" spans="4:25">
      <c r="D1819" s="1"/>
      <c r="E1819" s="1"/>
      <c r="F1819" s="1"/>
      <c r="G1819" s="1"/>
      <c r="H1819" s="1"/>
      <c r="I1819" s="1"/>
      <c r="K1819" s="1"/>
      <c r="L1819" s="1"/>
      <c r="M1819" s="1"/>
      <c r="R1819" s="1"/>
      <c r="S1819" s="1"/>
      <c r="W1819" s="1"/>
      <c r="X1819" s="1"/>
      <c r="Y1819" s="1"/>
    </row>
    <row r="1820" spans="4:25">
      <c r="D1820" s="1"/>
      <c r="E1820" s="1"/>
      <c r="F1820" s="1"/>
      <c r="G1820" s="1"/>
      <c r="H1820" s="1"/>
      <c r="I1820" s="1"/>
      <c r="K1820" s="1"/>
      <c r="L1820" s="1"/>
      <c r="M1820" s="1"/>
      <c r="R1820" s="1"/>
      <c r="S1820" s="1"/>
      <c r="W1820" s="1"/>
      <c r="X1820" s="1"/>
      <c r="Y1820" s="1"/>
    </row>
    <row r="1821" spans="4:25">
      <c r="D1821" s="1"/>
      <c r="E1821" s="1"/>
      <c r="F1821" s="1"/>
      <c r="G1821" s="1"/>
      <c r="H1821" s="1"/>
      <c r="I1821" s="1"/>
      <c r="K1821" s="1"/>
      <c r="L1821" s="1"/>
      <c r="M1821" s="1"/>
      <c r="R1821" s="1"/>
      <c r="S1821" s="1"/>
      <c r="W1821" s="1"/>
      <c r="X1821" s="1"/>
      <c r="Y1821" s="1"/>
    </row>
    <row r="1822" spans="4:25">
      <c r="D1822" s="1"/>
      <c r="E1822" s="1"/>
      <c r="F1822" s="1"/>
      <c r="G1822" s="1"/>
      <c r="H1822" s="1"/>
      <c r="I1822" s="1"/>
      <c r="K1822" s="1"/>
      <c r="L1822" s="1"/>
      <c r="M1822" s="1"/>
      <c r="R1822" s="1"/>
      <c r="S1822" s="1"/>
      <c r="W1822" s="1"/>
      <c r="X1822" s="1"/>
      <c r="Y1822" s="1"/>
    </row>
    <row r="1823" spans="4:25">
      <c r="D1823" s="1"/>
      <c r="E1823" s="1"/>
      <c r="F1823" s="1"/>
      <c r="G1823" s="1"/>
      <c r="H1823" s="1"/>
      <c r="I1823" s="1"/>
      <c r="K1823" s="1"/>
      <c r="L1823" s="1"/>
      <c r="M1823" s="1"/>
      <c r="R1823" s="1"/>
      <c r="S1823" s="1"/>
      <c r="W1823" s="1"/>
      <c r="X1823" s="1"/>
      <c r="Y1823" s="1"/>
    </row>
    <row r="1824" spans="4:25">
      <c r="D1824" s="1"/>
      <c r="E1824" s="1"/>
      <c r="F1824" s="1"/>
      <c r="G1824" s="1"/>
      <c r="H1824" s="1"/>
      <c r="I1824" s="1"/>
      <c r="K1824" s="1"/>
      <c r="L1824" s="1"/>
      <c r="M1824" s="1"/>
      <c r="R1824" s="1"/>
      <c r="S1824" s="1"/>
      <c r="W1824" s="1"/>
      <c r="X1824" s="1"/>
      <c r="Y1824" s="1"/>
    </row>
    <row r="1825" spans="4:25">
      <c r="D1825" s="1"/>
      <c r="E1825" s="1"/>
      <c r="F1825" s="1"/>
      <c r="G1825" s="1"/>
      <c r="H1825" s="1"/>
      <c r="I1825" s="1"/>
      <c r="K1825" s="1"/>
      <c r="L1825" s="1"/>
      <c r="M1825" s="1"/>
      <c r="R1825" s="1"/>
      <c r="S1825" s="1"/>
      <c r="W1825" s="1"/>
      <c r="X1825" s="1"/>
      <c r="Y1825" s="1"/>
    </row>
    <row r="1826" spans="4:25">
      <c r="D1826" s="1"/>
      <c r="E1826" s="1"/>
      <c r="F1826" s="1"/>
      <c r="G1826" s="1"/>
      <c r="H1826" s="1"/>
      <c r="I1826" s="1"/>
      <c r="K1826" s="1"/>
      <c r="L1826" s="1"/>
      <c r="M1826" s="1"/>
      <c r="R1826" s="1"/>
      <c r="S1826" s="1"/>
      <c r="W1826" s="1"/>
      <c r="X1826" s="1"/>
      <c r="Y1826" s="1"/>
    </row>
    <row r="1827" spans="4:25">
      <c r="D1827" s="1"/>
      <c r="E1827" s="1"/>
      <c r="F1827" s="1"/>
      <c r="G1827" s="1"/>
      <c r="H1827" s="1"/>
      <c r="I1827" s="1"/>
      <c r="K1827" s="1"/>
      <c r="L1827" s="1"/>
      <c r="M1827" s="1"/>
      <c r="R1827" s="1"/>
      <c r="S1827" s="1"/>
      <c r="W1827" s="1"/>
      <c r="X1827" s="1"/>
      <c r="Y1827" s="1"/>
    </row>
    <row r="1828" spans="4:25">
      <c r="D1828" s="1"/>
      <c r="E1828" s="1"/>
      <c r="F1828" s="1"/>
      <c r="G1828" s="1"/>
      <c r="H1828" s="1"/>
      <c r="I1828" s="1"/>
      <c r="K1828" s="1"/>
      <c r="L1828" s="1"/>
      <c r="M1828" s="1"/>
      <c r="R1828" s="1"/>
      <c r="S1828" s="1"/>
      <c r="W1828" s="1"/>
      <c r="X1828" s="1"/>
      <c r="Y1828" s="1"/>
    </row>
    <row r="1829" spans="4:25">
      <c r="D1829" s="1"/>
      <c r="E1829" s="1"/>
      <c r="F1829" s="1"/>
      <c r="G1829" s="1"/>
      <c r="H1829" s="1"/>
      <c r="I1829" s="1"/>
      <c r="K1829" s="1"/>
      <c r="L1829" s="1"/>
      <c r="M1829" s="1"/>
      <c r="R1829" s="1"/>
      <c r="S1829" s="1"/>
      <c r="W1829" s="1"/>
      <c r="X1829" s="1"/>
      <c r="Y1829" s="1"/>
    </row>
    <row r="1830" spans="4:25">
      <c r="D1830" s="1"/>
      <c r="E1830" s="1"/>
      <c r="F1830" s="1"/>
      <c r="G1830" s="1"/>
      <c r="H1830" s="1"/>
      <c r="I1830" s="1"/>
      <c r="K1830" s="1"/>
      <c r="L1830" s="1"/>
      <c r="M1830" s="1"/>
      <c r="R1830" s="1"/>
      <c r="S1830" s="1"/>
      <c r="W1830" s="1"/>
      <c r="X1830" s="1"/>
      <c r="Y1830" s="1"/>
    </row>
    <row r="1831" spans="4:25">
      <c r="D1831" s="1"/>
      <c r="E1831" s="1"/>
      <c r="F1831" s="1"/>
      <c r="G1831" s="1"/>
      <c r="H1831" s="1"/>
      <c r="I1831" s="1"/>
      <c r="K1831" s="1"/>
      <c r="L1831" s="1"/>
      <c r="M1831" s="1"/>
      <c r="R1831" s="1"/>
      <c r="S1831" s="1"/>
      <c r="W1831" s="1"/>
      <c r="X1831" s="1"/>
      <c r="Y1831" s="1"/>
    </row>
    <row r="1832" spans="4:25">
      <c r="D1832" s="1"/>
      <c r="E1832" s="1"/>
      <c r="F1832" s="1"/>
      <c r="G1832" s="1"/>
      <c r="H1832" s="1"/>
      <c r="I1832" s="1"/>
      <c r="K1832" s="1"/>
      <c r="L1832" s="1"/>
      <c r="M1832" s="1"/>
      <c r="R1832" s="1"/>
      <c r="S1832" s="1"/>
      <c r="W1832" s="1"/>
      <c r="X1832" s="1"/>
      <c r="Y1832" s="1"/>
    </row>
    <row r="1833" spans="4:25">
      <c r="D1833" s="1"/>
      <c r="E1833" s="1"/>
      <c r="F1833" s="1"/>
      <c r="G1833" s="1"/>
      <c r="H1833" s="1"/>
      <c r="I1833" s="1"/>
      <c r="K1833" s="1"/>
      <c r="L1833" s="1"/>
      <c r="M1833" s="1"/>
      <c r="R1833" s="1"/>
      <c r="S1833" s="1"/>
      <c r="W1833" s="1"/>
      <c r="X1833" s="1"/>
      <c r="Y1833" s="1"/>
    </row>
    <row r="1834" spans="4:25">
      <c r="D1834" s="1"/>
      <c r="E1834" s="1"/>
      <c r="F1834" s="1"/>
      <c r="G1834" s="1"/>
      <c r="H1834" s="1"/>
      <c r="I1834" s="1"/>
      <c r="K1834" s="1"/>
      <c r="L1834" s="1"/>
      <c r="M1834" s="1"/>
      <c r="R1834" s="1"/>
      <c r="S1834" s="1"/>
      <c r="W1834" s="1"/>
      <c r="X1834" s="1"/>
      <c r="Y1834" s="1"/>
    </row>
    <row r="1835" spans="4:25">
      <c r="D1835" s="1"/>
      <c r="E1835" s="1"/>
      <c r="F1835" s="1"/>
      <c r="G1835" s="1"/>
      <c r="H1835" s="1"/>
      <c r="I1835" s="1"/>
      <c r="K1835" s="1"/>
      <c r="L1835" s="1"/>
      <c r="M1835" s="1"/>
      <c r="R1835" s="1"/>
      <c r="S1835" s="1"/>
      <c r="W1835" s="1"/>
      <c r="X1835" s="1"/>
      <c r="Y1835" s="1"/>
    </row>
    <row r="1836" spans="4:25">
      <c r="D1836" s="1"/>
      <c r="E1836" s="1"/>
      <c r="F1836" s="1"/>
      <c r="G1836" s="1"/>
      <c r="H1836" s="1"/>
      <c r="I1836" s="1"/>
      <c r="K1836" s="1"/>
      <c r="L1836" s="1"/>
      <c r="M1836" s="1"/>
      <c r="R1836" s="1"/>
      <c r="S1836" s="1"/>
      <c r="W1836" s="1"/>
      <c r="X1836" s="1"/>
      <c r="Y1836" s="1"/>
    </row>
    <row r="1837" spans="4:25">
      <c r="D1837" s="1"/>
      <c r="E1837" s="1"/>
      <c r="F1837" s="1"/>
      <c r="G1837" s="1"/>
      <c r="H1837" s="1"/>
      <c r="I1837" s="1"/>
      <c r="K1837" s="1"/>
      <c r="L1837" s="1"/>
      <c r="M1837" s="1"/>
      <c r="R1837" s="1"/>
      <c r="S1837" s="1"/>
      <c r="W1837" s="1"/>
      <c r="X1837" s="1"/>
      <c r="Y1837" s="1"/>
    </row>
    <row r="1838" spans="4:25">
      <c r="D1838" s="1"/>
      <c r="E1838" s="1"/>
      <c r="F1838" s="1"/>
      <c r="G1838" s="1"/>
      <c r="H1838" s="1"/>
      <c r="I1838" s="1"/>
      <c r="K1838" s="1"/>
      <c r="L1838" s="1"/>
      <c r="M1838" s="1"/>
      <c r="R1838" s="1"/>
      <c r="S1838" s="1"/>
      <c r="W1838" s="1"/>
      <c r="X1838" s="1"/>
      <c r="Y1838" s="1"/>
    </row>
    <row r="1839" spans="4:25">
      <c r="D1839" s="1"/>
      <c r="E1839" s="1"/>
      <c r="F1839" s="1"/>
      <c r="G1839" s="1"/>
      <c r="H1839" s="1"/>
      <c r="I1839" s="1"/>
      <c r="K1839" s="1"/>
      <c r="L1839" s="1"/>
      <c r="M1839" s="1"/>
      <c r="R1839" s="1"/>
      <c r="S1839" s="1"/>
      <c r="W1839" s="1"/>
      <c r="X1839" s="1"/>
      <c r="Y1839" s="1"/>
    </row>
    <row r="1840" spans="4:25">
      <c r="D1840" s="1"/>
      <c r="E1840" s="1"/>
      <c r="F1840" s="1"/>
      <c r="G1840" s="1"/>
      <c r="H1840" s="1"/>
      <c r="I1840" s="1"/>
      <c r="K1840" s="1"/>
      <c r="L1840" s="1"/>
      <c r="M1840" s="1"/>
      <c r="R1840" s="1"/>
      <c r="S1840" s="1"/>
      <c r="W1840" s="1"/>
      <c r="X1840" s="1"/>
      <c r="Y1840" s="1"/>
    </row>
    <row r="1841" spans="4:25">
      <c r="D1841" s="1"/>
      <c r="E1841" s="1"/>
      <c r="F1841" s="1"/>
      <c r="G1841" s="1"/>
      <c r="H1841" s="1"/>
      <c r="I1841" s="1"/>
      <c r="K1841" s="1"/>
      <c r="L1841" s="1"/>
      <c r="M1841" s="1"/>
      <c r="R1841" s="1"/>
      <c r="S1841" s="1"/>
      <c r="W1841" s="1"/>
      <c r="X1841" s="1"/>
      <c r="Y1841" s="1"/>
    </row>
    <row r="1842" spans="4:25">
      <c r="D1842" s="1"/>
      <c r="E1842" s="1"/>
      <c r="F1842" s="1"/>
      <c r="G1842" s="1"/>
      <c r="H1842" s="1"/>
      <c r="I1842" s="1"/>
      <c r="K1842" s="1"/>
      <c r="L1842" s="1"/>
      <c r="M1842" s="1"/>
      <c r="R1842" s="1"/>
      <c r="S1842" s="1"/>
      <c r="W1842" s="1"/>
      <c r="X1842" s="1"/>
      <c r="Y1842" s="1"/>
    </row>
    <row r="1843" spans="4:25">
      <c r="D1843" s="1"/>
      <c r="E1843" s="1"/>
      <c r="F1843" s="1"/>
      <c r="G1843" s="1"/>
      <c r="H1843" s="1"/>
      <c r="I1843" s="1"/>
      <c r="K1843" s="1"/>
      <c r="L1843" s="1"/>
      <c r="M1843" s="1"/>
      <c r="R1843" s="1"/>
      <c r="S1843" s="1"/>
      <c r="W1843" s="1"/>
      <c r="X1843" s="1"/>
      <c r="Y1843" s="1"/>
    </row>
    <row r="1844" spans="4:25">
      <c r="D1844" s="1"/>
      <c r="E1844" s="1"/>
      <c r="F1844" s="1"/>
      <c r="G1844" s="1"/>
      <c r="H1844" s="1"/>
      <c r="I1844" s="1"/>
      <c r="K1844" s="1"/>
      <c r="L1844" s="1"/>
      <c r="M1844" s="1"/>
      <c r="R1844" s="1"/>
      <c r="S1844" s="1"/>
      <c r="W1844" s="1"/>
      <c r="X1844" s="1"/>
      <c r="Y1844" s="1"/>
    </row>
    <row r="1845" spans="4:25">
      <c r="D1845" s="1"/>
      <c r="E1845" s="1"/>
      <c r="F1845" s="1"/>
      <c r="G1845" s="1"/>
      <c r="H1845" s="1"/>
      <c r="I1845" s="1"/>
      <c r="K1845" s="1"/>
      <c r="L1845" s="1"/>
      <c r="M1845" s="1"/>
      <c r="R1845" s="1"/>
      <c r="S1845" s="1"/>
      <c r="W1845" s="1"/>
      <c r="X1845" s="1"/>
      <c r="Y1845" s="1"/>
    </row>
    <row r="1846" spans="4:25">
      <c r="D1846" s="1"/>
      <c r="E1846" s="1"/>
      <c r="F1846" s="1"/>
      <c r="G1846" s="1"/>
      <c r="H1846" s="1"/>
      <c r="I1846" s="1"/>
      <c r="K1846" s="1"/>
      <c r="L1846" s="1"/>
      <c r="M1846" s="1"/>
      <c r="R1846" s="1"/>
      <c r="S1846" s="1"/>
      <c r="W1846" s="1"/>
      <c r="X1846" s="1"/>
      <c r="Y1846" s="1"/>
    </row>
  </sheetData>
  <pageMargins left="0.5" right="0.5" top="0.5" bottom="0.55000000000000004" header="0.5" footer="0.5"/>
  <pageSetup paperSize="9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E215"/>
  <sheetViews>
    <sheetView zoomScale="96" zoomScaleNormal="96" workbookViewId="0">
      <pane xSplit="7" ySplit="9" topLeftCell="H10" activePane="bottomRight" state="frozen"/>
      <selection pane="topRight" activeCell="H1" sqref="H1"/>
      <selection pane="bottomLeft" activeCell="A10" sqref="A10"/>
      <selection pane="bottomRight" activeCell="D20" sqref="D20"/>
    </sheetView>
  </sheetViews>
  <sheetFormatPr baseColWidth="10" defaultRowHeight="15"/>
  <cols>
    <col min="1" max="1" width="1.08984375" customWidth="1"/>
    <col min="2" max="2" width="5.1796875" customWidth="1"/>
    <col min="3" max="3" width="2.54296875" customWidth="1"/>
    <col min="4" max="4" width="5.6328125" customWidth="1"/>
    <col min="5" max="5" width="6.81640625" style="508" customWidth="1"/>
    <col min="6" max="6" width="5.1796875" customWidth="1"/>
    <col min="7" max="7" width="7.54296875" style="508" customWidth="1"/>
    <col min="8" max="8" width="6.08984375" customWidth="1"/>
    <col min="9" max="9" width="6" style="92" customWidth="1"/>
    <col min="10" max="10" width="5" style="92" customWidth="1"/>
    <col min="11" max="11" width="5.54296875" style="92" customWidth="1"/>
    <col min="12" max="12" width="2" style="92" customWidth="1"/>
    <col min="13" max="13" width="5.81640625" style="428" customWidth="1"/>
    <col min="14" max="14" width="1.54296875" style="92" customWidth="1"/>
    <col min="15" max="15" width="6.1796875" style="1" customWidth="1"/>
    <col min="16" max="16" width="5.1796875" customWidth="1"/>
    <col min="17" max="17" width="2.08984375" customWidth="1"/>
    <col min="18" max="18" width="6.08984375" style="33" customWidth="1"/>
    <col min="19" max="19" width="1.81640625" customWidth="1"/>
    <col min="20" max="20" width="6.453125" style="33" customWidth="1"/>
    <col min="21" max="21" width="2.08984375" customWidth="1"/>
    <col min="22" max="22" width="6.453125" customWidth="1"/>
    <col min="23" max="23" width="5" customWidth="1"/>
    <col min="24" max="24" width="6.90625" customWidth="1"/>
    <col min="25" max="25" width="5.1796875" customWidth="1"/>
    <col min="26" max="26" width="6.6328125" style="92" customWidth="1"/>
    <col min="27" max="27" width="1.90625" style="92" customWidth="1"/>
    <col min="28" max="28" width="5.08984375" style="11" customWidth="1"/>
    <col min="29" max="29" width="5" style="11" customWidth="1"/>
    <col min="30" max="30" width="5.08984375" style="92" customWidth="1"/>
    <col min="31" max="31" width="5.6328125" customWidth="1"/>
    <col min="32" max="32" width="4.54296875" customWidth="1"/>
    <col min="33" max="33" width="5.453125" customWidth="1"/>
    <col min="34" max="34" width="7.453125" customWidth="1"/>
    <col min="35" max="35" width="8.1796875" style="11" customWidth="1"/>
    <col min="36" max="36" width="9" customWidth="1"/>
    <col min="37" max="38" width="10.6328125" customWidth="1"/>
    <col min="39" max="39" width="9.54296875" customWidth="1"/>
    <col min="40" max="40" width="7.6328125" customWidth="1"/>
    <col min="42" max="42" width="12.453125" customWidth="1"/>
    <col min="43" max="43" width="13.36328125" customWidth="1"/>
  </cols>
  <sheetData>
    <row r="1" spans="1:57">
      <c r="A1" s="47"/>
      <c r="B1" s="47"/>
      <c r="C1" s="47"/>
      <c r="D1" s="47"/>
      <c r="E1" s="319"/>
      <c r="F1" s="47"/>
      <c r="G1" s="319"/>
      <c r="H1" s="47"/>
      <c r="I1" s="89"/>
      <c r="J1" s="89"/>
      <c r="K1" s="89"/>
      <c r="L1" s="89"/>
      <c r="M1" s="421"/>
      <c r="N1" s="89"/>
      <c r="O1" s="151"/>
      <c r="P1" s="47"/>
      <c r="Q1" s="47"/>
      <c r="R1" s="402"/>
      <c r="S1" s="47"/>
      <c r="T1" s="402"/>
      <c r="U1" s="47"/>
      <c r="V1" s="47"/>
      <c r="W1" s="47"/>
      <c r="X1" s="47"/>
      <c r="Y1" s="47"/>
      <c r="Z1" s="89"/>
      <c r="AA1" s="89"/>
      <c r="AB1" s="71"/>
      <c r="AC1" s="71"/>
      <c r="AD1" s="89"/>
      <c r="AE1" s="47"/>
      <c r="AF1" s="47"/>
      <c r="AG1" s="47"/>
      <c r="AH1" s="47"/>
      <c r="AI1" s="71"/>
      <c r="AJ1" s="47"/>
      <c r="AK1" s="22"/>
      <c r="AL1" s="22"/>
      <c r="AM1" s="22"/>
    </row>
    <row r="2" spans="1:57" ht="31.8">
      <c r="A2" s="47"/>
      <c r="B2" s="47"/>
      <c r="C2" s="140" t="s">
        <v>424</v>
      </c>
      <c r="D2" s="140"/>
      <c r="E2" s="320"/>
      <c r="F2" s="140"/>
      <c r="G2" s="320"/>
      <c r="H2" s="140" t="str">
        <f>+År!B2</f>
        <v>UNG SAU :</v>
      </c>
      <c r="I2" s="89"/>
      <c r="J2" s="89"/>
      <c r="K2" s="89"/>
      <c r="L2" s="89"/>
      <c r="M2" s="421"/>
      <c r="N2" s="89"/>
      <c r="O2" s="151"/>
      <c r="P2" s="47"/>
      <c r="Q2" s="47"/>
      <c r="R2" s="402"/>
      <c r="S2" s="47"/>
      <c r="T2" s="402"/>
      <c r="U2" s="47"/>
      <c r="V2" s="47"/>
      <c r="W2" s="47"/>
      <c r="X2" s="47"/>
      <c r="Y2" s="47"/>
      <c r="Z2" s="89"/>
      <c r="AA2" s="89"/>
      <c r="AB2" s="71"/>
      <c r="AC2" s="71"/>
      <c r="AD2" s="89"/>
      <c r="AE2" s="47"/>
      <c r="AF2" s="47"/>
      <c r="AG2" s="47"/>
      <c r="AH2" s="47"/>
      <c r="AI2" s="71"/>
      <c r="AJ2" s="47"/>
      <c r="AK2" s="22"/>
      <c r="AL2" s="22"/>
      <c r="AM2" s="22"/>
    </row>
    <row r="3" spans="1:57" ht="19.5" customHeight="1">
      <c r="A3" s="47"/>
      <c r="B3" s="47"/>
      <c r="C3" s="140"/>
      <c r="D3" s="140"/>
      <c r="E3" s="320"/>
      <c r="F3" s="140"/>
      <c r="G3" s="320"/>
      <c r="H3" s="140"/>
      <c r="I3" s="89"/>
      <c r="J3" s="89"/>
      <c r="K3" s="89"/>
      <c r="L3" s="89"/>
      <c r="M3" s="421"/>
      <c r="N3" s="89"/>
      <c r="O3" s="151"/>
      <c r="P3" s="47"/>
      <c r="Q3" s="47"/>
      <c r="R3" s="402"/>
      <c r="S3" s="47"/>
      <c r="T3" s="402"/>
      <c r="U3" s="47"/>
      <c r="V3" s="47"/>
      <c r="W3" s="47"/>
      <c r="X3" s="47"/>
      <c r="Y3" s="47"/>
      <c r="Z3" s="89"/>
      <c r="AA3" s="89"/>
      <c r="AB3" s="71"/>
      <c r="AC3" s="71"/>
      <c r="AD3" s="89"/>
      <c r="AE3" s="47"/>
      <c r="AF3" s="47"/>
      <c r="AG3" s="47"/>
      <c r="AH3" s="47"/>
      <c r="AI3" s="71"/>
      <c r="AJ3" s="47"/>
      <c r="AK3" s="22"/>
      <c r="AL3" s="22"/>
      <c r="AM3" s="22"/>
    </row>
    <row r="4" spans="1:57">
      <c r="A4" s="47"/>
      <c r="B4" s="47"/>
      <c r="C4" s="47"/>
      <c r="D4" s="47"/>
      <c r="E4" s="319"/>
      <c r="F4" s="47"/>
      <c r="G4" s="319"/>
      <c r="H4" s="47"/>
      <c r="I4" s="89"/>
      <c r="J4" s="89"/>
      <c r="K4" s="89"/>
      <c r="L4" s="89"/>
      <c r="M4" s="421"/>
      <c r="N4" s="89"/>
      <c r="O4" s="151"/>
      <c r="P4" s="47"/>
      <c r="Q4" s="47"/>
      <c r="R4" s="402"/>
      <c r="S4" s="47"/>
      <c r="T4" s="402"/>
      <c r="U4" s="47"/>
      <c r="V4" s="47"/>
      <c r="W4" s="47"/>
      <c r="X4" s="47"/>
      <c r="Y4" s="47"/>
      <c r="Z4" s="89"/>
      <c r="AA4" s="89"/>
      <c r="AB4" s="71"/>
      <c r="AC4" s="71"/>
      <c r="AD4" s="89"/>
      <c r="AE4" s="47"/>
      <c r="AF4" s="47"/>
      <c r="AG4" s="47"/>
      <c r="AH4" s="47"/>
      <c r="AI4" s="71"/>
      <c r="AJ4" s="47"/>
      <c r="AK4" s="22"/>
      <c r="AL4" s="22"/>
      <c r="AM4" s="22"/>
    </row>
    <row r="5" spans="1:57" ht="24.6">
      <c r="A5" s="47"/>
      <c r="B5" s="47"/>
      <c r="C5" s="47"/>
      <c r="D5" s="47"/>
      <c r="E5" s="355" t="s">
        <v>5</v>
      </c>
      <c r="F5" s="142"/>
      <c r="G5" s="510">
        <f>+År!Q2</f>
        <v>49</v>
      </c>
      <c r="H5" s="141"/>
      <c r="I5" s="144"/>
      <c r="J5" s="145"/>
      <c r="K5" s="145"/>
      <c r="L5" s="144" t="s">
        <v>425</v>
      </c>
      <c r="M5" s="422"/>
      <c r="N5" s="144"/>
      <c r="O5" s="152"/>
      <c r="P5" s="141"/>
      <c r="Q5" s="141"/>
      <c r="R5" s="404"/>
      <c r="S5" s="141"/>
      <c r="T5" s="141"/>
      <c r="U5" s="566">
        <f>SUM(G11:G14)</f>
        <v>43028</v>
      </c>
      <c r="V5" s="571"/>
      <c r="W5" s="571"/>
      <c r="X5" s="47"/>
      <c r="Y5" s="47"/>
      <c r="Z5" s="71"/>
      <c r="AA5" s="71"/>
      <c r="AB5" s="89"/>
      <c r="AC5" s="47"/>
      <c r="AD5" s="47"/>
      <c r="AE5" s="71"/>
      <c r="AF5" s="47"/>
      <c r="AG5" s="71"/>
      <c r="AH5" s="71"/>
      <c r="AI5" s="71"/>
      <c r="AJ5" s="71"/>
      <c r="AK5" s="71"/>
      <c r="BD5" s="22"/>
      <c r="BE5" s="22"/>
    </row>
    <row r="6" spans="1:57" ht="19.5" customHeight="1">
      <c r="A6" s="47"/>
      <c r="B6" s="47"/>
      <c r="C6" s="47"/>
      <c r="D6" s="48"/>
      <c r="E6" s="347"/>
      <c r="F6" s="48"/>
      <c r="G6" s="347"/>
      <c r="H6" s="48"/>
      <c r="I6" s="146"/>
      <c r="J6" s="146"/>
      <c r="K6" s="146"/>
      <c r="L6" s="146"/>
      <c r="M6" s="421"/>
      <c r="N6" s="146"/>
      <c r="O6" s="153"/>
      <c r="P6" s="47"/>
      <c r="Q6" s="47"/>
      <c r="R6" s="402"/>
      <c r="S6" s="47"/>
      <c r="T6" s="402"/>
      <c r="U6" s="47"/>
      <c r="V6" s="47"/>
      <c r="W6" s="78"/>
      <c r="X6" s="47"/>
      <c r="Y6" s="47"/>
      <c r="Z6" s="89"/>
      <c r="AA6" s="89"/>
      <c r="AB6" s="71"/>
      <c r="AC6" s="71"/>
      <c r="AD6" s="89"/>
      <c r="AE6" s="47"/>
      <c r="AF6" s="47"/>
      <c r="AG6" s="47"/>
      <c r="AH6" s="47"/>
      <c r="AI6" s="71"/>
      <c r="AJ6" s="47"/>
      <c r="AK6" s="22"/>
      <c r="AL6" s="22"/>
      <c r="AM6" s="22"/>
    </row>
    <row r="7" spans="1:57" ht="17.25" customHeight="1">
      <c r="A7" s="47"/>
      <c r="B7" s="47"/>
      <c r="C7" s="47"/>
      <c r="D7" s="47"/>
      <c r="E7" s="509" t="s">
        <v>2</v>
      </c>
      <c r="F7" s="47"/>
      <c r="G7" s="319"/>
      <c r="H7" s="47"/>
      <c r="I7" s="89"/>
      <c r="J7" s="89"/>
      <c r="K7" s="89"/>
      <c r="L7" s="89"/>
      <c r="M7" s="421"/>
      <c r="N7" s="89"/>
      <c r="O7" s="2" t="s">
        <v>22</v>
      </c>
      <c r="P7" s="47"/>
      <c r="Q7" s="47"/>
      <c r="R7" s="402"/>
      <c r="S7" s="47"/>
      <c r="T7" s="402"/>
      <c r="U7" s="47"/>
      <c r="V7" s="2" t="s">
        <v>22</v>
      </c>
      <c r="W7" s="47"/>
      <c r="X7" s="47"/>
      <c r="Y7" s="47"/>
      <c r="Z7" s="89"/>
      <c r="AA7" s="89"/>
      <c r="AB7" s="125" t="s">
        <v>515</v>
      </c>
      <c r="AC7" s="125"/>
      <c r="AD7" s="101"/>
      <c r="AE7" s="52" t="s">
        <v>412</v>
      </c>
      <c r="AF7" s="47"/>
      <c r="AG7" s="47"/>
      <c r="AH7" s="2" t="s">
        <v>80</v>
      </c>
      <c r="AI7" s="18" t="s">
        <v>2</v>
      </c>
      <c r="AJ7" s="47"/>
      <c r="AK7" s="22"/>
      <c r="AL7" s="22"/>
      <c r="AM7" s="22"/>
    </row>
    <row r="8" spans="1:57" ht="15.6">
      <c r="A8" s="47"/>
      <c r="B8" s="47"/>
      <c r="C8" s="47"/>
      <c r="D8" s="47"/>
      <c r="E8" s="509" t="s">
        <v>484</v>
      </c>
      <c r="F8" s="47"/>
      <c r="G8" s="509" t="s">
        <v>2</v>
      </c>
      <c r="H8" s="47"/>
      <c r="I8" s="58" t="s">
        <v>2</v>
      </c>
      <c r="J8" s="89"/>
      <c r="K8" s="58" t="s">
        <v>1</v>
      </c>
      <c r="L8" s="89"/>
      <c r="M8" s="423" t="s">
        <v>2</v>
      </c>
      <c r="N8" s="89"/>
      <c r="O8" s="154" t="s">
        <v>482</v>
      </c>
      <c r="P8" s="47"/>
      <c r="Q8" s="47"/>
      <c r="R8" s="405" t="s">
        <v>22</v>
      </c>
      <c r="S8" s="47"/>
      <c r="T8" s="402" t="s">
        <v>22</v>
      </c>
      <c r="U8" s="47"/>
      <c r="V8" s="2" t="s">
        <v>486</v>
      </c>
      <c r="W8" s="47"/>
      <c r="X8" s="2" t="s">
        <v>22</v>
      </c>
      <c r="Y8" s="47"/>
      <c r="Z8" s="58" t="s">
        <v>516</v>
      </c>
      <c r="AA8" s="89"/>
      <c r="AB8" s="125" t="s">
        <v>518</v>
      </c>
      <c r="AC8" s="125"/>
      <c r="AD8" s="101"/>
      <c r="AE8" s="2"/>
      <c r="AF8" s="2" t="s">
        <v>482</v>
      </c>
      <c r="AG8" s="2" t="s">
        <v>413</v>
      </c>
      <c r="AH8" s="2" t="s">
        <v>481</v>
      </c>
      <c r="AI8" s="18" t="s">
        <v>430</v>
      </c>
      <c r="AJ8" s="47"/>
      <c r="AK8" s="22"/>
      <c r="AL8" s="22"/>
      <c r="AM8" s="22"/>
    </row>
    <row r="9" spans="1:57" ht="15.6">
      <c r="A9" s="47"/>
      <c r="B9" s="2" t="s">
        <v>89</v>
      </c>
      <c r="C9" s="2" t="s">
        <v>424</v>
      </c>
      <c r="D9" s="3"/>
      <c r="E9" s="511" t="s">
        <v>485</v>
      </c>
      <c r="F9" s="116" t="s">
        <v>487</v>
      </c>
      <c r="G9" s="511" t="s">
        <v>8</v>
      </c>
      <c r="H9" s="116" t="s">
        <v>487</v>
      </c>
      <c r="I9" s="90" t="s">
        <v>403</v>
      </c>
      <c r="J9" s="147" t="s">
        <v>487</v>
      </c>
      <c r="K9" s="90" t="s">
        <v>403</v>
      </c>
      <c r="L9" s="89"/>
      <c r="M9" s="423" t="s">
        <v>658</v>
      </c>
      <c r="N9" s="89"/>
      <c r="O9" s="155" t="s">
        <v>483</v>
      </c>
      <c r="P9" s="116" t="s">
        <v>487</v>
      </c>
      <c r="Q9" s="47"/>
      <c r="R9" s="386" t="s">
        <v>664</v>
      </c>
      <c r="S9" s="25"/>
      <c r="T9" s="386" t="s">
        <v>662</v>
      </c>
      <c r="U9" s="47"/>
      <c r="V9" s="51" t="s">
        <v>414</v>
      </c>
      <c r="W9" s="116" t="s">
        <v>487</v>
      </c>
      <c r="X9" s="51" t="s">
        <v>44</v>
      </c>
      <c r="Y9" s="116" t="s">
        <v>487</v>
      </c>
      <c r="Z9" s="90" t="s">
        <v>489</v>
      </c>
      <c r="AA9" s="89"/>
      <c r="AB9" s="125" t="s">
        <v>519</v>
      </c>
      <c r="AC9" s="125" t="s">
        <v>520</v>
      </c>
      <c r="AD9" s="101" t="s">
        <v>521</v>
      </c>
      <c r="AE9" s="51" t="s">
        <v>1</v>
      </c>
      <c r="AF9" s="51" t="s">
        <v>483</v>
      </c>
      <c r="AG9" s="51" t="s">
        <v>517</v>
      </c>
      <c r="AH9" s="51" t="s">
        <v>43</v>
      </c>
      <c r="AI9" s="156" t="s">
        <v>540</v>
      </c>
      <c r="AJ9" s="47"/>
      <c r="AK9" s="22"/>
      <c r="AL9" s="22"/>
      <c r="AM9" s="22"/>
      <c r="AT9" s="4"/>
    </row>
    <row r="10" spans="1:57" s="507" customFormat="1" ht="9.6" customHeight="1">
      <c r="A10" s="47"/>
      <c r="B10" s="47"/>
      <c r="C10" s="47"/>
      <c r="D10" s="47"/>
      <c r="E10" s="319"/>
      <c r="F10" s="47"/>
      <c r="G10" s="319"/>
      <c r="H10" s="47"/>
      <c r="I10" s="47"/>
      <c r="J10" s="47"/>
      <c r="K10" s="47"/>
      <c r="L10" s="47"/>
      <c r="M10" s="319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22"/>
      <c r="AL10" s="22"/>
      <c r="AM10" s="22"/>
      <c r="AT10" s="4"/>
    </row>
    <row r="11" spans="1:57" ht="15.6">
      <c r="A11" s="47"/>
      <c r="B11" s="87">
        <f>+'Ark1'!C223</f>
        <v>2024</v>
      </c>
      <c r="C11" s="87">
        <f>+'Ark1'!G223</f>
        <v>1</v>
      </c>
      <c r="D11" s="88" t="str">
        <f>VLOOKUP(C11,$AN$12:$AO$16,2)</f>
        <v>Øst</v>
      </c>
      <c r="E11" s="512">
        <f>+'Ark1'!Q223</f>
        <v>2397</v>
      </c>
      <c r="F11" s="96">
        <f>+E11-E16</f>
        <v>-209</v>
      </c>
      <c r="G11" s="512">
        <f>+'Ark1'!R223</f>
        <v>13223</v>
      </c>
      <c r="H11" s="96">
        <f>+G11-G16</f>
        <v>-2561</v>
      </c>
      <c r="I11" s="91">
        <f>+'Ark1'!AG223</f>
        <v>32.631434490064201</v>
      </c>
      <c r="J11" s="148">
        <f>+I11-I16</f>
        <v>-1.4342905163661754</v>
      </c>
      <c r="K11" s="91">
        <f>+'Ark1'!AH223</f>
        <v>5.1879301217575442</v>
      </c>
      <c r="L11" s="89"/>
      <c r="M11" s="357">
        <f>+'Ark1'!AI223</f>
        <v>13163</v>
      </c>
      <c r="N11" s="89"/>
      <c r="O11" s="88">
        <f>+'Ark1'!S223</f>
        <v>7.4503516599863868</v>
      </c>
      <c r="P11" s="117">
        <f>+O11-O16</f>
        <v>0.22347634320990561</v>
      </c>
      <c r="Q11" s="47"/>
      <c r="R11" s="384">
        <f>+IF(M11=0,"",'Ark1'!AJ223)</f>
        <v>110.00197523360919</v>
      </c>
      <c r="S11" s="47"/>
      <c r="T11" s="388">
        <f>+IF(M11=0,"",'Ark1'!AK223)</f>
        <v>20.192964088737341</v>
      </c>
      <c r="U11" s="47"/>
      <c r="V11" s="88">
        <f>+'Ark1'!T223</f>
        <v>5.9931180518793008</v>
      </c>
      <c r="W11" s="117">
        <f>+V11-V16</f>
        <v>-0.18415006773549969</v>
      </c>
      <c r="X11" s="88">
        <f>+'Ark1'!U223</f>
        <v>27.512780760795557</v>
      </c>
      <c r="Y11" s="117">
        <f>+X11-X16</f>
        <v>-4.3256998961318516E-2</v>
      </c>
      <c r="Z11" s="91">
        <f>+'Ark1'!W223</f>
        <v>10.421235725629586</v>
      </c>
      <c r="AA11" s="89"/>
      <c r="AB11" s="143">
        <f>+'Ark1'!X223</f>
        <v>93.034863495424645</v>
      </c>
      <c r="AC11" s="143">
        <f>+'Ark1'!Y223</f>
        <v>71.247069500113426</v>
      </c>
      <c r="AD11" s="91">
        <f>+'Ark1'!Z223</f>
        <v>7.7789474219932284</v>
      </c>
      <c r="AE11" s="88">
        <f>+'Ark1'!Z223</f>
        <v>7.7789474219932284</v>
      </c>
      <c r="AF11" s="88">
        <f>+'Ark1'!AB223</f>
        <v>1.9879842819195723</v>
      </c>
      <c r="AG11" s="88">
        <f>+'Ark1'!AC223</f>
        <v>80.986318238428893</v>
      </c>
      <c r="AH11" s="88">
        <f>+X11/O11</f>
        <v>3.6928163953063429</v>
      </c>
      <c r="AI11" s="143">
        <f>+G11/E11</f>
        <v>5.5164789319983312</v>
      </c>
      <c r="AJ11" s="47"/>
      <c r="AK11" s="22"/>
      <c r="AL11" s="22"/>
      <c r="AM11" s="22"/>
      <c r="AT11" s="49"/>
    </row>
    <row r="12" spans="1:57" ht="15.6">
      <c r="A12" s="47"/>
      <c r="B12" s="87">
        <f>+'Ark1'!C224</f>
        <v>2024</v>
      </c>
      <c r="C12" s="87">
        <f>+'Ark1'!G224</f>
        <v>2</v>
      </c>
      <c r="D12" s="88" t="str">
        <f>VLOOKUP(C12,$AN$12:$AO$16,2)</f>
        <v>Vest</v>
      </c>
      <c r="E12" s="512">
        <f>+'Ark1'!Q224</f>
        <v>3646</v>
      </c>
      <c r="F12" s="96">
        <f>+E12-E17</f>
        <v>-147</v>
      </c>
      <c r="G12" s="512">
        <f>+'Ark1'!R224</f>
        <v>17337</v>
      </c>
      <c r="H12" s="96">
        <f>+G12-G17</f>
        <v>-1134</v>
      </c>
      <c r="I12" s="91">
        <f>+'Ark1'!AG224</f>
        <v>39.247623399996669</v>
      </c>
      <c r="J12" s="148">
        <f>+I12-I17</f>
        <v>2.0423765149411821</v>
      </c>
      <c r="K12" s="91">
        <f>+'Ark1'!AH224</f>
        <v>3.5761665801465075</v>
      </c>
      <c r="L12" s="89"/>
      <c r="M12" s="357">
        <f>+'Ark1'!AI224</f>
        <v>17034</v>
      </c>
      <c r="N12" s="89"/>
      <c r="O12" s="88">
        <f>+'Ark1'!S224</f>
        <v>7.1688873507527244</v>
      </c>
      <c r="P12" s="117">
        <f>+O12-O17</f>
        <v>-0.12535768200132313</v>
      </c>
      <c r="Q12" s="47"/>
      <c r="R12" s="384">
        <f>+IF(M12=0,"",'Ark1'!AJ224)</f>
        <v>106.93503581073156</v>
      </c>
      <c r="S12" s="47"/>
      <c r="T12" s="388">
        <f>+IF(M12=0,"",'Ark1'!AK224)</f>
        <v>19.698372662774219</v>
      </c>
      <c r="U12" s="47"/>
      <c r="V12" s="88">
        <f>+'Ark1'!T224</f>
        <v>6.1406817788544723</v>
      </c>
      <c r="W12" s="117">
        <f>+V12-V17</f>
        <v>-0.15313014253581247</v>
      </c>
      <c r="X12" s="88">
        <f>+'Ark1'!U224</f>
        <v>25.238743727288419</v>
      </c>
      <c r="Y12" s="117">
        <f>+X12-X17</f>
        <v>-0.47882976629610852</v>
      </c>
      <c r="Z12" s="91">
        <f>+'Ark1'!W224</f>
        <v>11.51871719443964</v>
      </c>
      <c r="AA12" s="89"/>
      <c r="AB12" s="143">
        <f>+'Ark1'!X224</f>
        <v>80.45221203207015</v>
      </c>
      <c r="AC12" s="143">
        <f>+'Ark1'!Y224</f>
        <v>58.453019553555983</v>
      </c>
      <c r="AD12" s="91">
        <f>+'Ark1'!Z224</f>
        <v>9.2307514310169374</v>
      </c>
      <c r="AE12" s="88">
        <f>+'Ark1'!Z224</f>
        <v>9.2307514310169374</v>
      </c>
      <c r="AF12" s="88">
        <f>+'Ark1'!AB224</f>
        <v>2.1628870153528807</v>
      </c>
      <c r="AG12" s="88">
        <f>+'Ark1'!AC224</f>
        <v>83.374891700445062</v>
      </c>
      <c r="AH12" s="88">
        <f t="shared" ref="AH12:AH24" si="0">+X12/O12</f>
        <v>3.5205942697144463</v>
      </c>
      <c r="AI12" s="143">
        <f t="shared" ref="AI12:AI24" si="1">+G12/E12</f>
        <v>4.7550740537575429</v>
      </c>
      <c r="AJ12" s="47"/>
      <c r="AK12" s="22"/>
      <c r="AL12" s="22"/>
      <c r="AM12" s="22"/>
      <c r="AN12">
        <v>1</v>
      </c>
      <c r="AO12" t="s">
        <v>435</v>
      </c>
      <c r="AT12" s="49"/>
    </row>
    <row r="13" spans="1:57" ht="15.6">
      <c r="A13" s="47"/>
      <c r="B13" s="87">
        <f>+'Ark1'!C225</f>
        <v>2024</v>
      </c>
      <c r="C13" s="87">
        <f>+'Ark1'!G225</f>
        <v>3</v>
      </c>
      <c r="D13" s="88" t="str">
        <f>VLOOKUP(C13,$AN$12:$AO$16,2)</f>
        <v>Midt</v>
      </c>
      <c r="E13" s="512">
        <f>+'Ark1'!Q225</f>
        <v>1209</v>
      </c>
      <c r="F13" s="96">
        <f>+E13-E18</f>
        <v>-111</v>
      </c>
      <c r="G13" s="512">
        <f>+'Ark1'!R225</f>
        <v>6759</v>
      </c>
      <c r="H13" s="96">
        <f>+G13-G18</f>
        <v>-734</v>
      </c>
      <c r="I13" s="91">
        <f>+'Ark1'!AG225</f>
        <v>14.671043219430256</v>
      </c>
      <c r="J13" s="148">
        <f>+I13-I18</f>
        <v>0.29470254252140826</v>
      </c>
      <c r="K13" s="91">
        <f>+'Ark1'!AH225</f>
        <v>6.5986092617251053</v>
      </c>
      <c r="L13" s="89"/>
      <c r="M13" s="357">
        <f>+'Ark1'!AI225</f>
        <v>6631</v>
      </c>
      <c r="N13" s="89"/>
      <c r="O13" s="88">
        <f>+'Ark1'!S225</f>
        <v>7.014795088030775</v>
      </c>
      <c r="P13" s="117">
        <f>+O13-O18</f>
        <v>-5.3802269502924993E-2</v>
      </c>
      <c r="Q13" s="47"/>
      <c r="R13" s="384">
        <f>+IF(M13=0,"",'Ark1'!AJ225)</f>
        <v>106.26109184135137</v>
      </c>
      <c r="S13" s="47"/>
      <c r="T13" s="388">
        <f>+IF(M13=0,"",'Ark1'!AK225)</f>
        <v>19.287114509571925</v>
      </c>
      <c r="U13" s="47"/>
      <c r="V13" s="88">
        <f>+'Ark1'!T225</f>
        <v>6.0756028998372562</v>
      </c>
      <c r="W13" s="117">
        <f>+V13-V18</f>
        <v>-0.14193346743886792</v>
      </c>
      <c r="X13" s="88">
        <f>+'Ark1'!U225</f>
        <v>24.199526557183002</v>
      </c>
      <c r="Y13" s="117">
        <f>+X13-X18</f>
        <v>-0.29724376178132417</v>
      </c>
      <c r="Z13" s="91">
        <f>+'Ark1'!W225</f>
        <v>8.3740198254179621</v>
      </c>
      <c r="AA13" s="89"/>
      <c r="AB13" s="143">
        <f>+'Ark1'!X225</f>
        <v>78.650687971593442</v>
      </c>
      <c r="AC13" s="143">
        <f>+'Ark1'!Y225</f>
        <v>54.623465009616808</v>
      </c>
      <c r="AD13" s="91">
        <f>+'Ark1'!Z225</f>
        <v>8.7349923586342584</v>
      </c>
      <c r="AE13" s="88">
        <f>+'Ark1'!Z225</f>
        <v>8.7349923586342584</v>
      </c>
      <c r="AF13" s="88">
        <f>+'Ark1'!AB225</f>
        <v>1.9616973983447237</v>
      </c>
      <c r="AG13" s="88">
        <f>+'Ark1'!AC225</f>
        <v>82.636689974617482</v>
      </c>
      <c r="AH13" s="88">
        <f t="shared" si="0"/>
        <v>3.449783814565623</v>
      </c>
      <c r="AI13" s="143">
        <f t="shared" si="1"/>
        <v>5.5905707196029777</v>
      </c>
      <c r="AJ13" s="47"/>
      <c r="AK13" s="22"/>
      <c r="AL13" s="22"/>
      <c r="AM13" s="22"/>
      <c r="AN13">
        <v>2</v>
      </c>
      <c r="AO13" t="s">
        <v>109</v>
      </c>
      <c r="AT13" s="49"/>
    </row>
    <row r="14" spans="1:57" ht="15" customHeight="1">
      <c r="A14" s="47"/>
      <c r="B14" s="87">
        <f>+'Ark1'!C226</f>
        <v>2024</v>
      </c>
      <c r="C14" s="87">
        <f>+'Ark1'!G226</f>
        <v>4</v>
      </c>
      <c r="D14" s="88" t="str">
        <f>VLOOKUP(C14,$AN$12:$AO$16,2)</f>
        <v>Nord</v>
      </c>
      <c r="E14" s="512">
        <f>+'Ark1'!Q226</f>
        <v>864</v>
      </c>
      <c r="F14" s="96">
        <f>+E14-E19</f>
        <v>-55</v>
      </c>
      <c r="G14" s="512">
        <f>+'Ark1'!R226</f>
        <v>5709</v>
      </c>
      <c r="H14" s="96">
        <f>+G14-G19</f>
        <v>-1280</v>
      </c>
      <c r="I14" s="91">
        <f>+'Ark1'!AG226</f>
        <v>13.449898890508878</v>
      </c>
      <c r="J14" s="148">
        <f>+I14-I19</f>
        <v>-0.90278854109640605</v>
      </c>
      <c r="K14" s="91">
        <f>+'Ark1'!AH226</f>
        <v>3.6784025223331591</v>
      </c>
      <c r="L14" s="89"/>
      <c r="M14" s="357">
        <f>+'Ark1'!AI226</f>
        <v>5245</v>
      </c>
      <c r="N14" s="89"/>
      <c r="O14" s="88">
        <f>+'Ark1'!S226</f>
        <v>7.3482221054475394</v>
      </c>
      <c r="P14" s="117">
        <f>+O14-O19</f>
        <v>8.8671382883510397E-2</v>
      </c>
      <c r="Q14" s="47"/>
      <c r="R14" s="384">
        <f>+IF(M14=0,"",'Ark1'!AJ226)</f>
        <v>107.93921830314598</v>
      </c>
      <c r="S14" s="47"/>
      <c r="T14" s="388">
        <f>+IF(M14=0,"",'Ark1'!AK226)</f>
        <v>20.033250520772189</v>
      </c>
      <c r="U14" s="47"/>
      <c r="V14" s="88">
        <f>+'Ark1'!T226</f>
        <v>5.9295848660010515</v>
      </c>
      <c r="W14" s="117">
        <f>+V14-V19</f>
        <v>-0.21507102182266902</v>
      </c>
      <c r="X14" s="88">
        <f>+'Ark1'!U226</f>
        <v>26.26559817831486</v>
      </c>
      <c r="Y14" s="117">
        <f>+X14-X19</f>
        <v>4.5495159284946851E-2</v>
      </c>
      <c r="Z14" s="91">
        <f>+'Ark1'!W226</f>
        <v>9.3536521282186023</v>
      </c>
      <c r="AA14" s="89"/>
      <c r="AB14" s="143">
        <f>+'Ark1'!X226</f>
        <v>85.566649150464187</v>
      </c>
      <c r="AC14" s="143">
        <f>+'Ark1'!Y226</f>
        <v>65.49308110001752</v>
      </c>
      <c r="AD14" s="91">
        <f>+'Ark1'!Z226</f>
        <v>8.9257408541507743</v>
      </c>
      <c r="AE14" s="88">
        <f>+'Ark1'!Z226</f>
        <v>8.9257408541507743</v>
      </c>
      <c r="AF14" s="88">
        <f>+'Ark1'!AB226</f>
        <v>1.9942856320915696</v>
      </c>
      <c r="AG14" s="88">
        <f>+'Ark1'!AC226</f>
        <v>82.190302980558698</v>
      </c>
      <c r="AH14" s="88">
        <f t="shared" si="0"/>
        <v>3.5744153893828403</v>
      </c>
      <c r="AI14" s="143">
        <f t="shared" si="1"/>
        <v>6.6076388888888893</v>
      </c>
      <c r="AJ14" s="47"/>
      <c r="AK14" s="22"/>
      <c r="AL14" s="22"/>
      <c r="AM14" s="22"/>
      <c r="AN14">
        <v>3</v>
      </c>
      <c r="AO14" t="s">
        <v>586</v>
      </c>
      <c r="AT14" s="49"/>
    </row>
    <row r="15" spans="1:57" ht="15" customHeight="1">
      <c r="A15" s="47"/>
      <c r="B15" s="47"/>
      <c r="C15" s="47"/>
      <c r="D15" s="47"/>
      <c r="E15" s="319"/>
      <c r="F15" s="47"/>
      <c r="G15" s="319"/>
      <c r="H15" s="47"/>
      <c r="I15" s="47"/>
      <c r="J15" s="47"/>
      <c r="K15" s="47"/>
      <c r="L15" s="47"/>
      <c r="M15" s="319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89"/>
      <c r="AB15" s="47"/>
      <c r="AC15" s="47"/>
      <c r="AD15" s="47"/>
      <c r="AE15" s="47"/>
      <c r="AF15" s="47"/>
      <c r="AG15" s="47"/>
      <c r="AH15" s="47"/>
      <c r="AI15" s="47"/>
      <c r="AJ15" s="47"/>
      <c r="AK15" s="22"/>
      <c r="AL15" s="22"/>
      <c r="AM15" s="22"/>
      <c r="AT15" s="49"/>
    </row>
    <row r="16" spans="1:57" ht="15.6">
      <c r="A16" s="47"/>
      <c r="B16" s="87">
        <f>+'Ark1'!C227</f>
        <v>2023</v>
      </c>
      <c r="C16" s="87">
        <f>+'Ark1'!G227</f>
        <v>1</v>
      </c>
      <c r="D16" s="88" t="str">
        <f>VLOOKUP(C16,$AN$12:$AO$16,2)</f>
        <v>Øst</v>
      </c>
      <c r="E16" s="512">
        <f>+'Ark1'!Q227</f>
        <v>2606</v>
      </c>
      <c r="F16" s="96">
        <f>+E16-E21</f>
        <v>-92</v>
      </c>
      <c r="G16" s="512">
        <f>+'Ark1'!R227</f>
        <v>15784</v>
      </c>
      <c r="H16" s="96">
        <f>+G16-G21</f>
        <v>-913</v>
      </c>
      <c r="I16" s="91">
        <f>+'Ark1'!AG227</f>
        <v>34.065725006430377</v>
      </c>
      <c r="J16" s="148">
        <f>+I16-I21</f>
        <v>0.21825396244771156</v>
      </c>
      <c r="K16" s="91">
        <f>+'Ark1'!AH227</f>
        <v>5.4548910288900148</v>
      </c>
      <c r="L16" s="89"/>
      <c r="M16" s="357">
        <f>+'Ark1'!AI227</f>
        <v>8700</v>
      </c>
      <c r="N16" s="89"/>
      <c r="O16" s="88">
        <f>+'Ark1'!S227</f>
        <v>7.2268753167764812</v>
      </c>
      <c r="P16" s="117">
        <f>+O16-O21</f>
        <v>0.22765389975545691</v>
      </c>
      <c r="Q16" s="47"/>
      <c r="R16" s="384">
        <f>+IF(M16=0,"",'Ark1'!AJ227)</f>
        <v>110.10799999999978</v>
      </c>
      <c r="S16" s="47"/>
      <c r="T16" s="388">
        <f>+IF(M16=0,"",'Ark1'!AK227)</f>
        <v>19.823093259480327</v>
      </c>
      <c r="U16" s="47"/>
      <c r="V16" s="88">
        <f>+'Ark1'!T227</f>
        <v>6.1772681196148005</v>
      </c>
      <c r="W16" s="117">
        <f>+V16-V21</f>
        <v>-0.12194730830637912</v>
      </c>
      <c r="X16" s="88">
        <f>+'Ark1'!U227</f>
        <v>27.556037759756876</v>
      </c>
      <c r="Y16" s="117">
        <f>+X16-X21</f>
        <v>-0.30092756335501036</v>
      </c>
      <c r="Z16" s="91">
        <f>+'Ark1'!W227</f>
        <v>12.937151545869236</v>
      </c>
      <c r="AA16" s="89"/>
      <c r="AB16" s="143">
        <f>+'Ark1'!X227</f>
        <v>93.024581855043053</v>
      </c>
      <c r="AC16" s="143">
        <f>+'Ark1'!Y227</f>
        <v>71.901926001013678</v>
      </c>
      <c r="AD16" s="91">
        <f>+'Ark1'!Z227</f>
        <v>7.8042399348400258</v>
      </c>
      <c r="AE16" s="88">
        <f>+'Ark1'!Z227</f>
        <v>7.8042399348400258</v>
      </c>
      <c r="AF16" s="88">
        <f>+'Ark1'!AB227</f>
        <v>2.1336787801660626</v>
      </c>
      <c r="AG16" s="88">
        <f>+'Ark1'!AC227</f>
        <v>68.278531875670396</v>
      </c>
      <c r="AH16" s="88">
        <f t="shared" si="0"/>
        <v>3.812994766325668</v>
      </c>
      <c r="AI16" s="143">
        <f t="shared" si="1"/>
        <v>6.0567920184190331</v>
      </c>
      <c r="AJ16" s="47"/>
      <c r="AK16" s="22"/>
      <c r="AL16" s="22"/>
      <c r="AM16" s="22"/>
      <c r="AN16">
        <v>4</v>
      </c>
      <c r="AO16" t="s">
        <v>110</v>
      </c>
      <c r="AT16" s="49"/>
    </row>
    <row r="17" spans="1:46" ht="15.6">
      <c r="A17" s="47"/>
      <c r="B17" s="87">
        <f>+'Ark1'!C228</f>
        <v>2023</v>
      </c>
      <c r="C17" s="87">
        <f>+'Ark1'!G228</f>
        <v>2</v>
      </c>
      <c r="D17" s="88" t="str">
        <f>VLOOKUP(C17,$AN$12:$AO$16,2)</f>
        <v>Vest</v>
      </c>
      <c r="E17" s="512">
        <f>+'Ark1'!Q228</f>
        <v>3793</v>
      </c>
      <c r="F17" s="96">
        <f>+E17-E22</f>
        <v>-143</v>
      </c>
      <c r="G17" s="512">
        <f>+'Ark1'!R228</f>
        <v>18471</v>
      </c>
      <c r="H17" s="96">
        <f>+G17-G22</f>
        <v>-513</v>
      </c>
      <c r="I17" s="91">
        <f>+'Ark1'!AG228</f>
        <v>37.205246885055487</v>
      </c>
      <c r="J17" s="148">
        <f>+I17-I22</f>
        <v>0.84656849209083163</v>
      </c>
      <c r="K17" s="91">
        <f>+'Ark1'!AH228</f>
        <v>2.425423637052678</v>
      </c>
      <c r="L17" s="89"/>
      <c r="M17" s="357">
        <f>+'Ark1'!AI228</f>
        <v>4618</v>
      </c>
      <c r="N17" s="89"/>
      <c r="O17" s="88">
        <f>+'Ark1'!S228</f>
        <v>7.2942450327540476</v>
      </c>
      <c r="P17" s="117">
        <f>+O17-O22</f>
        <v>0.13563778454502806</v>
      </c>
      <c r="Q17" s="47"/>
      <c r="R17" s="384">
        <f>+IF(M17=0,"",'Ark1'!AJ228)</f>
        <v>110.98464703334783</v>
      </c>
      <c r="S17" s="47"/>
      <c r="T17" s="388">
        <f>+IF(M17=0,"",'Ark1'!AK228)</f>
        <v>20.16508820960567</v>
      </c>
      <c r="U17" s="47"/>
      <c r="V17" s="88">
        <f>+'Ark1'!T228</f>
        <v>6.2938119213902848</v>
      </c>
      <c r="W17" s="117">
        <f>+V17-V22</f>
        <v>1.9475638204443868E-2</v>
      </c>
      <c r="X17" s="88">
        <f>+'Ark1'!U228</f>
        <v>25.717573493584528</v>
      </c>
      <c r="Y17" s="117">
        <f>+X17-X22</f>
        <v>-0.6012449851343149</v>
      </c>
      <c r="Z17" s="91">
        <f>+'Ark1'!W228</f>
        <v>12.273293270532188</v>
      </c>
      <c r="AA17" s="89"/>
      <c r="AB17" s="143">
        <f>+'Ark1'!X228</f>
        <v>82.865031671268454</v>
      </c>
      <c r="AC17" s="143">
        <f>+'Ark1'!Y228</f>
        <v>60.337826863732325</v>
      </c>
      <c r="AD17" s="91">
        <f>+'Ark1'!Z228</f>
        <v>9.0601327769524556</v>
      </c>
      <c r="AE17" s="88">
        <f>+'Ark1'!Z228</f>
        <v>9.0601327769524556</v>
      </c>
      <c r="AF17" s="88">
        <f>+'Ark1'!AB228</f>
        <v>2.1445323847118152</v>
      </c>
      <c r="AG17" s="88">
        <f>+'Ark1'!AC228</f>
        <v>72.291063517899147</v>
      </c>
      <c r="AH17" s="88">
        <f t="shared" si="0"/>
        <v>3.5257347920315869</v>
      </c>
      <c r="AI17" s="143">
        <f t="shared" si="1"/>
        <v>4.8697600843659377</v>
      </c>
      <c r="AJ17" s="47"/>
      <c r="AK17" s="22"/>
      <c r="AL17" s="22"/>
      <c r="AM17" s="22"/>
      <c r="AT17" s="49"/>
    </row>
    <row r="18" spans="1:46" ht="15.6">
      <c r="A18" s="47"/>
      <c r="B18" s="87">
        <f>+'Ark1'!C229</f>
        <v>2023</v>
      </c>
      <c r="C18" s="87">
        <f>+'Ark1'!G229</f>
        <v>3</v>
      </c>
      <c r="D18" s="88" t="str">
        <f>VLOOKUP(C18,$AN$12:$AO$16,2)</f>
        <v>Midt</v>
      </c>
      <c r="E18" s="512">
        <f>+'Ark1'!Q229</f>
        <v>1320</v>
      </c>
      <c r="F18" s="96">
        <f>+E18-E23</f>
        <v>-45</v>
      </c>
      <c r="G18" s="512">
        <f>+'Ark1'!R229</f>
        <v>7493</v>
      </c>
      <c r="H18" s="96">
        <f>+G18-G23</f>
        <v>-738</v>
      </c>
      <c r="I18" s="91">
        <f>+'Ark1'!AG229</f>
        <v>14.376340676908848</v>
      </c>
      <c r="J18" s="148">
        <f>+I18-I23</f>
        <v>-0.68935341027398067</v>
      </c>
      <c r="K18" s="91">
        <f>+'Ark1'!AH229</f>
        <v>4.4975310289603652</v>
      </c>
      <c r="L18" s="89"/>
      <c r="M18" s="357">
        <f>+'Ark1'!AI229</f>
        <v>943</v>
      </c>
      <c r="N18" s="89"/>
      <c r="O18" s="88">
        <f>+'Ark1'!S229</f>
        <v>7.0685973575337</v>
      </c>
      <c r="P18" s="117">
        <f>+O18-O23</f>
        <v>0.22568641111163767</v>
      </c>
      <c r="Q18" s="47"/>
      <c r="R18" s="384">
        <f>+IF(M18=0,"",'Ark1'!AJ229)</f>
        <v>108.69512195121962</v>
      </c>
      <c r="S18" s="47"/>
      <c r="T18" s="388">
        <f>+IF(M18=0,"",'Ark1'!AK229)</f>
        <v>18.973314847704003</v>
      </c>
      <c r="U18" s="47"/>
      <c r="V18" s="88">
        <f>+'Ark1'!T229</f>
        <v>6.2175363672761241</v>
      </c>
      <c r="W18" s="117">
        <f>+V18-V23</f>
        <v>-1.1718887249450027E-2</v>
      </c>
      <c r="X18" s="88">
        <f>+'Ark1'!U229</f>
        <v>24.496770318964327</v>
      </c>
      <c r="Y18" s="117">
        <f>+X18-X23</f>
        <v>-0.65581138435229747</v>
      </c>
      <c r="Z18" s="91">
        <f>+'Ark1'!W229</f>
        <v>10.890164153209664</v>
      </c>
      <c r="AA18" s="89"/>
      <c r="AB18" s="143">
        <f>+'Ark1'!X229</f>
        <v>81.609502202055225</v>
      </c>
      <c r="AC18" s="143">
        <f>+'Ark1'!Y229</f>
        <v>56.012278126251182</v>
      </c>
      <c r="AD18" s="91">
        <f>+'Ark1'!Z229</f>
        <v>8.4067432867554555</v>
      </c>
      <c r="AE18" s="88">
        <f>+'Ark1'!Z229</f>
        <v>8.4067432867554555</v>
      </c>
      <c r="AF18" s="88">
        <f>+'Ark1'!AB229</f>
        <v>1.9356184904373963</v>
      </c>
      <c r="AG18" s="88">
        <f>+'Ark1'!AC229</f>
        <v>73.010310464857312</v>
      </c>
      <c r="AH18" s="88">
        <f t="shared" si="0"/>
        <v>3.4655772680071681</v>
      </c>
      <c r="AI18" s="143">
        <f t="shared" si="1"/>
        <v>5.6765151515151517</v>
      </c>
      <c r="AJ18" s="47"/>
      <c r="AK18" s="22"/>
      <c r="AL18" s="22"/>
      <c r="AM18" s="22"/>
      <c r="AT18" s="49"/>
    </row>
    <row r="19" spans="1:46" ht="15.6">
      <c r="A19" s="47"/>
      <c r="B19" s="87">
        <f>+'Ark1'!C230</f>
        <v>2023</v>
      </c>
      <c r="C19" s="87">
        <f>+'Ark1'!G230</f>
        <v>4</v>
      </c>
      <c r="D19" s="88" t="str">
        <f>VLOOKUP(C19,$AN$12:$AO$16,2)</f>
        <v>Nord</v>
      </c>
      <c r="E19" s="512">
        <f>+'Ark1'!Q230</f>
        <v>919</v>
      </c>
      <c r="F19" s="96">
        <f>+E19-E24</f>
        <v>-47</v>
      </c>
      <c r="G19" s="512">
        <f>+'Ark1'!R230</f>
        <v>6989</v>
      </c>
      <c r="H19" s="96">
        <f>+G19-G24</f>
        <v>-556</v>
      </c>
      <c r="I19" s="91">
        <f>+'Ark1'!AG230</f>
        <v>14.352687431605284</v>
      </c>
      <c r="J19" s="148">
        <f>+I19-I24</f>
        <v>-0.37546904426455185</v>
      </c>
      <c r="K19" s="91">
        <f>+'Ark1'!AH230</f>
        <v>2.9904135069394759</v>
      </c>
      <c r="L19" s="89"/>
      <c r="M19" s="357">
        <f>+'Ark1'!AI230</f>
        <v>597</v>
      </c>
      <c r="N19" s="89"/>
      <c r="O19" s="88">
        <f>+'Ark1'!S230</f>
        <v>7.259550722564029</v>
      </c>
      <c r="P19" s="117">
        <f>+O19-O24</f>
        <v>0.14477272388940943</v>
      </c>
      <c r="Q19" s="47"/>
      <c r="R19" s="384">
        <f>+IF(M19=0,"",'Ark1'!AJ230)</f>
        <v>108.38140703517594</v>
      </c>
      <c r="S19" s="47"/>
      <c r="T19" s="388">
        <f>+IF(M19=0,"",'Ark1'!AK230)</f>
        <v>19.687630623427076</v>
      </c>
      <c r="U19" s="47"/>
      <c r="V19" s="88">
        <f>+'Ark1'!T230</f>
        <v>6.1446558878237205</v>
      </c>
      <c r="W19" s="117">
        <f>+V19-V24</f>
        <v>-4.4741063799871306E-2</v>
      </c>
      <c r="X19" s="88">
        <f>+'Ark1'!U230</f>
        <v>26.220103019029914</v>
      </c>
      <c r="Y19" s="117">
        <f>+X19-X24</f>
        <v>-0.60461533749756668</v>
      </c>
      <c r="Z19" s="91">
        <f>+'Ark1'!W230</f>
        <v>9.500643868936903</v>
      </c>
      <c r="AA19" s="89"/>
      <c r="AB19" s="143">
        <f>+'Ark1'!X230</f>
        <v>85.691801402203438</v>
      </c>
      <c r="AC19" s="143">
        <f>+'Ark1'!Y230</f>
        <v>64.701674059235955</v>
      </c>
      <c r="AD19" s="91">
        <f>+'Ark1'!Z230</f>
        <v>8.5986476484972219</v>
      </c>
      <c r="AE19" s="88">
        <f>+'Ark1'!Z230</f>
        <v>8.5986476484972219</v>
      </c>
      <c r="AF19" s="88">
        <f>+'Ark1'!AB230</f>
        <v>1.8803360336844619</v>
      </c>
      <c r="AG19" s="88">
        <f>+'Ark1'!AC230</f>
        <v>73.428868161046239</v>
      </c>
      <c r="AH19" s="88">
        <f t="shared" si="0"/>
        <v>3.6118079508051339</v>
      </c>
      <c r="AI19" s="143">
        <f t="shared" si="1"/>
        <v>7.6050054406964094</v>
      </c>
      <c r="AJ19" s="47"/>
      <c r="AK19" s="22"/>
      <c r="AL19" s="22"/>
      <c r="AM19" s="22"/>
      <c r="AT19" s="49"/>
    </row>
    <row r="20" spans="1:46">
      <c r="A20" s="47"/>
      <c r="B20" s="47"/>
      <c r="C20" s="47"/>
      <c r="D20" s="47"/>
      <c r="E20" s="319"/>
      <c r="F20" s="47"/>
      <c r="G20" s="319"/>
      <c r="H20" s="47"/>
      <c r="I20" s="47"/>
      <c r="J20" s="47"/>
      <c r="K20" s="47"/>
      <c r="L20" s="89"/>
      <c r="M20" s="421"/>
      <c r="N20" s="89"/>
      <c r="O20" s="47"/>
      <c r="P20" s="47"/>
      <c r="Q20" s="47"/>
      <c r="R20" s="402"/>
      <c r="S20" s="47"/>
      <c r="T20" s="402"/>
      <c r="U20" s="47"/>
      <c r="V20" s="47"/>
      <c r="W20" s="47"/>
      <c r="X20" s="47"/>
      <c r="Y20" s="47"/>
      <c r="Z20" s="47"/>
      <c r="AA20" s="89"/>
      <c r="AB20" s="47"/>
      <c r="AC20" s="47"/>
      <c r="AD20" s="47"/>
      <c r="AE20" s="47"/>
      <c r="AF20" s="47"/>
      <c r="AG20" s="47"/>
      <c r="AH20" s="47"/>
      <c r="AI20" s="47"/>
      <c r="AJ20" s="47"/>
      <c r="AK20" s="22"/>
      <c r="AL20" s="22"/>
      <c r="AM20" s="22"/>
      <c r="AT20" s="49"/>
    </row>
    <row r="21" spans="1:46" ht="15.6">
      <c r="A21" s="47"/>
      <c r="B21" s="87">
        <f>+'Ark1'!C231</f>
        <v>2022</v>
      </c>
      <c r="C21" s="87">
        <f>+'Ark1'!G231</f>
        <v>1</v>
      </c>
      <c r="D21" s="88" t="str">
        <f>VLOOKUP(C21,$AN$12:$AO$16,2)</f>
        <v>Øst</v>
      </c>
      <c r="E21" s="512">
        <f>+'Ark1'!Q231</f>
        <v>2698</v>
      </c>
      <c r="F21" s="47"/>
      <c r="G21" s="512">
        <f>+'Ark1'!R231</f>
        <v>16697</v>
      </c>
      <c r="H21" s="47"/>
      <c r="I21" s="91">
        <f>+'Ark1'!AG231</f>
        <v>33.847471043982665</v>
      </c>
      <c r="J21" s="47"/>
      <c r="K21" s="91">
        <f>+'Ark1'!AH231</f>
        <v>4.4319338803377848</v>
      </c>
      <c r="L21" s="89"/>
      <c r="M21" s="357">
        <f>+'Ark1'!AI231</f>
        <v>467</v>
      </c>
      <c r="N21" s="89"/>
      <c r="O21" s="88">
        <f>+'Ark1'!S231</f>
        <v>6.9992214170210243</v>
      </c>
      <c r="P21" s="47"/>
      <c r="Q21" s="47"/>
      <c r="R21" s="384">
        <f>+IF(M21=0,"",'Ark1'!AJ231)</f>
        <v>105.42847965738756</v>
      </c>
      <c r="S21" s="47"/>
      <c r="T21" s="388">
        <f>+IF(M21=0,"",'Ark1'!AK231)</f>
        <v>18.419883312755125</v>
      </c>
      <c r="U21" s="47"/>
      <c r="V21" s="88">
        <f>+'Ark1'!T231</f>
        <v>6.2992154279211796</v>
      </c>
      <c r="W21" s="47"/>
      <c r="X21" s="88">
        <f>+'Ark1'!U231</f>
        <v>27.856965323111886</v>
      </c>
      <c r="Y21" s="47"/>
      <c r="Z21" s="91">
        <f>+'Ark1'!W231</f>
        <v>13.61921303228125</v>
      </c>
      <c r="AA21" s="89"/>
      <c r="AB21" s="143">
        <f>+'Ark1'!X231</f>
        <v>93.903096364616403</v>
      </c>
      <c r="AC21" s="143">
        <f>+'Ark1'!Y231</f>
        <v>73.36048391926694</v>
      </c>
      <c r="AD21" s="91">
        <f>+'Ark1'!Z231</f>
        <v>7.8083761449342015</v>
      </c>
      <c r="AE21" s="88">
        <f>+'Ark1'!Z231</f>
        <v>7.8083761449342015</v>
      </c>
      <c r="AF21" s="88">
        <f>+'Ark1'!AB231</f>
        <v>2.1369688593841198</v>
      </c>
      <c r="AG21" s="88">
        <f>+'Ark1'!AC231</f>
        <v>67.746094660305033</v>
      </c>
      <c r="AH21" s="88">
        <f t="shared" si="0"/>
        <v>3.9800091557852499</v>
      </c>
      <c r="AI21" s="143">
        <f t="shared" si="1"/>
        <v>6.1886582653817639</v>
      </c>
      <c r="AJ21" s="47"/>
      <c r="AK21" s="22"/>
      <c r="AL21" s="22"/>
      <c r="AM21" s="22"/>
      <c r="AT21" s="49"/>
    </row>
    <row r="22" spans="1:46" ht="15.6">
      <c r="A22" s="47"/>
      <c r="B22" s="87">
        <f>+'Ark1'!C232</f>
        <v>2022</v>
      </c>
      <c r="C22" s="87">
        <f>+'Ark1'!G232</f>
        <v>2</v>
      </c>
      <c r="D22" s="88" t="str">
        <f>VLOOKUP(C22,$AN$12:$AO$16,2)</f>
        <v>Vest</v>
      </c>
      <c r="E22" s="512">
        <f>+'Ark1'!Q232</f>
        <v>3936</v>
      </c>
      <c r="F22" s="47"/>
      <c r="G22" s="512">
        <f>+'Ark1'!R232</f>
        <v>18984</v>
      </c>
      <c r="H22" s="47"/>
      <c r="I22" s="91">
        <f>+'Ark1'!AG232</f>
        <v>36.358678392964656</v>
      </c>
      <c r="J22" s="47"/>
      <c r="K22" s="91">
        <f>+'Ark1'!AH232</f>
        <v>2.7128107880320274</v>
      </c>
      <c r="L22" s="89"/>
      <c r="M22" s="357">
        <f>+'Ark1'!AI232</f>
        <v>1734</v>
      </c>
      <c r="N22" s="89"/>
      <c r="O22" s="88">
        <f>+'Ark1'!S232</f>
        <v>7.1586072482090195</v>
      </c>
      <c r="P22" s="47"/>
      <c r="Q22" s="47"/>
      <c r="R22" s="384">
        <f>+IF(M22=0,"",'Ark1'!AJ232)</f>
        <v>110.89429065743983</v>
      </c>
      <c r="S22" s="47"/>
      <c r="T22" s="388">
        <f>+IF(M22=0,"",'Ark1'!AK232)</f>
        <v>19.556809936384305</v>
      </c>
      <c r="U22" s="47"/>
      <c r="V22" s="88">
        <f>+'Ark1'!T232</f>
        <v>6.2743362831858409</v>
      </c>
      <c r="W22" s="47"/>
      <c r="X22" s="88">
        <f>+'Ark1'!U232</f>
        <v>26.318818478718843</v>
      </c>
      <c r="Y22" s="47"/>
      <c r="Z22" s="91">
        <f>+'Ark1'!W232</f>
        <v>12.658027812895069</v>
      </c>
      <c r="AA22" s="89"/>
      <c r="AB22" s="143">
        <f>+'Ark1'!X232</f>
        <v>83.601980615254973</v>
      </c>
      <c r="AC22" s="143">
        <f>+'Ark1'!Y232</f>
        <v>62.584281500210707</v>
      </c>
      <c r="AD22" s="91">
        <f>+'Ark1'!Z232</f>
        <v>9.4002008478378478</v>
      </c>
      <c r="AE22" s="88">
        <f>+'Ark1'!Z232</f>
        <v>9.4002008478378478</v>
      </c>
      <c r="AF22" s="88">
        <f>+'Ark1'!AB232</f>
        <v>2.0508862627060198</v>
      </c>
      <c r="AG22" s="88">
        <f>+'Ark1'!AC232</f>
        <v>73.355712170441691</v>
      </c>
      <c r="AH22" s="88">
        <f t="shared" si="0"/>
        <v>3.6765277890197749</v>
      </c>
      <c r="AI22" s="143">
        <f t="shared" si="1"/>
        <v>4.8231707317073171</v>
      </c>
      <c r="AJ22" s="47"/>
      <c r="AK22" s="22"/>
      <c r="AL22" s="22"/>
      <c r="AM22" s="22"/>
      <c r="AT22" s="49"/>
    </row>
    <row r="23" spans="1:46" ht="15.6">
      <c r="A23" s="47"/>
      <c r="B23" s="87">
        <f>+'Ark1'!C233</f>
        <v>2022</v>
      </c>
      <c r="C23" s="87">
        <f>+'Ark1'!G233</f>
        <v>3</v>
      </c>
      <c r="D23" s="88" t="str">
        <f>VLOOKUP(C23,$AN$12:$AO$16,2)</f>
        <v>Midt</v>
      </c>
      <c r="E23" s="512">
        <f>+'Ark1'!Q233</f>
        <v>1365</v>
      </c>
      <c r="F23" s="47"/>
      <c r="G23" s="512">
        <f>+'Ark1'!R233</f>
        <v>8231</v>
      </c>
      <c r="H23" s="47"/>
      <c r="I23" s="91">
        <f>+'Ark1'!AG233</f>
        <v>15.065694087182829</v>
      </c>
      <c r="J23" s="47"/>
      <c r="K23" s="91">
        <f>+'Ark1'!AH233</f>
        <v>4.7746324869396179</v>
      </c>
      <c r="L23" s="89"/>
      <c r="M23" s="357">
        <f>+'Ark1'!AI233</f>
        <v>557</v>
      </c>
      <c r="N23" s="89"/>
      <c r="O23" s="88">
        <f>+'Ark1'!S233</f>
        <v>6.8429109464220623</v>
      </c>
      <c r="P23" s="47"/>
      <c r="Q23" s="47"/>
      <c r="R23" s="384">
        <f>+IF(M23=0,"",'Ark1'!AJ233)</f>
        <v>108.50897666068218</v>
      </c>
      <c r="S23" s="47"/>
      <c r="T23" s="388">
        <f>+IF(M23=0,"",'Ark1'!AK233)</f>
        <v>18.8803376563156</v>
      </c>
      <c r="U23" s="47"/>
      <c r="V23" s="88">
        <f>+'Ark1'!T233</f>
        <v>6.2292552545255742</v>
      </c>
      <c r="W23" s="47"/>
      <c r="X23" s="88">
        <f>+'Ark1'!U233</f>
        <v>25.152581703316624</v>
      </c>
      <c r="Y23" s="47"/>
      <c r="Z23" s="91">
        <f>+'Ark1'!W233</f>
        <v>11.553881666869149</v>
      </c>
      <c r="AA23" s="89"/>
      <c r="AB23" s="143">
        <f>+'Ark1'!X233</f>
        <v>82.930385129388895</v>
      </c>
      <c r="AC23" s="143">
        <f>+'Ark1'!Y233</f>
        <v>57.842303486818125</v>
      </c>
      <c r="AD23" s="91">
        <f>+'Ark1'!Z233</f>
        <v>8.692687390760284</v>
      </c>
      <c r="AE23" s="88">
        <f>+'Ark1'!Z233</f>
        <v>8.692687390760284</v>
      </c>
      <c r="AF23" s="88">
        <f>+'Ark1'!AB233</f>
        <v>2.0361928491082546</v>
      </c>
      <c r="AG23" s="88">
        <f>+'Ark1'!AC233</f>
        <v>71.492517101488886</v>
      </c>
      <c r="AH23" s="88">
        <f t="shared" si="0"/>
        <v>3.6757137277181866</v>
      </c>
      <c r="AI23" s="143">
        <f t="shared" si="1"/>
        <v>6.0300366300366299</v>
      </c>
      <c r="AJ23" s="47"/>
      <c r="AK23" s="22"/>
      <c r="AL23" s="22"/>
      <c r="AM23" s="22"/>
      <c r="AT23" s="49"/>
    </row>
    <row r="24" spans="1:46" ht="15.6">
      <c r="A24" s="47"/>
      <c r="B24" s="87">
        <f>+'Ark1'!C234</f>
        <v>2022</v>
      </c>
      <c r="C24" s="87">
        <f>+'Ark1'!G234</f>
        <v>4</v>
      </c>
      <c r="D24" s="88" t="str">
        <f>VLOOKUP(C24,$AN$12:$AO$16,2)</f>
        <v>Nord</v>
      </c>
      <c r="E24" s="512">
        <f>+'Ark1'!Q234</f>
        <v>966</v>
      </c>
      <c r="F24" s="47"/>
      <c r="G24" s="512">
        <f>+'Ark1'!R234</f>
        <v>7545</v>
      </c>
      <c r="H24" s="47"/>
      <c r="I24" s="91">
        <f>+'Ark1'!AG234</f>
        <v>14.728156475869836</v>
      </c>
      <c r="J24" s="47"/>
      <c r="K24" s="91">
        <f>+'Ark1'!AH234</f>
        <v>3.3797216699801202</v>
      </c>
      <c r="L24" s="89"/>
      <c r="M24" s="357">
        <f>+'Ark1'!AI234</f>
        <v>424</v>
      </c>
      <c r="N24" s="89"/>
      <c r="O24" s="88">
        <f>+'Ark1'!S234</f>
        <v>7.1147779986746196</v>
      </c>
      <c r="P24" s="47"/>
      <c r="Q24" s="47"/>
      <c r="R24" s="384">
        <f>+IF(M24=0,"",'Ark1'!AJ234)</f>
        <v>109.31509433962265</v>
      </c>
      <c r="S24" s="47"/>
      <c r="T24" s="388">
        <f>+IF(M24=0,"",'Ark1'!AK234)</f>
        <v>20.169528438631623</v>
      </c>
      <c r="U24" s="47"/>
      <c r="V24" s="88">
        <f>+'Ark1'!T234</f>
        <v>6.1893969516235918</v>
      </c>
      <c r="W24" s="47"/>
      <c r="X24" s="88">
        <f>+'Ark1'!U234</f>
        <v>26.82471835652748</v>
      </c>
      <c r="Y24" s="47"/>
      <c r="Z24" s="91">
        <f>+'Ark1'!W234</f>
        <v>12.432074221338633</v>
      </c>
      <c r="AA24" s="89"/>
      <c r="AB24" s="143">
        <f>+'Ark1'!X234</f>
        <v>87.567925778661376</v>
      </c>
      <c r="AC24" s="143">
        <f>+'Ark1'!Y234</f>
        <v>67.475149105367791</v>
      </c>
      <c r="AD24" s="91">
        <f>+'Ark1'!Z234</f>
        <v>8.5666789392725473</v>
      </c>
      <c r="AE24" s="88">
        <f>+'Ark1'!Z234</f>
        <v>8.5666789392725473</v>
      </c>
      <c r="AF24" s="88">
        <f>+'Ark1'!AB234</f>
        <v>2.0893986488622622</v>
      </c>
      <c r="AG24" s="88">
        <f>+'Ark1'!AC234</f>
        <v>72.822632842495267</v>
      </c>
      <c r="AH24" s="88">
        <f t="shared" si="0"/>
        <v>3.7702818501890767</v>
      </c>
      <c r="AI24" s="143">
        <f t="shared" si="1"/>
        <v>7.8105590062111805</v>
      </c>
      <c r="AJ24" s="47"/>
      <c r="AK24" s="22"/>
      <c r="AL24" s="22"/>
      <c r="AM24" s="22"/>
      <c r="AT24" s="49"/>
    </row>
    <row r="25" spans="1:46">
      <c r="A25" s="47"/>
      <c r="B25" s="47"/>
      <c r="C25" s="47"/>
      <c r="D25" s="47"/>
      <c r="E25" s="319"/>
      <c r="F25" s="47"/>
      <c r="G25" s="319"/>
      <c r="H25" s="47"/>
      <c r="I25" s="47"/>
      <c r="J25" s="47"/>
      <c r="K25" s="47"/>
      <c r="L25" s="89"/>
      <c r="M25" s="421"/>
      <c r="N25" s="89"/>
      <c r="O25" s="47"/>
      <c r="P25" s="47"/>
      <c r="Q25" s="47"/>
      <c r="R25" s="402"/>
      <c r="S25" s="47"/>
      <c r="T25" s="402"/>
      <c r="U25" s="47"/>
      <c r="V25" s="47"/>
      <c r="W25" s="47"/>
      <c r="X25" s="47"/>
      <c r="Y25" s="47"/>
      <c r="Z25" s="47"/>
      <c r="AA25" s="89"/>
      <c r="AB25" s="47"/>
      <c r="AC25" s="47"/>
      <c r="AD25" s="47"/>
      <c r="AE25" s="47"/>
      <c r="AF25" s="47"/>
      <c r="AG25" s="47"/>
      <c r="AH25" s="47"/>
      <c r="AI25" s="47"/>
      <c r="AJ25" s="47"/>
      <c r="AK25" s="22"/>
      <c r="AL25" s="22"/>
      <c r="AM25" s="22"/>
      <c r="AT25" s="49"/>
    </row>
    <row r="26" spans="1:46">
      <c r="A26" s="47"/>
      <c r="B26" s="47"/>
      <c r="C26" s="47"/>
      <c r="D26" s="47"/>
      <c r="E26" s="319"/>
      <c r="F26" s="47"/>
      <c r="G26" s="319"/>
      <c r="H26" s="47"/>
      <c r="I26" s="47"/>
      <c r="J26" s="47"/>
      <c r="K26" s="47"/>
      <c r="L26" s="47"/>
      <c r="M26" s="421"/>
      <c r="N26" s="47"/>
      <c r="O26" s="47"/>
      <c r="P26" s="47"/>
      <c r="Q26" s="47"/>
      <c r="R26" s="402"/>
      <c r="S26" s="47"/>
      <c r="T26" s="402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3"/>
      <c r="AL26" s="3"/>
      <c r="AM26" s="22"/>
      <c r="AN26" s="3"/>
      <c r="AO26" s="3"/>
      <c r="AP26" s="3"/>
      <c r="AQ26" s="3"/>
      <c r="AR26" s="3"/>
      <c r="AS26" s="3"/>
    </row>
    <row r="27" spans="1:46">
      <c r="A27" s="3"/>
      <c r="B27" s="3"/>
      <c r="C27" s="3"/>
      <c r="D27" s="3"/>
      <c r="E27" s="513"/>
      <c r="F27" s="3"/>
      <c r="G27" s="513"/>
      <c r="H27" s="3"/>
      <c r="I27" s="3"/>
      <c r="J27" s="3"/>
      <c r="K27" s="3"/>
      <c r="L27" s="3"/>
      <c r="N27" s="3"/>
      <c r="O27" s="3"/>
      <c r="P27" s="3"/>
      <c r="Q27" s="3"/>
      <c r="S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22"/>
      <c r="AN27" s="3"/>
      <c r="AO27" s="3"/>
      <c r="AP27" s="3"/>
      <c r="AQ27" s="3"/>
      <c r="AR27" s="3"/>
      <c r="AS27" s="3"/>
    </row>
    <row r="28" spans="1:46">
      <c r="P28" s="3"/>
      <c r="Q28" s="3"/>
      <c r="S28" s="3"/>
      <c r="U28" s="3"/>
      <c r="V28" s="3"/>
      <c r="W28" s="3"/>
      <c r="X28" s="3"/>
      <c r="Y28" s="3"/>
      <c r="Z28" s="59"/>
      <c r="AA28" s="59"/>
      <c r="AB28" s="16"/>
      <c r="AC28" s="16"/>
      <c r="AD28" s="59"/>
      <c r="AE28" s="3"/>
      <c r="AF28" s="3"/>
      <c r="AG28" s="3"/>
      <c r="AH28" s="3"/>
      <c r="AI28" s="16"/>
      <c r="AJ28" s="3"/>
      <c r="AK28" s="3"/>
      <c r="AL28" s="3"/>
      <c r="AM28" s="22"/>
      <c r="AN28" s="3"/>
      <c r="AO28" s="3"/>
      <c r="AP28" s="3"/>
      <c r="AQ28" s="3"/>
      <c r="AR28" s="3"/>
      <c r="AS28" s="3"/>
    </row>
    <row r="29" spans="1:46">
      <c r="P29" s="3"/>
      <c r="Q29" s="3"/>
      <c r="S29" s="3"/>
      <c r="U29" s="3"/>
      <c r="V29" s="3"/>
      <c r="W29" s="3"/>
      <c r="X29" s="3"/>
      <c r="Y29" s="3"/>
      <c r="Z29" s="59"/>
      <c r="AA29" s="59"/>
      <c r="AB29" s="16"/>
      <c r="AC29" s="16"/>
      <c r="AD29" s="59"/>
      <c r="AE29" s="3"/>
      <c r="AF29" s="3"/>
      <c r="AG29" s="3"/>
      <c r="AH29" s="3"/>
      <c r="AI29" s="16"/>
      <c r="AJ29" s="3"/>
      <c r="AK29" s="3"/>
      <c r="AL29" s="3"/>
      <c r="AM29" s="22"/>
      <c r="AN29" s="3"/>
      <c r="AO29" s="3"/>
      <c r="AP29" s="3"/>
      <c r="AQ29" s="3"/>
      <c r="AR29" s="3"/>
      <c r="AS29" s="3"/>
    </row>
    <row r="30" spans="1:46">
      <c r="P30" s="3"/>
      <c r="Q30" s="3"/>
      <c r="S30" s="3"/>
      <c r="U30" s="3"/>
      <c r="V30" s="3"/>
      <c r="W30" s="3"/>
      <c r="X30" s="3"/>
      <c r="Y30" s="3"/>
      <c r="Z30" s="59"/>
      <c r="AA30" s="59"/>
      <c r="AB30" s="16"/>
      <c r="AC30" s="16"/>
      <c r="AD30" s="59"/>
      <c r="AE30" s="3"/>
      <c r="AF30" s="3"/>
      <c r="AG30" s="3"/>
      <c r="AH30" s="3"/>
      <c r="AI30" s="16"/>
      <c r="AJ30" s="3"/>
      <c r="AK30" s="3"/>
      <c r="AL30" s="3"/>
      <c r="AM30" s="22"/>
      <c r="AN30" s="3"/>
      <c r="AO30" s="3"/>
      <c r="AP30" s="3"/>
      <c r="AQ30" s="3"/>
      <c r="AR30" s="3"/>
      <c r="AS30" s="3"/>
    </row>
    <row r="31" spans="1:46">
      <c r="P31" s="3"/>
      <c r="Q31" s="3"/>
      <c r="S31" s="3"/>
      <c r="U31" s="3"/>
      <c r="V31" s="3"/>
      <c r="W31" s="3"/>
      <c r="X31" s="3"/>
      <c r="Y31" s="3"/>
      <c r="Z31" s="59"/>
      <c r="AA31" s="59"/>
      <c r="AB31" s="16"/>
      <c r="AC31" s="16"/>
      <c r="AD31" s="59"/>
      <c r="AE31" s="3"/>
      <c r="AF31" s="3"/>
      <c r="AG31" s="3"/>
      <c r="AH31" s="3"/>
      <c r="AI31" s="16"/>
      <c r="AJ31" s="3"/>
      <c r="AK31" s="3"/>
      <c r="AL31" s="3"/>
      <c r="AM31" s="22"/>
      <c r="AN31" s="3"/>
      <c r="AO31" s="3"/>
      <c r="AP31" s="3"/>
      <c r="AQ31" s="3"/>
      <c r="AR31" s="3"/>
      <c r="AS31" s="3"/>
    </row>
    <row r="32" spans="1:46">
      <c r="P32" s="3"/>
      <c r="Q32" s="3"/>
      <c r="S32" s="3"/>
      <c r="U32" s="3"/>
      <c r="V32" s="3"/>
      <c r="W32" s="3"/>
      <c r="X32" s="3"/>
      <c r="Y32" s="3"/>
      <c r="Z32" s="59"/>
      <c r="AA32" s="59"/>
      <c r="AB32" s="16"/>
      <c r="AC32" s="16"/>
      <c r="AD32" s="59"/>
      <c r="AE32" s="3"/>
      <c r="AF32" s="3"/>
      <c r="AG32" s="3"/>
      <c r="AH32" s="3"/>
      <c r="AI32" s="16"/>
      <c r="AJ32" s="3"/>
      <c r="AK32" s="3"/>
      <c r="AL32" s="3"/>
      <c r="AM32" s="22"/>
      <c r="AN32" s="3"/>
      <c r="AO32" s="3"/>
      <c r="AP32" s="3"/>
      <c r="AQ32" s="3"/>
      <c r="AR32" s="3"/>
      <c r="AS32" s="3"/>
    </row>
    <row r="33" spans="16:45">
      <c r="P33" s="3"/>
      <c r="Q33" s="3"/>
      <c r="S33" s="3"/>
      <c r="U33" s="3"/>
      <c r="V33" s="3"/>
      <c r="W33" s="3"/>
      <c r="X33" s="3"/>
      <c r="Y33" s="3"/>
      <c r="Z33" s="59"/>
      <c r="AA33" s="59"/>
      <c r="AB33" s="16"/>
      <c r="AC33" s="16"/>
      <c r="AD33" s="59"/>
      <c r="AE33" s="3"/>
      <c r="AF33" s="3"/>
      <c r="AG33" s="3"/>
      <c r="AH33" s="3"/>
      <c r="AI33" s="16"/>
      <c r="AJ33" s="3"/>
      <c r="AK33" s="3"/>
      <c r="AL33" s="3"/>
      <c r="AM33" s="22"/>
      <c r="AN33" s="3"/>
      <c r="AO33" s="3"/>
      <c r="AP33" s="3"/>
      <c r="AQ33" s="3"/>
      <c r="AR33" s="3"/>
      <c r="AS33" s="3"/>
    </row>
    <row r="34" spans="16:45">
      <c r="P34" s="3"/>
      <c r="Q34" s="3"/>
      <c r="S34" s="3"/>
      <c r="U34" s="3"/>
      <c r="V34" s="3"/>
      <c r="W34" s="3"/>
      <c r="X34" s="3"/>
      <c r="Y34" s="3"/>
      <c r="Z34" s="59"/>
      <c r="AA34" s="59"/>
      <c r="AB34" s="16"/>
      <c r="AC34" s="16"/>
      <c r="AD34" s="59"/>
      <c r="AE34" s="3"/>
      <c r="AF34" s="3"/>
      <c r="AG34" s="3"/>
      <c r="AH34" s="3"/>
      <c r="AI34" s="16"/>
      <c r="AJ34" s="3"/>
      <c r="AK34" s="3"/>
      <c r="AL34" s="3"/>
      <c r="AM34" s="22"/>
      <c r="AN34" s="3"/>
      <c r="AO34" s="3"/>
      <c r="AP34" s="3"/>
      <c r="AQ34" s="3"/>
      <c r="AR34" s="3"/>
      <c r="AS34" s="3"/>
    </row>
    <row r="35" spans="16:45">
      <c r="P35" s="3"/>
      <c r="Q35" s="3"/>
      <c r="S35" s="3"/>
      <c r="U35" s="3"/>
      <c r="V35" s="3"/>
      <c r="W35" s="3"/>
      <c r="X35" s="3"/>
      <c r="Y35" s="3"/>
      <c r="Z35" s="59"/>
      <c r="AA35" s="59"/>
      <c r="AB35" s="16"/>
      <c r="AC35" s="16"/>
      <c r="AD35" s="59"/>
      <c r="AE35" s="3"/>
      <c r="AF35" s="3"/>
      <c r="AG35" s="3"/>
      <c r="AH35" s="3"/>
      <c r="AI35" s="16"/>
      <c r="AJ35" s="3"/>
      <c r="AK35" s="3"/>
      <c r="AL35" s="3"/>
      <c r="AM35" s="22"/>
      <c r="AN35" s="3"/>
      <c r="AO35" s="3"/>
      <c r="AP35" s="3"/>
      <c r="AQ35" s="3"/>
      <c r="AR35" s="3"/>
      <c r="AS35" s="3"/>
    </row>
    <row r="36" spans="16:45">
      <c r="P36" s="3"/>
      <c r="Q36" s="3"/>
      <c r="S36" s="3"/>
      <c r="U36" s="3"/>
      <c r="V36" s="3"/>
      <c r="W36" s="3"/>
      <c r="X36" s="3"/>
      <c r="Y36" s="3"/>
      <c r="Z36" s="59"/>
      <c r="AA36" s="59"/>
      <c r="AB36" s="16"/>
      <c r="AC36" s="16"/>
      <c r="AD36" s="59"/>
      <c r="AE36" s="3"/>
      <c r="AF36" s="3"/>
      <c r="AG36" s="3"/>
      <c r="AH36" s="3"/>
      <c r="AI36" s="16"/>
      <c r="AJ36" s="3"/>
      <c r="AK36" s="3"/>
      <c r="AL36" s="3"/>
      <c r="AM36" s="22"/>
      <c r="AN36" s="3"/>
      <c r="AO36" s="3"/>
      <c r="AP36" s="3"/>
      <c r="AQ36" s="3"/>
      <c r="AR36" s="3"/>
      <c r="AS36" s="3"/>
    </row>
    <row r="37" spans="16:45">
      <c r="P37" s="3"/>
      <c r="Q37" s="3"/>
      <c r="S37" s="3"/>
      <c r="U37" s="3"/>
      <c r="V37" s="3"/>
      <c r="W37" s="3"/>
      <c r="X37" s="3"/>
      <c r="Y37" s="3"/>
      <c r="Z37" s="59"/>
      <c r="AA37" s="59"/>
      <c r="AB37" s="16"/>
      <c r="AC37" s="16"/>
      <c r="AD37" s="59"/>
      <c r="AE37" s="3"/>
      <c r="AF37" s="3"/>
      <c r="AG37" s="3"/>
      <c r="AH37" s="3"/>
      <c r="AI37" s="16"/>
      <c r="AJ37" s="3"/>
      <c r="AK37" s="3"/>
      <c r="AL37" s="3"/>
      <c r="AM37" s="22"/>
      <c r="AN37" s="3"/>
      <c r="AO37" s="3"/>
      <c r="AP37" s="3"/>
      <c r="AQ37" s="3"/>
      <c r="AR37" s="3"/>
      <c r="AS37" s="3"/>
    </row>
    <row r="38" spans="16:45">
      <c r="P38" s="3"/>
      <c r="Q38" s="3"/>
      <c r="S38" s="3"/>
      <c r="U38" s="3"/>
      <c r="V38" s="3"/>
      <c r="W38" s="3"/>
      <c r="X38" s="3"/>
      <c r="Y38" s="3"/>
      <c r="Z38" s="59"/>
      <c r="AA38" s="59"/>
      <c r="AB38" s="16"/>
      <c r="AC38" s="16"/>
      <c r="AD38" s="59"/>
      <c r="AE38" s="3"/>
      <c r="AF38" s="3"/>
      <c r="AG38" s="3"/>
      <c r="AH38" s="3"/>
      <c r="AI38" s="16"/>
      <c r="AJ38" s="3"/>
      <c r="AK38" s="3"/>
      <c r="AL38" s="3"/>
      <c r="AM38" s="22"/>
      <c r="AN38" s="3"/>
      <c r="AO38" s="3"/>
      <c r="AP38" s="3"/>
      <c r="AQ38" s="3"/>
      <c r="AR38" s="3"/>
      <c r="AS38" s="3"/>
    </row>
    <row r="39" spans="16:45">
      <c r="P39" s="3"/>
      <c r="Q39" s="3"/>
      <c r="S39" s="3"/>
      <c r="U39" s="3"/>
      <c r="V39" s="3"/>
      <c r="W39" s="3"/>
      <c r="X39" s="3"/>
      <c r="Y39" s="3"/>
      <c r="Z39" s="59"/>
      <c r="AA39" s="59"/>
      <c r="AB39" s="16"/>
      <c r="AC39" s="16"/>
      <c r="AD39" s="59"/>
      <c r="AE39" s="3"/>
      <c r="AF39" s="3"/>
      <c r="AG39" s="3"/>
      <c r="AH39" s="3"/>
      <c r="AI39" s="16"/>
      <c r="AJ39" s="3"/>
      <c r="AK39" s="3"/>
      <c r="AL39" s="3"/>
      <c r="AM39" s="22"/>
      <c r="AN39" s="3"/>
      <c r="AO39" s="3"/>
      <c r="AP39" s="3"/>
      <c r="AQ39" s="3"/>
      <c r="AR39" s="3"/>
      <c r="AS39" s="3"/>
    </row>
    <row r="40" spans="16:45">
      <c r="P40" s="3"/>
      <c r="Q40" s="3"/>
      <c r="S40" s="3"/>
      <c r="U40" s="3"/>
      <c r="V40" s="3"/>
      <c r="W40" s="3"/>
      <c r="X40" s="3"/>
      <c r="Y40" s="3"/>
      <c r="Z40" s="59"/>
      <c r="AA40" s="59"/>
      <c r="AB40" s="16"/>
      <c r="AC40" s="16"/>
      <c r="AD40" s="59"/>
      <c r="AE40" s="3"/>
      <c r="AF40" s="3"/>
      <c r="AG40" s="3"/>
      <c r="AH40" s="3"/>
      <c r="AI40" s="16"/>
      <c r="AJ40" s="3"/>
      <c r="AK40" s="3"/>
      <c r="AL40" s="3"/>
      <c r="AM40" s="22"/>
      <c r="AN40" s="3"/>
      <c r="AO40" s="3"/>
      <c r="AP40" s="3"/>
      <c r="AQ40" s="3"/>
      <c r="AR40" s="3"/>
      <c r="AS40" s="3"/>
    </row>
    <row r="41" spans="16:45">
      <c r="P41" s="3"/>
      <c r="Q41" s="3"/>
      <c r="S41" s="3"/>
      <c r="U41" s="3"/>
      <c r="V41" s="3"/>
      <c r="W41" s="3"/>
      <c r="X41" s="3"/>
      <c r="Y41" s="3"/>
      <c r="Z41" s="59"/>
      <c r="AA41" s="59"/>
      <c r="AB41" s="16"/>
      <c r="AC41" s="16"/>
      <c r="AD41" s="59"/>
      <c r="AE41" s="3"/>
      <c r="AF41" s="3"/>
      <c r="AG41" s="3"/>
      <c r="AH41" s="3"/>
      <c r="AI41" s="16"/>
      <c r="AJ41" s="3"/>
      <c r="AK41" s="3"/>
      <c r="AL41" s="3"/>
      <c r="AM41" s="22"/>
      <c r="AN41" s="3"/>
      <c r="AO41" s="3"/>
      <c r="AP41" s="3"/>
      <c r="AQ41" s="3"/>
      <c r="AR41" s="3"/>
      <c r="AS41" s="3"/>
    </row>
    <row r="42" spans="16:45">
      <c r="P42" s="3"/>
      <c r="Q42" s="3"/>
      <c r="S42" s="3"/>
      <c r="U42" s="3"/>
      <c r="V42" s="3"/>
      <c r="W42" s="3"/>
      <c r="X42" s="3"/>
      <c r="Y42" s="3"/>
      <c r="Z42" s="59"/>
      <c r="AA42" s="59"/>
      <c r="AB42" s="16"/>
      <c r="AC42" s="16"/>
      <c r="AD42" s="59"/>
      <c r="AE42" s="3"/>
      <c r="AF42" s="3"/>
      <c r="AG42" s="3"/>
      <c r="AH42" s="3"/>
      <c r="AI42" s="16"/>
      <c r="AJ42" s="3"/>
      <c r="AK42" s="3"/>
      <c r="AL42" s="3"/>
      <c r="AM42" s="22"/>
      <c r="AN42" s="3"/>
      <c r="AO42" s="3"/>
      <c r="AP42" s="3"/>
      <c r="AQ42" s="3"/>
      <c r="AR42" s="3"/>
      <c r="AS42" s="3"/>
    </row>
    <row r="43" spans="16:45">
      <c r="P43" s="3"/>
      <c r="Q43" s="3"/>
      <c r="S43" s="3"/>
      <c r="U43" s="3"/>
      <c r="V43" s="3"/>
      <c r="W43" s="3"/>
      <c r="X43" s="3"/>
      <c r="Y43" s="3"/>
      <c r="Z43" s="59"/>
      <c r="AA43" s="59"/>
      <c r="AB43" s="16"/>
      <c r="AC43" s="16"/>
      <c r="AD43" s="59"/>
      <c r="AE43" s="3"/>
      <c r="AF43" s="3"/>
      <c r="AG43" s="3"/>
      <c r="AH43" s="3"/>
      <c r="AI43" s="16"/>
      <c r="AJ43" s="3"/>
      <c r="AK43" s="3"/>
      <c r="AL43" s="3"/>
      <c r="AM43" s="22"/>
      <c r="AN43" s="3"/>
      <c r="AO43" s="3"/>
      <c r="AP43" s="3"/>
      <c r="AQ43" s="3"/>
      <c r="AR43" s="3"/>
      <c r="AS43" s="3"/>
    </row>
    <row r="44" spans="16:45">
      <c r="P44" s="3"/>
      <c r="Q44" s="3"/>
      <c r="S44" s="3"/>
      <c r="U44" s="3"/>
      <c r="V44" s="3"/>
      <c r="W44" s="3"/>
      <c r="X44" s="3"/>
      <c r="Y44" s="3"/>
      <c r="Z44" s="59"/>
      <c r="AA44" s="59"/>
      <c r="AB44" s="16"/>
      <c r="AC44" s="16"/>
      <c r="AD44" s="59"/>
      <c r="AE44" s="3"/>
      <c r="AF44" s="3"/>
      <c r="AG44" s="3"/>
      <c r="AH44" s="3"/>
      <c r="AI44" s="16"/>
      <c r="AJ44" s="3"/>
      <c r="AK44" s="3"/>
      <c r="AL44" s="3"/>
      <c r="AM44" s="22"/>
      <c r="AN44" s="3"/>
      <c r="AO44" s="3"/>
      <c r="AP44" s="3"/>
      <c r="AQ44" s="3"/>
      <c r="AR44" s="3"/>
      <c r="AS44" s="3"/>
    </row>
    <row r="45" spans="16:45">
      <c r="P45" s="3"/>
      <c r="Q45" s="3"/>
      <c r="S45" s="3"/>
      <c r="U45" s="3"/>
      <c r="V45" s="3"/>
      <c r="W45" s="3"/>
      <c r="X45" s="3"/>
      <c r="Y45" s="3"/>
      <c r="Z45" s="59"/>
      <c r="AA45" s="59"/>
      <c r="AB45" s="16"/>
      <c r="AC45" s="16"/>
      <c r="AD45" s="59"/>
      <c r="AE45" s="3"/>
      <c r="AF45" s="3"/>
      <c r="AG45" s="3"/>
      <c r="AH45" s="3"/>
      <c r="AI45" s="16"/>
      <c r="AJ45" s="3"/>
      <c r="AK45" s="3"/>
      <c r="AL45" s="3"/>
      <c r="AM45" s="22"/>
      <c r="AN45" s="3"/>
      <c r="AO45" s="3"/>
      <c r="AP45" s="3"/>
      <c r="AQ45" s="3"/>
      <c r="AR45" s="3"/>
      <c r="AS45" s="3"/>
    </row>
    <row r="46" spans="16:45">
      <c r="P46" s="3"/>
      <c r="Q46" s="3"/>
      <c r="S46" s="3"/>
      <c r="U46" s="3"/>
      <c r="V46" s="3"/>
      <c r="W46" s="3"/>
      <c r="X46" s="3"/>
      <c r="Y46" s="3"/>
      <c r="Z46" s="59"/>
      <c r="AA46" s="59"/>
      <c r="AB46" s="16"/>
      <c r="AC46" s="16"/>
      <c r="AD46" s="59"/>
      <c r="AE46" s="3"/>
      <c r="AF46" s="3"/>
      <c r="AG46" s="3"/>
      <c r="AH46" s="3"/>
      <c r="AI46" s="16"/>
      <c r="AJ46" s="3"/>
      <c r="AK46" s="3"/>
      <c r="AL46" s="3"/>
      <c r="AM46" s="22"/>
      <c r="AN46" s="3"/>
      <c r="AO46" s="3"/>
      <c r="AP46" s="3"/>
      <c r="AQ46" s="3"/>
      <c r="AR46" s="3"/>
      <c r="AS46" s="3"/>
    </row>
    <row r="47" spans="16:45">
      <c r="P47" s="3"/>
      <c r="Q47" s="3"/>
      <c r="S47" s="3"/>
      <c r="U47" s="3"/>
      <c r="V47" s="3"/>
      <c r="W47" s="3"/>
      <c r="X47" s="3"/>
      <c r="Y47" s="3"/>
      <c r="Z47" s="59"/>
      <c r="AA47" s="59"/>
      <c r="AB47" s="16"/>
      <c r="AC47" s="16"/>
      <c r="AD47" s="59"/>
      <c r="AE47" s="3"/>
      <c r="AF47" s="3"/>
      <c r="AG47" s="3"/>
      <c r="AH47" s="3"/>
      <c r="AI47" s="16"/>
      <c r="AJ47" s="3"/>
      <c r="AK47" s="3"/>
      <c r="AL47" s="3"/>
      <c r="AM47" s="22"/>
      <c r="AN47" s="3"/>
      <c r="AO47" s="3"/>
      <c r="AP47" s="3"/>
      <c r="AQ47" s="3"/>
      <c r="AR47" s="3"/>
      <c r="AS47" s="3"/>
    </row>
    <row r="48" spans="16:45">
      <c r="P48" s="3"/>
      <c r="Q48" s="3"/>
      <c r="S48" s="3"/>
      <c r="U48" s="3"/>
      <c r="V48" s="3"/>
      <c r="W48" s="3"/>
      <c r="X48" s="3"/>
      <c r="Y48" s="3"/>
      <c r="Z48" s="59"/>
      <c r="AA48" s="59"/>
      <c r="AB48" s="16"/>
      <c r="AC48" s="16"/>
      <c r="AD48" s="59"/>
      <c r="AE48" s="3"/>
      <c r="AF48" s="3"/>
      <c r="AG48" s="3"/>
      <c r="AH48" s="3"/>
      <c r="AI48" s="16"/>
      <c r="AJ48" s="3"/>
      <c r="AK48" s="3"/>
      <c r="AL48" s="3"/>
      <c r="AM48" s="22"/>
      <c r="AN48" s="3"/>
      <c r="AO48" s="3"/>
      <c r="AP48" s="3"/>
      <c r="AQ48" s="3"/>
      <c r="AR48" s="3"/>
      <c r="AS48" s="3"/>
    </row>
    <row r="49" spans="16:45">
      <c r="P49" s="3"/>
      <c r="Q49" s="3"/>
      <c r="S49" s="3"/>
      <c r="U49" s="3"/>
      <c r="V49" s="3"/>
      <c r="W49" s="3"/>
      <c r="X49" s="3"/>
      <c r="Y49" s="3"/>
      <c r="Z49" s="59"/>
      <c r="AA49" s="59"/>
      <c r="AB49" s="16"/>
      <c r="AC49" s="16"/>
      <c r="AD49" s="59"/>
      <c r="AE49" s="3"/>
      <c r="AF49" s="3"/>
      <c r="AG49" s="3"/>
      <c r="AH49" s="3"/>
      <c r="AI49" s="16"/>
      <c r="AJ49" s="3"/>
      <c r="AK49" s="3"/>
      <c r="AL49" s="3"/>
      <c r="AM49" s="22"/>
      <c r="AN49" s="3"/>
      <c r="AO49" s="3"/>
      <c r="AP49" s="3"/>
      <c r="AQ49" s="3"/>
      <c r="AR49" s="3"/>
      <c r="AS49" s="3"/>
    </row>
    <row r="50" spans="16:45">
      <c r="P50" s="3"/>
      <c r="Q50" s="3"/>
      <c r="S50" s="3"/>
      <c r="U50" s="3"/>
      <c r="V50" s="3"/>
      <c r="W50" s="3"/>
      <c r="X50" s="3"/>
      <c r="Y50" s="3"/>
      <c r="Z50" s="59"/>
      <c r="AA50" s="59"/>
      <c r="AB50" s="16"/>
      <c r="AC50" s="16"/>
      <c r="AD50" s="59"/>
      <c r="AE50" s="3"/>
      <c r="AF50" s="3"/>
      <c r="AG50" s="3"/>
      <c r="AH50" s="3"/>
      <c r="AI50" s="16"/>
      <c r="AJ50" s="3"/>
      <c r="AK50" s="3"/>
      <c r="AL50" s="3"/>
      <c r="AM50" s="22"/>
      <c r="AN50" s="3"/>
      <c r="AO50" s="3"/>
      <c r="AP50" s="3"/>
      <c r="AQ50" s="3"/>
      <c r="AR50" s="3"/>
      <c r="AS50" s="3"/>
    </row>
    <row r="51" spans="16:45">
      <c r="P51" s="3"/>
      <c r="Q51" s="3"/>
      <c r="S51" s="3"/>
      <c r="U51" s="3"/>
      <c r="V51" s="3"/>
      <c r="W51" s="3"/>
      <c r="X51" s="3"/>
      <c r="Y51" s="3"/>
      <c r="Z51" s="59"/>
      <c r="AA51" s="59"/>
      <c r="AB51" s="16"/>
      <c r="AC51" s="16"/>
      <c r="AD51" s="59"/>
      <c r="AE51" s="3"/>
      <c r="AF51" s="3"/>
      <c r="AG51" s="3"/>
      <c r="AH51" s="3"/>
      <c r="AI51" s="16"/>
      <c r="AJ51" s="3"/>
      <c r="AK51" s="3"/>
      <c r="AL51" s="3"/>
      <c r="AM51" s="22"/>
      <c r="AN51" s="3"/>
      <c r="AO51" s="3"/>
      <c r="AP51" s="3"/>
      <c r="AQ51" s="3"/>
      <c r="AR51" s="3"/>
      <c r="AS51" s="3"/>
    </row>
    <row r="52" spans="16:45">
      <c r="P52" s="3"/>
      <c r="Q52" s="3"/>
      <c r="S52" s="3"/>
      <c r="U52" s="3"/>
      <c r="V52" s="3"/>
      <c r="W52" s="3"/>
      <c r="X52" s="3"/>
      <c r="Y52" s="3"/>
      <c r="Z52" s="59"/>
      <c r="AA52" s="59"/>
      <c r="AB52" s="16"/>
      <c r="AC52" s="16"/>
      <c r="AD52" s="59"/>
      <c r="AE52" s="3"/>
      <c r="AF52" s="3"/>
      <c r="AG52" s="3"/>
      <c r="AH52" s="3"/>
      <c r="AI52" s="16"/>
      <c r="AJ52" s="3"/>
      <c r="AK52" s="3"/>
      <c r="AL52" s="3"/>
      <c r="AM52" s="22"/>
      <c r="AN52" s="3"/>
      <c r="AO52" s="3"/>
      <c r="AP52" s="3"/>
      <c r="AQ52" s="3"/>
      <c r="AR52" s="3"/>
      <c r="AS52" s="3"/>
    </row>
    <row r="53" spans="16:45">
      <c r="P53" s="3"/>
      <c r="Q53" s="3"/>
      <c r="S53" s="3"/>
      <c r="U53" s="3"/>
      <c r="V53" s="3"/>
      <c r="W53" s="3"/>
      <c r="X53" s="3"/>
      <c r="Y53" s="3"/>
      <c r="Z53" s="59"/>
      <c r="AA53" s="59"/>
      <c r="AB53" s="16"/>
      <c r="AC53" s="16"/>
      <c r="AD53" s="59"/>
      <c r="AE53" s="3"/>
      <c r="AF53" s="3"/>
      <c r="AG53" s="3"/>
      <c r="AH53" s="3"/>
      <c r="AI53" s="16"/>
      <c r="AJ53" s="3"/>
      <c r="AK53" s="3"/>
      <c r="AL53" s="3"/>
      <c r="AM53" s="22"/>
      <c r="AN53" s="3"/>
      <c r="AO53" s="3"/>
      <c r="AP53" s="3"/>
      <c r="AQ53" s="3"/>
      <c r="AR53" s="3"/>
      <c r="AS53" s="3"/>
    </row>
    <row r="54" spans="16:45">
      <c r="P54" s="3"/>
      <c r="Q54" s="3"/>
      <c r="S54" s="3"/>
      <c r="U54" s="3"/>
      <c r="V54" s="3"/>
      <c r="W54" s="3"/>
      <c r="X54" s="3"/>
      <c r="Y54" s="3"/>
      <c r="Z54" s="59"/>
      <c r="AA54" s="59"/>
      <c r="AB54" s="16"/>
      <c r="AC54" s="16"/>
      <c r="AD54" s="59"/>
      <c r="AE54" s="3"/>
      <c r="AF54" s="3"/>
      <c r="AG54" s="3"/>
      <c r="AH54" s="3"/>
      <c r="AI54" s="16"/>
      <c r="AJ54" s="3"/>
      <c r="AK54" s="3"/>
      <c r="AL54" s="3"/>
      <c r="AM54" s="22"/>
      <c r="AN54" s="3"/>
      <c r="AO54" s="3"/>
      <c r="AP54" s="3"/>
      <c r="AQ54" s="3"/>
      <c r="AR54" s="3"/>
      <c r="AS54" s="3"/>
    </row>
    <row r="55" spans="16:45">
      <c r="P55" s="3"/>
      <c r="Q55" s="3"/>
      <c r="S55" s="3"/>
      <c r="U55" s="3"/>
      <c r="V55" s="3"/>
      <c r="W55" s="3"/>
      <c r="X55" s="3"/>
      <c r="Y55" s="3"/>
      <c r="Z55" s="59"/>
      <c r="AA55" s="59"/>
      <c r="AB55" s="16"/>
      <c r="AC55" s="16"/>
      <c r="AD55" s="59"/>
      <c r="AE55" s="3"/>
      <c r="AF55" s="3"/>
      <c r="AG55" s="3"/>
      <c r="AH55" s="3"/>
      <c r="AI55" s="16"/>
      <c r="AJ55" s="3"/>
      <c r="AK55" s="3"/>
      <c r="AL55" s="3"/>
      <c r="AM55" s="22"/>
      <c r="AN55" s="3"/>
      <c r="AO55" s="3"/>
      <c r="AP55" s="3"/>
      <c r="AQ55" s="3"/>
      <c r="AR55" s="3"/>
      <c r="AS55" s="3"/>
    </row>
    <row r="56" spans="16:45">
      <c r="P56" s="3"/>
      <c r="Q56" s="3"/>
      <c r="S56" s="3"/>
      <c r="U56" s="3"/>
      <c r="V56" s="3"/>
      <c r="W56" s="3"/>
      <c r="X56" s="3"/>
      <c r="Y56" s="3"/>
      <c r="Z56" s="59"/>
      <c r="AA56" s="59"/>
      <c r="AB56" s="16"/>
      <c r="AC56" s="16"/>
      <c r="AD56" s="59"/>
      <c r="AE56" s="3"/>
      <c r="AF56" s="3"/>
      <c r="AG56" s="3"/>
      <c r="AH56" s="3"/>
      <c r="AI56" s="16"/>
      <c r="AJ56" s="3"/>
      <c r="AK56" s="3"/>
      <c r="AL56" s="3"/>
      <c r="AM56" s="22"/>
      <c r="AN56" s="3"/>
      <c r="AO56" s="3"/>
      <c r="AP56" s="3"/>
      <c r="AQ56" s="3"/>
      <c r="AR56" s="3"/>
      <c r="AS56" s="3"/>
    </row>
    <row r="57" spans="16:45">
      <c r="P57" s="3"/>
      <c r="Q57" s="3"/>
      <c r="S57" s="3"/>
      <c r="U57" s="3"/>
      <c r="V57" s="3"/>
      <c r="W57" s="3"/>
      <c r="X57" s="3"/>
      <c r="Y57" s="3"/>
      <c r="Z57" s="59"/>
      <c r="AA57" s="59"/>
      <c r="AB57" s="16"/>
      <c r="AC57" s="16"/>
      <c r="AD57" s="59"/>
      <c r="AE57" s="3"/>
      <c r="AF57" s="3"/>
      <c r="AG57" s="3"/>
      <c r="AH57" s="3"/>
      <c r="AI57" s="16"/>
      <c r="AJ57" s="3"/>
      <c r="AK57" s="3"/>
      <c r="AL57" s="3"/>
      <c r="AM57" s="22"/>
      <c r="AN57" s="3"/>
      <c r="AO57" s="3"/>
      <c r="AP57" s="3"/>
      <c r="AQ57" s="3"/>
      <c r="AR57" s="3"/>
      <c r="AS57" s="3"/>
    </row>
    <row r="58" spans="16:45">
      <c r="P58" s="3"/>
      <c r="Q58" s="3"/>
      <c r="S58" s="3"/>
      <c r="U58" s="3"/>
      <c r="V58" s="3"/>
      <c r="W58" s="3"/>
      <c r="X58" s="3"/>
      <c r="Y58" s="3"/>
      <c r="Z58" s="59"/>
      <c r="AA58" s="59"/>
      <c r="AB58" s="16"/>
      <c r="AC58" s="16"/>
      <c r="AD58" s="59"/>
      <c r="AE58" s="3"/>
      <c r="AF58" s="3"/>
      <c r="AG58" s="3"/>
      <c r="AH58" s="3"/>
      <c r="AI58" s="16"/>
      <c r="AJ58" s="3"/>
      <c r="AK58" s="3"/>
      <c r="AL58" s="3"/>
      <c r="AM58" s="22"/>
      <c r="AN58" s="3"/>
      <c r="AO58" s="3"/>
      <c r="AP58" s="3"/>
      <c r="AQ58" s="3"/>
      <c r="AR58" s="3"/>
      <c r="AS58" s="3"/>
    </row>
    <row r="59" spans="16:45">
      <c r="P59" s="3"/>
      <c r="Q59" s="3"/>
      <c r="S59" s="3"/>
      <c r="U59" s="3"/>
      <c r="V59" s="3"/>
      <c r="W59" s="3"/>
      <c r="X59" s="3"/>
      <c r="Y59" s="3"/>
      <c r="Z59" s="59"/>
      <c r="AA59" s="59"/>
      <c r="AB59" s="16"/>
      <c r="AC59" s="16"/>
      <c r="AD59" s="59"/>
      <c r="AE59" s="3"/>
      <c r="AF59" s="3"/>
      <c r="AG59" s="3"/>
      <c r="AH59" s="3"/>
      <c r="AI59" s="16"/>
      <c r="AJ59" s="3"/>
      <c r="AK59" s="3"/>
      <c r="AL59" s="3"/>
      <c r="AM59" s="22"/>
      <c r="AN59" s="3"/>
      <c r="AO59" s="3"/>
      <c r="AP59" s="3"/>
      <c r="AQ59" s="3"/>
      <c r="AR59" s="3"/>
      <c r="AS59" s="3"/>
    </row>
    <row r="60" spans="16:45">
      <c r="P60" s="3"/>
      <c r="Q60" s="3"/>
      <c r="S60" s="3"/>
      <c r="U60" s="3"/>
      <c r="V60" s="3"/>
      <c r="W60" s="3"/>
      <c r="X60" s="3"/>
      <c r="Y60" s="3"/>
      <c r="Z60" s="59"/>
      <c r="AA60" s="59"/>
      <c r="AB60" s="16"/>
      <c r="AC60" s="16"/>
      <c r="AD60" s="59"/>
      <c r="AE60" s="3"/>
      <c r="AF60" s="3"/>
      <c r="AG60" s="3"/>
      <c r="AH60" s="3"/>
      <c r="AI60" s="16"/>
      <c r="AJ60" s="3"/>
      <c r="AK60" s="3"/>
      <c r="AL60" s="3"/>
      <c r="AM60" s="22"/>
      <c r="AN60" s="3"/>
      <c r="AO60" s="3"/>
      <c r="AP60" s="3"/>
      <c r="AQ60" s="3"/>
      <c r="AR60" s="3"/>
      <c r="AS60" s="3"/>
    </row>
    <row r="61" spans="16:45">
      <c r="P61" s="3"/>
      <c r="Q61" s="3"/>
      <c r="S61" s="3"/>
      <c r="U61" s="3"/>
      <c r="V61" s="3"/>
      <c r="W61" s="3"/>
      <c r="X61" s="3"/>
      <c r="Y61" s="3"/>
      <c r="Z61" s="59"/>
      <c r="AA61" s="59"/>
      <c r="AB61" s="16"/>
      <c r="AC61" s="16"/>
      <c r="AD61" s="59"/>
      <c r="AE61" s="3"/>
      <c r="AF61" s="3"/>
      <c r="AG61" s="3"/>
      <c r="AH61" s="3"/>
      <c r="AI61" s="16"/>
      <c r="AJ61" s="3"/>
      <c r="AK61" s="3"/>
      <c r="AL61" s="3"/>
      <c r="AM61" s="22"/>
      <c r="AN61" s="3"/>
      <c r="AO61" s="3"/>
      <c r="AP61" s="3"/>
      <c r="AQ61" s="3"/>
      <c r="AR61" s="3"/>
      <c r="AS61" s="3"/>
    </row>
    <row r="62" spans="16:45">
      <c r="P62" s="3"/>
      <c r="Q62" s="3"/>
      <c r="S62" s="3"/>
      <c r="U62" s="3"/>
      <c r="V62" s="3"/>
      <c r="W62" s="3"/>
      <c r="X62" s="3"/>
      <c r="Y62" s="3"/>
      <c r="Z62" s="59"/>
      <c r="AA62" s="59"/>
      <c r="AB62" s="16"/>
      <c r="AC62" s="16"/>
      <c r="AD62" s="59"/>
      <c r="AE62" s="3"/>
      <c r="AF62" s="3"/>
      <c r="AG62" s="3"/>
      <c r="AH62" s="3"/>
      <c r="AI62" s="16"/>
      <c r="AJ62" s="3"/>
      <c r="AK62" s="3"/>
      <c r="AL62" s="3"/>
      <c r="AM62" s="22"/>
      <c r="AN62" s="3"/>
      <c r="AO62" s="3"/>
      <c r="AP62" s="3"/>
      <c r="AQ62" s="3"/>
      <c r="AR62" s="3"/>
      <c r="AS62" s="3"/>
    </row>
    <row r="63" spans="16:45">
      <c r="P63" s="3"/>
      <c r="Q63" s="3"/>
      <c r="S63" s="3"/>
      <c r="U63" s="3"/>
      <c r="V63" s="3"/>
      <c r="W63" s="3"/>
      <c r="X63" s="3"/>
      <c r="Y63" s="3"/>
      <c r="Z63" s="59"/>
      <c r="AA63" s="59"/>
      <c r="AB63" s="16"/>
      <c r="AC63" s="16"/>
      <c r="AD63" s="59"/>
      <c r="AE63" s="3"/>
      <c r="AF63" s="3"/>
      <c r="AG63" s="3"/>
      <c r="AH63" s="3"/>
      <c r="AI63" s="16"/>
      <c r="AJ63" s="3"/>
      <c r="AK63" s="3"/>
      <c r="AL63" s="3"/>
      <c r="AM63" s="22"/>
      <c r="AN63" s="3"/>
      <c r="AO63" s="3"/>
      <c r="AP63" s="3"/>
      <c r="AQ63" s="3"/>
      <c r="AR63" s="3"/>
      <c r="AS63" s="3"/>
    </row>
    <row r="64" spans="16:45">
      <c r="P64" s="3"/>
      <c r="Q64" s="3"/>
      <c r="S64" s="3"/>
      <c r="U64" s="3"/>
      <c r="V64" s="3"/>
      <c r="W64" s="3"/>
      <c r="X64" s="3"/>
      <c r="Y64" s="3"/>
      <c r="Z64" s="59"/>
      <c r="AA64" s="59"/>
      <c r="AB64" s="16"/>
      <c r="AC64" s="16"/>
      <c r="AD64" s="59"/>
      <c r="AE64" s="3"/>
      <c r="AF64" s="3"/>
      <c r="AG64" s="3"/>
      <c r="AH64" s="3"/>
      <c r="AI64" s="16"/>
      <c r="AJ64" s="3"/>
      <c r="AK64" s="3"/>
      <c r="AL64" s="3"/>
      <c r="AM64" s="22"/>
      <c r="AN64" s="3"/>
      <c r="AO64" s="3"/>
      <c r="AP64" s="3"/>
      <c r="AQ64" s="3"/>
      <c r="AR64" s="3"/>
      <c r="AS64" s="3"/>
    </row>
    <row r="65" spans="16:47">
      <c r="P65" s="3"/>
      <c r="Q65" s="3"/>
      <c r="S65" s="3"/>
      <c r="U65" s="3"/>
      <c r="V65" s="3"/>
      <c r="W65" s="3"/>
      <c r="X65" s="3"/>
      <c r="Y65" s="3"/>
      <c r="Z65" s="59"/>
      <c r="AA65" s="59"/>
      <c r="AB65" s="16"/>
      <c r="AC65" s="16"/>
      <c r="AD65" s="59"/>
      <c r="AE65" s="3"/>
      <c r="AF65" s="3"/>
      <c r="AG65" s="3"/>
      <c r="AH65" s="3"/>
      <c r="AI65" s="16"/>
      <c r="AJ65" s="3"/>
      <c r="AK65" s="3"/>
      <c r="AL65" s="3"/>
      <c r="AM65" s="22"/>
      <c r="AN65" s="3"/>
      <c r="AO65" s="3"/>
      <c r="AP65" s="3"/>
      <c r="AQ65" s="3"/>
      <c r="AR65" s="3"/>
      <c r="AS65" s="3"/>
    </row>
    <row r="66" spans="16:47">
      <c r="P66" s="3"/>
      <c r="Q66" s="3"/>
      <c r="S66" s="3"/>
      <c r="U66" s="3"/>
      <c r="V66" s="3"/>
      <c r="W66" s="3"/>
      <c r="X66" s="3"/>
      <c r="Y66" s="3"/>
      <c r="Z66" s="59"/>
      <c r="AA66" s="59"/>
      <c r="AB66" s="16"/>
      <c r="AC66" s="16"/>
      <c r="AD66" s="59"/>
      <c r="AE66" s="3"/>
      <c r="AF66" s="3"/>
      <c r="AG66" s="3"/>
      <c r="AH66" s="3"/>
      <c r="AI66" s="16"/>
      <c r="AJ66" s="3"/>
      <c r="AK66" s="3"/>
      <c r="AL66" s="3"/>
      <c r="AM66" s="22"/>
      <c r="AN66" s="3"/>
      <c r="AO66" s="3"/>
      <c r="AP66" s="3"/>
      <c r="AQ66" s="3"/>
      <c r="AR66" s="3"/>
      <c r="AS66" s="3"/>
    </row>
    <row r="67" spans="16:47">
      <c r="P67" s="3"/>
      <c r="Q67" s="3"/>
      <c r="S67" s="3"/>
      <c r="U67" s="3"/>
      <c r="V67" s="3"/>
      <c r="W67" s="3"/>
      <c r="X67" s="3"/>
      <c r="Y67" s="3"/>
      <c r="Z67" s="59"/>
      <c r="AA67" s="59"/>
      <c r="AB67" s="16"/>
      <c r="AC67" s="16"/>
      <c r="AD67" s="59"/>
      <c r="AE67" s="3"/>
      <c r="AF67" s="3"/>
      <c r="AG67" s="3"/>
      <c r="AH67" s="3"/>
      <c r="AI67" s="16"/>
      <c r="AJ67" s="3"/>
      <c r="AK67" s="3"/>
      <c r="AL67" s="3"/>
      <c r="AM67" s="22"/>
      <c r="AN67" s="3"/>
      <c r="AO67" s="3"/>
      <c r="AP67" s="3"/>
      <c r="AQ67" s="3"/>
      <c r="AR67" s="3"/>
      <c r="AS67" s="3"/>
    </row>
    <row r="68" spans="16:47">
      <c r="P68" s="3"/>
      <c r="Q68" s="3"/>
      <c r="S68" s="3"/>
      <c r="U68" s="3"/>
      <c r="V68" s="3"/>
      <c r="W68" s="3"/>
      <c r="X68" s="3"/>
      <c r="Y68" s="3"/>
      <c r="Z68" s="59"/>
      <c r="AA68" s="59"/>
      <c r="AB68" s="16"/>
      <c r="AC68" s="16"/>
      <c r="AD68" s="59"/>
      <c r="AE68" s="3"/>
      <c r="AF68" s="3"/>
      <c r="AG68" s="3"/>
      <c r="AH68" s="3"/>
      <c r="AI68" s="16"/>
      <c r="AJ68" s="3"/>
      <c r="AK68" s="3"/>
      <c r="AL68" s="3"/>
      <c r="AM68" s="22"/>
      <c r="AN68" s="3"/>
      <c r="AO68" s="3"/>
      <c r="AP68" s="3"/>
      <c r="AQ68" s="3"/>
      <c r="AR68" s="3"/>
      <c r="AS68" s="3"/>
    </row>
    <row r="69" spans="16:47">
      <c r="P69" s="3"/>
      <c r="Q69" s="3"/>
      <c r="S69" s="3"/>
      <c r="U69" s="3"/>
      <c r="V69" s="3"/>
      <c r="W69" s="3"/>
      <c r="X69" s="3"/>
      <c r="Y69" s="3"/>
      <c r="Z69" s="59"/>
      <c r="AA69" s="59"/>
      <c r="AB69" s="16"/>
      <c r="AC69" s="16"/>
      <c r="AD69" s="59"/>
      <c r="AE69" s="3"/>
      <c r="AF69" s="3"/>
      <c r="AG69" s="3"/>
      <c r="AH69" s="3"/>
      <c r="AI69" s="16"/>
      <c r="AJ69" s="3"/>
      <c r="AK69" s="3"/>
      <c r="AL69" s="3"/>
      <c r="AM69" s="22"/>
      <c r="AN69" s="3"/>
      <c r="AO69" s="3"/>
      <c r="AP69" s="3"/>
      <c r="AQ69" s="3"/>
      <c r="AR69" s="3"/>
      <c r="AS69" s="3"/>
    </row>
    <row r="70" spans="16:47">
      <c r="P70" s="3"/>
      <c r="Q70" s="3"/>
      <c r="S70" s="3"/>
      <c r="U70" s="3"/>
      <c r="V70" s="3"/>
      <c r="W70" s="3"/>
      <c r="X70" s="3"/>
      <c r="Y70" s="3"/>
      <c r="Z70" s="59"/>
      <c r="AA70" s="59"/>
      <c r="AB70" s="16"/>
      <c r="AC70" s="16"/>
      <c r="AD70" s="59"/>
      <c r="AE70" s="3"/>
      <c r="AF70" s="3"/>
      <c r="AG70" s="3"/>
      <c r="AH70" s="3"/>
      <c r="AI70" s="16"/>
      <c r="AJ70" s="3"/>
      <c r="AK70" s="3"/>
      <c r="AL70" s="3"/>
      <c r="AM70" s="22"/>
      <c r="AN70" s="3"/>
      <c r="AO70" s="3"/>
      <c r="AP70" s="3"/>
      <c r="AQ70" s="3"/>
      <c r="AR70" s="3"/>
      <c r="AS70" s="3"/>
      <c r="AU70" s="22"/>
    </row>
    <row r="71" spans="16:47">
      <c r="P71" s="3"/>
      <c r="Q71" s="3"/>
      <c r="S71" s="3"/>
      <c r="U71" s="3"/>
      <c r="V71" s="3"/>
      <c r="W71" s="3"/>
      <c r="X71" s="3"/>
      <c r="Y71" s="3"/>
      <c r="Z71" s="59"/>
      <c r="AA71" s="59"/>
      <c r="AB71" s="16"/>
      <c r="AC71" s="16"/>
      <c r="AD71" s="59"/>
      <c r="AE71" s="3"/>
      <c r="AF71" s="3"/>
      <c r="AG71" s="3"/>
      <c r="AH71" s="3"/>
      <c r="AI71" s="16"/>
      <c r="AJ71" s="3"/>
      <c r="AK71" s="3"/>
      <c r="AL71" s="3"/>
      <c r="AM71" s="22"/>
      <c r="AN71" s="3"/>
      <c r="AO71" s="3"/>
      <c r="AP71" s="3"/>
      <c r="AQ71" s="3"/>
      <c r="AR71" s="3"/>
      <c r="AS71" s="3"/>
      <c r="AU71" s="22"/>
    </row>
    <row r="72" spans="16:47" ht="12.75" customHeight="1">
      <c r="P72" s="3"/>
      <c r="Q72" s="3"/>
      <c r="S72" s="3"/>
      <c r="U72" s="3"/>
      <c r="V72" s="3"/>
      <c r="W72" s="3"/>
      <c r="X72" s="3"/>
      <c r="Y72" s="3"/>
      <c r="Z72" s="59"/>
      <c r="AA72" s="59"/>
      <c r="AB72" s="16"/>
      <c r="AC72" s="16"/>
      <c r="AD72" s="59"/>
      <c r="AE72" s="3"/>
      <c r="AF72" s="3"/>
      <c r="AG72" s="3"/>
      <c r="AH72" s="3"/>
      <c r="AI72" s="16"/>
      <c r="AJ72" s="3"/>
      <c r="AK72" s="3"/>
      <c r="AL72" s="3"/>
      <c r="AM72" s="22"/>
      <c r="AN72" s="3"/>
      <c r="AO72" s="3"/>
      <c r="AP72" s="3"/>
      <c r="AQ72" s="3"/>
      <c r="AR72" s="3"/>
      <c r="AS72" s="3"/>
      <c r="AU72" s="22"/>
    </row>
    <row r="73" spans="16:47">
      <c r="P73" s="3"/>
      <c r="Q73" s="3"/>
      <c r="S73" s="3"/>
      <c r="U73" s="3"/>
      <c r="V73" s="3"/>
      <c r="W73" s="3"/>
      <c r="X73" s="3"/>
      <c r="Y73" s="3"/>
      <c r="Z73" s="59"/>
      <c r="AA73" s="59"/>
      <c r="AB73" s="16"/>
      <c r="AC73" s="16"/>
      <c r="AD73" s="59"/>
      <c r="AE73" s="3"/>
      <c r="AF73" s="3"/>
      <c r="AG73" s="3"/>
      <c r="AH73" s="3"/>
      <c r="AI73" s="16"/>
      <c r="AJ73" s="3"/>
      <c r="AK73" s="3"/>
      <c r="AL73" s="3"/>
      <c r="AM73" s="22"/>
      <c r="AN73" s="3"/>
      <c r="AO73" s="3"/>
      <c r="AP73" s="3"/>
      <c r="AQ73" s="3"/>
      <c r="AR73" s="3"/>
      <c r="AS73" s="3"/>
      <c r="AU73" s="22"/>
    </row>
    <row r="74" spans="16:47">
      <c r="P74" s="3"/>
      <c r="Q74" s="3"/>
      <c r="S74" s="3"/>
      <c r="U74" s="3"/>
      <c r="V74" s="3"/>
      <c r="W74" s="3"/>
      <c r="X74" s="3"/>
      <c r="Y74" s="3"/>
      <c r="Z74" s="59"/>
      <c r="AA74" s="59"/>
      <c r="AB74" s="16"/>
      <c r="AC74" s="16"/>
      <c r="AD74" s="59"/>
      <c r="AE74" s="3"/>
      <c r="AF74" s="3"/>
      <c r="AG74" s="3"/>
      <c r="AH74" s="3"/>
      <c r="AI74" s="16"/>
      <c r="AJ74" s="3"/>
      <c r="AK74" s="3"/>
      <c r="AL74" s="3"/>
      <c r="AM74" s="22"/>
      <c r="AN74" s="3"/>
      <c r="AO74" s="3"/>
      <c r="AP74" s="3"/>
      <c r="AQ74" s="3"/>
      <c r="AR74" s="3"/>
      <c r="AS74" s="3"/>
      <c r="AU74" s="22"/>
    </row>
    <row r="75" spans="16:47">
      <c r="P75" s="3"/>
      <c r="Q75" s="3"/>
      <c r="S75" s="3"/>
      <c r="U75" s="3"/>
      <c r="V75" s="3"/>
      <c r="W75" s="3"/>
      <c r="X75" s="3"/>
      <c r="Y75" s="3"/>
      <c r="Z75" s="59"/>
      <c r="AA75" s="59"/>
      <c r="AB75" s="16"/>
      <c r="AC75" s="16"/>
      <c r="AD75" s="59"/>
      <c r="AE75" s="3"/>
      <c r="AF75" s="3"/>
      <c r="AG75" s="3"/>
      <c r="AH75" s="3"/>
      <c r="AI75" s="16"/>
      <c r="AJ75" s="3"/>
      <c r="AK75" s="3"/>
      <c r="AL75" s="3"/>
      <c r="AM75" s="22"/>
      <c r="AN75" s="3"/>
      <c r="AO75" s="3"/>
      <c r="AP75" s="3"/>
      <c r="AQ75" s="3"/>
      <c r="AR75" s="3"/>
      <c r="AS75" s="3"/>
      <c r="AU75" s="22"/>
    </row>
    <row r="76" spans="16:47">
      <c r="P76" s="3"/>
      <c r="Q76" s="3"/>
      <c r="S76" s="3"/>
      <c r="U76" s="3"/>
      <c r="V76" s="3"/>
      <c r="W76" s="3"/>
      <c r="X76" s="3"/>
      <c r="Y76" s="3"/>
      <c r="Z76" s="59"/>
      <c r="AA76" s="59"/>
      <c r="AB76" s="16"/>
      <c r="AC76" s="16"/>
      <c r="AD76" s="59"/>
      <c r="AE76" s="3"/>
      <c r="AF76" s="3"/>
      <c r="AG76" s="3"/>
      <c r="AH76" s="3"/>
      <c r="AI76" s="16"/>
      <c r="AJ76" s="3"/>
      <c r="AK76" s="3"/>
      <c r="AL76" s="3"/>
      <c r="AM76" s="22"/>
      <c r="AN76" s="3"/>
      <c r="AO76" s="3"/>
      <c r="AP76" s="3"/>
      <c r="AQ76" s="3"/>
      <c r="AR76" s="3"/>
      <c r="AS76" s="3"/>
      <c r="AU76" s="22"/>
    </row>
    <row r="77" spans="16:47">
      <c r="P77" s="3"/>
      <c r="Q77" s="3"/>
      <c r="S77" s="3"/>
      <c r="U77" s="3"/>
      <c r="V77" s="3"/>
      <c r="W77" s="3"/>
      <c r="X77" s="3"/>
      <c r="Y77" s="3"/>
      <c r="Z77" s="59"/>
      <c r="AA77" s="59"/>
      <c r="AB77" s="16"/>
      <c r="AC77" s="16"/>
      <c r="AD77" s="59"/>
      <c r="AE77" s="3"/>
      <c r="AF77" s="3"/>
      <c r="AG77" s="3"/>
      <c r="AH77" s="3"/>
      <c r="AI77" s="16"/>
      <c r="AJ77" s="3"/>
      <c r="AK77" s="3"/>
      <c r="AL77" s="3"/>
      <c r="AM77" s="22"/>
      <c r="AN77" s="3"/>
      <c r="AO77" s="3"/>
      <c r="AP77" s="3"/>
      <c r="AQ77" s="3"/>
      <c r="AR77" s="3"/>
      <c r="AS77" s="3"/>
      <c r="AU77" s="22"/>
    </row>
    <row r="78" spans="16:47">
      <c r="P78" s="3"/>
      <c r="Q78" s="3"/>
      <c r="S78" s="3"/>
      <c r="U78" s="3"/>
      <c r="V78" s="3"/>
      <c r="W78" s="3"/>
      <c r="X78" s="3"/>
      <c r="Y78" s="3"/>
      <c r="Z78" s="59"/>
      <c r="AA78" s="59"/>
      <c r="AB78" s="16"/>
      <c r="AC78" s="16"/>
      <c r="AD78" s="59"/>
      <c r="AE78" s="3"/>
      <c r="AF78" s="3"/>
      <c r="AG78" s="3"/>
      <c r="AH78" s="3"/>
      <c r="AI78" s="16"/>
      <c r="AJ78" s="3"/>
      <c r="AK78" s="3"/>
      <c r="AL78" s="3"/>
      <c r="AM78" s="22"/>
      <c r="AN78" s="3"/>
      <c r="AO78" s="3"/>
      <c r="AP78" s="3"/>
      <c r="AQ78" s="3"/>
      <c r="AR78" s="3"/>
      <c r="AS78" s="3"/>
      <c r="AU78" s="22"/>
    </row>
    <row r="79" spans="16:47">
      <c r="P79" s="3"/>
      <c r="Q79" s="3"/>
      <c r="S79" s="3"/>
      <c r="U79" s="3"/>
      <c r="V79" s="3"/>
      <c r="W79" s="3"/>
      <c r="X79" s="3"/>
      <c r="Y79" s="3"/>
      <c r="Z79" s="59"/>
      <c r="AA79" s="59"/>
      <c r="AB79" s="16"/>
      <c r="AC79" s="16"/>
      <c r="AD79" s="59"/>
      <c r="AE79" s="3"/>
      <c r="AF79" s="3"/>
      <c r="AG79" s="3"/>
      <c r="AH79" s="3"/>
      <c r="AI79" s="16"/>
      <c r="AJ79" s="3"/>
      <c r="AK79" s="3"/>
      <c r="AL79" s="3"/>
      <c r="AM79" s="22"/>
      <c r="AN79" s="3"/>
      <c r="AO79" s="3"/>
      <c r="AP79" s="3"/>
      <c r="AQ79" s="3"/>
      <c r="AR79" s="3"/>
      <c r="AS79" s="3"/>
      <c r="AU79" s="22"/>
    </row>
    <row r="80" spans="16:47">
      <c r="P80" s="3"/>
      <c r="Q80" s="3"/>
      <c r="S80" s="3"/>
      <c r="U80" s="3"/>
      <c r="V80" s="3"/>
      <c r="W80" s="3"/>
      <c r="X80" s="3"/>
      <c r="Y80" s="3"/>
      <c r="Z80" s="59"/>
      <c r="AA80" s="59"/>
      <c r="AB80" s="16"/>
      <c r="AC80" s="16"/>
      <c r="AD80" s="59"/>
      <c r="AE80" s="3"/>
      <c r="AF80" s="3"/>
      <c r="AG80" s="3"/>
      <c r="AH80" s="3"/>
      <c r="AI80" s="16"/>
      <c r="AJ80" s="3"/>
      <c r="AK80" s="3"/>
      <c r="AL80" s="3"/>
      <c r="AM80" s="22"/>
      <c r="AN80" s="3"/>
      <c r="AO80" s="3"/>
      <c r="AP80" s="3"/>
      <c r="AQ80" s="3"/>
      <c r="AR80" s="3"/>
      <c r="AS80" s="3"/>
      <c r="AU80" s="22"/>
    </row>
    <row r="81" spans="16:47">
      <c r="P81" s="3"/>
      <c r="Q81" s="3"/>
      <c r="S81" s="3"/>
      <c r="U81" s="3"/>
      <c r="V81" s="3"/>
      <c r="W81" s="3"/>
      <c r="X81" s="3"/>
      <c r="Y81" s="3"/>
      <c r="Z81" s="59"/>
      <c r="AA81" s="59"/>
      <c r="AB81" s="16"/>
      <c r="AC81" s="16"/>
      <c r="AD81" s="59"/>
      <c r="AE81" s="3"/>
      <c r="AF81" s="3"/>
      <c r="AG81" s="3"/>
      <c r="AH81" s="3"/>
      <c r="AI81" s="16"/>
      <c r="AJ81" s="3"/>
      <c r="AK81" s="3"/>
      <c r="AL81" s="3"/>
      <c r="AM81" s="22"/>
      <c r="AN81" s="3"/>
      <c r="AO81" s="3"/>
      <c r="AP81" s="3"/>
      <c r="AQ81" s="3"/>
      <c r="AR81" s="3"/>
      <c r="AS81" s="3"/>
      <c r="AU81" s="22"/>
    </row>
    <row r="82" spans="16:47">
      <c r="P82" s="3"/>
      <c r="Q82" s="3"/>
      <c r="S82" s="3"/>
      <c r="U82" s="3"/>
      <c r="V82" s="3"/>
      <c r="W82" s="3"/>
      <c r="X82" s="3"/>
      <c r="Y82" s="3"/>
      <c r="Z82" s="59"/>
      <c r="AA82" s="59"/>
      <c r="AB82" s="16"/>
      <c r="AC82" s="16"/>
      <c r="AD82" s="59"/>
      <c r="AE82" s="3"/>
      <c r="AF82" s="3"/>
      <c r="AG82" s="3"/>
      <c r="AH82" s="3"/>
      <c r="AI82" s="16"/>
      <c r="AJ82" s="3"/>
      <c r="AK82" s="3"/>
      <c r="AL82" s="3"/>
      <c r="AM82" s="22"/>
      <c r="AN82" s="3"/>
      <c r="AO82" s="3"/>
      <c r="AP82" s="3"/>
      <c r="AQ82" s="3"/>
      <c r="AR82" s="3"/>
      <c r="AS82" s="3"/>
      <c r="AU82" s="22"/>
    </row>
    <row r="83" spans="16:47">
      <c r="P83" s="3"/>
      <c r="Q83" s="3"/>
      <c r="S83" s="3"/>
      <c r="U83" s="3"/>
      <c r="V83" s="3"/>
      <c r="W83" s="3"/>
      <c r="X83" s="3"/>
      <c r="Y83" s="3"/>
      <c r="Z83" s="59"/>
      <c r="AA83" s="59"/>
      <c r="AB83" s="16"/>
      <c r="AC83" s="16"/>
      <c r="AD83" s="59"/>
      <c r="AE83" s="3"/>
      <c r="AF83" s="3"/>
      <c r="AG83" s="3"/>
      <c r="AH83" s="3"/>
      <c r="AI83" s="16"/>
      <c r="AJ83" s="3"/>
      <c r="AK83" s="3"/>
      <c r="AL83" s="3"/>
      <c r="AM83" s="22"/>
      <c r="AN83" s="3"/>
      <c r="AO83" s="3"/>
      <c r="AP83" s="3"/>
      <c r="AQ83" s="3"/>
      <c r="AR83" s="3"/>
      <c r="AS83" s="3"/>
      <c r="AU83" s="22"/>
    </row>
    <row r="84" spans="16:47">
      <c r="P84" s="3"/>
      <c r="Q84" s="3"/>
      <c r="S84" s="3"/>
      <c r="U84" s="3"/>
      <c r="V84" s="3"/>
      <c r="W84" s="3"/>
      <c r="X84" s="3"/>
      <c r="Y84" s="3"/>
      <c r="Z84" s="59"/>
      <c r="AA84" s="59"/>
      <c r="AB84" s="16"/>
      <c r="AC84" s="16"/>
      <c r="AD84" s="59"/>
      <c r="AE84" s="3"/>
      <c r="AF84" s="3"/>
      <c r="AG84" s="3"/>
      <c r="AH84" s="3"/>
      <c r="AI84" s="16"/>
      <c r="AJ84" s="3"/>
      <c r="AK84" s="3"/>
      <c r="AL84" s="3"/>
      <c r="AM84" s="22"/>
      <c r="AN84" s="3"/>
      <c r="AO84" s="3"/>
      <c r="AP84" s="3"/>
      <c r="AQ84" s="3"/>
      <c r="AR84" s="3"/>
      <c r="AS84" s="3"/>
      <c r="AU84" s="22"/>
    </row>
    <row r="85" spans="16:47">
      <c r="P85" s="3"/>
      <c r="Q85" s="3"/>
      <c r="S85" s="3"/>
      <c r="U85" s="3"/>
      <c r="V85" s="3"/>
      <c r="W85" s="3"/>
      <c r="X85" s="3"/>
      <c r="Y85" s="3"/>
      <c r="Z85" s="59"/>
      <c r="AA85" s="59"/>
      <c r="AB85" s="16"/>
      <c r="AC85" s="16"/>
      <c r="AD85" s="59"/>
      <c r="AE85" s="3"/>
      <c r="AF85" s="3"/>
      <c r="AG85" s="3"/>
      <c r="AH85" s="3"/>
      <c r="AI85" s="16"/>
      <c r="AJ85" s="3"/>
      <c r="AK85" s="3"/>
      <c r="AL85" s="3"/>
      <c r="AM85" s="22"/>
      <c r="AN85" s="3"/>
      <c r="AO85" s="3"/>
      <c r="AP85" s="3"/>
      <c r="AQ85" s="3"/>
      <c r="AR85" s="3"/>
      <c r="AS85" s="3"/>
      <c r="AU85" s="22"/>
    </row>
    <row r="86" spans="16:47">
      <c r="P86" s="3"/>
      <c r="Q86" s="3"/>
      <c r="S86" s="3"/>
      <c r="U86" s="3"/>
      <c r="V86" s="3"/>
      <c r="W86" s="3"/>
      <c r="X86" s="3"/>
      <c r="Y86" s="3"/>
      <c r="Z86" s="59"/>
      <c r="AA86" s="59"/>
      <c r="AB86" s="16"/>
      <c r="AC86" s="16"/>
      <c r="AD86" s="59"/>
      <c r="AE86" s="3"/>
      <c r="AF86" s="3"/>
      <c r="AG86" s="3"/>
      <c r="AH86" s="3"/>
      <c r="AI86" s="16"/>
      <c r="AJ86" s="3"/>
      <c r="AK86" s="3"/>
      <c r="AL86" s="3"/>
      <c r="AM86" s="22"/>
      <c r="AN86" s="3"/>
      <c r="AO86" s="3"/>
      <c r="AP86" s="3"/>
      <c r="AQ86" s="3"/>
      <c r="AR86" s="3"/>
      <c r="AS86" s="3"/>
      <c r="AU86" s="22"/>
    </row>
    <row r="87" spans="16:47">
      <c r="P87" s="3"/>
      <c r="Q87" s="3"/>
      <c r="S87" s="3"/>
      <c r="U87" s="3"/>
      <c r="V87" s="3"/>
      <c r="W87" s="3"/>
      <c r="X87" s="3"/>
      <c r="Y87" s="3"/>
      <c r="Z87" s="59"/>
      <c r="AA87" s="59"/>
      <c r="AB87" s="16"/>
      <c r="AC87" s="16"/>
      <c r="AD87" s="59"/>
      <c r="AE87" s="3"/>
      <c r="AF87" s="3"/>
      <c r="AG87" s="3"/>
      <c r="AH87" s="3"/>
      <c r="AI87" s="16"/>
      <c r="AJ87" s="3"/>
      <c r="AK87" s="3"/>
      <c r="AL87" s="3"/>
      <c r="AM87" s="22"/>
      <c r="AN87" s="3"/>
      <c r="AO87" s="3"/>
      <c r="AP87" s="3"/>
      <c r="AQ87" s="3"/>
      <c r="AR87" s="3"/>
      <c r="AS87" s="3"/>
      <c r="AU87" s="22"/>
    </row>
    <row r="88" spans="16:47">
      <c r="P88" s="3"/>
      <c r="Q88" s="3"/>
      <c r="S88" s="3"/>
      <c r="U88" s="3"/>
      <c r="V88" s="3"/>
      <c r="W88" s="3"/>
      <c r="X88" s="3"/>
      <c r="Y88" s="3"/>
      <c r="Z88" s="59"/>
      <c r="AA88" s="59"/>
      <c r="AB88" s="16"/>
      <c r="AC88" s="16"/>
      <c r="AD88" s="59"/>
      <c r="AE88" s="3"/>
      <c r="AF88" s="3"/>
      <c r="AG88" s="3"/>
      <c r="AH88" s="3"/>
      <c r="AI88" s="16"/>
      <c r="AJ88" s="3"/>
      <c r="AK88" s="3"/>
      <c r="AL88" s="3"/>
      <c r="AM88" s="22"/>
      <c r="AN88" s="3"/>
      <c r="AO88" s="3"/>
      <c r="AP88" s="3"/>
      <c r="AQ88" s="3"/>
      <c r="AR88" s="3"/>
      <c r="AS88" s="3"/>
      <c r="AU88" s="22"/>
    </row>
    <row r="89" spans="16:47">
      <c r="P89" s="3"/>
      <c r="Q89" s="3"/>
      <c r="S89" s="3"/>
      <c r="U89" s="3"/>
      <c r="V89" s="3"/>
      <c r="W89" s="3"/>
      <c r="X89" s="3"/>
      <c r="Y89" s="3"/>
      <c r="Z89" s="59"/>
      <c r="AA89" s="59"/>
      <c r="AB89" s="16"/>
      <c r="AC89" s="16"/>
      <c r="AD89" s="59"/>
      <c r="AE89" s="3"/>
      <c r="AF89" s="3"/>
      <c r="AG89" s="3"/>
      <c r="AH89" s="3"/>
      <c r="AI89" s="16"/>
      <c r="AJ89" s="3"/>
      <c r="AK89" s="3"/>
      <c r="AL89" s="3"/>
      <c r="AM89" s="22"/>
      <c r="AN89" s="3"/>
      <c r="AO89" s="3"/>
      <c r="AP89" s="3"/>
      <c r="AQ89" s="3"/>
      <c r="AR89" s="3"/>
      <c r="AS89" s="3"/>
      <c r="AU89" s="22"/>
    </row>
    <row r="90" spans="16:47">
      <c r="P90" s="3"/>
      <c r="Q90" s="3"/>
      <c r="S90" s="3"/>
      <c r="U90" s="3"/>
      <c r="V90" s="3"/>
      <c r="W90" s="3"/>
      <c r="X90" s="3"/>
      <c r="Y90" s="3"/>
      <c r="Z90" s="59"/>
      <c r="AA90" s="59"/>
      <c r="AB90" s="16"/>
      <c r="AC90" s="16"/>
      <c r="AD90" s="59"/>
      <c r="AE90" s="3"/>
      <c r="AF90" s="3"/>
      <c r="AG90" s="3"/>
      <c r="AH90" s="3"/>
      <c r="AI90" s="16"/>
      <c r="AJ90" s="3"/>
      <c r="AK90" s="3"/>
      <c r="AL90" s="3"/>
      <c r="AM90" s="22"/>
      <c r="AN90" s="3"/>
      <c r="AO90" s="3"/>
      <c r="AP90" s="3"/>
      <c r="AQ90" s="3"/>
      <c r="AR90" s="3"/>
      <c r="AS90" s="3"/>
      <c r="AU90" s="22"/>
    </row>
    <row r="91" spans="16:47">
      <c r="P91" s="3"/>
      <c r="Q91" s="3"/>
      <c r="S91" s="3"/>
      <c r="U91" s="3"/>
      <c r="V91" s="3"/>
      <c r="W91" s="3"/>
      <c r="X91" s="3"/>
      <c r="Y91" s="3"/>
      <c r="Z91" s="59"/>
      <c r="AA91" s="59"/>
      <c r="AB91" s="16"/>
      <c r="AC91" s="16"/>
      <c r="AD91" s="59"/>
      <c r="AE91" s="3"/>
      <c r="AF91" s="3"/>
      <c r="AG91" s="3"/>
      <c r="AH91" s="3"/>
      <c r="AI91" s="16"/>
      <c r="AJ91" s="3"/>
      <c r="AK91" s="3"/>
      <c r="AL91" s="3"/>
      <c r="AM91" s="22"/>
      <c r="AN91" s="3"/>
      <c r="AO91" s="3"/>
      <c r="AP91" s="3"/>
      <c r="AQ91" s="3"/>
      <c r="AR91" s="3"/>
      <c r="AS91" s="3"/>
      <c r="AU91" s="22"/>
    </row>
    <row r="92" spans="16:47">
      <c r="P92" s="3"/>
      <c r="Q92" s="3"/>
      <c r="S92" s="3"/>
      <c r="U92" s="3"/>
      <c r="V92" s="3"/>
      <c r="W92" s="3"/>
      <c r="X92" s="3"/>
      <c r="Y92" s="3"/>
      <c r="Z92" s="59"/>
      <c r="AA92" s="59"/>
      <c r="AB92" s="16"/>
      <c r="AC92" s="16"/>
      <c r="AD92" s="59"/>
      <c r="AE92" s="3"/>
      <c r="AF92" s="3"/>
      <c r="AG92" s="3"/>
      <c r="AH92" s="3"/>
      <c r="AI92" s="16"/>
      <c r="AJ92" s="3"/>
      <c r="AK92" s="3"/>
      <c r="AL92" s="3"/>
      <c r="AM92" s="22"/>
      <c r="AN92" s="3"/>
      <c r="AO92" s="3"/>
      <c r="AP92" s="3"/>
      <c r="AQ92" s="3"/>
      <c r="AR92" s="3"/>
      <c r="AS92" s="3"/>
      <c r="AU92" s="22"/>
    </row>
    <row r="93" spans="16:47">
      <c r="P93" s="3"/>
      <c r="Q93" s="3"/>
      <c r="S93" s="3"/>
      <c r="U93" s="3"/>
      <c r="V93" s="3"/>
      <c r="W93" s="3"/>
      <c r="X93" s="3"/>
      <c r="Y93" s="3"/>
      <c r="Z93" s="59"/>
      <c r="AA93" s="59"/>
      <c r="AB93" s="16"/>
      <c r="AC93" s="16"/>
      <c r="AD93" s="59"/>
      <c r="AE93" s="3"/>
      <c r="AF93" s="3"/>
      <c r="AG93" s="3"/>
      <c r="AH93" s="3"/>
      <c r="AI93" s="16"/>
      <c r="AJ93" s="3"/>
      <c r="AK93" s="3"/>
      <c r="AL93" s="3"/>
      <c r="AM93" s="22"/>
      <c r="AN93" s="3"/>
      <c r="AO93" s="3"/>
      <c r="AP93" s="3"/>
      <c r="AQ93" s="3"/>
      <c r="AR93" s="3"/>
      <c r="AS93" s="3"/>
      <c r="AU93" s="22"/>
    </row>
    <row r="94" spans="16:47">
      <c r="P94" s="3"/>
      <c r="Q94" s="3"/>
      <c r="S94" s="3"/>
      <c r="U94" s="3"/>
      <c r="V94" s="3"/>
      <c r="W94" s="3"/>
      <c r="X94" s="3"/>
      <c r="Y94" s="3"/>
      <c r="Z94" s="59"/>
      <c r="AA94" s="59"/>
      <c r="AB94" s="16"/>
      <c r="AC94" s="16"/>
      <c r="AD94" s="59"/>
      <c r="AE94" s="3"/>
      <c r="AF94" s="3"/>
      <c r="AG94" s="3"/>
      <c r="AH94" s="3"/>
      <c r="AI94" s="16"/>
      <c r="AJ94" s="3"/>
      <c r="AK94" s="3"/>
      <c r="AL94" s="3"/>
      <c r="AM94" s="22"/>
      <c r="AN94" s="3"/>
      <c r="AO94" s="3"/>
      <c r="AP94" s="3"/>
      <c r="AQ94" s="3"/>
      <c r="AR94" s="3"/>
      <c r="AS94" s="3"/>
      <c r="AU94" s="22"/>
    </row>
    <row r="95" spans="16:47">
      <c r="P95" s="3"/>
      <c r="Q95" s="3"/>
      <c r="S95" s="3"/>
      <c r="U95" s="3"/>
      <c r="V95" s="3"/>
      <c r="W95" s="3"/>
      <c r="X95" s="3"/>
      <c r="Y95" s="3"/>
      <c r="Z95" s="59"/>
      <c r="AA95" s="59"/>
      <c r="AB95" s="16"/>
      <c r="AC95" s="16"/>
      <c r="AD95" s="59"/>
      <c r="AE95" s="3"/>
      <c r="AF95" s="3"/>
      <c r="AG95" s="3"/>
      <c r="AH95" s="3"/>
      <c r="AI95" s="16"/>
      <c r="AJ95" s="3"/>
      <c r="AK95" s="3"/>
      <c r="AL95" s="3"/>
      <c r="AM95" s="22"/>
      <c r="AN95" s="3"/>
      <c r="AO95" s="3"/>
      <c r="AP95" s="3"/>
      <c r="AQ95" s="3"/>
      <c r="AR95" s="3"/>
      <c r="AS95" s="3"/>
      <c r="AU95" s="22"/>
    </row>
    <row r="96" spans="16:47">
      <c r="P96" s="3"/>
      <c r="Q96" s="3"/>
      <c r="S96" s="3"/>
      <c r="U96" s="3"/>
      <c r="V96" s="3"/>
      <c r="W96" s="3"/>
      <c r="X96" s="3"/>
      <c r="Y96" s="3"/>
      <c r="Z96" s="59"/>
      <c r="AA96" s="59"/>
      <c r="AB96" s="16"/>
      <c r="AC96" s="16"/>
      <c r="AD96" s="59"/>
      <c r="AE96" s="3"/>
      <c r="AF96" s="3"/>
      <c r="AG96" s="3"/>
      <c r="AH96" s="3"/>
      <c r="AI96" s="16"/>
      <c r="AJ96" s="3"/>
      <c r="AK96" s="3"/>
      <c r="AL96" s="3"/>
      <c r="AM96" s="22"/>
      <c r="AN96" s="3"/>
      <c r="AO96" s="3"/>
      <c r="AP96" s="3"/>
      <c r="AQ96" s="3"/>
      <c r="AR96" s="3"/>
      <c r="AS96" s="3"/>
      <c r="AU96" s="22"/>
    </row>
    <row r="97" spans="16:47">
      <c r="P97" s="3"/>
      <c r="Q97" s="3"/>
      <c r="S97" s="3"/>
      <c r="U97" s="3"/>
      <c r="V97" s="3"/>
      <c r="W97" s="3"/>
      <c r="X97" s="3"/>
      <c r="Y97" s="3"/>
      <c r="Z97" s="59"/>
      <c r="AA97" s="59"/>
      <c r="AB97" s="16"/>
      <c r="AC97" s="16"/>
      <c r="AD97" s="59"/>
      <c r="AE97" s="3"/>
      <c r="AF97" s="3"/>
      <c r="AG97" s="3"/>
      <c r="AH97" s="3"/>
      <c r="AI97" s="16"/>
      <c r="AJ97" s="3"/>
      <c r="AK97" s="3"/>
      <c r="AL97" s="3"/>
      <c r="AM97" s="22"/>
      <c r="AN97" s="3"/>
      <c r="AO97" s="3"/>
      <c r="AP97" s="3"/>
      <c r="AQ97" s="3"/>
      <c r="AR97" s="3"/>
      <c r="AS97" s="3"/>
      <c r="AU97" s="22"/>
    </row>
    <row r="98" spans="16:47">
      <c r="P98" s="3"/>
      <c r="Q98" s="3"/>
      <c r="S98" s="3"/>
      <c r="U98" s="3"/>
      <c r="V98" s="3"/>
      <c r="W98" s="3"/>
      <c r="X98" s="3"/>
      <c r="Y98" s="3"/>
      <c r="Z98" s="59"/>
      <c r="AA98" s="59"/>
      <c r="AB98" s="16"/>
      <c r="AC98" s="16"/>
      <c r="AD98" s="59"/>
      <c r="AE98" s="3"/>
      <c r="AF98" s="3"/>
      <c r="AG98" s="3"/>
      <c r="AH98" s="3"/>
      <c r="AI98" s="16"/>
      <c r="AJ98" s="3"/>
      <c r="AK98" s="3"/>
      <c r="AL98" s="3"/>
      <c r="AM98" s="22"/>
      <c r="AN98" s="3"/>
      <c r="AO98" s="3"/>
      <c r="AP98" s="3"/>
      <c r="AQ98" s="3"/>
      <c r="AR98" s="3"/>
      <c r="AS98" s="3"/>
      <c r="AU98" s="22"/>
    </row>
    <row r="99" spans="16:47">
      <c r="P99" s="3"/>
      <c r="Q99" s="3"/>
      <c r="S99" s="3"/>
      <c r="U99" s="3"/>
      <c r="V99" s="3"/>
      <c r="W99" s="3"/>
      <c r="X99" s="3"/>
      <c r="Y99" s="3"/>
      <c r="Z99" s="59"/>
      <c r="AA99" s="59"/>
      <c r="AB99" s="16"/>
      <c r="AC99" s="16"/>
      <c r="AD99" s="59"/>
      <c r="AE99" s="3"/>
      <c r="AF99" s="3"/>
      <c r="AG99" s="3"/>
      <c r="AH99" s="3"/>
      <c r="AI99" s="16"/>
      <c r="AJ99" s="3"/>
      <c r="AK99" s="3"/>
      <c r="AL99" s="3"/>
      <c r="AM99" s="22"/>
      <c r="AN99" s="3"/>
      <c r="AO99" s="3"/>
      <c r="AP99" s="3"/>
      <c r="AQ99" s="3"/>
      <c r="AR99" s="3"/>
      <c r="AS99" s="3"/>
      <c r="AU99" s="22"/>
    </row>
    <row r="100" spans="16:47">
      <c r="P100" s="3"/>
      <c r="Q100" s="3"/>
      <c r="S100" s="3"/>
      <c r="U100" s="3"/>
      <c r="V100" s="3"/>
      <c r="W100" s="3"/>
      <c r="X100" s="3"/>
      <c r="Y100" s="3"/>
      <c r="Z100" s="59"/>
      <c r="AA100" s="59"/>
      <c r="AB100" s="16"/>
      <c r="AC100" s="16"/>
      <c r="AD100" s="59"/>
      <c r="AE100" s="3"/>
      <c r="AF100" s="3"/>
      <c r="AG100" s="3"/>
      <c r="AH100" s="3"/>
      <c r="AI100" s="16"/>
      <c r="AJ100" s="3"/>
      <c r="AK100" s="3"/>
      <c r="AL100" s="3"/>
      <c r="AM100" s="22"/>
      <c r="AN100" s="3"/>
      <c r="AO100" s="3"/>
      <c r="AP100" s="3"/>
      <c r="AQ100" s="3"/>
      <c r="AR100" s="3"/>
      <c r="AS100" s="3"/>
      <c r="AU100" s="22"/>
    </row>
    <row r="101" spans="16:47">
      <c r="P101" s="3"/>
      <c r="Q101" s="3"/>
      <c r="S101" s="3"/>
      <c r="U101" s="3"/>
      <c r="V101" s="3"/>
      <c r="W101" s="3"/>
      <c r="X101" s="3"/>
      <c r="Y101" s="3"/>
      <c r="Z101" s="59"/>
      <c r="AA101" s="59"/>
      <c r="AB101" s="16"/>
      <c r="AC101" s="16"/>
      <c r="AD101" s="59"/>
      <c r="AE101" s="3"/>
      <c r="AF101" s="3"/>
      <c r="AG101" s="3"/>
      <c r="AH101" s="3"/>
      <c r="AI101" s="16"/>
      <c r="AJ101" s="3"/>
      <c r="AK101" s="3"/>
      <c r="AL101" s="3"/>
      <c r="AM101" s="22"/>
      <c r="AN101" s="3"/>
      <c r="AO101" s="3"/>
      <c r="AP101" s="3"/>
      <c r="AQ101" s="3"/>
      <c r="AR101" s="3"/>
      <c r="AS101" s="3"/>
      <c r="AU101" s="22"/>
    </row>
    <row r="102" spans="16:47">
      <c r="P102" s="3"/>
      <c r="Q102" s="3"/>
      <c r="S102" s="3"/>
      <c r="U102" s="3"/>
      <c r="V102" s="3"/>
      <c r="W102" s="3"/>
      <c r="X102" s="3"/>
      <c r="Y102" s="3"/>
      <c r="Z102" s="59"/>
      <c r="AA102" s="59"/>
      <c r="AB102" s="16"/>
      <c r="AC102" s="16"/>
      <c r="AD102" s="59"/>
      <c r="AE102" s="3"/>
      <c r="AF102" s="3"/>
      <c r="AG102" s="3"/>
      <c r="AH102" s="3"/>
      <c r="AI102" s="16"/>
      <c r="AJ102" s="3"/>
      <c r="AK102" s="3"/>
      <c r="AL102" s="3"/>
      <c r="AM102" s="22"/>
      <c r="AN102" s="3"/>
      <c r="AO102" s="3"/>
      <c r="AP102" s="3"/>
      <c r="AQ102" s="3"/>
      <c r="AR102" s="3"/>
      <c r="AS102" s="3"/>
      <c r="AU102" s="22"/>
    </row>
    <row r="103" spans="16:47">
      <c r="P103" s="3"/>
      <c r="Q103" s="3"/>
      <c r="S103" s="3"/>
      <c r="U103" s="3"/>
      <c r="V103" s="3"/>
      <c r="W103" s="3"/>
      <c r="X103" s="3"/>
      <c r="Y103" s="3"/>
      <c r="Z103" s="59"/>
      <c r="AA103" s="59"/>
      <c r="AB103" s="16"/>
      <c r="AC103" s="16"/>
      <c r="AD103" s="59"/>
      <c r="AE103" s="3"/>
      <c r="AF103" s="3"/>
      <c r="AG103" s="3"/>
      <c r="AH103" s="3"/>
      <c r="AI103" s="16"/>
      <c r="AJ103" s="3"/>
      <c r="AK103" s="3"/>
      <c r="AL103" s="3"/>
      <c r="AM103" s="22"/>
      <c r="AN103" s="3"/>
      <c r="AO103" s="3"/>
      <c r="AP103" s="3"/>
      <c r="AQ103" s="3"/>
      <c r="AR103" s="3"/>
      <c r="AS103" s="3"/>
      <c r="AU103" s="22"/>
    </row>
    <row r="104" spans="16:47">
      <c r="P104" s="3"/>
      <c r="Q104" s="3"/>
      <c r="S104" s="3"/>
      <c r="U104" s="3"/>
      <c r="V104" s="3"/>
      <c r="W104" s="3"/>
      <c r="X104" s="3"/>
      <c r="Y104" s="3"/>
      <c r="Z104" s="59"/>
      <c r="AA104" s="59"/>
      <c r="AB104" s="16"/>
      <c r="AC104" s="16"/>
      <c r="AD104" s="59"/>
      <c r="AE104" s="3"/>
      <c r="AF104" s="3"/>
      <c r="AG104" s="3"/>
      <c r="AH104" s="3"/>
      <c r="AI104" s="16"/>
      <c r="AJ104" s="3"/>
      <c r="AK104" s="3"/>
      <c r="AL104" s="3"/>
      <c r="AM104" s="22"/>
      <c r="AN104" s="3"/>
      <c r="AO104" s="3"/>
      <c r="AP104" s="3"/>
      <c r="AQ104" s="3"/>
      <c r="AR104" s="3"/>
      <c r="AS104" s="3"/>
      <c r="AU104" s="22"/>
    </row>
    <row r="105" spans="16:47">
      <c r="P105" s="3"/>
      <c r="Q105" s="3"/>
      <c r="S105" s="3"/>
      <c r="U105" s="3"/>
      <c r="V105" s="3"/>
      <c r="W105" s="3"/>
      <c r="X105" s="3"/>
      <c r="Y105" s="3"/>
      <c r="Z105" s="59"/>
      <c r="AA105" s="59"/>
      <c r="AB105" s="16"/>
      <c r="AC105" s="16"/>
      <c r="AD105" s="59"/>
      <c r="AE105" s="3"/>
      <c r="AF105" s="3"/>
      <c r="AG105" s="3"/>
      <c r="AH105" s="3"/>
      <c r="AI105" s="16"/>
      <c r="AJ105" s="3"/>
      <c r="AK105" s="3"/>
      <c r="AL105" s="3"/>
      <c r="AM105" s="22"/>
      <c r="AN105" s="3"/>
      <c r="AO105" s="3"/>
      <c r="AP105" s="3"/>
      <c r="AQ105" s="3"/>
      <c r="AR105" s="3"/>
      <c r="AS105" s="3"/>
      <c r="AU105" s="22"/>
    </row>
    <row r="106" spans="16:47">
      <c r="P106" s="3"/>
      <c r="Q106" s="3"/>
      <c r="S106" s="3"/>
      <c r="U106" s="3"/>
      <c r="V106" s="3"/>
      <c r="W106" s="3"/>
      <c r="X106" s="3"/>
      <c r="Y106" s="3"/>
      <c r="Z106" s="59"/>
      <c r="AA106" s="59"/>
      <c r="AB106" s="16"/>
      <c r="AC106" s="16"/>
      <c r="AD106" s="59"/>
      <c r="AE106" s="3"/>
      <c r="AF106" s="3"/>
      <c r="AG106" s="3"/>
      <c r="AH106" s="3"/>
      <c r="AI106" s="16"/>
      <c r="AJ106" s="3"/>
      <c r="AK106" s="3"/>
      <c r="AL106" s="3"/>
      <c r="AM106" s="22"/>
      <c r="AN106" s="3"/>
      <c r="AO106" s="3"/>
      <c r="AP106" s="3"/>
      <c r="AQ106" s="3"/>
      <c r="AR106" s="3"/>
      <c r="AS106" s="3"/>
      <c r="AU106" s="22"/>
    </row>
    <row r="107" spans="16:47">
      <c r="P107" s="3"/>
      <c r="Q107" s="3"/>
      <c r="S107" s="3"/>
      <c r="U107" s="3"/>
      <c r="V107" s="3"/>
      <c r="W107" s="3"/>
      <c r="X107" s="3"/>
      <c r="Y107" s="3"/>
      <c r="Z107" s="59"/>
      <c r="AA107" s="59"/>
      <c r="AB107" s="16"/>
      <c r="AC107" s="16"/>
      <c r="AD107" s="59"/>
      <c r="AE107" s="3"/>
      <c r="AF107" s="3"/>
      <c r="AG107" s="3"/>
      <c r="AH107" s="3"/>
      <c r="AI107" s="16"/>
      <c r="AJ107" s="3"/>
      <c r="AK107" s="3"/>
      <c r="AL107" s="3"/>
      <c r="AM107" s="22"/>
      <c r="AN107" s="3"/>
      <c r="AO107" s="3"/>
      <c r="AP107" s="3"/>
      <c r="AQ107" s="3"/>
      <c r="AR107" s="3"/>
      <c r="AS107" s="3"/>
      <c r="AU107" s="22"/>
    </row>
    <row r="108" spans="16:47">
      <c r="P108" s="3"/>
      <c r="Q108" s="3"/>
      <c r="S108" s="3"/>
      <c r="U108" s="3"/>
      <c r="V108" s="3"/>
      <c r="W108" s="3"/>
      <c r="X108" s="3"/>
      <c r="Y108" s="3"/>
      <c r="Z108" s="59"/>
      <c r="AA108" s="59"/>
      <c r="AB108" s="16"/>
      <c r="AC108" s="16"/>
      <c r="AD108" s="59"/>
      <c r="AE108" s="3"/>
      <c r="AF108" s="3"/>
      <c r="AG108" s="3"/>
      <c r="AH108" s="3"/>
      <c r="AI108" s="16"/>
      <c r="AJ108" s="3"/>
      <c r="AK108" s="3"/>
      <c r="AL108" s="3"/>
      <c r="AM108" s="22"/>
      <c r="AN108" s="3"/>
      <c r="AO108" s="3"/>
      <c r="AP108" s="3"/>
      <c r="AQ108" s="3"/>
      <c r="AR108" s="3"/>
      <c r="AS108" s="3"/>
      <c r="AU108" s="22"/>
    </row>
    <row r="109" spans="16:47">
      <c r="P109" s="3"/>
      <c r="Q109" s="3"/>
      <c r="S109" s="3"/>
      <c r="U109" s="3"/>
      <c r="V109" s="3"/>
      <c r="W109" s="3"/>
      <c r="X109" s="3"/>
      <c r="Y109" s="3"/>
      <c r="Z109" s="59"/>
      <c r="AA109" s="59"/>
      <c r="AB109" s="16"/>
      <c r="AC109" s="16"/>
      <c r="AD109" s="59"/>
      <c r="AE109" s="3"/>
      <c r="AF109" s="3"/>
      <c r="AG109" s="3"/>
      <c r="AH109" s="3"/>
      <c r="AI109" s="16"/>
      <c r="AJ109" s="3"/>
      <c r="AK109" s="3"/>
      <c r="AL109" s="3"/>
      <c r="AM109" s="22"/>
      <c r="AN109" s="3"/>
      <c r="AO109" s="3"/>
      <c r="AP109" s="3"/>
      <c r="AQ109" s="3"/>
      <c r="AR109" s="3"/>
      <c r="AS109" s="3"/>
      <c r="AU109" s="22"/>
    </row>
    <row r="110" spans="16:47">
      <c r="P110" s="3"/>
      <c r="Q110" s="3"/>
      <c r="S110" s="3"/>
      <c r="U110" s="3"/>
      <c r="V110" s="3"/>
      <c r="W110" s="3"/>
      <c r="X110" s="3"/>
      <c r="Y110" s="3"/>
      <c r="Z110" s="59"/>
      <c r="AA110" s="59"/>
      <c r="AB110" s="16"/>
      <c r="AC110" s="16"/>
      <c r="AD110" s="59"/>
      <c r="AE110" s="3"/>
      <c r="AF110" s="3"/>
      <c r="AG110" s="3"/>
      <c r="AH110" s="3"/>
      <c r="AI110" s="16"/>
      <c r="AJ110" s="3"/>
      <c r="AK110" s="3"/>
      <c r="AL110" s="3"/>
      <c r="AM110" s="22"/>
      <c r="AN110" s="3"/>
      <c r="AO110" s="3"/>
      <c r="AP110" s="3"/>
      <c r="AQ110" s="3"/>
      <c r="AR110" s="3"/>
      <c r="AS110" s="3"/>
      <c r="AU110" s="22"/>
    </row>
    <row r="111" spans="16:47">
      <c r="P111" s="3"/>
      <c r="Q111" s="3"/>
      <c r="S111" s="3"/>
      <c r="U111" s="3"/>
      <c r="V111" s="3"/>
      <c r="W111" s="3"/>
      <c r="X111" s="3"/>
      <c r="Y111" s="3"/>
      <c r="Z111" s="59"/>
      <c r="AA111" s="59"/>
      <c r="AB111" s="16"/>
      <c r="AC111" s="16"/>
      <c r="AD111" s="59"/>
      <c r="AE111" s="3"/>
      <c r="AF111" s="3"/>
      <c r="AG111" s="3"/>
      <c r="AH111" s="3"/>
      <c r="AI111" s="16"/>
      <c r="AJ111" s="3"/>
      <c r="AK111" s="3"/>
      <c r="AL111" s="3"/>
      <c r="AM111" s="22"/>
      <c r="AN111" s="3"/>
      <c r="AO111" s="3"/>
      <c r="AP111" s="3"/>
      <c r="AQ111" s="3"/>
      <c r="AR111" s="3"/>
      <c r="AS111" s="3"/>
      <c r="AU111" s="22"/>
    </row>
    <row r="112" spans="16:47">
      <c r="P112" s="3"/>
      <c r="Q112" s="3"/>
      <c r="S112" s="3"/>
      <c r="U112" s="3"/>
      <c r="V112" s="3"/>
      <c r="W112" s="3"/>
      <c r="X112" s="3"/>
      <c r="Y112" s="3"/>
      <c r="Z112" s="59"/>
      <c r="AA112" s="59"/>
      <c r="AB112" s="16"/>
      <c r="AC112" s="16"/>
      <c r="AD112" s="59"/>
      <c r="AE112" s="3"/>
      <c r="AF112" s="3"/>
      <c r="AG112" s="3"/>
      <c r="AH112" s="3"/>
      <c r="AI112" s="16"/>
      <c r="AJ112" s="3"/>
      <c r="AK112" s="3"/>
      <c r="AL112" s="3"/>
      <c r="AM112" s="22"/>
      <c r="AN112" s="3"/>
      <c r="AO112" s="3"/>
      <c r="AP112" s="3"/>
      <c r="AQ112" s="3"/>
      <c r="AR112" s="3"/>
      <c r="AS112" s="3"/>
      <c r="AU112" s="22"/>
    </row>
    <row r="113" spans="10:47">
      <c r="P113" s="3"/>
      <c r="Q113" s="3"/>
      <c r="S113" s="3"/>
      <c r="U113" s="3"/>
      <c r="V113" s="3"/>
      <c r="W113" s="3"/>
      <c r="X113" s="3"/>
      <c r="Y113" s="3"/>
      <c r="Z113" s="59"/>
      <c r="AA113" s="59"/>
      <c r="AB113" s="16"/>
      <c r="AC113" s="16"/>
      <c r="AD113" s="59"/>
      <c r="AE113" s="3"/>
      <c r="AF113" s="3"/>
      <c r="AG113" s="3"/>
      <c r="AH113" s="3"/>
      <c r="AI113" s="16"/>
      <c r="AJ113" s="3"/>
      <c r="AK113" s="3"/>
      <c r="AL113" s="3"/>
      <c r="AM113" s="22"/>
      <c r="AN113" s="3"/>
      <c r="AO113" s="3"/>
      <c r="AP113" s="3"/>
      <c r="AQ113" s="3"/>
      <c r="AR113" s="3"/>
      <c r="AS113" s="3"/>
      <c r="AU113" s="22"/>
    </row>
    <row r="114" spans="10:47">
      <c r="P114" s="3"/>
      <c r="Q114" s="3"/>
      <c r="S114" s="3"/>
      <c r="U114" s="3"/>
      <c r="V114" s="3"/>
      <c r="W114" s="3"/>
      <c r="X114" s="3"/>
      <c r="Y114" s="3"/>
      <c r="Z114" s="59"/>
      <c r="AA114" s="59"/>
      <c r="AB114" s="16"/>
      <c r="AC114" s="16"/>
      <c r="AD114" s="59"/>
      <c r="AE114" s="3"/>
      <c r="AF114" s="3"/>
      <c r="AG114" s="3"/>
      <c r="AH114" s="3"/>
      <c r="AI114" s="16"/>
      <c r="AJ114" s="3"/>
      <c r="AK114" s="3"/>
      <c r="AL114" s="3"/>
      <c r="AM114" s="22"/>
      <c r="AN114" s="3"/>
      <c r="AO114" s="3"/>
      <c r="AP114" s="3"/>
      <c r="AQ114" s="3"/>
      <c r="AR114" s="3"/>
      <c r="AS114" s="3"/>
      <c r="AU114" s="22"/>
    </row>
    <row r="115" spans="10:47">
      <c r="P115" s="3"/>
      <c r="Q115" s="3"/>
      <c r="S115" s="3"/>
      <c r="U115" s="3"/>
      <c r="V115" s="3"/>
      <c r="W115" s="3"/>
      <c r="X115" s="3"/>
      <c r="Y115" s="3"/>
      <c r="Z115" s="59"/>
      <c r="AA115" s="59"/>
      <c r="AB115" s="16"/>
      <c r="AC115" s="16"/>
      <c r="AD115" s="59"/>
      <c r="AE115" s="3"/>
      <c r="AF115" s="3"/>
      <c r="AG115" s="3"/>
      <c r="AH115" s="3"/>
      <c r="AI115" s="16"/>
      <c r="AJ115" s="3"/>
      <c r="AK115" s="3"/>
      <c r="AL115" s="3"/>
      <c r="AM115" s="22"/>
      <c r="AN115" s="3"/>
      <c r="AO115" s="3"/>
      <c r="AP115" s="3"/>
      <c r="AQ115" s="3"/>
      <c r="AR115" s="3"/>
      <c r="AS115" s="3"/>
      <c r="AU115" s="22"/>
    </row>
    <row r="116" spans="10:47">
      <c r="P116" s="3"/>
      <c r="Q116" s="3"/>
      <c r="S116" s="3"/>
      <c r="U116" s="3"/>
      <c r="V116" s="3"/>
      <c r="W116" s="3"/>
      <c r="X116" s="3"/>
      <c r="Y116" s="3"/>
      <c r="Z116" s="59"/>
      <c r="AA116" s="59"/>
      <c r="AB116" s="16"/>
      <c r="AC116" s="16"/>
      <c r="AD116" s="59"/>
      <c r="AE116" s="3"/>
      <c r="AF116" s="3"/>
      <c r="AG116" s="3"/>
      <c r="AH116" s="3"/>
      <c r="AI116" s="16"/>
      <c r="AJ116" s="3"/>
      <c r="AK116" s="3"/>
      <c r="AL116" s="3"/>
      <c r="AM116" s="22"/>
      <c r="AN116" s="3"/>
      <c r="AO116" s="3"/>
      <c r="AP116" s="3"/>
      <c r="AQ116" s="3"/>
      <c r="AR116" s="3"/>
      <c r="AS116" s="3"/>
      <c r="AU116" s="22"/>
    </row>
    <row r="117" spans="10:47">
      <c r="P117" s="3"/>
      <c r="Q117" s="3"/>
      <c r="S117" s="3"/>
      <c r="U117" s="3"/>
      <c r="V117" s="3"/>
      <c r="W117" s="3"/>
      <c r="X117" s="3"/>
      <c r="Y117" s="3"/>
      <c r="Z117" s="59"/>
      <c r="AA117" s="59"/>
      <c r="AB117" s="16"/>
      <c r="AC117" s="16"/>
      <c r="AD117" s="59"/>
      <c r="AE117" s="3"/>
      <c r="AF117" s="3"/>
      <c r="AG117" s="3"/>
      <c r="AH117" s="3"/>
      <c r="AI117" s="16"/>
      <c r="AJ117" s="3"/>
      <c r="AK117" s="3"/>
      <c r="AL117" s="3"/>
      <c r="AM117" s="22"/>
      <c r="AN117" s="3"/>
      <c r="AO117" s="3"/>
      <c r="AP117" s="3"/>
      <c r="AQ117" s="3"/>
      <c r="AR117" s="3"/>
      <c r="AS117" s="3"/>
      <c r="AU117" s="22"/>
    </row>
    <row r="118" spans="10:47">
      <c r="P118" s="3"/>
      <c r="Q118" s="3"/>
      <c r="S118" s="3"/>
      <c r="U118" s="3"/>
      <c r="V118" s="3"/>
      <c r="W118" s="3"/>
      <c r="X118" s="3"/>
      <c r="Y118" s="3"/>
      <c r="Z118" s="59"/>
      <c r="AA118" s="59"/>
      <c r="AB118" s="16"/>
      <c r="AC118" s="16"/>
      <c r="AD118" s="59"/>
      <c r="AE118" s="3"/>
      <c r="AF118" s="3"/>
      <c r="AG118" s="3"/>
      <c r="AH118" s="3"/>
      <c r="AI118" s="16"/>
      <c r="AJ118" s="3"/>
      <c r="AK118" s="3"/>
      <c r="AL118" s="3"/>
      <c r="AM118" s="22"/>
      <c r="AN118" s="3"/>
      <c r="AO118" s="3"/>
      <c r="AP118" s="3"/>
      <c r="AQ118" s="3"/>
      <c r="AR118" s="3"/>
      <c r="AS118" s="3"/>
      <c r="AU118" s="22"/>
    </row>
    <row r="119" spans="10:47">
      <c r="P119" s="3"/>
      <c r="Q119" s="3"/>
      <c r="S119" s="3"/>
      <c r="U119" s="3"/>
      <c r="V119" s="3"/>
      <c r="W119" s="3"/>
      <c r="X119" s="3"/>
      <c r="Y119" s="3"/>
      <c r="Z119" s="59"/>
      <c r="AA119" s="59"/>
      <c r="AB119" s="16"/>
      <c r="AC119" s="16"/>
      <c r="AD119" s="59"/>
      <c r="AE119" s="3"/>
      <c r="AF119" s="3"/>
      <c r="AG119" s="3"/>
      <c r="AH119" s="3"/>
      <c r="AI119" s="16"/>
      <c r="AJ119" s="3"/>
      <c r="AK119" s="3"/>
      <c r="AL119" s="3"/>
      <c r="AM119" s="22"/>
      <c r="AN119" s="3"/>
      <c r="AO119" s="3"/>
      <c r="AP119" s="3"/>
      <c r="AQ119" s="3"/>
      <c r="AR119" s="3"/>
      <c r="AS119" s="3"/>
      <c r="AU119" s="22"/>
    </row>
    <row r="120" spans="10:47">
      <c r="P120" s="3"/>
      <c r="Q120" s="3"/>
      <c r="S120" s="3"/>
      <c r="U120" s="3"/>
      <c r="V120" s="3"/>
      <c r="W120" s="3"/>
      <c r="X120" s="3"/>
      <c r="Y120" s="3"/>
      <c r="Z120" s="59"/>
      <c r="AA120" s="59"/>
      <c r="AB120" s="16"/>
      <c r="AC120" s="16"/>
      <c r="AD120" s="59"/>
      <c r="AE120" s="3"/>
      <c r="AF120" s="3"/>
      <c r="AG120" s="3"/>
      <c r="AH120" s="3"/>
      <c r="AI120" s="16"/>
      <c r="AJ120" s="3"/>
      <c r="AK120" s="3"/>
      <c r="AL120" s="3"/>
      <c r="AM120" s="22"/>
      <c r="AN120" s="3"/>
      <c r="AO120" s="3"/>
      <c r="AP120" s="3"/>
      <c r="AQ120" s="3"/>
      <c r="AR120" s="3"/>
      <c r="AS120" s="3"/>
      <c r="AU120" s="22"/>
    </row>
    <row r="121" spans="10:47">
      <c r="P121" s="3"/>
      <c r="Q121" s="3"/>
      <c r="S121" s="3"/>
      <c r="U121" s="3"/>
      <c r="V121" s="3"/>
      <c r="W121" s="3"/>
      <c r="X121" s="3"/>
      <c r="Y121" s="3"/>
      <c r="Z121" s="59"/>
      <c r="AA121" s="59"/>
      <c r="AB121" s="16"/>
      <c r="AC121" s="16"/>
      <c r="AD121" s="59"/>
      <c r="AE121" s="3"/>
      <c r="AF121" s="3"/>
      <c r="AG121" s="3"/>
      <c r="AH121" s="3"/>
      <c r="AI121" s="16"/>
      <c r="AJ121" s="3"/>
      <c r="AK121" s="3"/>
      <c r="AL121" s="3"/>
      <c r="AM121" s="22"/>
      <c r="AN121" s="3"/>
      <c r="AO121" s="3"/>
      <c r="AP121" s="3"/>
      <c r="AQ121" s="3"/>
      <c r="AR121" s="3"/>
      <c r="AS121" s="3"/>
      <c r="AU121" s="22"/>
    </row>
    <row r="122" spans="10:47">
      <c r="J122" s="149"/>
      <c r="K122" s="150"/>
      <c r="L122" s="150"/>
      <c r="M122" s="357"/>
      <c r="N122" s="150"/>
      <c r="O122" s="22"/>
      <c r="P122" s="3"/>
      <c r="Q122" s="3"/>
      <c r="S122" s="3"/>
      <c r="U122" s="3"/>
      <c r="V122" s="3"/>
      <c r="W122" s="3"/>
      <c r="X122" s="3"/>
      <c r="Y122" s="3"/>
      <c r="Z122" s="59"/>
      <c r="AA122" s="59"/>
      <c r="AB122" s="16"/>
      <c r="AC122" s="16"/>
      <c r="AD122" s="59"/>
      <c r="AE122" s="3"/>
      <c r="AF122" s="3"/>
      <c r="AG122" s="3"/>
      <c r="AH122" s="3"/>
      <c r="AI122" s="16"/>
      <c r="AJ122" s="3"/>
      <c r="AK122" s="3"/>
      <c r="AL122" s="3"/>
      <c r="AM122" s="22"/>
      <c r="AN122" s="3"/>
      <c r="AO122" s="3"/>
      <c r="AP122" s="3"/>
      <c r="AQ122" s="3"/>
      <c r="AR122" s="3"/>
      <c r="AS122" s="3"/>
      <c r="AT122" s="22"/>
      <c r="AU122" s="22"/>
    </row>
    <row r="123" spans="10:47">
      <c r="J123" s="149"/>
      <c r="K123" s="150"/>
      <c r="L123" s="150"/>
      <c r="M123" s="357"/>
      <c r="N123" s="150"/>
      <c r="O123" s="22"/>
      <c r="P123" s="3"/>
      <c r="Q123" s="3"/>
      <c r="S123" s="3"/>
      <c r="U123" s="3"/>
      <c r="V123" s="3"/>
      <c r="W123" s="3"/>
      <c r="X123" s="3"/>
      <c r="Y123" s="3"/>
      <c r="Z123" s="59"/>
      <c r="AA123" s="59"/>
      <c r="AB123" s="16"/>
      <c r="AC123" s="16"/>
      <c r="AD123" s="59"/>
      <c r="AE123" s="3"/>
      <c r="AF123" s="3"/>
      <c r="AG123" s="3"/>
      <c r="AH123" s="3"/>
      <c r="AI123" s="16"/>
      <c r="AJ123" s="3"/>
      <c r="AK123" s="3"/>
      <c r="AL123" s="3"/>
      <c r="AM123" s="22"/>
      <c r="AN123" s="3"/>
      <c r="AO123" s="3"/>
      <c r="AP123" s="3"/>
      <c r="AQ123" s="3"/>
      <c r="AR123" s="3"/>
      <c r="AS123" s="3"/>
      <c r="AT123" s="22"/>
      <c r="AU123" s="22"/>
    </row>
    <row r="124" spans="10:47">
      <c r="J124" s="149"/>
      <c r="K124" s="150"/>
      <c r="L124" s="150"/>
      <c r="M124" s="357"/>
      <c r="N124" s="150"/>
      <c r="O124" s="22"/>
      <c r="P124" s="3"/>
      <c r="Q124" s="3"/>
      <c r="S124" s="3"/>
      <c r="U124" s="3"/>
      <c r="V124" s="3"/>
      <c r="W124" s="3"/>
      <c r="X124" s="3"/>
      <c r="Y124" s="3"/>
      <c r="Z124" s="59"/>
      <c r="AA124" s="59"/>
      <c r="AB124" s="16"/>
      <c r="AC124" s="16"/>
      <c r="AD124" s="59"/>
      <c r="AE124" s="3"/>
      <c r="AF124" s="3"/>
      <c r="AG124" s="3"/>
      <c r="AH124" s="3"/>
      <c r="AI124" s="16"/>
      <c r="AJ124" s="3"/>
      <c r="AK124" s="3"/>
      <c r="AL124" s="3"/>
      <c r="AM124" s="22"/>
      <c r="AN124" s="3"/>
      <c r="AO124" s="3"/>
      <c r="AP124" s="3"/>
      <c r="AQ124" s="3"/>
      <c r="AR124" s="3"/>
      <c r="AS124" s="3"/>
      <c r="AT124" s="22"/>
      <c r="AU124" s="22"/>
    </row>
    <row r="125" spans="10:47">
      <c r="J125" s="149"/>
      <c r="K125" s="150"/>
      <c r="L125" s="150"/>
      <c r="M125" s="357"/>
      <c r="N125" s="150"/>
      <c r="O125" s="22"/>
      <c r="P125" s="3"/>
      <c r="Q125" s="3"/>
      <c r="S125" s="3"/>
      <c r="U125" s="3"/>
      <c r="V125" s="3"/>
      <c r="W125" s="3"/>
      <c r="X125" s="3"/>
      <c r="Y125" s="3"/>
      <c r="Z125" s="59"/>
      <c r="AA125" s="59"/>
      <c r="AB125" s="16"/>
      <c r="AC125" s="16"/>
      <c r="AD125" s="59"/>
      <c r="AE125" s="3"/>
      <c r="AF125" s="3"/>
      <c r="AG125" s="3"/>
      <c r="AH125" s="3"/>
      <c r="AI125" s="16"/>
      <c r="AJ125" s="3"/>
      <c r="AK125" s="3"/>
      <c r="AL125" s="3"/>
      <c r="AM125" s="22"/>
      <c r="AN125" s="3"/>
      <c r="AO125" s="3"/>
      <c r="AP125" s="3"/>
      <c r="AQ125" s="3"/>
      <c r="AR125" s="3"/>
      <c r="AS125" s="3"/>
      <c r="AT125" s="22"/>
      <c r="AU125" s="22"/>
    </row>
    <row r="126" spans="10:47">
      <c r="J126" s="149"/>
      <c r="K126" s="150"/>
      <c r="L126" s="150"/>
      <c r="M126" s="357"/>
      <c r="N126" s="150"/>
      <c r="O126" s="22"/>
      <c r="P126" s="3"/>
      <c r="Q126" s="3"/>
      <c r="S126" s="3"/>
      <c r="U126" s="3"/>
      <c r="V126" s="3"/>
      <c r="W126" s="3"/>
      <c r="X126" s="3"/>
      <c r="Y126" s="3"/>
      <c r="Z126" s="59"/>
      <c r="AA126" s="59"/>
      <c r="AB126" s="16"/>
      <c r="AC126" s="16"/>
      <c r="AD126" s="59"/>
      <c r="AE126" s="3"/>
      <c r="AF126" s="3"/>
      <c r="AG126" s="3"/>
      <c r="AH126" s="3"/>
      <c r="AI126" s="16"/>
      <c r="AJ126" s="3"/>
      <c r="AK126" s="3"/>
      <c r="AL126" s="3"/>
      <c r="AM126" s="22"/>
      <c r="AN126" s="3"/>
      <c r="AO126" s="3"/>
      <c r="AP126" s="3"/>
      <c r="AQ126" s="3"/>
      <c r="AR126" s="3"/>
      <c r="AS126" s="3"/>
      <c r="AT126" s="22"/>
      <c r="AU126" s="22"/>
    </row>
    <row r="127" spans="10:47">
      <c r="J127" s="149"/>
      <c r="K127" s="150"/>
      <c r="L127" s="150"/>
      <c r="M127" s="357"/>
      <c r="N127" s="150"/>
      <c r="O127" s="22"/>
      <c r="P127" s="3"/>
      <c r="Q127" s="3"/>
      <c r="S127" s="3"/>
      <c r="U127" s="3"/>
      <c r="V127" s="3"/>
      <c r="W127" s="3"/>
      <c r="X127" s="3"/>
      <c r="Y127" s="3"/>
      <c r="Z127" s="59"/>
      <c r="AA127" s="59"/>
      <c r="AB127" s="16"/>
      <c r="AC127" s="16"/>
      <c r="AD127" s="59"/>
      <c r="AE127" s="3"/>
      <c r="AF127" s="3"/>
      <c r="AG127" s="3"/>
      <c r="AH127" s="3"/>
      <c r="AI127" s="16"/>
      <c r="AJ127" s="3"/>
      <c r="AK127" s="3"/>
      <c r="AL127" s="3"/>
      <c r="AM127" s="22"/>
      <c r="AN127" s="3"/>
      <c r="AO127" s="3"/>
      <c r="AP127" s="3"/>
      <c r="AQ127" s="3"/>
      <c r="AR127" s="3"/>
      <c r="AS127" s="3"/>
      <c r="AT127" s="22"/>
      <c r="AU127" s="22"/>
    </row>
    <row r="128" spans="10:47">
      <c r="J128" s="149"/>
      <c r="K128" s="150"/>
      <c r="L128" s="150"/>
      <c r="M128" s="357"/>
      <c r="N128" s="150"/>
      <c r="O128" s="22"/>
      <c r="P128" s="3"/>
      <c r="Q128" s="3"/>
      <c r="S128" s="3"/>
      <c r="U128" s="3"/>
      <c r="V128" s="3"/>
      <c r="W128" s="3"/>
      <c r="X128" s="3"/>
      <c r="Y128" s="3"/>
      <c r="Z128" s="59"/>
      <c r="AA128" s="59"/>
      <c r="AB128" s="16"/>
      <c r="AC128" s="16"/>
      <c r="AD128" s="59"/>
      <c r="AE128" s="3"/>
      <c r="AF128" s="3"/>
      <c r="AG128" s="3"/>
      <c r="AH128" s="3"/>
      <c r="AI128" s="16"/>
      <c r="AJ128" s="3"/>
      <c r="AK128" s="3"/>
      <c r="AL128" s="3"/>
      <c r="AM128" s="22"/>
      <c r="AN128" s="3"/>
      <c r="AO128" s="3"/>
      <c r="AP128" s="3"/>
      <c r="AQ128" s="3"/>
      <c r="AR128" s="3"/>
      <c r="AS128" s="3"/>
      <c r="AT128" s="22"/>
      <c r="AU128" s="22"/>
    </row>
    <row r="129" spans="10:47">
      <c r="J129" s="149"/>
      <c r="K129" s="150"/>
      <c r="L129" s="150"/>
      <c r="M129" s="357"/>
      <c r="N129" s="150"/>
      <c r="O129" s="22"/>
      <c r="P129" s="3"/>
      <c r="Q129" s="3"/>
      <c r="S129" s="3"/>
      <c r="U129" s="3"/>
      <c r="V129" s="3"/>
      <c r="W129" s="3"/>
      <c r="X129" s="3"/>
      <c r="Y129" s="3"/>
      <c r="Z129" s="59"/>
      <c r="AA129" s="59"/>
      <c r="AB129" s="16"/>
      <c r="AC129" s="16"/>
      <c r="AD129" s="59"/>
      <c r="AE129" s="3"/>
      <c r="AF129" s="3"/>
      <c r="AG129" s="3"/>
      <c r="AH129" s="3"/>
      <c r="AI129" s="16"/>
      <c r="AJ129" s="3"/>
      <c r="AK129" s="3"/>
      <c r="AL129" s="3"/>
      <c r="AM129" s="22"/>
      <c r="AN129" s="3"/>
      <c r="AO129" s="3"/>
      <c r="AP129" s="3"/>
      <c r="AQ129" s="3"/>
      <c r="AR129" s="3"/>
      <c r="AS129" s="3"/>
      <c r="AT129" s="22"/>
      <c r="AU129" s="22"/>
    </row>
    <row r="130" spans="10:47">
      <c r="J130" s="149"/>
      <c r="K130" s="150"/>
      <c r="L130" s="150"/>
      <c r="M130" s="357"/>
      <c r="N130" s="150"/>
      <c r="O130" s="22"/>
      <c r="P130" s="3"/>
      <c r="Q130" s="3"/>
      <c r="S130" s="3"/>
      <c r="U130" s="3"/>
      <c r="V130" s="3"/>
      <c r="W130" s="3"/>
      <c r="X130" s="3"/>
      <c r="Y130" s="3"/>
      <c r="Z130" s="59"/>
      <c r="AA130" s="59"/>
      <c r="AB130" s="16"/>
      <c r="AC130" s="16"/>
      <c r="AD130" s="59"/>
      <c r="AE130" s="3"/>
      <c r="AF130" s="3"/>
      <c r="AG130" s="3"/>
      <c r="AH130" s="3"/>
      <c r="AI130" s="16"/>
      <c r="AJ130" s="3"/>
      <c r="AK130" s="3"/>
      <c r="AL130" s="3"/>
      <c r="AM130" s="22"/>
      <c r="AN130" s="3"/>
      <c r="AO130" s="3"/>
      <c r="AP130" s="3"/>
      <c r="AQ130" s="3"/>
      <c r="AR130" s="3"/>
      <c r="AS130" s="3"/>
      <c r="AT130" s="22"/>
      <c r="AU130" s="22"/>
    </row>
    <row r="131" spans="10:47">
      <c r="J131" s="149"/>
      <c r="K131" s="150"/>
      <c r="L131" s="150"/>
      <c r="M131" s="357"/>
      <c r="N131" s="150"/>
      <c r="O131" s="22"/>
      <c r="P131" s="3"/>
      <c r="Q131" s="3"/>
      <c r="S131" s="3"/>
      <c r="U131" s="3"/>
      <c r="V131" s="3"/>
      <c r="W131" s="3"/>
      <c r="X131" s="3"/>
      <c r="Y131" s="3"/>
      <c r="Z131" s="59"/>
      <c r="AA131" s="59"/>
      <c r="AB131" s="16"/>
      <c r="AC131" s="16"/>
      <c r="AD131" s="59"/>
      <c r="AE131" s="3"/>
      <c r="AF131" s="3"/>
      <c r="AG131" s="3"/>
      <c r="AH131" s="3"/>
      <c r="AI131" s="16"/>
      <c r="AJ131" s="3"/>
      <c r="AK131" s="3"/>
      <c r="AL131" s="3"/>
      <c r="AM131" s="22"/>
      <c r="AN131" s="3"/>
      <c r="AO131" s="3"/>
      <c r="AP131" s="3"/>
      <c r="AQ131" s="3"/>
      <c r="AR131" s="3"/>
      <c r="AS131" s="3"/>
      <c r="AT131" s="22"/>
      <c r="AU131" s="22"/>
    </row>
    <row r="132" spans="10:47">
      <c r="J132" s="149"/>
      <c r="K132" s="150"/>
      <c r="L132" s="150"/>
      <c r="M132" s="357"/>
      <c r="N132" s="150"/>
      <c r="O132" s="22"/>
      <c r="P132" s="3"/>
      <c r="Q132" s="3"/>
      <c r="S132" s="3"/>
      <c r="U132" s="3"/>
      <c r="V132" s="3"/>
      <c r="W132" s="3"/>
      <c r="X132" s="3"/>
      <c r="Y132" s="3"/>
      <c r="Z132" s="59"/>
      <c r="AA132" s="59"/>
      <c r="AB132" s="16"/>
      <c r="AC132" s="16"/>
      <c r="AD132" s="59"/>
      <c r="AE132" s="3"/>
      <c r="AF132" s="3"/>
      <c r="AG132" s="3"/>
      <c r="AH132" s="3"/>
      <c r="AI132" s="16"/>
      <c r="AJ132" s="3"/>
      <c r="AK132" s="3"/>
      <c r="AL132" s="3"/>
      <c r="AM132" s="22"/>
      <c r="AN132" s="3"/>
      <c r="AO132" s="3"/>
      <c r="AP132" s="3"/>
      <c r="AQ132" s="3"/>
      <c r="AR132" s="3"/>
      <c r="AS132" s="3"/>
      <c r="AT132" s="22"/>
      <c r="AU132" s="22"/>
    </row>
    <row r="133" spans="10:47">
      <c r="J133" s="149"/>
      <c r="K133" s="150"/>
      <c r="L133" s="150"/>
      <c r="M133" s="357"/>
      <c r="N133" s="150"/>
      <c r="O133" s="22"/>
      <c r="P133" s="3"/>
      <c r="Q133" s="3"/>
      <c r="S133" s="3"/>
      <c r="U133" s="3"/>
      <c r="V133" s="3"/>
      <c r="W133" s="3"/>
      <c r="X133" s="3"/>
      <c r="Y133" s="3"/>
      <c r="Z133" s="59"/>
      <c r="AA133" s="59"/>
      <c r="AB133" s="16"/>
      <c r="AC133" s="16"/>
      <c r="AD133" s="59"/>
      <c r="AE133" s="3"/>
      <c r="AF133" s="3"/>
      <c r="AG133" s="3"/>
      <c r="AH133" s="3"/>
      <c r="AI133" s="16"/>
      <c r="AJ133" s="3"/>
      <c r="AK133" s="3"/>
      <c r="AL133" s="3"/>
      <c r="AM133" s="22"/>
      <c r="AN133" s="3"/>
      <c r="AO133" s="3"/>
      <c r="AP133" s="3"/>
      <c r="AQ133" s="3"/>
      <c r="AR133" s="3"/>
      <c r="AS133" s="3"/>
      <c r="AT133" s="22"/>
      <c r="AU133" s="22"/>
    </row>
    <row r="134" spans="10:47">
      <c r="J134" s="149"/>
      <c r="K134" s="150"/>
      <c r="L134" s="150"/>
      <c r="M134" s="357"/>
      <c r="N134" s="150"/>
      <c r="O134" s="22"/>
      <c r="P134" s="3"/>
      <c r="Q134" s="3"/>
      <c r="S134" s="3"/>
      <c r="U134" s="3"/>
      <c r="V134" s="3"/>
      <c r="W134" s="3"/>
      <c r="X134" s="3"/>
      <c r="Y134" s="3"/>
      <c r="Z134" s="59"/>
      <c r="AA134" s="59"/>
      <c r="AB134" s="16"/>
      <c r="AC134" s="16"/>
      <c r="AD134" s="59"/>
      <c r="AE134" s="3"/>
      <c r="AF134" s="3"/>
      <c r="AG134" s="3"/>
      <c r="AH134" s="3"/>
      <c r="AI134" s="16"/>
      <c r="AJ134" s="3"/>
      <c r="AK134" s="3"/>
      <c r="AL134" s="3"/>
      <c r="AM134" s="22"/>
      <c r="AN134" s="3"/>
      <c r="AO134" s="3"/>
      <c r="AP134" s="3"/>
      <c r="AQ134" s="3"/>
      <c r="AR134" s="3"/>
      <c r="AS134" s="3"/>
      <c r="AT134" s="22"/>
      <c r="AU134" s="22"/>
    </row>
    <row r="135" spans="10:47">
      <c r="J135" s="149"/>
      <c r="K135" s="150"/>
      <c r="L135" s="150"/>
      <c r="M135" s="357"/>
      <c r="N135" s="150"/>
      <c r="O135" s="22"/>
      <c r="P135" s="3"/>
      <c r="Q135" s="3"/>
      <c r="S135" s="3"/>
      <c r="U135" s="3"/>
      <c r="V135" s="3"/>
      <c r="W135" s="3"/>
      <c r="X135" s="3"/>
      <c r="Y135" s="3"/>
      <c r="Z135" s="59"/>
      <c r="AA135" s="59"/>
      <c r="AB135" s="16"/>
      <c r="AC135" s="16"/>
      <c r="AD135" s="59"/>
      <c r="AE135" s="3"/>
      <c r="AF135" s="3"/>
      <c r="AG135" s="3"/>
      <c r="AH135" s="3"/>
      <c r="AI135" s="16"/>
      <c r="AJ135" s="3"/>
      <c r="AK135" s="3"/>
      <c r="AL135" s="3"/>
      <c r="AM135" s="22"/>
      <c r="AN135" s="3"/>
      <c r="AO135" s="3"/>
      <c r="AP135" s="3"/>
      <c r="AQ135" s="3"/>
      <c r="AR135" s="3"/>
      <c r="AS135" s="3"/>
      <c r="AT135" s="22"/>
      <c r="AU135" s="22"/>
    </row>
    <row r="136" spans="10:47">
      <c r="J136" s="149"/>
      <c r="K136" s="150"/>
      <c r="L136" s="150"/>
      <c r="M136" s="357"/>
      <c r="N136" s="150"/>
      <c r="O136" s="22"/>
      <c r="P136" s="3"/>
      <c r="Q136" s="3"/>
      <c r="S136" s="3"/>
      <c r="U136" s="3"/>
      <c r="V136" s="3"/>
      <c r="W136" s="3"/>
      <c r="X136" s="3"/>
      <c r="Y136" s="3"/>
      <c r="Z136" s="59"/>
      <c r="AA136" s="59"/>
      <c r="AB136" s="16"/>
      <c r="AC136" s="16"/>
      <c r="AD136" s="59"/>
      <c r="AE136" s="3"/>
      <c r="AF136" s="3"/>
      <c r="AG136" s="3"/>
      <c r="AH136" s="3"/>
      <c r="AI136" s="16"/>
      <c r="AJ136" s="3"/>
      <c r="AK136" s="3"/>
      <c r="AL136" s="3"/>
      <c r="AM136" s="22"/>
      <c r="AN136" s="3"/>
      <c r="AO136" s="3"/>
      <c r="AP136" s="3"/>
      <c r="AQ136" s="3"/>
      <c r="AR136" s="3"/>
      <c r="AS136" s="3"/>
      <c r="AT136" s="22"/>
      <c r="AU136" s="22"/>
    </row>
    <row r="137" spans="10:47">
      <c r="J137" s="149"/>
      <c r="K137" s="150"/>
      <c r="L137" s="150"/>
      <c r="M137" s="357"/>
      <c r="N137" s="150"/>
      <c r="O137" s="22"/>
      <c r="P137" s="3"/>
      <c r="Q137" s="3"/>
      <c r="S137" s="3"/>
      <c r="U137" s="3"/>
      <c r="V137" s="3"/>
      <c r="W137" s="3"/>
      <c r="X137" s="3"/>
      <c r="Y137" s="3"/>
      <c r="Z137" s="59"/>
      <c r="AA137" s="59"/>
      <c r="AB137" s="16"/>
      <c r="AC137" s="16"/>
      <c r="AD137" s="59"/>
      <c r="AE137" s="3"/>
      <c r="AF137" s="3"/>
      <c r="AG137" s="3"/>
      <c r="AH137" s="3"/>
      <c r="AI137" s="16"/>
      <c r="AJ137" s="3"/>
      <c r="AK137" s="3"/>
      <c r="AL137" s="3"/>
      <c r="AM137" s="22"/>
      <c r="AN137" s="3"/>
      <c r="AO137" s="3"/>
      <c r="AP137" s="3"/>
      <c r="AQ137" s="3"/>
      <c r="AR137" s="3"/>
      <c r="AS137" s="3"/>
      <c r="AT137" s="22"/>
      <c r="AU137" s="22"/>
    </row>
    <row r="138" spans="10:47">
      <c r="J138" s="149"/>
      <c r="K138" s="150"/>
      <c r="L138" s="150"/>
      <c r="M138" s="357"/>
      <c r="N138" s="150"/>
      <c r="O138" s="22"/>
      <c r="P138" s="3"/>
      <c r="Q138" s="3"/>
      <c r="S138" s="3"/>
      <c r="U138" s="3"/>
      <c r="V138" s="3"/>
      <c r="W138" s="3"/>
      <c r="X138" s="3"/>
      <c r="Y138" s="3"/>
      <c r="Z138" s="59"/>
      <c r="AA138" s="59"/>
      <c r="AB138" s="16"/>
      <c r="AC138" s="16"/>
      <c r="AD138" s="59"/>
      <c r="AE138" s="3"/>
      <c r="AF138" s="3"/>
      <c r="AG138" s="3"/>
      <c r="AH138" s="3"/>
      <c r="AI138" s="16"/>
      <c r="AJ138" s="3"/>
      <c r="AK138" s="3"/>
      <c r="AL138" s="3"/>
      <c r="AM138" s="22"/>
      <c r="AN138" s="3"/>
      <c r="AO138" s="3"/>
      <c r="AP138" s="3"/>
      <c r="AQ138" s="3"/>
      <c r="AR138" s="3"/>
      <c r="AS138" s="3"/>
      <c r="AT138" s="22"/>
      <c r="AU138" s="22"/>
    </row>
    <row r="139" spans="10:47">
      <c r="J139" s="149"/>
      <c r="K139" s="150"/>
      <c r="L139" s="150"/>
      <c r="M139" s="357"/>
      <c r="N139" s="150"/>
      <c r="O139" s="22"/>
      <c r="P139" s="3"/>
      <c r="Q139" s="3"/>
      <c r="S139" s="3"/>
      <c r="U139" s="3"/>
      <c r="V139" s="3"/>
      <c r="W139" s="3"/>
      <c r="X139" s="3"/>
      <c r="Y139" s="3"/>
      <c r="Z139" s="59"/>
      <c r="AA139" s="59"/>
      <c r="AB139" s="16"/>
      <c r="AC139" s="16"/>
      <c r="AD139" s="59"/>
      <c r="AE139" s="3"/>
      <c r="AF139" s="3"/>
      <c r="AG139" s="3"/>
      <c r="AH139" s="3"/>
      <c r="AI139" s="16"/>
      <c r="AJ139" s="3"/>
      <c r="AK139" s="3"/>
      <c r="AL139" s="3"/>
      <c r="AM139" s="22"/>
      <c r="AN139" s="3"/>
      <c r="AO139" s="3"/>
      <c r="AP139" s="3"/>
      <c r="AQ139" s="3"/>
      <c r="AR139" s="3"/>
      <c r="AS139" s="3"/>
      <c r="AT139" s="22"/>
      <c r="AU139" s="22"/>
    </row>
    <row r="140" spans="10:47">
      <c r="J140" s="149"/>
      <c r="K140" s="150"/>
      <c r="L140" s="150"/>
      <c r="M140" s="357"/>
      <c r="N140" s="150"/>
      <c r="O140" s="22"/>
      <c r="P140" s="3"/>
      <c r="Q140" s="3"/>
      <c r="S140" s="3"/>
      <c r="U140" s="3"/>
      <c r="V140" s="3"/>
      <c r="W140" s="3"/>
      <c r="X140" s="3"/>
      <c r="Y140" s="3"/>
      <c r="Z140" s="59"/>
      <c r="AA140" s="59"/>
      <c r="AB140" s="16"/>
      <c r="AC140" s="16"/>
      <c r="AD140" s="59"/>
      <c r="AE140" s="3"/>
      <c r="AF140" s="3"/>
      <c r="AG140" s="3"/>
      <c r="AH140" s="3"/>
      <c r="AI140" s="16"/>
      <c r="AJ140" s="3"/>
      <c r="AK140" s="3"/>
      <c r="AL140" s="3"/>
      <c r="AM140" s="22"/>
      <c r="AN140" s="3"/>
      <c r="AO140" s="3"/>
      <c r="AP140" s="3"/>
      <c r="AQ140" s="3"/>
      <c r="AR140" s="3"/>
      <c r="AS140" s="3"/>
      <c r="AT140" s="22"/>
      <c r="AU140" s="22"/>
    </row>
    <row r="141" spans="10:47">
      <c r="J141" s="149"/>
      <c r="K141" s="150"/>
      <c r="L141" s="150"/>
      <c r="M141" s="357"/>
      <c r="N141" s="150"/>
      <c r="O141" s="22"/>
      <c r="P141" s="3"/>
      <c r="Q141" s="3"/>
      <c r="S141" s="3"/>
      <c r="U141" s="3"/>
      <c r="V141" s="3"/>
      <c r="W141" s="3"/>
      <c r="X141" s="3"/>
      <c r="Y141" s="3"/>
      <c r="Z141" s="59"/>
      <c r="AA141" s="59"/>
      <c r="AB141" s="16"/>
      <c r="AC141" s="16"/>
      <c r="AD141" s="59"/>
      <c r="AE141" s="3"/>
      <c r="AF141" s="3"/>
      <c r="AG141" s="3"/>
      <c r="AH141" s="3"/>
      <c r="AI141" s="16"/>
      <c r="AJ141" s="3"/>
      <c r="AK141" s="3"/>
      <c r="AL141" s="3"/>
      <c r="AM141" s="22"/>
      <c r="AN141" s="3"/>
      <c r="AO141" s="3"/>
      <c r="AP141" s="3"/>
      <c r="AQ141" s="3"/>
      <c r="AR141" s="3"/>
      <c r="AS141" s="3"/>
      <c r="AT141" s="22"/>
      <c r="AU141" s="22"/>
    </row>
    <row r="142" spans="10:47">
      <c r="J142" s="149"/>
      <c r="K142" s="150"/>
      <c r="L142" s="150"/>
      <c r="M142" s="357"/>
      <c r="N142" s="150"/>
      <c r="O142" s="22"/>
      <c r="P142" s="3"/>
      <c r="Q142" s="3"/>
      <c r="S142" s="3"/>
      <c r="U142" s="3"/>
      <c r="V142" s="3"/>
      <c r="W142" s="3"/>
      <c r="X142" s="3"/>
      <c r="Y142" s="3"/>
      <c r="Z142" s="59"/>
      <c r="AA142" s="59"/>
      <c r="AB142" s="16"/>
      <c r="AC142" s="16"/>
      <c r="AD142" s="59"/>
      <c r="AE142" s="3"/>
      <c r="AF142" s="3"/>
      <c r="AG142" s="3"/>
      <c r="AH142" s="3"/>
      <c r="AI142" s="16"/>
      <c r="AJ142" s="3"/>
      <c r="AK142" s="3"/>
      <c r="AL142" s="3"/>
      <c r="AM142" s="22"/>
      <c r="AN142" s="3"/>
      <c r="AO142" s="3"/>
      <c r="AP142" s="3"/>
      <c r="AQ142" s="3"/>
      <c r="AR142" s="3"/>
      <c r="AS142" s="3"/>
      <c r="AT142" s="22"/>
      <c r="AU142" s="22"/>
    </row>
    <row r="143" spans="10:47">
      <c r="J143" s="149"/>
      <c r="K143" s="150"/>
      <c r="L143" s="150"/>
      <c r="M143" s="357"/>
      <c r="N143" s="150"/>
      <c r="O143" s="22"/>
      <c r="P143" s="3"/>
      <c r="Q143" s="3"/>
      <c r="S143" s="3"/>
      <c r="U143" s="3"/>
      <c r="V143" s="3"/>
      <c r="W143" s="3"/>
      <c r="X143" s="3"/>
      <c r="Y143" s="3"/>
      <c r="Z143" s="59"/>
      <c r="AA143" s="59"/>
      <c r="AB143" s="16"/>
      <c r="AC143" s="16"/>
      <c r="AD143" s="59"/>
      <c r="AE143" s="3"/>
      <c r="AF143" s="3"/>
      <c r="AG143" s="3"/>
      <c r="AH143" s="3"/>
      <c r="AI143" s="16"/>
      <c r="AJ143" s="3"/>
      <c r="AK143" s="3"/>
      <c r="AL143" s="3"/>
      <c r="AM143" s="22"/>
      <c r="AN143" s="3"/>
      <c r="AO143" s="3"/>
      <c r="AP143" s="3"/>
      <c r="AQ143" s="3"/>
      <c r="AR143" s="3"/>
      <c r="AS143" s="3"/>
      <c r="AT143" s="22"/>
      <c r="AU143" s="22"/>
    </row>
    <row r="144" spans="10:47">
      <c r="J144" s="149"/>
      <c r="K144" s="150"/>
      <c r="L144" s="150"/>
      <c r="M144" s="357"/>
      <c r="N144" s="150"/>
      <c r="O144" s="22"/>
      <c r="P144" s="3"/>
      <c r="Q144" s="3"/>
      <c r="S144" s="3"/>
      <c r="U144" s="3"/>
      <c r="V144" s="3"/>
      <c r="W144" s="3"/>
      <c r="X144" s="3"/>
      <c r="Y144" s="3"/>
      <c r="Z144" s="59"/>
      <c r="AA144" s="59"/>
      <c r="AB144" s="16"/>
      <c r="AC144" s="16"/>
      <c r="AD144" s="59"/>
      <c r="AE144" s="3"/>
      <c r="AF144" s="3"/>
      <c r="AG144" s="3"/>
      <c r="AH144" s="3"/>
      <c r="AI144" s="16"/>
      <c r="AJ144" s="3"/>
      <c r="AK144" s="3"/>
      <c r="AL144" s="3"/>
      <c r="AM144" s="22"/>
      <c r="AN144" s="3"/>
      <c r="AO144" s="3"/>
      <c r="AP144" s="3"/>
      <c r="AQ144" s="3"/>
      <c r="AR144" s="3"/>
      <c r="AS144" s="3"/>
      <c r="AT144" s="22"/>
      <c r="AU144" s="22"/>
    </row>
    <row r="145" spans="10:47">
      <c r="J145" s="149"/>
      <c r="K145" s="150"/>
      <c r="L145" s="150"/>
      <c r="M145" s="357"/>
      <c r="N145" s="150"/>
      <c r="O145" s="22"/>
      <c r="P145" s="3"/>
      <c r="Q145" s="3"/>
      <c r="S145" s="3"/>
      <c r="U145" s="3"/>
      <c r="V145" s="3"/>
      <c r="W145" s="3"/>
      <c r="X145" s="3"/>
      <c r="Y145" s="3"/>
      <c r="Z145" s="59"/>
      <c r="AA145" s="59"/>
      <c r="AB145" s="16"/>
      <c r="AC145" s="16"/>
      <c r="AD145" s="59"/>
      <c r="AE145" s="3"/>
      <c r="AF145" s="3"/>
      <c r="AG145" s="3"/>
      <c r="AH145" s="3"/>
      <c r="AI145" s="16"/>
      <c r="AJ145" s="3"/>
      <c r="AK145" s="3"/>
      <c r="AL145" s="3"/>
      <c r="AM145" s="22"/>
      <c r="AN145" s="3"/>
      <c r="AO145" s="3"/>
      <c r="AP145" s="3"/>
      <c r="AQ145" s="3"/>
      <c r="AR145" s="3"/>
      <c r="AS145" s="3"/>
      <c r="AT145" s="22"/>
      <c r="AU145" s="22"/>
    </row>
    <row r="146" spans="10:47">
      <c r="J146" s="149"/>
      <c r="K146" s="150"/>
      <c r="L146" s="150"/>
      <c r="M146" s="357"/>
      <c r="N146" s="150"/>
      <c r="O146" s="22"/>
      <c r="P146" s="3"/>
      <c r="Q146" s="3"/>
      <c r="S146" s="3"/>
      <c r="U146" s="3"/>
      <c r="V146" s="3"/>
      <c r="W146" s="3"/>
      <c r="X146" s="3"/>
      <c r="Y146" s="3"/>
      <c r="Z146" s="59"/>
      <c r="AA146" s="59"/>
      <c r="AB146" s="16"/>
      <c r="AC146" s="16"/>
      <c r="AD146" s="59"/>
      <c r="AE146" s="3"/>
      <c r="AF146" s="3"/>
      <c r="AG146" s="3"/>
      <c r="AH146" s="3"/>
      <c r="AI146" s="16"/>
      <c r="AJ146" s="3"/>
      <c r="AK146" s="3"/>
      <c r="AL146" s="3"/>
      <c r="AM146" s="22"/>
      <c r="AN146" s="3"/>
      <c r="AO146" s="3"/>
      <c r="AP146" s="3"/>
      <c r="AQ146" s="3"/>
      <c r="AR146" s="3"/>
      <c r="AS146" s="3"/>
      <c r="AT146" s="22"/>
      <c r="AU146" s="22"/>
    </row>
    <row r="147" spans="10:47">
      <c r="J147" s="149"/>
      <c r="K147" s="150"/>
      <c r="L147" s="150"/>
      <c r="M147" s="357"/>
      <c r="N147" s="150"/>
      <c r="O147" s="22"/>
      <c r="P147" s="3"/>
      <c r="Q147" s="3"/>
      <c r="S147" s="3"/>
      <c r="U147" s="3"/>
      <c r="V147" s="3"/>
      <c r="W147" s="3"/>
      <c r="X147" s="3"/>
      <c r="Y147" s="3"/>
      <c r="Z147" s="59"/>
      <c r="AA147" s="59"/>
      <c r="AB147" s="16"/>
      <c r="AC147" s="16"/>
      <c r="AD147" s="59"/>
      <c r="AE147" s="3"/>
      <c r="AF147" s="3"/>
      <c r="AG147" s="3"/>
      <c r="AH147" s="3"/>
      <c r="AI147" s="16"/>
      <c r="AJ147" s="3"/>
      <c r="AK147" s="3"/>
      <c r="AL147" s="3"/>
      <c r="AM147" s="22"/>
      <c r="AN147" s="3"/>
      <c r="AO147" s="3"/>
      <c r="AP147" s="3"/>
      <c r="AQ147" s="3"/>
      <c r="AR147" s="3"/>
      <c r="AS147" s="3"/>
      <c r="AT147" s="22"/>
      <c r="AU147" s="22"/>
    </row>
    <row r="148" spans="10:47">
      <c r="J148" s="149"/>
      <c r="K148" s="150"/>
      <c r="L148" s="150"/>
      <c r="M148" s="357"/>
      <c r="N148" s="150"/>
      <c r="O148" s="22"/>
      <c r="P148" s="3"/>
      <c r="Q148" s="3"/>
      <c r="S148" s="3"/>
      <c r="U148" s="3"/>
      <c r="V148" s="3"/>
      <c r="W148" s="3"/>
      <c r="X148" s="3"/>
      <c r="Y148" s="3"/>
      <c r="Z148" s="59"/>
      <c r="AA148" s="59"/>
      <c r="AB148" s="16"/>
      <c r="AC148" s="16"/>
      <c r="AD148" s="59"/>
      <c r="AE148" s="3"/>
      <c r="AF148" s="3"/>
      <c r="AG148" s="3"/>
      <c r="AH148" s="3"/>
      <c r="AI148" s="16"/>
      <c r="AJ148" s="3"/>
      <c r="AK148" s="3"/>
      <c r="AL148" s="3"/>
      <c r="AM148" s="22"/>
      <c r="AN148" s="3"/>
      <c r="AO148" s="3"/>
      <c r="AP148" s="3"/>
      <c r="AQ148" s="3"/>
      <c r="AR148" s="3"/>
      <c r="AS148" s="3"/>
      <c r="AT148" s="22"/>
      <c r="AU148" s="22"/>
    </row>
    <row r="149" spans="10:47">
      <c r="J149" s="149"/>
      <c r="K149" s="150"/>
      <c r="L149" s="150"/>
      <c r="M149" s="357"/>
      <c r="N149" s="150"/>
      <c r="O149" s="22"/>
      <c r="P149" s="3"/>
      <c r="Q149" s="3"/>
      <c r="S149" s="3"/>
      <c r="U149" s="3"/>
      <c r="V149" s="3"/>
      <c r="W149" s="3"/>
      <c r="X149" s="3"/>
      <c r="Y149" s="3"/>
      <c r="Z149" s="59"/>
      <c r="AA149" s="59"/>
      <c r="AB149" s="16"/>
      <c r="AC149" s="16"/>
      <c r="AD149" s="59"/>
      <c r="AE149" s="3"/>
      <c r="AF149" s="3"/>
      <c r="AG149" s="3"/>
      <c r="AH149" s="3"/>
      <c r="AI149" s="16"/>
      <c r="AJ149" s="3"/>
      <c r="AK149" s="3"/>
      <c r="AL149" s="3"/>
      <c r="AM149" s="22"/>
      <c r="AN149" s="3"/>
      <c r="AO149" s="3"/>
      <c r="AP149" s="3"/>
      <c r="AQ149" s="3"/>
      <c r="AR149" s="3"/>
      <c r="AS149" s="3"/>
      <c r="AT149" s="22"/>
      <c r="AU149" s="22"/>
    </row>
    <row r="150" spans="10:47">
      <c r="J150" s="149"/>
      <c r="K150" s="150"/>
      <c r="L150" s="150"/>
      <c r="M150" s="357"/>
      <c r="N150" s="150"/>
      <c r="O150" s="22"/>
      <c r="P150" s="3"/>
      <c r="Q150" s="3"/>
      <c r="S150" s="3"/>
      <c r="U150" s="3"/>
      <c r="V150" s="3"/>
      <c r="W150" s="3"/>
      <c r="X150" s="3"/>
      <c r="Y150" s="3"/>
      <c r="Z150" s="59"/>
      <c r="AA150" s="59"/>
      <c r="AB150" s="16"/>
      <c r="AC150" s="16"/>
      <c r="AD150" s="59"/>
      <c r="AE150" s="3"/>
      <c r="AF150" s="3"/>
      <c r="AG150" s="3"/>
      <c r="AH150" s="3"/>
      <c r="AI150" s="16"/>
      <c r="AJ150" s="3"/>
      <c r="AK150" s="3"/>
      <c r="AL150" s="3"/>
      <c r="AM150" s="22"/>
      <c r="AN150" s="3"/>
      <c r="AO150" s="3"/>
      <c r="AP150" s="3"/>
      <c r="AQ150" s="3"/>
      <c r="AR150" s="3"/>
      <c r="AS150" s="3"/>
      <c r="AT150" s="22"/>
      <c r="AU150" s="22"/>
    </row>
    <row r="151" spans="10:47">
      <c r="J151" s="149"/>
      <c r="K151" s="150"/>
      <c r="L151" s="150"/>
      <c r="M151" s="357"/>
      <c r="N151" s="150"/>
      <c r="O151" s="22"/>
      <c r="P151" s="3"/>
      <c r="Q151" s="3"/>
      <c r="S151" s="3"/>
      <c r="U151" s="3"/>
      <c r="V151" s="3"/>
      <c r="W151" s="3"/>
      <c r="X151" s="3"/>
      <c r="Y151" s="3"/>
      <c r="Z151" s="59"/>
      <c r="AA151" s="59"/>
      <c r="AB151" s="16"/>
      <c r="AC151" s="16"/>
      <c r="AD151" s="59"/>
      <c r="AE151" s="3"/>
      <c r="AF151" s="3"/>
      <c r="AG151" s="3"/>
      <c r="AH151" s="3"/>
      <c r="AI151" s="16"/>
      <c r="AJ151" s="3"/>
      <c r="AK151" s="3"/>
      <c r="AL151" s="3"/>
      <c r="AM151" s="22"/>
      <c r="AN151" s="3"/>
      <c r="AO151" s="3"/>
      <c r="AP151" s="3"/>
      <c r="AQ151" s="3"/>
      <c r="AR151" s="3"/>
      <c r="AS151" s="3"/>
      <c r="AT151" s="22"/>
      <c r="AU151" s="22"/>
    </row>
    <row r="152" spans="10:47">
      <c r="J152" s="149"/>
      <c r="K152" s="150"/>
      <c r="L152" s="150"/>
      <c r="M152" s="357"/>
      <c r="N152" s="150"/>
      <c r="O152" s="22"/>
      <c r="P152" s="3"/>
      <c r="Q152" s="3"/>
      <c r="S152" s="3"/>
      <c r="U152" s="3"/>
      <c r="V152" s="3"/>
      <c r="W152" s="3"/>
      <c r="X152" s="3"/>
      <c r="Y152" s="3"/>
      <c r="Z152" s="59"/>
      <c r="AA152" s="59"/>
      <c r="AB152" s="16"/>
      <c r="AC152" s="16"/>
      <c r="AD152" s="59"/>
      <c r="AE152" s="3"/>
      <c r="AF152" s="3"/>
      <c r="AG152" s="3"/>
      <c r="AH152" s="3"/>
      <c r="AI152" s="16"/>
      <c r="AJ152" s="3"/>
      <c r="AK152" s="3"/>
      <c r="AL152" s="3"/>
      <c r="AM152" s="22"/>
      <c r="AN152" s="3"/>
      <c r="AO152" s="3"/>
      <c r="AP152" s="3"/>
      <c r="AQ152" s="3"/>
      <c r="AR152" s="3"/>
      <c r="AS152" s="3"/>
      <c r="AT152" s="22"/>
      <c r="AU152" s="22"/>
    </row>
    <row r="153" spans="10:47">
      <c r="J153" s="149"/>
      <c r="K153" s="150"/>
      <c r="L153" s="150"/>
      <c r="M153" s="357"/>
      <c r="N153" s="150"/>
      <c r="O153" s="22"/>
      <c r="P153" s="3"/>
      <c r="Q153" s="3"/>
      <c r="S153" s="3"/>
      <c r="U153" s="3"/>
      <c r="V153" s="3"/>
      <c r="W153" s="3"/>
      <c r="X153" s="3"/>
      <c r="Y153" s="3"/>
      <c r="Z153" s="59"/>
      <c r="AA153" s="59"/>
      <c r="AB153" s="16"/>
      <c r="AC153" s="16"/>
      <c r="AD153" s="59"/>
      <c r="AE153" s="3"/>
      <c r="AF153" s="3"/>
      <c r="AG153" s="3"/>
      <c r="AH153" s="3"/>
      <c r="AI153" s="16"/>
      <c r="AJ153" s="3"/>
      <c r="AK153" s="3"/>
      <c r="AL153" s="3"/>
      <c r="AM153" s="22"/>
      <c r="AN153" s="3"/>
      <c r="AO153" s="3"/>
      <c r="AP153" s="3"/>
      <c r="AQ153" s="3"/>
      <c r="AR153" s="3"/>
      <c r="AS153" s="3"/>
      <c r="AT153" s="22"/>
      <c r="AU153" s="22"/>
    </row>
    <row r="154" spans="10:47">
      <c r="J154" s="149"/>
      <c r="K154" s="150"/>
      <c r="L154" s="150"/>
      <c r="M154" s="357"/>
      <c r="N154" s="150"/>
      <c r="O154" s="22"/>
      <c r="P154" s="3"/>
      <c r="Q154" s="3"/>
      <c r="S154" s="3"/>
      <c r="U154" s="3"/>
      <c r="V154" s="3"/>
      <c r="W154" s="3"/>
      <c r="X154" s="3"/>
      <c r="Y154" s="3"/>
      <c r="Z154" s="59"/>
      <c r="AA154" s="59"/>
      <c r="AB154" s="16"/>
      <c r="AC154" s="16"/>
      <c r="AD154" s="59"/>
      <c r="AE154" s="3"/>
      <c r="AF154" s="3"/>
      <c r="AG154" s="3"/>
      <c r="AH154" s="3"/>
      <c r="AI154" s="16"/>
      <c r="AJ154" s="3"/>
      <c r="AK154" s="3"/>
      <c r="AL154" s="3"/>
      <c r="AM154" s="22"/>
      <c r="AN154" s="3"/>
      <c r="AO154" s="3"/>
      <c r="AP154" s="3"/>
      <c r="AQ154" s="3"/>
      <c r="AR154" s="3"/>
      <c r="AS154" s="3"/>
      <c r="AT154" s="22"/>
      <c r="AU154" s="22"/>
    </row>
    <row r="155" spans="10:47">
      <c r="J155" s="149"/>
      <c r="K155" s="150"/>
      <c r="L155" s="150"/>
      <c r="M155" s="357"/>
      <c r="N155" s="150"/>
      <c r="O155" s="22"/>
      <c r="P155" s="3"/>
      <c r="Q155" s="3"/>
      <c r="S155" s="3"/>
      <c r="U155" s="3"/>
      <c r="V155" s="3"/>
      <c r="W155" s="3"/>
      <c r="X155" s="3"/>
      <c r="Y155" s="3"/>
      <c r="Z155" s="59"/>
      <c r="AA155" s="59"/>
      <c r="AB155" s="16"/>
      <c r="AC155" s="16"/>
      <c r="AD155" s="59"/>
      <c r="AE155" s="3"/>
      <c r="AF155" s="3"/>
      <c r="AG155" s="3"/>
      <c r="AH155" s="3"/>
      <c r="AI155" s="16"/>
      <c r="AJ155" s="3"/>
      <c r="AK155" s="3"/>
      <c r="AL155" s="3"/>
      <c r="AM155" s="22"/>
      <c r="AN155" s="3"/>
      <c r="AO155" s="3"/>
      <c r="AP155" s="3"/>
      <c r="AQ155" s="3"/>
      <c r="AR155" s="3"/>
      <c r="AS155" s="3"/>
      <c r="AT155" s="22"/>
      <c r="AU155" s="22"/>
    </row>
    <row r="156" spans="10:47">
      <c r="J156" s="149"/>
      <c r="K156" s="150"/>
      <c r="L156" s="150"/>
      <c r="M156" s="357"/>
      <c r="N156" s="150"/>
      <c r="O156" s="22"/>
      <c r="P156" s="3"/>
      <c r="Q156" s="3"/>
      <c r="S156" s="3"/>
      <c r="U156" s="3"/>
      <c r="V156" s="3"/>
      <c r="W156" s="3"/>
      <c r="X156" s="3"/>
      <c r="Y156" s="3"/>
      <c r="Z156" s="59"/>
      <c r="AA156" s="59"/>
      <c r="AB156" s="16"/>
      <c r="AC156" s="16"/>
      <c r="AD156" s="59"/>
      <c r="AE156" s="3"/>
      <c r="AF156" s="3"/>
      <c r="AG156" s="3"/>
      <c r="AH156" s="3"/>
      <c r="AI156" s="16"/>
      <c r="AJ156" s="3"/>
      <c r="AK156" s="3"/>
      <c r="AL156" s="3"/>
      <c r="AM156" s="22"/>
      <c r="AN156" s="3"/>
      <c r="AO156" s="3"/>
      <c r="AP156" s="3"/>
      <c r="AQ156" s="3"/>
      <c r="AR156" s="3"/>
      <c r="AS156" s="3"/>
      <c r="AT156" s="22"/>
      <c r="AU156" s="22"/>
    </row>
    <row r="157" spans="10:47">
      <c r="J157" s="149"/>
      <c r="K157" s="150"/>
      <c r="L157" s="150"/>
      <c r="M157" s="357"/>
      <c r="N157" s="150"/>
      <c r="O157" s="22"/>
      <c r="P157" s="3"/>
      <c r="Q157" s="3"/>
      <c r="S157" s="3"/>
      <c r="U157" s="3"/>
      <c r="V157" s="3"/>
      <c r="W157" s="3"/>
      <c r="X157" s="3"/>
      <c r="Y157" s="3"/>
      <c r="Z157" s="59"/>
      <c r="AA157" s="59"/>
      <c r="AB157" s="16"/>
      <c r="AC157" s="16"/>
      <c r="AD157" s="59"/>
      <c r="AE157" s="3"/>
      <c r="AF157" s="3"/>
      <c r="AG157" s="3"/>
      <c r="AH157" s="3"/>
      <c r="AI157" s="16"/>
      <c r="AJ157" s="3"/>
      <c r="AK157" s="3"/>
      <c r="AL157" s="3"/>
      <c r="AM157" s="22"/>
      <c r="AN157" s="3"/>
      <c r="AO157" s="3"/>
      <c r="AP157" s="3"/>
      <c r="AQ157" s="3"/>
      <c r="AR157" s="3"/>
      <c r="AS157" s="3"/>
      <c r="AT157" s="22"/>
      <c r="AU157" s="22"/>
    </row>
    <row r="158" spans="10:47">
      <c r="J158" s="149"/>
      <c r="K158" s="150"/>
      <c r="L158" s="150"/>
      <c r="M158" s="357"/>
      <c r="N158" s="150"/>
      <c r="O158" s="22"/>
      <c r="P158" s="3"/>
      <c r="Q158" s="3"/>
      <c r="S158" s="3"/>
      <c r="U158" s="3"/>
      <c r="V158" s="3"/>
      <c r="W158" s="3"/>
      <c r="X158" s="3"/>
      <c r="Y158" s="3"/>
      <c r="Z158" s="59"/>
      <c r="AA158" s="59"/>
      <c r="AB158" s="16"/>
      <c r="AC158" s="16"/>
      <c r="AD158" s="59"/>
      <c r="AE158" s="3"/>
      <c r="AF158" s="3"/>
      <c r="AG158" s="3"/>
      <c r="AH158" s="3"/>
      <c r="AI158" s="16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22"/>
      <c r="AU158" s="22"/>
    </row>
    <row r="159" spans="10:47">
      <c r="J159" s="149"/>
      <c r="K159" s="150"/>
      <c r="L159" s="150"/>
      <c r="M159" s="357"/>
      <c r="N159" s="150"/>
      <c r="O159" s="22"/>
      <c r="P159" s="3"/>
      <c r="Q159" s="3"/>
      <c r="S159" s="3"/>
      <c r="U159" s="3"/>
      <c r="V159" s="3"/>
      <c r="W159" s="3"/>
      <c r="X159" s="3"/>
      <c r="Y159" s="3"/>
      <c r="Z159" s="59"/>
      <c r="AA159" s="59"/>
      <c r="AB159" s="16"/>
      <c r="AC159" s="16"/>
      <c r="AD159" s="59"/>
      <c r="AE159" s="3"/>
      <c r="AF159" s="3"/>
      <c r="AG159" s="3"/>
      <c r="AH159" s="3"/>
      <c r="AI159" s="16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22"/>
      <c r="AU159" s="22"/>
    </row>
    <row r="160" spans="10:47">
      <c r="J160" s="149"/>
      <c r="K160" s="150"/>
      <c r="L160" s="150"/>
      <c r="M160" s="357"/>
      <c r="N160" s="150"/>
      <c r="O160" s="22"/>
      <c r="P160" s="3"/>
      <c r="Q160" s="3"/>
      <c r="S160" s="3"/>
      <c r="U160" s="3"/>
      <c r="V160" s="3"/>
      <c r="W160" s="3"/>
      <c r="X160" s="3"/>
      <c r="Y160" s="3"/>
      <c r="Z160" s="59"/>
      <c r="AA160" s="59"/>
      <c r="AB160" s="16"/>
      <c r="AC160" s="16"/>
      <c r="AD160" s="59"/>
      <c r="AE160" s="3"/>
      <c r="AF160" s="3"/>
      <c r="AG160" s="3"/>
      <c r="AH160" s="3"/>
      <c r="AI160" s="16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22"/>
      <c r="AU160" s="22"/>
    </row>
    <row r="161" spans="10:47">
      <c r="J161" s="149"/>
      <c r="K161" s="150"/>
      <c r="L161" s="150"/>
      <c r="M161" s="357"/>
      <c r="N161" s="150"/>
      <c r="O161" s="22"/>
      <c r="P161" s="3"/>
      <c r="Q161" s="3"/>
      <c r="S161" s="3"/>
      <c r="U161" s="3"/>
      <c r="V161" s="3"/>
      <c r="W161" s="3"/>
      <c r="X161" s="3"/>
      <c r="Y161" s="3"/>
      <c r="Z161" s="59"/>
      <c r="AA161" s="59"/>
      <c r="AB161" s="16"/>
      <c r="AC161" s="16"/>
      <c r="AD161" s="59"/>
      <c r="AE161" s="3"/>
      <c r="AF161" s="3"/>
      <c r="AG161" s="3"/>
      <c r="AH161" s="3"/>
      <c r="AI161" s="16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22"/>
      <c r="AU161" s="22"/>
    </row>
    <row r="162" spans="10:47">
      <c r="J162" s="149"/>
      <c r="K162" s="150"/>
      <c r="L162" s="150"/>
      <c r="M162" s="357"/>
      <c r="N162" s="150"/>
      <c r="O162" s="22"/>
      <c r="P162" s="3"/>
      <c r="Q162" s="3"/>
      <c r="S162" s="3"/>
      <c r="U162" s="3"/>
      <c r="V162" s="3"/>
      <c r="W162" s="3"/>
      <c r="X162" s="3"/>
      <c r="Y162" s="3"/>
      <c r="Z162" s="59"/>
      <c r="AA162" s="59"/>
      <c r="AB162" s="16"/>
      <c r="AC162" s="16"/>
      <c r="AD162" s="59"/>
      <c r="AE162" s="3"/>
      <c r="AF162" s="3"/>
      <c r="AG162" s="3"/>
      <c r="AH162" s="3"/>
      <c r="AI162" s="16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22"/>
      <c r="AU162" s="22"/>
    </row>
    <row r="163" spans="10:47">
      <c r="J163" s="149"/>
      <c r="K163" s="150"/>
      <c r="L163" s="150"/>
      <c r="M163" s="357"/>
      <c r="N163" s="150"/>
      <c r="O163" s="22"/>
      <c r="P163" s="3"/>
      <c r="Q163" s="3"/>
      <c r="S163" s="3"/>
      <c r="U163" s="3"/>
      <c r="V163" s="3"/>
      <c r="W163" s="3"/>
      <c r="X163" s="3"/>
      <c r="Y163" s="3"/>
      <c r="Z163" s="59"/>
      <c r="AA163" s="59"/>
      <c r="AB163" s="16"/>
      <c r="AC163" s="16"/>
      <c r="AD163" s="59"/>
      <c r="AE163" s="3"/>
      <c r="AF163" s="3"/>
      <c r="AG163" s="3"/>
      <c r="AH163" s="3"/>
      <c r="AI163" s="16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22"/>
      <c r="AU163" s="22"/>
    </row>
    <row r="164" spans="10:47">
      <c r="J164" s="149"/>
      <c r="K164" s="150"/>
      <c r="L164" s="150"/>
      <c r="M164" s="357"/>
      <c r="N164" s="150"/>
      <c r="O164" s="22"/>
      <c r="P164" s="3"/>
      <c r="Q164" s="3"/>
      <c r="S164" s="3"/>
      <c r="U164" s="3"/>
      <c r="V164" s="3"/>
      <c r="W164" s="3"/>
      <c r="X164" s="3"/>
      <c r="Y164" s="3"/>
      <c r="Z164" s="59"/>
      <c r="AA164" s="59"/>
      <c r="AB164" s="16"/>
      <c r="AC164" s="16"/>
      <c r="AD164" s="59"/>
      <c r="AE164" s="3"/>
      <c r="AF164" s="3"/>
      <c r="AG164" s="3"/>
      <c r="AH164" s="3"/>
      <c r="AI164" s="16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22"/>
      <c r="AU164" s="22"/>
    </row>
    <row r="165" spans="10:47">
      <c r="J165" s="149"/>
      <c r="K165" s="150"/>
      <c r="L165" s="150"/>
      <c r="M165" s="357"/>
      <c r="N165" s="150"/>
      <c r="O165" s="22"/>
      <c r="P165" s="3"/>
      <c r="Q165" s="3"/>
      <c r="S165" s="3"/>
      <c r="U165" s="3"/>
      <c r="V165" s="3"/>
      <c r="W165" s="3"/>
      <c r="X165" s="3"/>
      <c r="Y165" s="3"/>
      <c r="Z165" s="59"/>
      <c r="AA165" s="59"/>
      <c r="AB165" s="16"/>
      <c r="AC165" s="16"/>
      <c r="AD165" s="59"/>
      <c r="AE165" s="3"/>
      <c r="AF165" s="3"/>
      <c r="AG165" s="3"/>
      <c r="AH165" s="3"/>
      <c r="AI165" s="16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22"/>
      <c r="AU165" s="22"/>
    </row>
    <row r="166" spans="10:47">
      <c r="J166" s="149"/>
      <c r="K166" s="150"/>
      <c r="L166" s="150"/>
      <c r="M166" s="357"/>
      <c r="N166" s="150"/>
      <c r="O166" s="22"/>
      <c r="P166" s="3"/>
      <c r="Q166" s="3"/>
      <c r="S166" s="3"/>
      <c r="U166" s="3"/>
      <c r="V166" s="3"/>
      <c r="W166" s="3"/>
      <c r="X166" s="3"/>
      <c r="Y166" s="3"/>
      <c r="Z166" s="59"/>
      <c r="AA166" s="59"/>
      <c r="AB166" s="16"/>
      <c r="AC166" s="16"/>
      <c r="AD166" s="59"/>
      <c r="AE166" s="3"/>
      <c r="AF166" s="3"/>
      <c r="AG166" s="3"/>
      <c r="AH166" s="3"/>
      <c r="AI166" s="16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22"/>
      <c r="AU166" s="22"/>
    </row>
    <row r="167" spans="10:47">
      <c r="J167" s="149"/>
      <c r="K167" s="150"/>
      <c r="L167" s="150"/>
      <c r="M167" s="357"/>
      <c r="N167" s="150"/>
      <c r="O167" s="22"/>
      <c r="P167" s="3"/>
      <c r="Q167" s="3"/>
      <c r="S167" s="3"/>
      <c r="U167" s="3"/>
      <c r="V167" s="3"/>
      <c r="W167" s="3"/>
      <c r="X167" s="3"/>
      <c r="Y167" s="3"/>
      <c r="Z167" s="59"/>
      <c r="AA167" s="59"/>
      <c r="AB167" s="16"/>
      <c r="AC167" s="16"/>
      <c r="AD167" s="59"/>
      <c r="AE167" s="3"/>
      <c r="AF167" s="3"/>
      <c r="AG167" s="3"/>
      <c r="AH167" s="3"/>
      <c r="AI167" s="16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22"/>
      <c r="AU167" s="22"/>
    </row>
    <row r="168" spans="10:47">
      <c r="J168" s="149"/>
      <c r="K168" s="150"/>
      <c r="L168" s="150"/>
      <c r="M168" s="357"/>
      <c r="N168" s="150"/>
      <c r="O168" s="22"/>
      <c r="P168" s="3"/>
      <c r="Q168" s="3"/>
      <c r="S168" s="3"/>
      <c r="U168" s="3"/>
      <c r="V168" s="3"/>
      <c r="W168" s="3"/>
      <c r="X168" s="3"/>
      <c r="Y168" s="3"/>
      <c r="Z168" s="59"/>
      <c r="AA168" s="59"/>
      <c r="AB168" s="16"/>
      <c r="AC168" s="16"/>
      <c r="AD168" s="59"/>
      <c r="AE168" s="3"/>
      <c r="AF168" s="3"/>
      <c r="AG168" s="3"/>
      <c r="AH168" s="3"/>
      <c r="AI168" s="16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22"/>
      <c r="AU168" s="22"/>
    </row>
    <row r="169" spans="10:47">
      <c r="J169" s="149"/>
      <c r="K169" s="150"/>
      <c r="L169" s="150"/>
      <c r="M169" s="357"/>
      <c r="N169" s="150"/>
      <c r="O169" s="22"/>
      <c r="P169" s="3"/>
      <c r="Q169" s="3"/>
      <c r="S169" s="3"/>
      <c r="U169" s="3"/>
      <c r="V169" s="3"/>
      <c r="W169" s="3"/>
      <c r="X169" s="3"/>
      <c r="Y169" s="3"/>
      <c r="Z169" s="59"/>
      <c r="AA169" s="59"/>
      <c r="AB169" s="16"/>
      <c r="AC169" s="16"/>
      <c r="AD169" s="59"/>
      <c r="AE169" s="3"/>
      <c r="AF169" s="3"/>
      <c r="AG169" s="3"/>
      <c r="AH169" s="3"/>
      <c r="AI169" s="16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22"/>
      <c r="AU169" s="22"/>
    </row>
    <row r="170" spans="10:47">
      <c r="J170" s="149"/>
      <c r="K170" s="150"/>
      <c r="L170" s="150"/>
      <c r="M170" s="357"/>
      <c r="N170" s="150"/>
      <c r="O170" s="22"/>
      <c r="P170" s="3"/>
      <c r="Q170" s="3"/>
      <c r="S170" s="3"/>
      <c r="U170" s="3"/>
      <c r="V170" s="3"/>
      <c r="W170" s="3"/>
      <c r="X170" s="3"/>
      <c r="Y170" s="3"/>
      <c r="Z170" s="59"/>
      <c r="AA170" s="59"/>
      <c r="AB170" s="16"/>
      <c r="AC170" s="16"/>
      <c r="AD170" s="59"/>
      <c r="AE170" s="3"/>
      <c r="AF170" s="3"/>
      <c r="AG170" s="3"/>
      <c r="AH170" s="3"/>
      <c r="AI170" s="16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22"/>
    </row>
    <row r="171" spans="10:47">
      <c r="J171" s="149"/>
      <c r="K171" s="150"/>
      <c r="L171" s="150"/>
      <c r="M171" s="357"/>
      <c r="N171" s="150"/>
      <c r="O171" s="22"/>
      <c r="P171" s="3"/>
      <c r="Q171" s="3"/>
      <c r="S171" s="3"/>
      <c r="U171" s="3"/>
      <c r="V171" s="3"/>
      <c r="W171" s="3"/>
      <c r="X171" s="3"/>
      <c r="Y171" s="3"/>
      <c r="Z171" s="59"/>
      <c r="AA171" s="59"/>
      <c r="AB171" s="16"/>
      <c r="AC171" s="16"/>
      <c r="AD171" s="59"/>
      <c r="AE171" s="3"/>
      <c r="AF171" s="3"/>
      <c r="AG171" s="3"/>
      <c r="AH171" s="3"/>
      <c r="AI171" s="16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22"/>
    </row>
    <row r="172" spans="10:47">
      <c r="J172" s="149"/>
      <c r="K172" s="150"/>
      <c r="L172" s="150"/>
      <c r="M172" s="357"/>
      <c r="N172" s="150"/>
      <c r="O172" s="22"/>
      <c r="P172" s="3"/>
      <c r="Q172" s="3"/>
      <c r="S172" s="3"/>
      <c r="U172" s="3"/>
      <c r="V172" s="3"/>
      <c r="W172" s="3"/>
      <c r="X172" s="3"/>
      <c r="Y172" s="3"/>
      <c r="Z172" s="59"/>
      <c r="AA172" s="59"/>
      <c r="AB172" s="16"/>
      <c r="AC172" s="16"/>
      <c r="AD172" s="59"/>
      <c r="AE172" s="3"/>
      <c r="AF172" s="3"/>
      <c r="AG172" s="3"/>
      <c r="AH172" s="3"/>
      <c r="AI172" s="16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22"/>
    </row>
    <row r="173" spans="10:47">
      <c r="J173" s="149"/>
      <c r="K173" s="150"/>
      <c r="L173" s="150"/>
      <c r="M173" s="357"/>
      <c r="N173" s="150"/>
      <c r="O173" s="22"/>
      <c r="P173" s="3"/>
      <c r="Q173" s="3"/>
      <c r="S173" s="3"/>
      <c r="U173" s="3"/>
      <c r="V173" s="3"/>
      <c r="W173" s="3"/>
      <c r="X173" s="3"/>
      <c r="Y173" s="3"/>
      <c r="Z173" s="59"/>
      <c r="AA173" s="59"/>
      <c r="AB173" s="16"/>
      <c r="AC173" s="16"/>
      <c r="AD173" s="59"/>
      <c r="AE173" s="3"/>
      <c r="AF173" s="3"/>
      <c r="AG173" s="3"/>
      <c r="AH173" s="3"/>
      <c r="AI173" s="16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22"/>
    </row>
    <row r="174" spans="10:47">
      <c r="J174" s="149"/>
      <c r="K174" s="150"/>
      <c r="L174" s="150"/>
      <c r="M174" s="357"/>
      <c r="N174" s="150"/>
      <c r="O174" s="22"/>
      <c r="P174" s="3"/>
      <c r="Q174" s="3"/>
      <c r="S174" s="3"/>
      <c r="U174" s="3"/>
      <c r="V174" s="3"/>
      <c r="W174" s="3"/>
      <c r="X174" s="3"/>
      <c r="Y174" s="3"/>
      <c r="Z174" s="59"/>
      <c r="AA174" s="59"/>
      <c r="AB174" s="16"/>
      <c r="AC174" s="16"/>
      <c r="AD174" s="59"/>
      <c r="AE174" s="3"/>
      <c r="AF174" s="3"/>
      <c r="AG174" s="3"/>
      <c r="AH174" s="3"/>
      <c r="AI174" s="16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22"/>
    </row>
    <row r="175" spans="10:47">
      <c r="J175" s="149"/>
      <c r="K175" s="150"/>
      <c r="L175" s="150"/>
      <c r="M175" s="357"/>
      <c r="N175" s="150"/>
      <c r="O175" s="22"/>
      <c r="P175" s="3"/>
      <c r="Q175" s="3"/>
      <c r="S175" s="3"/>
      <c r="U175" s="3"/>
      <c r="V175" s="3"/>
      <c r="W175" s="3"/>
      <c r="X175" s="3"/>
      <c r="Y175" s="3"/>
      <c r="Z175" s="59"/>
      <c r="AA175" s="59"/>
      <c r="AB175" s="16"/>
      <c r="AC175" s="16"/>
      <c r="AD175" s="59"/>
      <c r="AE175" s="3"/>
      <c r="AF175" s="3"/>
      <c r="AG175" s="3"/>
      <c r="AH175" s="3"/>
      <c r="AI175" s="16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22"/>
    </row>
    <row r="176" spans="10:47">
      <c r="J176" s="149"/>
      <c r="K176" s="150"/>
      <c r="L176" s="150"/>
      <c r="M176" s="357"/>
      <c r="N176" s="150"/>
      <c r="O176" s="22"/>
      <c r="P176" s="3"/>
      <c r="Q176" s="3"/>
      <c r="S176" s="3"/>
      <c r="U176" s="3"/>
      <c r="V176" s="3"/>
      <c r="W176" s="3"/>
      <c r="X176" s="3"/>
      <c r="Y176" s="3"/>
      <c r="Z176" s="59"/>
      <c r="AA176" s="59"/>
      <c r="AB176" s="16"/>
      <c r="AC176" s="16"/>
      <c r="AD176" s="59"/>
      <c r="AE176" s="3"/>
      <c r="AF176" s="3"/>
      <c r="AG176" s="3"/>
      <c r="AH176" s="3"/>
      <c r="AI176" s="16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22"/>
    </row>
    <row r="177" spans="10:46">
      <c r="J177" s="149"/>
      <c r="K177" s="150"/>
      <c r="L177" s="150"/>
      <c r="M177" s="357"/>
      <c r="N177" s="150"/>
      <c r="O177" s="22"/>
      <c r="P177" s="3"/>
      <c r="Q177" s="3"/>
      <c r="S177" s="3"/>
      <c r="U177" s="3"/>
      <c r="V177" s="3"/>
      <c r="W177" s="3"/>
      <c r="X177" s="3"/>
      <c r="Y177" s="3"/>
      <c r="Z177" s="59"/>
      <c r="AA177" s="59"/>
      <c r="AB177" s="16"/>
      <c r="AC177" s="16"/>
      <c r="AD177" s="59"/>
      <c r="AE177" s="3"/>
      <c r="AF177" s="3"/>
      <c r="AG177" s="3"/>
      <c r="AH177" s="3"/>
      <c r="AI177" s="16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22"/>
    </row>
    <row r="178" spans="10:46">
      <c r="J178" s="149"/>
      <c r="K178" s="150"/>
      <c r="L178" s="150"/>
      <c r="M178" s="357"/>
      <c r="N178" s="150"/>
      <c r="O178" s="22"/>
      <c r="P178" s="3"/>
      <c r="Q178" s="3"/>
      <c r="S178" s="3"/>
      <c r="U178" s="3"/>
      <c r="V178" s="3"/>
      <c r="W178" s="3"/>
      <c r="X178" s="3"/>
      <c r="Y178" s="3"/>
      <c r="Z178" s="59"/>
      <c r="AA178" s="59"/>
      <c r="AB178" s="16"/>
      <c r="AC178" s="16"/>
      <c r="AD178" s="59"/>
      <c r="AE178" s="3"/>
      <c r="AF178" s="3"/>
      <c r="AG178" s="3"/>
      <c r="AH178" s="3"/>
      <c r="AI178" s="16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22"/>
    </row>
    <row r="179" spans="10:46">
      <c r="J179" s="149"/>
      <c r="K179" s="150"/>
      <c r="L179" s="150"/>
      <c r="M179" s="357"/>
      <c r="N179" s="150"/>
      <c r="O179" s="22"/>
      <c r="P179" s="3"/>
      <c r="Q179" s="3"/>
      <c r="S179" s="3"/>
      <c r="U179" s="3"/>
      <c r="V179" s="3"/>
      <c r="W179" s="3"/>
      <c r="X179" s="3"/>
      <c r="Y179" s="3"/>
      <c r="Z179" s="59"/>
      <c r="AA179" s="59"/>
      <c r="AB179" s="16"/>
      <c r="AC179" s="16"/>
      <c r="AD179" s="59"/>
      <c r="AE179" s="3"/>
      <c r="AF179" s="3"/>
      <c r="AG179" s="3"/>
      <c r="AH179" s="3"/>
      <c r="AI179" s="16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22"/>
    </row>
    <row r="180" spans="10:46">
      <c r="J180" s="149"/>
      <c r="K180" s="150"/>
      <c r="L180" s="150"/>
      <c r="M180" s="357"/>
      <c r="N180" s="150"/>
      <c r="O180" s="22"/>
      <c r="P180" s="3"/>
      <c r="Q180" s="3"/>
      <c r="S180" s="3"/>
      <c r="U180" s="3"/>
      <c r="V180" s="3"/>
      <c r="W180" s="3"/>
      <c r="X180" s="3"/>
      <c r="Y180" s="3"/>
      <c r="Z180" s="59"/>
      <c r="AA180" s="59"/>
      <c r="AB180" s="16"/>
      <c r="AC180" s="16"/>
      <c r="AD180" s="59"/>
      <c r="AE180" s="3"/>
      <c r="AF180" s="3"/>
      <c r="AG180" s="3"/>
      <c r="AH180" s="3"/>
      <c r="AI180" s="16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22"/>
    </row>
    <row r="181" spans="10:46">
      <c r="J181" s="149"/>
      <c r="K181" s="150"/>
      <c r="L181" s="150"/>
      <c r="M181" s="357"/>
      <c r="N181" s="150"/>
      <c r="O181" s="22"/>
      <c r="P181" s="3"/>
      <c r="Q181" s="3"/>
      <c r="S181" s="3"/>
      <c r="U181" s="3"/>
      <c r="V181" s="3"/>
      <c r="W181" s="3"/>
      <c r="X181" s="3"/>
      <c r="Y181" s="3"/>
      <c r="Z181" s="59"/>
      <c r="AA181" s="59"/>
      <c r="AB181" s="16"/>
      <c r="AC181" s="16"/>
      <c r="AD181" s="59"/>
      <c r="AE181" s="3"/>
      <c r="AF181" s="3"/>
      <c r="AG181" s="3"/>
      <c r="AH181" s="3"/>
      <c r="AI181" s="16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22"/>
    </row>
    <row r="182" spans="10:46">
      <c r="J182" s="149"/>
      <c r="K182" s="150"/>
      <c r="L182" s="150"/>
      <c r="M182" s="357"/>
      <c r="N182" s="150"/>
      <c r="O182" s="22"/>
      <c r="P182" s="3"/>
      <c r="Q182" s="3"/>
      <c r="S182" s="3"/>
      <c r="U182" s="3"/>
      <c r="V182" s="3"/>
      <c r="W182" s="3"/>
      <c r="X182" s="3"/>
      <c r="Y182" s="3"/>
      <c r="Z182" s="59"/>
      <c r="AA182" s="59"/>
      <c r="AB182" s="16"/>
      <c r="AC182" s="16"/>
      <c r="AD182" s="59"/>
      <c r="AE182" s="3"/>
      <c r="AF182" s="3"/>
      <c r="AG182" s="3"/>
      <c r="AH182" s="3"/>
      <c r="AI182" s="16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22"/>
    </row>
    <row r="183" spans="10:46">
      <c r="J183" s="149"/>
      <c r="K183" s="150"/>
      <c r="L183" s="150"/>
      <c r="M183" s="357"/>
      <c r="N183" s="150"/>
      <c r="O183" s="22"/>
      <c r="P183" s="3"/>
      <c r="Q183" s="3"/>
      <c r="S183" s="3"/>
      <c r="U183" s="3"/>
      <c r="V183" s="3"/>
      <c r="W183" s="3"/>
      <c r="X183" s="3"/>
      <c r="Y183" s="3"/>
      <c r="Z183" s="59"/>
      <c r="AA183" s="59"/>
      <c r="AB183" s="16"/>
      <c r="AC183" s="16"/>
      <c r="AD183" s="59"/>
      <c r="AE183" s="3"/>
      <c r="AF183" s="3"/>
      <c r="AG183" s="3"/>
      <c r="AH183" s="3"/>
      <c r="AI183" s="16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22"/>
    </row>
    <row r="184" spans="10:46">
      <c r="J184" s="149"/>
      <c r="K184" s="150"/>
      <c r="L184" s="150"/>
      <c r="M184" s="357"/>
      <c r="N184" s="150"/>
      <c r="O184" s="22"/>
      <c r="P184" s="3"/>
      <c r="Q184" s="3"/>
      <c r="S184" s="3"/>
      <c r="U184" s="3"/>
      <c r="V184" s="3"/>
      <c r="W184" s="3"/>
      <c r="X184" s="3"/>
      <c r="Y184" s="3"/>
      <c r="Z184" s="59"/>
      <c r="AA184" s="59"/>
      <c r="AB184" s="16"/>
      <c r="AC184" s="16"/>
      <c r="AD184" s="59"/>
      <c r="AE184" s="3"/>
      <c r="AF184" s="3"/>
      <c r="AG184" s="3"/>
      <c r="AH184" s="3"/>
      <c r="AI184" s="16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22"/>
    </row>
    <row r="185" spans="10:46">
      <c r="J185" s="149"/>
      <c r="K185" s="150"/>
      <c r="L185" s="150"/>
      <c r="M185" s="357"/>
      <c r="N185" s="150"/>
      <c r="O185" s="22"/>
      <c r="P185" s="3"/>
      <c r="Q185" s="3"/>
      <c r="S185" s="3"/>
      <c r="U185" s="3"/>
      <c r="V185" s="3"/>
      <c r="W185" s="3"/>
      <c r="X185" s="3"/>
      <c r="Y185" s="3"/>
      <c r="Z185" s="59"/>
      <c r="AA185" s="59"/>
      <c r="AB185" s="16"/>
      <c r="AC185" s="16"/>
      <c r="AD185" s="59"/>
      <c r="AE185" s="3"/>
      <c r="AF185" s="3"/>
      <c r="AG185" s="3"/>
      <c r="AH185" s="3"/>
      <c r="AI185" s="16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22"/>
    </row>
    <row r="186" spans="10:46">
      <c r="J186" s="149"/>
      <c r="K186" s="150"/>
      <c r="L186" s="150"/>
      <c r="M186" s="357"/>
      <c r="N186" s="150"/>
      <c r="O186" s="22"/>
      <c r="P186" s="3"/>
      <c r="Q186" s="3"/>
      <c r="S186" s="3"/>
      <c r="U186" s="3"/>
      <c r="V186" s="3"/>
      <c r="W186" s="3"/>
      <c r="X186" s="3"/>
      <c r="Y186" s="3"/>
      <c r="Z186" s="59"/>
      <c r="AA186" s="59"/>
      <c r="AB186" s="16"/>
      <c r="AC186" s="16"/>
      <c r="AD186" s="59"/>
      <c r="AE186" s="3"/>
      <c r="AF186" s="3"/>
      <c r="AG186" s="3"/>
      <c r="AH186" s="3"/>
      <c r="AI186" s="16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22"/>
    </row>
    <row r="187" spans="10:46">
      <c r="J187" s="149"/>
      <c r="K187" s="150"/>
      <c r="L187" s="150"/>
      <c r="M187" s="357"/>
      <c r="N187" s="150"/>
      <c r="O187" s="22"/>
      <c r="P187" s="3"/>
      <c r="Q187" s="3"/>
      <c r="S187" s="3"/>
      <c r="U187" s="3"/>
      <c r="V187" s="3"/>
      <c r="W187" s="3"/>
      <c r="X187" s="3"/>
      <c r="Y187" s="3"/>
      <c r="Z187" s="59"/>
      <c r="AA187" s="59"/>
      <c r="AB187" s="16"/>
      <c r="AC187" s="16"/>
      <c r="AD187" s="59"/>
      <c r="AE187" s="3"/>
      <c r="AF187" s="3"/>
      <c r="AG187" s="3"/>
      <c r="AH187" s="3"/>
      <c r="AI187" s="16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22"/>
    </row>
    <row r="188" spans="10:46">
      <c r="J188" s="149"/>
      <c r="K188" s="150"/>
      <c r="L188" s="150"/>
      <c r="M188" s="357"/>
      <c r="N188" s="150"/>
      <c r="O188" s="22"/>
      <c r="P188" s="3"/>
      <c r="Q188" s="3"/>
      <c r="S188" s="3"/>
      <c r="U188" s="3"/>
      <c r="V188" s="3"/>
      <c r="W188" s="3"/>
      <c r="X188" s="3"/>
      <c r="Y188" s="3"/>
      <c r="Z188" s="59"/>
      <c r="AA188" s="59"/>
      <c r="AB188" s="16"/>
      <c r="AC188" s="16"/>
      <c r="AD188" s="59"/>
      <c r="AE188" s="3"/>
      <c r="AF188" s="3"/>
      <c r="AG188" s="3"/>
      <c r="AH188" s="3"/>
      <c r="AI188" s="16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22"/>
    </row>
    <row r="189" spans="10:46">
      <c r="J189" s="149"/>
      <c r="K189" s="150"/>
      <c r="L189" s="150"/>
      <c r="M189" s="357"/>
      <c r="N189" s="150"/>
      <c r="O189" s="22"/>
      <c r="P189" s="3"/>
      <c r="Q189" s="3"/>
      <c r="S189" s="3"/>
      <c r="U189" s="3"/>
      <c r="V189" s="3"/>
      <c r="W189" s="3"/>
      <c r="X189" s="3"/>
      <c r="Y189" s="3"/>
      <c r="Z189" s="59"/>
      <c r="AA189" s="59"/>
      <c r="AB189" s="16"/>
      <c r="AC189" s="16"/>
      <c r="AD189" s="59"/>
      <c r="AE189" s="3"/>
      <c r="AF189" s="3"/>
      <c r="AG189" s="3"/>
      <c r="AH189" s="3"/>
      <c r="AI189" s="16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22"/>
    </row>
    <row r="190" spans="10:46">
      <c r="J190" s="149"/>
      <c r="K190" s="150"/>
      <c r="L190" s="150"/>
      <c r="M190" s="357"/>
      <c r="N190" s="150"/>
      <c r="O190" s="22"/>
      <c r="P190" s="3"/>
      <c r="Q190" s="3"/>
      <c r="S190" s="3"/>
      <c r="U190" s="3"/>
      <c r="V190" s="3"/>
      <c r="W190" s="3"/>
      <c r="X190" s="3"/>
      <c r="Y190" s="3"/>
      <c r="Z190" s="59"/>
      <c r="AA190" s="59"/>
      <c r="AB190" s="16"/>
      <c r="AC190" s="16"/>
      <c r="AD190" s="59"/>
      <c r="AE190" s="3"/>
      <c r="AF190" s="3"/>
      <c r="AG190" s="3"/>
      <c r="AH190" s="3"/>
      <c r="AI190" s="16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22"/>
    </row>
    <row r="191" spans="10:46">
      <c r="J191" s="149"/>
      <c r="K191" s="150"/>
      <c r="L191" s="150"/>
      <c r="M191" s="357"/>
      <c r="N191" s="150"/>
      <c r="O191" s="22"/>
      <c r="P191" s="3"/>
      <c r="Q191" s="3"/>
      <c r="S191" s="3"/>
      <c r="U191" s="3"/>
      <c r="V191" s="3"/>
      <c r="W191" s="3"/>
      <c r="X191" s="3"/>
      <c r="Y191" s="3"/>
      <c r="Z191" s="59"/>
      <c r="AA191" s="59"/>
      <c r="AB191" s="16"/>
      <c r="AC191" s="16"/>
      <c r="AD191" s="59"/>
      <c r="AE191" s="3"/>
      <c r="AF191" s="3"/>
      <c r="AG191" s="3"/>
      <c r="AH191" s="3"/>
      <c r="AI191" s="16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22"/>
    </row>
    <row r="192" spans="10:46">
      <c r="J192" s="149"/>
      <c r="K192" s="150"/>
      <c r="L192" s="150"/>
      <c r="M192" s="357"/>
      <c r="N192" s="150"/>
      <c r="O192" s="22"/>
      <c r="P192" s="3"/>
      <c r="Q192" s="3"/>
      <c r="S192" s="3"/>
      <c r="U192" s="3"/>
      <c r="V192" s="3"/>
      <c r="W192" s="3"/>
      <c r="X192" s="3"/>
      <c r="Y192" s="3"/>
      <c r="Z192" s="59"/>
      <c r="AA192" s="59"/>
      <c r="AB192" s="16"/>
      <c r="AC192" s="16"/>
      <c r="AD192" s="59"/>
      <c r="AE192" s="3"/>
      <c r="AF192" s="3"/>
      <c r="AG192" s="3"/>
      <c r="AH192" s="3"/>
      <c r="AI192" s="16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22"/>
    </row>
    <row r="193" spans="10:46">
      <c r="J193" s="149"/>
      <c r="K193" s="150"/>
      <c r="L193" s="150"/>
      <c r="M193" s="357"/>
      <c r="N193" s="150"/>
      <c r="O193" s="22"/>
      <c r="P193" s="3"/>
      <c r="Q193" s="3"/>
      <c r="S193" s="3"/>
      <c r="U193" s="3"/>
      <c r="V193" s="3"/>
      <c r="W193" s="3"/>
      <c r="X193" s="3"/>
      <c r="Y193" s="3"/>
      <c r="Z193" s="59"/>
      <c r="AA193" s="59"/>
      <c r="AB193" s="16"/>
      <c r="AC193" s="16"/>
      <c r="AD193" s="59"/>
      <c r="AE193" s="3"/>
      <c r="AF193" s="3"/>
      <c r="AG193" s="3"/>
      <c r="AH193" s="3"/>
      <c r="AI193" s="16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22"/>
    </row>
    <row r="194" spans="10:46">
      <c r="J194" s="149"/>
      <c r="K194" s="150"/>
      <c r="L194" s="150"/>
      <c r="M194" s="357"/>
      <c r="N194" s="150"/>
      <c r="O194" s="22"/>
      <c r="P194" s="3"/>
      <c r="Q194" s="3"/>
      <c r="S194" s="3"/>
      <c r="U194" s="3"/>
      <c r="V194" s="3"/>
      <c r="W194" s="3"/>
      <c r="X194" s="3"/>
      <c r="Y194" s="3"/>
      <c r="Z194" s="59"/>
      <c r="AA194" s="59"/>
      <c r="AB194" s="16"/>
      <c r="AC194" s="16"/>
      <c r="AD194" s="59"/>
      <c r="AE194" s="3"/>
      <c r="AF194" s="3"/>
      <c r="AG194" s="3"/>
      <c r="AH194" s="3"/>
      <c r="AI194" s="16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22"/>
    </row>
    <row r="195" spans="10:46">
      <c r="J195" s="149"/>
      <c r="K195" s="150"/>
      <c r="L195" s="150"/>
      <c r="M195" s="357"/>
      <c r="N195" s="150"/>
      <c r="O195" s="22"/>
      <c r="P195" s="3"/>
      <c r="Q195" s="3"/>
      <c r="S195" s="3"/>
      <c r="U195" s="3"/>
      <c r="V195" s="3"/>
      <c r="W195" s="3"/>
      <c r="X195" s="3"/>
      <c r="Y195" s="3"/>
      <c r="Z195" s="59"/>
      <c r="AA195" s="59"/>
      <c r="AB195" s="16"/>
      <c r="AC195" s="16"/>
      <c r="AD195" s="59"/>
      <c r="AE195" s="3"/>
      <c r="AF195" s="3"/>
      <c r="AG195" s="3"/>
      <c r="AH195" s="3"/>
      <c r="AI195" s="16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22"/>
    </row>
    <row r="196" spans="10:46">
      <c r="J196" s="149"/>
      <c r="K196" s="150"/>
      <c r="L196" s="150"/>
      <c r="M196" s="357"/>
      <c r="N196" s="150"/>
      <c r="O196" s="22"/>
      <c r="P196" s="3"/>
      <c r="Q196" s="3"/>
      <c r="S196" s="3"/>
      <c r="U196" s="3"/>
      <c r="V196" s="3"/>
      <c r="W196" s="3"/>
      <c r="X196" s="3"/>
      <c r="Y196" s="3"/>
      <c r="Z196" s="59"/>
      <c r="AA196" s="59"/>
      <c r="AB196" s="16"/>
      <c r="AC196" s="16"/>
      <c r="AD196" s="59"/>
      <c r="AE196" s="3"/>
      <c r="AF196" s="3"/>
      <c r="AG196" s="3"/>
      <c r="AH196" s="3"/>
      <c r="AI196" s="16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22"/>
    </row>
    <row r="197" spans="10:46">
      <c r="J197" s="149"/>
      <c r="K197" s="150"/>
      <c r="L197" s="150"/>
      <c r="M197" s="357"/>
      <c r="N197" s="150"/>
      <c r="O197" s="22"/>
      <c r="P197" s="3"/>
      <c r="Q197" s="3"/>
      <c r="S197" s="3"/>
      <c r="U197" s="3"/>
      <c r="V197" s="3"/>
      <c r="W197" s="3"/>
      <c r="X197" s="3"/>
      <c r="Y197" s="3"/>
      <c r="Z197" s="59"/>
      <c r="AA197" s="59"/>
      <c r="AB197" s="16"/>
      <c r="AC197" s="16"/>
      <c r="AD197" s="59"/>
      <c r="AE197" s="3"/>
      <c r="AF197" s="3"/>
      <c r="AG197" s="3"/>
      <c r="AH197" s="3"/>
      <c r="AI197" s="16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22"/>
    </row>
    <row r="198" spans="10:46">
      <c r="J198" s="149"/>
      <c r="K198" s="150"/>
      <c r="L198" s="150"/>
      <c r="M198" s="357"/>
      <c r="N198" s="150"/>
      <c r="O198" s="22"/>
      <c r="P198" s="3"/>
      <c r="Q198" s="3"/>
      <c r="S198" s="3"/>
      <c r="U198" s="3"/>
      <c r="V198" s="3"/>
      <c r="W198" s="3"/>
      <c r="X198" s="3"/>
      <c r="Y198" s="3"/>
      <c r="Z198" s="59"/>
      <c r="AA198" s="59"/>
      <c r="AB198" s="16"/>
      <c r="AC198" s="16"/>
      <c r="AD198" s="59"/>
      <c r="AE198" s="3"/>
      <c r="AF198" s="3"/>
      <c r="AG198" s="3"/>
      <c r="AH198" s="3"/>
      <c r="AI198" s="16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22"/>
    </row>
    <row r="199" spans="10:46">
      <c r="J199" s="149"/>
      <c r="K199" s="150"/>
      <c r="L199" s="150"/>
      <c r="M199" s="357"/>
      <c r="N199" s="150"/>
      <c r="O199" s="22"/>
      <c r="P199" s="3"/>
      <c r="Q199" s="3"/>
      <c r="S199" s="3"/>
      <c r="U199" s="3"/>
      <c r="V199" s="3"/>
      <c r="W199" s="3"/>
      <c r="X199" s="3"/>
      <c r="Y199" s="3"/>
      <c r="Z199" s="59"/>
      <c r="AA199" s="59"/>
      <c r="AB199" s="16"/>
      <c r="AC199" s="16"/>
      <c r="AD199" s="59"/>
      <c r="AE199" s="3"/>
      <c r="AF199" s="3"/>
      <c r="AG199" s="3"/>
      <c r="AH199" s="3"/>
      <c r="AI199" s="16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22"/>
    </row>
    <row r="200" spans="10:46">
      <c r="J200" s="149"/>
      <c r="K200" s="150"/>
      <c r="L200" s="150"/>
      <c r="M200" s="357"/>
      <c r="N200" s="150"/>
      <c r="O200" s="22"/>
      <c r="P200" s="3"/>
      <c r="Q200" s="3"/>
      <c r="S200" s="3"/>
      <c r="U200" s="3"/>
      <c r="V200" s="3"/>
      <c r="W200" s="3"/>
      <c r="X200" s="3"/>
      <c r="Y200" s="3"/>
      <c r="Z200" s="59"/>
      <c r="AA200" s="59"/>
      <c r="AB200" s="16"/>
      <c r="AC200" s="16"/>
      <c r="AD200" s="59"/>
      <c r="AE200" s="3"/>
      <c r="AF200" s="3"/>
      <c r="AG200" s="3"/>
      <c r="AH200" s="3"/>
      <c r="AI200" s="16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22"/>
    </row>
    <row r="201" spans="10:46">
      <c r="J201" s="149"/>
      <c r="K201" s="150"/>
      <c r="L201" s="150"/>
      <c r="M201" s="357"/>
      <c r="N201" s="150"/>
      <c r="O201" s="22"/>
      <c r="P201" s="3"/>
      <c r="Q201" s="3"/>
      <c r="S201" s="3"/>
      <c r="U201" s="3"/>
      <c r="V201" s="3"/>
      <c r="W201" s="3"/>
      <c r="X201" s="3"/>
      <c r="Y201" s="3"/>
      <c r="Z201" s="59"/>
      <c r="AA201" s="59"/>
      <c r="AB201" s="16"/>
      <c r="AC201" s="16"/>
      <c r="AD201" s="59"/>
      <c r="AE201" s="3"/>
      <c r="AF201" s="3"/>
      <c r="AG201" s="3"/>
      <c r="AH201" s="3"/>
      <c r="AI201" s="16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22"/>
    </row>
    <row r="202" spans="10:46">
      <c r="J202" s="149"/>
      <c r="K202" s="150"/>
      <c r="L202" s="150"/>
      <c r="M202" s="357"/>
      <c r="N202" s="150"/>
      <c r="O202" s="22"/>
      <c r="P202" s="3"/>
      <c r="Q202" s="3"/>
      <c r="S202" s="3"/>
      <c r="U202" s="3"/>
      <c r="V202" s="3"/>
      <c r="W202" s="3"/>
      <c r="X202" s="3"/>
      <c r="Y202" s="3"/>
      <c r="Z202" s="59"/>
      <c r="AA202" s="59"/>
      <c r="AB202" s="16"/>
      <c r="AC202" s="16"/>
      <c r="AD202" s="59"/>
      <c r="AE202" s="3"/>
      <c r="AF202" s="3"/>
      <c r="AG202" s="3"/>
      <c r="AH202" s="3"/>
      <c r="AI202" s="16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22"/>
    </row>
    <row r="203" spans="10:46">
      <c r="J203" s="149"/>
      <c r="K203" s="150"/>
      <c r="L203" s="150"/>
      <c r="M203" s="357"/>
      <c r="N203" s="150"/>
      <c r="O203" s="22"/>
      <c r="P203" s="3"/>
      <c r="Q203" s="3"/>
      <c r="S203" s="3"/>
      <c r="U203" s="3"/>
      <c r="V203" s="3"/>
      <c r="W203" s="3"/>
      <c r="X203" s="3"/>
      <c r="Y203" s="3"/>
      <c r="Z203" s="59"/>
      <c r="AA203" s="59"/>
      <c r="AB203" s="16"/>
      <c r="AC203" s="16"/>
      <c r="AD203" s="59"/>
      <c r="AE203" s="3"/>
      <c r="AF203" s="3"/>
      <c r="AG203" s="3"/>
      <c r="AH203" s="3"/>
      <c r="AI203" s="16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22"/>
    </row>
    <row r="204" spans="10:46">
      <c r="J204" s="149"/>
      <c r="K204" s="150"/>
      <c r="L204" s="150"/>
      <c r="M204" s="357"/>
      <c r="N204" s="150"/>
      <c r="O204" s="22"/>
      <c r="P204" s="3"/>
      <c r="Q204" s="3"/>
      <c r="S204" s="3"/>
      <c r="U204" s="3"/>
      <c r="V204" s="3"/>
      <c r="W204" s="3"/>
      <c r="X204" s="3"/>
      <c r="Y204" s="3"/>
      <c r="Z204" s="59"/>
      <c r="AA204" s="59"/>
      <c r="AB204" s="16"/>
      <c r="AC204" s="16"/>
      <c r="AD204" s="59"/>
      <c r="AE204" s="3"/>
      <c r="AF204" s="3"/>
      <c r="AG204" s="3"/>
      <c r="AH204" s="3"/>
      <c r="AI204" s="16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22"/>
    </row>
    <row r="205" spans="10:46">
      <c r="J205" s="149"/>
      <c r="K205" s="150"/>
      <c r="L205" s="150"/>
      <c r="M205" s="357"/>
      <c r="N205" s="150"/>
      <c r="O205" s="22"/>
      <c r="P205" s="3"/>
      <c r="Q205" s="3"/>
      <c r="S205" s="3"/>
      <c r="U205" s="3"/>
      <c r="V205" s="3"/>
      <c r="W205" s="3"/>
      <c r="X205" s="3"/>
      <c r="Y205" s="3"/>
      <c r="Z205" s="59"/>
      <c r="AA205" s="59"/>
      <c r="AB205" s="16"/>
      <c r="AC205" s="16"/>
      <c r="AD205" s="59"/>
      <c r="AE205" s="3"/>
      <c r="AF205" s="3"/>
      <c r="AG205" s="3"/>
      <c r="AH205" s="3"/>
      <c r="AI205" s="16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22"/>
    </row>
    <row r="206" spans="10:46">
      <c r="J206" s="149"/>
      <c r="K206" s="150"/>
      <c r="L206" s="150"/>
      <c r="M206" s="357"/>
      <c r="N206" s="150"/>
      <c r="O206" s="22"/>
      <c r="P206" s="3"/>
      <c r="Q206" s="3"/>
      <c r="S206" s="3"/>
      <c r="U206" s="3"/>
      <c r="V206" s="3"/>
      <c r="W206" s="3"/>
      <c r="X206" s="3"/>
      <c r="Y206" s="3"/>
      <c r="Z206" s="59"/>
      <c r="AA206" s="59"/>
      <c r="AB206" s="16"/>
      <c r="AC206" s="16"/>
      <c r="AD206" s="59"/>
      <c r="AE206" s="3"/>
      <c r="AF206" s="3"/>
      <c r="AG206" s="3"/>
      <c r="AH206" s="3"/>
      <c r="AI206" s="16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22"/>
    </row>
    <row r="207" spans="10:46">
      <c r="J207" s="149"/>
      <c r="K207" s="150"/>
      <c r="L207" s="150"/>
      <c r="M207" s="357"/>
      <c r="N207" s="150"/>
      <c r="O207" s="22"/>
      <c r="P207" s="3"/>
      <c r="Q207" s="3"/>
      <c r="S207" s="3"/>
      <c r="U207" s="3"/>
      <c r="V207" s="3"/>
      <c r="W207" s="3"/>
      <c r="X207" s="3"/>
      <c r="Y207" s="3"/>
      <c r="Z207" s="59"/>
      <c r="AA207" s="59"/>
      <c r="AB207" s="16"/>
      <c r="AC207" s="16"/>
      <c r="AD207" s="59"/>
      <c r="AE207" s="3"/>
      <c r="AF207" s="3"/>
      <c r="AG207" s="3"/>
      <c r="AH207" s="3"/>
      <c r="AI207" s="16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22"/>
    </row>
    <row r="208" spans="10:46">
      <c r="J208" s="149"/>
      <c r="K208" s="150"/>
      <c r="L208" s="150"/>
      <c r="M208" s="357"/>
      <c r="N208" s="150"/>
      <c r="O208" s="22"/>
      <c r="P208" s="3"/>
      <c r="Q208" s="3"/>
      <c r="S208" s="3"/>
      <c r="U208" s="3"/>
      <c r="V208" s="3"/>
      <c r="W208" s="3"/>
      <c r="X208" s="3"/>
      <c r="Y208" s="3"/>
      <c r="Z208" s="59"/>
      <c r="AA208" s="59"/>
      <c r="AB208" s="16"/>
      <c r="AC208" s="16"/>
      <c r="AD208" s="59"/>
      <c r="AE208" s="3"/>
      <c r="AF208" s="3"/>
      <c r="AG208" s="3"/>
      <c r="AH208" s="3"/>
      <c r="AI208" s="16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22"/>
    </row>
    <row r="209" spans="10:46">
      <c r="J209" s="149"/>
      <c r="K209" s="150"/>
      <c r="L209" s="150"/>
      <c r="M209" s="357"/>
      <c r="N209" s="150"/>
      <c r="O209" s="22"/>
      <c r="P209" s="3"/>
      <c r="Q209" s="3"/>
      <c r="S209" s="3"/>
      <c r="U209" s="3"/>
      <c r="V209" s="3"/>
      <c r="W209" s="3"/>
      <c r="X209" s="3"/>
      <c r="Y209" s="3"/>
      <c r="Z209" s="59"/>
      <c r="AA209" s="59"/>
      <c r="AB209" s="16"/>
      <c r="AC209" s="16"/>
      <c r="AD209" s="59"/>
      <c r="AE209" s="3"/>
      <c r="AF209" s="3"/>
      <c r="AG209" s="3"/>
      <c r="AH209" s="3"/>
      <c r="AI209" s="16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22"/>
    </row>
    <row r="210" spans="10:46">
      <c r="J210" s="149"/>
      <c r="K210" s="150"/>
      <c r="L210" s="150"/>
      <c r="M210" s="357"/>
      <c r="N210" s="150"/>
      <c r="O210" s="22"/>
      <c r="P210" s="3"/>
      <c r="Q210" s="3"/>
      <c r="S210" s="3"/>
      <c r="U210" s="3"/>
      <c r="V210" s="3"/>
      <c r="W210" s="3"/>
      <c r="X210" s="3"/>
      <c r="Y210" s="3"/>
      <c r="Z210" s="59"/>
      <c r="AA210" s="59"/>
      <c r="AB210" s="16"/>
      <c r="AC210" s="16"/>
      <c r="AD210" s="59"/>
      <c r="AE210" s="3"/>
      <c r="AF210" s="3"/>
      <c r="AG210" s="3"/>
      <c r="AH210" s="3"/>
      <c r="AI210" s="16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22"/>
    </row>
    <row r="211" spans="10:46">
      <c r="J211" s="149"/>
      <c r="K211" s="150"/>
      <c r="L211" s="150"/>
      <c r="M211" s="357"/>
      <c r="N211" s="150"/>
      <c r="O211" s="22"/>
      <c r="P211" s="3"/>
      <c r="Q211" s="3"/>
      <c r="S211" s="3"/>
      <c r="U211" s="3"/>
      <c r="V211" s="3"/>
      <c r="W211" s="3"/>
      <c r="X211" s="3"/>
      <c r="Y211" s="3"/>
      <c r="Z211" s="59"/>
      <c r="AA211" s="59"/>
      <c r="AB211" s="16"/>
      <c r="AC211" s="16"/>
      <c r="AD211" s="59"/>
      <c r="AE211" s="3"/>
      <c r="AF211" s="3"/>
      <c r="AG211" s="3"/>
      <c r="AH211" s="3"/>
      <c r="AI211" s="16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22"/>
    </row>
    <row r="212" spans="10:46">
      <c r="J212" s="149"/>
      <c r="K212" s="150"/>
      <c r="L212" s="150"/>
      <c r="M212" s="357"/>
      <c r="N212" s="150"/>
      <c r="O212" s="22"/>
      <c r="P212" s="3"/>
      <c r="Q212" s="3"/>
      <c r="S212" s="3"/>
      <c r="U212" s="3"/>
      <c r="V212" s="3"/>
      <c r="W212" s="3"/>
      <c r="X212" s="3"/>
      <c r="Y212" s="3"/>
      <c r="Z212" s="59"/>
      <c r="AA212" s="59"/>
      <c r="AB212" s="16"/>
      <c r="AC212" s="16"/>
      <c r="AD212" s="59"/>
      <c r="AE212" s="3"/>
      <c r="AF212" s="3"/>
      <c r="AG212" s="3"/>
      <c r="AH212" s="3"/>
      <c r="AI212" s="16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22"/>
    </row>
    <row r="213" spans="10:46">
      <c r="J213" s="149"/>
      <c r="K213" s="150"/>
      <c r="L213" s="150"/>
      <c r="M213" s="357"/>
      <c r="N213" s="150"/>
      <c r="O213" s="22"/>
      <c r="P213" s="3"/>
      <c r="Q213" s="3"/>
      <c r="S213" s="3"/>
      <c r="U213" s="3"/>
      <c r="V213" s="3"/>
      <c r="W213" s="3"/>
      <c r="X213" s="3"/>
      <c r="Y213" s="3"/>
      <c r="Z213" s="59"/>
      <c r="AA213" s="59"/>
      <c r="AB213" s="16"/>
      <c r="AC213" s="16"/>
      <c r="AD213" s="59"/>
      <c r="AE213" s="3"/>
      <c r="AF213" s="3"/>
      <c r="AG213" s="3"/>
      <c r="AH213" s="3"/>
      <c r="AI213" s="16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22"/>
    </row>
    <row r="214" spans="10:46">
      <c r="J214" s="149"/>
      <c r="K214" s="150"/>
      <c r="L214" s="150"/>
      <c r="M214" s="357"/>
      <c r="N214" s="150"/>
      <c r="O214" s="22"/>
      <c r="P214" s="3"/>
      <c r="Q214" s="3"/>
      <c r="S214" s="3"/>
      <c r="U214" s="3"/>
      <c r="V214" s="3"/>
      <c r="W214" s="3"/>
      <c r="X214" s="3"/>
      <c r="Y214" s="3"/>
      <c r="Z214" s="59"/>
      <c r="AA214" s="59"/>
      <c r="AB214" s="16"/>
      <c r="AC214" s="16"/>
      <c r="AD214" s="59"/>
      <c r="AE214" s="3"/>
      <c r="AF214" s="3"/>
      <c r="AG214" s="3"/>
      <c r="AH214" s="3"/>
      <c r="AI214" s="16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22"/>
    </row>
    <row r="215" spans="10:46">
      <c r="J215" s="149"/>
      <c r="K215" s="150"/>
      <c r="L215" s="150"/>
      <c r="M215" s="357"/>
      <c r="N215" s="150"/>
      <c r="O215" s="22"/>
      <c r="P215" s="3"/>
      <c r="Q215" s="3"/>
      <c r="S215" s="3"/>
      <c r="U215" s="3"/>
      <c r="V215" s="3"/>
      <c r="W215" s="3"/>
      <c r="X215" s="3"/>
      <c r="Y215" s="3"/>
      <c r="Z215" s="59"/>
      <c r="AA215" s="59"/>
      <c r="AB215" s="16"/>
      <c r="AC215" s="16"/>
      <c r="AD215" s="59"/>
      <c r="AE215" s="3"/>
      <c r="AF215" s="3"/>
      <c r="AG215" s="3"/>
      <c r="AH215" s="3"/>
      <c r="AI215" s="16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22"/>
    </row>
  </sheetData>
  <mergeCells count="1">
    <mergeCell ref="U5:W5"/>
  </mergeCells>
  <phoneticPr fontId="11" type="noConversion"/>
  <conditionalFormatting sqref="H11:H14 H16:H19">
    <cfRule type="cellIs" dxfId="166" priority="17" operator="lessThan">
      <formula>0</formula>
    </cfRule>
    <cfRule type="cellIs" dxfId="165" priority="18" operator="greaterThan">
      <formula>0</formula>
    </cfRule>
  </conditionalFormatting>
  <conditionalFormatting sqref="F11:F14 F16:F19">
    <cfRule type="cellIs" dxfId="164" priority="15" operator="lessThan">
      <formula>0</formula>
    </cfRule>
    <cfRule type="cellIs" dxfId="163" priority="16" operator="greaterThan">
      <formula>0</formula>
    </cfRule>
  </conditionalFormatting>
  <conditionalFormatting sqref="J11:J14 J16:J19">
    <cfRule type="cellIs" dxfId="162" priority="13" operator="lessThan">
      <formula>0</formula>
    </cfRule>
    <cfRule type="cellIs" dxfId="161" priority="14" operator="greaterThan">
      <formula>0</formula>
    </cfRule>
  </conditionalFormatting>
  <conditionalFormatting sqref="W11:W14 W16:W19">
    <cfRule type="cellIs" dxfId="160" priority="9" operator="lessThan">
      <formula>0</formula>
    </cfRule>
    <cfRule type="cellIs" dxfId="159" priority="10" operator="greaterThan">
      <formula>0</formula>
    </cfRule>
  </conditionalFormatting>
  <conditionalFormatting sqref="Y11:Y14 Y16:Y19">
    <cfRule type="cellIs" dxfId="158" priority="7" operator="lessThan">
      <formula>0</formula>
    </cfRule>
    <cfRule type="cellIs" dxfId="157" priority="8" operator="greaterThan">
      <formula>0</formula>
    </cfRule>
  </conditionalFormatting>
  <conditionalFormatting sqref="P11:P14 P16:P19">
    <cfRule type="cellIs" dxfId="156" priority="1" operator="lessThan">
      <formula>0</formula>
    </cfRule>
    <cfRule type="cellIs" dxfId="155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ff6b645-c60d-4b50-b5f7-300ffdfc934c" xsi:nil="true"/>
    <lcf76f155ced4ddcb4097134ff3c332f xmlns="3d3141ed-b50e-4808-93af-aad52dd4fba6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02639C5A1B8A840AC473FF9863AD1CA" ma:contentTypeVersion="18" ma:contentTypeDescription="Opprett et nytt dokument." ma:contentTypeScope="" ma:versionID="e10c23aa7042ae91de9410431a903bbb">
  <xsd:schema xmlns:xsd="http://www.w3.org/2001/XMLSchema" xmlns:xs="http://www.w3.org/2001/XMLSchema" xmlns:p="http://schemas.microsoft.com/office/2006/metadata/properties" xmlns:ns2="3d3141ed-b50e-4808-93af-aad52dd4fba6" xmlns:ns3="5ff6b645-c60d-4b50-b5f7-300ffdfc934c" targetNamespace="http://schemas.microsoft.com/office/2006/metadata/properties" ma:root="true" ma:fieldsID="76ada151378d96fceb4058ee780bc234" ns2:_="" ns3:_="">
    <xsd:import namespace="3d3141ed-b50e-4808-93af-aad52dd4fba6"/>
    <xsd:import namespace="5ff6b645-c60d-4b50-b5f7-300ffdfc934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DateTaken" minOccurs="0"/>
                <xsd:element ref="ns2:MediaServiceLocatio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3141ed-b50e-4808-93af-aad52dd4fb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Bildemerkelapper" ma:readOnly="false" ma:fieldId="{5cf76f15-5ced-4ddc-b409-7134ff3c332f}" ma:taxonomyMulti="true" ma:sspId="a02aee4e-53e0-47e8-9d4f-fe4a9ab66a3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f6b645-c60d-4b50-b5f7-300ffdfc934c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bac0e0da-6492-4c0e-bcdd-216fef237188}" ma:internalName="TaxCatchAll" ma:showField="CatchAllData" ma:web="5ff6b645-c60d-4b50-b5f7-300ffdfc934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18C0FFD-70ED-4962-940B-DEBFC0BB3AF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E2156F9-E64D-4F00-BA08-E1690F6B73EB}">
  <ds:schemaRefs>
    <ds:schemaRef ds:uri="http://schemas.microsoft.com/office/infopath/2007/PartnerControls"/>
    <ds:schemaRef ds:uri="http://schemas.microsoft.com/office/2006/documentManagement/types"/>
    <ds:schemaRef ds:uri="http://purl.org/dc/terms/"/>
    <ds:schemaRef ds:uri="http://schemas.microsoft.com/office/2006/metadata/properties"/>
    <ds:schemaRef ds:uri="http://www.w3.org/XML/1998/namespace"/>
    <ds:schemaRef ds:uri="f5ceb456-b444-4e4d-8de2-1136182d00f9"/>
    <ds:schemaRef ds:uri="http://purl.org/dc/dcmitype/"/>
    <ds:schemaRef ds:uri="http://schemas.openxmlformats.org/package/2006/metadata/core-properties"/>
    <ds:schemaRef ds:uri="8bae7a49-658a-4f4f-955c-b11fe1869e53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644BDC92-4FD5-41E3-BF35-CA1C92D2B0C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37</vt:i4>
      </vt:variant>
      <vt:variant>
        <vt:lpstr>Navngitte områder</vt:lpstr>
      </vt:variant>
      <vt:variant>
        <vt:i4>5</vt:i4>
      </vt:variant>
    </vt:vector>
  </HeadingPairs>
  <TitlesOfParts>
    <vt:vector size="42" baseType="lpstr">
      <vt:lpstr>Ark1</vt:lpstr>
      <vt:lpstr>År</vt:lpstr>
      <vt:lpstr>Å</vt:lpstr>
      <vt:lpstr>Måned</vt:lpstr>
      <vt:lpstr>M</vt:lpstr>
      <vt:lpstr>RNR</vt:lpstr>
      <vt:lpstr>Uke</vt:lpstr>
      <vt:lpstr>U</vt:lpstr>
      <vt:lpstr>Regioner</vt:lpstr>
      <vt:lpstr>R</vt:lpstr>
      <vt:lpstr>Organisasjon</vt:lpstr>
      <vt:lpstr>O</vt:lpstr>
      <vt:lpstr>Regorg</vt:lpstr>
      <vt:lpstr>RO</vt:lpstr>
      <vt:lpstr>Bedrifter</vt:lpstr>
      <vt:lpstr>B</vt:lpstr>
      <vt:lpstr>Slakteri</vt:lpstr>
      <vt:lpstr>S</vt:lpstr>
      <vt:lpstr>Klasse</vt:lpstr>
      <vt:lpstr>KL</vt:lpstr>
      <vt:lpstr>Klasse per mnd</vt:lpstr>
      <vt:lpstr>KPM</vt:lpstr>
      <vt:lpstr>Klasse_Slakteri</vt:lpstr>
      <vt:lpstr>KLS</vt:lpstr>
      <vt:lpstr>KS</vt:lpstr>
      <vt:lpstr>Fettgruppe</vt:lpstr>
      <vt:lpstr>FE</vt:lpstr>
      <vt:lpstr>Fett per mnd</vt:lpstr>
      <vt:lpstr>Ark3</vt:lpstr>
      <vt:lpstr>Vektgrupper</vt:lpstr>
      <vt:lpstr>VK</vt:lpstr>
      <vt:lpstr>Variant</vt:lpstr>
      <vt:lpstr>V</vt:lpstr>
      <vt:lpstr>Fylker</vt:lpstr>
      <vt:lpstr>F</vt:lpstr>
      <vt:lpstr>Komm_nr</vt:lpstr>
      <vt:lpstr>Ark2</vt:lpstr>
      <vt:lpstr>Ark1</vt:lpstr>
      <vt:lpstr>Ark2</vt:lpstr>
      <vt:lpstr>Måned!Utskriftsområde</vt:lpstr>
      <vt:lpstr>Å!Utskriftsområde</vt:lpstr>
      <vt:lpstr>År!Utskriftsområde</vt:lpstr>
    </vt:vector>
  </TitlesOfParts>
  <Company>Norsk Kjøttsamvirke 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Norsk Kjøtt</dc:creator>
  <cp:lastModifiedBy>Morten Røe</cp:lastModifiedBy>
  <cp:lastPrinted>2017-12-17T17:24:26Z</cp:lastPrinted>
  <dcterms:created xsi:type="dcterms:W3CDTF">1998-09-02T15:52:34Z</dcterms:created>
  <dcterms:modified xsi:type="dcterms:W3CDTF">2024-12-16T06:13:48Z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0x010100802639C5A1B8A840AC473FF9863AD1CA</vt:lpwstr>
  </property>
</Properties>
</file>